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3510" yWindow="3510" windowWidth="19440" windowHeight="9255" activeTab="3"/>
  </bookViews>
  <sheets>
    <sheet name="Rekapitulace stavby" sheetId="1" r:id="rId1"/>
    <sheet name="D.1.0 - Bourací práce" sheetId="2" r:id="rId2"/>
    <sheet name="D.1.1 - Stavební část" sheetId="3" r:id="rId3"/>
    <sheet name="D.1.1.1 - Stavební výplně" sheetId="4" r:id="rId4"/>
    <sheet name="D.1.1.2 - Ostatní výrobky" sheetId="5" r:id="rId5"/>
    <sheet name="D.1.1.3 - Atrium" sheetId="6" r:id="rId6"/>
    <sheet name="D.1.2 - Konstrukční část" sheetId="7" r:id="rId7"/>
    <sheet name="D.1.4.1.1 - Vnitřní  kana..." sheetId="8" r:id="rId8"/>
    <sheet name="D.1.4.1.2 - Vnitřní vodovod" sheetId="9" r:id="rId9"/>
    <sheet name="D.1.4.1.3 - Venkovní kana..." sheetId="10" r:id="rId10"/>
    <sheet name="D.1.4.2 - Silnoproud" sheetId="11" r:id="rId11"/>
    <sheet name="D.1.4.3 - Chlazení vodní" sheetId="12" r:id="rId12"/>
    <sheet name="D.1.4.4.1 - VRF chlazení" sheetId="13" r:id="rId13"/>
    <sheet name="D.1.4.4.2 - Chlazení TM" sheetId="14" r:id="rId14"/>
    <sheet name="D.1.4.5 - Slaboproud" sheetId="15" r:id="rId15"/>
    <sheet name="D.1.4.6 - EPS + ERO" sheetId="16" r:id="rId16"/>
    <sheet name="D.1.4.7 - Vytápění" sheetId="17" r:id="rId17"/>
    <sheet name="D.1.4.8.1 - Položky" sheetId="18" r:id="rId18"/>
    <sheet name="D.1.4.8.2 - Přípomocné práce" sheetId="19" r:id="rId19"/>
    <sheet name="D.1.4.9 - Vzduchotechnika" sheetId="20" r:id="rId20"/>
    <sheet name="D.1.4.10 - Měření a regulace" sheetId="21" r:id="rId21"/>
    <sheet name="D.1.4.11 - Speciální zdra..." sheetId="22" r:id="rId22"/>
    <sheet name="D.2.2.6 - Lékařské techno..." sheetId="23" r:id="rId23"/>
    <sheet name="PS - Výtahy" sheetId="24" r:id="rId24"/>
    <sheet name="SO 04 - Zpevněné plochy" sheetId="25" r:id="rId25"/>
    <sheet name="SO 04.1 -  Komunikace pro..." sheetId="26" r:id="rId26"/>
    <sheet name="VRN - Vedlejší a ostatní ..." sheetId="27" r:id="rId27"/>
  </sheets>
  <definedNames>
    <definedName name="_xlnm._FilterDatabase" localSheetId="1" hidden="1">'D.1.0 - Bourací práce'!$C$129:$K$219</definedName>
    <definedName name="_xlnm._FilterDatabase" localSheetId="2" hidden="1">'D.1.1 - Stavební část'!$C$136:$K$4463</definedName>
    <definedName name="_xlnm._FilterDatabase" localSheetId="3" hidden="1">'D.1.1.1 - Stavební výplně'!$C$118:$K$1034</definedName>
    <definedName name="_xlnm._FilterDatabase" localSheetId="4" hidden="1">'D.1.1.2 - Ostatní výrobky'!$C$117:$K$135</definedName>
    <definedName name="_xlnm._FilterDatabase" localSheetId="5" hidden="1">'D.1.1.3 - Atrium'!$C$129:$K$243</definedName>
    <definedName name="_xlnm._FilterDatabase" localSheetId="6" hidden="1">'D.1.2 - Konstrukční část'!$C$122:$K$1103</definedName>
    <definedName name="_xlnm._FilterDatabase" localSheetId="7" hidden="1">'D.1.4.1.1 - Vnitřní  kana...'!$C$127:$K$228</definedName>
    <definedName name="_xlnm._FilterDatabase" localSheetId="8" hidden="1">'D.1.4.1.2 - Vnitřní vodovod'!$C$130:$K$260</definedName>
    <definedName name="_xlnm._FilterDatabase" localSheetId="9" hidden="1">'D.1.4.1.3 - Venkovní kana...'!$C$130:$K$182</definedName>
    <definedName name="_xlnm._FilterDatabase" localSheetId="20" hidden="1">'D.1.4.10 - Měření a regulace'!$C$132:$K$424</definedName>
    <definedName name="_xlnm._FilterDatabase" localSheetId="21" hidden="1">'D.1.4.11 - Speciální zdra...'!$C$115:$K$118</definedName>
    <definedName name="_xlnm._FilterDatabase" localSheetId="10" hidden="1">'D.1.4.2 - Silnoproud'!$C$129:$K$509</definedName>
    <definedName name="_xlnm._FilterDatabase" localSheetId="11" hidden="1">'D.1.4.3 - Chlazení vodní'!$C$154:$K$416</definedName>
    <definedName name="_xlnm._FilterDatabase" localSheetId="12" hidden="1">'D.1.4.4.1 - VRF chlazení'!$C$121:$K$233</definedName>
    <definedName name="_xlnm._FilterDatabase" localSheetId="13" hidden="1">'D.1.4.4.2 - Chlazení TM'!$C$119:$K$176</definedName>
    <definedName name="_xlnm._FilterDatabase" localSheetId="14" hidden="1">'D.1.4.5 - Slaboproud'!$C$123:$K$272</definedName>
    <definedName name="_xlnm._FilterDatabase" localSheetId="15" hidden="1">'D.1.4.6 - EPS + ERO'!$C$120:$K$204</definedName>
    <definedName name="_xlnm._FilterDatabase" localSheetId="16" hidden="1">'D.1.4.7 - Vytápění'!$C$156:$K$589</definedName>
    <definedName name="_xlnm._FilterDatabase" localSheetId="17" hidden="1">'D.1.4.8.1 - Položky'!$C$131:$K$420</definedName>
    <definedName name="_xlnm._FilterDatabase" localSheetId="18" hidden="1">'D.1.4.8.2 - Přípomocné práce'!$C$120:$K$172</definedName>
    <definedName name="_xlnm._FilterDatabase" localSheetId="19" hidden="1">'D.1.4.9 - Vzduchotechnika'!$C$146:$K$2003</definedName>
    <definedName name="_xlnm._FilterDatabase" localSheetId="22" hidden="1">'D.2.2.6 - Lékařské techno...'!$C$115:$K$130</definedName>
    <definedName name="_xlnm._FilterDatabase" localSheetId="23" hidden="1">'PS - Výtahy'!$C$117:$K$131</definedName>
    <definedName name="_xlnm._FilterDatabase" localSheetId="24" hidden="1">'SO 04 - Zpevněné plochy'!$C$138:$K$453</definedName>
    <definedName name="_xlnm._FilterDatabase" localSheetId="25" hidden="1">'SO 04.1 -  Komunikace pro...'!$C$133:$K$329</definedName>
    <definedName name="_xlnm._FilterDatabase" localSheetId="26" hidden="1">'VRN - Vedlejší a ostatní ...'!$C$122:$K$138</definedName>
    <definedName name="_xlnm.Print_Titles" localSheetId="1">'D.1.0 - Bourací práce'!$129:$129</definedName>
    <definedName name="_xlnm.Print_Titles" localSheetId="2">'D.1.1 - Stavební část'!$136:$136</definedName>
    <definedName name="_xlnm.Print_Titles" localSheetId="3">'D.1.1.1 - Stavební výplně'!$118:$118</definedName>
    <definedName name="_xlnm.Print_Titles" localSheetId="4">'D.1.1.2 - Ostatní výrobky'!$117:$117</definedName>
    <definedName name="_xlnm.Print_Titles" localSheetId="5">'D.1.1.3 - Atrium'!$129:$129</definedName>
    <definedName name="_xlnm.Print_Titles" localSheetId="6">'D.1.2 - Konstrukční část'!$122:$122</definedName>
    <definedName name="_xlnm.Print_Titles" localSheetId="7">'D.1.4.1.1 - Vnitřní  kana...'!$127:$127</definedName>
    <definedName name="_xlnm.Print_Titles" localSheetId="8">'D.1.4.1.2 - Vnitřní vodovod'!$130:$130</definedName>
    <definedName name="_xlnm.Print_Titles" localSheetId="9">'D.1.4.1.3 - Venkovní kana...'!$130:$130</definedName>
    <definedName name="_xlnm.Print_Titles" localSheetId="20">'D.1.4.10 - Měření a regulace'!$132:$132</definedName>
    <definedName name="_xlnm.Print_Titles" localSheetId="21">'D.1.4.11 - Speciální zdra...'!$115:$115</definedName>
    <definedName name="_xlnm.Print_Titles" localSheetId="10">'D.1.4.2 - Silnoproud'!$129:$129</definedName>
    <definedName name="_xlnm.Print_Titles" localSheetId="11">'D.1.4.3 - Chlazení vodní'!$154:$154</definedName>
    <definedName name="_xlnm.Print_Titles" localSheetId="12">'D.1.4.4.1 - VRF chlazení'!$121:$121</definedName>
    <definedName name="_xlnm.Print_Titles" localSheetId="13">'D.1.4.4.2 - Chlazení TM'!$119:$119</definedName>
    <definedName name="_xlnm.Print_Titles" localSheetId="14">'D.1.4.5 - Slaboproud'!$123:$123</definedName>
    <definedName name="_xlnm.Print_Titles" localSheetId="15">'D.1.4.6 - EPS + ERO'!$120:$120</definedName>
    <definedName name="_xlnm.Print_Titles" localSheetId="16">'D.1.4.7 - Vytápění'!$156:$156</definedName>
    <definedName name="_xlnm.Print_Titles" localSheetId="17">'D.1.4.8.1 - Položky'!$131:$131</definedName>
    <definedName name="_xlnm.Print_Titles" localSheetId="18">'D.1.4.8.2 - Přípomocné práce'!$120:$120</definedName>
    <definedName name="_xlnm.Print_Titles" localSheetId="19">'D.1.4.9 - Vzduchotechnika'!$146:$146</definedName>
    <definedName name="_xlnm.Print_Titles" localSheetId="22">'D.2.2.6 - Lékařské techno...'!$115:$115</definedName>
    <definedName name="_xlnm.Print_Titles" localSheetId="23">'PS - Výtahy'!$117:$117</definedName>
    <definedName name="_xlnm.Print_Titles" localSheetId="0">'Rekapitulace stavby'!$92:$92</definedName>
    <definedName name="_xlnm.Print_Titles" localSheetId="24">'SO 04 - Zpevněné plochy'!$138:$138</definedName>
    <definedName name="_xlnm.Print_Titles" localSheetId="25">'SO 04.1 -  Komunikace pro...'!$133:$133</definedName>
    <definedName name="_xlnm.Print_Titles" localSheetId="26">'VRN - Vedlejší a ostatní ...'!$122:$122</definedName>
    <definedName name="_xlnm.Print_Area" localSheetId="1">'D.1.0 - Bourací práce'!$C$4:$J$76,'D.1.0 - Bourací práce'!$C$82:$J$111,'D.1.0 - Bourací práce'!$C$117:$J$219</definedName>
    <definedName name="_xlnm.Print_Area" localSheetId="2">'D.1.1 - Stavební část'!$C$4:$J$76,'D.1.1 - Stavební část'!$C$82:$J$118,'D.1.1 - Stavební část'!$C$124:$J$4463</definedName>
    <definedName name="_xlnm.Print_Area" localSheetId="3">'D.1.1.1 - Stavební výplně'!$C$4:$J$76,'D.1.1.1 - Stavební výplně'!$C$82:$J$100,'D.1.1.1 - Stavební výplně'!$C$106:$J$1034</definedName>
    <definedName name="_xlnm.Print_Area" localSheetId="4">'D.1.1.2 - Ostatní výrobky'!$C$4:$J$76,'D.1.1.2 - Ostatní výrobky'!$C$82:$J$99,'D.1.1.2 - Ostatní výrobky'!$C$105:$J$135</definedName>
    <definedName name="_xlnm.Print_Area" localSheetId="5">'D.1.1.3 - Atrium'!$C$4:$J$76,'D.1.1.3 - Atrium'!$C$82:$J$111,'D.1.1.3 - Atrium'!$C$117:$J$243</definedName>
    <definedName name="_xlnm.Print_Area" localSheetId="6">'D.1.2 - Konstrukční část'!$C$4:$J$76,'D.1.2 - Konstrukční část'!$C$82:$J$104,'D.1.2 - Konstrukční část'!$C$110:$J$1103</definedName>
    <definedName name="_xlnm.Print_Area" localSheetId="7">'D.1.4.1.1 - Vnitřní  kana...'!$C$4:$J$76,'D.1.4.1.1 - Vnitřní  kana...'!$C$82:$J$107,'D.1.4.1.1 - Vnitřní  kana...'!$C$113:$J$228</definedName>
    <definedName name="_xlnm.Print_Area" localSheetId="8">'D.1.4.1.2 - Vnitřní vodovod'!$C$4:$J$76,'D.1.4.1.2 - Vnitřní vodovod'!$C$82:$J$110,'D.1.4.1.2 - Vnitřní vodovod'!$C$116:$J$260</definedName>
    <definedName name="_xlnm.Print_Area" localSheetId="9">'D.1.4.1.3 - Venkovní kana...'!$C$4:$J$76,'D.1.4.1.3 - Venkovní kana...'!$C$82:$J$110,'D.1.4.1.3 - Venkovní kana...'!$C$116:$J$182</definedName>
    <definedName name="_xlnm.Print_Area" localSheetId="20">'D.1.4.10 - Měření a regulace'!$C$4:$J$76,'D.1.4.10 - Měření a regulace'!$C$82:$J$114,'D.1.4.10 - Měření a regulace'!$C$120:$J$424</definedName>
    <definedName name="_xlnm.Print_Area" localSheetId="21">'D.1.4.11 - Speciální zdra...'!$C$4:$J$76,'D.1.4.11 - Speciální zdra...'!$C$82:$J$97,'D.1.4.11 - Speciální zdra...'!$C$103:$J$118</definedName>
    <definedName name="_xlnm.Print_Area" localSheetId="10">'D.1.4.2 - Silnoproud'!$C$4:$J$76,'D.1.4.2 - Silnoproud'!$C$82:$J$111,'D.1.4.2 - Silnoproud'!$C$117:$J$509</definedName>
    <definedName name="_xlnm.Print_Area" localSheetId="11">'D.1.4.3 - Chlazení vodní'!$C$4:$J$76,'D.1.4.3 - Chlazení vodní'!$C$82:$J$136,'D.1.4.3 - Chlazení vodní'!$C$142:$J$416</definedName>
    <definedName name="_xlnm.Print_Area" localSheetId="12">'D.1.4.4.1 - VRF chlazení'!$C$4:$J$76,'D.1.4.4.1 - VRF chlazení'!$C$82:$J$103,'D.1.4.4.1 - VRF chlazení'!$C$109:$J$233</definedName>
    <definedName name="_xlnm.Print_Area" localSheetId="13">'D.1.4.4.2 - Chlazení TM'!$C$4:$J$76,'D.1.4.4.2 - Chlazení TM'!$C$82:$J$101,'D.1.4.4.2 - Chlazení TM'!$C$107:$J$176</definedName>
    <definedName name="_xlnm.Print_Area" localSheetId="14">'D.1.4.5 - Slaboproud'!$C$4:$J$76,'D.1.4.5 - Slaboproud'!$C$82:$J$105,'D.1.4.5 - Slaboproud'!$C$111:$J$272</definedName>
    <definedName name="_xlnm.Print_Area" localSheetId="15">'D.1.4.6 - EPS + ERO'!$C$4:$J$76,'D.1.4.6 - EPS + ERO'!$C$82:$J$102,'D.1.4.6 - EPS + ERO'!$C$108:$J$204</definedName>
    <definedName name="_xlnm.Print_Area" localSheetId="16">'D.1.4.7 - Vytápění'!$C$4:$J$76,'D.1.4.7 - Vytápění'!$C$82:$J$138,'D.1.4.7 - Vytápění'!$C$144:$J$589</definedName>
    <definedName name="_xlnm.Print_Area" localSheetId="17">'D.1.4.8.1 - Položky'!$C$4:$J$76,'D.1.4.8.1 - Položky'!$C$82:$J$111,'D.1.4.8.1 - Položky'!$C$117:$J$420</definedName>
    <definedName name="_xlnm.Print_Area" localSheetId="18">'D.1.4.8.2 - Přípomocné práce'!$C$4:$J$76,'D.1.4.8.2 - Přípomocné práce'!$C$82:$J$100,'D.1.4.8.2 - Přípomocné práce'!$C$106:$J$172</definedName>
    <definedName name="_xlnm.Print_Area" localSheetId="19">'D.1.4.9 - Vzduchotechnika'!$C$4:$J$76,'D.1.4.9 - Vzduchotechnika'!$C$82:$J$128,'D.1.4.9 - Vzduchotechnika'!$C$134:$J$2003</definedName>
    <definedName name="_xlnm.Print_Area" localSheetId="22">'D.2.2.6 - Lékařské techno...'!$C$4:$J$76,'D.2.2.6 - Lékařské techno...'!$C$82:$J$97,'D.2.2.6 - Lékařské techno...'!$C$103:$J$130</definedName>
    <definedName name="_xlnm.Print_Area" localSheetId="23">'PS - Výtahy'!$C$4:$J$76,'PS - Výtahy'!$C$82:$J$99,'PS - Výtahy'!$C$105:$J$131</definedName>
    <definedName name="_xlnm.Print_Area" localSheetId="0">'Rekapitulace stavby'!$D$4:$AO$76,'Rekapitulace stavby'!$C$82:$AQ$123</definedName>
    <definedName name="_xlnm.Print_Area" localSheetId="24">'SO 04 - Zpevněné plochy'!$C$4:$J$76,'SO 04 - Zpevněné plochy'!$C$82:$J$120,'SO 04 - Zpevněné plochy'!$C$126:$J$453</definedName>
    <definedName name="_xlnm.Print_Area" localSheetId="25">'SO 04.1 -  Komunikace pro...'!$C$4:$J$76,'SO 04.1 -  Komunikace pro...'!$C$82:$J$115,'SO 04.1 -  Komunikace pro...'!$C$121:$J$329</definedName>
    <definedName name="_xlnm.Print_Area" localSheetId="26">'VRN - Vedlejší a ostatní ...'!$C$4:$J$76,'VRN - Vedlejší a ostatní ...'!$C$82:$J$104,'VRN - Vedlejší a ostatní ...'!$C$110:$J$138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7" i="27"/>
  <c r="J36"/>
  <c r="AY122" i="1"/>
  <c r="J35" i="27"/>
  <c r="AX122" i="1" s="1"/>
  <c r="BI138" i="27"/>
  <c r="BH138"/>
  <c r="BG138"/>
  <c r="BF138"/>
  <c r="T138"/>
  <c r="R138"/>
  <c r="P138"/>
  <c r="BI137"/>
  <c r="BH137"/>
  <c r="BG137"/>
  <c r="BF137"/>
  <c r="T137"/>
  <c r="R137"/>
  <c r="P137"/>
  <c r="BI136"/>
  <c r="BH136"/>
  <c r="BG136"/>
  <c r="BF136"/>
  <c r="T136"/>
  <c r="R136"/>
  <c r="P136"/>
  <c r="BI134"/>
  <c r="BH134"/>
  <c r="BG134"/>
  <c r="BF134"/>
  <c r="T134"/>
  <c r="T133"/>
  <c r="R134"/>
  <c r="R133"/>
  <c r="P134"/>
  <c r="P133"/>
  <c r="BI132"/>
  <c r="BH132"/>
  <c r="BG132"/>
  <c r="BF132"/>
  <c r="T132"/>
  <c r="T131"/>
  <c r="R132"/>
  <c r="R131"/>
  <c r="P132"/>
  <c r="P131"/>
  <c r="BI130"/>
  <c r="BH130"/>
  <c r="BG130"/>
  <c r="BF130"/>
  <c r="T130"/>
  <c r="T129"/>
  <c r="R130"/>
  <c r="R129" s="1"/>
  <c r="P130"/>
  <c r="P129"/>
  <c r="BI128"/>
  <c r="BH128"/>
  <c r="BG128"/>
  <c r="BF128"/>
  <c r="T128"/>
  <c r="T127"/>
  <c r="R128"/>
  <c r="R127"/>
  <c r="P128"/>
  <c r="P127" s="1"/>
  <c r="BI126"/>
  <c r="BH126"/>
  <c r="BG126"/>
  <c r="BF126"/>
  <c r="T126"/>
  <c r="T125"/>
  <c r="R126"/>
  <c r="R125" s="1"/>
  <c r="P126"/>
  <c r="P125"/>
  <c r="J120"/>
  <c r="J119"/>
  <c r="F119"/>
  <c r="F117"/>
  <c r="E115"/>
  <c r="J92"/>
  <c r="J91"/>
  <c r="F91"/>
  <c r="F89"/>
  <c r="E87"/>
  <c r="J18"/>
  <c r="E18"/>
  <c r="F92" s="1"/>
  <c r="J17"/>
  <c r="J12"/>
  <c r="J117" s="1"/>
  <c r="E7"/>
  <c r="E113" s="1"/>
  <c r="J37" i="26"/>
  <c r="J36"/>
  <c r="AY121" i="1" s="1"/>
  <c r="J35" i="26"/>
  <c r="AX121" i="1"/>
  <c r="BI329" i="26"/>
  <c r="BH329"/>
  <c r="BG329"/>
  <c r="BF329"/>
  <c r="T329"/>
  <c r="T328" s="1"/>
  <c r="R329"/>
  <c r="R328"/>
  <c r="P329"/>
  <c r="P328" s="1"/>
  <c r="BI326"/>
  <c r="BH326"/>
  <c r="BG326"/>
  <c r="BF326"/>
  <c r="T326"/>
  <c r="R326"/>
  <c r="P326"/>
  <c r="BI324"/>
  <c r="BH324"/>
  <c r="BG324"/>
  <c r="BF324"/>
  <c r="T324"/>
  <c r="R324"/>
  <c r="P324"/>
  <c r="BI321"/>
  <c r="BH321"/>
  <c r="BG321"/>
  <c r="BF321"/>
  <c r="T321"/>
  <c r="R321"/>
  <c r="P321"/>
  <c r="BI319"/>
  <c r="BH319"/>
  <c r="BG319"/>
  <c r="BF319"/>
  <c r="T319"/>
  <c r="R319"/>
  <c r="P319"/>
  <c r="BI316"/>
  <c r="BH316"/>
  <c r="BG316"/>
  <c r="BF316"/>
  <c r="T316"/>
  <c r="R316"/>
  <c r="P316"/>
  <c r="BI314"/>
  <c r="BH314"/>
  <c r="BG314"/>
  <c r="BF314"/>
  <c r="T314"/>
  <c r="R314"/>
  <c r="P314"/>
  <c r="BI312"/>
  <c r="BH312"/>
  <c r="BG312"/>
  <c r="BF312"/>
  <c r="T312"/>
  <c r="T311" s="1"/>
  <c r="R312"/>
  <c r="R311"/>
  <c r="P312"/>
  <c r="P311" s="1"/>
  <c r="BI310"/>
  <c r="BH310"/>
  <c r="BG310"/>
  <c r="BF310"/>
  <c r="T310"/>
  <c r="R310"/>
  <c r="P310"/>
  <c r="BI306"/>
  <c r="BH306"/>
  <c r="BG306"/>
  <c r="BF306"/>
  <c r="T306"/>
  <c r="R306"/>
  <c r="P306"/>
  <c r="BI301"/>
  <c r="BH301"/>
  <c r="BG301"/>
  <c r="BF301"/>
  <c r="T301"/>
  <c r="R301"/>
  <c r="P301"/>
  <c r="BI297"/>
  <c r="BH297"/>
  <c r="BG297"/>
  <c r="BF297"/>
  <c r="T297"/>
  <c r="R297"/>
  <c r="P297"/>
  <c r="BI292"/>
  <c r="BH292"/>
  <c r="BG292"/>
  <c r="BF292"/>
  <c r="T292"/>
  <c r="R292"/>
  <c r="P292"/>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4"/>
  <c r="BH274"/>
  <c r="BG274"/>
  <c r="BF274"/>
  <c r="T274"/>
  <c r="R274"/>
  <c r="P274"/>
  <c r="BI273"/>
  <c r="BH273"/>
  <c r="BG273"/>
  <c r="BF273"/>
  <c r="T273"/>
  <c r="R273"/>
  <c r="P273"/>
  <c r="BI268"/>
  <c r="BH268"/>
  <c r="BG268"/>
  <c r="BF268"/>
  <c r="T268"/>
  <c r="R268"/>
  <c r="P268"/>
  <c r="BI265"/>
  <c r="BH265"/>
  <c r="BG265"/>
  <c r="BF265"/>
  <c r="T265"/>
  <c r="R265"/>
  <c r="P265"/>
  <c r="BI263"/>
  <c r="BH263"/>
  <c r="BG263"/>
  <c r="BF263"/>
  <c r="T263"/>
  <c r="R263"/>
  <c r="P263"/>
  <c r="BI253"/>
  <c r="BH253"/>
  <c r="BG253"/>
  <c r="BF253"/>
  <c r="T253"/>
  <c r="R253"/>
  <c r="P253"/>
  <c r="BI248"/>
  <c r="BH248"/>
  <c r="BG248"/>
  <c r="BF248"/>
  <c r="T248"/>
  <c r="R248"/>
  <c r="P248"/>
  <c r="BI242"/>
  <c r="BH242"/>
  <c r="BG242"/>
  <c r="BF242"/>
  <c r="T242"/>
  <c r="R242"/>
  <c r="P242"/>
  <c r="BI237"/>
  <c r="BH237"/>
  <c r="BG237"/>
  <c r="BF237"/>
  <c r="T237"/>
  <c r="R237"/>
  <c r="P237"/>
  <c r="BI233"/>
  <c r="BH233"/>
  <c r="BG233"/>
  <c r="BF233"/>
  <c r="T233"/>
  <c r="R233"/>
  <c r="P233"/>
  <c r="BI227"/>
  <c r="BH227"/>
  <c r="BG227"/>
  <c r="BF227"/>
  <c r="T227"/>
  <c r="R227"/>
  <c r="P227"/>
  <c r="P226" s="1"/>
  <c r="BI223"/>
  <c r="BH223"/>
  <c r="BG223"/>
  <c r="BF223"/>
  <c r="T223"/>
  <c r="T222" s="1"/>
  <c r="R223"/>
  <c r="R222"/>
  <c r="P223"/>
  <c r="P222" s="1"/>
  <c r="BI220"/>
  <c r="BH220"/>
  <c r="BG220"/>
  <c r="BF220"/>
  <c r="T220"/>
  <c r="R220"/>
  <c r="P220"/>
  <c r="BI217"/>
  <c r="BH217"/>
  <c r="BG217"/>
  <c r="BF217"/>
  <c r="T217"/>
  <c r="R217"/>
  <c r="P217"/>
  <c r="BI215"/>
  <c r="BH215"/>
  <c r="BG215"/>
  <c r="BF215"/>
  <c r="T215"/>
  <c r="R215"/>
  <c r="P215"/>
  <c r="BI210"/>
  <c r="BH210"/>
  <c r="BG210"/>
  <c r="BF210"/>
  <c r="T210"/>
  <c r="R210"/>
  <c r="P210"/>
  <c r="BI203"/>
  <c r="BH203"/>
  <c r="BG203"/>
  <c r="BF203"/>
  <c r="T203"/>
  <c r="T202"/>
  <c r="R203"/>
  <c r="R202" s="1"/>
  <c r="P203"/>
  <c r="P202"/>
  <c r="BI200"/>
  <c r="BH200"/>
  <c r="BG200"/>
  <c r="BF200"/>
  <c r="T200"/>
  <c r="R200"/>
  <c r="P200"/>
  <c r="BI196"/>
  <c r="BH196"/>
  <c r="BG196"/>
  <c r="BF196"/>
  <c r="T196"/>
  <c r="R196"/>
  <c r="P196"/>
  <c r="BI191"/>
  <c r="BH191"/>
  <c r="BG191"/>
  <c r="BF191"/>
  <c r="T191"/>
  <c r="R191"/>
  <c r="P191"/>
  <c r="BI190"/>
  <c r="BH190"/>
  <c r="BG190"/>
  <c r="BF190"/>
  <c r="T190"/>
  <c r="R190"/>
  <c r="P190"/>
  <c r="BI188"/>
  <c r="BH188"/>
  <c r="BG188"/>
  <c r="BF188"/>
  <c r="T188"/>
  <c r="R188"/>
  <c r="P188"/>
  <c r="BI184"/>
  <c r="BH184"/>
  <c r="BG184"/>
  <c r="BF184"/>
  <c r="T184"/>
  <c r="R184"/>
  <c r="P184"/>
  <c r="BI181"/>
  <c r="BH181"/>
  <c r="BG181"/>
  <c r="BF181"/>
  <c r="T181"/>
  <c r="R181"/>
  <c r="P181"/>
  <c r="BI175"/>
  <c r="BH175"/>
  <c r="BG175"/>
  <c r="BF175"/>
  <c r="T175"/>
  <c r="R175"/>
  <c r="P175"/>
  <c r="BI173"/>
  <c r="BH173"/>
  <c r="BG173"/>
  <c r="BF173"/>
  <c r="T173"/>
  <c r="R173"/>
  <c r="P173"/>
  <c r="BI170"/>
  <c r="BH170"/>
  <c r="BG170"/>
  <c r="BF170"/>
  <c r="T170"/>
  <c r="R170"/>
  <c r="P170"/>
  <c r="BI166"/>
  <c r="BH166"/>
  <c r="BG166"/>
  <c r="BF166"/>
  <c r="T166"/>
  <c r="T165"/>
  <c r="R166"/>
  <c r="R165" s="1"/>
  <c r="P166"/>
  <c r="P165"/>
  <c r="BI163"/>
  <c r="BH163"/>
  <c r="BG163"/>
  <c r="BF163"/>
  <c r="T163"/>
  <c r="R163"/>
  <c r="P163"/>
  <c r="BI156"/>
  <c r="BH156"/>
  <c r="BG156"/>
  <c r="BF156"/>
  <c r="T156"/>
  <c r="R156"/>
  <c r="P156"/>
  <c r="BI144"/>
  <c r="BH144"/>
  <c r="BG144"/>
  <c r="BF144"/>
  <c r="T144"/>
  <c r="R144"/>
  <c r="P144"/>
  <c r="BI140"/>
  <c r="BH140"/>
  <c r="BG140"/>
  <c r="BF140"/>
  <c r="T140"/>
  <c r="R140"/>
  <c r="P140"/>
  <c r="BI138"/>
  <c r="BH138"/>
  <c r="BG138"/>
  <c r="BF138"/>
  <c r="T138"/>
  <c r="R138"/>
  <c r="P138"/>
  <c r="J131"/>
  <c r="J130"/>
  <c r="F130"/>
  <c r="F128"/>
  <c r="E126"/>
  <c r="J92"/>
  <c r="J91"/>
  <c r="F91"/>
  <c r="F89"/>
  <c r="E87"/>
  <c r="J18"/>
  <c r="E18"/>
  <c r="F92"/>
  <c r="J17"/>
  <c r="J12"/>
  <c r="J128" s="1"/>
  <c r="E7"/>
  <c r="E124"/>
  <c r="J37" i="25"/>
  <c r="J36"/>
  <c r="AY120" i="1"/>
  <c r="J35" i="25"/>
  <c r="AX120" i="1" s="1"/>
  <c r="BI453" i="25"/>
  <c r="BH453"/>
  <c r="BG453"/>
  <c r="BF453"/>
  <c r="T453"/>
  <c r="T452"/>
  <c r="R453"/>
  <c r="R452" s="1"/>
  <c r="P453"/>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24"/>
  <c r="BH424"/>
  <c r="BG424"/>
  <c r="BF424"/>
  <c r="T424"/>
  <c r="R424"/>
  <c r="P424"/>
  <c r="BI420"/>
  <c r="BH420"/>
  <c r="BG420"/>
  <c r="BF420"/>
  <c r="T420"/>
  <c r="R420"/>
  <c r="P420"/>
  <c r="BI415"/>
  <c r="BH415"/>
  <c r="BG415"/>
  <c r="BF415"/>
  <c r="T415"/>
  <c r="R415"/>
  <c r="P415"/>
  <c r="BI413"/>
  <c r="BH413"/>
  <c r="BG413"/>
  <c r="BF413"/>
  <c r="T413"/>
  <c r="R413"/>
  <c r="P413"/>
  <c r="BI409"/>
  <c r="BH409"/>
  <c r="BG409"/>
  <c r="BF409"/>
  <c r="T409"/>
  <c r="R409"/>
  <c r="P409"/>
  <c r="BI405"/>
  <c r="BH405"/>
  <c r="BG405"/>
  <c r="BF405"/>
  <c r="T405"/>
  <c r="R405"/>
  <c r="P405"/>
  <c r="P380" s="1"/>
  <c r="BI403"/>
  <c r="BH403"/>
  <c r="BG403"/>
  <c r="BF403"/>
  <c r="T403"/>
  <c r="R403"/>
  <c r="P403"/>
  <c r="BI397"/>
  <c r="BH397"/>
  <c r="BG397"/>
  <c r="BF397"/>
  <c r="T397"/>
  <c r="T380" s="1"/>
  <c r="R397"/>
  <c r="P397"/>
  <c r="BI395"/>
  <c r="BH395"/>
  <c r="BG395"/>
  <c r="BF395"/>
  <c r="T395"/>
  <c r="R395"/>
  <c r="P395"/>
  <c r="BI381"/>
  <c r="BH381"/>
  <c r="BG381"/>
  <c r="BF381"/>
  <c r="T381"/>
  <c r="R381"/>
  <c r="R380" s="1"/>
  <c r="P381"/>
  <c r="BI379"/>
  <c r="BH379"/>
  <c r="BG379"/>
  <c r="BF379"/>
  <c r="T379"/>
  <c r="R379"/>
  <c r="P379"/>
  <c r="BI378"/>
  <c r="BH378"/>
  <c r="BG378"/>
  <c r="BF378"/>
  <c r="T378"/>
  <c r="R378"/>
  <c r="P378"/>
  <c r="BI377"/>
  <c r="BH377"/>
  <c r="BG377"/>
  <c r="BF377"/>
  <c r="T377"/>
  <c r="R377"/>
  <c r="P377"/>
  <c r="BI368"/>
  <c r="BH368"/>
  <c r="BG368"/>
  <c r="BF368"/>
  <c r="T368"/>
  <c r="T367"/>
  <c r="R368"/>
  <c r="R367"/>
  <c r="P368"/>
  <c r="P367"/>
  <c r="BI366"/>
  <c r="BH366"/>
  <c r="BG366"/>
  <c r="BF366"/>
  <c r="T366"/>
  <c r="T365"/>
  <c r="R366"/>
  <c r="R365" s="1"/>
  <c r="P366"/>
  <c r="P365"/>
  <c r="BI363"/>
  <c r="BH363"/>
  <c r="BG363"/>
  <c r="BF363"/>
  <c r="T363"/>
  <c r="R363"/>
  <c r="P363"/>
  <c r="BI361"/>
  <c r="BH361"/>
  <c r="BG361"/>
  <c r="BF361"/>
  <c r="T361"/>
  <c r="R361"/>
  <c r="P361"/>
  <c r="BI356"/>
  <c r="BH356"/>
  <c r="BG356"/>
  <c r="BF356"/>
  <c r="T356"/>
  <c r="R356"/>
  <c r="P356"/>
  <c r="BI353"/>
  <c r="BH353"/>
  <c r="BG353"/>
  <c r="BF353"/>
  <c r="T353"/>
  <c r="R353"/>
  <c r="P353"/>
  <c r="BI342"/>
  <c r="BH342"/>
  <c r="BG342"/>
  <c r="BF342"/>
  <c r="T342"/>
  <c r="R342"/>
  <c r="P342"/>
  <c r="BI337"/>
  <c r="BH337"/>
  <c r="BG337"/>
  <c r="BF337"/>
  <c r="T337"/>
  <c r="R337"/>
  <c r="P337"/>
  <c r="BI327"/>
  <c r="BH327"/>
  <c r="BG327"/>
  <c r="BF327"/>
  <c r="T327"/>
  <c r="R327"/>
  <c r="P327"/>
  <c r="BI324"/>
  <c r="BH324"/>
  <c r="BG324"/>
  <c r="BF324"/>
  <c r="T324"/>
  <c r="R324"/>
  <c r="P324"/>
  <c r="BI322"/>
  <c r="BH322"/>
  <c r="BG322"/>
  <c r="BF322"/>
  <c r="T322"/>
  <c r="R322"/>
  <c r="P322"/>
  <c r="BI319"/>
  <c r="BH319"/>
  <c r="BG319"/>
  <c r="BF319"/>
  <c r="T319"/>
  <c r="R319"/>
  <c r="P319"/>
  <c r="BI317"/>
  <c r="BH317"/>
  <c r="BG317"/>
  <c r="BF317"/>
  <c r="T317"/>
  <c r="R317"/>
  <c r="P317"/>
  <c r="BI316"/>
  <c r="BH316"/>
  <c r="BG316"/>
  <c r="BF316"/>
  <c r="T316"/>
  <c r="R316"/>
  <c r="P316"/>
  <c r="BI315"/>
  <c r="BH315"/>
  <c r="BG315"/>
  <c r="BF315"/>
  <c r="T315"/>
  <c r="R315"/>
  <c r="P315"/>
  <c r="BI314"/>
  <c r="BH314"/>
  <c r="BG314"/>
  <c r="BF314"/>
  <c r="T314"/>
  <c r="R314"/>
  <c r="P314"/>
  <c r="BI312"/>
  <c r="BH312"/>
  <c r="BG312"/>
  <c r="BF312"/>
  <c r="T312"/>
  <c r="R312"/>
  <c r="P312"/>
  <c r="BI311"/>
  <c r="BH311"/>
  <c r="BG311"/>
  <c r="BF311"/>
  <c r="T311"/>
  <c r="R311"/>
  <c r="P311"/>
  <c r="BI309"/>
  <c r="BH309"/>
  <c r="BG309"/>
  <c r="BF309"/>
  <c r="T309"/>
  <c r="R309"/>
  <c r="P309"/>
  <c r="BI308"/>
  <c r="BH308"/>
  <c r="BG308"/>
  <c r="BF308"/>
  <c r="T308"/>
  <c r="R308"/>
  <c r="P308"/>
  <c r="BI306"/>
  <c r="BH306"/>
  <c r="BG306"/>
  <c r="BF306"/>
  <c r="T306"/>
  <c r="R306"/>
  <c r="P306"/>
  <c r="BI305"/>
  <c r="BH305"/>
  <c r="BG305"/>
  <c r="BF305"/>
  <c r="T305"/>
  <c r="R305"/>
  <c r="P305"/>
  <c r="BI304"/>
  <c r="BH304"/>
  <c r="BG304"/>
  <c r="BF304"/>
  <c r="T304"/>
  <c r="R304"/>
  <c r="P304"/>
  <c r="BI300"/>
  <c r="BH300"/>
  <c r="BG300"/>
  <c r="BF300"/>
  <c r="T300"/>
  <c r="R300"/>
  <c r="P300"/>
  <c r="BI298"/>
  <c r="BH298"/>
  <c r="BG298"/>
  <c r="BF298"/>
  <c r="T298"/>
  <c r="R298"/>
  <c r="P298"/>
  <c r="BI292"/>
  <c r="BH292"/>
  <c r="BG292"/>
  <c r="BF292"/>
  <c r="T292"/>
  <c r="R292"/>
  <c r="P292"/>
  <c r="BI291"/>
  <c r="BH291"/>
  <c r="BG291"/>
  <c r="BF291"/>
  <c r="T291"/>
  <c r="R291"/>
  <c r="P291"/>
  <c r="BI289"/>
  <c r="BH289"/>
  <c r="BG289"/>
  <c r="BF289"/>
  <c r="T289"/>
  <c r="R289"/>
  <c r="P289"/>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0"/>
  <c r="BH270"/>
  <c r="BG270"/>
  <c r="BF270"/>
  <c r="T270"/>
  <c r="R270"/>
  <c r="P270"/>
  <c r="BI268"/>
  <c r="BH268"/>
  <c r="BG268"/>
  <c r="BF268"/>
  <c r="T268"/>
  <c r="R268"/>
  <c r="P268"/>
  <c r="BI264"/>
  <c r="BH264"/>
  <c r="BG264"/>
  <c r="BF264"/>
  <c r="T264"/>
  <c r="R264"/>
  <c r="P264"/>
  <c r="BI262"/>
  <c r="BH262"/>
  <c r="BG262"/>
  <c r="BF262"/>
  <c r="T262"/>
  <c r="R262"/>
  <c r="P26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1"/>
  <c r="BH241"/>
  <c r="BG241"/>
  <c r="BF241"/>
  <c r="T241"/>
  <c r="R241"/>
  <c r="P241"/>
  <c r="BI229"/>
  <c r="BH229"/>
  <c r="BG229"/>
  <c r="BF229"/>
  <c r="T229"/>
  <c r="R229"/>
  <c r="P229"/>
  <c r="BI227"/>
  <c r="BH227"/>
  <c r="BG227"/>
  <c r="BF227"/>
  <c r="T227"/>
  <c r="R227"/>
  <c r="P227"/>
  <c r="BI223"/>
  <c r="BH223"/>
  <c r="BG223"/>
  <c r="BF223"/>
  <c r="T223"/>
  <c r="T222" s="1"/>
  <c r="R223"/>
  <c r="R222"/>
  <c r="P223"/>
  <c r="P222" s="1"/>
  <c r="BI219"/>
  <c r="BH219"/>
  <c r="BG219"/>
  <c r="BF219"/>
  <c r="T219"/>
  <c r="R219"/>
  <c r="P219"/>
  <c r="BI218"/>
  <c r="BH218"/>
  <c r="BG218"/>
  <c r="BF218"/>
  <c r="T218"/>
  <c r="R218"/>
  <c r="P218"/>
  <c r="BI217"/>
  <c r="BH217"/>
  <c r="BG217"/>
  <c r="BF217"/>
  <c r="T217"/>
  <c r="R217"/>
  <c r="P217"/>
  <c r="BI215"/>
  <c r="BH215"/>
  <c r="BG215"/>
  <c r="BF215"/>
  <c r="T215"/>
  <c r="R215"/>
  <c r="P215"/>
  <c r="BI212"/>
  <c r="BH212"/>
  <c r="BG212"/>
  <c r="BF212"/>
  <c r="T212"/>
  <c r="R212"/>
  <c r="P212"/>
  <c r="BI209"/>
  <c r="BH209"/>
  <c r="BG209"/>
  <c r="BF209"/>
  <c r="T209"/>
  <c r="R209"/>
  <c r="P209"/>
  <c r="BI207"/>
  <c r="BH207"/>
  <c r="BG207"/>
  <c r="BF207"/>
  <c r="T207"/>
  <c r="R207"/>
  <c r="P207"/>
  <c r="BI205"/>
  <c r="BH205"/>
  <c r="BG205"/>
  <c r="BF205"/>
  <c r="T205"/>
  <c r="R205"/>
  <c r="P205"/>
  <c r="BI202"/>
  <c r="BH202"/>
  <c r="BG202"/>
  <c r="BF202"/>
  <c r="T202"/>
  <c r="R202"/>
  <c r="P202"/>
  <c r="BI200"/>
  <c r="BH200"/>
  <c r="BG200"/>
  <c r="BF200"/>
  <c r="T200"/>
  <c r="R200"/>
  <c r="P200"/>
  <c r="BI192"/>
  <c r="BH192"/>
  <c r="BG192"/>
  <c r="BF192"/>
  <c r="T192"/>
  <c r="T191" s="1"/>
  <c r="R192"/>
  <c r="R191"/>
  <c r="P192"/>
  <c r="P191" s="1"/>
  <c r="BI187"/>
  <c r="BH187"/>
  <c r="BG187"/>
  <c r="BF187"/>
  <c r="T187"/>
  <c r="R187"/>
  <c r="P187"/>
  <c r="BI185"/>
  <c r="BH185"/>
  <c r="BG185"/>
  <c r="BF185"/>
  <c r="T185"/>
  <c r="R185"/>
  <c r="P185"/>
  <c r="BI180"/>
  <c r="BH180"/>
  <c r="BG180"/>
  <c r="BF180"/>
  <c r="T180"/>
  <c r="R180"/>
  <c r="P180"/>
  <c r="BI174"/>
  <c r="BH174"/>
  <c r="BG174"/>
  <c r="BF174"/>
  <c r="T174"/>
  <c r="R174"/>
  <c r="P174"/>
  <c r="BI171"/>
  <c r="BH171"/>
  <c r="BG171"/>
  <c r="BF171"/>
  <c r="T171"/>
  <c r="R171"/>
  <c r="P171"/>
  <c r="BI168"/>
  <c r="BH168"/>
  <c r="BG168"/>
  <c r="BF168"/>
  <c r="T168"/>
  <c r="R168"/>
  <c r="P168"/>
  <c r="BI164"/>
  <c r="BH164"/>
  <c r="BG164"/>
  <c r="BF164"/>
  <c r="T164"/>
  <c r="R164"/>
  <c r="P164"/>
  <c r="BI160"/>
  <c r="BH160"/>
  <c r="BG160"/>
  <c r="BF160"/>
  <c r="T160"/>
  <c r="T159"/>
  <c r="R160"/>
  <c r="R159" s="1"/>
  <c r="P160"/>
  <c r="P159"/>
  <c r="BI158"/>
  <c r="BH158"/>
  <c r="BG158"/>
  <c r="BF158"/>
  <c r="T158"/>
  <c r="R158"/>
  <c r="P158"/>
  <c r="BI156"/>
  <c r="BH156"/>
  <c r="BG156"/>
  <c r="BF156"/>
  <c r="T156"/>
  <c r="R156"/>
  <c r="P156"/>
  <c r="BI153"/>
  <c r="BH153"/>
  <c r="BG153"/>
  <c r="BF153"/>
  <c r="T153"/>
  <c r="R153"/>
  <c r="P153"/>
  <c r="BI149"/>
  <c r="BH149"/>
  <c r="BG149"/>
  <c r="BF149"/>
  <c r="T149"/>
  <c r="R149"/>
  <c r="P149"/>
  <c r="BI147"/>
  <c r="BH147"/>
  <c r="BG147"/>
  <c r="BF147"/>
  <c r="T147"/>
  <c r="R147"/>
  <c r="P147"/>
  <c r="BI143"/>
  <c r="BH143"/>
  <c r="BG143"/>
  <c r="BF143"/>
  <c r="T143"/>
  <c r="T142" s="1"/>
  <c r="R143"/>
  <c r="R142"/>
  <c r="P143"/>
  <c r="P142" s="1"/>
  <c r="J136"/>
  <c r="J135"/>
  <c r="F135"/>
  <c r="F133"/>
  <c r="E131"/>
  <c r="J92"/>
  <c r="J91"/>
  <c r="F91"/>
  <c r="F89"/>
  <c r="E87"/>
  <c r="J18"/>
  <c r="E18"/>
  <c r="F92"/>
  <c r="J17"/>
  <c r="J12"/>
  <c r="J133" s="1"/>
  <c r="E7"/>
  <c r="E85"/>
  <c r="J37" i="24"/>
  <c r="J36"/>
  <c r="AY119" i="1"/>
  <c r="J35" i="24"/>
  <c r="AX119" i="1"/>
  <c r="BI131" i="24"/>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J115"/>
  <c r="J114"/>
  <c r="F114"/>
  <c r="F112"/>
  <c r="E110"/>
  <c r="J92"/>
  <c r="J91"/>
  <c r="F91"/>
  <c r="F89"/>
  <c r="E87"/>
  <c r="J18"/>
  <c r="E18"/>
  <c r="F115" s="1"/>
  <c r="J17"/>
  <c r="J12"/>
  <c r="J112" s="1"/>
  <c r="E7"/>
  <c r="E108" s="1"/>
  <c r="J37" i="23"/>
  <c r="J36"/>
  <c r="AY118" i="1"/>
  <c r="J35" i="23"/>
  <c r="AX118" i="1"/>
  <c r="BI129" i="23"/>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J113"/>
  <c r="J112"/>
  <c r="F112"/>
  <c r="F110"/>
  <c r="E108"/>
  <c r="J92"/>
  <c r="J91"/>
  <c r="F91"/>
  <c r="F89"/>
  <c r="E87"/>
  <c r="J18"/>
  <c r="E18"/>
  <c r="F92" s="1"/>
  <c r="J17"/>
  <c r="J12"/>
  <c r="J110" s="1"/>
  <c r="E7"/>
  <c r="E85"/>
  <c r="J37" i="22"/>
  <c r="J36"/>
  <c r="AY117" i="1"/>
  <c r="J35" i="22"/>
  <c r="AX117" i="1"/>
  <c r="BI117" i="22"/>
  <c r="BH117"/>
  <c r="BG117"/>
  <c r="BF117"/>
  <c r="F34" s="1"/>
  <c r="BA117" i="1" s="1"/>
  <c r="T117" i="22"/>
  <c r="T116"/>
  <c r="R117"/>
  <c r="R116"/>
  <c r="P117"/>
  <c r="P116"/>
  <c r="AU117" i="1"/>
  <c r="J113" i="22"/>
  <c r="J112"/>
  <c r="F112"/>
  <c r="F110"/>
  <c r="E108"/>
  <c r="J92"/>
  <c r="J91"/>
  <c r="F91"/>
  <c r="F89"/>
  <c r="E87"/>
  <c r="J18"/>
  <c r="E18"/>
  <c r="F113" s="1"/>
  <c r="J17"/>
  <c r="J12"/>
  <c r="J110"/>
  <c r="E7"/>
  <c r="E106" s="1"/>
  <c r="J37" i="21"/>
  <c r="J36"/>
  <c r="AY116" i="1"/>
  <c r="J35" i="21"/>
  <c r="AX116" i="1"/>
  <c r="BI424" i="21"/>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9"/>
  <c r="BH319"/>
  <c r="BG319"/>
  <c r="BF319"/>
  <c r="T319"/>
  <c r="R319"/>
  <c r="P319"/>
  <c r="BI317"/>
  <c r="BH317"/>
  <c r="BG317"/>
  <c r="BF317"/>
  <c r="T317"/>
  <c r="R317"/>
  <c r="P317"/>
  <c r="BI315"/>
  <c r="BH315"/>
  <c r="BG315"/>
  <c r="BF315"/>
  <c r="T315"/>
  <c r="R315"/>
  <c r="P315"/>
  <c r="BI314"/>
  <c r="BH314"/>
  <c r="BG314"/>
  <c r="BF314"/>
  <c r="T314"/>
  <c r="R314"/>
  <c r="P314"/>
  <c r="BI312"/>
  <c r="BH312"/>
  <c r="BG312"/>
  <c r="BF312"/>
  <c r="T312"/>
  <c r="R312"/>
  <c r="P312"/>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T258"/>
  <c r="R259"/>
  <c r="R258"/>
  <c r="P259"/>
  <c r="P258"/>
  <c r="BI256"/>
  <c r="BH256"/>
  <c r="BG256"/>
  <c r="BF256"/>
  <c r="T256"/>
  <c r="R256"/>
  <c r="P256"/>
  <c r="BI254"/>
  <c r="BH254"/>
  <c r="BG254"/>
  <c r="BF254"/>
  <c r="T254"/>
  <c r="R254"/>
  <c r="P254"/>
  <c r="BI252"/>
  <c r="BH252"/>
  <c r="BG252"/>
  <c r="BF252"/>
  <c r="T252"/>
  <c r="R252"/>
  <c r="P252"/>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6"/>
  <c r="BH236"/>
  <c r="BG236"/>
  <c r="BF236"/>
  <c r="T236"/>
  <c r="R236"/>
  <c r="P236"/>
  <c r="BI235"/>
  <c r="BH235"/>
  <c r="BG235"/>
  <c r="BF235"/>
  <c r="T235"/>
  <c r="R235"/>
  <c r="P235"/>
  <c r="BI234"/>
  <c r="BH234"/>
  <c r="BG234"/>
  <c r="BF234"/>
  <c r="T234"/>
  <c r="R234"/>
  <c r="P234"/>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7"/>
  <c r="BH207"/>
  <c r="BG207"/>
  <c r="BF207"/>
  <c r="T207"/>
  <c r="R207"/>
  <c r="P207"/>
  <c r="BI206"/>
  <c r="BH206"/>
  <c r="BG206"/>
  <c r="BF206"/>
  <c r="T206"/>
  <c r="R206"/>
  <c r="P206"/>
  <c r="BI205"/>
  <c r="BH205"/>
  <c r="BG205"/>
  <c r="BF205"/>
  <c r="T205"/>
  <c r="R205"/>
  <c r="P205"/>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4"/>
  <c r="BH194"/>
  <c r="BG194"/>
  <c r="BF194"/>
  <c r="T194"/>
  <c r="R194"/>
  <c r="P194"/>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30"/>
  <c r="J129"/>
  <c r="F129"/>
  <c r="F127"/>
  <c r="E125"/>
  <c r="J92"/>
  <c r="J91"/>
  <c r="F91"/>
  <c r="F89"/>
  <c r="E87"/>
  <c r="J18"/>
  <c r="E18"/>
  <c r="F92" s="1"/>
  <c r="J17"/>
  <c r="J12"/>
  <c r="J127"/>
  <c r="E7"/>
  <c r="E85" s="1"/>
  <c r="J37" i="20"/>
  <c r="J36"/>
  <c r="AY115" i="1"/>
  <c r="J35" i="20"/>
  <c r="AX115" i="1" s="1"/>
  <c r="BI2003" i="20"/>
  <c r="BH2003"/>
  <c r="BG2003"/>
  <c r="BF2003"/>
  <c r="T2003"/>
  <c r="R2003"/>
  <c r="P2003"/>
  <c r="BI2002"/>
  <c r="BH2002"/>
  <c r="BG2002"/>
  <c r="BF2002"/>
  <c r="T2002"/>
  <c r="R2002"/>
  <c r="P2002"/>
  <c r="BI2001"/>
  <c r="BH2001"/>
  <c r="BG2001"/>
  <c r="BF2001"/>
  <c r="T2001"/>
  <c r="R2001"/>
  <c r="P2001"/>
  <c r="BI2000"/>
  <c r="BH2000"/>
  <c r="BG2000"/>
  <c r="BF2000"/>
  <c r="T2000"/>
  <c r="R2000"/>
  <c r="P2000"/>
  <c r="BI1999"/>
  <c r="BH1999"/>
  <c r="BG1999"/>
  <c r="BF1999"/>
  <c r="T1999"/>
  <c r="R1999"/>
  <c r="P1999"/>
  <c r="BI1998"/>
  <c r="BH1998"/>
  <c r="BG1998"/>
  <c r="BF1998"/>
  <c r="T1998"/>
  <c r="R1998"/>
  <c r="P1998"/>
  <c r="BI1997"/>
  <c r="BH1997"/>
  <c r="BG1997"/>
  <c r="BF1997"/>
  <c r="T1997"/>
  <c r="R1997"/>
  <c r="P1997"/>
  <c r="BI1996"/>
  <c r="BH1996"/>
  <c r="BG1996"/>
  <c r="BF1996"/>
  <c r="T1996"/>
  <c r="R1996"/>
  <c r="P1996"/>
  <c r="BI1995"/>
  <c r="BH1995"/>
  <c r="BG1995"/>
  <c r="BF1995"/>
  <c r="T1995"/>
  <c r="R1995"/>
  <c r="P1995"/>
  <c r="BI1994"/>
  <c r="BH1994"/>
  <c r="BG1994"/>
  <c r="BF1994"/>
  <c r="T1994"/>
  <c r="R1994"/>
  <c r="P1994"/>
  <c r="BI1993"/>
  <c r="BH1993"/>
  <c r="BG1993"/>
  <c r="BF1993"/>
  <c r="T1993"/>
  <c r="R1993"/>
  <c r="P1993"/>
  <c r="BI1992"/>
  <c r="BH1992"/>
  <c r="BG1992"/>
  <c r="BF1992"/>
  <c r="T1992"/>
  <c r="R1992"/>
  <c r="P1992"/>
  <c r="BI1991"/>
  <c r="BH1991"/>
  <c r="BG1991"/>
  <c r="BF1991"/>
  <c r="T1991"/>
  <c r="R1991"/>
  <c r="P1991"/>
  <c r="BI1989"/>
  <c r="BH1989"/>
  <c r="BG1989"/>
  <c r="BF1989"/>
  <c r="T1989"/>
  <c r="R1989"/>
  <c r="P1989"/>
  <c r="BI1988"/>
  <c r="BH1988"/>
  <c r="BG1988"/>
  <c r="BF1988"/>
  <c r="T1988"/>
  <c r="R1988"/>
  <c r="P1988"/>
  <c r="BI1987"/>
  <c r="BH1987"/>
  <c r="BG1987"/>
  <c r="BF1987"/>
  <c r="T1987"/>
  <c r="R1987"/>
  <c r="P1987"/>
  <c r="BI1985"/>
  <c r="BH1985"/>
  <c r="BG1985"/>
  <c r="BF1985"/>
  <c r="T1985"/>
  <c r="R1985"/>
  <c r="P1985"/>
  <c r="BI1983"/>
  <c r="BH1983"/>
  <c r="BG1983"/>
  <c r="BF1983"/>
  <c r="T1983"/>
  <c r="R1983"/>
  <c r="P1983"/>
  <c r="BI1981"/>
  <c r="BH1981"/>
  <c r="BG1981"/>
  <c r="BF1981"/>
  <c r="T1981"/>
  <c r="R1981"/>
  <c r="P1981"/>
  <c r="BI1979"/>
  <c r="BH1979"/>
  <c r="BG1979"/>
  <c r="BF1979"/>
  <c r="T1979"/>
  <c r="R1979"/>
  <c r="P1979"/>
  <c r="BI1977"/>
  <c r="BH1977"/>
  <c r="BG1977"/>
  <c r="BF1977"/>
  <c r="T1977"/>
  <c r="R1977"/>
  <c r="P1977"/>
  <c r="BI1975"/>
  <c r="BH1975"/>
  <c r="BG1975"/>
  <c r="BF1975"/>
  <c r="T1975"/>
  <c r="R1975"/>
  <c r="P1975"/>
  <c r="BI1973"/>
  <c r="BH1973"/>
  <c r="BG1973"/>
  <c r="BF1973"/>
  <c r="T1973"/>
  <c r="R1973"/>
  <c r="P1973"/>
  <c r="BI1972"/>
  <c r="BH1972"/>
  <c r="BG1972"/>
  <c r="BF1972"/>
  <c r="T1972"/>
  <c r="R1972"/>
  <c r="P1972"/>
  <c r="BI1971"/>
  <c r="BH1971"/>
  <c r="BG1971"/>
  <c r="BF1971"/>
  <c r="T1971"/>
  <c r="R1971"/>
  <c r="P1971"/>
  <c r="BI1969"/>
  <c r="BH1969"/>
  <c r="BG1969"/>
  <c r="BF1969"/>
  <c r="T1969"/>
  <c r="R1969"/>
  <c r="P1969"/>
  <c r="BI1967"/>
  <c r="BH1967"/>
  <c r="BG1967"/>
  <c r="BF1967"/>
  <c r="T1967"/>
  <c r="R1967"/>
  <c r="P1967"/>
  <c r="BI1965"/>
  <c r="BH1965"/>
  <c r="BG1965"/>
  <c r="BF1965"/>
  <c r="T1965"/>
  <c r="R1965"/>
  <c r="P1965"/>
  <c r="BI1963"/>
  <c r="BH1963"/>
  <c r="BG1963"/>
  <c r="BF1963"/>
  <c r="T1963"/>
  <c r="R1963"/>
  <c r="P1963"/>
  <c r="BI1961"/>
  <c r="BH1961"/>
  <c r="BG1961"/>
  <c r="BF1961"/>
  <c r="T1961"/>
  <c r="R1961"/>
  <c r="P1961"/>
  <c r="BI1959"/>
  <c r="BH1959"/>
  <c r="BG1959"/>
  <c r="BF1959"/>
  <c r="T1959"/>
  <c r="R1959"/>
  <c r="P1959"/>
  <c r="BI1957"/>
  <c r="BH1957"/>
  <c r="BG1957"/>
  <c r="BF1957"/>
  <c r="T1957"/>
  <c r="R1957"/>
  <c r="P1957"/>
  <c r="BI1956"/>
  <c r="BH1956"/>
  <c r="BG1956"/>
  <c r="BF1956"/>
  <c r="T1956"/>
  <c r="R1956"/>
  <c r="P1956"/>
  <c r="BI1955"/>
  <c r="BH1955"/>
  <c r="BG1955"/>
  <c r="BF1955"/>
  <c r="T1955"/>
  <c r="R1955"/>
  <c r="P1955"/>
  <c r="BI1953"/>
  <c r="BH1953"/>
  <c r="BG1953"/>
  <c r="BF1953"/>
  <c r="T1953"/>
  <c r="R1953"/>
  <c r="P1953"/>
  <c r="BI1951"/>
  <c r="BH1951"/>
  <c r="BG1951"/>
  <c r="BF1951"/>
  <c r="T1951"/>
  <c r="R1951"/>
  <c r="P1951"/>
  <c r="BI1949"/>
  <c r="BH1949"/>
  <c r="BG1949"/>
  <c r="BF1949"/>
  <c r="T1949"/>
  <c r="R1949"/>
  <c r="P1949"/>
  <c r="BI1947"/>
  <c r="BH1947"/>
  <c r="BG1947"/>
  <c r="BF1947"/>
  <c r="T1947"/>
  <c r="R1947"/>
  <c r="P1947"/>
  <c r="BI1945"/>
  <c r="BH1945"/>
  <c r="BG1945"/>
  <c r="BF1945"/>
  <c r="T1945"/>
  <c r="R1945"/>
  <c r="P1945"/>
  <c r="BI1943"/>
  <c r="BH1943"/>
  <c r="BG1943"/>
  <c r="BF1943"/>
  <c r="T1943"/>
  <c r="R1943"/>
  <c r="P1943"/>
  <c r="BI1941"/>
  <c r="BH1941"/>
  <c r="BG1941"/>
  <c r="BF1941"/>
  <c r="T1941"/>
  <c r="R1941"/>
  <c r="P1941"/>
  <c r="BI1939"/>
  <c r="BH1939"/>
  <c r="BG1939"/>
  <c r="BF1939"/>
  <c r="T1939"/>
  <c r="R1939"/>
  <c r="P1939"/>
  <c r="BI1937"/>
  <c r="BH1937"/>
  <c r="BG1937"/>
  <c r="BF1937"/>
  <c r="T1937"/>
  <c r="R1937"/>
  <c r="P1937"/>
  <c r="BI1935"/>
  <c r="BH1935"/>
  <c r="BG1935"/>
  <c r="BF1935"/>
  <c r="T1935"/>
  <c r="R1935"/>
  <c r="P1935"/>
  <c r="BI1933"/>
  <c r="BH1933"/>
  <c r="BG1933"/>
  <c r="BF1933"/>
  <c r="T1933"/>
  <c r="R1933"/>
  <c r="P1933"/>
  <c r="BI1931"/>
  <c r="BH1931"/>
  <c r="BG1931"/>
  <c r="BF1931"/>
  <c r="T1931"/>
  <c r="R1931"/>
  <c r="P1931"/>
  <c r="BI1930"/>
  <c r="BH1930"/>
  <c r="BG1930"/>
  <c r="BF1930"/>
  <c r="T1930"/>
  <c r="R1930"/>
  <c r="P1930"/>
  <c r="BI1929"/>
  <c r="BH1929"/>
  <c r="BG1929"/>
  <c r="BF1929"/>
  <c r="T1929"/>
  <c r="R1929"/>
  <c r="P1929"/>
  <c r="BI1927"/>
  <c r="BH1927"/>
  <c r="BG1927"/>
  <c r="BF1927"/>
  <c r="T1927"/>
  <c r="R1927"/>
  <c r="P1927"/>
  <c r="BI1925"/>
  <c r="BH1925"/>
  <c r="BG1925"/>
  <c r="BF1925"/>
  <c r="T1925"/>
  <c r="R1925"/>
  <c r="P1925"/>
  <c r="BI1923"/>
  <c r="BH1923"/>
  <c r="BG1923"/>
  <c r="BF1923"/>
  <c r="T1923"/>
  <c r="R1923"/>
  <c r="P1923"/>
  <c r="BI1921"/>
  <c r="BH1921"/>
  <c r="BG1921"/>
  <c r="BF1921"/>
  <c r="T1921"/>
  <c r="R1921"/>
  <c r="P1921"/>
  <c r="BI1919"/>
  <c r="BH1919"/>
  <c r="BG1919"/>
  <c r="BF1919"/>
  <c r="T1919"/>
  <c r="R1919"/>
  <c r="P1919"/>
  <c r="BI1917"/>
  <c r="BH1917"/>
  <c r="BG1917"/>
  <c r="BF1917"/>
  <c r="T1917"/>
  <c r="R1917"/>
  <c r="P1917"/>
  <c r="BI1915"/>
  <c r="BH1915"/>
  <c r="BG1915"/>
  <c r="BF1915"/>
  <c r="T1915"/>
  <c r="R1915"/>
  <c r="P1915"/>
  <c r="BI1913"/>
  <c r="BH1913"/>
  <c r="BG1913"/>
  <c r="BF1913"/>
  <c r="T1913"/>
  <c r="R1913"/>
  <c r="P1913"/>
  <c r="BI1911"/>
  <c r="BH1911"/>
  <c r="BG1911"/>
  <c r="BF1911"/>
  <c r="T1911"/>
  <c r="R1911"/>
  <c r="P1911"/>
  <c r="BI1909"/>
  <c r="BH1909"/>
  <c r="BG1909"/>
  <c r="BF1909"/>
  <c r="T1909"/>
  <c r="R1909"/>
  <c r="P1909"/>
  <c r="BI1907"/>
  <c r="BH1907"/>
  <c r="BG1907"/>
  <c r="BF1907"/>
  <c r="T1907"/>
  <c r="R1907"/>
  <c r="P1907"/>
  <c r="BI1905"/>
  <c r="BH1905"/>
  <c r="BG1905"/>
  <c r="BF1905"/>
  <c r="T1905"/>
  <c r="R1905"/>
  <c r="P1905"/>
  <c r="BI1904"/>
  <c r="BH1904"/>
  <c r="BG1904"/>
  <c r="BF1904"/>
  <c r="T1904"/>
  <c r="R1904"/>
  <c r="P1904"/>
  <c r="BI1903"/>
  <c r="BH1903"/>
  <c r="BG1903"/>
  <c r="BF1903"/>
  <c r="T1903"/>
  <c r="R1903"/>
  <c r="P1903"/>
  <c r="BI1901"/>
  <c r="BH1901"/>
  <c r="BG1901"/>
  <c r="BF1901"/>
  <c r="T1901"/>
  <c r="R1901"/>
  <c r="P1901"/>
  <c r="BI1899"/>
  <c r="BH1899"/>
  <c r="BG1899"/>
  <c r="BF1899"/>
  <c r="T1899"/>
  <c r="R1899"/>
  <c r="P1899"/>
  <c r="BI1897"/>
  <c r="BH1897"/>
  <c r="BG1897"/>
  <c r="BF1897"/>
  <c r="T1897"/>
  <c r="R1897"/>
  <c r="P1897"/>
  <c r="BI1895"/>
  <c r="BH1895"/>
  <c r="BG1895"/>
  <c r="BF1895"/>
  <c r="T1895"/>
  <c r="R1895"/>
  <c r="P1895"/>
  <c r="BI1893"/>
  <c r="BH1893"/>
  <c r="BG1893"/>
  <c r="BF1893"/>
  <c r="T1893"/>
  <c r="R1893"/>
  <c r="P1893"/>
  <c r="BI1891"/>
  <c r="BH1891"/>
  <c r="BG1891"/>
  <c r="BF1891"/>
  <c r="T1891"/>
  <c r="R1891"/>
  <c r="P1891"/>
  <c r="BI1889"/>
  <c r="BH1889"/>
  <c r="BG1889"/>
  <c r="BF1889"/>
  <c r="T1889"/>
  <c r="R1889"/>
  <c r="P1889"/>
  <c r="BI1888"/>
  <c r="BH1888"/>
  <c r="BG1888"/>
  <c r="BF1888"/>
  <c r="T1888"/>
  <c r="R1888"/>
  <c r="P1888"/>
  <c r="BI1887"/>
  <c r="BH1887"/>
  <c r="BG1887"/>
  <c r="BF1887"/>
  <c r="T1887"/>
  <c r="R1887"/>
  <c r="P1887"/>
  <c r="BI1885"/>
  <c r="BH1885"/>
  <c r="BG1885"/>
  <c r="BF1885"/>
  <c r="T1885"/>
  <c r="R1885"/>
  <c r="P1885"/>
  <c r="BI1883"/>
  <c r="BH1883"/>
  <c r="BG1883"/>
  <c r="BF1883"/>
  <c r="T1883"/>
  <c r="R1883"/>
  <c r="P1883"/>
  <c r="BI1881"/>
  <c r="BH1881"/>
  <c r="BG1881"/>
  <c r="BF1881"/>
  <c r="T1881"/>
  <c r="R1881"/>
  <c r="P1881"/>
  <c r="BI1879"/>
  <c r="BH1879"/>
  <c r="BG1879"/>
  <c r="BF1879"/>
  <c r="T1879"/>
  <c r="R1879"/>
  <c r="P1879"/>
  <c r="BI1877"/>
  <c r="BH1877"/>
  <c r="BG1877"/>
  <c r="BF1877"/>
  <c r="T1877"/>
  <c r="R1877"/>
  <c r="P1877"/>
  <c r="BI1875"/>
  <c r="BH1875"/>
  <c r="BG1875"/>
  <c r="BF1875"/>
  <c r="T1875"/>
  <c r="R1875"/>
  <c r="P1875"/>
  <c r="BI1873"/>
  <c r="BH1873"/>
  <c r="BG1873"/>
  <c r="BF1873"/>
  <c r="T1873"/>
  <c r="R1873"/>
  <c r="P1873"/>
  <c r="BI1871"/>
  <c r="BH1871"/>
  <c r="BG1871"/>
  <c r="BF1871"/>
  <c r="T1871"/>
  <c r="R1871"/>
  <c r="P1871"/>
  <c r="BI1869"/>
  <c r="BH1869"/>
  <c r="BG1869"/>
  <c r="BF1869"/>
  <c r="T1869"/>
  <c r="R1869"/>
  <c r="P1869"/>
  <c r="BI1868"/>
  <c r="BH1868"/>
  <c r="BG1868"/>
  <c r="BF1868"/>
  <c r="T1868"/>
  <c r="R1868"/>
  <c r="P1868"/>
  <c r="BI1867"/>
  <c r="BH1867"/>
  <c r="BG1867"/>
  <c r="BF1867"/>
  <c r="T1867"/>
  <c r="R1867"/>
  <c r="P1867"/>
  <c r="BI1865"/>
  <c r="BH1865"/>
  <c r="BG1865"/>
  <c r="BF1865"/>
  <c r="T1865"/>
  <c r="R1865"/>
  <c r="P1865"/>
  <c r="BI1863"/>
  <c r="BH1863"/>
  <c r="BG1863"/>
  <c r="BF1863"/>
  <c r="T1863"/>
  <c r="R1863"/>
  <c r="P1863"/>
  <c r="BI1861"/>
  <c r="BH1861"/>
  <c r="BG1861"/>
  <c r="BF1861"/>
  <c r="T1861"/>
  <c r="R1861"/>
  <c r="P1861"/>
  <c r="BI1859"/>
  <c r="BH1859"/>
  <c r="BG1859"/>
  <c r="BF1859"/>
  <c r="T1859"/>
  <c r="R1859"/>
  <c r="P1859"/>
  <c r="BI1857"/>
  <c r="BH1857"/>
  <c r="BG1857"/>
  <c r="BF1857"/>
  <c r="T1857"/>
  <c r="R1857"/>
  <c r="P1857"/>
  <c r="BI1855"/>
  <c r="BH1855"/>
  <c r="BG1855"/>
  <c r="BF1855"/>
  <c r="T1855"/>
  <c r="R1855"/>
  <c r="P1855"/>
  <c r="BI1853"/>
  <c r="BH1853"/>
  <c r="BG1853"/>
  <c r="BF1853"/>
  <c r="T1853"/>
  <c r="R1853"/>
  <c r="P1853"/>
  <c r="BI1851"/>
  <c r="BH1851"/>
  <c r="BG1851"/>
  <c r="BF1851"/>
  <c r="T1851"/>
  <c r="R1851"/>
  <c r="P1851"/>
  <c r="BI1850"/>
  <c r="BH1850"/>
  <c r="BG1850"/>
  <c r="BF1850"/>
  <c r="T1850"/>
  <c r="R1850"/>
  <c r="P1850"/>
  <c r="BI1849"/>
  <c r="BH1849"/>
  <c r="BG1849"/>
  <c r="BF1849"/>
  <c r="T1849"/>
  <c r="R1849"/>
  <c r="P1849"/>
  <c r="BI1847"/>
  <c r="BH1847"/>
  <c r="BG1847"/>
  <c r="BF1847"/>
  <c r="T1847"/>
  <c r="R1847"/>
  <c r="P1847"/>
  <c r="BI1845"/>
  <c r="BH1845"/>
  <c r="BG1845"/>
  <c r="BF1845"/>
  <c r="T1845"/>
  <c r="R1845"/>
  <c r="P1845"/>
  <c r="BI1843"/>
  <c r="BH1843"/>
  <c r="BG1843"/>
  <c r="BF1843"/>
  <c r="T1843"/>
  <c r="R1843"/>
  <c r="P1843"/>
  <c r="BI1841"/>
  <c r="BH1841"/>
  <c r="BG1841"/>
  <c r="BF1841"/>
  <c r="T1841"/>
  <c r="R1841"/>
  <c r="P1841"/>
  <c r="BI1839"/>
  <c r="BH1839"/>
  <c r="BG1839"/>
  <c r="BF1839"/>
  <c r="T1839"/>
  <c r="R1839"/>
  <c r="P1839"/>
  <c r="BI1837"/>
  <c r="BH1837"/>
  <c r="BG1837"/>
  <c r="BF1837"/>
  <c r="T1837"/>
  <c r="R1837"/>
  <c r="P1837"/>
  <c r="BI1835"/>
  <c r="BH1835"/>
  <c r="BG1835"/>
  <c r="BF1835"/>
  <c r="T1835"/>
  <c r="R1835"/>
  <c r="P1835"/>
  <c r="BI1833"/>
  <c r="BH1833"/>
  <c r="BG1833"/>
  <c r="BF1833"/>
  <c r="T1833"/>
  <c r="R1833"/>
  <c r="P1833"/>
  <c r="BI1831"/>
  <c r="BH1831"/>
  <c r="BG1831"/>
  <c r="BF1831"/>
  <c r="T1831"/>
  <c r="R1831"/>
  <c r="P1831"/>
  <c r="BI1830"/>
  <c r="BH1830"/>
  <c r="BG1830"/>
  <c r="BF1830"/>
  <c r="T1830"/>
  <c r="R1830"/>
  <c r="P1830"/>
  <c r="BI1829"/>
  <c r="BH1829"/>
  <c r="BG1829"/>
  <c r="BF1829"/>
  <c r="T1829"/>
  <c r="R1829"/>
  <c r="P1829"/>
  <c r="BI1828"/>
  <c r="BH1828"/>
  <c r="BG1828"/>
  <c r="BF1828"/>
  <c r="T1828"/>
  <c r="R1828"/>
  <c r="P1828"/>
  <c r="BI1827"/>
  <c r="BH1827"/>
  <c r="BG1827"/>
  <c r="BF1827"/>
  <c r="T1827"/>
  <c r="R1827"/>
  <c r="P1827"/>
  <c r="BI1825"/>
  <c r="BH1825"/>
  <c r="BG1825"/>
  <c r="BF1825"/>
  <c r="T1825"/>
  <c r="R1825"/>
  <c r="P1825"/>
  <c r="BI1823"/>
  <c r="BH1823"/>
  <c r="BG1823"/>
  <c r="BF1823"/>
  <c r="T1823"/>
  <c r="R1823"/>
  <c r="P1823"/>
  <c r="BI1821"/>
  <c r="BH1821"/>
  <c r="BG1821"/>
  <c r="BF1821"/>
  <c r="T1821"/>
  <c r="R1821"/>
  <c r="P1821"/>
  <c r="BI1819"/>
  <c r="BH1819"/>
  <c r="BG1819"/>
  <c r="BF1819"/>
  <c r="T1819"/>
  <c r="R1819"/>
  <c r="P1819"/>
  <c r="BI1817"/>
  <c r="BH1817"/>
  <c r="BG1817"/>
  <c r="BF1817"/>
  <c r="T1817"/>
  <c r="R1817"/>
  <c r="P1817"/>
  <c r="BI1815"/>
  <c r="BH1815"/>
  <c r="BG1815"/>
  <c r="BF1815"/>
  <c r="T1815"/>
  <c r="R1815"/>
  <c r="P1815"/>
  <c r="BI1813"/>
  <c r="BH1813"/>
  <c r="BG1813"/>
  <c r="BF1813"/>
  <c r="T1813"/>
  <c r="R1813"/>
  <c r="P1813"/>
  <c r="BI1811"/>
  <c r="BH1811"/>
  <c r="BG1811"/>
  <c r="BF1811"/>
  <c r="T1811"/>
  <c r="R1811"/>
  <c r="P1811"/>
  <c r="BI1809"/>
  <c r="BH1809"/>
  <c r="BG1809"/>
  <c r="BF1809"/>
  <c r="T1809"/>
  <c r="R1809"/>
  <c r="P1809"/>
  <c r="BI1807"/>
  <c r="BH1807"/>
  <c r="BG1807"/>
  <c r="BF1807"/>
  <c r="T1807"/>
  <c r="R1807"/>
  <c r="P1807"/>
  <c r="BI1805"/>
  <c r="BH1805"/>
  <c r="BG1805"/>
  <c r="BF1805"/>
  <c r="T1805"/>
  <c r="R1805"/>
  <c r="P1805"/>
  <c r="BI1803"/>
  <c r="BH1803"/>
  <c r="BG1803"/>
  <c r="BF1803"/>
  <c r="T1803"/>
  <c r="R1803"/>
  <c r="P1803"/>
  <c r="BI1801"/>
  <c r="BH1801"/>
  <c r="BG1801"/>
  <c r="BF1801"/>
  <c r="T1801"/>
  <c r="R1801"/>
  <c r="P1801"/>
  <c r="BI1799"/>
  <c r="BH1799"/>
  <c r="BG1799"/>
  <c r="BF1799"/>
  <c r="T1799"/>
  <c r="R1799"/>
  <c r="P1799"/>
  <c r="BI1797"/>
  <c r="BH1797"/>
  <c r="BG1797"/>
  <c r="BF1797"/>
  <c r="T1797"/>
  <c r="R1797"/>
  <c r="P1797"/>
  <c r="BI1795"/>
  <c r="BH1795"/>
  <c r="BG1795"/>
  <c r="BF1795"/>
  <c r="T1795"/>
  <c r="R1795"/>
  <c r="P1795"/>
  <c r="BI1793"/>
  <c r="BH1793"/>
  <c r="BG1793"/>
  <c r="BF1793"/>
  <c r="T1793"/>
  <c r="R1793"/>
  <c r="P1793"/>
  <c r="BI1791"/>
  <c r="BH1791"/>
  <c r="BG1791"/>
  <c r="BF1791"/>
  <c r="T1791"/>
  <c r="R1791"/>
  <c r="P1791"/>
  <c r="BI1789"/>
  <c r="BH1789"/>
  <c r="BG1789"/>
  <c r="BF1789"/>
  <c r="T1789"/>
  <c r="R1789"/>
  <c r="P1789"/>
  <c r="BI1787"/>
  <c r="BH1787"/>
  <c r="BG1787"/>
  <c r="BF1787"/>
  <c r="T1787"/>
  <c r="R1787"/>
  <c r="P1787"/>
  <c r="BI1785"/>
  <c r="BH1785"/>
  <c r="BG1785"/>
  <c r="BF1785"/>
  <c r="T1785"/>
  <c r="R1785"/>
  <c r="P1785"/>
  <c r="BI1783"/>
  <c r="BH1783"/>
  <c r="BG1783"/>
  <c r="BF1783"/>
  <c r="T1783"/>
  <c r="R1783"/>
  <c r="P1783"/>
  <c r="BI1781"/>
  <c r="BH1781"/>
  <c r="BG1781"/>
  <c r="BF1781"/>
  <c r="T1781"/>
  <c r="R1781"/>
  <c r="P1781"/>
  <c r="BI1779"/>
  <c r="BH1779"/>
  <c r="BG1779"/>
  <c r="BF1779"/>
  <c r="T1779"/>
  <c r="R1779"/>
  <c r="P1779"/>
  <c r="BI1777"/>
  <c r="BH1777"/>
  <c r="BG1777"/>
  <c r="BF1777"/>
  <c r="T1777"/>
  <c r="R1777"/>
  <c r="P1777"/>
  <c r="BI1775"/>
  <c r="BH1775"/>
  <c r="BG1775"/>
  <c r="BF1775"/>
  <c r="T1775"/>
  <c r="R1775"/>
  <c r="P1775"/>
  <c r="BI1773"/>
  <c r="BH1773"/>
  <c r="BG1773"/>
  <c r="BF1773"/>
  <c r="T1773"/>
  <c r="R1773"/>
  <c r="P1773"/>
  <c r="BI1771"/>
  <c r="BH1771"/>
  <c r="BG1771"/>
  <c r="BF1771"/>
  <c r="T1771"/>
  <c r="R1771"/>
  <c r="P1771"/>
  <c r="BI1769"/>
  <c r="BH1769"/>
  <c r="BG1769"/>
  <c r="BF1769"/>
  <c r="T1769"/>
  <c r="R1769"/>
  <c r="P1769"/>
  <c r="BI1767"/>
  <c r="BH1767"/>
  <c r="BG1767"/>
  <c r="BF1767"/>
  <c r="T1767"/>
  <c r="R1767"/>
  <c r="P1767"/>
  <c r="BI1765"/>
  <c r="BH1765"/>
  <c r="BG1765"/>
  <c r="BF1765"/>
  <c r="T1765"/>
  <c r="R1765"/>
  <c r="P1765"/>
  <c r="BI1763"/>
  <c r="BH1763"/>
  <c r="BG1763"/>
  <c r="BF1763"/>
  <c r="T1763"/>
  <c r="R1763"/>
  <c r="P1763"/>
  <c r="BI1761"/>
  <c r="BH1761"/>
  <c r="BG1761"/>
  <c r="BF1761"/>
  <c r="T1761"/>
  <c r="R1761"/>
  <c r="P1761"/>
  <c r="BI1759"/>
  <c r="BH1759"/>
  <c r="BG1759"/>
  <c r="BF1759"/>
  <c r="T1759"/>
  <c r="R1759"/>
  <c r="P1759"/>
  <c r="BI1757"/>
  <c r="BH1757"/>
  <c r="BG1757"/>
  <c r="BF1757"/>
  <c r="T1757"/>
  <c r="R1757"/>
  <c r="P1757"/>
  <c r="BI1755"/>
  <c r="BH1755"/>
  <c r="BG1755"/>
  <c r="BF1755"/>
  <c r="T1755"/>
  <c r="R1755"/>
  <c r="P1755"/>
  <c r="BI1753"/>
  <c r="BH1753"/>
  <c r="BG1753"/>
  <c r="BF1753"/>
  <c r="T1753"/>
  <c r="R1753"/>
  <c r="P1753"/>
  <c r="BI1751"/>
  <c r="BH1751"/>
  <c r="BG1751"/>
  <c r="BF1751"/>
  <c r="T1751"/>
  <c r="R1751"/>
  <c r="P1751"/>
  <c r="BI1749"/>
  <c r="BH1749"/>
  <c r="BG1749"/>
  <c r="BF1749"/>
  <c r="T1749"/>
  <c r="R1749"/>
  <c r="P1749"/>
  <c r="BI1747"/>
  <c r="BH1747"/>
  <c r="BG1747"/>
  <c r="BF1747"/>
  <c r="T1747"/>
  <c r="R1747"/>
  <c r="P1747"/>
  <c r="BI1746"/>
  <c r="BH1746"/>
  <c r="BG1746"/>
  <c r="BF1746"/>
  <c r="T1746"/>
  <c r="R1746"/>
  <c r="P1746"/>
  <c r="BI1745"/>
  <c r="BH1745"/>
  <c r="BG1745"/>
  <c r="BF1745"/>
  <c r="T1745"/>
  <c r="R1745"/>
  <c r="P1745"/>
  <c r="BI1744"/>
  <c r="BH1744"/>
  <c r="BG1744"/>
  <c r="BF1744"/>
  <c r="T1744"/>
  <c r="R1744"/>
  <c r="P1744"/>
  <c r="BI1743"/>
  <c r="BH1743"/>
  <c r="BG1743"/>
  <c r="BF1743"/>
  <c r="T1743"/>
  <c r="R1743"/>
  <c r="P1743"/>
  <c r="BI1741"/>
  <c r="BH1741"/>
  <c r="BG1741"/>
  <c r="BF1741"/>
  <c r="T1741"/>
  <c r="R1741"/>
  <c r="P1741"/>
  <c r="BI1739"/>
  <c r="BH1739"/>
  <c r="BG1739"/>
  <c r="BF1739"/>
  <c r="T1739"/>
  <c r="R1739"/>
  <c r="P1739"/>
  <c r="BI1737"/>
  <c r="BH1737"/>
  <c r="BG1737"/>
  <c r="BF1737"/>
  <c r="T1737"/>
  <c r="R1737"/>
  <c r="P1737"/>
  <c r="BI1735"/>
  <c r="BH1735"/>
  <c r="BG1735"/>
  <c r="BF1735"/>
  <c r="T1735"/>
  <c r="R1735"/>
  <c r="P1735"/>
  <c r="BI1733"/>
  <c r="BH1733"/>
  <c r="BG1733"/>
  <c r="BF1733"/>
  <c r="T1733"/>
  <c r="R1733"/>
  <c r="P1733"/>
  <c r="BI1731"/>
  <c r="BH1731"/>
  <c r="BG1731"/>
  <c r="BF1731"/>
  <c r="T1731"/>
  <c r="R1731"/>
  <c r="P1731"/>
  <c r="BI1729"/>
  <c r="BH1729"/>
  <c r="BG1729"/>
  <c r="BF1729"/>
  <c r="T1729"/>
  <c r="R1729"/>
  <c r="P1729"/>
  <c r="BI1727"/>
  <c r="BH1727"/>
  <c r="BG1727"/>
  <c r="BF1727"/>
  <c r="T1727"/>
  <c r="R1727"/>
  <c r="P1727"/>
  <c r="BI1725"/>
  <c r="BH1725"/>
  <c r="BG1725"/>
  <c r="BF1725"/>
  <c r="T1725"/>
  <c r="R1725"/>
  <c r="P1725"/>
  <c r="BI1723"/>
  <c r="BH1723"/>
  <c r="BG1723"/>
  <c r="BF1723"/>
  <c r="T1723"/>
  <c r="R1723"/>
  <c r="P1723"/>
  <c r="BI1721"/>
  <c r="BH1721"/>
  <c r="BG1721"/>
  <c r="BF1721"/>
  <c r="T1721"/>
  <c r="R1721"/>
  <c r="P1721"/>
  <c r="BI1719"/>
  <c r="BH1719"/>
  <c r="BG1719"/>
  <c r="BF1719"/>
  <c r="T1719"/>
  <c r="R1719"/>
  <c r="P1719"/>
  <c r="BI1717"/>
  <c r="BH1717"/>
  <c r="BG1717"/>
  <c r="BF1717"/>
  <c r="T1717"/>
  <c r="R1717"/>
  <c r="P1717"/>
  <c r="BI1715"/>
  <c r="BH1715"/>
  <c r="BG1715"/>
  <c r="BF1715"/>
  <c r="T1715"/>
  <c r="R1715"/>
  <c r="P1715"/>
  <c r="BI1713"/>
  <c r="BH1713"/>
  <c r="BG1713"/>
  <c r="BF1713"/>
  <c r="T1713"/>
  <c r="R1713"/>
  <c r="P1713"/>
  <c r="BI1711"/>
  <c r="BH1711"/>
  <c r="BG1711"/>
  <c r="BF1711"/>
  <c r="T1711"/>
  <c r="R1711"/>
  <c r="P1711"/>
  <c r="BI1709"/>
  <c r="BH1709"/>
  <c r="BG1709"/>
  <c r="BF1709"/>
  <c r="T1709"/>
  <c r="R1709"/>
  <c r="P1709"/>
  <c r="BI1707"/>
  <c r="BH1707"/>
  <c r="BG1707"/>
  <c r="BF1707"/>
  <c r="T1707"/>
  <c r="R1707"/>
  <c r="P1707"/>
  <c r="BI1705"/>
  <c r="BH1705"/>
  <c r="BG1705"/>
  <c r="BF1705"/>
  <c r="T1705"/>
  <c r="R1705"/>
  <c r="P1705"/>
  <c r="BI1703"/>
  <c r="BH1703"/>
  <c r="BG1703"/>
  <c r="BF1703"/>
  <c r="T1703"/>
  <c r="R1703"/>
  <c r="P1703"/>
  <c r="BI1701"/>
  <c r="BH1701"/>
  <c r="BG1701"/>
  <c r="BF1701"/>
  <c r="T1701"/>
  <c r="R1701"/>
  <c r="P1701"/>
  <c r="BI1699"/>
  <c r="BH1699"/>
  <c r="BG1699"/>
  <c r="BF1699"/>
  <c r="T1699"/>
  <c r="R1699"/>
  <c r="P1699"/>
  <c r="BI1697"/>
  <c r="BH1697"/>
  <c r="BG1697"/>
  <c r="BF1697"/>
  <c r="T1697"/>
  <c r="R1697"/>
  <c r="P1697"/>
  <c r="BI1695"/>
  <c r="BH1695"/>
  <c r="BG1695"/>
  <c r="BF1695"/>
  <c r="T1695"/>
  <c r="R1695"/>
  <c r="P1695"/>
  <c r="BI1693"/>
  <c r="BH1693"/>
  <c r="BG1693"/>
  <c r="BF1693"/>
  <c r="T1693"/>
  <c r="R1693"/>
  <c r="P1693"/>
  <c r="BI1691"/>
  <c r="BH1691"/>
  <c r="BG1691"/>
  <c r="BF1691"/>
  <c r="T1691"/>
  <c r="R1691"/>
  <c r="P1691"/>
  <c r="BI1689"/>
  <c r="BH1689"/>
  <c r="BG1689"/>
  <c r="BF1689"/>
  <c r="T1689"/>
  <c r="R1689"/>
  <c r="P1689"/>
  <c r="BI1687"/>
  <c r="BH1687"/>
  <c r="BG1687"/>
  <c r="BF1687"/>
  <c r="T1687"/>
  <c r="R1687"/>
  <c r="P1687"/>
  <c r="BI1685"/>
  <c r="BH1685"/>
  <c r="BG1685"/>
  <c r="BF1685"/>
  <c r="T1685"/>
  <c r="R1685"/>
  <c r="P1685"/>
  <c r="BI1683"/>
  <c r="BH1683"/>
  <c r="BG1683"/>
  <c r="BF1683"/>
  <c r="T1683"/>
  <c r="R1683"/>
  <c r="P1683"/>
  <c r="BI1681"/>
  <c r="BH1681"/>
  <c r="BG1681"/>
  <c r="BF1681"/>
  <c r="T1681"/>
  <c r="R1681"/>
  <c r="P1681"/>
  <c r="BI1679"/>
  <c r="BH1679"/>
  <c r="BG1679"/>
  <c r="BF1679"/>
  <c r="T1679"/>
  <c r="R1679"/>
  <c r="P1679"/>
  <c r="BI1677"/>
  <c r="BH1677"/>
  <c r="BG1677"/>
  <c r="BF1677"/>
  <c r="T1677"/>
  <c r="R1677"/>
  <c r="P1677"/>
  <c r="BI1675"/>
  <c r="BH1675"/>
  <c r="BG1675"/>
  <c r="BF1675"/>
  <c r="T1675"/>
  <c r="R1675"/>
  <c r="P1675"/>
  <c r="BI1673"/>
  <c r="BH1673"/>
  <c r="BG1673"/>
  <c r="BF1673"/>
  <c r="T1673"/>
  <c r="R1673"/>
  <c r="P1673"/>
  <c r="BI1672"/>
  <c r="BH1672"/>
  <c r="BG1672"/>
  <c r="BF1672"/>
  <c r="T1672"/>
  <c r="R1672"/>
  <c r="P1672"/>
  <c r="BI1671"/>
  <c r="BH1671"/>
  <c r="BG1671"/>
  <c r="BF1671"/>
  <c r="T1671"/>
  <c r="R1671"/>
  <c r="P1671"/>
  <c r="BI1670"/>
  <c r="BH1670"/>
  <c r="BG1670"/>
  <c r="BF1670"/>
  <c r="T1670"/>
  <c r="R1670"/>
  <c r="P1670"/>
  <c r="BI1669"/>
  <c r="BH1669"/>
  <c r="BG1669"/>
  <c r="BF1669"/>
  <c r="T1669"/>
  <c r="R1669"/>
  <c r="P1669"/>
  <c r="BI1667"/>
  <c r="BH1667"/>
  <c r="BG1667"/>
  <c r="BF1667"/>
  <c r="T1667"/>
  <c r="R1667"/>
  <c r="P1667"/>
  <c r="BI1665"/>
  <c r="BH1665"/>
  <c r="BG1665"/>
  <c r="BF1665"/>
  <c r="T1665"/>
  <c r="R1665"/>
  <c r="P1665"/>
  <c r="BI1663"/>
  <c r="BH1663"/>
  <c r="BG1663"/>
  <c r="BF1663"/>
  <c r="T1663"/>
  <c r="R1663"/>
  <c r="P1663"/>
  <c r="BI1661"/>
  <c r="BH1661"/>
  <c r="BG1661"/>
  <c r="BF1661"/>
  <c r="T1661"/>
  <c r="R1661"/>
  <c r="P1661"/>
  <c r="BI1659"/>
  <c r="BH1659"/>
  <c r="BG1659"/>
  <c r="BF1659"/>
  <c r="T1659"/>
  <c r="R1659"/>
  <c r="P1659"/>
  <c r="BI1657"/>
  <c r="BH1657"/>
  <c r="BG1657"/>
  <c r="BF1657"/>
  <c r="T1657"/>
  <c r="R1657"/>
  <c r="P1657"/>
  <c r="BI1655"/>
  <c r="BH1655"/>
  <c r="BG1655"/>
  <c r="BF1655"/>
  <c r="T1655"/>
  <c r="R1655"/>
  <c r="P1655"/>
  <c r="BI1653"/>
  <c r="BH1653"/>
  <c r="BG1653"/>
  <c r="BF1653"/>
  <c r="T1653"/>
  <c r="R1653"/>
  <c r="P1653"/>
  <c r="BI1651"/>
  <c r="BH1651"/>
  <c r="BG1651"/>
  <c r="BF1651"/>
  <c r="T1651"/>
  <c r="R1651"/>
  <c r="P1651"/>
  <c r="BI1649"/>
  <c r="BH1649"/>
  <c r="BG1649"/>
  <c r="BF1649"/>
  <c r="T1649"/>
  <c r="R1649"/>
  <c r="P1649"/>
  <c r="BI1647"/>
  <c r="BH1647"/>
  <c r="BG1647"/>
  <c r="BF1647"/>
  <c r="T1647"/>
  <c r="R1647"/>
  <c r="P1647"/>
  <c r="BI1645"/>
  <c r="BH1645"/>
  <c r="BG1645"/>
  <c r="BF1645"/>
  <c r="T1645"/>
  <c r="R1645"/>
  <c r="P1645"/>
  <c r="BI1643"/>
  <c r="BH1643"/>
  <c r="BG1643"/>
  <c r="BF1643"/>
  <c r="T1643"/>
  <c r="R1643"/>
  <c r="P1643"/>
  <c r="BI1641"/>
  <c r="BH1641"/>
  <c r="BG1641"/>
  <c r="BF1641"/>
  <c r="T1641"/>
  <c r="R1641"/>
  <c r="P1641"/>
  <c r="BI1639"/>
  <c r="BH1639"/>
  <c r="BG1639"/>
  <c r="BF1639"/>
  <c r="T1639"/>
  <c r="R1639"/>
  <c r="P1639"/>
  <c r="BI1637"/>
  <c r="BH1637"/>
  <c r="BG1637"/>
  <c r="BF1637"/>
  <c r="T1637"/>
  <c r="R1637"/>
  <c r="P1637"/>
  <c r="BI1635"/>
  <c r="BH1635"/>
  <c r="BG1635"/>
  <c r="BF1635"/>
  <c r="T1635"/>
  <c r="R1635"/>
  <c r="P1635"/>
  <c r="BI1633"/>
  <c r="BH1633"/>
  <c r="BG1633"/>
  <c r="BF1633"/>
  <c r="T1633"/>
  <c r="R1633"/>
  <c r="P1633"/>
  <c r="BI1631"/>
  <c r="BH1631"/>
  <c r="BG1631"/>
  <c r="BF1631"/>
  <c r="T1631"/>
  <c r="R1631"/>
  <c r="P1631"/>
  <c r="BI1629"/>
  <c r="BH1629"/>
  <c r="BG1629"/>
  <c r="BF1629"/>
  <c r="T1629"/>
  <c r="R1629"/>
  <c r="P1629"/>
  <c r="BI1627"/>
  <c r="BH1627"/>
  <c r="BG1627"/>
  <c r="BF1627"/>
  <c r="T1627"/>
  <c r="R1627"/>
  <c r="P1627"/>
  <c r="BI1625"/>
  <c r="BH1625"/>
  <c r="BG1625"/>
  <c r="BF1625"/>
  <c r="T1625"/>
  <c r="R1625"/>
  <c r="P1625"/>
  <c r="BI1623"/>
  <c r="BH1623"/>
  <c r="BG1623"/>
  <c r="BF1623"/>
  <c r="T1623"/>
  <c r="R1623"/>
  <c r="P1623"/>
  <c r="BI1621"/>
  <c r="BH1621"/>
  <c r="BG1621"/>
  <c r="BF1621"/>
  <c r="T1621"/>
  <c r="R1621"/>
  <c r="P1621"/>
  <c r="BI1619"/>
  <c r="BH1619"/>
  <c r="BG1619"/>
  <c r="BF1619"/>
  <c r="T1619"/>
  <c r="R1619"/>
  <c r="P1619"/>
  <c r="BI1617"/>
  <c r="BH1617"/>
  <c r="BG1617"/>
  <c r="BF1617"/>
  <c r="T1617"/>
  <c r="R1617"/>
  <c r="P1617"/>
  <c r="BI1615"/>
  <c r="BH1615"/>
  <c r="BG1615"/>
  <c r="BF1615"/>
  <c r="T1615"/>
  <c r="R1615"/>
  <c r="P1615"/>
  <c r="BI1613"/>
  <c r="BH1613"/>
  <c r="BG1613"/>
  <c r="BF1613"/>
  <c r="T1613"/>
  <c r="R1613"/>
  <c r="P1613"/>
  <c r="BI1611"/>
  <c r="BH1611"/>
  <c r="BG1611"/>
  <c r="BF1611"/>
  <c r="T1611"/>
  <c r="R1611"/>
  <c r="P1611"/>
  <c r="BI1609"/>
  <c r="BH1609"/>
  <c r="BG1609"/>
  <c r="BF1609"/>
  <c r="T1609"/>
  <c r="R1609"/>
  <c r="P1609"/>
  <c r="BI1607"/>
  <c r="BH1607"/>
  <c r="BG1607"/>
  <c r="BF1607"/>
  <c r="T1607"/>
  <c r="R1607"/>
  <c r="P1607"/>
  <c r="BI1606"/>
  <c r="BH1606"/>
  <c r="BG1606"/>
  <c r="BF1606"/>
  <c r="T1606"/>
  <c r="R1606"/>
  <c r="P1606"/>
  <c r="BI1605"/>
  <c r="BH1605"/>
  <c r="BG1605"/>
  <c r="BF1605"/>
  <c r="T1605"/>
  <c r="R1605"/>
  <c r="P1605"/>
  <c r="BI1604"/>
  <c r="BH1604"/>
  <c r="BG1604"/>
  <c r="BF1604"/>
  <c r="T1604"/>
  <c r="R1604"/>
  <c r="P1604"/>
  <c r="BI1603"/>
  <c r="BH1603"/>
  <c r="BG1603"/>
  <c r="BF1603"/>
  <c r="T1603"/>
  <c r="R1603"/>
  <c r="P1603"/>
  <c r="BI1601"/>
  <c r="BH1601"/>
  <c r="BG1601"/>
  <c r="BF1601"/>
  <c r="T1601"/>
  <c r="R1601"/>
  <c r="P1601"/>
  <c r="BI1599"/>
  <c r="BH1599"/>
  <c r="BG1599"/>
  <c r="BF1599"/>
  <c r="T1599"/>
  <c r="R1599"/>
  <c r="P1599"/>
  <c r="BI1597"/>
  <c r="BH1597"/>
  <c r="BG1597"/>
  <c r="BF1597"/>
  <c r="T1597"/>
  <c r="R1597"/>
  <c r="P1597"/>
  <c r="BI1595"/>
  <c r="BH1595"/>
  <c r="BG1595"/>
  <c r="BF1595"/>
  <c r="T1595"/>
  <c r="R1595"/>
  <c r="P1595"/>
  <c r="BI1593"/>
  <c r="BH1593"/>
  <c r="BG1593"/>
  <c r="BF1593"/>
  <c r="T1593"/>
  <c r="R1593"/>
  <c r="P1593"/>
  <c r="BI1591"/>
  <c r="BH1591"/>
  <c r="BG1591"/>
  <c r="BF1591"/>
  <c r="T1591"/>
  <c r="R1591"/>
  <c r="P1591"/>
  <c r="BI1589"/>
  <c r="BH1589"/>
  <c r="BG1589"/>
  <c r="BF1589"/>
  <c r="T1589"/>
  <c r="R1589"/>
  <c r="P1589"/>
  <c r="BI1587"/>
  <c r="BH1587"/>
  <c r="BG1587"/>
  <c r="BF1587"/>
  <c r="T1587"/>
  <c r="R1587"/>
  <c r="P1587"/>
  <c r="BI1585"/>
  <c r="BH1585"/>
  <c r="BG1585"/>
  <c r="BF1585"/>
  <c r="T1585"/>
  <c r="R1585"/>
  <c r="P1585"/>
  <c r="BI1583"/>
  <c r="BH1583"/>
  <c r="BG1583"/>
  <c r="BF1583"/>
  <c r="T1583"/>
  <c r="R1583"/>
  <c r="P1583"/>
  <c r="BI1581"/>
  <c r="BH1581"/>
  <c r="BG1581"/>
  <c r="BF1581"/>
  <c r="T1581"/>
  <c r="R1581"/>
  <c r="P1581"/>
  <c r="BI1579"/>
  <c r="BH1579"/>
  <c r="BG1579"/>
  <c r="BF1579"/>
  <c r="T1579"/>
  <c r="R1579"/>
  <c r="P1579"/>
  <c r="BI1577"/>
  <c r="BH1577"/>
  <c r="BG1577"/>
  <c r="BF1577"/>
  <c r="T1577"/>
  <c r="R1577"/>
  <c r="P1577"/>
  <c r="BI1575"/>
  <c r="BH1575"/>
  <c r="BG1575"/>
  <c r="BF1575"/>
  <c r="T1575"/>
  <c r="R1575"/>
  <c r="P1575"/>
  <c r="BI1573"/>
  <c r="BH1573"/>
  <c r="BG1573"/>
  <c r="BF1573"/>
  <c r="T1573"/>
  <c r="R1573"/>
  <c r="P1573"/>
  <c r="BI1571"/>
  <c r="BH1571"/>
  <c r="BG1571"/>
  <c r="BF1571"/>
  <c r="T1571"/>
  <c r="R1571"/>
  <c r="P1571"/>
  <c r="BI1569"/>
  <c r="BH1569"/>
  <c r="BG1569"/>
  <c r="BF1569"/>
  <c r="T1569"/>
  <c r="R1569"/>
  <c r="P1569"/>
  <c r="BI1567"/>
  <c r="BH1567"/>
  <c r="BG1567"/>
  <c r="BF1567"/>
  <c r="T1567"/>
  <c r="R1567"/>
  <c r="P1567"/>
  <c r="BI1565"/>
  <c r="BH1565"/>
  <c r="BG1565"/>
  <c r="BF1565"/>
  <c r="T1565"/>
  <c r="R1565"/>
  <c r="P1565"/>
  <c r="BI1563"/>
  <c r="BH1563"/>
  <c r="BG1563"/>
  <c r="BF1563"/>
  <c r="T1563"/>
  <c r="R1563"/>
  <c r="P1563"/>
  <c r="BI1561"/>
  <c r="BH1561"/>
  <c r="BG1561"/>
  <c r="BF1561"/>
  <c r="T1561"/>
  <c r="R1561"/>
  <c r="P1561"/>
  <c r="BI1559"/>
  <c r="BH1559"/>
  <c r="BG1559"/>
  <c r="BF1559"/>
  <c r="T1559"/>
  <c r="R1559"/>
  <c r="P1559"/>
  <c r="BI1557"/>
  <c r="BH1557"/>
  <c r="BG1557"/>
  <c r="BF1557"/>
  <c r="T1557"/>
  <c r="R1557"/>
  <c r="P1557"/>
  <c r="BI1555"/>
  <c r="BH1555"/>
  <c r="BG1555"/>
  <c r="BF1555"/>
  <c r="T1555"/>
  <c r="R1555"/>
  <c r="P1555"/>
  <c r="BI1553"/>
  <c r="BH1553"/>
  <c r="BG1553"/>
  <c r="BF1553"/>
  <c r="T1553"/>
  <c r="R1553"/>
  <c r="P1553"/>
  <c r="BI1551"/>
  <c r="BH1551"/>
  <c r="BG1551"/>
  <c r="BF1551"/>
  <c r="T1551"/>
  <c r="R1551"/>
  <c r="P1551"/>
  <c r="BI1549"/>
  <c r="BH1549"/>
  <c r="BG1549"/>
  <c r="BF1549"/>
  <c r="T1549"/>
  <c r="R1549"/>
  <c r="P1549"/>
  <c r="BI1547"/>
  <c r="BH1547"/>
  <c r="BG1547"/>
  <c r="BF1547"/>
  <c r="T1547"/>
  <c r="R1547"/>
  <c r="P1547"/>
  <c r="BI1545"/>
  <c r="BH1545"/>
  <c r="BG1545"/>
  <c r="BF1545"/>
  <c r="T1545"/>
  <c r="R1545"/>
  <c r="P1545"/>
  <c r="BI1543"/>
  <c r="BH1543"/>
  <c r="BG1543"/>
  <c r="BF1543"/>
  <c r="T1543"/>
  <c r="R1543"/>
  <c r="P1543"/>
  <c r="BI1541"/>
  <c r="BH1541"/>
  <c r="BG1541"/>
  <c r="BF1541"/>
  <c r="T1541"/>
  <c r="R1541"/>
  <c r="P1541"/>
  <c r="BI1539"/>
  <c r="BH1539"/>
  <c r="BG1539"/>
  <c r="BF1539"/>
  <c r="T1539"/>
  <c r="R1539"/>
  <c r="P1539"/>
  <c r="BI1537"/>
  <c r="BH1537"/>
  <c r="BG1537"/>
  <c r="BF1537"/>
  <c r="T1537"/>
  <c r="R1537"/>
  <c r="P1537"/>
  <c r="BI1535"/>
  <c r="BH1535"/>
  <c r="BG1535"/>
  <c r="BF1535"/>
  <c r="T1535"/>
  <c r="R1535"/>
  <c r="P1535"/>
  <c r="BI1533"/>
  <c r="BH1533"/>
  <c r="BG1533"/>
  <c r="BF1533"/>
  <c r="T1533"/>
  <c r="R1533"/>
  <c r="P1533"/>
  <c r="BI1531"/>
  <c r="BH1531"/>
  <c r="BG1531"/>
  <c r="BF1531"/>
  <c r="T1531"/>
  <c r="R1531"/>
  <c r="P1531"/>
  <c r="BI1529"/>
  <c r="BH1529"/>
  <c r="BG1529"/>
  <c r="BF1529"/>
  <c r="T1529"/>
  <c r="R1529"/>
  <c r="P1529"/>
  <c r="BI1527"/>
  <c r="BH1527"/>
  <c r="BG1527"/>
  <c r="BF1527"/>
  <c r="T1527"/>
  <c r="R1527"/>
  <c r="P1527"/>
  <c r="BI1525"/>
  <c r="BH1525"/>
  <c r="BG1525"/>
  <c r="BF1525"/>
  <c r="T1525"/>
  <c r="R1525"/>
  <c r="P1525"/>
  <c r="BI1523"/>
  <c r="BH1523"/>
  <c r="BG1523"/>
  <c r="BF1523"/>
  <c r="T1523"/>
  <c r="R1523"/>
  <c r="P1523"/>
  <c r="BI1521"/>
  <c r="BH1521"/>
  <c r="BG1521"/>
  <c r="BF1521"/>
  <c r="T1521"/>
  <c r="R1521"/>
  <c r="P1521"/>
  <c r="BI1519"/>
  <c r="BH1519"/>
  <c r="BG1519"/>
  <c r="BF1519"/>
  <c r="T1519"/>
  <c r="R1519"/>
  <c r="P1519"/>
  <c r="BI1517"/>
  <c r="BH1517"/>
  <c r="BG1517"/>
  <c r="BF1517"/>
  <c r="T1517"/>
  <c r="R1517"/>
  <c r="P1517"/>
  <c r="BI1516"/>
  <c r="BH1516"/>
  <c r="BG1516"/>
  <c r="BF1516"/>
  <c r="T1516"/>
  <c r="R1516"/>
  <c r="P1516"/>
  <c r="BI1515"/>
  <c r="BH1515"/>
  <c r="BG1515"/>
  <c r="BF1515"/>
  <c r="T1515"/>
  <c r="R1515"/>
  <c r="P1515"/>
  <c r="BI1514"/>
  <c r="BH1514"/>
  <c r="BG1514"/>
  <c r="BF1514"/>
  <c r="T1514"/>
  <c r="R1514"/>
  <c r="P1514"/>
  <c r="BI1513"/>
  <c r="BH1513"/>
  <c r="BG1513"/>
  <c r="BF1513"/>
  <c r="T1513"/>
  <c r="R1513"/>
  <c r="P1513"/>
  <c r="BI1511"/>
  <c r="BH1511"/>
  <c r="BG1511"/>
  <c r="BF1511"/>
  <c r="T1511"/>
  <c r="R1511"/>
  <c r="P1511"/>
  <c r="BI1509"/>
  <c r="BH1509"/>
  <c r="BG1509"/>
  <c r="BF1509"/>
  <c r="T1509"/>
  <c r="R1509"/>
  <c r="P1509"/>
  <c r="BI1507"/>
  <c r="BH1507"/>
  <c r="BG1507"/>
  <c r="BF1507"/>
  <c r="T1507"/>
  <c r="R1507"/>
  <c r="P1507"/>
  <c r="BI1505"/>
  <c r="BH1505"/>
  <c r="BG1505"/>
  <c r="BF1505"/>
  <c r="T1505"/>
  <c r="R1505"/>
  <c r="P1505"/>
  <c r="BI1503"/>
  <c r="BH1503"/>
  <c r="BG1503"/>
  <c r="BF1503"/>
  <c r="T1503"/>
  <c r="R1503"/>
  <c r="P1503"/>
  <c r="BI1501"/>
  <c r="BH1501"/>
  <c r="BG1501"/>
  <c r="BF1501"/>
  <c r="T1501"/>
  <c r="R1501"/>
  <c r="P1501"/>
  <c r="BI1499"/>
  <c r="BH1499"/>
  <c r="BG1499"/>
  <c r="BF1499"/>
  <c r="T1499"/>
  <c r="R1499"/>
  <c r="P1499"/>
  <c r="BI1497"/>
  <c r="BH1497"/>
  <c r="BG1497"/>
  <c r="BF1497"/>
  <c r="T1497"/>
  <c r="R1497"/>
  <c r="P1497"/>
  <c r="BI1495"/>
  <c r="BH1495"/>
  <c r="BG1495"/>
  <c r="BF1495"/>
  <c r="T1495"/>
  <c r="R1495"/>
  <c r="P1495"/>
  <c r="BI1493"/>
  <c r="BH1493"/>
  <c r="BG1493"/>
  <c r="BF1493"/>
  <c r="T1493"/>
  <c r="R1493"/>
  <c r="P1493"/>
  <c r="BI1491"/>
  <c r="BH1491"/>
  <c r="BG1491"/>
  <c r="BF1491"/>
  <c r="T1491"/>
  <c r="R1491"/>
  <c r="P1491"/>
  <c r="BI1489"/>
  <c r="BH1489"/>
  <c r="BG1489"/>
  <c r="BF1489"/>
  <c r="T1489"/>
  <c r="R1489"/>
  <c r="P1489"/>
  <c r="BI1487"/>
  <c r="BH1487"/>
  <c r="BG1487"/>
  <c r="BF1487"/>
  <c r="T1487"/>
  <c r="R1487"/>
  <c r="P1487"/>
  <c r="BI1485"/>
  <c r="BH1485"/>
  <c r="BG1485"/>
  <c r="BF1485"/>
  <c r="T1485"/>
  <c r="R1485"/>
  <c r="P1485"/>
  <c r="BI1483"/>
  <c r="BH1483"/>
  <c r="BG1483"/>
  <c r="BF1483"/>
  <c r="T1483"/>
  <c r="R1483"/>
  <c r="P1483"/>
  <c r="BI1481"/>
  <c r="BH1481"/>
  <c r="BG1481"/>
  <c r="BF1481"/>
  <c r="T1481"/>
  <c r="R1481"/>
  <c r="P1481"/>
  <c r="BI1479"/>
  <c r="BH1479"/>
  <c r="BG1479"/>
  <c r="BF1479"/>
  <c r="T1479"/>
  <c r="R1479"/>
  <c r="P1479"/>
  <c r="BI1477"/>
  <c r="BH1477"/>
  <c r="BG1477"/>
  <c r="BF1477"/>
  <c r="T1477"/>
  <c r="R1477"/>
  <c r="P1477"/>
  <c r="BI1475"/>
  <c r="BH1475"/>
  <c r="BG1475"/>
  <c r="BF1475"/>
  <c r="T1475"/>
  <c r="R1475"/>
  <c r="P1475"/>
  <c r="BI1473"/>
  <c r="BH1473"/>
  <c r="BG1473"/>
  <c r="BF1473"/>
  <c r="T1473"/>
  <c r="R1473"/>
  <c r="P1473"/>
  <c r="BI1471"/>
  <c r="BH1471"/>
  <c r="BG1471"/>
  <c r="BF1471"/>
  <c r="T1471"/>
  <c r="R1471"/>
  <c r="P1471"/>
  <c r="BI1469"/>
  <c r="BH1469"/>
  <c r="BG1469"/>
  <c r="BF1469"/>
  <c r="T1469"/>
  <c r="R1469"/>
  <c r="P1469"/>
  <c r="BI1467"/>
  <c r="BH1467"/>
  <c r="BG1467"/>
  <c r="BF1467"/>
  <c r="T1467"/>
  <c r="R1467"/>
  <c r="P1467"/>
  <c r="BI1465"/>
  <c r="BH1465"/>
  <c r="BG1465"/>
  <c r="BF1465"/>
  <c r="T1465"/>
  <c r="R1465"/>
  <c r="P1465"/>
  <c r="BI1463"/>
  <c r="BH1463"/>
  <c r="BG1463"/>
  <c r="BF1463"/>
  <c r="T1463"/>
  <c r="R1463"/>
  <c r="P1463"/>
  <c r="BI1461"/>
  <c r="BH1461"/>
  <c r="BG1461"/>
  <c r="BF1461"/>
  <c r="T1461"/>
  <c r="R1461"/>
  <c r="P1461"/>
  <c r="BI1459"/>
  <c r="BH1459"/>
  <c r="BG1459"/>
  <c r="BF1459"/>
  <c r="T1459"/>
  <c r="R1459"/>
  <c r="P1459"/>
  <c r="BI1457"/>
  <c r="BH1457"/>
  <c r="BG1457"/>
  <c r="BF1457"/>
  <c r="T1457"/>
  <c r="R1457"/>
  <c r="P1457"/>
  <c r="BI1455"/>
  <c r="BH1455"/>
  <c r="BG1455"/>
  <c r="BF1455"/>
  <c r="T1455"/>
  <c r="R1455"/>
  <c r="P1455"/>
  <c r="BI1454"/>
  <c r="BH1454"/>
  <c r="BG1454"/>
  <c r="BF1454"/>
  <c r="T1454"/>
  <c r="R1454"/>
  <c r="P1454"/>
  <c r="BI1453"/>
  <c r="BH1453"/>
  <c r="BG1453"/>
  <c r="BF1453"/>
  <c r="T1453"/>
  <c r="R1453"/>
  <c r="P1453"/>
  <c r="BI1452"/>
  <c r="BH1452"/>
  <c r="BG1452"/>
  <c r="BF1452"/>
  <c r="T1452"/>
  <c r="R1452"/>
  <c r="P1452"/>
  <c r="BI1451"/>
  <c r="BH1451"/>
  <c r="BG1451"/>
  <c r="BF1451"/>
  <c r="T1451"/>
  <c r="R1451"/>
  <c r="P1451"/>
  <c r="BI1449"/>
  <c r="BH1449"/>
  <c r="BG1449"/>
  <c r="BF1449"/>
  <c r="T1449"/>
  <c r="R1449"/>
  <c r="P1449"/>
  <c r="BI1447"/>
  <c r="BH1447"/>
  <c r="BG1447"/>
  <c r="BF1447"/>
  <c r="T1447"/>
  <c r="R1447"/>
  <c r="P1447"/>
  <c r="BI1445"/>
  <c r="BH1445"/>
  <c r="BG1445"/>
  <c r="BF1445"/>
  <c r="T1445"/>
  <c r="R1445"/>
  <c r="P1445"/>
  <c r="BI1443"/>
  <c r="BH1443"/>
  <c r="BG1443"/>
  <c r="BF1443"/>
  <c r="T1443"/>
  <c r="R1443"/>
  <c r="P1443"/>
  <c r="BI1441"/>
  <c r="BH1441"/>
  <c r="BG1441"/>
  <c r="BF1441"/>
  <c r="T1441"/>
  <c r="R1441"/>
  <c r="P1441"/>
  <c r="BI1439"/>
  <c r="BH1439"/>
  <c r="BG1439"/>
  <c r="BF1439"/>
  <c r="T1439"/>
  <c r="R1439"/>
  <c r="P1439"/>
  <c r="BI1437"/>
  <c r="BH1437"/>
  <c r="BG1437"/>
  <c r="BF1437"/>
  <c r="T1437"/>
  <c r="R1437"/>
  <c r="P1437"/>
  <c r="BI1435"/>
  <c r="BH1435"/>
  <c r="BG1435"/>
  <c r="BF1435"/>
  <c r="T1435"/>
  <c r="R1435"/>
  <c r="P1435"/>
  <c r="BI1433"/>
  <c r="BH1433"/>
  <c r="BG1433"/>
  <c r="BF1433"/>
  <c r="T1433"/>
  <c r="R1433"/>
  <c r="P1433"/>
  <c r="BI1431"/>
  <c r="BH1431"/>
  <c r="BG1431"/>
  <c r="BF1431"/>
  <c r="T1431"/>
  <c r="R1431"/>
  <c r="P1431"/>
  <c r="BI1429"/>
  <c r="BH1429"/>
  <c r="BG1429"/>
  <c r="BF1429"/>
  <c r="T1429"/>
  <c r="R1429"/>
  <c r="P1429"/>
  <c r="BI1427"/>
  <c r="BH1427"/>
  <c r="BG1427"/>
  <c r="BF1427"/>
  <c r="T1427"/>
  <c r="R1427"/>
  <c r="P1427"/>
  <c r="BI1425"/>
  <c r="BH1425"/>
  <c r="BG1425"/>
  <c r="BF1425"/>
  <c r="T1425"/>
  <c r="R1425"/>
  <c r="P1425"/>
  <c r="BI1423"/>
  <c r="BH1423"/>
  <c r="BG1423"/>
  <c r="BF1423"/>
  <c r="T1423"/>
  <c r="R1423"/>
  <c r="P1423"/>
  <c r="BI1421"/>
  <c r="BH1421"/>
  <c r="BG1421"/>
  <c r="BF1421"/>
  <c r="T1421"/>
  <c r="R1421"/>
  <c r="P1421"/>
  <c r="BI1419"/>
  <c r="BH1419"/>
  <c r="BG1419"/>
  <c r="BF1419"/>
  <c r="T1419"/>
  <c r="R1419"/>
  <c r="P1419"/>
  <c r="BI1417"/>
  <c r="BH1417"/>
  <c r="BG1417"/>
  <c r="BF1417"/>
  <c r="T1417"/>
  <c r="R1417"/>
  <c r="P1417"/>
  <c r="BI1415"/>
  <c r="BH1415"/>
  <c r="BG1415"/>
  <c r="BF1415"/>
  <c r="T1415"/>
  <c r="R1415"/>
  <c r="P1415"/>
  <c r="BI1413"/>
  <c r="BH1413"/>
  <c r="BG1413"/>
  <c r="BF1413"/>
  <c r="T1413"/>
  <c r="R1413"/>
  <c r="P1413"/>
  <c r="BI1411"/>
  <c r="BH1411"/>
  <c r="BG1411"/>
  <c r="BF1411"/>
  <c r="T1411"/>
  <c r="R1411"/>
  <c r="P1411"/>
  <c r="BI1409"/>
  <c r="BH1409"/>
  <c r="BG1409"/>
  <c r="BF1409"/>
  <c r="T1409"/>
  <c r="R1409"/>
  <c r="P1409"/>
  <c r="BI1407"/>
  <c r="BH1407"/>
  <c r="BG1407"/>
  <c r="BF1407"/>
  <c r="T1407"/>
  <c r="R1407"/>
  <c r="P1407"/>
  <c r="BI1405"/>
  <c r="BH1405"/>
  <c r="BG1405"/>
  <c r="BF1405"/>
  <c r="T1405"/>
  <c r="R1405"/>
  <c r="P1405"/>
  <c r="BI1403"/>
  <c r="BH1403"/>
  <c r="BG1403"/>
  <c r="BF1403"/>
  <c r="T1403"/>
  <c r="R1403"/>
  <c r="P1403"/>
  <c r="BI1401"/>
  <c r="BH1401"/>
  <c r="BG1401"/>
  <c r="BF1401"/>
  <c r="T1401"/>
  <c r="R1401"/>
  <c r="P1401"/>
  <c r="BI1399"/>
  <c r="BH1399"/>
  <c r="BG1399"/>
  <c r="BF1399"/>
  <c r="T1399"/>
  <c r="R1399"/>
  <c r="P1399"/>
  <c r="BI1397"/>
  <c r="BH1397"/>
  <c r="BG1397"/>
  <c r="BF1397"/>
  <c r="T1397"/>
  <c r="R1397"/>
  <c r="P1397"/>
  <c r="BI1395"/>
  <c r="BH1395"/>
  <c r="BG1395"/>
  <c r="BF1395"/>
  <c r="T1395"/>
  <c r="R1395"/>
  <c r="P1395"/>
  <c r="BI1393"/>
  <c r="BH1393"/>
  <c r="BG1393"/>
  <c r="BF1393"/>
  <c r="T1393"/>
  <c r="R1393"/>
  <c r="P1393"/>
  <c r="BI1391"/>
  <c r="BH1391"/>
  <c r="BG1391"/>
  <c r="BF1391"/>
  <c r="T1391"/>
  <c r="R1391"/>
  <c r="P1391"/>
  <c r="BI1389"/>
  <c r="BH1389"/>
  <c r="BG1389"/>
  <c r="BF1389"/>
  <c r="T1389"/>
  <c r="R1389"/>
  <c r="P1389"/>
  <c r="BI1387"/>
  <c r="BH1387"/>
  <c r="BG1387"/>
  <c r="BF1387"/>
  <c r="T1387"/>
  <c r="R1387"/>
  <c r="P1387"/>
  <c r="BI1385"/>
  <c r="BH1385"/>
  <c r="BG1385"/>
  <c r="BF1385"/>
  <c r="T1385"/>
  <c r="R1385"/>
  <c r="P1385"/>
  <c r="BI1383"/>
  <c r="BH1383"/>
  <c r="BG1383"/>
  <c r="BF1383"/>
  <c r="T1383"/>
  <c r="R1383"/>
  <c r="P1383"/>
  <c r="BI1381"/>
  <c r="BH1381"/>
  <c r="BG1381"/>
  <c r="BF1381"/>
  <c r="T1381"/>
  <c r="R1381"/>
  <c r="P1381"/>
  <c r="BI1379"/>
  <c r="BH1379"/>
  <c r="BG1379"/>
  <c r="BF1379"/>
  <c r="T1379"/>
  <c r="R1379"/>
  <c r="P1379"/>
  <c r="BI1377"/>
  <c r="BH1377"/>
  <c r="BG1377"/>
  <c r="BF1377"/>
  <c r="T1377"/>
  <c r="R1377"/>
  <c r="P1377"/>
  <c r="BI1375"/>
  <c r="BH1375"/>
  <c r="BG1375"/>
  <c r="BF1375"/>
  <c r="T1375"/>
  <c r="R1375"/>
  <c r="P1375"/>
  <c r="BI1373"/>
  <c r="BH1373"/>
  <c r="BG1373"/>
  <c r="BF1373"/>
  <c r="T1373"/>
  <c r="R1373"/>
  <c r="P1373"/>
  <c r="BI1371"/>
  <c r="BH1371"/>
  <c r="BG1371"/>
  <c r="BF1371"/>
  <c r="T1371"/>
  <c r="R1371"/>
  <c r="P1371"/>
  <c r="BI1369"/>
  <c r="BH1369"/>
  <c r="BG1369"/>
  <c r="BF1369"/>
  <c r="T1369"/>
  <c r="R1369"/>
  <c r="P1369"/>
  <c r="BI1367"/>
  <c r="BH1367"/>
  <c r="BG1367"/>
  <c r="BF1367"/>
  <c r="T1367"/>
  <c r="R1367"/>
  <c r="P1367"/>
  <c r="BI1366"/>
  <c r="BH1366"/>
  <c r="BG1366"/>
  <c r="BF1366"/>
  <c r="T1366"/>
  <c r="R1366"/>
  <c r="P1366"/>
  <c r="BI1365"/>
  <c r="BH1365"/>
  <c r="BG1365"/>
  <c r="BF1365"/>
  <c r="T1365"/>
  <c r="R1365"/>
  <c r="P1365"/>
  <c r="BI1364"/>
  <c r="BH1364"/>
  <c r="BG1364"/>
  <c r="BF1364"/>
  <c r="T1364"/>
  <c r="R1364"/>
  <c r="P1364"/>
  <c r="BI1363"/>
  <c r="BH1363"/>
  <c r="BG1363"/>
  <c r="BF1363"/>
  <c r="T1363"/>
  <c r="R1363"/>
  <c r="P1363"/>
  <c r="BI1361"/>
  <c r="BH1361"/>
  <c r="BG1361"/>
  <c r="BF1361"/>
  <c r="T1361"/>
  <c r="R1361"/>
  <c r="P1361"/>
  <c r="BI1359"/>
  <c r="BH1359"/>
  <c r="BG1359"/>
  <c r="BF1359"/>
  <c r="T1359"/>
  <c r="R1359"/>
  <c r="P1359"/>
  <c r="BI1357"/>
  <c r="BH1357"/>
  <c r="BG1357"/>
  <c r="BF1357"/>
  <c r="T1357"/>
  <c r="R1357"/>
  <c r="P1357"/>
  <c r="BI1355"/>
  <c r="BH1355"/>
  <c r="BG1355"/>
  <c r="BF1355"/>
  <c r="T1355"/>
  <c r="R1355"/>
  <c r="P1355"/>
  <c r="BI1353"/>
  <c r="BH1353"/>
  <c r="BG1353"/>
  <c r="BF1353"/>
  <c r="T1353"/>
  <c r="R1353"/>
  <c r="P1353"/>
  <c r="BI1351"/>
  <c r="BH1351"/>
  <c r="BG1351"/>
  <c r="BF1351"/>
  <c r="T1351"/>
  <c r="R1351"/>
  <c r="P1351"/>
  <c r="BI1349"/>
  <c r="BH1349"/>
  <c r="BG1349"/>
  <c r="BF1349"/>
  <c r="T1349"/>
  <c r="R1349"/>
  <c r="P1349"/>
  <c r="BI1347"/>
  <c r="BH1347"/>
  <c r="BG1347"/>
  <c r="BF1347"/>
  <c r="T1347"/>
  <c r="R1347"/>
  <c r="P1347"/>
  <c r="BI1345"/>
  <c r="BH1345"/>
  <c r="BG1345"/>
  <c r="BF1345"/>
  <c r="T1345"/>
  <c r="R1345"/>
  <c r="P1345"/>
  <c r="BI1343"/>
  <c r="BH1343"/>
  <c r="BG1343"/>
  <c r="BF1343"/>
  <c r="T1343"/>
  <c r="R1343"/>
  <c r="P1343"/>
  <c r="BI1341"/>
  <c r="BH1341"/>
  <c r="BG1341"/>
  <c r="BF1341"/>
  <c r="T1341"/>
  <c r="R1341"/>
  <c r="P1341"/>
  <c r="BI1339"/>
  <c r="BH1339"/>
  <c r="BG1339"/>
  <c r="BF1339"/>
  <c r="T1339"/>
  <c r="R1339"/>
  <c r="P1339"/>
  <c r="BI1337"/>
  <c r="BH1337"/>
  <c r="BG1337"/>
  <c r="BF1337"/>
  <c r="T1337"/>
  <c r="R1337"/>
  <c r="P1337"/>
  <c r="BI1335"/>
  <c r="BH1335"/>
  <c r="BG1335"/>
  <c r="BF1335"/>
  <c r="T1335"/>
  <c r="R1335"/>
  <c r="P1335"/>
  <c r="BI1333"/>
  <c r="BH1333"/>
  <c r="BG1333"/>
  <c r="BF1333"/>
  <c r="T1333"/>
  <c r="R1333"/>
  <c r="P1333"/>
  <c r="BI1331"/>
  <c r="BH1331"/>
  <c r="BG1331"/>
  <c r="BF1331"/>
  <c r="T1331"/>
  <c r="R1331"/>
  <c r="P1331"/>
  <c r="BI1329"/>
  <c r="BH1329"/>
  <c r="BG1329"/>
  <c r="BF1329"/>
  <c r="T1329"/>
  <c r="R1329"/>
  <c r="P1329"/>
  <c r="BI1327"/>
  <c r="BH1327"/>
  <c r="BG1327"/>
  <c r="BF1327"/>
  <c r="T1327"/>
  <c r="R1327"/>
  <c r="P1327"/>
  <c r="BI1325"/>
  <c r="BH1325"/>
  <c r="BG1325"/>
  <c r="BF1325"/>
  <c r="T1325"/>
  <c r="R1325"/>
  <c r="P1325"/>
  <c r="BI1323"/>
  <c r="BH1323"/>
  <c r="BG1323"/>
  <c r="BF1323"/>
  <c r="T1323"/>
  <c r="R1323"/>
  <c r="P1323"/>
  <c r="BI1321"/>
  <c r="BH1321"/>
  <c r="BG1321"/>
  <c r="BF1321"/>
  <c r="T1321"/>
  <c r="R1321"/>
  <c r="P1321"/>
  <c r="BI1319"/>
  <c r="BH1319"/>
  <c r="BG1319"/>
  <c r="BF1319"/>
  <c r="T1319"/>
  <c r="R1319"/>
  <c r="P1319"/>
  <c r="BI1317"/>
  <c r="BH1317"/>
  <c r="BG1317"/>
  <c r="BF1317"/>
  <c r="T1317"/>
  <c r="R1317"/>
  <c r="P1317"/>
  <c r="BI1315"/>
  <c r="BH1315"/>
  <c r="BG1315"/>
  <c r="BF1315"/>
  <c r="T1315"/>
  <c r="R1315"/>
  <c r="P1315"/>
  <c r="BI1313"/>
  <c r="BH1313"/>
  <c r="BG1313"/>
  <c r="BF1313"/>
  <c r="T1313"/>
  <c r="R1313"/>
  <c r="P1313"/>
  <c r="BI1311"/>
  <c r="BH1311"/>
  <c r="BG1311"/>
  <c r="BF1311"/>
  <c r="T1311"/>
  <c r="R1311"/>
  <c r="P1311"/>
  <c r="BI1309"/>
  <c r="BH1309"/>
  <c r="BG1309"/>
  <c r="BF1309"/>
  <c r="T1309"/>
  <c r="R1309"/>
  <c r="P1309"/>
  <c r="BI1307"/>
  <c r="BH1307"/>
  <c r="BG1307"/>
  <c r="BF1307"/>
  <c r="T1307"/>
  <c r="R1307"/>
  <c r="P1307"/>
  <c r="BI1306"/>
  <c r="BH1306"/>
  <c r="BG1306"/>
  <c r="BF1306"/>
  <c r="T1306"/>
  <c r="R1306"/>
  <c r="P1306"/>
  <c r="BI1305"/>
  <c r="BH1305"/>
  <c r="BG1305"/>
  <c r="BF1305"/>
  <c r="T1305"/>
  <c r="R1305"/>
  <c r="P1305"/>
  <c r="BI1304"/>
  <c r="BH1304"/>
  <c r="BG1304"/>
  <c r="BF1304"/>
  <c r="T1304"/>
  <c r="R1304"/>
  <c r="P1304"/>
  <c r="BI1303"/>
  <c r="BH1303"/>
  <c r="BG1303"/>
  <c r="BF1303"/>
  <c r="T1303"/>
  <c r="R1303"/>
  <c r="P1303"/>
  <c r="BI1301"/>
  <c r="BH1301"/>
  <c r="BG1301"/>
  <c r="BF1301"/>
  <c r="T1301"/>
  <c r="R1301"/>
  <c r="P1301"/>
  <c r="BI1299"/>
  <c r="BH1299"/>
  <c r="BG1299"/>
  <c r="BF1299"/>
  <c r="T1299"/>
  <c r="R1299"/>
  <c r="P1299"/>
  <c r="BI1297"/>
  <c r="BH1297"/>
  <c r="BG1297"/>
  <c r="BF1297"/>
  <c r="T1297"/>
  <c r="R1297"/>
  <c r="P1297"/>
  <c r="BI1295"/>
  <c r="BH1295"/>
  <c r="BG1295"/>
  <c r="BF1295"/>
  <c r="T1295"/>
  <c r="R1295"/>
  <c r="P1295"/>
  <c r="BI1293"/>
  <c r="BH1293"/>
  <c r="BG1293"/>
  <c r="BF1293"/>
  <c r="T1293"/>
  <c r="R1293"/>
  <c r="P1293"/>
  <c r="BI1291"/>
  <c r="BH1291"/>
  <c r="BG1291"/>
  <c r="BF1291"/>
  <c r="T1291"/>
  <c r="R1291"/>
  <c r="P1291"/>
  <c r="BI1289"/>
  <c r="BH1289"/>
  <c r="BG1289"/>
  <c r="BF1289"/>
  <c r="T1289"/>
  <c r="R1289"/>
  <c r="P1289"/>
  <c r="BI1287"/>
  <c r="BH1287"/>
  <c r="BG1287"/>
  <c r="BF1287"/>
  <c r="T1287"/>
  <c r="R1287"/>
  <c r="P1287"/>
  <c r="BI1285"/>
  <c r="BH1285"/>
  <c r="BG1285"/>
  <c r="BF1285"/>
  <c r="T1285"/>
  <c r="R1285"/>
  <c r="P1285"/>
  <c r="BI1283"/>
  <c r="BH1283"/>
  <c r="BG1283"/>
  <c r="BF1283"/>
  <c r="T1283"/>
  <c r="R1283"/>
  <c r="P1283"/>
  <c r="BI1281"/>
  <c r="BH1281"/>
  <c r="BG1281"/>
  <c r="BF1281"/>
  <c r="T1281"/>
  <c r="R1281"/>
  <c r="P1281"/>
  <c r="BI1279"/>
  <c r="BH1279"/>
  <c r="BG1279"/>
  <c r="BF1279"/>
  <c r="T1279"/>
  <c r="R1279"/>
  <c r="P1279"/>
  <c r="BI1277"/>
  <c r="BH1277"/>
  <c r="BG1277"/>
  <c r="BF1277"/>
  <c r="T1277"/>
  <c r="R1277"/>
  <c r="P1277"/>
  <c r="BI1275"/>
  <c r="BH1275"/>
  <c r="BG1275"/>
  <c r="BF1275"/>
  <c r="T1275"/>
  <c r="R1275"/>
  <c r="P1275"/>
  <c r="BI1273"/>
  <c r="BH1273"/>
  <c r="BG1273"/>
  <c r="BF1273"/>
  <c r="T1273"/>
  <c r="R1273"/>
  <c r="P1273"/>
  <c r="BI1271"/>
  <c r="BH1271"/>
  <c r="BG1271"/>
  <c r="BF1271"/>
  <c r="T1271"/>
  <c r="R1271"/>
  <c r="P1271"/>
  <c r="BI1269"/>
  <c r="BH1269"/>
  <c r="BG1269"/>
  <c r="BF1269"/>
  <c r="T1269"/>
  <c r="R1269"/>
  <c r="P1269"/>
  <c r="BI1267"/>
  <c r="BH1267"/>
  <c r="BG1267"/>
  <c r="BF1267"/>
  <c r="T1267"/>
  <c r="R1267"/>
  <c r="P1267"/>
  <c r="BI1265"/>
  <c r="BH1265"/>
  <c r="BG1265"/>
  <c r="BF1265"/>
  <c r="T1265"/>
  <c r="R1265"/>
  <c r="P1265"/>
  <c r="BI1263"/>
  <c r="BH1263"/>
  <c r="BG1263"/>
  <c r="BF1263"/>
  <c r="T1263"/>
  <c r="R1263"/>
  <c r="P1263"/>
  <c r="BI1261"/>
  <c r="BH1261"/>
  <c r="BG1261"/>
  <c r="BF1261"/>
  <c r="T1261"/>
  <c r="R1261"/>
  <c r="P1261"/>
  <c r="BI1259"/>
  <c r="BH1259"/>
  <c r="BG1259"/>
  <c r="BF1259"/>
  <c r="T1259"/>
  <c r="R1259"/>
  <c r="P1259"/>
  <c r="BI1257"/>
  <c r="BH1257"/>
  <c r="BG1257"/>
  <c r="BF1257"/>
  <c r="T1257"/>
  <c r="R1257"/>
  <c r="P1257"/>
  <c r="BI1255"/>
  <c r="BH1255"/>
  <c r="BG1255"/>
  <c r="BF1255"/>
  <c r="T1255"/>
  <c r="R1255"/>
  <c r="P1255"/>
  <c r="BI1253"/>
  <c r="BH1253"/>
  <c r="BG1253"/>
  <c r="BF1253"/>
  <c r="T1253"/>
  <c r="R1253"/>
  <c r="P1253"/>
  <c r="BI1251"/>
  <c r="BH1251"/>
  <c r="BG1251"/>
  <c r="BF1251"/>
  <c r="T1251"/>
  <c r="R1251"/>
  <c r="P1251"/>
  <c r="BI1249"/>
  <c r="BH1249"/>
  <c r="BG1249"/>
  <c r="BF1249"/>
  <c r="T1249"/>
  <c r="R1249"/>
  <c r="P1249"/>
  <c r="BI1247"/>
  <c r="BH1247"/>
  <c r="BG1247"/>
  <c r="BF1247"/>
  <c r="T1247"/>
  <c r="R1247"/>
  <c r="P1247"/>
  <c r="BI1245"/>
  <c r="BH1245"/>
  <c r="BG1245"/>
  <c r="BF1245"/>
  <c r="T1245"/>
  <c r="R1245"/>
  <c r="P1245"/>
  <c r="BI1243"/>
  <c r="BH1243"/>
  <c r="BG1243"/>
  <c r="BF1243"/>
  <c r="T1243"/>
  <c r="R1243"/>
  <c r="P1243"/>
  <c r="BI1241"/>
  <c r="BH1241"/>
  <c r="BG1241"/>
  <c r="BF1241"/>
  <c r="T1241"/>
  <c r="R1241"/>
  <c r="P1241"/>
  <c r="BI1239"/>
  <c r="BH1239"/>
  <c r="BG1239"/>
  <c r="BF1239"/>
  <c r="T1239"/>
  <c r="R1239"/>
  <c r="P1239"/>
  <c r="BI1237"/>
  <c r="BH1237"/>
  <c r="BG1237"/>
  <c r="BF1237"/>
  <c r="T1237"/>
  <c r="R1237"/>
  <c r="P1237"/>
  <c r="BI1235"/>
  <c r="BH1235"/>
  <c r="BG1235"/>
  <c r="BF1235"/>
  <c r="T1235"/>
  <c r="R1235"/>
  <c r="P1235"/>
  <c r="BI1233"/>
  <c r="BH1233"/>
  <c r="BG1233"/>
  <c r="BF1233"/>
  <c r="T1233"/>
  <c r="R1233"/>
  <c r="P1233"/>
  <c r="BI1231"/>
  <c r="BH1231"/>
  <c r="BG1231"/>
  <c r="BF1231"/>
  <c r="T1231"/>
  <c r="R1231"/>
  <c r="P1231"/>
  <c r="BI1229"/>
  <c r="BH1229"/>
  <c r="BG1229"/>
  <c r="BF1229"/>
  <c r="T1229"/>
  <c r="R1229"/>
  <c r="P1229"/>
  <c r="BI1227"/>
  <c r="BH1227"/>
  <c r="BG1227"/>
  <c r="BF1227"/>
  <c r="T1227"/>
  <c r="R1227"/>
  <c r="P1227"/>
  <c r="BI1225"/>
  <c r="BH1225"/>
  <c r="BG1225"/>
  <c r="BF1225"/>
  <c r="T1225"/>
  <c r="R1225"/>
  <c r="P1225"/>
  <c r="BI1223"/>
  <c r="BH1223"/>
  <c r="BG1223"/>
  <c r="BF1223"/>
  <c r="T1223"/>
  <c r="R1223"/>
  <c r="P1223"/>
  <c r="BI1221"/>
  <c r="BH1221"/>
  <c r="BG1221"/>
  <c r="BF1221"/>
  <c r="T1221"/>
  <c r="R1221"/>
  <c r="P1221"/>
  <c r="BI1219"/>
  <c r="BH1219"/>
  <c r="BG1219"/>
  <c r="BF1219"/>
  <c r="T1219"/>
  <c r="R1219"/>
  <c r="P1219"/>
  <c r="BI1217"/>
  <c r="BH1217"/>
  <c r="BG1217"/>
  <c r="BF1217"/>
  <c r="T1217"/>
  <c r="R1217"/>
  <c r="P1217"/>
  <c r="BI1215"/>
  <c r="BH1215"/>
  <c r="BG1215"/>
  <c r="BF1215"/>
  <c r="T1215"/>
  <c r="R1215"/>
  <c r="P1215"/>
  <c r="BI1213"/>
  <c r="BH1213"/>
  <c r="BG1213"/>
  <c r="BF1213"/>
  <c r="T1213"/>
  <c r="R1213"/>
  <c r="P1213"/>
  <c r="BI1211"/>
  <c r="BH1211"/>
  <c r="BG1211"/>
  <c r="BF1211"/>
  <c r="T1211"/>
  <c r="R1211"/>
  <c r="P1211"/>
  <c r="BI1209"/>
  <c r="BH1209"/>
  <c r="BG1209"/>
  <c r="BF1209"/>
  <c r="T1209"/>
  <c r="R1209"/>
  <c r="P1209"/>
  <c r="BI1207"/>
  <c r="BH1207"/>
  <c r="BG1207"/>
  <c r="BF1207"/>
  <c r="T1207"/>
  <c r="R1207"/>
  <c r="P1207"/>
  <c r="BI1205"/>
  <c r="BH1205"/>
  <c r="BG1205"/>
  <c r="BF1205"/>
  <c r="T1205"/>
  <c r="R1205"/>
  <c r="P1205"/>
  <c r="BI1203"/>
  <c r="BH1203"/>
  <c r="BG1203"/>
  <c r="BF1203"/>
  <c r="T1203"/>
  <c r="R1203"/>
  <c r="P1203"/>
  <c r="BI1201"/>
  <c r="BH1201"/>
  <c r="BG1201"/>
  <c r="BF1201"/>
  <c r="T1201"/>
  <c r="R1201"/>
  <c r="P1201"/>
  <c r="BI1200"/>
  <c r="BH1200"/>
  <c r="BG1200"/>
  <c r="BF1200"/>
  <c r="T1200"/>
  <c r="R1200"/>
  <c r="P1200"/>
  <c r="BI1199"/>
  <c r="BH1199"/>
  <c r="BG1199"/>
  <c r="BF1199"/>
  <c r="T1199"/>
  <c r="R1199"/>
  <c r="P1199"/>
  <c r="BI1198"/>
  <c r="BH1198"/>
  <c r="BG1198"/>
  <c r="BF1198"/>
  <c r="T1198"/>
  <c r="R1198"/>
  <c r="P1198"/>
  <c r="BI1197"/>
  <c r="BH1197"/>
  <c r="BG1197"/>
  <c r="BF1197"/>
  <c r="T1197"/>
  <c r="R1197"/>
  <c r="P1197"/>
  <c r="BI1195"/>
  <c r="BH1195"/>
  <c r="BG1195"/>
  <c r="BF1195"/>
  <c r="T1195"/>
  <c r="R1195"/>
  <c r="P1195"/>
  <c r="BI1193"/>
  <c r="BH1193"/>
  <c r="BG1193"/>
  <c r="BF1193"/>
  <c r="T1193"/>
  <c r="R1193"/>
  <c r="P1193"/>
  <c r="BI1191"/>
  <c r="BH1191"/>
  <c r="BG1191"/>
  <c r="BF1191"/>
  <c r="T1191"/>
  <c r="R1191"/>
  <c r="P1191"/>
  <c r="BI1189"/>
  <c r="BH1189"/>
  <c r="BG1189"/>
  <c r="BF1189"/>
  <c r="T1189"/>
  <c r="R1189"/>
  <c r="P1189"/>
  <c r="BI1187"/>
  <c r="BH1187"/>
  <c r="BG1187"/>
  <c r="BF1187"/>
  <c r="T1187"/>
  <c r="R1187"/>
  <c r="P1187"/>
  <c r="BI1185"/>
  <c r="BH1185"/>
  <c r="BG1185"/>
  <c r="BF1185"/>
  <c r="T1185"/>
  <c r="R1185"/>
  <c r="P1185"/>
  <c r="BI1183"/>
  <c r="BH1183"/>
  <c r="BG1183"/>
  <c r="BF1183"/>
  <c r="T1183"/>
  <c r="R1183"/>
  <c r="P1183"/>
  <c r="BI1181"/>
  <c r="BH1181"/>
  <c r="BG1181"/>
  <c r="BF1181"/>
  <c r="T1181"/>
  <c r="R1181"/>
  <c r="P1181"/>
  <c r="BI1179"/>
  <c r="BH1179"/>
  <c r="BG1179"/>
  <c r="BF1179"/>
  <c r="T1179"/>
  <c r="R1179"/>
  <c r="P1179"/>
  <c r="BI1177"/>
  <c r="BH1177"/>
  <c r="BG1177"/>
  <c r="BF1177"/>
  <c r="T1177"/>
  <c r="R1177"/>
  <c r="P1177"/>
  <c r="BI1175"/>
  <c r="BH1175"/>
  <c r="BG1175"/>
  <c r="BF1175"/>
  <c r="T1175"/>
  <c r="R1175"/>
  <c r="P1175"/>
  <c r="BI1173"/>
  <c r="BH1173"/>
  <c r="BG1173"/>
  <c r="BF1173"/>
  <c r="T1173"/>
  <c r="R1173"/>
  <c r="P1173"/>
  <c r="BI1171"/>
  <c r="BH1171"/>
  <c r="BG1171"/>
  <c r="BF1171"/>
  <c r="T1171"/>
  <c r="R1171"/>
  <c r="P1171"/>
  <c r="BI1169"/>
  <c r="BH1169"/>
  <c r="BG1169"/>
  <c r="BF1169"/>
  <c r="T1169"/>
  <c r="R1169"/>
  <c r="P1169"/>
  <c r="BI1167"/>
  <c r="BH1167"/>
  <c r="BG1167"/>
  <c r="BF1167"/>
  <c r="T1167"/>
  <c r="R1167"/>
  <c r="P1167"/>
  <c r="BI1165"/>
  <c r="BH1165"/>
  <c r="BG1165"/>
  <c r="BF1165"/>
  <c r="T1165"/>
  <c r="R1165"/>
  <c r="P1165"/>
  <c r="BI1163"/>
  <c r="BH1163"/>
  <c r="BG1163"/>
  <c r="BF1163"/>
  <c r="T1163"/>
  <c r="R1163"/>
  <c r="P1163"/>
  <c r="BI1161"/>
  <c r="BH1161"/>
  <c r="BG1161"/>
  <c r="BF1161"/>
  <c r="T1161"/>
  <c r="R1161"/>
  <c r="P1161"/>
  <c r="BI1159"/>
  <c r="BH1159"/>
  <c r="BG1159"/>
  <c r="BF1159"/>
  <c r="T1159"/>
  <c r="R1159"/>
  <c r="P1159"/>
  <c r="BI1157"/>
  <c r="BH1157"/>
  <c r="BG1157"/>
  <c r="BF1157"/>
  <c r="T1157"/>
  <c r="R1157"/>
  <c r="P1157"/>
  <c r="BI1155"/>
  <c r="BH1155"/>
  <c r="BG1155"/>
  <c r="BF1155"/>
  <c r="T1155"/>
  <c r="R1155"/>
  <c r="P1155"/>
  <c r="BI1153"/>
  <c r="BH1153"/>
  <c r="BG1153"/>
  <c r="BF1153"/>
  <c r="T1153"/>
  <c r="R1153"/>
  <c r="P1153"/>
  <c r="BI1151"/>
  <c r="BH1151"/>
  <c r="BG1151"/>
  <c r="BF1151"/>
  <c r="T1151"/>
  <c r="R1151"/>
  <c r="P1151"/>
  <c r="BI1149"/>
  <c r="BH1149"/>
  <c r="BG1149"/>
  <c r="BF1149"/>
  <c r="T1149"/>
  <c r="R1149"/>
  <c r="P1149"/>
  <c r="BI1147"/>
  <c r="BH1147"/>
  <c r="BG1147"/>
  <c r="BF1147"/>
  <c r="T1147"/>
  <c r="R1147"/>
  <c r="P1147"/>
  <c r="BI1145"/>
  <c r="BH1145"/>
  <c r="BG1145"/>
  <c r="BF1145"/>
  <c r="T1145"/>
  <c r="R1145"/>
  <c r="P1145"/>
  <c r="BI1143"/>
  <c r="BH1143"/>
  <c r="BG1143"/>
  <c r="BF1143"/>
  <c r="T1143"/>
  <c r="R1143"/>
  <c r="P1143"/>
  <c r="BI1141"/>
  <c r="BH1141"/>
  <c r="BG1141"/>
  <c r="BF1141"/>
  <c r="T1141"/>
  <c r="R1141"/>
  <c r="P1141"/>
  <c r="BI1139"/>
  <c r="BH1139"/>
  <c r="BG1139"/>
  <c r="BF1139"/>
  <c r="T1139"/>
  <c r="R1139"/>
  <c r="P1139"/>
  <c r="BI1137"/>
  <c r="BH1137"/>
  <c r="BG1137"/>
  <c r="BF1137"/>
  <c r="T1137"/>
  <c r="R1137"/>
  <c r="P1137"/>
  <c r="BI1135"/>
  <c r="BH1135"/>
  <c r="BG1135"/>
  <c r="BF1135"/>
  <c r="T1135"/>
  <c r="R1135"/>
  <c r="P1135"/>
  <c r="BI1133"/>
  <c r="BH1133"/>
  <c r="BG1133"/>
  <c r="BF1133"/>
  <c r="T1133"/>
  <c r="R1133"/>
  <c r="P1133"/>
  <c r="BI1131"/>
  <c r="BH1131"/>
  <c r="BG1131"/>
  <c r="BF1131"/>
  <c r="T1131"/>
  <c r="R1131"/>
  <c r="P1131"/>
  <c r="BI1129"/>
  <c r="BH1129"/>
  <c r="BG1129"/>
  <c r="BF1129"/>
  <c r="T1129"/>
  <c r="R1129"/>
  <c r="P1129"/>
  <c r="BI1127"/>
  <c r="BH1127"/>
  <c r="BG1127"/>
  <c r="BF1127"/>
  <c r="T1127"/>
  <c r="R1127"/>
  <c r="P1127"/>
  <c r="BI1125"/>
  <c r="BH1125"/>
  <c r="BG1125"/>
  <c r="BF1125"/>
  <c r="T1125"/>
  <c r="R1125"/>
  <c r="P1125"/>
  <c r="BI1123"/>
  <c r="BH1123"/>
  <c r="BG1123"/>
  <c r="BF1123"/>
  <c r="T1123"/>
  <c r="R1123"/>
  <c r="P1123"/>
  <c r="BI1121"/>
  <c r="BH1121"/>
  <c r="BG1121"/>
  <c r="BF1121"/>
  <c r="T1121"/>
  <c r="R1121"/>
  <c r="P1121"/>
  <c r="BI1119"/>
  <c r="BH1119"/>
  <c r="BG1119"/>
  <c r="BF1119"/>
  <c r="T1119"/>
  <c r="R1119"/>
  <c r="P1119"/>
  <c r="BI1117"/>
  <c r="BH1117"/>
  <c r="BG1117"/>
  <c r="BF1117"/>
  <c r="T1117"/>
  <c r="R1117"/>
  <c r="P1117"/>
  <c r="BI1115"/>
  <c r="BH1115"/>
  <c r="BG1115"/>
  <c r="BF1115"/>
  <c r="T1115"/>
  <c r="R1115"/>
  <c r="P1115"/>
  <c r="BI1113"/>
  <c r="BH1113"/>
  <c r="BG1113"/>
  <c r="BF1113"/>
  <c r="T1113"/>
  <c r="R1113"/>
  <c r="P1113"/>
  <c r="BI1111"/>
  <c r="BH1111"/>
  <c r="BG1111"/>
  <c r="BF1111"/>
  <c r="T1111"/>
  <c r="R1111"/>
  <c r="P1111"/>
  <c r="BI1110"/>
  <c r="BH1110"/>
  <c r="BG1110"/>
  <c r="BF1110"/>
  <c r="T1110"/>
  <c r="R1110"/>
  <c r="P1110"/>
  <c r="BI1109"/>
  <c r="BH1109"/>
  <c r="BG1109"/>
  <c r="BF1109"/>
  <c r="T1109"/>
  <c r="R1109"/>
  <c r="P1109"/>
  <c r="BI1108"/>
  <c r="BH1108"/>
  <c r="BG1108"/>
  <c r="BF1108"/>
  <c r="T1108"/>
  <c r="R1108"/>
  <c r="P1108"/>
  <c r="BI1107"/>
  <c r="BH1107"/>
  <c r="BG1107"/>
  <c r="BF1107"/>
  <c r="T1107"/>
  <c r="R1107"/>
  <c r="P1107"/>
  <c r="BI1105"/>
  <c r="BH1105"/>
  <c r="BG1105"/>
  <c r="BF1105"/>
  <c r="T1105"/>
  <c r="R1105"/>
  <c r="P1105"/>
  <c r="BI1103"/>
  <c r="BH1103"/>
  <c r="BG1103"/>
  <c r="BF1103"/>
  <c r="T1103"/>
  <c r="R1103"/>
  <c r="P1103"/>
  <c r="BI1101"/>
  <c r="BH1101"/>
  <c r="BG1101"/>
  <c r="BF1101"/>
  <c r="T1101"/>
  <c r="R1101"/>
  <c r="P1101"/>
  <c r="BI1099"/>
  <c r="BH1099"/>
  <c r="BG1099"/>
  <c r="BF1099"/>
  <c r="T1099"/>
  <c r="R1099"/>
  <c r="P1099"/>
  <c r="BI1097"/>
  <c r="BH1097"/>
  <c r="BG1097"/>
  <c r="BF1097"/>
  <c r="T1097"/>
  <c r="R1097"/>
  <c r="P1097"/>
  <c r="BI1095"/>
  <c r="BH1095"/>
  <c r="BG1095"/>
  <c r="BF1095"/>
  <c r="T1095"/>
  <c r="R1095"/>
  <c r="P1095"/>
  <c r="BI1093"/>
  <c r="BH1093"/>
  <c r="BG1093"/>
  <c r="BF1093"/>
  <c r="T1093"/>
  <c r="R1093"/>
  <c r="P1093"/>
  <c r="BI1091"/>
  <c r="BH1091"/>
  <c r="BG1091"/>
  <c r="BF1091"/>
  <c r="T1091"/>
  <c r="R1091"/>
  <c r="P1091"/>
  <c r="BI1089"/>
  <c r="BH1089"/>
  <c r="BG1089"/>
  <c r="BF1089"/>
  <c r="T1089"/>
  <c r="R1089"/>
  <c r="P1089"/>
  <c r="BI1087"/>
  <c r="BH1087"/>
  <c r="BG1087"/>
  <c r="BF1087"/>
  <c r="T1087"/>
  <c r="R1087"/>
  <c r="P1087"/>
  <c r="BI1085"/>
  <c r="BH1085"/>
  <c r="BG1085"/>
  <c r="BF1085"/>
  <c r="T1085"/>
  <c r="R1085"/>
  <c r="P1085"/>
  <c r="BI1083"/>
  <c r="BH1083"/>
  <c r="BG1083"/>
  <c r="BF1083"/>
  <c r="T1083"/>
  <c r="R1083"/>
  <c r="P1083"/>
  <c r="BI1081"/>
  <c r="BH1081"/>
  <c r="BG1081"/>
  <c r="BF1081"/>
  <c r="T1081"/>
  <c r="R1081"/>
  <c r="P1081"/>
  <c r="BI1079"/>
  <c r="BH1079"/>
  <c r="BG1079"/>
  <c r="BF1079"/>
  <c r="T1079"/>
  <c r="R1079"/>
  <c r="P1079"/>
  <c r="BI1077"/>
  <c r="BH1077"/>
  <c r="BG1077"/>
  <c r="BF1077"/>
  <c r="T1077"/>
  <c r="R1077"/>
  <c r="P1077"/>
  <c r="BI1075"/>
  <c r="BH1075"/>
  <c r="BG1075"/>
  <c r="BF1075"/>
  <c r="T1075"/>
  <c r="R1075"/>
  <c r="P1075"/>
  <c r="BI1073"/>
  <c r="BH1073"/>
  <c r="BG1073"/>
  <c r="BF1073"/>
  <c r="T1073"/>
  <c r="R1073"/>
  <c r="P1073"/>
  <c r="BI1071"/>
  <c r="BH1071"/>
  <c r="BG1071"/>
  <c r="BF1071"/>
  <c r="T1071"/>
  <c r="R1071"/>
  <c r="P1071"/>
  <c r="BI1069"/>
  <c r="BH1069"/>
  <c r="BG1069"/>
  <c r="BF1069"/>
  <c r="T1069"/>
  <c r="R1069"/>
  <c r="P1069"/>
  <c r="BI1067"/>
  <c r="BH1067"/>
  <c r="BG1067"/>
  <c r="BF1067"/>
  <c r="T1067"/>
  <c r="R1067"/>
  <c r="P1067"/>
  <c r="BI1065"/>
  <c r="BH1065"/>
  <c r="BG1065"/>
  <c r="BF1065"/>
  <c r="T1065"/>
  <c r="R1065"/>
  <c r="P1065"/>
  <c r="BI1063"/>
  <c r="BH1063"/>
  <c r="BG1063"/>
  <c r="BF1063"/>
  <c r="T1063"/>
  <c r="R1063"/>
  <c r="P1063"/>
  <c r="BI1061"/>
  <c r="BH1061"/>
  <c r="BG1061"/>
  <c r="BF1061"/>
  <c r="T1061"/>
  <c r="R1061"/>
  <c r="P1061"/>
  <c r="BI1059"/>
  <c r="BH1059"/>
  <c r="BG1059"/>
  <c r="BF1059"/>
  <c r="T1059"/>
  <c r="R1059"/>
  <c r="P1059"/>
  <c r="BI1057"/>
  <c r="BH1057"/>
  <c r="BG1057"/>
  <c r="BF1057"/>
  <c r="T1057"/>
  <c r="R1057"/>
  <c r="P1057"/>
  <c r="BI1055"/>
  <c r="BH1055"/>
  <c r="BG1055"/>
  <c r="BF1055"/>
  <c r="T1055"/>
  <c r="R1055"/>
  <c r="P1055"/>
  <c r="BI1053"/>
  <c r="BH1053"/>
  <c r="BG1053"/>
  <c r="BF1053"/>
  <c r="T1053"/>
  <c r="R1053"/>
  <c r="P1053"/>
  <c r="BI1051"/>
  <c r="BH1051"/>
  <c r="BG1051"/>
  <c r="BF1051"/>
  <c r="T1051"/>
  <c r="R1051"/>
  <c r="P1051"/>
  <c r="BI1049"/>
  <c r="BH1049"/>
  <c r="BG1049"/>
  <c r="BF1049"/>
  <c r="T1049"/>
  <c r="R1049"/>
  <c r="P1049"/>
  <c r="BI1047"/>
  <c r="BH1047"/>
  <c r="BG1047"/>
  <c r="BF1047"/>
  <c r="T1047"/>
  <c r="R1047"/>
  <c r="P1047"/>
  <c r="BI1045"/>
  <c r="BH1045"/>
  <c r="BG1045"/>
  <c r="BF1045"/>
  <c r="T1045"/>
  <c r="R1045"/>
  <c r="P1045"/>
  <c r="BI1043"/>
  <c r="BH1043"/>
  <c r="BG1043"/>
  <c r="BF1043"/>
  <c r="T1043"/>
  <c r="R1043"/>
  <c r="P1043"/>
  <c r="BI1041"/>
  <c r="BH1041"/>
  <c r="BG1041"/>
  <c r="BF1041"/>
  <c r="T1041"/>
  <c r="R1041"/>
  <c r="P1041"/>
  <c r="BI1039"/>
  <c r="BH1039"/>
  <c r="BG1039"/>
  <c r="BF1039"/>
  <c r="T1039"/>
  <c r="R1039"/>
  <c r="P1039"/>
  <c r="BI1037"/>
  <c r="BH1037"/>
  <c r="BG1037"/>
  <c r="BF1037"/>
  <c r="T1037"/>
  <c r="R1037"/>
  <c r="P1037"/>
  <c r="BI1035"/>
  <c r="BH1035"/>
  <c r="BG1035"/>
  <c r="BF1035"/>
  <c r="T1035"/>
  <c r="R1035"/>
  <c r="P1035"/>
  <c r="BI1033"/>
  <c r="BH1033"/>
  <c r="BG1033"/>
  <c r="BF1033"/>
  <c r="T1033"/>
  <c r="R1033"/>
  <c r="P1033"/>
  <c r="BI1031"/>
  <c r="BH1031"/>
  <c r="BG1031"/>
  <c r="BF1031"/>
  <c r="T1031"/>
  <c r="R1031"/>
  <c r="P1031"/>
  <c r="BI1029"/>
  <c r="BH1029"/>
  <c r="BG1029"/>
  <c r="BF1029"/>
  <c r="T1029"/>
  <c r="R1029"/>
  <c r="P1029"/>
  <c r="BI1027"/>
  <c r="BH1027"/>
  <c r="BG1027"/>
  <c r="BF1027"/>
  <c r="T1027"/>
  <c r="R1027"/>
  <c r="P1027"/>
  <c r="BI1025"/>
  <c r="BH1025"/>
  <c r="BG1025"/>
  <c r="BF1025"/>
  <c r="T1025"/>
  <c r="R1025"/>
  <c r="P1025"/>
  <c r="BI1023"/>
  <c r="BH1023"/>
  <c r="BG1023"/>
  <c r="BF1023"/>
  <c r="T1023"/>
  <c r="R1023"/>
  <c r="P1023"/>
  <c r="BI1021"/>
  <c r="BH1021"/>
  <c r="BG1021"/>
  <c r="BF1021"/>
  <c r="T1021"/>
  <c r="R1021"/>
  <c r="P1021"/>
  <c r="BI1020"/>
  <c r="BH1020"/>
  <c r="BG1020"/>
  <c r="BF1020"/>
  <c r="T1020"/>
  <c r="R1020"/>
  <c r="P1020"/>
  <c r="BI1019"/>
  <c r="BH1019"/>
  <c r="BG1019"/>
  <c r="BF1019"/>
  <c r="T1019"/>
  <c r="R1019"/>
  <c r="P1019"/>
  <c r="BI1018"/>
  <c r="BH1018"/>
  <c r="BG1018"/>
  <c r="BF1018"/>
  <c r="T1018"/>
  <c r="R1018"/>
  <c r="P1018"/>
  <c r="BI1017"/>
  <c r="BH1017"/>
  <c r="BG1017"/>
  <c r="BF1017"/>
  <c r="T1017"/>
  <c r="R1017"/>
  <c r="P1017"/>
  <c r="BI1015"/>
  <c r="BH1015"/>
  <c r="BG1015"/>
  <c r="BF1015"/>
  <c r="T1015"/>
  <c r="R1015"/>
  <c r="P1015"/>
  <c r="BI1013"/>
  <c r="BH1013"/>
  <c r="BG1013"/>
  <c r="BF1013"/>
  <c r="T1013"/>
  <c r="R1013"/>
  <c r="P1013"/>
  <c r="BI1011"/>
  <c r="BH1011"/>
  <c r="BG1011"/>
  <c r="BF1011"/>
  <c r="T1011"/>
  <c r="R1011"/>
  <c r="P1011"/>
  <c r="BI1009"/>
  <c r="BH1009"/>
  <c r="BG1009"/>
  <c r="BF1009"/>
  <c r="T1009"/>
  <c r="R1009"/>
  <c r="P1009"/>
  <c r="BI1007"/>
  <c r="BH1007"/>
  <c r="BG1007"/>
  <c r="BF1007"/>
  <c r="T1007"/>
  <c r="R1007"/>
  <c r="P1007"/>
  <c r="BI1005"/>
  <c r="BH1005"/>
  <c r="BG1005"/>
  <c r="BF1005"/>
  <c r="T1005"/>
  <c r="R1005"/>
  <c r="P1005"/>
  <c r="BI1003"/>
  <c r="BH1003"/>
  <c r="BG1003"/>
  <c r="BF1003"/>
  <c r="T1003"/>
  <c r="R1003"/>
  <c r="P1003"/>
  <c r="BI1001"/>
  <c r="BH1001"/>
  <c r="BG1001"/>
  <c r="BF1001"/>
  <c r="T1001"/>
  <c r="R1001"/>
  <c r="P1001"/>
  <c r="BI999"/>
  <c r="BH999"/>
  <c r="BG999"/>
  <c r="BF999"/>
  <c r="T999"/>
  <c r="R999"/>
  <c r="P999"/>
  <c r="BI997"/>
  <c r="BH997"/>
  <c r="BG997"/>
  <c r="BF997"/>
  <c r="T997"/>
  <c r="R997"/>
  <c r="P997"/>
  <c r="BI995"/>
  <c r="BH995"/>
  <c r="BG995"/>
  <c r="BF995"/>
  <c r="T995"/>
  <c r="R995"/>
  <c r="P995"/>
  <c r="BI993"/>
  <c r="BH993"/>
  <c r="BG993"/>
  <c r="BF993"/>
  <c r="T993"/>
  <c r="R993"/>
  <c r="P993"/>
  <c r="BI991"/>
  <c r="BH991"/>
  <c r="BG991"/>
  <c r="BF991"/>
  <c r="T991"/>
  <c r="R991"/>
  <c r="P991"/>
  <c r="BI989"/>
  <c r="BH989"/>
  <c r="BG989"/>
  <c r="BF989"/>
  <c r="T989"/>
  <c r="R989"/>
  <c r="P989"/>
  <c r="BI987"/>
  <c r="BH987"/>
  <c r="BG987"/>
  <c r="BF987"/>
  <c r="T987"/>
  <c r="R987"/>
  <c r="P987"/>
  <c r="BI985"/>
  <c r="BH985"/>
  <c r="BG985"/>
  <c r="BF985"/>
  <c r="T985"/>
  <c r="R985"/>
  <c r="P985"/>
  <c r="BI983"/>
  <c r="BH983"/>
  <c r="BG983"/>
  <c r="BF983"/>
  <c r="T983"/>
  <c r="R983"/>
  <c r="P983"/>
  <c r="BI981"/>
  <c r="BH981"/>
  <c r="BG981"/>
  <c r="BF981"/>
  <c r="T981"/>
  <c r="R981"/>
  <c r="P981"/>
  <c r="BI979"/>
  <c r="BH979"/>
  <c r="BG979"/>
  <c r="BF979"/>
  <c r="T979"/>
  <c r="R979"/>
  <c r="P979"/>
  <c r="BI977"/>
  <c r="BH977"/>
  <c r="BG977"/>
  <c r="BF977"/>
  <c r="T977"/>
  <c r="R977"/>
  <c r="P977"/>
  <c r="BI975"/>
  <c r="BH975"/>
  <c r="BG975"/>
  <c r="BF975"/>
  <c r="T975"/>
  <c r="R975"/>
  <c r="P975"/>
  <c r="BI973"/>
  <c r="BH973"/>
  <c r="BG973"/>
  <c r="BF973"/>
  <c r="T973"/>
  <c r="R973"/>
  <c r="P973"/>
  <c r="BI971"/>
  <c r="BH971"/>
  <c r="BG971"/>
  <c r="BF971"/>
  <c r="T971"/>
  <c r="R971"/>
  <c r="P971"/>
  <c r="BI969"/>
  <c r="BH969"/>
  <c r="BG969"/>
  <c r="BF969"/>
  <c r="T969"/>
  <c r="R969"/>
  <c r="P969"/>
  <c r="BI967"/>
  <c r="BH967"/>
  <c r="BG967"/>
  <c r="BF967"/>
  <c r="T967"/>
  <c r="R967"/>
  <c r="P967"/>
  <c r="BI965"/>
  <c r="BH965"/>
  <c r="BG965"/>
  <c r="BF965"/>
  <c r="T965"/>
  <c r="R965"/>
  <c r="P965"/>
  <c r="BI963"/>
  <c r="BH963"/>
  <c r="BG963"/>
  <c r="BF963"/>
  <c r="T963"/>
  <c r="R963"/>
  <c r="P963"/>
  <c r="BI961"/>
  <c r="BH961"/>
  <c r="BG961"/>
  <c r="BF961"/>
  <c r="T961"/>
  <c r="R961"/>
  <c r="P961"/>
  <c r="BI959"/>
  <c r="BH959"/>
  <c r="BG959"/>
  <c r="BF959"/>
  <c r="T959"/>
  <c r="R959"/>
  <c r="P959"/>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1"/>
  <c r="BH941"/>
  <c r="BG941"/>
  <c r="BF941"/>
  <c r="T941"/>
  <c r="R941"/>
  <c r="P941"/>
  <c r="BI939"/>
  <c r="BH939"/>
  <c r="BG939"/>
  <c r="BF939"/>
  <c r="T939"/>
  <c r="R939"/>
  <c r="P939"/>
  <c r="BI937"/>
  <c r="BH937"/>
  <c r="BG937"/>
  <c r="BF937"/>
  <c r="T937"/>
  <c r="R937"/>
  <c r="P937"/>
  <c r="BI935"/>
  <c r="BH935"/>
  <c r="BG935"/>
  <c r="BF935"/>
  <c r="T935"/>
  <c r="R935"/>
  <c r="P935"/>
  <c r="BI933"/>
  <c r="BH933"/>
  <c r="BG933"/>
  <c r="BF933"/>
  <c r="T933"/>
  <c r="R933"/>
  <c r="P933"/>
  <c r="BI931"/>
  <c r="BH931"/>
  <c r="BG931"/>
  <c r="BF931"/>
  <c r="T931"/>
  <c r="R931"/>
  <c r="P931"/>
  <c r="BI929"/>
  <c r="BH929"/>
  <c r="BG929"/>
  <c r="BF929"/>
  <c r="T929"/>
  <c r="R929"/>
  <c r="P929"/>
  <c r="BI927"/>
  <c r="BH927"/>
  <c r="BG927"/>
  <c r="BF927"/>
  <c r="T927"/>
  <c r="R927"/>
  <c r="P927"/>
  <c r="BI925"/>
  <c r="BH925"/>
  <c r="BG925"/>
  <c r="BF925"/>
  <c r="T925"/>
  <c r="R925"/>
  <c r="P925"/>
  <c r="BI923"/>
  <c r="BH923"/>
  <c r="BG923"/>
  <c r="BF923"/>
  <c r="T923"/>
  <c r="R923"/>
  <c r="P923"/>
  <c r="BI921"/>
  <c r="BH921"/>
  <c r="BG921"/>
  <c r="BF921"/>
  <c r="T921"/>
  <c r="R921"/>
  <c r="P921"/>
  <c r="BI919"/>
  <c r="BH919"/>
  <c r="BG919"/>
  <c r="BF919"/>
  <c r="T919"/>
  <c r="R919"/>
  <c r="P919"/>
  <c r="BI917"/>
  <c r="BH917"/>
  <c r="BG917"/>
  <c r="BF917"/>
  <c r="T917"/>
  <c r="R917"/>
  <c r="P917"/>
  <c r="BI916"/>
  <c r="BH916"/>
  <c r="BG916"/>
  <c r="BF916"/>
  <c r="T916"/>
  <c r="R916"/>
  <c r="P916"/>
  <c r="BI915"/>
  <c r="BH915"/>
  <c r="BG915"/>
  <c r="BF915"/>
  <c r="T915"/>
  <c r="R915"/>
  <c r="P915"/>
  <c r="BI914"/>
  <c r="BH914"/>
  <c r="BG914"/>
  <c r="BF914"/>
  <c r="T914"/>
  <c r="R914"/>
  <c r="P914"/>
  <c r="BI913"/>
  <c r="BH913"/>
  <c r="BG913"/>
  <c r="BF913"/>
  <c r="T913"/>
  <c r="R913"/>
  <c r="P913"/>
  <c r="BI911"/>
  <c r="BH911"/>
  <c r="BG911"/>
  <c r="BF911"/>
  <c r="T911"/>
  <c r="R911"/>
  <c r="P911"/>
  <c r="BI909"/>
  <c r="BH909"/>
  <c r="BG909"/>
  <c r="BF909"/>
  <c r="T909"/>
  <c r="R909"/>
  <c r="P909"/>
  <c r="BI907"/>
  <c r="BH907"/>
  <c r="BG907"/>
  <c r="BF907"/>
  <c r="T907"/>
  <c r="R907"/>
  <c r="P907"/>
  <c r="BI905"/>
  <c r="BH905"/>
  <c r="BG905"/>
  <c r="BF905"/>
  <c r="T905"/>
  <c r="R905"/>
  <c r="P905"/>
  <c r="BI903"/>
  <c r="BH903"/>
  <c r="BG903"/>
  <c r="BF903"/>
  <c r="T903"/>
  <c r="R903"/>
  <c r="P903"/>
  <c r="BI901"/>
  <c r="BH901"/>
  <c r="BG901"/>
  <c r="BF901"/>
  <c r="T901"/>
  <c r="R901"/>
  <c r="P901"/>
  <c r="BI899"/>
  <c r="BH899"/>
  <c r="BG899"/>
  <c r="BF899"/>
  <c r="T899"/>
  <c r="R899"/>
  <c r="P899"/>
  <c r="BI897"/>
  <c r="BH897"/>
  <c r="BG897"/>
  <c r="BF897"/>
  <c r="T897"/>
  <c r="R897"/>
  <c r="P897"/>
  <c r="BI895"/>
  <c r="BH895"/>
  <c r="BG895"/>
  <c r="BF895"/>
  <c r="T895"/>
  <c r="R895"/>
  <c r="P895"/>
  <c r="BI893"/>
  <c r="BH893"/>
  <c r="BG893"/>
  <c r="BF893"/>
  <c r="T893"/>
  <c r="R893"/>
  <c r="P893"/>
  <c r="BI891"/>
  <c r="BH891"/>
  <c r="BG891"/>
  <c r="BF891"/>
  <c r="T891"/>
  <c r="R891"/>
  <c r="P891"/>
  <c r="BI889"/>
  <c r="BH889"/>
  <c r="BG889"/>
  <c r="BF889"/>
  <c r="T889"/>
  <c r="R889"/>
  <c r="P889"/>
  <c r="BI887"/>
  <c r="BH887"/>
  <c r="BG887"/>
  <c r="BF887"/>
  <c r="T887"/>
  <c r="R887"/>
  <c r="P887"/>
  <c r="BI885"/>
  <c r="BH885"/>
  <c r="BG885"/>
  <c r="BF885"/>
  <c r="T885"/>
  <c r="R885"/>
  <c r="P885"/>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7"/>
  <c r="BH857"/>
  <c r="BG857"/>
  <c r="BF857"/>
  <c r="T857"/>
  <c r="R857"/>
  <c r="P857"/>
  <c r="BI855"/>
  <c r="BH855"/>
  <c r="BG855"/>
  <c r="BF855"/>
  <c r="T855"/>
  <c r="R855"/>
  <c r="P855"/>
  <c r="BI853"/>
  <c r="BH853"/>
  <c r="BG853"/>
  <c r="BF853"/>
  <c r="T853"/>
  <c r="R853"/>
  <c r="P853"/>
  <c r="BI851"/>
  <c r="BH851"/>
  <c r="BG851"/>
  <c r="BF851"/>
  <c r="T851"/>
  <c r="R851"/>
  <c r="P851"/>
  <c r="BI849"/>
  <c r="BH849"/>
  <c r="BG849"/>
  <c r="BF849"/>
  <c r="T849"/>
  <c r="R849"/>
  <c r="P849"/>
  <c r="BI847"/>
  <c r="BH847"/>
  <c r="BG847"/>
  <c r="BF847"/>
  <c r="T847"/>
  <c r="R847"/>
  <c r="P847"/>
  <c r="BI845"/>
  <c r="BH845"/>
  <c r="BG845"/>
  <c r="BF845"/>
  <c r="T845"/>
  <c r="R845"/>
  <c r="P845"/>
  <c r="BI843"/>
  <c r="BH843"/>
  <c r="BG843"/>
  <c r="BF843"/>
  <c r="T843"/>
  <c r="R843"/>
  <c r="P843"/>
  <c r="BI841"/>
  <c r="BH841"/>
  <c r="BG841"/>
  <c r="BF841"/>
  <c r="T841"/>
  <c r="R841"/>
  <c r="P841"/>
  <c r="BI839"/>
  <c r="BH839"/>
  <c r="BG839"/>
  <c r="BF839"/>
  <c r="T839"/>
  <c r="R839"/>
  <c r="P839"/>
  <c r="BI837"/>
  <c r="BH837"/>
  <c r="BG837"/>
  <c r="BF837"/>
  <c r="T837"/>
  <c r="R837"/>
  <c r="P837"/>
  <c r="BI835"/>
  <c r="BH835"/>
  <c r="BG835"/>
  <c r="BF835"/>
  <c r="T835"/>
  <c r="R835"/>
  <c r="P835"/>
  <c r="BI833"/>
  <c r="BH833"/>
  <c r="BG833"/>
  <c r="BF833"/>
  <c r="T833"/>
  <c r="R833"/>
  <c r="P833"/>
  <c r="BI832"/>
  <c r="BH832"/>
  <c r="BG832"/>
  <c r="BF832"/>
  <c r="T832"/>
  <c r="R832"/>
  <c r="P832"/>
  <c r="BI831"/>
  <c r="BH831"/>
  <c r="BG831"/>
  <c r="BF831"/>
  <c r="T831"/>
  <c r="R831"/>
  <c r="P831"/>
  <c r="BI830"/>
  <c r="BH830"/>
  <c r="BG830"/>
  <c r="BF830"/>
  <c r="T830"/>
  <c r="R830"/>
  <c r="P830"/>
  <c r="BI829"/>
  <c r="BH829"/>
  <c r="BG829"/>
  <c r="BF829"/>
  <c r="T829"/>
  <c r="R829"/>
  <c r="P829"/>
  <c r="BI827"/>
  <c r="BH827"/>
  <c r="BG827"/>
  <c r="BF827"/>
  <c r="T827"/>
  <c r="R827"/>
  <c r="P827"/>
  <c r="BI825"/>
  <c r="BH825"/>
  <c r="BG825"/>
  <c r="BF825"/>
  <c r="T825"/>
  <c r="R825"/>
  <c r="P825"/>
  <c r="BI823"/>
  <c r="BH823"/>
  <c r="BG823"/>
  <c r="BF823"/>
  <c r="T823"/>
  <c r="R823"/>
  <c r="P823"/>
  <c r="BI821"/>
  <c r="BH821"/>
  <c r="BG821"/>
  <c r="BF821"/>
  <c r="T821"/>
  <c r="R821"/>
  <c r="P821"/>
  <c r="BI819"/>
  <c r="BH819"/>
  <c r="BG819"/>
  <c r="BF819"/>
  <c r="T819"/>
  <c r="R819"/>
  <c r="P819"/>
  <c r="BI817"/>
  <c r="BH817"/>
  <c r="BG817"/>
  <c r="BF817"/>
  <c r="T817"/>
  <c r="R817"/>
  <c r="P817"/>
  <c r="BI815"/>
  <c r="BH815"/>
  <c r="BG815"/>
  <c r="BF815"/>
  <c r="T815"/>
  <c r="R815"/>
  <c r="P815"/>
  <c r="BI813"/>
  <c r="BH813"/>
  <c r="BG813"/>
  <c r="BF813"/>
  <c r="T813"/>
  <c r="R813"/>
  <c r="P813"/>
  <c r="BI811"/>
  <c r="BH811"/>
  <c r="BG811"/>
  <c r="BF811"/>
  <c r="T811"/>
  <c r="R811"/>
  <c r="P811"/>
  <c r="BI809"/>
  <c r="BH809"/>
  <c r="BG809"/>
  <c r="BF809"/>
  <c r="T809"/>
  <c r="R809"/>
  <c r="P809"/>
  <c r="BI807"/>
  <c r="BH807"/>
  <c r="BG807"/>
  <c r="BF807"/>
  <c r="T807"/>
  <c r="R807"/>
  <c r="P807"/>
  <c r="BI805"/>
  <c r="BH805"/>
  <c r="BG805"/>
  <c r="BF805"/>
  <c r="T805"/>
  <c r="R805"/>
  <c r="P805"/>
  <c r="BI803"/>
  <c r="BH803"/>
  <c r="BG803"/>
  <c r="BF803"/>
  <c r="T803"/>
  <c r="R803"/>
  <c r="P803"/>
  <c r="BI801"/>
  <c r="BH801"/>
  <c r="BG801"/>
  <c r="BF801"/>
  <c r="T801"/>
  <c r="R801"/>
  <c r="P801"/>
  <c r="BI799"/>
  <c r="BH799"/>
  <c r="BG799"/>
  <c r="BF799"/>
  <c r="T799"/>
  <c r="R799"/>
  <c r="P799"/>
  <c r="BI797"/>
  <c r="BH797"/>
  <c r="BG797"/>
  <c r="BF797"/>
  <c r="T797"/>
  <c r="R797"/>
  <c r="P797"/>
  <c r="BI795"/>
  <c r="BH795"/>
  <c r="BG795"/>
  <c r="BF795"/>
  <c r="T795"/>
  <c r="R795"/>
  <c r="P795"/>
  <c r="BI793"/>
  <c r="BH793"/>
  <c r="BG793"/>
  <c r="BF793"/>
  <c r="T793"/>
  <c r="R793"/>
  <c r="P793"/>
  <c r="BI791"/>
  <c r="BH791"/>
  <c r="BG791"/>
  <c r="BF791"/>
  <c r="T791"/>
  <c r="R791"/>
  <c r="P791"/>
  <c r="BI789"/>
  <c r="BH789"/>
  <c r="BG789"/>
  <c r="BF789"/>
  <c r="T789"/>
  <c r="R789"/>
  <c r="P789"/>
  <c r="BI787"/>
  <c r="BH787"/>
  <c r="BG787"/>
  <c r="BF787"/>
  <c r="T787"/>
  <c r="R787"/>
  <c r="P787"/>
  <c r="BI785"/>
  <c r="BH785"/>
  <c r="BG785"/>
  <c r="BF785"/>
  <c r="T785"/>
  <c r="R785"/>
  <c r="P785"/>
  <c r="BI783"/>
  <c r="BH783"/>
  <c r="BG783"/>
  <c r="BF783"/>
  <c r="T783"/>
  <c r="R783"/>
  <c r="P783"/>
  <c r="BI781"/>
  <c r="BH781"/>
  <c r="BG781"/>
  <c r="BF781"/>
  <c r="T781"/>
  <c r="R781"/>
  <c r="P781"/>
  <c r="BI779"/>
  <c r="BH779"/>
  <c r="BG779"/>
  <c r="BF779"/>
  <c r="T779"/>
  <c r="R779"/>
  <c r="P779"/>
  <c r="BI777"/>
  <c r="BH777"/>
  <c r="BG777"/>
  <c r="BF777"/>
  <c r="T777"/>
  <c r="R777"/>
  <c r="P777"/>
  <c r="BI775"/>
  <c r="BH775"/>
  <c r="BG775"/>
  <c r="BF775"/>
  <c r="T775"/>
  <c r="R775"/>
  <c r="P775"/>
  <c r="BI773"/>
  <c r="BH773"/>
  <c r="BG773"/>
  <c r="BF773"/>
  <c r="T773"/>
  <c r="R773"/>
  <c r="P773"/>
  <c r="BI771"/>
  <c r="BH771"/>
  <c r="BG771"/>
  <c r="BF771"/>
  <c r="T771"/>
  <c r="R771"/>
  <c r="P771"/>
  <c r="BI769"/>
  <c r="BH769"/>
  <c r="BG769"/>
  <c r="BF769"/>
  <c r="T769"/>
  <c r="R769"/>
  <c r="P769"/>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2"/>
  <c r="BH742"/>
  <c r="BG742"/>
  <c r="BF742"/>
  <c r="T742"/>
  <c r="R742"/>
  <c r="P742"/>
  <c r="BI741"/>
  <c r="BH741"/>
  <c r="BG741"/>
  <c r="BF741"/>
  <c r="T741"/>
  <c r="R741"/>
  <c r="P741"/>
  <c r="BI740"/>
  <c r="BH740"/>
  <c r="BG740"/>
  <c r="BF740"/>
  <c r="T740"/>
  <c r="R740"/>
  <c r="P740"/>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1"/>
  <c r="BH721"/>
  <c r="BG721"/>
  <c r="BF721"/>
  <c r="T721"/>
  <c r="R721"/>
  <c r="P721"/>
  <c r="BI719"/>
  <c r="BH719"/>
  <c r="BG719"/>
  <c r="BF719"/>
  <c r="T719"/>
  <c r="R719"/>
  <c r="P719"/>
  <c r="BI717"/>
  <c r="BH717"/>
  <c r="BG717"/>
  <c r="BF717"/>
  <c r="T717"/>
  <c r="R717"/>
  <c r="P717"/>
  <c r="BI715"/>
  <c r="BH715"/>
  <c r="BG715"/>
  <c r="BF715"/>
  <c r="T715"/>
  <c r="R715"/>
  <c r="P715"/>
  <c r="BI713"/>
  <c r="BH713"/>
  <c r="BG713"/>
  <c r="BF713"/>
  <c r="T713"/>
  <c r="R713"/>
  <c r="P713"/>
  <c r="BI711"/>
  <c r="BH711"/>
  <c r="BG711"/>
  <c r="BF711"/>
  <c r="T711"/>
  <c r="R711"/>
  <c r="P711"/>
  <c r="BI709"/>
  <c r="BH709"/>
  <c r="BG709"/>
  <c r="BF709"/>
  <c r="T709"/>
  <c r="R709"/>
  <c r="P709"/>
  <c r="BI707"/>
  <c r="BH707"/>
  <c r="BG707"/>
  <c r="BF707"/>
  <c r="T707"/>
  <c r="R707"/>
  <c r="P707"/>
  <c r="BI705"/>
  <c r="BH705"/>
  <c r="BG705"/>
  <c r="BF705"/>
  <c r="T705"/>
  <c r="R705"/>
  <c r="P705"/>
  <c r="BI703"/>
  <c r="BH703"/>
  <c r="BG703"/>
  <c r="BF703"/>
  <c r="T703"/>
  <c r="R703"/>
  <c r="P703"/>
  <c r="BI701"/>
  <c r="BH701"/>
  <c r="BG701"/>
  <c r="BF701"/>
  <c r="T701"/>
  <c r="R701"/>
  <c r="P701"/>
  <c r="BI699"/>
  <c r="BH699"/>
  <c r="BG699"/>
  <c r="BF699"/>
  <c r="T699"/>
  <c r="R699"/>
  <c r="P699"/>
  <c r="BI697"/>
  <c r="BH697"/>
  <c r="BG697"/>
  <c r="BF697"/>
  <c r="T697"/>
  <c r="R697"/>
  <c r="P697"/>
  <c r="BI695"/>
  <c r="BH695"/>
  <c r="BG695"/>
  <c r="BF695"/>
  <c r="T695"/>
  <c r="R695"/>
  <c r="P695"/>
  <c r="BI693"/>
  <c r="BH693"/>
  <c r="BG693"/>
  <c r="BF693"/>
  <c r="T693"/>
  <c r="R693"/>
  <c r="P693"/>
  <c r="BI691"/>
  <c r="BH691"/>
  <c r="BG691"/>
  <c r="BF691"/>
  <c r="T691"/>
  <c r="R691"/>
  <c r="P691"/>
  <c r="BI689"/>
  <c r="BH689"/>
  <c r="BG689"/>
  <c r="BF689"/>
  <c r="T689"/>
  <c r="R689"/>
  <c r="P689"/>
  <c r="BI687"/>
  <c r="BH687"/>
  <c r="BG687"/>
  <c r="BF687"/>
  <c r="T687"/>
  <c r="R687"/>
  <c r="P687"/>
  <c r="BI685"/>
  <c r="BH685"/>
  <c r="BG685"/>
  <c r="BF685"/>
  <c r="T685"/>
  <c r="R685"/>
  <c r="P685"/>
  <c r="BI683"/>
  <c r="BH683"/>
  <c r="BG683"/>
  <c r="BF683"/>
  <c r="T683"/>
  <c r="R683"/>
  <c r="P683"/>
  <c r="BI681"/>
  <c r="BH681"/>
  <c r="BG681"/>
  <c r="BF681"/>
  <c r="T681"/>
  <c r="R681"/>
  <c r="P681"/>
  <c r="BI679"/>
  <c r="BH679"/>
  <c r="BG679"/>
  <c r="BF679"/>
  <c r="T679"/>
  <c r="R679"/>
  <c r="P679"/>
  <c r="BI677"/>
  <c r="BH677"/>
  <c r="BG677"/>
  <c r="BF677"/>
  <c r="T677"/>
  <c r="R677"/>
  <c r="P677"/>
  <c r="BI675"/>
  <c r="BH675"/>
  <c r="BG675"/>
  <c r="BF675"/>
  <c r="T675"/>
  <c r="R675"/>
  <c r="P675"/>
  <c r="BI673"/>
  <c r="BH673"/>
  <c r="BG673"/>
  <c r="BF673"/>
  <c r="T673"/>
  <c r="R673"/>
  <c r="P673"/>
  <c r="BI671"/>
  <c r="BH671"/>
  <c r="BG671"/>
  <c r="BF671"/>
  <c r="T671"/>
  <c r="R671"/>
  <c r="P671"/>
  <c r="BI669"/>
  <c r="BH669"/>
  <c r="BG669"/>
  <c r="BF669"/>
  <c r="T669"/>
  <c r="R669"/>
  <c r="P669"/>
  <c r="BI667"/>
  <c r="BH667"/>
  <c r="BG667"/>
  <c r="BF667"/>
  <c r="T667"/>
  <c r="R667"/>
  <c r="P667"/>
  <c r="BI665"/>
  <c r="BH665"/>
  <c r="BG665"/>
  <c r="BF665"/>
  <c r="T665"/>
  <c r="R665"/>
  <c r="P665"/>
  <c r="BI663"/>
  <c r="BH663"/>
  <c r="BG663"/>
  <c r="BF663"/>
  <c r="T663"/>
  <c r="R663"/>
  <c r="P663"/>
  <c r="BI661"/>
  <c r="BH661"/>
  <c r="BG661"/>
  <c r="BF661"/>
  <c r="T661"/>
  <c r="R661"/>
  <c r="P661"/>
  <c r="BI659"/>
  <c r="BH659"/>
  <c r="BG659"/>
  <c r="BF659"/>
  <c r="T659"/>
  <c r="R659"/>
  <c r="P659"/>
  <c r="BI657"/>
  <c r="BH657"/>
  <c r="BG657"/>
  <c r="BF657"/>
  <c r="T657"/>
  <c r="R657"/>
  <c r="P657"/>
  <c r="BI655"/>
  <c r="BH655"/>
  <c r="BG655"/>
  <c r="BF655"/>
  <c r="T655"/>
  <c r="R655"/>
  <c r="P655"/>
  <c r="BI654"/>
  <c r="BH654"/>
  <c r="BG654"/>
  <c r="BF654"/>
  <c r="T654"/>
  <c r="R654"/>
  <c r="P654"/>
  <c r="BI653"/>
  <c r="BH653"/>
  <c r="BG653"/>
  <c r="BF653"/>
  <c r="T653"/>
  <c r="R653"/>
  <c r="P653"/>
  <c r="BI652"/>
  <c r="BH652"/>
  <c r="BG652"/>
  <c r="BF652"/>
  <c r="T652"/>
  <c r="R652"/>
  <c r="P652"/>
  <c r="BI651"/>
  <c r="BH651"/>
  <c r="BG651"/>
  <c r="BF651"/>
  <c r="T651"/>
  <c r="R651"/>
  <c r="P651"/>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9"/>
  <c r="BH629"/>
  <c r="BG629"/>
  <c r="BF629"/>
  <c r="T629"/>
  <c r="R629"/>
  <c r="P629"/>
  <c r="BI627"/>
  <c r="BH627"/>
  <c r="BG627"/>
  <c r="BF627"/>
  <c r="T627"/>
  <c r="R627"/>
  <c r="P627"/>
  <c r="BI625"/>
  <c r="BH625"/>
  <c r="BG625"/>
  <c r="BF625"/>
  <c r="T625"/>
  <c r="R625"/>
  <c r="P625"/>
  <c r="BI623"/>
  <c r="BH623"/>
  <c r="BG623"/>
  <c r="BF623"/>
  <c r="T623"/>
  <c r="R623"/>
  <c r="P623"/>
  <c r="BI621"/>
  <c r="BH621"/>
  <c r="BG621"/>
  <c r="BF621"/>
  <c r="T621"/>
  <c r="R621"/>
  <c r="P621"/>
  <c r="BI619"/>
  <c r="BH619"/>
  <c r="BG619"/>
  <c r="BF619"/>
  <c r="T619"/>
  <c r="R619"/>
  <c r="P619"/>
  <c r="BI617"/>
  <c r="BH617"/>
  <c r="BG617"/>
  <c r="BF617"/>
  <c r="T617"/>
  <c r="R617"/>
  <c r="P617"/>
  <c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5"/>
  <c r="BH595"/>
  <c r="BG595"/>
  <c r="BF595"/>
  <c r="T595"/>
  <c r="R595"/>
  <c r="P595"/>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5"/>
  <c r="BH565"/>
  <c r="BG565"/>
  <c r="BF565"/>
  <c r="T565"/>
  <c r="R565"/>
  <c r="P565"/>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J144"/>
  <c r="J143"/>
  <c r="F143"/>
  <c r="F141"/>
  <c r="E139"/>
  <c r="J92"/>
  <c r="J91"/>
  <c r="F91"/>
  <c r="F89"/>
  <c r="E87"/>
  <c r="J18"/>
  <c r="E18"/>
  <c r="F144" s="1"/>
  <c r="J17"/>
  <c r="J12"/>
  <c r="J141" s="1"/>
  <c r="E7"/>
  <c r="E137" s="1"/>
  <c r="J39" i="19"/>
  <c r="J38"/>
  <c r="AY114" i="1" s="1"/>
  <c r="J37" i="19"/>
  <c r="AX114" i="1"/>
  <c r="BI171" i="19"/>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8"/>
  <c r="J117"/>
  <c r="F117"/>
  <c r="F115"/>
  <c r="E113"/>
  <c r="J94"/>
  <c r="J93"/>
  <c r="F93"/>
  <c r="F91"/>
  <c r="E89"/>
  <c r="J20"/>
  <c r="E20"/>
  <c r="F118" s="1"/>
  <c r="J19"/>
  <c r="J14"/>
  <c r="J115" s="1"/>
  <c r="E7"/>
  <c r="E85" s="1"/>
  <c r="J39" i="18"/>
  <c r="J38"/>
  <c r="AY113" i="1"/>
  <c r="J37" i="18"/>
  <c r="AX113" i="1" s="1"/>
  <c r="BI420" i="18"/>
  <c r="BH420"/>
  <c r="BG420"/>
  <c r="BF420"/>
  <c r="T420"/>
  <c r="R420"/>
  <c r="P420"/>
  <c r="BI418"/>
  <c r="BH418"/>
  <c r="BG418"/>
  <c r="BF418"/>
  <c r="T418"/>
  <c r="R418"/>
  <c r="P418"/>
  <c r="BI416"/>
  <c r="BH416"/>
  <c r="BG416"/>
  <c r="BF416"/>
  <c r="T416"/>
  <c r="R416"/>
  <c r="P416"/>
  <c r="BI414"/>
  <c r="BH414"/>
  <c r="BG414"/>
  <c r="BF414"/>
  <c r="T414"/>
  <c r="R414"/>
  <c r="P414"/>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6"/>
  <c r="BH396"/>
  <c r="BG396"/>
  <c r="BF396"/>
  <c r="T396"/>
  <c r="R396"/>
  <c r="P396"/>
  <c r="BI394"/>
  <c r="BH394"/>
  <c r="BG394"/>
  <c r="BF394"/>
  <c r="T394"/>
  <c r="R394"/>
  <c r="P394"/>
  <c r="BI392"/>
  <c r="BH392"/>
  <c r="BG392"/>
  <c r="BF392"/>
  <c r="T392"/>
  <c r="R392"/>
  <c r="P392"/>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9"/>
  <c r="BH349"/>
  <c r="BG349"/>
  <c r="BF349"/>
  <c r="T349"/>
  <c r="R349"/>
  <c r="P349"/>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7"/>
  <c r="BH337"/>
  <c r="BG337"/>
  <c r="BF337"/>
  <c r="T337"/>
  <c r="R337"/>
  <c r="P337"/>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1"/>
  <c r="BH321"/>
  <c r="BG321"/>
  <c r="BF321"/>
  <c r="T321"/>
  <c r="R321"/>
  <c r="P321"/>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9"/>
  <c r="BH309"/>
  <c r="BG309"/>
  <c r="BF309"/>
  <c r="T309"/>
  <c r="R309"/>
  <c r="P309"/>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3"/>
  <c r="BH293"/>
  <c r="BG293"/>
  <c r="BF293"/>
  <c r="T293"/>
  <c r="R293"/>
  <c r="P293"/>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7"/>
  <c r="BH247"/>
  <c r="BG247"/>
  <c r="BF247"/>
  <c r="T247"/>
  <c r="R247"/>
  <c r="P247"/>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7"/>
  <c r="BH217"/>
  <c r="BG217"/>
  <c r="BF217"/>
  <c r="T217"/>
  <c r="R217"/>
  <c r="P217"/>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3"/>
  <c r="BH203"/>
  <c r="BG203"/>
  <c r="BF203"/>
  <c r="T203"/>
  <c r="R203"/>
  <c r="P203"/>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9"/>
  <c r="BH159"/>
  <c r="BG159"/>
  <c r="BF159"/>
  <c r="T159"/>
  <c r="R159"/>
  <c r="P159"/>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J129"/>
  <c r="J128"/>
  <c r="F128"/>
  <c r="F126"/>
  <c r="E124"/>
  <c r="J94"/>
  <c r="J93"/>
  <c r="F93"/>
  <c r="F91"/>
  <c r="E89"/>
  <c r="J20"/>
  <c r="E20"/>
  <c r="F129" s="1"/>
  <c r="J19"/>
  <c r="J14"/>
  <c r="J91" s="1"/>
  <c r="E7"/>
  <c r="E120" s="1"/>
  <c r="J37" i="17"/>
  <c r="J36"/>
  <c r="AY111" i="1"/>
  <c r="J35" i="17"/>
  <c r="AX111" i="1"/>
  <c r="BI589" i="17"/>
  <c r="BH589"/>
  <c r="BG589"/>
  <c r="BF589"/>
  <c r="T589"/>
  <c r="R589"/>
  <c r="P589"/>
  <c r="BI588"/>
  <c r="BH588"/>
  <c r="BG588"/>
  <c r="BF588"/>
  <c r="T588"/>
  <c r="R588"/>
  <c r="P588"/>
  <c r="BI587"/>
  <c r="BH587"/>
  <c r="BG587"/>
  <c r="BF587"/>
  <c r="T587"/>
  <c r="R587"/>
  <c r="P587"/>
  <c r="BI586"/>
  <c r="BH586"/>
  <c r="BG586"/>
  <c r="BF586"/>
  <c r="T586"/>
  <c r="R586"/>
  <c r="P586"/>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68"/>
  <c r="BH568"/>
  <c r="BG568"/>
  <c r="BF568"/>
  <c r="T568"/>
  <c r="R568"/>
  <c r="P568"/>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59"/>
  <c r="BH559"/>
  <c r="BG559"/>
  <c r="BF559"/>
  <c r="T559"/>
  <c r="R559"/>
  <c r="P559"/>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8"/>
  <c r="BH498"/>
  <c r="BG498"/>
  <c r="BF498"/>
  <c r="T498"/>
  <c r="R498"/>
  <c r="P498"/>
  <c r="BI496"/>
  <c r="BH496"/>
  <c r="BG496"/>
  <c r="BF496"/>
  <c r="T496"/>
  <c r="R496"/>
  <c r="P496"/>
  <c r="BI494"/>
  <c r="BH494"/>
  <c r="BG494"/>
  <c r="BF494"/>
  <c r="T494"/>
  <c r="R494"/>
  <c r="P494"/>
  <c r="BI491"/>
  <c r="BH491"/>
  <c r="BG491"/>
  <c r="BF491"/>
  <c r="T491"/>
  <c r="T490" s="1"/>
  <c r="R491"/>
  <c r="R490"/>
  <c r="P491"/>
  <c r="P490" s="1"/>
  <c r="BI487"/>
  <c r="BH487"/>
  <c r="BG487"/>
  <c r="BF487"/>
  <c r="T487"/>
  <c r="R487"/>
  <c r="P487"/>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4"/>
  <c r="BH464"/>
  <c r="BG464"/>
  <c r="BF464"/>
  <c r="T464"/>
  <c r="R464"/>
  <c r="P464"/>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7"/>
  <c r="BH407"/>
  <c r="BG407"/>
  <c r="BF407"/>
  <c r="T407"/>
  <c r="R407"/>
  <c r="P407"/>
  <c r="BI406"/>
  <c r="BH406"/>
  <c r="BG406"/>
  <c r="BF406"/>
  <c r="T406"/>
  <c r="R406"/>
  <c r="P406"/>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1"/>
  <c r="BH381"/>
  <c r="BG381"/>
  <c r="BF381"/>
  <c r="T381"/>
  <c r="R381"/>
  <c r="P381"/>
  <c r="BI380"/>
  <c r="BH380"/>
  <c r="BG380"/>
  <c r="BF380"/>
  <c r="T380"/>
  <c r="R380"/>
  <c r="P380"/>
  <c r="BI379"/>
  <c r="BH379"/>
  <c r="BG379"/>
  <c r="BF379"/>
  <c r="T379"/>
  <c r="R379"/>
  <c r="P379"/>
  <c r="BI378"/>
  <c r="BH378"/>
  <c r="BG378"/>
  <c r="BF378"/>
  <c r="T378"/>
  <c r="R378"/>
  <c r="P378"/>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0"/>
  <c r="BH370"/>
  <c r="BG370"/>
  <c r="BF370"/>
  <c r="T370"/>
  <c r="R370"/>
  <c r="P370"/>
  <c r="BI369"/>
  <c r="BH369"/>
  <c r="BG369"/>
  <c r="BF369"/>
  <c r="T369"/>
  <c r="R369"/>
  <c r="P369"/>
  <c r="BI368"/>
  <c r="BH368"/>
  <c r="BG368"/>
  <c r="BF368"/>
  <c r="T368"/>
  <c r="R368"/>
  <c r="P368"/>
  <c r="BI367"/>
  <c r="BH367"/>
  <c r="BG367"/>
  <c r="BF367"/>
  <c r="T367"/>
  <c r="R367"/>
  <c r="P367"/>
  <c r="BI365"/>
  <c r="BH365"/>
  <c r="BG365"/>
  <c r="BF365"/>
  <c r="T365"/>
  <c r="R365"/>
  <c r="P365"/>
  <c r="BI364"/>
  <c r="BH364"/>
  <c r="BG364"/>
  <c r="BF364"/>
  <c r="T364"/>
  <c r="R364"/>
  <c r="P364"/>
  <c r="BI363"/>
  <c r="BH363"/>
  <c r="BG363"/>
  <c r="BF363"/>
  <c r="T363"/>
  <c r="R363"/>
  <c r="P363"/>
  <c r="BI362"/>
  <c r="BH362"/>
  <c r="BG362"/>
  <c r="BF362"/>
  <c r="T362"/>
  <c r="R362"/>
  <c r="P362"/>
  <c r="BI360"/>
  <c r="BH360"/>
  <c r="BG360"/>
  <c r="BF360"/>
  <c r="T360"/>
  <c r="R360"/>
  <c r="P360"/>
  <c r="BI359"/>
  <c r="BH359"/>
  <c r="BG359"/>
  <c r="BF359"/>
  <c r="T359"/>
  <c r="R359"/>
  <c r="P359"/>
  <c r="BI358"/>
  <c r="BH358"/>
  <c r="BG358"/>
  <c r="BF358"/>
  <c r="T358"/>
  <c r="R358"/>
  <c r="P358"/>
  <c r="BI357"/>
  <c r="BH357"/>
  <c r="BG357"/>
  <c r="BF357"/>
  <c r="T357"/>
  <c r="R357"/>
  <c r="P357"/>
  <c r="BI355"/>
  <c r="BH355"/>
  <c r="BG355"/>
  <c r="BF355"/>
  <c r="T355"/>
  <c r="R355"/>
  <c r="P355"/>
  <c r="BI354"/>
  <c r="BH354"/>
  <c r="BG354"/>
  <c r="BF354"/>
  <c r="T354"/>
  <c r="R354"/>
  <c r="P354"/>
  <c r="BI353"/>
  <c r="BH353"/>
  <c r="BG353"/>
  <c r="BF353"/>
  <c r="T353"/>
  <c r="R353"/>
  <c r="P353"/>
  <c r="BI352"/>
  <c r="BH352"/>
  <c r="BG352"/>
  <c r="BF352"/>
  <c r="T352"/>
  <c r="R352"/>
  <c r="P352"/>
  <c r="BI350"/>
  <c r="BH350"/>
  <c r="BG350"/>
  <c r="BF350"/>
  <c r="T350"/>
  <c r="R350"/>
  <c r="P350"/>
  <c r="BI349"/>
  <c r="BH349"/>
  <c r="BG349"/>
  <c r="BF349"/>
  <c r="T349"/>
  <c r="R349"/>
  <c r="P349"/>
  <c r="BI348"/>
  <c r="BH348"/>
  <c r="BG348"/>
  <c r="BF348"/>
  <c r="T348"/>
  <c r="R348"/>
  <c r="P348"/>
  <c r="BI347"/>
  <c r="BH347"/>
  <c r="BG347"/>
  <c r="BF347"/>
  <c r="T347"/>
  <c r="R347"/>
  <c r="P347"/>
  <c r="BI345"/>
  <c r="BH345"/>
  <c r="BG345"/>
  <c r="BF345"/>
  <c r="T345"/>
  <c r="R345"/>
  <c r="P345"/>
  <c r="BI344"/>
  <c r="BH344"/>
  <c r="BG344"/>
  <c r="BF344"/>
  <c r="T344"/>
  <c r="R344"/>
  <c r="P344"/>
  <c r="BI343"/>
  <c r="BH343"/>
  <c r="BG343"/>
  <c r="BF343"/>
  <c r="T343"/>
  <c r="R343"/>
  <c r="P343"/>
  <c r="BI342"/>
  <c r="BH342"/>
  <c r="BG342"/>
  <c r="BF342"/>
  <c r="T342"/>
  <c r="R342"/>
  <c r="P342"/>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2"/>
  <c r="BH332"/>
  <c r="BG332"/>
  <c r="BF332"/>
  <c r="T332"/>
  <c r="T331"/>
  <c r="R332"/>
  <c r="R331" s="1"/>
  <c r="P332"/>
  <c r="P331"/>
  <c r="BI330"/>
  <c r="BH330"/>
  <c r="BG330"/>
  <c r="BF330"/>
  <c r="T330"/>
  <c r="T329" s="1"/>
  <c r="R330"/>
  <c r="R329"/>
  <c r="P330"/>
  <c r="P329" s="1"/>
  <c r="BI328"/>
  <c r="BH328"/>
  <c r="BG328"/>
  <c r="BF328"/>
  <c r="T328"/>
  <c r="R328"/>
  <c r="P328"/>
  <c r="BI327"/>
  <c r="BH327"/>
  <c r="BG327"/>
  <c r="BF327"/>
  <c r="T327"/>
  <c r="R327"/>
  <c r="P327"/>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5"/>
  <c r="BH235"/>
  <c r="BG235"/>
  <c r="BF235"/>
  <c r="T235"/>
  <c r="T234"/>
  <c r="R235"/>
  <c r="R234"/>
  <c r="P235"/>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J154"/>
  <c r="J153"/>
  <c r="F153"/>
  <c r="F151"/>
  <c r="E149"/>
  <c r="J92"/>
  <c r="J91"/>
  <c r="F91"/>
  <c r="F89"/>
  <c r="E87"/>
  <c r="J18"/>
  <c r="E18"/>
  <c r="F154" s="1"/>
  <c r="J17"/>
  <c r="J12"/>
  <c r="J151"/>
  <c r="E7"/>
  <c r="E147" s="1"/>
  <c r="J37" i="16"/>
  <c r="J36"/>
  <c r="AY110" i="1" s="1"/>
  <c r="J35" i="16"/>
  <c r="AX110" i="1"/>
  <c r="BI204" i="16"/>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18"/>
  <c r="J117"/>
  <c r="F117"/>
  <c r="F115"/>
  <c r="E113"/>
  <c r="J92"/>
  <c r="J91"/>
  <c r="F91"/>
  <c r="F89"/>
  <c r="E87"/>
  <c r="J18"/>
  <c r="E18"/>
  <c r="F118" s="1"/>
  <c r="J17"/>
  <c r="J12"/>
  <c r="J115" s="1"/>
  <c r="E7"/>
  <c r="E85"/>
  <c r="J37" i="15"/>
  <c r="J36"/>
  <c r="AY109" i="1"/>
  <c r="J35" i="15"/>
  <c r="AX109" i="1"/>
  <c r="BI272" i="15"/>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1"/>
  <c r="J120"/>
  <c r="F120"/>
  <c r="F118"/>
  <c r="E116"/>
  <c r="J92"/>
  <c r="J91"/>
  <c r="F91"/>
  <c r="F89"/>
  <c r="E87"/>
  <c r="J18"/>
  <c r="E18"/>
  <c r="F121" s="1"/>
  <c r="J17"/>
  <c r="J12"/>
  <c r="J89"/>
  <c r="E7"/>
  <c r="E85" s="1"/>
  <c r="J37" i="14"/>
  <c r="J36"/>
  <c r="AY108" i="1" s="1"/>
  <c r="J35" i="14"/>
  <c r="AX108" i="1"/>
  <c r="BI176" i="14"/>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J117"/>
  <c r="J116"/>
  <c r="F116"/>
  <c r="F114"/>
  <c r="E112"/>
  <c r="J92"/>
  <c r="J91"/>
  <c r="F91"/>
  <c r="F89"/>
  <c r="E87"/>
  <c r="J18"/>
  <c r="E18"/>
  <c r="F117" s="1"/>
  <c r="J17"/>
  <c r="J12"/>
  <c r="J89"/>
  <c r="E7"/>
  <c r="E85" s="1"/>
  <c r="J37" i="13"/>
  <c r="J36"/>
  <c r="AY107" i="1"/>
  <c r="J35" i="13"/>
  <c r="AX107" i="1"/>
  <c r="BI233" i="1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3"/>
  <c r="BH223"/>
  <c r="BG223"/>
  <c r="BF223"/>
  <c r="T223"/>
  <c r="T222"/>
  <c r="R223"/>
  <c r="R222" s="1"/>
  <c r="P223"/>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J119"/>
  <c r="J118"/>
  <c r="F118"/>
  <c r="F116"/>
  <c r="E114"/>
  <c r="J92"/>
  <c r="J91"/>
  <c r="F91"/>
  <c r="F89"/>
  <c r="E87"/>
  <c r="J18"/>
  <c r="E18"/>
  <c r="F92" s="1"/>
  <c r="J17"/>
  <c r="J12"/>
  <c r="J116"/>
  <c r="E7"/>
  <c r="E85" s="1"/>
  <c r="J37" i="12"/>
  <c r="J36"/>
  <c r="AY106" i="1" s="1"/>
  <c r="J35" i="12"/>
  <c r="AX106" i="1"/>
  <c r="BI416" i="12"/>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6"/>
  <c r="BH366"/>
  <c r="BG366"/>
  <c r="BF366"/>
  <c r="T366"/>
  <c r="R366"/>
  <c r="P366"/>
  <c r="BI364"/>
  <c r="BH364"/>
  <c r="BG364"/>
  <c r="BF364"/>
  <c r="T364"/>
  <c r="R364"/>
  <c r="P364"/>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4"/>
  <c r="BH354"/>
  <c r="BG354"/>
  <c r="BF354"/>
  <c r="T354"/>
  <c r="R354"/>
  <c r="P354"/>
  <c r="BI353"/>
  <c r="BH353"/>
  <c r="BG353"/>
  <c r="BF353"/>
  <c r="T353"/>
  <c r="R353"/>
  <c r="P353"/>
  <c r="BI352"/>
  <c r="BH352"/>
  <c r="BG352"/>
  <c r="BF352"/>
  <c r="T352"/>
  <c r="R352"/>
  <c r="P352"/>
  <c r="BI351"/>
  <c r="BH351"/>
  <c r="BG351"/>
  <c r="BF351"/>
  <c r="T351"/>
  <c r="R351"/>
  <c r="P351"/>
  <c r="BI349"/>
  <c r="BH349"/>
  <c r="BG349"/>
  <c r="BF349"/>
  <c r="T349"/>
  <c r="R349"/>
  <c r="P349"/>
  <c r="BI348"/>
  <c r="BH348"/>
  <c r="BG348"/>
  <c r="BF348"/>
  <c r="T348"/>
  <c r="R348"/>
  <c r="P348"/>
  <c r="BI346"/>
  <c r="BH346"/>
  <c r="BG346"/>
  <c r="BF346"/>
  <c r="T346"/>
  <c r="R346"/>
  <c r="P346"/>
  <c r="BI345"/>
  <c r="BH345"/>
  <c r="BG345"/>
  <c r="BF345"/>
  <c r="T345"/>
  <c r="R345"/>
  <c r="P345"/>
  <c r="BI344"/>
  <c r="BH344"/>
  <c r="BG344"/>
  <c r="BF344"/>
  <c r="T344"/>
  <c r="R344"/>
  <c r="P344"/>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6"/>
  <c r="BH336"/>
  <c r="BG336"/>
  <c r="BF336"/>
  <c r="T336"/>
  <c r="R336"/>
  <c r="P336"/>
  <c r="BI335"/>
  <c r="BH335"/>
  <c r="BG335"/>
  <c r="BF335"/>
  <c r="T335"/>
  <c r="R335"/>
  <c r="P335"/>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2"/>
  <c r="BH312"/>
  <c r="BG312"/>
  <c r="BF312"/>
  <c r="T312"/>
  <c r="R312"/>
  <c r="P312"/>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6"/>
  <c r="BH296"/>
  <c r="BG296"/>
  <c r="BF296"/>
  <c r="T296"/>
  <c r="R296"/>
  <c r="P296"/>
  <c r="BI295"/>
  <c r="BH295"/>
  <c r="BG295"/>
  <c r="BF295"/>
  <c r="T295"/>
  <c r="R295"/>
  <c r="P295"/>
  <c r="BI294"/>
  <c r="BH294"/>
  <c r="BG294"/>
  <c r="BF294"/>
  <c r="T294"/>
  <c r="R294"/>
  <c r="P294"/>
  <c r="BI293"/>
  <c r="BH293"/>
  <c r="BG293"/>
  <c r="BF293"/>
  <c r="T293"/>
  <c r="R293"/>
  <c r="P293"/>
  <c r="BI291"/>
  <c r="BH291"/>
  <c r="BG291"/>
  <c r="BF291"/>
  <c r="T291"/>
  <c r="R291"/>
  <c r="P291"/>
  <c r="BI290"/>
  <c r="BH290"/>
  <c r="BG290"/>
  <c r="BF290"/>
  <c r="T290"/>
  <c r="R290"/>
  <c r="P290"/>
  <c r="BI288"/>
  <c r="BH288"/>
  <c r="BG288"/>
  <c r="BF288"/>
  <c r="T288"/>
  <c r="T287"/>
  <c r="R288"/>
  <c r="R287" s="1"/>
  <c r="P288"/>
  <c r="P287"/>
  <c r="BI286"/>
  <c r="BH286"/>
  <c r="BG286"/>
  <c r="BF286"/>
  <c r="T286"/>
  <c r="T285" s="1"/>
  <c r="R286"/>
  <c r="R285"/>
  <c r="P286"/>
  <c r="P285" s="1"/>
  <c r="BI284"/>
  <c r="BH284"/>
  <c r="BG284"/>
  <c r="BF284"/>
  <c r="T284"/>
  <c r="T283"/>
  <c r="R284"/>
  <c r="R283" s="1"/>
  <c r="P284"/>
  <c r="P283"/>
  <c r="BI282"/>
  <c r="BH282"/>
  <c r="BG282"/>
  <c r="BF282"/>
  <c r="T282"/>
  <c r="T281" s="1"/>
  <c r="R282"/>
  <c r="R281"/>
  <c r="P282"/>
  <c r="P281" s="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T274"/>
  <c r="R275"/>
  <c r="R274" s="1"/>
  <c r="P275"/>
  <c r="P274"/>
  <c r="BI273"/>
  <c r="BH273"/>
  <c r="BG273"/>
  <c r="BF273"/>
  <c r="T273"/>
  <c r="R273"/>
  <c r="P273"/>
  <c r="BI272"/>
  <c r="BH272"/>
  <c r="BG272"/>
  <c r="BF272"/>
  <c r="T272"/>
  <c r="R272"/>
  <c r="P272"/>
  <c r="BI270"/>
  <c r="BH270"/>
  <c r="BG270"/>
  <c r="BF270"/>
  <c r="T270"/>
  <c r="R270"/>
  <c r="P270"/>
  <c r="BI269"/>
  <c r="BH269"/>
  <c r="BG269"/>
  <c r="BF269"/>
  <c r="T269"/>
  <c r="R269"/>
  <c r="P269"/>
  <c r="BI268"/>
  <c r="BH268"/>
  <c r="BG268"/>
  <c r="BF268"/>
  <c r="T268"/>
  <c r="R268"/>
  <c r="P268"/>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7"/>
  <c r="BH257"/>
  <c r="BG257"/>
  <c r="BF257"/>
  <c r="T257"/>
  <c r="R257"/>
  <c r="P257"/>
  <c r="BI256"/>
  <c r="BH256"/>
  <c r="BG256"/>
  <c r="BF256"/>
  <c r="T256"/>
  <c r="R256"/>
  <c r="P256"/>
  <c r="BI255"/>
  <c r="BH255"/>
  <c r="BG255"/>
  <c r="BF255"/>
  <c r="T255"/>
  <c r="R255"/>
  <c r="P255"/>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6"/>
  <c r="BH236"/>
  <c r="BG236"/>
  <c r="BF236"/>
  <c r="T236"/>
  <c r="R236"/>
  <c r="P236"/>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T214"/>
  <c r="R215"/>
  <c r="R214" s="1"/>
  <c r="P215"/>
  <c r="P214"/>
  <c r="BI213"/>
  <c r="BH213"/>
  <c r="BG213"/>
  <c r="BF213"/>
  <c r="T213"/>
  <c r="T212" s="1"/>
  <c r="R213"/>
  <c r="R212"/>
  <c r="P213"/>
  <c r="P212" s="1"/>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J152"/>
  <c r="J151"/>
  <c r="F151"/>
  <c r="F149"/>
  <c r="E147"/>
  <c r="J92"/>
  <c r="J91"/>
  <c r="F91"/>
  <c r="F89"/>
  <c r="E87"/>
  <c r="J18"/>
  <c r="E18"/>
  <c r="F92" s="1"/>
  <c r="J17"/>
  <c r="J12"/>
  <c r="J149"/>
  <c r="E7"/>
  <c r="E145" s="1"/>
  <c r="J37" i="11"/>
  <c r="J36"/>
  <c r="AY105" i="1"/>
  <c r="J35" i="11"/>
  <c r="AX105" i="1"/>
  <c r="BI509" i="11"/>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398"/>
  <c r="BH398"/>
  <c r="BG398"/>
  <c r="BF398"/>
  <c r="T398"/>
  <c r="R398"/>
  <c r="P398"/>
  <c r="BI397"/>
  <c r="BH397"/>
  <c r="BG397"/>
  <c r="BF397"/>
  <c r="T397"/>
  <c r="R397"/>
  <c r="P397"/>
  <c r="BI396"/>
  <c r="BH396"/>
  <c r="BG396"/>
  <c r="BF396"/>
  <c r="T396"/>
  <c r="R396"/>
  <c r="P396"/>
  <c r="BI395"/>
  <c r="BH395"/>
  <c r="BG395"/>
  <c r="BF395"/>
  <c r="T395"/>
  <c r="R395"/>
  <c r="P395"/>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1"/>
  <c r="BH251"/>
  <c r="BG251"/>
  <c r="BF251"/>
  <c r="T251"/>
  <c r="R251"/>
  <c r="P251"/>
  <c r="BI250"/>
  <c r="BH250"/>
  <c r="BG250"/>
  <c r="BF250"/>
  <c r="T250"/>
  <c r="R250"/>
  <c r="P250"/>
  <c r="BI249"/>
  <c r="BH249"/>
  <c r="BG249"/>
  <c r="BF249"/>
  <c r="T249"/>
  <c r="R249"/>
  <c r="P249"/>
  <c r="BI248"/>
  <c r="BH248"/>
  <c r="BG248"/>
  <c r="BF248"/>
  <c r="T248"/>
  <c r="R248"/>
  <c r="P248"/>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J127"/>
  <c r="J126"/>
  <c r="F126"/>
  <c r="F124"/>
  <c r="E122"/>
  <c r="J92"/>
  <c r="J91"/>
  <c r="F91"/>
  <c r="F89"/>
  <c r="E87"/>
  <c r="J18"/>
  <c r="E18"/>
  <c r="F127" s="1"/>
  <c r="J17"/>
  <c r="J12"/>
  <c r="J124"/>
  <c r="E7"/>
  <c r="E120" s="1"/>
  <c r="J39" i="10"/>
  <c r="J38"/>
  <c r="AY104" i="1"/>
  <c r="J37" i="10"/>
  <c r="AX104" i="1" s="1"/>
  <c r="BI182" i="10"/>
  <c r="BH182"/>
  <c r="BG182"/>
  <c r="BF182"/>
  <c r="T182"/>
  <c r="R182"/>
  <c r="P182"/>
  <c r="BI181"/>
  <c r="BH181"/>
  <c r="BG181"/>
  <c r="BF181"/>
  <c r="T181"/>
  <c r="R181"/>
  <c r="P181"/>
  <c r="BI180"/>
  <c r="BH180"/>
  <c r="BG180"/>
  <c r="BF180"/>
  <c r="T180"/>
  <c r="R180"/>
  <c r="P180"/>
  <c r="BI178"/>
  <c r="BH178"/>
  <c r="BG178"/>
  <c r="BF178"/>
  <c r="T178"/>
  <c r="T177" s="1"/>
  <c r="R178"/>
  <c r="R177"/>
  <c r="P178"/>
  <c r="P177" s="1"/>
  <c r="BI176"/>
  <c r="BH176"/>
  <c r="BG176"/>
  <c r="BF176"/>
  <c r="T176"/>
  <c r="R176"/>
  <c r="P176"/>
  <c r="BI175"/>
  <c r="BH175"/>
  <c r="BG175"/>
  <c r="BF175"/>
  <c r="T175"/>
  <c r="R175"/>
  <c r="P175"/>
  <c r="BI173"/>
  <c r="BH173"/>
  <c r="BG173"/>
  <c r="BF173"/>
  <c r="T173"/>
  <c r="T172" s="1"/>
  <c r="R173"/>
  <c r="R172"/>
  <c r="P173"/>
  <c r="P172" s="1"/>
  <c r="BI170"/>
  <c r="BH170"/>
  <c r="BG170"/>
  <c r="BF170"/>
  <c r="T170"/>
  <c r="T169"/>
  <c r="R170"/>
  <c r="R169" s="1"/>
  <c r="P170"/>
  <c r="P169"/>
  <c r="BI168"/>
  <c r="BH168"/>
  <c r="BG168"/>
  <c r="BF168"/>
  <c r="T168"/>
  <c r="R168"/>
  <c r="P168"/>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5"/>
  <c r="BH135"/>
  <c r="BG135"/>
  <c r="BF135"/>
  <c r="T135"/>
  <c r="R135"/>
  <c r="P135"/>
  <c r="J128"/>
  <c r="J127"/>
  <c r="F127"/>
  <c r="F125"/>
  <c r="E123"/>
  <c r="J94"/>
  <c r="J93"/>
  <c r="F93"/>
  <c r="F91"/>
  <c r="E89"/>
  <c r="J20"/>
  <c r="E20"/>
  <c r="F128" s="1"/>
  <c r="J19"/>
  <c r="J14"/>
  <c r="J125" s="1"/>
  <c r="E7"/>
  <c r="E119" s="1"/>
  <c r="J39" i="9"/>
  <c r="J38"/>
  <c r="AY103" i="1"/>
  <c r="J37" i="9"/>
  <c r="AX103" i="1"/>
  <c r="BI260" i="9"/>
  <c r="BH260"/>
  <c r="BG260"/>
  <c r="BF260"/>
  <c r="T260"/>
  <c r="R260"/>
  <c r="P260"/>
  <c r="BI259"/>
  <c r="BH259"/>
  <c r="BG259"/>
  <c r="BF259"/>
  <c r="T259"/>
  <c r="R259"/>
  <c r="P259"/>
  <c r="BI258"/>
  <c r="BH258"/>
  <c r="BG258"/>
  <c r="BF258"/>
  <c r="T258"/>
  <c r="R258"/>
  <c r="P258"/>
  <c r="BI256"/>
  <c r="BH256"/>
  <c r="BG256"/>
  <c r="BF256"/>
  <c r="T256"/>
  <c r="T255"/>
  <c r="R256"/>
  <c r="R255" s="1"/>
  <c r="P256"/>
  <c r="P255"/>
  <c r="BI254"/>
  <c r="BH254"/>
  <c r="BG254"/>
  <c r="BF254"/>
  <c r="T254"/>
  <c r="R254"/>
  <c r="P254"/>
  <c r="BI253"/>
  <c r="BH253"/>
  <c r="BG253"/>
  <c r="BF253"/>
  <c r="T253"/>
  <c r="R253"/>
  <c r="P253"/>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1"/>
  <c r="BH241"/>
  <c r="BG241"/>
  <c r="BF241"/>
  <c r="T241"/>
  <c r="T240"/>
  <c r="R241"/>
  <c r="R240"/>
  <c r="P241"/>
  <c r="P240"/>
  <c r="BI238"/>
  <c r="BH238"/>
  <c r="BG238"/>
  <c r="BF238"/>
  <c r="T238"/>
  <c r="R238"/>
  <c r="P238"/>
  <c r="BI237"/>
  <c r="BH237"/>
  <c r="BG237"/>
  <c r="BF237"/>
  <c r="T237"/>
  <c r="R237"/>
  <c r="P237"/>
  <c r="BI236"/>
  <c r="BH236"/>
  <c r="BG236"/>
  <c r="BF236"/>
  <c r="T236"/>
  <c r="R236"/>
  <c r="P236"/>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6"/>
  <c r="BH226"/>
  <c r="BG226"/>
  <c r="BF226"/>
  <c r="T226"/>
  <c r="R226"/>
  <c r="P226"/>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J128"/>
  <c r="J127"/>
  <c r="F127"/>
  <c r="F125"/>
  <c r="E123"/>
  <c r="J94"/>
  <c r="J93"/>
  <c r="F93"/>
  <c r="F91"/>
  <c r="E89"/>
  <c r="J20"/>
  <c r="E20"/>
  <c r="F128" s="1"/>
  <c r="J19"/>
  <c r="J14"/>
  <c r="J125" s="1"/>
  <c r="E7"/>
  <c r="E85" s="1"/>
  <c r="J39" i="8"/>
  <c r="J38"/>
  <c r="AY102" i="1"/>
  <c r="J37" i="8"/>
  <c r="AX102" i="1"/>
  <c r="BI228" i="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2"/>
  <c r="BH222"/>
  <c r="BG222"/>
  <c r="BF222"/>
  <c r="T222"/>
  <c r="T221" s="1"/>
  <c r="R222"/>
  <c r="R221"/>
  <c r="P222"/>
  <c r="P221" s="1"/>
  <c r="BI220"/>
  <c r="BH220"/>
  <c r="BG220"/>
  <c r="BF220"/>
  <c r="T220"/>
  <c r="R220"/>
  <c r="P220"/>
  <c r="BI219"/>
  <c r="BH219"/>
  <c r="BG219"/>
  <c r="BF219"/>
  <c r="T219"/>
  <c r="R219"/>
  <c r="P219"/>
  <c r="BI216"/>
  <c r="BH216"/>
  <c r="BG216"/>
  <c r="BF216"/>
  <c r="T216"/>
  <c r="T215" s="1"/>
  <c r="R216"/>
  <c r="R215"/>
  <c r="P216"/>
  <c r="P215" s="1"/>
  <c r="BI213"/>
  <c r="BH213"/>
  <c r="BG213"/>
  <c r="BF213"/>
  <c r="T213"/>
  <c r="R213"/>
  <c r="P213"/>
  <c r="BI211"/>
  <c r="BH211"/>
  <c r="BG211"/>
  <c r="BF211"/>
  <c r="T211"/>
  <c r="R211"/>
  <c r="P211"/>
  <c r="BI209"/>
  <c r="BH209"/>
  <c r="BG209"/>
  <c r="BF209"/>
  <c r="T209"/>
  <c r="R209"/>
  <c r="P209"/>
  <c r="BI208"/>
  <c r="BH208"/>
  <c r="BG208"/>
  <c r="BF208"/>
  <c r="T208"/>
  <c r="R208"/>
  <c r="P208"/>
  <c r="BI206"/>
  <c r="BH206"/>
  <c r="BG206"/>
  <c r="BF206"/>
  <c r="T206"/>
  <c r="R206"/>
  <c r="P206"/>
  <c r="BI205"/>
  <c r="BH205"/>
  <c r="BG205"/>
  <c r="BF205"/>
  <c r="T205"/>
  <c r="R205"/>
  <c r="P205"/>
  <c r="BI203"/>
  <c r="BH203"/>
  <c r="BG203"/>
  <c r="BF203"/>
  <c r="T203"/>
  <c r="R203"/>
  <c r="P203"/>
  <c r="BI202"/>
  <c r="BH202"/>
  <c r="BG202"/>
  <c r="BF202"/>
  <c r="T202"/>
  <c r="R202"/>
  <c r="P202"/>
  <c r="BI200"/>
  <c r="BH200"/>
  <c r="BG200"/>
  <c r="BF200"/>
  <c r="T200"/>
  <c r="R200"/>
  <c r="P200"/>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1"/>
  <c r="BH191"/>
  <c r="BG191"/>
  <c r="BF191"/>
  <c r="T191"/>
  <c r="R191"/>
  <c r="P191"/>
  <c r="BI190"/>
  <c r="BH190"/>
  <c r="BG190"/>
  <c r="BF190"/>
  <c r="T190"/>
  <c r="R190"/>
  <c r="P190"/>
  <c r="BI189"/>
  <c r="BH189"/>
  <c r="BG189"/>
  <c r="BF189"/>
  <c r="T189"/>
  <c r="R189"/>
  <c r="P189"/>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5"/>
  <c r="BH135"/>
  <c r="BG135"/>
  <c r="BF135"/>
  <c r="T135"/>
  <c r="R135"/>
  <c r="P135"/>
  <c r="BI133"/>
  <c r="BH133"/>
  <c r="BG133"/>
  <c r="BF133"/>
  <c r="T133"/>
  <c r="R133"/>
  <c r="P133"/>
  <c r="BI131"/>
  <c r="BH131"/>
  <c r="BG131"/>
  <c r="BF131"/>
  <c r="T131"/>
  <c r="R131"/>
  <c r="P131"/>
  <c r="J125"/>
  <c r="J124"/>
  <c r="F124"/>
  <c r="F122"/>
  <c r="E120"/>
  <c r="J94"/>
  <c r="J93"/>
  <c r="F93"/>
  <c r="F91"/>
  <c r="E89"/>
  <c r="J20"/>
  <c r="E20"/>
  <c r="F125" s="1"/>
  <c r="J19"/>
  <c r="J14"/>
  <c r="J122" s="1"/>
  <c r="E7"/>
  <c r="E85" s="1"/>
  <c r="J37" i="7"/>
  <c r="J36"/>
  <c r="AY100" i="1"/>
  <c r="J35" i="7"/>
  <c r="AX100" i="1"/>
  <c r="BI1103" i="7"/>
  <c r="BH1103"/>
  <c r="BG1103"/>
  <c r="BF1103"/>
  <c r="T1103"/>
  <c r="T1102"/>
  <c r="R1103"/>
  <c r="R1102" s="1"/>
  <c r="P1103"/>
  <c r="P1102"/>
  <c r="BI1101"/>
  <c r="BH1101"/>
  <c r="BG1101"/>
  <c r="BF1101"/>
  <c r="T1101"/>
  <c r="R1101"/>
  <c r="P1101"/>
  <c r="BI1099"/>
  <c r="BH1099"/>
  <c r="BG1099"/>
  <c r="BF1099"/>
  <c r="T1099"/>
  <c r="R1099"/>
  <c r="P1099"/>
  <c r="BI1098"/>
  <c r="BH1098"/>
  <c r="BG1098"/>
  <c r="BF1098"/>
  <c r="T1098"/>
  <c r="R1098"/>
  <c r="P1098"/>
  <c r="BI1097"/>
  <c r="BH1097"/>
  <c r="BG1097"/>
  <c r="BF1097"/>
  <c r="T1097"/>
  <c r="R1097"/>
  <c r="P1097"/>
  <c r="BI1094"/>
  <c r="BH1094"/>
  <c r="BG1094"/>
  <c r="BF1094"/>
  <c r="T1094"/>
  <c r="R1094"/>
  <c r="P1094"/>
  <c r="BI1092"/>
  <c r="BH1092"/>
  <c r="BG1092"/>
  <c r="BF1092"/>
  <c r="T1092"/>
  <c r="R1092"/>
  <c r="P1092"/>
  <c r="BI1089"/>
  <c r="BH1089"/>
  <c r="BG1089"/>
  <c r="BF1089"/>
  <c r="T1089"/>
  <c r="R1089"/>
  <c r="P1089"/>
  <c r="BI1082"/>
  <c r="BH1082"/>
  <c r="BG1082"/>
  <c r="BF1082"/>
  <c r="T1082"/>
  <c r="R1082"/>
  <c r="P1082"/>
  <c r="BI1075"/>
  <c r="BH1075"/>
  <c r="BG1075"/>
  <c r="BF1075"/>
  <c r="T1075"/>
  <c r="R1075"/>
  <c r="P1075"/>
  <c r="BI1068"/>
  <c r="BH1068"/>
  <c r="BG1068"/>
  <c r="BF1068"/>
  <c r="T1068"/>
  <c r="R1068"/>
  <c r="P1068"/>
  <c r="BI1066"/>
  <c r="BH1066"/>
  <c r="BG1066"/>
  <c r="BF1066"/>
  <c r="T1066"/>
  <c r="R1066"/>
  <c r="P1066"/>
  <c r="BI1064"/>
  <c r="BH1064"/>
  <c r="BG1064"/>
  <c r="BF1064"/>
  <c r="T1064"/>
  <c r="R1064"/>
  <c r="P1064"/>
  <c r="BI1062"/>
  <c r="BH1062"/>
  <c r="BG1062"/>
  <c r="BF1062"/>
  <c r="T1062"/>
  <c r="R1062"/>
  <c r="P1062"/>
  <c r="BI1061"/>
  <c r="BH1061"/>
  <c r="BG1061"/>
  <c r="BF1061"/>
  <c r="T1061"/>
  <c r="R1061"/>
  <c r="P1061"/>
  <c r="BI1054"/>
  <c r="BH1054"/>
  <c r="BG1054"/>
  <c r="BF1054"/>
  <c r="T1054"/>
  <c r="R1054"/>
  <c r="P1054"/>
  <c r="BI1051"/>
  <c r="BH1051"/>
  <c r="BG1051"/>
  <c r="BF1051"/>
  <c r="T1051"/>
  <c r="R1051"/>
  <c r="P1051"/>
  <c r="BI1048"/>
  <c r="BH1048"/>
  <c r="BG1048"/>
  <c r="BF1048"/>
  <c r="T1048"/>
  <c r="R1048"/>
  <c r="P1048"/>
  <c r="BI1047"/>
  <c r="BH1047"/>
  <c r="BG1047"/>
  <c r="BF1047"/>
  <c r="T1047"/>
  <c r="R1047"/>
  <c r="P1047"/>
  <c r="BI1045"/>
  <c r="BH1045"/>
  <c r="BG1045"/>
  <c r="BF1045"/>
  <c r="T1045"/>
  <c r="R1045"/>
  <c r="P1045"/>
  <c r="BI1043"/>
  <c r="BH1043"/>
  <c r="BG1043"/>
  <c r="BF1043"/>
  <c r="T1043"/>
  <c r="R1043"/>
  <c r="P1043"/>
  <c r="BI1028"/>
  <c r="BH1028"/>
  <c r="BG1028"/>
  <c r="BF1028"/>
  <c r="T1028"/>
  <c r="R1028"/>
  <c r="P1028"/>
  <c r="BI1021"/>
  <c r="BH1021"/>
  <c r="BG1021"/>
  <c r="BF1021"/>
  <c r="T1021"/>
  <c r="R1021"/>
  <c r="P1021"/>
  <c r="BI993"/>
  <c r="BH993"/>
  <c r="BG993"/>
  <c r="BF993"/>
  <c r="T993"/>
  <c r="R993"/>
  <c r="P993"/>
  <c r="BI986"/>
  <c r="BH986"/>
  <c r="BG986"/>
  <c r="BF986"/>
  <c r="T986"/>
  <c r="R986"/>
  <c r="P986"/>
  <c r="BI974"/>
  <c r="BH974"/>
  <c r="BG974"/>
  <c r="BF974"/>
  <c r="T974"/>
  <c r="R974"/>
  <c r="P974"/>
  <c r="BI968"/>
  <c r="BH968"/>
  <c r="BG968"/>
  <c r="BF968"/>
  <c r="T968"/>
  <c r="R968"/>
  <c r="P968"/>
  <c r="BI958"/>
  <c r="BH958"/>
  <c r="BG958"/>
  <c r="BF958"/>
  <c r="T958"/>
  <c r="R958"/>
  <c r="P958"/>
  <c r="BI957"/>
  <c r="BH957"/>
  <c r="BG957"/>
  <c r="BF957"/>
  <c r="T957"/>
  <c r="R957"/>
  <c r="P957"/>
  <c r="BI912"/>
  <c r="BH912"/>
  <c r="BG912"/>
  <c r="BF912"/>
  <c r="T912"/>
  <c r="R912"/>
  <c r="P912"/>
  <c r="BI904"/>
  <c r="BH904"/>
  <c r="BG904"/>
  <c r="BF904"/>
  <c r="T904"/>
  <c r="R904"/>
  <c r="P904"/>
  <c r="BI877"/>
  <c r="BH877"/>
  <c r="BG877"/>
  <c r="BF877"/>
  <c r="T877"/>
  <c r="R877"/>
  <c r="P877"/>
  <c r="BI868"/>
  <c r="BH868"/>
  <c r="BG868"/>
  <c r="BF868"/>
  <c r="T868"/>
  <c r="R868"/>
  <c r="P868"/>
  <c r="BI805"/>
  <c r="BH805"/>
  <c r="BG805"/>
  <c r="BF805"/>
  <c r="T805"/>
  <c r="R805"/>
  <c r="P805"/>
  <c r="BI792"/>
  <c r="BH792"/>
  <c r="BG792"/>
  <c r="BF792"/>
  <c r="T792"/>
  <c r="R792"/>
  <c r="P792"/>
  <c r="BI712"/>
  <c r="BH712"/>
  <c r="BG712"/>
  <c r="BF712"/>
  <c r="T712"/>
  <c r="R712"/>
  <c r="P712"/>
  <c r="BI703"/>
  <c r="BH703"/>
  <c r="BG703"/>
  <c r="BF703"/>
  <c r="T703"/>
  <c r="R703"/>
  <c r="P703"/>
  <c r="BI659"/>
  <c r="BH659"/>
  <c r="BG659"/>
  <c r="BF659"/>
  <c r="T659"/>
  <c r="R659"/>
  <c r="P659"/>
  <c r="BI651"/>
  <c r="BH651"/>
  <c r="BG651"/>
  <c r="BF651"/>
  <c r="T651"/>
  <c r="R651"/>
  <c r="P651"/>
  <c r="BI650"/>
  <c r="BH650"/>
  <c r="BG650"/>
  <c r="BF650"/>
  <c r="T650"/>
  <c r="R650"/>
  <c r="P650"/>
  <c r="BI649"/>
  <c r="BH649"/>
  <c r="BG649"/>
  <c r="BF649"/>
  <c r="T649"/>
  <c r="R649"/>
  <c r="P649"/>
  <c r="BI648"/>
  <c r="BH648"/>
  <c r="BG648"/>
  <c r="BF648"/>
  <c r="T648"/>
  <c r="R648"/>
  <c r="P648"/>
  <c r="BI629"/>
  <c r="BH629"/>
  <c r="BG629"/>
  <c r="BF629"/>
  <c r="T629"/>
  <c r="R629"/>
  <c r="P629"/>
  <c r="BI610"/>
  <c r="BH610"/>
  <c r="BG610"/>
  <c r="BF610"/>
  <c r="T610"/>
  <c r="R610"/>
  <c r="P610"/>
  <c r="BI608"/>
  <c r="BH608"/>
  <c r="BG608"/>
  <c r="BF608"/>
  <c r="T608"/>
  <c r="R608"/>
  <c r="P608"/>
  <c r="BI606"/>
  <c r="BH606"/>
  <c r="BG606"/>
  <c r="BF606"/>
  <c r="T606"/>
  <c r="R606"/>
  <c r="P606"/>
  <c r="BI598"/>
  <c r="BH598"/>
  <c r="BG598"/>
  <c r="BF598"/>
  <c r="T598"/>
  <c r="R598"/>
  <c r="P598"/>
  <c r="BI584"/>
  <c r="BH584"/>
  <c r="BG584"/>
  <c r="BF584"/>
  <c r="T584"/>
  <c r="R584"/>
  <c r="P584"/>
  <c r="BI580"/>
  <c r="BH580"/>
  <c r="BG580"/>
  <c r="BF580"/>
  <c r="T580"/>
  <c r="R580"/>
  <c r="P580"/>
  <c r="BI571"/>
  <c r="BH571"/>
  <c r="BG571"/>
  <c r="BF571"/>
  <c r="T571"/>
  <c r="R571"/>
  <c r="P571"/>
  <c r="BI569"/>
  <c r="BH569"/>
  <c r="BG569"/>
  <c r="BF569"/>
  <c r="T569"/>
  <c r="R569"/>
  <c r="P569"/>
  <c r="BI563"/>
  <c r="BH563"/>
  <c r="BG563"/>
  <c r="BF563"/>
  <c r="T563"/>
  <c r="R563"/>
  <c r="P563"/>
  <c r="BI560"/>
  <c r="BH560"/>
  <c r="BG560"/>
  <c r="BF560"/>
  <c r="T560"/>
  <c r="R560"/>
  <c r="P560"/>
  <c r="BI548"/>
  <c r="BH548"/>
  <c r="BG548"/>
  <c r="BF548"/>
  <c r="T548"/>
  <c r="R548"/>
  <c r="P548"/>
  <c r="BI534"/>
  <c r="BH534"/>
  <c r="BG534"/>
  <c r="BF534"/>
  <c r="T534"/>
  <c r="R534"/>
  <c r="P534"/>
  <c r="BI520"/>
  <c r="BH520"/>
  <c r="BG520"/>
  <c r="BF520"/>
  <c r="T520"/>
  <c r="R520"/>
  <c r="P520"/>
  <c r="BI511"/>
  <c r="BH511"/>
  <c r="BG511"/>
  <c r="BF511"/>
  <c r="T511"/>
  <c r="R511"/>
  <c r="P511"/>
  <c r="BI495"/>
  <c r="BH495"/>
  <c r="BG495"/>
  <c r="BF495"/>
  <c r="T495"/>
  <c r="R495"/>
  <c r="P495"/>
  <c r="BI488"/>
  <c r="BH488"/>
  <c r="BG488"/>
  <c r="BF488"/>
  <c r="T488"/>
  <c r="R488"/>
  <c r="P488"/>
  <c r="BI473"/>
  <c r="BH473"/>
  <c r="BG473"/>
  <c r="BF473"/>
  <c r="T473"/>
  <c r="R473"/>
  <c r="P473"/>
  <c r="BI465"/>
  <c r="BH465"/>
  <c r="BG465"/>
  <c r="BF465"/>
  <c r="T465"/>
  <c r="R465"/>
  <c r="P465"/>
  <c r="BI425"/>
  <c r="BH425"/>
  <c r="BG425"/>
  <c r="BF425"/>
  <c r="T425"/>
  <c r="R425"/>
  <c r="P425"/>
  <c r="BI423"/>
  <c r="BH423"/>
  <c r="BG423"/>
  <c r="BF423"/>
  <c r="T423"/>
  <c r="R423"/>
  <c r="P423"/>
  <c r="BI421"/>
  <c r="BH421"/>
  <c r="BG421"/>
  <c r="BF421"/>
  <c r="T421"/>
  <c r="R421"/>
  <c r="P421"/>
  <c r="BI411"/>
  <c r="BH411"/>
  <c r="BG411"/>
  <c r="BF411"/>
  <c r="T411"/>
  <c r="R411"/>
  <c r="P411"/>
  <c r="BI410"/>
  <c r="BH410"/>
  <c r="BG410"/>
  <c r="BF410"/>
  <c r="T410"/>
  <c r="R410"/>
  <c r="P410"/>
  <c r="BI406"/>
  <c r="BH406"/>
  <c r="BG406"/>
  <c r="BF406"/>
  <c r="T406"/>
  <c r="R406"/>
  <c r="P406"/>
  <c r="BI403"/>
  <c r="BH403"/>
  <c r="BG403"/>
  <c r="BF403"/>
  <c r="T403"/>
  <c r="R403"/>
  <c r="P403"/>
  <c r="BI398"/>
  <c r="BH398"/>
  <c r="BG398"/>
  <c r="BF398"/>
  <c r="T398"/>
  <c r="R398"/>
  <c r="P398"/>
  <c r="BI397"/>
  <c r="BH397"/>
  <c r="BG397"/>
  <c r="BF397"/>
  <c r="T397"/>
  <c r="R397"/>
  <c r="P397"/>
  <c r="BI395"/>
  <c r="BH395"/>
  <c r="BG395"/>
  <c r="BF395"/>
  <c r="T395"/>
  <c r="R395"/>
  <c r="P395"/>
  <c r="BI390"/>
  <c r="BH390"/>
  <c r="BG390"/>
  <c r="BF390"/>
  <c r="T390"/>
  <c r="R390"/>
  <c r="P390"/>
  <c r="BI386"/>
  <c r="BH386"/>
  <c r="BG386"/>
  <c r="BF386"/>
  <c r="T386"/>
  <c r="R386"/>
  <c r="P386"/>
  <c r="BI381"/>
  <c r="BH381"/>
  <c r="BG381"/>
  <c r="BF381"/>
  <c r="T381"/>
  <c r="R381"/>
  <c r="P381"/>
  <c r="BI377"/>
  <c r="BH377"/>
  <c r="BG377"/>
  <c r="BF377"/>
  <c r="T377"/>
  <c r="R377"/>
  <c r="P377"/>
  <c r="BI354"/>
  <c r="BH354"/>
  <c r="BG354"/>
  <c r="BF354"/>
  <c r="T354"/>
  <c r="R354"/>
  <c r="P354"/>
  <c r="BI352"/>
  <c r="BH352"/>
  <c r="BG352"/>
  <c r="BF352"/>
  <c r="T352"/>
  <c r="R352"/>
  <c r="P352"/>
  <c r="BI348"/>
  <c r="BH348"/>
  <c r="BG348"/>
  <c r="BF348"/>
  <c r="T348"/>
  <c r="R348"/>
  <c r="P348"/>
  <c r="BI343"/>
  <c r="BH343"/>
  <c r="BG343"/>
  <c r="BF343"/>
  <c r="T343"/>
  <c r="R343"/>
  <c r="P343"/>
  <c r="BI341"/>
  <c r="BH341"/>
  <c r="BG341"/>
  <c r="BF341"/>
  <c r="T341"/>
  <c r="R341"/>
  <c r="P341"/>
  <c r="BI334"/>
  <c r="BH334"/>
  <c r="BG334"/>
  <c r="BF334"/>
  <c r="T334"/>
  <c r="R334"/>
  <c r="P334"/>
  <c r="BI327"/>
  <c r="BH327"/>
  <c r="BG327"/>
  <c r="BF327"/>
  <c r="T327"/>
  <c r="R327"/>
  <c r="P327"/>
  <c r="BI259"/>
  <c r="BH259"/>
  <c r="BG259"/>
  <c r="BF259"/>
  <c r="T259"/>
  <c r="R259"/>
  <c r="P259"/>
  <c r="BI254"/>
  <c r="BH254"/>
  <c r="BG254"/>
  <c r="BF254"/>
  <c r="T254"/>
  <c r="R254"/>
  <c r="P254"/>
  <c r="BI247"/>
  <c r="BH247"/>
  <c r="BG247"/>
  <c r="BF247"/>
  <c r="T247"/>
  <c r="R247"/>
  <c r="P247"/>
  <c r="BI222"/>
  <c r="BH222"/>
  <c r="BG222"/>
  <c r="BF222"/>
  <c r="T222"/>
  <c r="R222"/>
  <c r="P222"/>
  <c r="BI216"/>
  <c r="BH216"/>
  <c r="BG216"/>
  <c r="BF216"/>
  <c r="T216"/>
  <c r="R216"/>
  <c r="P216"/>
  <c r="BI210"/>
  <c r="BH210"/>
  <c r="BG210"/>
  <c r="BF210"/>
  <c r="T210"/>
  <c r="R210"/>
  <c r="P210"/>
  <c r="BI198"/>
  <c r="BH198"/>
  <c r="BG198"/>
  <c r="BF198"/>
  <c r="T198"/>
  <c r="R198"/>
  <c r="P198"/>
  <c r="BI186"/>
  <c r="BH186"/>
  <c r="BG186"/>
  <c r="BF186"/>
  <c r="T186"/>
  <c r="R186"/>
  <c r="P186"/>
  <c r="BI180"/>
  <c r="BH180"/>
  <c r="BG180"/>
  <c r="BF180"/>
  <c r="T180"/>
  <c r="R180"/>
  <c r="P180"/>
  <c r="BI172"/>
  <c r="BH172"/>
  <c r="BG172"/>
  <c r="BF172"/>
  <c r="T172"/>
  <c r="R172"/>
  <c r="P172"/>
  <c r="BI171"/>
  <c r="BH171"/>
  <c r="BG171"/>
  <c r="BF171"/>
  <c r="T171"/>
  <c r="R171"/>
  <c r="P171"/>
  <c r="BI164"/>
  <c r="BH164"/>
  <c r="BG164"/>
  <c r="BF164"/>
  <c r="T164"/>
  <c r="R164"/>
  <c r="P164"/>
  <c r="BI156"/>
  <c r="BH156"/>
  <c r="BG156"/>
  <c r="BF156"/>
  <c r="T156"/>
  <c r="R156"/>
  <c r="P156"/>
  <c r="BI154"/>
  <c r="BH154"/>
  <c r="BG154"/>
  <c r="BF154"/>
  <c r="T154"/>
  <c r="R154"/>
  <c r="P154"/>
  <c r="BI153"/>
  <c r="BH153"/>
  <c r="BG153"/>
  <c r="BF153"/>
  <c r="T153"/>
  <c r="R153"/>
  <c r="P153"/>
  <c r="BI151"/>
  <c r="BH151"/>
  <c r="BG151"/>
  <c r="BF151"/>
  <c r="T151"/>
  <c r="R151"/>
  <c r="P151"/>
  <c r="BI149"/>
  <c r="BH149"/>
  <c r="BG149"/>
  <c r="BF149"/>
  <c r="T149"/>
  <c r="R149"/>
  <c r="P149"/>
  <c r="BI142"/>
  <c r="BH142"/>
  <c r="BG142"/>
  <c r="BF142"/>
  <c r="T142"/>
  <c r="R142"/>
  <c r="P142"/>
  <c r="BI141"/>
  <c r="BH141"/>
  <c r="BG141"/>
  <c r="BF141"/>
  <c r="T141"/>
  <c r="R141"/>
  <c r="P141"/>
  <c r="BI134"/>
  <c r="BH134"/>
  <c r="BG134"/>
  <c r="BF134"/>
  <c r="T134"/>
  <c r="R134"/>
  <c r="P134"/>
  <c r="BI126"/>
  <c r="BH126"/>
  <c r="BG126"/>
  <c r="BF126"/>
  <c r="T126"/>
  <c r="R126"/>
  <c r="P126"/>
  <c r="J120"/>
  <c r="J119"/>
  <c r="F119"/>
  <c r="F117"/>
  <c r="E115"/>
  <c r="J92"/>
  <c r="J91"/>
  <c r="F91"/>
  <c r="F89"/>
  <c r="E87"/>
  <c r="J18"/>
  <c r="E18"/>
  <c r="F92" s="1"/>
  <c r="J17"/>
  <c r="J12"/>
  <c r="J117" s="1"/>
  <c r="E7"/>
  <c r="E113" s="1"/>
  <c r="J243" i="6"/>
  <c r="J37"/>
  <c r="J36"/>
  <c r="AY99" i="1"/>
  <c r="J35" i="6"/>
  <c r="AX99" i="1" s="1"/>
  <c r="J110" i="6"/>
  <c r="BI241"/>
  <c r="BH241"/>
  <c r="BG241"/>
  <c r="BF241"/>
  <c r="T241"/>
  <c r="R241"/>
  <c r="P241"/>
  <c r="BI240"/>
  <c r="BH240"/>
  <c r="BG240"/>
  <c r="BF240"/>
  <c r="T240"/>
  <c r="R240"/>
  <c r="P240"/>
  <c r="BI239"/>
  <c r="BH239"/>
  <c r="BG239"/>
  <c r="BF239"/>
  <c r="T239"/>
  <c r="R239"/>
  <c r="P239"/>
  <c r="BI238"/>
  <c r="BH238"/>
  <c r="BG238"/>
  <c r="BF238"/>
  <c r="T238"/>
  <c r="R238"/>
  <c r="P238"/>
  <c r="BI236"/>
  <c r="BH236"/>
  <c r="BG236"/>
  <c r="BF236"/>
  <c r="T236"/>
  <c r="T235" s="1"/>
  <c r="R236"/>
  <c r="R235"/>
  <c r="P236"/>
  <c r="P235" s="1"/>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7"/>
  <c r="BH197"/>
  <c r="BG197"/>
  <c r="BF197"/>
  <c r="T197"/>
  <c r="R197"/>
  <c r="P197"/>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5"/>
  <c r="BH185"/>
  <c r="BG185"/>
  <c r="BF185"/>
  <c r="T185"/>
  <c r="R185"/>
  <c r="P185"/>
  <c r="BI184"/>
  <c r="BH184"/>
  <c r="BG184"/>
  <c r="BF184"/>
  <c r="T184"/>
  <c r="R184"/>
  <c r="P184"/>
  <c r="BI182"/>
  <c r="BH182"/>
  <c r="BG182"/>
  <c r="BF182"/>
  <c r="T182"/>
  <c r="R182"/>
  <c r="P182"/>
  <c r="BI179"/>
  <c r="BH179"/>
  <c r="BG179"/>
  <c r="BF179"/>
  <c r="T179"/>
  <c r="R179"/>
  <c r="P179"/>
  <c r="BI178"/>
  <c r="BH178"/>
  <c r="BG178"/>
  <c r="BF178"/>
  <c r="T178"/>
  <c r="R178"/>
  <c r="P178"/>
  <c r="BI176"/>
  <c r="BH176"/>
  <c r="BG176"/>
  <c r="BF176"/>
  <c r="T176"/>
  <c r="T175"/>
  <c r="R176"/>
  <c r="R175" s="1"/>
  <c r="P176"/>
  <c r="P175"/>
  <c r="BI174"/>
  <c r="BH174"/>
  <c r="BG174"/>
  <c r="BF174"/>
  <c r="T174"/>
  <c r="R174"/>
  <c r="P174"/>
  <c r="BI171"/>
  <c r="BH171"/>
  <c r="BG171"/>
  <c r="BF171"/>
  <c r="T171"/>
  <c r="R171"/>
  <c r="P171"/>
  <c r="BI170"/>
  <c r="BH170"/>
  <c r="BG170"/>
  <c r="BF170"/>
  <c r="T170"/>
  <c r="R170"/>
  <c r="P170"/>
  <c r="BI169"/>
  <c r="BH169"/>
  <c r="BG169"/>
  <c r="BF169"/>
  <c r="T169"/>
  <c r="R169"/>
  <c r="P169"/>
  <c r="BI165"/>
  <c r="BH165"/>
  <c r="BG165"/>
  <c r="BF165"/>
  <c r="T165"/>
  <c r="R165"/>
  <c r="P165"/>
  <c r="BI164"/>
  <c r="BH164"/>
  <c r="BG164"/>
  <c r="BF164"/>
  <c r="T164"/>
  <c r="R164"/>
  <c r="P164"/>
  <c r="BI163"/>
  <c r="BH163"/>
  <c r="BG163"/>
  <c r="BF163"/>
  <c r="T163"/>
  <c r="R163"/>
  <c r="P163"/>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J127"/>
  <c r="J126"/>
  <c r="F126"/>
  <c r="F124"/>
  <c r="E122"/>
  <c r="J92"/>
  <c r="J91"/>
  <c r="F91"/>
  <c r="F89"/>
  <c r="E87"/>
  <c r="J18"/>
  <c r="E18"/>
  <c r="F127" s="1"/>
  <c r="J17"/>
  <c r="J12"/>
  <c r="J124" s="1"/>
  <c r="E7"/>
  <c r="E120" s="1"/>
  <c r="J37" i="5"/>
  <c r="J36"/>
  <c r="AY98" i="1"/>
  <c r="J35" i="5"/>
  <c r="AX98" i="1" s="1"/>
  <c r="BI135" i="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J115"/>
  <c r="J114"/>
  <c r="F114"/>
  <c r="F112"/>
  <c r="E110"/>
  <c r="J92"/>
  <c r="J91"/>
  <c r="F91"/>
  <c r="F89"/>
  <c r="E87"/>
  <c r="J18"/>
  <c r="E18"/>
  <c r="F115" s="1"/>
  <c r="J17"/>
  <c r="J12"/>
  <c r="J89" s="1"/>
  <c r="E7"/>
  <c r="E108" s="1"/>
  <c r="J37" i="4"/>
  <c r="J36"/>
  <c r="AY97" i="1"/>
  <c r="J35" i="4"/>
  <c r="AX97" i="1" s="1"/>
  <c r="BI1034" i="4"/>
  <c r="BH1034"/>
  <c r="BG1034"/>
  <c r="BF1034"/>
  <c r="T1034"/>
  <c r="R1034"/>
  <c r="P1034"/>
  <c r="BI1033"/>
  <c r="BH1033"/>
  <c r="BG1033"/>
  <c r="BF1033"/>
  <c r="T1033"/>
  <c r="R1033"/>
  <c r="P1033"/>
  <c r="BI1032"/>
  <c r="BH1032"/>
  <c r="BG1032"/>
  <c r="BF1032"/>
  <c r="T1032"/>
  <c r="R1032"/>
  <c r="P1032"/>
  <c r="BI1031"/>
  <c r="BH1031"/>
  <c r="BG1031"/>
  <c r="BF1031"/>
  <c r="T1031"/>
  <c r="R1031"/>
  <c r="P1031"/>
  <c r="BI1030"/>
  <c r="BH1030"/>
  <c r="BG1030"/>
  <c r="BF1030"/>
  <c r="T1030"/>
  <c r="R1030"/>
  <c r="P1030"/>
  <c r="BI1029"/>
  <c r="BH1029"/>
  <c r="BG1029"/>
  <c r="BF1029"/>
  <c r="T1029"/>
  <c r="R1029"/>
  <c r="P1029"/>
  <c r="BI1028"/>
  <c r="BH1028"/>
  <c r="BG1028"/>
  <c r="BF1028"/>
  <c r="T1028"/>
  <c r="R1028"/>
  <c r="P1028"/>
  <c r="BI1027"/>
  <c r="BH1027"/>
  <c r="BG1027"/>
  <c r="BF1027"/>
  <c r="T1027"/>
  <c r="R1027"/>
  <c r="P1027"/>
  <c r="BI1026"/>
  <c r="BH1026"/>
  <c r="BG1026"/>
  <c r="BF1026"/>
  <c r="T1026"/>
  <c r="R1026"/>
  <c r="P1026"/>
  <c r="BI1025"/>
  <c r="BH1025"/>
  <c r="BG1025"/>
  <c r="BF1025"/>
  <c r="T1025"/>
  <c r="R1025"/>
  <c r="P1025"/>
  <c r="BI1024"/>
  <c r="BH1024"/>
  <c r="BG1024"/>
  <c r="BF1024"/>
  <c r="T1024"/>
  <c r="R1024"/>
  <c r="P1024"/>
  <c r="BI1023"/>
  <c r="BH1023"/>
  <c r="BG1023"/>
  <c r="BF1023"/>
  <c r="T1023"/>
  <c r="R1023"/>
  <c r="P1023"/>
  <c r="BI1022"/>
  <c r="BH1022"/>
  <c r="BG1022"/>
  <c r="BF1022"/>
  <c r="T1022"/>
  <c r="R1022"/>
  <c r="P1022"/>
  <c r="BI1021"/>
  <c r="BH1021"/>
  <c r="BG1021"/>
  <c r="BF1021"/>
  <c r="T1021"/>
  <c r="R1021"/>
  <c r="P1021"/>
  <c r="BI1020"/>
  <c r="BH1020"/>
  <c r="BG1020"/>
  <c r="BF1020"/>
  <c r="T1020"/>
  <c r="R1020"/>
  <c r="P1020"/>
  <c r="BI1019"/>
  <c r="BH1019"/>
  <c r="BG1019"/>
  <c r="BF1019"/>
  <c r="T1019"/>
  <c r="R1019"/>
  <c r="P1019"/>
  <c r="BI1018"/>
  <c r="BH1018"/>
  <c r="BG1018"/>
  <c r="BF1018"/>
  <c r="T1018"/>
  <c r="R1018"/>
  <c r="P1018"/>
  <c r="BI1017"/>
  <c r="BH1017"/>
  <c r="BG1017"/>
  <c r="BF1017"/>
  <c r="T1017"/>
  <c r="R1017"/>
  <c r="P1017"/>
  <c r="BI1016"/>
  <c r="BH1016"/>
  <c r="BG1016"/>
  <c r="BF1016"/>
  <c r="T1016"/>
  <c r="R1016"/>
  <c r="P1016"/>
  <c r="BI1015"/>
  <c r="BH1015"/>
  <c r="BG1015"/>
  <c r="BF1015"/>
  <c r="T1015"/>
  <c r="R1015"/>
  <c r="P1015"/>
  <c r="BI1014"/>
  <c r="BH1014"/>
  <c r="BG1014"/>
  <c r="BF1014"/>
  <c r="T1014"/>
  <c r="R1014"/>
  <c r="P1014"/>
  <c r="BI1013"/>
  <c r="BH1013"/>
  <c r="BG1013"/>
  <c r="BF1013"/>
  <c r="T1013"/>
  <c r="R1013"/>
  <c r="P1013"/>
  <c r="BI1012"/>
  <c r="BH1012"/>
  <c r="BG1012"/>
  <c r="BF1012"/>
  <c r="T1012"/>
  <c r="R1012"/>
  <c r="P1012"/>
  <c r="BI1011"/>
  <c r="BH1011"/>
  <c r="BG1011"/>
  <c r="BF1011"/>
  <c r="T1011"/>
  <c r="R1011"/>
  <c r="P1011"/>
  <c r="BI1010"/>
  <c r="BH1010"/>
  <c r="BG1010"/>
  <c r="BF1010"/>
  <c r="T1010"/>
  <c r="R1010"/>
  <c r="P1010"/>
  <c r="BI1009"/>
  <c r="BH1009"/>
  <c r="BG1009"/>
  <c r="BF1009"/>
  <c r="T1009"/>
  <c r="R1009"/>
  <c r="P1009"/>
  <c r="BI1008"/>
  <c r="BH1008"/>
  <c r="BG1008"/>
  <c r="BF1008"/>
  <c r="T1008"/>
  <c r="R1008"/>
  <c r="P1008"/>
  <c r="BI1007"/>
  <c r="BH1007"/>
  <c r="BG1007"/>
  <c r="BF1007"/>
  <c r="T1007"/>
  <c r="R1007"/>
  <c r="P1007"/>
  <c r="BI1006"/>
  <c r="BH1006"/>
  <c r="BG1006"/>
  <c r="BF1006"/>
  <c r="T1006"/>
  <c r="R1006"/>
  <c r="P1006"/>
  <c r="BI1005"/>
  <c r="BH1005"/>
  <c r="BG1005"/>
  <c r="BF1005"/>
  <c r="T1005"/>
  <c r="R1005"/>
  <c r="P1005"/>
  <c r="BI1002"/>
  <c r="BH1002"/>
  <c r="BG1002"/>
  <c r="BF1002"/>
  <c r="T1002"/>
  <c r="R1002"/>
  <c r="P1002"/>
  <c r="BI1000"/>
  <c r="BH1000"/>
  <c r="BG1000"/>
  <c r="BF1000"/>
  <c r="T1000"/>
  <c r="R1000"/>
  <c r="P1000"/>
  <c r="BI998"/>
  <c r="BH998"/>
  <c r="BG998"/>
  <c r="BF998"/>
  <c r="T998"/>
  <c r="R998"/>
  <c r="P998"/>
  <c r="BI996"/>
  <c r="BH996"/>
  <c r="BG996"/>
  <c r="BF996"/>
  <c r="T996"/>
  <c r="R996"/>
  <c r="P996"/>
  <c r="BI994"/>
  <c r="BH994"/>
  <c r="BG994"/>
  <c r="BF994"/>
  <c r="T994"/>
  <c r="R994"/>
  <c r="P994"/>
  <c r="BI992"/>
  <c r="BH992"/>
  <c r="BG992"/>
  <c r="BF992"/>
  <c r="T992"/>
  <c r="R992"/>
  <c r="P992"/>
  <c r="BI990"/>
  <c r="BH990"/>
  <c r="BG990"/>
  <c r="BF990"/>
  <c r="T990"/>
  <c r="R990"/>
  <c r="P990"/>
  <c r="BI988"/>
  <c r="BH988"/>
  <c r="BG988"/>
  <c r="BF988"/>
  <c r="T988"/>
  <c r="R988"/>
  <c r="P988"/>
  <c r="BI986"/>
  <c r="BH986"/>
  <c r="BG986"/>
  <c r="BF986"/>
  <c r="T986"/>
  <c r="R986"/>
  <c r="P986"/>
  <c r="BI984"/>
  <c r="BH984"/>
  <c r="BG984"/>
  <c r="BF984"/>
  <c r="T984"/>
  <c r="R984"/>
  <c r="P984"/>
  <c r="BI982"/>
  <c r="BH982"/>
  <c r="BG982"/>
  <c r="BF982"/>
  <c r="T982"/>
  <c r="R982"/>
  <c r="P982"/>
  <c r="BI980"/>
  <c r="BH980"/>
  <c r="BG980"/>
  <c r="BF980"/>
  <c r="T980"/>
  <c r="R980"/>
  <c r="P980"/>
  <c r="BI978"/>
  <c r="BH978"/>
  <c r="BG978"/>
  <c r="BF978"/>
  <c r="T978"/>
  <c r="R978"/>
  <c r="P978"/>
  <c r="BI976"/>
  <c r="BH976"/>
  <c r="BG976"/>
  <c r="BF976"/>
  <c r="T976"/>
  <c r="R976"/>
  <c r="P976"/>
  <c r="BI974"/>
  <c r="BH974"/>
  <c r="BG974"/>
  <c r="BF974"/>
  <c r="T974"/>
  <c r="R974"/>
  <c r="P974"/>
  <c r="BI972"/>
  <c r="BH972"/>
  <c r="BG972"/>
  <c r="BF972"/>
  <c r="T972"/>
  <c r="R972"/>
  <c r="P972"/>
  <c r="BI970"/>
  <c r="BH970"/>
  <c r="BG970"/>
  <c r="BF970"/>
  <c r="T970"/>
  <c r="R970"/>
  <c r="P970"/>
  <c r="BI968"/>
  <c r="BH968"/>
  <c r="BG968"/>
  <c r="BF968"/>
  <c r="T968"/>
  <c r="R968"/>
  <c r="P968"/>
  <c r="BI966"/>
  <c r="BH966"/>
  <c r="BG966"/>
  <c r="BF966"/>
  <c r="T966"/>
  <c r="R966"/>
  <c r="P966"/>
  <c r="BI964"/>
  <c r="BH964"/>
  <c r="BG964"/>
  <c r="BF964"/>
  <c r="T964"/>
  <c r="R964"/>
  <c r="P964"/>
  <c r="BI962"/>
  <c r="BH962"/>
  <c r="BG962"/>
  <c r="BF962"/>
  <c r="T962"/>
  <c r="R962"/>
  <c r="P962"/>
  <c r="BI960"/>
  <c r="BH960"/>
  <c r="BG960"/>
  <c r="BF960"/>
  <c r="T960"/>
  <c r="R960"/>
  <c r="P960"/>
  <c r="BI958"/>
  <c r="BH958"/>
  <c r="BG958"/>
  <c r="BF958"/>
  <c r="T958"/>
  <c r="R958"/>
  <c r="P958"/>
  <c r="BI956"/>
  <c r="BH956"/>
  <c r="BG956"/>
  <c r="BF956"/>
  <c r="T956"/>
  <c r="R956"/>
  <c r="P956"/>
  <c r="BI954"/>
  <c r="BH954"/>
  <c r="BG954"/>
  <c r="BF954"/>
  <c r="T954"/>
  <c r="R954"/>
  <c r="P954"/>
  <c r="BI952"/>
  <c r="BH952"/>
  <c r="BG952"/>
  <c r="BF952"/>
  <c r="T952"/>
  <c r="R952"/>
  <c r="P952"/>
  <c r="BI950"/>
  <c r="BH950"/>
  <c r="BG950"/>
  <c r="BF950"/>
  <c r="T950"/>
  <c r="R950"/>
  <c r="P950"/>
  <c r="BI948"/>
  <c r="BH948"/>
  <c r="BG948"/>
  <c r="BF948"/>
  <c r="T948"/>
  <c r="R948"/>
  <c r="P948"/>
  <c r="BI946"/>
  <c r="BH946"/>
  <c r="BG946"/>
  <c r="BF946"/>
  <c r="T946"/>
  <c r="R946"/>
  <c r="P946"/>
  <c r="BI944"/>
  <c r="BH944"/>
  <c r="BG944"/>
  <c r="BF944"/>
  <c r="T944"/>
  <c r="R944"/>
  <c r="P944"/>
  <c r="BI942"/>
  <c r="BH942"/>
  <c r="BG942"/>
  <c r="BF942"/>
  <c r="T942"/>
  <c r="R942"/>
  <c r="P942"/>
  <c r="BI941"/>
  <c r="BH941"/>
  <c r="BG941"/>
  <c r="BF941"/>
  <c r="T941"/>
  <c r="R941"/>
  <c r="P941"/>
  <c r="BI940"/>
  <c r="BH940"/>
  <c r="BG940"/>
  <c r="BF940"/>
  <c r="T940"/>
  <c r="R940"/>
  <c r="P940"/>
  <c r="BI939"/>
  <c r="BH939"/>
  <c r="BG939"/>
  <c r="BF939"/>
  <c r="T939"/>
  <c r="R939"/>
  <c r="P939"/>
  <c r="BI938"/>
  <c r="BH938"/>
  <c r="BG938"/>
  <c r="BF938"/>
  <c r="T938"/>
  <c r="R938"/>
  <c r="P938"/>
  <c r="BI937"/>
  <c r="BH937"/>
  <c r="BG937"/>
  <c r="BF937"/>
  <c r="T937"/>
  <c r="R937"/>
  <c r="P937"/>
  <c r="BI936"/>
  <c r="BH936"/>
  <c r="BG936"/>
  <c r="BF936"/>
  <c r="T936"/>
  <c r="R936"/>
  <c r="P936"/>
  <c r="BI935"/>
  <c r="BH935"/>
  <c r="BG935"/>
  <c r="BF935"/>
  <c r="T935"/>
  <c r="R935"/>
  <c r="P935"/>
  <c r="BI934"/>
  <c r="BH934"/>
  <c r="BG934"/>
  <c r="BF934"/>
  <c r="T934"/>
  <c r="R934"/>
  <c r="P934"/>
  <c r="BI933"/>
  <c r="BH933"/>
  <c r="BG933"/>
  <c r="BF933"/>
  <c r="T933"/>
  <c r="R933"/>
  <c r="P933"/>
  <c r="BI932"/>
  <c r="BH932"/>
  <c r="BG932"/>
  <c r="BF932"/>
  <c r="T932"/>
  <c r="R932"/>
  <c r="P932"/>
  <c r="BI931"/>
  <c r="BH931"/>
  <c r="BG931"/>
  <c r="BF931"/>
  <c r="T931"/>
  <c r="R931"/>
  <c r="P931"/>
  <c r="BI930"/>
  <c r="BH930"/>
  <c r="BG930"/>
  <c r="BF930"/>
  <c r="T930"/>
  <c r="R930"/>
  <c r="P930"/>
  <c r="BI929"/>
  <c r="BH929"/>
  <c r="BG929"/>
  <c r="BF929"/>
  <c r="T929"/>
  <c r="R929"/>
  <c r="P929"/>
  <c r="BI928"/>
  <c r="BH928"/>
  <c r="BG928"/>
  <c r="BF928"/>
  <c r="T928"/>
  <c r="R928"/>
  <c r="P928"/>
  <c r="BI927"/>
  <c r="BH927"/>
  <c r="BG927"/>
  <c r="BF927"/>
  <c r="T927"/>
  <c r="R927"/>
  <c r="P927"/>
  <c r="BI926"/>
  <c r="BH926"/>
  <c r="BG926"/>
  <c r="BF926"/>
  <c r="T926"/>
  <c r="R926"/>
  <c r="P926"/>
  <c r="BI925"/>
  <c r="BH925"/>
  <c r="BG925"/>
  <c r="BF925"/>
  <c r="T925"/>
  <c r="R925"/>
  <c r="P925"/>
  <c r="BI924"/>
  <c r="BH924"/>
  <c r="BG924"/>
  <c r="BF924"/>
  <c r="T924"/>
  <c r="R924"/>
  <c r="P924"/>
  <c r="BI923"/>
  <c r="BH923"/>
  <c r="BG923"/>
  <c r="BF923"/>
  <c r="T923"/>
  <c r="R923"/>
  <c r="P923"/>
  <c r="BI922"/>
  <c r="BH922"/>
  <c r="BG922"/>
  <c r="BF922"/>
  <c r="T922"/>
  <c r="R922"/>
  <c r="P922"/>
  <c r="BI921"/>
  <c r="BH921"/>
  <c r="BG921"/>
  <c r="BF921"/>
  <c r="T921"/>
  <c r="R921"/>
  <c r="P921"/>
  <c r="BI920"/>
  <c r="BH920"/>
  <c r="BG920"/>
  <c r="BF920"/>
  <c r="T920"/>
  <c r="R920"/>
  <c r="P920"/>
  <c r="BI919"/>
  <c r="BH919"/>
  <c r="BG919"/>
  <c r="BF919"/>
  <c r="T919"/>
  <c r="R919"/>
  <c r="P919"/>
  <c r="BI918"/>
  <c r="BH918"/>
  <c r="BG918"/>
  <c r="BF918"/>
  <c r="T918"/>
  <c r="R918"/>
  <c r="P918"/>
  <c r="BI917"/>
  <c r="BH917"/>
  <c r="BG917"/>
  <c r="BF917"/>
  <c r="T917"/>
  <c r="R917"/>
  <c r="P917"/>
  <c r="BI916"/>
  <c r="BH916"/>
  <c r="BG916"/>
  <c r="BF916"/>
  <c r="T916"/>
  <c r="R916"/>
  <c r="P916"/>
  <c r="BI915"/>
  <c r="BH915"/>
  <c r="BG915"/>
  <c r="BF915"/>
  <c r="T915"/>
  <c r="R915"/>
  <c r="P915"/>
  <c r="BI914"/>
  <c r="BH914"/>
  <c r="BG914"/>
  <c r="BF914"/>
  <c r="T914"/>
  <c r="R914"/>
  <c r="P914"/>
  <c r="BI913"/>
  <c r="BH913"/>
  <c r="BG913"/>
  <c r="BF913"/>
  <c r="T913"/>
  <c r="R913"/>
  <c r="P913"/>
  <c r="BI912"/>
  <c r="BH912"/>
  <c r="BG912"/>
  <c r="BF912"/>
  <c r="T912"/>
  <c r="R912"/>
  <c r="P912"/>
  <c r="BI911"/>
  <c r="BH911"/>
  <c r="BG911"/>
  <c r="BF911"/>
  <c r="T911"/>
  <c r="R911"/>
  <c r="P911"/>
  <c r="BI910"/>
  <c r="BH910"/>
  <c r="BG910"/>
  <c r="BF910"/>
  <c r="T910"/>
  <c r="R910"/>
  <c r="P910"/>
  <c r="BI909"/>
  <c r="BH909"/>
  <c r="BG909"/>
  <c r="BF909"/>
  <c r="T909"/>
  <c r="R909"/>
  <c r="P909"/>
  <c r="BI908"/>
  <c r="BH908"/>
  <c r="BG908"/>
  <c r="BF908"/>
  <c r="T908"/>
  <c r="R908"/>
  <c r="P908"/>
  <c r="BI907"/>
  <c r="BH907"/>
  <c r="BG907"/>
  <c r="BF907"/>
  <c r="T907"/>
  <c r="R907"/>
  <c r="P907"/>
  <c r="BI906"/>
  <c r="BH906"/>
  <c r="BG906"/>
  <c r="BF906"/>
  <c r="T906"/>
  <c r="R906"/>
  <c r="P906"/>
  <c r="BI905"/>
  <c r="BH905"/>
  <c r="BG905"/>
  <c r="BF905"/>
  <c r="T905"/>
  <c r="R905"/>
  <c r="P905"/>
  <c r="BI904"/>
  <c r="BH904"/>
  <c r="BG904"/>
  <c r="BF904"/>
  <c r="T904"/>
  <c r="R904"/>
  <c r="P904"/>
  <c r="BI903"/>
  <c r="BH903"/>
  <c r="BG903"/>
  <c r="BF903"/>
  <c r="T903"/>
  <c r="R903"/>
  <c r="P903"/>
  <c r="BI902"/>
  <c r="BH902"/>
  <c r="BG902"/>
  <c r="BF902"/>
  <c r="T902"/>
  <c r="R902"/>
  <c r="P902"/>
  <c r="BI901"/>
  <c r="BH901"/>
  <c r="BG901"/>
  <c r="BF901"/>
  <c r="T901"/>
  <c r="R901"/>
  <c r="P901"/>
  <c r="BI900"/>
  <c r="BH900"/>
  <c r="BG900"/>
  <c r="BF900"/>
  <c r="T900"/>
  <c r="R900"/>
  <c r="P900"/>
  <c r="BI899"/>
  <c r="BH899"/>
  <c r="BG899"/>
  <c r="BF899"/>
  <c r="T899"/>
  <c r="R899"/>
  <c r="P899"/>
  <c r="BI898"/>
  <c r="BH898"/>
  <c r="BG898"/>
  <c r="BF898"/>
  <c r="T898"/>
  <c r="R898"/>
  <c r="P898"/>
  <c r="BI897"/>
  <c r="BH897"/>
  <c r="BG897"/>
  <c r="BF897"/>
  <c r="T897"/>
  <c r="R897"/>
  <c r="P897"/>
  <c r="BI896"/>
  <c r="BH896"/>
  <c r="BG896"/>
  <c r="BF896"/>
  <c r="T896"/>
  <c r="R896"/>
  <c r="P896"/>
  <c r="BI895"/>
  <c r="BH895"/>
  <c r="BG895"/>
  <c r="BF895"/>
  <c r="T895"/>
  <c r="R895"/>
  <c r="P895"/>
  <c r="BI894"/>
  <c r="BH894"/>
  <c r="BG894"/>
  <c r="BF894"/>
  <c r="T894"/>
  <c r="R894"/>
  <c r="P894"/>
  <c r="BI893"/>
  <c r="BH893"/>
  <c r="BG893"/>
  <c r="BF893"/>
  <c r="T893"/>
  <c r="R893"/>
  <c r="P893"/>
  <c r="BI892"/>
  <c r="BH892"/>
  <c r="BG892"/>
  <c r="BF892"/>
  <c r="T892"/>
  <c r="R892"/>
  <c r="P892"/>
  <c r="BI891"/>
  <c r="BH891"/>
  <c r="BG891"/>
  <c r="BF891"/>
  <c r="T891"/>
  <c r="R891"/>
  <c r="P891"/>
  <c r="BI890"/>
  <c r="BH890"/>
  <c r="BG890"/>
  <c r="BF890"/>
  <c r="T890"/>
  <c r="R890"/>
  <c r="P890"/>
  <c r="BI889"/>
  <c r="BH889"/>
  <c r="BG889"/>
  <c r="BF889"/>
  <c r="T889"/>
  <c r="R889"/>
  <c r="P889"/>
  <c r="BI888"/>
  <c r="BH888"/>
  <c r="BG888"/>
  <c r="BF888"/>
  <c r="T888"/>
  <c r="R888"/>
  <c r="P888"/>
  <c r="BI887"/>
  <c r="BH887"/>
  <c r="BG887"/>
  <c r="BF887"/>
  <c r="T887"/>
  <c r="R887"/>
  <c r="P887"/>
  <c r="BI886"/>
  <c r="BH886"/>
  <c r="BG886"/>
  <c r="BF886"/>
  <c r="T886"/>
  <c r="R886"/>
  <c r="P886"/>
  <c r="BI885"/>
  <c r="BH885"/>
  <c r="BG885"/>
  <c r="BF885"/>
  <c r="T885"/>
  <c r="R885"/>
  <c r="P885"/>
  <c r="BI884"/>
  <c r="BH884"/>
  <c r="BG884"/>
  <c r="BF884"/>
  <c r="T884"/>
  <c r="R884"/>
  <c r="P884"/>
  <c r="BI883"/>
  <c r="BH883"/>
  <c r="BG883"/>
  <c r="BF883"/>
  <c r="T883"/>
  <c r="R883"/>
  <c r="P883"/>
  <c r="BI882"/>
  <c r="BH882"/>
  <c r="BG882"/>
  <c r="BF882"/>
  <c r="T882"/>
  <c r="R882"/>
  <c r="P882"/>
  <c r="BI881"/>
  <c r="BH881"/>
  <c r="BG881"/>
  <c r="BF881"/>
  <c r="T881"/>
  <c r="R881"/>
  <c r="P881"/>
  <c r="BI880"/>
  <c r="BH880"/>
  <c r="BG880"/>
  <c r="BF880"/>
  <c r="T880"/>
  <c r="R880"/>
  <c r="P880"/>
  <c r="BI879"/>
  <c r="BH879"/>
  <c r="BG879"/>
  <c r="BF879"/>
  <c r="T879"/>
  <c r="R879"/>
  <c r="P879"/>
  <c r="BI878"/>
  <c r="BH878"/>
  <c r="BG878"/>
  <c r="BF878"/>
  <c r="T878"/>
  <c r="R878"/>
  <c r="P878"/>
  <c r="BI877"/>
  <c r="BH877"/>
  <c r="BG877"/>
  <c r="BF877"/>
  <c r="T877"/>
  <c r="R877"/>
  <c r="P877"/>
  <c r="BI876"/>
  <c r="BH876"/>
  <c r="BG876"/>
  <c r="BF876"/>
  <c r="T876"/>
  <c r="R876"/>
  <c r="P876"/>
  <c r="BI875"/>
  <c r="BH875"/>
  <c r="BG875"/>
  <c r="BF875"/>
  <c r="T875"/>
  <c r="R875"/>
  <c r="P875"/>
  <c r="BI874"/>
  <c r="BH874"/>
  <c r="BG874"/>
  <c r="BF874"/>
  <c r="T874"/>
  <c r="R874"/>
  <c r="P874"/>
  <c r="BI873"/>
  <c r="BH873"/>
  <c r="BG873"/>
  <c r="BF873"/>
  <c r="T873"/>
  <c r="R873"/>
  <c r="P873"/>
  <c r="BI872"/>
  <c r="BH872"/>
  <c r="BG872"/>
  <c r="BF872"/>
  <c r="T872"/>
  <c r="R872"/>
  <c r="P872"/>
  <c r="BI871"/>
  <c r="BH871"/>
  <c r="BG871"/>
  <c r="BF871"/>
  <c r="T871"/>
  <c r="R871"/>
  <c r="P871"/>
  <c r="BI870"/>
  <c r="BH870"/>
  <c r="BG870"/>
  <c r="BF870"/>
  <c r="T870"/>
  <c r="R870"/>
  <c r="P870"/>
  <c r="BI869"/>
  <c r="BH869"/>
  <c r="BG869"/>
  <c r="BF869"/>
  <c r="T869"/>
  <c r="R869"/>
  <c r="P869"/>
  <c r="BI868"/>
  <c r="BH868"/>
  <c r="BG868"/>
  <c r="BF868"/>
  <c r="T868"/>
  <c r="R868"/>
  <c r="P868"/>
  <c r="BI867"/>
  <c r="BH867"/>
  <c r="BG867"/>
  <c r="BF867"/>
  <c r="T867"/>
  <c r="R867"/>
  <c r="P867"/>
  <c r="BI866"/>
  <c r="BH866"/>
  <c r="BG866"/>
  <c r="BF866"/>
  <c r="T866"/>
  <c r="R866"/>
  <c r="P866"/>
  <c r="BI865"/>
  <c r="BH865"/>
  <c r="BG865"/>
  <c r="BF865"/>
  <c r="T865"/>
  <c r="R865"/>
  <c r="P865"/>
  <c r="BI864"/>
  <c r="BH864"/>
  <c r="BG864"/>
  <c r="BF864"/>
  <c r="T864"/>
  <c r="R864"/>
  <c r="P864"/>
  <c r="BI863"/>
  <c r="BH863"/>
  <c r="BG863"/>
  <c r="BF863"/>
  <c r="T863"/>
  <c r="R863"/>
  <c r="P863"/>
  <c r="BI862"/>
  <c r="BH862"/>
  <c r="BG862"/>
  <c r="BF862"/>
  <c r="T862"/>
  <c r="R862"/>
  <c r="P862"/>
  <c r="BI861"/>
  <c r="BH861"/>
  <c r="BG861"/>
  <c r="BF861"/>
  <c r="T861"/>
  <c r="R861"/>
  <c r="P861"/>
  <c r="BI860"/>
  <c r="BH860"/>
  <c r="BG860"/>
  <c r="BF860"/>
  <c r="T860"/>
  <c r="R860"/>
  <c r="P860"/>
  <c r="BI859"/>
  <c r="BH859"/>
  <c r="BG859"/>
  <c r="BF859"/>
  <c r="T859"/>
  <c r="R859"/>
  <c r="P859"/>
  <c r="BI858"/>
  <c r="BH858"/>
  <c r="BG858"/>
  <c r="BF858"/>
  <c r="T858"/>
  <c r="R858"/>
  <c r="P858"/>
  <c r="BI857"/>
  <c r="BH857"/>
  <c r="BG857"/>
  <c r="BF857"/>
  <c r="T857"/>
  <c r="R857"/>
  <c r="P857"/>
  <c r="BI856"/>
  <c r="BH856"/>
  <c r="BG856"/>
  <c r="BF856"/>
  <c r="T856"/>
  <c r="R856"/>
  <c r="P856"/>
  <c r="BI855"/>
  <c r="BH855"/>
  <c r="BG855"/>
  <c r="BF855"/>
  <c r="T855"/>
  <c r="R855"/>
  <c r="P855"/>
  <c r="BI854"/>
  <c r="BH854"/>
  <c r="BG854"/>
  <c r="BF854"/>
  <c r="T854"/>
  <c r="R854"/>
  <c r="P854"/>
  <c r="BI853"/>
  <c r="BH853"/>
  <c r="BG853"/>
  <c r="BF853"/>
  <c r="T853"/>
  <c r="R853"/>
  <c r="P853"/>
  <c r="BI852"/>
  <c r="BH852"/>
  <c r="BG852"/>
  <c r="BF852"/>
  <c r="T852"/>
  <c r="R852"/>
  <c r="P852"/>
  <c r="BI851"/>
  <c r="BH851"/>
  <c r="BG851"/>
  <c r="BF851"/>
  <c r="T851"/>
  <c r="R851"/>
  <c r="P851"/>
  <c r="BI850"/>
  <c r="BH850"/>
  <c r="BG850"/>
  <c r="BF850"/>
  <c r="T850"/>
  <c r="R850"/>
  <c r="P850"/>
  <c r="BI849"/>
  <c r="BH849"/>
  <c r="BG849"/>
  <c r="BF849"/>
  <c r="T849"/>
  <c r="R849"/>
  <c r="P849"/>
  <c r="BI848"/>
  <c r="BH848"/>
  <c r="BG848"/>
  <c r="BF848"/>
  <c r="T848"/>
  <c r="R848"/>
  <c r="P848"/>
  <c r="BI847"/>
  <c r="BH847"/>
  <c r="BG847"/>
  <c r="BF847"/>
  <c r="T847"/>
  <c r="R847"/>
  <c r="P847"/>
  <c r="BI846"/>
  <c r="BH846"/>
  <c r="BG846"/>
  <c r="BF846"/>
  <c r="T846"/>
  <c r="R846"/>
  <c r="P846"/>
  <c r="BI845"/>
  <c r="BH845"/>
  <c r="BG845"/>
  <c r="BF845"/>
  <c r="T845"/>
  <c r="R845"/>
  <c r="P845"/>
  <c r="BI844"/>
  <c r="BH844"/>
  <c r="BG844"/>
  <c r="BF844"/>
  <c r="T844"/>
  <c r="R844"/>
  <c r="P844"/>
  <c r="BI843"/>
  <c r="BH843"/>
  <c r="BG843"/>
  <c r="BF843"/>
  <c r="T843"/>
  <c r="R843"/>
  <c r="P843"/>
  <c r="BI842"/>
  <c r="BH842"/>
  <c r="BG842"/>
  <c r="BF842"/>
  <c r="T842"/>
  <c r="R842"/>
  <c r="P842"/>
  <c r="BI841"/>
  <c r="BH841"/>
  <c r="BG841"/>
  <c r="BF841"/>
  <c r="T841"/>
  <c r="R841"/>
  <c r="P841"/>
  <c r="BI840"/>
  <c r="BH840"/>
  <c r="BG840"/>
  <c r="BF840"/>
  <c r="T840"/>
  <c r="R840"/>
  <c r="P840"/>
  <c r="BI839"/>
  <c r="BH839"/>
  <c r="BG839"/>
  <c r="BF839"/>
  <c r="T839"/>
  <c r="R839"/>
  <c r="P839"/>
  <c r="BI838"/>
  <c r="BH838"/>
  <c r="BG838"/>
  <c r="BF838"/>
  <c r="T838"/>
  <c r="R838"/>
  <c r="P838"/>
  <c r="BI837"/>
  <c r="BH837"/>
  <c r="BG837"/>
  <c r="BF837"/>
  <c r="T837"/>
  <c r="R837"/>
  <c r="P837"/>
  <c r="BI836"/>
  <c r="BH836"/>
  <c r="BG836"/>
  <c r="BF836"/>
  <c r="T836"/>
  <c r="R836"/>
  <c r="P836"/>
  <c r="BI835"/>
  <c r="BH835"/>
  <c r="BG835"/>
  <c r="BF835"/>
  <c r="T835"/>
  <c r="R835"/>
  <c r="P835"/>
  <c r="BI834"/>
  <c r="BH834"/>
  <c r="BG834"/>
  <c r="BF834"/>
  <c r="T834"/>
  <c r="R834"/>
  <c r="P834"/>
  <c r="BI833"/>
  <c r="BH833"/>
  <c r="BG833"/>
  <c r="BF833"/>
  <c r="T833"/>
  <c r="R833"/>
  <c r="P833"/>
  <c r="BI832"/>
  <c r="BH832"/>
  <c r="BG832"/>
  <c r="BF832"/>
  <c r="T832"/>
  <c r="R832"/>
  <c r="P832"/>
  <c r="BI831"/>
  <c r="BH831"/>
  <c r="BG831"/>
  <c r="BF831"/>
  <c r="T831"/>
  <c r="R831"/>
  <c r="P831"/>
  <c r="BI830"/>
  <c r="BH830"/>
  <c r="BG830"/>
  <c r="BF830"/>
  <c r="T830"/>
  <c r="R830"/>
  <c r="P830"/>
  <c r="BI829"/>
  <c r="BH829"/>
  <c r="BG829"/>
  <c r="BF829"/>
  <c r="T829"/>
  <c r="R829"/>
  <c r="P829"/>
  <c r="BI828"/>
  <c r="BH828"/>
  <c r="BG828"/>
  <c r="BF828"/>
  <c r="T828"/>
  <c r="R828"/>
  <c r="P828"/>
  <c r="BI827"/>
  <c r="BH827"/>
  <c r="BG827"/>
  <c r="BF827"/>
  <c r="T827"/>
  <c r="R827"/>
  <c r="P827"/>
  <c r="BI826"/>
  <c r="BH826"/>
  <c r="BG826"/>
  <c r="BF826"/>
  <c r="T826"/>
  <c r="R826"/>
  <c r="P826"/>
  <c r="BI825"/>
  <c r="BH825"/>
  <c r="BG825"/>
  <c r="BF825"/>
  <c r="T825"/>
  <c r="R825"/>
  <c r="P825"/>
  <c r="BI824"/>
  <c r="BH824"/>
  <c r="BG824"/>
  <c r="BF824"/>
  <c r="T824"/>
  <c r="R824"/>
  <c r="P824"/>
  <c r="BI823"/>
  <c r="BH823"/>
  <c r="BG823"/>
  <c r="BF823"/>
  <c r="T823"/>
  <c r="R823"/>
  <c r="P823"/>
  <c r="BI822"/>
  <c r="BH822"/>
  <c r="BG822"/>
  <c r="BF822"/>
  <c r="T822"/>
  <c r="R822"/>
  <c r="P822"/>
  <c r="BI821"/>
  <c r="BH821"/>
  <c r="BG821"/>
  <c r="BF821"/>
  <c r="T821"/>
  <c r="R821"/>
  <c r="P821"/>
  <c r="BI820"/>
  <c r="BH820"/>
  <c r="BG820"/>
  <c r="BF820"/>
  <c r="T820"/>
  <c r="R820"/>
  <c r="P820"/>
  <c r="BI819"/>
  <c r="BH819"/>
  <c r="BG819"/>
  <c r="BF819"/>
  <c r="T819"/>
  <c r="R819"/>
  <c r="P819"/>
  <c r="BI818"/>
  <c r="BH818"/>
  <c r="BG818"/>
  <c r="BF818"/>
  <c r="T818"/>
  <c r="R818"/>
  <c r="P818"/>
  <c r="BI817"/>
  <c r="BH817"/>
  <c r="BG817"/>
  <c r="BF817"/>
  <c r="T817"/>
  <c r="R817"/>
  <c r="P817"/>
  <c r="BI816"/>
  <c r="BH816"/>
  <c r="BG816"/>
  <c r="BF816"/>
  <c r="T816"/>
  <c r="R816"/>
  <c r="P816"/>
  <c r="BI815"/>
  <c r="BH815"/>
  <c r="BG815"/>
  <c r="BF815"/>
  <c r="T815"/>
  <c r="R815"/>
  <c r="P815"/>
  <c r="BI814"/>
  <c r="BH814"/>
  <c r="BG814"/>
  <c r="BF814"/>
  <c r="T814"/>
  <c r="R814"/>
  <c r="P814"/>
  <c r="BI813"/>
  <c r="BH813"/>
  <c r="BG813"/>
  <c r="BF813"/>
  <c r="T813"/>
  <c r="R813"/>
  <c r="P813"/>
  <c r="BI812"/>
  <c r="BH812"/>
  <c r="BG812"/>
  <c r="BF812"/>
  <c r="T812"/>
  <c r="R812"/>
  <c r="P812"/>
  <c r="BI811"/>
  <c r="BH811"/>
  <c r="BG811"/>
  <c r="BF811"/>
  <c r="T811"/>
  <c r="R811"/>
  <c r="P811"/>
  <c r="BI810"/>
  <c r="BH810"/>
  <c r="BG810"/>
  <c r="BF810"/>
  <c r="T810"/>
  <c r="R810"/>
  <c r="P810"/>
  <c r="BI809"/>
  <c r="BH809"/>
  <c r="BG809"/>
  <c r="BF809"/>
  <c r="T809"/>
  <c r="R809"/>
  <c r="P809"/>
  <c r="BI808"/>
  <c r="BH808"/>
  <c r="BG808"/>
  <c r="BF808"/>
  <c r="T808"/>
  <c r="R808"/>
  <c r="P808"/>
  <c r="BI807"/>
  <c r="BH807"/>
  <c r="BG807"/>
  <c r="BF807"/>
  <c r="T807"/>
  <c r="R807"/>
  <c r="P807"/>
  <c r="BI806"/>
  <c r="BH806"/>
  <c r="BG806"/>
  <c r="BF806"/>
  <c r="T806"/>
  <c r="R806"/>
  <c r="P806"/>
  <c r="BI805"/>
  <c r="BH805"/>
  <c r="BG805"/>
  <c r="BF805"/>
  <c r="T805"/>
  <c r="R805"/>
  <c r="P805"/>
  <c r="BI804"/>
  <c r="BH804"/>
  <c r="BG804"/>
  <c r="BF804"/>
  <c r="T804"/>
  <c r="R804"/>
  <c r="P804"/>
  <c r="BI803"/>
  <c r="BH803"/>
  <c r="BG803"/>
  <c r="BF803"/>
  <c r="T803"/>
  <c r="R803"/>
  <c r="P803"/>
  <c r="BI802"/>
  <c r="BH802"/>
  <c r="BG802"/>
  <c r="BF802"/>
  <c r="T802"/>
  <c r="R802"/>
  <c r="P802"/>
  <c r="BI801"/>
  <c r="BH801"/>
  <c r="BG801"/>
  <c r="BF801"/>
  <c r="T801"/>
  <c r="R801"/>
  <c r="P801"/>
  <c r="BI800"/>
  <c r="BH800"/>
  <c r="BG800"/>
  <c r="BF800"/>
  <c r="T800"/>
  <c r="R800"/>
  <c r="P800"/>
  <c r="BI799"/>
  <c r="BH799"/>
  <c r="BG799"/>
  <c r="BF799"/>
  <c r="T799"/>
  <c r="R799"/>
  <c r="P799"/>
  <c r="BI798"/>
  <c r="BH798"/>
  <c r="BG798"/>
  <c r="BF798"/>
  <c r="T798"/>
  <c r="R798"/>
  <c r="P798"/>
  <c r="BI797"/>
  <c r="BH797"/>
  <c r="BG797"/>
  <c r="BF797"/>
  <c r="T797"/>
  <c r="R797"/>
  <c r="P797"/>
  <c r="BI796"/>
  <c r="BH796"/>
  <c r="BG796"/>
  <c r="BF796"/>
  <c r="T796"/>
  <c r="R796"/>
  <c r="P796"/>
  <c r="BI795"/>
  <c r="BH795"/>
  <c r="BG795"/>
  <c r="BF795"/>
  <c r="T795"/>
  <c r="R795"/>
  <c r="P795"/>
  <c r="BI794"/>
  <c r="BH794"/>
  <c r="BG794"/>
  <c r="BF794"/>
  <c r="T794"/>
  <c r="R794"/>
  <c r="P794"/>
  <c r="BI793"/>
  <c r="BH793"/>
  <c r="BG793"/>
  <c r="BF793"/>
  <c r="T793"/>
  <c r="R793"/>
  <c r="P793"/>
  <c r="BI792"/>
  <c r="BH792"/>
  <c r="BG792"/>
  <c r="BF792"/>
  <c r="T792"/>
  <c r="R792"/>
  <c r="P792"/>
  <c r="BI791"/>
  <c r="BH791"/>
  <c r="BG791"/>
  <c r="BF791"/>
  <c r="T791"/>
  <c r="R791"/>
  <c r="P791"/>
  <c r="BI790"/>
  <c r="BH790"/>
  <c r="BG790"/>
  <c r="BF790"/>
  <c r="T790"/>
  <c r="R790"/>
  <c r="P790"/>
  <c r="BI789"/>
  <c r="BH789"/>
  <c r="BG789"/>
  <c r="BF789"/>
  <c r="T789"/>
  <c r="R789"/>
  <c r="P789"/>
  <c r="BI788"/>
  <c r="BH788"/>
  <c r="BG788"/>
  <c r="BF788"/>
  <c r="T788"/>
  <c r="R788"/>
  <c r="P788"/>
  <c r="BI787"/>
  <c r="BH787"/>
  <c r="BG787"/>
  <c r="BF787"/>
  <c r="T787"/>
  <c r="R787"/>
  <c r="P787"/>
  <c r="BI786"/>
  <c r="BH786"/>
  <c r="BG786"/>
  <c r="BF786"/>
  <c r="T786"/>
  <c r="R786"/>
  <c r="P786"/>
  <c r="BI785"/>
  <c r="BH785"/>
  <c r="BG785"/>
  <c r="BF785"/>
  <c r="T785"/>
  <c r="R785"/>
  <c r="P785"/>
  <c r="BI784"/>
  <c r="BH784"/>
  <c r="BG784"/>
  <c r="BF784"/>
  <c r="T784"/>
  <c r="R784"/>
  <c r="P784"/>
  <c r="BI783"/>
  <c r="BH783"/>
  <c r="BG783"/>
  <c r="BF783"/>
  <c r="T783"/>
  <c r="R783"/>
  <c r="P783"/>
  <c r="BI782"/>
  <c r="BH782"/>
  <c r="BG782"/>
  <c r="BF782"/>
  <c r="T782"/>
  <c r="R782"/>
  <c r="P782"/>
  <c r="BI781"/>
  <c r="BH781"/>
  <c r="BG781"/>
  <c r="BF781"/>
  <c r="T781"/>
  <c r="R781"/>
  <c r="P781"/>
  <c r="BI780"/>
  <c r="BH780"/>
  <c r="BG780"/>
  <c r="BF780"/>
  <c r="T780"/>
  <c r="R780"/>
  <c r="P780"/>
  <c r="BI779"/>
  <c r="BH779"/>
  <c r="BG779"/>
  <c r="BF779"/>
  <c r="T779"/>
  <c r="R779"/>
  <c r="P779"/>
  <c r="BI778"/>
  <c r="BH778"/>
  <c r="BG778"/>
  <c r="BF778"/>
  <c r="T778"/>
  <c r="R778"/>
  <c r="P778"/>
  <c r="BI777"/>
  <c r="BH777"/>
  <c r="BG777"/>
  <c r="BF777"/>
  <c r="T777"/>
  <c r="R777"/>
  <c r="P777"/>
  <c r="BI776"/>
  <c r="BH776"/>
  <c r="BG776"/>
  <c r="BF776"/>
  <c r="T776"/>
  <c r="R776"/>
  <c r="P776"/>
  <c r="BI775"/>
  <c r="BH775"/>
  <c r="BG775"/>
  <c r="BF775"/>
  <c r="T775"/>
  <c r="R775"/>
  <c r="P775"/>
  <c r="BI774"/>
  <c r="BH774"/>
  <c r="BG774"/>
  <c r="BF774"/>
  <c r="T774"/>
  <c r="R774"/>
  <c r="P774"/>
  <c r="BI773"/>
  <c r="BH773"/>
  <c r="BG773"/>
  <c r="BF773"/>
  <c r="T773"/>
  <c r="R773"/>
  <c r="P773"/>
  <c r="BI772"/>
  <c r="BH772"/>
  <c r="BG772"/>
  <c r="BF772"/>
  <c r="T772"/>
  <c r="R772"/>
  <c r="P772"/>
  <c r="BI771"/>
  <c r="BH771"/>
  <c r="BG771"/>
  <c r="BF771"/>
  <c r="T771"/>
  <c r="R771"/>
  <c r="P771"/>
  <c r="BI770"/>
  <c r="BH770"/>
  <c r="BG770"/>
  <c r="BF770"/>
  <c r="T770"/>
  <c r="R770"/>
  <c r="P770"/>
  <c r="BI769"/>
  <c r="BH769"/>
  <c r="BG769"/>
  <c r="BF769"/>
  <c r="T769"/>
  <c r="R769"/>
  <c r="P769"/>
  <c r="BI768"/>
  <c r="BH768"/>
  <c r="BG768"/>
  <c r="BF768"/>
  <c r="T768"/>
  <c r="R768"/>
  <c r="P768"/>
  <c r="BI767"/>
  <c r="BH767"/>
  <c r="BG767"/>
  <c r="BF767"/>
  <c r="T767"/>
  <c r="R767"/>
  <c r="P767"/>
  <c r="BI766"/>
  <c r="BH766"/>
  <c r="BG766"/>
  <c r="BF766"/>
  <c r="T766"/>
  <c r="R766"/>
  <c r="P766"/>
  <c r="BI765"/>
  <c r="BH765"/>
  <c r="BG765"/>
  <c r="BF765"/>
  <c r="T765"/>
  <c r="R765"/>
  <c r="P765"/>
  <c r="BI764"/>
  <c r="BH764"/>
  <c r="BG764"/>
  <c r="BF764"/>
  <c r="T764"/>
  <c r="R764"/>
  <c r="P764"/>
  <c r="BI763"/>
  <c r="BH763"/>
  <c r="BG763"/>
  <c r="BF763"/>
  <c r="T763"/>
  <c r="R763"/>
  <c r="P763"/>
  <c r="BI762"/>
  <c r="BH762"/>
  <c r="BG762"/>
  <c r="BF762"/>
  <c r="T762"/>
  <c r="R762"/>
  <c r="P762"/>
  <c r="BI761"/>
  <c r="BH761"/>
  <c r="BG761"/>
  <c r="BF761"/>
  <c r="T761"/>
  <c r="R761"/>
  <c r="P761"/>
  <c r="BI760"/>
  <c r="BH760"/>
  <c r="BG760"/>
  <c r="BF760"/>
  <c r="T760"/>
  <c r="R760"/>
  <c r="P760"/>
  <c r="BI759"/>
  <c r="BH759"/>
  <c r="BG759"/>
  <c r="BF759"/>
  <c r="T759"/>
  <c r="R759"/>
  <c r="P759"/>
  <c r="BI758"/>
  <c r="BH758"/>
  <c r="BG758"/>
  <c r="BF758"/>
  <c r="T758"/>
  <c r="R758"/>
  <c r="P758"/>
  <c r="BI757"/>
  <c r="BH757"/>
  <c r="BG757"/>
  <c r="BF757"/>
  <c r="T757"/>
  <c r="R757"/>
  <c r="P757"/>
  <c r="BI756"/>
  <c r="BH756"/>
  <c r="BG756"/>
  <c r="BF756"/>
  <c r="T756"/>
  <c r="R756"/>
  <c r="P756"/>
  <c r="BI755"/>
  <c r="BH755"/>
  <c r="BG755"/>
  <c r="BF755"/>
  <c r="T755"/>
  <c r="R755"/>
  <c r="P755"/>
  <c r="BI754"/>
  <c r="BH754"/>
  <c r="BG754"/>
  <c r="BF754"/>
  <c r="T754"/>
  <c r="R754"/>
  <c r="P754"/>
  <c r="BI753"/>
  <c r="BH753"/>
  <c r="BG753"/>
  <c r="BF753"/>
  <c r="T753"/>
  <c r="R753"/>
  <c r="P753"/>
  <c r="BI752"/>
  <c r="BH752"/>
  <c r="BG752"/>
  <c r="BF752"/>
  <c r="T752"/>
  <c r="R752"/>
  <c r="P752"/>
  <c r="BI751"/>
  <c r="BH751"/>
  <c r="BG751"/>
  <c r="BF751"/>
  <c r="T751"/>
  <c r="R751"/>
  <c r="P751"/>
  <c r="BI750"/>
  <c r="BH750"/>
  <c r="BG750"/>
  <c r="BF750"/>
  <c r="T750"/>
  <c r="R750"/>
  <c r="P750"/>
  <c r="BI749"/>
  <c r="BH749"/>
  <c r="BG749"/>
  <c r="BF749"/>
  <c r="T749"/>
  <c r="R749"/>
  <c r="P749"/>
  <c r="BI748"/>
  <c r="BH748"/>
  <c r="BG748"/>
  <c r="BF748"/>
  <c r="T748"/>
  <c r="R748"/>
  <c r="P748"/>
  <c r="BI747"/>
  <c r="BH747"/>
  <c r="BG747"/>
  <c r="BF747"/>
  <c r="T747"/>
  <c r="R747"/>
  <c r="P747"/>
  <c r="BI746"/>
  <c r="BH746"/>
  <c r="BG746"/>
  <c r="BF746"/>
  <c r="T746"/>
  <c r="R746"/>
  <c r="P746"/>
  <c r="BI745"/>
  <c r="BH745"/>
  <c r="BG745"/>
  <c r="BF745"/>
  <c r="T745"/>
  <c r="R745"/>
  <c r="P745"/>
  <c r="BI744"/>
  <c r="BH744"/>
  <c r="BG744"/>
  <c r="BF744"/>
  <c r="T744"/>
  <c r="R744"/>
  <c r="P744"/>
  <c r="BI743"/>
  <c r="BH743"/>
  <c r="BG743"/>
  <c r="BF743"/>
  <c r="T743"/>
  <c r="R743"/>
  <c r="P743"/>
  <c r="BI742"/>
  <c r="BH742"/>
  <c r="BG742"/>
  <c r="BF742"/>
  <c r="T742"/>
  <c r="R742"/>
  <c r="P742"/>
  <c r="BI741"/>
  <c r="BH741"/>
  <c r="BG741"/>
  <c r="BF741"/>
  <c r="T741"/>
  <c r="R741"/>
  <c r="P741"/>
  <c r="BI740"/>
  <c r="BH740"/>
  <c r="BG740"/>
  <c r="BF740"/>
  <c r="T740"/>
  <c r="R740"/>
  <c r="P740"/>
  <c r="BI739"/>
  <c r="BH739"/>
  <c r="BG739"/>
  <c r="BF739"/>
  <c r="T739"/>
  <c r="R739"/>
  <c r="P739"/>
  <c r="BI738"/>
  <c r="BH738"/>
  <c r="BG738"/>
  <c r="BF738"/>
  <c r="T738"/>
  <c r="R738"/>
  <c r="P738"/>
  <c r="BI737"/>
  <c r="BH737"/>
  <c r="BG737"/>
  <c r="BF737"/>
  <c r="T737"/>
  <c r="R737"/>
  <c r="P737"/>
  <c r="BI736"/>
  <c r="BH736"/>
  <c r="BG736"/>
  <c r="BF736"/>
  <c r="T736"/>
  <c r="R736"/>
  <c r="P736"/>
  <c r="BI735"/>
  <c r="BH735"/>
  <c r="BG735"/>
  <c r="BF735"/>
  <c r="T735"/>
  <c r="R735"/>
  <c r="P735"/>
  <c r="BI734"/>
  <c r="BH734"/>
  <c r="BG734"/>
  <c r="BF734"/>
  <c r="T734"/>
  <c r="R734"/>
  <c r="P734"/>
  <c r="BI733"/>
  <c r="BH733"/>
  <c r="BG733"/>
  <c r="BF733"/>
  <c r="T733"/>
  <c r="R733"/>
  <c r="P733"/>
  <c r="BI732"/>
  <c r="BH732"/>
  <c r="BG732"/>
  <c r="BF732"/>
  <c r="T732"/>
  <c r="R732"/>
  <c r="P732"/>
  <c r="BI731"/>
  <c r="BH731"/>
  <c r="BG731"/>
  <c r="BF731"/>
  <c r="T731"/>
  <c r="R731"/>
  <c r="P731"/>
  <c r="BI730"/>
  <c r="BH730"/>
  <c r="BG730"/>
  <c r="BF730"/>
  <c r="T730"/>
  <c r="R730"/>
  <c r="P730"/>
  <c r="BI729"/>
  <c r="BH729"/>
  <c r="BG729"/>
  <c r="BF729"/>
  <c r="T729"/>
  <c r="R729"/>
  <c r="P729"/>
  <c r="BI728"/>
  <c r="BH728"/>
  <c r="BG728"/>
  <c r="BF728"/>
  <c r="T728"/>
  <c r="R728"/>
  <c r="P728"/>
  <c r="BI727"/>
  <c r="BH727"/>
  <c r="BG727"/>
  <c r="BF727"/>
  <c r="T727"/>
  <c r="R727"/>
  <c r="P727"/>
  <c r="BI726"/>
  <c r="BH726"/>
  <c r="BG726"/>
  <c r="BF726"/>
  <c r="T726"/>
  <c r="R726"/>
  <c r="P726"/>
  <c r="BI725"/>
  <c r="BH725"/>
  <c r="BG725"/>
  <c r="BF725"/>
  <c r="T725"/>
  <c r="R725"/>
  <c r="P725"/>
  <c r="BI724"/>
  <c r="BH724"/>
  <c r="BG724"/>
  <c r="BF724"/>
  <c r="T724"/>
  <c r="R724"/>
  <c r="P724"/>
  <c r="BI723"/>
  <c r="BH723"/>
  <c r="BG723"/>
  <c r="BF723"/>
  <c r="T723"/>
  <c r="R723"/>
  <c r="P723"/>
  <c r="BI722"/>
  <c r="BH722"/>
  <c r="BG722"/>
  <c r="BF722"/>
  <c r="T722"/>
  <c r="R722"/>
  <c r="P722"/>
  <c r="BI721"/>
  <c r="BH721"/>
  <c r="BG721"/>
  <c r="BF721"/>
  <c r="T721"/>
  <c r="R721"/>
  <c r="P721"/>
  <c r="BI720"/>
  <c r="BH720"/>
  <c r="BG720"/>
  <c r="BF720"/>
  <c r="T720"/>
  <c r="R720"/>
  <c r="P720"/>
  <c r="BI719"/>
  <c r="BH719"/>
  <c r="BG719"/>
  <c r="BF719"/>
  <c r="T719"/>
  <c r="R719"/>
  <c r="P719"/>
  <c r="BI718"/>
  <c r="BH718"/>
  <c r="BG718"/>
  <c r="BF718"/>
  <c r="T718"/>
  <c r="R718"/>
  <c r="P718"/>
  <c r="BI717"/>
  <c r="BH717"/>
  <c r="BG717"/>
  <c r="BF717"/>
  <c r="T717"/>
  <c r="R717"/>
  <c r="P717"/>
  <c r="BI716"/>
  <c r="BH716"/>
  <c r="BG716"/>
  <c r="BF716"/>
  <c r="T716"/>
  <c r="R716"/>
  <c r="P716"/>
  <c r="BI715"/>
  <c r="BH715"/>
  <c r="BG715"/>
  <c r="BF715"/>
  <c r="T715"/>
  <c r="R715"/>
  <c r="P715"/>
  <c r="BI714"/>
  <c r="BH714"/>
  <c r="BG714"/>
  <c r="BF714"/>
  <c r="T714"/>
  <c r="R714"/>
  <c r="P714"/>
  <c r="BI713"/>
  <c r="BH713"/>
  <c r="BG713"/>
  <c r="BF713"/>
  <c r="T713"/>
  <c r="R713"/>
  <c r="P713"/>
  <c r="BI712"/>
  <c r="BH712"/>
  <c r="BG712"/>
  <c r="BF712"/>
  <c r="T712"/>
  <c r="R712"/>
  <c r="P712"/>
  <c r="BI711"/>
  <c r="BH711"/>
  <c r="BG711"/>
  <c r="BF711"/>
  <c r="T711"/>
  <c r="R711"/>
  <c r="P711"/>
  <c r="BI710"/>
  <c r="BH710"/>
  <c r="BG710"/>
  <c r="BF710"/>
  <c r="T710"/>
  <c r="R710"/>
  <c r="P710"/>
  <c r="BI709"/>
  <c r="BH709"/>
  <c r="BG709"/>
  <c r="BF709"/>
  <c r="T709"/>
  <c r="R709"/>
  <c r="P709"/>
  <c r="BI708"/>
  <c r="BH708"/>
  <c r="BG708"/>
  <c r="BF708"/>
  <c r="T708"/>
  <c r="R708"/>
  <c r="P708"/>
  <c r="BI707"/>
  <c r="BH707"/>
  <c r="BG707"/>
  <c r="BF707"/>
  <c r="T707"/>
  <c r="R707"/>
  <c r="P707"/>
  <c r="BI706"/>
  <c r="BH706"/>
  <c r="BG706"/>
  <c r="BF706"/>
  <c r="T706"/>
  <c r="R706"/>
  <c r="P706"/>
  <c r="BI705"/>
  <c r="BH705"/>
  <c r="BG705"/>
  <c r="BF705"/>
  <c r="T705"/>
  <c r="R705"/>
  <c r="P705"/>
  <c r="BI704"/>
  <c r="BH704"/>
  <c r="BG704"/>
  <c r="BF704"/>
  <c r="T704"/>
  <c r="R704"/>
  <c r="P704"/>
  <c r="BI703"/>
  <c r="BH703"/>
  <c r="BG703"/>
  <c r="BF703"/>
  <c r="T703"/>
  <c r="R703"/>
  <c r="P703"/>
  <c r="BI702"/>
  <c r="BH702"/>
  <c r="BG702"/>
  <c r="BF702"/>
  <c r="T702"/>
  <c r="R702"/>
  <c r="P702"/>
  <c r="BI701"/>
  <c r="BH701"/>
  <c r="BG701"/>
  <c r="BF701"/>
  <c r="T701"/>
  <c r="R701"/>
  <c r="P701"/>
  <c r="BI700"/>
  <c r="BH700"/>
  <c r="BG700"/>
  <c r="BF700"/>
  <c r="T700"/>
  <c r="R700"/>
  <c r="P700"/>
  <c r="BI699"/>
  <c r="BH699"/>
  <c r="BG699"/>
  <c r="BF699"/>
  <c r="T699"/>
  <c r="R699"/>
  <c r="P699"/>
  <c r="BI698"/>
  <c r="BH698"/>
  <c r="BG698"/>
  <c r="BF698"/>
  <c r="T698"/>
  <c r="R698"/>
  <c r="P698"/>
  <c r="BI697"/>
  <c r="BH697"/>
  <c r="BG697"/>
  <c r="BF697"/>
  <c r="T697"/>
  <c r="R697"/>
  <c r="P697"/>
  <c r="BI696"/>
  <c r="BH696"/>
  <c r="BG696"/>
  <c r="BF696"/>
  <c r="T696"/>
  <c r="R696"/>
  <c r="P696"/>
  <c r="BI695"/>
  <c r="BH695"/>
  <c r="BG695"/>
  <c r="BF695"/>
  <c r="T695"/>
  <c r="R695"/>
  <c r="P695"/>
  <c r="BI694"/>
  <c r="BH694"/>
  <c r="BG694"/>
  <c r="BF694"/>
  <c r="T694"/>
  <c r="R694"/>
  <c r="P694"/>
  <c r="BI693"/>
  <c r="BH693"/>
  <c r="BG693"/>
  <c r="BF693"/>
  <c r="T693"/>
  <c r="R693"/>
  <c r="P693"/>
  <c r="BI692"/>
  <c r="BH692"/>
  <c r="BG692"/>
  <c r="BF692"/>
  <c r="T692"/>
  <c r="R692"/>
  <c r="P692"/>
  <c r="BI691"/>
  <c r="BH691"/>
  <c r="BG691"/>
  <c r="BF691"/>
  <c r="T691"/>
  <c r="R691"/>
  <c r="P691"/>
  <c r="BI690"/>
  <c r="BH690"/>
  <c r="BG690"/>
  <c r="BF690"/>
  <c r="T690"/>
  <c r="R690"/>
  <c r="P690"/>
  <c r="BI689"/>
  <c r="BH689"/>
  <c r="BG689"/>
  <c r="BF689"/>
  <c r="T689"/>
  <c r="R689"/>
  <c r="P689"/>
  <c r="BI688"/>
  <c r="BH688"/>
  <c r="BG688"/>
  <c r="BF688"/>
  <c r="T688"/>
  <c r="R688"/>
  <c r="P688"/>
  <c r="BI687"/>
  <c r="BH687"/>
  <c r="BG687"/>
  <c r="BF687"/>
  <c r="T687"/>
  <c r="R687"/>
  <c r="P687"/>
  <c r="BI686"/>
  <c r="BH686"/>
  <c r="BG686"/>
  <c r="BF686"/>
  <c r="T686"/>
  <c r="R686"/>
  <c r="P686"/>
  <c r="BI685"/>
  <c r="BH685"/>
  <c r="BG685"/>
  <c r="BF685"/>
  <c r="T685"/>
  <c r="R685"/>
  <c r="P685"/>
  <c r="BI684"/>
  <c r="BH684"/>
  <c r="BG684"/>
  <c r="BF684"/>
  <c r="T684"/>
  <c r="R684"/>
  <c r="P684"/>
  <c r="BI683"/>
  <c r="BH683"/>
  <c r="BG683"/>
  <c r="BF683"/>
  <c r="T683"/>
  <c r="R683"/>
  <c r="P683"/>
  <c r="BI682"/>
  <c r="BH682"/>
  <c r="BG682"/>
  <c r="BF682"/>
  <c r="T682"/>
  <c r="R682"/>
  <c r="P682"/>
  <c r="BI681"/>
  <c r="BH681"/>
  <c r="BG681"/>
  <c r="BF681"/>
  <c r="T681"/>
  <c r="R681"/>
  <c r="P681"/>
  <c r="BI680"/>
  <c r="BH680"/>
  <c r="BG680"/>
  <c r="BF680"/>
  <c r="T680"/>
  <c r="R680"/>
  <c r="P680"/>
  <c r="BI679"/>
  <c r="BH679"/>
  <c r="BG679"/>
  <c r="BF679"/>
  <c r="T679"/>
  <c r="R679"/>
  <c r="P679"/>
  <c r="BI678"/>
  <c r="BH678"/>
  <c r="BG678"/>
  <c r="BF678"/>
  <c r="T678"/>
  <c r="R678"/>
  <c r="P678"/>
  <c r="BI677"/>
  <c r="BH677"/>
  <c r="BG677"/>
  <c r="BF677"/>
  <c r="T677"/>
  <c r="R677"/>
  <c r="P677"/>
  <c r="BI676"/>
  <c r="BH676"/>
  <c r="BG676"/>
  <c r="BF676"/>
  <c r="T676"/>
  <c r="R676"/>
  <c r="P676"/>
  <c r="BI675"/>
  <c r="BH675"/>
  <c r="BG675"/>
  <c r="BF675"/>
  <c r="T675"/>
  <c r="R675"/>
  <c r="P675"/>
  <c r="BI674"/>
  <c r="BH674"/>
  <c r="BG674"/>
  <c r="BF674"/>
  <c r="T674"/>
  <c r="R674"/>
  <c r="P674"/>
  <c r="BI673"/>
  <c r="BH673"/>
  <c r="BG673"/>
  <c r="BF673"/>
  <c r="T673"/>
  <c r="R673"/>
  <c r="P673"/>
  <c r="BI672"/>
  <c r="BH672"/>
  <c r="BG672"/>
  <c r="BF672"/>
  <c r="T672"/>
  <c r="R672"/>
  <c r="P672"/>
  <c r="BI671"/>
  <c r="BH671"/>
  <c r="BG671"/>
  <c r="BF671"/>
  <c r="T671"/>
  <c r="R671"/>
  <c r="P671"/>
  <c r="BI670"/>
  <c r="BH670"/>
  <c r="BG670"/>
  <c r="BF670"/>
  <c r="T670"/>
  <c r="R670"/>
  <c r="P670"/>
  <c r="BI669"/>
  <c r="BH669"/>
  <c r="BG669"/>
  <c r="BF669"/>
  <c r="T669"/>
  <c r="R669"/>
  <c r="P669"/>
  <c r="BI668"/>
  <c r="BH668"/>
  <c r="BG668"/>
  <c r="BF668"/>
  <c r="T668"/>
  <c r="R668"/>
  <c r="P668"/>
  <c r="BI667"/>
  <c r="BH667"/>
  <c r="BG667"/>
  <c r="BF667"/>
  <c r="T667"/>
  <c r="R667"/>
  <c r="P667"/>
  <c r="BI666"/>
  <c r="BH666"/>
  <c r="BG666"/>
  <c r="BF666"/>
  <c r="T666"/>
  <c r="R666"/>
  <c r="P666"/>
  <c r="BI665"/>
  <c r="BH665"/>
  <c r="BG665"/>
  <c r="BF665"/>
  <c r="T665"/>
  <c r="R665"/>
  <c r="P665"/>
  <c r="BI664"/>
  <c r="BH664"/>
  <c r="BG664"/>
  <c r="BF664"/>
  <c r="T664"/>
  <c r="R664"/>
  <c r="P664"/>
  <c r="BI663"/>
  <c r="BH663"/>
  <c r="BG663"/>
  <c r="BF663"/>
  <c r="T663"/>
  <c r="R663"/>
  <c r="P663"/>
  <c r="BI662"/>
  <c r="BH662"/>
  <c r="BG662"/>
  <c r="BF662"/>
  <c r="T662"/>
  <c r="R662"/>
  <c r="P662"/>
  <c r="BI661"/>
  <c r="BH661"/>
  <c r="BG661"/>
  <c r="BF661"/>
  <c r="T661"/>
  <c r="R661"/>
  <c r="P661"/>
  <c r="BI660"/>
  <c r="BH660"/>
  <c r="BG660"/>
  <c r="BF660"/>
  <c r="T660"/>
  <c r="R660"/>
  <c r="P660"/>
  <c r="BI659"/>
  <c r="BH659"/>
  <c r="BG659"/>
  <c r="BF659"/>
  <c r="T659"/>
  <c r="R659"/>
  <c r="P659"/>
  <c r="BI658"/>
  <c r="BH658"/>
  <c r="BG658"/>
  <c r="BF658"/>
  <c r="T658"/>
  <c r="R658"/>
  <c r="P658"/>
  <c r="BI657"/>
  <c r="BH657"/>
  <c r="BG657"/>
  <c r="BF657"/>
  <c r="T657"/>
  <c r="R657"/>
  <c r="P657"/>
  <c r="BI656"/>
  <c r="BH656"/>
  <c r="BG656"/>
  <c r="BF656"/>
  <c r="T656"/>
  <c r="R656"/>
  <c r="P656"/>
  <c r="BI655"/>
  <c r="BH655"/>
  <c r="BG655"/>
  <c r="BF655"/>
  <c r="T655"/>
  <c r="R655"/>
  <c r="P655"/>
  <c r="BI654"/>
  <c r="BH654"/>
  <c r="BG654"/>
  <c r="BF654"/>
  <c r="T654"/>
  <c r="R654"/>
  <c r="P654"/>
  <c r="BI653"/>
  <c r="BH653"/>
  <c r="BG653"/>
  <c r="BF653"/>
  <c r="T653"/>
  <c r="R653"/>
  <c r="P653"/>
  <c r="BI652"/>
  <c r="BH652"/>
  <c r="BG652"/>
  <c r="BF652"/>
  <c r="T652"/>
  <c r="R652"/>
  <c r="P652"/>
  <c r="BI651"/>
  <c r="BH651"/>
  <c r="BG651"/>
  <c r="BF651"/>
  <c r="T651"/>
  <c r="R651"/>
  <c r="P651"/>
  <c r="BI650"/>
  <c r="BH650"/>
  <c r="BG650"/>
  <c r="BF650"/>
  <c r="T650"/>
  <c r="R650"/>
  <c r="P650"/>
  <c r="BI649"/>
  <c r="BH649"/>
  <c r="BG649"/>
  <c r="BF649"/>
  <c r="T649"/>
  <c r="R649"/>
  <c r="P649"/>
  <c r="BI648"/>
  <c r="BH648"/>
  <c r="BG648"/>
  <c r="BF648"/>
  <c r="T648"/>
  <c r="R648"/>
  <c r="P648"/>
  <c r="BI647"/>
  <c r="BH647"/>
  <c r="BG647"/>
  <c r="BF647"/>
  <c r="T647"/>
  <c r="R647"/>
  <c r="P647"/>
  <c r="BI646"/>
  <c r="BH646"/>
  <c r="BG646"/>
  <c r="BF646"/>
  <c r="T646"/>
  <c r="R646"/>
  <c r="P646"/>
  <c r="BI645"/>
  <c r="BH645"/>
  <c r="BG645"/>
  <c r="BF645"/>
  <c r="T645"/>
  <c r="R645"/>
  <c r="P645"/>
  <c r="BI644"/>
  <c r="BH644"/>
  <c r="BG644"/>
  <c r="BF644"/>
  <c r="T644"/>
  <c r="R644"/>
  <c r="P644"/>
  <c r="BI643"/>
  <c r="BH643"/>
  <c r="BG643"/>
  <c r="BF643"/>
  <c r="T643"/>
  <c r="R643"/>
  <c r="P643"/>
  <c r="BI642"/>
  <c r="BH642"/>
  <c r="BG642"/>
  <c r="BF642"/>
  <c r="T642"/>
  <c r="R642"/>
  <c r="P642"/>
  <c r="BI641"/>
  <c r="BH641"/>
  <c r="BG641"/>
  <c r="BF641"/>
  <c r="T641"/>
  <c r="R641"/>
  <c r="P641"/>
  <c r="BI640"/>
  <c r="BH640"/>
  <c r="BG640"/>
  <c r="BF640"/>
  <c r="T640"/>
  <c r="R640"/>
  <c r="P640"/>
  <c r="BI639"/>
  <c r="BH639"/>
  <c r="BG639"/>
  <c r="BF639"/>
  <c r="T639"/>
  <c r="R639"/>
  <c r="P639"/>
  <c r="BI638"/>
  <c r="BH638"/>
  <c r="BG638"/>
  <c r="BF638"/>
  <c r="T638"/>
  <c r="R638"/>
  <c r="P638"/>
  <c r="BI637"/>
  <c r="BH637"/>
  <c r="BG637"/>
  <c r="BF637"/>
  <c r="T637"/>
  <c r="R637"/>
  <c r="P637"/>
  <c r="BI636"/>
  <c r="BH636"/>
  <c r="BG636"/>
  <c r="BF636"/>
  <c r="T636"/>
  <c r="R636"/>
  <c r="P636"/>
  <c r="BI635"/>
  <c r="BH635"/>
  <c r="BG635"/>
  <c r="BF635"/>
  <c r="T635"/>
  <c r="R635"/>
  <c r="P635"/>
  <c r="BI634"/>
  <c r="BH634"/>
  <c r="BG634"/>
  <c r="BF634"/>
  <c r="T634"/>
  <c r="R634"/>
  <c r="P634"/>
  <c r="BI633"/>
  <c r="BH633"/>
  <c r="BG633"/>
  <c r="BF633"/>
  <c r="T633"/>
  <c r="R633"/>
  <c r="P633"/>
  <c r="BI632"/>
  <c r="BH632"/>
  <c r="BG632"/>
  <c r="BF632"/>
  <c r="T632"/>
  <c r="R632"/>
  <c r="P632"/>
  <c r="BI631"/>
  <c r="BH631"/>
  <c r="BG631"/>
  <c r="BF631"/>
  <c r="T631"/>
  <c r="R631"/>
  <c r="P631"/>
  <c r="BI630"/>
  <c r="BH630"/>
  <c r="BG630"/>
  <c r="BF630"/>
  <c r="T630"/>
  <c r="R630"/>
  <c r="P630"/>
  <c r="BI629"/>
  <c r="BH629"/>
  <c r="BG629"/>
  <c r="BF629"/>
  <c r="T629"/>
  <c r="R629"/>
  <c r="P629"/>
  <c r="BI628"/>
  <c r="BH628"/>
  <c r="BG628"/>
  <c r="BF628"/>
  <c r="T628"/>
  <c r="R628"/>
  <c r="P628"/>
  <c r="BI627"/>
  <c r="BH627"/>
  <c r="BG627"/>
  <c r="BF627"/>
  <c r="T627"/>
  <c r="R627"/>
  <c r="P627"/>
  <c r="BI626"/>
  <c r="BH626"/>
  <c r="BG626"/>
  <c r="BF626"/>
  <c r="T626"/>
  <c r="R626"/>
  <c r="P626"/>
  <c r="BI625"/>
  <c r="BH625"/>
  <c r="BG625"/>
  <c r="BF625"/>
  <c r="T625"/>
  <c r="R625"/>
  <c r="P625"/>
  <c r="BI624"/>
  <c r="BH624"/>
  <c r="BG624"/>
  <c r="BF624"/>
  <c r="T624"/>
  <c r="R624"/>
  <c r="P624"/>
  <c r="BI623"/>
  <c r="BH623"/>
  <c r="BG623"/>
  <c r="BF623"/>
  <c r="T623"/>
  <c r="R623"/>
  <c r="P623"/>
  <c r="BI622"/>
  <c r="BH622"/>
  <c r="BG622"/>
  <c r="BF622"/>
  <c r="T622"/>
  <c r="R622"/>
  <c r="P622"/>
  <c r="BI621"/>
  <c r="BH621"/>
  <c r="BG621"/>
  <c r="BF621"/>
  <c r="T621"/>
  <c r="R621"/>
  <c r="P621"/>
  <c r="BI620"/>
  <c r="BH620"/>
  <c r="BG620"/>
  <c r="BF620"/>
  <c r="T620"/>
  <c r="R620"/>
  <c r="P620"/>
  <c r="BI619"/>
  <c r="BH619"/>
  <c r="BG619"/>
  <c r="BF619"/>
  <c r="T619"/>
  <c r="R619"/>
  <c r="P619"/>
  <c r="BI618"/>
  <c r="BH618"/>
  <c r="BG618"/>
  <c r="BF618"/>
  <c r="T618"/>
  <c r="R618"/>
  <c r="P618"/>
  <c r="BI617"/>
  <c r="BH617"/>
  <c r="BG617"/>
  <c r="BF617"/>
  <c r="T617"/>
  <c r="R617"/>
  <c r="P617"/>
  <c r="BI616"/>
  <c r="BH616"/>
  <c r="BG616"/>
  <c r="BF616"/>
  <c r="T616"/>
  <c r="R616"/>
  <c r="P616"/>
  <c r="BI615"/>
  <c r="BH615"/>
  <c r="BG615"/>
  <c r="BF615"/>
  <c r="T615"/>
  <c r="R615"/>
  <c r="P615"/>
  <c r="BI614"/>
  <c r="BH614"/>
  <c r="BG614"/>
  <c r="BF614"/>
  <c r="T614"/>
  <c r="R614"/>
  <c r="P614"/>
  <c r="BI613"/>
  <c r="BH613"/>
  <c r="BG613"/>
  <c r="BF613"/>
  <c r="T613"/>
  <c r="R613"/>
  <c r="P613"/>
  <c r="BI612"/>
  <c r="BH612"/>
  <c r="BG612"/>
  <c r="BF612"/>
  <c r="T612"/>
  <c r="R612"/>
  <c r="P612"/>
  <c r="BI611"/>
  <c r="BH611"/>
  <c r="BG611"/>
  <c r="BF611"/>
  <c r="T611"/>
  <c r="R611"/>
  <c r="P611"/>
  <c r="BI610"/>
  <c r="BH610"/>
  <c r="BG610"/>
  <c r="BF610"/>
  <c r="T610"/>
  <c r="R610"/>
  <c r="P610"/>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600"/>
  <c r="BH600"/>
  <c r="BG600"/>
  <c r="BF600"/>
  <c r="T600"/>
  <c r="R600"/>
  <c r="P600"/>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4"/>
  <c r="BH574"/>
  <c r="BG574"/>
  <c r="BF574"/>
  <c r="T574"/>
  <c r="R574"/>
  <c r="P574"/>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30"/>
  <c r="BH530"/>
  <c r="BG530"/>
  <c r="BF530"/>
  <c r="T530"/>
  <c r="R530"/>
  <c r="P530"/>
  <c r="BI529"/>
  <c r="BH529"/>
  <c r="BG529"/>
  <c r="BF529"/>
  <c r="T529"/>
  <c r="R529"/>
  <c r="P529"/>
  <c r="BI528"/>
  <c r="BH528"/>
  <c r="BG528"/>
  <c r="BF528"/>
  <c r="T528"/>
  <c r="R528"/>
  <c r="P528"/>
  <c r="BI527"/>
  <c r="BH527"/>
  <c r="BG527"/>
  <c r="BF527"/>
  <c r="T527"/>
  <c r="R527"/>
  <c r="P527"/>
  <c r="BI526"/>
  <c r="BH526"/>
  <c r="BG526"/>
  <c r="BF526"/>
  <c r="T526"/>
  <c r="R526"/>
  <c r="P526"/>
  <c r="BI525"/>
  <c r="BH525"/>
  <c r="BG525"/>
  <c r="BF525"/>
  <c r="T525"/>
  <c r="R525"/>
  <c r="P525"/>
  <c r="BI524"/>
  <c r="BH524"/>
  <c r="BG524"/>
  <c r="BF524"/>
  <c r="T524"/>
  <c r="R524"/>
  <c r="P524"/>
  <c r="BI523"/>
  <c r="BH523"/>
  <c r="BG523"/>
  <c r="BF523"/>
  <c r="T523"/>
  <c r="R523"/>
  <c r="P523"/>
  <c r="BI522"/>
  <c r="BH522"/>
  <c r="BG522"/>
  <c r="BF522"/>
  <c r="T522"/>
  <c r="R522"/>
  <c r="P522"/>
  <c r="BI521"/>
  <c r="BH521"/>
  <c r="BG521"/>
  <c r="BF521"/>
  <c r="T521"/>
  <c r="R521"/>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J116"/>
  <c r="J115"/>
  <c r="F115"/>
  <c r="F113"/>
  <c r="E111"/>
  <c r="J92"/>
  <c r="J91"/>
  <c r="F91"/>
  <c r="F89"/>
  <c r="E87"/>
  <c r="J18"/>
  <c r="E18"/>
  <c r="F116" s="1"/>
  <c r="J17"/>
  <c r="J12"/>
  <c r="J89" s="1"/>
  <c r="E7"/>
  <c r="E109" s="1"/>
  <c r="J37" i="3"/>
  <c r="J36"/>
  <c r="AY96" i="1"/>
  <c r="J35" i="3"/>
  <c r="AX96" i="1"/>
  <c r="BI4454" i="3"/>
  <c r="BH4454"/>
  <c r="BG4454"/>
  <c r="BF4454"/>
  <c r="T4454"/>
  <c r="R4454"/>
  <c r="P4454"/>
  <c r="BI4452"/>
  <c r="BH4452"/>
  <c r="BG4452"/>
  <c r="BF4452"/>
  <c r="T4452"/>
  <c r="R4452"/>
  <c r="P4452"/>
  <c r="BI4451"/>
  <c r="BH4451"/>
  <c r="BG4451"/>
  <c r="BF4451"/>
  <c r="T4451"/>
  <c r="R4451"/>
  <c r="P4451"/>
  <c r="BI4440"/>
  <c r="BH4440"/>
  <c r="BG4440"/>
  <c r="BF4440"/>
  <c r="T4440"/>
  <c r="R4440"/>
  <c r="P4440"/>
  <c r="BI4438"/>
  <c r="BH4438"/>
  <c r="BG4438"/>
  <c r="BF4438"/>
  <c r="T4438"/>
  <c r="R4438"/>
  <c r="P4438"/>
  <c r="BI4437"/>
  <c r="BH4437"/>
  <c r="BG4437"/>
  <c r="BF4437"/>
  <c r="T4437"/>
  <c r="R4437"/>
  <c r="P4437"/>
  <c r="BI4433"/>
  <c r="BH4433"/>
  <c r="BG4433"/>
  <c r="BF4433"/>
  <c r="T4433"/>
  <c r="R4433"/>
  <c r="P4433"/>
  <c r="BI4431"/>
  <c r="BH4431"/>
  <c r="BG4431"/>
  <c r="BF4431"/>
  <c r="T4431"/>
  <c r="R4431"/>
  <c r="P4431"/>
  <c r="BI4430"/>
  <c r="BH4430"/>
  <c r="BG4430"/>
  <c r="BF4430"/>
  <c r="T4430"/>
  <c r="R4430"/>
  <c r="P4430"/>
  <c r="BI4429"/>
  <c r="BH4429"/>
  <c r="BG4429"/>
  <c r="BF4429"/>
  <c r="T4429"/>
  <c r="R4429"/>
  <c r="P4429"/>
  <c r="BI4428"/>
  <c r="BH4428"/>
  <c r="BG4428"/>
  <c r="BF4428"/>
  <c r="T4428"/>
  <c r="R4428"/>
  <c r="P4428"/>
  <c r="BI4426"/>
  <c r="BH4426"/>
  <c r="BG4426"/>
  <c r="BF4426"/>
  <c r="T4426"/>
  <c r="R4426"/>
  <c r="P4426"/>
  <c r="BI4424"/>
  <c r="BH4424"/>
  <c r="BG4424"/>
  <c r="BF4424"/>
  <c r="T4424"/>
  <c r="R4424"/>
  <c r="P4424"/>
  <c r="BI4415"/>
  <c r="BH4415"/>
  <c r="BG4415"/>
  <c r="BF4415"/>
  <c r="T4415"/>
  <c r="R4415"/>
  <c r="P4415"/>
  <c r="BI4412"/>
  <c r="BH4412"/>
  <c r="BG4412"/>
  <c r="BF4412"/>
  <c r="T4412"/>
  <c r="R4412"/>
  <c r="P4412"/>
  <c r="BI4400"/>
  <c r="BH4400"/>
  <c r="BG4400"/>
  <c r="BF4400"/>
  <c r="T4400"/>
  <c r="R4400"/>
  <c r="P4400"/>
  <c r="BI4397"/>
  <c r="BH4397"/>
  <c r="BG4397"/>
  <c r="BF4397"/>
  <c r="T4397"/>
  <c r="R4397"/>
  <c r="P4397"/>
  <c r="BI4370"/>
  <c r="BH4370"/>
  <c r="BG4370"/>
  <c r="BF4370"/>
  <c r="T4370"/>
  <c r="R4370"/>
  <c r="P4370"/>
  <c r="BI4367"/>
  <c r="BH4367"/>
  <c r="BG4367"/>
  <c r="BF4367"/>
  <c r="T4367"/>
  <c r="R4367"/>
  <c r="P4367"/>
  <c r="BI4075"/>
  <c r="BH4075"/>
  <c r="BG4075"/>
  <c r="BF4075"/>
  <c r="T4075"/>
  <c r="R4075"/>
  <c r="P4075"/>
  <c r="BI4072"/>
  <c r="BH4072"/>
  <c r="BG4072"/>
  <c r="BF4072"/>
  <c r="T4072"/>
  <c r="R4072"/>
  <c r="P4072"/>
  <c r="BI4058"/>
  <c r="BH4058"/>
  <c r="BG4058"/>
  <c r="BF4058"/>
  <c r="T4058"/>
  <c r="R4058"/>
  <c r="P4058"/>
  <c r="BI4056"/>
  <c r="BH4056"/>
  <c r="BG4056"/>
  <c r="BF4056"/>
  <c r="T4056"/>
  <c r="R4056"/>
  <c r="P4056"/>
  <c r="BI4055"/>
  <c r="BH4055"/>
  <c r="BG4055"/>
  <c r="BF4055"/>
  <c r="T4055"/>
  <c r="R4055"/>
  <c r="P4055"/>
  <c r="BI4048"/>
  <c r="BH4048"/>
  <c r="BG4048"/>
  <c r="BF4048"/>
  <c r="T4048"/>
  <c r="R4048"/>
  <c r="P4048"/>
  <c r="BI4046"/>
  <c r="BH4046"/>
  <c r="BG4046"/>
  <c r="BF4046"/>
  <c r="T4046"/>
  <c r="R4046"/>
  <c r="P4046"/>
  <c r="BI4045"/>
  <c r="BH4045"/>
  <c r="BG4045"/>
  <c r="BF4045"/>
  <c r="T4045"/>
  <c r="R4045"/>
  <c r="P4045"/>
  <c r="BI4043"/>
  <c r="BH4043"/>
  <c r="BG4043"/>
  <c r="BF4043"/>
  <c r="T4043"/>
  <c r="R4043"/>
  <c r="P4043"/>
  <c r="BI4031"/>
  <c r="BH4031"/>
  <c r="BG4031"/>
  <c r="BF4031"/>
  <c r="T4031"/>
  <c r="R4031"/>
  <c r="P4031"/>
  <c r="BI4028"/>
  <c r="BH4028"/>
  <c r="BG4028"/>
  <c r="BF4028"/>
  <c r="T4028"/>
  <c r="R4028"/>
  <c r="P4028"/>
  <c r="BI4026"/>
  <c r="BH4026"/>
  <c r="BG4026"/>
  <c r="BF4026"/>
  <c r="T4026"/>
  <c r="R4026"/>
  <c r="P4026"/>
  <c r="BI4024"/>
  <c r="BH4024"/>
  <c r="BG4024"/>
  <c r="BF4024"/>
  <c r="T4024"/>
  <c r="R4024"/>
  <c r="P4024"/>
  <c r="BI4018"/>
  <c r="BH4018"/>
  <c r="BG4018"/>
  <c r="BF4018"/>
  <c r="T4018"/>
  <c r="R4018"/>
  <c r="P4018"/>
  <c r="BI4016"/>
  <c r="BH4016"/>
  <c r="BG4016"/>
  <c r="BF4016"/>
  <c r="T4016"/>
  <c r="R4016"/>
  <c r="P4016"/>
  <c r="BI4015"/>
  <c r="BH4015"/>
  <c r="BG4015"/>
  <c r="BF4015"/>
  <c r="T4015"/>
  <c r="R4015"/>
  <c r="P4015"/>
  <c r="BI4013"/>
  <c r="BH4013"/>
  <c r="BG4013"/>
  <c r="BF4013"/>
  <c r="T4013"/>
  <c r="R4013"/>
  <c r="P4013"/>
  <c r="BI4011"/>
  <c r="BH4011"/>
  <c r="BG4011"/>
  <c r="BF4011"/>
  <c r="T4011"/>
  <c r="R4011"/>
  <c r="P4011"/>
  <c r="BI4010"/>
  <c r="BH4010"/>
  <c r="BG4010"/>
  <c r="BF4010"/>
  <c r="T4010"/>
  <c r="R4010"/>
  <c r="P4010"/>
  <c r="BI4008"/>
  <c r="BH4008"/>
  <c r="BG4008"/>
  <c r="BF4008"/>
  <c r="T4008"/>
  <c r="R4008"/>
  <c r="P4008"/>
  <c r="BI4007"/>
  <c r="BH4007"/>
  <c r="BG4007"/>
  <c r="BF4007"/>
  <c r="T4007"/>
  <c r="R4007"/>
  <c r="P4007"/>
  <c r="BI4005"/>
  <c r="BH4005"/>
  <c r="BG4005"/>
  <c r="BF4005"/>
  <c r="T4005"/>
  <c r="R4005"/>
  <c r="P4005"/>
  <c r="BI4003"/>
  <c r="BH4003"/>
  <c r="BG4003"/>
  <c r="BF4003"/>
  <c r="T4003"/>
  <c r="R4003"/>
  <c r="P4003"/>
  <c r="BI4001"/>
  <c r="BH4001"/>
  <c r="BG4001"/>
  <c r="BF4001"/>
  <c r="T4001"/>
  <c r="R4001"/>
  <c r="P4001"/>
  <c r="BI3999"/>
  <c r="BH3999"/>
  <c r="BG3999"/>
  <c r="BF3999"/>
  <c r="T3999"/>
  <c r="R3999"/>
  <c r="P3999"/>
  <c r="BI3997"/>
  <c r="BH3997"/>
  <c r="BG3997"/>
  <c r="BF3997"/>
  <c r="T3997"/>
  <c r="R3997"/>
  <c r="P3997"/>
  <c r="BI3996"/>
  <c r="BH3996"/>
  <c r="BG3996"/>
  <c r="BF3996"/>
  <c r="T3996"/>
  <c r="R3996"/>
  <c r="P3996"/>
  <c r="BI3993"/>
  <c r="BH3993"/>
  <c r="BG3993"/>
  <c r="BF3993"/>
  <c r="T3993"/>
  <c r="R3993"/>
  <c r="P3993"/>
  <c r="BI3617"/>
  <c r="BH3617"/>
  <c r="BG3617"/>
  <c r="BF3617"/>
  <c r="T3617"/>
  <c r="R3617"/>
  <c r="P3617"/>
  <c r="BI3614"/>
  <c r="BH3614"/>
  <c r="BG3614"/>
  <c r="BF3614"/>
  <c r="T3614"/>
  <c r="R3614"/>
  <c r="P3614"/>
  <c r="BI3484"/>
  <c r="BH3484"/>
  <c r="BG3484"/>
  <c r="BF3484"/>
  <c r="T3484"/>
  <c r="R3484"/>
  <c r="P3484"/>
  <c r="BI3481"/>
  <c r="BH3481"/>
  <c r="BG3481"/>
  <c r="BF3481"/>
  <c r="T3481"/>
  <c r="R3481"/>
  <c r="P3481"/>
  <c r="BI3421"/>
  <c r="BH3421"/>
  <c r="BG3421"/>
  <c r="BF3421"/>
  <c r="T3421"/>
  <c r="R3421"/>
  <c r="P3421"/>
  <c r="BI3419"/>
  <c r="BH3419"/>
  <c r="BG3419"/>
  <c r="BF3419"/>
  <c r="T3419"/>
  <c r="R3419"/>
  <c r="P3419"/>
  <c r="BI3009"/>
  <c r="BH3009"/>
  <c r="BG3009"/>
  <c r="BF3009"/>
  <c r="T3009"/>
  <c r="R3009"/>
  <c r="P3009"/>
  <c r="BI3006"/>
  <c r="BH3006"/>
  <c r="BG3006"/>
  <c r="BF3006"/>
  <c r="T3006"/>
  <c r="R3006"/>
  <c r="P3006"/>
  <c r="BI3004"/>
  <c r="BH3004"/>
  <c r="BG3004"/>
  <c r="BF3004"/>
  <c r="T3004"/>
  <c r="R3004"/>
  <c r="P3004"/>
  <c r="BI3002"/>
  <c r="BH3002"/>
  <c r="BG3002"/>
  <c r="BF3002"/>
  <c r="T3002"/>
  <c r="R3002"/>
  <c r="P3002"/>
  <c r="BI2992"/>
  <c r="BH2992"/>
  <c r="BG2992"/>
  <c r="BF2992"/>
  <c r="T2992"/>
  <c r="R2992"/>
  <c r="P2992"/>
  <c r="BI2991"/>
  <c r="BH2991"/>
  <c r="BG2991"/>
  <c r="BF2991"/>
  <c r="T2991"/>
  <c r="R2991"/>
  <c r="P2991"/>
  <c r="BI2990"/>
  <c r="BH2990"/>
  <c r="BG2990"/>
  <c r="BF2990"/>
  <c r="T2990"/>
  <c r="R2990"/>
  <c r="P2990"/>
  <c r="BI2981"/>
  <c r="BH2981"/>
  <c r="BG2981"/>
  <c r="BF2981"/>
  <c r="T2981"/>
  <c r="R2981"/>
  <c r="P2981"/>
  <c r="BI2979"/>
  <c r="BH2979"/>
  <c r="BG2979"/>
  <c r="BF2979"/>
  <c r="T2979"/>
  <c r="R2979"/>
  <c r="P2979"/>
  <c r="BI2977"/>
  <c r="BH2977"/>
  <c r="BG2977"/>
  <c r="BF2977"/>
  <c r="T2977"/>
  <c r="R2977"/>
  <c r="P2977"/>
  <c r="BI2975"/>
  <c r="BH2975"/>
  <c r="BG2975"/>
  <c r="BF2975"/>
  <c r="T2975"/>
  <c r="R2975"/>
  <c r="P2975"/>
  <c r="BI2741"/>
  <c r="BH2741"/>
  <c r="BG2741"/>
  <c r="BF2741"/>
  <c r="T2741"/>
  <c r="R2741"/>
  <c r="P2741"/>
  <c r="BI2739"/>
  <c r="BH2739"/>
  <c r="BG2739"/>
  <c r="BF2739"/>
  <c r="T2739"/>
  <c r="R2739"/>
  <c r="P2739"/>
  <c r="BI2495"/>
  <c r="BH2495"/>
  <c r="BG2495"/>
  <c r="BF2495"/>
  <c r="T2495"/>
  <c r="R2495"/>
  <c r="P2495"/>
  <c r="BI2493"/>
  <c r="BH2493"/>
  <c r="BG2493"/>
  <c r="BF2493"/>
  <c r="T2493"/>
  <c r="R2493"/>
  <c r="P2493"/>
  <c r="BI2467"/>
  <c r="BH2467"/>
  <c r="BG2467"/>
  <c r="BF2467"/>
  <c r="T2467"/>
  <c r="R2467"/>
  <c r="P2467"/>
  <c r="BI2465"/>
  <c r="BH2465"/>
  <c r="BG2465"/>
  <c r="BF2465"/>
  <c r="T2465"/>
  <c r="R2465"/>
  <c r="P2465"/>
  <c r="BI2405"/>
  <c r="BH2405"/>
  <c r="BG2405"/>
  <c r="BF2405"/>
  <c r="T2405"/>
  <c r="R2405"/>
  <c r="P2405"/>
  <c r="BI2403"/>
  <c r="BH2403"/>
  <c r="BG2403"/>
  <c r="BF2403"/>
  <c r="T2403"/>
  <c r="R2403"/>
  <c r="P2403"/>
  <c r="BI2401"/>
  <c r="BH2401"/>
  <c r="BG2401"/>
  <c r="BF2401"/>
  <c r="T2401"/>
  <c r="R2401"/>
  <c r="P2401"/>
  <c r="BI2399"/>
  <c r="BH2399"/>
  <c r="BG2399"/>
  <c r="BF2399"/>
  <c r="T2399"/>
  <c r="R2399"/>
  <c r="P2399"/>
  <c r="BI2397"/>
  <c r="BH2397"/>
  <c r="BG2397"/>
  <c r="BF2397"/>
  <c r="T2397"/>
  <c r="R2397"/>
  <c r="P2397"/>
  <c r="BI2395"/>
  <c r="BH2395"/>
  <c r="BG2395"/>
  <c r="BF2395"/>
  <c r="T2395"/>
  <c r="R2395"/>
  <c r="P2395"/>
  <c r="BI2393"/>
  <c r="BH2393"/>
  <c r="BG2393"/>
  <c r="BF2393"/>
  <c r="T2393"/>
  <c r="R2393"/>
  <c r="P2393"/>
  <c r="BI2391"/>
  <c r="BH2391"/>
  <c r="BG2391"/>
  <c r="BF2391"/>
  <c r="T2391"/>
  <c r="R2391"/>
  <c r="P2391"/>
  <c r="BI2389"/>
  <c r="BH2389"/>
  <c r="BG2389"/>
  <c r="BF2389"/>
  <c r="T2389"/>
  <c r="R2389"/>
  <c r="P2389"/>
  <c r="BI2387"/>
  <c r="BH2387"/>
  <c r="BG2387"/>
  <c r="BF2387"/>
  <c r="T2387"/>
  <c r="R2387"/>
  <c r="P2387"/>
  <c r="BI2386"/>
  <c r="BH2386"/>
  <c r="BG2386"/>
  <c r="BF2386"/>
  <c r="T2386"/>
  <c r="R2386"/>
  <c r="P2386"/>
  <c r="BI2384"/>
  <c r="BH2384"/>
  <c r="BG2384"/>
  <c r="BF2384"/>
  <c r="T2384"/>
  <c r="R2384"/>
  <c r="P2384"/>
  <c r="BI2382"/>
  <c r="BH2382"/>
  <c r="BG2382"/>
  <c r="BF2382"/>
  <c r="T2382"/>
  <c r="R2382"/>
  <c r="P2382"/>
  <c r="BI2376"/>
  <c r="BH2376"/>
  <c r="BG2376"/>
  <c r="BF2376"/>
  <c r="T2376"/>
  <c r="R2376"/>
  <c r="P2376"/>
  <c r="BI2375"/>
  <c r="BH2375"/>
  <c r="BG2375"/>
  <c r="BF2375"/>
  <c r="T2375"/>
  <c r="R2375"/>
  <c r="P2375"/>
  <c r="BI2374"/>
  <c r="BH2374"/>
  <c r="BG2374"/>
  <c r="BF2374"/>
  <c r="T2374"/>
  <c r="R2374"/>
  <c r="P2374"/>
  <c r="BI2372"/>
  <c r="BH2372"/>
  <c r="BG2372"/>
  <c r="BF2372"/>
  <c r="T2372"/>
  <c r="R2372"/>
  <c r="P2372"/>
  <c r="BI2370"/>
  <c r="BH2370"/>
  <c r="BG2370"/>
  <c r="BF2370"/>
  <c r="T2370"/>
  <c r="R2370"/>
  <c r="P2370"/>
  <c r="BI2367"/>
  <c r="BH2367"/>
  <c r="BG2367"/>
  <c r="BF2367"/>
  <c r="T2367"/>
  <c r="R2367"/>
  <c r="P2367"/>
  <c r="BI2362"/>
  <c r="BH2362"/>
  <c r="BG2362"/>
  <c r="BF2362"/>
  <c r="T2362"/>
  <c r="R2362"/>
  <c r="P2362"/>
  <c r="BI2360"/>
  <c r="BH2360"/>
  <c r="BG2360"/>
  <c r="BF2360"/>
  <c r="T2360"/>
  <c r="R2360"/>
  <c r="P2360"/>
  <c r="BI2356"/>
  <c r="BH2356"/>
  <c r="BG2356"/>
  <c r="BF2356"/>
  <c r="T2356"/>
  <c r="R2356"/>
  <c r="P2356"/>
  <c r="BI2355"/>
  <c r="BH2355"/>
  <c r="BG2355"/>
  <c r="BF2355"/>
  <c r="T2355"/>
  <c r="R2355"/>
  <c r="P2355"/>
  <c r="BI2354"/>
  <c r="BH2354"/>
  <c r="BG2354"/>
  <c r="BF2354"/>
  <c r="T2354"/>
  <c r="R2354"/>
  <c r="P2354"/>
  <c r="BI2353"/>
  <c r="BH2353"/>
  <c r="BG2353"/>
  <c r="BF2353"/>
  <c r="T2353"/>
  <c r="R2353"/>
  <c r="P2353"/>
  <c r="BI2352"/>
  <c r="BH2352"/>
  <c r="BG2352"/>
  <c r="BF2352"/>
  <c r="T2352"/>
  <c r="R2352"/>
  <c r="P2352"/>
  <c r="BI2350"/>
  <c r="BH2350"/>
  <c r="BG2350"/>
  <c r="BF2350"/>
  <c r="T2350"/>
  <c r="R2350"/>
  <c r="P2350"/>
  <c r="BI2344"/>
  <c r="BH2344"/>
  <c r="BG2344"/>
  <c r="BF2344"/>
  <c r="T2344"/>
  <c r="R2344"/>
  <c r="P2344"/>
  <c r="BI2343"/>
  <c r="BH2343"/>
  <c r="BG2343"/>
  <c r="BF2343"/>
  <c r="T2343"/>
  <c r="R2343"/>
  <c r="P2343"/>
  <c r="BI2341"/>
  <c r="BH2341"/>
  <c r="BG2341"/>
  <c r="BF2341"/>
  <c r="T2341"/>
  <c r="R2341"/>
  <c r="P2341"/>
  <c r="BI2339"/>
  <c r="BH2339"/>
  <c r="BG2339"/>
  <c r="BF2339"/>
  <c r="T2339"/>
  <c r="R2339"/>
  <c r="P2339"/>
  <c r="BI2315"/>
  <c r="BH2315"/>
  <c r="BG2315"/>
  <c r="BF2315"/>
  <c r="T2315"/>
  <c r="R2315"/>
  <c r="P2315"/>
  <c r="BI2313"/>
  <c r="BH2313"/>
  <c r="BG2313"/>
  <c r="BF2313"/>
  <c r="T2313"/>
  <c r="R2313"/>
  <c r="P2313"/>
  <c r="BI2312"/>
  <c r="BH2312"/>
  <c r="BG2312"/>
  <c r="BF2312"/>
  <c r="T2312"/>
  <c r="R2312"/>
  <c r="P2312"/>
  <c r="BI2309"/>
  <c r="BH2309"/>
  <c r="BG2309"/>
  <c r="BF2309"/>
  <c r="T2309"/>
  <c r="R2309"/>
  <c r="P2309"/>
  <c r="BI2307"/>
  <c r="BH2307"/>
  <c r="BG2307"/>
  <c r="BF2307"/>
  <c r="T2307"/>
  <c r="R2307"/>
  <c r="P2307"/>
  <c r="BI2305"/>
  <c r="BH2305"/>
  <c r="BG2305"/>
  <c r="BF2305"/>
  <c r="T2305"/>
  <c r="R2305"/>
  <c r="P2305"/>
  <c r="BI2302"/>
  <c r="BH2302"/>
  <c r="BG2302"/>
  <c r="BF2302"/>
  <c r="T2302"/>
  <c r="R2302"/>
  <c r="P2302"/>
  <c r="BI2259"/>
  <c r="BH2259"/>
  <c r="BG2259"/>
  <c r="BF2259"/>
  <c r="T2259"/>
  <c r="R2259"/>
  <c r="P2259"/>
  <c r="BI2258"/>
  <c r="BH2258"/>
  <c r="BG2258"/>
  <c r="BF2258"/>
  <c r="T2258"/>
  <c r="R2258"/>
  <c r="P2258"/>
  <c r="BI2256"/>
  <c r="BH2256"/>
  <c r="BG2256"/>
  <c r="BF2256"/>
  <c r="T2256"/>
  <c r="R2256"/>
  <c r="P2256"/>
  <c r="BI2255"/>
  <c r="BH2255"/>
  <c r="BG2255"/>
  <c r="BF2255"/>
  <c r="T2255"/>
  <c r="R2255"/>
  <c r="P2255"/>
  <c r="BI2231"/>
  <c r="BH2231"/>
  <c r="BG2231"/>
  <c r="BF2231"/>
  <c r="T2231"/>
  <c r="R2231"/>
  <c r="P2231"/>
  <c r="BI2228"/>
  <c r="BH2228"/>
  <c r="BG2228"/>
  <c r="BF2228"/>
  <c r="T2228"/>
  <c r="R2228"/>
  <c r="P2228"/>
  <c r="BI2225"/>
  <c r="BH2225"/>
  <c r="BG2225"/>
  <c r="BF2225"/>
  <c r="T2225"/>
  <c r="R2225"/>
  <c r="P2225"/>
  <c r="BI2223"/>
  <c r="BH2223"/>
  <c r="BG2223"/>
  <c r="BF2223"/>
  <c r="T2223"/>
  <c r="R2223"/>
  <c r="P2223"/>
  <c r="BI2221"/>
  <c r="BH2221"/>
  <c r="BG2221"/>
  <c r="BF2221"/>
  <c r="T2221"/>
  <c r="R2221"/>
  <c r="P2221"/>
  <c r="BI2218"/>
  <c r="BH2218"/>
  <c r="BG2218"/>
  <c r="BF2218"/>
  <c r="T2218"/>
  <c r="R2218"/>
  <c r="P2218"/>
  <c r="BI2216"/>
  <c r="BH2216"/>
  <c r="BG2216"/>
  <c r="BF2216"/>
  <c r="T2216"/>
  <c r="R2216"/>
  <c r="P2216"/>
  <c r="BI2215"/>
  <c r="BH2215"/>
  <c r="BG2215"/>
  <c r="BF2215"/>
  <c r="T2215"/>
  <c r="R2215"/>
  <c r="P2215"/>
  <c r="BI2214"/>
  <c r="BH2214"/>
  <c r="BG2214"/>
  <c r="BF2214"/>
  <c r="T2214"/>
  <c r="R2214"/>
  <c r="P2214"/>
  <c r="BI2212"/>
  <c r="BH2212"/>
  <c r="BG2212"/>
  <c r="BF2212"/>
  <c r="T2212"/>
  <c r="R2212"/>
  <c r="P2212"/>
  <c r="BI2204"/>
  <c r="BH2204"/>
  <c r="BG2204"/>
  <c r="BF2204"/>
  <c r="T2204"/>
  <c r="R2204"/>
  <c r="P2204"/>
  <c r="BI2202"/>
  <c r="BH2202"/>
  <c r="BG2202"/>
  <c r="BF2202"/>
  <c r="T2202"/>
  <c r="R2202"/>
  <c r="P2202"/>
  <c r="BI2198"/>
  <c r="BH2198"/>
  <c r="BG2198"/>
  <c r="BF2198"/>
  <c r="T2198"/>
  <c r="R2198"/>
  <c r="P2198"/>
  <c r="BI2196"/>
  <c r="BH2196"/>
  <c r="BG2196"/>
  <c r="BF2196"/>
  <c r="T2196"/>
  <c r="R2196"/>
  <c r="P2196"/>
  <c r="BI2193"/>
  <c r="BH2193"/>
  <c r="BG2193"/>
  <c r="BF2193"/>
  <c r="T2193"/>
  <c r="R2193"/>
  <c r="P2193"/>
  <c r="BI2192"/>
  <c r="BH2192"/>
  <c r="BG2192"/>
  <c r="BF2192"/>
  <c r="T2192"/>
  <c r="R2192"/>
  <c r="P2192"/>
  <c r="BI2191"/>
  <c r="BH2191"/>
  <c r="BG2191"/>
  <c r="BF2191"/>
  <c r="T2191"/>
  <c r="R2191"/>
  <c r="P2191"/>
  <c r="BI2190"/>
  <c r="BH2190"/>
  <c r="BG2190"/>
  <c r="BF2190"/>
  <c r="T2190"/>
  <c r="R2190"/>
  <c r="P2190"/>
  <c r="BI2189"/>
  <c r="BH2189"/>
  <c r="BG2189"/>
  <c r="BF2189"/>
  <c r="T2189"/>
  <c r="R2189"/>
  <c r="P2189"/>
  <c r="BI2188"/>
  <c r="BH2188"/>
  <c r="BG2188"/>
  <c r="BF2188"/>
  <c r="T2188"/>
  <c r="R2188"/>
  <c r="P2188"/>
  <c r="BI2184"/>
  <c r="BH2184"/>
  <c r="BG2184"/>
  <c r="BF2184"/>
  <c r="T2184"/>
  <c r="R2184"/>
  <c r="P2184"/>
  <c r="BI2183"/>
  <c r="BH2183"/>
  <c r="BG2183"/>
  <c r="BF2183"/>
  <c r="T2183"/>
  <c r="R2183"/>
  <c r="P2183"/>
  <c r="BI2176"/>
  <c r="BH2176"/>
  <c r="BG2176"/>
  <c r="BF2176"/>
  <c r="T2176"/>
  <c r="R2176"/>
  <c r="P2176"/>
  <c r="BI2175"/>
  <c r="BH2175"/>
  <c r="BG2175"/>
  <c r="BF2175"/>
  <c r="T2175"/>
  <c r="R2175"/>
  <c r="P2175"/>
  <c r="BI2174"/>
  <c r="BH2174"/>
  <c r="BG2174"/>
  <c r="BF2174"/>
  <c r="T2174"/>
  <c r="R2174"/>
  <c r="P2174"/>
  <c r="BI2173"/>
  <c r="BH2173"/>
  <c r="BG2173"/>
  <c r="BF2173"/>
  <c r="T2173"/>
  <c r="R2173"/>
  <c r="P2173"/>
  <c r="BI2171"/>
  <c r="BH2171"/>
  <c r="BG2171"/>
  <c r="BF2171"/>
  <c r="T2171"/>
  <c r="R2171"/>
  <c r="P2171"/>
  <c r="BI2163"/>
  <c r="BH2163"/>
  <c r="BG2163"/>
  <c r="BF2163"/>
  <c r="T2163"/>
  <c r="R2163"/>
  <c r="P2163"/>
  <c r="BI2159"/>
  <c r="BH2159"/>
  <c r="BG2159"/>
  <c r="BF2159"/>
  <c r="T2159"/>
  <c r="R2159"/>
  <c r="P2159"/>
  <c r="BI2151"/>
  <c r="BH2151"/>
  <c r="BG2151"/>
  <c r="BF2151"/>
  <c r="T2151"/>
  <c r="R2151"/>
  <c r="P2151"/>
  <c r="BI2147"/>
  <c r="BH2147"/>
  <c r="BG2147"/>
  <c r="BF2147"/>
  <c r="T2147"/>
  <c r="R2147"/>
  <c r="P2147"/>
  <c r="BI2143"/>
  <c r="BH2143"/>
  <c r="BG2143"/>
  <c r="BF2143"/>
  <c r="T2143"/>
  <c r="R2143"/>
  <c r="P2143"/>
  <c r="BI2141"/>
  <c r="BH2141"/>
  <c r="BG2141"/>
  <c r="BF2141"/>
  <c r="T2141"/>
  <c r="R2141"/>
  <c r="P2141"/>
  <c r="BI2137"/>
  <c r="BH2137"/>
  <c r="BG2137"/>
  <c r="BF2137"/>
  <c r="T2137"/>
  <c r="R2137"/>
  <c r="P2137"/>
  <c r="BI2126"/>
  <c r="BH2126"/>
  <c r="BG2126"/>
  <c r="BF2126"/>
  <c r="T2126"/>
  <c r="R2126"/>
  <c r="P2126"/>
  <c r="BI2114"/>
  <c r="BH2114"/>
  <c r="BG2114"/>
  <c r="BF2114"/>
  <c r="T2114"/>
  <c r="R2114"/>
  <c r="P2114"/>
  <c r="BI2110"/>
  <c r="BH2110"/>
  <c r="BG2110"/>
  <c r="BF2110"/>
  <c r="T2110"/>
  <c r="R2110"/>
  <c r="P2110"/>
  <c r="BI2106"/>
  <c r="BH2106"/>
  <c r="BG2106"/>
  <c r="BF2106"/>
  <c r="T2106"/>
  <c r="R2106"/>
  <c r="P2106"/>
  <c r="BI2104"/>
  <c r="BH2104"/>
  <c r="BG2104"/>
  <c r="BF2104"/>
  <c r="T2104"/>
  <c r="R2104"/>
  <c r="P2104"/>
  <c r="BI2100"/>
  <c r="BH2100"/>
  <c r="BG2100"/>
  <c r="BF2100"/>
  <c r="T2100"/>
  <c r="R2100"/>
  <c r="P2100"/>
  <c r="BI2097"/>
  <c r="BH2097"/>
  <c r="BG2097"/>
  <c r="BF2097"/>
  <c r="T2097"/>
  <c r="R2097"/>
  <c r="P2097"/>
  <c r="BI1455"/>
  <c r="BH1455"/>
  <c r="BG1455"/>
  <c r="BF1455"/>
  <c r="T1455"/>
  <c r="R1455"/>
  <c r="P1455"/>
  <c r="BI1452"/>
  <c r="BH1452"/>
  <c r="BG1452"/>
  <c r="BF1452"/>
  <c r="T1452"/>
  <c r="R1452"/>
  <c r="P1452"/>
  <c r="BI648"/>
  <c r="BH648"/>
  <c r="BG648"/>
  <c r="BF648"/>
  <c r="T648"/>
  <c r="R648"/>
  <c r="P648"/>
  <c r="BI646"/>
  <c r="BH646"/>
  <c r="BG646"/>
  <c r="BF646"/>
  <c r="T646"/>
  <c r="R646"/>
  <c r="P646"/>
  <c r="BI645"/>
  <c r="BH645"/>
  <c r="BG645"/>
  <c r="BF645"/>
  <c r="T645"/>
  <c r="R645"/>
  <c r="P645"/>
  <c r="BI643"/>
  <c r="BH643"/>
  <c r="BG643"/>
  <c r="BF643"/>
  <c r="T643"/>
  <c r="R643"/>
  <c r="P643"/>
  <c r="BI642"/>
  <c r="BH642"/>
  <c r="BG642"/>
  <c r="BF642"/>
  <c r="T642"/>
  <c r="R642"/>
  <c r="P642"/>
  <c r="BI640"/>
  <c r="BH640"/>
  <c r="BG640"/>
  <c r="BF640"/>
  <c r="T640"/>
  <c r="R640"/>
  <c r="P640"/>
  <c r="BI638"/>
  <c r="BH638"/>
  <c r="BG638"/>
  <c r="BF638"/>
  <c r="T638"/>
  <c r="R638"/>
  <c r="P638"/>
  <c r="BI636"/>
  <c r="BH636"/>
  <c r="BG636"/>
  <c r="BF636"/>
  <c r="T636"/>
  <c r="R636"/>
  <c r="P636"/>
  <c r="BI635"/>
  <c r="BH635"/>
  <c r="BG635"/>
  <c r="BF635"/>
  <c r="T635"/>
  <c r="R635"/>
  <c r="P635"/>
  <c r="BI633"/>
  <c r="BH633"/>
  <c r="BG633"/>
  <c r="BF633"/>
  <c r="T633"/>
  <c r="R633"/>
  <c r="P633"/>
  <c r="BI629"/>
  <c r="BH629"/>
  <c r="BG629"/>
  <c r="BF629"/>
  <c r="T629"/>
  <c r="R629"/>
  <c r="P629"/>
  <c r="BI627"/>
  <c r="BH627"/>
  <c r="BG627"/>
  <c r="BF627"/>
  <c r="T627"/>
  <c r="T626" s="1"/>
  <c r="R627"/>
  <c r="R626"/>
  <c r="P627"/>
  <c r="P626" s="1"/>
  <c r="BI625"/>
  <c r="BH625"/>
  <c r="BG625"/>
  <c r="BF625"/>
  <c r="T625"/>
  <c r="R625"/>
  <c r="P625"/>
  <c r="BI623"/>
  <c r="BH623"/>
  <c r="BG623"/>
  <c r="BF623"/>
  <c r="T623"/>
  <c r="R623"/>
  <c r="P623"/>
  <c r="BI619"/>
  <c r="BH619"/>
  <c r="BG619"/>
  <c r="BF619"/>
  <c r="T619"/>
  <c r="R619"/>
  <c r="P619"/>
  <c r="BI617"/>
  <c r="BH617"/>
  <c r="BG617"/>
  <c r="BF617"/>
  <c r="T617"/>
  <c r="R617"/>
  <c r="P617"/>
  <c r="BI615"/>
  <c r="BH615"/>
  <c r="BG615"/>
  <c r="BF615"/>
  <c r="T615"/>
  <c r="R615"/>
  <c r="P615"/>
  <c r="BI610"/>
  <c r="BH610"/>
  <c r="BG610"/>
  <c r="BF610"/>
  <c r="T610"/>
  <c r="R610"/>
  <c r="P610"/>
  <c r="BI608"/>
  <c r="BH608"/>
  <c r="BG608"/>
  <c r="BF608"/>
  <c r="T608"/>
  <c r="R608"/>
  <c r="P608"/>
  <c r="BI606"/>
  <c r="BH606"/>
  <c r="BG606"/>
  <c r="BF606"/>
  <c r="T606"/>
  <c r="R606"/>
  <c r="P606"/>
  <c r="BI604"/>
  <c r="BH604"/>
  <c r="BG604"/>
  <c r="BF604"/>
  <c r="T604"/>
  <c r="R604"/>
  <c r="P604"/>
  <c r="BI597"/>
  <c r="BH597"/>
  <c r="BG597"/>
  <c r="BF597"/>
  <c r="T597"/>
  <c r="R597"/>
  <c r="P597"/>
  <c r="BI595"/>
  <c r="BH595"/>
  <c r="BG595"/>
  <c r="BF595"/>
  <c r="T595"/>
  <c r="R595"/>
  <c r="P595"/>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80"/>
  <c r="BH580"/>
  <c r="BG580"/>
  <c r="BF580"/>
  <c r="T580"/>
  <c r="R580"/>
  <c r="P580"/>
  <c r="BI578"/>
  <c r="BH578"/>
  <c r="BG578"/>
  <c r="BF578"/>
  <c r="T578"/>
  <c r="R578"/>
  <c r="P578"/>
  <c r="BI576"/>
  <c r="BH576"/>
  <c r="BG576"/>
  <c r="BF576"/>
  <c r="T576"/>
  <c r="R576"/>
  <c r="P576"/>
  <c r="BI574"/>
  <c r="BH574"/>
  <c r="BG574"/>
  <c r="BF574"/>
  <c r="T574"/>
  <c r="R574"/>
  <c r="P574"/>
  <c r="BI572"/>
  <c r="BH572"/>
  <c r="BG572"/>
  <c r="BF572"/>
  <c r="T572"/>
  <c r="R572"/>
  <c r="P572"/>
  <c r="BI570"/>
  <c r="BH570"/>
  <c r="BG570"/>
  <c r="BF570"/>
  <c r="T570"/>
  <c r="R570"/>
  <c r="P570"/>
  <c r="BI569"/>
  <c r="BH569"/>
  <c r="BG569"/>
  <c r="BF569"/>
  <c r="T569"/>
  <c r="R569"/>
  <c r="P569"/>
  <c r="BI567"/>
  <c r="BH567"/>
  <c r="BG567"/>
  <c r="BF567"/>
  <c r="T567"/>
  <c r="R567"/>
  <c r="P567"/>
  <c r="BI566"/>
  <c r="BH566"/>
  <c r="BG566"/>
  <c r="BF566"/>
  <c r="T566"/>
  <c r="R566"/>
  <c r="P566"/>
  <c r="BI564"/>
  <c r="BH564"/>
  <c r="BG564"/>
  <c r="BF564"/>
  <c r="T564"/>
  <c r="R564"/>
  <c r="P564"/>
  <c r="BI562"/>
  <c r="BH562"/>
  <c r="BG562"/>
  <c r="BF562"/>
  <c r="T562"/>
  <c r="R562"/>
  <c r="P562"/>
  <c r="BI560"/>
  <c r="BH560"/>
  <c r="BG560"/>
  <c r="BF560"/>
  <c r="T560"/>
  <c r="R560"/>
  <c r="P560"/>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7"/>
  <c r="BH517"/>
  <c r="BG517"/>
  <c r="BF517"/>
  <c r="T517"/>
  <c r="R517"/>
  <c r="P517"/>
  <c r="BI515"/>
  <c r="BH515"/>
  <c r="BG515"/>
  <c r="BF515"/>
  <c r="T515"/>
  <c r="R515"/>
  <c r="P515"/>
  <c r="BI511"/>
  <c r="BH511"/>
  <c r="BG511"/>
  <c r="BF511"/>
  <c r="T511"/>
  <c r="R511"/>
  <c r="P511"/>
  <c r="BI509"/>
  <c r="BH509"/>
  <c r="BG509"/>
  <c r="BF509"/>
  <c r="T509"/>
  <c r="R509"/>
  <c r="P509"/>
  <c r="BI507"/>
  <c r="BH507"/>
  <c r="BG507"/>
  <c r="BF507"/>
  <c r="T507"/>
  <c r="R507"/>
  <c r="P507"/>
  <c r="BI504"/>
  <c r="BH504"/>
  <c r="BG504"/>
  <c r="BF504"/>
  <c r="T504"/>
  <c r="T503"/>
  <c r="R504"/>
  <c r="R503" s="1"/>
  <c r="P504"/>
  <c r="P503"/>
  <c r="BI502"/>
  <c r="BH502"/>
  <c r="BG502"/>
  <c r="BF502"/>
  <c r="T502"/>
  <c r="R502"/>
  <c r="P502"/>
  <c r="BI500"/>
  <c r="BH500"/>
  <c r="BG500"/>
  <c r="BF500"/>
  <c r="T500"/>
  <c r="R500"/>
  <c r="P500"/>
  <c r="BI491"/>
  <c r="BH491"/>
  <c r="BG491"/>
  <c r="BF491"/>
  <c r="T491"/>
  <c r="R491"/>
  <c r="P491"/>
  <c r="BI488"/>
  <c r="BH488"/>
  <c r="BG488"/>
  <c r="BF488"/>
  <c r="T488"/>
  <c r="R488"/>
  <c r="P488"/>
  <c r="BI485"/>
  <c r="BH485"/>
  <c r="BG485"/>
  <c r="BF485"/>
  <c r="T485"/>
  <c r="R485"/>
  <c r="P485"/>
  <c r="BI465"/>
  <c r="BH465"/>
  <c r="BG465"/>
  <c r="BF465"/>
  <c r="T465"/>
  <c r="R465"/>
  <c r="P465"/>
  <c r="BI463"/>
  <c r="BH463"/>
  <c r="BG463"/>
  <c r="BF463"/>
  <c r="T463"/>
  <c r="R463"/>
  <c r="P463"/>
  <c r="BI461"/>
  <c r="BH461"/>
  <c r="BG461"/>
  <c r="BF461"/>
  <c r="T461"/>
  <c r="R461"/>
  <c r="P461"/>
  <c r="BI460"/>
  <c r="BH460"/>
  <c r="BG460"/>
  <c r="BF460"/>
  <c r="T460"/>
  <c r="R460"/>
  <c r="P460"/>
  <c r="BI459"/>
  <c r="BH459"/>
  <c r="BG459"/>
  <c r="BF459"/>
  <c r="T459"/>
  <c r="R459"/>
  <c r="P459"/>
  <c r="BI458"/>
  <c r="BH458"/>
  <c r="BG458"/>
  <c r="BF458"/>
  <c r="T458"/>
  <c r="R458"/>
  <c r="P458"/>
  <c r="BI457"/>
  <c r="BH457"/>
  <c r="BG457"/>
  <c r="BF457"/>
  <c r="T457"/>
  <c r="R457"/>
  <c r="P457"/>
  <c r="BI456"/>
  <c r="BH456"/>
  <c r="BG456"/>
  <c r="BF456"/>
  <c r="T456"/>
  <c r="R456"/>
  <c r="P456"/>
  <c r="BI455"/>
  <c r="BH455"/>
  <c r="BG455"/>
  <c r="BF455"/>
  <c r="T455"/>
  <c r="R455"/>
  <c r="P455"/>
  <c r="BI453"/>
  <c r="BH453"/>
  <c r="BG453"/>
  <c r="BF453"/>
  <c r="T453"/>
  <c r="R453"/>
  <c r="P453"/>
  <c r="BI452"/>
  <c r="BH452"/>
  <c r="BG452"/>
  <c r="BF452"/>
  <c r="T452"/>
  <c r="R452"/>
  <c r="P452"/>
  <c r="BI451"/>
  <c r="BH451"/>
  <c r="BG451"/>
  <c r="BF451"/>
  <c r="T451"/>
  <c r="R451"/>
  <c r="P451"/>
  <c r="BI449"/>
  <c r="BH449"/>
  <c r="BG449"/>
  <c r="BF449"/>
  <c r="T449"/>
  <c r="R449"/>
  <c r="P449"/>
  <c r="BI447"/>
  <c r="BH447"/>
  <c r="BG447"/>
  <c r="BF447"/>
  <c r="T447"/>
  <c r="R447"/>
  <c r="P447"/>
  <c r="BI445"/>
  <c r="BH445"/>
  <c r="BG445"/>
  <c r="BF445"/>
  <c r="T445"/>
  <c r="R445"/>
  <c r="P445"/>
  <c r="BI444"/>
  <c r="BH444"/>
  <c r="BG444"/>
  <c r="BF444"/>
  <c r="T444"/>
  <c r="R444"/>
  <c r="P444"/>
  <c r="BI440"/>
  <c r="BH440"/>
  <c r="BG440"/>
  <c r="BF440"/>
  <c r="T440"/>
  <c r="R440"/>
  <c r="P440"/>
  <c r="BI431"/>
  <c r="BH431"/>
  <c r="BG431"/>
  <c r="BF431"/>
  <c r="T431"/>
  <c r="R431"/>
  <c r="P431"/>
  <c r="BI420"/>
  <c r="BH420"/>
  <c r="BG420"/>
  <c r="BF420"/>
  <c r="T420"/>
  <c r="R420"/>
  <c r="P420"/>
  <c r="BI419"/>
  <c r="BH419"/>
  <c r="BG419"/>
  <c r="BF419"/>
  <c r="T419"/>
  <c r="R419"/>
  <c r="P419"/>
  <c r="BI415"/>
  <c r="BH415"/>
  <c r="BG415"/>
  <c r="BF415"/>
  <c r="T415"/>
  <c r="R415"/>
  <c r="P415"/>
  <c r="BI414"/>
  <c r="BH414"/>
  <c r="BG414"/>
  <c r="BF414"/>
  <c r="T414"/>
  <c r="R414"/>
  <c r="P414"/>
  <c r="BI413"/>
  <c r="BH413"/>
  <c r="BG413"/>
  <c r="BF413"/>
  <c r="T413"/>
  <c r="R413"/>
  <c r="P413"/>
  <c r="BI391"/>
  <c r="BH391"/>
  <c r="BG391"/>
  <c r="BF391"/>
  <c r="T391"/>
  <c r="R391"/>
  <c r="P391"/>
  <c r="BI387"/>
  <c r="BH387"/>
  <c r="BG387"/>
  <c r="BF387"/>
  <c r="T387"/>
  <c r="R387"/>
  <c r="P387"/>
  <c r="BI382"/>
  <c r="BH382"/>
  <c r="BG382"/>
  <c r="BF382"/>
  <c r="T382"/>
  <c r="R382"/>
  <c r="P382"/>
  <c r="BI380"/>
  <c r="BH380"/>
  <c r="BG380"/>
  <c r="BF380"/>
  <c r="T380"/>
  <c r="R380"/>
  <c r="P380"/>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8"/>
  <c r="BH368"/>
  <c r="BG368"/>
  <c r="BF368"/>
  <c r="T368"/>
  <c r="R368"/>
  <c r="P368"/>
  <c r="BI366"/>
  <c r="BH366"/>
  <c r="BG366"/>
  <c r="BF366"/>
  <c r="T366"/>
  <c r="R366"/>
  <c r="P366"/>
  <c r="BI357"/>
  <c r="BH357"/>
  <c r="BG357"/>
  <c r="BF357"/>
  <c r="T357"/>
  <c r="R357"/>
  <c r="P357"/>
  <c r="BI355"/>
  <c r="BH355"/>
  <c r="BG355"/>
  <c r="BF355"/>
  <c r="T355"/>
  <c r="R355"/>
  <c r="P355"/>
  <c r="BI344"/>
  <c r="BH344"/>
  <c r="BG344"/>
  <c r="BF344"/>
  <c r="T344"/>
  <c r="R344"/>
  <c r="P344"/>
  <c r="BI343"/>
  <c r="BH343"/>
  <c r="BG343"/>
  <c r="BF343"/>
  <c r="T343"/>
  <c r="R343"/>
  <c r="P343"/>
  <c r="BI332"/>
  <c r="BH332"/>
  <c r="BG332"/>
  <c r="BF332"/>
  <c r="T332"/>
  <c r="R332"/>
  <c r="P332"/>
  <c r="BI330"/>
  <c r="BH330"/>
  <c r="BG330"/>
  <c r="BF330"/>
  <c r="T330"/>
  <c r="R330"/>
  <c r="P330"/>
  <c r="BI320"/>
  <c r="BH320"/>
  <c r="BG320"/>
  <c r="BF320"/>
  <c r="T320"/>
  <c r="R320"/>
  <c r="P320"/>
  <c r="BI318"/>
  <c r="BH318"/>
  <c r="BG318"/>
  <c r="BF318"/>
  <c r="T318"/>
  <c r="R318"/>
  <c r="P318"/>
  <c r="BI315"/>
  <c r="BH315"/>
  <c r="BG315"/>
  <c r="BF315"/>
  <c r="T315"/>
  <c r="R315"/>
  <c r="P315"/>
  <c r="BI312"/>
  <c r="BH312"/>
  <c r="BG312"/>
  <c r="BF312"/>
  <c r="T312"/>
  <c r="R312"/>
  <c r="P312"/>
  <c r="BI306"/>
  <c r="BH306"/>
  <c r="BG306"/>
  <c r="BF306"/>
  <c r="T306"/>
  <c r="R306"/>
  <c r="P306"/>
  <c r="BI303"/>
  <c r="BH303"/>
  <c r="BG303"/>
  <c r="BF303"/>
  <c r="T303"/>
  <c r="R303"/>
  <c r="P303"/>
  <c r="BI294"/>
  <c r="BH294"/>
  <c r="BG294"/>
  <c r="BF294"/>
  <c r="T294"/>
  <c r="R294"/>
  <c r="P294"/>
  <c r="BI285"/>
  <c r="BH285"/>
  <c r="BG285"/>
  <c r="BF285"/>
  <c r="T285"/>
  <c r="R285"/>
  <c r="P285"/>
  <c r="BI276"/>
  <c r="BH276"/>
  <c r="BG276"/>
  <c r="BF276"/>
  <c r="T276"/>
  <c r="R276"/>
  <c r="P276"/>
  <c r="BI274"/>
  <c r="BH274"/>
  <c r="BG274"/>
  <c r="BF274"/>
  <c r="T274"/>
  <c r="R274"/>
  <c r="P274"/>
  <c r="BI272"/>
  <c r="BH272"/>
  <c r="BG272"/>
  <c r="BF272"/>
  <c r="T272"/>
  <c r="R272"/>
  <c r="P272"/>
  <c r="BI268"/>
  <c r="BH268"/>
  <c r="BG268"/>
  <c r="BF268"/>
  <c r="T268"/>
  <c r="R268"/>
  <c r="P268"/>
  <c r="BI262"/>
  <c r="BH262"/>
  <c r="BG262"/>
  <c r="BF262"/>
  <c r="T262"/>
  <c r="R262"/>
  <c r="P262"/>
  <c r="BI260"/>
  <c r="BH260"/>
  <c r="BG260"/>
  <c r="BF260"/>
  <c r="T260"/>
  <c r="R260"/>
  <c r="P260"/>
  <c r="BI253"/>
  <c r="BH253"/>
  <c r="BG253"/>
  <c r="BF253"/>
  <c r="T253"/>
  <c r="R253"/>
  <c r="P253"/>
  <c r="BI249"/>
  <c r="BH249"/>
  <c r="BG249"/>
  <c r="BF249"/>
  <c r="T249"/>
  <c r="R249"/>
  <c r="P249"/>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5"/>
  <c r="BH235"/>
  <c r="BG235"/>
  <c r="BF235"/>
  <c r="T235"/>
  <c r="R235"/>
  <c r="P235"/>
  <c r="BI233"/>
  <c r="BH233"/>
  <c r="BG233"/>
  <c r="BF233"/>
  <c r="T233"/>
  <c r="R233"/>
  <c r="P233"/>
  <c r="BI231"/>
  <c r="BH231"/>
  <c r="BG231"/>
  <c r="BF231"/>
  <c r="T231"/>
  <c r="R231"/>
  <c r="P231"/>
  <c r="BI223"/>
  <c r="BH223"/>
  <c r="BG223"/>
  <c r="BF223"/>
  <c r="T223"/>
  <c r="R223"/>
  <c r="P223"/>
  <c r="BI214"/>
  <c r="BH214"/>
  <c r="BG214"/>
  <c r="BF214"/>
  <c r="T214"/>
  <c r="R214"/>
  <c r="P214"/>
  <c r="BI208"/>
  <c r="BH208"/>
  <c r="BG208"/>
  <c r="BF208"/>
  <c r="T208"/>
  <c r="R208"/>
  <c r="P208"/>
  <c r="BI197"/>
  <c r="BH197"/>
  <c r="BG197"/>
  <c r="BF197"/>
  <c r="T197"/>
  <c r="R197"/>
  <c r="P197"/>
  <c r="BI189"/>
  <c r="BH189"/>
  <c r="BG189"/>
  <c r="BF189"/>
  <c r="T189"/>
  <c r="R189"/>
  <c r="P189"/>
  <c r="BI187"/>
  <c r="BH187"/>
  <c r="BG187"/>
  <c r="BF187"/>
  <c r="T187"/>
  <c r="R187"/>
  <c r="P187"/>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50"/>
  <c r="BH150"/>
  <c r="BG150"/>
  <c r="BF150"/>
  <c r="T150"/>
  <c r="R150"/>
  <c r="P150"/>
  <c r="BI148"/>
  <c r="BH148"/>
  <c r="BG148"/>
  <c r="BF148"/>
  <c r="T148"/>
  <c r="R148"/>
  <c r="P148"/>
  <c r="BI146"/>
  <c r="BH146"/>
  <c r="BG146"/>
  <c r="BF146"/>
  <c r="T146"/>
  <c r="R146"/>
  <c r="P146"/>
  <c r="BI144"/>
  <c r="BH144"/>
  <c r="BG144"/>
  <c r="BF144"/>
  <c r="T144"/>
  <c r="R144"/>
  <c r="P144"/>
  <c r="BI143"/>
  <c r="BH143"/>
  <c r="BG143"/>
  <c r="BF143"/>
  <c r="T143"/>
  <c r="R143"/>
  <c r="P143"/>
  <c r="BI142"/>
  <c r="BH142"/>
  <c r="BG142"/>
  <c r="BF142"/>
  <c r="T142"/>
  <c r="R142"/>
  <c r="P142"/>
  <c r="BI140"/>
  <c r="BH140"/>
  <c r="BG140"/>
  <c r="BF140"/>
  <c r="T140"/>
  <c r="R140"/>
  <c r="P140"/>
  <c r="J134"/>
  <c r="J133"/>
  <c r="F133"/>
  <c r="F131"/>
  <c r="E129"/>
  <c r="J92"/>
  <c r="J91"/>
  <c r="F91"/>
  <c r="F89"/>
  <c r="E87"/>
  <c r="J18"/>
  <c r="E18"/>
  <c r="F92" s="1"/>
  <c r="J17"/>
  <c r="J12"/>
  <c r="J131" s="1"/>
  <c r="E7"/>
  <c r="E85" s="1"/>
  <c r="J132" i="2"/>
  <c r="J37"/>
  <c r="J36"/>
  <c r="AY95" i="1"/>
  <c r="J35" i="2"/>
  <c r="AX95" i="1"/>
  <c r="BI219" i="2"/>
  <c r="BH219"/>
  <c r="BG219"/>
  <c r="BF219"/>
  <c r="T219"/>
  <c r="T218"/>
  <c r="R219"/>
  <c r="R218" s="1"/>
  <c r="P219"/>
  <c r="P218"/>
  <c r="BI217"/>
  <c r="BH217"/>
  <c r="BG217"/>
  <c r="BF217"/>
  <c r="T217"/>
  <c r="T216" s="1"/>
  <c r="R217"/>
  <c r="R216"/>
  <c r="P217"/>
  <c r="P216" s="1"/>
  <c r="BI215"/>
  <c r="BH215"/>
  <c r="BG215"/>
  <c r="BF215"/>
  <c r="T215"/>
  <c r="T214"/>
  <c r="R215"/>
  <c r="R214" s="1"/>
  <c r="P215"/>
  <c r="P214"/>
  <c r="BI213"/>
  <c r="BH213"/>
  <c r="BG213"/>
  <c r="BF213"/>
  <c r="T213"/>
  <c r="R213"/>
  <c r="P213"/>
  <c r="BI212"/>
  <c r="BH212"/>
  <c r="BG212"/>
  <c r="BF212"/>
  <c r="T212"/>
  <c r="R212"/>
  <c r="P212"/>
  <c r="BI211"/>
  <c r="BH211"/>
  <c r="BG211"/>
  <c r="BF211"/>
  <c r="T211"/>
  <c r="R211"/>
  <c r="P211"/>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T133"/>
  <c r="R134"/>
  <c r="R133" s="1"/>
  <c r="P134"/>
  <c r="P133"/>
  <c r="J98"/>
  <c r="J127"/>
  <c r="J126"/>
  <c r="F126"/>
  <c r="F124"/>
  <c r="E122"/>
  <c r="J92"/>
  <c r="J91"/>
  <c r="F91"/>
  <c r="F89"/>
  <c r="E87"/>
  <c r="J18"/>
  <c r="E18"/>
  <c r="F127" s="1"/>
  <c r="J17"/>
  <c r="J12"/>
  <c r="J124"/>
  <c r="E7"/>
  <c r="E120" s="1"/>
  <c r="L90" i="1"/>
  <c r="AM90"/>
  <c r="AM89"/>
  <c r="L89"/>
  <c r="AM87"/>
  <c r="L87"/>
  <c r="L85"/>
  <c r="L84"/>
  <c r="J219" i="2"/>
  <c r="BK215"/>
  <c r="J213"/>
  <c r="BK209"/>
  <c r="BK207"/>
  <c r="BK203"/>
  <c r="J193"/>
  <c r="BK187"/>
  <c r="J179"/>
  <c r="BK164"/>
  <c r="J160"/>
  <c r="J152"/>
  <c r="J147"/>
  <c r="J141"/>
  <c r="J205"/>
  <c r="J199"/>
  <c r="J188"/>
  <c r="J180"/>
  <c r="J168"/>
  <c r="J159"/>
  <c r="BK151"/>
  <c r="J144"/>
  <c r="J138"/>
  <c r="J203"/>
  <c r="BK199"/>
  <c r="J189"/>
  <c r="BK176"/>
  <c r="BK172"/>
  <c r="J166"/>
  <c r="BK159"/>
  <c r="BK144"/>
  <c r="BK136"/>
  <c r="J183"/>
  <c r="BK180"/>
  <c r="J176"/>
  <c r="J165"/>
  <c r="J161"/>
  <c r="BK147"/>
  <c r="J140"/>
  <c r="J2376" i="3"/>
  <c r="J2370"/>
  <c r="J2353"/>
  <c r="BK2339"/>
  <c r="BK2305"/>
  <c r="BK2231"/>
  <c r="BK2198"/>
  <c r="BK2191"/>
  <c r="J2173"/>
  <c r="BK2137"/>
  <c r="J2100"/>
  <c r="BK648"/>
  <c r="BK636"/>
  <c r="BK608"/>
  <c r="J572"/>
  <c r="J562"/>
  <c r="BK547"/>
  <c r="J459"/>
  <c r="J447"/>
  <c r="BK419"/>
  <c r="J371"/>
  <c r="BK330"/>
  <c r="J306"/>
  <c r="J272"/>
  <c r="J245"/>
  <c r="BK242"/>
  <c r="BK235"/>
  <c r="BK169"/>
  <c r="J158"/>
  <c r="J2495"/>
  <c r="BK2405"/>
  <c r="J2397"/>
  <c r="J2389"/>
  <c r="BK2376"/>
  <c r="BK2360"/>
  <c r="BK2353"/>
  <c r="BK2341"/>
  <c r="BK2313"/>
  <c r="J2255"/>
  <c r="J2223"/>
  <c r="J2215"/>
  <c r="J2189"/>
  <c r="J2174"/>
  <c r="J2106"/>
  <c r="BK640"/>
  <c r="J623"/>
  <c r="BK593"/>
  <c r="J585"/>
  <c r="J551"/>
  <c r="BK531"/>
  <c r="BK509"/>
  <c r="BK485"/>
  <c r="J457"/>
  <c r="J453"/>
  <c r="J444"/>
  <c r="BK413"/>
  <c r="BK373"/>
  <c r="BK366"/>
  <c r="J320"/>
  <c r="BK239"/>
  <c r="J233"/>
  <c r="J187"/>
  <c r="J175"/>
  <c r="J163"/>
  <c r="J152"/>
  <c r="BK140"/>
  <c r="J2360"/>
  <c r="BK2315"/>
  <c r="BK2258"/>
  <c r="BK2215"/>
  <c r="J2202"/>
  <c r="J2183"/>
  <c r="J2163"/>
  <c r="J2114"/>
  <c r="J643"/>
  <c r="J636"/>
  <c r="BK623"/>
  <c r="J604"/>
  <c r="J581"/>
  <c r="J570"/>
  <c r="BK555"/>
  <c r="BK537"/>
  <c r="BK529"/>
  <c r="J511"/>
  <c r="BK491"/>
  <c r="BK463"/>
  <c r="BK456"/>
  <c r="J415"/>
  <c r="J382"/>
  <c r="J366"/>
  <c r="BK320"/>
  <c r="BK276"/>
  <c r="J268"/>
  <c r="J241"/>
  <c r="J223"/>
  <c r="J171"/>
  <c r="J156"/>
  <c r="BK144"/>
  <c r="BK4452"/>
  <c r="J4451"/>
  <c r="J4438"/>
  <c r="J4433"/>
  <c r="J4430"/>
  <c r="BK4428"/>
  <c r="BK4415"/>
  <c r="BK4400"/>
  <c r="BK4370"/>
  <c r="BK4075"/>
  <c r="J4072"/>
  <c r="J4056"/>
  <c r="J4048"/>
  <c r="J4045"/>
  <c r="J4028"/>
  <c r="BK4016"/>
  <c r="BK4015"/>
  <c r="BK4011"/>
  <c r="J4010"/>
  <c r="J4007"/>
  <c r="J4003"/>
  <c r="J3999"/>
  <c r="J3996"/>
  <c r="J3617"/>
  <c r="J3484"/>
  <c r="BK3421"/>
  <c r="BK3009"/>
  <c r="J3006"/>
  <c r="J3002"/>
  <c r="J2991"/>
  <c r="BK2981"/>
  <c r="BK2977"/>
  <c r="BK2741"/>
  <c r="J2405"/>
  <c r="BK2399"/>
  <c r="BK2389"/>
  <c r="BK2386"/>
  <c r="BK2367"/>
  <c r="J2341"/>
  <c r="J2258"/>
  <c r="BK2216"/>
  <c r="BK2196"/>
  <c r="BK2174"/>
  <c r="BK2159"/>
  <c r="J2104"/>
  <c r="J1452"/>
  <c r="J638"/>
  <c r="J615"/>
  <c r="J587"/>
  <c r="BK572"/>
  <c r="BK553"/>
  <c r="J537"/>
  <c r="BK517"/>
  <c r="J509"/>
  <c r="BK488"/>
  <c r="BK455"/>
  <c r="J420"/>
  <c r="J378"/>
  <c r="J355"/>
  <c r="BK260"/>
  <c r="J240"/>
  <c r="BK182"/>
  <c r="BK171"/>
  <c r="J166"/>
  <c r="BK159"/>
  <c r="BK150"/>
  <c r="J140"/>
  <c r="J1014" i="4"/>
  <c r="J1009"/>
  <c r="J982"/>
  <c r="J960"/>
  <c r="J940"/>
  <c r="BK935"/>
  <c r="J928"/>
  <c r="J925"/>
  <c r="BK920"/>
  <c r="BK916"/>
  <c r="J913"/>
  <c r="J903"/>
  <c r="J889"/>
  <c r="J883"/>
  <c r="J879"/>
  <c r="J865"/>
  <c r="BK858"/>
  <c r="J848"/>
  <c r="J843"/>
  <c r="BK837"/>
  <c r="BK827"/>
  <c r="J821"/>
  <c r="BK813"/>
  <c r="J806"/>
  <c r="J799"/>
  <c r="J789"/>
  <c r="BK780"/>
  <c r="J775"/>
  <c r="BK771"/>
  <c r="BK764"/>
  <c r="BK754"/>
  <c r="J748"/>
  <c r="BK744"/>
  <c r="J738"/>
  <c r="J727"/>
  <c r="BK722"/>
  <c r="J718"/>
  <c r="J713"/>
  <c r="BK697"/>
  <c r="BK690"/>
  <c r="BK680"/>
  <c r="BK672"/>
  <c r="BK669"/>
  <c r="BK658"/>
  <c r="BK651"/>
  <c r="J641"/>
  <c r="BK635"/>
  <c r="BK628"/>
  <c r="J625"/>
  <c r="BK620"/>
  <c r="BK617"/>
  <c r="J605"/>
  <c r="BK599"/>
  <c r="BK593"/>
  <c r="BK587"/>
  <c r="BK579"/>
  <c r="BK572"/>
  <c r="J556"/>
  <c r="J545"/>
  <c r="J533"/>
  <c r="BK520"/>
  <c r="J513"/>
  <c r="J507"/>
  <c r="J492"/>
  <c r="BK483"/>
  <c r="BK475"/>
  <c r="BK471"/>
  <c r="J466"/>
  <c r="BK461"/>
  <c r="J453"/>
  <c r="BK447"/>
  <c r="BK442"/>
  <c r="J436"/>
  <c r="BK421"/>
  <c r="BK414"/>
  <c r="BK409"/>
  <c r="BK398"/>
  <c r="BK391"/>
  <c r="J387"/>
  <c r="BK383"/>
  <c r="J374"/>
  <c r="J352"/>
  <c r="J342"/>
  <c r="J334"/>
  <c r="J326"/>
  <c r="J322"/>
  <c r="J315"/>
  <c r="J312"/>
  <c r="BK305"/>
  <c r="BK293"/>
  <c r="BK289"/>
  <c r="BK281"/>
  <c r="BK270"/>
  <c r="BK264"/>
  <c r="BK254"/>
  <c r="BK239"/>
  <c r="J235"/>
  <c r="BK231"/>
  <c r="J222"/>
  <c r="BK217"/>
  <c r="BK213"/>
  <c r="BK183"/>
  <c r="J172"/>
  <c r="J164"/>
  <c r="J157"/>
  <c r="J150"/>
  <c r="J146"/>
  <c r="J996"/>
  <c r="BK972"/>
  <c r="BK956"/>
  <c r="BK937"/>
  <c r="J911"/>
  <c r="J905"/>
  <c r="BK897"/>
  <c r="BK886"/>
  <c r="J871"/>
  <c r="J820"/>
  <c r="BK815"/>
  <c r="BK803"/>
  <c r="J798"/>
  <c r="J793"/>
  <c r="BK786"/>
  <c r="J767"/>
  <c r="J755"/>
  <c r="J744"/>
  <c r="J737"/>
  <c r="BK732"/>
  <c r="J724"/>
  <c r="BK718"/>
  <c r="BK710"/>
  <c r="J705"/>
  <c r="J699"/>
  <c r="BK679"/>
  <c r="J674"/>
  <c r="BK665"/>
  <c r="BK662"/>
  <c r="J657"/>
  <c r="BK650"/>
  <c r="BK643"/>
  <c r="BK634"/>
  <c r="J620"/>
  <c r="J614"/>
  <c r="J610"/>
  <c r="J600"/>
  <c r="J589"/>
  <c r="J586"/>
  <c r="J578"/>
  <c r="J572"/>
  <c r="J565"/>
  <c r="BK559"/>
  <c r="BK556"/>
  <c r="J491"/>
  <c r="J487"/>
  <c r="J484"/>
  <c r="BK476"/>
  <c r="J468"/>
  <c r="BK463"/>
  <c r="BK456"/>
  <c r="BK452"/>
  <c r="BK449"/>
  <c r="BK435"/>
  <c r="BK430"/>
  <c r="J425"/>
  <c r="BK417"/>
  <c r="J410"/>
  <c r="BK406"/>
  <c r="J404"/>
  <c r="BK400"/>
  <c r="BK396"/>
  <c r="J390"/>
  <c r="J386"/>
  <c r="BK379"/>
  <c r="J370"/>
  <c r="BK362"/>
  <c r="J357"/>
  <c r="BK349"/>
  <c r="BK344"/>
  <c r="J336"/>
  <c r="J331"/>
  <c r="BK307"/>
  <c r="J302"/>
  <c r="J298"/>
  <c r="BK287"/>
  <c r="BK282"/>
  <c r="BK276"/>
  <c r="J267"/>
  <c r="J257"/>
  <c r="BK250"/>
  <c r="J243"/>
  <c r="BK222"/>
  <c r="J210"/>
  <c r="BK203"/>
  <c r="J194"/>
  <c r="BK186"/>
  <c r="BK175"/>
  <c r="BK165"/>
  <c r="J162"/>
  <c r="J145"/>
  <c r="BK141"/>
  <c r="BK133"/>
  <c r="J127"/>
  <c r="J121"/>
  <c r="J1033"/>
  <c r="J1031"/>
  <c r="J1029"/>
  <c r="J1027"/>
  <c r="BK1025"/>
  <c r="J1023"/>
  <c r="J1021"/>
  <c r="J1019"/>
  <c r="BK1017"/>
  <c r="BK1013"/>
  <c r="J1008"/>
  <c r="J986"/>
  <c r="J962"/>
  <c r="J952"/>
  <c r="J942"/>
  <c r="J922"/>
  <c r="BK914"/>
  <c r="J910"/>
  <c r="BK906"/>
  <c r="BK893"/>
  <c r="BK889"/>
  <c r="BK879"/>
  <c r="J875"/>
  <c r="J869"/>
  <c r="BK863"/>
  <c r="J852"/>
  <c r="J829"/>
  <c r="BK822"/>
  <c r="J819"/>
  <c r="J813"/>
  <c r="J803"/>
  <c r="BK797"/>
  <c r="BK787"/>
  <c r="J779"/>
  <c r="J766"/>
  <c r="J759"/>
  <c r="J752"/>
  <c r="BK738"/>
  <c r="BK733"/>
  <c r="J725"/>
  <c r="J715"/>
  <c r="J711"/>
  <c r="J704"/>
  <c r="J697"/>
  <c r="BK685"/>
  <c r="J681"/>
  <c r="BK668"/>
  <c r="BK664"/>
  <c r="BK657"/>
  <c r="BK648"/>
  <c r="J642"/>
  <c r="BK631"/>
  <c r="J626"/>
  <c r="BK621"/>
  <c r="J609"/>
  <c r="BK602"/>
  <c r="J593"/>
  <c r="BK578"/>
  <c r="BK570"/>
  <c r="J564"/>
  <c r="BK550"/>
  <c r="J546"/>
  <c r="BK542"/>
  <c r="BK537"/>
  <c r="BK532"/>
  <c r="J529"/>
  <c r="BK525"/>
  <c r="BK516"/>
  <c r="BK513"/>
  <c r="BK506"/>
  <c r="BK502"/>
  <c r="BK494"/>
  <c r="BK485"/>
  <c r="J477"/>
  <c r="J471"/>
  <c r="BK460"/>
  <c r="J448"/>
  <c r="BK434"/>
  <c r="J429"/>
  <c r="BK231" i="6"/>
  <c r="J219"/>
  <c r="BK201"/>
  <c r="J184"/>
  <c r="J174"/>
  <c r="J153"/>
  <c r="J147"/>
  <c r="BK140"/>
  <c r="BK137"/>
  <c r="J239"/>
  <c r="J229"/>
  <c r="BK225"/>
  <c r="J213"/>
  <c r="BK208"/>
  <c r="J203"/>
  <c r="J192"/>
  <c r="BK176"/>
  <c r="J160"/>
  <c r="J149"/>
  <c r="BK241"/>
  <c r="J232"/>
  <c r="BK223"/>
  <c r="BK210"/>
  <c r="J201"/>
  <c r="J165"/>
  <c r="J152"/>
  <c r="J137"/>
  <c r="J1089" i="7"/>
  <c r="BK1064"/>
  <c r="BK1028"/>
  <c r="BK957"/>
  <c r="BK712"/>
  <c r="BK650"/>
  <c r="J610"/>
  <c r="J580"/>
  <c r="J534"/>
  <c r="BK421"/>
  <c r="J386"/>
  <c r="J334"/>
  <c r="J247"/>
  <c r="J180"/>
  <c r="J142"/>
  <c r="BK1103"/>
  <c r="BK1099"/>
  <c r="BK1097"/>
  <c r="BK1092"/>
  <c r="J1048"/>
  <c r="BK986"/>
  <c r="J712"/>
  <c r="BK580"/>
  <c r="J495"/>
  <c r="J465"/>
  <c r="BK398"/>
  <c r="BK377"/>
  <c r="J259"/>
  <c r="BK180"/>
  <c r="BK149"/>
  <c r="BK1061"/>
  <c r="BK1048"/>
  <c r="BK974"/>
  <c r="J957"/>
  <c r="J868"/>
  <c r="J650"/>
  <c r="BK610"/>
  <c r="J520"/>
  <c r="BK411"/>
  <c r="BK386"/>
  <c r="BK348"/>
  <c r="J222"/>
  <c r="BK172"/>
  <c r="J1082"/>
  <c r="J1064"/>
  <c r="BK1021"/>
  <c r="J792"/>
  <c r="J598"/>
  <c r="BK548"/>
  <c r="J473"/>
  <c r="BK410"/>
  <c r="J377"/>
  <c r="BK327"/>
  <c r="J172"/>
  <c r="J141"/>
  <c r="J226" i="8"/>
  <c r="J219"/>
  <c r="BK202"/>
  <c r="BK183"/>
  <c r="BK178"/>
  <c r="J164"/>
  <c r="BK148"/>
  <c r="J131"/>
  <c r="BK225"/>
  <c r="J209"/>
  <c r="BK196"/>
  <c r="J176"/>
  <c r="BK157"/>
  <c r="J138"/>
  <c r="BK220"/>
  <c r="J206"/>
  <c r="BK200"/>
  <c r="J189"/>
  <c r="J183"/>
  <c r="BK174"/>
  <c r="BK144"/>
  <c r="BK138"/>
  <c r="BK131"/>
  <c r="J200"/>
  <c r="J196"/>
  <c r="J186"/>
  <c r="J172"/>
  <c r="J161"/>
  <c r="J144"/>
  <c r="J133"/>
  <c r="BK253" i="9"/>
  <c r="J246"/>
  <c r="J236"/>
  <c r="BK231"/>
  <c r="J224"/>
  <c r="J220"/>
  <c r="BK217"/>
  <c r="BK213"/>
  <c r="BK206"/>
  <c r="J188"/>
  <c r="J184"/>
  <c r="J175"/>
  <c r="BK165"/>
  <c r="BK161"/>
  <c r="J153"/>
  <c r="J146"/>
  <c r="J259"/>
  <c r="J253"/>
  <c r="J247"/>
  <c r="J241"/>
  <c r="J233"/>
  <c r="J228"/>
  <c r="J221"/>
  <c r="J217"/>
  <c r="BK208"/>
  <c r="BK204"/>
  <c r="J195"/>
  <c r="BK184"/>
  <c r="J177"/>
  <c r="J167"/>
  <c r="BK159"/>
  <c r="BK150"/>
  <c r="J142"/>
  <c r="BK134"/>
  <c r="BK247"/>
  <c r="J231"/>
  <c r="J218"/>
  <c r="J204"/>
  <c r="J191"/>
  <c r="J169"/>
  <c r="J140"/>
  <c r="J175" i="10"/>
  <c r="BK165"/>
  <c r="J152"/>
  <c r="BK144"/>
  <c r="BK139"/>
  <c r="J181"/>
  <c r="J156"/>
  <c r="J144"/>
  <c r="J139"/>
  <c r="BK162"/>
  <c r="J150"/>
  <c r="BK176"/>
  <c r="J168"/>
  <c r="J159"/>
  <c r="BK150"/>
  <c r="J501" i="11"/>
  <c r="J494"/>
  <c r="J490"/>
  <c r="J480"/>
  <c r="J474"/>
  <c r="J470"/>
  <c r="BK467"/>
  <c r="BK462"/>
  <c r="BK455"/>
  <c r="J445"/>
  <c r="J435"/>
  <c r="J424"/>
  <c r="J420"/>
  <c r="BK410"/>
  <c r="J393"/>
  <c r="J387"/>
  <c r="BK380"/>
  <c r="J372"/>
  <c r="J364"/>
  <c r="BK355"/>
  <c r="BK350"/>
  <c r="BK340"/>
  <c r="BK326"/>
  <c r="J318"/>
  <c r="BK305"/>
  <c r="J292"/>
  <c r="J288"/>
  <c r="J282"/>
  <c r="BK271"/>
  <c r="BK267"/>
  <c r="BK257"/>
  <c r="BK246"/>
  <c r="J237"/>
  <c r="BK223"/>
  <c r="BK210"/>
  <c r="J194"/>
  <c r="J191"/>
  <c r="J187"/>
  <c r="BK174"/>
  <c r="BK165"/>
  <c r="BK154"/>
  <c r="J441"/>
  <c r="BK430"/>
  <c r="J426"/>
  <c r="BK421"/>
  <c r="J411"/>
  <c r="BK405"/>
  <c r="BK397"/>
  <c r="J381"/>
  <c r="J376"/>
  <c r="BK371"/>
  <c r="J362"/>
  <c r="J353"/>
  <c r="BK344"/>
  <c r="J340"/>
  <c r="BK331"/>
  <c r="BK327"/>
  <c r="BK314"/>
  <c r="J310"/>
  <c r="BK298"/>
  <c r="J283"/>
  <c r="J278"/>
  <c r="J266"/>
  <c r="BK261"/>
  <c r="BK255"/>
  <c r="J246"/>
  <c r="J229"/>
  <c r="J210"/>
  <c r="BK200"/>
  <c r="J186"/>
  <c r="J181"/>
  <c r="BK177"/>
  <c r="J174"/>
  <c r="J168"/>
  <c r="BK160"/>
  <c r="BK156"/>
  <c r="J149"/>
  <c r="J142"/>
  <c r="BK137"/>
  <c r="J133"/>
  <c r="J500"/>
  <c r="J488"/>
  <c r="J484"/>
  <c r="J481"/>
  <c r="BK478"/>
  <c r="J473"/>
  <c r="BK456"/>
  <c r="BK440"/>
  <c r="J430"/>
  <c r="BK420"/>
  <c r="BK411"/>
  <c r="J403"/>
  <c r="J390"/>
  <c r="BK386"/>
  <c r="J382"/>
  <c r="J374"/>
  <c r="J369"/>
  <c r="BK359"/>
  <c r="BK347"/>
  <c r="J343"/>
  <c r="J327"/>
  <c r="J317"/>
  <c r="J314"/>
  <c r="BK306"/>
  <c r="BK297"/>
  <c r="J293"/>
  <c r="BK290"/>
  <c r="BK286"/>
  <c r="BK278"/>
  <c r="BK273"/>
  <c r="BK260"/>
  <c r="J256"/>
  <c r="BK233"/>
  <c r="BK214"/>
  <c r="J200"/>
  <c r="BK192"/>
  <c r="BK186"/>
  <c r="J167"/>
  <c r="BK163"/>
  <c r="J158"/>
  <c r="J150"/>
  <c r="BK141"/>
  <c r="J138"/>
  <c r="BK133"/>
  <c r="BK508"/>
  <c r="J507"/>
  <c r="J505"/>
  <c r="J497"/>
  <c r="BK491"/>
  <c r="BK488"/>
  <c r="BK484"/>
  <c r="BK469"/>
  <c r="BK464"/>
  <c r="BK458"/>
  <c r="J454"/>
  <c r="J447"/>
  <c r="BK441"/>
  <c r="J436"/>
  <c r="BK419"/>
  <c r="J413"/>
  <c r="BK404"/>
  <c r="J398"/>
  <c r="BK391"/>
  <c r="J379"/>
  <c r="J357"/>
  <c r="J351"/>
  <c r="BK335"/>
  <c r="BK328"/>
  <c r="J321"/>
  <c r="BK313"/>
  <c r="J305"/>
  <c r="J299"/>
  <c r="J286"/>
  <c r="J273"/>
  <c r="BK269"/>
  <c r="J262"/>
  <c r="BK249"/>
  <c r="BK239"/>
  <c r="BK220"/>
  <c r="BK208"/>
  <c r="BK182"/>
  <c r="J178"/>
  <c r="BK169"/>
  <c r="J152"/>
  <c r="J145"/>
  <c r="BK142"/>
  <c r="J407" i="12"/>
  <c r="BK386"/>
  <c r="BK366"/>
  <c r="BK349"/>
  <c r="BK339"/>
  <c r="BK329"/>
  <c r="BK323"/>
  <c r="BK315"/>
  <c r="BK309"/>
  <c r="BK301"/>
  <c r="BK288"/>
  <c r="J272"/>
  <c r="BK265"/>
  <c r="BK259"/>
  <c r="BK251"/>
  <c r="J241"/>
  <c r="J215"/>
  <c r="J207"/>
  <c r="J204"/>
  <c r="J183"/>
  <c r="BK166"/>
  <c r="BK410"/>
  <c r="J386"/>
  <c r="J376"/>
  <c r="J360"/>
  <c r="BK351"/>
  <c r="J345"/>
  <c r="J330"/>
  <c r="J312"/>
  <c r="J299"/>
  <c r="BK291"/>
  <c r="J282"/>
  <c r="J275"/>
  <c r="BK261"/>
  <c r="J251"/>
  <c r="BK232"/>
  <c r="J228"/>
  <c r="BK207"/>
  <c r="BK198"/>
  <c r="BK185"/>
  <c r="BK171"/>
  <c r="BK162"/>
  <c r="BK416"/>
  <c r="J412"/>
  <c r="J403"/>
  <c r="BK392"/>
  <c r="J388"/>
  <c r="BK359"/>
  <c r="J352"/>
  <c r="BK340"/>
  <c r="BK302"/>
  <c r="J295"/>
  <c r="J280"/>
  <c r="J259"/>
  <c r="BK236"/>
  <c r="BK227"/>
  <c r="BK219"/>
  <c r="BK200"/>
  <c r="BK183"/>
  <c r="J169"/>
  <c r="BK159"/>
  <c r="BK407"/>
  <c r="BK376"/>
  <c r="BK358"/>
  <c r="J353"/>
  <c r="BK345"/>
  <c r="J336"/>
  <c r="BK325"/>
  <c r="BK313"/>
  <c r="J303"/>
  <c r="J291"/>
  <c r="J278"/>
  <c r="BK275"/>
  <c r="J265"/>
  <c r="BK249"/>
  <c r="J237"/>
  <c r="BK223"/>
  <c r="J213"/>
  <c r="BK204"/>
  <c r="BK192"/>
  <c r="J179"/>
  <c r="BK164"/>
  <c r="BK233" i="13"/>
  <c r="J226"/>
  <c r="J217"/>
  <c r="J206"/>
  <c r="BK193"/>
  <c r="J189"/>
  <c r="BK176"/>
  <c r="J160"/>
  <c r="BK151"/>
  <c r="BK143"/>
  <c r="BK131"/>
  <c r="J127"/>
  <c r="J231"/>
  <c r="J225"/>
  <c r="BK215"/>
  <c r="BK205"/>
  <c r="BK201"/>
  <c r="J185"/>
  <c r="BK181"/>
  <c r="BK166"/>
  <c r="J156"/>
  <c r="J151"/>
  <c r="J142"/>
  <c r="J136"/>
  <c r="J128"/>
  <c r="BK125"/>
  <c r="J218"/>
  <c r="J209"/>
  <c r="J198"/>
  <c r="BK189"/>
  <c r="J177"/>
  <c r="J169"/>
  <c r="BK159"/>
  <c r="BK149"/>
  <c r="J140"/>
  <c r="J137"/>
  <c r="BK132"/>
  <c r="BK228"/>
  <c r="BK217"/>
  <c r="J208"/>
  <c r="BK198"/>
  <c r="BK184"/>
  <c r="J175"/>
  <c r="BK167"/>
  <c r="J161"/>
  <c r="BK150"/>
  <c r="BK139"/>
  <c r="J130"/>
  <c r="J175" i="14"/>
  <c r="BK164"/>
  <c r="J160"/>
  <c r="BK147"/>
  <c r="J142"/>
  <c r="BK172"/>
  <c r="BK162"/>
  <c r="J157"/>
  <c r="J151"/>
  <c r="BK137"/>
  <c r="BK132"/>
  <c r="J127"/>
  <c r="J170"/>
  <c r="BK165"/>
  <c r="BK157"/>
  <c r="BK151"/>
  <c r="J147"/>
  <c r="J134"/>
  <c r="BK130"/>
  <c r="BK175"/>
  <c r="J165"/>
  <c r="J154"/>
  <c r="BK142"/>
  <c r="J136"/>
  <c r="J128"/>
  <c r="BK272" i="15"/>
  <c r="BK267"/>
  <c r="BK250"/>
  <c r="J241"/>
  <c r="BK234"/>
  <c r="BK220"/>
  <c r="J212"/>
  <c r="J208"/>
  <c r="BK201"/>
  <c r="BK198"/>
  <c r="BK195"/>
  <c r="BK184"/>
  <c r="BK178"/>
  <c r="BK173"/>
  <c r="BK167"/>
  <c r="J159"/>
  <c r="BK156"/>
  <c r="J150"/>
  <c r="BK143"/>
  <c r="BK137"/>
  <c r="BK132"/>
  <c r="J271"/>
  <c r="J262"/>
  <c r="J253"/>
  <c r="BK246"/>
  <c r="BK236"/>
  <c r="J224"/>
  <c r="BK209"/>
  <c r="J202"/>
  <c r="BK194"/>
  <c r="BK182"/>
  <c r="BK172"/>
  <c r="J168"/>
  <c r="J163"/>
  <c r="BK154"/>
  <c r="BK151"/>
  <c r="BK144"/>
  <c r="J137"/>
  <c r="J131"/>
  <c r="J261"/>
  <c r="J257"/>
  <c r="J250"/>
  <c r="BK245"/>
  <c r="J234"/>
  <c r="J231"/>
  <c r="BK226"/>
  <c r="J218"/>
  <c r="BK208"/>
  <c r="BK197"/>
  <c r="J182"/>
  <c r="J176"/>
  <c r="BK168"/>
  <c r="J165"/>
  <c r="BK155"/>
  <c r="BK141"/>
  <c r="BK134"/>
  <c r="BK127"/>
  <c r="J267"/>
  <c r="BK257"/>
  <c r="BK252"/>
  <c r="BK238"/>
  <c r="J233"/>
  <c r="J229"/>
  <c r="BK224"/>
  <c r="J217"/>
  <c r="J210"/>
  <c r="J196"/>
  <c r="BK188"/>
  <c r="J184"/>
  <c r="BK129"/>
  <c r="J202" i="16"/>
  <c r="J192"/>
  <c r="J181"/>
  <c r="J176"/>
  <c r="J169"/>
  <c r="J166"/>
  <c r="BK159"/>
  <c r="J152"/>
  <c r="BK140"/>
  <c r="BK132"/>
  <c r="J204"/>
  <c r="J200"/>
  <c r="BK191"/>
  <c r="J182"/>
  <c r="BK171"/>
  <c r="BK164"/>
  <c r="BK150"/>
  <c r="J145"/>
  <c r="J137"/>
  <c r="J131"/>
  <c r="J126"/>
  <c r="BK200"/>
  <c r="J193"/>
  <c r="J184"/>
  <c r="J179"/>
  <c r="BK167"/>
  <c r="J156"/>
  <c r="BK151"/>
  <c r="J142"/>
  <c r="J135"/>
  <c r="J201"/>
  <c r="J195"/>
  <c r="J180"/>
  <c r="J171"/>
  <c r="BK158"/>
  <c r="BK149"/>
  <c r="BK133"/>
  <c r="BK584" i="17"/>
  <c r="BK580"/>
  <c r="J568"/>
  <c r="J561"/>
  <c r="J552"/>
  <c r="BK540"/>
  <c r="J529"/>
  <c r="J513"/>
  <c r="J485"/>
  <c r="J479"/>
  <c r="J468"/>
  <c r="J453"/>
  <c r="J416"/>
  <c r="BK405"/>
  <c r="BK396"/>
  <c r="J391"/>
  <c r="J383"/>
  <c r="J378"/>
  <c r="BK373"/>
  <c r="BK363"/>
  <c r="BK355"/>
  <c r="BK348"/>
  <c r="J340"/>
  <c r="BK332"/>
  <c r="BK322"/>
  <c r="BK310"/>
  <c r="J300"/>
  <c r="J282"/>
  <c r="J254"/>
  <c r="BK244"/>
  <c r="J222"/>
  <c r="BK199"/>
  <c r="BK174"/>
  <c r="J576"/>
  <c r="BK563"/>
  <c r="J554"/>
  <c r="J546"/>
  <c r="J539"/>
  <c r="J523"/>
  <c r="J515"/>
  <c r="BK491"/>
  <c r="BK478"/>
  <c r="BK472"/>
  <c r="J461"/>
  <c r="BK453"/>
  <c r="BK446"/>
  <c r="J438"/>
  <c r="BK428"/>
  <c r="BK414"/>
  <c r="J399"/>
  <c r="BK391"/>
  <c r="BK386"/>
  <c r="BK379"/>
  <c r="J369"/>
  <c r="J363"/>
  <c r="J357"/>
  <c r="BK344"/>
  <c r="J334"/>
  <c r="J322"/>
  <c r="BK318"/>
  <c r="BK306"/>
  <c r="BK288"/>
  <c r="J276"/>
  <c r="BK254"/>
  <c r="J248"/>
  <c r="J224"/>
  <c r="J209"/>
  <c r="BK201"/>
  <c r="J191"/>
  <c r="BK589"/>
  <c r="BK587"/>
  <c r="J584"/>
  <c r="J579"/>
  <c r="BK573"/>
  <c r="BK561"/>
  <c r="BK552"/>
  <c r="BK539"/>
  <c r="J535"/>
  <c r="BK515"/>
  <c r="J503"/>
  <c r="J494"/>
  <c r="J480"/>
  <c r="J476"/>
  <c r="J451"/>
  <c r="BK432"/>
  <c r="J420"/>
  <c r="J405"/>
  <c r="BK392"/>
  <c r="BK381"/>
  <c r="J368"/>
  <c r="J355"/>
  <c r="J345"/>
  <c r="J337"/>
  <c r="J332"/>
  <c r="BK320"/>
  <c r="BK308"/>
  <c r="BK294"/>
  <c r="J278"/>
  <c r="BK264"/>
  <c r="BK235"/>
  <c r="BK222"/>
  <c r="J203"/>
  <c r="BK183"/>
  <c r="BK162"/>
  <c r="BK572"/>
  <c r="J563"/>
  <c r="BK551"/>
  <c r="J545"/>
  <c r="BK535"/>
  <c r="BK511"/>
  <c r="BK503"/>
  <c r="J491"/>
  <c r="J471"/>
  <c r="BK463"/>
  <c r="J446"/>
  <c r="J432"/>
  <c r="BK416"/>
  <c r="BK399"/>
  <c r="BK376"/>
  <c r="BK368"/>
  <c r="J350"/>
  <c r="J342"/>
  <c r="J315"/>
  <c r="J288"/>
  <c r="BK280"/>
  <c r="BK266"/>
  <c r="J244"/>
  <c r="J235"/>
  <c r="BK224"/>
  <c r="J211"/>
  <c r="J195"/>
  <c r="BK181"/>
  <c r="BK168"/>
  <c r="J414" i="18"/>
  <c r="BK399"/>
  <c r="J389"/>
  <c r="J366"/>
  <c r="J346"/>
  <c r="BK340"/>
  <c r="BK332"/>
  <c r="J324"/>
  <c r="J309"/>
  <c r="J296"/>
  <c r="BK284"/>
  <c r="BK274"/>
  <c r="BK248"/>
  <c r="BK236"/>
  <c r="BK222"/>
  <c r="J204"/>
  <c r="J190"/>
  <c r="J176"/>
  <c r="BK162"/>
  <c r="BK148"/>
  <c r="BK136"/>
  <c r="BK383"/>
  <c r="J370"/>
  <c r="BK356"/>
  <c r="J348"/>
  <c r="BK336"/>
  <c r="J326"/>
  <c r="J310"/>
  <c r="J302"/>
  <c r="J280"/>
  <c r="BK266"/>
  <c r="J254"/>
  <c r="J222"/>
  <c r="J206"/>
  <c r="BK194"/>
  <c r="BK174"/>
  <c r="BK160"/>
  <c r="J156"/>
  <c r="BK418"/>
  <c r="BK409"/>
  <c r="BK394"/>
  <c r="BK376"/>
  <c r="BK358"/>
  <c r="J336"/>
  <c r="BK320"/>
  <c r="J314"/>
  <c r="BK294"/>
  <c r="J286"/>
  <c r="BK262"/>
  <c r="BK254"/>
  <c r="BK244"/>
  <c r="BK226"/>
  <c r="BK206"/>
  <c r="BK190"/>
  <c r="J175"/>
  <c r="J154"/>
  <c r="BK138"/>
  <c r="BK387"/>
  <c r="BK381"/>
  <c r="BK364"/>
  <c r="BK334"/>
  <c r="BK310"/>
  <c r="BK296"/>
  <c r="BK280"/>
  <c r="BK270"/>
  <c r="BK250"/>
  <c r="BK240"/>
  <c r="BK230"/>
  <c r="J218"/>
  <c r="J200"/>
  <c r="J180"/>
  <c r="BK166"/>
  <c r="BK154"/>
  <c r="BK142"/>
  <c r="J161" i="19"/>
  <c r="J151"/>
  <c r="J141"/>
  <c r="J169"/>
  <c r="BK157"/>
  <c r="BK135"/>
  <c r="BK125"/>
  <c r="BK143"/>
  <c r="J125"/>
  <c r="BK163"/>
  <c r="BK137"/>
  <c r="BK1999" i="20"/>
  <c r="BK1997"/>
  <c r="BK1994"/>
  <c r="BK1992"/>
  <c r="BK1989"/>
  <c r="BK1987"/>
  <c r="J1983"/>
  <c r="J1977"/>
  <c r="BK1973"/>
  <c r="BK1971"/>
  <c r="BK1967"/>
  <c r="J1963"/>
  <c r="J1953"/>
  <c r="BK1933"/>
  <c r="J1915"/>
  <c r="J1899"/>
  <c r="BK1891"/>
  <c r="J1861"/>
  <c r="BK1847"/>
  <c r="J1837"/>
  <c r="BK1809"/>
  <c r="BK1799"/>
  <c r="BK1789"/>
  <c r="BK1775"/>
  <c r="J1759"/>
  <c r="J1746"/>
  <c r="BK1741"/>
  <c r="BK1721"/>
  <c r="BK1707"/>
  <c r="BK1691"/>
  <c r="BK1670"/>
  <c r="J1645"/>
  <c r="BK1621"/>
  <c r="J1611"/>
  <c r="BK1593"/>
  <c r="J1583"/>
  <c r="J1557"/>
  <c r="J1539"/>
  <c r="J1511"/>
  <c r="J1491"/>
  <c r="BK1481"/>
  <c r="J1475"/>
  <c r="BK1465"/>
  <c r="J1439"/>
  <c r="BK1413"/>
  <c r="BK1375"/>
  <c r="BK1367"/>
  <c r="BK1353"/>
  <c r="BK1341"/>
  <c r="BK1315"/>
  <c r="BK1303"/>
  <c r="BK1295"/>
  <c r="J1281"/>
  <c r="BK1263"/>
  <c r="BK1245"/>
  <c r="BK1235"/>
  <c r="J1219"/>
  <c r="BK1189"/>
  <c r="BK1179"/>
  <c r="J1165"/>
  <c r="BK1151"/>
  <c r="J1129"/>
  <c r="J1111"/>
  <c r="J1107"/>
  <c r="J1099"/>
  <c r="BK1093"/>
  <c r="BK1071"/>
  <c r="BK1065"/>
  <c r="BK1045"/>
  <c r="J1035"/>
  <c r="BK1019"/>
  <c r="J989"/>
  <c r="BK981"/>
  <c r="J969"/>
  <c r="BK953"/>
  <c r="J945"/>
  <c r="J933"/>
  <c r="J916"/>
  <c r="BK911"/>
  <c r="BK899"/>
  <c r="J889"/>
  <c r="BK873"/>
  <c r="BK855"/>
  <c r="BK847"/>
  <c r="J821"/>
  <c r="J811"/>
  <c r="BK797"/>
  <c r="BK779"/>
  <c r="J769"/>
  <c r="J753"/>
  <c r="BK741"/>
  <c r="J721"/>
  <c r="J697"/>
  <c r="BK673"/>
  <c r="BK643"/>
  <c r="BK635"/>
  <c r="J621"/>
  <c r="BK603"/>
  <c r="J593"/>
  <c r="BK575"/>
  <c r="BK560"/>
  <c r="J543"/>
  <c r="J531"/>
  <c r="J497"/>
  <c r="J471"/>
  <c r="BK445"/>
  <c r="J429"/>
  <c r="BK407"/>
  <c r="J385"/>
  <c r="BK360"/>
  <c r="J355"/>
  <c r="BK339"/>
  <c r="BK321"/>
  <c r="J309"/>
  <c r="BK297"/>
  <c r="BK287"/>
  <c r="J267"/>
  <c r="J257"/>
  <c r="BK231"/>
  <c r="J203"/>
  <c r="BK193"/>
  <c r="J181"/>
  <c r="J167"/>
  <c r="BK1951"/>
  <c r="J1935"/>
  <c r="BK1907"/>
  <c r="BK1899"/>
  <c r="J1887"/>
  <c r="BK1859"/>
  <c r="BK1851"/>
  <c r="J1841"/>
  <c r="J1827"/>
  <c r="BK1817"/>
  <c r="J1799"/>
  <c r="BK1779"/>
  <c r="BK1767"/>
  <c r="BK1749"/>
  <c r="BK1733"/>
  <c r="BK1713"/>
  <c r="J1699"/>
  <c r="J1683"/>
  <c r="J1670"/>
  <c r="BK1665"/>
  <c r="BK1657"/>
  <c r="J1641"/>
  <c r="J1625"/>
  <c r="BK1607"/>
  <c r="J1603"/>
  <c r="BK1583"/>
  <c r="J1559"/>
  <c r="J1547"/>
  <c r="BK1531"/>
  <c r="BK1525"/>
  <c r="J1514"/>
  <c r="J1501"/>
  <c r="BK1491"/>
  <c r="J1481"/>
  <c r="BK1463"/>
  <c r="BK1455"/>
  <c r="J1431"/>
  <c r="J1419"/>
  <c r="BK1405"/>
  <c r="J1381"/>
  <c r="J1369"/>
  <c r="J1361"/>
  <c r="J1345"/>
  <c r="BK1333"/>
  <c r="BK1323"/>
  <c r="J1304"/>
  <c r="J1297"/>
  <c r="J1279"/>
  <c r="J1263"/>
  <c r="BK1229"/>
  <c r="J1217"/>
  <c r="J1198"/>
  <c r="J1185"/>
  <c r="BK1169"/>
  <c r="J1155"/>
  <c r="J1147"/>
  <c r="J1139"/>
  <c r="BK1131"/>
  <c r="J1113"/>
  <c r="J1101"/>
  <c r="BK1077"/>
  <c r="J1067"/>
  <c r="BK1057"/>
  <c r="BK1031"/>
  <c r="BK1023"/>
  <c r="BK1011"/>
  <c r="BK997"/>
  <c r="BK977"/>
  <c r="J899"/>
  <c r="BK887"/>
  <c r="J867"/>
  <c r="J857"/>
  <c r="J845"/>
  <c r="J837"/>
  <c r="BK827"/>
  <c r="BK807"/>
  <c r="J791"/>
  <c r="J779"/>
  <c r="BK765"/>
  <c r="J755"/>
  <c r="J740"/>
  <c r="J735"/>
  <c r="BK721"/>
  <c r="BK703"/>
  <c r="BK689"/>
  <c r="J669"/>
  <c r="J657"/>
  <c r="J647"/>
  <c r="J635"/>
  <c r="J617"/>
  <c r="BK595"/>
  <c r="BK585"/>
  <c r="J571"/>
  <c r="BK549"/>
  <c r="J535"/>
  <c r="BK529"/>
  <c r="J517"/>
  <c r="BK497"/>
  <c r="J479"/>
  <c r="BK473"/>
  <c r="J464"/>
  <c r="J459"/>
  <c r="BK441"/>
  <c r="J431"/>
  <c r="BK411"/>
  <c r="J405"/>
  <c r="J393"/>
  <c r="BK381"/>
  <c r="J369"/>
  <c r="J360"/>
  <c r="J341"/>
  <c r="J329"/>
  <c r="J317"/>
  <c r="J303"/>
  <c r="BK283"/>
  <c r="BK267"/>
  <c r="BK259"/>
  <c r="BK241"/>
  <c r="J219"/>
  <c r="BK197"/>
  <c r="J177"/>
  <c r="BK163"/>
  <c r="BK156"/>
  <c r="J1959"/>
  <c r="BK1941"/>
  <c r="BK1930"/>
  <c r="BK1925"/>
  <c r="BK1915"/>
  <c r="J1905"/>
  <c r="BK1897"/>
  <c r="BK1888"/>
  <c r="J1881"/>
  <c r="J1871"/>
  <c r="BK1861"/>
  <c r="J1851"/>
  <c r="BK1823"/>
  <c r="BK1813"/>
  <c r="BK1795"/>
  <c r="J1777"/>
  <c r="BK1753"/>
  <c r="BK1737"/>
  <c r="J1729"/>
  <c r="J1715"/>
  <c r="BK1695"/>
  <c r="J1673"/>
  <c r="BK1651"/>
  <c r="BK1641"/>
  <c r="J1619"/>
  <c r="J1607"/>
  <c r="BK1599"/>
  <c r="J1577"/>
  <c r="J1569"/>
  <c r="J1561"/>
  <c r="BK1533"/>
  <c r="BK1517"/>
  <c r="BK1501"/>
  <c r="BK1483"/>
  <c r="BK1469"/>
  <c r="J1455"/>
  <c r="J1435"/>
  <c r="J1423"/>
  <c r="J1407"/>
  <c r="BK1397"/>
  <c r="J1367"/>
  <c r="J1353"/>
  <c r="J1341"/>
  <c r="J1317"/>
  <c r="J1305"/>
  <c r="BK1279"/>
  <c r="J1265"/>
  <c r="BK1257"/>
  <c r="J1239"/>
  <c r="BK1219"/>
  <c r="BK1211"/>
  <c r="J1201"/>
  <c r="J1179"/>
  <c r="BK1171"/>
  <c r="BK1149"/>
  <c r="BK1129"/>
  <c r="BK1119"/>
  <c r="J1108"/>
  <c r="BK1085"/>
  <c r="J1053"/>
  <c r="BK1041"/>
  <c r="J1020"/>
  <c r="J1017"/>
  <c r="BK999"/>
  <c r="J991"/>
  <c r="BK969"/>
  <c r="J943"/>
  <c r="BK933"/>
  <c r="BK927"/>
  <c r="J914"/>
  <c r="J903"/>
  <c r="J881"/>
  <c r="J847"/>
  <c r="BK829"/>
  <c r="BK817"/>
  <c r="J809"/>
  <c r="J775"/>
  <c r="J757"/>
  <c r="BK745"/>
  <c r="J741"/>
  <c r="BK731"/>
  <c r="BK713"/>
  <c r="BK685"/>
  <c r="BK671"/>
  <c r="BK665"/>
  <c r="BK654"/>
  <c r="BK647"/>
  <c r="BK637"/>
  <c r="J619"/>
  <c r="J597"/>
  <c r="J585"/>
  <c r="BK562"/>
  <c r="J551"/>
  <c r="J513"/>
  <c r="BK507"/>
  <c r="J499"/>
  <c r="BK489"/>
  <c r="BK471"/>
  <c r="BK453"/>
  <c r="BK449"/>
  <c r="J437"/>
  <c r="BK419"/>
  <c r="J403"/>
  <c r="J395"/>
  <c r="J375"/>
  <c r="BK357"/>
  <c r="BK349"/>
  <c r="BK329"/>
  <c r="J293"/>
  <c r="J283"/>
  <c r="J275"/>
  <c r="BK256"/>
  <c r="J249"/>
  <c r="J241"/>
  <c r="J231"/>
  <c r="J225"/>
  <c r="J215"/>
  <c r="J207"/>
  <c r="J189"/>
  <c r="J175"/>
  <c r="BK157"/>
  <c r="J1957"/>
  <c r="J1951"/>
  <c r="J1939"/>
  <c r="J1923"/>
  <c r="BK1901"/>
  <c r="J1885"/>
  <c r="J1879"/>
  <c r="BK1869"/>
  <c r="BK1833"/>
  <c r="BK1829"/>
  <c r="BK1815"/>
  <c r="J1793"/>
  <c r="J1779"/>
  <c r="BK1759"/>
  <c r="J1751"/>
  <c r="BK1744"/>
  <c r="BK1727"/>
  <c r="J1717"/>
  <c r="BK1705"/>
  <c r="BK1689"/>
  <c r="J1672"/>
  <c r="J1663"/>
  <c r="J1651"/>
  <c r="BK1625"/>
  <c r="BK1613"/>
  <c r="J1595"/>
  <c r="J1587"/>
  <c r="J1567"/>
  <c r="BK1557"/>
  <c r="BK1547"/>
  <c r="BK1527"/>
  <c r="J1517"/>
  <c r="J1507"/>
  <c r="J1493"/>
  <c r="J1451"/>
  <c r="BK1429"/>
  <c r="BK1419"/>
  <c r="J1409"/>
  <c r="BK1399"/>
  <c r="BK1389"/>
  <c r="BK1377"/>
  <c r="J1364"/>
  <c r="J1339"/>
  <c r="BK1327"/>
  <c r="BK1319"/>
  <c r="J1307"/>
  <c r="BK1285"/>
  <c r="J1271"/>
  <c r="J1245"/>
  <c r="J1223"/>
  <c r="BK1207"/>
  <c r="BK1197"/>
  <c r="J1189"/>
  <c r="BK1165"/>
  <c r="BK1137"/>
  <c r="BK1115"/>
  <c r="J1089"/>
  <c r="J1063"/>
  <c r="BK1051"/>
  <c r="J1041"/>
  <c r="BK1033"/>
  <c r="BK1021"/>
  <c r="BK1001"/>
  <c r="J985"/>
  <c r="BK967"/>
  <c r="BK959"/>
  <c r="J953"/>
  <c r="BK947"/>
  <c r="J939"/>
  <c r="J925"/>
  <c r="J919"/>
  <c r="J911"/>
  <c r="BK891"/>
  <c r="BK875"/>
  <c r="BK865"/>
  <c r="BK843"/>
  <c r="BK835"/>
  <c r="J813"/>
  <c r="J799"/>
  <c r="BK791"/>
  <c r="BK769"/>
  <c r="BK749"/>
  <c r="BK739"/>
  <c r="J717"/>
  <c r="BK705"/>
  <c r="J693"/>
  <c r="J685"/>
  <c r="J671"/>
  <c r="BK657"/>
  <c r="BK625"/>
  <c r="J615"/>
  <c r="J607"/>
  <c r="J591"/>
  <c r="BK579"/>
  <c r="BK567"/>
  <c r="J549"/>
  <c r="BK535"/>
  <c r="BK523"/>
  <c r="J511"/>
  <c r="BK493"/>
  <c r="J483"/>
  <c r="J477"/>
  <c r="BK469"/>
  <c r="BK455"/>
  <c r="BK431"/>
  <c r="J415"/>
  <c r="BK385"/>
  <c r="BK375"/>
  <c r="J365"/>
  <c r="BK348"/>
  <c r="BK341"/>
  <c r="BK325"/>
  <c r="BK303"/>
  <c r="J273"/>
  <c r="BK255"/>
  <c r="BK227"/>
  <c r="BK217"/>
  <c r="J197"/>
  <c r="BK181"/>
  <c r="BK165"/>
  <c r="J159"/>
  <c r="BK424" i="21"/>
  <c r="J422"/>
  <c r="BK418"/>
  <c r="BK412"/>
  <c r="J392"/>
  <c r="BK374"/>
  <c r="J348"/>
  <c r="J334"/>
  <c r="J319"/>
  <c r="BK296"/>
  <c r="J274"/>
  <c r="BK250"/>
  <c r="BK242"/>
  <c r="J221"/>
  <c r="BK213"/>
  <c r="BK199"/>
  <c r="BK177"/>
  <c r="BK171"/>
  <c r="J149"/>
  <c r="J145"/>
  <c r="J415"/>
  <c r="BK406"/>
  <c r="BK392"/>
  <c r="J386"/>
  <c r="BK378"/>
  <c r="BK368"/>
  <c r="J352"/>
  <c r="BK324"/>
  <c r="J314"/>
  <c r="J298"/>
  <c r="BK268"/>
  <c r="J256"/>
  <c r="J242"/>
  <c r="BK232"/>
  <c r="J224"/>
  <c r="J217"/>
  <c r="J212"/>
  <c r="J201"/>
  <c r="BK192"/>
  <c r="J181"/>
  <c r="J174"/>
  <c r="J165"/>
  <c r="J160"/>
  <c r="BK149"/>
  <c r="J135"/>
  <c r="J418"/>
  <c r="J412"/>
  <c r="J406"/>
  <c r="BK386"/>
  <c r="J376"/>
  <c r="J360"/>
  <c r="BK344"/>
  <c r="BK330"/>
  <c r="J320"/>
  <c r="J312"/>
  <c r="J306"/>
  <c r="J288"/>
  <c r="BK278"/>
  <c r="J268"/>
  <c r="J254"/>
  <c r="BK246"/>
  <c r="BK239"/>
  <c r="J227"/>
  <c r="BK220"/>
  <c r="J213"/>
  <c r="BK202"/>
  <c r="BK197"/>
  <c r="BK188"/>
  <c r="BK174"/>
  <c r="J163"/>
  <c r="BK154"/>
  <c r="BK142"/>
  <c r="J137"/>
  <c r="BK410"/>
  <c r="BK398"/>
  <c r="J364"/>
  <c r="BK348"/>
  <c r="BK336"/>
  <c r="BK320"/>
  <c r="J296"/>
  <c r="BK286"/>
  <c r="BK264"/>
  <c r="J250"/>
  <c r="BK238"/>
  <c r="J228"/>
  <c r="BK219"/>
  <c r="J211"/>
  <c r="J199"/>
  <c r="J188"/>
  <c r="BK183"/>
  <c r="J176"/>
  <c r="BK170"/>
  <c r="BK158"/>
  <c r="BK147"/>
  <c r="J140"/>
  <c r="J117" i="22"/>
  <c r="J127" i="23"/>
  <c r="BK117"/>
  <c r="BK129"/>
  <c r="BK131" i="24"/>
  <c r="BK124"/>
  <c r="J126"/>
  <c r="BK130"/>
  <c r="J125"/>
  <c r="BK453" i="25"/>
  <c r="BK446"/>
  <c r="J415"/>
  <c r="BK381"/>
  <c r="BK368"/>
  <c r="J342"/>
  <c r="J317"/>
  <c r="BK309"/>
  <c r="J304"/>
  <c r="J279"/>
  <c r="J251"/>
  <c r="BK241"/>
  <c r="BK200"/>
  <c r="BK168"/>
  <c r="J156"/>
  <c r="BK440"/>
  <c r="BK413"/>
  <c r="BK378"/>
  <c r="BK353"/>
  <c r="BK311"/>
  <c r="BK283"/>
  <c r="BK278"/>
  <c r="BK268"/>
  <c r="BK227"/>
  <c r="BK212"/>
  <c r="J187"/>
  <c r="J153"/>
  <c r="BK444"/>
  <c r="BK439"/>
  <c r="J381"/>
  <c r="J322"/>
  <c r="J306"/>
  <c r="BK292"/>
  <c r="BK281"/>
  <c r="J250"/>
  <c r="BK223"/>
  <c r="BK215"/>
  <c r="J185"/>
  <c r="BK147"/>
  <c r="BK415"/>
  <c r="BK289"/>
  <c r="J282"/>
  <c r="BK270"/>
  <c r="BK251"/>
  <c r="BK205"/>
  <c r="BK192"/>
  <c r="J143"/>
  <c r="BK306" i="26"/>
  <c r="J292"/>
  <c r="J284"/>
  <c r="J278"/>
  <c r="J265"/>
  <c r="BK203"/>
  <c r="J140"/>
  <c r="J312"/>
  <c r="J283"/>
  <c r="J273"/>
  <c r="BK220"/>
  <c r="BK196"/>
  <c r="BK170"/>
  <c r="BK329"/>
  <c r="J316"/>
  <c r="J288"/>
  <c r="BK282"/>
  <c r="J274"/>
  <c r="BK263"/>
  <c r="BK223"/>
  <c r="BK200"/>
  <c r="BK188"/>
  <c r="BK156"/>
  <c r="BK316"/>
  <c r="BK248"/>
  <c r="J220"/>
  <c r="J196"/>
  <c r="J170"/>
  <c r="J144"/>
  <c r="J132" i="27"/>
  <c r="J138"/>
  <c r="BK126"/>
  <c r="BK217" i="2"/>
  <c r="J215"/>
  <c r="BK211"/>
  <c r="BK208"/>
  <c r="BK205"/>
  <c r="BK198"/>
  <c r="BK188"/>
  <c r="J181"/>
  <c r="J167"/>
  <c r="J154"/>
  <c r="BK146"/>
  <c r="BK140"/>
  <c r="BK204"/>
  <c r="BK193"/>
  <c r="J186"/>
  <c r="J178"/>
  <c r="BK165"/>
  <c r="BK158"/>
  <c r="BK150"/>
  <c r="BK141"/>
  <c r="AS112" i="1"/>
  <c r="J196" i="2"/>
  <c r="BK186"/>
  <c r="J173"/>
  <c r="J169"/>
  <c r="BK161"/>
  <c r="J148"/>
  <c r="J134"/>
  <c r="BK196"/>
  <c r="J185"/>
  <c r="BK184"/>
  <c r="BK177"/>
  <c r="J172"/>
  <c r="BK163"/>
  <c r="BK156"/>
  <c r="J149"/>
  <c r="BK139"/>
  <c r="J2374" i="3"/>
  <c r="J2362"/>
  <c r="BK2350"/>
  <c r="J2312"/>
  <c r="BK2255"/>
  <c r="BK2228"/>
  <c r="J2193"/>
  <c r="BK2184"/>
  <c r="BK2143"/>
  <c r="BK2114"/>
  <c r="BK1455"/>
  <c r="BK646"/>
  <c r="BK617"/>
  <c r="BK595"/>
  <c r="J569"/>
  <c r="BK551"/>
  <c r="BK543"/>
  <c r="J529"/>
  <c r="BK507"/>
  <c r="BK452"/>
  <c r="J440"/>
  <c r="J373"/>
  <c r="BK332"/>
  <c r="J312"/>
  <c r="BK294"/>
  <c r="J253"/>
  <c r="J243"/>
  <c r="J208"/>
  <c r="J161"/>
  <c r="BK2739"/>
  <c r="BK2465"/>
  <c r="J2399"/>
  <c r="J2391"/>
  <c r="J2384"/>
  <c r="BK2362"/>
  <c r="J2355"/>
  <c r="BK2344"/>
  <c r="BK2309"/>
  <c r="J2231"/>
  <c r="BK2218"/>
  <c r="BK2190"/>
  <c r="J2175"/>
  <c r="J2143"/>
  <c r="J2097"/>
  <c r="BK635"/>
  <c r="J625"/>
  <c r="BK597"/>
  <c r="BK589"/>
  <c r="BK562"/>
  <c r="J535"/>
  <c r="J521"/>
  <c r="J502"/>
  <c r="BK458"/>
  <c r="J449"/>
  <c r="BK440"/>
  <c r="J387"/>
  <c r="BK368"/>
  <c r="J332"/>
  <c r="BK268"/>
  <c r="J237"/>
  <c r="BK208"/>
  <c r="BK179"/>
  <c r="BK166"/>
  <c r="J154"/>
  <c r="J142"/>
  <c r="BK2356"/>
  <c r="J2309"/>
  <c r="J2256"/>
  <c r="J2214"/>
  <c r="BK2193"/>
  <c r="J2176"/>
  <c r="BK2151"/>
  <c r="BK2110"/>
  <c r="J640"/>
  <c r="J627"/>
  <c r="J610"/>
  <c r="J595"/>
  <c r="J583"/>
  <c r="BK576"/>
  <c r="J567"/>
  <c r="J545"/>
  <c r="BK533"/>
  <c r="BK515"/>
  <c r="J488"/>
  <c r="J461"/>
  <c r="BK420"/>
  <c r="J414"/>
  <c r="J380"/>
  <c r="J357"/>
  <c r="J315"/>
  <c r="J274"/>
  <c r="BK262"/>
  <c r="BK249"/>
  <c r="BK233"/>
  <c r="J189"/>
  <c r="BK164"/>
  <c r="J151"/>
  <c r="BK4454"/>
  <c r="BK4440"/>
  <c r="BK4437"/>
  <c r="J4431"/>
  <c r="J4429"/>
  <c r="BK4424"/>
  <c r="BK4412"/>
  <c r="BK4397"/>
  <c r="BK4367"/>
  <c r="J4058"/>
  <c r="BK4048"/>
  <c r="BK4045"/>
  <c r="BK4031"/>
  <c r="BK4028"/>
  <c r="BK4024"/>
  <c r="BK4018"/>
  <c r="BK4013"/>
  <c r="BK4008"/>
  <c r="J4005"/>
  <c r="J4001"/>
  <c r="BK3997"/>
  <c r="J3993"/>
  <c r="J3614"/>
  <c r="BK3481"/>
  <c r="BK3419"/>
  <c r="BK3002"/>
  <c r="BK2991"/>
  <c r="BK2979"/>
  <c r="BK2975"/>
  <c r="BK2495"/>
  <c r="J2465"/>
  <c r="J2401"/>
  <c r="J2393"/>
  <c r="BK2375"/>
  <c r="BK2312"/>
  <c r="J2218"/>
  <c r="BK2202"/>
  <c r="J2191"/>
  <c r="BK2173"/>
  <c r="J2151"/>
  <c r="BK2100"/>
  <c r="BK643"/>
  <c r="BK627"/>
  <c r="BK604"/>
  <c r="BK580"/>
  <c r="J574"/>
  <c r="J555"/>
  <c r="J543"/>
  <c r="BK521"/>
  <c r="BK502"/>
  <c r="J463"/>
  <c r="BK457"/>
  <c r="BK447"/>
  <c r="BK414"/>
  <c r="BK376"/>
  <c r="J344"/>
  <c r="J303"/>
  <c r="J244"/>
  <c r="BK237"/>
  <c r="J197"/>
  <c r="BK175"/>
  <c r="BK167"/>
  <c r="BK154"/>
  <c r="J148"/>
  <c r="J1012" i="4"/>
  <c r="BK1002"/>
  <c r="J984"/>
  <c r="J964"/>
  <c r="J946"/>
  <c r="J939"/>
  <c r="J934"/>
  <c r="J927"/>
  <c r="BK922"/>
  <c r="BK918"/>
  <c r="BK915"/>
  <c r="J907"/>
  <c r="J896"/>
  <c r="J886"/>
  <c r="J882"/>
  <c r="J868"/>
  <c r="BK861"/>
  <c r="J855"/>
  <c r="BK844"/>
  <c r="BK836"/>
  <c r="J830"/>
  <c r="J824"/>
  <c r="BK816"/>
  <c r="BK811"/>
  <c r="J804"/>
  <c r="BK791"/>
  <c r="BK785"/>
  <c r="BK779"/>
  <c r="J774"/>
  <c r="BK770"/>
  <c r="BK755"/>
  <c r="J749"/>
  <c r="BK742"/>
  <c r="J732"/>
  <c r="BK724"/>
  <c r="J721"/>
  <c r="BK716"/>
  <c r="J706"/>
  <c r="BK695"/>
  <c r="BK688"/>
  <c r="BK676"/>
  <c r="J671"/>
  <c r="BK659"/>
  <c r="BK653"/>
  <c r="BK642"/>
  <c r="BK639"/>
  <c r="J633"/>
  <c r="BK626"/>
  <c r="BK622"/>
  <c r="BK618"/>
  <c r="BK606"/>
  <c r="J602"/>
  <c r="J594"/>
  <c r="BK580"/>
  <c r="J574"/>
  <c r="J562"/>
  <c r="J552"/>
  <c r="J543"/>
  <c r="J535"/>
  <c r="J518"/>
  <c r="J512"/>
  <c r="J501"/>
  <c r="BK489"/>
  <c r="BK481"/>
  <c r="J478"/>
  <c r="BK467"/>
  <c r="J463"/>
  <c r="J454"/>
  <c r="BK451"/>
  <c r="J446"/>
  <c r="J438"/>
  <c r="BK424"/>
  <c r="BK418"/>
  <c r="J412"/>
  <c r="BK405"/>
  <c r="J395"/>
  <c r="BK390"/>
  <c r="BK386"/>
  <c r="BK382"/>
  <c r="J373"/>
  <c r="J348"/>
  <c r="J339"/>
  <c r="J329"/>
  <c r="BK325"/>
  <c r="BK317"/>
  <c r="J313"/>
  <c r="J309"/>
  <c r="J297"/>
  <c r="BK292"/>
  <c r="BK288"/>
  <c r="BK280"/>
  <c r="BK268"/>
  <c r="J263"/>
  <c r="BK253"/>
  <c r="J242"/>
  <c r="J236"/>
  <c r="BK232"/>
  <c r="BK227"/>
  <c r="BK220"/>
  <c r="J215"/>
  <c r="BK211"/>
  <c r="BK208"/>
  <c r="BK204"/>
  <c r="J200"/>
  <c r="BK195"/>
  <c r="J191"/>
  <c r="BK188"/>
  <c r="BK180"/>
  <c r="BK176"/>
  <c r="J165"/>
  <c r="BK158"/>
  <c r="J152"/>
  <c r="J148"/>
  <c r="BK140"/>
  <c r="J137"/>
  <c r="BK134"/>
  <c r="J128"/>
  <c r="J1017"/>
  <c r="BK1014"/>
  <c r="BK1012"/>
  <c r="BK1008"/>
  <c r="J1006"/>
  <c r="BK1000"/>
  <c r="BK986"/>
  <c r="J968"/>
  <c r="J950"/>
  <c r="BK932"/>
  <c r="BK929"/>
  <c r="BK926"/>
  <c r="J901"/>
  <c r="BK896"/>
  <c r="BK877"/>
  <c r="J873"/>
  <c r="BK826"/>
  <c r="BK819"/>
  <c r="J809"/>
  <c r="J807"/>
  <c r="BK799"/>
  <c r="BK794"/>
  <c r="J790"/>
  <c r="BK775"/>
  <c r="J762"/>
  <c r="J750"/>
  <c r="J746"/>
  <c r="BK740"/>
  <c r="J733"/>
  <c r="BK725"/>
  <c r="J719"/>
  <c r="J709"/>
  <c r="BK704"/>
  <c r="J695"/>
  <c r="J678"/>
  <c r="J672"/>
  <c r="J664"/>
  <c r="J661"/>
  <c r="J655"/>
  <c r="J647"/>
  <c r="J640"/>
  <c r="J631"/>
  <c r="J617"/>
  <c r="J613"/>
  <c r="BK607"/>
  <c r="BK597"/>
  <c r="J590"/>
  <c r="J587"/>
  <c r="J579"/>
  <c r="J575"/>
  <c r="BK568"/>
  <c r="BK562"/>
  <c r="BK558"/>
  <c r="J555"/>
  <c r="BK488"/>
  <c r="J483"/>
  <c r="J475"/>
  <c r="BK465"/>
  <c r="BK458"/>
  <c r="BK455"/>
  <c r="J447"/>
  <c r="J439"/>
  <c r="BK431"/>
  <c r="J427"/>
  <c r="BK420"/>
  <c r="J415"/>
  <c r="BK408"/>
  <c r="J403"/>
  <c r="J398"/>
  <c r="BK395"/>
  <c r="BK389"/>
  <c r="J384"/>
  <c r="J377"/>
  <c r="J366"/>
  <c r="J361"/>
  <c r="J356"/>
  <c r="BK348"/>
  <c r="J343"/>
  <c r="BK334"/>
  <c r="J330"/>
  <c r="BK319"/>
  <c r="J299"/>
  <c r="BK290"/>
  <c r="BK285"/>
  <c r="BK277"/>
  <c r="J268"/>
  <c r="J259"/>
  <c r="J253"/>
  <c r="BK246"/>
  <c r="BK241"/>
  <c r="J224"/>
  <c r="J213"/>
  <c r="J207"/>
  <c r="J197"/>
  <c r="J189"/>
  <c r="J184"/>
  <c r="BK173"/>
  <c r="J167"/>
  <c r="J163"/>
  <c r="BK150"/>
  <c r="BK142"/>
  <c r="BK137"/>
  <c r="BK128"/>
  <c r="BK122"/>
  <c r="BK1033"/>
  <c r="BK1031"/>
  <c r="BK1029"/>
  <c r="J1028"/>
  <c r="J1026"/>
  <c r="BK1024"/>
  <c r="BK1022"/>
  <c r="BK1020"/>
  <c r="BK1018"/>
  <c r="J1016"/>
  <c r="J1011"/>
  <c r="BK998"/>
  <c r="J976"/>
  <c r="J944"/>
  <c r="J933"/>
  <c r="BK913"/>
  <c r="J909"/>
  <c r="BK903"/>
  <c r="J898"/>
  <c r="J891"/>
  <c r="BK887"/>
  <c r="J877"/>
  <c r="BK874"/>
  <c r="BK867"/>
  <c r="J859"/>
  <c r="BK842"/>
  <c r="BK839"/>
  <c r="J832"/>
  <c r="J823"/>
  <c r="BK820"/>
  <c r="BK804"/>
  <c r="J801"/>
  <c r="J795"/>
  <c r="BK784"/>
  <c r="J781"/>
  <c r="J776"/>
  <c r="BK767"/>
  <c r="J764"/>
  <c r="J753"/>
  <c r="BK750"/>
  <c r="BK734"/>
  <c r="BK720"/>
  <c r="BK712"/>
  <c r="J708"/>
  <c r="BK703"/>
  <c r="BK694"/>
  <c r="J684"/>
  <c r="J680"/>
  <c r="J667"/>
  <c r="J662"/>
  <c r="J659"/>
  <c r="BK649"/>
  <c r="BK645"/>
  <c r="J638"/>
  <c r="BK630"/>
  <c r="BK625"/>
  <c r="BK614"/>
  <c r="J607"/>
  <c r="BK600"/>
  <c r="J598"/>
  <c r="BK589"/>
  <c r="BK581"/>
  <c r="BK567"/>
  <c r="J559"/>
  <c r="BK548"/>
  <c r="BK541"/>
  <c r="BK536"/>
  <c r="BK531"/>
  <c r="J528"/>
  <c r="J524"/>
  <c r="J519"/>
  <c r="J514"/>
  <c r="J510"/>
  <c r="J505"/>
  <c r="BK497"/>
  <c r="BK491"/>
  <c r="BK479"/>
  <c r="BK474"/>
  <c r="BK466"/>
  <c r="J459"/>
  <c r="BK441"/>
  <c r="J430"/>
  <c r="BK427"/>
  <c r="J424"/>
  <c r="J421"/>
  <c r="BK413"/>
  <c r="J396"/>
  <c r="J392"/>
  <c r="BK380"/>
  <c r="BK374"/>
  <c r="BK368"/>
  <c r="J365"/>
  <c r="J363"/>
  <c r="BK361"/>
  <c r="BK357"/>
  <c r="J351"/>
  <c r="BK343"/>
  <c r="J338"/>
  <c r="J335"/>
  <c r="J328"/>
  <c r="J318"/>
  <c r="BK313"/>
  <c r="BK311"/>
  <c r="BK309"/>
  <c r="BK303"/>
  <c r="J301"/>
  <c r="BK291"/>
  <c r="J287"/>
  <c r="BK278"/>
  <c r="BK273"/>
  <c r="BK269"/>
  <c r="BK261"/>
  <c r="BK257"/>
  <c r="BK249"/>
  <c r="J246"/>
  <c r="J239"/>
  <c r="BK235"/>
  <c r="J230"/>
  <c r="BK226"/>
  <c r="J220"/>
  <c r="BK218"/>
  <c r="BK210"/>
  <c r="BK200"/>
  <c r="J183"/>
  <c r="J181"/>
  <c r="J176"/>
  <c r="BK170"/>
  <c r="BK167"/>
  <c r="J161"/>
  <c r="J151"/>
  <c r="J142"/>
  <c r="BK139"/>
  <c r="J134"/>
  <c r="J131"/>
  <c r="BK123"/>
  <c r="BK1005"/>
  <c r="J994"/>
  <c r="J988"/>
  <c r="BK976"/>
  <c r="J970"/>
  <c r="BK964"/>
  <c r="J956"/>
  <c r="BK952"/>
  <c r="BK942"/>
  <c r="BK938"/>
  <c r="BK934"/>
  <c r="BK931"/>
  <c r="BK924"/>
  <c r="J918"/>
  <c r="BK910"/>
  <c r="BK904"/>
  <c r="BK898"/>
  <c r="J893"/>
  <c r="BK890"/>
  <c r="BK884"/>
  <c r="BK878"/>
  <c r="BK873"/>
  <c r="J863"/>
  <c r="BK856"/>
  <c r="BK853"/>
  <c r="BK850"/>
  <c r="BK847"/>
  <c r="BK843"/>
  <c r="J838"/>
  <c r="BK833"/>
  <c r="BK828"/>
  <c r="BK818"/>
  <c r="BK810"/>
  <c r="J802"/>
  <c r="J794"/>
  <c r="J788"/>
  <c r="BK777"/>
  <c r="J772"/>
  <c r="BK769"/>
  <c r="BK763"/>
  <c r="BK758"/>
  <c r="BK749"/>
  <c r="BK743"/>
  <c r="BK737"/>
  <c r="BK730"/>
  <c r="BK726"/>
  <c r="BK721"/>
  <c r="BK708"/>
  <c r="J701"/>
  <c r="J696"/>
  <c r="BK693"/>
  <c r="J690"/>
  <c r="J687"/>
  <c r="BK683"/>
  <c r="J679"/>
  <c r="BK674"/>
  <c r="J663"/>
  <c r="BK654"/>
  <c r="J648"/>
  <c r="J637"/>
  <c r="J630"/>
  <c r="J618"/>
  <c r="BK610"/>
  <c r="BK598"/>
  <c r="J592"/>
  <c r="BK584"/>
  <c r="J581"/>
  <c r="BK575"/>
  <c r="J568"/>
  <c r="BK563"/>
  <c r="J560"/>
  <c r="BK555"/>
  <c r="J551"/>
  <c r="BK547"/>
  <c r="J542"/>
  <c r="BK540"/>
  <c r="J537"/>
  <c r="J532"/>
  <c r="BK529"/>
  <c r="J525"/>
  <c r="BK522"/>
  <c r="BK519"/>
  <c r="BK514"/>
  <c r="BK511"/>
  <c r="J506"/>
  <c r="J503"/>
  <c r="J500"/>
  <c r="J497"/>
  <c r="BK493"/>
  <c r="BK486"/>
  <c r="BK473"/>
  <c r="J467"/>
  <c r="J456"/>
  <c r="BK446"/>
  <c r="J443"/>
  <c r="BK438"/>
  <c r="J433"/>
  <c r="J419"/>
  <c r="BK416"/>
  <c r="J408"/>
  <c r="BK401"/>
  <c r="BK397"/>
  <c r="J381"/>
  <c r="J376"/>
  <c r="BK370"/>
  <c r="J368"/>
  <c r="J364"/>
  <c r="BK354"/>
  <c r="BK352"/>
  <c r="J349"/>
  <c r="BK342"/>
  <c r="J337"/>
  <c r="BK331"/>
  <c r="J325"/>
  <c r="BK322"/>
  <c r="J317"/>
  <c r="BK308"/>
  <c r="J305"/>
  <c r="BK301"/>
  <c r="J296"/>
  <c r="J294"/>
  <c r="BK284"/>
  <c r="J280"/>
  <c r="J275"/>
  <c r="J270"/>
  <c r="BK263"/>
  <c r="J260"/>
  <c r="J255"/>
  <c r="BK248"/>
  <c r="BK244"/>
  <c r="BK237"/>
  <c r="J233"/>
  <c r="J226"/>
  <c r="J216"/>
  <c r="BK209"/>
  <c r="BK207"/>
  <c r="J203"/>
  <c r="J199"/>
  <c r="BK196"/>
  <c r="BK193"/>
  <c r="J188"/>
  <c r="BK185"/>
  <c r="J180"/>
  <c r="J175"/>
  <c r="J170"/>
  <c r="BK161"/>
  <c r="BK156"/>
  <c r="BK153"/>
  <c r="BK147"/>
  <c r="J136"/>
  <c r="J132"/>
  <c r="BK130"/>
  <c r="J124"/>
  <c r="BK135" i="5"/>
  <c r="BK132"/>
  <c r="J129"/>
  <c r="J126"/>
  <c r="J124"/>
  <c r="BK134"/>
  <c r="J130"/>
  <c r="J121"/>
  <c r="J132"/>
  <c r="BK128"/>
  <c r="BK125"/>
  <c r="J120"/>
  <c r="BK131"/>
  <c r="BK122"/>
  <c r="J238" i="6"/>
  <c r="BK234"/>
  <c r="BK230"/>
  <c r="BK224"/>
  <c r="J214"/>
  <c r="BK203"/>
  <c r="J195"/>
  <c r="J191"/>
  <c r="J185"/>
  <c r="J182"/>
  <c r="BK165"/>
  <c r="BK163"/>
  <c r="J156"/>
  <c r="J154"/>
  <c r="BK148"/>
  <c r="BK146"/>
  <c r="J240"/>
  <c r="J234"/>
  <c r="BK228"/>
  <c r="J224"/>
  <c r="BK216"/>
  <c r="BK200"/>
  <c r="BK185"/>
  <c r="J178"/>
  <c r="BK170"/>
  <c r="BK154"/>
  <c r="BK149"/>
  <c r="BK144"/>
  <c r="J138"/>
  <c r="J134"/>
  <c r="BK240"/>
  <c r="BK227"/>
  <c r="BK222"/>
  <c r="J212"/>
  <c r="BK209"/>
  <c r="J205"/>
  <c r="J193"/>
  <c r="BK178"/>
  <c r="J163"/>
  <c r="BK153"/>
  <c r="J140"/>
  <c r="BK135"/>
  <c r="J241"/>
  <c r="J231"/>
  <c r="J216"/>
  <c r="BK213"/>
  <c r="BK207"/>
  <c r="BK202"/>
  <c r="BK193"/>
  <c r="J179"/>
  <c r="J158"/>
  <c r="J141"/>
  <c r="J133"/>
  <c r="J1068" i="7"/>
  <c r="J1054"/>
  <c r="J986"/>
  <c r="BK805"/>
  <c r="BK659"/>
  <c r="BK629"/>
  <c r="J584"/>
  <c r="BK569"/>
  <c r="J425"/>
  <c r="BK397"/>
  <c r="J381"/>
  <c r="J327"/>
  <c r="J216"/>
  <c r="BK151"/>
  <c r="J134"/>
  <c r="J1101"/>
  <c r="J1098"/>
  <c r="J1094"/>
  <c r="J1051"/>
  <c r="BK968"/>
  <c r="J648"/>
  <c r="BK520"/>
  <c r="J410"/>
  <c r="J397"/>
  <c r="J354"/>
  <c r="BK247"/>
  <c r="J153"/>
  <c r="BK134"/>
  <c r="J1045"/>
  <c r="J968"/>
  <c r="J912"/>
  <c r="J805"/>
  <c r="BK648"/>
  <c r="J569"/>
  <c r="BK473"/>
  <c r="J390"/>
  <c r="BK352"/>
  <c r="BK216"/>
  <c r="J171"/>
  <c r="J1061"/>
  <c r="BK1043"/>
  <c r="BK904"/>
  <c r="BK606"/>
  <c r="BK560"/>
  <c r="BK488"/>
  <c r="J411"/>
  <c r="J398"/>
  <c r="BK222"/>
  <c r="BK164"/>
  <c r="J126"/>
  <c r="J222" i="8"/>
  <c r="J213"/>
  <c r="J198"/>
  <c r="J182"/>
  <c r="BK172"/>
  <c r="BK161"/>
  <c r="J146"/>
  <c r="BK228"/>
  <c r="BK222"/>
  <c r="J208"/>
  <c r="BK194"/>
  <c r="BK162"/>
  <c r="BK156"/>
  <c r="J227"/>
  <c r="BK219"/>
  <c r="J205"/>
  <c r="J193"/>
  <c r="J187"/>
  <c r="BK182"/>
  <c r="BK170"/>
  <c r="BK154"/>
  <c r="J142"/>
  <c r="BK133"/>
  <c r="BK205"/>
  <c r="J197"/>
  <c r="BK191"/>
  <c r="J174"/>
  <c r="J162"/>
  <c r="J152"/>
  <c r="BK142"/>
  <c r="J258" i="9"/>
  <c r="J250"/>
  <c r="BK241"/>
  <c r="BK233"/>
  <c r="BK228"/>
  <c r="BK223"/>
  <c r="J216"/>
  <c r="BK214"/>
  <c r="BK207"/>
  <c r="BK195"/>
  <c r="J185"/>
  <c r="J179"/>
  <c r="BK173"/>
  <c r="J155"/>
  <c r="J148"/>
  <c r="J138"/>
  <c r="BK256"/>
  <c r="J249"/>
  <c r="BK245"/>
  <c r="BK234"/>
  <c r="BK229"/>
  <c r="J222"/>
  <c r="J219"/>
  <c r="J213"/>
  <c r="J205"/>
  <c r="J197"/>
  <c r="BK187"/>
  <c r="BK181"/>
  <c r="BK169"/>
  <c r="J161"/>
  <c r="BK153"/>
  <c r="BK146"/>
  <c r="BK136"/>
  <c r="BK258"/>
  <c r="J245"/>
  <c r="J229"/>
  <c r="J206"/>
  <c r="BK197"/>
  <c r="BK188"/>
  <c r="J159"/>
  <c r="J136"/>
  <c r="BK181" i="10"/>
  <c r="BK170"/>
  <c r="J164"/>
  <c r="J141"/>
  <c r="J137"/>
  <c r="BK164"/>
  <c r="J149"/>
  <c r="BK142"/>
  <c r="J135"/>
  <c r="BK161"/>
  <c r="BK149"/>
  <c r="BK175"/>
  <c r="J167"/>
  <c r="J158"/>
  <c r="BK148"/>
  <c r="J499" i="11"/>
  <c r="BK493"/>
  <c r="BK487"/>
  <c r="BK475"/>
  <c r="J469"/>
  <c r="J466"/>
  <c r="J458"/>
  <c r="BK451"/>
  <c r="J439"/>
  <c r="J428"/>
  <c r="J395"/>
  <c r="BK388"/>
  <c r="BK381"/>
  <c r="J370"/>
  <c r="J366"/>
  <c r="J356"/>
  <c r="BK351"/>
  <c r="BK338"/>
  <c r="J331"/>
  <c r="BK319"/>
  <c r="J306"/>
  <c r="J294"/>
  <c r="BK289"/>
  <c r="BK283"/>
  <c r="J277"/>
  <c r="BK268"/>
  <c r="BK262"/>
  <c r="BK254"/>
  <c r="BK244"/>
  <c r="J233"/>
  <c r="J212"/>
  <c r="BK196"/>
  <c r="J190"/>
  <c r="BK175"/>
  <c r="J169"/>
  <c r="J166"/>
  <c r="BK153"/>
  <c r="BK500"/>
  <c r="J489"/>
  <c r="BK481"/>
  <c r="BK473"/>
  <c r="J464"/>
  <c r="J459"/>
  <c r="BK449"/>
  <c r="J442"/>
  <c r="J434"/>
  <c r="BK429"/>
  <c r="BK425"/>
  <c r="BK416"/>
  <c r="J410"/>
  <c r="J404"/>
  <c r="J391"/>
  <c r="J378"/>
  <c r="J373"/>
  <c r="BK366"/>
  <c r="J359"/>
  <c r="BK345"/>
  <c r="J342"/>
  <c r="J332"/>
  <c r="J328"/>
  <c r="J313"/>
  <c r="BK309"/>
  <c r="BK296"/>
  <c r="J280"/>
  <c r="BK275"/>
  <c r="J265"/>
  <c r="J258"/>
  <c r="BK248"/>
  <c r="BK235"/>
  <c r="BK225"/>
  <c r="J208"/>
  <c r="J193"/>
  <c r="BK183"/>
  <c r="BK179"/>
  <c r="J175"/>
  <c r="J171"/>
  <c r="J162"/>
  <c r="BK159"/>
  <c r="J154"/>
  <c r="BK145"/>
  <c r="J140"/>
  <c r="J136"/>
  <c r="BK504"/>
  <c r="J493"/>
  <c r="BK486"/>
  <c r="BK483"/>
  <c r="BK480"/>
  <c r="BK476"/>
  <c r="J463"/>
  <c r="BK450"/>
  <c r="BK439"/>
  <c r="J429"/>
  <c r="J416"/>
  <c r="J402"/>
  <c r="BK387"/>
  <c r="J383"/>
  <c r="BK377"/>
  <c r="BK370"/>
  <c r="BK364"/>
  <c r="BK357"/>
  <c r="J344"/>
  <c r="J339"/>
  <c r="J326"/>
  <c r="BK316"/>
  <c r="J309"/>
  <c r="J300"/>
  <c r="J296"/>
  <c r="BK292"/>
  <c r="BK288"/>
  <c r="J285"/>
  <c r="J275"/>
  <c r="J267"/>
  <c r="BK259"/>
  <c r="BK243"/>
  <c r="BK231"/>
  <c r="BK212"/>
  <c r="J198"/>
  <c r="BK189"/>
  <c r="J177"/>
  <c r="J161"/>
  <c r="BK157"/>
  <c r="BK148"/>
  <c r="J143"/>
  <c r="J135"/>
  <c r="J509"/>
  <c r="BK506"/>
  <c r="BK498"/>
  <c r="BK494"/>
  <c r="J487"/>
  <c r="J475"/>
  <c r="BK465"/>
  <c r="BK459"/>
  <c r="J455"/>
  <c r="J449"/>
  <c r="J443"/>
  <c r="BK437"/>
  <c r="BK426"/>
  <c r="BK414"/>
  <c r="J405"/>
  <c r="J401"/>
  <c r="J392"/>
  <c r="BK382"/>
  <c r="BK369"/>
  <c r="BK356"/>
  <c r="J346"/>
  <c r="BK330"/>
  <c r="BK325"/>
  <c r="BK317"/>
  <c r="BK311"/>
  <c r="J303"/>
  <c r="BK282"/>
  <c r="J272"/>
  <c r="BK265"/>
  <c r="J254"/>
  <c r="J243"/>
  <c r="BK227"/>
  <c r="J218"/>
  <c r="BK191"/>
  <c r="BK181"/>
  <c r="J176"/>
  <c r="BK166"/>
  <c r="J153"/>
  <c r="J147"/>
  <c r="BK136"/>
  <c r="J399" i="12"/>
  <c r="J382"/>
  <c r="BK357"/>
  <c r="BK341"/>
  <c r="BK335"/>
  <c r="J331"/>
  <c r="J321"/>
  <c r="J313"/>
  <c r="BK307"/>
  <c r="BK303"/>
  <c r="BK294"/>
  <c r="BK277"/>
  <c r="BK266"/>
  <c r="J261"/>
  <c r="BK254"/>
  <c r="BK245"/>
  <c r="BK221"/>
  <c r="J209"/>
  <c r="BK205"/>
  <c r="BK181"/>
  <c r="J164"/>
  <c r="BK403"/>
  <c r="BK384"/>
  <c r="BK372"/>
  <c r="BK361"/>
  <c r="BK353"/>
  <c r="J341"/>
  <c r="BK331"/>
  <c r="BK321"/>
  <c r="J304"/>
  <c r="BK295"/>
  <c r="J288"/>
  <c r="BK279"/>
  <c r="BK263"/>
  <c r="J256"/>
  <c r="J239"/>
  <c r="J229"/>
  <c r="BK226"/>
  <c r="J196"/>
  <c r="BK175"/>
  <c r="BK168"/>
  <c r="J157"/>
  <c r="J415"/>
  <c r="BK405"/>
  <c r="BK395"/>
  <c r="J374"/>
  <c r="BK356"/>
  <c r="J348"/>
  <c r="J309"/>
  <c r="BK300"/>
  <c r="J268"/>
  <c r="BK264"/>
  <c r="J255"/>
  <c r="BK237"/>
  <c r="BK228"/>
  <c r="J223"/>
  <c r="BK209"/>
  <c r="J189"/>
  <c r="J175"/>
  <c r="BK160"/>
  <c r="BK413"/>
  <c r="BK399"/>
  <c r="BK388"/>
  <c r="BK360"/>
  <c r="J356"/>
  <c r="J351"/>
  <c r="J340"/>
  <c r="BK330"/>
  <c r="BK317"/>
  <c r="BK286"/>
  <c r="BK270"/>
  <c r="BK268"/>
  <c r="J257"/>
  <c r="BK239"/>
  <c r="J231"/>
  <c r="BK215"/>
  <c r="J208"/>
  <c r="BK203"/>
  <c r="BK187"/>
  <c r="J167"/>
  <c r="J162"/>
  <c r="BK157"/>
  <c r="J230" i="13"/>
  <c r="J220"/>
  <c r="BK216"/>
  <c r="BK204"/>
  <c r="J192"/>
  <c r="J187"/>
  <c r="J180"/>
  <c r="BK161"/>
  <c r="J150"/>
  <c r="BK138"/>
  <c r="BK134"/>
  <c r="J233"/>
  <c r="J228"/>
  <c r="J219"/>
  <c r="BK211"/>
  <c r="J203"/>
  <c r="J191"/>
  <c r="BK183"/>
  <c r="BK179"/>
  <c r="J176"/>
  <c r="BK171"/>
  <c r="J167"/>
  <c r="BK163"/>
  <c r="J155"/>
  <c r="BK152"/>
  <c r="J143"/>
  <c r="BK140"/>
  <c r="BK130"/>
  <c r="BK124"/>
  <c r="BK225"/>
  <c r="BK212"/>
  <c r="J207"/>
  <c r="J195"/>
  <c r="BK188"/>
  <c r="J172"/>
  <c r="J163"/>
  <c r="J157"/>
  <c r="BK147"/>
  <c r="J139"/>
  <c r="J124"/>
  <c r="J227"/>
  <c r="J215"/>
  <c r="BK209"/>
  <c r="J202"/>
  <c r="BK197"/>
  <c r="J193"/>
  <c r="J183"/>
  <c r="BK170"/>
  <c r="BK162"/>
  <c r="BK156"/>
  <c r="BK145"/>
  <c r="BK136"/>
  <c r="J176" i="14"/>
  <c r="J168"/>
  <c r="J162"/>
  <c r="BK148"/>
  <c r="J143"/>
  <c r="J130"/>
  <c r="J122"/>
  <c r="BK166"/>
  <c r="J159"/>
  <c r="J155"/>
  <c r="BK141"/>
  <c r="BK134"/>
  <c r="J131"/>
  <c r="BK176"/>
  <c r="J172"/>
  <c r="J164"/>
  <c r="BK154"/>
  <c r="BK149"/>
  <c r="J144"/>
  <c r="J132"/>
  <c r="J125"/>
  <c r="BK170"/>
  <c r="BK159"/>
  <c r="J149"/>
  <c r="BK143"/>
  <c r="J135"/>
  <c r="J126"/>
  <c r="BK268" i="15"/>
  <c r="J256"/>
  <c r="BK243"/>
  <c r="J238"/>
  <c r="BK221"/>
  <c r="J215"/>
  <c r="BK207"/>
  <c r="J200"/>
  <c r="BK196"/>
  <c r="J192"/>
  <c r="J181"/>
  <c r="J177"/>
  <c r="BK171"/>
  <c r="BK162"/>
  <c r="BK157"/>
  <c r="J152"/>
  <c r="BK146"/>
  <c r="BK142"/>
  <c r="BK133"/>
  <c r="J128"/>
  <c r="BK263"/>
  <c r="J255"/>
  <c r="BK241"/>
  <c r="J227"/>
  <c r="BK223"/>
  <c r="J213"/>
  <c r="J201"/>
  <c r="BK186"/>
  <c r="BK179"/>
  <c r="J171"/>
  <c r="J166"/>
  <c r="J162"/>
  <c r="BK153"/>
  <c r="J148"/>
  <c r="J140"/>
  <c r="BK135"/>
  <c r="BK264"/>
  <c r="J258"/>
  <c r="J251"/>
  <c r="J247"/>
  <c r="J243"/>
  <c r="J235"/>
  <c r="BK229"/>
  <c r="J222"/>
  <c r="BK213"/>
  <c r="J207"/>
  <c r="J193"/>
  <c r="J189"/>
  <c r="J179"/>
  <c r="J172"/>
  <c r="J161"/>
  <c r="J156"/>
  <c r="J149"/>
  <c r="J146"/>
  <c r="J132"/>
  <c r="J269"/>
  <c r="J264"/>
  <c r="BK255"/>
  <c r="BK248"/>
  <c r="BK237"/>
  <c r="BK231"/>
  <c r="BK225"/>
  <c r="J211"/>
  <c r="J198"/>
  <c r="BK190"/>
  <c r="J186"/>
  <c r="BK136"/>
  <c r="BK196" i="16"/>
  <c r="BK193"/>
  <c r="BK186"/>
  <c r="J178"/>
  <c r="J172"/>
  <c r="J167"/>
  <c r="J161"/>
  <c r="BK153"/>
  <c r="J139"/>
  <c r="BK131"/>
  <c r="BK204"/>
  <c r="BK199"/>
  <c r="BK185"/>
  <c r="BK175"/>
  <c r="J170"/>
  <c r="BK163"/>
  <c r="J149"/>
  <c r="J146"/>
  <c r="BK142"/>
  <c r="J133"/>
  <c r="BK129"/>
  <c r="J203"/>
  <c r="J197"/>
  <c r="J188"/>
  <c r="BK182"/>
  <c r="BK178"/>
  <c r="J164"/>
  <c r="J157"/>
  <c r="BK145"/>
  <c r="BK137"/>
  <c r="BK134"/>
  <c r="BK126"/>
  <c r="BK197"/>
  <c r="J183"/>
  <c r="J174"/>
  <c r="BK161"/>
  <c r="J153"/>
  <c r="BK147"/>
  <c r="J138"/>
  <c r="J583" i="17"/>
  <c r="BK579"/>
  <c r="J573"/>
  <c r="J562"/>
  <c r="BK545"/>
  <c r="J538"/>
  <c r="BK523"/>
  <c r="J501"/>
  <c r="BK480"/>
  <c r="J470"/>
  <c r="BK461"/>
  <c r="J418"/>
  <c r="J407"/>
  <c r="J395"/>
  <c r="BK384"/>
  <c r="J379"/>
  <c r="J370"/>
  <c r="BK362"/>
  <c r="J352"/>
  <c r="BK342"/>
  <c r="J335"/>
  <c r="BK327"/>
  <c r="J312"/>
  <c r="BK296"/>
  <c r="BK262"/>
  <c r="BK252"/>
  <c r="J240"/>
  <c r="J187"/>
  <c r="BK172"/>
  <c r="J164"/>
  <c r="BK568"/>
  <c r="J557"/>
  <c r="BK548"/>
  <c r="J542"/>
  <c r="BK537"/>
  <c r="BK519"/>
  <c r="BK494"/>
  <c r="BK485"/>
  <c r="BK475"/>
  <c r="J467"/>
  <c r="BK459"/>
  <c r="J449"/>
  <c r="BK440"/>
  <c r="BK422"/>
  <c r="J401"/>
  <c r="J392"/>
  <c r="BK387"/>
  <c r="BK383"/>
  <c r="J372"/>
  <c r="BK360"/>
  <c r="BK353"/>
  <c r="J343"/>
  <c r="J328"/>
  <c r="J321"/>
  <c r="J317"/>
  <c r="J296"/>
  <c r="BK284"/>
  <c r="BK268"/>
  <c r="J252"/>
  <c r="BK238"/>
  <c r="BK216"/>
  <c r="BK207"/>
  <c r="BK197"/>
  <c r="J189"/>
  <c r="J160"/>
  <c r="J588"/>
  <c r="J586"/>
  <c r="BK578"/>
  <c r="BK566"/>
  <c r="J556"/>
  <c r="J540"/>
  <c r="BK534"/>
  <c r="J511"/>
  <c r="BK496"/>
  <c r="J481"/>
  <c r="BK469"/>
  <c r="BK449"/>
  <c r="J428"/>
  <c r="BK407"/>
  <c r="J396"/>
  <c r="J386"/>
  <c r="J374"/>
  <c r="BK364"/>
  <c r="BK354"/>
  <c r="BK340"/>
  <c r="BK336"/>
  <c r="BK325"/>
  <c r="BK317"/>
  <c r="BK304"/>
  <c r="J292"/>
  <c r="BK274"/>
  <c r="J262"/>
  <c r="J230"/>
  <c r="J207"/>
  <c r="BK191"/>
  <c r="J172"/>
  <c r="BK160"/>
  <c r="J571"/>
  <c r="BK556"/>
  <c r="J550"/>
  <c r="BK542"/>
  <c r="J525"/>
  <c r="BK507"/>
  <c r="BK501"/>
  <c r="BK476"/>
  <c r="BK467"/>
  <c r="J448"/>
  <c r="J440"/>
  <c r="BK410"/>
  <c r="J387"/>
  <c r="BK369"/>
  <c r="J360"/>
  <c r="J344"/>
  <c r="J325"/>
  <c r="J310"/>
  <c r="BK286"/>
  <c r="BK276"/>
  <c r="J264"/>
  <c r="BK242"/>
  <c r="BK232"/>
  <c r="J218"/>
  <c r="J199"/>
  <c r="BK187"/>
  <c r="J174"/>
  <c r="BK164"/>
  <c r="BK407" i="18"/>
  <c r="J394"/>
  <c r="J383"/>
  <c r="BK360"/>
  <c r="BK344"/>
  <c r="J337"/>
  <c r="BK326"/>
  <c r="J320"/>
  <c r="BK306"/>
  <c r="BK286"/>
  <c r="J260"/>
  <c r="J246"/>
  <c r="J232"/>
  <c r="BK220"/>
  <c r="J202"/>
  <c r="J182"/>
  <c r="BK175"/>
  <c r="J160"/>
  <c r="BK134"/>
  <c r="J411"/>
  <c r="J381"/>
  <c r="J364"/>
  <c r="BK350"/>
  <c r="J340"/>
  <c r="BK330"/>
  <c r="BK318"/>
  <c r="J308"/>
  <c r="BK290"/>
  <c r="J270"/>
  <c r="J262"/>
  <c r="J248"/>
  <c r="BK212"/>
  <c r="BK188"/>
  <c r="J172"/>
  <c r="J166"/>
  <c r="J148"/>
  <c r="BK411"/>
  <c r="J403"/>
  <c r="BK389"/>
  <c r="J372"/>
  <c r="BK349"/>
  <c r="BK324"/>
  <c r="BK309"/>
  <c r="J290"/>
  <c r="BK264"/>
  <c r="BK260"/>
  <c r="BK252"/>
  <c r="J242"/>
  <c r="J217"/>
  <c r="J210"/>
  <c r="J198"/>
  <c r="BK192"/>
  <c r="BK182"/>
  <c r="J162"/>
  <c r="BK140"/>
  <c r="J405"/>
  <c r="BK379"/>
  <c r="J368"/>
  <c r="J360"/>
  <c r="J344"/>
  <c r="BK312"/>
  <c r="BK298"/>
  <c r="J284"/>
  <c r="BK278"/>
  <c r="BK268"/>
  <c r="BK247"/>
  <c r="BK238"/>
  <c r="J228"/>
  <c r="BK217"/>
  <c r="BK202"/>
  <c r="BK186"/>
  <c r="J170"/>
  <c r="BK164"/>
  <c r="J158"/>
  <c r="J144"/>
  <c r="BK169" i="19"/>
  <c r="BK155"/>
  <c r="J145"/>
  <c r="BK133"/>
  <c r="J165"/>
  <c r="J155"/>
  <c r="BK141"/>
  <c r="BK127"/>
  <c r="BK123"/>
  <c r="J139"/>
  <c r="BK171"/>
  <c r="BK147"/>
  <c r="BK131"/>
  <c r="BK2003" i="20"/>
  <c r="J2001"/>
  <c r="J2000"/>
  <c r="J1998"/>
  <c r="BK1996"/>
  <c r="J1994"/>
  <c r="J1992"/>
  <c r="J1989"/>
  <c r="J1987"/>
  <c r="BK1981"/>
  <c r="BK1979"/>
  <c r="BK1975"/>
  <c r="BK1972"/>
  <c r="BK1969"/>
  <c r="BK1965"/>
  <c r="BK1961"/>
  <c r="BK1949"/>
  <c r="J1931"/>
  <c r="BK1913"/>
  <c r="J1907"/>
  <c r="BK1893"/>
  <c r="BK1871"/>
  <c r="J1859"/>
  <c r="BK1841"/>
  <c r="J1835"/>
  <c r="BK1828"/>
  <c r="BK1805"/>
  <c r="J1795"/>
  <c r="J1785"/>
  <c r="J1765"/>
  <c r="J1755"/>
  <c r="J1744"/>
  <c r="J1723"/>
  <c r="J1709"/>
  <c r="BK1699"/>
  <c r="BK1687"/>
  <c r="J1655"/>
  <c r="BK1633"/>
  <c r="BK1619"/>
  <c r="J1609"/>
  <c r="J1581"/>
  <c r="BK1559"/>
  <c r="J1541"/>
  <c r="BK1521"/>
  <c r="J1509"/>
  <c r="BK1487"/>
  <c r="BK1479"/>
  <c r="J1469"/>
  <c r="BK1451"/>
  <c r="J1445"/>
  <c r="BK1435"/>
  <c r="J1399"/>
  <c r="J1385"/>
  <c r="BK1369"/>
  <c r="BK1364"/>
  <c r="J1355"/>
  <c r="J1343"/>
  <c r="BK1317"/>
  <c r="BK1305"/>
  <c r="BK1299"/>
  <c r="BK1291"/>
  <c r="BK1283"/>
  <c r="BK1267"/>
  <c r="BK1249"/>
  <c r="BK1239"/>
  <c r="J1221"/>
  <c r="J1191"/>
  <c r="BK1183"/>
  <c r="J1173"/>
  <c r="J1161"/>
  <c r="J1145"/>
  <c r="J1125"/>
  <c r="BK1101"/>
  <c r="J1083"/>
  <c r="J1075"/>
  <c r="BK1067"/>
  <c r="J1057"/>
  <c r="BK1043"/>
  <c r="J1031"/>
  <c r="BK1007"/>
  <c r="BK991"/>
  <c r="BK985"/>
  <c r="J967"/>
  <c r="J955"/>
  <c r="J947"/>
  <c r="BK935"/>
  <c r="BK919"/>
  <c r="BK915"/>
  <c r="BK903"/>
  <c r="BK895"/>
  <c r="BK881"/>
  <c r="J861"/>
  <c r="BK849"/>
  <c r="BK823"/>
  <c r="BK805"/>
  <c r="J795"/>
  <c r="J781"/>
  <c r="BK767"/>
  <c r="J747"/>
  <c r="BK729"/>
  <c r="J719"/>
  <c r="BK695"/>
  <c r="BK679"/>
  <c r="BK651"/>
  <c r="J637"/>
  <c r="J623"/>
  <c r="J605"/>
  <c r="BK581"/>
  <c r="J569"/>
  <c r="BK561"/>
  <c r="BK547"/>
  <c r="BK539"/>
  <c r="BK513"/>
  <c r="J473"/>
  <c r="BK457"/>
  <c r="BK443"/>
  <c r="BK427"/>
  <c r="J387"/>
  <c r="BK371"/>
  <c r="BK359"/>
  <c r="J347"/>
  <c r="J333"/>
  <c r="J325"/>
  <c r="BK317"/>
  <c r="BK307"/>
  <c r="J299"/>
  <c r="BK289"/>
  <c r="J269"/>
  <c r="BK258"/>
  <c r="BK237"/>
  <c r="BK209"/>
  <c r="J201"/>
  <c r="BK185"/>
  <c r="J171"/>
  <c r="BK151"/>
  <c r="BK1945"/>
  <c r="BK1927"/>
  <c r="J1909"/>
  <c r="J1903"/>
  <c r="J1891"/>
  <c r="J1868"/>
  <c r="BK1855"/>
  <c r="J1849"/>
  <c r="BK1830"/>
  <c r="J1821"/>
  <c r="J1813"/>
  <c r="J1797"/>
  <c r="BK1781"/>
  <c r="BK1771"/>
  <c r="J1753"/>
  <c r="J1747"/>
  <c r="J1731"/>
  <c r="J1705"/>
  <c r="J1697"/>
  <c r="J1681"/>
  <c r="J1671"/>
  <c r="BK1663"/>
  <c r="J1647"/>
  <c r="J1637"/>
  <c r="J1631"/>
  <c r="BK1617"/>
  <c r="J1604"/>
  <c r="J1585"/>
  <c r="BK1565"/>
  <c r="BK1551"/>
  <c r="J1537"/>
  <c r="J1527"/>
  <c r="BK1516"/>
  <c r="J1505"/>
  <c r="BK1493"/>
  <c r="J1487"/>
  <c r="J1471"/>
  <c r="BK1461"/>
  <c r="BK1454"/>
  <c r="BK1437"/>
  <c r="BK1423"/>
  <c r="J1411"/>
  <c r="J1391"/>
  <c r="J1387"/>
  <c r="J1377"/>
  <c r="J1366"/>
  <c r="BK1359"/>
  <c r="BK1339"/>
  <c r="J1329"/>
  <c r="BK1307"/>
  <c r="J1301"/>
  <c r="BK1287"/>
  <c r="BK1277"/>
  <c r="BK1265"/>
  <c r="BK1251"/>
  <c r="BK1227"/>
  <c r="BK1221"/>
  <c r="J1203"/>
  <c r="J1197"/>
  <c r="J1183"/>
  <c r="BK1167"/>
  <c r="J1153"/>
  <c r="J1143"/>
  <c r="BK1135"/>
  <c r="J1119"/>
  <c r="BK1108"/>
  <c r="BK1097"/>
  <c r="BK1087"/>
  <c r="BK1073"/>
  <c r="J1065"/>
  <c r="BK1049"/>
  <c r="BK1025"/>
  <c r="BK1013"/>
  <c r="J999"/>
  <c r="BK989"/>
  <c r="J975"/>
  <c r="J895"/>
  <c r="BK883"/>
  <c r="J873"/>
  <c r="BK861"/>
  <c r="J855"/>
  <c r="J841"/>
  <c r="J831"/>
  <c r="J823"/>
  <c r="J803"/>
  <c r="BK783"/>
  <c r="J771"/>
  <c r="BK759"/>
  <c r="BK747"/>
  <c r="BK737"/>
  <c r="J723"/>
  <c r="BK719"/>
  <c r="J701"/>
  <c r="J681"/>
  <c r="J665"/>
  <c r="J652"/>
  <c r="J643"/>
  <c r="BK629"/>
  <c r="BK615"/>
  <c r="BK593"/>
  <c r="BK583"/>
  <c r="BK569"/>
  <c r="J557"/>
  <c r="BK545"/>
  <c r="BK531"/>
  <c r="BK509"/>
  <c r="BK495"/>
  <c r="J485"/>
  <c r="BK476"/>
  <c r="BK465"/>
  <c r="J461"/>
  <c r="BK437"/>
  <c r="J421"/>
  <c r="J407"/>
  <c r="BK395"/>
  <c r="BK387"/>
  <c r="BK373"/>
  <c r="J362"/>
  <c r="BK351"/>
  <c r="BK337"/>
  <c r="J321"/>
  <c r="J313"/>
  <c r="BK301"/>
  <c r="J281"/>
  <c r="J265"/>
  <c r="J253"/>
  <c r="BK247"/>
  <c r="BK233"/>
  <c r="J191"/>
  <c r="BK175"/>
  <c r="BK161"/>
  <c r="J1895"/>
  <c r="BK1887"/>
  <c r="J1873"/>
  <c r="J1863"/>
  <c r="J1853"/>
  <c r="BK1843"/>
  <c r="J1817"/>
  <c r="BK1807"/>
  <c r="J1789"/>
  <c r="J1763"/>
  <c r="J1741"/>
  <c r="J1727"/>
  <c r="J1703"/>
  <c r="BK1685"/>
  <c r="BK1675"/>
  <c r="BK1653"/>
  <c r="BK1643"/>
  <c r="BK1623"/>
  <c r="BK1609"/>
  <c r="BK1603"/>
  <c r="J1591"/>
  <c r="J1575"/>
  <c r="BK1567"/>
  <c r="BK1541"/>
  <c r="J1521"/>
  <c r="BK1514"/>
  <c r="BK1495"/>
  <c r="BK1475"/>
  <c r="J1463"/>
  <c r="J1454"/>
  <c r="BK1443"/>
  <c r="BK1425"/>
  <c r="BK1409"/>
  <c r="J1401"/>
  <c r="BK1381"/>
  <c r="BK1355"/>
  <c r="J1347"/>
  <c r="J1319"/>
  <c r="J1313"/>
  <c r="BK1289"/>
  <c r="BK1271"/>
  <c r="BK1261"/>
  <c r="J1247"/>
  <c r="BK1233"/>
  <c r="J1227"/>
  <c r="BK1215"/>
  <c r="BK1205"/>
  <c r="BK1198"/>
  <c r="BK1173"/>
  <c r="J1157"/>
  <c r="BK1133"/>
  <c r="BK1125"/>
  <c r="J1117"/>
  <c r="BK1107"/>
  <c r="J1085"/>
  <c r="J1071"/>
  <c r="BK1039"/>
  <c r="J1019"/>
  <c r="BK1015"/>
  <c r="J1011"/>
  <c r="J997"/>
  <c r="BK983"/>
  <c r="BK957"/>
  <c r="BK939"/>
  <c r="BK931"/>
  <c r="BK921"/>
  <c r="J909"/>
  <c r="BK901"/>
  <c r="J875"/>
  <c r="J835"/>
  <c r="J827"/>
  <c r="BK815"/>
  <c r="BK787"/>
  <c r="BK771"/>
  <c r="J751"/>
  <c r="J742"/>
  <c r="BK740"/>
  <c r="BK733"/>
  <c r="BK725"/>
  <c r="J705"/>
  <c r="BK687"/>
  <c r="J673"/>
  <c r="BK659"/>
  <c r="BK652"/>
  <c r="BK645"/>
  <c r="BK631"/>
  <c r="BK601"/>
  <c r="BK589"/>
  <c r="J567"/>
  <c r="BK557"/>
  <c r="J533"/>
  <c r="BK515"/>
  <c r="J509"/>
  <c r="BK501"/>
  <c r="J491"/>
  <c r="J467"/>
  <c r="BK459"/>
  <c r="BK451"/>
  <c r="BK425"/>
  <c r="J417"/>
  <c r="J401"/>
  <c r="BK393"/>
  <c r="BK369"/>
  <c r="J353"/>
  <c r="BK343"/>
  <c r="BK315"/>
  <c r="J289"/>
  <c r="BK277"/>
  <c r="BK265"/>
  <c r="BK253"/>
  <c r="BK245"/>
  <c r="J237"/>
  <c r="BK171"/>
  <c r="J156"/>
  <c r="J1956"/>
  <c r="J1943"/>
  <c r="BK1935"/>
  <c r="BK1921"/>
  <c r="J1889"/>
  <c r="J1883"/>
  <c r="J1877"/>
  <c r="J1865"/>
  <c r="BK1835"/>
  <c r="BK1827"/>
  <c r="J1809"/>
  <c r="J1787"/>
  <c r="BK1773"/>
  <c r="BK1761"/>
  <c r="BK1746"/>
  <c r="J1737"/>
  <c r="J1721"/>
  <c r="BK1711"/>
  <c r="BK1693"/>
  <c r="BK1679"/>
  <c r="BK1671"/>
  <c r="BK1655"/>
  <c r="BK1639"/>
  <c r="J1627"/>
  <c r="J1605"/>
  <c r="J1593"/>
  <c r="BK1581"/>
  <c r="J1565"/>
  <c r="BK1555"/>
  <c r="J1545"/>
  <c r="BK1519"/>
  <c r="BK1511"/>
  <c r="J1503"/>
  <c r="J1467"/>
  <c r="BK1452"/>
  <c r="J1433"/>
  <c r="J1425"/>
  <c r="BK1411"/>
  <c r="BK1395"/>
  <c r="BK1385"/>
  <c r="BK1373"/>
  <c r="BK1363"/>
  <c r="J1333"/>
  <c r="J1323"/>
  <c r="J1311"/>
  <c r="J1293"/>
  <c r="J1277"/>
  <c r="J1257"/>
  <c r="BK1243"/>
  <c r="BK1213"/>
  <c r="J1205"/>
  <c r="J1193"/>
  <c r="J1175"/>
  <c r="BK1143"/>
  <c r="J1135"/>
  <c r="J1093"/>
  <c r="BK1083"/>
  <c r="J1059"/>
  <c r="J1045"/>
  <c r="J1039"/>
  <c r="J1027"/>
  <c r="BK1017"/>
  <c r="J987"/>
  <c r="J971"/>
  <c r="J961"/>
  <c r="J949"/>
  <c r="BK941"/>
  <c r="J937"/>
  <c r="J923"/>
  <c r="BK916"/>
  <c r="J905"/>
  <c r="J879"/>
  <c r="J869"/>
  <c r="BK863"/>
  <c r="J839"/>
  <c r="BK825"/>
  <c r="J805"/>
  <c r="BK795"/>
  <c r="BK777"/>
  <c r="BK753"/>
  <c r="BK742"/>
  <c r="BK727"/>
  <c r="BK709"/>
  <c r="BK701"/>
  <c r="J691"/>
  <c r="BK683"/>
  <c r="BK663"/>
  <c r="J654"/>
  <c r="J629"/>
  <c r="BK613"/>
  <c r="BK605"/>
  <c r="J589"/>
  <c r="BK577"/>
  <c r="J565"/>
  <c r="BK543"/>
  <c r="J529"/>
  <c r="J521"/>
  <c r="J501"/>
  <c r="BK487"/>
  <c r="BK479"/>
  <c r="J476"/>
  <c r="J457"/>
  <c r="BK435"/>
  <c r="J425"/>
  <c r="J409"/>
  <c r="J389"/>
  <c r="BK367"/>
  <c r="J349"/>
  <c r="J343"/>
  <c r="J335"/>
  <c r="J307"/>
  <c r="J295"/>
  <c r="BK275"/>
  <c r="J258"/>
  <c r="BK229"/>
  <c r="J221"/>
  <c r="BK199"/>
  <c r="BK191"/>
  <c r="BK167"/>
  <c r="J161"/>
  <c r="BK422" i="21"/>
  <c r="J419"/>
  <c r="BK411"/>
  <c r="BK396"/>
  <c r="J362"/>
  <c r="J342"/>
  <c r="BK322"/>
  <c r="J304"/>
  <c r="J280"/>
  <c r="BK252"/>
  <c r="J238"/>
  <c r="BK231"/>
  <c r="J219"/>
  <c r="J206"/>
  <c r="J186"/>
  <c r="BK173"/>
  <c r="BK151"/>
  <c r="BK140"/>
  <c r="J413"/>
  <c r="BK405"/>
  <c r="J398"/>
  <c r="J390"/>
  <c r="J382"/>
  <c r="BK370"/>
  <c r="BK354"/>
  <c r="J340"/>
  <c r="J317"/>
  <c r="J302"/>
  <c r="J284"/>
  <c r="J276"/>
  <c r="J262"/>
  <c r="BK247"/>
  <c r="J240"/>
  <c r="J230"/>
  <c r="BK221"/>
  <c r="J214"/>
  <c r="BK206"/>
  <c r="J197"/>
  <c r="J185"/>
  <c r="J178"/>
  <c r="BK168"/>
  <c r="BK163"/>
  <c r="J154"/>
  <c r="J142"/>
  <c r="J420"/>
  <c r="BK413"/>
  <c r="J408"/>
  <c r="BK390"/>
  <c r="J380"/>
  <c r="J368"/>
  <c r="BK356"/>
  <c r="BK340"/>
  <c r="J332"/>
  <c r="J324"/>
  <c r="BK311"/>
  <c r="BK302"/>
  <c r="J286"/>
  <c r="BK276"/>
  <c r="BK256"/>
  <c r="J247"/>
  <c r="BK240"/>
  <c r="BK230"/>
  <c r="J226"/>
  <c r="J215"/>
  <c r="BK204"/>
  <c r="J194"/>
  <c r="BK184"/>
  <c r="J171"/>
  <c r="BK160"/>
  <c r="J151"/>
  <c r="J141"/>
  <c r="J136"/>
  <c r="J405"/>
  <c r="BK394"/>
  <c r="J358"/>
  <c r="BK338"/>
  <c r="J322"/>
  <c r="J311"/>
  <c r="BK290"/>
  <c r="BK272"/>
  <c r="BK262"/>
  <c r="BK245"/>
  <c r="J234"/>
  <c r="BK226"/>
  <c r="BK214"/>
  <c r="J204"/>
  <c r="J198"/>
  <c r="J189"/>
  <c r="J184"/>
  <c r="BK180"/>
  <c r="BK169"/>
  <c r="BK156"/>
  <c r="J146"/>
  <c r="BK141"/>
  <c r="BK117" i="22"/>
  <c r="F37"/>
  <c r="BD117" i="1" s="1"/>
  <c r="BK121" i="23"/>
  <c r="J125"/>
  <c r="BK125"/>
  <c r="BK127"/>
  <c r="J129" i="24"/>
  <c r="BK126"/>
  <c r="BK122"/>
  <c r="J124"/>
  <c r="BK129"/>
  <c r="J121"/>
  <c r="BK450" i="25"/>
  <c r="J450"/>
  <c r="BK441"/>
  <c r="J395"/>
  <c r="J377"/>
  <c r="J356"/>
  <c r="BK322"/>
  <c r="J311"/>
  <c r="BK305"/>
  <c r="BK280"/>
  <c r="J262"/>
  <c r="BK247"/>
  <c r="J202"/>
  <c r="BK171"/>
  <c r="J158"/>
  <c r="J147"/>
  <c r="J420"/>
  <c r="J397"/>
  <c r="BK356"/>
  <c r="BK316"/>
  <c r="J289"/>
  <c r="J281"/>
  <c r="J270"/>
  <c r="J241"/>
  <c r="BK218"/>
  <c r="BK207"/>
  <c r="J180"/>
  <c r="BK143"/>
  <c r="BK442"/>
  <c r="J438"/>
  <c r="BK363"/>
  <c r="J312"/>
  <c r="J305"/>
  <c r="BK285"/>
  <c r="J280"/>
  <c r="BK248"/>
  <c r="BK219"/>
  <c r="J212"/>
  <c r="BK174"/>
  <c r="J149"/>
  <c r="BK424"/>
  <c r="BK409"/>
  <c r="BK395"/>
  <c r="BK377"/>
  <c r="BK337"/>
  <c r="BK319"/>
  <c r="BK312"/>
  <c r="BK300"/>
  <c r="BK284"/>
  <c r="J268"/>
  <c r="J223"/>
  <c r="J200"/>
  <c r="J164"/>
  <c r="BK312" i="26"/>
  <c r="J301"/>
  <c r="J286"/>
  <c r="BK281"/>
  <c r="BK273"/>
  <c r="BK237"/>
  <c r="J175"/>
  <c r="BK138"/>
  <c r="BK297"/>
  <c r="BK285"/>
  <c r="J263"/>
  <c r="J217"/>
  <c r="J188"/>
  <c r="BK166"/>
  <c r="J329"/>
  <c r="J319"/>
  <c r="BK301"/>
  <c r="BK283"/>
  <c r="BK278"/>
  <c r="J253"/>
  <c r="J233"/>
  <c r="J191"/>
  <c r="BK173"/>
  <c r="BK326"/>
  <c r="J314"/>
  <c r="J227"/>
  <c r="J215"/>
  <c r="BK184"/>
  <c r="J156"/>
  <c r="BK136" i="27"/>
  <c r="J128"/>
  <c r="BK138"/>
  <c r="J130"/>
  <c r="J217" i="2"/>
  <c r="BK212"/>
  <c r="J209"/>
  <c r="J207"/>
  <c r="BK201"/>
  <c r="J192"/>
  <c r="BK182"/>
  <c r="BK175"/>
  <c r="J163"/>
  <c r="J155"/>
  <c r="J150"/>
  <c r="J145"/>
  <c r="J136"/>
  <c r="BK202"/>
  <c r="BK189"/>
  <c r="BK183"/>
  <c r="J170"/>
  <c r="BK160"/>
  <c r="BK154"/>
  <c r="BK145"/>
  <c r="BK137"/>
  <c r="J202"/>
  <c r="J198"/>
  <c r="J197"/>
  <c r="J187"/>
  <c r="J175"/>
  <c r="BK170"/>
  <c r="BK162"/>
  <c r="BK155"/>
  <c r="BK138"/>
  <c r="J182"/>
  <c r="BK178"/>
  <c r="J174"/>
  <c r="J164"/>
  <c r="J158"/>
  <c r="BK153"/>
  <c r="J151"/>
  <c r="J143"/>
  <c r="J137"/>
  <c r="J2372" i="3"/>
  <c r="BK2354"/>
  <c r="J2315"/>
  <c r="BK2307"/>
  <c r="BK2259"/>
  <c r="J2196"/>
  <c r="J2190"/>
  <c r="BK2147"/>
  <c r="BK2126"/>
  <c r="BK1452"/>
  <c r="BK629"/>
  <c r="BK606"/>
  <c r="BK570"/>
  <c r="J564"/>
  <c r="BK549"/>
  <c r="J541"/>
  <c r="J525"/>
  <c r="J465"/>
  <c r="BK449"/>
  <c r="BK382"/>
  <c r="BK343"/>
  <c r="BK303"/>
  <c r="J262"/>
  <c r="BK244"/>
  <c r="BK240"/>
  <c r="J231"/>
  <c r="BK162"/>
  <c r="BK148"/>
  <c r="J2493"/>
  <c r="BK2403"/>
  <c r="BK2395"/>
  <c r="J2387"/>
  <c r="J2375"/>
  <c r="J2356"/>
  <c r="BK2352"/>
  <c r="J2339"/>
  <c r="J2302"/>
  <c r="J2228"/>
  <c r="BK2221"/>
  <c r="J2188"/>
  <c r="J2147"/>
  <c r="BK2104"/>
  <c r="J629"/>
  <c r="J619"/>
  <c r="BK587"/>
  <c r="J547"/>
  <c r="BK527"/>
  <c r="BK504"/>
  <c r="BK461"/>
  <c r="J456"/>
  <c r="BK451"/>
  <c r="J431"/>
  <c r="BK380"/>
  <c r="BK369"/>
  <c r="J343"/>
  <c r="J294"/>
  <c r="BK243"/>
  <c r="J235"/>
  <c r="BK189"/>
  <c r="BK173"/>
  <c r="BK156"/>
  <c r="BK143"/>
  <c r="BK2370"/>
  <c r="J2343"/>
  <c r="J2305"/>
  <c r="J2216"/>
  <c r="J2212"/>
  <c r="J2184"/>
  <c r="J2159"/>
  <c r="BK2106"/>
  <c r="BK642"/>
  <c r="J635"/>
  <c r="BK615"/>
  <c r="J597"/>
  <c r="J591"/>
  <c r="J580"/>
  <c r="BK569"/>
  <c r="BK564"/>
  <c r="J539"/>
  <c r="J531"/>
  <c r="J517"/>
  <c r="J504"/>
  <c r="J485"/>
  <c r="J451"/>
  <c r="BK387"/>
  <c r="J369"/>
  <c r="BK344"/>
  <c r="J276"/>
  <c r="J260"/>
  <c r="J238"/>
  <c r="BK197"/>
  <c r="BK163"/>
  <c r="J146"/>
  <c r="J4454"/>
  <c r="BK4451"/>
  <c r="BK4438"/>
  <c r="BK4433"/>
  <c r="BK4430"/>
  <c r="BK4426"/>
  <c r="J4424"/>
  <c r="J4412"/>
  <c r="J4397"/>
  <c r="J4367"/>
  <c r="BK4072"/>
  <c r="BK4056"/>
  <c r="J4055"/>
  <c r="J4046"/>
  <c r="J4043"/>
  <c r="BK4026"/>
  <c r="J4024"/>
  <c r="J4016"/>
  <c r="J4013"/>
  <c r="BK4010"/>
  <c r="BK4007"/>
  <c r="BK4003"/>
  <c r="BK3999"/>
  <c r="J3997"/>
  <c r="BK3993"/>
  <c r="BK3614"/>
  <c r="J3481"/>
  <c r="J3419"/>
  <c r="BK3006"/>
  <c r="J3004"/>
  <c r="J2992"/>
  <c r="J2990"/>
  <c r="J2979"/>
  <c r="J2975"/>
  <c r="J2739"/>
  <c r="BK2467"/>
  <c r="BK2397"/>
  <c r="BK2391"/>
  <c r="J2382"/>
  <c r="J2350"/>
  <c r="BK2225"/>
  <c r="BK2212"/>
  <c r="J2192"/>
  <c r="BK2175"/>
  <c r="BK2163"/>
  <c r="BK2141"/>
  <c r="J1455"/>
  <c r="J642"/>
  <c r="BK619"/>
  <c r="J589"/>
  <c r="BK578"/>
  <c r="BK560"/>
  <c r="J533"/>
  <c r="BK511"/>
  <c r="J491"/>
  <c r="J458"/>
  <c r="J452"/>
  <c r="BK431"/>
  <c r="J391"/>
  <c r="BK357"/>
  <c r="J318"/>
  <c r="BK306"/>
  <c r="J242"/>
  <c r="BK223"/>
  <c r="BK187"/>
  <c r="J173"/>
  <c r="J164"/>
  <c r="BK152"/>
  <c r="J144"/>
  <c r="BK1016" i="4"/>
  <c r="BK1010"/>
  <c r="BK994"/>
  <c r="J980"/>
  <c r="BK962"/>
  <c r="J941"/>
  <c r="J936"/>
  <c r="J929"/>
  <c r="J923"/>
  <c r="BK919"/>
  <c r="J914"/>
  <c r="J904"/>
  <c r="J895"/>
  <c r="J885"/>
  <c r="J881"/>
  <c r="J867"/>
  <c r="J860"/>
  <c r="J853"/>
  <c r="J847"/>
  <c r="J841"/>
  <c r="BK832"/>
  <c r="J826"/>
  <c r="BK823"/>
  <c r="J815"/>
  <c r="J810"/>
  <c r="BK801"/>
  <c r="BK790"/>
  <c r="BK781"/>
  <c r="J777"/>
  <c r="BK772"/>
  <c r="J761"/>
  <c r="BK753"/>
  <c r="J747"/>
  <c r="J743"/>
  <c r="J735"/>
  <c r="J726"/>
  <c r="BK719"/>
  <c r="BK715"/>
  <c r="BK699"/>
  <c r="J693"/>
  <c r="J686"/>
  <c r="J675"/>
  <c r="J670"/>
  <c r="BK667"/>
  <c r="J654"/>
  <c r="J644"/>
  <c r="BK638"/>
  <c r="J634"/>
  <c r="J627"/>
  <c r="J621"/>
  <c r="BK616"/>
  <c r="J604"/>
  <c r="J596"/>
  <c r="BK592"/>
  <c r="BK586"/>
  <c r="BK573"/>
  <c r="J554"/>
  <c r="J548"/>
  <c r="BK539"/>
  <c r="BK526"/>
  <c r="J517"/>
  <c r="BK510"/>
  <c r="J498"/>
  <c r="BK487"/>
  <c r="J479"/>
  <c r="J470"/>
  <c r="J465"/>
  <c r="J458"/>
  <c r="BK448"/>
  <c r="BK443"/>
  <c r="BK437"/>
  <c r="J431"/>
  <c r="BK419"/>
  <c r="J413"/>
  <c r="J406"/>
  <c r="BK393"/>
  <c r="BK388"/>
  <c r="BK385"/>
  <c r="J379"/>
  <c r="J369"/>
  <c r="J344"/>
  <c r="BK335"/>
  <c r="BK327"/>
  <c r="J323"/>
  <c r="BK316"/>
  <c r="J311"/>
  <c r="J304"/>
  <c r="J295"/>
  <c r="J290"/>
  <c r="J285"/>
  <c r="J274"/>
  <c r="BK265"/>
  <c r="BK255"/>
  <c r="BK245"/>
  <c r="J237"/>
  <c r="BK233"/>
  <c r="BK228"/>
  <c r="BK221"/>
  <c r="BK216"/>
  <c r="J214"/>
  <c r="J212"/>
  <c r="BK206"/>
  <c r="BK202"/>
  <c r="BK197"/>
  <c r="J192"/>
  <c r="BK189"/>
  <c r="J187"/>
  <c r="J179"/>
  <c r="BK169"/>
  <c r="BK160"/>
  <c r="J154"/>
  <c r="BK151"/>
  <c r="J147"/>
  <c r="J139"/>
  <c r="BK136"/>
  <c r="BK129"/>
  <c r="BK126"/>
  <c r="J122"/>
  <c r="J1013"/>
  <c r="J1010"/>
  <c r="BK1007"/>
  <c r="J1005"/>
  <c r="BK988"/>
  <c r="J974"/>
  <c r="J966"/>
  <c r="BK940"/>
  <c r="J930"/>
  <c r="BK928"/>
  <c r="J924"/>
  <c r="J900"/>
  <c r="J894"/>
  <c r="BK876"/>
  <c r="J872"/>
  <c r="BK831"/>
  <c r="BK824"/>
  <c r="J816"/>
  <c r="BK808"/>
  <c r="BK806"/>
  <c r="BK802"/>
  <c r="BK795"/>
  <c r="BK792"/>
  <c r="BK774"/>
  <c r="BK759"/>
  <c r="BK751"/>
  <c r="J745"/>
  <c r="J741"/>
  <c r="J734"/>
  <c r="BK727"/>
  <c r="J720"/>
  <c r="BK714"/>
  <c r="J707"/>
  <c r="BK702"/>
  <c r="BK687"/>
  <c r="J677"/>
  <c r="BK671"/>
  <c r="BK663"/>
  <c r="J658"/>
  <c r="J651"/>
  <c r="BK644"/>
  <c r="J635"/>
  <c r="J632"/>
  <c r="J619"/>
  <c r="J615"/>
  <c r="BK611"/>
  <c r="J601"/>
  <c r="BK588"/>
  <c r="J585"/>
  <c r="BK577"/>
  <c r="BK571"/>
  <c r="BK564"/>
  <c r="BK561"/>
  <c r="BK557"/>
  <c r="BK500"/>
  <c r="J490"/>
  <c r="J485"/>
  <c r="J481"/>
  <c r="J469"/>
  <c r="J460"/>
  <c r="BK454"/>
  <c r="J451"/>
  <c r="J441"/>
  <c r="J432"/>
  <c r="BK429"/>
  <c r="BK422"/>
  <c r="J411"/>
  <c r="J407"/>
  <c r="BK402"/>
  <c r="BK399"/>
  <c r="BK392"/>
  <c r="J385"/>
  <c r="J378"/>
  <c r="J371"/>
  <c r="BK363"/>
  <c r="J359"/>
  <c r="J355"/>
  <c r="J347"/>
  <c r="BK341"/>
  <c r="BK333"/>
  <c r="BK321"/>
  <c r="J308"/>
  <c r="BK300"/>
  <c r="J292"/>
  <c r="BK286"/>
  <c r="J281"/>
  <c r="J273"/>
  <c r="J266"/>
  <c r="J256"/>
  <c r="BK252"/>
  <c r="J244"/>
  <c r="BK230"/>
  <c r="BK223"/>
  <c r="J211"/>
  <c r="BK205"/>
  <c r="BK199"/>
  <c r="J190"/>
  <c r="J182"/>
  <c r="BK172"/>
  <c r="BK166"/>
  <c r="J158"/>
  <c r="BK144"/>
  <c r="BK138"/>
  <c r="J130"/>
  <c r="J126"/>
  <c r="BK1034"/>
  <c r="J1032"/>
  <c r="J1030"/>
  <c r="BK1027"/>
  <c r="J1025"/>
  <c r="BK1023"/>
  <c r="BK1021"/>
  <c r="BK1019"/>
  <c r="BK1009"/>
  <c r="BK990"/>
  <c r="BK970"/>
  <c r="BK954"/>
  <c r="J948"/>
  <c r="BK936"/>
  <c r="J916"/>
  <c r="BK911"/>
  <c r="BK907"/>
  <c r="BK900"/>
  <c r="J897"/>
  <c r="J890"/>
  <c r="J880"/>
  <c r="J876"/>
  <c r="J870"/>
  <c r="J862"/>
  <c r="J856"/>
  <c r="BK841"/>
  <c r="J834"/>
  <c r="J828"/>
  <c r="BK821"/>
  <c r="J814"/>
  <c r="BK807"/>
  <c r="J800"/>
  <c r="J792"/>
  <c r="BK783"/>
  <c r="J780"/>
  <c r="J771"/>
  <c r="J769"/>
  <c r="BK765"/>
  <c r="J758"/>
  <c r="J751"/>
  <c r="BK736"/>
  <c r="J731"/>
  <c r="J717"/>
  <c r="J714"/>
  <c r="BK705"/>
  <c r="BK701"/>
  <c r="J692"/>
  <c r="BK675"/>
  <c r="BK666"/>
  <c r="BK661"/>
  <c r="J656"/>
  <c r="BK647"/>
  <c r="BK641"/>
  <c r="BK636"/>
  <c r="J628"/>
  <c r="J623"/>
  <c r="J612"/>
  <c r="BK608"/>
  <c r="BK603"/>
  <c r="J599"/>
  <c r="BK591"/>
  <c r="J582"/>
  <c r="BK574"/>
  <c r="J566"/>
  <c r="J553"/>
  <c r="BK549"/>
  <c r="J544"/>
  <c r="J540"/>
  <c r="BK534"/>
  <c r="BK530"/>
  <c r="J526"/>
  <c r="J522"/>
  <c r="BK515"/>
  <c r="J509"/>
  <c r="BK504"/>
  <c r="J499"/>
  <c r="J493"/>
  <c r="BK484"/>
  <c r="BK478"/>
  <c r="J472"/>
  <c r="J461"/>
  <c r="J449"/>
  <c r="J437"/>
  <c r="BK432"/>
  <c r="BK426"/>
  <c r="BK423"/>
  <c r="BK415"/>
  <c r="BK410"/>
  <c r="J393"/>
  <c r="BK381"/>
  <c r="J375"/>
  <c r="BK373"/>
  <c r="BK367"/>
  <c r="J362"/>
  <c r="BK359"/>
  <c r="BK358"/>
  <c r="BK353"/>
  <c r="BK347"/>
  <c r="J340"/>
  <c r="BK336"/>
  <c r="BK329"/>
  <c r="J319"/>
  <c r="J316"/>
  <c r="BK312"/>
  <c r="BK310"/>
  <c r="BK304"/>
  <c r="BK302"/>
  <c r="BK294"/>
  <c r="J288"/>
  <c r="J279"/>
  <c r="BK275"/>
  <c r="J272"/>
  <c r="BK267"/>
  <c r="BK260"/>
  <c r="J258"/>
  <c r="BK251"/>
  <c r="J247"/>
  <c r="J240"/>
  <c r="J232"/>
  <c r="BK229"/>
  <c r="BK225"/>
  <c r="BK224"/>
  <c r="BK219"/>
  <c r="BK214"/>
  <c r="J201"/>
  <c r="BK191"/>
  <c r="J178"/>
  <c r="J173"/>
  <c r="BK168"/>
  <c r="BK163"/>
  <c r="J160"/>
  <c r="J149"/>
  <c r="J141"/>
  <c r="J138"/>
  <c r="BK132"/>
  <c r="BK125"/>
  <c r="J1007"/>
  <c r="BK996"/>
  <c r="J990"/>
  <c r="BK978"/>
  <c r="J972"/>
  <c r="BK966"/>
  <c r="J954"/>
  <c r="BK944"/>
  <c r="BK939"/>
  <c r="J935"/>
  <c r="J932"/>
  <c r="BK930"/>
  <c r="BK923"/>
  <c r="BK917"/>
  <c r="BK909"/>
  <c r="BK905"/>
  <c r="BK901"/>
  <c r="BK895"/>
  <c r="J892"/>
  <c r="BK888"/>
  <c r="BK883"/>
  <c r="BK881"/>
  <c r="J874"/>
  <c r="J864"/>
  <c r="BK857"/>
  <c r="J854"/>
  <c r="BK849"/>
  <c r="BK846"/>
  <c r="J844"/>
  <c r="J839"/>
  <c r="J835"/>
  <c r="J825"/>
  <c r="BK814"/>
  <c r="BK809"/>
  <c r="BK800"/>
  <c r="BK793"/>
  <c r="J787"/>
  <c r="J783"/>
  <c r="J773"/>
  <c r="BK766"/>
  <c r="BK762"/>
  <c r="BK761"/>
  <c r="J757"/>
  <c r="BK747"/>
  <c r="BK741"/>
  <c r="J736"/>
  <c r="J729"/>
  <c r="J722"/>
  <c r="J712"/>
  <c r="J703"/>
  <c r="BK700"/>
  <c r="J694"/>
  <c r="BK691"/>
  <c r="J688"/>
  <c r="BK684"/>
  <c r="J682"/>
  <c r="BK678"/>
  <c r="J669"/>
  <c r="BK656"/>
  <c r="J649"/>
  <c r="J643"/>
  <c r="BK633"/>
  <c r="BK623"/>
  <c r="BK609"/>
  <c r="BK605"/>
  <c r="BK596"/>
  <c r="J588"/>
  <c r="BK582"/>
  <c r="J577"/>
  <c r="BK569"/>
  <c r="J567"/>
  <c r="J561"/>
  <c r="J557"/>
  <c r="BK552"/>
  <c r="J550"/>
  <c r="BK545"/>
  <c r="J541"/>
  <c r="BK538"/>
  <c r="J534"/>
  <c r="J530"/>
  <c r="J527"/>
  <c r="BK524"/>
  <c r="J521"/>
  <c r="BK518"/>
  <c r="BK512"/>
  <c r="J508"/>
  <c r="J504"/>
  <c r="BK501"/>
  <c r="BK499"/>
  <c r="BK496"/>
  <c r="BK492"/>
  <c r="J482"/>
  <c r="J476"/>
  <c r="BK468"/>
  <c r="J462"/>
  <c r="J450"/>
  <c r="J444"/>
  <c r="BK439"/>
  <c r="J434"/>
  <c r="J422"/>
  <c r="J418"/>
  <c r="BK411"/>
  <c r="BK403"/>
  <c r="J399"/>
  <c r="J383"/>
  <c r="BK377"/>
  <c r="J372"/>
  <c r="BK369"/>
  <c r="BK366"/>
  <c r="BK355"/>
  <c r="BK351"/>
  <c r="J345"/>
  <c r="J341"/>
  <c r="J333"/>
  <c r="BK330"/>
  <c r="BK326"/>
  <c r="BK323"/>
  <c r="BK320"/>
  <c r="J314"/>
  <c r="J306"/>
  <c r="J300"/>
  <c r="BK295"/>
  <c r="J293"/>
  <c r="BK283"/>
  <c r="J277"/>
  <c r="BK274"/>
  <c r="J269"/>
  <c r="BK262"/>
  <c r="BK258"/>
  <c r="J251"/>
  <c r="J245"/>
  <c r="BK240"/>
  <c r="BK234"/>
  <c r="J228"/>
  <c r="J219"/>
  <c r="BK212"/>
  <c r="J208"/>
  <c r="J205"/>
  <c r="BK201"/>
  <c r="BK194"/>
  <c r="BK192"/>
  <c r="BK187"/>
  <c r="BK184"/>
  <c r="BK181"/>
  <c r="BK179"/>
  <c r="J174"/>
  <c r="J168"/>
  <c r="BK157"/>
  <c r="BK154"/>
  <c r="BK148"/>
  <c r="BK146"/>
  <c r="J135"/>
  <c r="BK131"/>
  <c r="BK127"/>
  <c r="J134" i="5"/>
  <c r="BK130"/>
  <c r="J128"/>
  <c r="BK127"/>
  <c r="J125"/>
  <c r="J123"/>
  <c r="BK121"/>
  <c r="BK124"/>
  <c r="BK123"/>
  <c r="BK120"/>
  <c r="J131"/>
  <c r="BK126"/>
  <c r="J122"/>
  <c r="J135"/>
  <c r="J127"/>
  <c r="BK239" i="6"/>
  <c r="BK236"/>
  <c r="BK233"/>
  <c r="BK226"/>
  <c r="J220"/>
  <c r="J208"/>
  <c r="J202"/>
  <c r="J194"/>
  <c r="BK190"/>
  <c r="BK184"/>
  <c r="BK169"/>
  <c r="BK164"/>
  <c r="BK160"/>
  <c r="J155"/>
  <c r="J150"/>
  <c r="BK147"/>
  <c r="BK141"/>
  <c r="J236"/>
  <c r="BK229"/>
  <c r="J223"/>
  <c r="BK212"/>
  <c r="J197"/>
  <c r="BK182"/>
  <c r="J176"/>
  <c r="J169"/>
  <c r="BK151"/>
  <c r="BK145"/>
  <c r="BK139"/>
  <c r="J135"/>
  <c r="BK132"/>
  <c r="J230"/>
  <c r="J226"/>
  <c r="BK215"/>
  <c r="J210"/>
  <c r="BK206"/>
  <c r="BK197"/>
  <c r="BK191"/>
  <c r="J170"/>
  <c r="J151"/>
  <c r="J145"/>
  <c r="BK138"/>
  <c r="BK238"/>
  <c r="J222"/>
  <c r="BK214"/>
  <c r="J209"/>
  <c r="J206"/>
  <c r="J200"/>
  <c r="BK192"/>
  <c r="J164"/>
  <c r="J146"/>
  <c r="J139"/>
  <c r="J1092" i="7"/>
  <c r="J1066"/>
  <c r="BK1051"/>
  <c r="BK877"/>
  <c r="BK792"/>
  <c r="J651"/>
  <c r="BK608"/>
  <c r="BK571"/>
  <c r="BK495"/>
  <c r="BK403"/>
  <c r="BK343"/>
  <c r="BK254"/>
  <c r="BK156"/>
  <c r="BK141"/>
  <c r="J1103"/>
  <c r="BK1098"/>
  <c r="BK1094"/>
  <c r="BK1082"/>
  <c r="J1043"/>
  <c r="BK912"/>
  <c r="J606"/>
  <c r="BK563"/>
  <c r="J421"/>
  <c r="BK381"/>
  <c r="J348"/>
  <c r="BK186"/>
  <c r="BK142"/>
  <c r="BK1062"/>
  <c r="J1028"/>
  <c r="J958"/>
  <c r="J877"/>
  <c r="BK651"/>
  <c r="J608"/>
  <c r="BK534"/>
  <c r="BK406"/>
  <c r="BK354"/>
  <c r="J343"/>
  <c r="J198"/>
  <c r="J164"/>
  <c r="BK1068"/>
  <c r="BK1047"/>
  <c r="BK993"/>
  <c r="BK703"/>
  <c r="J571"/>
  <c r="J511"/>
  <c r="BK425"/>
  <c r="J403"/>
  <c r="BK334"/>
  <c r="BK198"/>
  <c r="J156"/>
  <c r="BK153"/>
  <c r="BK224" i="8"/>
  <c r="BK209"/>
  <c r="BK190"/>
  <c r="BK181"/>
  <c r="J170"/>
  <c r="J154"/>
  <c r="BK140"/>
  <c r="BK227"/>
  <c r="BK213"/>
  <c r="BK197"/>
  <c r="J185"/>
  <c r="BK159"/>
  <c r="BK152"/>
  <c r="J225"/>
  <c r="J211"/>
  <c r="J202"/>
  <c r="J191"/>
  <c r="BK186"/>
  <c r="J179"/>
  <c r="BK164"/>
  <c r="J150"/>
  <c r="BK137"/>
  <c r="J203"/>
  <c r="J194"/>
  <c r="J181"/>
  <c r="J168"/>
  <c r="J157"/>
  <c r="J148"/>
  <c r="BK244" i="9"/>
  <c r="J234"/>
  <c r="J230"/>
  <c r="BK222"/>
  <c r="BK219"/>
  <c r="BK215"/>
  <c r="J208"/>
  <c r="BK199"/>
  <c r="J187"/>
  <c r="J181"/>
  <c r="BK171"/>
  <c r="J163"/>
  <c r="J152"/>
  <c r="BK144"/>
  <c r="J260"/>
  <c r="BK250"/>
  <c r="BK246"/>
  <c r="J237"/>
  <c r="BK232"/>
  <c r="J226"/>
  <c r="BK220"/>
  <c r="J214"/>
  <c r="J207"/>
  <c r="BK203"/>
  <c r="BK193"/>
  <c r="BK185"/>
  <c r="BK179"/>
  <c r="J171"/>
  <c r="BK163"/>
  <c r="BK155"/>
  <c r="BK148"/>
  <c r="BK140"/>
  <c r="BK260"/>
  <c r="J256"/>
  <c r="BK238"/>
  <c r="J223"/>
  <c r="BK205"/>
  <c r="J199"/>
  <c r="J173"/>
  <c r="J144"/>
  <c r="J182" i="10"/>
  <c r="BK168"/>
  <c r="J148"/>
  <c r="J142"/>
  <c r="BK137"/>
  <c r="BK182"/>
  <c r="J162"/>
  <c r="J146"/>
  <c r="BK141"/>
  <c r="BK178"/>
  <c r="BK159"/>
  <c r="J178"/>
  <c r="BK173"/>
  <c r="J165"/>
  <c r="BK156"/>
  <c r="J504" i="11"/>
  <c r="BK496"/>
  <c r="BK492"/>
  <c r="J485"/>
  <c r="J478"/>
  <c r="BK471"/>
  <c r="BK453"/>
  <c r="BK436"/>
  <c r="J425"/>
  <c r="J421"/>
  <c r="J415"/>
  <c r="J396"/>
  <c r="BK385"/>
  <c r="BK374"/>
  <c r="J367"/>
  <c r="BK362"/>
  <c r="J352"/>
  <c r="BK341"/>
  <c r="J333"/>
  <c r="BK320"/>
  <c r="J308"/>
  <c r="BK295"/>
  <c r="J290"/>
  <c r="BK284"/>
  <c r="J279"/>
  <c r="J269"/>
  <c r="BK264"/>
  <c r="J255"/>
  <c r="J245"/>
  <c r="J235"/>
  <c r="BK218"/>
  <c r="J202"/>
  <c r="J192"/>
  <c r="BK188"/>
  <c r="J183"/>
  <c r="BK168"/>
  <c r="BK164"/>
  <c r="BK152"/>
  <c r="J498"/>
  <c r="J483"/>
  <c r="BK477"/>
  <c r="J465"/>
  <c r="J460"/>
  <c r="J450"/>
  <c r="J448"/>
  <c r="BK438"/>
  <c r="BK431"/>
  <c r="BK427"/>
  <c r="J422"/>
  <c r="BK412"/>
  <c r="J407"/>
  <c r="BK401"/>
  <c r="BK392"/>
  <c r="J380"/>
  <c r="BK375"/>
  <c r="BK367"/>
  <c r="BK358"/>
  <c r="BK352"/>
  <c r="J341"/>
  <c r="J338"/>
  <c r="BK329"/>
  <c r="J316"/>
  <c r="J311"/>
  <c r="BK299"/>
  <c r="BK293"/>
  <c r="BK279"/>
  <c r="BK274"/>
  <c r="J264"/>
  <c r="J259"/>
  <c r="BK250"/>
  <c r="BK237"/>
  <c r="J216"/>
  <c r="J206"/>
  <c r="BK198"/>
  <c r="BK184"/>
  <c r="BK180"/>
  <c r="BK176"/>
  <c r="BK170"/>
  <c r="BK161"/>
  <c r="J157"/>
  <c r="BK150"/>
  <c r="J146"/>
  <c r="BK139"/>
  <c r="BK134"/>
  <c r="BK501"/>
  <c r="J492"/>
  <c r="BK485"/>
  <c r="BK482"/>
  <c r="BK479"/>
  <c r="BK474"/>
  <c r="BK457"/>
  <c r="BK442"/>
  <c r="BK434"/>
  <c r="BK424"/>
  <c r="J419"/>
  <c r="BK407"/>
  <c r="J397"/>
  <c r="J388"/>
  <c r="J384"/>
  <c r="BK378"/>
  <c r="J371"/>
  <c r="J363"/>
  <c r="J350"/>
  <c r="J345"/>
  <c r="J335"/>
  <c r="J322"/>
  <c r="BK310"/>
  <c r="BK303"/>
  <c r="J295"/>
  <c r="BK291"/>
  <c r="BK287"/>
  <c r="J276"/>
  <c r="BK270"/>
  <c r="J257"/>
  <c r="BK241"/>
  <c r="J220"/>
  <c r="BK204"/>
  <c r="BK194"/>
  <c r="BK187"/>
  <c r="BK171"/>
  <c r="BK162"/>
  <c r="J156"/>
  <c r="BK146"/>
  <c r="BK140"/>
  <c r="J137"/>
  <c r="BK132"/>
  <c r="J508"/>
  <c r="J506"/>
  <c r="BK502"/>
  <c r="BK495"/>
  <c r="BK489"/>
  <c r="J471"/>
  <c r="J467"/>
  <c r="J462"/>
  <c r="J457"/>
  <c r="J453"/>
  <c r="BK445"/>
  <c r="J438"/>
  <c r="J431"/>
  <c r="BK415"/>
  <c r="J412"/>
  <c r="BK402"/>
  <c r="BK395"/>
  <c r="BK390"/>
  <c r="BK368"/>
  <c r="J354"/>
  <c r="BK334"/>
  <c r="J329"/>
  <c r="BK322"/>
  <c r="BK318"/>
  <c r="J307"/>
  <c r="BK300"/>
  <c r="J287"/>
  <c r="BK276"/>
  <c r="J271"/>
  <c r="BK263"/>
  <c r="J250"/>
  <c r="J244"/>
  <c r="J225"/>
  <c r="BK216"/>
  <c r="BK190"/>
  <c r="J180"/>
  <c r="J173"/>
  <c r="J160"/>
  <c r="J148"/>
  <c r="BK143"/>
  <c r="BK412" i="12"/>
  <c r="BK390"/>
  <c r="J378"/>
  <c r="J361"/>
  <c r="J342"/>
  <c r="BK336"/>
  <c r="J332"/>
  <c r="J325"/>
  <c r="BK319"/>
  <c r="BK312"/>
  <c r="BK305"/>
  <c r="J300"/>
  <c r="BK293"/>
  <c r="BK273"/>
  <c r="J269"/>
  <c r="BK256"/>
  <c r="J249"/>
  <c r="J232"/>
  <c r="BK217"/>
  <c r="BK208"/>
  <c r="J203"/>
  <c r="BK172"/>
  <c r="J413"/>
  <c r="BK401"/>
  <c r="BK382"/>
  <c r="J370"/>
  <c r="J359"/>
  <c r="J346"/>
  <c r="BK332"/>
  <c r="BK328"/>
  <c r="BK306"/>
  <c r="J294"/>
  <c r="J286"/>
  <c r="BK280"/>
  <c r="J273"/>
  <c r="BK257"/>
  <c r="J247"/>
  <c r="BK231"/>
  <c r="J217"/>
  <c r="J200"/>
  <c r="J192"/>
  <c r="J172"/>
  <c r="BK161"/>
  <c r="J416"/>
  <c r="BK414"/>
  <c r="J397"/>
  <c r="BK380"/>
  <c r="J358"/>
  <c r="J349"/>
  <c r="J307"/>
  <c r="J301"/>
  <c r="BK290"/>
  <c r="J266"/>
  <c r="BK260"/>
  <c r="BK241"/>
  <c r="J233"/>
  <c r="BK213"/>
  <c r="J198"/>
  <c r="BK179"/>
  <c r="J168"/>
  <c r="J411"/>
  <c r="J395"/>
  <c r="BK378"/>
  <c r="BK370"/>
  <c r="BK352"/>
  <c r="BK342"/>
  <c r="BK338"/>
  <c r="J323"/>
  <c r="J315"/>
  <c r="J279"/>
  <c r="BK269"/>
  <c r="J260"/>
  <c r="J245"/>
  <c r="J236"/>
  <c r="J221"/>
  <c r="BK211"/>
  <c r="J206"/>
  <c r="BK202"/>
  <c r="BK189"/>
  <c r="BK177"/>
  <c r="J161"/>
  <c r="J232" i="13"/>
  <c r="J223"/>
  <c r="BK219"/>
  <c r="BK207"/>
  <c r="BK196"/>
  <c r="J190"/>
  <c r="BK185"/>
  <c r="J173"/>
  <c r="BK155"/>
  <c r="J153"/>
  <c r="J147"/>
  <c r="J135"/>
  <c r="BK129"/>
  <c r="BK232"/>
  <c r="BK226"/>
  <c r="J216"/>
  <c r="BK210"/>
  <c r="J204"/>
  <c r="J199"/>
  <c r="J184"/>
  <c r="BK180"/>
  <c r="BK177"/>
  <c r="BK172"/>
  <c r="J168"/>
  <c r="BK164"/>
  <c r="BK157"/>
  <c r="BK153"/>
  <c r="BK144"/>
  <c r="J131"/>
  <c r="J126"/>
  <c r="BK227"/>
  <c r="J213"/>
  <c r="BK208"/>
  <c r="J196"/>
  <c r="BK192"/>
  <c r="J178"/>
  <c r="BK173"/>
  <c r="J166"/>
  <c r="J158"/>
  <c r="J145"/>
  <c r="BK135"/>
  <c r="J125"/>
  <c r="BK223"/>
  <c r="J212"/>
  <c r="BK203"/>
  <c r="BK199"/>
  <c r="J194"/>
  <c r="BK187"/>
  <c r="J179"/>
  <c r="J164"/>
  <c r="J159"/>
  <c r="BK146"/>
  <c r="BK142"/>
  <c r="J129"/>
  <c r="BK173" i="14"/>
  <c r="BK163"/>
  <c r="BK150"/>
  <c r="BK144"/>
  <c r="BK136"/>
  <c r="BK123"/>
  <c r="J174"/>
  <c r="J163"/>
  <c r="BK160"/>
  <c r="J156"/>
  <c r="BK146"/>
  <c r="BK135"/>
  <c r="J129"/>
  <c r="BK124"/>
  <c r="J173"/>
  <c r="J166"/>
  <c r="J158"/>
  <c r="J152"/>
  <c r="J148"/>
  <c r="J141"/>
  <c r="J138"/>
  <c r="BK131"/>
  <c r="J124"/>
  <c r="BK171"/>
  <c r="J146"/>
  <c r="J140"/>
  <c r="BK129"/>
  <c r="BK122"/>
  <c r="J270" i="15"/>
  <c r="BK265"/>
  <c r="J246"/>
  <c r="BK240"/>
  <c r="BK227"/>
  <c r="BK217"/>
  <c r="BK211"/>
  <c r="BK205"/>
  <c r="J197"/>
  <c r="BK191"/>
  <c r="BK183"/>
  <c r="BK176"/>
  <c r="J169"/>
  <c r="BK163"/>
  <c r="J158"/>
  <c r="J153"/>
  <c r="BK149"/>
  <c r="J145"/>
  <c r="J141"/>
  <c r="J136"/>
  <c r="BK130"/>
  <c r="BK270"/>
  <c r="J259"/>
  <c r="BK247"/>
  <c r="J226"/>
  <c r="BK219"/>
  <c r="BK215"/>
  <c r="BK203"/>
  <c r="J199"/>
  <c r="J183"/>
  <c r="J173"/>
  <c r="BK170"/>
  <c r="BK165"/>
  <c r="J157"/>
  <c r="BK152"/>
  <c r="BK145"/>
  <c r="J139"/>
  <c r="J134"/>
  <c r="BK262"/>
  <c r="J252"/>
  <c r="J248"/>
  <c r="J239"/>
  <c r="J236"/>
  <c r="BK233"/>
  <c r="BK230"/>
  <c r="J223"/>
  <c r="J214"/>
  <c r="BK210"/>
  <c r="J203"/>
  <c r="J190"/>
  <c r="BK185"/>
  <c r="BK177"/>
  <c r="J167"/>
  <c r="BK159"/>
  <c r="J151"/>
  <c r="J147"/>
  <c r="BK140"/>
  <c r="J133"/>
  <c r="J272"/>
  <c r="BK266"/>
  <c r="BK261"/>
  <c r="BK249"/>
  <c r="BK235"/>
  <c r="J230"/>
  <c r="J219"/>
  <c r="BK214"/>
  <c r="BK202"/>
  <c r="BK192"/>
  <c r="J187"/>
  <c r="J178"/>
  <c r="BK128"/>
  <c r="J199" i="16"/>
  <c r="BK194"/>
  <c r="BK188"/>
  <c r="BK179"/>
  <c r="BK173"/>
  <c r="J168"/>
  <c r="J165"/>
  <c r="J158"/>
  <c r="J151"/>
  <c r="BK138"/>
  <c r="J129"/>
  <c r="BK201"/>
  <c r="BK192"/>
  <c r="BK183"/>
  <c r="BK174"/>
  <c r="BK169"/>
  <c r="J159"/>
  <c r="J148"/>
  <c r="BK143"/>
  <c r="BK135"/>
  <c r="J130"/>
  <c r="BK202"/>
  <c r="J194"/>
  <c r="J186"/>
  <c r="BK181"/>
  <c r="J173"/>
  <c r="J163"/>
  <c r="BK155"/>
  <c r="BK146"/>
  <c r="J141"/>
  <c r="J136"/>
  <c r="J127"/>
  <c r="J198"/>
  <c r="BK190"/>
  <c r="J175"/>
  <c r="BK166"/>
  <c r="BK156"/>
  <c r="BK148"/>
  <c r="BK139"/>
  <c r="BK130"/>
  <c r="J582" i="17"/>
  <c r="BK576"/>
  <c r="J566"/>
  <c r="BK555"/>
  <c r="J543"/>
  <c r="J534"/>
  <c r="J521"/>
  <c r="BK509"/>
  <c r="J483"/>
  <c r="J472"/>
  <c r="J466"/>
  <c r="BK448"/>
  <c r="BK412"/>
  <c r="J397"/>
  <c r="J393"/>
  <c r="BK389"/>
  <c r="J380"/>
  <c r="J376"/>
  <c r="BK365"/>
  <c r="J358"/>
  <c r="BK349"/>
  <c r="BK337"/>
  <c r="BK330"/>
  <c r="BK323"/>
  <c r="J302"/>
  <c r="J298"/>
  <c r="BK278"/>
  <c r="J258"/>
  <c r="BK246"/>
  <c r="BK230"/>
  <c r="BK209"/>
  <c r="BK176"/>
  <c r="BK166"/>
  <c r="BK577"/>
  <c r="BK562"/>
  <c r="J553"/>
  <c r="BK544"/>
  <c r="J541"/>
  <c r="BK529"/>
  <c r="BK525"/>
  <c r="J505"/>
  <c r="J487"/>
  <c r="J477"/>
  <c r="BK468"/>
  <c r="J463"/>
  <c r="BK455"/>
  <c r="BK444"/>
  <c r="J436"/>
  <c r="BK420"/>
  <c r="BK403"/>
  <c r="J394"/>
  <c r="J389"/>
  <c r="J384"/>
  <c r="J373"/>
  <c r="J364"/>
  <c r="J359"/>
  <c r="BK350"/>
  <c r="J339"/>
  <c r="BK324"/>
  <c r="J320"/>
  <c r="BK315"/>
  <c r="BK298"/>
  <c r="J286"/>
  <c r="J270"/>
  <c r="J266"/>
  <c r="J250"/>
  <c r="J226"/>
  <c r="BK211"/>
  <c r="J205"/>
  <c r="BK195"/>
  <c r="J181"/>
  <c r="J589"/>
  <c r="J587"/>
  <c r="BK582"/>
  <c r="BK575"/>
  <c r="J565"/>
  <c r="J555"/>
  <c r="J548"/>
  <c r="BK536"/>
  <c r="J517"/>
  <c r="J507"/>
  <c r="BK482"/>
  <c r="BK477"/>
  <c r="J474"/>
  <c r="J442"/>
  <c r="BK430"/>
  <c r="J414"/>
  <c r="J406"/>
  <c r="BK393"/>
  <c r="J385"/>
  <c r="BK372"/>
  <c r="BK367"/>
  <c r="J353"/>
  <c r="BK339"/>
  <c r="BK335"/>
  <c r="J324"/>
  <c r="J318"/>
  <c r="J306"/>
  <c r="J280"/>
  <c r="BK270"/>
  <c r="BK248"/>
  <c r="BK226"/>
  <c r="BK218"/>
  <c r="J193"/>
  <c r="J176"/>
  <c r="J580"/>
  <c r="BK565"/>
  <c r="BK554"/>
  <c r="J549"/>
  <c r="J544"/>
  <c r="BK527"/>
  <c r="J509"/>
  <c r="J496"/>
  <c r="BK470"/>
  <c r="BK466"/>
  <c r="J455"/>
  <c r="BK438"/>
  <c r="BK424"/>
  <c r="BK401"/>
  <c r="BK375"/>
  <c r="J367"/>
  <c r="BK352"/>
  <c r="BK345"/>
  <c r="J330"/>
  <c r="J319"/>
  <c r="BK302"/>
  <c r="J284"/>
  <c r="J274"/>
  <c r="BK258"/>
  <c r="BK240"/>
  <c r="BK220"/>
  <c r="BK205"/>
  <c r="BK189"/>
  <c r="J178"/>
  <c r="J166"/>
  <c r="J420" i="18"/>
  <c r="BK401"/>
  <c r="J392"/>
  <c r="BK368"/>
  <c r="J352"/>
  <c r="BK342"/>
  <c r="J330"/>
  <c r="J321"/>
  <c r="J304"/>
  <c r="J288"/>
  <c r="J278"/>
  <c r="J252"/>
  <c r="J238"/>
  <c r="BK228"/>
  <c r="BK218"/>
  <c r="J208"/>
  <c r="J192"/>
  <c r="BK178"/>
  <c r="BK172"/>
  <c r="BK150"/>
  <c r="BK144"/>
  <c r="BK420"/>
  <c r="BK403"/>
  <c r="J379"/>
  <c r="BK352"/>
  <c r="BK346"/>
  <c r="BK337"/>
  <c r="BK322"/>
  <c r="BK316"/>
  <c r="J306"/>
  <c r="BK292"/>
  <c r="BK276"/>
  <c r="J264"/>
  <c r="J256"/>
  <c r="J224"/>
  <c r="BK210"/>
  <c r="J196"/>
  <c r="BK184"/>
  <c r="BK170"/>
  <c r="J159"/>
  <c r="J138"/>
  <c r="BK416"/>
  <c r="J407"/>
  <c r="J396"/>
  <c r="J387"/>
  <c r="BK370"/>
  <c r="BK348"/>
  <c r="J328"/>
  <c r="J316"/>
  <c r="J298"/>
  <c r="BK288"/>
  <c r="J268"/>
  <c r="BK261"/>
  <c r="BK256"/>
  <c r="J250"/>
  <c r="J240"/>
  <c r="J212"/>
  <c r="BK204"/>
  <c r="BK196"/>
  <c r="J186"/>
  <c r="BK156"/>
  <c r="J134"/>
  <c r="J401"/>
  <c r="J385"/>
  <c r="J374"/>
  <c r="BK366"/>
  <c r="J356"/>
  <c r="BK338"/>
  <c r="BK302"/>
  <c r="J294"/>
  <c r="J281"/>
  <c r="J274"/>
  <c r="J261"/>
  <c r="BK242"/>
  <c r="BK232"/>
  <c r="J226"/>
  <c r="BK216"/>
  <c r="J203"/>
  <c r="J184"/>
  <c r="BK168"/>
  <c r="BK159"/>
  <c r="BK146"/>
  <c r="J171" i="19"/>
  <c r="J159"/>
  <c r="J153"/>
  <c r="J143"/>
  <c r="J129"/>
  <c r="BK161"/>
  <c r="BK151"/>
  <c r="J137"/>
  <c r="BK129"/>
  <c r="BK149"/>
  <c r="J127"/>
  <c r="BK165"/>
  <c r="BK145"/>
  <c r="J123"/>
  <c r="J2003" i="20"/>
  <c r="J2002"/>
  <c r="BK2000"/>
  <c r="BK1998"/>
  <c r="J1996"/>
  <c r="J1995"/>
  <c r="BK1993"/>
  <c r="BK1991"/>
  <c r="J1988"/>
  <c r="J1985"/>
  <c r="J1981"/>
  <c r="BK1977"/>
  <c r="J1973"/>
  <c r="J1971"/>
  <c r="J1967"/>
  <c r="BK1963"/>
  <c r="BK1959"/>
  <c r="BK1947"/>
  <c r="BK1929"/>
  <c r="BK1911"/>
  <c r="BK1905"/>
  <c r="BK1879"/>
  <c r="BK1867"/>
  <c r="BK1849"/>
  <c r="J1833"/>
  <c r="J1819"/>
  <c r="BK1803"/>
  <c r="BK1793"/>
  <c r="J1783"/>
  <c r="BK1769"/>
  <c r="BK1757"/>
  <c r="J1745"/>
  <c r="BK1739"/>
  <c r="BK1719"/>
  <c r="J1693"/>
  <c r="J1677"/>
  <c r="J1659"/>
  <c r="BK1635"/>
  <c r="J1615"/>
  <c r="BK1595"/>
  <c r="BK1585"/>
  <c r="J1573"/>
  <c r="BK1549"/>
  <c r="BK1537"/>
  <c r="J1513"/>
  <c r="BK1497"/>
  <c r="J1483"/>
  <c r="J1473"/>
  <c r="J1452"/>
  <c r="J1447"/>
  <c r="BK1441"/>
  <c r="J1421"/>
  <c r="BK1387"/>
  <c r="BK1371"/>
  <c r="J1365"/>
  <c r="J1351"/>
  <c r="BK1329"/>
  <c r="BK1313"/>
  <c r="BK1304"/>
  <c r="BK1293"/>
  <c r="BK1275"/>
  <c r="J1261"/>
  <c r="BK1241"/>
  <c r="J1229"/>
  <c r="BK1203"/>
  <c r="BK1187"/>
  <c r="BK1177"/>
  <c r="J1169"/>
  <c r="J1163"/>
  <c r="J1149"/>
  <c r="J1127"/>
  <c r="BK1113"/>
  <c r="BK1105"/>
  <c r="BK1095"/>
  <c r="J1079"/>
  <c r="BK1069"/>
  <c r="BK1055"/>
  <c r="J1033"/>
  <c r="J1009"/>
  <c r="J1003"/>
  <c r="BK987"/>
  <c r="BK979"/>
  <c r="BK965"/>
  <c r="BK951"/>
  <c r="BK943"/>
  <c r="J931"/>
  <c r="BK917"/>
  <c r="J913"/>
  <c r="J901"/>
  <c r="BK893"/>
  <c r="J887"/>
  <c r="BK869"/>
  <c r="J853"/>
  <c r="J833"/>
  <c r="J819"/>
  <c r="BK809"/>
  <c r="BK799"/>
  <c r="J787"/>
  <c r="BK775"/>
  <c r="BK755"/>
  <c r="J745"/>
  <c r="BK723"/>
  <c r="BK711"/>
  <c r="BK681"/>
  <c r="J655"/>
  <c r="BK639"/>
  <c r="J633"/>
  <c r="BK607"/>
  <c r="BK599"/>
  <c r="J577"/>
  <c r="J562"/>
  <c r="J559"/>
  <c r="J545"/>
  <c r="J537"/>
  <c r="J525"/>
  <c r="BK491"/>
  <c r="BK464"/>
  <c r="J447"/>
  <c r="J441"/>
  <c r="J419"/>
  <c r="J383"/>
  <c r="BK362"/>
  <c r="J357"/>
  <c r="BK345"/>
  <c r="BK327"/>
  <c r="BK319"/>
  <c r="BK313"/>
  <c r="BK305"/>
  <c r="BK293"/>
  <c r="J277"/>
  <c r="J263"/>
  <c r="J256"/>
  <c r="J229"/>
  <c r="J205"/>
  <c r="BK195"/>
  <c r="J183"/>
  <c r="J169"/>
  <c r="BK1956"/>
  <c r="BK1943"/>
  <c r="J1930"/>
  <c r="J1913"/>
  <c r="J1901"/>
  <c r="BK1885"/>
  <c r="J1857"/>
  <c r="J1850"/>
  <c r="J1839"/>
  <c r="J1828"/>
  <c r="BK1819"/>
  <c r="BK1811"/>
  <c r="BK1783"/>
  <c r="J1773"/>
  <c r="J1761"/>
  <c r="J1739"/>
  <c r="BK1729"/>
  <c r="BK1703"/>
  <c r="J1685"/>
  <c r="J1675"/>
  <c r="BK1667"/>
  <c r="BK1661"/>
  <c r="BK1645"/>
  <c r="J1633"/>
  <c r="J1621"/>
  <c r="J1599"/>
  <c r="BK1587"/>
  <c r="BK1569"/>
  <c r="J1555"/>
  <c r="BK1545"/>
  <c r="BK1535"/>
  <c r="J1523"/>
  <c r="BK1509"/>
  <c r="BK1499"/>
  <c r="BK1485"/>
  <c r="J1465"/>
  <c r="J1457"/>
  <c r="BK1447"/>
  <c r="J1437"/>
  <c r="BK1421"/>
  <c r="J1393"/>
  <c r="J1389"/>
  <c r="BK1379"/>
  <c r="J1363"/>
  <c r="BK1347"/>
  <c r="BK1331"/>
  <c r="J1321"/>
  <c r="J1303"/>
  <c r="J1295"/>
  <c r="J1273"/>
  <c r="J1253"/>
  <c r="BK1231"/>
  <c r="BK1223"/>
  <c r="J1213"/>
  <c r="BK1200"/>
  <c r="BK1193"/>
  <c r="J1171"/>
  <c r="BK1157"/>
  <c r="J1151"/>
  <c r="J1141"/>
  <c r="J1133"/>
  <c r="J1115"/>
  <c r="J1105"/>
  <c r="J1095"/>
  <c r="BK1079"/>
  <c r="J1069"/>
  <c r="BK1059"/>
  <c r="J1051"/>
  <c r="BK1027"/>
  <c r="J1015"/>
  <c r="J1001"/>
  <c r="J995"/>
  <c r="J979"/>
  <c r="BK961"/>
  <c r="BK889"/>
  <c r="J877"/>
  <c r="J865"/>
  <c r="BK853"/>
  <c r="J843"/>
  <c r="BK833"/>
  <c r="J829"/>
  <c r="BK811"/>
  <c r="J789"/>
  <c r="BK781"/>
  <c r="J767"/>
  <c r="BK757"/>
  <c r="BK743"/>
  <c r="J733"/>
  <c r="J711"/>
  <c r="J683"/>
  <c r="J667"/>
  <c r="BK653"/>
  <c r="J645"/>
  <c r="BK621"/>
  <c r="J611"/>
  <c r="BK591"/>
  <c r="BK573"/>
  <c r="BK559"/>
  <c r="J547"/>
  <c r="BK533"/>
  <c r="BK519"/>
  <c r="J505"/>
  <c r="J489"/>
  <c r="BK478"/>
  <c r="J475"/>
  <c r="BK467"/>
  <c r="BK462"/>
  <c r="BK439"/>
  <c r="BK433"/>
  <c r="BK417"/>
  <c r="BK409"/>
  <c r="BK397"/>
  <c r="J391"/>
  <c r="BK379"/>
  <c r="J367"/>
  <c r="J361"/>
  <c r="BK346"/>
  <c r="J331"/>
  <c r="J319"/>
  <c r="J305"/>
  <c r="BK299"/>
  <c r="BK271"/>
  <c r="BK263"/>
  <c r="BK251"/>
  <c r="J245"/>
  <c r="J223"/>
  <c r="J213"/>
  <c r="BK179"/>
  <c r="BK159"/>
  <c r="J155"/>
  <c r="BK1957"/>
  <c r="BK1953"/>
  <c r="BK1939"/>
  <c r="J1929"/>
  <c r="BK1923"/>
  <c r="J1911"/>
  <c r="J1904"/>
  <c r="J1893"/>
  <c r="J1875"/>
  <c r="J1867"/>
  <c r="J1855"/>
  <c r="BK1845"/>
  <c r="BK1821"/>
  <c r="J1811"/>
  <c r="BK1791"/>
  <c r="J1749"/>
  <c r="BK1731"/>
  <c r="BK1717"/>
  <c r="BK1709"/>
  <c r="BK1701"/>
  <c r="BK1683"/>
  <c r="BK1672"/>
  <c r="BK1647"/>
  <c r="BK1631"/>
  <c r="J1613"/>
  <c r="BK1605"/>
  <c r="BK1597"/>
  <c r="BK1573"/>
  <c r="BK1563"/>
  <c r="BK1539"/>
  <c r="BK1529"/>
  <c r="BK1515"/>
  <c r="J1497"/>
  <c r="J1479"/>
  <c r="BK1471"/>
  <c r="J1459"/>
  <c r="J1453"/>
  <c r="BK1431"/>
  <c r="J1415"/>
  <c r="J1403"/>
  <c r="J1395"/>
  <c r="J1357"/>
  <c r="BK1349"/>
  <c r="J1327"/>
  <c r="J1315"/>
  <c r="BK1281"/>
  <c r="BK1269"/>
  <c r="BK1259"/>
  <c r="BK1253"/>
  <c r="J1235"/>
  <c r="J1225"/>
  <c r="J1209"/>
  <c r="J1200"/>
  <c r="BK1181"/>
  <c r="BK1161"/>
  <c r="BK1155"/>
  <c r="J1131"/>
  <c r="J1123"/>
  <c r="J1109"/>
  <c r="BK1089"/>
  <c r="J1073"/>
  <c r="J1047"/>
  <c r="J1023"/>
  <c r="J1018"/>
  <c r="J1007"/>
  <c r="BK995"/>
  <c r="J977"/>
  <c r="J959"/>
  <c r="J941"/>
  <c r="BK929"/>
  <c r="BK923"/>
  <c r="J915"/>
  <c r="BK905"/>
  <c r="J883"/>
  <c r="BK857"/>
  <c r="BK830"/>
  <c r="J825"/>
  <c r="BK813"/>
  <c r="BK785"/>
  <c r="J763"/>
  <c r="J727"/>
  <c r="BK715"/>
  <c r="BK699"/>
  <c r="J677"/>
  <c r="BK669"/>
  <c r="J653"/>
  <c r="BK649"/>
  <c r="BK633"/>
  <c r="BK609"/>
  <c r="BK571"/>
  <c r="J560"/>
  <c r="BK553"/>
  <c r="J519"/>
  <c r="BK511"/>
  <c r="BK503"/>
  <c r="J495"/>
  <c r="BK483"/>
  <c r="BK461"/>
  <c r="J453"/>
  <c r="J449"/>
  <c r="J423"/>
  <c r="J411"/>
  <c r="J399"/>
  <c r="BK391"/>
  <c r="J371"/>
  <c r="BK355"/>
  <c r="J348"/>
  <c r="J327"/>
  <c r="J291"/>
  <c r="BK279"/>
  <c r="BK273"/>
  <c r="J255"/>
  <c r="J247"/>
  <c r="J235"/>
  <c r="J227"/>
  <c r="BK219"/>
  <c r="J209"/>
  <c r="BK203"/>
  <c r="J187"/>
  <c r="J173"/>
  <c r="J149"/>
  <c r="J1949"/>
  <c r="J1937"/>
  <c r="J1925"/>
  <c r="BK1919"/>
  <c r="BK1881"/>
  <c r="BK1873"/>
  <c r="BK1863"/>
  <c r="BK1831"/>
  <c r="BK1825"/>
  <c r="J1805"/>
  <c r="J1767"/>
  <c r="J1757"/>
  <c r="BK1745"/>
  <c r="J1735"/>
  <c r="J1719"/>
  <c r="J1707"/>
  <c r="J1691"/>
  <c r="BK1673"/>
  <c r="J1665"/>
  <c r="J1653"/>
  <c r="BK1637"/>
  <c r="J1617"/>
  <c r="BK1606"/>
  <c r="BK1589"/>
  <c r="BK1577"/>
  <c r="BK1561"/>
  <c r="J1549"/>
  <c r="J1533"/>
  <c r="BK1513"/>
  <c r="BK1505"/>
  <c r="BK1453"/>
  <c r="J1441"/>
  <c r="BK1427"/>
  <c r="BK1415"/>
  <c r="BK1407"/>
  <c r="BK1393"/>
  <c r="J1379"/>
  <c r="BK1365"/>
  <c r="BK1343"/>
  <c r="BK1335"/>
  <c r="BK1321"/>
  <c r="J1309"/>
  <c r="J1291"/>
  <c r="J1259"/>
  <c r="J1249"/>
  <c r="J1233"/>
  <c r="BK1209"/>
  <c r="J1195"/>
  <c r="J1177"/>
  <c r="BK1141"/>
  <c r="BK1121"/>
  <c r="J1091"/>
  <c r="J1081"/>
  <c r="BK1053"/>
  <c r="BK1037"/>
  <c r="BK1020"/>
  <c r="J993"/>
  <c r="J973"/>
  <c r="J963"/>
  <c r="J957"/>
  <c r="J951"/>
  <c r="BK945"/>
  <c r="J927"/>
  <c r="J921"/>
  <c r="BK913"/>
  <c r="J897"/>
  <c r="BK877"/>
  <c r="BK867"/>
  <c r="BK845"/>
  <c r="BK837"/>
  <c r="BK819"/>
  <c r="J801"/>
  <c r="BK793"/>
  <c r="BK763"/>
  <c r="BK751"/>
  <c r="J729"/>
  <c r="J715"/>
  <c r="J707"/>
  <c r="J699"/>
  <c r="J687"/>
  <c r="BK677"/>
  <c r="J659"/>
  <c r="J631"/>
  <c r="BK623"/>
  <c r="BK611"/>
  <c r="J603"/>
  <c r="J587"/>
  <c r="J575"/>
  <c r="J561"/>
  <c r="J541"/>
  <c r="J527"/>
  <c r="J515"/>
  <c r="BK499"/>
  <c r="BK481"/>
  <c r="BK475"/>
  <c r="J445"/>
  <c r="BK429"/>
  <c r="BK423"/>
  <c r="BK403"/>
  <c r="BK383"/>
  <c r="J373"/>
  <c r="J359"/>
  <c r="J345"/>
  <c r="J337"/>
  <c r="BK309"/>
  <c r="J297"/>
  <c r="J279"/>
  <c r="J259"/>
  <c r="BK235"/>
  <c r="BK223"/>
  <c r="BK213"/>
  <c r="J195"/>
  <c r="BK189"/>
  <c r="BK177"/>
  <c r="BK155"/>
  <c r="J424" i="21"/>
  <c r="J423"/>
  <c r="BK420"/>
  <c r="BK414"/>
  <c r="J407"/>
  <c r="BK376"/>
  <c r="BK350"/>
  <c r="J346"/>
  <c r="BK332"/>
  <c r="BK312"/>
  <c r="J290"/>
  <c r="J272"/>
  <c r="BK248"/>
  <c r="BK236"/>
  <c r="BK228"/>
  <c r="J218"/>
  <c r="J205"/>
  <c r="BK178"/>
  <c r="J172"/>
  <c r="J168"/>
  <c r="BK146"/>
  <c r="BK136"/>
  <c r="BK407"/>
  <c r="BK400"/>
  <c r="BK388"/>
  <c r="BK380"/>
  <c r="J372"/>
  <c r="BK360"/>
  <c r="BK326"/>
  <c r="BK315"/>
  <c r="J300"/>
  <c r="BK282"/>
  <c r="BK266"/>
  <c r="J248"/>
  <c r="J241"/>
  <c r="J231"/>
  <c r="J223"/>
  <c r="BK216"/>
  <c r="BK210"/>
  <c r="BK198"/>
  <c r="BK186"/>
  <c r="J180"/>
  <c r="J173"/>
  <c r="BK164"/>
  <c r="J155"/>
  <c r="BK144"/>
  <c r="BK421"/>
  <c r="J417"/>
  <c r="J411"/>
  <c r="J388"/>
  <c r="J378"/>
  <c r="BK366"/>
  <c r="J354"/>
  <c r="J338"/>
  <c r="BK328"/>
  <c r="BK314"/>
  <c r="J309"/>
  <c r="BK298"/>
  <c r="BK280"/>
  <c r="J266"/>
  <c r="J252"/>
  <c r="J245"/>
  <c r="J236"/>
  <c r="J229"/>
  <c r="BK223"/>
  <c r="J216"/>
  <c r="BK207"/>
  <c r="J200"/>
  <c r="J190"/>
  <c r="J183"/>
  <c r="J169"/>
  <c r="J164"/>
  <c r="J156"/>
  <c r="BK143"/>
  <c r="BK138"/>
  <c r="BK409"/>
  <c r="J396"/>
  <c r="BK362"/>
  <c r="BK346"/>
  <c r="BK334"/>
  <c r="BK309"/>
  <c r="BK288"/>
  <c r="J270"/>
  <c r="J259"/>
  <c r="J244"/>
  <c r="BK235"/>
  <c r="BK227"/>
  <c r="BK215"/>
  <c r="BK200"/>
  <c r="J192"/>
  <c r="BK185"/>
  <c r="BK181"/>
  <c r="BK175"/>
  <c r="BK166"/>
  <c r="BK155"/>
  <c r="J144"/>
  <c r="BK139"/>
  <c r="F36" i="22"/>
  <c r="BC117" i="1"/>
  <c r="J129" i="23"/>
  <c r="J123"/>
  <c r="BK123"/>
  <c r="J119"/>
  <c r="J128" i="24"/>
  <c r="BK125"/>
  <c r="J130"/>
  <c r="J122"/>
  <c r="J127"/>
  <c r="J453" i="25"/>
  <c r="J444"/>
  <c r="BK397"/>
  <c r="J366"/>
  <c r="J353"/>
  <c r="J319"/>
  <c r="BK308"/>
  <c r="J298"/>
  <c r="BK249"/>
  <c r="J217"/>
  <c r="BK185"/>
  <c r="J160"/>
  <c r="BK149"/>
  <c r="J424"/>
  <c r="BK405"/>
  <c r="BK361"/>
  <c r="BK317"/>
  <c r="BK291"/>
  <c r="J286"/>
  <c r="J276"/>
  <c r="BK262"/>
  <c r="J219"/>
  <c r="BK209"/>
  <c r="J174"/>
  <c r="BK448"/>
  <c r="J441"/>
  <c r="BK403"/>
  <c r="BK324"/>
  <c r="J309"/>
  <c r="J300"/>
  <c r="J284"/>
  <c r="J249"/>
  <c r="J227"/>
  <c r="BK217"/>
  <c r="J192"/>
  <c r="BK158"/>
  <c r="J439"/>
  <c r="J413"/>
  <c r="J379"/>
  <c r="J363"/>
  <c r="J327"/>
  <c r="J316"/>
  <c r="J314"/>
  <c r="BK304"/>
  <c r="BK286"/>
  <c r="BK277"/>
  <c r="BK264"/>
  <c r="J207"/>
  <c r="J168"/>
  <c r="BK156"/>
  <c r="J310" i="26"/>
  <c r="BK287"/>
  <c r="J282"/>
  <c r="BK274"/>
  <c r="BK253"/>
  <c r="J190"/>
  <c r="J163"/>
  <c r="J306"/>
  <c r="BK286"/>
  <c r="BK279"/>
  <c r="BK233"/>
  <c r="J200"/>
  <c r="BK175"/>
  <c r="BK140"/>
  <c r="BK321"/>
  <c r="BK314"/>
  <c r="J287"/>
  <c r="J281"/>
  <c r="BK265"/>
  <c r="J237"/>
  <c r="J210"/>
  <c r="BK181"/>
  <c r="J138"/>
  <c r="BK319"/>
  <c r="J242"/>
  <c r="BK217"/>
  <c r="BK191"/>
  <c r="BK163"/>
  <c r="J137" i="27"/>
  <c r="BK130"/>
  <c r="BK132"/>
  <c r="BK137"/>
  <c r="BK128"/>
  <c r="BK219" i="2"/>
  <c r="BK213"/>
  <c r="J211"/>
  <c r="J208"/>
  <c r="J204"/>
  <c r="BK197"/>
  <c r="BK185"/>
  <c r="BK169"/>
  <c r="J162"/>
  <c r="J153"/>
  <c r="BK148"/>
  <c r="BK143"/>
  <c r="BK134"/>
  <c r="J201"/>
  <c r="BK192"/>
  <c r="J184"/>
  <c r="BK173"/>
  <c r="BK166"/>
  <c r="J157"/>
  <c r="BK149"/>
  <c r="J139"/>
  <c r="AS101" i="1"/>
  <c r="J194" i="2"/>
  <c r="J177"/>
  <c r="BK174"/>
  <c r="BK167"/>
  <c r="J156"/>
  <c r="J142"/>
  <c r="J212"/>
  <c r="BK194"/>
  <c r="BK181"/>
  <c r="BK179"/>
  <c r="BK168"/>
  <c r="BK157"/>
  <c r="BK152"/>
  <c r="J146"/>
  <c r="BK142"/>
  <c r="BK2382" i="3"/>
  <c r="J2367"/>
  <c r="J2344"/>
  <c r="J2313"/>
  <c r="BK2302"/>
  <c r="BK2214"/>
  <c r="BK2192"/>
  <c r="BK2176"/>
  <c r="J2141"/>
  <c r="BK2097"/>
  <c r="BK645"/>
  <c r="BK610"/>
  <c r="BK574"/>
  <c r="BK567"/>
  <c r="J560"/>
  <c r="BK545"/>
  <c r="BK539"/>
  <c r="J523"/>
  <c r="J445"/>
  <c r="BK391"/>
  <c r="J368"/>
  <c r="BK315"/>
  <c r="J285"/>
  <c r="J249"/>
  <c r="J239"/>
  <c r="J179"/>
  <c r="J159"/>
  <c r="BK146"/>
  <c r="J2467"/>
  <c r="BK2401"/>
  <c r="BK2393"/>
  <c r="J2386"/>
  <c r="BK2374"/>
  <c r="BK2355"/>
  <c r="BK2343"/>
  <c r="BK2256"/>
  <c r="J2225"/>
  <c r="J2204"/>
  <c r="BK2183"/>
  <c r="J2126"/>
  <c r="J645"/>
  <c r="J633"/>
  <c r="J617"/>
  <c r="BK591"/>
  <c r="BK581"/>
  <c r="BK541"/>
  <c r="BK525"/>
  <c r="J507"/>
  <c r="J460"/>
  <c r="J455"/>
  <c r="BK445"/>
  <c r="BK415"/>
  <c r="J376"/>
  <c r="BK355"/>
  <c r="BK318"/>
  <c r="BK274"/>
  <c r="BK238"/>
  <c r="BK214"/>
  <c r="J182"/>
  <c r="J167"/>
  <c r="BK158"/>
  <c r="J150"/>
  <c r="BK2372"/>
  <c r="J2352"/>
  <c r="J2307"/>
  <c r="J2221"/>
  <c r="BK2204"/>
  <c r="BK2188"/>
  <c r="J2171"/>
  <c r="J2137"/>
  <c r="J648"/>
  <c r="BK638"/>
  <c r="BK625"/>
  <c r="J608"/>
  <c r="J593"/>
  <c r="BK585"/>
  <c r="J578"/>
  <c r="BK566"/>
  <c r="J553"/>
  <c r="BK535"/>
  <c r="J527"/>
  <c r="J500"/>
  <c r="BK465"/>
  <c r="BK460"/>
  <c r="J419"/>
  <c r="J413"/>
  <c r="BK378"/>
  <c r="J330"/>
  <c r="BK285"/>
  <c r="BK272"/>
  <c r="BK245"/>
  <c r="BK231"/>
  <c r="J177"/>
  <c r="BK161"/>
  <c r="J143"/>
  <c r="J4452"/>
  <c r="J4440"/>
  <c r="J4437"/>
  <c r="BK4431"/>
  <c r="BK4429"/>
  <c r="J4428"/>
  <c r="J4426"/>
  <c r="J4415"/>
  <c r="J4400"/>
  <c r="J4370"/>
  <c r="J4075"/>
  <c r="BK4058"/>
  <c r="BK4055"/>
  <c r="BK4046"/>
  <c r="BK4043"/>
  <c r="J4031"/>
  <c r="J4026"/>
  <c r="J4018"/>
  <c r="J4015"/>
  <c r="J4011"/>
  <c r="J4008"/>
  <c r="BK4005"/>
  <c r="BK4001"/>
  <c r="BK3996"/>
  <c r="BK3617"/>
  <c r="BK3484"/>
  <c r="J3421"/>
  <c r="J3009"/>
  <c r="BK3004"/>
  <c r="BK2992"/>
  <c r="BK2990"/>
  <c r="J2981"/>
  <c r="J2977"/>
  <c r="J2741"/>
  <c r="BK2493"/>
  <c r="J2403"/>
  <c r="J2395"/>
  <c r="BK2387"/>
  <c r="BK2384"/>
  <c r="J2354"/>
  <c r="J2259"/>
  <c r="BK2223"/>
  <c r="J2198"/>
  <c r="BK2189"/>
  <c r="BK2171"/>
  <c r="J2110"/>
  <c r="J646"/>
  <c r="BK633"/>
  <c r="J606"/>
  <c r="BK583"/>
  <c r="J576"/>
  <c r="J566"/>
  <c r="J549"/>
  <c r="BK523"/>
  <c r="J515"/>
  <c r="BK500"/>
  <c r="BK459"/>
  <c r="BK453"/>
  <c r="BK444"/>
  <c r="BK371"/>
  <c r="BK312"/>
  <c r="BK253"/>
  <c r="BK241"/>
  <c r="J214"/>
  <c r="BK177"/>
  <c r="J169"/>
  <c r="J162"/>
  <c r="BK151"/>
  <c r="BK142"/>
  <c r="J1015" i="4"/>
  <c r="J1000"/>
  <c r="BK992"/>
  <c r="J978"/>
  <c r="J958"/>
  <c r="J938"/>
  <c r="J931"/>
  <c r="J926"/>
  <c r="BK921"/>
  <c r="J917"/>
  <c r="BK912"/>
  <c r="BK902"/>
  <c r="J887"/>
  <c r="J884"/>
  <c r="BK880"/>
  <c r="J866"/>
  <c r="BK859"/>
  <c r="BK852"/>
  <c r="J845"/>
  <c r="J840"/>
  <c r="J831"/>
  <c r="BK825"/>
  <c r="J818"/>
  <c r="J812"/>
  <c r="BK805"/>
  <c r="BK796"/>
  <c r="BK788"/>
  <c r="J782"/>
  <c r="J778"/>
  <c r="BK773"/>
  <c r="BK768"/>
  <c r="BK757"/>
  <c r="BK752"/>
  <c r="BK746"/>
  <c r="BK739"/>
  <c r="BK729"/>
  <c r="J723"/>
  <c r="BK717"/>
  <c r="BK707"/>
  <c r="BK696"/>
  <c r="BK689"/>
  <c r="J685"/>
  <c r="BK673"/>
  <c r="J668"/>
  <c r="BK655"/>
  <c r="J650"/>
  <c r="BK640"/>
  <c r="BK637"/>
  <c r="BK629"/>
  <c r="BK624"/>
  <c r="BK619"/>
  <c r="BK613"/>
  <c r="J603"/>
  <c r="BK595"/>
  <c r="BK590"/>
  <c r="BK585"/>
  <c r="J576"/>
  <c r="J570"/>
  <c r="BK553"/>
  <c r="BK546"/>
  <c r="J536"/>
  <c r="BK521"/>
  <c r="J516"/>
  <c r="BK508"/>
  <c r="J495"/>
  <c r="J488"/>
  <c r="BK480"/>
  <c r="J474"/>
  <c r="BK469"/>
  <c r="J464"/>
  <c r="J455"/>
  <c r="J452"/>
  <c r="BK444"/>
  <c r="J440"/>
  <c r="J435"/>
  <c r="J420"/>
  <c r="J417"/>
  <c r="BK407"/>
  <c r="J402"/>
  <c r="BK394"/>
  <c r="J389"/>
  <c r="BK384"/>
  <c r="BK375"/>
  <c r="BK356"/>
  <c r="BK346"/>
  <c r="BK338"/>
  <c r="BK328"/>
  <c r="J324"/>
  <c r="BK318"/>
  <c r="BK314"/>
  <c r="J310"/>
  <c r="BK296"/>
  <c r="J291"/>
  <c r="J286"/>
  <c r="BK279"/>
  <c r="BK266"/>
  <c r="J262"/>
  <c r="J250"/>
  <c r="BK238"/>
  <c r="J234"/>
  <c r="J229"/>
  <c r="BK198"/>
  <c r="BK178"/>
  <c r="J166"/>
  <c r="BK159"/>
  <c r="J153"/>
  <c r="BK149"/>
  <c r="BK145"/>
  <c r="BK135"/>
  <c r="J123"/>
  <c r="BK1011"/>
  <c r="J1002"/>
  <c r="BK982"/>
  <c r="BK948"/>
  <c r="BK927"/>
  <c r="J921"/>
  <c r="J906"/>
  <c r="BK899"/>
  <c r="BK870"/>
  <c r="BK869"/>
  <c r="BK868"/>
  <c r="BK865"/>
  <c r="BK864"/>
  <c r="J861"/>
  <c r="J858"/>
  <c r="J857"/>
  <c r="BK854"/>
  <c r="J850"/>
  <c r="J849"/>
  <c r="J846"/>
  <c r="J842"/>
  <c r="J836"/>
  <c r="BK835"/>
  <c r="BK834"/>
  <c r="BK829"/>
  <c r="BK817"/>
  <c r="BK812"/>
  <c r="J805"/>
  <c r="J797"/>
  <c r="J791"/>
  <c r="J785"/>
  <c r="J763"/>
  <c r="BK756"/>
  <c r="BK748"/>
  <c r="J742"/>
  <c r="BK728"/>
  <c r="BK723"/>
  <c r="BK711"/>
  <c r="BK706"/>
  <c r="J700"/>
  <c r="J683"/>
  <c r="J676"/>
  <c r="BK670"/>
  <c r="BK660"/>
  <c r="J652"/>
  <c r="J645"/>
  <c r="J639"/>
  <c r="J629"/>
  <c r="J616"/>
  <c r="BK612"/>
  <c r="BK604"/>
  <c r="BK594"/>
  <c r="J584"/>
  <c r="BK576"/>
  <c r="J569"/>
  <c r="J563"/>
  <c r="BK560"/>
  <c r="J496"/>
  <c r="J489"/>
  <c r="J486"/>
  <c r="BK482"/>
  <c r="BK470"/>
  <c r="BK464"/>
  <c r="BK457"/>
  <c r="BK453"/>
  <c r="BK450"/>
  <c r="J442"/>
  <c r="BK428"/>
  <c r="J423"/>
  <c r="J416"/>
  <c r="J409"/>
  <c r="J405"/>
  <c r="J401"/>
  <c r="J397"/>
  <c r="J391"/>
  <c r="BK387"/>
  <c r="J382"/>
  <c r="BK376"/>
  <c r="BK365"/>
  <c r="J360"/>
  <c r="BK350"/>
  <c r="BK345"/>
  <c r="BK340"/>
  <c r="BK332"/>
  <c r="J320"/>
  <c r="BK306"/>
  <c r="BK297"/>
  <c r="J284"/>
  <c r="J278"/>
  <c r="BK271"/>
  <c r="J265"/>
  <c r="J254"/>
  <c r="J249"/>
  <c r="BK242"/>
  <c r="J225"/>
  <c r="J218"/>
  <c r="J204"/>
  <c r="J198"/>
  <c r="J193"/>
  <c r="J185"/>
  <c r="BK174"/>
  <c r="J171"/>
  <c r="BK164"/>
  <c r="J156"/>
  <c r="J143"/>
  <c r="J129"/>
  <c r="J125"/>
  <c r="J1034"/>
  <c r="BK1032"/>
  <c r="BK1030"/>
  <c r="BK1028"/>
  <c r="BK1026"/>
  <c r="J1024"/>
  <c r="J1022"/>
  <c r="J1020"/>
  <c r="J1018"/>
  <c r="BK1015"/>
  <c r="BK1006"/>
  <c r="BK984"/>
  <c r="BK960"/>
  <c r="BK950"/>
  <c r="J919"/>
  <c r="J912"/>
  <c r="J908"/>
  <c r="J899"/>
  <c r="BK892"/>
  <c r="J888"/>
  <c r="J878"/>
  <c r="BK871"/>
  <c r="BK866"/>
  <c r="BK860"/>
  <c r="J851"/>
  <c r="BK838"/>
  <c r="J833"/>
  <c r="J827"/>
  <c r="J817"/>
  <c r="J808"/>
  <c r="J796"/>
  <c r="J786"/>
  <c r="BK782"/>
  <c r="BK778"/>
  <c r="J768"/>
  <c r="BK760"/>
  <c r="J754"/>
  <c r="J739"/>
  <c r="BK735"/>
  <c r="J730"/>
  <c r="J716"/>
  <c r="BK713"/>
  <c r="BK709"/>
  <c r="BK698"/>
  <c r="J691"/>
  <c r="BK682"/>
  <c r="J673"/>
  <c r="J665"/>
  <c r="J660"/>
  <c r="J653"/>
  <c r="BK646"/>
  <c r="BK632"/>
  <c r="BK627"/>
  <c r="J622"/>
  <c r="J611"/>
  <c r="J606"/>
  <c r="BK601"/>
  <c r="J595"/>
  <c r="BK583"/>
  <c r="J573"/>
  <c r="BK565"/>
  <c r="BK551"/>
  <c r="J547"/>
  <c r="BK543"/>
  <c r="J538"/>
  <c r="BK533"/>
  <c r="BK527"/>
  <c r="J523"/>
  <c r="BK517"/>
  <c r="J511"/>
  <c r="BK507"/>
  <c r="BK503"/>
  <c r="BK495"/>
  <c r="J480"/>
  <c r="J473"/>
  <c r="BK462"/>
  <c r="J457"/>
  <c r="BK445"/>
  <c r="BK433"/>
  <c r="J428"/>
  <c r="BK425"/>
  <c r="J414"/>
  <c r="J394"/>
  <c r="BK378"/>
  <c r="BK372"/>
  <c r="BK364"/>
  <c r="BK360"/>
  <c r="J354"/>
  <c r="J346"/>
  <c r="BK337"/>
  <c r="BK298"/>
  <c r="J283"/>
  <c r="J271"/>
  <c r="BK259"/>
  <c r="J252"/>
  <c r="J248"/>
  <c r="BK243"/>
  <c r="J238"/>
  <c r="J227"/>
  <c r="J223"/>
  <c r="J217"/>
  <c r="J209"/>
  <c r="J196"/>
  <c r="J177"/>
  <c r="BK171"/>
  <c r="BK162"/>
  <c r="BK155"/>
  <c r="BK143"/>
  <c r="J140"/>
  <c r="J133"/>
  <c r="BK124"/>
  <c r="BK121"/>
  <c r="J998"/>
  <c r="J992"/>
  <c r="BK980"/>
  <c r="BK974"/>
  <c r="BK968"/>
  <c r="BK958"/>
  <c r="BK946"/>
  <c r="BK941"/>
  <c r="J937"/>
  <c r="BK933"/>
  <c r="BK925"/>
  <c r="J920"/>
  <c r="J915"/>
  <c r="BK908"/>
  <c r="J902"/>
  <c r="BK894"/>
  <c r="BK891"/>
  <c r="BK885"/>
  <c r="BK882"/>
  <c r="BK875"/>
  <c r="BK872"/>
  <c r="BK862"/>
  <c r="BK855"/>
  <c r="BK851"/>
  <c r="BK848"/>
  <c r="BK845"/>
  <c r="BK840"/>
  <c r="J837"/>
  <c r="BK830"/>
  <c r="J822"/>
  <c r="J811"/>
  <c r="BK798"/>
  <c r="BK789"/>
  <c r="J784"/>
  <c r="BK776"/>
  <c r="J770"/>
  <c r="J765"/>
  <c r="J760"/>
  <c r="J756"/>
  <c r="BK745"/>
  <c r="J740"/>
  <c r="BK731"/>
  <c r="J728"/>
  <c r="J710"/>
  <c r="J702"/>
  <c r="J698"/>
  <c r="BK692"/>
  <c r="J689"/>
  <c r="BK686"/>
  <c r="BK681"/>
  <c r="BK677"/>
  <c r="J666"/>
  <c r="BK652"/>
  <c r="J646"/>
  <c r="J636"/>
  <c r="J624"/>
  <c r="BK615"/>
  <c r="J608"/>
  <c r="J597"/>
  <c r="J591"/>
  <c r="J583"/>
  <c r="J580"/>
  <c r="J571"/>
  <c r="BK566"/>
  <c r="J558"/>
  <c r="BK554"/>
  <c r="J549"/>
  <c r="BK544"/>
  <c r="J539"/>
  <c r="BK535"/>
  <c r="J531"/>
  <c r="BK528"/>
  <c r="BK523"/>
  <c r="J520"/>
  <c r="J515"/>
  <c r="BK509"/>
  <c r="BK505"/>
  <c r="J502"/>
  <c r="BK498"/>
  <c r="J494"/>
  <c r="BK490"/>
  <c r="BK477"/>
  <c r="BK472"/>
  <c r="BK459"/>
  <c r="J445"/>
  <c r="BK440"/>
  <c r="BK436"/>
  <c r="J426"/>
  <c r="BK412"/>
  <c r="BK404"/>
  <c r="J400"/>
  <c r="J388"/>
  <c r="J380"/>
  <c r="BK371"/>
  <c r="J367"/>
  <c r="J358"/>
  <c r="J353"/>
  <c r="J350"/>
  <c r="BK339"/>
  <c r="J332"/>
  <c r="J327"/>
  <c r="BK324"/>
  <c r="J321"/>
  <c r="BK315"/>
  <c r="J307"/>
  <c r="J303"/>
  <c r="BK299"/>
  <c r="J289"/>
  <c r="J282"/>
  <c r="J276"/>
  <c r="BK272"/>
  <c r="J264"/>
  <c r="J261"/>
  <c r="BK256"/>
  <c r="BK247"/>
  <c r="J241"/>
  <c r="BK236"/>
  <c r="J231"/>
  <c r="J221"/>
  <c r="BK215"/>
  <c r="J206"/>
  <c r="J202"/>
  <c r="J195"/>
  <c r="BK190"/>
  <c r="J186"/>
  <c r="BK182"/>
  <c r="BK177"/>
  <c r="J169"/>
  <c r="J159"/>
  <c r="J155"/>
  <c r="BK152"/>
  <c r="J144"/>
  <c r="BK129" i="5"/>
  <c r="BK174" i="6"/>
  <c r="BK152"/>
  <c r="J132"/>
  <c r="J225"/>
  <c r="BK220"/>
  <c r="BK205"/>
  <c r="J188"/>
  <c r="BK179"/>
  <c r="BK171"/>
  <c r="BK158"/>
  <c r="BK150"/>
  <c r="J142"/>
  <c r="J136"/>
  <c r="BK133"/>
  <c r="BK232"/>
  <c r="J228"/>
  <c r="BK219"/>
  <c r="BK211"/>
  <c r="J207"/>
  <c r="BK195"/>
  <c r="J190"/>
  <c r="J171"/>
  <c r="BK155"/>
  <c r="J148"/>
  <c r="J144"/>
  <c r="BK136"/>
  <c r="J233"/>
  <c r="J227"/>
  <c r="J215"/>
  <c r="J211"/>
  <c r="BK194"/>
  <c r="BK188"/>
  <c r="BK156"/>
  <c r="BK142"/>
  <c r="BK134"/>
  <c r="J1075" i="7"/>
  <c r="J1062"/>
  <c r="J993"/>
  <c r="BK868"/>
  <c r="J703"/>
  <c r="BK649"/>
  <c r="BK598"/>
  <c r="J548"/>
  <c r="BK423"/>
  <c r="BK395"/>
  <c r="J341"/>
  <c r="BK210"/>
  <c r="J149"/>
  <c r="BK126"/>
  <c r="BK1101"/>
  <c r="J1099"/>
  <c r="J1097"/>
  <c r="BK1089"/>
  <c r="J1047"/>
  <c r="BK958"/>
  <c r="BK584"/>
  <c r="BK511"/>
  <c r="J488"/>
  <c r="BK390"/>
  <c r="J352"/>
  <c r="J210"/>
  <c r="J151"/>
  <c r="BK1075"/>
  <c r="BK1054"/>
  <c r="J1021"/>
  <c r="J904"/>
  <c r="J659"/>
  <c r="J629"/>
  <c r="J560"/>
  <c r="J423"/>
  <c r="J395"/>
  <c r="J254"/>
  <c r="J186"/>
  <c r="J154"/>
  <c r="BK1066"/>
  <c r="BK1045"/>
  <c r="J974"/>
  <c r="J649"/>
  <c r="J563"/>
  <c r="BK465"/>
  <c r="J406"/>
  <c r="BK341"/>
  <c r="BK259"/>
  <c r="BK171"/>
  <c r="BK154"/>
  <c r="J228" i="8"/>
  <c r="J220"/>
  <c r="BK208"/>
  <c r="BK187"/>
  <c r="BK179"/>
  <c r="BK168"/>
  <c r="J135"/>
  <c r="BK226"/>
  <c r="BK211"/>
  <c r="BK206"/>
  <c r="BK189"/>
  <c r="BK165"/>
  <c r="BK150"/>
  <c r="J224"/>
  <c r="BK216"/>
  <c r="BK203"/>
  <c r="J190"/>
  <c r="BK185"/>
  <c r="J178"/>
  <c r="J159"/>
  <c r="J140"/>
  <c r="BK135"/>
  <c r="J216"/>
  <c r="BK198"/>
  <c r="BK193"/>
  <c r="BK176"/>
  <c r="J165"/>
  <c r="J156"/>
  <c r="BK146"/>
  <c r="J137"/>
  <c r="J254" i="9"/>
  <c r="BK249"/>
  <c r="J238"/>
  <c r="J232"/>
  <c r="BK226"/>
  <c r="BK221"/>
  <c r="BK218"/>
  <c r="J210"/>
  <c r="J203"/>
  <c r="BK186"/>
  <c r="J183"/>
  <c r="BK177"/>
  <c r="BK167"/>
  <c r="J157"/>
  <c r="J150"/>
  <c r="BK142"/>
  <c r="BK254"/>
  <c r="BK248"/>
  <c r="J244"/>
  <c r="BK236"/>
  <c r="BK230"/>
  <c r="BK224"/>
  <c r="BK216"/>
  <c r="BK210"/>
  <c r="BK200"/>
  <c r="BK191"/>
  <c r="BK183"/>
  <c r="BK175"/>
  <c r="J165"/>
  <c r="BK157"/>
  <c r="BK152"/>
  <c r="BK138"/>
  <c r="BK259"/>
  <c r="J248"/>
  <c r="BK237"/>
  <c r="J215"/>
  <c r="J200"/>
  <c r="J193"/>
  <c r="J186"/>
  <c r="J134"/>
  <c r="J173" i="10"/>
  <c r="BK167"/>
  <c r="BK158"/>
  <c r="BK146"/>
  <c r="J140"/>
  <c r="BK135"/>
  <c r="BK180"/>
  <c r="BK154"/>
  <c r="BK140"/>
  <c r="J176"/>
  <c r="J154"/>
  <c r="J180"/>
  <c r="J170"/>
  <c r="J161"/>
  <c r="BK152"/>
  <c r="J502" i="11"/>
  <c r="J495"/>
  <c r="J491"/>
  <c r="J479"/>
  <c r="J472"/>
  <c r="BK468"/>
  <c r="BK463"/>
  <c r="BK460"/>
  <c r="BK454"/>
  <c r="BK447"/>
  <c r="J437"/>
  <c r="J427"/>
  <c r="BK422"/>
  <c r="J417"/>
  <c r="J409"/>
  <c r="J389"/>
  <c r="BK384"/>
  <c r="J375"/>
  <c r="J368"/>
  <c r="J365"/>
  <c r="BK353"/>
  <c r="J347"/>
  <c r="J334"/>
  <c r="BK321"/>
  <c r="BK315"/>
  <c r="J304"/>
  <c r="J291"/>
  <c r="BK285"/>
  <c r="BK280"/>
  <c r="J270"/>
  <c r="BK266"/>
  <c r="J261"/>
  <c r="J249"/>
  <c r="J239"/>
  <c r="J231"/>
  <c r="J204"/>
  <c r="BK193"/>
  <c r="J189"/>
  <c r="BK185"/>
  <c r="J170"/>
  <c r="BK167"/>
  <c r="J163"/>
  <c r="J151"/>
  <c r="BK497"/>
  <c r="J482"/>
  <c r="J476"/>
  <c r="J468"/>
  <c r="BK461"/>
  <c r="J451"/>
  <c r="BK443"/>
  <c r="BK435"/>
  <c r="BK428"/>
  <c r="BK423"/>
  <c r="BK413"/>
  <c r="BK406"/>
  <c r="BK398"/>
  <c r="J386"/>
  <c r="J377"/>
  <c r="BK372"/>
  <c r="BK363"/>
  <c r="BK354"/>
  <c r="BK343"/>
  <c r="BK339"/>
  <c r="J330"/>
  <c r="J320"/>
  <c r="BK312"/>
  <c r="BK308"/>
  <c r="J281"/>
  <c r="BK277"/>
  <c r="BK272"/>
  <c r="J260"/>
  <c r="J251"/>
  <c r="BK245"/>
  <c r="J227"/>
  <c r="BK202"/>
  <c r="J185"/>
  <c r="J182"/>
  <c r="BK178"/>
  <c r="BK173"/>
  <c r="J165"/>
  <c r="BK158"/>
  <c r="BK151"/>
  <c r="BK147"/>
  <c r="J141"/>
  <c r="BK138"/>
  <c r="J132"/>
  <c r="BK499"/>
  <c r="J477"/>
  <c r="BK472"/>
  <c r="BK444"/>
  <c r="J433"/>
  <c r="J423"/>
  <c r="J414"/>
  <c r="J406"/>
  <c r="BK389"/>
  <c r="J385"/>
  <c r="BK379"/>
  <c r="BK373"/>
  <c r="BK365"/>
  <c r="J358"/>
  <c r="BK346"/>
  <c r="BK333"/>
  <c r="J325"/>
  <c r="J315"/>
  <c r="BK307"/>
  <c r="J298"/>
  <c r="BK294"/>
  <c r="J289"/>
  <c r="J284"/>
  <c r="J274"/>
  <c r="J263"/>
  <c r="BK258"/>
  <c r="BK251"/>
  <c r="BK229"/>
  <c r="BK206"/>
  <c r="J196"/>
  <c r="J188"/>
  <c r="J172"/>
  <c r="J164"/>
  <c r="J159"/>
  <c r="BK155"/>
  <c r="J144"/>
  <c r="J139"/>
  <c r="J134"/>
  <c r="BK509"/>
  <c r="BK507"/>
  <c r="BK505"/>
  <c r="J496"/>
  <c r="BK490"/>
  <c r="J486"/>
  <c r="BK470"/>
  <c r="BK466"/>
  <c r="J461"/>
  <c r="J456"/>
  <c r="BK448"/>
  <c r="J444"/>
  <c r="J440"/>
  <c r="BK433"/>
  <c r="BK417"/>
  <c r="BK409"/>
  <c r="BK403"/>
  <c r="BK396"/>
  <c r="BK393"/>
  <c r="BK383"/>
  <c r="BK376"/>
  <c r="J355"/>
  <c r="BK342"/>
  <c r="BK332"/>
  <c r="J319"/>
  <c r="J312"/>
  <c r="BK304"/>
  <c r="J297"/>
  <c r="BK281"/>
  <c r="J268"/>
  <c r="BK256"/>
  <c r="J248"/>
  <c r="J241"/>
  <c r="J223"/>
  <c r="J214"/>
  <c r="J184"/>
  <c r="J179"/>
  <c r="BK172"/>
  <c r="J155"/>
  <c r="BK149"/>
  <c r="BK144"/>
  <c r="BK135"/>
  <c r="J392" i="12"/>
  <c r="J380"/>
  <c r="J364"/>
  <c r="J344"/>
  <c r="J338"/>
  <c r="J333"/>
  <c r="J328"/>
  <c r="J317"/>
  <c r="BK310"/>
  <c r="BK304"/>
  <c r="BK299"/>
  <c r="BK282"/>
  <c r="J270"/>
  <c r="J264"/>
  <c r="BK255"/>
  <c r="BK247"/>
  <c r="BK229"/>
  <c r="J211"/>
  <c r="BK206"/>
  <c r="J187"/>
  <c r="J171"/>
  <c r="BK411"/>
  <c r="BK397"/>
  <c r="BK374"/>
  <c r="BK364"/>
  <c r="BK354"/>
  <c r="BK348"/>
  <c r="J335"/>
  <c r="J329"/>
  <c r="J310"/>
  <c r="J296"/>
  <c r="J293"/>
  <c r="BK284"/>
  <c r="J277"/>
  <c r="BK262"/>
  <c r="J254"/>
  <c r="BK233"/>
  <c r="J227"/>
  <c r="J202"/>
  <c r="J194"/>
  <c r="J181"/>
  <c r="BK169"/>
  <c r="J159"/>
  <c r="BK415"/>
  <c r="J410"/>
  <c r="J401"/>
  <c r="J390"/>
  <c r="J366"/>
  <c r="J354"/>
  <c r="BK346"/>
  <c r="J306"/>
  <c r="BK296"/>
  <c r="BK278"/>
  <c r="J263"/>
  <c r="J243"/>
  <c r="J234"/>
  <c r="J226"/>
  <c r="BK210"/>
  <c r="BK196"/>
  <c r="J177"/>
  <c r="BK167"/>
  <c r="J414"/>
  <c r="J405"/>
  <c r="J384"/>
  <c r="J372"/>
  <c r="J357"/>
  <c r="BK344"/>
  <c r="J339"/>
  <c r="BK333"/>
  <c r="J319"/>
  <c r="J305"/>
  <c r="J302"/>
  <c r="J290"/>
  <c r="J284"/>
  <c r="BK272"/>
  <c r="J262"/>
  <c r="BK243"/>
  <c r="BK234"/>
  <c r="J219"/>
  <c r="J210"/>
  <c r="J205"/>
  <c r="BK194"/>
  <c r="J185"/>
  <c r="J166"/>
  <c r="J160"/>
  <c r="BK231" i="13"/>
  <c r="BK221"/>
  <c r="BK218"/>
  <c r="J214"/>
  <c r="J197"/>
  <c r="BK191"/>
  <c r="BK186"/>
  <c r="J181"/>
  <c r="BK168"/>
  <c r="BK154"/>
  <c r="J149"/>
  <c r="BK137"/>
  <c r="J132"/>
  <c r="BK128"/>
  <c r="BK230"/>
  <c r="BK220"/>
  <c r="BK213"/>
  <c r="BK206"/>
  <c r="BK202"/>
  <c r="BK190"/>
  <c r="BK182"/>
  <c r="BK178"/>
  <c r="BK175"/>
  <c r="BK169"/>
  <c r="J165"/>
  <c r="J162"/>
  <c r="J154"/>
  <c r="J146"/>
  <c r="J141"/>
  <c r="J133"/>
  <c r="BK127"/>
  <c r="BK229"/>
  <c r="BK214"/>
  <c r="J211"/>
  <c r="J205"/>
  <c r="BK194"/>
  <c r="J186"/>
  <c r="J170"/>
  <c r="BK160"/>
  <c r="J152"/>
  <c r="BK141"/>
  <c r="J138"/>
  <c r="J134"/>
  <c r="J229"/>
  <c r="J221"/>
  <c r="J210"/>
  <c r="J201"/>
  <c r="BK195"/>
  <c r="J188"/>
  <c r="J182"/>
  <c r="J171"/>
  <c r="BK165"/>
  <c r="BK158"/>
  <c r="J144"/>
  <c r="BK133"/>
  <c r="BK126"/>
  <c r="BK169" i="14"/>
  <c r="BK125"/>
  <c r="J171"/>
  <c r="BK161"/>
  <c r="BK158"/>
  <c r="BK152"/>
  <c r="BK138"/>
  <c r="J133"/>
  <c r="BK128"/>
  <c r="BK174"/>
  <c r="BK168"/>
  <c r="J161"/>
  <c r="BK156"/>
  <c r="J150"/>
  <c r="BK145"/>
  <c r="BK140"/>
  <c r="BK126"/>
  <c r="J123"/>
  <c r="J169"/>
  <c r="BK155"/>
  <c r="J145"/>
  <c r="J137"/>
  <c r="BK133"/>
  <c r="BK127"/>
  <c r="BK271" i="15"/>
  <c r="J266"/>
  <c r="J245"/>
  <c r="BK239"/>
  <c r="J225"/>
  <c r="J216"/>
  <c r="J209"/>
  <c r="J204"/>
  <c r="BK199"/>
  <c r="J194"/>
  <c r="BK187"/>
  <c r="BK180"/>
  <c r="BK174"/>
  <c r="J170"/>
  <c r="BK164"/>
  <c r="BK161"/>
  <c r="J154"/>
  <c r="BK147"/>
  <c r="J144"/>
  <c r="J138"/>
  <c r="J135"/>
  <c r="J129"/>
  <c r="BK269"/>
  <c r="BK258"/>
  <c r="BK251"/>
  <c r="J240"/>
  <c r="BK222"/>
  <c r="BK218"/>
  <c r="BK204"/>
  <c r="BK200"/>
  <c r="BK193"/>
  <c r="BK181"/>
  <c r="BK169"/>
  <c r="J164"/>
  <c r="J155"/>
  <c r="BK150"/>
  <c r="J142"/>
  <c r="BK138"/>
  <c r="J265"/>
  <c r="BK259"/>
  <c r="BK256"/>
  <c r="J249"/>
  <c r="J244"/>
  <c r="J237"/>
  <c r="J232"/>
  <c r="BK228"/>
  <c r="J220"/>
  <c r="BK212"/>
  <c r="J205"/>
  <c r="J191"/>
  <c r="J188"/>
  <c r="J180"/>
  <c r="J174"/>
  <c r="BK166"/>
  <c r="BK158"/>
  <c r="BK148"/>
  <c r="J143"/>
  <c r="BK139"/>
  <c r="BK131"/>
  <c r="J268"/>
  <c r="J263"/>
  <c r="BK253"/>
  <c r="BK244"/>
  <c r="BK232"/>
  <c r="J228"/>
  <c r="J221"/>
  <c r="BK216"/>
  <c r="J195"/>
  <c r="BK189"/>
  <c r="J185"/>
  <c r="J130"/>
  <c r="J127"/>
  <c r="BK195" i="16"/>
  <c r="J190"/>
  <c r="BK184"/>
  <c r="J177"/>
  <c r="BK170"/>
  <c r="J162"/>
  <c r="BK154"/>
  <c r="J150"/>
  <c r="J134"/>
  <c r="BK127"/>
  <c r="BK203"/>
  <c r="J196"/>
  <c r="J189"/>
  <c r="BK177"/>
  <c r="BK165"/>
  <c r="J155"/>
  <c r="J147"/>
  <c r="J144"/>
  <c r="BK141"/>
  <c r="J132"/>
  <c r="BK128"/>
  <c r="BK198"/>
  <c r="BK189"/>
  <c r="J185"/>
  <c r="BK180"/>
  <c r="BK172"/>
  <c r="BK162"/>
  <c r="J154"/>
  <c r="BK144"/>
  <c r="J140"/>
  <c r="J128"/>
  <c r="BK125"/>
  <c r="J191"/>
  <c r="BK176"/>
  <c r="BK168"/>
  <c r="BK157"/>
  <c r="BK152"/>
  <c r="J143"/>
  <c r="BK136"/>
  <c r="J125"/>
  <c r="BK581" i="17"/>
  <c r="J575"/>
  <c r="J564"/>
  <c r="J559"/>
  <c r="BK550"/>
  <c r="BK541"/>
  <c r="J531"/>
  <c r="J519"/>
  <c r="BK487"/>
  <c r="BK481"/>
  <c r="BK471"/>
  <c r="BK464"/>
  <c r="J434"/>
  <c r="J410"/>
  <c r="J403"/>
  <c r="BK394"/>
  <c r="J390"/>
  <c r="J381"/>
  <c r="J375"/>
  <c r="BK359"/>
  <c r="J354"/>
  <c r="BK347"/>
  <c r="J336"/>
  <c r="BK328"/>
  <c r="J316"/>
  <c r="J304"/>
  <c r="BK292"/>
  <c r="J260"/>
  <c r="BK250"/>
  <c r="J242"/>
  <c r="J220"/>
  <c r="J183"/>
  <c r="J168"/>
  <c r="J581"/>
  <c r="BK571"/>
  <c r="BK559"/>
  <c r="BK549"/>
  <c r="BK543"/>
  <c r="J536"/>
  <c r="J527"/>
  <c r="BK517"/>
  <c r="J498"/>
  <c r="J482"/>
  <c r="BK474"/>
  <c r="J464"/>
  <c r="J457"/>
  <c r="BK451"/>
  <c r="BK442"/>
  <c r="J430"/>
  <c r="BK418"/>
  <c r="BK395"/>
  <c r="J388"/>
  <c r="BK385"/>
  <c r="BK378"/>
  <c r="J365"/>
  <c r="BK358"/>
  <c r="J349"/>
  <c r="J338"/>
  <c r="J323"/>
  <c r="BK319"/>
  <c r="J308"/>
  <c r="J290"/>
  <c r="J272"/>
  <c r="BK256"/>
  <c r="J246"/>
  <c r="J232"/>
  <c r="J214"/>
  <c r="BK203"/>
  <c r="BK193"/>
  <c r="BK178"/>
  <c r="BK588"/>
  <c r="BK586"/>
  <c r="BK583"/>
  <c r="J577"/>
  <c r="J572"/>
  <c r="BK557"/>
  <c r="J551"/>
  <c r="J537"/>
  <c r="BK531"/>
  <c r="BK513"/>
  <c r="BK498"/>
  <c r="BK483"/>
  <c r="J478"/>
  <c r="J475"/>
  <c r="J459"/>
  <c r="BK434"/>
  <c r="J424"/>
  <c r="J412"/>
  <c r="BK397"/>
  <c r="BK390"/>
  <c r="BK380"/>
  <c r="BK370"/>
  <c r="BK357"/>
  <c r="J348"/>
  <c r="BK338"/>
  <c r="BK334"/>
  <c r="BK321"/>
  <c r="BK316"/>
  <c r="BK300"/>
  <c r="BK290"/>
  <c r="BK272"/>
  <c r="BK260"/>
  <c r="J228"/>
  <c r="BK214"/>
  <c r="J201"/>
  <c r="J185"/>
  <c r="J170"/>
  <c r="J578"/>
  <c r="BK564"/>
  <c r="BK553"/>
  <c r="BK546"/>
  <c r="BK538"/>
  <c r="BK521"/>
  <c r="BK505"/>
  <c r="BK479"/>
  <c r="J469"/>
  <c r="BK457"/>
  <c r="J444"/>
  <c r="BK436"/>
  <c r="J422"/>
  <c r="BK406"/>
  <c r="BK388"/>
  <c r="BK374"/>
  <c r="J362"/>
  <c r="J347"/>
  <c r="BK343"/>
  <c r="J327"/>
  <c r="BK312"/>
  <c r="J294"/>
  <c r="BK282"/>
  <c r="J268"/>
  <c r="J256"/>
  <c r="J238"/>
  <c r="BK228"/>
  <c r="J216"/>
  <c r="J197"/>
  <c r="BK185"/>
  <c r="BK170"/>
  <c r="J162"/>
  <c r="J409" i="18"/>
  <c r="BK396"/>
  <c r="BK385"/>
  <c r="BK362"/>
  <c r="J350"/>
  <c r="J338"/>
  <c r="BK328"/>
  <c r="J322"/>
  <c r="BK308"/>
  <c r="J292"/>
  <c r="BK281"/>
  <c r="BK272"/>
  <c r="J247"/>
  <c r="J234"/>
  <c r="BK224"/>
  <c r="BK214"/>
  <c r="BK200"/>
  <c r="BK180"/>
  <c r="J174"/>
  <c r="BK152"/>
  <c r="J146"/>
  <c r="J142"/>
  <c r="J416"/>
  <c r="BK372"/>
  <c r="J358"/>
  <c r="J349"/>
  <c r="J342"/>
  <c r="J332"/>
  <c r="BK321"/>
  <c r="J312"/>
  <c r="BK304"/>
  <c r="BK282"/>
  <c r="J272"/>
  <c r="BK258"/>
  <c r="J230"/>
  <c r="J216"/>
  <c r="BK198"/>
  <c r="BK176"/>
  <c r="J168"/>
  <c r="BK158"/>
  <c r="J136"/>
  <c r="BK414"/>
  <c r="BK405"/>
  <c r="BK392"/>
  <c r="BK374"/>
  <c r="J354"/>
  <c r="J334"/>
  <c r="J318"/>
  <c r="BK300"/>
  <c r="BK293"/>
  <c r="J282"/>
  <c r="J258"/>
  <c r="BK246"/>
  <c r="J236"/>
  <c r="BK208"/>
  <c r="BK203"/>
  <c r="J188"/>
  <c r="J164"/>
  <c r="J152"/>
  <c r="J418"/>
  <c r="J399"/>
  <c r="J376"/>
  <c r="J362"/>
  <c r="BK354"/>
  <c r="BK314"/>
  <c r="J300"/>
  <c r="J293"/>
  <c r="J276"/>
  <c r="J266"/>
  <c r="J244"/>
  <c r="BK234"/>
  <c r="J220"/>
  <c r="J214"/>
  <c r="J194"/>
  <c r="J178"/>
  <c r="J150"/>
  <c r="J140"/>
  <c r="J163" i="19"/>
  <c r="J157"/>
  <c r="J147"/>
  <c r="BK139"/>
  <c r="J167"/>
  <c r="BK159"/>
  <c r="J149"/>
  <c r="J131"/>
  <c r="BK153"/>
  <c r="J135"/>
  <c r="BK167"/>
  <c r="J133"/>
  <c r="BK2002" i="20"/>
  <c r="BK2001"/>
  <c r="J1999"/>
  <c r="J1997"/>
  <c r="BK1995"/>
  <c r="J1993"/>
  <c r="J1991"/>
  <c r="BK1988"/>
  <c r="BK1985"/>
  <c r="BK1983"/>
  <c r="J1979"/>
  <c r="J1975"/>
  <c r="J1972"/>
  <c r="J1969"/>
  <c r="J1965"/>
  <c r="J1961"/>
  <c r="J1945"/>
  <c r="J1919"/>
  <c r="BK1895"/>
  <c r="BK1877"/>
  <c r="BK1865"/>
  <c r="BK1850"/>
  <c r="BK1839"/>
  <c r="J1831"/>
  <c r="J1807"/>
  <c r="BK1801"/>
  <c r="J1791"/>
  <c r="BK1777"/>
  <c r="BK1763"/>
  <c r="BK1751"/>
  <c r="J1743"/>
  <c r="BK1715"/>
  <c r="J1701"/>
  <c r="J1689"/>
  <c r="J1661"/>
  <c r="J1639"/>
  <c r="BK1627"/>
  <c r="BK1604"/>
  <c r="J1589"/>
  <c r="BK1575"/>
  <c r="BK1543"/>
  <c r="J1525"/>
  <c r="J1499"/>
  <c r="J1485"/>
  <c r="BK1477"/>
  <c r="BK1467"/>
  <c r="J1449"/>
  <c r="J1443"/>
  <c r="J1427"/>
  <c r="J1397"/>
  <c r="J1373"/>
  <c r="BK1366"/>
  <c r="BK1357"/>
  <c r="BK1345"/>
  <c r="J1325"/>
  <c r="BK1311"/>
  <c r="BK1301"/>
  <c r="BK1297"/>
  <c r="J1287"/>
  <c r="J1269"/>
  <c r="BK1247"/>
  <c r="J1237"/>
  <c r="J1199"/>
  <c r="BK1185"/>
  <c r="BK1175"/>
  <c r="J1167"/>
  <c r="BK1153"/>
  <c r="BK1139"/>
  <c r="BK1123"/>
  <c r="BK1110"/>
  <c r="J1103"/>
  <c r="J1097"/>
  <c r="BK1081"/>
  <c r="BK1063"/>
  <c r="BK1047"/>
  <c r="J1037"/>
  <c r="J1021"/>
  <c r="BK1005"/>
  <c r="J983"/>
  <c r="BK963"/>
  <c r="BK949"/>
  <c r="BK937"/>
  <c r="J929"/>
  <c r="BK909"/>
  <c r="BK897"/>
  <c r="J891"/>
  <c r="J863"/>
  <c r="BK851"/>
  <c r="J832"/>
  <c r="J815"/>
  <c r="BK803"/>
  <c r="J793"/>
  <c r="J777"/>
  <c r="J765"/>
  <c r="J743"/>
  <c r="J725"/>
  <c r="J709"/>
  <c r="BK693"/>
  <c r="J661"/>
  <c r="J641"/>
  <c r="J625"/>
  <c r="J613"/>
  <c r="J601"/>
  <c r="J579"/>
  <c r="J563"/>
  <c r="J553"/>
  <c r="BK541"/>
  <c r="BK527"/>
  <c r="J523"/>
  <c r="J481"/>
  <c r="BK463"/>
  <c r="J439"/>
  <c r="J413"/>
  <c r="J381"/>
  <c r="BK361"/>
  <c r="J346"/>
  <c r="BK331"/>
  <c r="J323"/>
  <c r="J315"/>
  <c r="J301"/>
  <c r="BK291"/>
  <c r="BK281"/>
  <c r="BK261"/>
  <c r="BK239"/>
  <c r="BK207"/>
  <c r="J199"/>
  <c r="BK187"/>
  <c r="BK173"/>
  <c r="J153"/>
  <c r="J1947"/>
  <c r="J1933"/>
  <c r="J1917"/>
  <c r="BK1904"/>
  <c r="J1897"/>
  <c r="J1869"/>
  <c r="BK1853"/>
  <c r="J1843"/>
  <c r="J1829"/>
  <c r="J1825"/>
  <c r="J1801"/>
  <c r="BK1787"/>
  <c r="J1775"/>
  <c r="BK1765"/>
  <c r="BK1735"/>
  <c r="BK1725"/>
  <c r="J1687"/>
  <c r="BK1677"/>
  <c r="BK1669"/>
  <c r="BK1659"/>
  <c r="J1643"/>
  <c r="J1635"/>
  <c r="J1623"/>
  <c r="J1606"/>
  <c r="J1597"/>
  <c r="BK1571"/>
  <c r="J1553"/>
  <c r="J1543"/>
  <c r="J1529"/>
  <c r="J1515"/>
  <c r="BK1503"/>
  <c r="BK1489"/>
  <c r="J1477"/>
  <c r="BK1459"/>
  <c r="BK1439"/>
  <c r="J1429"/>
  <c r="J1413"/>
  <c r="BK1403"/>
  <c r="J1383"/>
  <c r="J1371"/>
  <c r="J1349"/>
  <c r="J1335"/>
  <c r="BK1325"/>
  <c r="J1306"/>
  <c r="J1299"/>
  <c r="J1285"/>
  <c r="J1275"/>
  <c r="J1255"/>
  <c r="BK1237"/>
  <c r="BK1225"/>
  <c r="J1215"/>
  <c r="BK1201"/>
  <c r="BK1195"/>
  <c r="J1181"/>
  <c r="J1159"/>
  <c r="BK1145"/>
  <c r="J1137"/>
  <c r="BK1117"/>
  <c r="BK1109"/>
  <c r="BK1099"/>
  <c r="BK1091"/>
  <c r="BK1075"/>
  <c r="BK1061"/>
  <c r="J1055"/>
  <c r="J1029"/>
  <c r="BK1018"/>
  <c r="BK1003"/>
  <c r="J981"/>
  <c r="BK973"/>
  <c r="J893"/>
  <c r="BK879"/>
  <c r="BK871"/>
  <c r="BK859"/>
  <c r="J851"/>
  <c r="BK839"/>
  <c r="BK832"/>
  <c r="J817"/>
  <c r="BK801"/>
  <c r="J785"/>
  <c r="BK773"/>
  <c r="J761"/>
  <c r="J749"/>
  <c r="J739"/>
  <c r="J731"/>
  <c r="BK717"/>
  <c r="BK691"/>
  <c r="BK675"/>
  <c r="J663"/>
  <c r="J649"/>
  <c r="J639"/>
  <c r="BK619"/>
  <c r="BK597"/>
  <c r="J581"/>
  <c r="BK563"/>
  <c r="BK551"/>
  <c r="J539"/>
  <c r="BK521"/>
  <c r="J507"/>
  <c r="J493"/>
  <c r="BK477"/>
  <c r="J469"/>
  <c r="J463"/>
  <c r="J443"/>
  <c r="J435"/>
  <c r="BK415"/>
  <c r="BK399"/>
  <c r="BK389"/>
  <c r="J377"/>
  <c r="J363"/>
  <c r="BK353"/>
  <c r="BK333"/>
  <c r="BK323"/>
  <c r="J311"/>
  <c r="J285"/>
  <c r="BK269"/>
  <c r="J261"/>
  <c r="BK249"/>
  <c r="J239"/>
  <c r="J217"/>
  <c r="BK183"/>
  <c r="BK169"/>
  <c r="J157"/>
  <c r="BK153"/>
  <c r="J1955"/>
  <c r="BK1937"/>
  <c r="J1927"/>
  <c r="J1921"/>
  <c r="BK1909"/>
  <c r="BK1903"/>
  <c r="BK1889"/>
  <c r="BK1883"/>
  <c r="BK1868"/>
  <c r="BK1857"/>
  <c r="J1847"/>
  <c r="BK1837"/>
  <c r="J1815"/>
  <c r="J1803"/>
  <c r="J1781"/>
  <c r="J1769"/>
  <c r="J1733"/>
  <c r="J1725"/>
  <c r="J1711"/>
  <c r="BK1697"/>
  <c r="J1679"/>
  <c r="J1669"/>
  <c r="BK1649"/>
  <c r="J1629"/>
  <c r="BK1611"/>
  <c r="BK1601"/>
  <c r="J1579"/>
  <c r="J1571"/>
  <c r="BK1553"/>
  <c r="J1531"/>
  <c r="J1519"/>
  <c r="BK1507"/>
  <c r="J1489"/>
  <c r="BK1473"/>
  <c r="J1461"/>
  <c r="BK1445"/>
  <c r="BK1433"/>
  <c r="J1417"/>
  <c r="J1405"/>
  <c r="J1375"/>
  <c r="J1359"/>
  <c r="BK1351"/>
  <c r="J1337"/>
  <c r="BK1309"/>
  <c r="J1283"/>
  <c r="J1267"/>
  <c r="BK1255"/>
  <c r="J1243"/>
  <c r="J1231"/>
  <c r="BK1217"/>
  <c r="J1207"/>
  <c r="BK1191"/>
  <c r="BK1159"/>
  <c r="BK1147"/>
  <c r="BK1127"/>
  <c r="J1121"/>
  <c r="J1110"/>
  <c r="BK1103"/>
  <c r="J1077"/>
  <c r="J1049"/>
  <c r="BK1029"/>
  <c r="J1013"/>
  <c r="J1005"/>
  <c r="BK993"/>
  <c r="BK971"/>
  <c r="BK955"/>
  <c r="J935"/>
  <c r="BK925"/>
  <c r="J917"/>
  <c r="BK907"/>
  <c r="BK885"/>
  <c r="J849"/>
  <c r="BK831"/>
  <c r="BK821"/>
  <c r="BK789"/>
  <c r="J773"/>
  <c r="J759"/>
  <c r="BK735"/>
  <c r="BK707"/>
  <c r="BK697"/>
  <c r="J675"/>
  <c r="BK667"/>
  <c r="BK655"/>
  <c r="J651"/>
  <c r="J627"/>
  <c r="J599"/>
  <c r="BK587"/>
  <c r="BK565"/>
  <c r="BK555"/>
  <c r="BK517"/>
  <c r="BK505"/>
  <c r="J487"/>
  <c r="J465"/>
  <c r="J455"/>
  <c r="J451"/>
  <c r="BK447"/>
  <c r="BK421"/>
  <c r="BK405"/>
  <c r="J397"/>
  <c r="J379"/>
  <c r="BK365"/>
  <c r="J351"/>
  <c r="BK335"/>
  <c r="BK295"/>
  <c r="BK285"/>
  <c r="BK257"/>
  <c r="J251"/>
  <c r="BK243"/>
  <c r="J233"/>
  <c r="BK221"/>
  <c r="J211"/>
  <c r="BK205"/>
  <c r="BK201"/>
  <c r="J185"/>
  <c r="J165"/>
  <c r="J151"/>
  <c r="BK1955"/>
  <c r="J1941"/>
  <c r="BK1931"/>
  <c r="BK1917"/>
  <c r="J1888"/>
  <c r="BK1875"/>
  <c r="J1845"/>
  <c r="J1830"/>
  <c r="J1823"/>
  <c r="BK1797"/>
  <c r="BK1785"/>
  <c r="J1771"/>
  <c r="BK1755"/>
  <c r="BK1747"/>
  <c r="BK1743"/>
  <c r="BK1723"/>
  <c r="J1713"/>
  <c r="J1695"/>
  <c r="BK1681"/>
  <c r="J1667"/>
  <c r="J1657"/>
  <c r="J1649"/>
  <c r="BK1629"/>
  <c r="BK1615"/>
  <c r="J1601"/>
  <c r="BK1591"/>
  <c r="BK1579"/>
  <c r="J1563"/>
  <c r="J1551"/>
  <c r="J1535"/>
  <c r="BK1523"/>
  <c r="J1516"/>
  <c r="J1495"/>
  <c r="BK1457"/>
  <c r="BK1449"/>
  <c r="BK1417"/>
  <c r="BK1401"/>
  <c r="BK1391"/>
  <c r="BK1383"/>
  <c r="BK1361"/>
  <c r="BK1337"/>
  <c r="J1331"/>
  <c r="BK1306"/>
  <c r="J1289"/>
  <c r="BK1273"/>
  <c r="J1251"/>
  <c r="J1241"/>
  <c r="J1211"/>
  <c r="BK1199"/>
  <c r="J1187"/>
  <c r="BK1163"/>
  <c r="BK1111"/>
  <c r="J1087"/>
  <c r="J1061"/>
  <c r="J1043"/>
  <c r="BK1035"/>
  <c r="J1025"/>
  <c r="BK1009"/>
  <c r="BK975"/>
  <c r="J965"/>
  <c r="BK914"/>
  <c r="J907"/>
  <c r="J885"/>
  <c r="J871"/>
  <c r="J859"/>
  <c r="BK841"/>
  <c r="J830"/>
  <c r="J807"/>
  <c r="J797"/>
  <c r="J783"/>
  <c r="BK761"/>
  <c r="J737"/>
  <c r="J713"/>
  <c r="J703"/>
  <c r="J695"/>
  <c r="J689"/>
  <c r="J679"/>
  <c r="BK661"/>
  <c r="BK641"/>
  <c r="BK627"/>
  <c r="BK617"/>
  <c r="J609"/>
  <c r="J595"/>
  <c r="J583"/>
  <c r="J573"/>
  <c r="J555"/>
  <c r="BK537"/>
  <c r="BK525"/>
  <c r="J503"/>
  <c r="BK485"/>
  <c r="J478"/>
  <c r="J462"/>
  <c r="J433"/>
  <c r="J427"/>
  <c r="BK413"/>
  <c r="BK401"/>
  <c r="BK377"/>
  <c r="BK363"/>
  <c r="BK347"/>
  <c r="J339"/>
  <c r="BK311"/>
  <c r="J287"/>
  <c r="J271"/>
  <c r="J243"/>
  <c r="BK225"/>
  <c r="BK215"/>
  <c r="BK211"/>
  <c r="J193"/>
  <c r="J179"/>
  <c r="J163"/>
  <c r="BK149"/>
  <c r="BK423" i="21"/>
  <c r="J421"/>
  <c r="BK417"/>
  <c r="J409"/>
  <c r="BK382"/>
  <c r="BK358"/>
  <c r="J344"/>
  <c r="J330"/>
  <c r="BK306"/>
  <c r="J278"/>
  <c r="BK254"/>
  <c r="BK244"/>
  <c r="BK234"/>
  <c r="J220"/>
  <c r="J207"/>
  <c r="BK187"/>
  <c r="BK176"/>
  <c r="J170"/>
  <c r="J147"/>
  <c r="BK137"/>
  <c r="BK408"/>
  <c r="J402"/>
  <c r="J394"/>
  <c r="BK384"/>
  <c r="J374"/>
  <c r="J366"/>
  <c r="J350"/>
  <c r="BK319"/>
  <c r="BK304"/>
  <c r="BK292"/>
  <c r="BK270"/>
  <c r="J264"/>
  <c r="J246"/>
  <c r="J235"/>
  <c r="J225"/>
  <c r="BK218"/>
  <c r="BK211"/>
  <c r="BK205"/>
  <c r="BK194"/>
  <c r="J182"/>
  <c r="J177"/>
  <c r="J166"/>
  <c r="J162"/>
  <c r="BK153"/>
  <c r="J138"/>
  <c r="BK419"/>
  <c r="J414"/>
  <c r="J410"/>
  <c r="J400"/>
  <c r="J384"/>
  <c r="J370"/>
  <c r="BK364"/>
  <c r="BK352"/>
  <c r="J336"/>
  <c r="J326"/>
  <c r="J315"/>
  <c r="BK300"/>
  <c r="J282"/>
  <c r="BK274"/>
  <c r="BK259"/>
  <c r="BK251"/>
  <c r="BK241"/>
  <c r="J232"/>
  <c r="BK225"/>
  <c r="BK217"/>
  <c r="J210"/>
  <c r="BK201"/>
  <c r="BK189"/>
  <c r="J175"/>
  <c r="BK165"/>
  <c r="J158"/>
  <c r="BK145"/>
  <c r="J139"/>
  <c r="BK415"/>
  <c r="BK402"/>
  <c r="BK372"/>
  <c r="J356"/>
  <c r="BK342"/>
  <c r="J328"/>
  <c r="BK317"/>
  <c r="J292"/>
  <c r="BK284"/>
  <c r="J251"/>
  <c r="J239"/>
  <c r="BK229"/>
  <c r="BK224"/>
  <c r="BK212"/>
  <c r="J202"/>
  <c r="BK190"/>
  <c r="J187"/>
  <c r="BK182"/>
  <c r="BK172"/>
  <c r="BK162"/>
  <c r="J153"/>
  <c r="J143"/>
  <c r="BK135"/>
  <c r="F35" i="22"/>
  <c r="BB117" i="1" s="1"/>
  <c r="J117" i="23"/>
  <c r="BK119"/>
  <c r="J121"/>
  <c r="J131" i="24"/>
  <c r="BK127"/>
  <c r="BK123"/>
  <c r="BK121"/>
  <c r="J123"/>
  <c r="BK128"/>
  <c r="J442" i="25"/>
  <c r="J409"/>
  <c r="BK379"/>
  <c r="J361"/>
  <c r="J337"/>
  <c r="BK314"/>
  <c r="BK306"/>
  <c r="J285"/>
  <c r="J278"/>
  <c r="J248"/>
  <c r="J229"/>
  <c r="BK187"/>
  <c r="BK164"/>
  <c r="BK153"/>
  <c r="BK438"/>
  <c r="J403"/>
  <c r="J368"/>
  <c r="BK327"/>
  <c r="J292"/>
  <c r="BK282"/>
  <c r="J277"/>
  <c r="J264"/>
  <c r="BK229"/>
  <c r="J215"/>
  <c r="J205"/>
  <c r="BK160"/>
  <c r="J446"/>
  <c r="J440"/>
  <c r="BK366"/>
  <c r="BK315"/>
  <c r="BK298"/>
  <c r="J291"/>
  <c r="BK279"/>
  <c r="J247"/>
  <c r="J218"/>
  <c r="J209"/>
  <c r="J171"/>
  <c r="J448"/>
  <c r="BK420"/>
  <c r="J405"/>
  <c r="J378"/>
  <c r="BK342"/>
  <c r="J324"/>
  <c r="J315"/>
  <c r="J308"/>
  <c r="J283"/>
  <c r="BK276"/>
  <c r="BK250"/>
  <c r="BK202"/>
  <c r="BK180"/>
  <c r="J324" i="26"/>
  <c r="J297"/>
  <c r="J285"/>
  <c r="J280"/>
  <c r="J268"/>
  <c r="BK227"/>
  <c r="J173"/>
  <c r="BK324"/>
  <c r="BK292"/>
  <c r="BK280"/>
  <c r="J248"/>
  <c r="BK215"/>
  <c r="J184"/>
  <c r="BK144"/>
  <c r="J326"/>
  <c r="BK310"/>
  <c r="BK284"/>
  <c r="J279"/>
  <c r="BK268"/>
  <c r="BK242"/>
  <c r="J203"/>
  <c r="BK190"/>
  <c r="J166"/>
  <c r="J321"/>
  <c r="BK288"/>
  <c r="J223"/>
  <c r="BK210"/>
  <c r="J181"/>
  <c r="BK134" i="27"/>
  <c r="J126"/>
  <c r="J134"/>
  <c r="J136"/>
  <c r="R135" i="2" l="1"/>
  <c r="T171"/>
  <c r="BK191"/>
  <c r="J191" s="1"/>
  <c r="J103" s="1"/>
  <c r="BK195"/>
  <c r="J195"/>
  <c r="J104" s="1"/>
  <c r="R200"/>
  <c r="R206"/>
  <c r="T210"/>
  <c r="BK139" i="3"/>
  <c r="T139"/>
  <c r="P170"/>
  <c r="T170"/>
  <c r="T181"/>
  <c r="T311"/>
  <c r="R446"/>
  <c r="BK506"/>
  <c r="J506" s="1"/>
  <c r="J105" s="1"/>
  <c r="T506"/>
  <c r="P510"/>
  <c r="BK582"/>
  <c r="J582" s="1"/>
  <c r="J107" s="1"/>
  <c r="P637"/>
  <c r="P2105"/>
  <c r="R2172"/>
  <c r="BK2371"/>
  <c r="J2371"/>
  <c r="J113" s="1"/>
  <c r="P2980"/>
  <c r="BK4014"/>
  <c r="J4014" s="1"/>
  <c r="J115" s="1"/>
  <c r="P4047"/>
  <c r="T4432"/>
  <c r="R120" i="4"/>
  <c r="R943"/>
  <c r="BK1004"/>
  <c r="J1004"/>
  <c r="J99"/>
  <c r="R119" i="5"/>
  <c r="P133"/>
  <c r="T131" i="6"/>
  <c r="P143"/>
  <c r="BK162"/>
  <c r="J162"/>
  <c r="J99"/>
  <c r="P168"/>
  <c r="P177"/>
  <c r="P183"/>
  <c r="R189"/>
  <c r="P196"/>
  <c r="BK204"/>
  <c r="J204"/>
  <c r="J106"/>
  <c r="BK221"/>
  <c r="J221" s="1"/>
  <c r="J107" s="1"/>
  <c r="BK237"/>
  <c r="J237"/>
  <c r="J109" s="1"/>
  <c r="BK125" i="7"/>
  <c r="J125"/>
  <c r="J98" s="1"/>
  <c r="R179"/>
  <c r="T562"/>
  <c r="BK1053"/>
  <c r="J1053" s="1"/>
  <c r="J101" s="1"/>
  <c r="R1096"/>
  <c r="BK130" i="8"/>
  <c r="J130"/>
  <c r="J100" s="1"/>
  <c r="T167"/>
  <c r="T218"/>
  <c r="T223"/>
  <c r="T133" i="9"/>
  <c r="R190"/>
  <c r="T202"/>
  <c r="P212"/>
  <c r="T243"/>
  <c r="T252"/>
  <c r="T257"/>
  <c r="T251" s="1"/>
  <c r="P134" i="10"/>
  <c r="P143"/>
  <c r="R151"/>
  <c r="BK174"/>
  <c r="J174" s="1"/>
  <c r="J107" s="1"/>
  <c r="BK179"/>
  <c r="J179" s="1"/>
  <c r="J109" s="1"/>
  <c r="R131" i="11"/>
  <c r="P222"/>
  <c r="P199"/>
  <c r="BK253"/>
  <c r="J253"/>
  <c r="J100"/>
  <c r="T302"/>
  <c r="T324"/>
  <c r="P337"/>
  <c r="T349"/>
  <c r="T361"/>
  <c r="P400"/>
  <c r="P432"/>
  <c r="BK446"/>
  <c r="J446"/>
  <c r="J108" s="1"/>
  <c r="P446"/>
  <c r="T452"/>
  <c r="R503"/>
  <c r="BK156" i="12"/>
  <c r="P174"/>
  <c r="P191"/>
  <c r="R216"/>
  <c r="R225"/>
  <c r="P230"/>
  <c r="BK235"/>
  <c r="J235"/>
  <c r="J106" s="1"/>
  <c r="P238"/>
  <c r="P253"/>
  <c r="T258"/>
  <c r="T267"/>
  <c r="P271"/>
  <c r="R276"/>
  <c r="T289"/>
  <c r="T292"/>
  <c r="T298"/>
  <c r="T308"/>
  <c r="T311"/>
  <c r="R327"/>
  <c r="R334"/>
  <c r="R337"/>
  <c r="T343"/>
  <c r="BK350"/>
  <c r="J350"/>
  <c r="J129"/>
  <c r="R369"/>
  <c r="R368" s="1"/>
  <c r="R394"/>
  <c r="R402"/>
  <c r="T409"/>
  <c r="P123" i="13"/>
  <c r="BK148"/>
  <c r="J148"/>
  <c r="J98" s="1"/>
  <c r="BK174"/>
  <c r="J174"/>
  <c r="J99"/>
  <c r="P200"/>
  <c r="BK224"/>
  <c r="J224"/>
  <c r="J102"/>
  <c r="T121" i="14"/>
  <c r="R139"/>
  <c r="P153"/>
  <c r="BK167"/>
  <c r="J167" s="1"/>
  <c r="J100" s="1"/>
  <c r="R126" i="15"/>
  <c r="T160"/>
  <c r="R175"/>
  <c r="P206"/>
  <c r="T242"/>
  <c r="P254"/>
  <c r="R260"/>
  <c r="R124" i="16"/>
  <c r="P160"/>
  <c r="R187"/>
  <c r="T159" i="17"/>
  <c r="T180"/>
  <c r="R213"/>
  <c r="P237"/>
  <c r="R326"/>
  <c r="T333"/>
  <c r="R341"/>
  <c r="BK346"/>
  <c r="J346" s="1"/>
  <c r="J110" s="1"/>
  <c r="BK351"/>
  <c r="J351" s="1"/>
  <c r="J111" s="1"/>
  <c r="R356"/>
  <c r="P361"/>
  <c r="R366"/>
  <c r="R371"/>
  <c r="T377"/>
  <c r="T382"/>
  <c r="T404"/>
  <c r="T409"/>
  <c r="T408"/>
  <c r="P427"/>
  <c r="R465"/>
  <c r="R450"/>
  <c r="T465"/>
  <c r="R473"/>
  <c r="P493"/>
  <c r="P489"/>
  <c r="T493"/>
  <c r="BK500"/>
  <c r="J500"/>
  <c r="J130"/>
  <c r="P533"/>
  <c r="T547"/>
  <c r="T560"/>
  <c r="T558"/>
  <c r="BK574"/>
  <c r="J574"/>
  <c r="J136"/>
  <c r="T585"/>
  <c r="T133" i="18"/>
  <c r="T177"/>
  <c r="T219"/>
  <c r="T263"/>
  <c r="T295"/>
  <c r="T323"/>
  <c r="R351"/>
  <c r="T363"/>
  <c r="T378"/>
  <c r="T391"/>
  <c r="BK398"/>
  <c r="J398"/>
  <c r="J109" s="1"/>
  <c r="BK413"/>
  <c r="J413"/>
  <c r="J110" s="1"/>
  <c r="T122" i="19"/>
  <c r="T121"/>
  <c r="P148" i="20"/>
  <c r="R158"/>
  <c r="T260"/>
  <c r="T350"/>
  <c r="P364"/>
  <c r="BK480"/>
  <c r="J480" s="1"/>
  <c r="J103" s="1"/>
  <c r="BK564"/>
  <c r="J564"/>
  <c r="J104" s="1"/>
  <c r="P656"/>
  <c r="P744"/>
  <c r="R834"/>
  <c r="R918"/>
  <c r="T1022"/>
  <c r="T1112"/>
  <c r="BK1202"/>
  <c r="J1202" s="1"/>
  <c r="J111" s="1"/>
  <c r="T1308"/>
  <c r="BK1368"/>
  <c r="J1368" s="1"/>
  <c r="J113" s="1"/>
  <c r="BK1456"/>
  <c r="J1456"/>
  <c r="J114" s="1"/>
  <c r="BK1518"/>
  <c r="J1518"/>
  <c r="J115" s="1"/>
  <c r="T1608"/>
  <c r="T1674"/>
  <c r="P1748"/>
  <c r="T1832"/>
  <c r="T1852"/>
  <c r="T1870"/>
  <c r="T1890"/>
  <c r="T1906"/>
  <c r="R1932"/>
  <c r="T1958"/>
  <c r="R1974"/>
  <c r="T1990"/>
  <c r="R134" i="21"/>
  <c r="R152"/>
  <c r="R157"/>
  <c r="R167"/>
  <c r="T179"/>
  <c r="P203"/>
  <c r="P209"/>
  <c r="BK253"/>
  <c r="J253" s="1"/>
  <c r="J106" s="1"/>
  <c r="P261"/>
  <c r="P295"/>
  <c r="P294" s="1"/>
  <c r="P308"/>
  <c r="R323"/>
  <c r="T404"/>
  <c r="P116" i="23"/>
  <c r="AU118" i="1"/>
  <c r="R120" i="24"/>
  <c r="R119"/>
  <c r="R118" s="1"/>
  <c r="BK146" i="25"/>
  <c r="J146"/>
  <c r="J100" s="1"/>
  <c r="BK163"/>
  <c r="J163"/>
  <c r="J102"/>
  <c r="BK179"/>
  <c r="J179" s="1"/>
  <c r="J103" s="1"/>
  <c r="BK199"/>
  <c r="J199"/>
  <c r="J105" s="1"/>
  <c r="BK214"/>
  <c r="J214"/>
  <c r="J106"/>
  <c r="R226"/>
  <c r="P275"/>
  <c r="T288"/>
  <c r="R313"/>
  <c r="T318"/>
  <c r="R326"/>
  <c r="P376"/>
  <c r="P135" i="2"/>
  <c r="P131" s="1"/>
  <c r="P171"/>
  <c r="R191"/>
  <c r="P195"/>
  <c r="T200"/>
  <c r="P206"/>
  <c r="P210"/>
  <c r="R139" i="3"/>
  <c r="BK181"/>
  <c r="J181" s="1"/>
  <c r="J100" s="1"/>
  <c r="BK311"/>
  <c r="J311" s="1"/>
  <c r="J101" s="1"/>
  <c r="BK446"/>
  <c r="J446"/>
  <c r="J102" s="1"/>
  <c r="P446"/>
  <c r="R506"/>
  <c r="R510"/>
  <c r="P582"/>
  <c r="T637"/>
  <c r="T2105"/>
  <c r="T2172"/>
  <c r="R2371"/>
  <c r="T2980"/>
  <c r="T4014"/>
  <c r="R4047"/>
  <c r="P4432"/>
  <c r="BK120" i="4"/>
  <c r="J120" s="1"/>
  <c r="J97" s="1"/>
  <c r="P943"/>
  <c r="T1004"/>
  <c r="P119" i="5"/>
  <c r="P118" s="1"/>
  <c r="AU98" i="1" s="1"/>
  <c r="R133" i="5"/>
  <c r="R131" i="6"/>
  <c r="BK143"/>
  <c r="J143" s="1"/>
  <c r="J98" s="1"/>
  <c r="P162"/>
  <c r="T168"/>
  <c r="BK177"/>
  <c r="J177"/>
  <c r="J102"/>
  <c r="BK183"/>
  <c r="J183" s="1"/>
  <c r="J103" s="1"/>
  <c r="BK189"/>
  <c r="J189"/>
  <c r="J104" s="1"/>
  <c r="T196"/>
  <c r="T204"/>
  <c r="R221"/>
  <c r="P237"/>
  <c r="R125" i="7"/>
  <c r="P179"/>
  <c r="R562"/>
  <c r="R1053"/>
  <c r="BK1096"/>
  <c r="J1096"/>
  <c r="J102" s="1"/>
  <c r="T130" i="8"/>
  <c r="T129"/>
  <c r="R167"/>
  <c r="BK218"/>
  <c r="J218" s="1"/>
  <c r="J104" s="1"/>
  <c r="R223"/>
  <c r="P133" i="9"/>
  <c r="T190"/>
  <c r="P202"/>
  <c r="BK212"/>
  <c r="J212" s="1"/>
  <c r="J103" s="1"/>
  <c r="R243"/>
  <c r="BK252"/>
  <c r="J252"/>
  <c r="J107" s="1"/>
  <c r="P257"/>
  <c r="R134" i="10"/>
  <c r="BK143"/>
  <c r="J143" s="1"/>
  <c r="J102" s="1"/>
  <c r="P151"/>
  <c r="P174"/>
  <c r="T179"/>
  <c r="T131" i="11"/>
  <c r="T222"/>
  <c r="T199" s="1"/>
  <c r="T253"/>
  <c r="R302"/>
  <c r="P324"/>
  <c r="R337"/>
  <c r="BK349"/>
  <c r="J349"/>
  <c r="J104"/>
  <c r="BK361"/>
  <c r="J361"/>
  <c r="J105"/>
  <c r="BK400"/>
  <c r="J400" s="1"/>
  <c r="J106" s="1"/>
  <c r="BK432"/>
  <c r="J432" s="1"/>
  <c r="J107" s="1"/>
  <c r="R452"/>
  <c r="BK503"/>
  <c r="J503"/>
  <c r="J110" s="1"/>
  <c r="T156" i="12"/>
  <c r="R174"/>
  <c r="T191"/>
  <c r="BK216"/>
  <c r="J216"/>
  <c r="J103"/>
  <c r="BK225"/>
  <c r="J225" s="1"/>
  <c r="J104" s="1"/>
  <c r="R230"/>
  <c r="P235"/>
  <c r="BK238"/>
  <c r="J238"/>
  <c r="J107"/>
  <c r="BK253"/>
  <c r="J253" s="1"/>
  <c r="J108" s="1"/>
  <c r="BK258"/>
  <c r="J258"/>
  <c r="J109" s="1"/>
  <c r="BK267"/>
  <c r="J267"/>
  <c r="J110"/>
  <c r="BK271"/>
  <c r="J271"/>
  <c r="J111"/>
  <c r="BK276"/>
  <c r="J276" s="1"/>
  <c r="J113" s="1"/>
  <c r="P289"/>
  <c r="R292"/>
  <c r="R298"/>
  <c r="P308"/>
  <c r="P311"/>
  <c r="P327"/>
  <c r="P334"/>
  <c r="P337"/>
  <c r="P343"/>
  <c r="P347"/>
  <c r="P350"/>
  <c r="BK363"/>
  <c r="J363"/>
  <c r="J130"/>
  <c r="P363"/>
  <c r="P369"/>
  <c r="P394"/>
  <c r="P368" s="1"/>
  <c r="P402"/>
  <c r="P409"/>
  <c r="BK123" i="13"/>
  <c r="J123"/>
  <c r="J97" s="1"/>
  <c r="T148"/>
  <c r="R174"/>
  <c r="R200"/>
  <c r="P224"/>
  <c r="R121" i="14"/>
  <c r="T139"/>
  <c r="R153"/>
  <c r="P167"/>
  <c r="T126" i="15"/>
  <c r="P160"/>
  <c r="T175"/>
  <c r="T206"/>
  <c r="R242"/>
  <c r="R254"/>
  <c r="BK260"/>
  <c r="J260" s="1"/>
  <c r="J104" s="1"/>
  <c r="T124" i="16"/>
  <c r="BK160"/>
  <c r="J160" s="1"/>
  <c r="J100" s="1"/>
  <c r="P187"/>
  <c r="R159" i="17"/>
  <c r="BK180"/>
  <c r="J180"/>
  <c r="J99"/>
  <c r="BK213"/>
  <c r="J213" s="1"/>
  <c r="J101" s="1"/>
  <c r="T237"/>
  <c r="T212" s="1"/>
  <c r="BK326"/>
  <c r="J326" s="1"/>
  <c r="J105" s="1"/>
  <c r="R333"/>
  <c r="P341"/>
  <c r="T346"/>
  <c r="T351"/>
  <c r="T356"/>
  <c r="T361"/>
  <c r="T366"/>
  <c r="T371"/>
  <c r="P377"/>
  <c r="R382"/>
  <c r="P404"/>
  <c r="R409"/>
  <c r="R408"/>
  <c r="R427"/>
  <c r="P465"/>
  <c r="P473"/>
  <c r="P450" s="1"/>
  <c r="P500"/>
  <c r="R533"/>
  <c r="R547"/>
  <c r="BK560"/>
  <c r="J560" s="1"/>
  <c r="J134" s="1"/>
  <c r="R574"/>
  <c r="R570"/>
  <c r="P585"/>
  <c r="R133" i="18"/>
  <c r="R177"/>
  <c r="R219"/>
  <c r="P263"/>
  <c r="BK295"/>
  <c r="J295"/>
  <c r="J103"/>
  <c r="BK323"/>
  <c r="J323"/>
  <c r="J104"/>
  <c r="BK351"/>
  <c r="J351" s="1"/>
  <c r="J105" s="1"/>
  <c r="R363"/>
  <c r="P378"/>
  <c r="BK391"/>
  <c r="J391"/>
  <c r="J108"/>
  <c r="T398"/>
  <c r="T413"/>
  <c r="R122" i="19"/>
  <c r="R121"/>
  <c r="BK158" i="20"/>
  <c r="J158" s="1"/>
  <c r="J98" s="1"/>
  <c r="P260"/>
  <c r="P350"/>
  <c r="R364"/>
  <c r="P466"/>
  <c r="R480"/>
  <c r="T564"/>
  <c r="BK656"/>
  <c r="J656"/>
  <c r="J105"/>
  <c r="T744"/>
  <c r="T834"/>
  <c r="T918"/>
  <c r="P1022"/>
  <c r="BK1112"/>
  <c r="J1112" s="1"/>
  <c r="J110" s="1"/>
  <c r="R1202"/>
  <c r="R1308"/>
  <c r="T1368"/>
  <c r="T1456"/>
  <c r="P1518"/>
  <c r="BK1608"/>
  <c r="J1608" s="1"/>
  <c r="J116"/>
  <c r="BK1674"/>
  <c r="J1674"/>
  <c r="J117" s="1"/>
  <c r="BK1748"/>
  <c r="J1748"/>
  <c r="J118" s="1"/>
  <c r="BK1832"/>
  <c r="J1832"/>
  <c r="J119"/>
  <c r="BK1852"/>
  <c r="J1852" s="1"/>
  <c r="J120"/>
  <c r="BK1870"/>
  <c r="J1870"/>
  <c r="J121" s="1"/>
  <c r="BK1890"/>
  <c r="J1890"/>
  <c r="J122"/>
  <c r="BK1906"/>
  <c r="J1906"/>
  <c r="J123"/>
  <c r="BK1932"/>
  <c r="J1932" s="1"/>
  <c r="J124"/>
  <c r="BK1958"/>
  <c r="J1958"/>
  <c r="J125" s="1"/>
  <c r="T1974"/>
  <c r="BK1990"/>
  <c r="J1990" s="1"/>
  <c r="J127" s="1"/>
  <c r="T146" i="25"/>
  <c r="T163"/>
  <c r="T141" s="1"/>
  <c r="R179"/>
  <c r="P199"/>
  <c r="T214"/>
  <c r="P226"/>
  <c r="R275"/>
  <c r="BK288"/>
  <c r="J288"/>
  <c r="J111"/>
  <c r="BK313"/>
  <c r="J313"/>
  <c r="J112"/>
  <c r="BK318"/>
  <c r="J318" s="1"/>
  <c r="J113" s="1"/>
  <c r="BK326"/>
  <c r="J326"/>
  <c r="J114" s="1"/>
  <c r="T135" i="2"/>
  <c r="T131" s="1"/>
  <c r="BK171"/>
  <c r="J171" s="1"/>
  <c r="J101"/>
  <c r="P191"/>
  <c r="R195"/>
  <c r="BK200"/>
  <c r="J200"/>
  <c r="J105"/>
  <c r="T206"/>
  <c r="R210"/>
  <c r="R181" i="3"/>
  <c r="R311"/>
  <c r="T446"/>
  <c r="P506"/>
  <c r="T510"/>
  <c r="T582"/>
  <c r="R637"/>
  <c r="R2105"/>
  <c r="BK2172"/>
  <c r="J2172"/>
  <c r="J112" s="1"/>
  <c r="T2371"/>
  <c r="R2980"/>
  <c r="R4014"/>
  <c r="BK4047"/>
  <c r="J4047" s="1"/>
  <c r="J116"/>
  <c r="R4432"/>
  <c r="P120" i="4"/>
  <c r="P119" s="1"/>
  <c r="AU97" i="1" s="1"/>
  <c r="BK943" i="4"/>
  <c r="J943"/>
  <c r="J98" s="1"/>
  <c r="P1004"/>
  <c r="BK119" i="5"/>
  <c r="J119"/>
  <c r="J97" s="1"/>
  <c r="BK133"/>
  <c r="J133"/>
  <c r="J98" s="1"/>
  <c r="P131" i="6"/>
  <c r="T143"/>
  <c r="T162"/>
  <c r="R168"/>
  <c r="R177"/>
  <c r="R183"/>
  <c r="T189"/>
  <c r="R196"/>
  <c r="P204"/>
  <c r="T221"/>
  <c r="T237"/>
  <c r="T125" i="7"/>
  <c r="BK179"/>
  <c r="J179"/>
  <c r="J99"/>
  <c r="P562"/>
  <c r="T1053"/>
  <c r="T1096"/>
  <c r="R130" i="8"/>
  <c r="R129" s="1"/>
  <c r="P167"/>
  <c r="R218"/>
  <c r="R217"/>
  <c r="BK223"/>
  <c r="J223" s="1"/>
  <c r="J106"/>
  <c r="R133" i="9"/>
  <c r="BK190"/>
  <c r="J190" s="1"/>
  <c r="J101" s="1"/>
  <c r="R202"/>
  <c r="R212"/>
  <c r="BK243"/>
  <c r="J243"/>
  <c r="J105"/>
  <c r="P252"/>
  <c r="P251" s="1"/>
  <c r="R257"/>
  <c r="BK134" i="10"/>
  <c r="J134"/>
  <c r="J101" s="1"/>
  <c r="R143"/>
  <c r="T151"/>
  <c r="R174"/>
  <c r="R179"/>
  <c r="P131" i="11"/>
  <c r="BK222"/>
  <c r="P253"/>
  <c r="BK302"/>
  <c r="J302" s="1"/>
  <c r="J101"/>
  <c r="R324"/>
  <c r="BK337"/>
  <c r="J337" s="1"/>
  <c r="J103"/>
  <c r="R349"/>
  <c r="R361"/>
  <c r="R400"/>
  <c r="R432"/>
  <c r="R446"/>
  <c r="BK452"/>
  <c r="J452" s="1"/>
  <c r="J109"/>
  <c r="P503"/>
  <c r="R156" i="12"/>
  <c r="T174"/>
  <c r="R191"/>
  <c r="T216"/>
  <c r="T225"/>
  <c r="T230"/>
  <c r="T235"/>
  <c r="R238"/>
  <c r="R253"/>
  <c r="R258"/>
  <c r="P267"/>
  <c r="R271"/>
  <c r="P276"/>
  <c r="BK289"/>
  <c r="J289"/>
  <c r="J118"/>
  <c r="P292"/>
  <c r="BK298"/>
  <c r="J298"/>
  <c r="J121"/>
  <c r="BK308"/>
  <c r="J308" s="1"/>
  <c r="J122" s="1"/>
  <c r="BK311"/>
  <c r="J311"/>
  <c r="J123" s="1"/>
  <c r="BK327"/>
  <c r="J327" s="1"/>
  <c r="J124" s="1"/>
  <c r="BK334"/>
  <c r="J334"/>
  <c r="J125" s="1"/>
  <c r="BK337"/>
  <c r="J337"/>
  <c r="J126"/>
  <c r="BK343"/>
  <c r="J343"/>
  <c r="J127"/>
  <c r="BK347"/>
  <c r="J347" s="1"/>
  <c r="J128" s="1"/>
  <c r="T347"/>
  <c r="T350"/>
  <c r="R363"/>
  <c r="BK369"/>
  <c r="J369"/>
  <c r="J132"/>
  <c r="BK394"/>
  <c r="J394"/>
  <c r="J133"/>
  <c r="BK402"/>
  <c r="J402" s="1"/>
  <c r="J134" s="1"/>
  <c r="BK409"/>
  <c r="J409"/>
  <c r="J135" s="1"/>
  <c r="T123" i="13"/>
  <c r="P148"/>
  <c r="T174"/>
  <c r="T200"/>
  <c r="R224"/>
  <c r="BK121" i="14"/>
  <c r="P139"/>
  <c r="T153"/>
  <c r="R167"/>
  <c r="BK126" i="15"/>
  <c r="R160"/>
  <c r="P175"/>
  <c r="R206"/>
  <c r="BK242"/>
  <c r="J242"/>
  <c r="J102" s="1"/>
  <c r="T254"/>
  <c r="T260"/>
  <c r="BK124" i="16"/>
  <c r="J124" s="1"/>
  <c r="J99" s="1"/>
  <c r="T160"/>
  <c r="T187"/>
  <c r="BK159" i="17"/>
  <c r="J159"/>
  <c r="J98"/>
  <c r="R180"/>
  <c r="T213"/>
  <c r="BK237"/>
  <c r="J237"/>
  <c r="J103" s="1"/>
  <c r="T326"/>
  <c r="P333"/>
  <c r="BK341"/>
  <c r="J341"/>
  <c r="J109"/>
  <c r="P346"/>
  <c r="P351"/>
  <c r="BK356"/>
  <c r="J356"/>
  <c r="J112"/>
  <c r="R361"/>
  <c r="P366"/>
  <c r="P371"/>
  <c r="BK377"/>
  <c r="J377" s="1"/>
  <c r="J116" s="1"/>
  <c r="BK382"/>
  <c r="J382"/>
  <c r="J117" s="1"/>
  <c r="BK404"/>
  <c r="J404"/>
  <c r="J119"/>
  <c r="BK409"/>
  <c r="BK408"/>
  <c r="BK398"/>
  <c r="J398"/>
  <c r="J118" s="1"/>
  <c r="BK427"/>
  <c r="R500"/>
  <c r="T533"/>
  <c r="P547"/>
  <c r="R560"/>
  <c r="R558"/>
  <c r="P574"/>
  <c r="P570" s="1"/>
  <c r="R585"/>
  <c r="BK133" i="18"/>
  <c r="P177"/>
  <c r="BK219"/>
  <c r="J219"/>
  <c r="J101"/>
  <c r="BK263"/>
  <c r="J263" s="1"/>
  <c r="J102" s="1"/>
  <c r="P295"/>
  <c r="R323"/>
  <c r="T351"/>
  <c r="P363"/>
  <c r="BK378"/>
  <c r="J378"/>
  <c r="J107" s="1"/>
  <c r="R391"/>
  <c r="R398"/>
  <c r="R413"/>
  <c r="P122" i="19"/>
  <c r="P121"/>
  <c r="AU114" i="1"/>
  <c r="T148" i="20"/>
  <c r="T158"/>
  <c r="BK260"/>
  <c r="J260"/>
  <c r="J99"/>
  <c r="BK350"/>
  <c r="J350"/>
  <c r="J100"/>
  <c r="BK364"/>
  <c r="J364" s="1"/>
  <c r="J101" s="1"/>
  <c r="BK466"/>
  <c r="J466"/>
  <c r="J102" s="1"/>
  <c r="T466"/>
  <c r="P480"/>
  <c r="P564"/>
  <c r="T656"/>
  <c r="BK744"/>
  <c r="J744"/>
  <c r="J106"/>
  <c r="BK834"/>
  <c r="J834"/>
  <c r="J107"/>
  <c r="BK918"/>
  <c r="J918" s="1"/>
  <c r="J108" s="1"/>
  <c r="R1022"/>
  <c r="R1112"/>
  <c r="T1202"/>
  <c r="P1308"/>
  <c r="R1368"/>
  <c r="P1456"/>
  <c r="R1518"/>
  <c r="P1608"/>
  <c r="R1674"/>
  <c r="T1748"/>
  <c r="R1832"/>
  <c r="P1852"/>
  <c r="P1870"/>
  <c r="R1890"/>
  <c r="R1906"/>
  <c r="P1932"/>
  <c r="P1958"/>
  <c r="BK1974"/>
  <c r="J1974" s="1"/>
  <c r="J126" s="1"/>
  <c r="P1990"/>
  <c r="P134" i="21"/>
  <c r="BK152"/>
  <c r="J152"/>
  <c r="J98"/>
  <c r="T152"/>
  <c r="T157"/>
  <c r="P167"/>
  <c r="BK179"/>
  <c r="J179"/>
  <c r="J101" s="1"/>
  <c r="R179"/>
  <c r="P196"/>
  <c r="T196"/>
  <c r="BK209"/>
  <c r="J209"/>
  <c r="J104"/>
  <c r="T209"/>
  <c r="R253"/>
  <c r="R261"/>
  <c r="R233" s="1"/>
  <c r="BK295"/>
  <c r="J295" s="1"/>
  <c r="J110" s="1"/>
  <c r="T295"/>
  <c r="T294"/>
  <c r="BK323"/>
  <c r="J323"/>
  <c r="J112"/>
  <c r="T323"/>
  <c r="R404"/>
  <c r="T116" i="23"/>
  <c r="BK120" i="24"/>
  <c r="J120"/>
  <c r="J98" s="1"/>
  <c r="P120"/>
  <c r="P119"/>
  <c r="P118"/>
  <c r="AU119" i="1" s="1"/>
  <c r="P146" i="25"/>
  <c r="P163"/>
  <c r="T179"/>
  <c r="T199"/>
  <c r="R214"/>
  <c r="BK226"/>
  <c r="J226" s="1"/>
  <c r="J108" s="1"/>
  <c r="BK275"/>
  <c r="J275"/>
  <c r="J109" s="1"/>
  <c r="P288"/>
  <c r="T313"/>
  <c r="R318"/>
  <c r="P326"/>
  <c r="BK376"/>
  <c r="J376"/>
  <c r="J117"/>
  <c r="R376"/>
  <c r="P137" i="26"/>
  <c r="R137"/>
  <c r="P143"/>
  <c r="R143"/>
  <c r="BK169"/>
  <c r="J169"/>
  <c r="J102"/>
  <c r="T169"/>
  <c r="P174"/>
  <c r="R174"/>
  <c r="BK187"/>
  <c r="J187" s="1"/>
  <c r="J104" s="1"/>
  <c r="R187"/>
  <c r="BK209"/>
  <c r="J209" s="1"/>
  <c r="J106" s="1"/>
  <c r="R209"/>
  <c r="T226"/>
  <c r="P267"/>
  <c r="R267"/>
  <c r="P291"/>
  <c r="T291"/>
  <c r="P313"/>
  <c r="R313"/>
  <c r="BK135" i="2"/>
  <c r="J135"/>
  <c r="J100" s="1"/>
  <c r="R171"/>
  <c r="T191"/>
  <c r="T195"/>
  <c r="P200"/>
  <c r="BK206"/>
  <c r="J206"/>
  <c r="J106"/>
  <c r="BK210"/>
  <c r="J210"/>
  <c r="J107"/>
  <c r="P139" i="3"/>
  <c r="BK170"/>
  <c r="J170"/>
  <c r="J99"/>
  <c r="R170"/>
  <c r="P181"/>
  <c r="P311"/>
  <c r="BK510"/>
  <c r="J510"/>
  <c r="J106" s="1"/>
  <c r="R582"/>
  <c r="BK628"/>
  <c r="J628"/>
  <c r="J109" s="1"/>
  <c r="P628"/>
  <c r="R628"/>
  <c r="T628"/>
  <c r="BK637"/>
  <c r="J637"/>
  <c r="J110"/>
  <c r="BK2105"/>
  <c r="J2105" s="1"/>
  <c r="J111" s="1"/>
  <c r="P2172"/>
  <c r="P2371"/>
  <c r="BK2980"/>
  <c r="J2980" s="1"/>
  <c r="J114" s="1"/>
  <c r="P4014"/>
  <c r="T4047"/>
  <c r="BK4432"/>
  <c r="J4432"/>
  <c r="J117"/>
  <c r="T120" i="4"/>
  <c r="T119" s="1"/>
  <c r="T943"/>
  <c r="R1004"/>
  <c r="T119" i="5"/>
  <c r="T133"/>
  <c r="BK131" i="6"/>
  <c r="J131"/>
  <c r="J97" s="1"/>
  <c r="R143"/>
  <c r="R162"/>
  <c r="BK168"/>
  <c r="J168" s="1"/>
  <c r="J100" s="1"/>
  <c r="T177"/>
  <c r="T183"/>
  <c r="P189"/>
  <c r="BK196"/>
  <c r="J196"/>
  <c r="J105"/>
  <c r="R204"/>
  <c r="P221"/>
  <c r="R237"/>
  <c r="P125" i="7"/>
  <c r="T179"/>
  <c r="BK562"/>
  <c r="J562"/>
  <c r="J100"/>
  <c r="P1053"/>
  <c r="P1096"/>
  <c r="P130" i="8"/>
  <c r="P129"/>
  <c r="BK167"/>
  <c r="J167" s="1"/>
  <c r="J101" s="1"/>
  <c r="P218"/>
  <c r="P223"/>
  <c r="BK133" i="9"/>
  <c r="P190"/>
  <c r="BK202"/>
  <c r="J202" s="1"/>
  <c r="J102" s="1"/>
  <c r="T212"/>
  <c r="P243"/>
  <c r="R252"/>
  <c r="R251" s="1"/>
  <c r="BK257"/>
  <c r="J257"/>
  <c r="J109" s="1"/>
  <c r="T134" i="10"/>
  <c r="T143"/>
  <c r="BK151"/>
  <c r="J151" s="1"/>
  <c r="J103" s="1"/>
  <c r="T174"/>
  <c r="T171"/>
  <c r="P179"/>
  <c r="BK131" i="11"/>
  <c r="J131"/>
  <c r="J97"/>
  <c r="R222"/>
  <c r="R199" s="1"/>
  <c r="R253"/>
  <c r="P302"/>
  <c r="BK324"/>
  <c r="J324" s="1"/>
  <c r="J102" s="1"/>
  <c r="T337"/>
  <c r="P349"/>
  <c r="P361"/>
  <c r="T400"/>
  <c r="T432"/>
  <c r="T446"/>
  <c r="P452"/>
  <c r="T503"/>
  <c r="P156" i="12"/>
  <c r="BK174"/>
  <c r="J174" s="1"/>
  <c r="J99" s="1"/>
  <c r="BK191"/>
  <c r="J191" s="1"/>
  <c r="J100" s="1"/>
  <c r="P216"/>
  <c r="P225"/>
  <c r="BK230"/>
  <c r="J230" s="1"/>
  <c r="J105" s="1"/>
  <c r="R235"/>
  <c r="T238"/>
  <c r="T253"/>
  <c r="P258"/>
  <c r="R267"/>
  <c r="T271"/>
  <c r="T276"/>
  <c r="R289"/>
  <c r="BK292"/>
  <c r="J292" s="1"/>
  <c r="J119" s="1"/>
  <c r="P298"/>
  <c r="P297"/>
  <c r="R308"/>
  <c r="R311"/>
  <c r="T327"/>
  <c r="T334"/>
  <c r="T337"/>
  <c r="R343"/>
  <c r="R347"/>
  <c r="R350"/>
  <c r="T363"/>
  <c r="T369"/>
  <c r="T394"/>
  <c r="T368" s="1"/>
  <c r="T402"/>
  <c r="R409"/>
  <c r="R123" i="13"/>
  <c r="R122"/>
  <c r="R148"/>
  <c r="P174"/>
  <c r="BK200"/>
  <c r="J200"/>
  <c r="J100" s="1"/>
  <c r="T224"/>
  <c r="P121" i="14"/>
  <c r="P120"/>
  <c r="AU108" i="1" s="1"/>
  <c r="BK139" i="14"/>
  <c r="J139"/>
  <c r="J98"/>
  <c r="BK153"/>
  <c r="J153" s="1"/>
  <c r="J99" s="1"/>
  <c r="T167"/>
  <c r="P126" i="15"/>
  <c r="BK160"/>
  <c r="J160" s="1"/>
  <c r="J99" s="1"/>
  <c r="BK175"/>
  <c r="J175" s="1"/>
  <c r="J100" s="1"/>
  <c r="BK206"/>
  <c r="J206" s="1"/>
  <c r="J101" s="1"/>
  <c r="P242"/>
  <c r="BK254"/>
  <c r="J254" s="1"/>
  <c r="J103" s="1"/>
  <c r="P260"/>
  <c r="P124" i="16"/>
  <c r="P123" s="1"/>
  <c r="P122" s="1"/>
  <c r="P121" s="1"/>
  <c r="AU110" i="1" s="1"/>
  <c r="R160" i="16"/>
  <c r="BK187"/>
  <c r="J187" s="1"/>
  <c r="J101"/>
  <c r="P159" i="17"/>
  <c r="P180"/>
  <c r="P213"/>
  <c r="P212"/>
  <c r="R237"/>
  <c r="P326"/>
  <c r="BK333"/>
  <c r="J333" s="1"/>
  <c r="J108" s="1"/>
  <c r="T341"/>
  <c r="T314" s="1"/>
  <c r="R346"/>
  <c r="R351"/>
  <c r="P356"/>
  <c r="BK361"/>
  <c r="J361"/>
  <c r="J113" s="1"/>
  <c r="BK366"/>
  <c r="J366" s="1"/>
  <c r="J114"/>
  <c r="BK371"/>
  <c r="J371" s="1"/>
  <c r="J115" s="1"/>
  <c r="R377"/>
  <c r="P382"/>
  <c r="R404"/>
  <c r="R398"/>
  <c r="P409"/>
  <c r="P408" s="1"/>
  <c r="P398" s="1"/>
  <c r="T427"/>
  <c r="BK465"/>
  <c r="J465"/>
  <c r="J125" s="1"/>
  <c r="BK473"/>
  <c r="J473" s="1"/>
  <c r="J126" s="1"/>
  <c r="T473"/>
  <c r="T450" s="1"/>
  <c r="BK493"/>
  <c r="J493" s="1"/>
  <c r="J129" s="1"/>
  <c r="R493"/>
  <c r="R489" s="1"/>
  <c r="T500"/>
  <c r="BK533"/>
  <c r="J533" s="1"/>
  <c r="J131" s="1"/>
  <c r="BK547"/>
  <c r="J547"/>
  <c r="J132" s="1"/>
  <c r="P560"/>
  <c r="P558"/>
  <c r="T574"/>
  <c r="T570" s="1"/>
  <c r="BK585"/>
  <c r="J585" s="1"/>
  <c r="J137"/>
  <c r="P133" i="18"/>
  <c r="BK177"/>
  <c r="J177" s="1"/>
  <c r="J100" s="1"/>
  <c r="P219"/>
  <c r="R263"/>
  <c r="R295"/>
  <c r="P323"/>
  <c r="P351"/>
  <c r="BK363"/>
  <c r="J363" s="1"/>
  <c r="J106" s="1"/>
  <c r="R378"/>
  <c r="P391"/>
  <c r="P398"/>
  <c r="P413"/>
  <c r="BK122" i="19"/>
  <c r="BK121" s="1"/>
  <c r="J121" s="1"/>
  <c r="BK148" i="20"/>
  <c r="J148" s="1"/>
  <c r="J97" s="1"/>
  <c r="R148"/>
  <c r="P158"/>
  <c r="R260"/>
  <c r="R350"/>
  <c r="T364"/>
  <c r="R466"/>
  <c r="T480"/>
  <c r="R564"/>
  <c r="R656"/>
  <c r="R744"/>
  <c r="P834"/>
  <c r="P918"/>
  <c r="BK1022"/>
  <c r="J1022"/>
  <c r="J109" s="1"/>
  <c r="P1112"/>
  <c r="P1202"/>
  <c r="BK1308"/>
  <c r="J1308" s="1"/>
  <c r="J112" s="1"/>
  <c r="P1368"/>
  <c r="R1456"/>
  <c r="T1518"/>
  <c r="R1608"/>
  <c r="P1674"/>
  <c r="R1748"/>
  <c r="P1832"/>
  <c r="R1852"/>
  <c r="R1870"/>
  <c r="P1890"/>
  <c r="P1906"/>
  <c r="T1932"/>
  <c r="R1958"/>
  <c r="P1974"/>
  <c r="R1990"/>
  <c r="BK134" i="21"/>
  <c r="J134"/>
  <c r="J97"/>
  <c r="T134"/>
  <c r="P152"/>
  <c r="BK157"/>
  <c r="J157"/>
  <c r="J99" s="1"/>
  <c r="P157"/>
  <c r="BK167"/>
  <c r="J167"/>
  <c r="J100" s="1"/>
  <c r="T167"/>
  <c r="P179"/>
  <c r="BK196"/>
  <c r="J196" s="1"/>
  <c r="J102" s="1"/>
  <c r="R196"/>
  <c r="BK203"/>
  <c r="J203"/>
  <c r="J103" s="1"/>
  <c r="R203"/>
  <c r="T203"/>
  <c r="R209"/>
  <c r="P253"/>
  <c r="P233"/>
  <c r="T253"/>
  <c r="BK261"/>
  <c r="J261"/>
  <c r="J108"/>
  <c r="T261"/>
  <c r="T233" s="1"/>
  <c r="R295"/>
  <c r="R294"/>
  <c r="BK308"/>
  <c r="J308" s="1"/>
  <c r="J111" s="1"/>
  <c r="R308"/>
  <c r="T308"/>
  <c r="P323"/>
  <c r="BK404"/>
  <c r="J404"/>
  <c r="J113"/>
  <c r="P404"/>
  <c r="BK116" i="23"/>
  <c r="J116"/>
  <c r="R116"/>
  <c r="T120" i="24"/>
  <c r="T119" s="1"/>
  <c r="T118" s="1"/>
  <c r="R146" i="25"/>
  <c r="R141" s="1"/>
  <c r="R140" s="1"/>
  <c r="R139" s="1"/>
  <c r="R163"/>
  <c r="P179"/>
  <c r="R199"/>
  <c r="P214"/>
  <c r="T226"/>
  <c r="T275"/>
  <c r="R288"/>
  <c r="R287" s="1"/>
  <c r="P313"/>
  <c r="P318"/>
  <c r="T326"/>
  <c r="T376"/>
  <c r="BK137" i="26"/>
  <c r="J137"/>
  <c r="J99" s="1"/>
  <c r="T137"/>
  <c r="BK143"/>
  <c r="J143" s="1"/>
  <c r="J100" s="1"/>
  <c r="T143"/>
  <c r="P169"/>
  <c r="R169"/>
  <c r="BK174"/>
  <c r="J174" s="1"/>
  <c r="J103"/>
  <c r="T174"/>
  <c r="P187"/>
  <c r="T187"/>
  <c r="P209"/>
  <c r="T209"/>
  <c r="BK226"/>
  <c r="J226" s="1"/>
  <c r="J108" s="1"/>
  <c r="R226"/>
  <c r="BK267"/>
  <c r="J267" s="1"/>
  <c r="J109" s="1"/>
  <c r="T267"/>
  <c r="BK291"/>
  <c r="J291" s="1"/>
  <c r="J111" s="1"/>
  <c r="R291"/>
  <c r="R290" s="1"/>
  <c r="BK313"/>
  <c r="J313"/>
  <c r="J113" s="1"/>
  <c r="T313"/>
  <c r="BK135" i="27"/>
  <c r="J135"/>
  <c r="J103" s="1"/>
  <c r="P135"/>
  <c r="P124" s="1"/>
  <c r="P123" s="1"/>
  <c r="AU122" i="1" s="1"/>
  <c r="R135" i="27"/>
  <c r="R124"/>
  <c r="R123"/>
  <c r="T135"/>
  <c r="T124" s="1"/>
  <c r="T123" s="1"/>
  <c r="BK626" i="3"/>
  <c r="J626" s="1"/>
  <c r="J108" s="1"/>
  <c r="BK175" i="6"/>
  <c r="J175"/>
  <c r="J101" s="1"/>
  <c r="BK235"/>
  <c r="J235" s="1"/>
  <c r="J108" s="1"/>
  <c r="BK240" i="9"/>
  <c r="J240" s="1"/>
  <c r="J104" s="1"/>
  <c r="BK172" i="10"/>
  <c r="J172" s="1"/>
  <c r="J106" s="1"/>
  <c r="BK283" i="12"/>
  <c r="J283"/>
  <c r="J115" s="1"/>
  <c r="BK450" i="17"/>
  <c r="J450" s="1"/>
  <c r="J124" s="1"/>
  <c r="BK490"/>
  <c r="J490" s="1"/>
  <c r="J128" s="1"/>
  <c r="BK142" i="25"/>
  <c r="J142" s="1"/>
  <c r="J99" s="1"/>
  <c r="BK159"/>
  <c r="J159"/>
  <c r="J101" s="1"/>
  <c r="BK191"/>
  <c r="J191" s="1"/>
  <c r="J104" s="1"/>
  <c r="BK222"/>
  <c r="J222" s="1"/>
  <c r="J107" s="1"/>
  <c r="BK133" i="2"/>
  <c r="J133" s="1"/>
  <c r="J99" s="1"/>
  <c r="BK216"/>
  <c r="J216"/>
  <c r="J109" s="1"/>
  <c r="BK218"/>
  <c r="J218"/>
  <c r="J110"/>
  <c r="BK503" i="3"/>
  <c r="J503" s="1"/>
  <c r="J103" s="1"/>
  <c r="BK1102" i="7"/>
  <c r="J1102" s="1"/>
  <c r="J103" s="1"/>
  <c r="BK169" i="10"/>
  <c r="J169"/>
  <c r="J104" s="1"/>
  <c r="BK177"/>
  <c r="J177" s="1"/>
  <c r="J108"/>
  <c r="BK274" i="12"/>
  <c r="J274" s="1"/>
  <c r="J112" s="1"/>
  <c r="BK281"/>
  <c r="J281" s="1"/>
  <c r="J114" s="1"/>
  <c r="BK285"/>
  <c r="J285"/>
  <c r="J116" s="1"/>
  <c r="BK234" i="17"/>
  <c r="J234" s="1"/>
  <c r="J102"/>
  <c r="BK558"/>
  <c r="J558" s="1"/>
  <c r="J133" s="1"/>
  <c r="BK221" i="8"/>
  <c r="J221" s="1"/>
  <c r="J105" s="1"/>
  <c r="BK255" i="9"/>
  <c r="J255"/>
  <c r="J108" s="1"/>
  <c r="BK287" i="12"/>
  <c r="J287" s="1"/>
  <c r="J117"/>
  <c r="BK331" i="17"/>
  <c r="J331" s="1"/>
  <c r="J107" s="1"/>
  <c r="BK258" i="21"/>
  <c r="J258" s="1"/>
  <c r="J107" s="1"/>
  <c r="BK365" i="25"/>
  <c r="J365"/>
  <c r="J115" s="1"/>
  <c r="BK165" i="26"/>
  <c r="J165" s="1"/>
  <c r="J101"/>
  <c r="BK202"/>
  <c r="J202" s="1"/>
  <c r="J105" s="1"/>
  <c r="BK222"/>
  <c r="J222" s="1"/>
  <c r="J107" s="1"/>
  <c r="BK129" i="27"/>
  <c r="J129"/>
  <c r="J100" s="1"/>
  <c r="BK131"/>
  <c r="J131" s="1"/>
  <c r="J101"/>
  <c r="BK214" i="2"/>
  <c r="J214" s="1"/>
  <c r="J108" s="1"/>
  <c r="BK215" i="8"/>
  <c r="J215" s="1"/>
  <c r="J102" s="1"/>
  <c r="BK212" i="12"/>
  <c r="J212"/>
  <c r="J101"/>
  <c r="BK214"/>
  <c r="J214" s="1"/>
  <c r="J102" s="1"/>
  <c r="BK222" i="13"/>
  <c r="J222" s="1"/>
  <c r="J101" s="1"/>
  <c r="BK329" i="17"/>
  <c r="J329"/>
  <c r="J106" s="1"/>
  <c r="BK570"/>
  <c r="J570" s="1"/>
  <c r="J135"/>
  <c r="BK233" i="21"/>
  <c r="J233" s="1"/>
  <c r="J105" s="1"/>
  <c r="BK116" i="22"/>
  <c r="J116" s="1"/>
  <c r="BK367" i="25"/>
  <c r="J367"/>
  <c r="J116" s="1"/>
  <c r="BK452"/>
  <c r="J452" s="1"/>
  <c r="J119"/>
  <c r="BK311" i="26"/>
  <c r="J311" s="1"/>
  <c r="J112" s="1"/>
  <c r="BK328"/>
  <c r="J328" s="1"/>
  <c r="J114" s="1"/>
  <c r="BK125" i="27"/>
  <c r="J125"/>
  <c r="J98" s="1"/>
  <c r="BK127"/>
  <c r="J127"/>
  <c r="J99"/>
  <c r="BK133"/>
  <c r="J133" s="1"/>
  <c r="J102" s="1"/>
  <c r="F120"/>
  <c r="BE128"/>
  <c r="BE132"/>
  <c r="BE136"/>
  <c r="E85"/>
  <c r="BE126"/>
  <c r="BE130"/>
  <c r="BE134"/>
  <c r="BE137"/>
  <c r="BE138"/>
  <c r="J89"/>
  <c r="F131" i="26"/>
  <c r="BE170"/>
  <c r="BE188"/>
  <c r="BE227"/>
  <c r="BE265"/>
  <c r="BE273"/>
  <c r="BE274"/>
  <c r="BE278"/>
  <c r="BE279"/>
  <c r="BE282"/>
  <c r="BE284"/>
  <c r="BE286"/>
  <c r="BE292"/>
  <c r="BE301"/>
  <c r="BE306"/>
  <c r="BE321"/>
  <c r="J89"/>
  <c r="BE138"/>
  <c r="BE140"/>
  <c r="BE166"/>
  <c r="BE173"/>
  <c r="BE175"/>
  <c r="BE191"/>
  <c r="BE210"/>
  <c r="BE215"/>
  <c r="BE217"/>
  <c r="BE268"/>
  <c r="BE280"/>
  <c r="BE281"/>
  <c r="BE285"/>
  <c r="BE297"/>
  <c r="BE324"/>
  <c r="BE326"/>
  <c r="BE329"/>
  <c r="BE156"/>
  <c r="BE163"/>
  <c r="BE190"/>
  <c r="BE200"/>
  <c r="BE203"/>
  <c r="BE223"/>
  <c r="BE253"/>
  <c r="BE283"/>
  <c r="BE287"/>
  <c r="BE288"/>
  <c r="BE312"/>
  <c r="BE316"/>
  <c r="BE319"/>
  <c r="E85"/>
  <c r="BE144"/>
  <c r="BE181"/>
  <c r="BE184"/>
  <c r="BE196"/>
  <c r="BE220"/>
  <c r="BE233"/>
  <c r="BE237"/>
  <c r="BE242"/>
  <c r="BE248"/>
  <c r="BE263"/>
  <c r="BE310"/>
  <c r="BE314"/>
  <c r="J89" i="25"/>
  <c r="BE143"/>
  <c r="BE158"/>
  <c r="BE160"/>
  <c r="BE171"/>
  <c r="BE174"/>
  <c r="BE185"/>
  <c r="BE187"/>
  <c r="BE209"/>
  <c r="BE212"/>
  <c r="BE247"/>
  <c r="BE278"/>
  <c r="BE279"/>
  <c r="BE308"/>
  <c r="BE353"/>
  <c r="BE356"/>
  <c r="BE361"/>
  <c r="BE366"/>
  <c r="BE368"/>
  <c r="BE397"/>
  <c r="BE439"/>
  <c r="BE441"/>
  <c r="BE442"/>
  <c r="BE446"/>
  <c r="E129"/>
  <c r="F136"/>
  <c r="BE153"/>
  <c r="BE200"/>
  <c r="BE227"/>
  <c r="BE229"/>
  <c r="BE251"/>
  <c r="BE262"/>
  <c r="BE264"/>
  <c r="BE276"/>
  <c r="BE277"/>
  <c r="BE300"/>
  <c r="BE312"/>
  <c r="BE316"/>
  <c r="BE317"/>
  <c r="BE324"/>
  <c r="BE327"/>
  <c r="BE342"/>
  <c r="BE377"/>
  <c r="BE378"/>
  <c r="BE405"/>
  <c r="BE409"/>
  <c r="BE413"/>
  <c r="BE415"/>
  <c r="BE420"/>
  <c r="BE147"/>
  <c r="BE156"/>
  <c r="BE164"/>
  <c r="BE168"/>
  <c r="BE192"/>
  <c r="BE202"/>
  <c r="BE215"/>
  <c r="BE241"/>
  <c r="BE248"/>
  <c r="BE249"/>
  <c r="BE250"/>
  <c r="BE280"/>
  <c r="BE304"/>
  <c r="BE305"/>
  <c r="BE306"/>
  <c r="BE309"/>
  <c r="BE314"/>
  <c r="BE319"/>
  <c r="BE322"/>
  <c r="BE337"/>
  <c r="BE363"/>
  <c r="BE379"/>
  <c r="BE381"/>
  <c r="BE395"/>
  <c r="BE448"/>
  <c r="BE149"/>
  <c r="BE180"/>
  <c r="BE205"/>
  <c r="BE207"/>
  <c r="BE217"/>
  <c r="BE218"/>
  <c r="BE219"/>
  <c r="BE223"/>
  <c r="BE268"/>
  <c r="BE270"/>
  <c r="BE281"/>
  <c r="BE282"/>
  <c r="BE283"/>
  <c r="BE284"/>
  <c r="BE285"/>
  <c r="BE286"/>
  <c r="BE289"/>
  <c r="BE291"/>
  <c r="BE292"/>
  <c r="BE298"/>
  <c r="BE311"/>
  <c r="BE315"/>
  <c r="BE403"/>
  <c r="BE424"/>
  <c r="BE438"/>
  <c r="BE440"/>
  <c r="BE444"/>
  <c r="BE450"/>
  <c r="BE453"/>
  <c r="BE131" i="24"/>
  <c r="BE122"/>
  <c r="BE126"/>
  <c r="BE127"/>
  <c r="BE128"/>
  <c r="J96" i="23"/>
  <c r="BE124" i="24"/>
  <c r="BE129"/>
  <c r="E85"/>
  <c r="J89"/>
  <c r="F92"/>
  <c r="BE121"/>
  <c r="BE123"/>
  <c r="BE125"/>
  <c r="BE130"/>
  <c r="E106" i="23"/>
  <c r="F113"/>
  <c r="BE117"/>
  <c r="BE121"/>
  <c r="BE123"/>
  <c r="BE129"/>
  <c r="J89"/>
  <c r="BE119"/>
  <c r="BE125"/>
  <c r="BE127"/>
  <c r="J89" i="22"/>
  <c r="F92"/>
  <c r="BE117"/>
  <c r="E85"/>
  <c r="E123" i="21"/>
  <c r="BE136"/>
  <c r="BE137"/>
  <c r="BE149"/>
  <c r="BE151"/>
  <c r="BE163"/>
  <c r="BE164"/>
  <c r="BE173"/>
  <c r="BE177"/>
  <c r="BE194"/>
  <c r="BE206"/>
  <c r="BE213"/>
  <c r="BE216"/>
  <c r="BE217"/>
  <c r="BE221"/>
  <c r="BE231"/>
  <c r="BE241"/>
  <c r="BE247"/>
  <c r="BE252"/>
  <c r="BE276"/>
  <c r="BE280"/>
  <c r="BE296"/>
  <c r="BE300"/>
  <c r="BE302"/>
  <c r="BE304"/>
  <c r="BE312"/>
  <c r="BE314"/>
  <c r="BE328"/>
  <c r="BE330"/>
  <c r="BE350"/>
  <c r="BE356"/>
  <c r="BE364"/>
  <c r="BE368"/>
  <c r="BE372"/>
  <c r="BE374"/>
  <c r="BE376"/>
  <c r="BE380"/>
  <c r="BE382"/>
  <c r="BE384"/>
  <c r="BE386"/>
  <c r="BE388"/>
  <c r="BE390"/>
  <c r="BE406"/>
  <c r="BE412"/>
  <c r="BE413"/>
  <c r="F130"/>
  <c r="BE147"/>
  <c r="BE166"/>
  <c r="BE171"/>
  <c r="BE172"/>
  <c r="BE176"/>
  <c r="BE178"/>
  <c r="BE180"/>
  <c r="BE182"/>
  <c r="BE185"/>
  <c r="BE186"/>
  <c r="BE198"/>
  <c r="BE205"/>
  <c r="BE211"/>
  <c r="BE223"/>
  <c r="BE230"/>
  <c r="BE236"/>
  <c r="BE242"/>
  <c r="BE262"/>
  <c r="BE270"/>
  <c r="BE282"/>
  <c r="BE292"/>
  <c r="BE317"/>
  <c r="BE319"/>
  <c r="BE324"/>
  <c r="BE346"/>
  <c r="BE348"/>
  <c r="BE358"/>
  <c r="BE360"/>
  <c r="BE392"/>
  <c r="BE396"/>
  <c r="BE398"/>
  <c r="BE402"/>
  <c r="BE407"/>
  <c r="BE408"/>
  <c r="BE411"/>
  <c r="BE139"/>
  <c r="BE140"/>
  <c r="BE145"/>
  <c r="BE146"/>
  <c r="BE169"/>
  <c r="BE170"/>
  <c r="BE175"/>
  <c r="BE187"/>
  <c r="BE189"/>
  <c r="BE199"/>
  <c r="BE201"/>
  <c r="BE212"/>
  <c r="BE215"/>
  <c r="BE218"/>
  <c r="BE219"/>
  <c r="BE220"/>
  <c r="BE227"/>
  <c r="BE228"/>
  <c r="BE234"/>
  <c r="BE235"/>
  <c r="BE238"/>
  <c r="BE244"/>
  <c r="BE246"/>
  <c r="BE248"/>
  <c r="BE250"/>
  <c r="BE251"/>
  <c r="BE254"/>
  <c r="BE272"/>
  <c r="BE278"/>
  <c r="BE284"/>
  <c r="BE288"/>
  <c r="BE306"/>
  <c r="BE309"/>
  <c r="BE311"/>
  <c r="BE320"/>
  <c r="BE322"/>
  <c r="BE332"/>
  <c r="BE336"/>
  <c r="BE340"/>
  <c r="BE342"/>
  <c r="BE344"/>
  <c r="BE362"/>
  <c r="BE400"/>
  <c r="BE409"/>
  <c r="BE410"/>
  <c r="BE414"/>
  <c r="BE417"/>
  <c r="J89"/>
  <c r="BE135"/>
  <c r="BE138"/>
  <c r="BE141"/>
  <c r="BE142"/>
  <c r="BE143"/>
  <c r="BE144"/>
  <c r="BE153"/>
  <c r="BE154"/>
  <c r="BE155"/>
  <c r="BE156"/>
  <c r="BE158"/>
  <c r="BE160"/>
  <c r="BE162"/>
  <c r="BE165"/>
  <c r="BE168"/>
  <c r="BE174"/>
  <c r="BE181"/>
  <c r="BE183"/>
  <c r="BE184"/>
  <c r="BE188"/>
  <c r="BE190"/>
  <c r="BE192"/>
  <c r="BE197"/>
  <c r="BE200"/>
  <c r="BE202"/>
  <c r="BE204"/>
  <c r="BE207"/>
  <c r="BE210"/>
  <c r="BE214"/>
  <c r="BE224"/>
  <c r="BE225"/>
  <c r="BE226"/>
  <c r="BE229"/>
  <c r="BE232"/>
  <c r="BE239"/>
  <c r="BE240"/>
  <c r="BE245"/>
  <c r="BE256"/>
  <c r="BE259"/>
  <c r="BE264"/>
  <c r="BE266"/>
  <c r="BE268"/>
  <c r="BE274"/>
  <c r="BE286"/>
  <c r="BE290"/>
  <c r="BE298"/>
  <c r="BE315"/>
  <c r="BE326"/>
  <c r="BE334"/>
  <c r="BE338"/>
  <c r="BE352"/>
  <c r="BE354"/>
  <c r="BE366"/>
  <c r="BE370"/>
  <c r="BE378"/>
  <c r="BE394"/>
  <c r="BE405"/>
  <c r="BE415"/>
  <c r="BE418"/>
  <c r="BE419"/>
  <c r="BE420"/>
  <c r="BE421"/>
  <c r="BE422"/>
  <c r="BE423"/>
  <c r="BE424"/>
  <c r="J98" i="19"/>
  <c r="J122"/>
  <c r="J99" s="1"/>
  <c r="BE151" i="20"/>
  <c r="BE153"/>
  <c r="BE156"/>
  <c r="BE169"/>
  <c r="BE173"/>
  <c r="BE183"/>
  <c r="BE187"/>
  <c r="BE201"/>
  <c r="BE203"/>
  <c r="BE231"/>
  <c r="BE237"/>
  <c r="BE239"/>
  <c r="BE245"/>
  <c r="BE247"/>
  <c r="BE249"/>
  <c r="BE256"/>
  <c r="BE265"/>
  <c r="BE267"/>
  <c r="BE277"/>
  <c r="BE281"/>
  <c r="BE289"/>
  <c r="BE291"/>
  <c r="BE299"/>
  <c r="BE315"/>
  <c r="BE319"/>
  <c r="BE327"/>
  <c r="BE329"/>
  <c r="BE351"/>
  <c r="BE353"/>
  <c r="BE360"/>
  <c r="BE362"/>
  <c r="BE369"/>
  <c r="BE379"/>
  <c r="BE391"/>
  <c r="BE395"/>
  <c r="BE405"/>
  <c r="BE417"/>
  <c r="BE419"/>
  <c r="BE437"/>
  <c r="BE441"/>
  <c r="BE459"/>
  <c r="BE463"/>
  <c r="BE465"/>
  <c r="BE471"/>
  <c r="BE489"/>
  <c r="BE495"/>
  <c r="BE497"/>
  <c r="BE505"/>
  <c r="BE507"/>
  <c r="BE517"/>
  <c r="BE531"/>
  <c r="BE539"/>
  <c r="BE551"/>
  <c r="BE557"/>
  <c r="BE559"/>
  <c r="BE571"/>
  <c r="BE597"/>
  <c r="BE619"/>
  <c r="BE633"/>
  <c r="BE637"/>
  <c r="BE643"/>
  <c r="BE647"/>
  <c r="BE651"/>
  <c r="BE667"/>
  <c r="BE673"/>
  <c r="BE711"/>
  <c r="BE721"/>
  <c r="BE723"/>
  <c r="BE733"/>
  <c r="BE740"/>
  <c r="BE745"/>
  <c r="BE747"/>
  <c r="BE759"/>
  <c r="BE765"/>
  <c r="BE773"/>
  <c r="BE775"/>
  <c r="BE779"/>
  <c r="BE785"/>
  <c r="BE809"/>
  <c r="BE815"/>
  <c r="BE817"/>
  <c r="BE821"/>
  <c r="BE827"/>
  <c r="BE831"/>
  <c r="BE833"/>
  <c r="BE847"/>
  <c r="BE855"/>
  <c r="BE873"/>
  <c r="BE889"/>
  <c r="BE893"/>
  <c r="BE899"/>
  <c r="BE911"/>
  <c r="BE915"/>
  <c r="BE917"/>
  <c r="BE929"/>
  <c r="BE931"/>
  <c r="BE933"/>
  <c r="BE935"/>
  <c r="BE943"/>
  <c r="BE951"/>
  <c r="BE955"/>
  <c r="BE957"/>
  <c r="BE977"/>
  <c r="BE981"/>
  <c r="BE989"/>
  <c r="BE997"/>
  <c r="BE999"/>
  <c r="BE1003"/>
  <c r="BE1005"/>
  <c r="BE1011"/>
  <c r="BE1015"/>
  <c r="BE1018"/>
  <c r="BE1023"/>
  <c r="BE1029"/>
  <c r="BE1047"/>
  <c r="BE1067"/>
  <c r="BE1069"/>
  <c r="BE1073"/>
  <c r="BE1075"/>
  <c r="BE1077"/>
  <c r="BE1097"/>
  <c r="BE1101"/>
  <c r="BE1107"/>
  <c r="BE1109"/>
  <c r="BE1113"/>
  <c r="BE1117"/>
  <c r="BE1123"/>
  <c r="BE1127"/>
  <c r="BE1131"/>
  <c r="BE1149"/>
  <c r="BE1155"/>
  <c r="BE1157"/>
  <c r="BE1161"/>
  <c r="BE1167"/>
  <c r="BE1179"/>
  <c r="BE1181"/>
  <c r="BE1185"/>
  <c r="BE1191"/>
  <c r="BE1198"/>
  <c r="BE1215"/>
  <c r="BE1219"/>
  <c r="BE1225"/>
  <c r="BE1227"/>
  <c r="BE1229"/>
  <c r="BE1237"/>
  <c r="BE1241"/>
  <c r="BE1253"/>
  <c r="BE1261"/>
  <c r="BE1263"/>
  <c r="BE1265"/>
  <c r="BE1267"/>
  <c r="BE1279"/>
  <c r="BE1283"/>
  <c r="BE1287"/>
  <c r="BE1297"/>
  <c r="BE1301"/>
  <c r="BE1303"/>
  <c r="BE1304"/>
  <c r="BE1305"/>
  <c r="BE1315"/>
  <c r="BE1317"/>
  <c r="BE1345"/>
  <c r="BE1349"/>
  <c r="BE1351"/>
  <c r="BE1355"/>
  <c r="BE1366"/>
  <c r="BE1371"/>
  <c r="BE1375"/>
  <c r="BE1387"/>
  <c r="BE1397"/>
  <c r="BE1403"/>
  <c r="BE1421"/>
  <c r="BE1423"/>
  <c r="BE1431"/>
  <c r="BE1435"/>
  <c r="BE1443"/>
  <c r="BE1445"/>
  <c r="BE1454"/>
  <c r="BE1455"/>
  <c r="BE1459"/>
  <c r="BE1469"/>
  <c r="BE1471"/>
  <c r="BE1475"/>
  <c r="BE1477"/>
  <c r="BE1497"/>
  <c r="BE1499"/>
  <c r="BE1514"/>
  <c r="BE1515"/>
  <c r="BE1521"/>
  <c r="BE1529"/>
  <c r="BE1531"/>
  <c r="BE1541"/>
  <c r="BE1553"/>
  <c r="BE1571"/>
  <c r="BE1575"/>
  <c r="BE1583"/>
  <c r="BE1599"/>
  <c r="BE1603"/>
  <c r="BE1609"/>
  <c r="BE1611"/>
  <c r="BE1619"/>
  <c r="BE1633"/>
  <c r="BE1645"/>
  <c r="BE1647"/>
  <c r="BE1661"/>
  <c r="BE1675"/>
  <c r="BE1677"/>
  <c r="BE1683"/>
  <c r="BE1685"/>
  <c r="BE1687"/>
  <c r="BE1695"/>
  <c r="BE1699"/>
  <c r="BE1701"/>
  <c r="BE1715"/>
  <c r="BE1725"/>
  <c r="BE1729"/>
  <c r="BE1741"/>
  <c r="BE1775"/>
  <c r="BE1781"/>
  <c r="BE1783"/>
  <c r="BE1795"/>
  <c r="BE1799"/>
  <c r="BE1807"/>
  <c r="BE1828"/>
  <c r="BE1837"/>
  <c r="BE1841"/>
  <c r="BE1853"/>
  <c r="BE1857"/>
  <c r="BE1861"/>
  <c r="BE1867"/>
  <c r="BE1887"/>
  <c r="BE1895"/>
  <c r="BE1897"/>
  <c r="BE1909"/>
  <c r="BE1911"/>
  <c r="BE1927"/>
  <c r="BE1929"/>
  <c r="BE1933"/>
  <c r="BE1945"/>
  <c r="J89"/>
  <c r="BE155"/>
  <c r="BE161"/>
  <c r="BE177"/>
  <c r="BE181"/>
  <c r="BE191"/>
  <c r="BE195"/>
  <c r="BE217"/>
  <c r="BE223"/>
  <c r="BE261"/>
  <c r="BE263"/>
  <c r="BE269"/>
  <c r="BE301"/>
  <c r="BE305"/>
  <c r="BE309"/>
  <c r="BE311"/>
  <c r="BE313"/>
  <c r="BE317"/>
  <c r="BE321"/>
  <c r="BE323"/>
  <c r="BE331"/>
  <c r="BE333"/>
  <c r="BE337"/>
  <c r="BE339"/>
  <c r="BE346"/>
  <c r="BE359"/>
  <c r="BE361"/>
  <c r="BE373"/>
  <c r="BE381"/>
  <c r="BE383"/>
  <c r="BE385"/>
  <c r="BE387"/>
  <c r="BE407"/>
  <c r="BE429"/>
  <c r="BE431"/>
  <c r="BE433"/>
  <c r="BE439"/>
  <c r="BE443"/>
  <c r="BE447"/>
  <c r="BE449"/>
  <c r="BE451"/>
  <c r="BE462"/>
  <c r="BE464"/>
  <c r="BE469"/>
  <c r="BE473"/>
  <c r="BE477"/>
  <c r="BE479"/>
  <c r="BE485"/>
  <c r="BE521"/>
  <c r="BE527"/>
  <c r="BE529"/>
  <c r="BE535"/>
  <c r="BE537"/>
  <c r="BE543"/>
  <c r="BE545"/>
  <c r="BE547"/>
  <c r="BE563"/>
  <c r="BE569"/>
  <c r="BE581"/>
  <c r="BE593"/>
  <c r="BE603"/>
  <c r="BE607"/>
  <c r="BE611"/>
  <c r="BE613"/>
  <c r="BE615"/>
  <c r="BE621"/>
  <c r="BE635"/>
  <c r="BE639"/>
  <c r="BE641"/>
  <c r="BE661"/>
  <c r="BE681"/>
  <c r="BE683"/>
  <c r="BE691"/>
  <c r="BE701"/>
  <c r="BE709"/>
  <c r="BE717"/>
  <c r="BE719"/>
  <c r="BE729"/>
  <c r="BE737"/>
  <c r="BE743"/>
  <c r="BE753"/>
  <c r="BE755"/>
  <c r="BE761"/>
  <c r="BE767"/>
  <c r="BE777"/>
  <c r="BE781"/>
  <c r="BE791"/>
  <c r="BE793"/>
  <c r="BE797"/>
  <c r="BE801"/>
  <c r="BE803"/>
  <c r="BE807"/>
  <c r="BE811"/>
  <c r="BE823"/>
  <c r="BE832"/>
  <c r="BE837"/>
  <c r="BE841"/>
  <c r="BE845"/>
  <c r="BE851"/>
  <c r="BE853"/>
  <c r="BE859"/>
  <c r="BE861"/>
  <c r="BE863"/>
  <c r="BE867"/>
  <c r="BE871"/>
  <c r="BE877"/>
  <c r="BE887"/>
  <c r="BE891"/>
  <c r="BE895"/>
  <c r="BE897"/>
  <c r="BE909"/>
  <c r="BE913"/>
  <c r="BE916"/>
  <c r="BE919"/>
  <c r="BE937"/>
  <c r="BE947"/>
  <c r="BE949"/>
  <c r="BE953"/>
  <c r="BE961"/>
  <c r="BE965"/>
  <c r="BE973"/>
  <c r="BE979"/>
  <c r="BE985"/>
  <c r="BE1001"/>
  <c r="BE1009"/>
  <c r="BE1021"/>
  <c r="BE1027"/>
  <c r="BE1031"/>
  <c r="BE1035"/>
  <c r="BE1043"/>
  <c r="BE1055"/>
  <c r="BE1057"/>
  <c r="BE1061"/>
  <c r="BE1063"/>
  <c r="BE1065"/>
  <c r="BE1079"/>
  <c r="BE1083"/>
  <c r="BE1091"/>
  <c r="BE1093"/>
  <c r="BE1095"/>
  <c r="BE1099"/>
  <c r="BE1105"/>
  <c r="BE1111"/>
  <c r="BE1139"/>
  <c r="BE1143"/>
  <c r="BE1145"/>
  <c r="BE1151"/>
  <c r="BE1153"/>
  <c r="BE1165"/>
  <c r="BE1169"/>
  <c r="BE1175"/>
  <c r="BE1183"/>
  <c r="BE1189"/>
  <c r="BE1195"/>
  <c r="BE1203"/>
  <c r="BE1221"/>
  <c r="BE1273"/>
  <c r="BE1275"/>
  <c r="BE1285"/>
  <c r="BE1293"/>
  <c r="BE1295"/>
  <c r="BE1299"/>
  <c r="BE1307"/>
  <c r="BE1321"/>
  <c r="BE1325"/>
  <c r="BE1329"/>
  <c r="BE1331"/>
  <c r="BE1333"/>
  <c r="BE1343"/>
  <c r="BE1363"/>
  <c r="BE1365"/>
  <c r="BE1369"/>
  <c r="BE1373"/>
  <c r="BE1385"/>
  <c r="BE1389"/>
  <c r="BE1413"/>
  <c r="BE1419"/>
  <c r="BE1427"/>
  <c r="BE1437"/>
  <c r="BE1439"/>
  <c r="BE1447"/>
  <c r="BE1451"/>
  <c r="BE1465"/>
  <c r="BE1481"/>
  <c r="BE1485"/>
  <c r="BE1487"/>
  <c r="BE1491"/>
  <c r="BE1503"/>
  <c r="BE1509"/>
  <c r="BE1523"/>
  <c r="BE1525"/>
  <c r="BE1535"/>
  <c r="BE1537"/>
  <c r="BE1543"/>
  <c r="BE1545"/>
  <c r="BE1557"/>
  <c r="BE1559"/>
  <c r="BE1585"/>
  <c r="BE1589"/>
  <c r="BE1595"/>
  <c r="BE1604"/>
  <c r="BE1606"/>
  <c r="BE1615"/>
  <c r="BE1617"/>
  <c r="BE1621"/>
  <c r="BE1625"/>
  <c r="BE1635"/>
  <c r="BE1639"/>
  <c r="BE1655"/>
  <c r="BE1657"/>
  <c r="BE1659"/>
  <c r="BE1665"/>
  <c r="BE1670"/>
  <c r="BE1689"/>
  <c r="BE1703"/>
  <c r="BE1707"/>
  <c r="BE1713"/>
  <c r="BE1721"/>
  <c r="BE1723"/>
  <c r="BE1735"/>
  <c r="BE1739"/>
  <c r="BE1743"/>
  <c r="BE1746"/>
  <c r="BE1751"/>
  <c r="BE1755"/>
  <c r="BE1765"/>
  <c r="BE1785"/>
  <c r="BE1793"/>
  <c r="BE1801"/>
  <c r="BE1819"/>
  <c r="BE1821"/>
  <c r="BE1825"/>
  <c r="BE1830"/>
  <c r="BE1833"/>
  <c r="BE1839"/>
  <c r="BE1849"/>
  <c r="BE1850"/>
  <c r="BE1859"/>
  <c r="BE1865"/>
  <c r="BE1869"/>
  <c r="BE1877"/>
  <c r="BE1891"/>
  <c r="BE1899"/>
  <c r="BE1907"/>
  <c r="BE1913"/>
  <c r="BE1917"/>
  <c r="BE1931"/>
  <c r="BE1943"/>
  <c r="BE1947"/>
  <c r="BE1949"/>
  <c r="BE1956"/>
  <c r="E85"/>
  <c r="BE149"/>
  <c r="BE165"/>
  <c r="BE167"/>
  <c r="BE171"/>
  <c r="BE185"/>
  <c r="BE193"/>
  <c r="BE199"/>
  <c r="BE205"/>
  <c r="BE207"/>
  <c r="BE209"/>
  <c r="BE225"/>
  <c r="BE227"/>
  <c r="BE229"/>
  <c r="BE235"/>
  <c r="BE255"/>
  <c r="BE257"/>
  <c r="BE258"/>
  <c r="BE273"/>
  <c r="BE279"/>
  <c r="BE287"/>
  <c r="BE293"/>
  <c r="BE297"/>
  <c r="BE307"/>
  <c r="BE325"/>
  <c r="BE343"/>
  <c r="BE345"/>
  <c r="BE347"/>
  <c r="BE349"/>
  <c r="BE355"/>
  <c r="BE357"/>
  <c r="BE365"/>
  <c r="BE371"/>
  <c r="BE401"/>
  <c r="BE413"/>
  <c r="BE423"/>
  <c r="BE427"/>
  <c r="BE445"/>
  <c r="BE453"/>
  <c r="BE455"/>
  <c r="BE457"/>
  <c r="BE481"/>
  <c r="BE487"/>
  <c r="BE491"/>
  <c r="BE501"/>
  <c r="BE511"/>
  <c r="BE513"/>
  <c r="BE523"/>
  <c r="BE525"/>
  <c r="BE541"/>
  <c r="BE553"/>
  <c r="BE560"/>
  <c r="BE561"/>
  <c r="BE562"/>
  <c r="BE565"/>
  <c r="BE567"/>
  <c r="BE575"/>
  <c r="BE577"/>
  <c r="BE579"/>
  <c r="BE587"/>
  <c r="BE589"/>
  <c r="BE599"/>
  <c r="BE601"/>
  <c r="BE605"/>
  <c r="BE623"/>
  <c r="BE625"/>
  <c r="BE631"/>
  <c r="BE654"/>
  <c r="BE655"/>
  <c r="BE659"/>
  <c r="BE671"/>
  <c r="BE677"/>
  <c r="BE679"/>
  <c r="BE685"/>
  <c r="BE687"/>
  <c r="BE693"/>
  <c r="BE695"/>
  <c r="BE697"/>
  <c r="BE707"/>
  <c r="BE713"/>
  <c r="BE715"/>
  <c r="BE725"/>
  <c r="BE741"/>
  <c r="BE751"/>
  <c r="BE763"/>
  <c r="BE769"/>
  <c r="BE787"/>
  <c r="BE795"/>
  <c r="BE799"/>
  <c r="BE805"/>
  <c r="BE813"/>
  <c r="BE819"/>
  <c r="BE825"/>
  <c r="BE849"/>
  <c r="BE869"/>
  <c r="BE881"/>
  <c r="BE885"/>
  <c r="BE901"/>
  <c r="BE903"/>
  <c r="BE905"/>
  <c r="BE963"/>
  <c r="BE967"/>
  <c r="BE969"/>
  <c r="BE983"/>
  <c r="BE987"/>
  <c r="BE991"/>
  <c r="BE1007"/>
  <c r="BE1019"/>
  <c r="BE1020"/>
  <c r="BE1033"/>
  <c r="BE1037"/>
  <c r="BE1041"/>
  <c r="BE1045"/>
  <c r="BE1053"/>
  <c r="BE1071"/>
  <c r="BE1081"/>
  <c r="BE1085"/>
  <c r="BE1103"/>
  <c r="BE1110"/>
  <c r="BE1121"/>
  <c r="BE1125"/>
  <c r="BE1129"/>
  <c r="BE1163"/>
  <c r="BE1173"/>
  <c r="BE1177"/>
  <c r="BE1187"/>
  <c r="BE1199"/>
  <c r="BE1207"/>
  <c r="BE1235"/>
  <c r="BE1245"/>
  <c r="BE1247"/>
  <c r="BE1249"/>
  <c r="BE1257"/>
  <c r="BE1259"/>
  <c r="BE1269"/>
  <c r="BE1281"/>
  <c r="BE1291"/>
  <c r="BE1309"/>
  <c r="BE1311"/>
  <c r="BE1313"/>
  <c r="BE1337"/>
  <c r="BE1341"/>
  <c r="BE1353"/>
  <c r="BE1357"/>
  <c r="BE1364"/>
  <c r="BE1367"/>
  <c r="BE1395"/>
  <c r="BE1399"/>
  <c r="BE1407"/>
  <c r="BE1425"/>
  <c r="BE1433"/>
  <c r="BE1441"/>
  <c r="BE1449"/>
  <c r="BE1452"/>
  <c r="BE1467"/>
  <c r="BE1473"/>
  <c r="BE1479"/>
  <c r="BE1483"/>
  <c r="BE1495"/>
  <c r="BE1507"/>
  <c r="BE1511"/>
  <c r="BE1513"/>
  <c r="BE1517"/>
  <c r="BE1539"/>
  <c r="BE1549"/>
  <c r="BE1561"/>
  <c r="BE1573"/>
  <c r="BE1579"/>
  <c r="BE1581"/>
  <c r="BE1591"/>
  <c r="BE1593"/>
  <c r="BE1601"/>
  <c r="BE1613"/>
  <c r="BE1627"/>
  <c r="BE1629"/>
  <c r="BE1651"/>
  <c r="BE1672"/>
  <c r="BE1673"/>
  <c r="BE1679"/>
  <c r="BE1691"/>
  <c r="BE1693"/>
  <c r="BE1709"/>
  <c r="BE1711"/>
  <c r="BE1719"/>
  <c r="BE1737"/>
  <c r="BE1744"/>
  <c r="BE1745"/>
  <c r="BE1757"/>
  <c r="BE1759"/>
  <c r="BE1763"/>
  <c r="BE1769"/>
  <c r="BE1777"/>
  <c r="BE1789"/>
  <c r="BE1791"/>
  <c r="BE1803"/>
  <c r="BE1805"/>
  <c r="BE1809"/>
  <c r="BE1815"/>
  <c r="BE1831"/>
  <c r="BE1835"/>
  <c r="BE1845"/>
  <c r="BE1847"/>
  <c r="BE1863"/>
  <c r="BE1871"/>
  <c r="BE1875"/>
  <c r="BE1879"/>
  <c r="BE1889"/>
  <c r="BE1893"/>
  <c r="BE1905"/>
  <c r="BE1915"/>
  <c r="BE1919"/>
  <c r="BE1923"/>
  <c r="BE1937"/>
  <c r="BE1939"/>
  <c r="BE1953"/>
  <c r="BE1957"/>
  <c r="F92"/>
  <c r="BE157"/>
  <c r="BE159"/>
  <c r="BE163"/>
  <c r="BE175"/>
  <c r="BE179"/>
  <c r="BE189"/>
  <c r="BE197"/>
  <c r="BE211"/>
  <c r="BE213"/>
  <c r="BE215"/>
  <c r="BE219"/>
  <c r="BE221"/>
  <c r="BE233"/>
  <c r="BE241"/>
  <c r="BE243"/>
  <c r="BE251"/>
  <c r="BE253"/>
  <c r="BE259"/>
  <c r="BE271"/>
  <c r="BE275"/>
  <c r="BE283"/>
  <c r="BE285"/>
  <c r="BE295"/>
  <c r="BE303"/>
  <c r="BE335"/>
  <c r="BE341"/>
  <c r="BE348"/>
  <c r="BE363"/>
  <c r="BE367"/>
  <c r="BE375"/>
  <c r="BE377"/>
  <c r="BE389"/>
  <c r="BE393"/>
  <c r="BE397"/>
  <c r="BE399"/>
  <c r="BE403"/>
  <c r="BE409"/>
  <c r="BE411"/>
  <c r="BE415"/>
  <c r="BE421"/>
  <c r="BE425"/>
  <c r="BE435"/>
  <c r="BE461"/>
  <c r="BE467"/>
  <c r="BE475"/>
  <c r="BE476"/>
  <c r="BE478"/>
  <c r="BE483"/>
  <c r="BE493"/>
  <c r="BE499"/>
  <c r="BE503"/>
  <c r="BE509"/>
  <c r="BE515"/>
  <c r="BE519"/>
  <c r="BE533"/>
  <c r="BE549"/>
  <c r="BE555"/>
  <c r="BE573"/>
  <c r="BE583"/>
  <c r="BE585"/>
  <c r="BE591"/>
  <c r="BE595"/>
  <c r="BE609"/>
  <c r="BE617"/>
  <c r="BE627"/>
  <c r="BE629"/>
  <c r="BE645"/>
  <c r="BE649"/>
  <c r="BE652"/>
  <c r="BE653"/>
  <c r="BE657"/>
  <c r="BE663"/>
  <c r="BE665"/>
  <c r="BE669"/>
  <c r="BE675"/>
  <c r="BE689"/>
  <c r="BE699"/>
  <c r="BE703"/>
  <c r="BE705"/>
  <c r="BE727"/>
  <c r="BE731"/>
  <c r="BE735"/>
  <c r="BE739"/>
  <c r="BE742"/>
  <c r="BE749"/>
  <c r="BE757"/>
  <c r="BE771"/>
  <c r="BE783"/>
  <c r="BE789"/>
  <c r="BE829"/>
  <c r="BE830"/>
  <c r="BE835"/>
  <c r="BE839"/>
  <c r="BE843"/>
  <c r="BE857"/>
  <c r="BE865"/>
  <c r="BE875"/>
  <c r="BE879"/>
  <c r="BE883"/>
  <c r="BE907"/>
  <c r="BE914"/>
  <c r="BE921"/>
  <c r="BE923"/>
  <c r="BE925"/>
  <c r="BE927"/>
  <c r="BE939"/>
  <c r="BE941"/>
  <c r="BE945"/>
  <c r="BE959"/>
  <c r="BE971"/>
  <c r="BE975"/>
  <c r="BE993"/>
  <c r="BE995"/>
  <c r="BE1013"/>
  <c r="BE1017"/>
  <c r="BE1025"/>
  <c r="BE1039"/>
  <c r="BE1049"/>
  <c r="BE1051"/>
  <c r="BE1059"/>
  <c r="BE1087"/>
  <c r="BE1089"/>
  <c r="BE1108"/>
  <c r="BE1115"/>
  <c r="BE1119"/>
  <c r="BE1133"/>
  <c r="BE1135"/>
  <c r="BE1137"/>
  <c r="BE1141"/>
  <c r="BE1147"/>
  <c r="BE1159"/>
  <c r="BE1171"/>
  <c r="BE1193"/>
  <c r="BE1197"/>
  <c r="BE1200"/>
  <c r="BE1201"/>
  <c r="BE1205"/>
  <c r="BE1209"/>
  <c r="BE1211"/>
  <c r="BE1213"/>
  <c r="BE1217"/>
  <c r="BE1223"/>
  <c r="BE1231"/>
  <c r="BE1233"/>
  <c r="BE1239"/>
  <c r="BE1243"/>
  <c r="BE1251"/>
  <c r="BE1255"/>
  <c r="BE1271"/>
  <c r="BE1277"/>
  <c r="BE1289"/>
  <c r="BE1306"/>
  <c r="BE1319"/>
  <c r="BE1323"/>
  <c r="BE1327"/>
  <c r="BE1335"/>
  <c r="BE1339"/>
  <c r="BE1347"/>
  <c r="BE1359"/>
  <c r="BE1361"/>
  <c r="BE1377"/>
  <c r="BE1379"/>
  <c r="BE1381"/>
  <c r="BE1383"/>
  <c r="BE1391"/>
  <c r="BE1393"/>
  <c r="BE1401"/>
  <c r="BE1405"/>
  <c r="BE1409"/>
  <c r="BE1411"/>
  <c r="BE1415"/>
  <c r="BE1417"/>
  <c r="BE1429"/>
  <c r="BE1453"/>
  <c r="BE1457"/>
  <c r="BE1461"/>
  <c r="BE1463"/>
  <c r="BE1489"/>
  <c r="BE1493"/>
  <c r="BE1501"/>
  <c r="BE1505"/>
  <c r="BE1516"/>
  <c r="BE1519"/>
  <c r="BE1527"/>
  <c r="BE1533"/>
  <c r="BE1547"/>
  <c r="BE1551"/>
  <c r="BE1555"/>
  <c r="BE1563"/>
  <c r="BE1565"/>
  <c r="BE1567"/>
  <c r="BE1569"/>
  <c r="BE1577"/>
  <c r="BE1587"/>
  <c r="BE1597"/>
  <c r="BE1605"/>
  <c r="BE1607"/>
  <c r="BE1623"/>
  <c r="BE1631"/>
  <c r="BE1637"/>
  <c r="BE1641"/>
  <c r="BE1643"/>
  <c r="BE1649"/>
  <c r="BE1653"/>
  <c r="BE1663"/>
  <c r="BE1667"/>
  <c r="BE1669"/>
  <c r="BE1671"/>
  <c r="BE1681"/>
  <c r="BE1697"/>
  <c r="BE1705"/>
  <c r="BE1717"/>
  <c r="BE1727"/>
  <c r="BE1731"/>
  <c r="BE1733"/>
  <c r="BE1747"/>
  <c r="BE1749"/>
  <c r="BE1753"/>
  <c r="BE1761"/>
  <c r="BE1767"/>
  <c r="BE1771"/>
  <c r="BE1773"/>
  <c r="BE1779"/>
  <c r="BE1787"/>
  <c r="BE1797"/>
  <c r="BE1811"/>
  <c r="BE1813"/>
  <c r="BE1817"/>
  <c r="BE1823"/>
  <c r="BE1827"/>
  <c r="BE1829"/>
  <c r="BE1843"/>
  <c r="BE1851"/>
  <c r="BE1855"/>
  <c r="BE1868"/>
  <c r="BE1873"/>
  <c r="BE1881"/>
  <c r="BE1883"/>
  <c r="BE1885"/>
  <c r="BE1888"/>
  <c r="BE1901"/>
  <c r="BE1903"/>
  <c r="BE1904"/>
  <c r="BE1921"/>
  <c r="BE1925"/>
  <c r="BE1930"/>
  <c r="BE1935"/>
  <c r="BE1941"/>
  <c r="BE1951"/>
  <c r="BE1955"/>
  <c r="BE1959"/>
  <c r="BE1961"/>
  <c r="BE1963"/>
  <c r="BE1965"/>
  <c r="BE1967"/>
  <c r="BE1969"/>
  <c r="BE1971"/>
  <c r="BE1972"/>
  <c r="BE1973"/>
  <c r="BE1975"/>
  <c r="BE1977"/>
  <c r="BE1979"/>
  <c r="BE1981"/>
  <c r="BE1983"/>
  <c r="BE1985"/>
  <c r="BE1987"/>
  <c r="BE1988"/>
  <c r="BE1989"/>
  <c r="BE1991"/>
  <c r="BE1992"/>
  <c r="BE1993"/>
  <c r="BE1994"/>
  <c r="BE1995"/>
  <c r="BE1996"/>
  <c r="BE1997"/>
  <c r="BE1998"/>
  <c r="BE1999"/>
  <c r="BE2000"/>
  <c r="BE2001"/>
  <c r="BE2002"/>
  <c r="BE2003"/>
  <c r="J133" i="18"/>
  <c r="J99"/>
  <c r="J91" i="19"/>
  <c r="BE123"/>
  <c r="BE133"/>
  <c r="BE135"/>
  <c r="BE139"/>
  <c r="BE141"/>
  <c r="BE157"/>
  <c r="BE159"/>
  <c r="BE165"/>
  <c r="F94"/>
  <c r="BE127"/>
  <c r="BE137"/>
  <c r="BE145"/>
  <c r="BE151"/>
  <c r="E109"/>
  <c r="BE143"/>
  <c r="BE149"/>
  <c r="BE153"/>
  <c r="BE161"/>
  <c r="BE163"/>
  <c r="BE167"/>
  <c r="BE169"/>
  <c r="BE171"/>
  <c r="BE125"/>
  <c r="BE129"/>
  <c r="BE131"/>
  <c r="BE147"/>
  <c r="BE155"/>
  <c r="BK158" i="17"/>
  <c r="J408"/>
  <c r="J120"/>
  <c r="E85" i="18"/>
  <c r="J126"/>
  <c r="BE134"/>
  <c r="BE136"/>
  <c r="BE156"/>
  <c r="BE160"/>
  <c r="BE170"/>
  <c r="BE172"/>
  <c r="BE174"/>
  <c r="BE188"/>
  <c r="BE192"/>
  <c r="BE196"/>
  <c r="BE204"/>
  <c r="BE206"/>
  <c r="BE208"/>
  <c r="BE222"/>
  <c r="BE250"/>
  <c r="BE252"/>
  <c r="BE256"/>
  <c r="BE284"/>
  <c r="BE288"/>
  <c r="BE290"/>
  <c r="BE306"/>
  <c r="BE308"/>
  <c r="BE316"/>
  <c r="BE318"/>
  <c r="BE322"/>
  <c r="BE324"/>
  <c r="BE328"/>
  <c r="BE330"/>
  <c r="BE336"/>
  <c r="BE337"/>
  <c r="BE346"/>
  <c r="BE350"/>
  <c r="BE356"/>
  <c r="BE368"/>
  <c r="BE370"/>
  <c r="BE394"/>
  <c r="BE401"/>
  <c r="BE409"/>
  <c r="BE411"/>
  <c r="BE414"/>
  <c r="BK212" i="17"/>
  <c r="J212"/>
  <c r="J100"/>
  <c r="J409"/>
  <c r="J121" s="1"/>
  <c r="J427"/>
  <c r="J123"/>
  <c r="BE142" i="18"/>
  <c r="BE144"/>
  <c r="BE148"/>
  <c r="BE159"/>
  <c r="BE175"/>
  <c r="BE176"/>
  <c r="BE178"/>
  <c r="BE180"/>
  <c r="BE198"/>
  <c r="BE202"/>
  <c r="BE214"/>
  <c r="BE216"/>
  <c r="BE218"/>
  <c r="BE220"/>
  <c r="BE236"/>
  <c r="BE247"/>
  <c r="BE270"/>
  <c r="BE276"/>
  <c r="BE278"/>
  <c r="BE280"/>
  <c r="BE302"/>
  <c r="BE304"/>
  <c r="BE310"/>
  <c r="BE321"/>
  <c r="BE340"/>
  <c r="BE342"/>
  <c r="BE344"/>
  <c r="BE360"/>
  <c r="BE362"/>
  <c r="BE364"/>
  <c r="BE379"/>
  <c r="BE381"/>
  <c r="BE383"/>
  <c r="BE399"/>
  <c r="BE140"/>
  <c r="BE150"/>
  <c r="BE152"/>
  <c r="BE162"/>
  <c r="BE164"/>
  <c r="BE200"/>
  <c r="BE203"/>
  <c r="BE217"/>
  <c r="BE226"/>
  <c r="BE228"/>
  <c r="BE230"/>
  <c r="BE232"/>
  <c r="BE234"/>
  <c r="BE238"/>
  <c r="BE240"/>
  <c r="BE242"/>
  <c r="BE244"/>
  <c r="BE246"/>
  <c r="BE272"/>
  <c r="BE274"/>
  <c r="BE281"/>
  <c r="BE286"/>
  <c r="BE296"/>
  <c r="BE312"/>
  <c r="BE320"/>
  <c r="BE326"/>
  <c r="BE332"/>
  <c r="BE338"/>
  <c r="BE352"/>
  <c r="BE358"/>
  <c r="BE366"/>
  <c r="BE374"/>
  <c r="BE376"/>
  <c r="BE385"/>
  <c r="BE387"/>
  <c r="BE389"/>
  <c r="BE392"/>
  <c r="BE396"/>
  <c r="BE405"/>
  <c r="BE407"/>
  <c r="BE418"/>
  <c r="BE420"/>
  <c r="F94"/>
  <c r="BE138"/>
  <c r="BE146"/>
  <c r="BE154"/>
  <c r="BE158"/>
  <c r="BE166"/>
  <c r="BE168"/>
  <c r="BE182"/>
  <c r="BE184"/>
  <c r="BE186"/>
  <c r="BE190"/>
  <c r="BE194"/>
  <c r="BE210"/>
  <c r="BE212"/>
  <c r="BE224"/>
  <c r="BE248"/>
  <c r="BE254"/>
  <c r="BE258"/>
  <c r="BE260"/>
  <c r="BE261"/>
  <c r="BE262"/>
  <c r="BE264"/>
  <c r="BE266"/>
  <c r="BE268"/>
  <c r="BE282"/>
  <c r="BE292"/>
  <c r="BE293"/>
  <c r="BE294"/>
  <c r="BE298"/>
  <c r="BE300"/>
  <c r="BE309"/>
  <c r="BE314"/>
  <c r="BE334"/>
  <c r="BE348"/>
  <c r="BE349"/>
  <c r="BE354"/>
  <c r="BE372"/>
  <c r="BE403"/>
  <c r="BE416"/>
  <c r="BK123" i="16"/>
  <c r="J123" s="1"/>
  <c r="J98" s="1"/>
  <c r="BE172" i="17"/>
  <c r="BE176"/>
  <c r="BE193"/>
  <c r="BE207"/>
  <c r="BE246"/>
  <c r="BE248"/>
  <c r="BE252"/>
  <c r="BE260"/>
  <c r="BE270"/>
  <c r="BE278"/>
  <c r="BE290"/>
  <c r="BE298"/>
  <c r="BE306"/>
  <c r="BE316"/>
  <c r="BE321"/>
  <c r="BE323"/>
  <c r="BE332"/>
  <c r="BE336"/>
  <c r="BE337"/>
  <c r="BE339"/>
  <c r="BE348"/>
  <c r="BE349"/>
  <c r="BE353"/>
  <c r="BE354"/>
  <c r="BE357"/>
  <c r="BE358"/>
  <c r="BE363"/>
  <c r="BE370"/>
  <c r="BE372"/>
  <c r="BE379"/>
  <c r="BE380"/>
  <c r="BE384"/>
  <c r="BE386"/>
  <c r="BE390"/>
  <c r="BE391"/>
  <c r="BE393"/>
  <c r="BE395"/>
  <c r="BE403"/>
  <c r="BE407"/>
  <c r="BE418"/>
  <c r="BE430"/>
  <c r="BE446"/>
  <c r="BE451"/>
  <c r="BE459"/>
  <c r="BE464"/>
  <c r="BE472"/>
  <c r="BE478"/>
  <c r="BE481"/>
  <c r="BE482"/>
  <c r="BE485"/>
  <c r="BE494"/>
  <c r="BE498"/>
  <c r="BE513"/>
  <c r="BE517"/>
  <c r="BE529"/>
  <c r="BE531"/>
  <c r="BE536"/>
  <c r="BE548"/>
  <c r="BE557"/>
  <c r="BE561"/>
  <c r="BE566"/>
  <c r="BE568"/>
  <c r="BE575"/>
  <c r="BE576"/>
  <c r="BE579"/>
  <c r="BE581"/>
  <c r="BE582"/>
  <c r="E85"/>
  <c r="BE164"/>
  <c r="BE166"/>
  <c r="BE187"/>
  <c r="BE195"/>
  <c r="BE199"/>
  <c r="BE201"/>
  <c r="BE205"/>
  <c r="BE209"/>
  <c r="BE238"/>
  <c r="BE242"/>
  <c r="BE244"/>
  <c r="BE250"/>
  <c r="BE254"/>
  <c r="BE266"/>
  <c r="BE276"/>
  <c r="BE282"/>
  <c r="BE286"/>
  <c r="BE296"/>
  <c r="BE310"/>
  <c r="BE312"/>
  <c r="BE322"/>
  <c r="BE327"/>
  <c r="BE328"/>
  <c r="BE343"/>
  <c r="BE350"/>
  <c r="BE352"/>
  <c r="BE359"/>
  <c r="BE360"/>
  <c r="BE362"/>
  <c r="BE365"/>
  <c r="BE373"/>
  <c r="BE376"/>
  <c r="BE378"/>
  <c r="BE383"/>
  <c r="BE388"/>
  <c r="BE399"/>
  <c r="BE416"/>
  <c r="BE422"/>
  <c r="BE436"/>
  <c r="BE438"/>
  <c r="BE444"/>
  <c r="BE448"/>
  <c r="BE453"/>
  <c r="BE461"/>
  <c r="BE463"/>
  <c r="BE467"/>
  <c r="BE468"/>
  <c r="BE470"/>
  <c r="BE487"/>
  <c r="BE501"/>
  <c r="BE505"/>
  <c r="BE519"/>
  <c r="BE521"/>
  <c r="BE523"/>
  <c r="BE527"/>
  <c r="BE537"/>
  <c r="BE538"/>
  <c r="BE541"/>
  <c r="BE542"/>
  <c r="BE544"/>
  <c r="BE545"/>
  <c r="BE549"/>
  <c r="BE553"/>
  <c r="BE554"/>
  <c r="BE559"/>
  <c r="BE562"/>
  <c r="BE580"/>
  <c r="BE583"/>
  <c r="BE584"/>
  <c r="BE586"/>
  <c r="BE587"/>
  <c r="BE588"/>
  <c r="BE589"/>
  <c r="J89"/>
  <c r="F92"/>
  <c r="BE162"/>
  <c r="BE168"/>
  <c r="BE170"/>
  <c r="BE174"/>
  <c r="BE178"/>
  <c r="BE181"/>
  <c r="BE185"/>
  <c r="BE218"/>
  <c r="BE220"/>
  <c r="BE228"/>
  <c r="BE230"/>
  <c r="BE235"/>
  <c r="BE240"/>
  <c r="BE258"/>
  <c r="BE262"/>
  <c r="BE272"/>
  <c r="BE280"/>
  <c r="BE292"/>
  <c r="BE300"/>
  <c r="BE302"/>
  <c r="BE315"/>
  <c r="BE325"/>
  <c r="BE330"/>
  <c r="BE335"/>
  <c r="BE340"/>
  <c r="BE342"/>
  <c r="BE345"/>
  <c r="BE347"/>
  <c r="BE367"/>
  <c r="BE369"/>
  <c r="BE374"/>
  <c r="BE375"/>
  <c r="BE381"/>
  <c r="BE389"/>
  <c r="BE394"/>
  <c r="BE396"/>
  <c r="BE397"/>
  <c r="BE405"/>
  <c r="BE406"/>
  <c r="BE410"/>
  <c r="BE412"/>
  <c r="BE424"/>
  <c r="BE432"/>
  <c r="BE466"/>
  <c r="BE469"/>
  <c r="BE471"/>
  <c r="BE476"/>
  <c r="BE479"/>
  <c r="BE480"/>
  <c r="BE483"/>
  <c r="BE496"/>
  <c r="BE507"/>
  <c r="BE509"/>
  <c r="BE535"/>
  <c r="BE539"/>
  <c r="BE540"/>
  <c r="BE550"/>
  <c r="BE551"/>
  <c r="BE552"/>
  <c r="BE555"/>
  <c r="BE564"/>
  <c r="BE572"/>
  <c r="BE573"/>
  <c r="BE578"/>
  <c r="BE160"/>
  <c r="BE183"/>
  <c r="BE189"/>
  <c r="BE191"/>
  <c r="BE197"/>
  <c r="BE203"/>
  <c r="BE211"/>
  <c r="BE214"/>
  <c r="BE216"/>
  <c r="BE222"/>
  <c r="BE224"/>
  <c r="BE226"/>
  <c r="BE232"/>
  <c r="BE256"/>
  <c r="BE264"/>
  <c r="BE268"/>
  <c r="BE274"/>
  <c r="BE284"/>
  <c r="BE288"/>
  <c r="BE294"/>
  <c r="BE304"/>
  <c r="BE308"/>
  <c r="BE317"/>
  <c r="BE318"/>
  <c r="BE319"/>
  <c r="BE320"/>
  <c r="BE324"/>
  <c r="BE334"/>
  <c r="BE338"/>
  <c r="BE344"/>
  <c r="BE355"/>
  <c r="BE364"/>
  <c r="BE368"/>
  <c r="BE385"/>
  <c r="BE387"/>
  <c r="BE392"/>
  <c r="BE401"/>
  <c r="BE414"/>
  <c r="BE420"/>
  <c r="BE428"/>
  <c r="BE434"/>
  <c r="BE440"/>
  <c r="BE442"/>
  <c r="BE449"/>
  <c r="BE455"/>
  <c r="BE457"/>
  <c r="BE474"/>
  <c r="BE475"/>
  <c r="BE477"/>
  <c r="BE491"/>
  <c r="BE503"/>
  <c r="BE511"/>
  <c r="BE515"/>
  <c r="BE525"/>
  <c r="BE534"/>
  <c r="BE543"/>
  <c r="BE546"/>
  <c r="BE556"/>
  <c r="BE563"/>
  <c r="BE565"/>
  <c r="BE571"/>
  <c r="BE577"/>
  <c r="J126" i="15"/>
  <c r="J98" s="1"/>
  <c r="E111" i="16"/>
  <c r="BE125"/>
  <c r="BE128"/>
  <c r="BE139"/>
  <c r="BE143"/>
  <c r="BE144"/>
  <c r="BE149"/>
  <c r="BE154"/>
  <c r="BE164"/>
  <c r="BE170"/>
  <c r="BE177"/>
  <c r="BE178"/>
  <c r="BE179"/>
  <c r="BE180"/>
  <c r="BE183"/>
  <c r="BE184"/>
  <c r="BE185"/>
  <c r="BE188"/>
  <c r="BE192"/>
  <c r="BE193"/>
  <c r="BE195"/>
  <c r="BE196"/>
  <c r="BE200"/>
  <c r="F92"/>
  <c r="BE130"/>
  <c r="BE131"/>
  <c r="BE138"/>
  <c r="BE142"/>
  <c r="BE148"/>
  <c r="BE152"/>
  <c r="BE165"/>
  <c r="BE167"/>
  <c r="BE168"/>
  <c r="BE173"/>
  <c r="BE186"/>
  <c r="BE190"/>
  <c r="BE191"/>
  <c r="BE199"/>
  <c r="BE203"/>
  <c r="J89"/>
  <c r="BE132"/>
  <c r="BE133"/>
  <c r="BE134"/>
  <c r="BE137"/>
  <c r="BE140"/>
  <c r="BE141"/>
  <c r="BE151"/>
  <c r="BE153"/>
  <c r="BE156"/>
  <c r="BE159"/>
  <c r="BE161"/>
  <c r="BE166"/>
  <c r="BE172"/>
  <c r="BE174"/>
  <c r="BE176"/>
  <c r="BE189"/>
  <c r="BE197"/>
  <c r="BE198"/>
  <c r="BE202"/>
  <c r="BE204"/>
  <c r="BE126"/>
  <c r="BE127"/>
  <c r="BE129"/>
  <c r="BE135"/>
  <c r="BE136"/>
  <c r="BE145"/>
  <c r="BE146"/>
  <c r="BE147"/>
  <c r="BE150"/>
  <c r="BE155"/>
  <c r="BE157"/>
  <c r="BE158"/>
  <c r="BE162"/>
  <c r="BE163"/>
  <c r="BE169"/>
  <c r="BE171"/>
  <c r="BE175"/>
  <c r="BE181"/>
  <c r="BE182"/>
  <c r="BE194"/>
  <c r="BE201"/>
  <c r="F92" i="15"/>
  <c r="J118"/>
  <c r="BE131"/>
  <c r="BE133"/>
  <c r="BE134"/>
  <c r="BE172"/>
  <c r="BE174"/>
  <c r="BE176"/>
  <c r="BE179"/>
  <c r="BE180"/>
  <c r="BE184"/>
  <c r="BE196"/>
  <c r="BE198"/>
  <c r="BE200"/>
  <c r="BE201"/>
  <c r="BE204"/>
  <c r="BE213"/>
  <c r="BE217"/>
  <c r="BE219"/>
  <c r="BE221"/>
  <c r="BE222"/>
  <c r="BE240"/>
  <c r="BE241"/>
  <c r="BE244"/>
  <c r="BE245"/>
  <c r="BE251"/>
  <c r="BE259"/>
  <c r="BE267"/>
  <c r="BE270"/>
  <c r="BE271"/>
  <c r="BE272"/>
  <c r="J121" i="14"/>
  <c r="J97"/>
  <c r="BE129" i="15"/>
  <c r="BE135"/>
  <c r="BE136"/>
  <c r="BE142"/>
  <c r="BE144"/>
  <c r="BE145"/>
  <c r="BE163"/>
  <c r="BE169"/>
  <c r="BE171"/>
  <c r="BE173"/>
  <c r="BE182"/>
  <c r="BE183"/>
  <c r="BE185"/>
  <c r="BE186"/>
  <c r="BE191"/>
  <c r="BE192"/>
  <c r="BE193"/>
  <c r="BE194"/>
  <c r="BE199"/>
  <c r="BE203"/>
  <c r="BE214"/>
  <c r="BE224"/>
  <c r="BE225"/>
  <c r="BE238"/>
  <c r="BE247"/>
  <c r="BE253"/>
  <c r="BE265"/>
  <c r="BE266"/>
  <c r="BE269"/>
  <c r="E114"/>
  <c r="BE127"/>
  <c r="BE128"/>
  <c r="BE130"/>
  <c r="BE132"/>
  <c r="BE137"/>
  <c r="BE138"/>
  <c r="BE139"/>
  <c r="BE141"/>
  <c r="BE147"/>
  <c r="BE149"/>
  <c r="BE150"/>
  <c r="BE152"/>
  <c r="BE154"/>
  <c r="BE156"/>
  <c r="BE161"/>
  <c r="BE164"/>
  <c r="BE165"/>
  <c r="BE170"/>
  <c r="BE177"/>
  <c r="BE178"/>
  <c r="BE187"/>
  <c r="BE190"/>
  <c r="BE195"/>
  <c r="BE197"/>
  <c r="BE205"/>
  <c r="BE207"/>
  <c r="BE210"/>
  <c r="BE211"/>
  <c r="BE216"/>
  <c r="BE220"/>
  <c r="BE226"/>
  <c r="BE227"/>
  <c r="BE228"/>
  <c r="BE230"/>
  <c r="BE231"/>
  <c r="BE233"/>
  <c r="BE234"/>
  <c r="BE237"/>
  <c r="BE239"/>
  <c r="BE243"/>
  <c r="BE248"/>
  <c r="BE249"/>
  <c r="BE250"/>
  <c r="BE255"/>
  <c r="BE256"/>
  <c r="BE264"/>
  <c r="BE268"/>
  <c r="BE140"/>
  <c r="BE143"/>
  <c r="BE146"/>
  <c r="BE148"/>
  <c r="BE151"/>
  <c r="BE153"/>
  <c r="BE155"/>
  <c r="BE157"/>
  <c r="BE158"/>
  <c r="BE159"/>
  <c r="BE162"/>
  <c r="BE166"/>
  <c r="BE167"/>
  <c r="BE168"/>
  <c r="BE181"/>
  <c r="BE188"/>
  <c r="BE189"/>
  <c r="BE202"/>
  <c r="BE208"/>
  <c r="BE209"/>
  <c r="BE212"/>
  <c r="BE215"/>
  <c r="BE218"/>
  <c r="BE223"/>
  <c r="BE229"/>
  <c r="BE232"/>
  <c r="BE235"/>
  <c r="BE236"/>
  <c r="BE246"/>
  <c r="BE252"/>
  <c r="BE257"/>
  <c r="BE258"/>
  <c r="BE261"/>
  <c r="BE262"/>
  <c r="BE263"/>
  <c r="F92" i="14"/>
  <c r="E110"/>
  <c r="BE126"/>
  <c r="BE128"/>
  <c r="BE129"/>
  <c r="BE130"/>
  <c r="BE131"/>
  <c r="BE136"/>
  <c r="BE144"/>
  <c r="BE146"/>
  <c r="BE150"/>
  <c r="BE151"/>
  <c r="BE161"/>
  <c r="BE163"/>
  <c r="BE165"/>
  <c r="BE166"/>
  <c r="BE172"/>
  <c r="BE173"/>
  <c r="BE123"/>
  <c r="BE127"/>
  <c r="BE132"/>
  <c r="BE134"/>
  <c r="BE137"/>
  <c r="BE138"/>
  <c r="BE141"/>
  <c r="BE145"/>
  <c r="BE159"/>
  <c r="BE160"/>
  <c r="BE162"/>
  <c r="BE176"/>
  <c r="J114"/>
  <c r="BE122"/>
  <c r="BE125"/>
  <c r="BE142"/>
  <c r="BE143"/>
  <c r="BE147"/>
  <c r="BE148"/>
  <c r="BE149"/>
  <c r="BE157"/>
  <c r="BE164"/>
  <c r="BE168"/>
  <c r="BE174"/>
  <c r="BE175"/>
  <c r="BE124"/>
  <c r="BE133"/>
  <c r="BE135"/>
  <c r="BE140"/>
  <c r="BE152"/>
  <c r="BE154"/>
  <c r="BE155"/>
  <c r="BE156"/>
  <c r="BE158"/>
  <c r="BE169"/>
  <c r="BE170"/>
  <c r="BE171"/>
  <c r="J89" i="13"/>
  <c r="F119"/>
  <c r="BE127"/>
  <c r="BE147"/>
  <c r="BE149"/>
  <c r="BE150"/>
  <c r="BE151"/>
  <c r="BE152"/>
  <c r="BE154"/>
  <c r="BE167"/>
  <c r="BE172"/>
  <c r="BE176"/>
  <c r="BE186"/>
  <c r="BE201"/>
  <c r="BE204"/>
  <c r="BE206"/>
  <c r="BE212"/>
  <c r="BE215"/>
  <c r="BE219"/>
  <c r="BE225"/>
  <c r="BE229"/>
  <c r="BE230"/>
  <c r="J156" i="12"/>
  <c r="J97" s="1"/>
  <c r="BE126" i="13"/>
  <c r="BE128"/>
  <c r="BE129"/>
  <c r="BE130"/>
  <c r="BE139"/>
  <c r="BE142"/>
  <c r="BE143"/>
  <c r="BE146"/>
  <c r="BE153"/>
  <c r="BE155"/>
  <c r="BE161"/>
  <c r="BE164"/>
  <c r="BE166"/>
  <c r="BE168"/>
  <c r="BE170"/>
  <c r="BE175"/>
  <c r="BE179"/>
  <c r="BE181"/>
  <c r="BE184"/>
  <c r="BE192"/>
  <c r="BE202"/>
  <c r="BE203"/>
  <c r="BE205"/>
  <c r="BE213"/>
  <c r="BE216"/>
  <c r="BE218"/>
  <c r="BE220"/>
  <c r="BE221"/>
  <c r="BE226"/>
  <c r="BE227"/>
  <c r="BE228"/>
  <c r="E112"/>
  <c r="BE131"/>
  <c r="BE132"/>
  <c r="BE133"/>
  <c r="BE134"/>
  <c r="BE136"/>
  <c r="BE137"/>
  <c r="BE138"/>
  <c r="BE158"/>
  <c r="BE159"/>
  <c r="BE160"/>
  <c r="BE173"/>
  <c r="BE185"/>
  <c r="BE188"/>
  <c r="BE194"/>
  <c r="BE195"/>
  <c r="BE196"/>
  <c r="BE197"/>
  <c r="BE207"/>
  <c r="BE208"/>
  <c r="BE217"/>
  <c r="BE232"/>
  <c r="BE233"/>
  <c r="BE124"/>
  <c r="BE125"/>
  <c r="BE135"/>
  <c r="BE140"/>
  <c r="BE141"/>
  <c r="BE144"/>
  <c r="BE145"/>
  <c r="BE156"/>
  <c r="BE157"/>
  <c r="BE162"/>
  <c r="BE163"/>
  <c r="BE165"/>
  <c r="BE169"/>
  <c r="BE171"/>
  <c r="BE177"/>
  <c r="BE178"/>
  <c r="BE180"/>
  <c r="BE182"/>
  <c r="BE183"/>
  <c r="BE187"/>
  <c r="BE189"/>
  <c r="BE190"/>
  <c r="BE191"/>
  <c r="BE193"/>
  <c r="BE198"/>
  <c r="BE199"/>
  <c r="BE209"/>
  <c r="BE210"/>
  <c r="BE211"/>
  <c r="BE214"/>
  <c r="BE223"/>
  <c r="BE231"/>
  <c r="E85" i="12"/>
  <c r="F152"/>
  <c r="BE168"/>
  <c r="BE179"/>
  <c r="BE181"/>
  <c r="BE196"/>
  <c r="BE227"/>
  <c r="BE228"/>
  <c r="BE232"/>
  <c r="BE247"/>
  <c r="BE251"/>
  <c r="BE254"/>
  <c r="BE261"/>
  <c r="BE263"/>
  <c r="BE277"/>
  <c r="BE280"/>
  <c r="BE282"/>
  <c r="BE295"/>
  <c r="BE306"/>
  <c r="BE309"/>
  <c r="BE313"/>
  <c r="BE317"/>
  <c r="BE321"/>
  <c r="BE325"/>
  <c r="BE329"/>
  <c r="BE335"/>
  <c r="BE346"/>
  <c r="BE348"/>
  <c r="BE364"/>
  <c r="BE366"/>
  <c r="BE372"/>
  <c r="BE380"/>
  <c r="BE390"/>
  <c r="BE395"/>
  <c r="BE399"/>
  <c r="BE403"/>
  <c r="BE412"/>
  <c r="J89"/>
  <c r="BE161"/>
  <c r="BE162"/>
  <c r="BE171"/>
  <c r="BE172"/>
  <c r="BE185"/>
  <c r="BE202"/>
  <c r="BE205"/>
  <c r="BE206"/>
  <c r="BE207"/>
  <c r="BE215"/>
  <c r="BE217"/>
  <c r="BE229"/>
  <c r="BE231"/>
  <c r="BE243"/>
  <c r="BE245"/>
  <c r="BE249"/>
  <c r="BE256"/>
  <c r="BE257"/>
  <c r="BE272"/>
  <c r="BE273"/>
  <c r="BE275"/>
  <c r="BE286"/>
  <c r="BE288"/>
  <c r="BE290"/>
  <c r="BE291"/>
  <c r="BE293"/>
  <c r="BE294"/>
  <c r="BE303"/>
  <c r="BE310"/>
  <c r="BE312"/>
  <c r="BE340"/>
  <c r="BE341"/>
  <c r="BE353"/>
  <c r="BE360"/>
  <c r="BE382"/>
  <c r="BE384"/>
  <c r="BE410"/>
  <c r="BE414"/>
  <c r="BE415"/>
  <c r="BE416"/>
  <c r="BE159"/>
  <c r="BE164"/>
  <c r="BE166"/>
  <c r="BE167"/>
  <c r="BE177"/>
  <c r="BE187"/>
  <c r="BE203"/>
  <c r="BE204"/>
  <c r="BE208"/>
  <c r="BE210"/>
  <c r="BE211"/>
  <c r="BE213"/>
  <c r="BE221"/>
  <c r="BE234"/>
  <c r="BE239"/>
  <c r="BE241"/>
  <c r="BE255"/>
  <c r="BE259"/>
  <c r="BE260"/>
  <c r="BE264"/>
  <c r="BE265"/>
  <c r="BE266"/>
  <c r="BE268"/>
  <c r="BE269"/>
  <c r="BE270"/>
  <c r="BE299"/>
  <c r="BE300"/>
  <c r="BE301"/>
  <c r="BE302"/>
  <c r="BE305"/>
  <c r="BE307"/>
  <c r="BE315"/>
  <c r="BE338"/>
  <c r="BE342"/>
  <c r="BE344"/>
  <c r="BE345"/>
  <c r="BE349"/>
  <c r="BE356"/>
  <c r="BE357"/>
  <c r="BE358"/>
  <c r="BE376"/>
  <c r="BE386"/>
  <c r="BE388"/>
  <c r="BE405"/>
  <c r="BE411"/>
  <c r="BE157"/>
  <c r="BE160"/>
  <c r="BE169"/>
  <c r="BE175"/>
  <c r="BE183"/>
  <c r="BE189"/>
  <c r="BE192"/>
  <c r="BE194"/>
  <c r="BE198"/>
  <c r="BE200"/>
  <c r="BE209"/>
  <c r="BE219"/>
  <c r="BE223"/>
  <c r="BE226"/>
  <c r="BE233"/>
  <c r="BE236"/>
  <c r="BE237"/>
  <c r="BE262"/>
  <c r="BE278"/>
  <c r="BE279"/>
  <c r="BE284"/>
  <c r="BE296"/>
  <c r="BE304"/>
  <c r="BE319"/>
  <c r="BE323"/>
  <c r="BE328"/>
  <c r="BE330"/>
  <c r="BE331"/>
  <c r="BE332"/>
  <c r="BE333"/>
  <c r="BE336"/>
  <c r="BE339"/>
  <c r="BE351"/>
  <c r="BE352"/>
  <c r="BE354"/>
  <c r="BE359"/>
  <c r="BE361"/>
  <c r="BE370"/>
  <c r="BE374"/>
  <c r="BE378"/>
  <c r="BE392"/>
  <c r="BE397"/>
  <c r="BE401"/>
  <c r="BE407"/>
  <c r="BE413"/>
  <c r="BK133" i="10"/>
  <c r="J133" s="1"/>
  <c r="J100" s="1"/>
  <c r="E85" i="11"/>
  <c r="BE133"/>
  <c r="BE138"/>
  <c r="BE139"/>
  <c r="BE140"/>
  <c r="BE141"/>
  <c r="BE146"/>
  <c r="BE148"/>
  <c r="BE150"/>
  <c r="BE154"/>
  <c r="BE156"/>
  <c r="BE157"/>
  <c r="BE159"/>
  <c r="BE162"/>
  <c r="BE164"/>
  <c r="BE174"/>
  <c r="BE185"/>
  <c r="BE186"/>
  <c r="BE188"/>
  <c r="BE192"/>
  <c r="BE193"/>
  <c r="BE198"/>
  <c r="BE202"/>
  <c r="BE204"/>
  <c r="BE210"/>
  <c r="BE229"/>
  <c r="BE233"/>
  <c r="BE250"/>
  <c r="BE257"/>
  <c r="BE258"/>
  <c r="BE260"/>
  <c r="BE266"/>
  <c r="BE274"/>
  <c r="BE275"/>
  <c r="BE278"/>
  <c r="BE283"/>
  <c r="BE289"/>
  <c r="BE291"/>
  <c r="BE292"/>
  <c r="BE306"/>
  <c r="BE308"/>
  <c r="BE309"/>
  <c r="BE314"/>
  <c r="BE315"/>
  <c r="BE316"/>
  <c r="BE320"/>
  <c r="BE327"/>
  <c r="BE333"/>
  <c r="BE338"/>
  <c r="BE339"/>
  <c r="BE340"/>
  <c r="BE347"/>
  <c r="BE352"/>
  <c r="BE359"/>
  <c r="BE362"/>
  <c r="BE363"/>
  <c r="BE365"/>
  <c r="BE370"/>
  <c r="BE372"/>
  <c r="BE373"/>
  <c r="BE374"/>
  <c r="BE377"/>
  <c r="BE380"/>
  <c r="BE384"/>
  <c r="BE387"/>
  <c r="BE396"/>
  <c r="BE406"/>
  <c r="BE407"/>
  <c r="BE410"/>
  <c r="BE420"/>
  <c r="BE421"/>
  <c r="BE422"/>
  <c r="BE423"/>
  <c r="BE424"/>
  <c r="BE428"/>
  <c r="BE429"/>
  <c r="BE434"/>
  <c r="BE438"/>
  <c r="BE450"/>
  <c r="BE453"/>
  <c r="BE467"/>
  <c r="BE477"/>
  <c r="BE478"/>
  <c r="BE480"/>
  <c r="BE481"/>
  <c r="BE482"/>
  <c r="BE492"/>
  <c r="BE500"/>
  <c r="BE504"/>
  <c r="BE505"/>
  <c r="BE506"/>
  <c r="BE507"/>
  <c r="BE508"/>
  <c r="BE509"/>
  <c r="J89"/>
  <c r="F92"/>
  <c r="BE134"/>
  <c r="BE136"/>
  <c r="BE137"/>
  <c r="BE142"/>
  <c r="BE145"/>
  <c r="BE147"/>
  <c r="BE151"/>
  <c r="BE153"/>
  <c r="BE160"/>
  <c r="BE167"/>
  <c r="BE169"/>
  <c r="BE170"/>
  <c r="BE173"/>
  <c r="BE175"/>
  <c r="BE178"/>
  <c r="BE181"/>
  <c r="BE182"/>
  <c r="BE183"/>
  <c r="BE190"/>
  <c r="BE208"/>
  <c r="BE216"/>
  <c r="BE218"/>
  <c r="BE223"/>
  <c r="BE225"/>
  <c r="BE235"/>
  <c r="BE237"/>
  <c r="BE244"/>
  <c r="BE245"/>
  <c r="BE246"/>
  <c r="BE248"/>
  <c r="BE249"/>
  <c r="BE261"/>
  <c r="BE263"/>
  <c r="BE264"/>
  <c r="BE265"/>
  <c r="BE267"/>
  <c r="BE268"/>
  <c r="BE271"/>
  <c r="BE279"/>
  <c r="BE280"/>
  <c r="BE282"/>
  <c r="BE304"/>
  <c r="BE305"/>
  <c r="BE312"/>
  <c r="BE319"/>
  <c r="BE326"/>
  <c r="BE330"/>
  <c r="BE331"/>
  <c r="BE332"/>
  <c r="BE341"/>
  <c r="BE344"/>
  <c r="BE353"/>
  <c r="BE354"/>
  <c r="BE355"/>
  <c r="BE366"/>
  <c r="BE367"/>
  <c r="BE375"/>
  <c r="BE379"/>
  <c r="BE390"/>
  <c r="BE391"/>
  <c r="BE409"/>
  <c r="BE412"/>
  <c r="BE415"/>
  <c r="BE425"/>
  <c r="BE426"/>
  <c r="BE427"/>
  <c r="BE435"/>
  <c r="BE437"/>
  <c r="BE447"/>
  <c r="BE448"/>
  <c r="BE451"/>
  <c r="BE459"/>
  <c r="BE460"/>
  <c r="BE461"/>
  <c r="BE465"/>
  <c r="BE489"/>
  <c r="BE490"/>
  <c r="BE495"/>
  <c r="BE496"/>
  <c r="BE502"/>
  <c r="BE132"/>
  <c r="BE135"/>
  <c r="BE143"/>
  <c r="BE144"/>
  <c r="BE149"/>
  <c r="BE152"/>
  <c r="BE163"/>
  <c r="BE165"/>
  <c r="BE166"/>
  <c r="BE168"/>
  <c r="BE187"/>
  <c r="BE189"/>
  <c r="BE191"/>
  <c r="BE194"/>
  <c r="BE196"/>
  <c r="BE212"/>
  <c r="BE220"/>
  <c r="BE231"/>
  <c r="BE239"/>
  <c r="BE241"/>
  <c r="BE243"/>
  <c r="BE254"/>
  <c r="BE256"/>
  <c r="BE262"/>
  <c r="BE269"/>
  <c r="BE270"/>
  <c r="BE284"/>
  <c r="BE285"/>
  <c r="BE287"/>
  <c r="BE288"/>
  <c r="BE290"/>
  <c r="BE294"/>
  <c r="BE295"/>
  <c r="BE297"/>
  <c r="BE300"/>
  <c r="BE303"/>
  <c r="BE317"/>
  <c r="BE318"/>
  <c r="BE321"/>
  <c r="BE325"/>
  <c r="BE334"/>
  <c r="BE335"/>
  <c r="BE345"/>
  <c r="BE350"/>
  <c r="BE351"/>
  <c r="BE356"/>
  <c r="BE364"/>
  <c r="BE368"/>
  <c r="BE369"/>
  <c r="BE381"/>
  <c r="BE382"/>
  <c r="BE383"/>
  <c r="BE385"/>
  <c r="BE388"/>
  <c r="BE395"/>
  <c r="BE402"/>
  <c r="BE403"/>
  <c r="BE417"/>
  <c r="BE419"/>
  <c r="BE436"/>
  <c r="BE439"/>
  <c r="BE445"/>
  <c r="BE454"/>
  <c r="BE455"/>
  <c r="BE456"/>
  <c r="BE457"/>
  <c r="BE458"/>
  <c r="BE462"/>
  <c r="BE463"/>
  <c r="BE466"/>
  <c r="BE468"/>
  <c r="BE469"/>
  <c r="BE470"/>
  <c r="BE471"/>
  <c r="BE472"/>
  <c r="BE474"/>
  <c r="BE475"/>
  <c r="BE479"/>
  <c r="BE485"/>
  <c r="BE486"/>
  <c r="BE487"/>
  <c r="BE491"/>
  <c r="BE493"/>
  <c r="BE494"/>
  <c r="BE498"/>
  <c r="BE501"/>
  <c r="BE155"/>
  <c r="BE158"/>
  <c r="BE161"/>
  <c r="BE171"/>
  <c r="BE172"/>
  <c r="BE176"/>
  <c r="BE177"/>
  <c r="BE179"/>
  <c r="BE180"/>
  <c r="BE184"/>
  <c r="BE200"/>
  <c r="BE206"/>
  <c r="BE214"/>
  <c r="BE227"/>
  <c r="BE251"/>
  <c r="BE255"/>
  <c r="BE259"/>
  <c r="BE272"/>
  <c r="BE273"/>
  <c r="BE276"/>
  <c r="BE277"/>
  <c r="BE281"/>
  <c r="BE286"/>
  <c r="BE293"/>
  <c r="BE296"/>
  <c r="BE298"/>
  <c r="BE299"/>
  <c r="BE307"/>
  <c r="BE310"/>
  <c r="BE311"/>
  <c r="BE313"/>
  <c r="BE322"/>
  <c r="BE328"/>
  <c r="BE329"/>
  <c r="BE342"/>
  <c r="BE343"/>
  <c r="BE346"/>
  <c r="BE357"/>
  <c r="BE358"/>
  <c r="BE371"/>
  <c r="BE376"/>
  <c r="BE378"/>
  <c r="BE386"/>
  <c r="BE389"/>
  <c r="BE392"/>
  <c r="BE393"/>
  <c r="BE397"/>
  <c r="BE398"/>
  <c r="BE401"/>
  <c r="BE404"/>
  <c r="BE405"/>
  <c r="BE411"/>
  <c r="BE413"/>
  <c r="BE414"/>
  <c r="BE416"/>
  <c r="BE430"/>
  <c r="BE431"/>
  <c r="BE433"/>
  <c r="BE440"/>
  <c r="BE441"/>
  <c r="BE442"/>
  <c r="BE443"/>
  <c r="BE444"/>
  <c r="BE449"/>
  <c r="BE464"/>
  <c r="BE473"/>
  <c r="BE476"/>
  <c r="BE483"/>
  <c r="BE484"/>
  <c r="BE488"/>
  <c r="BE497"/>
  <c r="BE499"/>
  <c r="J133" i="9"/>
  <c r="J100"/>
  <c r="E85" i="10"/>
  <c r="J91"/>
  <c r="F94"/>
  <c r="BE141"/>
  <c r="BE159"/>
  <c r="BE162"/>
  <c r="BE182"/>
  <c r="BE154"/>
  <c r="BE164"/>
  <c r="BE165"/>
  <c r="BE168"/>
  <c r="BE173"/>
  <c r="BE180"/>
  <c r="BE181"/>
  <c r="BE137"/>
  <c r="BE139"/>
  <c r="BE142"/>
  <c r="BE144"/>
  <c r="BE148"/>
  <c r="BE150"/>
  <c r="BE156"/>
  <c r="BE167"/>
  <c r="BE170"/>
  <c r="BE175"/>
  <c r="BE135"/>
  <c r="BE140"/>
  <c r="BE146"/>
  <c r="BE149"/>
  <c r="BE152"/>
  <c r="BE158"/>
  <c r="BE161"/>
  <c r="BE176"/>
  <c r="BE178"/>
  <c r="BK129" i="8"/>
  <c r="E119" i="9"/>
  <c r="BE136"/>
  <c r="BE142"/>
  <c r="BE152"/>
  <c r="BE155"/>
  <c r="BE179"/>
  <c r="BE187"/>
  <c r="BE214"/>
  <c r="BE224"/>
  <c r="BE228"/>
  <c r="BE230"/>
  <c r="BE234"/>
  <c r="BE250"/>
  <c r="BE253"/>
  <c r="J91"/>
  <c r="BE134"/>
  <c r="BE138"/>
  <c r="BE146"/>
  <c r="BE150"/>
  <c r="BE161"/>
  <c r="BE167"/>
  <c r="BE169"/>
  <c r="BE173"/>
  <c r="BE175"/>
  <c r="BE183"/>
  <c r="BE188"/>
  <c r="BE191"/>
  <c r="BE195"/>
  <c r="BE197"/>
  <c r="BE203"/>
  <c r="BE204"/>
  <c r="BE206"/>
  <c r="BE207"/>
  <c r="BE213"/>
  <c r="BE216"/>
  <c r="BE217"/>
  <c r="BE219"/>
  <c r="BE220"/>
  <c r="BE221"/>
  <c r="BE232"/>
  <c r="BE238"/>
  <c r="BE241"/>
  <c r="BE245"/>
  <c r="BE246"/>
  <c r="BE247"/>
  <c r="BE258"/>
  <c r="BE259"/>
  <c r="BE260"/>
  <c r="F94"/>
  <c r="BE140"/>
  <c r="BE144"/>
  <c r="BE148"/>
  <c r="BE153"/>
  <c r="BE157"/>
  <c r="BE159"/>
  <c r="BE163"/>
  <c r="BE165"/>
  <c r="BE171"/>
  <c r="BE177"/>
  <c r="BE181"/>
  <c r="BE184"/>
  <c r="BE185"/>
  <c r="BE186"/>
  <c r="BE193"/>
  <c r="BE199"/>
  <c r="BE200"/>
  <c r="BE205"/>
  <c r="BE208"/>
  <c r="BE210"/>
  <c r="BE215"/>
  <c r="BE218"/>
  <c r="BE222"/>
  <c r="BE223"/>
  <c r="BE226"/>
  <c r="BE229"/>
  <c r="BE231"/>
  <c r="BE233"/>
  <c r="BE236"/>
  <c r="BE237"/>
  <c r="BE244"/>
  <c r="BE248"/>
  <c r="BE249"/>
  <c r="BE254"/>
  <c r="BE256"/>
  <c r="J91" i="8"/>
  <c r="E116"/>
  <c r="BE133"/>
  <c r="BE138"/>
  <c r="BE152"/>
  <c r="BE161"/>
  <c r="BE162"/>
  <c r="BE170"/>
  <c r="BE172"/>
  <c r="BE178"/>
  <c r="BE182"/>
  <c r="BE183"/>
  <c r="BE185"/>
  <c r="BE186"/>
  <c r="BE189"/>
  <c r="BE200"/>
  <c r="BE206"/>
  <c r="BE209"/>
  <c r="BE146"/>
  <c r="BE159"/>
  <c r="BE165"/>
  <c r="BE193"/>
  <c r="BE194"/>
  <c r="BE205"/>
  <c r="BE208"/>
  <c r="BE211"/>
  <c r="BE213"/>
  <c r="BE216"/>
  <c r="BE219"/>
  <c r="BE222"/>
  <c r="BE224"/>
  <c r="BE226"/>
  <c r="BE227"/>
  <c r="BE131"/>
  <c r="BE140"/>
  <c r="BE144"/>
  <c r="BE148"/>
  <c r="BE168"/>
  <c r="BE181"/>
  <c r="BE187"/>
  <c r="BE190"/>
  <c r="BE191"/>
  <c r="BE198"/>
  <c r="BE202"/>
  <c r="BE228"/>
  <c r="F94"/>
  <c r="BE135"/>
  <c r="BE137"/>
  <c r="BE142"/>
  <c r="BE150"/>
  <c r="BE154"/>
  <c r="BE156"/>
  <c r="BE157"/>
  <c r="BE164"/>
  <c r="BE174"/>
  <c r="BE176"/>
  <c r="BE179"/>
  <c r="BE196"/>
  <c r="BE197"/>
  <c r="BE203"/>
  <c r="BE220"/>
  <c r="BE225"/>
  <c r="J89" i="7"/>
  <c r="F120"/>
  <c r="BE142"/>
  <c r="BE149"/>
  <c r="BE172"/>
  <c r="BE180"/>
  <c r="BE210"/>
  <c r="BE247"/>
  <c r="BE343"/>
  <c r="BE352"/>
  <c r="BE386"/>
  <c r="BE390"/>
  <c r="BE397"/>
  <c r="BE411"/>
  <c r="BE495"/>
  <c r="BE511"/>
  <c r="BE520"/>
  <c r="BE580"/>
  <c r="BE610"/>
  <c r="BE629"/>
  <c r="BE649"/>
  <c r="BE805"/>
  <c r="BE868"/>
  <c r="BE957"/>
  <c r="BE974"/>
  <c r="BE1021"/>
  <c r="BE1048"/>
  <c r="BE1075"/>
  <c r="BE126"/>
  <c r="BE134"/>
  <c r="BE141"/>
  <c r="BE151"/>
  <c r="BE154"/>
  <c r="BE222"/>
  <c r="BE334"/>
  <c r="BE381"/>
  <c r="BE425"/>
  <c r="BE488"/>
  <c r="BE534"/>
  <c r="BE563"/>
  <c r="BE569"/>
  <c r="BE571"/>
  <c r="BE584"/>
  <c r="BE703"/>
  <c r="BE712"/>
  <c r="BE912"/>
  <c r="BE958"/>
  <c r="BE986"/>
  <c r="BE1066"/>
  <c r="BE1082"/>
  <c r="E85"/>
  <c r="BE156"/>
  <c r="BE254"/>
  <c r="BE259"/>
  <c r="BE327"/>
  <c r="BE341"/>
  <c r="BE395"/>
  <c r="BE403"/>
  <c r="BE421"/>
  <c r="BE423"/>
  <c r="BE548"/>
  <c r="BE598"/>
  <c r="BE608"/>
  <c r="BE648"/>
  <c r="BE650"/>
  <c r="BE651"/>
  <c r="BE659"/>
  <c r="BE792"/>
  <c r="BE877"/>
  <c r="BE1028"/>
  <c r="BE1045"/>
  <c r="BE1051"/>
  <c r="BE1054"/>
  <c r="BE1062"/>
  <c r="BE1064"/>
  <c r="BE1068"/>
  <c r="BE1092"/>
  <c r="BE1094"/>
  <c r="BE1097"/>
  <c r="BE1098"/>
  <c r="BE1099"/>
  <c r="BE1101"/>
  <c r="BE1103"/>
  <c r="BE153"/>
  <c r="BE164"/>
  <c r="BE171"/>
  <c r="BE186"/>
  <c r="BE198"/>
  <c r="BE216"/>
  <c r="BE348"/>
  <c r="BE354"/>
  <c r="BE377"/>
  <c r="BE398"/>
  <c r="BE406"/>
  <c r="BE410"/>
  <c r="BE465"/>
  <c r="BE473"/>
  <c r="BE560"/>
  <c r="BE606"/>
  <c r="BE904"/>
  <c r="BE968"/>
  <c r="BE993"/>
  <c r="BE1043"/>
  <c r="BE1047"/>
  <c r="BE1061"/>
  <c r="BE1089"/>
  <c r="J89" i="6"/>
  <c r="F92"/>
  <c r="BE134"/>
  <c r="BE135"/>
  <c r="BE139"/>
  <c r="BE147"/>
  <c r="BE153"/>
  <c r="BE154"/>
  <c r="BE158"/>
  <c r="BE163"/>
  <c r="BE169"/>
  <c r="BE174"/>
  <c r="BE179"/>
  <c r="BE203"/>
  <c r="BE205"/>
  <c r="BE211"/>
  <c r="BE219"/>
  <c r="BE224"/>
  <c r="BE226"/>
  <c r="BE228"/>
  <c r="BE236"/>
  <c r="BE241"/>
  <c r="E85"/>
  <c r="BE132"/>
  <c r="BE141"/>
  <c r="BE142"/>
  <c r="BE144"/>
  <c r="BE145"/>
  <c r="BE148"/>
  <c r="BE149"/>
  <c r="BE151"/>
  <c r="BE165"/>
  <c r="BE170"/>
  <c r="BE171"/>
  <c r="BE182"/>
  <c r="BE184"/>
  <c r="BE206"/>
  <c r="BE223"/>
  <c r="BE225"/>
  <c r="BE230"/>
  <c r="BE234"/>
  <c r="BE140"/>
  <c r="BE152"/>
  <c r="BE155"/>
  <c r="BE160"/>
  <c r="BE164"/>
  <c r="BE188"/>
  <c r="BE190"/>
  <c r="BE191"/>
  <c r="BE194"/>
  <c r="BE195"/>
  <c r="BE201"/>
  <c r="BE202"/>
  <c r="BE207"/>
  <c r="BE208"/>
  <c r="BE213"/>
  <c r="BE214"/>
  <c r="BE215"/>
  <c r="BE222"/>
  <c r="BE232"/>
  <c r="BE233"/>
  <c r="BE238"/>
  <c r="BE239"/>
  <c r="BE133"/>
  <c r="BE136"/>
  <c r="BE137"/>
  <c r="BE138"/>
  <c r="BE146"/>
  <c r="BE150"/>
  <c r="BE156"/>
  <c r="BE176"/>
  <c r="BE178"/>
  <c r="BE185"/>
  <c r="BE192"/>
  <c r="BE193"/>
  <c r="BE197"/>
  <c r="BE200"/>
  <c r="BE209"/>
  <c r="BE210"/>
  <c r="BE212"/>
  <c r="BE216"/>
  <c r="BE220"/>
  <c r="BE227"/>
  <c r="BE229"/>
  <c r="BE231"/>
  <c r="BE240"/>
  <c r="F92" i="5"/>
  <c r="BE124"/>
  <c r="BE125"/>
  <c r="BE127"/>
  <c r="BE128"/>
  <c r="E85"/>
  <c r="J112"/>
  <c r="BE120"/>
  <c r="BE121"/>
  <c r="BE122"/>
  <c r="BE123"/>
  <c r="BE132"/>
  <c r="BE134"/>
  <c r="BE126"/>
  <c r="BE129"/>
  <c r="BE130"/>
  <c r="BE131"/>
  <c r="BE135"/>
  <c r="J139" i="3"/>
  <c r="J98"/>
  <c r="E85" i="4"/>
  <c r="F92"/>
  <c r="J113"/>
  <c r="BE121"/>
  <c r="BE122"/>
  <c r="BE125"/>
  <c r="BE126"/>
  <c r="BE128"/>
  <c r="BE133"/>
  <c r="BE137"/>
  <c r="BE138"/>
  <c r="BE140"/>
  <c r="BE142"/>
  <c r="BE149"/>
  <c r="BE163"/>
  <c r="BE164"/>
  <c r="BE166"/>
  <c r="BE171"/>
  <c r="BE173"/>
  <c r="BE176"/>
  <c r="BE189"/>
  <c r="BE197"/>
  <c r="BE210"/>
  <c r="BE213"/>
  <c r="BE217"/>
  <c r="BE222"/>
  <c r="BE224"/>
  <c r="BE227"/>
  <c r="BE229"/>
  <c r="BE235"/>
  <c r="BE238"/>
  <c r="BE249"/>
  <c r="BE252"/>
  <c r="BE257"/>
  <c r="BE259"/>
  <c r="BE265"/>
  <c r="BE266"/>
  <c r="BE267"/>
  <c r="BE273"/>
  <c r="BE278"/>
  <c r="BE281"/>
  <c r="BE285"/>
  <c r="BE287"/>
  <c r="BE290"/>
  <c r="BE291"/>
  <c r="BE297"/>
  <c r="BE302"/>
  <c r="BE310"/>
  <c r="BE313"/>
  <c r="BE316"/>
  <c r="BE318"/>
  <c r="BE328"/>
  <c r="BE334"/>
  <c r="BE346"/>
  <c r="BE356"/>
  <c r="BE360"/>
  <c r="BE363"/>
  <c r="BE373"/>
  <c r="BE378"/>
  <c r="BE382"/>
  <c r="BE384"/>
  <c r="BE385"/>
  <c r="BE389"/>
  <c r="BE390"/>
  <c r="BE391"/>
  <c r="BE392"/>
  <c r="BE395"/>
  <c r="BE398"/>
  <c r="BE405"/>
  <c r="BE407"/>
  <c r="BE409"/>
  <c r="BE414"/>
  <c r="BE417"/>
  <c r="BE420"/>
  <c r="BE423"/>
  <c r="BE424"/>
  <c r="BE425"/>
  <c r="BE427"/>
  <c r="BE430"/>
  <c r="BE432"/>
  <c r="BE437"/>
  <c r="BE439"/>
  <c r="BE441"/>
  <c r="BE447"/>
  <c r="BE452"/>
  <c r="BE454"/>
  <c r="BE457"/>
  <c r="BE460"/>
  <c r="BE464"/>
  <c r="BE467"/>
  <c r="BE469"/>
  <c r="BE470"/>
  <c r="BE474"/>
  <c r="BE478"/>
  <c r="BE480"/>
  <c r="BE483"/>
  <c r="BE485"/>
  <c r="BE487"/>
  <c r="BE488"/>
  <c r="BE491"/>
  <c r="BE502"/>
  <c r="BE507"/>
  <c r="BE510"/>
  <c r="BE511"/>
  <c r="BE517"/>
  <c r="BE518"/>
  <c r="BE519"/>
  <c r="BE520"/>
  <c r="BE522"/>
  <c r="BE526"/>
  <c r="BE527"/>
  <c r="BE528"/>
  <c r="BE533"/>
  <c r="BE534"/>
  <c r="BE536"/>
  <c r="BE541"/>
  <c r="BE543"/>
  <c r="BE548"/>
  <c r="BE553"/>
  <c r="BE556"/>
  <c r="BE564"/>
  <c r="BE570"/>
  <c r="BE572"/>
  <c r="BE574"/>
  <c r="BE576"/>
  <c r="BE578"/>
  <c r="BE585"/>
  <c r="BE587"/>
  <c r="BE589"/>
  <c r="BE593"/>
  <c r="BE599"/>
  <c r="BE601"/>
  <c r="BE603"/>
  <c r="BE606"/>
  <c r="BE611"/>
  <c r="BE613"/>
  <c r="BE617"/>
  <c r="BE619"/>
  <c r="BE620"/>
  <c r="BE626"/>
  <c r="BE627"/>
  <c r="BE628"/>
  <c r="BE631"/>
  <c r="BE632"/>
  <c r="BE641"/>
  <c r="BE651"/>
  <c r="BE653"/>
  <c r="BE657"/>
  <c r="BE659"/>
  <c r="BE660"/>
  <c r="BE667"/>
  <c r="BE673"/>
  <c r="BE675"/>
  <c r="BE697"/>
  <c r="BE698"/>
  <c r="BE711"/>
  <c r="BE713"/>
  <c r="BE716"/>
  <c r="BE719"/>
  <c r="BE724"/>
  <c r="BE732"/>
  <c r="BE734"/>
  <c r="BE738"/>
  <c r="BE742"/>
  <c r="BE744"/>
  <c r="BE752"/>
  <c r="BE759"/>
  <c r="BE764"/>
  <c r="BE767"/>
  <c r="BE773"/>
  <c r="BE775"/>
  <c r="BE778"/>
  <c r="BE780"/>
  <c r="BE781"/>
  <c r="BE785"/>
  <c r="BE791"/>
  <c r="BE795"/>
  <c r="BE797"/>
  <c r="BE799"/>
  <c r="BE801"/>
  <c r="BE804"/>
  <c r="BE807"/>
  <c r="BE812"/>
  <c r="BE816"/>
  <c r="BE819"/>
  <c r="BE820"/>
  <c r="BE823"/>
  <c r="BE826"/>
  <c r="BE829"/>
  <c r="BE831"/>
  <c r="BE834"/>
  <c r="BE836"/>
  <c r="BE841"/>
  <c r="BE858"/>
  <c r="BE860"/>
  <c r="BE865"/>
  <c r="BE867"/>
  <c r="BE869"/>
  <c r="BE870"/>
  <c r="BE876"/>
  <c r="BE880"/>
  <c r="BE886"/>
  <c r="BE896"/>
  <c r="BE899"/>
  <c r="BE903"/>
  <c r="BE906"/>
  <c r="BE911"/>
  <c r="BE913"/>
  <c r="BE916"/>
  <c r="BE919"/>
  <c r="BE921"/>
  <c r="BE928"/>
  <c r="BE936"/>
  <c r="BE948"/>
  <c r="BE982"/>
  <c r="BE986"/>
  <c r="BE1000"/>
  <c r="BE127"/>
  <c r="BE129"/>
  <c r="BE136"/>
  <c r="BE144"/>
  <c r="BE145"/>
  <c r="BE147"/>
  <c r="BE150"/>
  <c r="BE153"/>
  <c r="BE156"/>
  <c r="BE157"/>
  <c r="BE158"/>
  <c r="BE165"/>
  <c r="BE172"/>
  <c r="BE174"/>
  <c r="BE179"/>
  <c r="BE183"/>
  <c r="BE186"/>
  <c r="BE188"/>
  <c r="BE190"/>
  <c r="BE192"/>
  <c r="BE194"/>
  <c r="BE198"/>
  <c r="BE202"/>
  <c r="BE203"/>
  <c r="BE204"/>
  <c r="BE206"/>
  <c r="BE207"/>
  <c r="BE211"/>
  <c r="BE215"/>
  <c r="BE221"/>
  <c r="BE233"/>
  <c r="BE236"/>
  <c r="BE241"/>
  <c r="BE242"/>
  <c r="BE244"/>
  <c r="BE248"/>
  <c r="BE250"/>
  <c r="BE253"/>
  <c r="BE254"/>
  <c r="BE255"/>
  <c r="BE261"/>
  <c r="BE262"/>
  <c r="BE263"/>
  <c r="BE264"/>
  <c r="BE268"/>
  <c r="BE276"/>
  <c r="BE279"/>
  <c r="BE280"/>
  <c r="BE284"/>
  <c r="BE289"/>
  <c r="BE292"/>
  <c r="BE293"/>
  <c r="BE296"/>
  <c r="BE299"/>
  <c r="BE300"/>
  <c r="BE306"/>
  <c r="BE314"/>
  <c r="BE320"/>
  <c r="BE321"/>
  <c r="BE322"/>
  <c r="BE324"/>
  <c r="BE326"/>
  <c r="BE330"/>
  <c r="BE333"/>
  <c r="BE339"/>
  <c r="BE341"/>
  <c r="BE344"/>
  <c r="BE349"/>
  <c r="BE350"/>
  <c r="BE352"/>
  <c r="BE355"/>
  <c r="BE370"/>
  <c r="BE379"/>
  <c r="BE383"/>
  <c r="BE386"/>
  <c r="BE387"/>
  <c r="BE388"/>
  <c r="BE397"/>
  <c r="BE401"/>
  <c r="BE402"/>
  <c r="BE404"/>
  <c r="BE406"/>
  <c r="BE408"/>
  <c r="BE411"/>
  <c r="BE416"/>
  <c r="BE419"/>
  <c r="BE431"/>
  <c r="BE435"/>
  <c r="BE440"/>
  <c r="BE442"/>
  <c r="BE443"/>
  <c r="BE446"/>
  <c r="BE450"/>
  <c r="BE451"/>
  <c r="BE453"/>
  <c r="BE455"/>
  <c r="BE458"/>
  <c r="BE463"/>
  <c r="BE465"/>
  <c r="BE468"/>
  <c r="BE475"/>
  <c r="BE481"/>
  <c r="BE482"/>
  <c r="BE486"/>
  <c r="BE489"/>
  <c r="BE501"/>
  <c r="BE504"/>
  <c r="BE505"/>
  <c r="BE506"/>
  <c r="BE508"/>
  <c r="BE509"/>
  <c r="BE512"/>
  <c r="BE513"/>
  <c r="BE515"/>
  <c r="BE516"/>
  <c r="BE521"/>
  <c r="BE523"/>
  <c r="BE524"/>
  <c r="BE529"/>
  <c r="BE531"/>
  <c r="BE535"/>
  <c r="BE539"/>
  <c r="BE540"/>
  <c r="BE544"/>
  <c r="BE545"/>
  <c r="BE546"/>
  <c r="BE547"/>
  <c r="BE550"/>
  <c r="BE551"/>
  <c r="BE552"/>
  <c r="BE555"/>
  <c r="BE557"/>
  <c r="BE560"/>
  <c r="BE562"/>
  <c r="BE568"/>
  <c r="BE571"/>
  <c r="BE575"/>
  <c r="BE579"/>
  <c r="BE584"/>
  <c r="BE586"/>
  <c r="BE590"/>
  <c r="BE592"/>
  <c r="BE594"/>
  <c r="BE604"/>
  <c r="BE610"/>
  <c r="BE615"/>
  <c r="BE616"/>
  <c r="BE618"/>
  <c r="BE629"/>
  <c r="BE635"/>
  <c r="BE637"/>
  <c r="BE639"/>
  <c r="BE640"/>
  <c r="BE643"/>
  <c r="BE644"/>
  <c r="BE650"/>
  <c r="BE652"/>
  <c r="BE655"/>
  <c r="BE669"/>
  <c r="BE671"/>
  <c r="BE672"/>
  <c r="BE678"/>
  <c r="BE683"/>
  <c r="BE686"/>
  <c r="BE688"/>
  <c r="BE689"/>
  <c r="BE693"/>
  <c r="BE695"/>
  <c r="BE700"/>
  <c r="BE706"/>
  <c r="BE718"/>
  <c r="BE721"/>
  <c r="BE722"/>
  <c r="BE723"/>
  <c r="BE727"/>
  <c r="BE728"/>
  <c r="BE740"/>
  <c r="BE746"/>
  <c r="BE747"/>
  <c r="BE748"/>
  <c r="BE755"/>
  <c r="BE761"/>
  <c r="BE762"/>
  <c r="BE772"/>
  <c r="BE774"/>
  <c r="BE788"/>
  <c r="BE790"/>
  <c r="BE793"/>
  <c r="BE798"/>
  <c r="BE805"/>
  <c r="BE806"/>
  <c r="BE809"/>
  <c r="BE811"/>
  <c r="BE815"/>
  <c r="BE824"/>
  <c r="BE830"/>
  <c r="BE835"/>
  <c r="BE843"/>
  <c r="BE845"/>
  <c r="BE848"/>
  <c r="BE854"/>
  <c r="BE857"/>
  <c r="BE861"/>
  <c r="BE864"/>
  <c r="BE868"/>
  <c r="BE872"/>
  <c r="BE881"/>
  <c r="BE883"/>
  <c r="BE885"/>
  <c r="BE895"/>
  <c r="BE902"/>
  <c r="BE904"/>
  <c r="BE920"/>
  <c r="BE923"/>
  <c r="BE924"/>
  <c r="BE926"/>
  <c r="BE927"/>
  <c r="BE929"/>
  <c r="BE931"/>
  <c r="BE937"/>
  <c r="BE940"/>
  <c r="BE946"/>
  <c r="BE956"/>
  <c r="BE964"/>
  <c r="BE974"/>
  <c r="BE978"/>
  <c r="BE980"/>
  <c r="BE992"/>
  <c r="BE1002"/>
  <c r="BE1012"/>
  <c r="BE1017"/>
  <c r="BE1018"/>
  <c r="BE1019"/>
  <c r="BE1020"/>
  <c r="BE1021"/>
  <c r="BE1022"/>
  <c r="BE1023"/>
  <c r="BE1024"/>
  <c r="BE1025"/>
  <c r="BE1026"/>
  <c r="BE1027"/>
  <c r="BE1028"/>
  <c r="BE1029"/>
  <c r="BE1030"/>
  <c r="BE1031"/>
  <c r="BE1032"/>
  <c r="BE1033"/>
  <c r="BE1034"/>
  <c r="BE123"/>
  <c r="BE131"/>
  <c r="BE134"/>
  <c r="BE135"/>
  <c r="BE139"/>
  <c r="BE146"/>
  <c r="BE148"/>
  <c r="BE151"/>
  <c r="BE152"/>
  <c r="BE154"/>
  <c r="BE159"/>
  <c r="BE160"/>
  <c r="BE168"/>
  <c r="BE169"/>
  <c r="BE177"/>
  <c r="BE178"/>
  <c r="BE180"/>
  <c r="BE187"/>
  <c r="BE191"/>
  <c r="BE195"/>
  <c r="BE200"/>
  <c r="BE201"/>
  <c r="BE208"/>
  <c r="BE212"/>
  <c r="BE214"/>
  <c r="BE216"/>
  <c r="BE219"/>
  <c r="BE220"/>
  <c r="BE226"/>
  <c r="BE228"/>
  <c r="BE231"/>
  <c r="BE232"/>
  <c r="BE234"/>
  <c r="BE237"/>
  <c r="BE239"/>
  <c r="BE245"/>
  <c r="BE269"/>
  <c r="BE270"/>
  <c r="BE272"/>
  <c r="BE274"/>
  <c r="BE288"/>
  <c r="BE295"/>
  <c r="BE303"/>
  <c r="BE304"/>
  <c r="BE309"/>
  <c r="BE311"/>
  <c r="BE312"/>
  <c r="BE315"/>
  <c r="BE317"/>
  <c r="BE323"/>
  <c r="BE325"/>
  <c r="BE327"/>
  <c r="BE329"/>
  <c r="BE335"/>
  <c r="BE337"/>
  <c r="BE338"/>
  <c r="BE342"/>
  <c r="BE351"/>
  <c r="BE353"/>
  <c r="BE358"/>
  <c r="BE368"/>
  <c r="BE372"/>
  <c r="BE374"/>
  <c r="BE375"/>
  <c r="BE381"/>
  <c r="BE393"/>
  <c r="BE394"/>
  <c r="BE412"/>
  <c r="BE413"/>
  <c r="BE418"/>
  <c r="BE421"/>
  <c r="BE426"/>
  <c r="BE433"/>
  <c r="BE436"/>
  <c r="BE438"/>
  <c r="BE444"/>
  <c r="BE445"/>
  <c r="BE448"/>
  <c r="BE459"/>
  <c r="BE461"/>
  <c r="BE466"/>
  <c r="BE471"/>
  <c r="BE473"/>
  <c r="BE477"/>
  <c r="BE479"/>
  <c r="BE492"/>
  <c r="BE494"/>
  <c r="BE495"/>
  <c r="BE497"/>
  <c r="BE498"/>
  <c r="BE499"/>
  <c r="BE567"/>
  <c r="BE569"/>
  <c r="BE573"/>
  <c r="BE580"/>
  <c r="BE581"/>
  <c r="BE582"/>
  <c r="BE583"/>
  <c r="BE591"/>
  <c r="BE595"/>
  <c r="BE596"/>
  <c r="BE598"/>
  <c r="BE602"/>
  <c r="BE605"/>
  <c r="BE609"/>
  <c r="BE614"/>
  <c r="BE621"/>
  <c r="BE622"/>
  <c r="BE623"/>
  <c r="BE624"/>
  <c r="BE625"/>
  <c r="BE633"/>
  <c r="BE638"/>
  <c r="BE642"/>
  <c r="BE646"/>
  <c r="BE649"/>
  <c r="BE654"/>
  <c r="BE664"/>
  <c r="BE666"/>
  <c r="BE668"/>
  <c r="BE676"/>
  <c r="BE681"/>
  <c r="BE682"/>
  <c r="BE685"/>
  <c r="BE690"/>
  <c r="BE691"/>
  <c r="BE694"/>
  <c r="BE696"/>
  <c r="BE701"/>
  <c r="BE704"/>
  <c r="BE707"/>
  <c r="BE708"/>
  <c r="BE715"/>
  <c r="BE717"/>
  <c r="BE726"/>
  <c r="BE731"/>
  <c r="BE739"/>
  <c r="BE749"/>
  <c r="BE753"/>
  <c r="BE757"/>
  <c r="BE760"/>
  <c r="BE763"/>
  <c r="BE768"/>
  <c r="BE769"/>
  <c r="BE771"/>
  <c r="BE776"/>
  <c r="BE777"/>
  <c r="BE779"/>
  <c r="BE782"/>
  <c r="BE783"/>
  <c r="BE787"/>
  <c r="BE789"/>
  <c r="BE796"/>
  <c r="BE810"/>
  <c r="BE813"/>
  <c r="BE822"/>
  <c r="BE825"/>
  <c r="BE827"/>
  <c r="BE832"/>
  <c r="BE837"/>
  <c r="BE839"/>
  <c r="BE840"/>
  <c r="BE844"/>
  <c r="BE847"/>
  <c r="BE851"/>
  <c r="BE852"/>
  <c r="BE855"/>
  <c r="BE859"/>
  <c r="BE862"/>
  <c r="BE866"/>
  <c r="BE874"/>
  <c r="BE878"/>
  <c r="BE879"/>
  <c r="BE882"/>
  <c r="BE884"/>
  <c r="BE887"/>
  <c r="BE889"/>
  <c r="BE891"/>
  <c r="BE892"/>
  <c r="BE907"/>
  <c r="BE912"/>
  <c r="BE914"/>
  <c r="BE915"/>
  <c r="BE917"/>
  <c r="BE918"/>
  <c r="BE922"/>
  <c r="BE925"/>
  <c r="BE930"/>
  <c r="BE933"/>
  <c r="BE934"/>
  <c r="BE935"/>
  <c r="BE938"/>
  <c r="BE939"/>
  <c r="BE941"/>
  <c r="BE944"/>
  <c r="BE958"/>
  <c r="BE960"/>
  <c r="BE962"/>
  <c r="BE970"/>
  <c r="BE976"/>
  <c r="BE984"/>
  <c r="BE990"/>
  <c r="BE994"/>
  <c r="BE998"/>
  <c r="BE1010"/>
  <c r="BE1013"/>
  <c r="BE1015"/>
  <c r="BE1016"/>
  <c r="BE124"/>
  <c r="BE130"/>
  <c r="BE132"/>
  <c r="BE141"/>
  <c r="BE143"/>
  <c r="BE155"/>
  <c r="BE161"/>
  <c r="BE162"/>
  <c r="BE167"/>
  <c r="BE170"/>
  <c r="BE175"/>
  <c r="BE181"/>
  <c r="BE182"/>
  <c r="BE184"/>
  <c r="BE185"/>
  <c r="BE193"/>
  <c r="BE196"/>
  <c r="BE199"/>
  <c r="BE205"/>
  <c r="BE209"/>
  <c r="BE218"/>
  <c r="BE223"/>
  <c r="BE225"/>
  <c r="BE230"/>
  <c r="BE240"/>
  <c r="BE243"/>
  <c r="BE246"/>
  <c r="BE247"/>
  <c r="BE251"/>
  <c r="BE256"/>
  <c r="BE258"/>
  <c r="BE260"/>
  <c r="BE271"/>
  <c r="BE275"/>
  <c r="BE277"/>
  <c r="BE282"/>
  <c r="BE283"/>
  <c r="BE286"/>
  <c r="BE294"/>
  <c r="BE298"/>
  <c r="BE301"/>
  <c r="BE305"/>
  <c r="BE307"/>
  <c r="BE308"/>
  <c r="BE319"/>
  <c r="BE331"/>
  <c r="BE332"/>
  <c r="BE336"/>
  <c r="BE340"/>
  <c r="BE343"/>
  <c r="BE345"/>
  <c r="BE347"/>
  <c r="BE348"/>
  <c r="BE354"/>
  <c r="BE357"/>
  <c r="BE359"/>
  <c r="BE361"/>
  <c r="BE362"/>
  <c r="BE364"/>
  <c r="BE365"/>
  <c r="BE366"/>
  <c r="BE367"/>
  <c r="BE369"/>
  <c r="BE371"/>
  <c r="BE376"/>
  <c r="BE377"/>
  <c r="BE380"/>
  <c r="BE396"/>
  <c r="BE399"/>
  <c r="BE400"/>
  <c r="BE403"/>
  <c r="BE410"/>
  <c r="BE415"/>
  <c r="BE422"/>
  <c r="BE428"/>
  <c r="BE429"/>
  <c r="BE434"/>
  <c r="BE449"/>
  <c r="BE456"/>
  <c r="BE462"/>
  <c r="BE472"/>
  <c r="BE476"/>
  <c r="BE484"/>
  <c r="BE490"/>
  <c r="BE493"/>
  <c r="BE496"/>
  <c r="BE500"/>
  <c r="BE503"/>
  <c r="BE514"/>
  <c r="BE525"/>
  <c r="BE530"/>
  <c r="BE532"/>
  <c r="BE537"/>
  <c r="BE538"/>
  <c r="BE542"/>
  <c r="BE549"/>
  <c r="BE554"/>
  <c r="BE558"/>
  <c r="BE559"/>
  <c r="BE561"/>
  <c r="BE563"/>
  <c r="BE565"/>
  <c r="BE566"/>
  <c r="BE577"/>
  <c r="BE588"/>
  <c r="BE597"/>
  <c r="BE600"/>
  <c r="BE607"/>
  <c r="BE608"/>
  <c r="BE612"/>
  <c r="BE630"/>
  <c r="BE634"/>
  <c r="BE636"/>
  <c r="BE645"/>
  <c r="BE647"/>
  <c r="BE648"/>
  <c r="BE656"/>
  <c r="BE658"/>
  <c r="BE661"/>
  <c r="BE662"/>
  <c r="BE663"/>
  <c r="BE665"/>
  <c r="BE670"/>
  <c r="BE674"/>
  <c r="BE677"/>
  <c r="BE679"/>
  <c r="BE680"/>
  <c r="BE684"/>
  <c r="BE687"/>
  <c r="BE692"/>
  <c r="BE699"/>
  <c r="BE702"/>
  <c r="BE703"/>
  <c r="BE705"/>
  <c r="BE709"/>
  <c r="BE710"/>
  <c r="BE712"/>
  <c r="BE714"/>
  <c r="BE720"/>
  <c r="BE725"/>
  <c r="BE729"/>
  <c r="BE730"/>
  <c r="BE733"/>
  <c r="BE735"/>
  <c r="BE736"/>
  <c r="BE737"/>
  <c r="BE741"/>
  <c r="BE743"/>
  <c r="BE745"/>
  <c r="BE750"/>
  <c r="BE751"/>
  <c r="BE754"/>
  <c r="BE756"/>
  <c r="BE758"/>
  <c r="BE765"/>
  <c r="BE766"/>
  <c r="BE770"/>
  <c r="BE784"/>
  <c r="BE786"/>
  <c r="BE792"/>
  <c r="BE794"/>
  <c r="BE800"/>
  <c r="BE802"/>
  <c r="BE803"/>
  <c r="BE808"/>
  <c r="BE814"/>
  <c r="BE817"/>
  <c r="BE818"/>
  <c r="BE821"/>
  <c r="BE828"/>
  <c r="BE833"/>
  <c r="BE838"/>
  <c r="BE842"/>
  <c r="BE846"/>
  <c r="BE849"/>
  <c r="BE850"/>
  <c r="BE853"/>
  <c r="BE856"/>
  <c r="BE863"/>
  <c r="BE871"/>
  <c r="BE873"/>
  <c r="BE875"/>
  <c r="BE877"/>
  <c r="BE888"/>
  <c r="BE890"/>
  <c r="BE893"/>
  <c r="BE894"/>
  <c r="BE897"/>
  <c r="BE898"/>
  <c r="BE900"/>
  <c r="BE901"/>
  <c r="BE905"/>
  <c r="BE908"/>
  <c r="BE909"/>
  <c r="BE910"/>
  <c r="BE932"/>
  <c r="BE942"/>
  <c r="BE950"/>
  <c r="BE952"/>
  <c r="BE954"/>
  <c r="BE966"/>
  <c r="BE968"/>
  <c r="BE972"/>
  <c r="BE988"/>
  <c r="BE996"/>
  <c r="BE1005"/>
  <c r="BE1006"/>
  <c r="BE1007"/>
  <c r="BE1008"/>
  <c r="BE1009"/>
  <c r="BE1011"/>
  <c r="BE1014"/>
  <c r="E127" i="3"/>
  <c r="F134"/>
  <c r="BE156"/>
  <c r="BE158"/>
  <c r="BE189"/>
  <c r="BE231"/>
  <c r="BE233"/>
  <c r="BE238"/>
  <c r="BE243"/>
  <c r="BE245"/>
  <c r="BE268"/>
  <c r="BE272"/>
  <c r="BE285"/>
  <c r="BE315"/>
  <c r="BE320"/>
  <c r="BE343"/>
  <c r="BE366"/>
  <c r="BE373"/>
  <c r="BE376"/>
  <c r="BE378"/>
  <c r="BE382"/>
  <c r="BE415"/>
  <c r="BE451"/>
  <c r="BE456"/>
  <c r="BE460"/>
  <c r="BE465"/>
  <c r="BE485"/>
  <c r="BE525"/>
  <c r="BE527"/>
  <c r="BE531"/>
  <c r="BE533"/>
  <c r="BE539"/>
  <c r="BE545"/>
  <c r="BE551"/>
  <c r="BE562"/>
  <c r="BE569"/>
  <c r="BE585"/>
  <c r="BE591"/>
  <c r="BE595"/>
  <c r="BE606"/>
  <c r="BE610"/>
  <c r="BE617"/>
  <c r="BE623"/>
  <c r="BE635"/>
  <c r="BE640"/>
  <c r="BE648"/>
  <c r="BE2114"/>
  <c r="BE2143"/>
  <c r="BE2176"/>
  <c r="BE2183"/>
  <c r="BE2184"/>
  <c r="BE2214"/>
  <c r="BE2255"/>
  <c r="BE2302"/>
  <c r="BE2307"/>
  <c r="BE2313"/>
  <c r="BE2315"/>
  <c r="BE2343"/>
  <c r="BE2350"/>
  <c r="BE2352"/>
  <c r="BE2356"/>
  <c r="BE2360"/>
  <c r="BE2370"/>
  <c r="BE2372"/>
  <c r="BE2376"/>
  <c r="BE2382"/>
  <c r="BE2386"/>
  <c r="BE2387"/>
  <c r="BE2391"/>
  <c r="BE2395"/>
  <c r="BE2397"/>
  <c r="BE2399"/>
  <c r="BE2405"/>
  <c r="BE2465"/>
  <c r="BE2467"/>
  <c r="BE2739"/>
  <c r="BE2975"/>
  <c r="BE2977"/>
  <c r="BE2979"/>
  <c r="BE2981"/>
  <c r="BE2990"/>
  <c r="BE2991"/>
  <c r="BE2992"/>
  <c r="BE3002"/>
  <c r="BE3004"/>
  <c r="BE3006"/>
  <c r="BE3009"/>
  <c r="BE3419"/>
  <c r="BE3421"/>
  <c r="BE3481"/>
  <c r="BE3484"/>
  <c r="BE3614"/>
  <c r="BE3617"/>
  <c r="BE3993"/>
  <c r="BE3996"/>
  <c r="BE3997"/>
  <c r="BE3999"/>
  <c r="BE4001"/>
  <c r="BE4003"/>
  <c r="BE4005"/>
  <c r="BE4007"/>
  <c r="BE4008"/>
  <c r="BE4010"/>
  <c r="BE4011"/>
  <c r="BE4013"/>
  <c r="BE4015"/>
  <c r="BE4016"/>
  <c r="BE4018"/>
  <c r="BE4024"/>
  <c r="BE4026"/>
  <c r="BE4028"/>
  <c r="BE4031"/>
  <c r="BE4043"/>
  <c r="BE4045"/>
  <c r="BE4046"/>
  <c r="BE4048"/>
  <c r="BE4055"/>
  <c r="BE4056"/>
  <c r="BE4058"/>
  <c r="BE4072"/>
  <c r="BE4075"/>
  <c r="BE4367"/>
  <c r="BE4370"/>
  <c r="BE4397"/>
  <c r="BE4400"/>
  <c r="BE4412"/>
  <c r="BE4415"/>
  <c r="BE4424"/>
  <c r="BE4426"/>
  <c r="BE4428"/>
  <c r="BE4429"/>
  <c r="BE4430"/>
  <c r="BE4431"/>
  <c r="BE4433"/>
  <c r="BE4437"/>
  <c r="BE4438"/>
  <c r="BE4440"/>
  <c r="BE4451"/>
  <c r="BE4452"/>
  <c r="BE4454"/>
  <c r="BE140"/>
  <c r="BE148"/>
  <c r="BE152"/>
  <c r="BE166"/>
  <c r="BE167"/>
  <c r="BE179"/>
  <c r="BE182"/>
  <c r="BE187"/>
  <c r="BE208"/>
  <c r="BE235"/>
  <c r="BE239"/>
  <c r="BE242"/>
  <c r="BE244"/>
  <c r="BE274"/>
  <c r="BE294"/>
  <c r="BE303"/>
  <c r="BE332"/>
  <c r="BE368"/>
  <c r="BE391"/>
  <c r="BE431"/>
  <c r="BE440"/>
  <c r="BE444"/>
  <c r="BE445"/>
  <c r="BE449"/>
  <c r="BE453"/>
  <c r="BE458"/>
  <c r="BE509"/>
  <c r="BE523"/>
  <c r="BE541"/>
  <c r="BE547"/>
  <c r="BE560"/>
  <c r="BE572"/>
  <c r="BE587"/>
  <c r="BE604"/>
  <c r="BE629"/>
  <c r="BE643"/>
  <c r="BE645"/>
  <c r="BE1455"/>
  <c r="BE2097"/>
  <c r="BE2126"/>
  <c r="BE2141"/>
  <c r="BE2171"/>
  <c r="BE2173"/>
  <c r="BE2189"/>
  <c r="BE2190"/>
  <c r="BE2196"/>
  <c r="BE2218"/>
  <c r="BE2223"/>
  <c r="BE2225"/>
  <c r="BE2231"/>
  <c r="BE2259"/>
  <c r="BE2309"/>
  <c r="BE2339"/>
  <c r="BE2344"/>
  <c r="BE2353"/>
  <c r="BE2362"/>
  <c r="BE2374"/>
  <c r="BE2375"/>
  <c r="J89"/>
  <c r="BE144"/>
  <c r="BE146"/>
  <c r="BE151"/>
  <c r="BE159"/>
  <c r="BE161"/>
  <c r="BE162"/>
  <c r="BE169"/>
  <c r="BE177"/>
  <c r="BE197"/>
  <c r="BE223"/>
  <c r="BE240"/>
  <c r="BE241"/>
  <c r="BE249"/>
  <c r="BE253"/>
  <c r="BE306"/>
  <c r="BE312"/>
  <c r="BE330"/>
  <c r="BE371"/>
  <c r="BE387"/>
  <c r="BE419"/>
  <c r="BE447"/>
  <c r="BE452"/>
  <c r="BE459"/>
  <c r="BE463"/>
  <c r="BE488"/>
  <c r="BE507"/>
  <c r="BE521"/>
  <c r="BE537"/>
  <c r="BE543"/>
  <c r="BE549"/>
  <c r="BE555"/>
  <c r="BE564"/>
  <c r="BE567"/>
  <c r="BE570"/>
  <c r="BE574"/>
  <c r="BE578"/>
  <c r="BE608"/>
  <c r="BE636"/>
  <c r="BE638"/>
  <c r="BE646"/>
  <c r="BE1452"/>
  <c r="BE2100"/>
  <c r="BE2110"/>
  <c r="BE2137"/>
  <c r="BE2147"/>
  <c r="BE2191"/>
  <c r="BE2192"/>
  <c r="BE2193"/>
  <c r="BE2198"/>
  <c r="BE2212"/>
  <c r="BE2216"/>
  <c r="BE2258"/>
  <c r="BE2305"/>
  <c r="BE2312"/>
  <c r="BE2354"/>
  <c r="BE2367"/>
  <c r="BE2384"/>
  <c r="BE2389"/>
  <c r="BE2393"/>
  <c r="BE2401"/>
  <c r="BE2403"/>
  <c r="BE2493"/>
  <c r="BE2495"/>
  <c r="BE2741"/>
  <c r="BE142"/>
  <c r="BE143"/>
  <c r="BE150"/>
  <c r="BE154"/>
  <c r="BE163"/>
  <c r="BE164"/>
  <c r="BE171"/>
  <c r="BE173"/>
  <c r="BE175"/>
  <c r="BE214"/>
  <c r="BE237"/>
  <c r="BE260"/>
  <c r="BE262"/>
  <c r="BE276"/>
  <c r="BE318"/>
  <c r="BE344"/>
  <c r="BE355"/>
  <c r="BE357"/>
  <c r="BE369"/>
  <c r="BE380"/>
  <c r="BE413"/>
  <c r="BE414"/>
  <c r="BE420"/>
  <c r="BE455"/>
  <c r="BE457"/>
  <c r="BE461"/>
  <c r="BE491"/>
  <c r="BE500"/>
  <c r="BE502"/>
  <c r="BE504"/>
  <c r="BE511"/>
  <c r="BE515"/>
  <c r="BE517"/>
  <c r="BE529"/>
  <c r="BE535"/>
  <c r="BE553"/>
  <c r="BE566"/>
  <c r="BE576"/>
  <c r="BE580"/>
  <c r="BE581"/>
  <c r="BE583"/>
  <c r="BE589"/>
  <c r="BE593"/>
  <c r="BE597"/>
  <c r="BE615"/>
  <c r="BE619"/>
  <c r="BE625"/>
  <c r="BE627"/>
  <c r="BE633"/>
  <c r="BE642"/>
  <c r="BE2104"/>
  <c r="BE2106"/>
  <c r="BE2151"/>
  <c r="BE2159"/>
  <c r="BE2163"/>
  <c r="BE2174"/>
  <c r="BE2175"/>
  <c r="BE2188"/>
  <c r="BE2202"/>
  <c r="BE2204"/>
  <c r="BE2215"/>
  <c r="BE2221"/>
  <c r="BE2228"/>
  <c r="BE2256"/>
  <c r="BE2341"/>
  <c r="BE2355"/>
  <c r="E85" i="2"/>
  <c r="J89"/>
  <c r="BE136"/>
  <c r="BE153"/>
  <c r="BE154"/>
  <c r="BE162"/>
  <c r="BE165"/>
  <c r="BE169"/>
  <c r="BE172"/>
  <c r="BE174"/>
  <c r="BE185"/>
  <c r="BE188"/>
  <c r="BE189"/>
  <c r="BE192"/>
  <c r="BE211"/>
  <c r="BE143"/>
  <c r="BE145"/>
  <c r="BE148"/>
  <c r="BE149"/>
  <c r="BE150"/>
  <c r="BE151"/>
  <c r="BE152"/>
  <c r="BE164"/>
  <c r="BE168"/>
  <c r="BE178"/>
  <c r="BE179"/>
  <c r="BE180"/>
  <c r="BE182"/>
  <c r="BE196"/>
  <c r="BE198"/>
  <c r="BE138"/>
  <c r="BE139"/>
  <c r="BE146"/>
  <c r="BE147"/>
  <c r="BE155"/>
  <c r="BE159"/>
  <c r="BE161"/>
  <c r="BE163"/>
  <c r="BE175"/>
  <c r="BE176"/>
  <c r="BE181"/>
  <c r="BE186"/>
  <c r="BE187"/>
  <c r="BE201"/>
  <c r="BE202"/>
  <c r="BE203"/>
  <c r="BE204"/>
  <c r="BE205"/>
  <c r="F92"/>
  <c r="BE134"/>
  <c r="BE137"/>
  <c r="BE140"/>
  <c r="BE141"/>
  <c r="BE142"/>
  <c r="BE144"/>
  <c r="BE156"/>
  <c r="BE157"/>
  <c r="BE158"/>
  <c r="BE160"/>
  <c r="BE166"/>
  <c r="BE167"/>
  <c r="BE170"/>
  <c r="BE173"/>
  <c r="BE177"/>
  <c r="BE183"/>
  <c r="BE184"/>
  <c r="BE193"/>
  <c r="BE194"/>
  <c r="BE197"/>
  <c r="BE199"/>
  <c r="BE207"/>
  <c r="BE208"/>
  <c r="BE209"/>
  <c r="BE212"/>
  <c r="BE213"/>
  <c r="BE215"/>
  <c r="BE217"/>
  <c r="BE219"/>
  <c r="F35"/>
  <c r="BB95" i="1"/>
  <c r="F35" i="3"/>
  <c r="BB96" i="1"/>
  <c r="F37" i="3"/>
  <c r="BD96" i="1"/>
  <c r="F37" i="6"/>
  <c r="BD99" i="1"/>
  <c r="F35" i="7"/>
  <c r="BB100" i="1"/>
  <c r="F34" i="2"/>
  <c r="BA95" i="1"/>
  <c r="F36" i="2"/>
  <c r="BC95" i="1"/>
  <c r="F34" i="3"/>
  <c r="BA96" i="1" s="1"/>
  <c r="F35" i="4"/>
  <c r="BB97" i="1" s="1"/>
  <c r="J34" i="5"/>
  <c r="AW98" i="1" s="1"/>
  <c r="F37" i="5"/>
  <c r="BD98" i="1"/>
  <c r="F35" i="5"/>
  <c r="BB98" i="1" s="1"/>
  <c r="F34" i="5"/>
  <c r="BA98" i="1"/>
  <c r="F36" i="5"/>
  <c r="BC98" i="1" s="1"/>
  <c r="F35" i="6"/>
  <c r="BB99" i="1"/>
  <c r="F36" i="6"/>
  <c r="BC99" i="1" s="1"/>
  <c r="F34" i="6"/>
  <c r="BA99" i="1"/>
  <c r="J34" i="6"/>
  <c r="AW99" i="1" s="1"/>
  <c r="F36" i="7"/>
  <c r="BC100" i="1"/>
  <c r="F37" i="7"/>
  <c r="BD100" i="1" s="1"/>
  <c r="F36" i="8"/>
  <c r="BA102" i="1"/>
  <c r="F38" i="8"/>
  <c r="BC102" i="1" s="1"/>
  <c r="F36" i="9"/>
  <c r="BA103" i="1"/>
  <c r="F39" i="9"/>
  <c r="BD103" i="1" s="1"/>
  <c r="F35" i="11"/>
  <c r="BB105" i="1"/>
  <c r="F34" i="11"/>
  <c r="BA105" i="1" s="1"/>
  <c r="F36" i="12"/>
  <c r="BC106" i="1"/>
  <c r="F35" i="12"/>
  <c r="BB106" i="1" s="1"/>
  <c r="F34" i="13"/>
  <c r="BA107" i="1"/>
  <c r="F35" i="13"/>
  <c r="BB107" i="1" s="1"/>
  <c r="F34" i="14"/>
  <c r="BA108" i="1"/>
  <c r="F35" i="14"/>
  <c r="BB108" i="1" s="1"/>
  <c r="J34" i="15"/>
  <c r="AW109" i="1"/>
  <c r="F34" i="15"/>
  <c r="BA109" i="1" s="1"/>
  <c r="F34" i="16"/>
  <c r="BA110" i="1"/>
  <c r="F36" i="16"/>
  <c r="BC110" i="1" s="1"/>
  <c r="J34" i="17"/>
  <c r="AW111" i="1"/>
  <c r="F36" i="17"/>
  <c r="BC111" i="1" s="1"/>
  <c r="J36" i="18"/>
  <c r="AW113" i="1"/>
  <c r="F37" i="19"/>
  <c r="BB114" i="1" s="1"/>
  <c r="F39" i="19"/>
  <c r="BD114" i="1"/>
  <c r="J36" i="19"/>
  <c r="AW114" i="1" s="1"/>
  <c r="F36" i="20"/>
  <c r="BC115" i="1"/>
  <c r="F34" i="20"/>
  <c r="BA115" i="1" s="1"/>
  <c r="F36" i="21"/>
  <c r="BC116" i="1"/>
  <c r="F34" i="21"/>
  <c r="BA116" i="1" s="1"/>
  <c r="F37" i="21"/>
  <c r="BD116" i="1"/>
  <c r="F36" i="24"/>
  <c r="BC119" i="1" s="1"/>
  <c r="F37" i="24"/>
  <c r="BD119" i="1"/>
  <c r="F34" i="25"/>
  <c r="BA120" i="1" s="1"/>
  <c r="J34" i="25"/>
  <c r="AW120" i="1"/>
  <c r="F37" i="25"/>
  <c r="BD120" i="1" s="1"/>
  <c r="F35" i="26"/>
  <c r="BB121" i="1"/>
  <c r="F34" i="26"/>
  <c r="BA121" i="1" s="1"/>
  <c r="F34" i="27"/>
  <c r="BA122" i="1"/>
  <c r="F35" i="27"/>
  <c r="BB122" i="1" s="1"/>
  <c r="F37" i="2"/>
  <c r="BD95" i="1"/>
  <c r="AS94"/>
  <c r="J34" i="3"/>
  <c r="AW96" i="1"/>
  <c r="J34" i="4"/>
  <c r="AW97" i="1" s="1"/>
  <c r="F37" i="4"/>
  <c r="BD97" i="1" s="1"/>
  <c r="F34" i="7"/>
  <c r="BA100" i="1" s="1"/>
  <c r="F39" i="8"/>
  <c r="BD102" i="1"/>
  <c r="F37" i="9"/>
  <c r="BB103" i="1" s="1"/>
  <c r="J36" i="9"/>
  <c r="AW103" i="1"/>
  <c r="F37" i="10"/>
  <c r="BB104" i="1" s="1"/>
  <c r="F38" i="10"/>
  <c r="BC104" i="1"/>
  <c r="F37" i="11"/>
  <c r="BD105" i="1" s="1"/>
  <c r="F34" i="12"/>
  <c r="BA106" i="1"/>
  <c r="J34" i="12"/>
  <c r="AW106" i="1" s="1"/>
  <c r="F37" i="12"/>
  <c r="BD106" i="1"/>
  <c r="F36" i="13"/>
  <c r="BC107" i="1" s="1"/>
  <c r="F37" i="14"/>
  <c r="BD108" i="1"/>
  <c r="F36" i="15"/>
  <c r="BC109" i="1" s="1"/>
  <c r="F35" i="16"/>
  <c r="BB110" i="1"/>
  <c r="F37" i="16"/>
  <c r="BD110" i="1" s="1"/>
  <c r="F37" i="17"/>
  <c r="BD111" i="1"/>
  <c r="F37" i="18"/>
  <c r="BB113" i="1" s="1"/>
  <c r="F36" i="18"/>
  <c r="BA113" i="1"/>
  <c r="F38" i="19"/>
  <c r="BC114" i="1" s="1"/>
  <c r="F36" i="19"/>
  <c r="BA114" i="1"/>
  <c r="F37" i="20"/>
  <c r="BD115" i="1" s="1"/>
  <c r="F35" i="21"/>
  <c r="BB116" i="1"/>
  <c r="J34" i="21"/>
  <c r="AW116" i="1" s="1"/>
  <c r="J34" i="22"/>
  <c r="AW117" i="1"/>
  <c r="F33" i="22"/>
  <c r="AZ117" i="1" s="1"/>
  <c r="F35" i="23"/>
  <c r="BB118" i="1"/>
  <c r="F37" i="23"/>
  <c r="BD118" i="1" s="1"/>
  <c r="J34" i="23"/>
  <c r="AW118" i="1"/>
  <c r="F34" i="23"/>
  <c r="BA118" i="1" s="1"/>
  <c r="F36" i="23"/>
  <c r="BC118" i="1"/>
  <c r="J34" i="24"/>
  <c r="AW119" i="1" s="1"/>
  <c r="F35" i="24"/>
  <c r="BB119" i="1"/>
  <c r="F34" i="24"/>
  <c r="BA119" i="1" s="1"/>
  <c r="F35" i="25"/>
  <c r="BB120" i="1"/>
  <c r="F36" i="25"/>
  <c r="BC120" i="1" s="1"/>
  <c r="F36" i="26"/>
  <c r="BC121" i="1"/>
  <c r="F37" i="26"/>
  <c r="BD121" i="1" s="1"/>
  <c r="F36" i="27"/>
  <c r="BC122" i="1"/>
  <c r="J32" i="19"/>
  <c r="J30" i="23"/>
  <c r="J34" i="2"/>
  <c r="AW95" i="1"/>
  <c r="F36" i="3"/>
  <c r="BC96" i="1" s="1"/>
  <c r="F34" i="4"/>
  <c r="BA97" i="1" s="1"/>
  <c r="F36" i="4"/>
  <c r="BC97" i="1" s="1"/>
  <c r="J34" i="7"/>
  <c r="AW100" i="1"/>
  <c r="J36" i="8"/>
  <c r="AW102" i="1" s="1"/>
  <c r="F37" i="8"/>
  <c r="BB102" i="1"/>
  <c r="F38" i="9"/>
  <c r="BC103" i="1" s="1"/>
  <c r="J36" i="10"/>
  <c r="AW104" i="1"/>
  <c r="F36" i="10"/>
  <c r="BA104" i="1" s="1"/>
  <c r="F39" i="10"/>
  <c r="BD104" i="1"/>
  <c r="J34" i="11"/>
  <c r="AW105" i="1" s="1"/>
  <c r="F36" i="11"/>
  <c r="BC105" i="1"/>
  <c r="J34" i="13"/>
  <c r="AW107" i="1" s="1"/>
  <c r="F37" i="13"/>
  <c r="BD107" i="1"/>
  <c r="J34" i="14"/>
  <c r="AW108" i="1" s="1"/>
  <c r="F36" i="14"/>
  <c r="BC108" i="1"/>
  <c r="F35" i="15"/>
  <c r="BB109" i="1" s="1"/>
  <c r="F37" i="15"/>
  <c r="BD109" i="1"/>
  <c r="J34" i="16"/>
  <c r="AW110" i="1" s="1"/>
  <c r="F34" i="17"/>
  <c r="BA111" i="1"/>
  <c r="F35" i="17"/>
  <c r="BB111" i="1" s="1"/>
  <c r="F39" i="18"/>
  <c r="BD113" i="1"/>
  <c r="F38" i="18"/>
  <c r="BC113" i="1" s="1"/>
  <c r="J34" i="20"/>
  <c r="AW115" i="1"/>
  <c r="F35" i="20"/>
  <c r="BB115" i="1" s="1"/>
  <c r="J34" i="26"/>
  <c r="AW121" i="1"/>
  <c r="F37" i="27"/>
  <c r="BD122" i="1" s="1"/>
  <c r="J34" i="27"/>
  <c r="AW122" i="1"/>
  <c r="J96" i="22" l="1"/>
  <c r="J30"/>
  <c r="P314" i="17"/>
  <c r="J222" i="11"/>
  <c r="J99" s="1"/>
  <c r="BK199"/>
  <c r="P141" i="25"/>
  <c r="R171" i="10"/>
  <c r="P171"/>
  <c r="P131" s="1"/>
  <c r="AU104" i="1" s="1"/>
  <c r="T489" i="17"/>
  <c r="R314"/>
  <c r="T398"/>
  <c r="R131" i="2"/>
  <c r="R130" s="1"/>
  <c r="T133" i="21"/>
  <c r="T426" i="17"/>
  <c r="P125" i="15"/>
  <c r="P124"/>
  <c r="AU109" i="1" s="1"/>
  <c r="BK132" i="9"/>
  <c r="J132"/>
  <c r="J99"/>
  <c r="P217" i="8"/>
  <c r="P128"/>
  <c r="AU102" i="1"/>
  <c r="P124" i="7"/>
  <c r="P123" s="1"/>
  <c r="AU100" i="1" s="1"/>
  <c r="T118" i="5"/>
  <c r="T290" i="26"/>
  <c r="P136"/>
  <c r="T147" i="20"/>
  <c r="BK125" i="15"/>
  <c r="BK124"/>
  <c r="J124" s="1"/>
  <c r="J96" s="1"/>
  <c r="T122" i="13"/>
  <c r="P130" i="11"/>
  <c r="AU105" i="1" s="1"/>
  <c r="P130" i="6"/>
  <c r="AU99" i="1"/>
  <c r="R132" i="18"/>
  <c r="R426" i="17"/>
  <c r="R158"/>
  <c r="R120" i="14"/>
  <c r="R138" i="3"/>
  <c r="R190" i="2"/>
  <c r="T287" i="25"/>
  <c r="T140"/>
  <c r="T139" s="1"/>
  <c r="T158" i="17"/>
  <c r="T157"/>
  <c r="P122" i="13"/>
  <c r="AU107" i="1" s="1"/>
  <c r="T297" i="12"/>
  <c r="R130" i="11"/>
  <c r="R133" i="21"/>
  <c r="P290" i="26"/>
  <c r="BK120" i="14"/>
  <c r="J120"/>
  <c r="J96"/>
  <c r="R132" i="9"/>
  <c r="R131"/>
  <c r="R128" i="8"/>
  <c r="T124" i="7"/>
  <c r="T123" s="1"/>
  <c r="T123" i="16"/>
  <c r="T122"/>
  <c r="T121"/>
  <c r="T125" i="15"/>
  <c r="T124"/>
  <c r="T130" i="11"/>
  <c r="R133" i="10"/>
  <c r="R132" s="1"/>
  <c r="R131" s="1"/>
  <c r="R130" i="6"/>
  <c r="R505" i="3"/>
  <c r="P147" i="20"/>
  <c r="AU115" i="1"/>
  <c r="R212" i="17"/>
  <c r="P173" i="12"/>
  <c r="P155" s="1"/>
  <c r="AU106" i="1" s="1"/>
  <c r="P133" i="10"/>
  <c r="P132"/>
  <c r="T132" i="9"/>
  <c r="T131"/>
  <c r="T217" i="8"/>
  <c r="T128" s="1"/>
  <c r="R147" i="20"/>
  <c r="P132" i="18"/>
  <c r="AU113" i="1"/>
  <c r="P158" i="17"/>
  <c r="T133" i="10"/>
  <c r="T132" s="1"/>
  <c r="T131" s="1"/>
  <c r="P138" i="3"/>
  <c r="BK426" i="17"/>
  <c r="J426" s="1"/>
  <c r="J122" s="1"/>
  <c r="P190" i="2"/>
  <c r="P130"/>
  <c r="AU95" i="1" s="1"/>
  <c r="R297" i="12"/>
  <c r="R173"/>
  <c r="R155"/>
  <c r="R124" i="7"/>
  <c r="R123"/>
  <c r="P426" i="17"/>
  <c r="R125" i="15"/>
  <c r="R124"/>
  <c r="T130" i="6"/>
  <c r="R118" i="5"/>
  <c r="T505" i="3"/>
  <c r="T138"/>
  <c r="T136" i="26"/>
  <c r="T135"/>
  <c r="T134" s="1"/>
  <c r="T190" i="2"/>
  <c r="T130" s="1"/>
  <c r="R136" i="26"/>
  <c r="R135"/>
  <c r="R134"/>
  <c r="P287" i="25"/>
  <c r="P140"/>
  <c r="P139"/>
  <c r="AU120" i="1"/>
  <c r="BK132" i="18"/>
  <c r="J132"/>
  <c r="T173" i="12"/>
  <c r="T155"/>
  <c r="P505" i="3"/>
  <c r="P132" i="9"/>
  <c r="P131"/>
  <c r="AU103" i="1"/>
  <c r="P133" i="21"/>
  <c r="AU116" i="1"/>
  <c r="T132" i="18"/>
  <c r="R123" i="16"/>
  <c r="R122" s="1"/>
  <c r="R121" s="1"/>
  <c r="T120" i="14"/>
  <c r="R119" i="4"/>
  <c r="BK138" i="3"/>
  <c r="BK314" i="17"/>
  <c r="J314"/>
  <c r="J104"/>
  <c r="BK380" i="25"/>
  <c r="J380"/>
  <c r="J118"/>
  <c r="AG118" i="1"/>
  <c r="AG114"/>
  <c r="BK505" i="3"/>
  <c r="J505"/>
  <c r="J104"/>
  <c r="BK119" i="4"/>
  <c r="J119" s="1"/>
  <c r="J96" s="1"/>
  <c r="BK122" i="13"/>
  <c r="J122" s="1"/>
  <c r="J96" s="1"/>
  <c r="BK131" i="2"/>
  <c r="J131"/>
  <c r="J97" s="1"/>
  <c r="BK190"/>
  <c r="J190"/>
  <c r="J102"/>
  <c r="BK251" i="9"/>
  <c r="J251"/>
  <c r="J106"/>
  <c r="BK368" i="12"/>
  <c r="J368" s="1"/>
  <c r="J131" s="1"/>
  <c r="BK489" i="17"/>
  <c r="J489"/>
  <c r="J127" s="1"/>
  <c r="BK141" i="25"/>
  <c r="J141"/>
  <c r="J98"/>
  <c r="BK130" i="6"/>
  <c r="J130"/>
  <c r="J96"/>
  <c r="BK124" i="7"/>
  <c r="J124" s="1"/>
  <c r="J97" s="1"/>
  <c r="BK217" i="8"/>
  <c r="J217"/>
  <c r="J103" s="1"/>
  <c r="BK297" i="12"/>
  <c r="J297"/>
  <c r="J120"/>
  <c r="BK147" i="20"/>
  <c r="J147"/>
  <c r="J96"/>
  <c r="BK287" i="25"/>
  <c r="J287" s="1"/>
  <c r="J110" s="1"/>
  <c r="BK290" i="26"/>
  <c r="J290"/>
  <c r="J110" s="1"/>
  <c r="BK124" i="27"/>
  <c r="J124"/>
  <c r="J97"/>
  <c r="BK118" i="5"/>
  <c r="J118"/>
  <c r="J96"/>
  <c r="BK171" i="10"/>
  <c r="J171" s="1"/>
  <c r="J105" s="1"/>
  <c r="BK173" i="12"/>
  <c r="J173"/>
  <c r="J98" s="1"/>
  <c r="BK294" i="21"/>
  <c r="J294"/>
  <c r="J109"/>
  <c r="BK119" i="24"/>
  <c r="J119"/>
  <c r="J97"/>
  <c r="BK136" i="26"/>
  <c r="J136" s="1"/>
  <c r="J98" s="1"/>
  <c r="AG117" i="1"/>
  <c r="BK157" i="17"/>
  <c r="J157" s="1"/>
  <c r="J30" s="1"/>
  <c r="AG111" i="1" s="1"/>
  <c r="J158" i="17"/>
  <c r="J97"/>
  <c r="BK122" i="16"/>
  <c r="J122" s="1"/>
  <c r="J97" s="1"/>
  <c r="BK132" i="10"/>
  <c r="J132"/>
  <c r="J99" s="1"/>
  <c r="J129" i="8"/>
  <c r="J99"/>
  <c r="F33" i="3"/>
  <c r="AZ96" i="1" s="1"/>
  <c r="F35" i="8"/>
  <c r="AZ102" i="1"/>
  <c r="J35" i="10"/>
  <c r="AV104" i="1" s="1"/>
  <c r="AT104" s="1"/>
  <c r="F33" i="12"/>
  <c r="AZ106" i="1"/>
  <c r="F33" i="13"/>
  <c r="AZ107" i="1"/>
  <c r="F33" i="14"/>
  <c r="AZ108" i="1"/>
  <c r="F33" i="15"/>
  <c r="AZ109" i="1"/>
  <c r="F35" i="18"/>
  <c r="AZ113" i="1"/>
  <c r="BB112"/>
  <c r="AX112"/>
  <c r="F35" i="19"/>
  <c r="AZ114" i="1"/>
  <c r="F33" i="20"/>
  <c r="AZ115" i="1" s="1"/>
  <c r="AU112"/>
  <c r="F33" i="2"/>
  <c r="AZ95" i="1" s="1"/>
  <c r="F33" i="4"/>
  <c r="AZ97" i="1" s="1"/>
  <c r="F33" i="5"/>
  <c r="AZ98" i="1" s="1"/>
  <c r="J33" i="6"/>
  <c r="AV99" i="1"/>
  <c r="AT99" s="1"/>
  <c r="J33" i="7"/>
  <c r="AV100" i="1" s="1"/>
  <c r="AT100" s="1"/>
  <c r="F35" i="9"/>
  <c r="AZ103" i="1" s="1"/>
  <c r="BA101"/>
  <c r="AW101" s="1"/>
  <c r="BD101"/>
  <c r="F33" i="11"/>
  <c r="AZ105" i="1" s="1"/>
  <c r="F33" i="16"/>
  <c r="AZ110" i="1"/>
  <c r="F33" i="17"/>
  <c r="AZ111" i="1" s="1"/>
  <c r="BA112"/>
  <c r="AW112" s="1"/>
  <c r="F33" i="21"/>
  <c r="AZ116" i="1" s="1"/>
  <c r="J33" i="22"/>
  <c r="AV117" i="1"/>
  <c r="AT117" s="1"/>
  <c r="F33" i="23"/>
  <c r="AZ118" i="1"/>
  <c r="F33" i="24"/>
  <c r="AZ119" i="1" s="1"/>
  <c r="F33" i="25"/>
  <c r="AZ120" i="1"/>
  <c r="F33" i="26"/>
  <c r="AZ121" i="1" s="1"/>
  <c r="J33" i="27"/>
  <c r="AV122" i="1"/>
  <c r="AT122" s="1"/>
  <c r="J33" i="2"/>
  <c r="AV95" i="1"/>
  <c r="AT95"/>
  <c r="J33" i="4"/>
  <c r="AV97" i="1" s="1"/>
  <c r="AT97" s="1"/>
  <c r="J33" i="5"/>
  <c r="AV98" i="1" s="1"/>
  <c r="AT98" s="1"/>
  <c r="F33" i="6"/>
  <c r="AZ99" i="1"/>
  <c r="F33" i="7"/>
  <c r="AZ100" i="1" s="1"/>
  <c r="J35" i="8"/>
  <c r="AV102" i="1"/>
  <c r="AT102" s="1"/>
  <c r="F35" i="10"/>
  <c r="AZ104" i="1"/>
  <c r="J33" i="12"/>
  <c r="AV106" i="1" s="1"/>
  <c r="AT106" s="1"/>
  <c r="J33" i="13"/>
  <c r="AV107" i="1"/>
  <c r="AT107" s="1"/>
  <c r="J33" i="14"/>
  <c r="AV108" i="1"/>
  <c r="AT108" s="1"/>
  <c r="J33" i="15"/>
  <c r="AV109" i="1" s="1"/>
  <c r="AT109" s="1"/>
  <c r="J35" i="18"/>
  <c r="AV113" i="1" s="1"/>
  <c r="AT113" s="1"/>
  <c r="BD112"/>
  <c r="BC112"/>
  <c r="AY112" s="1"/>
  <c r="J35" i="19"/>
  <c r="AV114" i="1"/>
  <c r="AT114" s="1"/>
  <c r="AN114" s="1"/>
  <c r="J33" i="20"/>
  <c r="AV115" i="1"/>
  <c r="AT115"/>
  <c r="J32" i="18"/>
  <c r="AG113" i="1" s="1"/>
  <c r="J33" i="3"/>
  <c r="AV96" i="1"/>
  <c r="AT96" s="1"/>
  <c r="J35" i="9"/>
  <c r="AV103" i="1"/>
  <c r="AT103" s="1"/>
  <c r="BB101"/>
  <c r="AX101" s="1"/>
  <c r="BC101"/>
  <c r="AY101" s="1"/>
  <c r="J33" i="11"/>
  <c r="AV105" i="1" s="1"/>
  <c r="AT105" s="1"/>
  <c r="J33" i="16"/>
  <c r="AV110" i="1" s="1"/>
  <c r="AT110" s="1"/>
  <c r="J33" i="17"/>
  <c r="AV111" i="1"/>
  <c r="AT111" s="1"/>
  <c r="J33" i="21"/>
  <c r="AV116" i="1"/>
  <c r="AT116"/>
  <c r="J33" i="23"/>
  <c r="AV118" i="1" s="1"/>
  <c r="AT118" s="1"/>
  <c r="AN118" s="1"/>
  <c r="J33" i="24"/>
  <c r="AV119" i="1" s="1"/>
  <c r="AT119" s="1"/>
  <c r="J33" i="25"/>
  <c r="AV120" i="1" s="1"/>
  <c r="AT120" s="1"/>
  <c r="J33" i="26"/>
  <c r="AV121" i="1"/>
  <c r="AT121" s="1"/>
  <c r="F33" i="27"/>
  <c r="AZ122" i="1"/>
  <c r="AN117" l="1"/>
  <c r="BK130" i="11"/>
  <c r="J130" s="1"/>
  <c r="J199"/>
  <c r="J98" s="1"/>
  <c r="T137" i="3"/>
  <c r="BK137"/>
  <c r="J137" s="1"/>
  <c r="J30" s="1"/>
  <c r="AG96" i="1" s="1"/>
  <c r="P137" i="3"/>
  <c r="AU96" i="1"/>
  <c r="P157" i="17"/>
  <c r="AU111" i="1" s="1"/>
  <c r="P135" i="26"/>
  <c r="P134"/>
  <c r="AU121" i="1"/>
  <c r="R137" i="3"/>
  <c r="R157" i="17"/>
  <c r="BK133" i="21"/>
  <c r="J133"/>
  <c r="J30" s="1"/>
  <c r="AG116" i="1" s="1"/>
  <c r="BK135" i="26"/>
  <c r="J135"/>
  <c r="J97"/>
  <c r="BK130" i="2"/>
  <c r="J130" s="1"/>
  <c r="J96" s="1"/>
  <c r="BK131" i="9"/>
  <c r="J131"/>
  <c r="J98" s="1"/>
  <c r="J138" i="3"/>
  <c r="J97"/>
  <c r="BK118" i="24"/>
  <c r="J118" s="1"/>
  <c r="J96" s="1"/>
  <c r="BK140" i="25"/>
  <c r="J140"/>
  <c r="J97" s="1"/>
  <c r="BK123" i="27"/>
  <c r="J123"/>
  <c r="J96"/>
  <c r="BK123" i="7"/>
  <c r="J123"/>
  <c r="BK128" i="8"/>
  <c r="J128"/>
  <c r="BK155" i="12"/>
  <c r="J155"/>
  <c r="J96"/>
  <c r="J98" i="18"/>
  <c r="J125" i="15"/>
  <c r="J97"/>
  <c r="J39" i="23"/>
  <c r="J39" i="22"/>
  <c r="J41" i="19"/>
  <c r="AN111" i="1"/>
  <c r="J41" i="18"/>
  <c r="J96" i="17"/>
  <c r="BK121" i="16"/>
  <c r="J121"/>
  <c r="J30" s="1"/>
  <c r="AG110" i="1" s="1"/>
  <c r="AN110" s="1"/>
  <c r="J39" i="17"/>
  <c r="BK131" i="10"/>
  <c r="J131"/>
  <c r="J32" s="1"/>
  <c r="AG104" i="1" s="1"/>
  <c r="AN104" s="1"/>
  <c r="AN113"/>
  <c r="J30" i="4"/>
  <c r="AG97" i="1" s="1"/>
  <c r="J30" i="14"/>
  <c r="AG108" i="1"/>
  <c r="AZ112"/>
  <c r="AV112" s="1"/>
  <c r="AT112" s="1"/>
  <c r="BD94"/>
  <c r="W33" s="1"/>
  <c r="J30" i="15"/>
  <c r="AG109" i="1"/>
  <c r="J30" i="13"/>
  <c r="AG107" i="1" s="1"/>
  <c r="J30" i="6"/>
  <c r="AG99" i="1"/>
  <c r="AG112"/>
  <c r="BB94"/>
  <c r="W31" s="1"/>
  <c r="J30" i="7"/>
  <c r="AG100" i="1"/>
  <c r="J32" i="8"/>
  <c r="AG102" i="1" s="1"/>
  <c r="AZ101"/>
  <c r="AV101" s="1"/>
  <c r="AT101" s="1"/>
  <c r="BA94"/>
  <c r="W30" s="1"/>
  <c r="BC94"/>
  <c r="W32" s="1"/>
  <c r="AU101"/>
  <c r="J30" i="20"/>
  <c r="AG115" i="1"/>
  <c r="J30" i="5"/>
  <c r="AG98" i="1"/>
  <c r="J96" i="11" l="1"/>
  <c r="J30"/>
  <c r="J39" i="13"/>
  <c r="J39" i="3"/>
  <c r="J39" i="21"/>
  <c r="J39" i="7"/>
  <c r="J41" i="8"/>
  <c r="J39" i="4"/>
  <c r="J39" i="15"/>
  <c r="J39" i="6"/>
  <c r="J39" i="14"/>
  <c r="J39" i="20"/>
  <c r="J39" i="5"/>
  <c r="J98" i="8"/>
  <c r="BK139" i="25"/>
  <c r="J139"/>
  <c r="J96" s="1"/>
  <c r="J96" i="3"/>
  <c r="J96" i="7"/>
  <c r="J96" i="21"/>
  <c r="BK134" i="26"/>
  <c r="J134"/>
  <c r="J39" i="16"/>
  <c r="J96"/>
  <c r="J41" i="10"/>
  <c r="J98"/>
  <c r="AN99" i="1"/>
  <c r="AN100"/>
  <c r="AN97"/>
  <c r="AN98"/>
  <c r="AN102"/>
  <c r="AN107"/>
  <c r="AN108"/>
  <c r="AN109"/>
  <c r="AN115"/>
  <c r="AN96"/>
  <c r="AN116"/>
  <c r="AN112"/>
  <c r="J32" i="9"/>
  <c r="AG103" i="1"/>
  <c r="AN103" s="1"/>
  <c r="J30" i="12"/>
  <c r="AG106" i="1"/>
  <c r="J30" i="26"/>
  <c r="AG121" i="1" s="1"/>
  <c r="AY94"/>
  <c r="AZ94"/>
  <c r="AV94" s="1"/>
  <c r="AK29" s="1"/>
  <c r="J30" i="24"/>
  <c r="AG119" i="1"/>
  <c r="J30" i="2"/>
  <c r="AG95" i="1" s="1"/>
  <c r="J30" i="27"/>
  <c r="AG122" i="1"/>
  <c r="AU94"/>
  <c r="AX94"/>
  <c r="AW94"/>
  <c r="AK30" s="1"/>
  <c r="AG105" l="1"/>
  <c r="AN105" s="1"/>
  <c r="J39" i="11"/>
  <c r="J96" i="26"/>
  <c r="J39" i="27"/>
  <c r="J41" i="9"/>
  <c r="J39" i="12"/>
  <c r="J39" i="24"/>
  <c r="J39" i="26"/>
  <c r="J39" i="2"/>
  <c r="AN122" i="1"/>
  <c r="AN95"/>
  <c r="AN106"/>
  <c r="AN119"/>
  <c r="AN121"/>
  <c r="AG101"/>
  <c r="W29"/>
  <c r="J30" i="25"/>
  <c r="AG120" i="1"/>
  <c r="AT94"/>
  <c r="AN101" l="1"/>
  <c r="J39" i="25"/>
  <c r="AN120" i="1"/>
  <c r="AG94"/>
  <c r="AK26" s="1"/>
  <c r="AK35" s="1"/>
  <c r="AN94" l="1"/>
</calcChain>
</file>

<file path=xl/sharedStrings.xml><?xml version="1.0" encoding="utf-8"?>
<sst xmlns="http://schemas.openxmlformats.org/spreadsheetml/2006/main" count="120085" uniqueCount="16554">
  <si>
    <t>Export Komplet</t>
  </si>
  <si>
    <t/>
  </si>
  <si>
    <t>2.0</t>
  </si>
  <si>
    <t>ZAMOK</t>
  </si>
  <si>
    <t>False</t>
  </si>
  <si>
    <t>{f2c60da1-2fa3-4f10-a9cf-271644333e4d}</t>
  </si>
  <si>
    <t>0,01</t>
  </si>
  <si>
    <t>21</t>
  </si>
  <si>
    <t>15</t>
  </si>
  <si>
    <t>REKAPITULACE STAVBY</t>
  </si>
  <si>
    <t>v ---  níže se nacházejí doplnkové a pomocné údaje k sestavám  --- v</t>
  </si>
  <si>
    <t>Návod na vyplnění</t>
  </si>
  <si>
    <t>0,001</t>
  </si>
  <si>
    <t>Kód:</t>
  </si>
  <si>
    <t>5-2019</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</si>
  <si>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</si>
  <si>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</si>
  <si>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SO07 - Přístavby, nástavby a stavební úpravy pavilonu CH, Nemocnice ČB - 2.etapa</t>
  </si>
  <si>
    <t>KSO:</t>
  </si>
  <si>
    <t>CC-CZ:</t>
  </si>
  <si>
    <t>Místo:</t>
  </si>
  <si>
    <t>České Budějovice</t>
  </si>
  <si>
    <t>Datum:</t>
  </si>
  <si>
    <t>19. 6. 2022</t>
  </si>
  <si>
    <t>Zadavatel:</t>
  </si>
  <si>
    <t>IČ:</t>
  </si>
  <si>
    <t>Nemocnice České Budějovice</t>
  </si>
  <si>
    <t>DIČ:</t>
  </si>
  <si>
    <t>Uchazeč:</t>
  </si>
  <si>
    <t>Vyplň údaj</t>
  </si>
  <si>
    <t>Projektant:</t>
  </si>
  <si>
    <t>AGP nova</t>
  </si>
  <si>
    <t>True</t>
  </si>
  <si>
    <t>Zpracovatel:</t>
  </si>
  <si>
    <t xml:space="preserve"> </t>
  </si>
  <si>
    <t>Poznámka:</t>
  </si>
  <si>
    <t>Položky, pokud není uvedeno jinak, obsahují veškeré náklady na provedení, tzn. dodávku, montáž a montážní prostředky, kotevní a spojovací prvky, povrchovou úpravu, přesuny a dopravu, skládkovné, systémové detaily a řešení (napojení na okolní konstrukce, těsnění, prostupy, ukončení atd.), pomocné lešení a přípravné práce._x000D_
Podrobná specifikace položek je obsažena v projektové dokumentaci, která je nedílnou součástí zadávací dokumentace._x000D_
Pokud není uveden výkaz výměr, byly hodnoty převzaty přímo z tabulek v projektu a CAD systémů._x000D_
Pokud se v položkách objeví obchodní název, je uveden pouze orientačně, jako příklad.</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</si>
  <si>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</si>
  <si>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</si>
  <si>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</si>
  <si>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</si>
  <si>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</si>
  <si>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</si>
  <si>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</si>
  <si>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</si>
  <si>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</si>
  <si>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</si>
  <si>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</si>
  <si>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</si>
  <si>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</si>
  <si>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</si>
  <si>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</si>
  <si>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</si>
  <si>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</si>
  <si>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</si>
  <si>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</si>
  <si>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</si>
  <si>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</si>
  <si>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</si>
  <si>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</si>
  <si>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</si>
  <si>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</si>
  <si>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</si>
  <si>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</si>
  <si>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</si>
  <si>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</si>
  <si>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</si>
  <si>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</si>
  <si>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</si>
  <si>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</si>
  <si>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</si>
  <si>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</si>
  <si>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</si>
  <si>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</si>
  <si>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</si>
  <si>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</si>
  <si>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</si>
  <si>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</si>
  <si>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</si>
  <si>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</si>
  <si>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</si>
  <si>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</si>
  <si>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D.1.0</t>
  </si>
  <si>
    <t>Bourací práce</t>
  </si>
  <si>
    <t>STA</t>
  </si>
  <si>
    <t>1</t>
  </si>
  <si>
    <t>{8a743617-1ada-407e-b09d-544284771a4a}</t>
  </si>
  <si>
    <t>2</t>
  </si>
  <si>
    <t>D.1.1</t>
  </si>
  <si>
    <t>Stavební část</t>
  </si>
  <si>
    <t>{bb3c636c-d5c6-4d34-977c-7af2861ce89d}</t>
  </si>
  <si>
    <t>D.1.1.1</t>
  </si>
  <si>
    <t>Stavební výplně</t>
  </si>
  <si>
    <t>{c9f427ea-6758-4e44-8363-60bd8475262e}</t>
  </si>
  <si>
    <t>D.1.1.2</t>
  </si>
  <si>
    <t>Ostatní výrobky</t>
  </si>
  <si>
    <t>{17a4f3aa-b99f-4d31-97a1-a2a1378dee0a}</t>
  </si>
  <si>
    <t>D.1.1.3</t>
  </si>
  <si>
    <t>Atrium</t>
  </si>
  <si>
    <t>{217ba3e3-1ad7-458e-a91a-30b5cce77c5f}</t>
  </si>
  <si>
    <t>D.1.2</t>
  </si>
  <si>
    <t>Konstrukční část</t>
  </si>
  <si>
    <t>{52049da3-a121-4cdb-8976-279e0a322321}</t>
  </si>
  <si>
    <t>D.1.4.1</t>
  </si>
  <si>
    <t>Zdravotně-technické instalace</t>
  </si>
  <si>
    <t>{af7f2a15-f82c-4863-a294-4def7096f095}</t>
  </si>
  <si>
    <t>D.1.4.1.1</t>
  </si>
  <si>
    <t>Vnitřní  kanalizace</t>
  </si>
  <si>
    <t>Soupis</t>
  </si>
  <si>
    <t>{e49bec3c-b7ec-4885-ab16-f34a4b638a3f}</t>
  </si>
  <si>
    <t>D.1.4.1.2</t>
  </si>
  <si>
    <t>Vnitřní vodovod</t>
  </si>
  <si>
    <t>{548c4838-4a18-4edc-9562-d6b68ceaf747}</t>
  </si>
  <si>
    <t>D.1.4.1.3</t>
  </si>
  <si>
    <t>Venkovní kanalizace</t>
  </si>
  <si>
    <t>{9c7806c1-6080-4f2b-aac0-1e17f5a0915c}</t>
  </si>
  <si>
    <t>D.1.4.2</t>
  </si>
  <si>
    <t>Silnoproud</t>
  </si>
  <si>
    <t>{67a54d70-e5d8-418e-b73b-d220de57c4a8}</t>
  </si>
  <si>
    <t>D.1.4.3</t>
  </si>
  <si>
    <t>Chlazení vodní</t>
  </si>
  <si>
    <t>{a4446271-7e18-47dd-a3a5-1a121c235731}</t>
  </si>
  <si>
    <t>D.1.4.4.1</t>
  </si>
  <si>
    <t>VRF chlazení</t>
  </si>
  <si>
    <t>{cb8fe63f-36bf-4a3b-a5b4-ff1e7e40d18c}</t>
  </si>
  <si>
    <t>D.1.4.4.2</t>
  </si>
  <si>
    <t>Chlazení TM</t>
  </si>
  <si>
    <t>{7f9895dd-516c-4186-aa5e-a37333a5da9f}</t>
  </si>
  <si>
    <t>D.1.4.5</t>
  </si>
  <si>
    <t>Slaboproud</t>
  </si>
  <si>
    <t>{a16f2822-662e-48a6-a0f1-2f3c615fe96c}</t>
  </si>
  <si>
    <t>D.1.4.6</t>
  </si>
  <si>
    <t>EPS + ERO</t>
  </si>
  <si>
    <t>{c36ebca5-f929-427d-bc38-908cec35c9b1}</t>
  </si>
  <si>
    <t>D.1.4.7</t>
  </si>
  <si>
    <t>Vytápění</t>
  </si>
  <si>
    <t>{dcb72b0f-fb15-4a53-9376-6be1ec413c2c}</t>
  </si>
  <si>
    <t>D.1.4.8</t>
  </si>
  <si>
    <t>Rozvody medicinálních plynů</t>
  </si>
  <si>
    <t>{076f1475-29fc-431c-a544-daf51d004447}</t>
  </si>
  <si>
    <t>D.1.4.8.1</t>
  </si>
  <si>
    <t>Položky</t>
  </si>
  <si>
    <t>{ceb4e5b2-bfba-4344-a501-6997baacade8}</t>
  </si>
  <si>
    <t>D.1.4.8.2</t>
  </si>
  <si>
    <t>Přípomocné práce</t>
  </si>
  <si>
    <t>{7994952f-0612-4ef9-89fc-5430b699456c}</t>
  </si>
  <si>
    <t>D.1.4.9</t>
  </si>
  <si>
    <t>Vzduchotechnika</t>
  </si>
  <si>
    <t>{703cbbdc-f74f-469b-8e3c-85ec6849ad22}</t>
  </si>
  <si>
    <t>D.1.4.10</t>
  </si>
  <si>
    <t>Měření a regulace</t>
  </si>
  <si>
    <t>{1bcb38b4-cb4c-4d0a-a1ac-8517fae75a4a}</t>
  </si>
  <si>
    <t>D.1.4.11</t>
  </si>
  <si>
    <t>Speciální zdrav. nábytek</t>
  </si>
  <si>
    <t>{7b3e6ab1-0fd2-4a4f-b7d0-da762a9a54ab}</t>
  </si>
  <si>
    <t>D.2.2.6</t>
  </si>
  <si>
    <t>Lékařské technologie</t>
  </si>
  <si>
    <t>{95f8f8bd-3d3d-48b6-98fc-ee9ec0a88027}</t>
  </si>
  <si>
    <t>PS</t>
  </si>
  <si>
    <t>Výtahy</t>
  </si>
  <si>
    <t>{bf300e16-e1b7-4c59-bc9a-e96f3c88583f}</t>
  </si>
  <si>
    <t>SO 04</t>
  </si>
  <si>
    <t>Zpevněné plochy</t>
  </si>
  <si>
    <t>{e0954fde-3ee8-4296-a3eb-9dd8562894da}</t>
  </si>
  <si>
    <t>822 5</t>
  </si>
  <si>
    <t>SO 04.1</t>
  </si>
  <si>
    <t xml:space="preserve"> Komunikace pro příjezd sanitek</t>
  </si>
  <si>
    <t>{0b942676-f91d-4542-9d7f-3d71dbfd4099}</t>
  </si>
  <si>
    <t>VRN</t>
  </si>
  <si>
    <t>Vedlejší a ostatní náklady</t>
  </si>
  <si>
    <t>{aa0ab1a8-1205-46ab-9755-81d04ec137fd}</t>
  </si>
  <si>
    <t>KRYCÍ LIST SOUPISU PRACÍ</t>
  </si>
  <si>
    <t>Objekt:</t>
  </si>
  <si>
    <t>D.1.0 - Bourací práce</t>
  </si>
  <si>
    <t>Položky, pokud není uvedeno jinak, obsahují veškeré náklady na provedení, tzn. dodávku, montáž a montážní prostředky, kotevní a spojovací prvky, povrchovou úpravu, přesuny a dopravu, skládkovné, systémové detaily a řešení (napojení na okolní konstrukce, těsnění, prostupy, ukončení atd.), pomocné lešení a přípravné práce. Podrobná specifikace položek je obsažena v projektové dokumentaci, která je nedílnou součástí zadávací dokumentace. Pokud není uveden výkaz výměr, byly hodnoty převzaty přímo z tabulek v projektu a CAD systémů. Pokud se v položkách objeví obchodní název, je uveden pouze orientačně, jako příklad.</t>
  </si>
  <si>
    <t>REKAPITULACE ČLENĚNÍ SOUPISU PRACÍ</t>
  </si>
  <si>
    <t>Kód dílu - Popis</t>
  </si>
  <si>
    <t>Cena celkem [CZK]</t>
  </si>
  <si>
    <t>Náklady ze soupisu prací</t>
  </si>
  <si>
    <t>-1</t>
  </si>
  <si>
    <t>HSV - Práce a dodávky HSV</t>
  </si>
  <si>
    <t xml:space="preserve">    9 - Ostatní konstrukce a práce, bourání</t>
  </si>
  <si>
    <t xml:space="preserve">    94 - Lešení a stavební výtahy</t>
  </si>
  <si>
    <t xml:space="preserve">    96 - Bourání konstrukcí</t>
  </si>
  <si>
    <t xml:space="preserve">    997 - Přesun sutě</t>
  </si>
  <si>
    <t>PSV - Práce a dodávky PSV</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</si>
  <si>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</si>
  <si>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</si>
  <si>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</si>
  <si>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</si>
  <si>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</si>
  <si>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771 - Podlahy z dlaždic</t>
  </si>
  <si>
    <t xml:space="preserve">    776 - Podlahy povlakové</t>
  </si>
  <si>
    <t xml:space="preserve">    781 - Dokončovací práce - obklady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</si>
  <si>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</si>
  <si>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</si>
  <si>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</si>
  <si>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</si>
  <si>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</si>
  <si>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</si>
  <si>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</si>
  <si>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</si>
  <si>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</si>
  <si>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</si>
  <si>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</si>
  <si>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</si>
  <si>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</si>
  <si>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</si>
  <si>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</si>
  <si>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</si>
  <si>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9</t>
  </si>
  <si>
    <t>Ostatní konstrukce a práce, bourání</t>
  </si>
  <si>
    <t>94</t>
  </si>
  <si>
    <t>Lešení a stavební výtahy</t>
  </si>
  <si>
    <t>K</t>
  </si>
  <si>
    <t>949101111</t>
  </si>
  <si>
    <t>Lešení pomocné pracovní pro objekty pozemních staveb pro zatížení do 150 kg/m2, o výšce lešeňové podlahy do 1,9 m</t>
  </si>
  <si>
    <t>m2</t>
  </si>
  <si>
    <t>4</t>
  </si>
  <si>
    <t>-820347913</t>
  </si>
  <si>
    <t>96</t>
  </si>
  <si>
    <t>Bourání konstrukcí</t>
  </si>
  <si>
    <t>961055111</t>
  </si>
  <si>
    <t>Bourání základů z betonu železového</t>
  </si>
  <si>
    <t>m3</t>
  </si>
  <si>
    <t>1444180341</t>
  </si>
  <si>
    <t>3</t>
  </si>
  <si>
    <t>962031133</t>
  </si>
  <si>
    <t>Bourání příček z cihel, tvárnic nebo příčkovek z cihel pálených, plných nebo dutých na maltu vápennou nebo vápenocementovou, tl. do 150 mm</t>
  </si>
  <si>
    <t>-1951415883</t>
  </si>
  <si>
    <t>962081141</t>
  </si>
  <si>
    <t>Bourání zdiva příček nebo vybourání otvorů ze skleněných tvárnic, tl. do 150 mm</t>
  </si>
  <si>
    <t>221725779</t>
  </si>
  <si>
    <t>5</t>
  </si>
  <si>
    <t>964073441</t>
  </si>
  <si>
    <t>Vybourání válcovaných nosníků uložených ve zdivu cihelném délky do 8 m, hmotnosti do 55 kg/m</t>
  </si>
  <si>
    <t>t</t>
  </si>
  <si>
    <t>-1965506867</t>
  </si>
  <si>
    <t>6</t>
  </si>
  <si>
    <t>K007</t>
  </si>
  <si>
    <t>Bourání obvodového pláště z keramických panelů</t>
  </si>
  <si>
    <t>503647412</t>
  </si>
  <si>
    <t>7</t>
  </si>
  <si>
    <t>962032231</t>
  </si>
  <si>
    <t>Bourání zdiva nadzákladového z cihel nebo tvárnic z cihel pálených nebo vápenopískových, na maltu vápennou nebo vápenocementovou, objemu přes 1 m3</t>
  </si>
  <si>
    <t>-29212153</t>
  </si>
  <si>
    <t>8</t>
  </si>
  <si>
    <t>963012510</t>
  </si>
  <si>
    <t>Bourání stropů z desek nebo panelů železobetonových prefabrikovaných s dutinami z desek, š. do 300 mm tl. do 140 mm</t>
  </si>
  <si>
    <t>1198733640</t>
  </si>
  <si>
    <t>963051110-4</t>
  </si>
  <si>
    <t>Bourání železobetonových stropů trapézový plech s nabetonávkou</t>
  </si>
  <si>
    <t>-2005922758</t>
  </si>
  <si>
    <t>10</t>
  </si>
  <si>
    <t>963051113</t>
  </si>
  <si>
    <t>Bourání železobetonových stropů deskových, tl. přes 80 mm</t>
  </si>
  <si>
    <t>-441378080</t>
  </si>
  <si>
    <t>11</t>
  </si>
  <si>
    <t>963051213</t>
  </si>
  <si>
    <t>Bourání železobetonových stropů žebrových s viditelnými trámy</t>
  </si>
  <si>
    <t>-747266796</t>
  </si>
  <si>
    <t>12</t>
  </si>
  <si>
    <t>963013530</t>
  </si>
  <si>
    <t>Bourání stropů s keramickou výplní jakékoliv tloušťky</t>
  </si>
  <si>
    <t>167446336</t>
  </si>
  <si>
    <t>13</t>
  </si>
  <si>
    <t>963053935-1</t>
  </si>
  <si>
    <t>Bourání železobetonových schodišťových ramen</t>
  </si>
  <si>
    <t>-601975450</t>
  </si>
  <si>
    <t>14</t>
  </si>
  <si>
    <t>965042141</t>
  </si>
  <si>
    <t>Bourání mazanin betonových nebo z litého asfaltu tl. do 100 mm, plochy přes 4 m2</t>
  </si>
  <si>
    <t>-1386560137</t>
  </si>
  <si>
    <t>965049111</t>
  </si>
  <si>
    <t>Bourání mazanin Příplatek k cenám za bourání mazanin betonových se svařovanou sítí, tl. do 100 mm</t>
  </si>
  <si>
    <t>-1335364002</t>
  </si>
  <si>
    <t>16</t>
  </si>
  <si>
    <t>966071121</t>
  </si>
  <si>
    <t>Demontáž ocelových konstrukcí profilů hmotnosti přes 13 do 30 kg/m, hmotnosti konstrukce do 5 t</t>
  </si>
  <si>
    <t>839976613</t>
  </si>
  <si>
    <t>17</t>
  </si>
  <si>
    <t>966073121</t>
  </si>
  <si>
    <t>Demontáž krytiny střech ocelových konstrukcí z tvarovaných ocelových plechů, výšky budovy do 6 m</t>
  </si>
  <si>
    <t>628773509</t>
  </si>
  <si>
    <t>18</t>
  </si>
  <si>
    <t>966080113</t>
  </si>
  <si>
    <t>Bourání kontaktního zateplení včetně povrchové úpravy omítkou nebo nátěrem z desek z minerální vlny, tloušťky přes 60 do 120 mm</t>
  </si>
  <si>
    <t>2130575678</t>
  </si>
  <si>
    <t>19</t>
  </si>
  <si>
    <t>968072641</t>
  </si>
  <si>
    <t>Vybourání kovových rámů oken s křídly, dveřních zárubní, vrat, stěn, ostění nebo obkladů stěn jakýchkoliv, kromě výkladních jakékoliv plochy</t>
  </si>
  <si>
    <t>2039722916</t>
  </si>
  <si>
    <t>20</t>
  </si>
  <si>
    <t>968082015</t>
  </si>
  <si>
    <t>Vybourání plastových rámů oken s křídly, dveřních zárubní, vrat rámu oken s křídly, plochy do 1 m2</t>
  </si>
  <si>
    <t>286368090</t>
  </si>
  <si>
    <t>968082016</t>
  </si>
  <si>
    <t>Vybourání plastových rámů oken s křídly, dveřních zárubní, vrat rámu oken s křídly, plochy přes 1 do 2 m2</t>
  </si>
  <si>
    <t>977384735</t>
  </si>
  <si>
    <t>22</t>
  </si>
  <si>
    <t>968082017</t>
  </si>
  <si>
    <t>Vybourání plastových rámů oken s křídly, dveřních zárubní, vrat rámu oken s křídly, plochy přes 2 do 4 m2</t>
  </si>
  <si>
    <t>-1118870404</t>
  </si>
  <si>
    <t>23</t>
  </si>
  <si>
    <t>968082018</t>
  </si>
  <si>
    <t>Vybourání plastových rámů oken s křídly, dveřních zárubní, vrat rámu oken s křídly, plochy přes 4 m2</t>
  </si>
  <si>
    <t>1692462065</t>
  </si>
  <si>
    <t>24</t>
  </si>
  <si>
    <t>978013191</t>
  </si>
  <si>
    <t>Otlučení vápenných nebo vápenocementových omítek vnitřních ploch stěn s vyškrabáním spar, s očištěním zdiva, v rozsahu přes 50 do 100 %</t>
  </si>
  <si>
    <t>-1224428238</t>
  </si>
  <si>
    <t>25</t>
  </si>
  <si>
    <t>978011191</t>
  </si>
  <si>
    <t>Otlučení vápenných nebo vápenocementových omítek vnitřních ploch stropů, v rozsahu přes 50 do 100 %</t>
  </si>
  <si>
    <t>-732402701</t>
  </si>
  <si>
    <t>26</t>
  </si>
  <si>
    <t>K001</t>
  </si>
  <si>
    <t>Demontáž ochranných prvků stěn</t>
  </si>
  <si>
    <t>m</t>
  </si>
  <si>
    <t>1757546697</t>
  </si>
  <si>
    <t>27</t>
  </si>
  <si>
    <t>K002</t>
  </si>
  <si>
    <t>Demontáž ochrany rohů</t>
  </si>
  <si>
    <t>kus</t>
  </si>
  <si>
    <t>2138788854</t>
  </si>
  <si>
    <t>28</t>
  </si>
  <si>
    <t>K003</t>
  </si>
  <si>
    <t>Příplatek za postupné odřezávání stropu od věnce- bedýnkový strop nad 3NP</t>
  </si>
  <si>
    <t>-1869292049</t>
  </si>
  <si>
    <t>29</t>
  </si>
  <si>
    <t>K004</t>
  </si>
  <si>
    <t>Příplatek za odřezávání stávající ŽB kce- průvlaky a panely v místě nového jádra</t>
  </si>
  <si>
    <t>-1341648424</t>
  </si>
  <si>
    <t>30</t>
  </si>
  <si>
    <t>968072455</t>
  </si>
  <si>
    <t>Vybourání kovových rámů oken s křídly, dveřních zárubní, vrat, stěn, ostění nebo obkladů dveřních zárubní, plochy do 2 m2</t>
  </si>
  <si>
    <t>1743807576</t>
  </si>
  <si>
    <t>31</t>
  </si>
  <si>
    <t>968072456</t>
  </si>
  <si>
    <t>Vybourání kovových rámů oken s křídly, dveřních zárubní, vrat, stěn, ostění nebo obkladů dveřních zárubní, plochy přes 2 m2</t>
  </si>
  <si>
    <t>-2084221609</t>
  </si>
  <si>
    <t>32</t>
  </si>
  <si>
    <t>K008</t>
  </si>
  <si>
    <t>Demontáž drobných prvků na fasádě (značky, cedule, větrací mřížky atd.)</t>
  </si>
  <si>
    <t>hod</t>
  </si>
  <si>
    <t>-1004710943</t>
  </si>
  <si>
    <t>33</t>
  </si>
  <si>
    <t>K019</t>
  </si>
  <si>
    <t>Demontáž drobných prvků v interiéru (zábradlí, parapety atd.)</t>
  </si>
  <si>
    <t>-900986921</t>
  </si>
  <si>
    <t>34</t>
  </si>
  <si>
    <t>K016</t>
  </si>
  <si>
    <t>Demontáž lékařské technologie-zdrojová rampa/most- obyčejné lůžko</t>
  </si>
  <si>
    <t>-1563666695</t>
  </si>
  <si>
    <t>35</t>
  </si>
  <si>
    <t>K017</t>
  </si>
  <si>
    <t>Demontáž lékařské technologie-zdrojová rampa/most- JIP lůžko</t>
  </si>
  <si>
    <t>-1758780820</t>
  </si>
  <si>
    <t>36</t>
  </si>
  <si>
    <t>K018</t>
  </si>
  <si>
    <t>Demontáž vybavení operačního sálu (tubus, stativ, apod)</t>
  </si>
  <si>
    <t>sál</t>
  </si>
  <si>
    <t>838594206</t>
  </si>
  <si>
    <t>997</t>
  </si>
  <si>
    <t>Přesun sutě</t>
  </si>
  <si>
    <t>37</t>
  </si>
  <si>
    <t>997013111</t>
  </si>
  <si>
    <t>Vnitrostaveništní doprava suti a vybouraných hmot vodorovně do 50 m svisle s použitím mechanizace pro budovy a haly výšky do 6 m (předpoklad 70% z celkového množství suti- přesun pomocí shozu)</t>
  </si>
  <si>
    <t>-1804446608</t>
  </si>
  <si>
    <t>38</t>
  </si>
  <si>
    <t>997013116</t>
  </si>
  <si>
    <t>Vnitrostaveništní doprava suti a vybouraných hmot vodorovně do 50 m svisle s použitím mechanizace pro budovy a haly výšky přes 18 do 21 m (předpoklad 10% z celkového množství suti)</t>
  </si>
  <si>
    <t>1431169051</t>
  </si>
  <si>
    <t>39</t>
  </si>
  <si>
    <t>997013156</t>
  </si>
  <si>
    <t>Vnitrostaveništní doprava suti a vybouraných hmot vodorovně do 50 m svisle s omezením mechanizace pro budovy a haly výšky přes 18 do 21 m (předpoklad 10% z celkového množství suti)</t>
  </si>
  <si>
    <t>-969845495</t>
  </si>
  <si>
    <t>40</t>
  </si>
  <si>
    <t>997013216</t>
  </si>
  <si>
    <t>Vnitrostaveništní doprava suti a vybouraných hmot vodorovně do 50 m svisle ručně pro budovy a haly výšky přes 18 do 21 m (předpoklad 10% z celkového množství suti)</t>
  </si>
  <si>
    <t>1548281112</t>
  </si>
  <si>
    <t>41</t>
  </si>
  <si>
    <t>997013312</t>
  </si>
  <si>
    <t>Doprava suti shozem montáž a demontáž shozu výšky přes 10 do 20 m</t>
  </si>
  <si>
    <t>1773753995</t>
  </si>
  <si>
    <t>42</t>
  </si>
  <si>
    <t>997013322</t>
  </si>
  <si>
    <t>Doprava suti shozem montáž a demontáž shozu výšky Příplatek za první a každý další den použití shozu k ceně -3312</t>
  </si>
  <si>
    <t>799916910</t>
  </si>
  <si>
    <t>43</t>
  </si>
  <si>
    <t>K020</t>
  </si>
  <si>
    <t>Příplatek za posun shozů po jednotlivých patrech a v rámci stavby dle potřeby</t>
  </si>
  <si>
    <t>kpl</t>
  </si>
  <si>
    <t>-1044744632</t>
  </si>
  <si>
    <t>44</t>
  </si>
  <si>
    <t>997013501</t>
  </si>
  <si>
    <t>Odvoz suti a vybouraných hmot na skládku nebo meziskládku se složením, na vzdálenost do 1 km</t>
  </si>
  <si>
    <t>-86340078</t>
  </si>
  <si>
    <t>45</t>
  </si>
  <si>
    <t>997013509</t>
  </si>
  <si>
    <t>Odvoz suti a vybouraných hmot na skládku nebo meziskládku se složením, na vzdálenost Příplatek k ceně za každý další i započatý 1 km přes 1 km</t>
  </si>
  <si>
    <t>-871631143</t>
  </si>
  <si>
    <t>46</t>
  </si>
  <si>
    <t>997013631</t>
  </si>
  <si>
    <t>Poplatek za uložení stavebního odpadu na skládce (skládkovné) směsného stavebního a demoličního zatříděného do Katalogu odpadů pod kódem 17 09 04</t>
  </si>
  <si>
    <t>-956629175</t>
  </si>
  <si>
    <t>47</t>
  </si>
  <si>
    <t>997013631-2</t>
  </si>
  <si>
    <t>Poplatek za uložení stavebního odpadu na skládce (skládkovné)- okna, dveře atd.</t>
  </si>
  <si>
    <t>1608936982</t>
  </si>
  <si>
    <t>48</t>
  </si>
  <si>
    <t>997013811</t>
  </si>
  <si>
    <t>Poplatek za uložení stavebního odpadu na skládce (skládkovné) dřevěného zatříděného do Katalogu odpadů pod kódem 17 02 01</t>
  </si>
  <si>
    <t>868777100</t>
  </si>
  <si>
    <t>49</t>
  </si>
  <si>
    <t>997013812-2</t>
  </si>
  <si>
    <t>Poplatek za uložení stavebního odpadu na skládce (skládkovné)- SDK a minerální podhledy</t>
  </si>
  <si>
    <t>466489697</t>
  </si>
  <si>
    <t>50</t>
  </si>
  <si>
    <t>997013813</t>
  </si>
  <si>
    <t>Poplatek za uložení stavebního odpadu na skládce (skládkovné) z plastických hmot zatříděného do Katalogu odpadů pod kódem 17 02 03</t>
  </si>
  <si>
    <t>-367400854</t>
  </si>
  <si>
    <t>51</t>
  </si>
  <si>
    <t>997013814-3</t>
  </si>
  <si>
    <t>Poplatek za uložení stavebního odpadu na skládce (skládkovné) z izolačních materiálů- tepelné izolace</t>
  </si>
  <si>
    <t>-6849310</t>
  </si>
  <si>
    <t>52</t>
  </si>
  <si>
    <t>997013814-2</t>
  </si>
  <si>
    <t>Poplatek za uložení stavebního odpadu na skládce (skládkovné) z izolačních materiálů- asfaltové pásy</t>
  </si>
  <si>
    <t>-840067413</t>
  </si>
  <si>
    <t>53</t>
  </si>
  <si>
    <t>997013862</t>
  </si>
  <si>
    <t>Poplatek za uložení stavebního odpadu na recyklační skládce (skládkovné) z armovaného betonu zatříděného do Katalogu odpadů pod kódem 17 01 01</t>
  </si>
  <si>
    <t>876833163</t>
  </si>
  <si>
    <t>54</t>
  </si>
  <si>
    <t>997013869</t>
  </si>
  <si>
    <t>Poplatek za uložení stavebního odpadu na recyklační skládce (skládkovné) ze směsí nebo oddělených frakcí betonu, cihel a keramických výrobků zatříděného do Katalogu odpadů pod kódem 17 01 07</t>
  </si>
  <si>
    <t>1459998316</t>
  </si>
  <si>
    <t>PSV</t>
  </si>
  <si>
    <t>Práce a dodávky PSV</t>
  </si>
  <si>
    <t>712</t>
  </si>
  <si>
    <t>Povlakové krytiny</t>
  </si>
  <si>
    <t>55</t>
  </si>
  <si>
    <t>712340831</t>
  </si>
  <si>
    <t>Odstranění povlakové krytiny střech plochých do 10° z přitavených pásů NAIP v plné ploše jednovrstvé</t>
  </si>
  <si>
    <t>-1479973332</t>
  </si>
  <si>
    <t>56</t>
  </si>
  <si>
    <t>712340832</t>
  </si>
  <si>
    <t>Odstranění povlakové krytiny střech plochých do 10° z přitavených pásů NAIP v plné ploše dvouvrstvé</t>
  </si>
  <si>
    <t>-1708722095</t>
  </si>
  <si>
    <t>57</t>
  </si>
  <si>
    <t>712340833</t>
  </si>
  <si>
    <t>Odstranění povlakové krytiny střech plochých do 10° z přitavených pásů NAIP v plné ploše třívrstvé</t>
  </si>
  <si>
    <t>1969272996</t>
  </si>
  <si>
    <t>713</t>
  </si>
  <si>
    <t>Izolace tepelné</t>
  </si>
  <si>
    <t>58</t>
  </si>
  <si>
    <t>713120811</t>
  </si>
  <si>
    <t>Odstranění tepelné izolace podlah z rohoží, pásů, dílců, desek, bloků podlah volně kladených nebo mezi trámy z vláknitých materiálů suchých, tloušťka izolace do 100 mm</t>
  </si>
  <si>
    <t>-2145264226</t>
  </si>
  <si>
    <t>59</t>
  </si>
  <si>
    <t>713140813</t>
  </si>
  <si>
    <t>Odstranění tepelné izolace střech plochých z rohoží, pásů, dílců, desek, bloků nadstřešních izolací volně položených z vláknitých materiálů suchých, tloušťka izolace přes 100 mm</t>
  </si>
  <si>
    <t>646657071</t>
  </si>
  <si>
    <t>60</t>
  </si>
  <si>
    <t>713140811</t>
  </si>
  <si>
    <t>Odstranění tepelné izolace střech plochých z rohoží, pásů, dílců, desek, bloků nadstřešních izolací volně položených z vláknitých materiálů suchých, tloušťka izolace do 100 mm</t>
  </si>
  <si>
    <t>1434937306</t>
  </si>
  <si>
    <t>61</t>
  </si>
  <si>
    <t>713140821</t>
  </si>
  <si>
    <t>Odstranění tepelné izolace střech plochých z rohoží, pásů, dílců, desek, bloků nadstřešních izolací volně položených z polystyrenu suchého, tloušťka izolace do 100 mm</t>
  </si>
  <si>
    <t>-913691968</t>
  </si>
  <si>
    <t>762</t>
  </si>
  <si>
    <t>Konstrukce tesařské</t>
  </si>
  <si>
    <t>62</t>
  </si>
  <si>
    <t>762331811</t>
  </si>
  <si>
    <t>Demontáž vázaných konstrukcí krovů sklonu do 60° z hranolů, hranolků, fošen, průřezové plochy do 120 cm2</t>
  </si>
  <si>
    <t>1461751456</t>
  </si>
  <si>
    <t>63</t>
  </si>
  <si>
    <t>762331812</t>
  </si>
  <si>
    <t>Demontáž vázaných konstrukcí krovů sklonu do 60° z hranolů, hranolků, fošen, průřezové plochy přes 120 do 224 cm2</t>
  </si>
  <si>
    <t>982960415</t>
  </si>
  <si>
    <t>64</t>
  </si>
  <si>
    <t>762341811</t>
  </si>
  <si>
    <t>Demontáž bednění a laťování bednění střech rovných, obloukových, sklonu do 60° se všemi nadstřešními konstrukcemi z prken hrubých, hoblovaných tl. do 32 mm</t>
  </si>
  <si>
    <t>1722432036</t>
  </si>
  <si>
    <t>65</t>
  </si>
  <si>
    <t>K006</t>
  </si>
  <si>
    <t>Demontáž dřevěných vazníků</t>
  </si>
  <si>
    <t>60845742</t>
  </si>
  <si>
    <t>66</t>
  </si>
  <si>
    <t>762341832</t>
  </si>
  <si>
    <t>Demontáž bednění a laťování bednění střech rovných, obloukových, sklonu do 60° se všemi nadstřešními konstrukcemi z desek tvrdých (cementotřískových, dřevoštěpkových apod.)</t>
  </si>
  <si>
    <t>1293640601</t>
  </si>
  <si>
    <t>763</t>
  </si>
  <si>
    <t>Konstrukce suché výstavby</t>
  </si>
  <si>
    <t>67</t>
  </si>
  <si>
    <t>763131821</t>
  </si>
  <si>
    <t>Demontáž podhledu nebo samostatného požárního předělu ze sádrokartonových desek s nosnou konstrukcí dvouvrstvou z ocelových profilů, opláštění jednoduché</t>
  </si>
  <si>
    <t>-2068167240</t>
  </si>
  <si>
    <t>68</t>
  </si>
  <si>
    <t>K005</t>
  </si>
  <si>
    <t>Demontáž parotěsné folie</t>
  </si>
  <si>
    <t>842703306</t>
  </si>
  <si>
    <t>69</t>
  </si>
  <si>
    <t>763135811-1</t>
  </si>
  <si>
    <t>Demontáž podhledu sádrokartonového minerálního kazetového popř. plechového na zavěšeném na roštu viditelném</t>
  </si>
  <si>
    <t>454202550</t>
  </si>
  <si>
    <t>764</t>
  </si>
  <si>
    <t>Konstrukce klempířské</t>
  </si>
  <si>
    <t>70</t>
  </si>
  <si>
    <t>764001821</t>
  </si>
  <si>
    <t>Demontáž klempířských konstrukcí krytiny ze svitků nebo tabulí do suti</t>
  </si>
  <si>
    <t>1307511989</t>
  </si>
  <si>
    <t>71</t>
  </si>
  <si>
    <t>764002841</t>
  </si>
  <si>
    <t>Demontáž klempířských konstrukcí oplechování horních ploch zdí a nadezdívek do suti</t>
  </si>
  <si>
    <t>1688832340</t>
  </si>
  <si>
    <t>72</t>
  </si>
  <si>
    <t>764002851</t>
  </si>
  <si>
    <t>Demontáž klempířských konstrukcí oplechování parapetů do suti</t>
  </si>
  <si>
    <t>-681495597</t>
  </si>
  <si>
    <t>771</t>
  </si>
  <si>
    <t>Podlahy z dlaždic</t>
  </si>
  <si>
    <t>73</t>
  </si>
  <si>
    <t>771571810-1</t>
  </si>
  <si>
    <t>Demontáž podlah z dlaždic keramických kladených do malty vč. obvodových soklíků</t>
  </si>
  <si>
    <t>28911563</t>
  </si>
  <si>
    <t>776</t>
  </si>
  <si>
    <t>Podlahy povlakové</t>
  </si>
  <si>
    <t>74</t>
  </si>
  <si>
    <t>776201812-1</t>
  </si>
  <si>
    <t>Demontáž povlakových podlahovin lepených ručně s podložkou vč. obvodových lišt</t>
  </si>
  <si>
    <t>388142355</t>
  </si>
  <si>
    <t>781</t>
  </si>
  <si>
    <t>Dokončovací práce - obklady</t>
  </si>
  <si>
    <t>75</t>
  </si>
  <si>
    <t>781471810</t>
  </si>
  <si>
    <t>Demontáž obkladů z dlaždic keramických kladených do malty</t>
  </si>
  <si>
    <t>1289730632</t>
  </si>
  <si>
    <t>D.1.1 - Stavební část</t>
  </si>
  <si>
    <t xml:space="preserve">    1 - Zemní práce</t>
  </si>
  <si>
    <t xml:space="preserve">    2 - Zakládání</t>
  </si>
  <si>
    <t xml:space="preserve">    3 - Svislé a kompletní konstrukce</t>
  </si>
  <si>
    <t xml:space="preserve">    6 - Úpravy povrchů, podlahy a osazování výplní</t>
  </si>
  <si>
    <t xml:space="preserve">    998 - Přesun hmot</t>
  </si>
  <si>
    <t xml:space="preserve">    711 - Izolace proti vodě, vlhkosti a plynům</t>
  </si>
  <si>
    <t xml:space="preserve">    721 - Zdravotechnika - vnitřní kanalizace</t>
  </si>
  <si>
    <t xml:space="preserve">    767 - Konstrukce zámečnické</t>
  </si>
  <si>
    <t xml:space="preserve">    777 - Podlahy lité</t>
  </si>
  <si>
    <t xml:space="preserve">    784 - Dokončovací práce - malby a tapety</t>
  </si>
  <si>
    <t>Zemní práce</t>
  </si>
  <si>
    <t>131251106</t>
  </si>
  <si>
    <t>Hloubení jam nezapažených v hornině třídy těžitelnosti I skupiny 3 objem do 5000 m3 strojně</t>
  </si>
  <si>
    <t>1906820164</t>
  </si>
  <si>
    <t>VV</t>
  </si>
  <si>
    <t>"přístavba 2.np" 1018</t>
  </si>
  <si>
    <t>162751117</t>
  </si>
  <si>
    <t>Vodorovné přemístění přes 9 000 do 10000 m výkopku/sypaniny z horniny třídy těžitelnosti I skupiny 1 až 3</t>
  </si>
  <si>
    <t>682852791</t>
  </si>
  <si>
    <t>1787111728</t>
  </si>
  <si>
    <t>162751119</t>
  </si>
  <si>
    <t>Příplatek k vodorovnému přemístění výkopku/sypaniny z horniny třídy těžitelnosti I skupiny 1 až 3 ZKD 1000 m přes 10000 m</t>
  </si>
  <si>
    <t>-407832550</t>
  </si>
  <si>
    <t>1018*6 "Přepočtené koeficientem množství</t>
  </si>
  <si>
    <t>-792616921</t>
  </si>
  <si>
    <t>171201221</t>
  </si>
  <si>
    <t>Poplatek za uložení na skládce (skládkovné) zeminy a kamení kód odpadu 17 05 04</t>
  </si>
  <si>
    <t>896357046</t>
  </si>
  <si>
    <t>1018*1,7 "Přepočtené koeficientem množství</t>
  </si>
  <si>
    <t>171251201</t>
  </si>
  <si>
    <t>Uložení sypaniny na skládky nebo meziskládky</t>
  </si>
  <si>
    <t>-1080072965</t>
  </si>
  <si>
    <t>174151101</t>
  </si>
  <si>
    <t>Zásyp jam, šachet rýh nebo kolem objektů sypaninou se zhutněním</t>
  </si>
  <si>
    <t>-713401597</t>
  </si>
  <si>
    <t>M</t>
  </si>
  <si>
    <t>10364100</t>
  </si>
  <si>
    <t>zemina pro terénní úpravy - tříděná</t>
  </si>
  <si>
    <t>145042154</t>
  </si>
  <si>
    <t>181411131</t>
  </si>
  <si>
    <t>Založení parkového trávníku výsevem pl do 1000 m2 v rovině a ve svahu do 1:5</t>
  </si>
  <si>
    <t>1720722419</t>
  </si>
  <si>
    <t>"pavilon D-CH" 180+280</t>
  </si>
  <si>
    <t>00572410</t>
  </si>
  <si>
    <t>osivo směs travní parková</t>
  </si>
  <si>
    <t>kg</t>
  </si>
  <si>
    <t>1006979003</t>
  </si>
  <si>
    <t>460*0,02 "Přepočtené koeficientem množství</t>
  </si>
  <si>
    <t>183101313</t>
  </si>
  <si>
    <t>Jamky pro výsadbu s výměnou 100 % půdy zeminy tř 1 až 4 obj přes 0,02 do 0,05 m3 v rovině a svahu do 1:5</t>
  </si>
  <si>
    <t>-517417421</t>
  </si>
  <si>
    <t>10321100</t>
  </si>
  <si>
    <t>zahradní substrát pro výsadbu VL</t>
  </si>
  <si>
    <t>1849975748</t>
  </si>
  <si>
    <t>40*0,05 "Přepočtené koeficientem množství</t>
  </si>
  <si>
    <t>183101321</t>
  </si>
  <si>
    <t>Jamky pro výsadbu s výměnou 100 % půdy zeminy tř 1 až 4 obj přes 0,4 do 1 m3 v rovině a svahu do 1:5</t>
  </si>
  <si>
    <t>1363686635</t>
  </si>
  <si>
    <t>609556602</t>
  </si>
  <si>
    <t>183211312</t>
  </si>
  <si>
    <t>Výsadba trvalek prostokořenných</t>
  </si>
  <si>
    <t>-2039235744</t>
  </si>
  <si>
    <t>184102211</t>
  </si>
  <si>
    <t>Výsadba keře bez balu v do 1 m do jamky se zalitím v rovině a svahu do 1:5</t>
  </si>
  <si>
    <t>72817128</t>
  </si>
  <si>
    <t>"pavilon D-CH" 20+20</t>
  </si>
  <si>
    <t>02652026</t>
  </si>
  <si>
    <t>šeřík /Syringa meyeri-pink/</t>
  </si>
  <si>
    <t>-1410800902</t>
  </si>
  <si>
    <t>184201112</t>
  </si>
  <si>
    <t>Výsadba stromu bez balu do jamky v kmene přes 1,8 do 2,5 m v rovině a svahu do 1:5</t>
  </si>
  <si>
    <t>-477130999</t>
  </si>
  <si>
    <t>"pavilon D-CH" 10+10</t>
  </si>
  <si>
    <t>02650461</t>
  </si>
  <si>
    <t>dub letní /Quercus robur/ 150-200cm</t>
  </si>
  <si>
    <t>1294758984</t>
  </si>
  <si>
    <t>Zakládání</t>
  </si>
  <si>
    <t>213221111</t>
  </si>
  <si>
    <t>Ochranná vrstva na základové spáře z betonu prostého se zvýšenými nároky na prostředí tl do 150 mm tř. C 25/30</t>
  </si>
  <si>
    <t>423191830</t>
  </si>
  <si>
    <t>"anglické dvorky" 10*0,5*0,1</t>
  </si>
  <si>
    <t>278361101</t>
  </si>
  <si>
    <t>Výztuž betonového základu (podezdívky) betonářskou ocelí 10 505 (R) nebo BSt 500</t>
  </si>
  <si>
    <t>423725739</t>
  </si>
  <si>
    <t>3,669*80/1000</t>
  </si>
  <si>
    <t>278381146</t>
  </si>
  <si>
    <t>Základy pod technologická zařízení půdorysné plochy přes 0,25 do 0,5 m2 z betonu prostého tř. C 25/30</t>
  </si>
  <si>
    <t>223942636</t>
  </si>
  <si>
    <t>(1,165*0,4*1,12)*(2+2+2)+0,8*0,3*1,12*2</t>
  </si>
  <si>
    <t>279113155</t>
  </si>
  <si>
    <t>Základová zeď tl přes 300 do 400 mm z tvárnic ztraceného bednění včetně výplně z betonu tř. C 25/30</t>
  </si>
  <si>
    <t>1759041954</t>
  </si>
  <si>
    <t>"anglické dvorky" 10*3,9</t>
  </si>
  <si>
    <t>279361821</t>
  </si>
  <si>
    <t>Výztuž základových zdí nosných betonářskou ocelí 10 505</t>
  </si>
  <si>
    <t>226304845</t>
  </si>
  <si>
    <t>"anglické dvorky" 0,4*39*50/1000</t>
  </si>
  <si>
    <t>Svislé a kompletní konstrukce</t>
  </si>
  <si>
    <t>310231051</t>
  </si>
  <si>
    <t>Zazdívka otvorů ve zdivu nadzákladovém pl přes 0,25 do 1 m2 cihlami děrovanými přes P10 do P15 tl 300 mm</t>
  </si>
  <si>
    <t>-1137383251</t>
  </si>
  <si>
    <t>"1NP" 0,34*2,3</t>
  </si>
  <si>
    <t>"2NP" 0,4*2,1</t>
  </si>
  <si>
    <t>"3NP" 0,4*2,1*2</t>
  </si>
  <si>
    <t>Součet</t>
  </si>
  <si>
    <t>310231055</t>
  </si>
  <si>
    <t>Zazdívka otvorů ve zdivu nadzákladovém pl přes 1 do 4 m2 cihlami děrovanými přes P10 do P15 tl 300 mm</t>
  </si>
  <si>
    <t>1573246985</t>
  </si>
  <si>
    <t>"1NP" 3*(1,2+3,3+1)</t>
  </si>
  <si>
    <t>310236241</t>
  </si>
  <si>
    <t>Zazdívka otvorů pl přes 0,0225 do 0,09 m2 ve zdivu nadzákladovém cihlami pálenými tl do 300 mm</t>
  </si>
  <si>
    <t>1922094967</t>
  </si>
  <si>
    <t>zazdění ocelových překladů</t>
  </si>
  <si>
    <t>"1PP" 11+20</t>
  </si>
  <si>
    <t>"1NP" 33+55</t>
  </si>
  <si>
    <t>"2NP" 72+86</t>
  </si>
  <si>
    <t>"3NP" 74+56</t>
  </si>
  <si>
    <t>"4NP" 29+37</t>
  </si>
  <si>
    <t>310239211</t>
  </si>
  <si>
    <t>Zazdívka otvorů pl přes 1 do 4 m2 ve zdivu nadzákladovém cihlami pálenými na MVC</t>
  </si>
  <si>
    <t>-1672372633</t>
  </si>
  <si>
    <t>"1PP" 1,4*0,9*(0,45+1,4*3+0,1*2)+2*0,9*(0,9+1,3)</t>
  </si>
  <si>
    <t>"1NP" 2,25*0,9*0,75+0,3*2,2*2,3+3,6*1,8*0,9*3+2*1,8*0,7+1,3*1,8*0,7*2+0,7*2,1*(0,7+0,6+1,7+1,8+0,3+0,7+0,2)+0,8*0,9*3+0,8*3,6*0,7+0,6*2,3*(1,3*5+1)</t>
  </si>
  <si>
    <t>"2NP" 0,35*3,6*(1,2+2,4)+0,35*2*(1,8+1+2,3*2)-0,35*0,8*2*2+0,6*2*(1,7+0,4+0,5+0,6*0,7+0,8+0,75*4+0,5*3)+0,7*1,8*2*2+0,7*0,8*3+0,75*2*(1,8*2+0,65*5)</t>
  </si>
  <si>
    <t>"2NP" 0,8*1,7*3*2+0,65*2*(1,2*6+0,7)+0,65*3*(0,7+1+0,5)</t>
  </si>
  <si>
    <t>"3NP" 0,37*3*(2,8+4,85)-1,8*2*4*0,37+0,35*1,2*2+0,6*3*(1,8*2+0,7+0,4)+0,5*0,8*2*2+0,33*(0,9+0,5)*2+0,75*0,6*2*2+0,8*0,4*3*2+0,6*0,5*3+0,6*3*(1,1+1,3)</t>
  </si>
  <si>
    <t>"3NP" 0,55*1,8*2*5+0,62*2*(1,8*5+0,75*3)+0,65*2*1,1*4+0,65*3*(1+0,8+0,2+0,3)+0,6*1,7*3,6</t>
  </si>
  <si>
    <t>"4NP" 1,2*2*0,54+1,8*2*0,54*2+1,2*2*0,54+1,8*2*0,54+0,57*3,6*(1,7*2+0,7*2)+0,7*0,75*2*2+0,33*0,48*2,1+0,7*0,75*2,1+0,7*0,35*3,6+0,55*(1,4+0,6)*3,6</t>
  </si>
  <si>
    <t>"4NP" 0,56*(1,2+1,8*2)*2,1+0,635*(1,2+1,8)*3,6+0,585*1,5*3,6+0,58*1,8*2*3+0,58*0,7*2*3+0,64*1,35*2,1*3+0,64*2,1*(0,4+0,5*2)+2,5*3*0,54+0,37*1,9*2,1</t>
  </si>
  <si>
    <t>"5NP" 0,6*2*(0,65+1+1,4+0,75*4)</t>
  </si>
  <si>
    <t>311235151</t>
  </si>
  <si>
    <t>Zdivo jednovrstvé z cihel broušených do P10 na tenkovrstvou maltu tl 300 mm</t>
  </si>
  <si>
    <t>-748364333</t>
  </si>
  <si>
    <t>"1NP" 3,6*5,35-1,8*2,1-2,3*2,4</t>
  </si>
  <si>
    <t>"4NP" 3,6*6,3+3*(0,7*2+0,3*2)</t>
  </si>
  <si>
    <t>"5NP" 3,6*5,1</t>
  </si>
  <si>
    <t>"6NP" 3,6*5,1</t>
  </si>
  <si>
    <t>311235191</t>
  </si>
  <si>
    <t>Zdivo jednovrstvé z cihel broušených přes P10 do P15 na tenkovrstvou maltu tl 380 mm</t>
  </si>
  <si>
    <t>-2098905388</t>
  </si>
  <si>
    <t>"1NP" 3,6*3-1,8*2+3,6*12,6-2,1*2</t>
  </si>
  <si>
    <t>"2NP" (3,6+0,5)*44-2*1,2*4-1*1,2+3,6*17,65-1,8*2*6</t>
  </si>
  <si>
    <t>"3NP" 3,6*(33,3+12+25,5)-2,1*2*9-1,8*2*4-1,8*2*7</t>
  </si>
  <si>
    <t>"4NP" 3,6*(44,8+12+10,5)-1,8*2*4*2-2,1*2,4-0,7*2*2</t>
  </si>
  <si>
    <t>"5NP" 3,6*(12+5,4+5,5+27,5+5,7+2,2*2)-1,8*2*4-2,1*2-1,8*2*2-2,1*2*4-2,1*2*2+1*(40+25,6+57,4)</t>
  </si>
  <si>
    <t>"6NP" (3,6+1)*(86+11+10+5,8)-2,1*2*2-1,2*2*4-2,1*2*2-2,1*2*2</t>
  </si>
  <si>
    <t>"atiky" 320*0,7</t>
  </si>
  <si>
    <t>311236301</t>
  </si>
  <si>
    <t>Zdivo jednovrstvé zvukově izolační na tenkovrstvou maltu z cihel děrovaných broušených do P15 tl 190 mm</t>
  </si>
  <si>
    <t>2043214037</t>
  </si>
  <si>
    <t>"1NP" 48,36</t>
  </si>
  <si>
    <t>"2NP" 103</t>
  </si>
  <si>
    <t>"3NP" 72,4</t>
  </si>
  <si>
    <t>"4NP" 332,6</t>
  </si>
  <si>
    <t>"5NP" 292</t>
  </si>
  <si>
    <t>"6NP" 27,36</t>
  </si>
  <si>
    <t>311238933</t>
  </si>
  <si>
    <t>Založení zdiva z cihel děrovaných broušených na zakládací maltu tloušťky přes 175 do 200 mm</t>
  </si>
  <si>
    <t>-567143341</t>
  </si>
  <si>
    <t>875,72/3,6</t>
  </si>
  <si>
    <t>311238937</t>
  </si>
  <si>
    <t>Založení zdiva z cihel děrovaných broušených na zakládací maltu tloušťky přes 250 do 300 mm</t>
  </si>
  <si>
    <t>2140248078</t>
  </si>
  <si>
    <t>75,36/3,6</t>
  </si>
  <si>
    <t>311238939</t>
  </si>
  <si>
    <t>Založení zdiva z cihel děrovaných broušených na zakládací maltu tloušťky přes 300 do 380mm</t>
  </si>
  <si>
    <t>-1205466660</t>
  </si>
  <si>
    <t>1293,9/3,6</t>
  </si>
  <si>
    <t>317168011</t>
  </si>
  <si>
    <t>Překlad keramický plochý š 115 mm dl 1000 mm</t>
  </si>
  <si>
    <t>1079327978</t>
  </si>
  <si>
    <t>317168012</t>
  </si>
  <si>
    <t>Překlad keramický plochý š 115 mm dl 1250 mm</t>
  </si>
  <si>
    <t>10099006</t>
  </si>
  <si>
    <t>317168013</t>
  </si>
  <si>
    <t>Překlad keramický plochý š 115 mm dl 1500 mm</t>
  </si>
  <si>
    <t>-1078990897</t>
  </si>
  <si>
    <t>317168014</t>
  </si>
  <si>
    <t>Překlad keramický plochý š 115 mm dl 1750 mm</t>
  </si>
  <si>
    <t>-353799014</t>
  </si>
  <si>
    <t>317168015</t>
  </si>
  <si>
    <t>Překlad keramický plochý š 115 mm dl 2000 mm</t>
  </si>
  <si>
    <t>1686568494</t>
  </si>
  <si>
    <t>317168016</t>
  </si>
  <si>
    <t>Překlad keramický plochý š 115 mm dl 2250 mm</t>
  </si>
  <si>
    <t>209950791</t>
  </si>
  <si>
    <t>317168017</t>
  </si>
  <si>
    <t>Překlad keramický plochý š 115 mm dl 2500 mm</t>
  </si>
  <si>
    <t>-971299712</t>
  </si>
  <si>
    <t>317168018</t>
  </si>
  <si>
    <t>Překlad keramický plochý š 115 mm dl 2750 mm</t>
  </si>
  <si>
    <t>1313727397</t>
  </si>
  <si>
    <t>317168052</t>
  </si>
  <si>
    <t>Překlad keramický vysoký v 238 mm dl 1250 mm</t>
  </si>
  <si>
    <t>-573920781</t>
  </si>
  <si>
    <t>2*11</t>
  </si>
  <si>
    <t>"5NP" 5*2</t>
  </si>
  <si>
    <t>317168053</t>
  </si>
  <si>
    <t>Překlad keramický vysoký v 238 mm dl 1500 mm</t>
  </si>
  <si>
    <t>-2046362123</t>
  </si>
  <si>
    <t>2*13</t>
  </si>
  <si>
    <t>"6NP" 5+5*4</t>
  </si>
  <si>
    <t>317168056</t>
  </si>
  <si>
    <t>Překlad keramický vysoký v 238 mm dl 2250 mm</t>
  </si>
  <si>
    <t>1303169484</t>
  </si>
  <si>
    <t>"1NP" 5</t>
  </si>
  <si>
    <t>"2NP" 5*6+5*4</t>
  </si>
  <si>
    <t>"3NP" 5*4</t>
  </si>
  <si>
    <t>"4NP" 5*4+5*4+5*7</t>
  </si>
  <si>
    <t>"5NP" 5*4*2</t>
  </si>
  <si>
    <t>317168057</t>
  </si>
  <si>
    <t>Překlad keramický vysoký v 238 mm dl 2500 mm</t>
  </si>
  <si>
    <t>-892351594</t>
  </si>
  <si>
    <t>"2NP" 5*4</t>
  </si>
  <si>
    <t>317168058</t>
  </si>
  <si>
    <t>Překlad keramický vysoký v 238 mm dl 2750 mm</t>
  </si>
  <si>
    <t>1320358117</t>
  </si>
  <si>
    <t>2*4</t>
  </si>
  <si>
    <t>"3NP" 5*9</t>
  </si>
  <si>
    <t>"5NP" 5*6+5*2</t>
  </si>
  <si>
    <t>"6NP" 5+5*2+5*2</t>
  </si>
  <si>
    <t>317168059</t>
  </si>
  <si>
    <t>Překlad keramický vysoký v 238 mm dl 3000 mm</t>
  </si>
  <si>
    <t>901627550</t>
  </si>
  <si>
    <t>"6NP" 5</t>
  </si>
  <si>
    <t>340231025</t>
  </si>
  <si>
    <t>Zazdívka otvorů v příčkách nebo stěnách pl přes 1 do 4 m2 cihlami děrovanými tl 115 mm</t>
  </si>
  <si>
    <t>-1158869142</t>
  </si>
  <si>
    <t>"1PP" 0,9*2</t>
  </si>
  <si>
    <t>340231035</t>
  </si>
  <si>
    <t>Zazdívka otvorů v příčkách nebo stěnách pl přes 1 do 4 m2 cihlami děrovanými tl 140 mm</t>
  </si>
  <si>
    <t>751660006</t>
  </si>
  <si>
    <t>"1NP" 1,8*3,6-1*2</t>
  </si>
  <si>
    <t>342244201</t>
  </si>
  <si>
    <t>Příčka z cihel broušených na tenkovrstvou maltu tloušťky 80 mm</t>
  </si>
  <si>
    <t>916004117</t>
  </si>
  <si>
    <t>"1PP" 122,84</t>
  </si>
  <si>
    <t>"1NP" 63,12</t>
  </si>
  <si>
    <t>"2NP" 465,28</t>
  </si>
  <si>
    <t>"3NP" 372,625</t>
  </si>
  <si>
    <t>"4NP" 366,2</t>
  </si>
  <si>
    <t>"5NP" 165,02</t>
  </si>
  <si>
    <t>"6NP" 102,68</t>
  </si>
  <si>
    <t>342244211</t>
  </si>
  <si>
    <t>Příčka z cihel broušených na tenkovrstvou maltu tloušťky 115 mm</t>
  </si>
  <si>
    <t>63823322</t>
  </si>
  <si>
    <t>"1PP" 366,36</t>
  </si>
  <si>
    <t>"1NP" 625,17</t>
  </si>
  <si>
    <t>"2NP" 2144,02</t>
  </si>
  <si>
    <t>"3NP" 1622,518</t>
  </si>
  <si>
    <t>"4NP" 736,655</t>
  </si>
  <si>
    <t>"5NP" 1532,38</t>
  </si>
  <si>
    <t>"6NP" 288,32</t>
  </si>
  <si>
    <t>342244311</t>
  </si>
  <si>
    <t>Příčka zvukově izolační pevnosti P15 z broušených cihel na tenkovrstvou maltu tloušťky 115 mm</t>
  </si>
  <si>
    <t>680547695</t>
  </si>
  <si>
    <t>"1PP" 102,28</t>
  </si>
  <si>
    <t>"1NP" 551,89</t>
  </si>
  <si>
    <t>"2NP" 1422,46</t>
  </si>
  <si>
    <t>"3NP" 803,29</t>
  </si>
  <si>
    <t>"4NP" 716,28</t>
  </si>
  <si>
    <t>"5NP" 741,9</t>
  </si>
  <si>
    <t>"6NP" 654,71</t>
  </si>
  <si>
    <t>342291111</t>
  </si>
  <si>
    <t>Ukotvení příček montážní polyuretanovou pěnou tl příčky do 100 mm</t>
  </si>
  <si>
    <t>-605663788</t>
  </si>
  <si>
    <t>P</t>
  </si>
  <si>
    <t>Poznámka k položce:_x000D_
Včetně vložení minerální izolace.</t>
  </si>
  <si>
    <t>1657,765/3,6</t>
  </si>
  <si>
    <t>342291112</t>
  </si>
  <si>
    <t>Ukotvení příček montážní polyuretanovou pěnou tl příčky přes 100 mm</t>
  </si>
  <si>
    <t>-2089816891</t>
  </si>
  <si>
    <t>7315,423/3,6</t>
  </si>
  <si>
    <t>4992,81/3,6</t>
  </si>
  <si>
    <t>Úpravy povrchů, podlahy a osazování výplní</t>
  </si>
  <si>
    <t>611131111</t>
  </si>
  <si>
    <t>Polymercementový spojovací můstek vnitřních stropů nanášený ručně</t>
  </si>
  <si>
    <t>1279408976</t>
  </si>
  <si>
    <t>m.č. 4.221</t>
  </si>
  <si>
    <t>912,76</t>
  </si>
  <si>
    <t>611321141</t>
  </si>
  <si>
    <t>Vápenocementová omítka štuková dvouvrstvá vnitřních stropů rovných nanášená ručně</t>
  </si>
  <si>
    <t>532202026</t>
  </si>
  <si>
    <t>612131111</t>
  </si>
  <si>
    <t>Polymercementový spojovací můstek vnitřních stěn nanášený ručně</t>
  </si>
  <si>
    <t>-32585268</t>
  </si>
  <si>
    <t>"prefa" 2383</t>
  </si>
  <si>
    <t>612135001</t>
  </si>
  <si>
    <t>Vyrovnání podkladu vnitřních stěn maltou vápenocementovou tl do 10 mm</t>
  </si>
  <si>
    <t>1830201714</t>
  </si>
  <si>
    <t>38915</t>
  </si>
  <si>
    <t>5355</t>
  </si>
  <si>
    <t>2383*-1</t>
  </si>
  <si>
    <t>1293,9*-1</t>
  </si>
  <si>
    <t>875,72*-2</t>
  </si>
  <si>
    <t>1657,765*-2</t>
  </si>
  <si>
    <t>7315,423*-2</t>
  </si>
  <si>
    <t>4992,81*-2</t>
  </si>
  <si>
    <t>612321321</t>
  </si>
  <si>
    <t>Vápenocementová omítka hladká jednovrstvá vnitřních stěn nanášená strojně</t>
  </si>
  <si>
    <t>1810978023</t>
  </si>
  <si>
    <t>"pod obklad" 5355</t>
  </si>
  <si>
    <t>612321341</t>
  </si>
  <si>
    <t>Vápenocementová omítka štuková dvouvrstvá vnitřních stěn nanášená strojně</t>
  </si>
  <si>
    <t>1958703051</t>
  </si>
  <si>
    <t>"1PP" 4079</t>
  </si>
  <si>
    <t>"1NP" 5874</t>
  </si>
  <si>
    <t>"2NP" 11793</t>
  </si>
  <si>
    <t>"3NP" 9203</t>
  </si>
  <si>
    <t>"4NP" 7718</t>
  </si>
  <si>
    <t>"5NP" 3800</t>
  </si>
  <si>
    <t>"6NP" 3493</t>
  </si>
  <si>
    <t>"obklad" -5355</t>
  </si>
  <si>
    <t>"otvory" -1690</t>
  </si>
  <si>
    <t>622151001</t>
  </si>
  <si>
    <t>Penetrační akrylátový nátěr vnějších pastovitých tenkovrstvých omítek stěn</t>
  </si>
  <si>
    <t>-1185066983</t>
  </si>
  <si>
    <t>622221131</t>
  </si>
  <si>
    <t>Montáž kontaktního zateplení vnějších stěn lepením a mechanickým kotvením desek z minerální vlny s kolmou orientací do zdiva a betonu tl přes 120 do 160 mm</t>
  </si>
  <si>
    <t>-61608091</t>
  </si>
  <si>
    <t>"1PP" 3,7*(8,3+2,5+97)-1,4*1*12</t>
  </si>
  <si>
    <t>"1NP" 4*(20,1+14,8+4,2+54)+3,1*14,5-1,8*2*5-2,1*2*5</t>
  </si>
  <si>
    <t>"2NP" 3,1*(17,3+46,4+43+43,1)+4*(26,1+22,6)-1,8*2*6-1,8*2*4-1,2*2*4-1,8*2*7-1,8*2*4-2,3*(4,6+6,1+3,2)*2</t>
  </si>
  <si>
    <t>"3NP" 3,1*(34+43+43,1)+4*(11+70,6+48,1+6)-2,3*(4,6+6,1+3,2)*2-2,1*2*5-1*2,1*2-1,8*2*24-2,1*2*9-1,8*2*4</t>
  </si>
  <si>
    <t>"4NP" 3,1*(44,8+25,5+43,1+43)+4*(44,6+47,8+3,1)-2,3*(4,6+6,1+3,2)*2-2,1*2*5-1*2,1*2-1,8*2*3-1,8*2*4-1,8*2*11</t>
  </si>
  <si>
    <t>"5NP" 1*(70+57,3)+3,1*(43,1+43+27,6+6,2)-2,3*(4,6+6,1+3,2)*2-1,8*2*10-2,1*2*2</t>
  </si>
  <si>
    <t>"6NP" 3,1*(86,7+6,1)-2,1*2*4-1,2*2*4</t>
  </si>
  <si>
    <t>"atiky" 0,7*320*2</t>
  </si>
  <si>
    <t>"SO08" 10</t>
  </si>
  <si>
    <t>63151530</t>
  </si>
  <si>
    <t>deska tepelně izolační minerální kontaktních fasád kolmé vlákno λ=0,040-0,041 tl 150mm</t>
  </si>
  <si>
    <t>1076838657</t>
  </si>
  <si>
    <t>3780,65*1,05 "Přepočtené koeficientem množství</t>
  </si>
  <si>
    <t>622221141</t>
  </si>
  <si>
    <t>Montáž kontaktního zateplení vnějších stěn lepením a mechanickým kotvením desek z minerální vlny s kolmou orientací do zdiva a betonu tl přes 160 do 200 mm</t>
  </si>
  <si>
    <t>1778024719</t>
  </si>
  <si>
    <t>"1PP" 3,7*25,8</t>
  </si>
  <si>
    <t>"1NP" 4*(25,8+3,2+13,9)+0,9*(4+14,5)</t>
  </si>
  <si>
    <t>"2NP" 4*25,8+0,9*(17,3+46,4+43,1+43)</t>
  </si>
  <si>
    <t>"3NP" 4*(25,8+8,1)+0,9*34+0,9*(43,1+43)</t>
  </si>
  <si>
    <t>"4NP" 4*(25,8+8,1)+0,9*(25,5+44,9+43,1+43)</t>
  </si>
  <si>
    <t>"5NP" 4*(25,8+30+8,1)+0,9*(70+57,3+43,1+43)</t>
  </si>
  <si>
    <t>"6NP" 0,9*86,7+4*8,1</t>
  </si>
  <si>
    <t>63151535</t>
  </si>
  <si>
    <t>deska tepelně izolační minerální kontaktních fasád kolmé vlákno λ=0,040-0,041 tl 200mm</t>
  </si>
  <si>
    <t>-1369033927</t>
  </si>
  <si>
    <t>1599,96*1,05 "Přepočtené koeficientem množství</t>
  </si>
  <si>
    <t>622222001</t>
  </si>
  <si>
    <t>Montáž kontaktního zateplení vnějšího ostění, nadpraží nebo parapetu hl. špalety do 200 mm lepením desek z minerální vlny tl do 40 mm</t>
  </si>
  <si>
    <t>-926075442</t>
  </si>
  <si>
    <t>63151507</t>
  </si>
  <si>
    <t>deska tepelně izolační minerální kontaktních fasád kolmé vlákno λ=0,040-0,041 tl 40mm</t>
  </si>
  <si>
    <t>670920188</t>
  </si>
  <si>
    <t>880*0,3 "Přepočtené koeficientem množství</t>
  </si>
  <si>
    <t>622273081</t>
  </si>
  <si>
    <t>Montáž odvětrávané fasády stěn nýtováním na hliníkový rošt tepelná izolace tl. 200 mm</t>
  </si>
  <si>
    <t>-199512233</t>
  </si>
  <si>
    <t>"přístavba 2.np" 87+115+76</t>
  </si>
  <si>
    <t>59155104</t>
  </si>
  <si>
    <t>deska cementovláknitá fasádní probarvená tl 8mm</t>
  </si>
  <si>
    <t>-684078988</t>
  </si>
  <si>
    <t>278-11-44</t>
  </si>
  <si>
    <t>223*1,25 "Přepočtené koeficientem množství</t>
  </si>
  <si>
    <t>28329040</t>
  </si>
  <si>
    <t>fólie kontaktní difuzně propustná pro doplňkovou hydroizolační vrstvu skládaných větraných fasád s otevřenými spárami (spára max 50 mm, max.40% plochy)</t>
  </si>
  <si>
    <t>-1778635966</t>
  </si>
  <si>
    <t>202,727272727273*1,1 "Přepočtené koeficientem množství</t>
  </si>
  <si>
    <t>63148210</t>
  </si>
  <si>
    <t>deska tepelně izolační minerální provětrávaných fasád λ=0,030-0,33  tl 100mm</t>
  </si>
  <si>
    <t>-1391202184</t>
  </si>
  <si>
    <t>223*1,05 "Přepočtené koeficientem množství</t>
  </si>
  <si>
    <t>6222740-R</t>
  </si>
  <si>
    <t>Montáž a dodávka profilů odvětrávané fasády na kovový rošt</t>
  </si>
  <si>
    <t>749973002</t>
  </si>
  <si>
    <t>Poznámka k položce:_x000D_
Systémové detaily, lemování.</t>
  </si>
  <si>
    <t>622541022</t>
  </si>
  <si>
    <t>Tenkovrstvá silikonsilikátová zatíraná omítka zrnitost 2,0 mm vnějších stěn</t>
  </si>
  <si>
    <t>-1788323213</t>
  </si>
  <si>
    <t>3780,65</t>
  </si>
  <si>
    <t>1599,96</t>
  </si>
  <si>
    <t>264</t>
  </si>
  <si>
    <t>76</t>
  </si>
  <si>
    <t>631311114</t>
  </si>
  <si>
    <t>Mazanina tl přes 50 do 80 mm z betonu prostého bez zvýšených nároků na prostředí tř. C 16/20</t>
  </si>
  <si>
    <t>-728851920</t>
  </si>
  <si>
    <t>"Sk1" (230*2+237+256*2+235+120+247+210+200+225*2+27*2+34)*0,05</t>
  </si>
  <si>
    <t>"Sk2" (255+210*2)*0,05</t>
  </si>
  <si>
    <t>77</t>
  </si>
  <si>
    <t>631311115</t>
  </si>
  <si>
    <t>Mazanina tl přes 50 do 80 mm z betonu prostého bez zvýšených nároků na prostředí tř. C 20/25</t>
  </si>
  <si>
    <t>-1393617777</t>
  </si>
  <si>
    <t>Poznámka k položce:_x000D_
Beton C20/25 + polymerová vlákna_x000D_
Beton C20/25 + Kari siť 100x100x8</t>
  </si>
  <si>
    <t>"V"</t>
  </si>
  <si>
    <t>"Betonová mazanina + polymerová vlákna</t>
  </si>
  <si>
    <t>"1PP" 0</t>
  </si>
  <si>
    <t>"1NP" (9,85+10,93+14,5+16,04+7,75+36,72+6,59+20,09+36,92)*0,055</t>
  </si>
  <si>
    <t>"2NP" (32,24+46,76+81,18+134,09+221,61+369,62)*0,055</t>
  </si>
  <si>
    <t>"3NP" (32,24+46,76+81,18+134,09+221,61+369,62)*0,055</t>
  </si>
  <si>
    <t>"4NP" (32,24+46,76+81,18+147,87+216,59+369,62)*0,055</t>
  </si>
  <si>
    <t>"5NP" (21,86+29,36+47,57+78,18)*0,055</t>
  </si>
  <si>
    <t>"6NP" (20,82+44,4)*0,055</t>
  </si>
  <si>
    <t>Mezisoučet</t>
  </si>
  <si>
    <t>"P1-P4"</t>
  </si>
  <si>
    <t>"Betonová mazanina + Kari siť 100x100x8 - viz dlažby"</t>
  </si>
  <si>
    <t>"P1" 5650,81*0,062</t>
  </si>
  <si>
    <t>"P1+podl.top." 463,61*0,067</t>
  </si>
  <si>
    <t>"P1-sp" 663,41*0,072</t>
  </si>
  <si>
    <t>"P2" 4091,21*0,055-168,676</t>
  </si>
  <si>
    <t>"P3" 88,86*0,056</t>
  </si>
  <si>
    <t>"P4" 1095,17*0,062</t>
  </si>
  <si>
    <t>78</t>
  </si>
  <si>
    <t>631319011</t>
  </si>
  <si>
    <t>Příplatek k mazanině tl přes 50 do 80 mm za přehlazení povrchu</t>
  </si>
  <si>
    <t>1002655914</t>
  </si>
  <si>
    <t>79</t>
  </si>
  <si>
    <t>-1458440010</t>
  </si>
  <si>
    <t>80</t>
  </si>
  <si>
    <t>631319171</t>
  </si>
  <si>
    <t>Příplatek k mazanině tl přes 50 do 80 mm za stržení povrchu spodní vrstvy před vložením výztuže</t>
  </si>
  <si>
    <t>-132137728</t>
  </si>
  <si>
    <t>727,072</t>
  </si>
  <si>
    <t>168,676*-1</t>
  </si>
  <si>
    <t>81</t>
  </si>
  <si>
    <t>-683734727</t>
  </si>
  <si>
    <t>82</t>
  </si>
  <si>
    <t>631319221</t>
  </si>
  <si>
    <t>Příplatek k mazaninám za přidání polymerových makrovláken pro objemové vyztužení 2,5 kg/m3</t>
  </si>
  <si>
    <t>136720217</t>
  </si>
  <si>
    <t>83</t>
  </si>
  <si>
    <t>631362021</t>
  </si>
  <si>
    <t>Výztuž mazanin svařovanými sítěmi Kari</t>
  </si>
  <si>
    <t>-1034428676</t>
  </si>
  <si>
    <t xml:space="preserve">"100x100x8" </t>
  </si>
  <si>
    <t>"P1" 5650,81*8/1000</t>
  </si>
  <si>
    <t>"P1+podl.top." 463,61*8/1000</t>
  </si>
  <si>
    <t>"P1-sp" 663,41*8/1000</t>
  </si>
  <si>
    <t>"P2" (4091,21-3066,836)*8/1000</t>
  </si>
  <si>
    <t>"P3" 88,86*8/1000</t>
  </si>
  <si>
    <t>"P4" 1095,17*8/1000</t>
  </si>
  <si>
    <t>84</t>
  </si>
  <si>
    <t>538054012</t>
  </si>
  <si>
    <t>"Sk1" (230*2+237+256*2+235+120+247+210+200+225*2+27*2+34)*3,1/1000</t>
  </si>
  <si>
    <t>"Sk2" (255+210*2)*3,1/1000</t>
  </si>
  <si>
    <t>85</t>
  </si>
  <si>
    <t>632481213</t>
  </si>
  <si>
    <t>Separační vrstva z PE fólie</t>
  </si>
  <si>
    <t>689929435</t>
  </si>
  <si>
    <t>86</t>
  </si>
  <si>
    <t>634112123</t>
  </si>
  <si>
    <t>Obvodová dilatace podlahovým páskem z pěnového PE s fólií mezi stěnou a mazaninou nebo potěrem v 80 mm</t>
  </si>
  <si>
    <t>633114199</t>
  </si>
  <si>
    <t>87</t>
  </si>
  <si>
    <t>941111122</t>
  </si>
  <si>
    <t>Montáž lešení řadového trubkového lehkého s podlahami zatížení do 200 kg/m2 š přes 0,9 do 1,2 m v přes 10 do 25 m</t>
  </si>
  <si>
    <t>163891169</t>
  </si>
  <si>
    <t>(140+70+50+45*2)*25</t>
  </si>
  <si>
    <t>88</t>
  </si>
  <si>
    <t>941111222</t>
  </si>
  <si>
    <t>Příplatek k lešení řadovému trubkovému lehkému s podlahami š 1,2 m v 25 m za první a ZKD den použití</t>
  </si>
  <si>
    <t>25909616</t>
  </si>
  <si>
    <t>8750*150 "Přepočtené koeficientem množství</t>
  </si>
  <si>
    <t>89</t>
  </si>
  <si>
    <t>941111822</t>
  </si>
  <si>
    <t>Demontáž lešení řadového trubkového lehkého s podlahami zatížení do 200 kg/m2 š přes 0,9 do 1,2 m v přes 10 do 25 m</t>
  </si>
  <si>
    <t>623631160</t>
  </si>
  <si>
    <t>90</t>
  </si>
  <si>
    <t>944611111</t>
  </si>
  <si>
    <t>Montáž ochranné plachty z textilie z umělých vláken</t>
  </si>
  <si>
    <t>1215574089</t>
  </si>
  <si>
    <t>91</t>
  </si>
  <si>
    <t>944611211</t>
  </si>
  <si>
    <t>Příplatek k ochranné plachtě za první a ZKD den použití</t>
  </si>
  <si>
    <t>1575294463</t>
  </si>
  <si>
    <t>92</t>
  </si>
  <si>
    <t>944611811</t>
  </si>
  <si>
    <t>Demontáž ochranné plachty z textilie z umělých vláken</t>
  </si>
  <si>
    <t>-1463930952</t>
  </si>
  <si>
    <t>93</t>
  </si>
  <si>
    <t>Lešení pomocné pro objekty pozemních staveb s lešeňovou podlahou v do 1,9 m zatížení do 150 kg/m2</t>
  </si>
  <si>
    <t>-87267106</t>
  </si>
  <si>
    <t>952901111</t>
  </si>
  <si>
    <t>Vyčištění budov bytové a občanské výstavby při výšce podlaží do 4 m</t>
  </si>
  <si>
    <t>371867668</t>
  </si>
  <si>
    <t>95</t>
  </si>
  <si>
    <t>953943211</t>
  </si>
  <si>
    <t>Osazování hasicího přístroje</t>
  </si>
  <si>
    <t>907206375</t>
  </si>
  <si>
    <t>44932114</t>
  </si>
  <si>
    <t>přístroj hasicí ruční práškový PG 6 LE</t>
  </si>
  <si>
    <t>561937380</t>
  </si>
  <si>
    <t>97</t>
  </si>
  <si>
    <t>44932211</t>
  </si>
  <si>
    <t>přístroj hasicí ruční sněhový KS 5 BG</t>
  </si>
  <si>
    <t>923266571</t>
  </si>
  <si>
    <t>98</t>
  </si>
  <si>
    <t>953962112</t>
  </si>
  <si>
    <t>Kotvy chemickým tmelem M 10 hl 80 mm do zdiva z plných cihel s vyvrtáním otvoru</t>
  </si>
  <si>
    <t>-383125721</t>
  </si>
  <si>
    <t>"kotvení překladu" 28</t>
  </si>
  <si>
    <t>99</t>
  </si>
  <si>
    <t>953965115</t>
  </si>
  <si>
    <t>Kotevní šroub pro chemické kotvy M 10 dl 130 mm</t>
  </si>
  <si>
    <t>-2083311153</t>
  </si>
  <si>
    <t>100</t>
  </si>
  <si>
    <t>953966121</t>
  </si>
  <si>
    <t>Montáž ochranného madla a svodidla na stěnu pomocí hmoždinek včetně rohových a ukončovacích systémových profilů, antibakteriální úprava.</t>
  </si>
  <si>
    <t>92445287</t>
  </si>
  <si>
    <t>MADLO</t>
  </si>
  <si>
    <t>"1pp" 494</t>
  </si>
  <si>
    <t>"1np" 587</t>
  </si>
  <si>
    <t>"2np" 537</t>
  </si>
  <si>
    <t>"3np" 394</t>
  </si>
  <si>
    <t>"4np" 348</t>
  </si>
  <si>
    <t>"5np" 482</t>
  </si>
  <si>
    <t>"6np" 196</t>
  </si>
  <si>
    <t>SVODIDLA</t>
  </si>
  <si>
    <t>"5np" 665</t>
  </si>
  <si>
    <t>101</t>
  </si>
  <si>
    <t>55343051</t>
  </si>
  <si>
    <t>madlo a svodidlo ochranné, Al profil v 140mm, š 105mm, korpus vinyl, hladká povrch. úprava, tl 3mm, Bs2d0, antibakteriální spojky</t>
  </si>
  <si>
    <t>1525795275</t>
  </si>
  <si>
    <t>Poznámka k položce:_x000D_
včetně koncovek</t>
  </si>
  <si>
    <t>3038*1,1 "Přepočtené koeficientem množství</t>
  </si>
  <si>
    <t>102</t>
  </si>
  <si>
    <t>55343052</t>
  </si>
  <si>
    <t>svodidlo ochranné, antibakteriální vinyl opláštění tl 2,5mm, uchycené na clip na al profil, v 180mm š 25mm, Bs2d0, odolnost 110 Joule</t>
  </si>
  <si>
    <t>-1908050839</t>
  </si>
  <si>
    <t>3221*1,1 "Přepočtené koeficientem množství</t>
  </si>
  <si>
    <t>103</t>
  </si>
  <si>
    <t>953966122</t>
  </si>
  <si>
    <t>Montáž ochranného rohového profilu na stěnu pomocí hmoždinek včetně ukončovacích systémových profilů, antibakteriální úprava.</t>
  </si>
  <si>
    <t>1916238233</t>
  </si>
  <si>
    <t>"1.pp" 147*2</t>
  </si>
  <si>
    <t>"1.np" 156*2</t>
  </si>
  <si>
    <t>"2.np" 174*2</t>
  </si>
  <si>
    <t>"3.np" 165*2</t>
  </si>
  <si>
    <t>"4.np" 175*2</t>
  </si>
  <si>
    <t>"5.np" 154*2</t>
  </si>
  <si>
    <t>"6.np" 68*2</t>
  </si>
  <si>
    <t>104</t>
  </si>
  <si>
    <t>55343053</t>
  </si>
  <si>
    <t>profil ochranný rohový z antibakteriální vinyl tl 2,5mm uchycený na al konstrukci, š křídla 60mm, do v 2m, úhel 90°, Bs2d0</t>
  </si>
  <si>
    <t>-424670712</t>
  </si>
  <si>
    <t>2078*1,1 "Přepočtené koeficientem množství</t>
  </si>
  <si>
    <t>105</t>
  </si>
  <si>
    <t>9539933-R</t>
  </si>
  <si>
    <t>Osazení bezpečnostní, orientační nebo informační tabulky včetně dodávky systému</t>
  </si>
  <si>
    <t>soubor</t>
  </si>
  <si>
    <t>1259150502</t>
  </si>
  <si>
    <t>998</t>
  </si>
  <si>
    <t>Přesun hmot</t>
  </si>
  <si>
    <t>106</t>
  </si>
  <si>
    <t>998011004</t>
  </si>
  <si>
    <t>Přesun hmot pro budovy zděné v přes 24 do 36 m</t>
  </si>
  <si>
    <t>1256747276</t>
  </si>
  <si>
    <t>711</t>
  </si>
  <si>
    <t>Izolace proti vodě, vlhkosti a plynům</t>
  </si>
  <si>
    <t>107</t>
  </si>
  <si>
    <t>711161215</t>
  </si>
  <si>
    <t>Izolace proti zemní vlhkosti nopovou fólií svislá, nopek v 20,0 mm, tl do 1,0 mm</t>
  </si>
  <si>
    <t>1441587160</t>
  </si>
  <si>
    <t>"anglické dvorky" 40</t>
  </si>
  <si>
    <t>108</t>
  </si>
  <si>
    <t>998711101</t>
  </si>
  <si>
    <t>Přesun hmot tonážní pro izolace proti vodě, vlhkosti a plynům v objektech v do 6 m</t>
  </si>
  <si>
    <t>505478076</t>
  </si>
  <si>
    <t>109</t>
  </si>
  <si>
    <t>712311101</t>
  </si>
  <si>
    <t>Provedení povlakové krytiny střech do 10° za studena lakem penetračním nebo asfaltovým</t>
  </si>
  <si>
    <t>-1551318764</t>
  </si>
  <si>
    <t>"Sk1" (230*2+237+256*2+235+120+247+210+200+225*2+27*2+34)</t>
  </si>
  <si>
    <t>"Sk2" (255+210*2)</t>
  </si>
  <si>
    <t>110</t>
  </si>
  <si>
    <t>11163150</t>
  </si>
  <si>
    <t>lak penetrační asfaltový</t>
  </si>
  <si>
    <t>1164892531</t>
  </si>
  <si>
    <t>3434*0,00032 "Přepočtené koeficientem množství</t>
  </si>
  <si>
    <t>111</t>
  </si>
  <si>
    <t>712341559</t>
  </si>
  <si>
    <t>Provedení povlakové krytiny střech do 10° pásy NAIP přitavením v plné ploše</t>
  </si>
  <si>
    <t>688155648</t>
  </si>
  <si>
    <t>112</t>
  </si>
  <si>
    <t>62853004</t>
  </si>
  <si>
    <t>pás asfaltový natavitelný modifikovaný SBS tl 4,0mm s vložkou ze skleněné tkaniny a spalitelnou PE fólií nebo jemnozrnným minerálním posypem na horním povrchu</t>
  </si>
  <si>
    <t>-716829385</t>
  </si>
  <si>
    <t>3434*1,1655 "Přepočtené koeficientem množství</t>
  </si>
  <si>
    <t>113</t>
  </si>
  <si>
    <t>712361703</t>
  </si>
  <si>
    <t>Provedení povlakové krytiny střech do 10° fólií přilepenou v plné ploše</t>
  </si>
  <si>
    <t>313899529</t>
  </si>
  <si>
    <t>"SO08" 100</t>
  </si>
  <si>
    <t>114</t>
  </si>
  <si>
    <t>28342411</t>
  </si>
  <si>
    <t>fólie hydroizolační střešní mPVC s nakašírovaným PES rounem určená k lepení tl 1,5mm (účinná tloušťka)</t>
  </si>
  <si>
    <t>89894321</t>
  </si>
  <si>
    <t>100*1,1655 "Přepočtené koeficientem množství</t>
  </si>
  <si>
    <t>115</t>
  </si>
  <si>
    <t>712363002</t>
  </si>
  <si>
    <t>Provedení povlakové krytiny střech do 10° vytvoření spoje 2 pásů fólií PVC slepením lepidlem</t>
  </si>
  <si>
    <t>-1574226761</t>
  </si>
  <si>
    <t>"SO08" 25</t>
  </si>
  <si>
    <t>116</t>
  </si>
  <si>
    <t>24744602</t>
  </si>
  <si>
    <t>lepidlo vodou ředitelné kontaktní na podlahové krytiny</t>
  </si>
  <si>
    <t>1301379292</t>
  </si>
  <si>
    <t>25*0,05 "Přepočtené koeficientem množství</t>
  </si>
  <si>
    <t>117</t>
  </si>
  <si>
    <t>712363431</t>
  </si>
  <si>
    <t>Provedení povlak krytiny mechanicky kotvenou do trapézu TI tl do 100 mm vnitřní pole, budova v přes 18 m</t>
  </si>
  <si>
    <t>1495507285</t>
  </si>
  <si>
    <t>"Sk4" 221*0,7</t>
  </si>
  <si>
    <t>118</t>
  </si>
  <si>
    <t>28322001</t>
  </si>
  <si>
    <t>fólie hydroizolační střešní mPVC mechanicky kotvená tl 2,0mm barevná</t>
  </si>
  <si>
    <t>904293747</t>
  </si>
  <si>
    <t>154,7*1,1655 "Přepočtené koeficientem množství</t>
  </si>
  <si>
    <t>119</t>
  </si>
  <si>
    <t>712363432</t>
  </si>
  <si>
    <t>Provedení povlak krytiny mechanicky kotvenou do trapézu TI tl do 100 mm krajní pole, budova v přes 18 m</t>
  </si>
  <si>
    <t>-780632790</t>
  </si>
  <si>
    <t>"Sk4" 221*0,2</t>
  </si>
  <si>
    <t>120</t>
  </si>
  <si>
    <t>960735846</t>
  </si>
  <si>
    <t>44,2*1,1655 "Přepočtené koeficientem množství</t>
  </si>
  <si>
    <t>121</t>
  </si>
  <si>
    <t>712363433</t>
  </si>
  <si>
    <t>Provedení povlak krytiny mechanicky kotvenou do trapézu TI tl do 100 mm roh pole, budova v přes 18 m</t>
  </si>
  <si>
    <t>1346794514</t>
  </si>
  <si>
    <t>"Sk4" 221*0,1</t>
  </si>
  <si>
    <t>122</t>
  </si>
  <si>
    <t>1818713166</t>
  </si>
  <si>
    <t>22,1*1,1655 "Přepočtené koeficientem množství</t>
  </si>
  <si>
    <t>123</t>
  </si>
  <si>
    <t>712363624</t>
  </si>
  <si>
    <t>Provedení povlak krytiny mechanicky kotvenou do betonu TI tl přes 240 mm vnitřní pole, budova v přes 18 m</t>
  </si>
  <si>
    <t>-1176218001</t>
  </si>
  <si>
    <t>"Sk1+Sk2" 3434*0,7</t>
  </si>
  <si>
    <t>124</t>
  </si>
  <si>
    <t>1177147071</t>
  </si>
  <si>
    <t>2403,8*1,1655 "Přepočtené koeficientem množství</t>
  </si>
  <si>
    <t>125</t>
  </si>
  <si>
    <t>712363625</t>
  </si>
  <si>
    <t>Provedení povlak krytiny mechanicky kotvenou do betonu TI tl přes 240 mm krajní pole, budova v přes 18 m</t>
  </si>
  <si>
    <t>-376608209</t>
  </si>
  <si>
    <t>"Sk1+Sk2" 3434*0,2</t>
  </si>
  <si>
    <t>126</t>
  </si>
  <si>
    <t>866065803</t>
  </si>
  <si>
    <t>686,8*1,1655 "Přepočtené koeficientem množství</t>
  </si>
  <si>
    <t>127</t>
  </si>
  <si>
    <t>712363626</t>
  </si>
  <si>
    <t>Provedení povlak krytiny mechanicky kotvenou do betonu TI tl přes 240 mm rohové pole, budova v přes 18 m</t>
  </si>
  <si>
    <t>-1785933845</t>
  </si>
  <si>
    <t>"Sk1+Sk2" 3434*0,1</t>
  </si>
  <si>
    <t>128</t>
  </si>
  <si>
    <t>-11186572</t>
  </si>
  <si>
    <t>343,4*1,1655 "Přepočtené koeficientem množství</t>
  </si>
  <si>
    <t>129</t>
  </si>
  <si>
    <t>712391171</t>
  </si>
  <si>
    <t>Provedení povlakové krytiny střech do 10° podkladní textilní vrstvy</t>
  </si>
  <si>
    <t>-1487432730</t>
  </si>
  <si>
    <t>"Sk4" 221</t>
  </si>
  <si>
    <t>130</t>
  </si>
  <si>
    <t>69311202</t>
  </si>
  <si>
    <t>geotextilie netkaná separační, ochranná, filtrační, drenážní PES(70%)+PP(30%) 500g/m2</t>
  </si>
  <si>
    <t>2022828966</t>
  </si>
  <si>
    <t>3655*1,155 "Přepočtené koeficientem množství</t>
  </si>
  <si>
    <t>131</t>
  </si>
  <si>
    <t>712391382</t>
  </si>
  <si>
    <t>Provedení povlakové krytiny střech do 10° násypem z hrubého kameniva tl 50 mm</t>
  </si>
  <si>
    <t>342106106</t>
  </si>
  <si>
    <t>132</t>
  </si>
  <si>
    <t>58337402</t>
  </si>
  <si>
    <t>kamenivo dekorační (kačírek) frakce 16/22</t>
  </si>
  <si>
    <t>1653899496</t>
  </si>
  <si>
    <t>675*0,0825 "Přepočtené koeficientem množství</t>
  </si>
  <si>
    <t>133</t>
  </si>
  <si>
    <t>712811101</t>
  </si>
  <si>
    <t>Provedení povlakové krytiny vytažením na konstrukce za studena nátěrem penetračním</t>
  </si>
  <si>
    <t>710468444</t>
  </si>
  <si>
    <t>134</t>
  </si>
  <si>
    <t>-504377702</t>
  </si>
  <si>
    <t>370*0,00035 "Přepočtené koeficientem množství</t>
  </si>
  <si>
    <t>135</t>
  </si>
  <si>
    <t>712841559</t>
  </si>
  <si>
    <t>Provedení povlakové krytiny vytažením na konstrukce pásy přitavením NAIP</t>
  </si>
  <si>
    <t>840617053</t>
  </si>
  <si>
    <t>136</t>
  </si>
  <si>
    <t>621197298</t>
  </si>
  <si>
    <t>370*1,2 "Přepočtené koeficientem množství</t>
  </si>
  <si>
    <t>137</t>
  </si>
  <si>
    <t>712861703</t>
  </si>
  <si>
    <t>Provedení povlakové krytiny vytažením na konstrukce fólií přilepenou v plné ploše</t>
  </si>
  <si>
    <t>265170976</t>
  </si>
  <si>
    <t>0,5*(64+83+184+67+50+35+188+69)</t>
  </si>
  <si>
    <t>138</t>
  </si>
  <si>
    <t>1164340546</t>
  </si>
  <si>
    <t>139</t>
  </si>
  <si>
    <t>7129970-R</t>
  </si>
  <si>
    <t>Provedení povlakové krytiny - ostatní detaily a doplňky</t>
  </si>
  <si>
    <t>943337495</t>
  </si>
  <si>
    <t>Poznámka k položce:_x000D_
překrytí a zesílení přechodů, prostupy atd.</t>
  </si>
  <si>
    <t>140</t>
  </si>
  <si>
    <t>712999001</t>
  </si>
  <si>
    <t>Montáž dekorační lišty z PVC vytvářející imitaci falcového spoje</t>
  </si>
  <si>
    <t>-541027407</t>
  </si>
  <si>
    <t>(64+83+184+67+50+35+188+69)</t>
  </si>
  <si>
    <t>141</t>
  </si>
  <si>
    <t>28343060</t>
  </si>
  <si>
    <t>profil dekorační vytvářející imitaci falcového spoje z PVC světle šedý dl 3m</t>
  </si>
  <si>
    <t>714764076</t>
  </si>
  <si>
    <t>142</t>
  </si>
  <si>
    <t>998712104</t>
  </si>
  <si>
    <t>Přesun hmot tonážní tonážní pro krytiny povlakové v objektech v přes 24 do 36 m</t>
  </si>
  <si>
    <t>-17294587</t>
  </si>
  <si>
    <t>143</t>
  </si>
  <si>
    <t>713111128</t>
  </si>
  <si>
    <t>Montáž izolace tepelné spodem stropů lepením celoplošně s mechanickým kotvením rohoží, pásů, dílců, desek</t>
  </si>
  <si>
    <t>-1313603373</t>
  </si>
  <si>
    <t>"příjezd sanitek" 250</t>
  </si>
  <si>
    <t>144</t>
  </si>
  <si>
    <t>63141195</t>
  </si>
  <si>
    <t>deska tepelně izolační minerální do šikmých střech a stěn  λ=0,035-0,038 tl 200mm</t>
  </si>
  <si>
    <t>653125181</t>
  </si>
  <si>
    <t>250*1,02 "Přepočtené koeficientem množství</t>
  </si>
  <si>
    <t>145</t>
  </si>
  <si>
    <t>63141194</t>
  </si>
  <si>
    <t>deska tepelně izolační minerální do šikmých střech a stěn  λ=0,035-0,038 tl 160mm</t>
  </si>
  <si>
    <t>281572222</t>
  </si>
  <si>
    <t>146</t>
  </si>
  <si>
    <t>713111137</t>
  </si>
  <si>
    <t>Montáž izolace tepelné spodem stropů žebrových lepením bodově rohoží, pásů, dílců, desek</t>
  </si>
  <si>
    <t>407862170</t>
  </si>
  <si>
    <t>147</t>
  </si>
  <si>
    <t>63152106</t>
  </si>
  <si>
    <t>pás tepelně izolační univerzální λ=0,032-0,033 tl 180mm</t>
  </si>
  <si>
    <t>-503892704</t>
  </si>
  <si>
    <t>221*1,02 "Přepočtené koeficientem množství</t>
  </si>
  <si>
    <t>148</t>
  </si>
  <si>
    <t>713121111</t>
  </si>
  <si>
    <t>Montáž izolace tepelné podlah volně kladenými rohožemi, pásy, dílci, deskami 1 vrstva</t>
  </si>
  <si>
    <t>206124504</t>
  </si>
  <si>
    <t>"P1+podl.top." 463,61</t>
  </si>
  <si>
    <t>149</t>
  </si>
  <si>
    <t>63150942</t>
  </si>
  <si>
    <t>deska tepelně izolační minerální plovoucích podlah  λ=0,033-0,035 tl 15mm</t>
  </si>
  <si>
    <t>-735620758</t>
  </si>
  <si>
    <t>463,61*1,02 "Přepočtené koeficientem množství</t>
  </si>
  <si>
    <t>150</t>
  </si>
  <si>
    <t>-18876708</t>
  </si>
  <si>
    <t>"P1" 5650,81</t>
  </si>
  <si>
    <t>"P1-sp" 663,41</t>
  </si>
  <si>
    <t>"P2" 4091,21</t>
  </si>
  <si>
    <t>"P3" 88,86</t>
  </si>
  <si>
    <t>"P4" 1095,17</t>
  </si>
  <si>
    <t>151</t>
  </si>
  <si>
    <t>28376554</t>
  </si>
  <si>
    <t>deska polystyrénová pro snížení kročejového hluku (max. zatížení 4 kN/m2) tl 40mm</t>
  </si>
  <si>
    <t>1855788437</t>
  </si>
  <si>
    <t>11589,46*1,02 "Přepočtené koeficientem množství</t>
  </si>
  <si>
    <t>152</t>
  </si>
  <si>
    <t>1043711797</t>
  </si>
  <si>
    <t>"5.np - ARO" 1750</t>
  </si>
  <si>
    <t>153</t>
  </si>
  <si>
    <t>63148011</t>
  </si>
  <si>
    <t>deska tepelně izolační minerální univerzální λ=0,038-0,039  tl 200mm</t>
  </si>
  <si>
    <t>-865484596</t>
  </si>
  <si>
    <t>1750*1,02 "Přepočtené koeficientem množství</t>
  </si>
  <si>
    <t>154</t>
  </si>
  <si>
    <t>713141152</t>
  </si>
  <si>
    <t>Montáž izolace tepelné střech plochých kladené volně 2 vrstvy rohoží, pásů, dílců, desek</t>
  </si>
  <si>
    <t>-1408058130</t>
  </si>
  <si>
    <t>155</t>
  </si>
  <si>
    <t>2837232X</t>
  </si>
  <si>
    <t>deska EPS 100 pro konstrukce s běžným zatížením λ=0,037 tl 250mm</t>
  </si>
  <si>
    <t>1491556591</t>
  </si>
  <si>
    <t>3534*1,02 "Přepočtené koeficientem množství</t>
  </si>
  <si>
    <t>156</t>
  </si>
  <si>
    <t>28375926</t>
  </si>
  <si>
    <t>deska EPS 200 pro konstrukce s velmi vysokým zatížením λ=0,034 tl 100mm</t>
  </si>
  <si>
    <t>-672916009</t>
  </si>
  <si>
    <t>157</t>
  </si>
  <si>
    <t>713141331</t>
  </si>
  <si>
    <t>Montáž izolace tepelné střech plochých lepené za studena zplna, spádová vrstva</t>
  </si>
  <si>
    <t>-877474128</t>
  </si>
  <si>
    <t>158</t>
  </si>
  <si>
    <t>63152385</t>
  </si>
  <si>
    <t>deska spádový klín standartní 1000x1200mm součet výšky protilehlých stran max 140mm</t>
  </si>
  <si>
    <t>1429213047</t>
  </si>
  <si>
    <t>3434*0,08 "Přepočtené koeficientem množství</t>
  </si>
  <si>
    <t>159</t>
  </si>
  <si>
    <t>998713104</t>
  </si>
  <si>
    <t>Přesun hmot tonážní pro izolace tepelné v objektech v přes 24 do 36 m</t>
  </si>
  <si>
    <t>1799185572</t>
  </si>
  <si>
    <t>721</t>
  </si>
  <si>
    <t>Zdravotechnika - vnitřní kanalizace</t>
  </si>
  <si>
    <t>160</t>
  </si>
  <si>
    <t>7219109-R</t>
  </si>
  <si>
    <t>Pročištění, dezinfekce, odstranění fekalií z prostoru suterénu</t>
  </si>
  <si>
    <t>-58025775</t>
  </si>
  <si>
    <t>161</t>
  </si>
  <si>
    <t>762361312</t>
  </si>
  <si>
    <t>Konstrukční a vyrovnávací vrstva pod klempířské prvky (atiky) z desek dřevoštěpkových tl 22 mm</t>
  </si>
  <si>
    <t>1307624754</t>
  </si>
  <si>
    <t>"parapety" 552*0,3</t>
  </si>
  <si>
    <t>"atiky" 552*0,4</t>
  </si>
  <si>
    <t>162</t>
  </si>
  <si>
    <t>762511159</t>
  </si>
  <si>
    <t>Podlahové kce podkladové z cementotřískových desek tl 28 mm na nebroušených na pero a drážku šroubovaných</t>
  </si>
  <si>
    <t>678522599</t>
  </si>
  <si>
    <t>163</t>
  </si>
  <si>
    <t>7625122-R</t>
  </si>
  <si>
    <t>Montáž a dodávka podlahové kce podkladového roštu z CD 60/27 včetně TI</t>
  </si>
  <si>
    <t>-1331281288</t>
  </si>
  <si>
    <t>164</t>
  </si>
  <si>
    <t>998762104</t>
  </si>
  <si>
    <t>Přesun hmot tonážní pro kce tesařské v objektech v přes 24 do 36 m</t>
  </si>
  <si>
    <t>334138884</t>
  </si>
  <si>
    <t>165</t>
  </si>
  <si>
    <t>763121451</t>
  </si>
  <si>
    <t>SDK stěna předsazená tl 75 mm profil CW+UW 50 desky 2xDF 12,5 bez izolace EI 30</t>
  </si>
  <si>
    <t>-4430274</t>
  </si>
  <si>
    <t>"vnitřní strana fasády" (1310+290)*0,95/3,9</t>
  </si>
  <si>
    <t>166</t>
  </si>
  <si>
    <t>763131543</t>
  </si>
  <si>
    <t>SDK podhled desky 2xDF 15 bez izolace jednovrstvá spodní kce profil CD+UD EI 60</t>
  </si>
  <si>
    <t>1867693905</t>
  </si>
  <si>
    <t>167</t>
  </si>
  <si>
    <t>763131751</t>
  </si>
  <si>
    <t>Montáž parotěsné zábrany do SDK podhledu</t>
  </si>
  <si>
    <t>-306806756</t>
  </si>
  <si>
    <t>168</t>
  </si>
  <si>
    <t>28329028</t>
  </si>
  <si>
    <t>fólie PE vyztužená Al vrstvou pro parotěsnou vrstvu 150g/m2 s integrovanou lepící páskou</t>
  </si>
  <si>
    <t>-964776452</t>
  </si>
  <si>
    <t>221*1,1235 "Přepočtené koeficientem množství</t>
  </si>
  <si>
    <t>169</t>
  </si>
  <si>
    <t>763131752</t>
  </si>
  <si>
    <t>Montáž jedné vrstvy tepelné izolace do SDK podhledu</t>
  </si>
  <si>
    <t>-1220127472</t>
  </si>
  <si>
    <t>170</t>
  </si>
  <si>
    <t>63152099</t>
  </si>
  <si>
    <t>pás tepelně izolační univerzální λ=0,032-0,033 tl 100mm</t>
  </si>
  <si>
    <t>1676157364</t>
  </si>
  <si>
    <t>171</t>
  </si>
  <si>
    <t>763431001</t>
  </si>
  <si>
    <t>Montáž minerálního podhledu s vyjímatelnými panely vel. do 0,36 m2 na zavěšený viditelný rošt</t>
  </si>
  <si>
    <t>1625236626</t>
  </si>
  <si>
    <t>1PP</t>
  </si>
  <si>
    <t>m.č. 0.005</t>
  </si>
  <si>
    <t>273,29</t>
  </si>
  <si>
    <t>m.č. 0.015</t>
  </si>
  <si>
    <t>13,51</t>
  </si>
  <si>
    <t>m.č. 0.019</t>
  </si>
  <si>
    <t>52,95</t>
  </si>
  <si>
    <t>m.č. 0.024</t>
  </si>
  <si>
    <t>54,21</t>
  </si>
  <si>
    <t>m.č. 0.042</t>
  </si>
  <si>
    <t>23,24</t>
  </si>
  <si>
    <t>m.č. 0.043</t>
  </si>
  <si>
    <t>36,31</t>
  </si>
  <si>
    <t>m.č. 0.046</t>
  </si>
  <si>
    <t>18,85</t>
  </si>
  <si>
    <t>m.č. 0.047</t>
  </si>
  <si>
    <t>9,92</t>
  </si>
  <si>
    <t>m.č. 0.048</t>
  </si>
  <si>
    <t>2,55</t>
  </si>
  <si>
    <t>m.č. 0.049</t>
  </si>
  <si>
    <t>15,39</t>
  </si>
  <si>
    <t>m.č. 0.050</t>
  </si>
  <si>
    <t>15,46</t>
  </si>
  <si>
    <t>m.č. 0.051</t>
  </si>
  <si>
    <t>2,78</t>
  </si>
  <si>
    <t>m.č. 0.052</t>
  </si>
  <si>
    <t>47,35</t>
  </si>
  <si>
    <t>m.č. 0.118</t>
  </si>
  <si>
    <t>273,9</t>
  </si>
  <si>
    <t>m.č. 0.145</t>
  </si>
  <si>
    <t>7,41</t>
  </si>
  <si>
    <t>m.č. 0.147</t>
  </si>
  <si>
    <t>13,44</t>
  </si>
  <si>
    <t>m.č. 0,148</t>
  </si>
  <si>
    <t>6,14</t>
  </si>
  <si>
    <t>m.č. 0.149</t>
  </si>
  <si>
    <t>1,74</t>
  </si>
  <si>
    <t>m.č. 0.151</t>
  </si>
  <si>
    <t>1,21</t>
  </si>
  <si>
    <t>m.č. 0.153</t>
  </si>
  <si>
    <t>10,89</t>
  </si>
  <si>
    <t>m.č. 0.154</t>
  </si>
  <si>
    <t>8,15</t>
  </si>
  <si>
    <t>m.č. 0.155</t>
  </si>
  <si>
    <t>4,75</t>
  </si>
  <si>
    <t>m.č. 0.157</t>
  </si>
  <si>
    <t>1,99</t>
  </si>
  <si>
    <t>m.č. 0.158</t>
  </si>
  <si>
    <t>m.č. 0.159</t>
  </si>
  <si>
    <t>1,19</t>
  </si>
  <si>
    <t>m.č. 0.160</t>
  </si>
  <si>
    <t>33,33</t>
  </si>
  <si>
    <t>m.č. 0.161</t>
  </si>
  <si>
    <t>12,44</t>
  </si>
  <si>
    <t>m.č. 0.161a</t>
  </si>
  <si>
    <t>1,43</t>
  </si>
  <si>
    <t>m.č. 0.161b</t>
  </si>
  <si>
    <t>1,44</t>
  </si>
  <si>
    <t>m.č. 0.161c</t>
  </si>
  <si>
    <t>m.č. 0.161d</t>
  </si>
  <si>
    <t>1,48</t>
  </si>
  <si>
    <t>m.č. 0.162</t>
  </si>
  <si>
    <t>0,95</t>
  </si>
  <si>
    <t>m.č. 0.163</t>
  </si>
  <si>
    <t>m.č. 0.166a</t>
  </si>
  <si>
    <t>1,26</t>
  </si>
  <si>
    <t>m.č. 0.166b</t>
  </si>
  <si>
    <t>m.č. 0.166c</t>
  </si>
  <si>
    <t>m.č. 0.166d</t>
  </si>
  <si>
    <t>m.č. 0.174</t>
  </si>
  <si>
    <t>63,84</t>
  </si>
  <si>
    <t>m.č. 0.175</t>
  </si>
  <si>
    <t>27,60</t>
  </si>
  <si>
    <t>m.č. 0.176</t>
  </si>
  <si>
    <t>13,18</t>
  </si>
  <si>
    <t>m.č. 0.177</t>
  </si>
  <si>
    <t>1,61</t>
  </si>
  <si>
    <t>m.č. 0.178</t>
  </si>
  <si>
    <t>1,69</t>
  </si>
  <si>
    <t>m.č. 0.179</t>
  </si>
  <si>
    <t>27,76</t>
  </si>
  <si>
    <t>m.č. 0.180</t>
  </si>
  <si>
    <t>25,51</t>
  </si>
  <si>
    <t>m.č. 0.181</t>
  </si>
  <si>
    <t>13,06</t>
  </si>
  <si>
    <t>m.č. 0.181a</t>
  </si>
  <si>
    <t>m.č. 0.181b</t>
  </si>
  <si>
    <t>m.č. 0.181c</t>
  </si>
  <si>
    <t>m.č. 0.181d</t>
  </si>
  <si>
    <t>m.č. 0.182</t>
  </si>
  <si>
    <t>1,33</t>
  </si>
  <si>
    <t>m.č. 0.183</t>
  </si>
  <si>
    <t>1,36</t>
  </si>
  <si>
    <t>m.č. 0.184</t>
  </si>
  <si>
    <t>16,19</t>
  </si>
  <si>
    <t>m.č. 0.189</t>
  </si>
  <si>
    <t>8,30</t>
  </si>
  <si>
    <t>m.č. 0.190</t>
  </si>
  <si>
    <t>7,88</t>
  </si>
  <si>
    <t>m.č. 0.191</t>
  </si>
  <si>
    <t>1,29</t>
  </si>
  <si>
    <t>m.č. 0.192</t>
  </si>
  <si>
    <t>7,28</t>
  </si>
  <si>
    <t>m.č. 0.193</t>
  </si>
  <si>
    <t>2,29</t>
  </si>
  <si>
    <t>m.č. 0.194</t>
  </si>
  <si>
    <t>10,97</t>
  </si>
  <si>
    <t>m.č. 0.196</t>
  </si>
  <si>
    <t>16,91</t>
  </si>
  <si>
    <t>m.č. 0.200</t>
  </si>
  <si>
    <t>2,25</t>
  </si>
  <si>
    <t>m.č. 0.201</t>
  </si>
  <si>
    <t>1,54</t>
  </si>
  <si>
    <t>m.č. 0.202</t>
  </si>
  <si>
    <t>2,10</t>
  </si>
  <si>
    <t>m.č. 0.203</t>
  </si>
  <si>
    <t>9,87</t>
  </si>
  <si>
    <t>1NP</t>
  </si>
  <si>
    <t>m.č. 1.019</t>
  </si>
  <si>
    <t>16,06</t>
  </si>
  <si>
    <t>m.č. 1.037</t>
  </si>
  <si>
    <t>m.č. 1.062</t>
  </si>
  <si>
    <t>15,61</t>
  </si>
  <si>
    <t>m.č. 1.063</t>
  </si>
  <si>
    <t>3,00</t>
  </si>
  <si>
    <t>m.č. 1.064</t>
  </si>
  <si>
    <t>11,18</t>
  </si>
  <si>
    <t>m.č. 1.065</t>
  </si>
  <si>
    <t>1,49</t>
  </si>
  <si>
    <t>m.č. 1.066</t>
  </si>
  <si>
    <t>1,85</t>
  </si>
  <si>
    <t>m.č. 1.067</t>
  </si>
  <si>
    <t>15,00</t>
  </si>
  <si>
    <t>m.č. 1.068</t>
  </si>
  <si>
    <t>66,07</t>
  </si>
  <si>
    <t>m.č. 1.081</t>
  </si>
  <si>
    <t>32,66</t>
  </si>
  <si>
    <t>m.č. 1.094</t>
  </si>
  <si>
    <t>7,03</t>
  </si>
  <si>
    <t>m.č. 1.095</t>
  </si>
  <si>
    <t>4,44</t>
  </si>
  <si>
    <t>m.č. 1.125</t>
  </si>
  <si>
    <t>194,94</t>
  </si>
  <si>
    <t>m.č. 1.126</t>
  </si>
  <si>
    <t>18,32</t>
  </si>
  <si>
    <t>m.č. 1,154</t>
  </si>
  <si>
    <t>6,88</t>
  </si>
  <si>
    <t>m.č. 1,155</t>
  </si>
  <si>
    <t>16,37</t>
  </si>
  <si>
    <t>m.č. 1.156</t>
  </si>
  <si>
    <t>8,93</t>
  </si>
  <si>
    <t>m.č. 1.157</t>
  </si>
  <si>
    <t>10,18</t>
  </si>
  <si>
    <t>m.č. 1.158</t>
  </si>
  <si>
    <t>9,00</t>
  </si>
  <si>
    <t>m.č. 1.160</t>
  </si>
  <si>
    <t>241,99</t>
  </si>
  <si>
    <t>m.č. 1.162</t>
  </si>
  <si>
    <t>14,51</t>
  </si>
  <si>
    <t>m.č. 1.165</t>
  </si>
  <si>
    <t>2,54</t>
  </si>
  <si>
    <t>m.č. 1.166</t>
  </si>
  <si>
    <t>m.č. 1.167</t>
  </si>
  <si>
    <t>4,69</t>
  </si>
  <si>
    <t>m.č. 1.168</t>
  </si>
  <si>
    <t>4,65</t>
  </si>
  <si>
    <t>m.č. 1.169</t>
  </si>
  <si>
    <t>68,14</t>
  </si>
  <si>
    <t>m.č. 1,17</t>
  </si>
  <si>
    <t>24,15</t>
  </si>
  <si>
    <t>m.č. 1.171</t>
  </si>
  <si>
    <t>23,19</t>
  </si>
  <si>
    <t>m.č. 1.172</t>
  </si>
  <si>
    <t>1,89</t>
  </si>
  <si>
    <t>m.č. 1.173</t>
  </si>
  <si>
    <t>1,16</t>
  </si>
  <si>
    <t>m.č. 1.174</t>
  </si>
  <si>
    <t>10,74</t>
  </si>
  <si>
    <t>m.č. 1.177</t>
  </si>
  <si>
    <t>2,16</t>
  </si>
  <si>
    <t>m.č. 1,178</t>
  </si>
  <si>
    <t>1,27</t>
  </si>
  <si>
    <t>m.č. 1.215</t>
  </si>
  <si>
    <t>m.č. 1.216</t>
  </si>
  <si>
    <t>1,40</t>
  </si>
  <si>
    <t>m.č. 1.217</t>
  </si>
  <si>
    <t>m.č. 1.218</t>
  </si>
  <si>
    <t>95,68</t>
  </si>
  <si>
    <t>m.č. 1.219</t>
  </si>
  <si>
    <t>9,78</t>
  </si>
  <si>
    <t>m.č. 1.291</t>
  </si>
  <si>
    <t>3,61</t>
  </si>
  <si>
    <t>m.č. 1.292o</t>
  </si>
  <si>
    <t>26,91</t>
  </si>
  <si>
    <t>m.č. 1.293o</t>
  </si>
  <si>
    <t>7,19</t>
  </si>
  <si>
    <t>m.č. 1.294o</t>
  </si>
  <si>
    <t>m.č. 1.295o</t>
  </si>
  <si>
    <t>15,21</t>
  </si>
  <si>
    <t>m.č. 1.296</t>
  </si>
  <si>
    <t>8,88</t>
  </si>
  <si>
    <t>m.č. 1.297o</t>
  </si>
  <si>
    <t>5,84</t>
  </si>
  <si>
    <t>m.č. 1.298o</t>
  </si>
  <si>
    <t>2,95</t>
  </si>
  <si>
    <t>m.č. 1.301</t>
  </si>
  <si>
    <t>3,68</t>
  </si>
  <si>
    <t>m.č. 1.302o</t>
  </si>
  <si>
    <t>m.č. 1.303o</t>
  </si>
  <si>
    <t>m.č. 1.304</t>
  </si>
  <si>
    <t>m.č. 1.305o</t>
  </si>
  <si>
    <t>m.č. 1.306o</t>
  </si>
  <si>
    <t>3,80</t>
  </si>
  <si>
    <t>m.č. 1.307o</t>
  </si>
  <si>
    <t>17,74</t>
  </si>
  <si>
    <t>m.č. 1.308o</t>
  </si>
  <si>
    <t>4,01</t>
  </si>
  <si>
    <t>2NP</t>
  </si>
  <si>
    <t>m.č. 2.067</t>
  </si>
  <si>
    <t>7,40</t>
  </si>
  <si>
    <t>m.č. 2.069</t>
  </si>
  <si>
    <t>31,43</t>
  </si>
  <si>
    <t>m.č. 2.139</t>
  </si>
  <si>
    <t>68,31</t>
  </si>
  <si>
    <t>m.č. 2.140</t>
  </si>
  <si>
    <t>3,86</t>
  </si>
  <si>
    <t>m.č. 2.145</t>
  </si>
  <si>
    <t>m.č. 2.146</t>
  </si>
  <si>
    <t>42,07</t>
  </si>
  <si>
    <t>m.č. 2.147</t>
  </si>
  <si>
    <t>2,91</t>
  </si>
  <si>
    <t>m.č. 2.147a</t>
  </si>
  <si>
    <t>0,99</t>
  </si>
  <si>
    <t>m.č. 2.148</t>
  </si>
  <si>
    <t>0,79</t>
  </si>
  <si>
    <t>m.č. 2.149</t>
  </si>
  <si>
    <t>3,22</t>
  </si>
  <si>
    <t>m.č. 2.150</t>
  </si>
  <si>
    <t>m.č. 2.151</t>
  </si>
  <si>
    <t>m.č. 2.152</t>
  </si>
  <si>
    <t>48,60</t>
  </si>
  <si>
    <t>m.č. 2.153</t>
  </si>
  <si>
    <t>32,68</t>
  </si>
  <si>
    <t>m.č. 2.176</t>
  </si>
  <si>
    <t>46,77</t>
  </si>
  <si>
    <t>m.č. 2.183</t>
  </si>
  <si>
    <t>5,19</t>
  </si>
  <si>
    <t>m.č. 2.184</t>
  </si>
  <si>
    <t>m.č. 2.185</t>
  </si>
  <si>
    <t>196,00</t>
  </si>
  <si>
    <t>m.č. 2.186</t>
  </si>
  <si>
    <t>22,83</t>
  </si>
  <si>
    <t>m.č. 2.187</t>
  </si>
  <si>
    <t>2,79</t>
  </si>
  <si>
    <t>m.č. 2.188</t>
  </si>
  <si>
    <t>1,53</t>
  </si>
  <si>
    <t>m.č. 2.189</t>
  </si>
  <si>
    <t>25,39</t>
  </si>
  <si>
    <t>m.č. 2.190</t>
  </si>
  <si>
    <t>3,07</t>
  </si>
  <si>
    <t>m.č. 2.191</t>
  </si>
  <si>
    <t>2,19</t>
  </si>
  <si>
    <t>m.č. 2.192</t>
  </si>
  <si>
    <t>1,45</t>
  </si>
  <si>
    <t>m.č. 2.193</t>
  </si>
  <si>
    <t>m.č. 2.194</t>
  </si>
  <si>
    <t>m.č. 2.194a</t>
  </si>
  <si>
    <t>1,07</t>
  </si>
  <si>
    <t>m.č. 2.195</t>
  </si>
  <si>
    <t>1,35</t>
  </si>
  <si>
    <t>m.č. 2.196</t>
  </si>
  <si>
    <t>3,37</t>
  </si>
  <si>
    <t>m.č. 2.197</t>
  </si>
  <si>
    <t>2,50</t>
  </si>
  <si>
    <t>m.č. 2.198</t>
  </si>
  <si>
    <t>1,68</t>
  </si>
  <si>
    <t>m.č. 2.199</t>
  </si>
  <si>
    <t>11,74</t>
  </si>
  <si>
    <t>m.č. 2.200</t>
  </si>
  <si>
    <t>7,48</t>
  </si>
  <si>
    <t>m.č. 2.201</t>
  </si>
  <si>
    <t>4,88</t>
  </si>
  <si>
    <t>m.č. 2.202</t>
  </si>
  <si>
    <t>23,12</t>
  </si>
  <si>
    <t>m.č. 2.203</t>
  </si>
  <si>
    <t>2,98</t>
  </si>
  <si>
    <t>m.č. 2.204</t>
  </si>
  <si>
    <t>12,62</t>
  </si>
  <si>
    <t>m.č. 2.205</t>
  </si>
  <si>
    <t>58,25</t>
  </si>
  <si>
    <t>m.č. 2.249</t>
  </si>
  <si>
    <t>m.č. 2.250</t>
  </si>
  <si>
    <t>9,62</t>
  </si>
  <si>
    <t>m.č. 2.254</t>
  </si>
  <si>
    <t>1,94</t>
  </si>
  <si>
    <t>m.č. 2.255</t>
  </si>
  <si>
    <t>1,09</t>
  </si>
  <si>
    <t>m.č. 2.256</t>
  </si>
  <si>
    <t>m.č. 2.257</t>
  </si>
  <si>
    <t>m.č. 2.258</t>
  </si>
  <si>
    <t>2,60</t>
  </si>
  <si>
    <t>m.č. 2.259</t>
  </si>
  <si>
    <t>4,85</t>
  </si>
  <si>
    <t>m.č. 2.260</t>
  </si>
  <si>
    <t>11,94</t>
  </si>
  <si>
    <t>m.č. 2.267</t>
  </si>
  <si>
    <t>11,19</t>
  </si>
  <si>
    <t>m.č. 2.269</t>
  </si>
  <si>
    <t>2,04</t>
  </si>
  <si>
    <t>m.č. 2.270</t>
  </si>
  <si>
    <t>10,63</t>
  </si>
  <si>
    <t>m.č. 2.271</t>
  </si>
  <si>
    <t>3,18</t>
  </si>
  <si>
    <t>m.č. 2.276</t>
  </si>
  <si>
    <t>20,45</t>
  </si>
  <si>
    <t>m.č. 2.280</t>
  </si>
  <si>
    <t>m.č. 2.280a</t>
  </si>
  <si>
    <t>m.č. 2.281</t>
  </si>
  <si>
    <t>1,28</t>
  </si>
  <si>
    <t>m.č. 2.282</t>
  </si>
  <si>
    <t>m.č. 2.283</t>
  </si>
  <si>
    <t>4,19</t>
  </si>
  <si>
    <t>m.č. 2.344</t>
  </si>
  <si>
    <t>21,97</t>
  </si>
  <si>
    <t>m.č. 2.345</t>
  </si>
  <si>
    <t>5,81</t>
  </si>
  <si>
    <t>m.č. 2.346</t>
  </si>
  <si>
    <t>5,79</t>
  </si>
  <si>
    <t>m.č. 2.989</t>
  </si>
  <si>
    <t>3NP</t>
  </si>
  <si>
    <t>m.č. 3.321</t>
  </si>
  <si>
    <t>15,54</t>
  </si>
  <si>
    <t>m.č. 3.323</t>
  </si>
  <si>
    <t>m.č. 3.322</t>
  </si>
  <si>
    <t>35.08</t>
  </si>
  <si>
    <t>m.č. 3.211</t>
  </si>
  <si>
    <t>9,51</t>
  </si>
  <si>
    <t>m.č. 3.210</t>
  </si>
  <si>
    <t>11,86</t>
  </si>
  <si>
    <t>m.č. 3.185</t>
  </si>
  <si>
    <t>7,75</t>
  </si>
  <si>
    <t>m.č. 3.193</t>
  </si>
  <si>
    <t>6,24</t>
  </si>
  <si>
    <t>m.č. 3.195</t>
  </si>
  <si>
    <t>m.č. 3.208a</t>
  </si>
  <si>
    <t>m.č. 3.194</t>
  </si>
  <si>
    <t>3,73</t>
  </si>
  <si>
    <t>m.č. 3.198</t>
  </si>
  <si>
    <t>1,00</t>
  </si>
  <si>
    <t>m.č. 3.197</t>
  </si>
  <si>
    <t>m.č. 3.196</t>
  </si>
  <si>
    <t>3,94</t>
  </si>
  <si>
    <t>m.č. 3.178</t>
  </si>
  <si>
    <t>70,16</t>
  </si>
  <si>
    <t>m.č. 3.074</t>
  </si>
  <si>
    <t>43.33</t>
  </si>
  <si>
    <t>m.č. 3.080</t>
  </si>
  <si>
    <t>1,31</t>
  </si>
  <si>
    <t>m.č. 3.081</t>
  </si>
  <si>
    <t>2,56</t>
  </si>
  <si>
    <t>m.č. 3.082</t>
  </si>
  <si>
    <t>1,14</t>
  </si>
  <si>
    <t>m.č. 3.083</t>
  </si>
  <si>
    <t>2,76</t>
  </si>
  <si>
    <t>m.č. 3.084</t>
  </si>
  <si>
    <t>m.č. 3.085</t>
  </si>
  <si>
    <t>2,73</t>
  </si>
  <si>
    <t>m.č. 3.086</t>
  </si>
  <si>
    <t>4,64</t>
  </si>
  <si>
    <t>m.č. 3.234</t>
  </si>
  <si>
    <t>11,57</t>
  </si>
  <si>
    <t>m.č. 3.231</t>
  </si>
  <si>
    <t>3,44</t>
  </si>
  <si>
    <t>m.č. 3.233</t>
  </si>
  <si>
    <t>1,78</t>
  </si>
  <si>
    <t>m.č. 3.232</t>
  </si>
  <si>
    <t>2,51</t>
  </si>
  <si>
    <t>m.č. 3.237</t>
  </si>
  <si>
    <t>2,99</t>
  </si>
  <si>
    <t>m.č. 3.236</t>
  </si>
  <si>
    <t>23,08</t>
  </si>
  <si>
    <t>m.č. 3.238</t>
  </si>
  <si>
    <t>12,67</t>
  </si>
  <si>
    <t>m.č. 3.235</t>
  </si>
  <si>
    <t>12,46</t>
  </si>
  <si>
    <t>m.č. 3.239</t>
  </si>
  <si>
    <t>56,95</t>
  </si>
  <si>
    <t>m.č. 3.177</t>
  </si>
  <si>
    <t>72,71</t>
  </si>
  <si>
    <t>m.č. 3.184</t>
  </si>
  <si>
    <t>4,50</t>
  </si>
  <si>
    <t>m.č. 3.230</t>
  </si>
  <si>
    <t>1,32</t>
  </si>
  <si>
    <t>m.č. 3.229</t>
  </si>
  <si>
    <t>2,01</t>
  </si>
  <si>
    <t>m.č. 3.228</t>
  </si>
  <si>
    <t>2,00</t>
  </si>
  <si>
    <t>m.č. 3.227</t>
  </si>
  <si>
    <t>20.92</t>
  </si>
  <si>
    <t>m.č. 3.113</t>
  </si>
  <si>
    <t>53,31</t>
  </si>
  <si>
    <t>m.č. 3.093</t>
  </si>
  <si>
    <t>32,79</t>
  </si>
  <si>
    <t>m.č. 3.094</t>
  </si>
  <si>
    <t>5,36</t>
  </si>
  <si>
    <t>m.č. 3.095</t>
  </si>
  <si>
    <t>5,44</t>
  </si>
  <si>
    <t>m.č. 3.317</t>
  </si>
  <si>
    <t>m.č. 3.314</t>
  </si>
  <si>
    <t>m.č. 3.315</t>
  </si>
  <si>
    <t>m.č. 3.316</t>
  </si>
  <si>
    <t>m.č. 3.160</t>
  </si>
  <si>
    <t>7,68</t>
  </si>
  <si>
    <t>m.č. 3.161</t>
  </si>
  <si>
    <t>9,65</t>
  </si>
  <si>
    <t>m.č. 3.165</t>
  </si>
  <si>
    <t>1,97</t>
  </si>
  <si>
    <t>m.č. 3.166</t>
  </si>
  <si>
    <t>m.č. 3.168</t>
  </si>
  <si>
    <t>m.č. 3.167</t>
  </si>
  <si>
    <t>m.č. 3.169</t>
  </si>
  <si>
    <t>2,52</t>
  </si>
  <si>
    <t>m.č. 3.170</t>
  </si>
  <si>
    <t>4,61</t>
  </si>
  <si>
    <t>m.č. 3.171</t>
  </si>
  <si>
    <t>11,88</t>
  </si>
  <si>
    <t>m.č. 3.241</t>
  </si>
  <si>
    <t>10,96</t>
  </si>
  <si>
    <t>m.č. 3.226</t>
  </si>
  <si>
    <t>22,47</t>
  </si>
  <si>
    <t>m.č. 3.225</t>
  </si>
  <si>
    <t>m.č. 3.224</t>
  </si>
  <si>
    <t>1,30</t>
  </si>
  <si>
    <t>m.č. 3.223</t>
  </si>
  <si>
    <t>2,41</t>
  </si>
  <si>
    <t>m.č. 3.221</t>
  </si>
  <si>
    <t>1,50</t>
  </si>
  <si>
    <t>m.č. 3.222</t>
  </si>
  <si>
    <t>2,27</t>
  </si>
  <si>
    <t>m.č. 3.220</t>
  </si>
  <si>
    <t>1,60</t>
  </si>
  <si>
    <t>m.č. 3.229a</t>
  </si>
  <si>
    <t>m.č. 3.219</t>
  </si>
  <si>
    <t>m.č. 3.218</t>
  </si>
  <si>
    <t>1,66</t>
  </si>
  <si>
    <t>m.č. 3.240</t>
  </si>
  <si>
    <t>25,19</t>
  </si>
  <si>
    <t>m.č. 3.244</t>
  </si>
  <si>
    <t>11,05</t>
  </si>
  <si>
    <t>m.č. 3.245</t>
  </si>
  <si>
    <t>3,28</t>
  </si>
  <si>
    <t>m.č. 3.243</t>
  </si>
  <si>
    <t>2,07</t>
  </si>
  <si>
    <t>m.č. 3.251</t>
  </si>
  <si>
    <t>4,26</t>
  </si>
  <si>
    <t>m.č. 3.252</t>
  </si>
  <si>
    <t>m.č. 3.253a</t>
  </si>
  <si>
    <t>1,24</t>
  </si>
  <si>
    <t>m.č. 3.253</t>
  </si>
  <si>
    <t>1,57</t>
  </si>
  <si>
    <t>m.č. 3.254</t>
  </si>
  <si>
    <t>m.č. 3.246</t>
  </si>
  <si>
    <t>14,96</t>
  </si>
  <si>
    <t>4NP</t>
  </si>
  <si>
    <t>m.č. 4.127</t>
  </si>
  <si>
    <t>m.č. 4.222</t>
  </si>
  <si>
    <t>15,20</t>
  </si>
  <si>
    <t>m.č. 4.236</t>
  </si>
  <si>
    <t>11,37</t>
  </si>
  <si>
    <t>m.č. 4.235</t>
  </si>
  <si>
    <t>3,33</t>
  </si>
  <si>
    <t>m.č. 4.234</t>
  </si>
  <si>
    <t>2,37</t>
  </si>
  <si>
    <t>m.č. 4.233</t>
  </si>
  <si>
    <t>11,23</t>
  </si>
  <si>
    <t>m.č. 4.232</t>
  </si>
  <si>
    <t>3,48</t>
  </si>
  <si>
    <t>m.č. 4.231</t>
  </si>
  <si>
    <t>m.č. 4.230</t>
  </si>
  <si>
    <t>m.č. 4.229</t>
  </si>
  <si>
    <t>3,29</t>
  </si>
  <si>
    <t>m.č. 4.228</t>
  </si>
  <si>
    <t>m.č. 4.227</t>
  </si>
  <si>
    <t>m.č. 4.226</t>
  </si>
  <si>
    <t>m.č. 4.225</t>
  </si>
  <si>
    <t>m.č. 4.224</t>
  </si>
  <si>
    <t>18,03</t>
  </si>
  <si>
    <t>m.č. 4.245</t>
  </si>
  <si>
    <t>11,06</t>
  </si>
  <si>
    <t>m.č. 4.243</t>
  </si>
  <si>
    <t>m.č. 4.244</t>
  </si>
  <si>
    <t>m.č. 4.242</t>
  </si>
  <si>
    <t>m.č. 4.240</t>
  </si>
  <si>
    <t>2,34</t>
  </si>
  <si>
    <t>m.č. 4.241</t>
  </si>
  <si>
    <t>m.č. 4.239</t>
  </si>
  <si>
    <t>11,14</t>
  </si>
  <si>
    <t>m.č. 4.238</t>
  </si>
  <si>
    <t>m.č. 4.237</t>
  </si>
  <si>
    <t>m.č. 4.032</t>
  </si>
  <si>
    <t>17,29</t>
  </si>
  <si>
    <t>m.č. 4.216</t>
  </si>
  <si>
    <t>49,63</t>
  </si>
  <si>
    <t>m.č. 4.223</t>
  </si>
  <si>
    <t>20,01</t>
  </si>
  <si>
    <t>m.č. 4.141</t>
  </si>
  <si>
    <t>12,85</t>
  </si>
  <si>
    <t>m.č. 4.143</t>
  </si>
  <si>
    <t>m.č. 4.140</t>
  </si>
  <si>
    <t>3,75</t>
  </si>
  <si>
    <t>m.č. 4.142</t>
  </si>
  <si>
    <t>2,68</t>
  </si>
  <si>
    <t>m.č. 4.146</t>
  </si>
  <si>
    <t>3,20</t>
  </si>
  <si>
    <t>m.č. 4.145</t>
  </si>
  <si>
    <t>5,26</t>
  </si>
  <si>
    <t>m.č. 4.147</t>
  </si>
  <si>
    <t>24,29</t>
  </si>
  <si>
    <t>m.č. 4.148</t>
  </si>
  <si>
    <t>13,31</t>
  </si>
  <si>
    <t>m.č. 4.149</t>
  </si>
  <si>
    <t>7,49</t>
  </si>
  <si>
    <t>m.č. 4.144</t>
  </si>
  <si>
    <t>64,28</t>
  </si>
  <si>
    <t>m.č. 4.217</t>
  </si>
  <si>
    <t>m.č. 4.126</t>
  </si>
  <si>
    <t>m.č. 4.125</t>
  </si>
  <si>
    <t>1,88</t>
  </si>
  <si>
    <t>m.č. 4.124</t>
  </si>
  <si>
    <t>m.č. 4.123</t>
  </si>
  <si>
    <t>20,92</t>
  </si>
  <si>
    <t>m.č. 4.122</t>
  </si>
  <si>
    <t>90,80</t>
  </si>
  <si>
    <t>m.č. 4.135</t>
  </si>
  <si>
    <t>m.č. 4.134</t>
  </si>
  <si>
    <t>m.č. 4.137a</t>
  </si>
  <si>
    <t>m.č. 4.137</t>
  </si>
  <si>
    <t>m.č. 4.138</t>
  </si>
  <si>
    <t>m.č. 4.131</t>
  </si>
  <si>
    <t>m.č. 4.132</t>
  </si>
  <si>
    <t>m.č. 4.133</t>
  </si>
  <si>
    <t>m.č. 4.130</t>
  </si>
  <si>
    <t>19,16</t>
  </si>
  <si>
    <t>m.č. 4.150</t>
  </si>
  <si>
    <t>25,33</t>
  </si>
  <si>
    <t>m.č. 4.156</t>
  </si>
  <si>
    <t>14,68</t>
  </si>
  <si>
    <t>m.č. 4.157</t>
  </si>
  <si>
    <t>15,26</t>
  </si>
  <si>
    <t>m.č. 4.151</t>
  </si>
  <si>
    <t>m.č. 4.154</t>
  </si>
  <si>
    <t>m.č. 4.153</t>
  </si>
  <si>
    <t>m.č. 4.155</t>
  </si>
  <si>
    <t>3,23</t>
  </si>
  <si>
    <t>m.č. 4.116</t>
  </si>
  <si>
    <t>12,12</t>
  </si>
  <si>
    <t>m.č. 4.115</t>
  </si>
  <si>
    <t>4,68</t>
  </si>
  <si>
    <t>m.č. 4.114</t>
  </si>
  <si>
    <t>m.č. 4.113</t>
  </si>
  <si>
    <t>1,11</t>
  </si>
  <si>
    <t>m.č. 4.112</t>
  </si>
  <si>
    <t>1,96</t>
  </si>
  <si>
    <t>m.č. 4.111</t>
  </si>
  <si>
    <t>m.č. 4.110</t>
  </si>
  <si>
    <t>1,72</t>
  </si>
  <si>
    <t>m.č. 4.204</t>
  </si>
  <si>
    <t>21,84</t>
  </si>
  <si>
    <t>m.č. 4.213</t>
  </si>
  <si>
    <t>5,75</t>
  </si>
  <si>
    <t>m.č. 4.214</t>
  </si>
  <si>
    <t>5,73</t>
  </si>
  <si>
    <t>m.č. 4.104</t>
  </si>
  <si>
    <t>9,56</t>
  </si>
  <si>
    <t>m.č. 4.105</t>
  </si>
  <si>
    <t>7,87</t>
  </si>
  <si>
    <t>5NP</t>
  </si>
  <si>
    <t>m.č. 5.158</t>
  </si>
  <si>
    <t>5,72</t>
  </si>
  <si>
    <t>m.č. 5.159</t>
  </si>
  <si>
    <t>6,15</t>
  </si>
  <si>
    <t>m.č. 5.159a</t>
  </si>
  <si>
    <t>1,08</t>
  </si>
  <si>
    <t>m.č. 5.160</t>
  </si>
  <si>
    <t>m.č. 5.161</t>
  </si>
  <si>
    <t>m.č. 5.165</t>
  </si>
  <si>
    <t>m.č. 5.164</t>
  </si>
  <si>
    <t>m.č. 5.163</t>
  </si>
  <si>
    <t>m.č. 5.162</t>
  </si>
  <si>
    <t>m.č. 5.176</t>
  </si>
  <si>
    <t>21,66</t>
  </si>
  <si>
    <t>m.č. 5.175</t>
  </si>
  <si>
    <t>29,19</t>
  </si>
  <si>
    <t>m.č. 5.121o</t>
  </si>
  <si>
    <t>61,08</t>
  </si>
  <si>
    <t>m.č. 5.108</t>
  </si>
  <si>
    <t>29,36</t>
  </si>
  <si>
    <t>m.č. 5.114</t>
  </si>
  <si>
    <t>5,82</t>
  </si>
  <si>
    <t>m.č. 5.119</t>
  </si>
  <si>
    <t>6,87</t>
  </si>
  <si>
    <t>m.č. 5.115</t>
  </si>
  <si>
    <t>1,77</t>
  </si>
  <si>
    <t>m.č. 5.116</t>
  </si>
  <si>
    <t>m.č. 5.117</t>
  </si>
  <si>
    <t>m.č. 5.118</t>
  </si>
  <si>
    <t>m.č. 5.120</t>
  </si>
  <si>
    <t>6,58</t>
  </si>
  <si>
    <t>m.č. 5.122</t>
  </si>
  <si>
    <t>14,18</t>
  </si>
  <si>
    <t>m.č. 5.129</t>
  </si>
  <si>
    <t>190,36</t>
  </si>
  <si>
    <t>m.č. 5.151</t>
  </si>
  <si>
    <t>9,10</t>
  </si>
  <si>
    <t>m.č. 5.152</t>
  </si>
  <si>
    <t>14,67</t>
  </si>
  <si>
    <t>m.č. 5.153</t>
  </si>
  <si>
    <t>3,52</t>
  </si>
  <si>
    <t>m.č. 5.154</t>
  </si>
  <si>
    <t>m.č. 5.155</t>
  </si>
  <si>
    <t>m.č. 5.156</t>
  </si>
  <si>
    <t>m.č. 5.156a</t>
  </si>
  <si>
    <t>m.č. 5.157</t>
  </si>
  <si>
    <t>m.č. 5.169</t>
  </si>
  <si>
    <t>3,40</t>
  </si>
  <si>
    <t>m.č. 5.166</t>
  </si>
  <si>
    <t>23,50</t>
  </si>
  <si>
    <t>m.č. 5.145</t>
  </si>
  <si>
    <t>41,16</t>
  </si>
  <si>
    <t>m.č. 5.148</t>
  </si>
  <si>
    <t>m.č. 5.146</t>
  </si>
  <si>
    <t>4,24</t>
  </si>
  <si>
    <t>m.č. 5.147</t>
  </si>
  <si>
    <t>18,37</t>
  </si>
  <si>
    <t>m.č. 5.149</t>
  </si>
  <si>
    <t>14,34</t>
  </si>
  <si>
    <t>m.č. 5.150</t>
  </si>
  <si>
    <t>34,45</t>
  </si>
  <si>
    <t>6NP</t>
  </si>
  <si>
    <t>m.č. 6.116</t>
  </si>
  <si>
    <t>15,31</t>
  </si>
  <si>
    <t>m.č. 6.117</t>
  </si>
  <si>
    <t>10,78</t>
  </si>
  <si>
    <t>m.č. 6.121</t>
  </si>
  <si>
    <t>154,68</t>
  </si>
  <si>
    <t>m.č. 6.158</t>
  </si>
  <si>
    <t>28,05</t>
  </si>
  <si>
    <t>m.č. 6.157</t>
  </si>
  <si>
    <t>17,39</t>
  </si>
  <si>
    <t>m.č. 6.159</t>
  </si>
  <si>
    <t>9,96</t>
  </si>
  <si>
    <t>m.č. 6.160</t>
  </si>
  <si>
    <t>12,34</t>
  </si>
  <si>
    <t>m.č. 6.169</t>
  </si>
  <si>
    <t>13,49</t>
  </si>
  <si>
    <t>m.č. 6.141</t>
  </si>
  <si>
    <t>10,10</t>
  </si>
  <si>
    <t>m.č. 6.161</t>
  </si>
  <si>
    <t>21,11</t>
  </si>
  <si>
    <t>m.č. 6.165</t>
  </si>
  <si>
    <t>4,63</t>
  </si>
  <si>
    <t>m.č. 6.166</t>
  </si>
  <si>
    <t>m.č. 6.164</t>
  </si>
  <si>
    <t>108,80</t>
  </si>
  <si>
    <t>m.č. 6.153</t>
  </si>
  <si>
    <t>m.č. 6.152</t>
  </si>
  <si>
    <t>m.č. 6.154</t>
  </si>
  <si>
    <t>0,97</t>
  </si>
  <si>
    <t>m.č. 6.156</t>
  </si>
  <si>
    <t>m.č. 6.155a</t>
  </si>
  <si>
    <t>m.č. 6.155</t>
  </si>
  <si>
    <t>m.č. 6.151</t>
  </si>
  <si>
    <t>5,53</t>
  </si>
  <si>
    <t>m.č. 6.148</t>
  </si>
  <si>
    <t>6,20</t>
  </si>
  <si>
    <t>m.č. 6.148a</t>
  </si>
  <si>
    <t>m.č. 6.149</t>
  </si>
  <si>
    <t>m.č. 6.150</t>
  </si>
  <si>
    <t>m.č. 6.145</t>
  </si>
  <si>
    <t>m.č. 6.146</t>
  </si>
  <si>
    <t>m.č. 6.147</t>
  </si>
  <si>
    <t>m.č. 6.144</t>
  </si>
  <si>
    <t>6,48</t>
  </si>
  <si>
    <t>172</t>
  </si>
  <si>
    <t>59036519-X</t>
  </si>
  <si>
    <t>deska podhledová minerální rovná hrana bílá jemná hladká zvukově pohltivá tlumivá 15x600x600mm</t>
  </si>
  <si>
    <t>-501287648</t>
  </si>
  <si>
    <t>Poznámka k položce:_x000D_
Minerální kazetový podhled. Kazety jsou tvaru 600 x 600 mm s kolmou hranou. Kazety jsou kašírované akustickou bílou textilií, jsou 100% recyklovatelné, tl. 15 mm, alfa w 0,85, CAC 32 dB, RH 95%, odrazivost světla 87%, třída propustnosti vzduchu PM1. Kazety jsou dále hodnoceny z hlediska vylučování prachových částic do třídy ISO 5 dle EN ISO 14 644-1. Reakce na oheň A2-s1,d0 . Nosný rošt RAL 9003.</t>
  </si>
  <si>
    <t>5726,09*1,05 "Přepočtené koeficientem množství</t>
  </si>
  <si>
    <t>173</t>
  </si>
  <si>
    <t>2125848795</t>
  </si>
  <si>
    <t>m.č. 1.011</t>
  </si>
  <si>
    <t>16,29</t>
  </si>
  <si>
    <t>m.č. 1.159</t>
  </si>
  <si>
    <t>19,47</t>
  </si>
  <si>
    <t>m.č. 1.161</t>
  </si>
  <si>
    <t>19,76</t>
  </si>
  <si>
    <t>m.č. 1.181</t>
  </si>
  <si>
    <t>31,24</t>
  </si>
  <si>
    <t>m.č. 1.182</t>
  </si>
  <si>
    <t>2,23</t>
  </si>
  <si>
    <t>m.č. 1.183</t>
  </si>
  <si>
    <t>3,35</t>
  </si>
  <si>
    <t>m.č. 1.210</t>
  </si>
  <si>
    <t>32,29</t>
  </si>
  <si>
    <t>m.č. 1.211</t>
  </si>
  <si>
    <t>24,48</t>
  </si>
  <si>
    <t>m.č. 1.212</t>
  </si>
  <si>
    <t>31,59</t>
  </si>
  <si>
    <t>m.č. 1.213</t>
  </si>
  <si>
    <t>23,63</t>
  </si>
  <si>
    <t>m.č. 1.214</t>
  </si>
  <si>
    <t>16,57</t>
  </si>
  <si>
    <t>m.č. 1.220</t>
  </si>
  <si>
    <t>29,48</t>
  </si>
  <si>
    <t>m.č. 1.221</t>
  </si>
  <si>
    <t>m.č. 1.222</t>
  </si>
  <si>
    <t>27,71</t>
  </si>
  <si>
    <t>m.č. 1.223</t>
  </si>
  <si>
    <t>m.č. 1.224</t>
  </si>
  <si>
    <t>27,73</t>
  </si>
  <si>
    <t>m.č. 1.225</t>
  </si>
  <si>
    <t>m.č. 1.226</t>
  </si>
  <si>
    <t>m.č. 1.227</t>
  </si>
  <si>
    <t>1,39</t>
  </si>
  <si>
    <t>m.č. 1.228</t>
  </si>
  <si>
    <t>27,80</t>
  </si>
  <si>
    <t>m.č. 1.229</t>
  </si>
  <si>
    <t>m.č. 1.230</t>
  </si>
  <si>
    <t>29,90</t>
  </si>
  <si>
    <t>m.č. 1.231</t>
  </si>
  <si>
    <t>m.č. 1.232</t>
  </si>
  <si>
    <t>22,00</t>
  </si>
  <si>
    <t>m.č. 1.233</t>
  </si>
  <si>
    <t>4,66</t>
  </si>
  <si>
    <t>m.č. 2.039</t>
  </si>
  <si>
    <t>111,18</t>
  </si>
  <si>
    <t>m.č. 2.059</t>
  </si>
  <si>
    <t>298,91</t>
  </si>
  <si>
    <t>m.č. 2.060</t>
  </si>
  <si>
    <t>14,38</t>
  </si>
  <si>
    <t>m.č. 2.061</t>
  </si>
  <si>
    <t>14,20</t>
  </si>
  <si>
    <t>m.č. 2.062</t>
  </si>
  <si>
    <t>m.č. 2.063</t>
  </si>
  <si>
    <t>14,00</t>
  </si>
  <si>
    <t>m.č. 2.064</t>
  </si>
  <si>
    <t>m.č. 2.065</t>
  </si>
  <si>
    <t>m.č. 2.066</t>
  </si>
  <si>
    <t>35,54</t>
  </si>
  <si>
    <t>14,80</t>
  </si>
  <si>
    <t>m.č. 2.068</t>
  </si>
  <si>
    <t>m.č. 2.072</t>
  </si>
  <si>
    <t>38,73</t>
  </si>
  <si>
    <t>m.č. 2.073</t>
  </si>
  <si>
    <t>7,73</t>
  </si>
  <si>
    <t>m.č. 2.074</t>
  </si>
  <si>
    <t>13,40</t>
  </si>
  <si>
    <t>m.č. 2.078</t>
  </si>
  <si>
    <t>11,46</t>
  </si>
  <si>
    <t>m.č. 2.079</t>
  </si>
  <si>
    <t>9,50</t>
  </si>
  <si>
    <t>m.č. 2.080</t>
  </si>
  <si>
    <t>7,25</t>
  </si>
  <si>
    <t>m.č. 2.084</t>
  </si>
  <si>
    <t>m.č. 2.085</t>
  </si>
  <si>
    <t>7,99</t>
  </si>
  <si>
    <t>m.č. 2.086</t>
  </si>
  <si>
    <t>7,90</t>
  </si>
  <si>
    <t>m.č. 2.089</t>
  </si>
  <si>
    <t>9,54</t>
  </si>
  <si>
    <t>m.č. 2.090</t>
  </si>
  <si>
    <t>12,53</t>
  </si>
  <si>
    <t>m.č. 2.091</t>
  </si>
  <si>
    <t>12,64</t>
  </si>
  <si>
    <t>m.č. 2.092</t>
  </si>
  <si>
    <t>13,59</t>
  </si>
  <si>
    <t>m.č. 2.093</t>
  </si>
  <si>
    <t>m.č. 2.094</t>
  </si>
  <si>
    <t>8,35</t>
  </si>
  <si>
    <t>m.č. 2.103</t>
  </si>
  <si>
    <t>13,93</t>
  </si>
  <si>
    <t>m.č. 2.103a</t>
  </si>
  <si>
    <t>0,98</t>
  </si>
  <si>
    <t>m.č. 2.103b</t>
  </si>
  <si>
    <t>m.č. 2.103c</t>
  </si>
  <si>
    <t>m.č. 2.104</t>
  </si>
  <si>
    <t>13,1</t>
  </si>
  <si>
    <t>m.č. 2.105</t>
  </si>
  <si>
    <t>m.č. 2.106</t>
  </si>
  <si>
    <t>m.č. 2.107</t>
  </si>
  <si>
    <t>m.č. 2.108</t>
  </si>
  <si>
    <t>10,04</t>
  </si>
  <si>
    <t>m.č. 2.109</t>
  </si>
  <si>
    <t>10,05</t>
  </si>
  <si>
    <t>m.č. 2.110</t>
  </si>
  <si>
    <t>m.č. 2.110a</t>
  </si>
  <si>
    <t>m.č. 2.110b</t>
  </si>
  <si>
    <t>m.č. 2.110c</t>
  </si>
  <si>
    <t>m.č. 2.111</t>
  </si>
  <si>
    <t>m.č. 2.112</t>
  </si>
  <si>
    <t>m.č. 2.113</t>
  </si>
  <si>
    <t>m.č. 2.114</t>
  </si>
  <si>
    <t>13,08</t>
  </si>
  <si>
    <t>m.č. 2.115</t>
  </si>
  <si>
    <t>11,99</t>
  </si>
  <si>
    <t>m.č. 2.116</t>
  </si>
  <si>
    <t>6,89</t>
  </si>
  <si>
    <t>m.č. 2.117</t>
  </si>
  <si>
    <t>9,8</t>
  </si>
  <si>
    <t>m.č. 2.118</t>
  </si>
  <si>
    <t>37,51</t>
  </si>
  <si>
    <t>m.č. 2.119</t>
  </si>
  <si>
    <t>13,16</t>
  </si>
  <si>
    <t>m.č. 2.120</t>
  </si>
  <si>
    <t>25,17</t>
  </si>
  <si>
    <t>m.č. 2.121</t>
  </si>
  <si>
    <t>7,57</t>
  </si>
  <si>
    <t>m.č. 2.122</t>
  </si>
  <si>
    <t>7,81</t>
  </si>
  <si>
    <t>m.č. 2.123</t>
  </si>
  <si>
    <t>7,18</t>
  </si>
  <si>
    <t>m.č. 2.125</t>
  </si>
  <si>
    <t>m.č. 2.126</t>
  </si>
  <si>
    <t>8,66</t>
  </si>
  <si>
    <t>m.č. 2.127</t>
  </si>
  <si>
    <t>m.č. 2.128</t>
  </si>
  <si>
    <t>m.č. 2.129</t>
  </si>
  <si>
    <t>5,55</t>
  </si>
  <si>
    <t>m.č. 2.130</t>
  </si>
  <si>
    <t>14,13</t>
  </si>
  <si>
    <t>m.č. 2.131</t>
  </si>
  <si>
    <t>17,14</t>
  </si>
  <si>
    <t>m.č. 2.136</t>
  </si>
  <si>
    <t>18,61</t>
  </si>
  <si>
    <t>m.č. 2.137</t>
  </si>
  <si>
    <t>29,60</t>
  </si>
  <si>
    <t>m.č. 2.138</t>
  </si>
  <si>
    <t>9,81</t>
  </si>
  <si>
    <t>m.č. 2.206</t>
  </si>
  <si>
    <t>166,06</t>
  </si>
  <si>
    <t>m.č. 2.207</t>
  </si>
  <si>
    <t>28,57</t>
  </si>
  <si>
    <t>m.č. 2.208</t>
  </si>
  <si>
    <t>m.č. 2.209</t>
  </si>
  <si>
    <t>2,28</t>
  </si>
  <si>
    <t>m.č. 2.210</t>
  </si>
  <si>
    <t>m.č. 2.211</t>
  </si>
  <si>
    <t>29,28</t>
  </si>
  <si>
    <t>m.č. 2.212</t>
  </si>
  <si>
    <t>m.č. 2.213</t>
  </si>
  <si>
    <t>m.č. 2.214</t>
  </si>
  <si>
    <t>1,46</t>
  </si>
  <si>
    <t>m.č. 2.215</t>
  </si>
  <si>
    <t>m.č. 2.216</t>
  </si>
  <si>
    <t>m.č. 2.217</t>
  </si>
  <si>
    <t>m.č. 2.218</t>
  </si>
  <si>
    <t>m.č. 2.219</t>
  </si>
  <si>
    <t>29,16</t>
  </si>
  <si>
    <t>m.č. 2.220</t>
  </si>
  <si>
    <t>m.č. 2.221</t>
  </si>
  <si>
    <t>m.č. 2.222</t>
  </si>
  <si>
    <t>m.č. 2.223</t>
  </si>
  <si>
    <t>29,58</t>
  </si>
  <si>
    <t>m.č. 2.224</t>
  </si>
  <si>
    <t>m.č. 2.225</t>
  </si>
  <si>
    <t>m.č. 2.226</t>
  </si>
  <si>
    <t>m.č. 2.227</t>
  </si>
  <si>
    <t>m.č. 2.228</t>
  </si>
  <si>
    <t>m.č. 2.229</t>
  </si>
  <si>
    <t>m.č. 2.230</t>
  </si>
  <si>
    <t>m.č. 2.231</t>
  </si>
  <si>
    <t>m.č. 2.232</t>
  </si>
  <si>
    <t>m.č. 2.233</t>
  </si>
  <si>
    <t>m.č. 2.234</t>
  </si>
  <si>
    <t>m.č. 2.235</t>
  </si>
  <si>
    <t>m.č. 2.236</t>
  </si>
  <si>
    <t>m.č. 2.237</t>
  </si>
  <si>
    <t>m.č. 2.238</t>
  </si>
  <si>
    <t>1,47</t>
  </si>
  <si>
    <t>m.č. 2.239</t>
  </si>
  <si>
    <t>48,32</t>
  </si>
  <si>
    <t>m.č. 2.240</t>
  </si>
  <si>
    <t>4,15</t>
  </si>
  <si>
    <t>m.č. 2.241</t>
  </si>
  <si>
    <t>4,36</t>
  </si>
  <si>
    <t>m.č. 2.242</t>
  </si>
  <si>
    <t>14,03</t>
  </si>
  <si>
    <t>m.č. 2.243</t>
  </si>
  <si>
    <t>5,66</t>
  </si>
  <si>
    <t>m.č. 2.244</t>
  </si>
  <si>
    <t>m.č. 2.245</t>
  </si>
  <si>
    <t>5,60</t>
  </si>
  <si>
    <t>m.č. 2.246</t>
  </si>
  <si>
    <t>14,06</t>
  </si>
  <si>
    <t>m.č. 2.247</t>
  </si>
  <si>
    <t>5,80</t>
  </si>
  <si>
    <t>m.č. 2.248</t>
  </si>
  <si>
    <t>8,99</t>
  </si>
  <si>
    <t>m.č. 2.251</t>
  </si>
  <si>
    <t>30,92</t>
  </si>
  <si>
    <t>m.č. 2.252</t>
  </si>
  <si>
    <t>28,53</t>
  </si>
  <si>
    <t>m.č. 2.253</t>
  </si>
  <si>
    <t>9,42</t>
  </si>
  <si>
    <t>m.č. 2.261</t>
  </si>
  <si>
    <t>18,98</t>
  </si>
  <si>
    <t>m.č. 2.262</t>
  </si>
  <si>
    <t>m.č. 2.263</t>
  </si>
  <si>
    <t>19,98</t>
  </si>
  <si>
    <t>m.č. 2.264</t>
  </si>
  <si>
    <t>2,08</t>
  </si>
  <si>
    <t>m.č. 2.264a</t>
  </si>
  <si>
    <t>m.č. 2.265</t>
  </si>
  <si>
    <t>m.č. 2.279</t>
  </si>
  <si>
    <t>15,97</t>
  </si>
  <si>
    <t>m.č. 2.284</t>
  </si>
  <si>
    <t>11,27</t>
  </si>
  <si>
    <t>m.č. 3.206a</t>
  </si>
  <si>
    <t>6,67</t>
  </si>
  <si>
    <t>m.č. 3.206</t>
  </si>
  <si>
    <t>18,78</t>
  </si>
  <si>
    <t>m.č. 3.214</t>
  </si>
  <si>
    <t>m.č. 3.214a</t>
  </si>
  <si>
    <t>6,74</t>
  </si>
  <si>
    <t>m.č. 3.320</t>
  </si>
  <si>
    <t>45,08</t>
  </si>
  <si>
    <t>m.č. 3.217</t>
  </si>
  <si>
    <t>8,16</t>
  </si>
  <si>
    <t>m.č. 3.209</t>
  </si>
  <si>
    <t>m.č. 3.208</t>
  </si>
  <si>
    <t>8,17</t>
  </si>
  <si>
    <t>m.č. 3.216</t>
  </si>
  <si>
    <t>m.č. 3.215</t>
  </si>
  <si>
    <t>m.č. 3.207</t>
  </si>
  <si>
    <t>m.č. 3.203</t>
  </si>
  <si>
    <t>15,55</t>
  </si>
  <si>
    <t>m.č. 3.212</t>
  </si>
  <si>
    <t>145,77</t>
  </si>
  <si>
    <t>m.č. 3.204</t>
  </si>
  <si>
    <t>145,98</t>
  </si>
  <si>
    <t>m.č. 3.205</t>
  </si>
  <si>
    <t>18,89</t>
  </si>
  <si>
    <t>m.č. 3.205a</t>
  </si>
  <si>
    <t>6,95</t>
  </si>
  <si>
    <t>m.č. 3.202</t>
  </si>
  <si>
    <t>30,69</t>
  </si>
  <si>
    <t>m.č. 3.213</t>
  </si>
  <si>
    <t>m.č. 3.213a</t>
  </si>
  <si>
    <t>6,55</t>
  </si>
  <si>
    <t>m.č. 3.192</t>
  </si>
  <si>
    <t>25,15</t>
  </si>
  <si>
    <t>m.č. 3.191</t>
  </si>
  <si>
    <t>13,45</t>
  </si>
  <si>
    <t>m.č. 3.190</t>
  </si>
  <si>
    <t>14,17</t>
  </si>
  <si>
    <t>m.č. 3.189</t>
  </si>
  <si>
    <t>15,59</t>
  </si>
  <si>
    <t>m.č. 3.188</t>
  </si>
  <si>
    <t>14,76</t>
  </si>
  <si>
    <t>m.č. 3.187</t>
  </si>
  <si>
    <t>3,58</t>
  </si>
  <si>
    <t>m.č. 3.186</t>
  </si>
  <si>
    <t>m.č. 3.201</t>
  </si>
  <si>
    <t>42,13</t>
  </si>
  <si>
    <t>m.č. 3.200</t>
  </si>
  <si>
    <t>13,67</t>
  </si>
  <si>
    <t>m.č. 3.199</t>
  </si>
  <si>
    <t>9,88</t>
  </si>
  <si>
    <t>m.č. 3.077</t>
  </si>
  <si>
    <t>9,85</t>
  </si>
  <si>
    <t>m.č. 3.078</t>
  </si>
  <si>
    <t>1,34</t>
  </si>
  <si>
    <t>m.č. 3.079</t>
  </si>
  <si>
    <t>2,11</t>
  </si>
  <si>
    <t>m.č. 3.075</t>
  </si>
  <si>
    <t>184,84</t>
  </si>
  <si>
    <t>m.č. 3.076</t>
  </si>
  <si>
    <t>8,53</t>
  </si>
  <si>
    <t>m.č. 3.119</t>
  </si>
  <si>
    <t>2,83</t>
  </si>
  <si>
    <t>m.č. 3.120</t>
  </si>
  <si>
    <t>m.č. 3.121</t>
  </si>
  <si>
    <t>m.č. 3.118</t>
  </si>
  <si>
    <t>28,38</t>
  </si>
  <si>
    <t>m.č. 3.122</t>
  </si>
  <si>
    <t>28,28</t>
  </si>
  <si>
    <t>m.č. 3.123</t>
  </si>
  <si>
    <t>m.č. 3.124</t>
  </si>
  <si>
    <t>m.č. 3.125</t>
  </si>
  <si>
    <t>m.č. 3.127</t>
  </si>
  <si>
    <t>m.č. 3.128</t>
  </si>
  <si>
    <t>m.č. 3.130</t>
  </si>
  <si>
    <t>m.č. 3.131</t>
  </si>
  <si>
    <t>m.č. 3.132</t>
  </si>
  <si>
    <t>m.č. 3.133</t>
  </si>
  <si>
    <t>m.č. 3.134</t>
  </si>
  <si>
    <t>m.č. 3.135</t>
  </si>
  <si>
    <t>m.č. 3.136</t>
  </si>
  <si>
    <t>m.č. 3.137</t>
  </si>
  <si>
    <t>m.č. 3.138</t>
  </si>
  <si>
    <t>m.č. 3.139</t>
  </si>
  <si>
    <t>m.č. 3.140</t>
  </si>
  <si>
    <t>m.č. 3.141</t>
  </si>
  <si>
    <t>m.č. 3.142</t>
  </si>
  <si>
    <t>m.č. 3.143</t>
  </si>
  <si>
    <t>m.č. 3.144</t>
  </si>
  <si>
    <t>m.č. 3.145</t>
  </si>
  <si>
    <t>m.č. 3.146</t>
  </si>
  <si>
    <t>m.č. 3.147</t>
  </si>
  <si>
    <t>m.č. 3.148</t>
  </si>
  <si>
    <t>m.č. 3.149</t>
  </si>
  <si>
    <t>m.č. 3.150</t>
  </si>
  <si>
    <t>47,73</t>
  </si>
  <si>
    <t>m.č. 3.151</t>
  </si>
  <si>
    <t>m.č. 3.152</t>
  </si>
  <si>
    <t>4,17</t>
  </si>
  <si>
    <t>m.č. 3.154</t>
  </si>
  <si>
    <t>5,90</t>
  </si>
  <si>
    <t>m.č. 3.153</t>
  </si>
  <si>
    <t>14.46</t>
  </si>
  <si>
    <t>m.č. 3.155</t>
  </si>
  <si>
    <t>14,46</t>
  </si>
  <si>
    <t>m.č. 3.156</t>
  </si>
  <si>
    <t>m.č. 3.158</t>
  </si>
  <si>
    <t>m.č. 3.157</t>
  </si>
  <si>
    <t>m.č. 3.159</t>
  </si>
  <si>
    <t>9,32</t>
  </si>
  <si>
    <t>m.č. 3.162</t>
  </si>
  <si>
    <t>31,10</t>
  </si>
  <si>
    <t>m.č. 3.117</t>
  </si>
  <si>
    <t>166,38</t>
  </si>
  <si>
    <t>m.č. 3.163</t>
  </si>
  <si>
    <t>29,52</t>
  </si>
  <si>
    <t>m.č. 3.164</t>
  </si>
  <si>
    <t>9,07</t>
  </si>
  <si>
    <t>m.č. 3.174</t>
  </si>
  <si>
    <t>m.č. 3.175</t>
  </si>
  <si>
    <t>3,47</t>
  </si>
  <si>
    <t>m.č. 3.176</t>
  </si>
  <si>
    <t>m.č. 3.173</t>
  </si>
  <si>
    <t>19,56</t>
  </si>
  <si>
    <t>m.č. 3.172</t>
  </si>
  <si>
    <t>m.č. 3.255</t>
  </si>
  <si>
    <t>11,92</t>
  </si>
  <si>
    <t>m.č. 3.249</t>
  </si>
  <si>
    <t>16,31</t>
  </si>
  <si>
    <t>m.č. 4.117</t>
  </si>
  <si>
    <t>19,58</t>
  </si>
  <si>
    <t>m.č. 4.118</t>
  </si>
  <si>
    <t>m.č. 4.097</t>
  </si>
  <si>
    <t>m.č. 4.109</t>
  </si>
  <si>
    <t>8,85</t>
  </si>
  <si>
    <t>m.č. 4.121</t>
  </si>
  <si>
    <t>m.č. 4.120</t>
  </si>
  <si>
    <t>m.č. 4.120a</t>
  </si>
  <si>
    <t>m.č. 4.119</t>
  </si>
  <si>
    <t>m.č. 4.108</t>
  </si>
  <si>
    <t>29,96</t>
  </si>
  <si>
    <t>m.č. 4.062</t>
  </si>
  <si>
    <t>m.č. 4.063</t>
  </si>
  <si>
    <t>m.č. 4.064</t>
  </si>
  <si>
    <t>1,42</t>
  </si>
  <si>
    <t>m.č. 4.065</t>
  </si>
  <si>
    <t>28,37</t>
  </si>
  <si>
    <t>m.č. 4.066</t>
  </si>
  <si>
    <t>m.č. 4.067</t>
  </si>
  <si>
    <t>m.č. 4.070</t>
  </si>
  <si>
    <t>m.č. 4.068</t>
  </si>
  <si>
    <t>m.č. 4.071</t>
  </si>
  <si>
    <t>m.č. 4.069</t>
  </si>
  <si>
    <t>m.č. 4.072</t>
  </si>
  <si>
    <t>m.č. 4.073</t>
  </si>
  <si>
    <t>m.č. 4.074</t>
  </si>
  <si>
    <t>m.č. 4.075</t>
  </si>
  <si>
    <t>m.č. 4.078</t>
  </si>
  <si>
    <t>m.č. 4.076</t>
  </si>
  <si>
    <t>m.č. 4.079</t>
  </si>
  <si>
    <t>m.č. 4.077</t>
  </si>
  <si>
    <t>m.č. 4.080</t>
  </si>
  <si>
    <t>m.č. 4.081</t>
  </si>
  <si>
    <t>m.č. 4,082</t>
  </si>
  <si>
    <t>m.č. 4.083</t>
  </si>
  <si>
    <t>m.č. 4.086</t>
  </si>
  <si>
    <t>m.č. 4.084</t>
  </si>
  <si>
    <t>m.č. 4.087</t>
  </si>
  <si>
    <t>m.č. 4.085</t>
  </si>
  <si>
    <t>m.č. 4.088</t>
  </si>
  <si>
    <t>m.č. 4,089</t>
  </si>
  <si>
    <t>m.č. 4.090</t>
  </si>
  <si>
    <t>m.č. 4.091</t>
  </si>
  <si>
    <t>m.č. 4.092</t>
  </si>
  <si>
    <t>m.č. 4.093</t>
  </si>
  <si>
    <t>m.č. 4.094</t>
  </si>
  <si>
    <t>47,69</t>
  </si>
  <si>
    <t>m.č. 4.095</t>
  </si>
  <si>
    <t>m.č. 4.096</t>
  </si>
  <si>
    <t>m.č. 4.098</t>
  </si>
  <si>
    <t>5,99</t>
  </si>
  <si>
    <t>m.č. 4.099</t>
  </si>
  <si>
    <t>14,86</t>
  </si>
  <si>
    <t>m.č. 4.100</t>
  </si>
  <si>
    <t>m.č. 4.101</t>
  </si>
  <si>
    <t>5,98</t>
  </si>
  <si>
    <t>m.č. 4.102</t>
  </si>
  <si>
    <t>m.č. 4.103</t>
  </si>
  <si>
    <t>m.č. 4.106</t>
  </si>
  <si>
    <t>9,67</t>
  </si>
  <si>
    <t>m.č. 4.107</t>
  </si>
  <si>
    <t>30,96</t>
  </si>
  <si>
    <t>m.č. 5.130</t>
  </si>
  <si>
    <t>m.č. 5.131</t>
  </si>
  <si>
    <t>29,37</t>
  </si>
  <si>
    <t>m.č. 5.132</t>
  </si>
  <si>
    <t>29,74</t>
  </si>
  <si>
    <t>m.č. 5.133</t>
  </si>
  <si>
    <t>m.č. 5.134</t>
  </si>
  <si>
    <t>30,16</t>
  </si>
  <si>
    <t>m.č. 5.135</t>
  </si>
  <si>
    <t>25,97</t>
  </si>
  <si>
    <t>m.č. 5.136</t>
  </si>
  <si>
    <t>19,28</t>
  </si>
  <si>
    <t>m.č. 5.137</t>
  </si>
  <si>
    <t>19,57</t>
  </si>
  <si>
    <t>m.č. 5.138</t>
  </si>
  <si>
    <t>27,77</t>
  </si>
  <si>
    <t>m.č. 5.139</t>
  </si>
  <si>
    <t>30,39</t>
  </si>
  <si>
    <t>m.č. 5.142</t>
  </si>
  <si>
    <t>20,51</t>
  </si>
  <si>
    <t>m.č. 5.143</t>
  </si>
  <si>
    <t>19,21</t>
  </si>
  <si>
    <t>m.č. 6.122</t>
  </si>
  <si>
    <t>17,80</t>
  </si>
  <si>
    <t>m.č. 6.170</t>
  </si>
  <si>
    <t>18,33</t>
  </si>
  <si>
    <t>m.č. 6.123</t>
  </si>
  <si>
    <t>27,55</t>
  </si>
  <si>
    <t>m.č. 6.124</t>
  </si>
  <si>
    <t>28,11</t>
  </si>
  <si>
    <t>m.č. 6.126</t>
  </si>
  <si>
    <t>6,68</t>
  </si>
  <si>
    <t>m.č. 6.127</t>
  </si>
  <si>
    <t>7,01</t>
  </si>
  <si>
    <t>m.č. 6.125</t>
  </si>
  <si>
    <t>12,06</t>
  </si>
  <si>
    <t>m.č. 6.128</t>
  </si>
  <si>
    <t>m.č. 6.129</t>
  </si>
  <si>
    <t>27,89</t>
  </si>
  <si>
    <t>m.č. 6.130</t>
  </si>
  <si>
    <t>6,73</t>
  </si>
  <si>
    <t>m.č. 6.131</t>
  </si>
  <si>
    <t>5,97</t>
  </si>
  <si>
    <t>m.č. 6.132</t>
  </si>
  <si>
    <t>m.č. 6.133</t>
  </si>
  <si>
    <t>25,04</t>
  </si>
  <si>
    <t>m.č. 6.134</t>
  </si>
  <si>
    <t>27,74</t>
  </si>
  <si>
    <t>m.č. 6.135</t>
  </si>
  <si>
    <t>m.č. 6.136</t>
  </si>
  <si>
    <t>10,84</t>
  </si>
  <si>
    <t>m.č. 6.137</t>
  </si>
  <si>
    <t>20,99</t>
  </si>
  <si>
    <t>m.č. 6.140</t>
  </si>
  <si>
    <t>8,22</t>
  </si>
  <si>
    <t>m.č. 6.138</t>
  </si>
  <si>
    <t>17,00</t>
  </si>
  <si>
    <t>m.č. 6.143</t>
  </si>
  <si>
    <t>6,22</t>
  </si>
  <si>
    <t>m.č. 6.142</t>
  </si>
  <si>
    <t>18,10</t>
  </si>
  <si>
    <t>174</t>
  </si>
  <si>
    <t>59036529-X</t>
  </si>
  <si>
    <t>deska podhledová minerální rovná hrana jemná hladká desinfikovatelná nemocniční antibakteriální bílá 15x600x600mm</t>
  </si>
  <si>
    <t>-1320008365</t>
  </si>
  <si>
    <t>Poznámka k položce:_x000D_
Minerální kazetový podhled do prostředí s vysokými nároky na hygienu. Rozměr 600 x 600 mm s kolmou hranou. Kazety jsou kašírované bílou akustickou textilií, jsou 100% recyklovatelné, alfa w 0,85, CAC = 32 dB, odrazivost světla 87%, RH = 95%, třída propustnosti vzduchu PM1. . Kazety jsou dále hodnoceny z hlediska vylučování prachových částic do třídy ISO č dle EN ISO 14 644-1; dále jsou zatříděny do kategorie M1 dle NF S 90-351, třída dekontaminace CP5. Reakce na oheň A2-s1,d0 . Nosný rošt RAL 9003 .</t>
  </si>
  <si>
    <t>5252,81*1,05 "Přepočtené koeficientem množství</t>
  </si>
  <si>
    <t>175</t>
  </si>
  <si>
    <t>7634317-R</t>
  </si>
  <si>
    <t>Příplatek k podhledům za klipy</t>
  </si>
  <si>
    <t>1075122904</t>
  </si>
  <si>
    <t>446,42+28,21+27,35+37,51+48,21</t>
  </si>
  <si>
    <t>"vnější" 250</t>
  </si>
  <si>
    <t>176</t>
  </si>
  <si>
    <t>998763304</t>
  </si>
  <si>
    <t>Přesun hmot tonážní pro sádrokartonové konstrukce v objektech v přes 24 do 36 m</t>
  </si>
  <si>
    <t>-98304806</t>
  </si>
  <si>
    <t>177</t>
  </si>
  <si>
    <t>764212633</t>
  </si>
  <si>
    <t>Oplechování štítu závětrnou lištou z Pz s povrchovou úpravou rš 250 mm</t>
  </si>
  <si>
    <t>-349305587</t>
  </si>
  <si>
    <t>"střecha nad rampou" 4,32</t>
  </si>
  <si>
    <t>"střecha nad recepcí" 22,68</t>
  </si>
  <si>
    <t>178</t>
  </si>
  <si>
    <t>764212665</t>
  </si>
  <si>
    <t>Oplechování rovné okapové hrany z Pz s povrchovou úpravou rš 400 mm</t>
  </si>
  <si>
    <t>-1278758861</t>
  </si>
  <si>
    <t>"střecha nad rampou" 8,1</t>
  </si>
  <si>
    <t>"stříška nad 6.np" 3,66</t>
  </si>
  <si>
    <t>179</t>
  </si>
  <si>
    <t>764213617</t>
  </si>
  <si>
    <t>Střešní dilatace z Pz s povrchovou úpravou jednodílná rš 670 mm</t>
  </si>
  <si>
    <t>1486406438</t>
  </si>
  <si>
    <t>napojení střechy na zeď</t>
  </si>
  <si>
    <t>"střecha nad recepcí" 39,31</t>
  </si>
  <si>
    <t>"střecha nad příjezdem sanitek" 20,94</t>
  </si>
  <si>
    <t>"střecha nad 2.np" 57,86</t>
  </si>
  <si>
    <t>"střecha nad 4.np" 28,45</t>
  </si>
  <si>
    <t>"střecha nad 5.np" 40,48</t>
  </si>
  <si>
    <t>"střecha nad 6.np" 18,78</t>
  </si>
  <si>
    <t>"stříška nad 1.np" 6,91</t>
  </si>
  <si>
    <t>"SO08" 21,89</t>
  </si>
  <si>
    <t>180</t>
  </si>
  <si>
    <t>764214604</t>
  </si>
  <si>
    <t>Oplechování horních ploch a atik bez rohů z Pz s povrch úpravou mechanicky kotvené rš 330 mm</t>
  </si>
  <si>
    <t>578175733</t>
  </si>
  <si>
    <t>"střecha nad rampou" 4,52</t>
  </si>
  <si>
    <t>"střecha nad příjezdem sanitek" 53,06</t>
  </si>
  <si>
    <t>"střecha nad 2.np" 11,79</t>
  </si>
  <si>
    <t>"střecha nad 4.np" 11,79</t>
  </si>
  <si>
    <t>"střecha nad 5.np" 302,8</t>
  </si>
  <si>
    <t>"stříška nad 6.np" 7,8</t>
  </si>
  <si>
    <t>"střecha nad 6.np" 208,19</t>
  </si>
  <si>
    <t>"stříška nad 1.np" 7,24</t>
  </si>
  <si>
    <t>"SO08" 2</t>
  </si>
  <si>
    <t>181</t>
  </si>
  <si>
    <t>764226403</t>
  </si>
  <si>
    <t>Oplechování parapetů rovných mechanicky kotvené z Al plechu rš 250 mm</t>
  </si>
  <si>
    <t>-1482552998</t>
  </si>
  <si>
    <t>"okna plastová" 388,82</t>
  </si>
  <si>
    <t>"okna hliníková" 4*2+2*1+31,5+121,7</t>
  </si>
  <si>
    <t>182</t>
  </si>
  <si>
    <t>764311604</t>
  </si>
  <si>
    <t>Lemování rovných zdí střech s krytinou prejzovou nebo vlnitou z Pz s povrchovou úpravou rš 330 mm</t>
  </si>
  <si>
    <t>-378231032</t>
  </si>
  <si>
    <t>"ukončení provětrávaného pláště" 50,65</t>
  </si>
  <si>
    <t>183</t>
  </si>
  <si>
    <t>764511601</t>
  </si>
  <si>
    <t>Žlab podokapní půlkruhový z Pz s povrchovou úpravou rš 280 mm</t>
  </si>
  <si>
    <t>1954016771</t>
  </si>
  <si>
    <t>184</t>
  </si>
  <si>
    <t>764511641</t>
  </si>
  <si>
    <t>Kotlík oválný (trychtýřový) pro podokapní žlaby z Pz s povrchovou úpravou do 250/90 mm</t>
  </si>
  <si>
    <t>-949426356</t>
  </si>
  <si>
    <t>"střecha nad rampou" 1</t>
  </si>
  <si>
    <t>"stříška nad 6.np" 1</t>
  </si>
  <si>
    <t>185</t>
  </si>
  <si>
    <t>7645116-R</t>
  </si>
  <si>
    <t>Kotlík oválný (trychtýřový) pro podokapní žlaby z Pz s povrchovou úpravou do 250/150 mm</t>
  </si>
  <si>
    <t>-805152153</t>
  </si>
  <si>
    <t>"střecha nad příjezdem sanitek" 1</t>
  </si>
  <si>
    <t>"střecha nad 2.np" 2</t>
  </si>
  <si>
    <t>"střecha nad 4.np" 2</t>
  </si>
  <si>
    <t>"střecha nad 5.np" 10</t>
  </si>
  <si>
    <t>"střecha nad 6.np" 5</t>
  </si>
  <si>
    <t>"stříška nad 1.np" 1</t>
  </si>
  <si>
    <t>186</t>
  </si>
  <si>
    <t>764518621</t>
  </si>
  <si>
    <t>Svody kruhové včetně objímek, kolen, odskoků z Pz s povrchovou úpravou průměru do 90 mm</t>
  </si>
  <si>
    <t>57471552</t>
  </si>
  <si>
    <t>"střecha nad rampou" 4,73</t>
  </si>
  <si>
    <t>"stříška nad 6.np" 1,84</t>
  </si>
  <si>
    <t>187</t>
  </si>
  <si>
    <t>7645186-R</t>
  </si>
  <si>
    <t>Svody kruhové včetně objímek, kolen, odskoků z Pz s povrchovou úpravou průměru 150 mm</t>
  </si>
  <si>
    <t>-1554981818</t>
  </si>
  <si>
    <t>"střecha nad příjezdem sanitek" 9,3</t>
  </si>
  <si>
    <t>"střecha nad 2.np" 12,11*2</t>
  </si>
  <si>
    <t>"střecha nad 4.np" 8,24*2</t>
  </si>
  <si>
    <t>"střecha nad 5.np" 180,05</t>
  </si>
  <si>
    <t>"střecha nad 6.np" 127,26</t>
  </si>
  <si>
    <t>"stříška nad 1.np" 4,45</t>
  </si>
  <si>
    <t>188</t>
  </si>
  <si>
    <t>998764104</t>
  </si>
  <si>
    <t>Přesun hmot tonážní pro konstrukce klempířské v objektech v přes 24 do 36 m</t>
  </si>
  <si>
    <t>-1205547705</t>
  </si>
  <si>
    <t>767</t>
  </si>
  <si>
    <t>Konstrukce zámečnické</t>
  </si>
  <si>
    <t>189</t>
  </si>
  <si>
    <t>767330112</t>
  </si>
  <si>
    <t>Montáž tubusového světlovodu kopule s lemováním zabudovaného v rovné střeše</t>
  </si>
  <si>
    <t>535293791</t>
  </si>
  <si>
    <t>190</t>
  </si>
  <si>
    <t>55381003</t>
  </si>
  <si>
    <t>světlovod tubusový základní sada bez světlovodného tubusu D 350mm</t>
  </si>
  <si>
    <t>sada</t>
  </si>
  <si>
    <t>-405152111</t>
  </si>
  <si>
    <t>191</t>
  </si>
  <si>
    <t>55381004</t>
  </si>
  <si>
    <t>světlovod tubusový základní sada bez světlovodného tubusu D 550mm</t>
  </si>
  <si>
    <t>308751515</t>
  </si>
  <si>
    <t>192</t>
  </si>
  <si>
    <t>767330123</t>
  </si>
  <si>
    <t>Montáž tubusového světlovodu tubus D přes 350 do 550 mm</t>
  </si>
  <si>
    <t>-665342430</t>
  </si>
  <si>
    <t>"1.112" 2*2</t>
  </si>
  <si>
    <t>"1.114" 2*2</t>
  </si>
  <si>
    <t>"1.120" 2</t>
  </si>
  <si>
    <t>"1.122" 2</t>
  </si>
  <si>
    <t>"1.1123" 2+2,5+2</t>
  </si>
  <si>
    <t>193</t>
  </si>
  <si>
    <t>55381111</t>
  </si>
  <si>
    <t>světlovodný tubus D 350mm</t>
  </si>
  <si>
    <t>914264900</t>
  </si>
  <si>
    <t>194</t>
  </si>
  <si>
    <t>767330124</t>
  </si>
  <si>
    <t>Montáž tubusového světlovodu tubus D přes 550 do 800 mm</t>
  </si>
  <si>
    <t>-945459038</t>
  </si>
  <si>
    <t>"RTG" (3+6+1)*2</t>
  </si>
  <si>
    <t>"Angiografie" (12+10+3+1)*3</t>
  </si>
  <si>
    <t>195</t>
  </si>
  <si>
    <t>55381112</t>
  </si>
  <si>
    <t>světlovodný tubus D 550mm</t>
  </si>
  <si>
    <t>1864883558</t>
  </si>
  <si>
    <t>196</t>
  </si>
  <si>
    <t>767330133</t>
  </si>
  <si>
    <t>Montáž tubusového světlovodu rozptylovač světla D přes 350 do 550 mm</t>
  </si>
  <si>
    <t>-1008500443</t>
  </si>
  <si>
    <t>197</t>
  </si>
  <si>
    <t>55381054</t>
  </si>
  <si>
    <t>difuzér tubusového světlovodu dekor Al</t>
  </si>
  <si>
    <t>1444807557</t>
  </si>
  <si>
    <t>198</t>
  </si>
  <si>
    <t>767330134</t>
  </si>
  <si>
    <t>Montáž tubusového světlovodu rozptylovač světla D přes 550 do 800 mm</t>
  </si>
  <si>
    <t>865676437</t>
  </si>
  <si>
    <t>199</t>
  </si>
  <si>
    <t>-440791525</t>
  </si>
  <si>
    <t>200</t>
  </si>
  <si>
    <t>767416111</t>
  </si>
  <si>
    <t>Montáž rastrové fasády s průhlednými výplňovými panely LOP pro budovu v do 6 m</t>
  </si>
  <si>
    <t>1593158044</t>
  </si>
  <si>
    <t>"050"</t>
  </si>
  <si>
    <t>"recepce" 20+17+26</t>
  </si>
  <si>
    <t>201</t>
  </si>
  <si>
    <t>RMAT0006</t>
  </si>
  <si>
    <t>fasáda LOP - prosklená hliníková rastrová fasáda s okny</t>
  </si>
  <si>
    <t>1701631815</t>
  </si>
  <si>
    <t>Poznámka k položce:_x000D_
- zasklení fasády izolační dvojsklo, Uw = 1,1Wm-2K_x000D_
- kování oken celoobvodové, půloliva v barvě okna_x000D_
- rámy oken s přerušeným tepelným mostem, barva tmavě šedý hliník _x000D_
- AL profily s přerušeným tepelným mostem, barva tmavě šedý hliník _x000D_
- venkovní předokenní vodorovné žaluzie lamelové, ovládání elektromotorické z recepce _x000D_
- izolační bezpečnostní dvojsklo 2x8 mm_x000D_
skla se opatří fólií na snížení sluneční radiace o 30%</t>
  </si>
  <si>
    <t>202</t>
  </si>
  <si>
    <t>767416114</t>
  </si>
  <si>
    <t>Montáž rastrové fasády s průhlednými výplňovými panely LOP pro budovu v přes 12 do 24 m</t>
  </si>
  <si>
    <t>-425724262</t>
  </si>
  <si>
    <t>"051"</t>
  </si>
  <si>
    <t>SCHODIŠTĚ SO08</t>
  </si>
  <si>
    <t>13,2+8,5+8,7+6,1+15+9,8+10+14,1</t>
  </si>
  <si>
    <t>203</t>
  </si>
  <si>
    <t>RMAT0009</t>
  </si>
  <si>
    <t>fasáda LOP - Al fasáda sloupkovo-paždíková včetně oken a meziokenních vložek</t>
  </si>
  <si>
    <t>-1010646688</t>
  </si>
  <si>
    <t>Poznámka k položce:_x000D_
- zasklení izolační dvojsklo, Uw = 1,1Wm-2K, kování _x000D_
  celoobvodové, půloliva v barvě okna_x000D_
_x000D_
- rámy oken s přerušeným tepelným mostem, barva tmavě _x000D_
  šedý hliník _x000D_
_x000D_
- pevné zasklení prosklených stěn (dvojsklo čiré) kromě _x000D_
  vyznačených okenních křídel, která jsou sklopná a otevíravá_x000D_
 _x000D_
- otevírání pro větrání pouze sklopné, pro údržbu také otevíravé _x000D_
_x000D_
_x000D_
meziokenní vložka_x000D_
_x000D_
- systémová deska AL fasády _x000D_
- 150 mm tepelná izolace z minerální vaty_x000D_
- systémová deska AL fasády _x000D_
- 10 mm opakní sklo šedé, nebo jeho imitace</t>
  </si>
  <si>
    <t>204</t>
  </si>
  <si>
    <t>767416124</t>
  </si>
  <si>
    <t>Montáž rastrové fasády s neprůhlednými výplňovými panely LOP pro budovu v přes 12 do 24 m</t>
  </si>
  <si>
    <t>1748007507</t>
  </si>
  <si>
    <t>"047"</t>
  </si>
  <si>
    <t>PŘÍSTAVBA 2.NP</t>
  </si>
  <si>
    <t>1,164*(2,13+2,1+2,05*2+1+3,93+1,93+2,93*4+1+1+3,05+1,05*2+2,66)</t>
  </si>
  <si>
    <t>"049"</t>
  </si>
  <si>
    <t>ARO 5.NP</t>
  </si>
  <si>
    <t>2*(1+1,5*9+1,125*6+1,6+0,82+0,95+0,87+1,22+1,5*6+1,125+0,55+0,95+1,5*2+1,125*3+1,4*2+1,2*0,8)</t>
  </si>
  <si>
    <t>205</t>
  </si>
  <si>
    <t>RMAT0008</t>
  </si>
  <si>
    <t>fasáda LOP - meziokenní vložky</t>
  </si>
  <si>
    <t>440413348</t>
  </si>
  <si>
    <t>Poznámka k položce:_x000D_
- systémová deska AL fasády _x000D_
- 250 mm tepelná izolace z minerální vaty_x000D_
- systémová deska AL fasády _x000D_
- 10 mm opakní sklo šedé, nebo jeho imitace</t>
  </si>
  <si>
    <t>206</t>
  </si>
  <si>
    <t>767416128</t>
  </si>
  <si>
    <t>Příplatek za pole s integrovanými otevíracími elementy roštové fasády LOP</t>
  </si>
  <si>
    <t>-659436908</t>
  </si>
  <si>
    <t>207</t>
  </si>
  <si>
    <t>RMAT0007</t>
  </si>
  <si>
    <t>pohon oken elektromotorický</t>
  </si>
  <si>
    <t>ks</t>
  </si>
  <si>
    <t>-1547518831</t>
  </si>
  <si>
    <t>208</t>
  </si>
  <si>
    <t>7674161-R</t>
  </si>
  <si>
    <t>Příplatek za dodávku a montáž předokenních žaluzií s elektromotorickým ovládáním</t>
  </si>
  <si>
    <t>-2065143498</t>
  </si>
  <si>
    <t>209</t>
  </si>
  <si>
    <t>767416215</t>
  </si>
  <si>
    <t>Montáž modulové fasády LOP pro budovu v přes 24 do 32 m</t>
  </si>
  <si>
    <t>-1633094298</t>
  </si>
  <si>
    <t>"044+045"</t>
  </si>
  <si>
    <t>"východní křídlo" 1025+285+290</t>
  </si>
  <si>
    <t>210</t>
  </si>
  <si>
    <t>RMAT0005</t>
  </si>
  <si>
    <t>fasáda LOP - modulová fasáda Al lehká zavěšená, bez viditelných profilů, modul 600mm</t>
  </si>
  <si>
    <t>-2009386322</t>
  </si>
  <si>
    <t>Poznámka k položce:_x000D_
orientační skladba stěny_x000D_
interier_x000D_
- 25 mm (2x 12,5 mm) SDK protipožární desky _x000D_
- 50 mm instalační dutina, vyplněná minerální vatou objem.hmotnost větší než 80 kg/m3_x000D_
- parotěsná zábrana_x000D_
- systémová deska AL fasády _x000D_
- 300 mm tepelná izolace z minerální vaty_x000D_
- systémová deska AL fasády _x000D_
- 10 mm fasádní vláknocementová deska v barvě papyrus, nebo podobné_x000D_
_x000D_
orientační skladba stěny, pruhy s okny_x000D_
interier_x000D_
- 25 mm (2x 12,5 mm) SDK protipožární desky _x000D_
- 50 mm instalační dutina, vyplněná minerální vatou objem.hmotnost větší než 80 kg/m3_x000D_
- parotěsná zábrana_x000D_
- systémová deska AL fasády _x000D_
- 250 mm tepelná izolace z minerální vaty_x000D_
- systémová deska AL fasády _x000D_
- 10 mm opakní sklo šedé, nebo jeho imitace_x000D_
_x000D_
okna_x000D_
- zasklení izolačním trojsklem, Uw = 1,1Wm-2K, kování celoobvodové, půloliva v barvě okna_x000D_
- rámy oken s přerušeným tepelným mostem, barva tmavě šedý hliník _x000D_
- venkovní předokenní vodorovné žaluzie lamelové, ovládání mechanické _x000D_
- vnitřní parapet plastový bílý _x000D_
- venkovní parapet hliníkový v barvě okna_x000D_
_x000D_
požární odolnost_x000D_
- pás fasády (mezi nadpražím oken a parapetem oken v dalším podlaží) je požárně odolný</t>
  </si>
  <si>
    <t>211</t>
  </si>
  <si>
    <t>7674164-R</t>
  </si>
  <si>
    <t>Příplatek za dodávku a montáž předokenních žaluzií s mechanickým ovládáním</t>
  </si>
  <si>
    <t>1556653312</t>
  </si>
  <si>
    <t>280+50</t>
  </si>
  <si>
    <t>212</t>
  </si>
  <si>
    <t>7674165-R</t>
  </si>
  <si>
    <t>Příplatek k montáži oken za ostatní práce a související dodávky</t>
  </si>
  <si>
    <t>2081817490</t>
  </si>
  <si>
    <t>Poznámka k položce:_x000D_
oplechování, těsnění, kování, parapety atd.</t>
  </si>
  <si>
    <t>213</t>
  </si>
  <si>
    <t>7674166-R</t>
  </si>
  <si>
    <t>Montáž a dodávka prosklené střechy pro budovu v do 6 m včetně lemování a oplechování</t>
  </si>
  <si>
    <t>1309875495</t>
  </si>
  <si>
    <t>Poznámka k položce:_x000D_
- hliníkový rám, všechny AL profily, RAL 9007 šedý hliník _x000D_
- zasklení izolační dvojsklo čiré, Uw celé konstrukce 1,0 W/m2K-1,_x000D_
- požární odolnost REI60DP1</t>
  </si>
  <si>
    <t>2,605*4,215+2,605*15,66</t>
  </si>
  <si>
    <t>214</t>
  </si>
  <si>
    <t>767541116</t>
  </si>
  <si>
    <t>Nosná konstrukce pro zdvojené podlahy s lehkým provozem modulu 600x600 mm z kovových rektifikačních stojek výšky přes 250 do 300 mm</t>
  </si>
  <si>
    <t>-1186191339</t>
  </si>
  <si>
    <t>m.1.170</t>
  </si>
  <si>
    <t>22,93</t>
  </si>
  <si>
    <t>m.1.171</t>
  </si>
  <si>
    <t>23,1</t>
  </si>
  <si>
    <t>m.1.172</t>
  </si>
  <si>
    <t>m.1.173</t>
  </si>
  <si>
    <t>m.5.122</t>
  </si>
  <si>
    <t>m.5.175</t>
  </si>
  <si>
    <t>m.5.176</t>
  </si>
  <si>
    <t>m.6.116</t>
  </si>
  <si>
    <t>14,6</t>
  </si>
  <si>
    <t>m.6.157</t>
  </si>
  <si>
    <t>m.6.158</t>
  </si>
  <si>
    <t>m.6.159</t>
  </si>
  <si>
    <t>215</t>
  </si>
  <si>
    <t>767541411</t>
  </si>
  <si>
    <t>Montáž desek zdvojených podlah rozměru 600 x 600 mm</t>
  </si>
  <si>
    <t>974708912</t>
  </si>
  <si>
    <t>216</t>
  </si>
  <si>
    <t>60795201</t>
  </si>
  <si>
    <t>deska kalciumsulfátová pro zdvojené podlahy bez povrchu tl 30mm 600x600mm</t>
  </si>
  <si>
    <t>1455150999</t>
  </si>
  <si>
    <t>184,11*1,05 "Přepočtené koeficientem množství</t>
  </si>
  <si>
    <t>217</t>
  </si>
  <si>
    <t>767541711</t>
  </si>
  <si>
    <t>Přiřezání dřevotřískových nebo kalciumsulfátových desek zdvojených podlah</t>
  </si>
  <si>
    <t>1867164239</t>
  </si>
  <si>
    <t>218</t>
  </si>
  <si>
    <t>767584522</t>
  </si>
  <si>
    <t>Montáž podhledů kazetových 600x600 mm do betonu</t>
  </si>
  <si>
    <t>683164011</t>
  </si>
  <si>
    <t>m.č. 2.075</t>
  </si>
  <si>
    <t>57,50</t>
  </si>
  <si>
    <t>m.č. 2.076</t>
  </si>
  <si>
    <t>12,20</t>
  </si>
  <si>
    <t>m.č. 2.077</t>
  </si>
  <si>
    <t>48,29</t>
  </si>
  <si>
    <t>m.č. 2.081</t>
  </si>
  <si>
    <t>m.č. 2.082</t>
  </si>
  <si>
    <t>m.č. 2.083</t>
  </si>
  <si>
    <t>m.č. 2.087</t>
  </si>
  <si>
    <t>49,78</t>
  </si>
  <si>
    <t>m.č. 2.088</t>
  </si>
  <si>
    <t>6,71</t>
  </si>
  <si>
    <t>m.č. 2.095</t>
  </si>
  <si>
    <t>10,81</t>
  </si>
  <si>
    <t>m.č. 2.096</t>
  </si>
  <si>
    <t>9,19</t>
  </si>
  <si>
    <t>m.č. 2.097</t>
  </si>
  <si>
    <t>9,9</t>
  </si>
  <si>
    <t>m.č. 2.098</t>
  </si>
  <si>
    <t>18,56</t>
  </si>
  <si>
    <t>m.č. 2.099</t>
  </si>
  <si>
    <t>m.č. 2.100</t>
  </si>
  <si>
    <t>m.č. 2.101</t>
  </si>
  <si>
    <t>m.č. 2.102</t>
  </si>
  <si>
    <t>10,71</t>
  </si>
  <si>
    <t>m.č. 2.132</t>
  </si>
  <si>
    <t>10,49</t>
  </si>
  <si>
    <t>m.č. 2.133</t>
  </si>
  <si>
    <t>m.č. 2.134</t>
  </si>
  <si>
    <t>52,40</t>
  </si>
  <si>
    <t>m.č. 2.135</t>
  </si>
  <si>
    <t>219</t>
  </si>
  <si>
    <t>RMAT0002</t>
  </si>
  <si>
    <t>podhledová kazeta kovová neděrovaná hladká, skryté zavěšení, 600x600 (625x625)</t>
  </si>
  <si>
    <t>710197321</t>
  </si>
  <si>
    <t>Poznámka k položce:_x000D_
Kazetový podhled z plných bílých (přibližně RAL 9003) plechových kazet 600 x 600 mm. Tloušťka plechu je cca 0,6 mm. Reakce na oheň A1. Kazety jsou montovány tzv. systémem „clip-in“. Systém splňuje třídu vylučování prachových částic ISO 1 dle EN ISO 14 644-1. Každou kazetu je možné demontovat vyklopením pomocí speciálního nářadí. Podhled je čistitelný a dezinfikovatelný všemi běžnými prostředky a dále tlakovou vodou. Alfa w = 0,05. Reakce na oheň A1.Nosný rošt pro kovové podhledy RAL 9003 ._x000D_
Součástí dodávky je zatmelení spáry mezi obvodovou lištou a stěnou.</t>
  </si>
  <si>
    <t>463,41*1,1 "Přepočtené koeficientem množství</t>
  </si>
  <si>
    <t>220</t>
  </si>
  <si>
    <t>-696057435</t>
  </si>
  <si>
    <t>221</t>
  </si>
  <si>
    <t>55324020</t>
  </si>
  <si>
    <t>kazeta fasádní plechová</t>
  </si>
  <si>
    <t>-566099145</t>
  </si>
  <si>
    <t>250*1,1 "Přepočtené koeficientem množství</t>
  </si>
  <si>
    <t>222</t>
  </si>
  <si>
    <t>767584703</t>
  </si>
  <si>
    <t>Montáž podhledů z tvarovaných plechů připevněných přistřelením</t>
  </si>
  <si>
    <t>554153670</t>
  </si>
  <si>
    <t>obklad Pb plechem</t>
  </si>
  <si>
    <t>"1.181" 31,24*2+3,6*24,6</t>
  </si>
  <si>
    <t>223</t>
  </si>
  <si>
    <t>RMAT0004</t>
  </si>
  <si>
    <t>tvarovaný plech olověný tl. 2 mm</t>
  </si>
  <si>
    <t>133020960</t>
  </si>
  <si>
    <t>224</t>
  </si>
  <si>
    <t>7675851-R</t>
  </si>
  <si>
    <t>Příplatek k podhledům kovovým za klipy</t>
  </si>
  <si>
    <t>1840058028</t>
  </si>
  <si>
    <t>117,99+108,78+154,02+82,62</t>
  </si>
  <si>
    <t>225</t>
  </si>
  <si>
    <t>767620128</t>
  </si>
  <si>
    <t>Montáž oken kovových zdvojených otevíravých do zdiva pl přes 2,5 m2</t>
  </si>
  <si>
    <t>1158113287</t>
  </si>
  <si>
    <t>"046"</t>
  </si>
  <si>
    <t>ATRIUM</t>
  </si>
  <si>
    <t>"2NP" 62,03</t>
  </si>
  <si>
    <t>"3NP" 62,03</t>
  </si>
  <si>
    <t>"4NP" 62,03</t>
  </si>
  <si>
    <t>"5NP" 62,03</t>
  </si>
  <si>
    <t>ARO</t>
  </si>
  <si>
    <t>"5NP" 243,39</t>
  </si>
  <si>
    <t>"048"</t>
  </si>
  <si>
    <t>SCHODIŠTĚ</t>
  </si>
  <si>
    <t>"1NP" 17,58</t>
  </si>
  <si>
    <t>"2NP" 14,4</t>
  </si>
  <si>
    <t>"3NP" 14,4</t>
  </si>
  <si>
    <t>"4NP" 14,4</t>
  </si>
  <si>
    <t>"5NP" 17,4</t>
  </si>
  <si>
    <t>4*1,164*2+2*1,164*1</t>
  </si>
  <si>
    <t>226</t>
  </si>
  <si>
    <t>55341013</t>
  </si>
  <si>
    <t>okno Al otevíravé/sklopné trojsklo přes plochu 1m2 v 1,5-2,5m</t>
  </si>
  <si>
    <t>-1481525376</t>
  </si>
  <si>
    <t>Poznámka k položce:_x000D_
- zasklení izolační trojsklo, Uw = 1,1Wm-2K, kování celoobvodové, půloliva v barvě okna_x000D_
- rámy oken s přerušeným tepelným mostem, barva tmavě šedý hliník _x000D_
- venkovní předokenní vodorovné žaluzie lamelové, ovládání mechanické _x000D_
- vnitřní parapet plastový bílý _x000D_
- venkovní parapet hliníkový v barvě okna _x000D_
- pevné zasklení prosklených stěn (trojsklo čiré) kromě vyznačených okenních křídel, která jsou sklopná a otevíravá_x000D_
- otevírání pro větrání pouze sklopné, pro údržbu také otevíravé</t>
  </si>
  <si>
    <t>227</t>
  </si>
  <si>
    <t>7676273-R</t>
  </si>
  <si>
    <t>-1847866826</t>
  </si>
  <si>
    <t>228</t>
  </si>
  <si>
    <t>7676274-R</t>
  </si>
  <si>
    <t>Příplatek k montáži oken za dodávku a montáž předokenních žaluzií s mechanickým ovládáním</t>
  </si>
  <si>
    <t>-826486243</t>
  </si>
  <si>
    <t>229</t>
  </si>
  <si>
    <t>767832101</t>
  </si>
  <si>
    <t>Montáž venkovních požárních žebříků do zdiva se suchovodem</t>
  </si>
  <si>
    <t>-1864298373</t>
  </si>
  <si>
    <t>"ARO-6NP" 20</t>
  </si>
  <si>
    <t>"SO08-ARO" 20</t>
  </si>
  <si>
    <t>"4NP-ARO" 20</t>
  </si>
  <si>
    <t>"na střechu recepce" 20</t>
  </si>
  <si>
    <t>230</t>
  </si>
  <si>
    <t>44983001</t>
  </si>
  <si>
    <t>žebřík venkovní se suchovodem v provedení žárový Zn</t>
  </si>
  <si>
    <t>75202857</t>
  </si>
  <si>
    <t>Poznámka k položce:_x000D_
-štěřín:čtvercová trubka 51/51/6 mm  _x000D_
-příčle :kruhová trubka 32/3 mm _x000D_
-kotevní úhelník : L70/230/4   _x000D_
-rozšířený výlez:čtvercová trubka 51/51/6 mm _x000D_
-madlo:51/51/6 mm 20 m _x000D_
-kotevní patka  10/130 mm+Tr 38/3-300 mm _x000D_
-třmen ochranného koše - pásová ocel 20 mm,tl.8 mm průměr 800 mm _x000D_
-svislá výplň ochranného koše: U profil 40/15/4 mm _x000D_
-pororošt  800/500/40 mm _x000D_
_x000D_
- ke každému požárnímu výlezu patří nezavodněné požární potrubí,_x000D_
které  je na každém konci opatřené  pevnou spojkou,víčkem,řetízkem.</t>
  </si>
  <si>
    <t>231</t>
  </si>
  <si>
    <t>767881115</t>
  </si>
  <si>
    <t>Montáž bodů záchytného systému do dutinového panelu expanzní kotvou, mechanickým kotvením</t>
  </si>
  <si>
    <t>-403240837</t>
  </si>
  <si>
    <t>232</t>
  </si>
  <si>
    <t>70921333</t>
  </si>
  <si>
    <t>kotvicí bod do prefabrikovaných dutinových panelů dl 300mm</t>
  </si>
  <si>
    <t>1289319663</t>
  </si>
  <si>
    <t>233</t>
  </si>
  <si>
    <t>767881161</t>
  </si>
  <si>
    <t>Montáž lana do nástavců v záchytném systému poddajného kotvícího vedení</t>
  </si>
  <si>
    <t>-730513470</t>
  </si>
  <si>
    <t>234</t>
  </si>
  <si>
    <t>31452200</t>
  </si>
  <si>
    <t>nerezové lano určené pro systémy s požadavkem na permanentní kotvicí vedení tl 6mm</t>
  </si>
  <si>
    <t>1812648504</t>
  </si>
  <si>
    <t>235</t>
  </si>
  <si>
    <t>767995112</t>
  </si>
  <si>
    <t>Montáž atypických zámečnických konstrukcí hm přes 5 do 10 kg</t>
  </si>
  <si>
    <t>-1136637953</t>
  </si>
  <si>
    <t>"IPE80" 6*(1,41*2+4,31*2+2,86*2+2,53*2)</t>
  </si>
  <si>
    <t>"kotevní materiál" 133*0,1</t>
  </si>
  <si>
    <t>236</t>
  </si>
  <si>
    <t>13010740</t>
  </si>
  <si>
    <t>ocel profilová jakost S235JR (11 375) průřez IPE 80</t>
  </si>
  <si>
    <t>-898257653</t>
  </si>
  <si>
    <t>Poznámka k položce:_x000D_
včetně kotevního materiálu a žárového zinkování</t>
  </si>
  <si>
    <t>237</t>
  </si>
  <si>
    <t>767995113</t>
  </si>
  <si>
    <t>Montáž atypických zámečnických konstrukcí hm přes 10 do 20 kg</t>
  </si>
  <si>
    <t>1574044913</t>
  </si>
  <si>
    <t xml:space="preserve">"kotvení překladů" </t>
  </si>
  <si>
    <t>"L150x100x10" 19,22*2,5</t>
  </si>
  <si>
    <t>"kotevní desky" 20,4</t>
  </si>
  <si>
    <t>238</t>
  </si>
  <si>
    <t>13010532</t>
  </si>
  <si>
    <t>úhelník ocelový nerovnostranný jakost S235JR (11 375) 150x100x10mm</t>
  </si>
  <si>
    <t>396775136</t>
  </si>
  <si>
    <t>Poznámka k položce:_x000D_
včetně desek, pozink</t>
  </si>
  <si>
    <t>68,45*0,0014 "Přepočtené koeficientem množství</t>
  </si>
  <si>
    <t>239</t>
  </si>
  <si>
    <t>998767104</t>
  </si>
  <si>
    <t>Přesun hmot tonážní pro zámečnické konstrukce v objektech v přes 24 do 36 m</t>
  </si>
  <si>
    <t>1173943445</t>
  </si>
  <si>
    <t>240</t>
  </si>
  <si>
    <t>771111011</t>
  </si>
  <si>
    <t>Vysátí podkladu před pokládkou dlažby</t>
  </si>
  <si>
    <t>1502218375</t>
  </si>
  <si>
    <t>3974,69+333,8</t>
  </si>
  <si>
    <t>241</t>
  </si>
  <si>
    <t>771111012</t>
  </si>
  <si>
    <t>Vysátí schodiště před pokládkou dlažby</t>
  </si>
  <si>
    <t>-550129995</t>
  </si>
  <si>
    <t>242</t>
  </si>
  <si>
    <t>771121011</t>
  </si>
  <si>
    <t>Nátěr penetrační na podlahu</t>
  </si>
  <si>
    <t>-421769513</t>
  </si>
  <si>
    <t>243</t>
  </si>
  <si>
    <t>771151021</t>
  </si>
  <si>
    <t>Samonivelační stěrka podlah pevnosti 30 MPa tl 3 mm</t>
  </si>
  <si>
    <t>1485782327</t>
  </si>
  <si>
    <t>267,38</t>
  </si>
  <si>
    <t>50,45</t>
  </si>
  <si>
    <t>487,15</t>
  </si>
  <si>
    <t>3169,71</t>
  </si>
  <si>
    <t>244</t>
  </si>
  <si>
    <t>771274113</t>
  </si>
  <si>
    <t>Montáž obkladů stupnic z dlaždic keramických flexibilní lepidlo š přes 250 do 300 mm</t>
  </si>
  <si>
    <t>-1846765467</t>
  </si>
  <si>
    <t>1,5*26*9</t>
  </si>
  <si>
    <t>245</t>
  </si>
  <si>
    <t>59761007</t>
  </si>
  <si>
    <t>dlažba velkoformátová keramická slinutá hladká do interiéru i exteriéru přes 4 do 6ks/m2</t>
  </si>
  <si>
    <t>-128423642</t>
  </si>
  <si>
    <t>351*0,4 "Přepočtené koeficientem množství</t>
  </si>
  <si>
    <t>246</t>
  </si>
  <si>
    <t>771274231</t>
  </si>
  <si>
    <t>Montáž obkladů podstupnic z dlaždic hladkých keramických flexibilní lepidlo v do 150 mm</t>
  </si>
  <si>
    <t>-1571127873</t>
  </si>
  <si>
    <t>247</t>
  </si>
  <si>
    <t>-982011369</t>
  </si>
  <si>
    <t>351*0,2 "Přepočtené koeficientem množství</t>
  </si>
  <si>
    <t>248</t>
  </si>
  <si>
    <t>771474113</t>
  </si>
  <si>
    <t>Montáž soklů z dlaždic keramických rovných flexibilní lepidlo v přes 90 do 120 mm</t>
  </si>
  <si>
    <t>1541306173</t>
  </si>
  <si>
    <t xml:space="preserve">"chodby atd." 2470,37 </t>
  </si>
  <si>
    <t>249</t>
  </si>
  <si>
    <t>-1751004621</t>
  </si>
  <si>
    <t>2470,37*0,11 "Přepočtené koeficientem množství</t>
  </si>
  <si>
    <t>250</t>
  </si>
  <si>
    <t>1404732438</t>
  </si>
  <si>
    <t>"sklady, tech.místnosti" 349,82</t>
  </si>
  <si>
    <t>251</t>
  </si>
  <si>
    <t>59761003</t>
  </si>
  <si>
    <t>dlažba keramická hutná hladká do interiéru přes 9 do 12ks/m2</t>
  </si>
  <si>
    <t>148225185</t>
  </si>
  <si>
    <t>349,82*0,11 "Přepočtené koeficientem množství</t>
  </si>
  <si>
    <t>252</t>
  </si>
  <si>
    <t>-1977688859</t>
  </si>
  <si>
    <t>"šatny, sklady" 229,29</t>
  </si>
  <si>
    <t>253</t>
  </si>
  <si>
    <t>59761406</t>
  </si>
  <si>
    <t>dlažba keramická slinutá protiskluzná do interiéru i exteriéru pro vysoké mechanické namáhání přes 22 do 25ks/m2</t>
  </si>
  <si>
    <t>80434112</t>
  </si>
  <si>
    <t>229,29*0,11 "Přepočtené koeficientem množství</t>
  </si>
  <si>
    <t>254</t>
  </si>
  <si>
    <t>771474123</t>
  </si>
  <si>
    <t>Montáž soklů z dlaždic keramických schodišťových šikmých flexibilní lepidlo v přes 90 do 120 mm</t>
  </si>
  <si>
    <t>93866934</t>
  </si>
  <si>
    <t>"schodiště" 291,67</t>
  </si>
  <si>
    <t>255</t>
  </si>
  <si>
    <t>1580461852</t>
  </si>
  <si>
    <t>291,67*0,11 "Přepočtené koeficientem množství</t>
  </si>
  <si>
    <t>256</t>
  </si>
  <si>
    <t>771574112</t>
  </si>
  <si>
    <t>Montáž podlah keramických hladkých lepených flexibilním lepidlem přes 9 do 12 ks/m2</t>
  </si>
  <si>
    <t>-98774084</t>
  </si>
  <si>
    <t>Otevřená nika - 0.015</t>
  </si>
  <si>
    <t>5,23</t>
  </si>
  <si>
    <t>Sklad - 0.042</t>
  </si>
  <si>
    <t>Sklad zmenšený - 0.097</t>
  </si>
  <si>
    <t>Sklad - 1.097</t>
  </si>
  <si>
    <t>8,40</t>
  </si>
  <si>
    <t>SLP - RACK - 1.154</t>
  </si>
  <si>
    <t>Sklad - 1.219</t>
  </si>
  <si>
    <t>Sklad - 1.293</t>
  </si>
  <si>
    <t>Odpad, špin.prádlo - 1.295</t>
  </si>
  <si>
    <t>Zásobovací rampa - 1.298</t>
  </si>
  <si>
    <t>Sklad špinavého prádla - 1.299</t>
  </si>
  <si>
    <t>Sklad odpadu - 1.300</t>
  </si>
  <si>
    <t>Odpad - 2.345</t>
  </si>
  <si>
    <t>Špinavé prádlo - 2.346</t>
  </si>
  <si>
    <t>rezerva - 2.349</t>
  </si>
  <si>
    <t>SLP, rackovna - 3.177a</t>
  </si>
  <si>
    <t>4,35</t>
  </si>
  <si>
    <t>SLP rackovna - 3.185</t>
  </si>
  <si>
    <t>8,13</t>
  </si>
  <si>
    <t>Odpad - 3.315</t>
  </si>
  <si>
    <t>Špinavé prádlo - 3.316</t>
  </si>
  <si>
    <t>rezerva - 3.317</t>
  </si>
  <si>
    <t>SLP, rackovna - 4.122a</t>
  </si>
  <si>
    <t>4,27</t>
  </si>
  <si>
    <t>Sklad JIP nečistá - 4.156</t>
  </si>
  <si>
    <t>14,62</t>
  </si>
  <si>
    <t>Sklad JIP čistá - 4.157</t>
  </si>
  <si>
    <t>15,24</t>
  </si>
  <si>
    <t>Odpad - 4.213</t>
  </si>
  <si>
    <t>Špinavé prádlo - 4.214</t>
  </si>
  <si>
    <t>Schodišťová hala - 4.216</t>
  </si>
  <si>
    <t>Odpad, špinavé prádlo - 5.169</t>
  </si>
  <si>
    <t>Sklad - 6.160</t>
  </si>
  <si>
    <t>Úklid - 6.165</t>
  </si>
  <si>
    <t>Odpad, špinavé prádlo - 6.166</t>
  </si>
  <si>
    <t>257</t>
  </si>
  <si>
    <t>-1805725903</t>
  </si>
  <si>
    <t>267,38*1,1 "Přepočtené koeficientem množství</t>
  </si>
  <si>
    <t>258</t>
  </si>
  <si>
    <t>771574115</t>
  </si>
  <si>
    <t>Montáž podlah keramických hladkých lepených flexibilním lepidlem přes 22 do 25 ks/m2</t>
  </si>
  <si>
    <t>-1306155256</t>
  </si>
  <si>
    <t>Úklid - stroj - 1.063</t>
  </si>
  <si>
    <t>Úklid - 1.095</t>
  </si>
  <si>
    <t>Úklid - 1.308</t>
  </si>
  <si>
    <t>Úklid - 2.140</t>
  </si>
  <si>
    <t>Úklid - 2.259</t>
  </si>
  <si>
    <t>Úklid - 2.283</t>
  </si>
  <si>
    <t>Úklid - 3.170</t>
  </si>
  <si>
    <t>Úklid - 3.184</t>
  </si>
  <si>
    <t>Úklid - 3.251</t>
  </si>
  <si>
    <t>4,23</t>
  </si>
  <si>
    <t>Úklid - 4.115</t>
  </si>
  <si>
    <t>Úklid - 4.217</t>
  </si>
  <si>
    <t>Úklid - 5.170</t>
  </si>
  <si>
    <t>3,43</t>
  </si>
  <si>
    <t>259</t>
  </si>
  <si>
    <t>59761432</t>
  </si>
  <si>
    <t>dlažba keramická slinutá hladká do interiéru i exteriéru pro vysoké mechanické namáhání přes 22 do 25ks/m2</t>
  </si>
  <si>
    <t>984471387</t>
  </si>
  <si>
    <t>50,45*1,1 "Přepočtené koeficientem množství</t>
  </si>
  <si>
    <t>260</t>
  </si>
  <si>
    <t>-521132952</t>
  </si>
  <si>
    <t>WC - 0.048</t>
  </si>
  <si>
    <t>Sprcha - 0.051</t>
  </si>
  <si>
    <t>Šatna personál - 0.089</t>
  </si>
  <si>
    <t>55,95</t>
  </si>
  <si>
    <t>Šatna personál - 0.160</t>
  </si>
  <si>
    <t>Umývárna - 0.161</t>
  </si>
  <si>
    <t>Sprcha - 0.161a</t>
  </si>
  <si>
    <t>Sprcha - 0.161b</t>
  </si>
  <si>
    <t>Sprcha - 0.161c</t>
  </si>
  <si>
    <t>Sprcha - 0.161d</t>
  </si>
  <si>
    <t>WC - 0.162</t>
  </si>
  <si>
    <t>WC - 0.163</t>
  </si>
  <si>
    <t>Sprcha - 0.166a</t>
  </si>
  <si>
    <t>Sprcha - 0.166b</t>
  </si>
  <si>
    <t>Sprcha - 0.166c</t>
  </si>
  <si>
    <t>Sprcha - 0.166d</t>
  </si>
  <si>
    <t>Šatna personál - 0.175</t>
  </si>
  <si>
    <t>Umývárna - 0.176</t>
  </si>
  <si>
    <t>WC - 0.177</t>
  </si>
  <si>
    <t>WC - 0.178</t>
  </si>
  <si>
    <t>Šatna personál - 0.179</t>
  </si>
  <si>
    <t>Šatna personál - 0.180</t>
  </si>
  <si>
    <t>Umývárna - 0.181</t>
  </si>
  <si>
    <t>12,93</t>
  </si>
  <si>
    <t>Sprcha - 0.181a</t>
  </si>
  <si>
    <t>Sprcha - 0.181b</t>
  </si>
  <si>
    <t>Sprcha - 0.181c</t>
  </si>
  <si>
    <t>Sprcha - 0.181d</t>
  </si>
  <si>
    <t>WC - 0.182</t>
  </si>
  <si>
    <t>WC - 0.183</t>
  </si>
  <si>
    <t>Šatna personál - 0.184</t>
  </si>
  <si>
    <t>Sklad - 0.185</t>
  </si>
  <si>
    <t>6,12</t>
  </si>
  <si>
    <t>Sklad - 0.186</t>
  </si>
  <si>
    <t>Sklad - 0.187</t>
  </si>
  <si>
    <t>8,38</t>
  </si>
  <si>
    <t>Sklad - 0.188</t>
  </si>
  <si>
    <t>10,43</t>
  </si>
  <si>
    <t>Sklad - 0.195</t>
  </si>
  <si>
    <t>15,49</t>
  </si>
  <si>
    <t>Předsíň WC personál, muži - 2.147</t>
  </si>
  <si>
    <t>Pisoár - 2.147a</t>
  </si>
  <si>
    <t>1,06</t>
  </si>
  <si>
    <t>WC - 2.148</t>
  </si>
  <si>
    <t>Předsíň WC personál, ženy - 2.149</t>
  </si>
  <si>
    <t>WC - 2.150</t>
  </si>
  <si>
    <t>WC - 2.151</t>
  </si>
  <si>
    <t>WC bezbariérové ženy veřejnost - 2.183</t>
  </si>
  <si>
    <t>WC bezbariérové muži veřejnost - 2.184</t>
  </si>
  <si>
    <t>4,56</t>
  </si>
  <si>
    <t>Sprcha, WC - 2.190</t>
  </si>
  <si>
    <t>Předsíň WC personál - 2.191</t>
  </si>
  <si>
    <t>1,91</t>
  </si>
  <si>
    <t>WC ženy - 2.192</t>
  </si>
  <si>
    <t>WC ženy - 2.193</t>
  </si>
  <si>
    <t>Předsíň WC personál - 2.194</t>
  </si>
  <si>
    <t>1,90</t>
  </si>
  <si>
    <t>Pisoár - 2.194a</t>
  </si>
  <si>
    <t>WC muži - 2.195</t>
  </si>
  <si>
    <t>1,22</t>
  </si>
  <si>
    <t>Předsíň WC - 2.254</t>
  </si>
  <si>
    <t>WC personál - 2.255</t>
  </si>
  <si>
    <t>Předsíň WC - 2.256</t>
  </si>
  <si>
    <t>WC personál - 2.257</t>
  </si>
  <si>
    <t>Předsíň WC - 2.280</t>
  </si>
  <si>
    <t>Pisoár - 2.280a</t>
  </si>
  <si>
    <t>WC personál - 2.281</t>
  </si>
  <si>
    <t>WC bezbariérové ženy veřejnost - 3.094</t>
  </si>
  <si>
    <t>4,79</t>
  </si>
  <si>
    <t>WC bezbariérové muži veřejnost - 3.095</t>
  </si>
  <si>
    <t>Předsíň WC - 3.165</t>
  </si>
  <si>
    <t>1,87</t>
  </si>
  <si>
    <t>WC personál - 3.166</t>
  </si>
  <si>
    <t>Předsíň WC - 3.167</t>
  </si>
  <si>
    <t>WC personál - 3.168</t>
  </si>
  <si>
    <t>Sprcha personál - 3.169</t>
  </si>
  <si>
    <t>WC muži - 3.218</t>
  </si>
  <si>
    <t>Předsíň WC personál - 3.219</t>
  </si>
  <si>
    <t>1,98</t>
  </si>
  <si>
    <t>WC ženy - 3.220</t>
  </si>
  <si>
    <t>1,73</t>
  </si>
  <si>
    <t>WC ženy - 3.221</t>
  </si>
  <si>
    <t>Předsíň WC personál - 3.222</t>
  </si>
  <si>
    <t>Pisoár - 3.229a</t>
  </si>
  <si>
    <t>Předsíň WC personál - 3.253</t>
  </si>
  <si>
    <t>Pisoár - 3.253a</t>
  </si>
  <si>
    <t>WC - 3.254</t>
  </si>
  <si>
    <t>WC bezbariérové ženy veřejnost - 4.054</t>
  </si>
  <si>
    <t>Tlaková stanice vody - 4.055</t>
  </si>
  <si>
    <t>Předsíň WC - 4.110</t>
  </si>
  <si>
    <t>WC personál - 4.111</t>
  </si>
  <si>
    <t>Předsíň WC - 4.112</t>
  </si>
  <si>
    <t>WC personál - 4.113</t>
  </si>
  <si>
    <t>Předsíň WC personál - 4.134</t>
  </si>
  <si>
    <t>WC ženy - 4.135</t>
  </si>
  <si>
    <t>WC ženy - 4.136</t>
  </si>
  <si>
    <t>Předsíň WC personál - 4.137</t>
  </si>
  <si>
    <t>Pisoár - 4.137a</t>
  </si>
  <si>
    <t>WC muži - 4.138</t>
  </si>
  <si>
    <t>WC bezbariérové - 5.114</t>
  </si>
  <si>
    <t>5,41</t>
  </si>
  <si>
    <t>Předsíň WC veřejnost - 5.115</t>
  </si>
  <si>
    <t>1,71</t>
  </si>
  <si>
    <t>WC muži - 5.116</t>
  </si>
  <si>
    <t>WC ženy - 5.117</t>
  </si>
  <si>
    <t>Předsíň WC veřejnost - 5.118</t>
  </si>
  <si>
    <t>Předsíň WC personál - 5.153</t>
  </si>
  <si>
    <t>WC ženy - 5.154</t>
  </si>
  <si>
    <t>WC ženy - 5.155</t>
  </si>
  <si>
    <t>Předsíň WC personál - 5.156</t>
  </si>
  <si>
    <t>Pisoár - 5.156a</t>
  </si>
  <si>
    <t>WC muži - 5.157</t>
  </si>
  <si>
    <t>WC bezbariérové - 5.158</t>
  </si>
  <si>
    <t>Předsíň WC muži - 5.159</t>
  </si>
  <si>
    <t>Pisoár - 5.159a</t>
  </si>
  <si>
    <t>WC - 5.160</t>
  </si>
  <si>
    <t>WC - 5.161</t>
  </si>
  <si>
    <t>Předsíň WC ženy - 5.162</t>
  </si>
  <si>
    <t>WC - 5.163</t>
  </si>
  <si>
    <t>WC - 5.164</t>
  </si>
  <si>
    <t>WC - 5.165</t>
  </si>
  <si>
    <t>Předsíň WC personál - 6.114</t>
  </si>
  <si>
    <t>3,16</t>
  </si>
  <si>
    <t>WC - 6.115</t>
  </si>
  <si>
    <t>1,13</t>
  </si>
  <si>
    <t>Předsíň WC ženy - 6.144</t>
  </si>
  <si>
    <t>WC - 6.145</t>
  </si>
  <si>
    <t>WC - 6.146</t>
  </si>
  <si>
    <t>WC - 6.147</t>
  </si>
  <si>
    <t>Předsíň WC muži - 6.148</t>
  </si>
  <si>
    <t>WC - 6.148a</t>
  </si>
  <si>
    <t>WC - 6.149</t>
  </si>
  <si>
    <t>Pisoár - 6.150</t>
  </si>
  <si>
    <t>WC bezbariérové - 6.151</t>
  </si>
  <si>
    <t>Předsíň WC personál - 6.152</t>
  </si>
  <si>
    <t>WC ženy - 6.153</t>
  </si>
  <si>
    <t>WC ženy - 6.154</t>
  </si>
  <si>
    <t>Předsíň WC personál - 6.155</t>
  </si>
  <si>
    <t>Pisoár - 6.155a</t>
  </si>
  <si>
    <t>WC muži - 6.156</t>
  </si>
  <si>
    <t>261</t>
  </si>
  <si>
    <t>261789888</t>
  </si>
  <si>
    <t>487,15*1,1 "Přepočtené koeficientem množství</t>
  </si>
  <si>
    <t>262</t>
  </si>
  <si>
    <t>771574154</t>
  </si>
  <si>
    <t>Montáž podlah keramických velkoformátových hladkých lepených flexibilním lepidlem přes 4 do 6 ks/m2</t>
  </si>
  <si>
    <t>687878570</t>
  </si>
  <si>
    <t>Chodba - 0.024</t>
  </si>
  <si>
    <t>73,54</t>
  </si>
  <si>
    <t>Schodiště, CHÚC-B - 0.043</t>
  </si>
  <si>
    <t>49,99</t>
  </si>
  <si>
    <t>Předsíň - 0.047</t>
  </si>
  <si>
    <t>Stávající - nové schodiště - 0.096</t>
  </si>
  <si>
    <t>17,81</t>
  </si>
  <si>
    <t>Chodba - 0.118</t>
  </si>
  <si>
    <t>78,40</t>
  </si>
  <si>
    <t>78,02</t>
  </si>
  <si>
    <t>40,11</t>
  </si>
  <si>
    <t>Chodba - 0.174</t>
  </si>
  <si>
    <t>Chodba, větraná předsíň CHÚC-B - 0.196</t>
  </si>
  <si>
    <t>Chodba - 0.197</t>
  </si>
  <si>
    <t>4,28</t>
  </si>
  <si>
    <t>Chodba - 0.204</t>
  </si>
  <si>
    <t>4,83</t>
  </si>
  <si>
    <t>Strojovna požární VZT - 0.205</t>
  </si>
  <si>
    <t>14,07</t>
  </si>
  <si>
    <t>ARO sklad - 1.010</t>
  </si>
  <si>
    <t>22,30</t>
  </si>
  <si>
    <t>Šatna pacientů ARO - 1.011</t>
  </si>
  <si>
    <t>Zádveří, větraná předsíň CHÚC-C - 1.012</t>
  </si>
  <si>
    <t>11,82</t>
  </si>
  <si>
    <t>Schodiště, CHÚC-B - 1.037</t>
  </si>
  <si>
    <t>Chodba, větraná předsíň CHÚC-C - 1.062</t>
  </si>
  <si>
    <t>Místnost pro zemřelé - 1.064</t>
  </si>
  <si>
    <t>WC - 1.065</t>
  </si>
  <si>
    <t>Předsíň WC - 1.066</t>
  </si>
  <si>
    <t>Návštěvy - 1.067</t>
  </si>
  <si>
    <t>Chodba - 1.068</t>
  </si>
  <si>
    <t>Chodba personál - 1.089</t>
  </si>
  <si>
    <t>Chodba - 1.094</t>
  </si>
  <si>
    <t>WC, sprcha bezbariérové pacienti - 1.096</t>
  </si>
  <si>
    <t>6,97</t>
  </si>
  <si>
    <t>Hala - čekárna - 1.125</t>
  </si>
  <si>
    <t>117,23</t>
  </si>
  <si>
    <t>Schodiště - 1.126</t>
  </si>
  <si>
    <t>Předsíň WC veřejnost - 1.129</t>
  </si>
  <si>
    <t>Pisoár - 1.130</t>
  </si>
  <si>
    <t>WC muži - 1.131</t>
  </si>
  <si>
    <t>Předsíň WC veřejnost - 1.132</t>
  </si>
  <si>
    <t>WC ženy - 1.133</t>
  </si>
  <si>
    <t>WC ženy - 1.134</t>
  </si>
  <si>
    <t>WC bezbariérové - 1.135</t>
  </si>
  <si>
    <t>5,61</t>
  </si>
  <si>
    <t>Sklad vozíků - 1.158</t>
  </si>
  <si>
    <t>Chodba a čekárna - 1.160</t>
  </si>
  <si>
    <t>14,57</t>
  </si>
  <si>
    <t>240,24</t>
  </si>
  <si>
    <t>Předsíň WC pro personál CT - 1.165</t>
  </si>
  <si>
    <t>WC pro CT - 1.166</t>
  </si>
  <si>
    <t>WC bezbariérové ženy - 1.167</t>
  </si>
  <si>
    <t>WC bezbariérové muži - 1.168</t>
  </si>
  <si>
    <t>Vstupní hala - 1.169</t>
  </si>
  <si>
    <t>89,40</t>
  </si>
  <si>
    <t>Recepce - 1.170</t>
  </si>
  <si>
    <t>Kartotéka - 1.171</t>
  </si>
  <si>
    <t>23,10</t>
  </si>
  <si>
    <t>Předsíň WC - 1.172</t>
  </si>
  <si>
    <t>WC - 1.173</t>
  </si>
  <si>
    <t>Sklad vozíků - 1.174</t>
  </si>
  <si>
    <t>10,37</t>
  </si>
  <si>
    <t>Box bezbariérový - 1.182</t>
  </si>
  <si>
    <t>Box bezbariérový - 1.183</t>
  </si>
  <si>
    <t>Předsíň WC personál - 1.215</t>
  </si>
  <si>
    <t>Pisoár - 1.216</t>
  </si>
  <si>
    <t>WC - 1.217</t>
  </si>
  <si>
    <t>Chodba a čekárna Ortopedie - 1.218</t>
  </si>
  <si>
    <t>96,27</t>
  </si>
  <si>
    <t>Chodba a čekárna Plastická Chirurgie - 1.292</t>
  </si>
  <si>
    <t>Chodba, větraná předsíň CHÚC-B - 1.294</t>
  </si>
  <si>
    <t>Chodba - 1.294</t>
  </si>
  <si>
    <t>3,93</t>
  </si>
  <si>
    <t>Předsíň WC personál - 1.301</t>
  </si>
  <si>
    <t>WC ženy - 1.302</t>
  </si>
  <si>
    <t>WC ženy - 1.303</t>
  </si>
  <si>
    <t>Předsíň WC personál - 1.304</t>
  </si>
  <si>
    <t>WC muži - 1.305</t>
  </si>
  <si>
    <t>Pisoár - 1.306</t>
  </si>
  <si>
    <t>Schodiště, CHÚC-B - 2.069</t>
  </si>
  <si>
    <t>35,78</t>
  </si>
  <si>
    <t>Schodiště CHÚC-B - 2.145</t>
  </si>
  <si>
    <t>Chodba, požární filtr - 2.146</t>
  </si>
  <si>
    <t>Chodba - 2.176</t>
  </si>
  <si>
    <t>45,88</t>
  </si>
  <si>
    <t>Chodba - 2.185</t>
  </si>
  <si>
    <t>71,83</t>
  </si>
  <si>
    <t>53,32</t>
  </si>
  <si>
    <t>SLP, rackovna - 2.185a</t>
  </si>
  <si>
    <t>3,79</t>
  </si>
  <si>
    <t>Chodba - 2.200</t>
  </si>
  <si>
    <t>7,46</t>
  </si>
  <si>
    <t>Kuchyňka - 2.201</t>
  </si>
  <si>
    <t>Chodba personál - 2.266</t>
  </si>
  <si>
    <t>18,41</t>
  </si>
  <si>
    <t>Větraná předsíň CHÚC-B - 2.344</t>
  </si>
  <si>
    <t>5,06</t>
  </si>
  <si>
    <t>Chodba, filtr požární - 3.074</t>
  </si>
  <si>
    <t>43,33</t>
  </si>
  <si>
    <t>Hala, větraná předsíň CHÚC-C - 3.087</t>
  </si>
  <si>
    <t>23,33</t>
  </si>
  <si>
    <t>Chodba - 3.093</t>
  </si>
  <si>
    <t>31,74</t>
  </si>
  <si>
    <t>Chodba - 3.113</t>
  </si>
  <si>
    <t>53,39</t>
  </si>
  <si>
    <t>Chodba, filtr požární - 3.178</t>
  </si>
  <si>
    <t>67,59</t>
  </si>
  <si>
    <t>Schodiště - 3.179</t>
  </si>
  <si>
    <t>Chodba personál - 3.235</t>
  </si>
  <si>
    <t>Chodba personál - 3.240</t>
  </si>
  <si>
    <t>17,62</t>
  </si>
  <si>
    <t>Chodba, větraná předsíň CHÚC-B - 3.314</t>
  </si>
  <si>
    <t>22,53</t>
  </si>
  <si>
    <t>Schodiště, CHÚC-B - 3.323</t>
  </si>
  <si>
    <t>32,13</t>
  </si>
  <si>
    <t>Chodba - 4.032</t>
  </si>
  <si>
    <t>10,26</t>
  </si>
  <si>
    <t>Hala, větraná předsíň CHÚC-C - 4.047</t>
  </si>
  <si>
    <t>19,90</t>
  </si>
  <si>
    <t>Chodba - 4.053</t>
  </si>
  <si>
    <t>32,92</t>
  </si>
  <si>
    <t>Chodba - 4.122</t>
  </si>
  <si>
    <t>37,43</t>
  </si>
  <si>
    <t>17,93</t>
  </si>
  <si>
    <t>Schodiště, CHÚC-B - 4.127</t>
  </si>
  <si>
    <t>33,63</t>
  </si>
  <si>
    <t>Chodba - 4.144</t>
  </si>
  <si>
    <t>Kuchyňka - 4.145</t>
  </si>
  <si>
    <t>Chodba personál - 4.150</t>
  </si>
  <si>
    <t>17,94</t>
  </si>
  <si>
    <t>Chodba, větraná předsíň CHÚC-B - 4.204</t>
  </si>
  <si>
    <t>Rezerva - 4.216</t>
  </si>
  <si>
    <t>Požární filtr - 4.222</t>
  </si>
  <si>
    <t>Schodiště - 4.223</t>
  </si>
  <si>
    <t>Chodba - 5.107</t>
  </si>
  <si>
    <t>22,57</t>
  </si>
  <si>
    <t>Hala, větraná předsíň CHÚC-C - 5.108</t>
  </si>
  <si>
    <t>Chodba - 5.113a</t>
  </si>
  <si>
    <t>38,63</t>
  </si>
  <si>
    <t>Sklad vozíků - 5.119</t>
  </si>
  <si>
    <t>7,70</t>
  </si>
  <si>
    <t>Chodba - 5.121o</t>
  </si>
  <si>
    <t>60,39</t>
  </si>
  <si>
    <t>Chodba,čekárna ORL - 5.129</t>
  </si>
  <si>
    <t>Chodba - 5.145</t>
  </si>
  <si>
    <t>Chodba, větraná předsíň CHÚC-B - 5.166</t>
  </si>
  <si>
    <t>23,48</t>
  </si>
  <si>
    <t>Hala, větraná předsíň CHÚC-C - 6.104a</t>
  </si>
  <si>
    <t>20,21</t>
  </si>
  <si>
    <t>Větraná předsíň - 6.110a</t>
  </si>
  <si>
    <t>30,35</t>
  </si>
  <si>
    <t>Obslužný prostor pro pacienty - 6.117</t>
  </si>
  <si>
    <t>9,82</t>
  </si>
  <si>
    <t>Chodba - 6.121</t>
  </si>
  <si>
    <t>Rozkapaní pacienti - 6.141</t>
  </si>
  <si>
    <t>Chodba - 6.161</t>
  </si>
  <si>
    <t>Chodba - 6.164</t>
  </si>
  <si>
    <t>263</t>
  </si>
  <si>
    <t>1367490003</t>
  </si>
  <si>
    <t>3169,71*1,15 "Přepočtené koeficientem množství</t>
  </si>
  <si>
    <t>771591112</t>
  </si>
  <si>
    <t>Izolace pod dlažbu nátěrem nebo stěrkou ve dvou vrstvách</t>
  </si>
  <si>
    <t>1317246583</t>
  </si>
  <si>
    <t>"sprchy, umývárky" 303,71</t>
  </si>
  <si>
    <t>265</t>
  </si>
  <si>
    <t>998771104</t>
  </si>
  <si>
    <t>Přesun hmot tonážní pro podlahy z dlaždic v objektech v přes 24 do 36 m</t>
  </si>
  <si>
    <t>43604431</t>
  </si>
  <si>
    <t>266</t>
  </si>
  <si>
    <t>776111311</t>
  </si>
  <si>
    <t>Vysátí podkladu povlakových podlah</t>
  </si>
  <si>
    <t>-432779920</t>
  </si>
  <si>
    <t>88,86</t>
  </si>
  <si>
    <t>4177,038</t>
  </si>
  <si>
    <t>1071,22</t>
  </si>
  <si>
    <t>1167,29</t>
  </si>
  <si>
    <t>604,171</t>
  </si>
  <si>
    <t>7330*0,1</t>
  </si>
  <si>
    <t>267</t>
  </si>
  <si>
    <t>776121112</t>
  </si>
  <si>
    <t>Vodou ředitelná penetrace savého podkladu povlakových podlah</t>
  </si>
  <si>
    <t>665478040</t>
  </si>
  <si>
    <t>268</t>
  </si>
  <si>
    <t>776141122</t>
  </si>
  <si>
    <t>Vyrovnání podkladu povlakových podlah stěrkou pevnosti 30 MPa tl přes 3 do 5 mm</t>
  </si>
  <si>
    <t>146064997</t>
  </si>
  <si>
    <t>269</t>
  </si>
  <si>
    <t>776211111</t>
  </si>
  <si>
    <t>Lepení textilních pásů</t>
  </si>
  <si>
    <t>-1119884983</t>
  </si>
  <si>
    <t>Primář - 2.202</t>
  </si>
  <si>
    <t>Primář Ortopedie - 3.236</t>
  </si>
  <si>
    <t>Primář Traumatologie - 4.147</t>
  </si>
  <si>
    <t>Primář - 5.147</t>
  </si>
  <si>
    <t>270</t>
  </si>
  <si>
    <t>69751062</t>
  </si>
  <si>
    <t>koberec zátěžový vpichovaný role š 2m, vlákno 100% PA, hm 750g/m2, R ≤ 100MΩ, zátěž 33, útlum 23dB, hořlavost Bfl S1</t>
  </si>
  <si>
    <t>2097340962</t>
  </si>
  <si>
    <t>88,86*1,1 "Přepočtené koeficientem množství</t>
  </si>
  <si>
    <t>271</t>
  </si>
  <si>
    <t>776211211</t>
  </si>
  <si>
    <t>Lepení textilních čtverců</t>
  </si>
  <si>
    <t>131965568</t>
  </si>
  <si>
    <t>"1.155" 16,37</t>
  </si>
  <si>
    <t>272</t>
  </si>
  <si>
    <t>69752110</t>
  </si>
  <si>
    <t>rohož textilní provedení PA, hustý povrch, jemné dočištění</t>
  </si>
  <si>
    <t>-1077762463</t>
  </si>
  <si>
    <t>Poznámka k položce:_x000D_
vstupní primární rohož ve formě dílců sestávající_x000D_
z vysoce absorpčních polyamidových kobercových pásů ohraničených_x000D_
tenkými polypropylenovými pásy</t>
  </si>
  <si>
    <t>16,37*1,1 "Přepočtené koeficientem množství</t>
  </si>
  <si>
    <t>273</t>
  </si>
  <si>
    <t>776221111</t>
  </si>
  <si>
    <t>Lepení pásů z PVC standardním lepidlem</t>
  </si>
  <si>
    <t>-1004244920</t>
  </si>
  <si>
    <t>Lékařský pokoj - 0.049</t>
  </si>
  <si>
    <t>Lékařský pokoj - 0.050</t>
  </si>
  <si>
    <t>Vrchní sestra ARO - 1.019</t>
  </si>
  <si>
    <t>Popisovna Radiologie - 1.156</t>
  </si>
  <si>
    <t>Popisovna Radiologie - 1.157</t>
  </si>
  <si>
    <t>Denní místnost Radiologie, Neurochirurgie - 1.162</t>
  </si>
  <si>
    <t>Chodba personál - 1.175</t>
  </si>
  <si>
    <t>Sklad - 1.176</t>
  </si>
  <si>
    <t>Přípravna - 1.180</t>
  </si>
  <si>
    <t>7,06</t>
  </si>
  <si>
    <t>Zádveří - 1.233</t>
  </si>
  <si>
    <t>5,89</t>
  </si>
  <si>
    <t>DM Ortopedie, Plastická chirurgie - 1.307</t>
  </si>
  <si>
    <t>chodba - 2.039</t>
  </si>
  <si>
    <t>Chodba pacienti - 2.059</t>
  </si>
  <si>
    <t>113,73</t>
  </si>
  <si>
    <t>Chodba - 2.059</t>
  </si>
  <si>
    <t>71,67</t>
  </si>
  <si>
    <t>Denní místnost - 2.060</t>
  </si>
  <si>
    <t>ARO kancelář - 2.061</t>
  </si>
  <si>
    <t>Popisovna - 2.062</t>
  </si>
  <si>
    <t>Kancelář - 2.063</t>
  </si>
  <si>
    <t>Popisovna - 2.064</t>
  </si>
  <si>
    <t>Denní místnost - 2.065</t>
  </si>
  <si>
    <t>Sklad sterilní - 2.066</t>
  </si>
  <si>
    <t>29,55</t>
  </si>
  <si>
    <t>Sklad sterilní - 2.067</t>
  </si>
  <si>
    <t>16,18</t>
  </si>
  <si>
    <t>Požární filtr - 2.068</t>
  </si>
  <si>
    <t>13,13</t>
  </si>
  <si>
    <t>SLP, rackovna - 2.069a</t>
  </si>
  <si>
    <t>5,63</t>
  </si>
  <si>
    <t>EI, rozvaděče - 2.069b</t>
  </si>
  <si>
    <t>6,70</t>
  </si>
  <si>
    <t>Filtr, překlad pacientů, čistá strana - 2.072</t>
  </si>
  <si>
    <t>14,79</t>
  </si>
  <si>
    <t>Filtr, překlad pacientů, nečistá strana - 2.072a</t>
  </si>
  <si>
    <t>23,87</t>
  </si>
  <si>
    <t>Chodba personál - 2.073</t>
  </si>
  <si>
    <t>Příruční sklad OS - 2.074</t>
  </si>
  <si>
    <t>Umývárna před operací - 2.076</t>
  </si>
  <si>
    <t>Chodba personál - 2.078</t>
  </si>
  <si>
    <t>Příruční sklad OS - 2.079</t>
  </si>
  <si>
    <t>Sádrovna - 2.080</t>
  </si>
  <si>
    <t>Umývárna před operací - 2.082</t>
  </si>
  <si>
    <t>Chodba personál - 2.084</t>
  </si>
  <si>
    <t>Příruční sklad OS - 2.085</t>
  </si>
  <si>
    <t>Příruční sklad OS - 2.086</t>
  </si>
  <si>
    <t>Umývárna před operací - 2.088</t>
  </si>
  <si>
    <t>Sklad - 2.089</t>
  </si>
  <si>
    <t>Popisovna - 2.090</t>
  </si>
  <si>
    <t>Popisovna - 2.091</t>
  </si>
  <si>
    <t>Denní místnost - 2.092</t>
  </si>
  <si>
    <t>ARO sklad - 2.093</t>
  </si>
  <si>
    <t>Šatna nečistá muži - 2.104</t>
  </si>
  <si>
    <t>13,10</t>
  </si>
  <si>
    <t>Šatna čistá muži - 2.108</t>
  </si>
  <si>
    <t>Šatna čistá ženy - 2.109</t>
  </si>
  <si>
    <t>Šatna nečistá ženy - 2.114</t>
  </si>
  <si>
    <t>Odpad, špinavé prádlo - 2.115</t>
  </si>
  <si>
    <t>11,40</t>
  </si>
  <si>
    <t>SLP, videomanagement - 2.116</t>
  </si>
  <si>
    <t>M+R rozvaděče pro OS - 2.116a</t>
  </si>
  <si>
    <t>Filtr zásobování - 2.117</t>
  </si>
  <si>
    <t>9,80</t>
  </si>
  <si>
    <t>Hala - 2.118</t>
  </si>
  <si>
    <t>Chodba - 2.118</t>
  </si>
  <si>
    <t>25,07</t>
  </si>
  <si>
    <t>Odpad, špin.prádlo - 2.119</t>
  </si>
  <si>
    <t>9,05</t>
  </si>
  <si>
    <t>Filtr, překlad pacientů, nečistá strana - 2.120</t>
  </si>
  <si>
    <t>13,71</t>
  </si>
  <si>
    <t>Filtr, překlad pacientů, čistá strana - 2.120a</t>
  </si>
  <si>
    <t>11,22</t>
  </si>
  <si>
    <t>Šatna čistá ženy - 2.121</t>
  </si>
  <si>
    <t>Šatna čistá muži - 2.122</t>
  </si>
  <si>
    <t>Šatna nečistá ženy - 2.126</t>
  </si>
  <si>
    <t>Šatna nečistá muži - 2.128</t>
  </si>
  <si>
    <t>Denní místnost - 2.130</t>
  </si>
  <si>
    <t>Popisovna - 2.131</t>
  </si>
  <si>
    <t>Umývárna před operací - 2.132</t>
  </si>
  <si>
    <t>Zásobování + operační desky - 2.136</t>
  </si>
  <si>
    <t>Sklad - 2.137</t>
  </si>
  <si>
    <t>29,80</t>
  </si>
  <si>
    <t>Sklad zásobovací - 2.138</t>
  </si>
  <si>
    <t>Chodba, požární filtr - 2.139</t>
  </si>
  <si>
    <t>Jídelna OS + zasedací místnost - 2.152</t>
  </si>
  <si>
    <t>Jídelna OS - 2.153</t>
  </si>
  <si>
    <t>Hala, větraná předsíň CHÚC-C - 2.153</t>
  </si>
  <si>
    <t>28,10</t>
  </si>
  <si>
    <t>Manažerka COS - 2.186</t>
  </si>
  <si>
    <t>Náměstek COS - 2.189</t>
  </si>
  <si>
    <t>Chodba personál - 2.196</t>
  </si>
  <si>
    <t>Služebna - 2.199</t>
  </si>
  <si>
    <t>Sekretariát, vrchní sestra - 2.204</t>
  </si>
  <si>
    <t>Zasedací místnost - 2.205</t>
  </si>
  <si>
    <t>57,56</t>
  </si>
  <si>
    <t>Chodba - 2.206</t>
  </si>
  <si>
    <t>166,05</t>
  </si>
  <si>
    <t>3 lůžkový pokoj - 2.207</t>
  </si>
  <si>
    <t>28,36</t>
  </si>
  <si>
    <t>3 lůžkový pokoj - 2.211</t>
  </si>
  <si>
    <t>29,20</t>
  </si>
  <si>
    <t>3 lůžkový pokoj - 2.215</t>
  </si>
  <si>
    <t>3 lůžkový pokoj - 2.219</t>
  </si>
  <si>
    <t>3 lůžkový pokoj - 2.223</t>
  </si>
  <si>
    <t>3 lůžkový pokoj - 2.227</t>
  </si>
  <si>
    <t>3 lůžkový pokoj - 2.231</t>
  </si>
  <si>
    <t>3 lůžkový pokoj - 2.235</t>
  </si>
  <si>
    <t>3 lůžkový pokoj bezbariérový - 2.239</t>
  </si>
  <si>
    <t>48,16</t>
  </si>
  <si>
    <t>1 lůžkový pokoj bezbariérový - 2.242</t>
  </si>
  <si>
    <t>1 lůžkový pokoj bezbariérový - 2.244</t>
  </si>
  <si>
    <t>1 lůžkový pokoj bezbariérový - 2.246</t>
  </si>
  <si>
    <t>Kuchyňka personál - 2.250</t>
  </si>
  <si>
    <t>Jídelna, návštěvní prostor - 2.251</t>
  </si>
  <si>
    <t>Sesterna - 2.252</t>
  </si>
  <si>
    <t>28,43</t>
  </si>
  <si>
    <t>Denní místnost - 2.253</t>
  </si>
  <si>
    <t>Pracovna lékařů - 2.260</t>
  </si>
  <si>
    <t>2 lůžkový pokoj - 2.263</t>
  </si>
  <si>
    <t>Pracovna - 2.267</t>
  </si>
  <si>
    <t>Chodba personál - 2.269</t>
  </si>
  <si>
    <t>Služebna - 2.270</t>
  </si>
  <si>
    <t>Chodba - 2.279</t>
  </si>
  <si>
    <t>16,10</t>
  </si>
  <si>
    <t>Chodba - 3.117</t>
  </si>
  <si>
    <t>166,35</t>
  </si>
  <si>
    <t>3 lůžkový pokoj - 3.118</t>
  </si>
  <si>
    <t>3 lůžkový pokoj - 3.122</t>
  </si>
  <si>
    <t>3 lůžkový pokoj - 3.126</t>
  </si>
  <si>
    <t>3 lůžkový pokoj - 3.130</t>
  </si>
  <si>
    <t>3 lůžkový pokoj - 3.134</t>
  </si>
  <si>
    <t>3 lůžkový pokoj - 3.138</t>
  </si>
  <si>
    <t>3 lůžkový pokoj - 3.142</t>
  </si>
  <si>
    <t>3 lůžkový pokoj - 3.146</t>
  </si>
  <si>
    <t>3 lůžkový pokoj bezbariérový - 3.150</t>
  </si>
  <si>
    <t>47,57</t>
  </si>
  <si>
    <t>1 lůžkový pokoj bezbariérový - 3.153</t>
  </si>
  <si>
    <t>1 lůžkový pokoj bezbariérový - 3.155</t>
  </si>
  <si>
    <t>1 lůžkový pokoj bezbariérový - 3.157</t>
  </si>
  <si>
    <t>Kuchyňka personál - 3.161</t>
  </si>
  <si>
    <t>Jídelna, návštěvní prostor - 3.162</t>
  </si>
  <si>
    <t>Sesterna - 3.163</t>
  </si>
  <si>
    <t>29,44</t>
  </si>
  <si>
    <t>Denní místnost - 3.164</t>
  </si>
  <si>
    <t>Pracovna lékařů - 3.171</t>
  </si>
  <si>
    <t>2 lůžkový pokoj - 3.174</t>
  </si>
  <si>
    <t>Chodba - 3.177</t>
  </si>
  <si>
    <t>72,18</t>
  </si>
  <si>
    <t>Filtr - 3.186</t>
  </si>
  <si>
    <t>3,11</t>
  </si>
  <si>
    <t>Služebna JIP - 3.188</t>
  </si>
  <si>
    <t>Pracovna lékaři - 3.189</t>
  </si>
  <si>
    <t>Místnost - Rezerva - 3.190</t>
  </si>
  <si>
    <t>Denní místnost - 3.191</t>
  </si>
  <si>
    <t>Filtr návštěvy - 3.199</t>
  </si>
  <si>
    <t>11,69</t>
  </si>
  <si>
    <t>Vstup, filtr pacienti - 3.200</t>
  </si>
  <si>
    <t>12,63</t>
  </si>
  <si>
    <t>Příjmová hala - 3.201</t>
  </si>
  <si>
    <t>40,44</t>
  </si>
  <si>
    <t>Chodba - filtr - 3.202</t>
  </si>
  <si>
    <t>Příprava léků - 3.208</t>
  </si>
  <si>
    <t>Sklad léků - 3.209</t>
  </si>
  <si>
    <t>Odpad, špinavé prádlo - 3.211</t>
  </si>
  <si>
    <t>Příprava léků - 3.216</t>
  </si>
  <si>
    <t>Sklad léků - 3.217</t>
  </si>
  <si>
    <t>Služebna sanitáři - 3.226</t>
  </si>
  <si>
    <t>Služebna sanitáři - 3.227</t>
  </si>
  <si>
    <t>Chodba personál - 3.231</t>
  </si>
  <si>
    <t>Služebna - 3.234</t>
  </si>
  <si>
    <t>Sekretariát, vrchní sestra - 3.238</t>
  </si>
  <si>
    <t>Zasedací místnost - 3.239</t>
  </si>
  <si>
    <t>57,17</t>
  </si>
  <si>
    <t>Pracovna - 3.241</t>
  </si>
  <si>
    <t>Chodba personál - 3.243</t>
  </si>
  <si>
    <t>Služebna - 3.244</t>
  </si>
  <si>
    <t>Vstupní chodba do lůžkové stanice - 3.249</t>
  </si>
  <si>
    <t>16,30</t>
  </si>
  <si>
    <t>Chodba - filtr - 3.320</t>
  </si>
  <si>
    <t>45,06</t>
  </si>
  <si>
    <t>Kuchyňka pro pacienty - 3.321</t>
  </si>
  <si>
    <t>Sklad JIP společný - 3.322</t>
  </si>
  <si>
    <t>35,08</t>
  </si>
  <si>
    <t>3 lůžkový pokoj - 4.065</t>
  </si>
  <si>
    <t>04.092 - 4.066</t>
  </si>
  <si>
    <t>3 lůžkový pokoj - 4.073</t>
  </si>
  <si>
    <t>3 lůžkový pokoj - 4.074</t>
  </si>
  <si>
    <t>3 lůžkový pokoj - 4.081</t>
  </si>
  <si>
    <t>3 lůžkový pokoj - 4.082</t>
  </si>
  <si>
    <t>3 lůžkový pokoj - 4.089</t>
  </si>
  <si>
    <t>3 lůžkový pokoj - 4.090</t>
  </si>
  <si>
    <t>3 lůžkový pokoj bezbariérový - 4.094</t>
  </si>
  <si>
    <t>47,55</t>
  </si>
  <si>
    <t>Chodba - 4.097</t>
  </si>
  <si>
    <t>166,31</t>
  </si>
  <si>
    <t>1 lůžkový pokoj bezbariérový - 4.099</t>
  </si>
  <si>
    <t>1 lůžkový pokoj bezbariérový - 4.100</t>
  </si>
  <si>
    <t>1 lůžkový pokoj bezbariérový - 4.103</t>
  </si>
  <si>
    <t>Kuchyňka personál - 4.106</t>
  </si>
  <si>
    <t>Jídelna, návštěvní prostor - 4.107</t>
  </si>
  <si>
    <t>Sesterna - 4.108</t>
  </si>
  <si>
    <t>Denní místnost - 4.109</t>
  </si>
  <si>
    <t>Pracovna lékařů - 4.116</t>
  </si>
  <si>
    <t>2 lůžkový pokoj - 4.119</t>
  </si>
  <si>
    <t>Služebna sanitáři - 4.123</t>
  </si>
  <si>
    <t>Služebna sanitáři - 4.130</t>
  </si>
  <si>
    <t>Chodba personál - 4.140</t>
  </si>
  <si>
    <t>Služebna - 4.141</t>
  </si>
  <si>
    <t>Sekretariát, vrchní sestra - 4.148</t>
  </si>
  <si>
    <t>Zasedací místnost - 4.149</t>
  </si>
  <si>
    <t>Pracovna - 4.151</t>
  </si>
  <si>
    <t>Chodba personál - 4.153</t>
  </si>
  <si>
    <t>04.026 - 4.154</t>
  </si>
  <si>
    <t>Denní místnost Sterilizace - 4.224</t>
  </si>
  <si>
    <t>Chodba - 4.225</t>
  </si>
  <si>
    <t>Lékařský pokoj - 4.227</t>
  </si>
  <si>
    <t>Chodba - 4.228</t>
  </si>
  <si>
    <t>Lékařský pokoj - 4.230</t>
  </si>
  <si>
    <t>Chodba - 4.231</t>
  </si>
  <si>
    <t>Lékařský pokoj - 4.233</t>
  </si>
  <si>
    <t>Chodba - 4.234</t>
  </si>
  <si>
    <t>Lékařský pokoj - 4.236</t>
  </si>
  <si>
    <t>Chodba - 4.237</t>
  </si>
  <si>
    <t>Lékařský pokoj - 4.239</t>
  </si>
  <si>
    <t>Chodba - 4.240</t>
  </si>
  <si>
    <t>Lékařský pokoj - 4.242</t>
  </si>
  <si>
    <t>Chodba - 4.243</t>
  </si>
  <si>
    <t>Lékařský pokoj - 4.245</t>
  </si>
  <si>
    <t>Čekárna, pacient na lůžku - 5.120</t>
  </si>
  <si>
    <t>Recepce - 5.122</t>
  </si>
  <si>
    <t>Chodba - 5.146</t>
  </si>
  <si>
    <t>WC, sprcha - 5.148</t>
  </si>
  <si>
    <t>3,60</t>
  </si>
  <si>
    <t>Sekretariát - 5.149</t>
  </si>
  <si>
    <t>Zasedací místnost - 5.150</t>
  </si>
  <si>
    <t>Pracovna lékaře - 5.151</t>
  </si>
  <si>
    <t>Denní místnost - 5.152</t>
  </si>
  <si>
    <t>Kartotéka - 5.175</t>
  </si>
  <si>
    <t>Archív, pracoviště archívu - 5.176</t>
  </si>
  <si>
    <t>Kancelář Oční - 6.116</t>
  </si>
  <si>
    <t>14,60</t>
  </si>
  <si>
    <t>Recepce - 6.157</t>
  </si>
  <si>
    <t>Kartotéka - 6.158</t>
  </si>
  <si>
    <t>Archív - 6.159</t>
  </si>
  <si>
    <t>Denní místnost - 6.169</t>
  </si>
  <si>
    <t>274</t>
  </si>
  <si>
    <t>28411101</t>
  </si>
  <si>
    <t>PVC vinyl homogenní tl 2mm, hm 2850g/m2, hořlavost Bfl-s1, smykové tření µ 0.6, třída zátěže 34/43 do zdravotnictví</t>
  </si>
  <si>
    <t>1850793086</t>
  </si>
  <si>
    <t>4177,038*1,2 "Přepočtené koeficientem množství</t>
  </si>
  <si>
    <t>275</t>
  </si>
  <si>
    <t>776221121</t>
  </si>
  <si>
    <t>Lepení elektrostaticky vodivých pásů z PVC standardním lepidlem</t>
  </si>
  <si>
    <t>222553758</t>
  </si>
  <si>
    <t>Ovladovna RTG - 1.179</t>
  </si>
  <si>
    <t>9,08</t>
  </si>
  <si>
    <t>RTG - 3 - 1.181</t>
  </si>
  <si>
    <t>OS - 5 Traumatologie - 2.075</t>
  </si>
  <si>
    <t>OS - 4 Traumatologie - 2.077</t>
  </si>
  <si>
    <t>OS - 3   Urgentní - 2.081</t>
  </si>
  <si>
    <t>OS - 2  ORL - 2.083</t>
  </si>
  <si>
    <t>OS - 1    Dětské, Stomatochirurgie - 2.087</t>
  </si>
  <si>
    <t>Probouzení pacientů - 2.095</t>
  </si>
  <si>
    <t>Uspávání pacientů - 2.096</t>
  </si>
  <si>
    <t>Uspávání pacientů - 2.097</t>
  </si>
  <si>
    <t>9,90</t>
  </si>
  <si>
    <t>Probouzení pacientů - 2.098</t>
  </si>
  <si>
    <t>Uspávání pacientů - 2.099</t>
  </si>
  <si>
    <t>Uspávání pacientů - 2.100</t>
  </si>
  <si>
    <t>Probouzení pacientů - 2.101</t>
  </si>
  <si>
    <t>Uspávání pacientů - 2.102</t>
  </si>
  <si>
    <t>Uspávání pacientů - 2.133</t>
  </si>
  <si>
    <t>OS - 10   Septický - 2.134</t>
  </si>
  <si>
    <t>Probouzení pacientů - 2.135</t>
  </si>
  <si>
    <t>Dospávací pokoj - 3.075</t>
  </si>
  <si>
    <t>185,85</t>
  </si>
  <si>
    <t>Denní místnost - 3.076</t>
  </si>
  <si>
    <t>7,31</t>
  </si>
  <si>
    <t>Vyšetřovna - 3.192</t>
  </si>
  <si>
    <t>JIP hala - 3.204</t>
  </si>
  <si>
    <t>145,43</t>
  </si>
  <si>
    <t>JIP izolace - 3.205</t>
  </si>
  <si>
    <t>JIP izolace - 3.206</t>
  </si>
  <si>
    <t>JIP hala - 3.212</t>
  </si>
  <si>
    <t>144,96</t>
  </si>
  <si>
    <t>JIP izolace - 3.213</t>
  </si>
  <si>
    <t>WC, sprcha pro izolaci - 3.213a</t>
  </si>
  <si>
    <t>JIP izolace - 3.214</t>
  </si>
  <si>
    <t>Aplikace - 6.142</t>
  </si>
  <si>
    <t>276</t>
  </si>
  <si>
    <t>28411125</t>
  </si>
  <si>
    <t>PVC vinyl elektrostatický tl 2mm, hm 3060g/m2, hořlavost Bfl-s1, smykové tření µ 0.6, třída zátěže 34/43, odpor krytiny ≤10^6 pro zdravotnictví</t>
  </si>
  <si>
    <t>1134123577</t>
  </si>
  <si>
    <t>Poznámka k položce:_x000D_
PVC vodivé homogenní</t>
  </si>
  <si>
    <t>1071,22*1,2 "Přepočtené koeficientem množství</t>
  </si>
  <si>
    <t>277</t>
  </si>
  <si>
    <t>1672747992</t>
  </si>
  <si>
    <t>rezerva - Ambulance Traumatologie - 1.159</t>
  </si>
  <si>
    <t>rezerva - Ambulance Neurochirurgie - 1.161</t>
  </si>
  <si>
    <t>Ambulance Traumatologie - 1.210</t>
  </si>
  <si>
    <t>29,61</t>
  </si>
  <si>
    <t>Ambulance Traumatologie - 1.211</t>
  </si>
  <si>
    <t>27,21</t>
  </si>
  <si>
    <t>Ambulance Traumatologie - 1.212</t>
  </si>
  <si>
    <t>32,38</t>
  </si>
  <si>
    <t>Ambulance Traumatologie - 1.213</t>
  </si>
  <si>
    <t>22,89</t>
  </si>
  <si>
    <t>Sádrovna - 1.214</t>
  </si>
  <si>
    <t>Septická ambulance Ortopedoie + Traumatologie - 1.220</t>
  </si>
  <si>
    <t>Převlékací box - 1.221</t>
  </si>
  <si>
    <t>Ortopedie ambulance - 1.222</t>
  </si>
  <si>
    <t>Převlékací box - 1.223</t>
  </si>
  <si>
    <t>Ortopedie ambulance - 1.224</t>
  </si>
  <si>
    <t>Převlékací box - 1.225</t>
  </si>
  <si>
    <t>Ortopedie ambulance - 1.226</t>
  </si>
  <si>
    <t>Převlékací box - 1.227</t>
  </si>
  <si>
    <t>Ortopedie ambulance - 1.228</t>
  </si>
  <si>
    <t>Převlékací box - 1.229</t>
  </si>
  <si>
    <t>Ambulance Plastická chirurgie - 1.230</t>
  </si>
  <si>
    <t>Převlékací box - 1.231</t>
  </si>
  <si>
    <t>Primář Plastická chirurgie - 1.232</t>
  </si>
  <si>
    <t>21,57</t>
  </si>
  <si>
    <t>Vyšetřovna 2 - 2.261</t>
  </si>
  <si>
    <t>Vyšetřovna 1 - 2.262</t>
  </si>
  <si>
    <t>Vyšetřovna 2 - 3.172</t>
  </si>
  <si>
    <t>Vyšetřovna 1 - 3.173</t>
  </si>
  <si>
    <t>Vyšetřovna 2 - 4.117</t>
  </si>
  <si>
    <t>Vyšetřovna 1 - 4.118</t>
  </si>
  <si>
    <t>Otologická ambulance - 5.130</t>
  </si>
  <si>
    <t>Všeobecná ambulance č.1 - 5.131</t>
  </si>
  <si>
    <t>Všeobecná ambulance č.2 - 5.132</t>
  </si>
  <si>
    <t>Endoskopická ambulance - 5.133</t>
  </si>
  <si>
    <t>Specializovaná ambulance - 5.134</t>
  </si>
  <si>
    <t>BERA a ultrazvuk - 5.135</t>
  </si>
  <si>
    <t>Logopedie - 5.136</t>
  </si>
  <si>
    <t>Logopedie - 5.137</t>
  </si>
  <si>
    <t>Vestibulár - 5.138</t>
  </si>
  <si>
    <t>Audio vyšetřovna - 5.139</t>
  </si>
  <si>
    <t>Audio kabina lůžková - 5.140</t>
  </si>
  <si>
    <t>3,13</t>
  </si>
  <si>
    <t>Audio kabina lůžková větší - 5.141</t>
  </si>
  <si>
    <t>3,36</t>
  </si>
  <si>
    <t>Foniatrie - 5.142</t>
  </si>
  <si>
    <t>Foniatrie - 5.143</t>
  </si>
  <si>
    <t>Tichá místnost - 5.144</t>
  </si>
  <si>
    <t>9,22</t>
  </si>
  <si>
    <t>Temná komora pro Strabologii - 6.122</t>
  </si>
  <si>
    <t>Strabologické vyšetření, Optotyp - 6.123</t>
  </si>
  <si>
    <t>Oční všeobecná ambulance - 6.124</t>
  </si>
  <si>
    <t>TNO, AR, UZV - 6.125</t>
  </si>
  <si>
    <t>TK, štěrbina - 6.126</t>
  </si>
  <si>
    <t>TK, štěrbina - 6.127</t>
  </si>
  <si>
    <t>Oční všeobecná ambulance - 6.128</t>
  </si>
  <si>
    <t>Ambulance, Glaukom, uvea - 6.129</t>
  </si>
  <si>
    <t>TK, štěrbina - 6.130</t>
  </si>
  <si>
    <t>TK, laser - 6.131</t>
  </si>
  <si>
    <t>Ambulance - 6.132</t>
  </si>
  <si>
    <t>OCT, biometv, Galileo - 6.133</t>
  </si>
  <si>
    <t>Sítnicová ambulance - 6.134</t>
  </si>
  <si>
    <t>TK, laser - 6.135</t>
  </si>
  <si>
    <t>5,95</t>
  </si>
  <si>
    <t>7,11</t>
  </si>
  <si>
    <t>Autorefraktor - 6.136</t>
  </si>
  <si>
    <t>4,67</t>
  </si>
  <si>
    <t>Foto, štěrbina - 6.136</t>
  </si>
  <si>
    <t>Autorefraktor - sestra - 6.137</t>
  </si>
  <si>
    <t>Ambulance - 6.138</t>
  </si>
  <si>
    <t>Štěrbina - 6.139</t>
  </si>
  <si>
    <t>10,14</t>
  </si>
  <si>
    <t>OCT - 6.140</t>
  </si>
  <si>
    <t>Filtr personál - 6.143</t>
  </si>
  <si>
    <t>6,04</t>
  </si>
  <si>
    <t>Ambulance Oční, Perimetr - 6.170</t>
  </si>
  <si>
    <t>278</t>
  </si>
  <si>
    <t>28411126</t>
  </si>
  <si>
    <t>PVC vinyl antistatický tl 2mm, hm 3100g/m2, hořlavost Bfl-s1, smykové tření µ 0.6, třída zátěže 34/43, odpor krytiny ≤10^8</t>
  </si>
  <si>
    <t>-989111303</t>
  </si>
  <si>
    <t>Poznámka k položce:_x000D_
PVC homogenní</t>
  </si>
  <si>
    <t>1167,29*1,2 "Přepočtené koeficientem množství</t>
  </si>
  <si>
    <t>279</t>
  </si>
  <si>
    <t>776222111</t>
  </si>
  <si>
    <t>Lepení pásů z PVC 2-složkovým lepidlem</t>
  </si>
  <si>
    <t>1276491450</t>
  </si>
  <si>
    <t>Předsíň WC - 1.177</t>
  </si>
  <si>
    <t>WC - 1.178</t>
  </si>
  <si>
    <t>WC, sprcha - 1.291</t>
  </si>
  <si>
    <t>3,63</t>
  </si>
  <si>
    <t>Úklid pro OS - 2.094</t>
  </si>
  <si>
    <t>Umývárna muži - 2.103</t>
  </si>
  <si>
    <t>Umývač obuvi - 2.103 a</t>
  </si>
  <si>
    <t>Sprcha - 2.103 b</t>
  </si>
  <si>
    <t>Sprcha - 2.103 c</t>
  </si>
  <si>
    <t>WC - 2.105</t>
  </si>
  <si>
    <t>WC - 2.106</t>
  </si>
  <si>
    <t>WC - 2.107</t>
  </si>
  <si>
    <t>Umývárna ženy - 2.110</t>
  </si>
  <si>
    <t>Umývač obuvi - 2.110a</t>
  </si>
  <si>
    <t>Sprcha - 2.110b</t>
  </si>
  <si>
    <t>Sprcha - 2.110c</t>
  </si>
  <si>
    <t>WC - 2.111</t>
  </si>
  <si>
    <t>WC - 2.112</t>
  </si>
  <si>
    <t>WC - 2.113</t>
  </si>
  <si>
    <t>Umývárna muži - 2.123</t>
  </si>
  <si>
    <t>Sprcha - 2.123a</t>
  </si>
  <si>
    <t>Umývárna ženy - 2.124</t>
  </si>
  <si>
    <t>7,21</t>
  </si>
  <si>
    <t>Sprcha - 2.124a</t>
  </si>
  <si>
    <t>WC - 2.125</t>
  </si>
  <si>
    <t>WC - 2.127</t>
  </si>
  <si>
    <t>Úklid - 2.129</t>
  </si>
  <si>
    <t>Sprcha - 2.187</t>
  </si>
  <si>
    <t>WC - 2.188</t>
  </si>
  <si>
    <t>Sprcha - 2.197</t>
  </si>
  <si>
    <t>WC - 2.198</t>
  </si>
  <si>
    <t>WC, sprcha - 2.203</t>
  </si>
  <si>
    <t>Sprcha - 2.208</t>
  </si>
  <si>
    <t>Předsíň WC - 2.209</t>
  </si>
  <si>
    <t>WC - 2.210</t>
  </si>
  <si>
    <t>Sprcha - 2.212</t>
  </si>
  <si>
    <t>Předsíň WC - 2.213</t>
  </si>
  <si>
    <t>WC - 2.214</t>
  </si>
  <si>
    <t>Sprcha - 2.216</t>
  </si>
  <si>
    <t>Předsíň WC - 2.217</t>
  </si>
  <si>
    <t>WC - 2.218</t>
  </si>
  <si>
    <t>Sprcha - 2.220</t>
  </si>
  <si>
    <t>Předsíň WC - 2.221</t>
  </si>
  <si>
    <t>WC - 2.222</t>
  </si>
  <si>
    <t>Sprcha - 2.224</t>
  </si>
  <si>
    <t>Předsíň WC - 2.225</t>
  </si>
  <si>
    <t>WC - 2.226</t>
  </si>
  <si>
    <t>Sprcha - 2.228</t>
  </si>
  <si>
    <t>Předsíň WC - 2.229</t>
  </si>
  <si>
    <t>WC - 2.230</t>
  </si>
  <si>
    <t>Sprcha - 2.232</t>
  </si>
  <si>
    <t>Předsíň WC - 2.233</t>
  </si>
  <si>
    <t>WC - 2.234</t>
  </si>
  <si>
    <t>Sprcha - 2.236</t>
  </si>
  <si>
    <t>Předsíň WC - 2.237</t>
  </si>
  <si>
    <t>WC - 2.238</t>
  </si>
  <si>
    <t>Sprcha bezbariérová - 2.240</t>
  </si>
  <si>
    <t>WC bezbariérové - 2.241</t>
  </si>
  <si>
    <t>WC, sprcha bezbariérové - 2.243</t>
  </si>
  <si>
    <t>WC, sprcha bezbariérové - 2.245</t>
  </si>
  <si>
    <t>WC, sprcha bezbariérové - 2.247</t>
  </si>
  <si>
    <t>Lůžková umývárna, WC a sprcha bezbariérové - 2.248</t>
  </si>
  <si>
    <t>Čistící místnost - 2.249</t>
  </si>
  <si>
    <t>Sprcha personál - 2.258</t>
  </si>
  <si>
    <t>Umývárna - 2.264</t>
  </si>
  <si>
    <t>Sprcha - 2.264a</t>
  </si>
  <si>
    <t>WC - 2.265</t>
  </si>
  <si>
    <t>WC, sprcha - 2.271</t>
  </si>
  <si>
    <t>Sprcha personál - 2.282</t>
  </si>
  <si>
    <t>Lůžková umývárna, WC a sprcha bezbariérové - 2.284</t>
  </si>
  <si>
    <t>Čistící místnost - 3.077</t>
  </si>
  <si>
    <t>WC - 3.078</t>
  </si>
  <si>
    <t>Předsíň WC personál - 3.079</t>
  </si>
  <si>
    <t>Úklid - 3.085</t>
  </si>
  <si>
    <t>WC bezbariérové pacienti - 3.086</t>
  </si>
  <si>
    <t>Sprcha - 3.119</t>
  </si>
  <si>
    <t>Předsíň WC - 3.120</t>
  </si>
  <si>
    <t>WC - 3.121</t>
  </si>
  <si>
    <t>Sprcha - 3.123</t>
  </si>
  <si>
    <t>Předsíň WC - 3.124</t>
  </si>
  <si>
    <t>WC - 3.125</t>
  </si>
  <si>
    <t>Sprcha - 3.127</t>
  </si>
  <si>
    <t>Předsíň - 3.128</t>
  </si>
  <si>
    <t>WC - 3.129</t>
  </si>
  <si>
    <t>03.112 - 3.131</t>
  </si>
  <si>
    <t>Předsíň WC - 3.132</t>
  </si>
  <si>
    <t>WC - 3.133</t>
  </si>
  <si>
    <t>Sprcha - 3.135</t>
  </si>
  <si>
    <t>Předsíň WC - 3.136</t>
  </si>
  <si>
    <t>WC - 3.137</t>
  </si>
  <si>
    <t>Sprcha - 3.139</t>
  </si>
  <si>
    <t>Předsíň WC - 3.140</t>
  </si>
  <si>
    <t>WC - 3.141</t>
  </si>
  <si>
    <t>Sprcha - 3.143</t>
  </si>
  <si>
    <t>Předsíň WC - 3.144</t>
  </si>
  <si>
    <t>WC - 3.145</t>
  </si>
  <si>
    <t>Sprcha - 3.147</t>
  </si>
  <si>
    <t>Předsíň WC - 3.148</t>
  </si>
  <si>
    <t>WC - 3.149</t>
  </si>
  <si>
    <t>Sprcha bezbariérová - 3.151</t>
  </si>
  <si>
    <t>WC bezbariérové - 3.152</t>
  </si>
  <si>
    <t>WC, sprcha bezbariérové - 3.154</t>
  </si>
  <si>
    <t>WC, sprcha bezbariérové - 3.156</t>
  </si>
  <si>
    <t>WC, sprcha bezbariérové - 3.158</t>
  </si>
  <si>
    <t>Lůžková umývárna, WC a sprcha bezbariérové - 3.159</t>
  </si>
  <si>
    <t>Čistící místnost - 3.160</t>
  </si>
  <si>
    <t>Umývárna - 3.175</t>
  </si>
  <si>
    <t>WC - 3.176</t>
  </si>
  <si>
    <t>WC, sprcha - 3.187</t>
  </si>
  <si>
    <t>Úklid +stroj - 3.193</t>
  </si>
  <si>
    <t>6,21</t>
  </si>
  <si>
    <t>Předsíň WC muži - 3.194</t>
  </si>
  <si>
    <t>WC - 3.195</t>
  </si>
  <si>
    <t>1,04</t>
  </si>
  <si>
    <t>Předsíň WC ženy - 3.196</t>
  </si>
  <si>
    <t>WC - 3.197</t>
  </si>
  <si>
    <t>WC - 3.198</t>
  </si>
  <si>
    <t>Předsíň WC návštěvy - 3.199a</t>
  </si>
  <si>
    <t>2,17</t>
  </si>
  <si>
    <t>WC - 3.199b</t>
  </si>
  <si>
    <t>1,15</t>
  </si>
  <si>
    <t>Lůžková umývárna, záložní WC a sprcha - 3.203</t>
  </si>
  <si>
    <t>WC, sprcha pro izolaci - 3.205a</t>
  </si>
  <si>
    <t>WC, sprcha pro izolaci - 3.206a</t>
  </si>
  <si>
    <t>WC, sprcha pacienti - 3.207</t>
  </si>
  <si>
    <t>Pisoár - 3.208a</t>
  </si>
  <si>
    <t>Čistící místnost - 3.210</t>
  </si>
  <si>
    <t>WC, sprcha pro izolaci - 3.214a</t>
  </si>
  <si>
    <t>WC, sprcha pacienti - 3.215</t>
  </si>
  <si>
    <t>Předsíň WC - 3.223</t>
  </si>
  <si>
    <t>WC - 3.224</t>
  </si>
  <si>
    <t>Sprcha - 3.225</t>
  </si>
  <si>
    <t>Sprcha - 3.228</t>
  </si>
  <si>
    <t>Předsíň WC - 3.229</t>
  </si>
  <si>
    <t>WC - 3.230</t>
  </si>
  <si>
    <t>Sprcha - 3.232</t>
  </si>
  <si>
    <t>WC - 3.233</t>
  </si>
  <si>
    <t>WC, sprcha - 3.237</t>
  </si>
  <si>
    <t>3,15</t>
  </si>
  <si>
    <t>WC, sprcha - 3.245</t>
  </si>
  <si>
    <t>Sprcha personál - 3.252</t>
  </si>
  <si>
    <t>Lůžková umývárna, WC a sprcha bezbariérové - 3.255</t>
  </si>
  <si>
    <t>Sprcha - 4.062</t>
  </si>
  <si>
    <t>Předsíň WC - 4.063</t>
  </si>
  <si>
    <t>WC - 4.064</t>
  </si>
  <si>
    <t>Sprcha - 4.067</t>
  </si>
  <si>
    <t>Předsíň WC - 4.068</t>
  </si>
  <si>
    <t>WC - 4.069</t>
  </si>
  <si>
    <t>Sprcha - 4.070</t>
  </si>
  <si>
    <t>Předsíň WC - 4.071</t>
  </si>
  <si>
    <t>WC - 4.072</t>
  </si>
  <si>
    <t>Sprcha - 4.075</t>
  </si>
  <si>
    <t>Předsíň WC - 4.076</t>
  </si>
  <si>
    <t>WC - 4.077</t>
  </si>
  <si>
    <t>Sprcha - 4.078</t>
  </si>
  <si>
    <t>Předsíň WC - 4.079</t>
  </si>
  <si>
    <t>WC - 4.080</t>
  </si>
  <si>
    <t>Sprcha - 4.083</t>
  </si>
  <si>
    <t>Předsíň WC - 4.084</t>
  </si>
  <si>
    <t>WC - 4.085</t>
  </si>
  <si>
    <t>Sprcha - 4.086</t>
  </si>
  <si>
    <t>Předsíň WC - 4.087</t>
  </si>
  <si>
    <t>WC - 4.088</t>
  </si>
  <si>
    <t>Sprcha - 4.091</t>
  </si>
  <si>
    <t>Předsíň WC - 4.092</t>
  </si>
  <si>
    <t>WC - 4.093</t>
  </si>
  <si>
    <t>Sprcha bezbariérová - 4.095</t>
  </si>
  <si>
    <t>WC bezbariérové - 4.096</t>
  </si>
  <si>
    <t>WC, sprcha bezbariérové - 4.098</t>
  </si>
  <si>
    <t>WC, sprcha bezbariérové - 4.101</t>
  </si>
  <si>
    <t>WC, sprcha bezbariérové - 4.102</t>
  </si>
  <si>
    <t>Lůžková umývárna, WC a sprcha bezbariérové - 4.104</t>
  </si>
  <si>
    <t>Čistící místnost - 4.105</t>
  </si>
  <si>
    <t>Sprcha personál - 4.114</t>
  </si>
  <si>
    <t>Umývárna - 4.120</t>
  </si>
  <si>
    <t>Sprcha - 4.120a</t>
  </si>
  <si>
    <t>WC - 4.121</t>
  </si>
  <si>
    <t>Sprcha - 4.124</t>
  </si>
  <si>
    <t>Předsíň WC - 4.125</t>
  </si>
  <si>
    <t>WC - 4.126</t>
  </si>
  <si>
    <t>Sprcha - 4.131</t>
  </si>
  <si>
    <t>Předsíň WC - 4.132</t>
  </si>
  <si>
    <t>WC - 4.133</t>
  </si>
  <si>
    <t>Sprcha - 4.142</t>
  </si>
  <si>
    <t>WC - 4.143</t>
  </si>
  <si>
    <t>WC, sprcha - 4.146</t>
  </si>
  <si>
    <t>WC, sprcha - 4.155</t>
  </si>
  <si>
    <t>WC, sprcha - 4.226</t>
  </si>
  <si>
    <t>WC, sprcha - 4.229</t>
  </si>
  <si>
    <t>WC, sprcha - 4.232</t>
  </si>
  <si>
    <t>WC, sprcha - 4.235</t>
  </si>
  <si>
    <t>WC, sprcha - 4.238</t>
  </si>
  <si>
    <t>WC, sprcha - 4.241</t>
  </si>
  <si>
    <t>WC, sprcha - 4.244</t>
  </si>
  <si>
    <t>280</t>
  </si>
  <si>
    <t>28411103</t>
  </si>
  <si>
    <t>PVC vinyl heterogenní akustický tl 2mm, nášlapná vrstva &gt;1mm, hořlavost Cfl-s1, smykové tření µ ≥0.5, třída zátěže 34/43,  útlum 17dB, otlak 0.06</t>
  </si>
  <si>
    <t>1946820133</t>
  </si>
  <si>
    <t>Poznámka k položce:_x000D_
PVC heterogenní akustické protiskluzné</t>
  </si>
  <si>
    <t>604,171*1,2 "Přepočtené koeficientem množství</t>
  </si>
  <si>
    <t>281</t>
  </si>
  <si>
    <t>776411112</t>
  </si>
  <si>
    <t>Montáž obvodových soklíků výšky do 100 mm</t>
  </si>
  <si>
    <t>1833102922</t>
  </si>
  <si>
    <t>282</t>
  </si>
  <si>
    <t>28411010</t>
  </si>
  <si>
    <t>lišta soklová PVC 20x100mm</t>
  </si>
  <si>
    <t>-244802671</t>
  </si>
  <si>
    <t>5945,49*1,02 "Přepočtené koeficientem množství</t>
  </si>
  <si>
    <t>283</t>
  </si>
  <si>
    <t>776411212</t>
  </si>
  <si>
    <t>Montáž tahaných obvodových soklíků z PVC výšky do 100 mm</t>
  </si>
  <si>
    <t>-267500983</t>
  </si>
  <si>
    <t>"vlhké prostory" 1333,25</t>
  </si>
  <si>
    <t>284</t>
  </si>
  <si>
    <t>-413909633</t>
  </si>
  <si>
    <t>1333,25*0,115 "Přepočtené koeficientem množství</t>
  </si>
  <si>
    <t>285</t>
  </si>
  <si>
    <t>776411213</t>
  </si>
  <si>
    <t>Montáž tahaných soklíků z PVC vnitřních rohů</t>
  </si>
  <si>
    <t>2092176912</t>
  </si>
  <si>
    <t>187*4</t>
  </si>
  <si>
    <t>286</t>
  </si>
  <si>
    <t>689660049</t>
  </si>
  <si>
    <t>748*0,02875 "Přepočtené koeficientem množství</t>
  </si>
  <si>
    <t>287</t>
  </si>
  <si>
    <t>776421111</t>
  </si>
  <si>
    <t>Montáž obvodových lišt lepením</t>
  </si>
  <si>
    <t>875380202</t>
  </si>
  <si>
    <t>288</t>
  </si>
  <si>
    <t>RMAT0003</t>
  </si>
  <si>
    <t>ukončovací profil + fabion k PVC soklu</t>
  </si>
  <si>
    <t>-1541089808</t>
  </si>
  <si>
    <t>1333,25*1,02 "Přepočtené koeficientem množství</t>
  </si>
  <si>
    <t>289</t>
  </si>
  <si>
    <t>776421312</t>
  </si>
  <si>
    <t>Montáž přechodových šroubovaných lišt</t>
  </si>
  <si>
    <t>1940356087</t>
  </si>
  <si>
    <t>290</t>
  </si>
  <si>
    <t>55343116</t>
  </si>
  <si>
    <t>profil přechodový Al narážecí 40mm stříbro, zlato, champagne</t>
  </si>
  <si>
    <t>-65342907</t>
  </si>
  <si>
    <t>820*1,02 "Přepočtené koeficientem množství</t>
  </si>
  <si>
    <t>291</t>
  </si>
  <si>
    <t>998776104</t>
  </si>
  <si>
    <t>Přesun hmot tonážní pro podlahy povlakové v objektech v přes 24 do 36 m</t>
  </si>
  <si>
    <t>-378719765</t>
  </si>
  <si>
    <t>777</t>
  </si>
  <si>
    <t>Podlahy lité</t>
  </si>
  <si>
    <t>292</t>
  </si>
  <si>
    <t>777111111</t>
  </si>
  <si>
    <t>Vysátí podkladu před provedením lité podlahy</t>
  </si>
  <si>
    <t>911501538</t>
  </si>
  <si>
    <t>293</t>
  </si>
  <si>
    <t>777111121</t>
  </si>
  <si>
    <t>Ruční broušení podkladu před provedením lité podlahy</t>
  </si>
  <si>
    <t>2083178537</t>
  </si>
  <si>
    <t>"viz tabulka místností" 83,12</t>
  </si>
  <si>
    <t>294</t>
  </si>
  <si>
    <t>777111123</t>
  </si>
  <si>
    <t>Strojní broušení podkladu před provedením lité podlahy</t>
  </si>
  <si>
    <t>-772436588</t>
  </si>
  <si>
    <t>Strojovna ÚT a VZT</t>
  </si>
  <si>
    <t>211,82</t>
  </si>
  <si>
    <t>Stávající kolektor</t>
  </si>
  <si>
    <t>14,55</t>
  </si>
  <si>
    <t>295</t>
  </si>
  <si>
    <t>777121105</t>
  </si>
  <si>
    <t>Vyrovnání podkladu podlah stěrkou plněnou pískem pl přes 1,0 m2 tl do 3 mm</t>
  </si>
  <si>
    <t>1768582346</t>
  </si>
  <si>
    <t>Poznámka k položce:_x000D_
Stěrka - epoxidová</t>
  </si>
  <si>
    <t>296</t>
  </si>
  <si>
    <t>777131101</t>
  </si>
  <si>
    <t>Penetrační epoxidový nátěr podlahy na suchý a vyzrálý podklad</t>
  </si>
  <si>
    <t>-890821761</t>
  </si>
  <si>
    <t>1321,22+0,15*345,77</t>
  </si>
  <si>
    <t>297</t>
  </si>
  <si>
    <t>777511133</t>
  </si>
  <si>
    <t>Krycí epoxidová stěrka antistatické lité podlahy se zvýšenými požadavky na ochranu ESD</t>
  </si>
  <si>
    <t>1529232422</t>
  </si>
  <si>
    <t>UPS</t>
  </si>
  <si>
    <t>44,37+0,15*27,9</t>
  </si>
  <si>
    <t>298</t>
  </si>
  <si>
    <t>777511145</t>
  </si>
  <si>
    <t>Krycí epoxidová stěrka tloušťky do 3 mm chemicky odolné lité podlahy</t>
  </si>
  <si>
    <t>926070491</t>
  </si>
  <si>
    <t>Stávající strojovna VZT a Chlazení</t>
  </si>
  <si>
    <t>867,76</t>
  </si>
  <si>
    <t>Rezerva pro strojovnu VZT 5.NP a 6.NP</t>
  </si>
  <si>
    <t>182,72</t>
  </si>
  <si>
    <t>Sokl</t>
  </si>
  <si>
    <t>0,15*317,9</t>
  </si>
  <si>
    <t>299</t>
  </si>
  <si>
    <t>777511181</t>
  </si>
  <si>
    <t>Příplatek k cenám krycí stěrky za zvýšenou pracnost provádění podlahových soklíků</t>
  </si>
  <si>
    <t>-776456070</t>
  </si>
  <si>
    <t>0,15*345,77</t>
  </si>
  <si>
    <t>300</t>
  </si>
  <si>
    <t>777911111</t>
  </si>
  <si>
    <t>Tuhé napojení lité podlahy na stěnu nebo sokl</t>
  </si>
  <si>
    <t>-796773346</t>
  </si>
  <si>
    <t>301</t>
  </si>
  <si>
    <t>998777104</t>
  </si>
  <si>
    <t>Přesun hmot tonážní pro podlahy lité v objektech v přes 24 do 36 m</t>
  </si>
  <si>
    <t>1117320771</t>
  </si>
  <si>
    <t>302</t>
  </si>
  <si>
    <t>781111011</t>
  </si>
  <si>
    <t>Ometení (oprášení) stěny při přípravě podkladu</t>
  </si>
  <si>
    <t>1349861362</t>
  </si>
  <si>
    <t>416,83</t>
  </si>
  <si>
    <t>3508,34</t>
  </si>
  <si>
    <t>879,05</t>
  </si>
  <si>
    <t>396,84</t>
  </si>
  <si>
    <t>154,35</t>
  </si>
  <si>
    <t>303</t>
  </si>
  <si>
    <t>781121011</t>
  </si>
  <si>
    <t>Nátěr penetrační na stěnu</t>
  </si>
  <si>
    <t>-490120894</t>
  </si>
  <si>
    <t>304</t>
  </si>
  <si>
    <t>781131112</t>
  </si>
  <si>
    <t>Izolace pod obklad nátěrem nebo stěrkou ve dvou vrstvách</t>
  </si>
  <si>
    <t>-1633438974</t>
  </si>
  <si>
    <t>"sprchy, umývárky" 630,47*2</t>
  </si>
  <si>
    <t>305</t>
  </si>
  <si>
    <t>781474113</t>
  </si>
  <si>
    <t>Montáž obkladů vnitřních keramických hladkých přes 12 do 19 ks/m2 lepených flexibilním lepidlem</t>
  </si>
  <si>
    <t>-217835901</t>
  </si>
  <si>
    <t>"2.094" 3*11,9-0,9*2</t>
  </si>
  <si>
    <t>"2.080" 3*10,9-0,8*2,1</t>
  </si>
  <si>
    <t>"2.129" 3*9,5-0,9*2,1</t>
  </si>
  <si>
    <t>"2.124" 3*(12,3+4,8)-0,8*2*2-0,7*2*3</t>
  </si>
  <si>
    <t>"2.128" 3*4,2-0,7*2</t>
  </si>
  <si>
    <t>"2.123" 3*(12,4+4,7)-0,8*2*2-0,7*2*3</t>
  </si>
  <si>
    <t>"2.127" 3*4,3-0,7*2</t>
  </si>
  <si>
    <t>"2.110" 3*(16,8+4,9*2+4)-0,8*2*4-0,7*2*7-0,9*2</t>
  </si>
  <si>
    <t>"2.103" 3*(16,8+4,9*2+4)-0,8*2*4-0,7*2*7-0,9*2</t>
  </si>
  <si>
    <t>"2.111-2.113" 3*4,2*3-0,7*2*3</t>
  </si>
  <si>
    <t>"2.105-2.107" 3*4,2*3-0,7*2*3</t>
  </si>
  <si>
    <t>306</t>
  </si>
  <si>
    <t>59761071</t>
  </si>
  <si>
    <t>obklad keramický hladký přes 12 do 19ks/m2</t>
  </si>
  <si>
    <t>1671850661</t>
  </si>
  <si>
    <t>Poznámka k položce:_x000D_
color, 200x400</t>
  </si>
  <si>
    <t>416,83*1,1 "Přepočtené koeficientem množství</t>
  </si>
  <si>
    <t>307</t>
  </si>
  <si>
    <t>781474115</t>
  </si>
  <si>
    <t>Montáž obkladů vnitřních keramických hladkých přes 22 do 25 ks/m2 lepených flexibilním lepidlem</t>
  </si>
  <si>
    <t>-1198215408</t>
  </si>
  <si>
    <t>"0.048" 2*7-0,7*2</t>
  </si>
  <si>
    <t>"0.051" 2*6,8-0,7*2</t>
  </si>
  <si>
    <t>"0.148" 2*14,8-0,6*2*4</t>
  </si>
  <si>
    <t>"0.149" 2*(3,8+3,4)-0,6*2*2</t>
  </si>
  <si>
    <t>"0.151" 2*4,5-0,6*2</t>
  </si>
  <si>
    <t>"0.161" 2*(19+4,9*3+4,7+3,7*2)-0,7*2*12-0,8*2</t>
  </si>
  <si>
    <t>"0.155" 2*9,2-0,6*2*4</t>
  </si>
  <si>
    <t>"0.157" 2*(3,8+4,1)-0,6*2*3</t>
  </si>
  <si>
    <t>"0.158" 2*4,4-0,6*2</t>
  </si>
  <si>
    <t>"0.159" 2*4,5-0,6*2</t>
  </si>
  <si>
    <t>"0.189" 2*10,5-0,8*2</t>
  </si>
  <si>
    <t>"0.191" 2*4,7-0,6*2</t>
  </si>
  <si>
    <t>"0.192" 2*13,4-0,6*2*4</t>
  </si>
  <si>
    <t>"0.193" 2*(6,1+3,7)-0,6*2*2-1,4*1</t>
  </si>
  <si>
    <t>"0.200" 2*6-0,6*2*2</t>
  </si>
  <si>
    <t>"0.201" 2*5,1-0,6*2</t>
  </si>
  <si>
    <t>"0.202" 2*(4,4+3,6)-0,6*2*2</t>
  </si>
  <si>
    <t>"0.176" 2*16-0,7*2*6-0,8*2*2</t>
  </si>
  <si>
    <t>"0.177" 2*5,2-0,7*2</t>
  </si>
  <si>
    <t>"0.178" 2*5,2-0,7*2</t>
  </si>
  <si>
    <t>"0.166" 2*4,3*4-0,7*2*4</t>
  </si>
  <si>
    <t>"0.181" 2*(21,1+4,4*4)-0,8*2*2-0,7*2*10</t>
  </si>
  <si>
    <t>"0.182" 2*4,3-0,7*2</t>
  </si>
  <si>
    <t>"0.183" 2*4,3-0,7*2</t>
  </si>
  <si>
    <t>"1.159, 1.161, 1.162" 0,6*1,7*3+1,4*1,8*3</t>
  </si>
  <si>
    <t>"1.019" 1,4*1,8</t>
  </si>
  <si>
    <t>"1.063" 1,4*(1,6+0,6*2)</t>
  </si>
  <si>
    <t>"1.065" 2*5,2-0,7*2</t>
  </si>
  <si>
    <t>"1.066" 2*5,7-0,7*2*2</t>
  </si>
  <si>
    <t>"1.165" 2*6,3-0,7*2*2</t>
  </si>
  <si>
    <t>"1.166" 2*5-0,7*2</t>
  </si>
  <si>
    <t>"1.167" 2*8,6-0,9*2</t>
  </si>
  <si>
    <t>"1.168" 2*8,7-0,9*2</t>
  </si>
  <si>
    <t>"1.096" 2*10,8-0,9*2</t>
  </si>
  <si>
    <t>"1.180" 1,4*1,8</t>
  </si>
  <si>
    <t>"1.177" 2*5,8-0,7*2</t>
  </si>
  <si>
    <t>"1.178" 2*4,9-0,7*2</t>
  </si>
  <si>
    <t>"1.181" 1,4*(1,7+0,7*2)</t>
  </si>
  <si>
    <t>"1.216" 2*5,2-0,7*2</t>
  </si>
  <si>
    <t>"1.215" 2*5,9-0,7*2*3</t>
  </si>
  <si>
    <t>"1.217" 2*5,3-0,7*2</t>
  </si>
  <si>
    <t>"1.214" 1,4*0,6+0,6*2,4</t>
  </si>
  <si>
    <t>"1.213" 1,4*0,6+0,6*2,4</t>
  </si>
  <si>
    <t>"1.212" 1,4*1+0,6*2,5</t>
  </si>
  <si>
    <t>"1.211" 1,4*0,6+0,6*2,4</t>
  </si>
  <si>
    <t>"1.210" 0,6*2+1,4*1</t>
  </si>
  <si>
    <t>"1.220" 1,4*1,6+0,6*2,2</t>
  </si>
  <si>
    <t>"1.222" 1,4*1,4+0,6*3</t>
  </si>
  <si>
    <t>"1.224" 1,4*1,6+0,6*2,2</t>
  </si>
  <si>
    <t>"1.226" 1,4*1,4+0,6*3</t>
  </si>
  <si>
    <t>"1.228" 1,4*1,4+0,6*2</t>
  </si>
  <si>
    <t>"1.230" 1,4*1,3+0,6*2</t>
  </si>
  <si>
    <t>"1.233" 1,4*1,2+0,6*2,5</t>
  </si>
  <si>
    <t>"1.291" 2*7,7-0,7*2</t>
  </si>
  <si>
    <t>"1.129" 2*7,2-0,8*2-0,7*2*2</t>
  </si>
  <si>
    <t>"1.132" 2*7,2-0,8*2-0,7*2*2</t>
  </si>
  <si>
    <t>"1.135" 2*10-0,9*2</t>
  </si>
  <si>
    <t>"1.130, 1.131, 1.133, 1.134" 2*4*4-0,7*2*4</t>
  </si>
  <si>
    <t>"1.307" 1,4*1,6+0,6*2,4</t>
  </si>
  <si>
    <t>"1.308" 2*8,3-1,2*2</t>
  </si>
  <si>
    <t>"1.301" 2*7,8-0,7*2*3</t>
  </si>
  <si>
    <t>"1.304" 2*7,8-0,7*2*3</t>
  </si>
  <si>
    <t>"1.302, 1.303, 1.305, 1.306" 2*4,4*4-0,7*2*4</t>
  </si>
  <si>
    <t>"2.092" 1,4*1,4+0,6*2,4</t>
  </si>
  <si>
    <t>"2.065" 1,4*2,8+0,6*3</t>
  </si>
  <si>
    <t>"2.060" 1,4*1,5+0,6*3</t>
  </si>
  <si>
    <t>"2.130" 1,4*3,1</t>
  </si>
  <si>
    <t>"2.152" 1,4*1,4+0,6*2</t>
  </si>
  <si>
    <t>"2.147" 2*7,3-0,7*2*2-0,8*2</t>
  </si>
  <si>
    <t>"2.149" 2*7,3-0,7*2*2-0,8*2</t>
  </si>
  <si>
    <t>"2.148, 2.147, 2.150, 2.151" 2*4,1*4-0,7*2*4</t>
  </si>
  <si>
    <t>"2.153" 1,4*1,3+0,6*3</t>
  </si>
  <si>
    <t>"2.208, 2.212, 2.216, 2.220, 2.224, 2.228, 2.232, 2.236" (2*7-0,8*2)*8</t>
  </si>
  <si>
    <t>"2.209" 2*6,2-0,7*2-0,6*2</t>
  </si>
  <si>
    <t>"2.210" 2*4,6-0,6*2</t>
  </si>
  <si>
    <t>"2.252" 1,4*0,6+0,6*2</t>
  </si>
  <si>
    <t>"2.183, 2.184" 2*9,4*2-0,9*2*2</t>
  </si>
  <si>
    <t>"2.199" 0,6*3,2</t>
  </si>
  <si>
    <t>"2.198" 2*5,4-0,7*2</t>
  </si>
  <si>
    <t>"2.197" 2*6,3-0,7*2</t>
  </si>
  <si>
    <t>"2.203" 2*7-0,7*2</t>
  </si>
  <si>
    <t>"2.201" 0,6*4,3</t>
  </si>
  <si>
    <t>"2.140" 2*7,7-0,9*2</t>
  </si>
  <si>
    <t>"2.188" 2*5,3-0,7*2</t>
  </si>
  <si>
    <t>"2.187" 2*6,6-0,7*2</t>
  </si>
  <si>
    <t>"2.192" 2*5,2-0,7*2</t>
  </si>
  <si>
    <t>"2.191" 2*6-0,7*2</t>
  </si>
  <si>
    <t>"2.193" 2*5,2-0,7*2</t>
  </si>
  <si>
    <t>"2.194" 2*(4,2+6)-0,7*2*3</t>
  </si>
  <si>
    <t>"2.195" 2*4,7-0,7*2</t>
  </si>
  <si>
    <t>"2.190" 2*7,3-0,7*2</t>
  </si>
  <si>
    <t>"2.189" 0,6*2,6</t>
  </si>
  <si>
    <t>"2.259" 2*8,7-0,9*2</t>
  </si>
  <si>
    <t>"2.258" 2*7,2-0,7*2</t>
  </si>
  <si>
    <t>"2.257" 2*4,2-0,7*2</t>
  </si>
  <si>
    <t>"2.256" 2*5,5-0,7*2</t>
  </si>
  <si>
    <t>"2.255" 2*4,1-0,7*2</t>
  </si>
  <si>
    <t>"2.254" 2*5,6-0,7*2</t>
  </si>
  <si>
    <t>"2.253" 1,4*1,6+0,6*2,5</t>
  </si>
  <si>
    <t>"2.213, 2.217, 2.221, 2.225, 2.229, 2.233, 2.237" (2*6,6-0,8*2)*7</t>
  </si>
  <si>
    <t>"2.214, 2.218, 2.222, 2.226, 2.230, 2.234, 2.238" (2*4,8-0,8*2)*7</t>
  </si>
  <si>
    <t>"2.239" 0,6*2,4</t>
  </si>
  <si>
    <t>"2.240, 2.241" 2*8,1*2-0,8*2*2</t>
  </si>
  <si>
    <t>"2.251" 1,4*1,6+0,6*3,8</t>
  </si>
  <si>
    <t>"2.250" 1,4*1,8+0,6*2</t>
  </si>
  <si>
    <t>"2.249" 2*10,9-0,8*2</t>
  </si>
  <si>
    <t>"2.248" 2*12,1-1*2</t>
  </si>
  <si>
    <t>"2.265" 2*4-0,7*2</t>
  </si>
  <si>
    <t>"2.264" 2*(5,9+4,8)-0,7*2-0,8*2*2</t>
  </si>
  <si>
    <t>"2.261, 2.262" (1,4*1,6+0,6*2,1)*2</t>
  </si>
  <si>
    <t>"2.270" 0,6*1,8</t>
  </si>
  <si>
    <t>"2.271" 2*7,1-0,7*2</t>
  </si>
  <si>
    <t>"2.283" 2*8,6-0,9*2</t>
  </si>
  <si>
    <t>"2.284" 2*13,9-1*2</t>
  </si>
  <si>
    <t>"2.282" 2*5-0,7*2</t>
  </si>
  <si>
    <t>"2.280" 2*(5+4,5)-0,7*2*2</t>
  </si>
  <si>
    <t>"2.281" 2*4,6-0,7*2</t>
  </si>
  <si>
    <t>"2.247, 2.245" 2*10,4*2-0,9*2*2</t>
  </si>
  <si>
    <t>"2.243" 2*10,2-0,9*2</t>
  </si>
  <si>
    <t>"3.203" 2*12,3-1,2*2*3</t>
  </si>
  <si>
    <t>"3.209, 3.217" 2*7,7*2-0,9*2*2</t>
  </si>
  <si>
    <t>"3.210" 2*11,1-0,9*2-0,6*2*2</t>
  </si>
  <si>
    <t>"3.192, 3.191" (1,4*2+0,6*2,2)*2</t>
  </si>
  <si>
    <t>"3.188" 0,6*4</t>
  </si>
  <si>
    <t>"3.196" 2*5,2-0,7*2*3</t>
  </si>
  <si>
    <t>"3.197, 3.198" (2*2,7-0,7*2)*2</t>
  </si>
  <si>
    <t>"3.194" 2*5,3-0,7*2*3</t>
  </si>
  <si>
    <t>"3.195, 3.208" (2*2,6-0,7*2)*2</t>
  </si>
  <si>
    <t>"3.193" 2*6,5-0,9*2</t>
  </si>
  <si>
    <t>"3.187" 2*5,3-0,7*2</t>
  </si>
  <si>
    <t>"3.200, 3.199" 1,4*1,8*2</t>
  </si>
  <si>
    <t>"3.184" 2*5,6-0,9*2</t>
  </si>
  <si>
    <t>"3.230" 2*3,1-0,7*2</t>
  </si>
  <si>
    <t>"3.229" 2*3,8-0,7*2*2</t>
  </si>
  <si>
    <t>"3.228" 2*4,2-0,7*2</t>
  </si>
  <si>
    <t>"3.227" 0,6*3</t>
  </si>
  <si>
    <t>"3.077" 2*9-0,9*2</t>
  </si>
  <si>
    <t>"3.078" 2*3,1-0,7*2</t>
  </si>
  <si>
    <t>"3.079" 2*3,9-0,7*2*2</t>
  </si>
  <si>
    <t>"3.075" 1,4*(1,2+2+1)+0,6*3</t>
  </si>
  <si>
    <t>"3.076" 1,4*1,2+0,6*3</t>
  </si>
  <si>
    <t>"3.085" 2*4,5-0,9*2</t>
  </si>
  <si>
    <t>"3.080" 2*3,1-0,7*2</t>
  </si>
  <si>
    <t>"3.081" 2*4,3-0,7*2*2</t>
  </si>
  <si>
    <t>"3.082" 2*2,8-0,7*2</t>
  </si>
  <si>
    <t>"3.083" 2*6-0,7*2*2</t>
  </si>
  <si>
    <t>"3.084" 2*2,6-0,7*2</t>
  </si>
  <si>
    <t>"3.086" 2*6-0,9*2</t>
  </si>
  <si>
    <t>"3.234" 0,6*3</t>
  </si>
  <si>
    <t>"3.235" 0,6*4,3</t>
  </si>
  <si>
    <t>"3.233" 2*3,7-0,7*2</t>
  </si>
  <si>
    <t>"3.232" 2*4,2-0,7*2*2</t>
  </si>
  <si>
    <t>"3.237" 2*4,7-0,7*2</t>
  </si>
  <si>
    <t>"3.221" 2*3,6-0,7*2</t>
  </si>
  <si>
    <t>"3.222" 2*4,1-0,7*2</t>
  </si>
  <si>
    <t>"3.220" 2*3,6-0,7*2</t>
  </si>
  <si>
    <t>"3.229" 2*2,8-0,7*2</t>
  </si>
  <si>
    <t>"3.219" 2*4,1-0,7*2*2</t>
  </si>
  <si>
    <t>"3.218" 2*3,5-0,7*2</t>
  </si>
  <si>
    <t>"3.225" 2*4,3-0,7*2</t>
  </si>
  <si>
    <t>"3.223" 2*4,5-0,7*2*2</t>
  </si>
  <si>
    <t>"3.224" 2*3-0,7*2</t>
  </si>
  <si>
    <t>"3.226" 0,6*2,1</t>
  </si>
  <si>
    <t>"3.094, 3.095" (2*6,3-0,9*2)*2</t>
  </si>
  <si>
    <t>"3.119" 2*4,8-0,8*2</t>
  </si>
  <si>
    <t>"3.120" 2*4,1-0,8*2</t>
  </si>
  <si>
    <t>"3.121" 2*3,1-0,8*2</t>
  </si>
  <si>
    <t>"3.163" 1,4*1+0,6*4</t>
  </si>
  <si>
    <t>"3.164" 1,4*1,3+0,6*3</t>
  </si>
  <si>
    <t>"3.170" 2*5,9-0,8*2</t>
  </si>
  <si>
    <t>"3.169" 2*4,7-0,7*2</t>
  </si>
  <si>
    <t>"3.168" 2*2,7-0,7*2</t>
  </si>
  <si>
    <t>"3.167" 2*3,6-0,7*2</t>
  </si>
  <si>
    <t>"3.166" 2*2,7-0,7*2</t>
  </si>
  <si>
    <t>"3.165" 2*3,6-0,7*2*2</t>
  </si>
  <si>
    <t>"3.254" 2*3,1-0,7*2</t>
  </si>
  <si>
    <t>"3.253" 2*5,7-0,7*2*2</t>
  </si>
  <si>
    <t>"3.252" 2*3,3-0,7*2</t>
  </si>
  <si>
    <t>"3.251" 2*5,8-0,9*2</t>
  </si>
  <si>
    <t>"3.255" 2*9,5-1*2</t>
  </si>
  <si>
    <t>"3.245" 2*4,9-0,7*2</t>
  </si>
  <si>
    <t>"3.244" 0,6*2,7</t>
  </si>
  <si>
    <t>"3.172, 3.173" (1,4*1+0,6*3)*2</t>
  </si>
  <si>
    <t>"3.176" 2*2,7-0,7*2</t>
  </si>
  <si>
    <t>"3.175" 2*6,1-0,7*2-0,8*2</t>
  </si>
  <si>
    <t>"3.162" 1,4*0,8+0,6*4</t>
  </si>
  <si>
    <t>"3.161" 1,4*1,7+0,6*2</t>
  </si>
  <si>
    <t>"3.160" 2*7,5-0,9*2</t>
  </si>
  <si>
    <t>"3.159" 2*8,2-1*2</t>
  </si>
  <si>
    <t>"3.123, 3.127, 3.131, 3.135, 3.139, 3.143, 3.147" (2*4,7-0,8*2)*7</t>
  </si>
  <si>
    <t>"3.124, 3.128, 3.132, 3.136, 3.140, 3.144, 3.148" (2*4,4-0,8*2*2)*7</t>
  </si>
  <si>
    <t>"3.125, 3.129, 3.133, 3.137, 3.141, 3.145, 3.149" (2*3,2-0,8*2)*7</t>
  </si>
  <si>
    <t>"3.158, 3.156, 3.154" (2*7-0,9*2)*3</t>
  </si>
  <si>
    <t>"3.150" 1,4*2,8</t>
  </si>
  <si>
    <t>"3.151, 3.152" (2*5,4-0,9*2)*2</t>
  </si>
  <si>
    <t>"4.141" 0,6*3,2</t>
  </si>
  <si>
    <t>"4.143" 2*5,6-0,7*2</t>
  </si>
  <si>
    <t>"4.142" 2*6,7-0,7*2</t>
  </si>
  <si>
    <t>"4.146" 2*7,4-0,7*2</t>
  </si>
  <si>
    <t>"4.145" 0,6*4,3</t>
  </si>
  <si>
    <t>"4.217" 2*8,8-0,9*2</t>
  </si>
  <si>
    <t>"4.126" 2*4,5-0,7*2</t>
  </si>
  <si>
    <t>"4.125" 2*5,6-0,7*2*2</t>
  </si>
  <si>
    <t>"4.124" 2*6,2-0,7*2</t>
  </si>
  <si>
    <t>"4.123" 0,6*3</t>
  </si>
  <si>
    <t>"4.135" 2*5,5-0,7*2</t>
  </si>
  <si>
    <t>"4.134" 2*6,3-0,7*2</t>
  </si>
  <si>
    <t>"4.136" 2*5,5-0,7*2</t>
  </si>
  <si>
    <t>"4.137" 2*9,5-0,7*2</t>
  </si>
  <si>
    <t>"4.138" 2*5,4-0,7*2</t>
  </si>
  <si>
    <t>"4.131" 2*6,6-0,7*2</t>
  </si>
  <si>
    <t>"4.132" 2*6,8-0,7*2*2</t>
  </si>
  <si>
    <t>"4.133" 2*4,6-0,7*2</t>
  </si>
  <si>
    <t>"4.130" 0,6*2,1</t>
  </si>
  <si>
    <t>"4.155" 2*7,4-0,7*2</t>
  </si>
  <si>
    <t>"4.154" 0,6*2,8</t>
  </si>
  <si>
    <t>"4.117, 4.118" (0,6*3+1,4*1)*2</t>
  </si>
  <si>
    <t>"4.115" 2*9,2-0,9*2</t>
  </si>
  <si>
    <t>"4.114" 2*7,2-0,7*2</t>
  </si>
  <si>
    <t>"4.113, 4.111" (2*4,2-0,7*2)*2</t>
  </si>
  <si>
    <t>"4.112, 4.110" (2*5,7-0,7*2*2)*2</t>
  </si>
  <si>
    <t>"4.109" 1,4*1+0,6*3</t>
  </si>
  <si>
    <t>"4.108" 0,6*4,6+1,4*0,6</t>
  </si>
  <si>
    <t>"4.121" 2*4,1-0,7*2</t>
  </si>
  <si>
    <t>"4.120" 2*9,3-0,8*2</t>
  </si>
  <si>
    <t>"4.107" 1,4*1+0,6*5</t>
  </si>
  <si>
    <t>"4.236, 4.233, 4.230, 4.227" 0,6*2,8*4</t>
  </si>
  <si>
    <t>"4.226, 4.229, 4.232, 4.235" (2*7,7-0,7*2)*4</t>
  </si>
  <si>
    <t>"4.238, 4.241, 4.244" (2*7,5-0,7*2)*3</t>
  </si>
  <si>
    <t>"4.245, 4.242, 4.239" 0,6*2,4*3</t>
  </si>
  <si>
    <t>"4.224" 1,4*1,5+0,6*6</t>
  </si>
  <si>
    <t>"4.106" 1,4*1,6+0,6*2,4</t>
  </si>
  <si>
    <t>"4.105" 2*11,6-0,7*2</t>
  </si>
  <si>
    <t>"4.104" 2*12,8-1*2</t>
  </si>
  <si>
    <t>"4.102, 4.101, 4.098" (2*10,8-0,8*2)*3</t>
  </si>
  <si>
    <t>"4.095, 4.096" (2*8,3-0,9*2)*2</t>
  </si>
  <si>
    <t>"4.094" 1,4*(1,6+0,9)*2</t>
  </si>
  <si>
    <t>"4.062" 2*7,2-0,8*2</t>
  </si>
  <si>
    <t>"4.063" 2*6,3-0,8*2*2</t>
  </si>
  <si>
    <t>"4.064" 2*4,8-0,8*2</t>
  </si>
  <si>
    <t>"4.067, 4.070, 4.075, 4.078, 4.083, 4.086, 4.091" (2*7,1-0,8*2)*7</t>
  </si>
  <si>
    <t>"4.068, 4.071, 4.076, 4.079, 4.084, 4.087, 4.092" (2*6,7-0,8*2*2)*7</t>
  </si>
  <si>
    <t>"4.069, 4.072, 4.077, 4.080, 4.085, 4.088, 4.093" (2*4,9-0,8*2)*7</t>
  </si>
  <si>
    <t>"5.114" 2*10,4-0,9*2</t>
  </si>
  <si>
    <t>"5.115, 5.118" (2*5,3-0,7*2*2)*2</t>
  </si>
  <si>
    <t>"5.116, 5.117" (2*4,5-0,7*2)*2</t>
  </si>
  <si>
    <t>"5.130, 5.131, 5.132, 5.133, 5.134" (1,4*0,9+0,6*2)*5</t>
  </si>
  <si>
    <t>"5.135" 1,4*1,7+0,6*2</t>
  </si>
  <si>
    <t>"5.136, 5.137" 1,4*1,9*2</t>
  </si>
  <si>
    <t>"5.138, 5.139" (1,4*1,2+0,6*2)*2</t>
  </si>
  <si>
    <t>"5.148" 2*7,6-0,7*2</t>
  </si>
  <si>
    <t>"5.170" 2*7,5-0,9*2</t>
  </si>
  <si>
    <t>"5.153, 5.156" (2*7,4-0,7*2*3)*2</t>
  </si>
  <si>
    <t>"5.154-5.157" (2*3,9-0,7*2)*4</t>
  </si>
  <si>
    <t>"5.143" 1,4*0,8+0,6*2,4</t>
  </si>
  <si>
    <t>"5.162, 5.159" (2*10-0,8*2-0,7*2*3)*2</t>
  </si>
  <si>
    <t>"5.159-5.161, 5.163-5.165" (2*4,1-0,7*2)*6</t>
  </si>
  <si>
    <t>"6.115" 2*4,7-0,7*2</t>
  </si>
  <si>
    <t>"6.114" 2*6,5-0,7*2*2</t>
  </si>
  <si>
    <t>"6.122, 6.123" 1,4*1,3*2</t>
  </si>
  <si>
    <t>"6.124, 6.128, 6.129, 6.132" (1,4*1,5+0,6*1,7)*4</t>
  </si>
  <si>
    <t>"6.133" 1,4*1,2</t>
  </si>
  <si>
    <t>"6.134" 1,4*1,5+0,6*1,7</t>
  </si>
  <si>
    <t>"6.137" 1,4*1,2</t>
  </si>
  <si>
    <t>"6.138" 1,4*0,9+0,6*2,2</t>
  </si>
  <si>
    <t>"6.143" 1,4*1,6</t>
  </si>
  <si>
    <t>"6.142" 1,4*2</t>
  </si>
  <si>
    <t>"6.165" 2*9,2-0,9*2</t>
  </si>
  <si>
    <t>"6.169" 1,4*1,4+0,6*1,9</t>
  </si>
  <si>
    <t>"6.170" 1,4*0,9+0,6*1,6</t>
  </si>
  <si>
    <t>"6.144" 2*10,5-0,8*2-0,7*2*3</t>
  </si>
  <si>
    <t>"6.148" 2*10,6-0,8*2-0,7*2*3</t>
  </si>
  <si>
    <t>"6.145-6.150" (2*4,2-0,7*2)*6</t>
  </si>
  <si>
    <t>"6.151" 2*10,2-0,9*2</t>
  </si>
  <si>
    <t>"6.152, 6.155" (2*7,1-0,7*2*3)*2</t>
  </si>
  <si>
    <t>"6.153-6.156" (2*4-0,7*2)*4</t>
  </si>
  <si>
    <t>308</t>
  </si>
  <si>
    <t>59761039</t>
  </si>
  <si>
    <t>obklad keramický hladký přes 22 do 25ks/m2</t>
  </si>
  <si>
    <t>147009949</t>
  </si>
  <si>
    <t>Poznámka k položce:_x000D_
color, 200x200</t>
  </si>
  <si>
    <t>3508,34*1,1 "Přepočtené koeficientem množství</t>
  </si>
  <si>
    <t>309</t>
  </si>
  <si>
    <t>781474151</t>
  </si>
  <si>
    <t>Montáž obkladů vnitřních keramických velkoformátových hladkých do 0,5 ks/m2 lepených flexibilním lepidlem</t>
  </si>
  <si>
    <t>1324053066</t>
  </si>
  <si>
    <t>"2.088" 3*10,4-0,8*2,1*2</t>
  </si>
  <si>
    <t>"2.084" 3*13,4-1*2,1*2-0,9*2*2</t>
  </si>
  <si>
    <t>"2.087" 3*29,7-1*2,1-0,8*2,1-1,2*2,1*2</t>
  </si>
  <si>
    <t>"2.095" 3*12,9-1,2*2,1*2</t>
  </si>
  <si>
    <t>"2.096" 3*12-1,2*2,1*2</t>
  </si>
  <si>
    <t>"2.097" 3*12,5-1,2*2,1*2</t>
  </si>
  <si>
    <t>"2.098" 3*17,6-1,2*2,1*3</t>
  </si>
  <si>
    <t>"2.082" 3*13,8-1*2,1-0,8*2,1*2</t>
  </si>
  <si>
    <t>"2.083" 3*28,4-1,2*2,1*2-1*2,1-0,8*2,1</t>
  </si>
  <si>
    <t>"2.081" 3*29-1,2*2,1*2-0,8*2,1-1*2,1</t>
  </si>
  <si>
    <t>"2.099" 3*12,4-1,2*2,1*2</t>
  </si>
  <si>
    <t>"2.078" 3*13,4-1,2*2,1-1*2,1*4</t>
  </si>
  <si>
    <t>"2.100" 3*12,4-1,2*2,1*2</t>
  </si>
  <si>
    <t>"2.101" 3*17,8-1,2*2,1*3</t>
  </si>
  <si>
    <t>"2.076" 3*13,8-1*2,1-0,8*2,1*2</t>
  </si>
  <si>
    <t>"2.075" 3*33,1-0,8*2,1-1*2,1-1,2*2,1*2</t>
  </si>
  <si>
    <t>"2.073" 3*11,2-1*2,1*2</t>
  </si>
  <si>
    <t>"2.102" 3*12,9-1,2*2,1*2</t>
  </si>
  <si>
    <t>"2.134" 3*29,1-1*2,1-1,2*2,1*2</t>
  </si>
  <si>
    <t>"2.132" 3*13,5-0,8*2,1</t>
  </si>
  <si>
    <t>"2.136" 3*18,5-1*2,1*2-1,2*2,1-2*1,1</t>
  </si>
  <si>
    <t>"2.135" 3*12,5-1,2*2,1-1,4*2,1</t>
  </si>
  <si>
    <t>"2.133" 3*13-1,2*2,1-1,4*2,1</t>
  </si>
  <si>
    <t>"tapety" -154,35</t>
  </si>
  <si>
    <t>310</t>
  </si>
  <si>
    <t>59761633</t>
  </si>
  <si>
    <t>obklad velkoformátový keramický hladký do 0,5ks/m2</t>
  </si>
  <si>
    <t>83527571</t>
  </si>
  <si>
    <t>Poznámka k položce:_x000D_
1000x3000</t>
  </si>
  <si>
    <t>879,05*1,15 "Přepočtené koeficientem množství</t>
  </si>
  <si>
    <t>311</t>
  </si>
  <si>
    <t>781474153</t>
  </si>
  <si>
    <t>Montáž obkladů vnitřních keramických velkoformátových hladkých přes 2 do 4 ks/m2 lepených flexibilním lepidlem</t>
  </si>
  <si>
    <t>1037907272</t>
  </si>
  <si>
    <t>"3.214" 3*11,9+2,1*7,4-1*2*2-1,6*2</t>
  </si>
  <si>
    <t>"3.212" 3*(38+1,1+2,1)-1,6*2*6-0,9*2*4-1,4*2,1*3-1,2*2</t>
  </si>
  <si>
    <t>"3.213" 3*11,9+2,1*7,4-1,6*2-0,9*2*2-1,4*2,1</t>
  </si>
  <si>
    <t>"3.215" 2,1*6,3-0,9*2</t>
  </si>
  <si>
    <t>"3.207" 2,1*6,2-0,9*2</t>
  </si>
  <si>
    <t>"3.208, 3.216" 3*7,7*2-0,8*2*2*2</t>
  </si>
  <si>
    <t>"3.204" 3*(38,1+1,1+2,1)-0,9*2*4-1,2*2-1,4*2,1*3-2,1*2*6</t>
  </si>
  <si>
    <t>"3.205" 3*11,9+2,1*7,4-1,4*2,1-0,9*2*2-2,1*2</t>
  </si>
  <si>
    <t>"3.206" 3*11,9+2,1*7,3-2,1*2-1,4*2,1-0,9*2</t>
  </si>
  <si>
    <t>312</t>
  </si>
  <si>
    <t>59761002</t>
  </si>
  <si>
    <t>obklad velkoformátový keramický hladký přes 2 do 4ks/m2</t>
  </si>
  <si>
    <t>1768405774</t>
  </si>
  <si>
    <t>Poznámka k položce:_x000D_
color, 300x900</t>
  </si>
  <si>
    <t>396,84*1,15 "Přepočtené koeficientem množství</t>
  </si>
  <si>
    <t>313</t>
  </si>
  <si>
    <t>781474161</t>
  </si>
  <si>
    <t>Montáž obkladů vnitřních keramických velkoformátových z dekorů do 0,5 ks/m2 lepených flexibilním lepidlem</t>
  </si>
  <si>
    <t>1200891364</t>
  </si>
  <si>
    <t>"2.087" 3*8,67</t>
  </si>
  <si>
    <t>"2.083" 3*8,67</t>
  </si>
  <si>
    <t>"2.081" 3*8,67</t>
  </si>
  <si>
    <t>"2.077" 3*8,67</t>
  </si>
  <si>
    <t>"2.075" 3*(8,67+0,8*2)</t>
  </si>
  <si>
    <t>"2.134" 3*6,5</t>
  </si>
  <si>
    <t>314</t>
  </si>
  <si>
    <t>RMAT0001</t>
  </si>
  <si>
    <t>obklad skleněný s fototapetou 1000x3000</t>
  </si>
  <si>
    <t>-623168469</t>
  </si>
  <si>
    <t>154,35*1,15 "Přepočtené koeficientem množství</t>
  </si>
  <si>
    <t>315</t>
  </si>
  <si>
    <t>781494511</t>
  </si>
  <si>
    <t>Plastové profily ukončovací lepené flexibilním lepidlem</t>
  </si>
  <si>
    <t>-1472838043</t>
  </si>
  <si>
    <t>3508,34/2</t>
  </si>
  <si>
    <t>316</t>
  </si>
  <si>
    <t>781495141</t>
  </si>
  <si>
    <t>Průnik obkladem kruhový do DN 30</t>
  </si>
  <si>
    <t>1581168396</t>
  </si>
  <si>
    <t>317</t>
  </si>
  <si>
    <t>781495142</t>
  </si>
  <si>
    <t>Průnik obkladem kruhový přes DN 30 do DN 90</t>
  </si>
  <si>
    <t>-725267105</t>
  </si>
  <si>
    <t>318</t>
  </si>
  <si>
    <t>781495143</t>
  </si>
  <si>
    <t>Průnik obkladem kruhový přes DN 90</t>
  </si>
  <si>
    <t>937472554</t>
  </si>
  <si>
    <t>319</t>
  </si>
  <si>
    <t>998781104</t>
  </si>
  <si>
    <t>Přesun hmot tonážní pro obklady keramické v objektech v přes 24 do 36 m</t>
  </si>
  <si>
    <t>1383172243</t>
  </si>
  <si>
    <t>784</t>
  </si>
  <si>
    <t>Dokončovací práce - malby a tapety</t>
  </si>
  <si>
    <t>320</t>
  </si>
  <si>
    <t>784111001</t>
  </si>
  <si>
    <t>Oprášení (ometení ) podkladu v místnostech v do 3,80 m</t>
  </si>
  <si>
    <t>385093826</t>
  </si>
  <si>
    <t>2108</t>
  </si>
  <si>
    <t>13206</t>
  </si>
  <si>
    <t>321</t>
  </si>
  <si>
    <t>784181101</t>
  </si>
  <si>
    <t>Základní akrylátová jednonásobná bezbarvá penetrace podkladu v místnostech v do 3,80 m</t>
  </si>
  <si>
    <t>-374037264</t>
  </si>
  <si>
    <t>322</t>
  </si>
  <si>
    <t>784211101</t>
  </si>
  <si>
    <t>Dvojnásobné bílé malby ze směsí za mokra výborně oděruvzdorných v místnostech v do 3,80 m</t>
  </si>
  <si>
    <t>-1658550359</t>
  </si>
  <si>
    <t>2108*1</t>
  </si>
  <si>
    <t>323</t>
  </si>
  <si>
    <t>784221101</t>
  </si>
  <si>
    <t>Dvojnásobné bílé malby ze směsí za sucha dobře otěruvzdorných v místnostech do 3,80 m</t>
  </si>
  <si>
    <t>-311343111</t>
  </si>
  <si>
    <t>"1PP" 1736</t>
  </si>
  <si>
    <t>"1NP" 1601</t>
  </si>
  <si>
    <t>"2NP" 3019</t>
  </si>
  <si>
    <t>"3NP" 2814</t>
  </si>
  <si>
    <t>"4NP" 2742</t>
  </si>
  <si>
    <t>"5NP" 1154</t>
  </si>
  <si>
    <t>"6NP" 1335</t>
  </si>
  <si>
    <t>"strop" 913</t>
  </si>
  <si>
    <t>"vlhké prostory" -2108</t>
  </si>
  <si>
    <t>324</t>
  </si>
  <si>
    <t>784221155</t>
  </si>
  <si>
    <t>Příplatek k cenám 2x maleb za sucha otěruvzdorných za barevnou malbu v odstínu sytém</t>
  </si>
  <si>
    <t>-641415830</t>
  </si>
  <si>
    <t>325</t>
  </si>
  <si>
    <t>784660101</t>
  </si>
  <si>
    <t>Linkrustace s vrchním nátěrem latexovým v místnosti v do 3,80 m</t>
  </si>
  <si>
    <t>1992700379</t>
  </si>
  <si>
    <t>"2NP" 183,4+49,86+15,02</t>
  </si>
  <si>
    <t>326</t>
  </si>
  <si>
    <t>784660111</t>
  </si>
  <si>
    <t>Linkrustace s vrchním nátěrem syntetickým v místnosti v do 3,80 m</t>
  </si>
  <si>
    <t>-16281964</t>
  </si>
  <si>
    <t>olejový nátěr</t>
  </si>
  <si>
    <t>"1PP" 1834</t>
  </si>
  <si>
    <t>"1NP" 2255</t>
  </si>
  <si>
    <t>"2NP" 4096</t>
  </si>
  <si>
    <t>"3NP" 2954</t>
  </si>
  <si>
    <t>"4NP" 2628</t>
  </si>
  <si>
    <t>"5NP" 1523</t>
  </si>
  <si>
    <t>"6NP" 1119</t>
  </si>
  <si>
    <t>D.1.1.1 - Stavební výplně</t>
  </si>
  <si>
    <t>766-DVE - DVEŘE</t>
  </si>
  <si>
    <t>766-OKN - OKNA</t>
  </si>
  <si>
    <t>787-SKL - Prosklené příčky</t>
  </si>
  <si>
    <t>766-DVE</t>
  </si>
  <si>
    <t>DVEŘE</t>
  </si>
  <si>
    <t>Jednokřídlé, otevíravé celoprosklené-jednosklo,trvale otevřené na magnet; 1400x2100; klika svislá/klika svislá-požární únik; hliník -; zárubeň ocelová se strukturou RAL dle investora; EI 30-Sm-C DP3</t>
  </si>
  <si>
    <t>1257681763</t>
  </si>
  <si>
    <t>Dveře dvoukřídlé (křídla 700+700),celoprosklené-jednosklo,při požáru otevřené; 1400x2100; automatický elektrický pohon; hliník -; zárubeň ocelová,součást dveří posun po stene, RAL dle investora; -</t>
  </si>
  <si>
    <t>562506882</t>
  </si>
  <si>
    <t>Jednokřídlé, otevíravé, plné ; 800x1970; dřevo CPL; zárubeň ocelová se strukturou RAL dle investora; EI 30-Sm-C DP3</t>
  </si>
  <si>
    <t>-1451901691</t>
  </si>
  <si>
    <t>Jednokřídlé, otevíravé, plné ; 700x1970; dřevo CPL; zárubeň ocelová se strukturou RAL dle investora; -</t>
  </si>
  <si>
    <t>-153176785</t>
  </si>
  <si>
    <t>-1332345857</t>
  </si>
  <si>
    <t>Jednokřídlé, otevíravé, plné ; 800x1970; dřevo CPL; zárubeň ocelová se strukturou RAL dle investora; -</t>
  </si>
  <si>
    <t>-723222565</t>
  </si>
  <si>
    <t>846334304</t>
  </si>
  <si>
    <t>Dveře dvoukřídlé (křídla 800+800),plné; 1600x2100; dřevo CPL; zárubeň ocelová se strukturou RAL dle investora; -</t>
  </si>
  <si>
    <t>2069241988</t>
  </si>
  <si>
    <t>Jednokřídlé, otevíravé, plné ; 1100x1970; dřevo CPL; zárubeň ocelová se strukturou RAL dle investora; EW 60-C DP1</t>
  </si>
  <si>
    <t>-404390117</t>
  </si>
  <si>
    <t>165894472</t>
  </si>
  <si>
    <t>Dveře dvoukřídlé (křídla 800+800),plné; 1600x2100; ocel -; zárubeň ocelová se strukturou RAL dle investora; EW 30-C DP1</t>
  </si>
  <si>
    <t>782486139</t>
  </si>
  <si>
    <t>Jednokřídlé, otevíravé, plné; 800x1970; ocel -; zárubeň ocelová se strukturou RAL dle investora; EW 30-C DP1</t>
  </si>
  <si>
    <t>-1826126685</t>
  </si>
  <si>
    <t>Jednokřídlé, otevíravé celoprosklené-jednosklo; 1100x1970; hliník -; zárubeň ocelová se strukturou RAL dle investora; EI 30-Sm-C DP1</t>
  </si>
  <si>
    <t>-1224688154</t>
  </si>
  <si>
    <t>Dveře dvoukřídlé (křídla 800+800),plné; 1600x2100; ocel -; zárubeň ocelová se strukturou RAL dle investora; EW 60-C DP1</t>
  </si>
  <si>
    <t>-1116442053</t>
  </si>
  <si>
    <t>683864173</t>
  </si>
  <si>
    <t>-1853943006</t>
  </si>
  <si>
    <t>1611698563</t>
  </si>
  <si>
    <t>1948034267</t>
  </si>
  <si>
    <t>Jednokřídlé, otevíravé,  plné ; 1100x1970; dřevo CPL; zárubeň ocelová se strukturou RAL dle investora; EW 30-C DP3</t>
  </si>
  <si>
    <t>481854252</t>
  </si>
  <si>
    <t>Dveře dvoukřídlé (křídla 1200+1200),plné; 2400x2700; hliník -; zárubeň ocelová se strukturou RAL dle investora; EW 30-C DP1</t>
  </si>
  <si>
    <t>949727762</t>
  </si>
  <si>
    <t>Jednokřídlé, otevíravé, plné ; 900x1970; dřevo CPL; zárubeň ocelová se strukturou RAL dle investora; EW 30-C DP3</t>
  </si>
  <si>
    <t>1223111835</t>
  </si>
  <si>
    <t>Jednokřídlé, otevíravé, plné; 900x1970; ocel -; zárubeň ocelová se strukturou RAL dle investora; EW 30-C DP1</t>
  </si>
  <si>
    <t>463306318</t>
  </si>
  <si>
    <t>555089624</t>
  </si>
  <si>
    <t>1001139981</t>
  </si>
  <si>
    <t>Jednokřídlé, otevíravé,  plné ; 800x1970; dřevo CPL; zárubeň ocelová se strukturou RAL dle investora; -</t>
  </si>
  <si>
    <t>-980560804</t>
  </si>
  <si>
    <t>Jednokřídlé, otevíravé, plné; 700x1970; ocel -; zárubeň ocelová se strukturou RAL dle investora; EW 30 DP1</t>
  </si>
  <si>
    <t>-1965177962</t>
  </si>
  <si>
    <t>Jednokřídlé, otevíravé, plné; 800x1970; ocel -; zárubeň ocelová se strukturou RAL dle investora; EW 30 DP1</t>
  </si>
  <si>
    <t>2017201542</t>
  </si>
  <si>
    <t>-551661861</t>
  </si>
  <si>
    <t>1895231219</t>
  </si>
  <si>
    <t>925196514</t>
  </si>
  <si>
    <t>Jednokřídlé, posuvné v celé šířce, plné; 800x1970; dřevo CPL; zárubeň ocelová se strukturou RAL dle investora; -</t>
  </si>
  <si>
    <t>1695788154</t>
  </si>
  <si>
    <t>-2102057196</t>
  </si>
  <si>
    <t>-1421152128</t>
  </si>
  <si>
    <t>1251775703</t>
  </si>
  <si>
    <t>-419908228</t>
  </si>
  <si>
    <t>583417765</t>
  </si>
  <si>
    <t>948511687</t>
  </si>
  <si>
    <t>1533855785</t>
  </si>
  <si>
    <t>Jednokřídlé, otevíravé, plné; 1100x1970; ocel -; zárubeň ocelová se strukturou RAL dle investora; EW 30-C DP1</t>
  </si>
  <si>
    <t>1056038608</t>
  </si>
  <si>
    <t>Jednokřídlé, otevíravé,  plné ; 900x1970; dřevo CPL; zárubeň ocelová se strukturou RAL dle investora; EW 30-C DP3</t>
  </si>
  <si>
    <t>-832209186</t>
  </si>
  <si>
    <t>1687814816</t>
  </si>
  <si>
    <t>Jednokřídlé, otevíravé,  plné ; 900x1970; dřevo CPL; zárubeň ocelová se strukturou RAL dle investora; -</t>
  </si>
  <si>
    <t>61425864</t>
  </si>
  <si>
    <t>Jednokřídlé, otevíravé,  plné ; 900x1970; ocel -; zárubeň ocelová se strukturou RAL dle investora; EW 30-C DP1</t>
  </si>
  <si>
    <t>-1262661895</t>
  </si>
  <si>
    <t>Dveře dvoukřídlé (křídla 1100+700),celoprosklené-jednosklo,trvale otevřené na magnet; 1800x2100; hliník -; zárubeň ocelová se strukturou RAL dle investora; EI 30-Sm-C DP1</t>
  </si>
  <si>
    <t>794768101</t>
  </si>
  <si>
    <t>127710299</t>
  </si>
  <si>
    <t>1602096504</t>
  </si>
  <si>
    <t>-28337794</t>
  </si>
  <si>
    <t>-1787115732</t>
  </si>
  <si>
    <t>-280047965</t>
  </si>
  <si>
    <t>1128903446</t>
  </si>
  <si>
    <t>945295622</t>
  </si>
  <si>
    <t>2058645135</t>
  </si>
  <si>
    <t>-696919928</t>
  </si>
  <si>
    <t>-2101024808</t>
  </si>
  <si>
    <t>-12998441</t>
  </si>
  <si>
    <t>1255025257</t>
  </si>
  <si>
    <t>-1074355578</t>
  </si>
  <si>
    <t>-1973166067</t>
  </si>
  <si>
    <t>Jednokřídlé, otevíravé, plné; 800x1970; ocel -; zárubeň ocelová se strukturou RAL dle investora; EW 60-C DP1</t>
  </si>
  <si>
    <t>-1370076507</t>
  </si>
  <si>
    <t>-35415402</t>
  </si>
  <si>
    <t>668281309</t>
  </si>
  <si>
    <t>-1279315796</t>
  </si>
  <si>
    <t>1751848547</t>
  </si>
  <si>
    <t>1624189041</t>
  </si>
  <si>
    <t>905863838</t>
  </si>
  <si>
    <t>-1982189755</t>
  </si>
  <si>
    <t>174596124</t>
  </si>
  <si>
    <t>2045209505</t>
  </si>
  <si>
    <t>Jednokřídlé, otevíravé celoprosklené-jednosklo,trvale otevřené na magnet; 1400x2100; hliník -; zárubeň ocelová se strukturou RAL dle investora; EI 45-Sm-C DP1</t>
  </si>
  <si>
    <t>-1276699242</t>
  </si>
  <si>
    <t>Jednokřídlé, otevíravé, plné; 800x1970; ocel -; zárubeň ocelová se strukturou RAL dle investora; EI 45-Sm-C DP1</t>
  </si>
  <si>
    <t>782150737</t>
  </si>
  <si>
    <t>-1280364379</t>
  </si>
  <si>
    <t>-2065135888</t>
  </si>
  <si>
    <t>1755483069</t>
  </si>
  <si>
    <t>Jednokřídlé, otevíravé celoprosklené-jednosklo,trvale otevřené na magnet; 900x2100; hliník -; zárubeň ocelová se strukturou RAL dle investora; EI 45-Sm-C DP1</t>
  </si>
  <si>
    <t>2105384017</t>
  </si>
  <si>
    <t>Jednokřídlé, otevíravé, plné ; 900x1970; dřevo CPL; zárubeň ocelová se strukturou RAL dle investora; EI 30-Sm-C DP3</t>
  </si>
  <si>
    <t>1131574286</t>
  </si>
  <si>
    <t>Jednokřídlé, otevíravé celoprosklené-dvojsklo; 900x2100; hliník -; zárubeň ocelová se strukturou RAL dle investora; -</t>
  </si>
  <si>
    <t>-573002247</t>
  </si>
  <si>
    <t>D - 1001</t>
  </si>
  <si>
    <t>Jednokřídlé, otevíravé celoprosklené-dvojsklo; 1400x1970; hliník -; zárubeň ocelová se strukturou RAL dle investora; -</t>
  </si>
  <si>
    <t>1110150545</t>
  </si>
  <si>
    <t>D - 1002</t>
  </si>
  <si>
    <t>Jednokřídlé, otevíravé celoprosklené-dvojsklo; 1100x2000; hliník -; zárubeň ocelová se strukturou RAL dle investora; -</t>
  </si>
  <si>
    <t>-851180685</t>
  </si>
  <si>
    <t>D-AKU - 1003</t>
  </si>
  <si>
    <t>Jednokřídlé, otevíravé, plné, akustické; 1100x1970; dřevo CPL; zárubeň ocelová se strukturou RAL dle investora; -</t>
  </si>
  <si>
    <t>528897344</t>
  </si>
  <si>
    <t>D-AKU - 1004</t>
  </si>
  <si>
    <t>Jednokřídlé, otevíravé, plné, akustické; 1100x1970; koule/klika; dřevo CPL; zárubeň ocelová se strukturou RAL dle investora; -</t>
  </si>
  <si>
    <t>1850572631</t>
  </si>
  <si>
    <t>D - 1005</t>
  </si>
  <si>
    <t>Jednokřídlé, otevíravé, plné ; 800x1970; klika/koule; dřevo CPL; zárubeň ocelová se strukturou RAL dle investora; -</t>
  </si>
  <si>
    <t>379409757</t>
  </si>
  <si>
    <t>D-AKU - 1006</t>
  </si>
  <si>
    <t>Jednokřídlé, otevíravé, plné, akustické; 800x1970; koule/klika; dřevo CPL; zárubeň ocelová se strukturou RAL dle investora; -</t>
  </si>
  <si>
    <t>-2075878414</t>
  </si>
  <si>
    <t>D-AKU - 1007</t>
  </si>
  <si>
    <t>1975158586</t>
  </si>
  <si>
    <t>POS - 1008</t>
  </si>
  <si>
    <t>Jednokřídlé, posuvné v celé šířce, plné; 1200x1970; vně.madlo/vni.mušle; dřevo CPL; zárubeň ocelová,součást dveří, posun po stene, RAL dle investora; -</t>
  </si>
  <si>
    <t>409508043</t>
  </si>
  <si>
    <t>D-AKU - 1009</t>
  </si>
  <si>
    <t>-802644407</t>
  </si>
  <si>
    <t>D-AKU - 1010</t>
  </si>
  <si>
    <t>1969895004</t>
  </si>
  <si>
    <t>D - 1011</t>
  </si>
  <si>
    <t>Jednokřídlé, otevíravé, plné ; 800x1970; koule/klika; dřevo CPL; zárubeň ocelová se strukturou RAL dle investora; -</t>
  </si>
  <si>
    <t>-1335739901</t>
  </si>
  <si>
    <t>POŽ - 1012</t>
  </si>
  <si>
    <t>Dveře dvoukřídlé (křídla 1100+740),celoprosklené-jednosklo,trvale otevřené na magnet; 1840x2020; klika/klika-svislé-požární únik; hliník -; zárubeň ocelová se strukturou RAL dle investora; EI 30-Sm-C DP3</t>
  </si>
  <si>
    <t>88726470</t>
  </si>
  <si>
    <t>POS-POŽ - 1013</t>
  </si>
  <si>
    <t>Jednokřídlé, posuvné, plné s průhledem - bezpečnostní sklo; 1100x1970; automatický elektrický pohon; hliník -; zárubeň ocelová,součást dveří, posun po stene, RAL dle investora; EI 30-Sm-C DP3</t>
  </si>
  <si>
    <t>-433885688</t>
  </si>
  <si>
    <t>D - 1014</t>
  </si>
  <si>
    <t>Jednokřídlé, otevíravé, plné ; 700x1970; klika-klika; dřevo CPL; zárubeň ocelová se strukturou RAL dle investora; -</t>
  </si>
  <si>
    <t>-714200827</t>
  </si>
  <si>
    <t>D - 1015</t>
  </si>
  <si>
    <t>1520352822</t>
  </si>
  <si>
    <t>D - 1016</t>
  </si>
  <si>
    <t>Jednokřídlé, otevíravé, plné ; 900x1970; klika/klika+madlo ZTP/madloZTP; dřevo CPL; zárubeň ocelová se strukturou RAL dle investora; -</t>
  </si>
  <si>
    <t>-513360461</t>
  </si>
  <si>
    <t>D - 1017</t>
  </si>
  <si>
    <t>1307328760</t>
  </si>
  <si>
    <t>D-AKU - 1018</t>
  </si>
  <si>
    <t>1790710981</t>
  </si>
  <si>
    <t>D - 1019</t>
  </si>
  <si>
    <t>Jednokřídlé, otevíravé, plné ; 800x1970; klika/klika; dřevo CPL; zárubeň ocelová se strukturou RAL dle investora; -</t>
  </si>
  <si>
    <t>680950513</t>
  </si>
  <si>
    <t>D-AKU - 1020</t>
  </si>
  <si>
    <t>-1324632115</t>
  </si>
  <si>
    <t>D - 1021</t>
  </si>
  <si>
    <t>1485080987</t>
  </si>
  <si>
    <t>D-AKU - 1022</t>
  </si>
  <si>
    <t>-1722480134</t>
  </si>
  <si>
    <t>D - 1023</t>
  </si>
  <si>
    <t>-1328234191</t>
  </si>
  <si>
    <t>D-AKU - 1024</t>
  </si>
  <si>
    <t>2041532493</t>
  </si>
  <si>
    <t>D - 1025</t>
  </si>
  <si>
    <t>770544758</t>
  </si>
  <si>
    <t>D-AKU - 1026</t>
  </si>
  <si>
    <t>-249592674</t>
  </si>
  <si>
    <t>POŽ - 1027</t>
  </si>
  <si>
    <t>Dveře dvoukřídlé (křídla 1100+700),celoprosklené-jednosklo,trvale otevřené na magnet; 1800x2200; klika/klika-svislé-požární únik; hliník -; zárubeň ocelová se strukturou RAL dle investora; EI 30-Sm-C DP3</t>
  </si>
  <si>
    <t>1604338352</t>
  </si>
  <si>
    <t>D - 1028</t>
  </si>
  <si>
    <t>Jednokřídlé, otevíravé, plné ; 1000x1970; klika/klika; dřevo CPL; zárubeň ocelová se strukturou RAL dle investora; -</t>
  </si>
  <si>
    <t>-430989942</t>
  </si>
  <si>
    <t>D - 1029</t>
  </si>
  <si>
    <t>-1361645995</t>
  </si>
  <si>
    <t>D - 1030</t>
  </si>
  <si>
    <t>914295450</t>
  </si>
  <si>
    <t>D - 1031</t>
  </si>
  <si>
    <t>-905073504</t>
  </si>
  <si>
    <t>D - 1032</t>
  </si>
  <si>
    <t>-1961632600</t>
  </si>
  <si>
    <t>D - 1033</t>
  </si>
  <si>
    <t>Jednokřídlé, otevíravé, plné ; 700x1970; klika/klika; dřevo CPL; zárubeň ocelová se strukturou RAL dle investora; -</t>
  </si>
  <si>
    <t>-1416690100</t>
  </si>
  <si>
    <t>POS - 1034</t>
  </si>
  <si>
    <t>Jednokřídlé, posuvné v celé šířce, plné; 700x1970; vně.madlo/vni.mušle; dřevo CPL; zárubeň ocelová se strukturou RAL dle investora; -</t>
  </si>
  <si>
    <t>-75568587</t>
  </si>
  <si>
    <t>POS - 1035</t>
  </si>
  <si>
    <t>Jednokřídlé, posuvné v celé šířce, plné; 1200x2100; vně.madlo/vni.mušle; dřevo CPL; zárubeň ocelová se strukturou RAL dle investora; -</t>
  </si>
  <si>
    <t>1347483174</t>
  </si>
  <si>
    <t>D - 1036</t>
  </si>
  <si>
    <t>Jednokřídlé, otevíravé, plné ; 1200x2200; klika/klika; dřevo CPL; zárubeň ocelová se strukturou RAL dle investora; -</t>
  </si>
  <si>
    <t>1440550587</t>
  </si>
  <si>
    <t>D-O - 1037</t>
  </si>
  <si>
    <t>Jednokřídlé, otevíravé plné CLP, speciální s olověnou vrstvou; 1200x2200; koule/klika; dřevo/olovo CPL; zárubeň ocelová RAL dle investora s olovenou výstélkou se strukturou; -</t>
  </si>
  <si>
    <t>-1800414411</t>
  </si>
  <si>
    <t>D-O - 1038</t>
  </si>
  <si>
    <t>Jednokřídlé, otevíravé plné CLP, speciální s olověnou vrstvou; 800x1970; klika/klika; dřevo/olovo CPL; zárubeň ocelová RAL dle investora s olovenou výstélkou se strukturou; -</t>
  </si>
  <si>
    <t>-1232426766</t>
  </si>
  <si>
    <t>D-O - 1039</t>
  </si>
  <si>
    <t>Jednokřídlé, otevíravé plné CLP, speciální s olověnou vrstvou; 900x1970; koule/klika; dřevo/olovo CPL; zárubeň ocelová RAL dle investora s olovenou výstélkou se strukturou; -</t>
  </si>
  <si>
    <t>-985376528</t>
  </si>
  <si>
    <t>D - 1040</t>
  </si>
  <si>
    <t>Jednokřídlé, otevíravé, plné ; 900x1970; klika/klika; dřevo CPL; zárubeň ocelová se strukturou RAL dle investora; -</t>
  </si>
  <si>
    <t>-289031691</t>
  </si>
  <si>
    <t>POS-POŽ - 1041</t>
  </si>
  <si>
    <t>Dvoukřídlé-4 křídla, posuvné v celé šířce, celoproskelné-jednosklo; 1400x2100; automatický elektrický pohon; hliník -; zárubeň ocelová,součást dveří posun po stene, RAL dle investora; EI 30-Sm-C DP3</t>
  </si>
  <si>
    <t>-1869583165</t>
  </si>
  <si>
    <t>POŽ - 1042</t>
  </si>
  <si>
    <t>Jednokřídlé, otevíravé, plné ; 1000x1970; klika/klika; dřevo CPL; zárubeň ocelová se strukturou RAL dle investora; EI 30-Sm-C DP3</t>
  </si>
  <si>
    <t>-1022367317</t>
  </si>
  <si>
    <t>D - 1043</t>
  </si>
  <si>
    <t>-2010030223</t>
  </si>
  <si>
    <t>D - 1044</t>
  </si>
  <si>
    <t>506613363</t>
  </si>
  <si>
    <t>POŽ - 1045</t>
  </si>
  <si>
    <t>Jednokřídlé, otevíravé, bezpečnostní plné ; 800x1970; klika/klika, bezpečnostní kování; dřevo CPL; zárubeň ocelová se strukturou RAL dle investora; EI 30-Sm-C DP3</t>
  </si>
  <si>
    <t>445335760</t>
  </si>
  <si>
    <t>D - 1046</t>
  </si>
  <si>
    <t>1372032560</t>
  </si>
  <si>
    <t>D - 1047</t>
  </si>
  <si>
    <t>Jednokřídlé, otevíravé celoprosklené-jednosklo,součást nerez stěny; 800x1970; koule/klika; nerez -; zárubeň ocelová se strukturou RAL dle investora; -</t>
  </si>
  <si>
    <t>244438772</t>
  </si>
  <si>
    <t>POS - 1048</t>
  </si>
  <si>
    <t>Dvoukřídlé, posuvné v celé šířce,celoproskelné-dvojsklo,součást lehkého obvodového pláště; 2200x2100; automatický elektrický pohon; hliník -; zárubeň ocelová,součást dveří posun po stene, RAL dle investora; -</t>
  </si>
  <si>
    <t>-2017739537</t>
  </si>
  <si>
    <t>POS-POŽ - 1049</t>
  </si>
  <si>
    <t>Dvoukřídlé-4 křídla, posuvné v celé šířce, celoproskelné-jednosklo,součást prosklené stěny; 2000x2100; automatický elektrický pohon; hliník -; zárubeň ocelová součást dveří posun po stene, RAL dle investora; EI 30-Sm-C DP3</t>
  </si>
  <si>
    <t>-1449520369</t>
  </si>
  <si>
    <t>POŽ - 1050</t>
  </si>
  <si>
    <t>Jednokřídlé, otevíravé celoprosklené-jednosklo,trvale otevřené na magnet; 1400x2100; koule/klika-svislá-požární únik; hliník -; zárubeň ocelová se strukturou RAL dle investora; EI 30-Sm-C DP3</t>
  </si>
  <si>
    <t>743580813</t>
  </si>
  <si>
    <t>D - 1051</t>
  </si>
  <si>
    <t>1269983943</t>
  </si>
  <si>
    <t>D - 1052</t>
  </si>
  <si>
    <t>-606296604</t>
  </si>
  <si>
    <t>D - 1053</t>
  </si>
  <si>
    <t>Jednokřídlé, otevíravé, plné ; 1100x1970; koule/klika; dřevo CPL; zárubeň ocelová se strukturou RAL dle investora; -</t>
  </si>
  <si>
    <t>1223703282</t>
  </si>
  <si>
    <t>D-AKU - 1054</t>
  </si>
  <si>
    <t>Jednokřídlé, otevíravé, plné, akustické; 1200x1970; koule/klika; dřevo CPL; zárubeň ocelová se strukturou RAL dle investora; -</t>
  </si>
  <si>
    <t>-539894360</t>
  </si>
  <si>
    <t>D - 1055</t>
  </si>
  <si>
    <t>976456375</t>
  </si>
  <si>
    <t>POS - 1056</t>
  </si>
  <si>
    <t>Jednokřídlé, posuvné v celé šířce, plné; 800x1970; vně.madlo/vni.mušle; dřevo CPL; zárubeň ocelová se strukturou RAL dle investora; -</t>
  </si>
  <si>
    <t>354862307</t>
  </si>
  <si>
    <t>D-AKU - 1057</t>
  </si>
  <si>
    <t>603136860</t>
  </si>
  <si>
    <t>D - 1058</t>
  </si>
  <si>
    <t>-1779061592</t>
  </si>
  <si>
    <t>POS - 1059</t>
  </si>
  <si>
    <t>-2106793043</t>
  </si>
  <si>
    <t>D-AKU - 1060</t>
  </si>
  <si>
    <t>-278714848</t>
  </si>
  <si>
    <t>D - 1061</t>
  </si>
  <si>
    <t>550071397</t>
  </si>
  <si>
    <t>POS - 1062</t>
  </si>
  <si>
    <t>1436469480</t>
  </si>
  <si>
    <t>D-AKU - 1063</t>
  </si>
  <si>
    <t>-1817024704</t>
  </si>
  <si>
    <t>D - 1064</t>
  </si>
  <si>
    <t>800750386</t>
  </si>
  <si>
    <t>POS - 1065</t>
  </si>
  <si>
    <t>1801200247</t>
  </si>
  <si>
    <t>D-AKU - 1066</t>
  </si>
  <si>
    <t>763449877</t>
  </si>
  <si>
    <t>D - 1067</t>
  </si>
  <si>
    <t>833871286</t>
  </si>
  <si>
    <t>POS - 1068</t>
  </si>
  <si>
    <t>Jednokřídlé, posuvné, celoprosklené-jednosklo; 1200x2100; automatický elektrický pohon; hliník -; zárubeň ocelová,součást dveří posun po stene, RAL dle investora; -</t>
  </si>
  <si>
    <t>1494205537</t>
  </si>
  <si>
    <t>D - 1069</t>
  </si>
  <si>
    <t>1355001402</t>
  </si>
  <si>
    <t>D - 1070</t>
  </si>
  <si>
    <t>Jednokřídlé, otevíravé, plné ; 800x1970; klika-klika; dřevo CPL; zárubeň ocelová se strukturou RAL dle investora; -</t>
  </si>
  <si>
    <t>-77450816</t>
  </si>
  <si>
    <t>D - 1071</t>
  </si>
  <si>
    <t>-845253009</t>
  </si>
  <si>
    <t>D - 1072</t>
  </si>
  <si>
    <t>560579690</t>
  </si>
  <si>
    <t>D - 1073</t>
  </si>
  <si>
    <t>-755852379</t>
  </si>
  <si>
    <t>D - 1074</t>
  </si>
  <si>
    <t>963452784</t>
  </si>
  <si>
    <t>D-AKU - 1075</t>
  </si>
  <si>
    <t>-1219149675</t>
  </si>
  <si>
    <t>D - 1076</t>
  </si>
  <si>
    <t>1372689351</t>
  </si>
  <si>
    <t>D-AKU - 1077</t>
  </si>
  <si>
    <t>Jednokřídlé, otevíravé, plné, akustické; 900x1970; koule/klika; dřevo CPL; zárubeň ocelová se strukturou RAL dle investora; -</t>
  </si>
  <si>
    <t>1381481538</t>
  </si>
  <si>
    <t>D - 1078</t>
  </si>
  <si>
    <t>-2127261657</t>
  </si>
  <si>
    <t>POS - 1079</t>
  </si>
  <si>
    <t>Jednokřídlé, posuvné v celé šířce, plné; 1500x2100; vně.madlo/vni.mušle; dřevo CPL; zárubeň ocelová se strukturou RAL dle investora; -</t>
  </si>
  <si>
    <t>723982104</t>
  </si>
  <si>
    <t>POŽ - 1080</t>
  </si>
  <si>
    <t>Jednokřídlé, otevíravé celoprosklené-dvojsklo; 1200x2100; madlo/madlo malé místo kliky na výšku; hliník -; zárubeň ocelová se strukturou RAL dle investora; EI 30-Sm-C DP3</t>
  </si>
  <si>
    <t>1006108145</t>
  </si>
  <si>
    <t>D - 1081</t>
  </si>
  <si>
    <t>Jednokřídlé, otevíravé, plné ; 900x1970; koule/klika; dřevo CPL; zárubeň ocelová se strukturou RAL dle investora; -</t>
  </si>
  <si>
    <t>1972795275</t>
  </si>
  <si>
    <t>POŽ - 1082</t>
  </si>
  <si>
    <t>Jednokřídlé, otevíravé, plné ; 900x1970; koule/klika; dřevo CPL; zárubeň ocelová se strukturou RAL dle investora; EI 30-Sm-C DP3</t>
  </si>
  <si>
    <t>1995836363</t>
  </si>
  <si>
    <t>POŽ - 1083</t>
  </si>
  <si>
    <t>Jednokřídlé, otevíravé, plné ; 800x1970; koule/klika; dřevo CPL; zárubeň ocelová se strukturou RAL dle investora; EI 30-Sm-C DP3</t>
  </si>
  <si>
    <t>-1678097886</t>
  </si>
  <si>
    <t>POŽ - 1084</t>
  </si>
  <si>
    <t>657300553</t>
  </si>
  <si>
    <t>D - 1085</t>
  </si>
  <si>
    <t>1129608408</t>
  </si>
  <si>
    <t>D - 1086</t>
  </si>
  <si>
    <t>-34456452</t>
  </si>
  <si>
    <t>D - 1087</t>
  </si>
  <si>
    <t>107862460</t>
  </si>
  <si>
    <t>D - 1088</t>
  </si>
  <si>
    <t>-142115348</t>
  </si>
  <si>
    <t>D - 1089</t>
  </si>
  <si>
    <t>-1767909402</t>
  </si>
  <si>
    <t>D - 1090</t>
  </si>
  <si>
    <t>Jednokřídlé, otevíravé celoprosklené-dvojsklo; 1200x2100; klika svislá-požární únik/ koule; hliník -; zárubeň ocelová se strukturou RAL dle investora; -</t>
  </si>
  <si>
    <t>-344748191</t>
  </si>
  <si>
    <t>D - 1091</t>
  </si>
  <si>
    <t>Dveře dvoukřídlé (křídla 900+600),plné; 1500x1970; koule/klika; dřevo CPL; zárubeň ocelová se strukturou RAL dle investora; -</t>
  </si>
  <si>
    <t>-1005977442</t>
  </si>
  <si>
    <t>D - 1092</t>
  </si>
  <si>
    <t>1040202932</t>
  </si>
  <si>
    <t>POS - 1093</t>
  </si>
  <si>
    <t>Jednokřídlé, posuvné, celoprosklené-dvojsklo,bez překladu (dveře v prefa stěně); 1600x2100; automatický elektrický pohon; hliník -; zárubeň ocelová,součást dveří posun po stene, RAL dle investora; -</t>
  </si>
  <si>
    <t>-1605948632</t>
  </si>
  <si>
    <t>D - 2001</t>
  </si>
  <si>
    <t>648345691</t>
  </si>
  <si>
    <t>D - 2002</t>
  </si>
  <si>
    <t>2008762377</t>
  </si>
  <si>
    <t>D - 2003</t>
  </si>
  <si>
    <t>-766218510</t>
  </si>
  <si>
    <t>D - 2004</t>
  </si>
  <si>
    <t>-1164756962</t>
  </si>
  <si>
    <t>D - 2005</t>
  </si>
  <si>
    <t>1556476108</t>
  </si>
  <si>
    <t>D - 2006</t>
  </si>
  <si>
    <t>1871437976</t>
  </si>
  <si>
    <t>POŽ - 2007</t>
  </si>
  <si>
    <t>Jednokřídlé, otevíravé, plné ; 1000x1970; klika/klika; dřevo CPL; zárubeň ocelová se strukturou RAL dle investora; EW 30-C DP3</t>
  </si>
  <si>
    <t>1982563749</t>
  </si>
  <si>
    <t>POŽ - 2008</t>
  </si>
  <si>
    <t>1090412330</t>
  </si>
  <si>
    <t>D - 2009</t>
  </si>
  <si>
    <t>Jednokřídlé, otevíravé celoprosklené-jednoskl; 1200x2100; klika/klika-svislá-požární únik; hliník -; zárubeň ocelová se strukturou RAL dle investora; samozavírač</t>
  </si>
  <si>
    <t>103134187</t>
  </si>
  <si>
    <t>POŽ - 2010</t>
  </si>
  <si>
    <t>Jednokřídlé, otevíravé plné s průhledem-jednosklo; 1200x2100; madlo/madlo malé místo kliky na výšku; hliník -; zárubeň ocelová se strukturou RAL dle investora; EI 30-Sm-C DP3</t>
  </si>
  <si>
    <t>-1691133180</t>
  </si>
  <si>
    <t>POŽ - 2011</t>
  </si>
  <si>
    <t>Jednokřídlé, otevíravé, plné ; 900x1970; klika/koule; dřevo CPL; zárubeň ocelová se strukturou RAL dle investora; EI 30-Sm-C DP3</t>
  </si>
  <si>
    <t>-2053423266</t>
  </si>
  <si>
    <t>D - 2012</t>
  </si>
  <si>
    <t>Jednokřídlé, otevíravé celoprosklené-jednoskl; 1200x2100; madlo/madlo malé místo kliky na výšku; hliník -; zárubeň ocelová se strukturou RAL dle investora; -</t>
  </si>
  <si>
    <t>-1205003830</t>
  </si>
  <si>
    <t>POS-SPEC - 2013</t>
  </si>
  <si>
    <t>Jednokřídlé, posuvné, celoprosklené-jednosklo; 1400x2100; automatický elektrický pohon; nerez -; zárubeň součást dveří, posun po stene, barva - nerez; -</t>
  </si>
  <si>
    <t>1787936149</t>
  </si>
  <si>
    <t>POS-POŽ - 2014</t>
  </si>
  <si>
    <t>Jednokřídlé, posuvné, celoprosklené-jednosklo; 1400x2100; automatický elektrický pohon; nerez -; zárubeň součást dveří, posun po stene, barva - nerez; EI 30-Sm-C DP3</t>
  </si>
  <si>
    <t>1453895868</t>
  </si>
  <si>
    <t>POS - 2015</t>
  </si>
  <si>
    <t>Jednokřídlé, posuvné v celé šířce, plné; 1100x2100; vně.madlo/vni.mušle; hliník -; zárubeň ocelová se strukturou RAL dle investora; -</t>
  </si>
  <si>
    <t>-29886616</t>
  </si>
  <si>
    <t>POS-SPEC - 2016</t>
  </si>
  <si>
    <t>Jednokřídlé, posuvné, plné s průhledem - bezpečnostní sklo; 1100x2100; automatický elektrický pohon; nerez -; zárubeň součást dveří, posun po stene, barva - nerez; -</t>
  </si>
  <si>
    <t>525224689</t>
  </si>
  <si>
    <t>POS-SPEC - 2017</t>
  </si>
  <si>
    <t>1109336790</t>
  </si>
  <si>
    <t>POS - 2018</t>
  </si>
  <si>
    <t>1835924401</t>
  </si>
  <si>
    <t>POS-SPEC - 2019</t>
  </si>
  <si>
    <t>Jednokřídlé, posuvné, plné s průhledem - bezpečnostní sklo; 800x2100; automatický elektrický pohon; nerez -; zárubeň součást dveří, posun po stene, barva - nerez; -</t>
  </si>
  <si>
    <t>1297609847</t>
  </si>
  <si>
    <t>POS-SPEC - 2020</t>
  </si>
  <si>
    <t>1356557638</t>
  </si>
  <si>
    <t>POS-SPEC - 2021</t>
  </si>
  <si>
    <t>-1363603138</t>
  </si>
  <si>
    <t>POS - 2022</t>
  </si>
  <si>
    <t>670427014</t>
  </si>
  <si>
    <t>D-SPEC - 2023</t>
  </si>
  <si>
    <t>Jednokřídlé, otevíravé,plné s průhledem - bezpečnostní sklo; 1100x2100; automatický elektrický pohon; nerez -; zárubeň nerezová zárubeň s pohonem automat.otevírání; -</t>
  </si>
  <si>
    <t>-420162053</t>
  </si>
  <si>
    <t>D-SPEC - 2024</t>
  </si>
  <si>
    <t>-127285289</t>
  </si>
  <si>
    <t>POS-SPEC - 2025</t>
  </si>
  <si>
    <t>Jednokřídlé, posuvné, plné s průhledem - bezpečnostní sklo; 1200x2100; automatický elektrický pohon; nerez -; zárubeň součást dveří, posun po stene, barva - nerez;</t>
  </si>
  <si>
    <t>-1799654297</t>
  </si>
  <si>
    <t>POS - 2026</t>
  </si>
  <si>
    <t>1754953405</t>
  </si>
  <si>
    <t>POS-SPEC - 2027</t>
  </si>
  <si>
    <t>372324290</t>
  </si>
  <si>
    <t>POS-SPEC - 2028</t>
  </si>
  <si>
    <t>-244000311</t>
  </si>
  <si>
    <t>POS-SPEC - 2029</t>
  </si>
  <si>
    <t>816454149</t>
  </si>
  <si>
    <t>POS-SPEC - 2030</t>
  </si>
  <si>
    <t>-723234949</t>
  </si>
  <si>
    <t>POS-SPEC - 2031</t>
  </si>
  <si>
    <t>1202099920</t>
  </si>
  <si>
    <t>POS - 2032</t>
  </si>
  <si>
    <t>-649543592</t>
  </si>
  <si>
    <t>D-SPEC - 2033</t>
  </si>
  <si>
    <t>1623990344</t>
  </si>
  <si>
    <t>D-SPEC - 2034</t>
  </si>
  <si>
    <t>1444362176</t>
  </si>
  <si>
    <t>POS - 2035</t>
  </si>
  <si>
    <t>1766027403</t>
  </si>
  <si>
    <t>POS-SPEC - 2036</t>
  </si>
  <si>
    <t>1568566523</t>
  </si>
  <si>
    <t>POS-SPEC - 2037</t>
  </si>
  <si>
    <t>572663674</t>
  </si>
  <si>
    <t>D - 2038</t>
  </si>
  <si>
    <t>1342540092</t>
  </si>
  <si>
    <t>D - 2039</t>
  </si>
  <si>
    <t>-248469077</t>
  </si>
  <si>
    <t>D - 2040</t>
  </si>
  <si>
    <t>732087233</t>
  </si>
  <si>
    <t>POS - 2041</t>
  </si>
  <si>
    <t>1360019080</t>
  </si>
  <si>
    <t>D - 2042</t>
  </si>
  <si>
    <t>-324219793</t>
  </si>
  <si>
    <t>POS-SPEC - 2043</t>
  </si>
  <si>
    <t>Jednokřídlé, posuvné, celoprosklené-jednosklo; 1200x2100; automatický elektrický pohon; hliník -; zárubeň ocelová,součást dveří, posun po stene;</t>
  </si>
  <si>
    <t>-1744280196</t>
  </si>
  <si>
    <t>POS-SPEC - 2045</t>
  </si>
  <si>
    <t>982669737</t>
  </si>
  <si>
    <t>POS-SPEC - 2046</t>
  </si>
  <si>
    <t>1847622132</t>
  </si>
  <si>
    <t>POS-SPEC - 2047</t>
  </si>
  <si>
    <t>-763123257</t>
  </si>
  <si>
    <t>POS-SPEC - 2048</t>
  </si>
  <si>
    <t>-1164383687</t>
  </si>
  <si>
    <t>D - 2049</t>
  </si>
  <si>
    <t>Jednokřídlé, otevíravé, plné ; 900x1970; klika/koule; dřevo CPL; zárubeň ocelová se strukturou RAL dle investora; -</t>
  </si>
  <si>
    <t>459712404</t>
  </si>
  <si>
    <t>POS-SPEC - 2050</t>
  </si>
  <si>
    <t>-667769370</t>
  </si>
  <si>
    <t>POS-SPEC - 2051</t>
  </si>
  <si>
    <t>1344255163</t>
  </si>
  <si>
    <t>POS-SPEC - 2052</t>
  </si>
  <si>
    <t>-1280266862</t>
  </si>
  <si>
    <t>POS-SPEC - 2053</t>
  </si>
  <si>
    <t>2087463481</t>
  </si>
  <si>
    <t>D - 2054</t>
  </si>
  <si>
    <t>555637122</t>
  </si>
  <si>
    <t>D - 2055</t>
  </si>
  <si>
    <t>Jednokřídlé, otevíravé, plné ; 700x1970; klika-klika; dřevo CPL; zárubeň ocelová RAL dle investora; -</t>
  </si>
  <si>
    <t>2075209623</t>
  </si>
  <si>
    <t>D - 2056</t>
  </si>
  <si>
    <t>-2031953584</t>
  </si>
  <si>
    <t>D - 2057</t>
  </si>
  <si>
    <t>1491077211</t>
  </si>
  <si>
    <t>POS - 2058</t>
  </si>
  <si>
    <t>Jednokřídlé, posuvné v celé šířce, plné; 800x2100; vně.madlo/vni.mušle; dřevo CPL; zárubeň ocelová se strukturou RAL dle investora;</t>
  </si>
  <si>
    <t>1893329544</t>
  </si>
  <si>
    <t>D - 2059</t>
  </si>
  <si>
    <t>677263322</t>
  </si>
  <si>
    <t>POS-SPEC - 2060</t>
  </si>
  <si>
    <t>-480377692</t>
  </si>
  <si>
    <t>POS-SPEC - 2061</t>
  </si>
  <si>
    <t>-633458298</t>
  </si>
  <si>
    <t>POS-SPEC - 2062</t>
  </si>
  <si>
    <t>-560803278</t>
  </si>
  <si>
    <t>POS-SPEC - 2063</t>
  </si>
  <si>
    <t>561477729</t>
  </si>
  <si>
    <t>POS-SPEC - 2064</t>
  </si>
  <si>
    <t>310907526</t>
  </si>
  <si>
    <t>D - 2065</t>
  </si>
  <si>
    <t>-732665377</t>
  </si>
  <si>
    <t>POS-SPEC - 2066</t>
  </si>
  <si>
    <t>290125113</t>
  </si>
  <si>
    <t>POS-SPEC - 2067</t>
  </si>
  <si>
    <t>-1993962271</t>
  </si>
  <si>
    <t>POS-SPEC - 2068</t>
  </si>
  <si>
    <t>1756091420</t>
  </si>
  <si>
    <t>D - 2069</t>
  </si>
  <si>
    <t>305933332</t>
  </si>
  <si>
    <t>D - 2070</t>
  </si>
  <si>
    <t>-1661801345</t>
  </si>
  <si>
    <t>D - 2071</t>
  </si>
  <si>
    <t>-237596571</t>
  </si>
  <si>
    <t>D - 2072</t>
  </si>
  <si>
    <t>1333837940</t>
  </si>
  <si>
    <t>D - 2073</t>
  </si>
  <si>
    <t>1851405059</t>
  </si>
  <si>
    <t>POS - 2074</t>
  </si>
  <si>
    <t>131471403</t>
  </si>
  <si>
    <t>POS-SPEC - 2075</t>
  </si>
  <si>
    <t>1129504978</t>
  </si>
  <si>
    <t>POS-SPEC - 2076</t>
  </si>
  <si>
    <t>-357188906</t>
  </si>
  <si>
    <t>POŽ - 2077</t>
  </si>
  <si>
    <t>Dveře dvoukřídlé (křídla 900+900),celoprosklené-jednosklo,trvale otevřené na magnet; 1800x2200; klika/klika-svislá-požární únik; hliník -; zárubeň ocelová se strukturou RAL dle investora; EI 30-Sm-C DP3</t>
  </si>
  <si>
    <t>1219273435</t>
  </si>
  <si>
    <t>D - 2078</t>
  </si>
  <si>
    <t>Jednokřídlé, otevíravé,plné s průhledem; 1200x1970; madlo/madlo malé místo kliky na výšku; hliník -; zárubeň ocelová se strukturou RAL dle investora; -</t>
  </si>
  <si>
    <t>-1195438032</t>
  </si>
  <si>
    <t>POS - 2079</t>
  </si>
  <si>
    <t>Jednokřídlé, posuvné v celé šířce, plné; 1200x2100; vně.madlo/vni.mušle; hliník -; zárubeň ocelová se strukturou RAL dle investora; -</t>
  </si>
  <si>
    <t>1409703347</t>
  </si>
  <si>
    <t>POS-SPEC - 2080</t>
  </si>
  <si>
    <t>-1015432428</t>
  </si>
  <si>
    <t>D - 2081</t>
  </si>
  <si>
    <t>Jednokřídlé, otevíravé, plné ; 1100x1970; klika/klika; dřevo CPL; zárubeň ocelová se strukturou RAL dle investora; -</t>
  </si>
  <si>
    <t>-2022634438</t>
  </si>
  <si>
    <t>POS-SPEC - 2082</t>
  </si>
  <si>
    <t>Jednokřídlé, posuvné, plné s průhledem - bezpečnostní sklo; 1100x2100; automatický elektrický pohon; nerez -; zárubeň součást dveří, posun po stene, barva - nerez;</t>
  </si>
  <si>
    <t>1107862879</t>
  </si>
  <si>
    <t>POS-SPEC - 2083</t>
  </si>
  <si>
    <t>Jednokřídlé, posuvné, plné s průhledem - bezpečnostní sklo; 1400x2100; automatický elektrický pohon; nerez -; zárubeň součást dveří, posun po stene, barva - nerez;</t>
  </si>
  <si>
    <t>1735336387</t>
  </si>
  <si>
    <t>POS-SPEC - 2084</t>
  </si>
  <si>
    <t>1054104385</t>
  </si>
  <si>
    <t>POS-SPEC - 2085</t>
  </si>
  <si>
    <t>1145532207</t>
  </si>
  <si>
    <t>POS-SPEC - 2086</t>
  </si>
  <si>
    <t>1678724574</t>
  </si>
  <si>
    <t>POS-SPEC - 2087</t>
  </si>
  <si>
    <t>1356185762</t>
  </si>
  <si>
    <t>POS-SPEC - 2088</t>
  </si>
  <si>
    <t>1890483105</t>
  </si>
  <si>
    <t>D - 2089</t>
  </si>
  <si>
    <t>309053615</t>
  </si>
  <si>
    <t>D - 2090</t>
  </si>
  <si>
    <t>892670222</t>
  </si>
  <si>
    <t>D - 2091</t>
  </si>
  <si>
    <t>826989091</t>
  </si>
  <si>
    <t>D - 2092</t>
  </si>
  <si>
    <t>-248883552</t>
  </si>
  <si>
    <t>D - 2093</t>
  </si>
  <si>
    <t>1087920252</t>
  </si>
  <si>
    <t>D - 2094</t>
  </si>
  <si>
    <t>22358388</t>
  </si>
  <si>
    <t>D - 2095</t>
  </si>
  <si>
    <t>-1444317196</t>
  </si>
  <si>
    <t>D - 2096</t>
  </si>
  <si>
    <t>-1069179896</t>
  </si>
  <si>
    <t>D - 2097</t>
  </si>
  <si>
    <t>295573018</t>
  </si>
  <si>
    <t>D - 2098</t>
  </si>
  <si>
    <t>-1815368034</t>
  </si>
  <si>
    <t>D - 2099</t>
  </si>
  <si>
    <t>-981429661</t>
  </si>
  <si>
    <t>D - 2100</t>
  </si>
  <si>
    <t>-772103647</t>
  </si>
  <si>
    <t>D - 2101</t>
  </si>
  <si>
    <t>-1178690785</t>
  </si>
  <si>
    <t>D - 2102</t>
  </si>
  <si>
    <t>137595793</t>
  </si>
  <si>
    <t>D - 2103</t>
  </si>
  <si>
    <t>-535017722</t>
  </si>
  <si>
    <t>POS-SPEC - 2104</t>
  </si>
  <si>
    <t>Jednokřídlé, posuvné, plné s průhledem - bezpečnostní sklo; 1400x2100; automatický elektrický pohon; hliník -; zárubeň ocelová,součást dveří, posun po stene;</t>
  </si>
  <si>
    <t>928367844</t>
  </si>
  <si>
    <t>D - 2105</t>
  </si>
  <si>
    <t>Jednokřídlé, otevíravé celoprosklené-jednosklo; 1200x1970; madlo/madlo malé místo kliky na výšku; hliník -; zárubeň ocelová se strukturou RAL dle investora; -</t>
  </si>
  <si>
    <t>-839922034</t>
  </si>
  <si>
    <t>POS-SPEC - 2108</t>
  </si>
  <si>
    <t>Jednokřídlé, posuvné, celoprosklené-jednosklo; 1400x2100; automatický elektrický pohon; hliník -; zárubeň ocelová,součást dveří, posun po stene;</t>
  </si>
  <si>
    <t>423770023</t>
  </si>
  <si>
    <t>D - 2109</t>
  </si>
  <si>
    <t>Jednokřídlé, otevíravé,  plné ; 900x1970; klika/koule; dřevo CPL; zárubeň ocelová se strukturou RAL dle investora; -</t>
  </si>
  <si>
    <t>-263815972</t>
  </si>
  <si>
    <t>D - 2110</t>
  </si>
  <si>
    <t>-422102147</t>
  </si>
  <si>
    <t>POŽ - 2111</t>
  </si>
  <si>
    <t>Jednokřídlé, otevíravé plné s průhledem-jednosklo; 1100x1970; madlo/klika; hliník -; zárubeň ocelová se strukturou RAL dle investora; EI 30-Sm-C DP3</t>
  </si>
  <si>
    <t>-1108213594</t>
  </si>
  <si>
    <t>POŽ - 2112</t>
  </si>
  <si>
    <t>Jednokřídlé, otevíravé, plné ; 800x1970; klika/koule; dřevo CPL; zárubeň ocelová se strukturou RAL dle investora; EI 30-Sm-C DP3</t>
  </si>
  <si>
    <t>1220491962</t>
  </si>
  <si>
    <t>D - 2113</t>
  </si>
  <si>
    <t>Dveře dvoukřídlé (křídla 900+900),celoprosklené-jednosklo; 1800x1970; klika/klika; hliník -; zárubeň ocelová se strukturou RAL dle investora; -</t>
  </si>
  <si>
    <t>-634344304</t>
  </si>
  <si>
    <t>POŽ - 2114</t>
  </si>
  <si>
    <t>Jednokřídlé, otevíravé, plné ; 900x1970; klika/klika; dřevo CPL; zárubeň ocelová se strukturou RAL dle investora; EI 30-Sm-C DP3</t>
  </si>
  <si>
    <t>-1755517956</t>
  </si>
  <si>
    <t>POS-POŽ - 2115</t>
  </si>
  <si>
    <t>Dveře dvoukřídlé,celoprosklené-jednosklo; 1400x2200; -; hliník -; zárubeň ocelová,součást dveří, posun po stene; EI 30-Sm-C DP3</t>
  </si>
  <si>
    <t>-2039859537</t>
  </si>
  <si>
    <t>D - 2116</t>
  </si>
  <si>
    <t>1913675755</t>
  </si>
  <si>
    <t>D - 2117</t>
  </si>
  <si>
    <t>744633219</t>
  </si>
  <si>
    <t>D - 2118</t>
  </si>
  <si>
    <t>1721692323</t>
  </si>
  <si>
    <t>D - 2119</t>
  </si>
  <si>
    <t>869071021</t>
  </si>
  <si>
    <t>D - 2120</t>
  </si>
  <si>
    <t>-1728270686</t>
  </si>
  <si>
    <t>D - 2121</t>
  </si>
  <si>
    <t>-1089155945</t>
  </si>
  <si>
    <t>POS-SPEC - 2122</t>
  </si>
  <si>
    <t>Jednokřídlé, posuvné,plné; 1000x2000; automatický elektrický pohon; hliník -; zárubeň ocelová,součást dveří, posun po stene; -</t>
  </si>
  <si>
    <t>202525989</t>
  </si>
  <si>
    <t>POŽ - 2123</t>
  </si>
  <si>
    <t>Dveře dvoukřídlé (křídla 1100+700),celoprosklené-jednosklo,trvale otevřené na magnet; 1800x2200; klika/klika-svislá-požární únik; hliník -; zárubeň ocelová se strukturou RAL dle investora; EI 30-Sm-C DP3</t>
  </si>
  <si>
    <t>503513502</t>
  </si>
  <si>
    <t>D - 2124</t>
  </si>
  <si>
    <t>1510875867</t>
  </si>
  <si>
    <t>D - 2125</t>
  </si>
  <si>
    <t>-1164802097</t>
  </si>
  <si>
    <t>D - 2126</t>
  </si>
  <si>
    <t>968897213</t>
  </si>
  <si>
    <t>POS - 2127</t>
  </si>
  <si>
    <t>442802076</t>
  </si>
  <si>
    <t>D - 2128</t>
  </si>
  <si>
    <t>-781942960</t>
  </si>
  <si>
    <t>D - 2129</t>
  </si>
  <si>
    <t>1526428892</t>
  </si>
  <si>
    <t>D - 2130</t>
  </si>
  <si>
    <t>-2102201077</t>
  </si>
  <si>
    <t>D - 2131</t>
  </si>
  <si>
    <t>2141476399</t>
  </si>
  <si>
    <t>D - 2132</t>
  </si>
  <si>
    <t>-1903126954</t>
  </si>
  <si>
    <t>D - 2133</t>
  </si>
  <si>
    <t>259182267</t>
  </si>
  <si>
    <t>D - 2134</t>
  </si>
  <si>
    <t>-911419564</t>
  </si>
  <si>
    <t>D - 2135</t>
  </si>
  <si>
    <t>-327617298</t>
  </si>
  <si>
    <t>D - 2136</t>
  </si>
  <si>
    <t>1556720559</t>
  </si>
  <si>
    <t>D - 2137</t>
  </si>
  <si>
    <t>-1515048024</t>
  </si>
  <si>
    <t>D - 2138</t>
  </si>
  <si>
    <t>-974935950</t>
  </si>
  <si>
    <t>D - 2139</t>
  </si>
  <si>
    <t>-558101304</t>
  </si>
  <si>
    <t>D - 2140</t>
  </si>
  <si>
    <t>1263612372</t>
  </si>
  <si>
    <t>POŽ - 2141</t>
  </si>
  <si>
    <t>1095863209</t>
  </si>
  <si>
    <t>D - 2142</t>
  </si>
  <si>
    <t>Jednokřídlé, otevíravé celoprosklené-jednosklo; 1400x2200; madlo/klika svislá; hliník -; zárubeň ocelová se strukturou RAL dle investora; -</t>
  </si>
  <si>
    <t>-1485378643</t>
  </si>
  <si>
    <t>POŽ - 2143</t>
  </si>
  <si>
    <t>Jednokřídlé, otevíravé celoprosklené-jednosklo; 1400x2200; madlo/klika svislá; hliník -; zárubeň ocelová se strukturou RAL dle investora; EI 30-Sm-C DP3</t>
  </si>
  <si>
    <t>2140498551</t>
  </si>
  <si>
    <t>POS - 2144</t>
  </si>
  <si>
    <t>Jednokřídlé, posuvné, celoprosklené-jednosklo; 1400x2200; automatický elektrický pohon; hliník -; zárubeň ocelová,součást dveří, posun po stene; -</t>
  </si>
  <si>
    <t>124607675</t>
  </si>
  <si>
    <t>D - 2145</t>
  </si>
  <si>
    <t>Jednokřídlé, otevíravé, plné ; 1000x1970; klika/klika; dřevo zvýšená voděodolnost; zárubeň ocelová se strukturou RAL dle investora; -</t>
  </si>
  <si>
    <t>1290891549</t>
  </si>
  <si>
    <t>D - 2146</t>
  </si>
  <si>
    <t>453010858</t>
  </si>
  <si>
    <t>POS - 2147</t>
  </si>
  <si>
    <t>29873702</t>
  </si>
  <si>
    <t>POS - 2148</t>
  </si>
  <si>
    <t>619939732</t>
  </si>
  <si>
    <t>D - 2149</t>
  </si>
  <si>
    <t>1625384357</t>
  </si>
  <si>
    <t>D - 2150</t>
  </si>
  <si>
    <t>-1260471807</t>
  </si>
  <si>
    <t>D - 2151</t>
  </si>
  <si>
    <t>-1531060743</t>
  </si>
  <si>
    <t>D - 2152</t>
  </si>
  <si>
    <t>1313091025</t>
  </si>
  <si>
    <t>D - 2153</t>
  </si>
  <si>
    <t>335017111</t>
  </si>
  <si>
    <t>D - 2154</t>
  </si>
  <si>
    <t>-1153080026</t>
  </si>
  <si>
    <t>D - 2155</t>
  </si>
  <si>
    <t>-1347283546</t>
  </si>
  <si>
    <t>D - 2156</t>
  </si>
  <si>
    <t>1424474477</t>
  </si>
  <si>
    <t>D - 2157</t>
  </si>
  <si>
    <t>586674762</t>
  </si>
  <si>
    <t>D - 2158</t>
  </si>
  <si>
    <t>1049437374</t>
  </si>
  <si>
    <t>POŽ - 2159</t>
  </si>
  <si>
    <t>Jednokřídlé, otevíravé celoprosklené-jednosklo; 1400x2200; klika-svislá/koule; hliník -; zárubeň ocelová se strukturou RAL dle investora; EI 30-Sm-C DP3</t>
  </si>
  <si>
    <t>-2076980618</t>
  </si>
  <si>
    <t>D-AKU - 2160</t>
  </si>
  <si>
    <t>2098581431</t>
  </si>
  <si>
    <t>327</t>
  </si>
  <si>
    <t>D - 2161</t>
  </si>
  <si>
    <t>370540033</t>
  </si>
  <si>
    <t>328</t>
  </si>
  <si>
    <t>D-AKU - 2162</t>
  </si>
  <si>
    <t>-911656967</t>
  </si>
  <si>
    <t>329</t>
  </si>
  <si>
    <t>D - 2163</t>
  </si>
  <si>
    <t>179638187</t>
  </si>
  <si>
    <t>330</t>
  </si>
  <si>
    <t>D - 2164</t>
  </si>
  <si>
    <t>-1536041412</t>
  </si>
  <si>
    <t>331</t>
  </si>
  <si>
    <t>D-AKU - 2165</t>
  </si>
  <si>
    <t>Jednokřídlé, otevíravé, plné, akustické; 1200x1970; klika/klika; dřevo CPL; zárubeň ocelová se strukturou RAL dle investora; -</t>
  </si>
  <si>
    <t>2004724226</t>
  </si>
  <si>
    <t>332</t>
  </si>
  <si>
    <t>D - 2166</t>
  </si>
  <si>
    <t>-489501999</t>
  </si>
  <si>
    <t>333</t>
  </si>
  <si>
    <t>D - 2167</t>
  </si>
  <si>
    <t>1358798645</t>
  </si>
  <si>
    <t>334</t>
  </si>
  <si>
    <t>D - 2168</t>
  </si>
  <si>
    <t>-1614989357</t>
  </si>
  <si>
    <t>335</t>
  </si>
  <si>
    <t>D - 2169</t>
  </si>
  <si>
    <t>-869869993</t>
  </si>
  <si>
    <t>336</t>
  </si>
  <si>
    <t>D - 2170</t>
  </si>
  <si>
    <t>1802462244</t>
  </si>
  <si>
    <t>337</t>
  </si>
  <si>
    <t>D - 2171</t>
  </si>
  <si>
    <t>1394318597</t>
  </si>
  <si>
    <t>338</t>
  </si>
  <si>
    <t>D - 2172</t>
  </si>
  <si>
    <t>-532349416</t>
  </si>
  <si>
    <t>339</t>
  </si>
  <si>
    <t>D - 2173</t>
  </si>
  <si>
    <t>Jednokřídlé, otevíravé,prosklené z 1/2 -jednosklo; 800x1970; koule/klika; hliník -; zárubeň ocelová se strukturou RAL dle investora; -</t>
  </si>
  <si>
    <t>-99831539</t>
  </si>
  <si>
    <t>340</t>
  </si>
  <si>
    <t>POS - 2174</t>
  </si>
  <si>
    <t>1174031676</t>
  </si>
  <si>
    <t>341</t>
  </si>
  <si>
    <t>D-AKU - 2175</t>
  </si>
  <si>
    <t>-498877018</t>
  </si>
  <si>
    <t>342</t>
  </si>
  <si>
    <t>D - 2176</t>
  </si>
  <si>
    <t>-850772691</t>
  </si>
  <si>
    <t>343</t>
  </si>
  <si>
    <t>D - 2177</t>
  </si>
  <si>
    <t>23221108</t>
  </si>
  <si>
    <t>344</t>
  </si>
  <si>
    <t>D - 2178</t>
  </si>
  <si>
    <t>-1620922274</t>
  </si>
  <si>
    <t>345</t>
  </si>
  <si>
    <t>D-AKU - 2179</t>
  </si>
  <si>
    <t>-2071238630</t>
  </si>
  <si>
    <t>346</t>
  </si>
  <si>
    <t>D - 2180</t>
  </si>
  <si>
    <t>-572636910</t>
  </si>
  <si>
    <t>347</t>
  </si>
  <si>
    <t>D - 2181</t>
  </si>
  <si>
    <t>-995023780</t>
  </si>
  <si>
    <t>348</t>
  </si>
  <si>
    <t>D - 2182</t>
  </si>
  <si>
    <t>-2020267364</t>
  </si>
  <si>
    <t>349</t>
  </si>
  <si>
    <t>D-AKU - 2183</t>
  </si>
  <si>
    <t>-16067784</t>
  </si>
  <si>
    <t>350</t>
  </si>
  <si>
    <t>D - 2184</t>
  </si>
  <si>
    <t>-503795450</t>
  </si>
  <si>
    <t>351</t>
  </si>
  <si>
    <t>D - 2185</t>
  </si>
  <si>
    <t>-1594548908</t>
  </si>
  <si>
    <t>352</t>
  </si>
  <si>
    <t>D - 2186</t>
  </si>
  <si>
    <t>-1821205432</t>
  </si>
  <si>
    <t>353</t>
  </si>
  <si>
    <t>D-AKU - 2187</t>
  </si>
  <si>
    <t>1196275012</t>
  </si>
  <si>
    <t>354</t>
  </si>
  <si>
    <t>D - 2188</t>
  </si>
  <si>
    <t>-937342632</t>
  </si>
  <si>
    <t>355</t>
  </si>
  <si>
    <t>D - 2189</t>
  </si>
  <si>
    <t>1436250044</t>
  </si>
  <si>
    <t>356</t>
  </si>
  <si>
    <t>D - 2190</t>
  </si>
  <si>
    <t>932936736</t>
  </si>
  <si>
    <t>357</t>
  </si>
  <si>
    <t>D-AKU - 2191</t>
  </si>
  <si>
    <t>76458621</t>
  </si>
  <si>
    <t>358</t>
  </si>
  <si>
    <t>D - 2192</t>
  </si>
  <si>
    <t>60434060</t>
  </si>
  <si>
    <t>359</t>
  </si>
  <si>
    <t>D - 2193</t>
  </si>
  <si>
    <t>-400285307</t>
  </si>
  <si>
    <t>360</t>
  </si>
  <si>
    <t>D - 2194</t>
  </si>
  <si>
    <t>-750663531</t>
  </si>
  <si>
    <t>361</t>
  </si>
  <si>
    <t>D-AKU - 2195</t>
  </si>
  <si>
    <t>-121961715</t>
  </si>
  <si>
    <t>362</t>
  </si>
  <si>
    <t>D - 2196</t>
  </si>
  <si>
    <t>-227325069</t>
  </si>
  <si>
    <t>363</t>
  </si>
  <si>
    <t>D - 2197</t>
  </si>
  <si>
    <t>968854132</t>
  </si>
  <si>
    <t>364</t>
  </si>
  <si>
    <t>D - 2198</t>
  </si>
  <si>
    <t>-1095360487</t>
  </si>
  <si>
    <t>365</t>
  </si>
  <si>
    <t>D-AKU - 2199</t>
  </si>
  <si>
    <t>-1441865423</t>
  </si>
  <si>
    <t>366</t>
  </si>
  <si>
    <t>D - 2200</t>
  </si>
  <si>
    <t>1131810417</t>
  </si>
  <si>
    <t>367</t>
  </si>
  <si>
    <t>D - 2201</t>
  </si>
  <si>
    <t>-672840791</t>
  </si>
  <si>
    <t>368</t>
  </si>
  <si>
    <t>D - 2202</t>
  </si>
  <si>
    <t>1793457818</t>
  </si>
  <si>
    <t>369</t>
  </si>
  <si>
    <t>D-AKU - 2203</t>
  </si>
  <si>
    <t>104769664</t>
  </si>
  <si>
    <t>370</t>
  </si>
  <si>
    <t>D - 2204</t>
  </si>
  <si>
    <t>50482012</t>
  </si>
  <si>
    <t>371</t>
  </si>
  <si>
    <t>D - 2205</t>
  </si>
  <si>
    <t>408842149</t>
  </si>
  <si>
    <t>372</t>
  </si>
  <si>
    <t>D - 2206</t>
  </si>
  <si>
    <t>956329730</t>
  </si>
  <si>
    <t>373</t>
  </si>
  <si>
    <t>D-AKU - 2207</t>
  </si>
  <si>
    <t>1796825864</t>
  </si>
  <si>
    <t>374</t>
  </si>
  <si>
    <t>D - 2208</t>
  </si>
  <si>
    <t>1479472316</t>
  </si>
  <si>
    <t>375</t>
  </si>
  <si>
    <t>D - 2209</t>
  </si>
  <si>
    <t>375744981</t>
  </si>
  <si>
    <t>376</t>
  </si>
  <si>
    <t>POŽ - 2210</t>
  </si>
  <si>
    <t>Jednokřídlé, otevíravé celoprosklené-jednosklo; 1400x2200; madlo/madlo malé místo kliky na výšku; hliník -; zárubeň ocelová se strukturou RAL dle investora; EI 30-Sm-C DP3</t>
  </si>
  <si>
    <t>895922050</t>
  </si>
  <si>
    <t>377</t>
  </si>
  <si>
    <t>POŽ - 2211</t>
  </si>
  <si>
    <t>-907072365</t>
  </si>
  <si>
    <t>378</t>
  </si>
  <si>
    <t>POŽ - 2212</t>
  </si>
  <si>
    <t>Jednokřídlé, otevíravé, plné ocelové; 900x1970; klika/koule; ocel -; zárubeň ocelová se strukturou RAL dle investora; EI 45 C DP1</t>
  </si>
  <si>
    <t>101552454</t>
  </si>
  <si>
    <t>379</t>
  </si>
  <si>
    <t>POŽ - 2213</t>
  </si>
  <si>
    <t>1487448091</t>
  </si>
  <si>
    <t>380</t>
  </si>
  <si>
    <t>D-AKU - 2214</t>
  </si>
  <si>
    <t>-1253330182</t>
  </si>
  <si>
    <t>381</t>
  </si>
  <si>
    <t>POS - 2215</t>
  </si>
  <si>
    <t>Jednokřídlé, posuvné v celé šířce, plné; 900x1970; vně.madlo/vni.mušle; dřevo CPL; zárubeň ocelová se strukturou RAL dle investora; -</t>
  </si>
  <si>
    <t>1451775052</t>
  </si>
  <si>
    <t>382</t>
  </si>
  <si>
    <t>D-AKU - 2216</t>
  </si>
  <si>
    <t>1090939528</t>
  </si>
  <si>
    <t>383</t>
  </si>
  <si>
    <t>POS - 2217</t>
  </si>
  <si>
    <t>-1326598556</t>
  </si>
  <si>
    <t>384</t>
  </si>
  <si>
    <t>D-AKU - 2218</t>
  </si>
  <si>
    <t>1530389457</t>
  </si>
  <si>
    <t>385</t>
  </si>
  <si>
    <t>POS - 2219</t>
  </si>
  <si>
    <t>-1316653369</t>
  </si>
  <si>
    <t>386</t>
  </si>
  <si>
    <t>D - 2220</t>
  </si>
  <si>
    <t>-525359984</t>
  </si>
  <si>
    <t>387</t>
  </si>
  <si>
    <t>D - 2221</t>
  </si>
  <si>
    <t>1605929973</t>
  </si>
  <si>
    <t>388</t>
  </si>
  <si>
    <t>POS - 2222</t>
  </si>
  <si>
    <t>Jednokřídlé, posuvné v celé šířce, plné; 1000x1970; vně.madlo/vni.mušle; dřevo CPL; zárubeň ocelová se strukturou RAL dle investora; -</t>
  </si>
  <si>
    <t>396769536</t>
  </si>
  <si>
    <t>389</t>
  </si>
  <si>
    <t>POŽ - 2223</t>
  </si>
  <si>
    <t>Jednokřídlé, otevíravé celoprosklené-jednosklo; 1400x2200; klika svislá/klika svislá-požární únik; hliník -; zárubeň ocelová se strukturou RAL dle investora; EI 30-Sm-C DP3</t>
  </si>
  <si>
    <t>-1601266016</t>
  </si>
  <si>
    <t>390</t>
  </si>
  <si>
    <t>D - 2224</t>
  </si>
  <si>
    <t>-1928698113</t>
  </si>
  <si>
    <t>391</t>
  </si>
  <si>
    <t>D - 2225</t>
  </si>
  <si>
    <t>-1087431726</t>
  </si>
  <si>
    <t>392</t>
  </si>
  <si>
    <t>D - 2226</t>
  </si>
  <si>
    <t>501111199</t>
  </si>
  <si>
    <t>393</t>
  </si>
  <si>
    <t>POŽ - 2227</t>
  </si>
  <si>
    <t>-1618073725</t>
  </si>
  <si>
    <t>394</t>
  </si>
  <si>
    <t>D - 2228</t>
  </si>
  <si>
    <t>921576489</t>
  </si>
  <si>
    <t>395</t>
  </si>
  <si>
    <t>D - 2229</t>
  </si>
  <si>
    <t>1801517300</t>
  </si>
  <si>
    <t>396</t>
  </si>
  <si>
    <t>POŽ - 2230</t>
  </si>
  <si>
    <t>243794016</t>
  </si>
  <si>
    <t>397</t>
  </si>
  <si>
    <t>POŽ - 2231</t>
  </si>
  <si>
    <t>1900732063</t>
  </si>
  <si>
    <t>398</t>
  </si>
  <si>
    <t>POS-POŽ - 3001</t>
  </si>
  <si>
    <t>922110461</t>
  </si>
  <si>
    <t>399</t>
  </si>
  <si>
    <t>D - 3002</t>
  </si>
  <si>
    <t>Jednokřídlé, otevíravé, plné  + samozavírač; 1000x1970; klika/klika; dřevo CPL; zárubeň ocelová se strukturou RAL dle investora; -</t>
  </si>
  <si>
    <t>633003023</t>
  </si>
  <si>
    <t>400</t>
  </si>
  <si>
    <t>D - 3003</t>
  </si>
  <si>
    <t>-1358667027</t>
  </si>
  <si>
    <t>401</t>
  </si>
  <si>
    <t>D - 3004</t>
  </si>
  <si>
    <t>Jednokřídlé, otevíravé, plné  + samozavírač; 900x1970; klika/klika; dřevo CPL; zárubeň ocelová se strukturou RAL dle investora; -</t>
  </si>
  <si>
    <t>-1488080647</t>
  </si>
  <si>
    <t>402</t>
  </si>
  <si>
    <t>POS - 3005</t>
  </si>
  <si>
    <t>Jednokřídlé, posuvné, celoprosklené-jednosklo; 1400x2100; automatický elektrický pohon; hliník -; zárubeň ocelová,součást dveří, posun po stene; -</t>
  </si>
  <si>
    <t>1602598314</t>
  </si>
  <si>
    <t>403</t>
  </si>
  <si>
    <t>POS - 3006</t>
  </si>
  <si>
    <t>-274854507</t>
  </si>
  <si>
    <t>404</t>
  </si>
  <si>
    <t>POS-AKU - 3007</t>
  </si>
  <si>
    <t>Jednokřídlé, posuvné, celoprosklené-jednosklo, akustické; 1400x2100; automatický elektrický pohon; hliník -; zárubeň ocelová,součást dveří, posun po stene; -</t>
  </si>
  <si>
    <t>-298581737</t>
  </si>
  <si>
    <t>405</t>
  </si>
  <si>
    <t>POS - 3008</t>
  </si>
  <si>
    <t>-469413714</t>
  </si>
  <si>
    <t>406</t>
  </si>
  <si>
    <t>POS-AKU - 3009</t>
  </si>
  <si>
    <t>1491339503</t>
  </si>
  <si>
    <t>407</t>
  </si>
  <si>
    <t>POS - 3010</t>
  </si>
  <si>
    <t>98923539</t>
  </si>
  <si>
    <t>408</t>
  </si>
  <si>
    <t>D - 3011</t>
  </si>
  <si>
    <t>213830866</t>
  </si>
  <si>
    <t>409</t>
  </si>
  <si>
    <t>D - 3012</t>
  </si>
  <si>
    <t>-818967531</t>
  </si>
  <si>
    <t>410</t>
  </si>
  <si>
    <t>D - 3013</t>
  </si>
  <si>
    <t>6069818</t>
  </si>
  <si>
    <t>411</t>
  </si>
  <si>
    <t>D - 3014</t>
  </si>
  <si>
    <t>366037425</t>
  </si>
  <si>
    <t>412</t>
  </si>
  <si>
    <t>D - 3015</t>
  </si>
  <si>
    <t>-2141736214</t>
  </si>
  <si>
    <t>413</t>
  </si>
  <si>
    <t>D - 3016</t>
  </si>
  <si>
    <t>1874735491</t>
  </si>
  <si>
    <t>414</t>
  </si>
  <si>
    <t>D - 3017</t>
  </si>
  <si>
    <t>394725785</t>
  </si>
  <si>
    <t>415</t>
  </si>
  <si>
    <t>D - 3018</t>
  </si>
  <si>
    <t>-1635767975</t>
  </si>
  <si>
    <t>416</t>
  </si>
  <si>
    <t>D - 3019</t>
  </si>
  <si>
    <t>-1726158455</t>
  </si>
  <si>
    <t>417</t>
  </si>
  <si>
    <t>D - 3020</t>
  </si>
  <si>
    <t>-105927647</t>
  </si>
  <si>
    <t>418</t>
  </si>
  <si>
    <t>D - 3021</t>
  </si>
  <si>
    <t>-198351498</t>
  </si>
  <si>
    <t>419</t>
  </si>
  <si>
    <t>D - 3022</t>
  </si>
  <si>
    <t>-1972476828</t>
  </si>
  <si>
    <t>420</t>
  </si>
  <si>
    <t>POS - 3023</t>
  </si>
  <si>
    <t>Jednokřídlé, posuvné,plné; 1200x1970; automatický elektrický pohon; hliník -; zárubeň ocelová,součást dveří, posun po stene; -</t>
  </si>
  <si>
    <t>-1787107560</t>
  </si>
  <si>
    <t>421</t>
  </si>
  <si>
    <t>POS - 3024</t>
  </si>
  <si>
    <t>1298881386</t>
  </si>
  <si>
    <t>422</t>
  </si>
  <si>
    <t>POS - 3025</t>
  </si>
  <si>
    <t>Jednokřídlé, posuvné, celoprosklené-jednosklo; 1200x1970; automatický elektrický pohon; hliník -; zárubeň ocelová,součást dveří, posun po stene; -</t>
  </si>
  <si>
    <t>1260942394</t>
  </si>
  <si>
    <t>423</t>
  </si>
  <si>
    <t>POS - 3026</t>
  </si>
  <si>
    <t>Jednokřídlé, posuvné, celoprosklené-jednosklo; 1400x1970; automatický elektrický pohon; hliník -; zárubeň ocelová,součást dveří, posun po stene; -</t>
  </si>
  <si>
    <t>-1046118213</t>
  </si>
  <si>
    <t>424</t>
  </si>
  <si>
    <t>POS - 3027</t>
  </si>
  <si>
    <t>-1081807782</t>
  </si>
  <si>
    <t>425</t>
  </si>
  <si>
    <t>POS-AKU - 3028</t>
  </si>
  <si>
    <t>1575582554</t>
  </si>
  <si>
    <t>426</t>
  </si>
  <si>
    <t>POS - 3029</t>
  </si>
  <si>
    <t>-273324507</t>
  </si>
  <si>
    <t>427</t>
  </si>
  <si>
    <t>POS-AKU - 3030</t>
  </si>
  <si>
    <t>-1443119693</t>
  </si>
  <si>
    <t>428</t>
  </si>
  <si>
    <t>POS - 3031</t>
  </si>
  <si>
    <t>1750363073</t>
  </si>
  <si>
    <t>429</t>
  </si>
  <si>
    <t>D - 3032</t>
  </si>
  <si>
    <t>Jednokřídlé, otevíravé, plné; 1200x1970; madlo/madlo malé místo kliky na výšku; hliník -; zárubeň ocelová se strukturou RAL dle investora; -</t>
  </si>
  <si>
    <t>-1784099844</t>
  </si>
  <si>
    <t>430</t>
  </si>
  <si>
    <t>POS - 3033</t>
  </si>
  <si>
    <t>-195115991</t>
  </si>
  <si>
    <t>431</t>
  </si>
  <si>
    <t>POS - 3034</t>
  </si>
  <si>
    <t>-1168506945</t>
  </si>
  <si>
    <t>432</t>
  </si>
  <si>
    <t>POS - 3035</t>
  </si>
  <si>
    <t>133838131</t>
  </si>
  <si>
    <t>433</t>
  </si>
  <si>
    <t>POS - 3036</t>
  </si>
  <si>
    <t>1760389021</t>
  </si>
  <si>
    <t>434</t>
  </si>
  <si>
    <t>POS - 3037</t>
  </si>
  <si>
    <t>947161802</t>
  </si>
  <si>
    <t>435</t>
  </si>
  <si>
    <t>D - 3038</t>
  </si>
  <si>
    <t>1924907724</t>
  </si>
  <si>
    <t>436</t>
  </si>
  <si>
    <t>D - 3039</t>
  </si>
  <si>
    <t>506945936</t>
  </si>
  <si>
    <t>437</t>
  </si>
  <si>
    <t>D - 3040</t>
  </si>
  <si>
    <t>585461206</t>
  </si>
  <si>
    <t>438</t>
  </si>
  <si>
    <t>D - 3041</t>
  </si>
  <si>
    <t>1510353626</t>
  </si>
  <si>
    <t>439</t>
  </si>
  <si>
    <t>D - 3042</t>
  </si>
  <si>
    <t>335958868</t>
  </si>
  <si>
    <t>440</t>
  </si>
  <si>
    <t>D - 3043</t>
  </si>
  <si>
    <t>-723223347</t>
  </si>
  <si>
    <t>441</t>
  </si>
  <si>
    <t>D - 3044</t>
  </si>
  <si>
    <t>-712397156</t>
  </si>
  <si>
    <t>442</t>
  </si>
  <si>
    <t>D - 3045</t>
  </si>
  <si>
    <t>725389847</t>
  </si>
  <si>
    <t>443</t>
  </si>
  <si>
    <t>D - 3046</t>
  </si>
  <si>
    <t>-1876240507</t>
  </si>
  <si>
    <t>444</t>
  </si>
  <si>
    <t>D - 3047</t>
  </si>
  <si>
    <t>1478628461</t>
  </si>
  <si>
    <t>445</t>
  </si>
  <si>
    <t>D - 3048</t>
  </si>
  <si>
    <t>1787516716</t>
  </si>
  <si>
    <t>446</t>
  </si>
  <si>
    <t>D - 3049</t>
  </si>
  <si>
    <t>-342132275</t>
  </si>
  <si>
    <t>447</t>
  </si>
  <si>
    <t>D - 3050</t>
  </si>
  <si>
    <t>-1847425278</t>
  </si>
  <si>
    <t>448</t>
  </si>
  <si>
    <t>D - 3051</t>
  </si>
  <si>
    <t>-1435867918</t>
  </si>
  <si>
    <t>449</t>
  </si>
  <si>
    <t>D - 3052</t>
  </si>
  <si>
    <t>Jednokřídlé, otevíravé celoprosklené-jednosklo; 800x1970; klika/klika; hliník -; zárubeň ocelová se strukturou RAL dle investora; -</t>
  </si>
  <si>
    <t>644477400</t>
  </si>
  <si>
    <t>450</t>
  </si>
  <si>
    <t>D - 3053</t>
  </si>
  <si>
    <t>2017233747</t>
  </si>
  <si>
    <t>451</t>
  </si>
  <si>
    <t>D - 3054</t>
  </si>
  <si>
    <t>-1931569029</t>
  </si>
  <si>
    <t>452</t>
  </si>
  <si>
    <t>D - 3055</t>
  </si>
  <si>
    <t>Jednokřídlé, otevíravé, plné; 800x1970; koule/klika; hliník -; zárubeň ocelová se strukturou RAL dle investora; -</t>
  </si>
  <si>
    <t>-795045855</t>
  </si>
  <si>
    <t>453</t>
  </si>
  <si>
    <t>POŽ - 3056</t>
  </si>
  <si>
    <t>-1687298579</t>
  </si>
  <si>
    <t>454</t>
  </si>
  <si>
    <t>POŽ - 3057</t>
  </si>
  <si>
    <t>1370895542</t>
  </si>
  <si>
    <t>455</t>
  </si>
  <si>
    <t>POS-POŽ - 3058</t>
  </si>
  <si>
    <t>Jednokřídlé, posuvné, plné; 1400x2200; automatický elektrický pohon; hliník -; zárubeň ocelová,součást dveří, posun po stene; EI 30-Sm-C DP3</t>
  </si>
  <si>
    <t>1633036528</t>
  </si>
  <si>
    <t>456</t>
  </si>
  <si>
    <t>POS - 3059</t>
  </si>
  <si>
    <t>-193076699</t>
  </si>
  <si>
    <t>457</t>
  </si>
  <si>
    <t>D - 3060</t>
  </si>
  <si>
    <t>Jednokřídlé, otevíravé,prosklené z 1/2 -jednosklo; 800x1970; klika/klika; hliník -; zárubeň ocelová se strukturou RAL dle investora; -</t>
  </si>
  <si>
    <t>-1102368542</t>
  </si>
  <si>
    <t>458</t>
  </si>
  <si>
    <t>D - 3061</t>
  </si>
  <si>
    <t>2016522393</t>
  </si>
  <si>
    <t>459</t>
  </si>
  <si>
    <t>D - 3062</t>
  </si>
  <si>
    <t>-284273328</t>
  </si>
  <si>
    <t>460</t>
  </si>
  <si>
    <t>D - 3063</t>
  </si>
  <si>
    <t>-1768822746</t>
  </si>
  <si>
    <t>461</t>
  </si>
  <si>
    <t>D - 3064</t>
  </si>
  <si>
    <t>-998113813</t>
  </si>
  <si>
    <t>462</t>
  </si>
  <si>
    <t>D - 3065</t>
  </si>
  <si>
    <t>Jednokřídlé, otevíravé, plné; 1100x1970; madlo/madlo malé místo kliky na výšku; hliník -; zárubeň ocelová se strukturou RAL dle investora; -</t>
  </si>
  <si>
    <t>830295879</t>
  </si>
  <si>
    <t>463</t>
  </si>
  <si>
    <t>D - 3066</t>
  </si>
  <si>
    <t>-1931451397</t>
  </si>
  <si>
    <t>464</t>
  </si>
  <si>
    <t>D - 3067</t>
  </si>
  <si>
    <t>1612217089</t>
  </si>
  <si>
    <t>465</t>
  </si>
  <si>
    <t>D - 3068</t>
  </si>
  <si>
    <t>-1015350283</t>
  </si>
  <si>
    <t>466</t>
  </si>
  <si>
    <t>POS - 3069</t>
  </si>
  <si>
    <t>740690139</t>
  </si>
  <si>
    <t>467</t>
  </si>
  <si>
    <t>D - 3070</t>
  </si>
  <si>
    <t>-1889270563</t>
  </si>
  <si>
    <t>468</t>
  </si>
  <si>
    <t>D - 3071</t>
  </si>
  <si>
    <t>-2107875570</t>
  </si>
  <si>
    <t>469</t>
  </si>
  <si>
    <t>D - 3072</t>
  </si>
  <si>
    <t>-1608288269</t>
  </si>
  <si>
    <t>470</t>
  </si>
  <si>
    <t>POS-POŽ - 3073</t>
  </si>
  <si>
    <t>714771977</t>
  </si>
  <si>
    <t>471</t>
  </si>
  <si>
    <t>POŽ - 3074</t>
  </si>
  <si>
    <t>-477824728</t>
  </si>
  <si>
    <t>472</t>
  </si>
  <si>
    <t>D - 3075</t>
  </si>
  <si>
    <t>1981346974</t>
  </si>
  <si>
    <t>473</t>
  </si>
  <si>
    <t>POS - 3076</t>
  </si>
  <si>
    <t>-54184842</t>
  </si>
  <si>
    <t>474</t>
  </si>
  <si>
    <t>D - 3077</t>
  </si>
  <si>
    <t>-1707543349</t>
  </si>
  <si>
    <t>475</t>
  </si>
  <si>
    <t>D - 3078</t>
  </si>
  <si>
    <t>1616436068</t>
  </si>
  <si>
    <t>476</t>
  </si>
  <si>
    <t>D - 3079</t>
  </si>
  <si>
    <t>396628457</t>
  </si>
  <si>
    <t>477</t>
  </si>
  <si>
    <t>D - 3080</t>
  </si>
  <si>
    <t>-72758764</t>
  </si>
  <si>
    <t>478</t>
  </si>
  <si>
    <t>D - 3081</t>
  </si>
  <si>
    <t>-809641628</t>
  </si>
  <si>
    <t>479</t>
  </si>
  <si>
    <t>D - 3082</t>
  </si>
  <si>
    <t>-2039855393</t>
  </si>
  <si>
    <t>480</t>
  </si>
  <si>
    <t>D - 3083</t>
  </si>
  <si>
    <t>-1329322873</t>
  </si>
  <si>
    <t>481</t>
  </si>
  <si>
    <t>D - 3084</t>
  </si>
  <si>
    <t>-942717484</t>
  </si>
  <si>
    <t>482</t>
  </si>
  <si>
    <t>D - 3085</t>
  </si>
  <si>
    <t>-669423247</t>
  </si>
  <si>
    <t>483</t>
  </si>
  <si>
    <t>POŽ - 3086</t>
  </si>
  <si>
    <t>-1640015792</t>
  </si>
  <si>
    <t>484</t>
  </si>
  <si>
    <t>POS - 3087</t>
  </si>
  <si>
    <t>-2096902848</t>
  </si>
  <si>
    <t>485</t>
  </si>
  <si>
    <t>D - 3088</t>
  </si>
  <si>
    <t>-2048872143</t>
  </si>
  <si>
    <t>486</t>
  </si>
  <si>
    <t>POŽ - 3089</t>
  </si>
  <si>
    <t>1963553572</t>
  </si>
  <si>
    <t>487</t>
  </si>
  <si>
    <t>D - 3090</t>
  </si>
  <si>
    <t>-739741993</t>
  </si>
  <si>
    <t>488</t>
  </si>
  <si>
    <t>D - 3091</t>
  </si>
  <si>
    <t>-312443168</t>
  </si>
  <si>
    <t>489</t>
  </si>
  <si>
    <t>D - 3092</t>
  </si>
  <si>
    <t>822592209</t>
  </si>
  <si>
    <t>490</t>
  </si>
  <si>
    <t>D - 3093</t>
  </si>
  <si>
    <t>-651585832</t>
  </si>
  <si>
    <t>491</t>
  </si>
  <si>
    <t>D - 3094</t>
  </si>
  <si>
    <t>-582485271</t>
  </si>
  <si>
    <t>492</t>
  </si>
  <si>
    <t>D - 3095</t>
  </si>
  <si>
    <t>-1029504165</t>
  </si>
  <si>
    <t>493</t>
  </si>
  <si>
    <t>POS - 3096</t>
  </si>
  <si>
    <t>1904830350</t>
  </si>
  <si>
    <t>494</t>
  </si>
  <si>
    <t>D - 3097</t>
  </si>
  <si>
    <t>1383982307</t>
  </si>
  <si>
    <t>495</t>
  </si>
  <si>
    <t>D - 3098</t>
  </si>
  <si>
    <t>207299481</t>
  </si>
  <si>
    <t>496</t>
  </si>
  <si>
    <t>D - 3099</t>
  </si>
  <si>
    <t>1181488373</t>
  </si>
  <si>
    <t>497</t>
  </si>
  <si>
    <t>D - 3100</t>
  </si>
  <si>
    <t>1755096244</t>
  </si>
  <si>
    <t>498</t>
  </si>
  <si>
    <t>D - 3101</t>
  </si>
  <si>
    <t>975758505</t>
  </si>
  <si>
    <t>499</t>
  </si>
  <si>
    <t>D - 3102</t>
  </si>
  <si>
    <t>-518770034</t>
  </si>
  <si>
    <t>500</t>
  </si>
  <si>
    <t>POŽ - 3103</t>
  </si>
  <si>
    <t>-25473446</t>
  </si>
  <si>
    <t>501</t>
  </si>
  <si>
    <t>D - 3104</t>
  </si>
  <si>
    <t>-732749929</t>
  </si>
  <si>
    <t>502</t>
  </si>
  <si>
    <t>D - 3105</t>
  </si>
  <si>
    <t>874533429</t>
  </si>
  <si>
    <t>503</t>
  </si>
  <si>
    <t>POS - 3106</t>
  </si>
  <si>
    <t>-492571847</t>
  </si>
  <si>
    <t>504</t>
  </si>
  <si>
    <t>D - 3107</t>
  </si>
  <si>
    <t>1567621720</t>
  </si>
  <si>
    <t>505</t>
  </si>
  <si>
    <t>D - 3108</t>
  </si>
  <si>
    <t>-26109582</t>
  </si>
  <si>
    <t>506</t>
  </si>
  <si>
    <t>POS - 3109</t>
  </si>
  <si>
    <t>-883802209</t>
  </si>
  <si>
    <t>507</t>
  </si>
  <si>
    <t>POS - 3110</t>
  </si>
  <si>
    <t>-132733771</t>
  </si>
  <si>
    <t>508</t>
  </si>
  <si>
    <t>D - 3111</t>
  </si>
  <si>
    <t>1809272455</t>
  </si>
  <si>
    <t>509</t>
  </si>
  <si>
    <t>D - 3112</t>
  </si>
  <si>
    <t>1596728439</t>
  </si>
  <si>
    <t>510</t>
  </si>
  <si>
    <t>D - 3113</t>
  </si>
  <si>
    <t>-363379034</t>
  </si>
  <si>
    <t>511</t>
  </si>
  <si>
    <t>D - 3114</t>
  </si>
  <si>
    <t>717505568</t>
  </si>
  <si>
    <t>512</t>
  </si>
  <si>
    <t>D - 3115</t>
  </si>
  <si>
    <t>1268295692</t>
  </si>
  <si>
    <t>513</t>
  </si>
  <si>
    <t>POŽ - 3116</t>
  </si>
  <si>
    <t>-2048608705</t>
  </si>
  <si>
    <t>514</t>
  </si>
  <si>
    <t>D-AKU - 3117</t>
  </si>
  <si>
    <t>-1374060090</t>
  </si>
  <si>
    <t>515</t>
  </si>
  <si>
    <t>D - 3118</t>
  </si>
  <si>
    <t>-1060651653</t>
  </si>
  <si>
    <t>516</t>
  </si>
  <si>
    <t>D-AKU - 3119</t>
  </si>
  <si>
    <t>-343906442</t>
  </si>
  <si>
    <t>517</t>
  </si>
  <si>
    <t>D - 3120</t>
  </si>
  <si>
    <t>-1912807993</t>
  </si>
  <si>
    <t>518</t>
  </si>
  <si>
    <t>D - 3121</t>
  </si>
  <si>
    <t>-769839072</t>
  </si>
  <si>
    <t>519</t>
  </si>
  <si>
    <t>D-AKU - 3122</t>
  </si>
  <si>
    <t>1194799589</t>
  </si>
  <si>
    <t>520</t>
  </si>
  <si>
    <t>D - 3123</t>
  </si>
  <si>
    <t>239263601</t>
  </si>
  <si>
    <t>521</t>
  </si>
  <si>
    <t>D - 3124</t>
  </si>
  <si>
    <t>-1383153970</t>
  </si>
  <si>
    <t>522</t>
  </si>
  <si>
    <t>D - 3125</t>
  </si>
  <si>
    <t>217283203</t>
  </si>
  <si>
    <t>523</t>
  </si>
  <si>
    <t>D - 3126</t>
  </si>
  <si>
    <t>93919807</t>
  </si>
  <si>
    <t>524</t>
  </si>
  <si>
    <t>D - 3127</t>
  </si>
  <si>
    <t>-2119880960</t>
  </si>
  <si>
    <t>525</t>
  </si>
  <si>
    <t>D - 3128</t>
  </si>
  <si>
    <t>-460462783</t>
  </si>
  <si>
    <t>526</t>
  </si>
  <si>
    <t>D - 3129</t>
  </si>
  <si>
    <t>35434122</t>
  </si>
  <si>
    <t>527</t>
  </si>
  <si>
    <t>D - 3130</t>
  </si>
  <si>
    <t>620817258</t>
  </si>
  <si>
    <t>528</t>
  </si>
  <si>
    <t>D-AKU - 3131</t>
  </si>
  <si>
    <t>282164311</t>
  </si>
  <si>
    <t>529</t>
  </si>
  <si>
    <t>D - 3132</t>
  </si>
  <si>
    <t>712481140</t>
  </si>
  <si>
    <t>530</t>
  </si>
  <si>
    <t>D - 3133</t>
  </si>
  <si>
    <t>-1143719518</t>
  </si>
  <si>
    <t>531</t>
  </si>
  <si>
    <t>D - 3134</t>
  </si>
  <si>
    <t>-560454463</t>
  </si>
  <si>
    <t>532</t>
  </si>
  <si>
    <t>D-AKU - 3135</t>
  </si>
  <si>
    <t>787317355</t>
  </si>
  <si>
    <t>533</t>
  </si>
  <si>
    <t>D - 3136</t>
  </si>
  <si>
    <t>400750434</t>
  </si>
  <si>
    <t>534</t>
  </si>
  <si>
    <t>D - 3137</t>
  </si>
  <si>
    <t>1936963904</t>
  </si>
  <si>
    <t>535</t>
  </si>
  <si>
    <t>D - 3138</t>
  </si>
  <si>
    <t>-61170958</t>
  </si>
  <si>
    <t>536</t>
  </si>
  <si>
    <t>D-AKU - 3139</t>
  </si>
  <si>
    <t>208405808</t>
  </si>
  <si>
    <t>537</t>
  </si>
  <si>
    <t>D - 3140</t>
  </si>
  <si>
    <t>-2019346192</t>
  </si>
  <si>
    <t>538</t>
  </si>
  <si>
    <t>D - 3141</t>
  </si>
  <si>
    <t>-1488051934</t>
  </si>
  <si>
    <t>539</t>
  </si>
  <si>
    <t>D - 3142</t>
  </si>
  <si>
    <t>535072293</t>
  </si>
  <si>
    <t>540</t>
  </si>
  <si>
    <t>D-AKU - 3143</t>
  </si>
  <si>
    <t>-1524873609</t>
  </si>
  <si>
    <t>541</t>
  </si>
  <si>
    <t>D - 3144</t>
  </si>
  <si>
    <t>-1671176108</t>
  </si>
  <si>
    <t>542</t>
  </si>
  <si>
    <t>D - 3145</t>
  </si>
  <si>
    <t>611153562</t>
  </si>
  <si>
    <t>543</t>
  </si>
  <si>
    <t>D - 3146</t>
  </si>
  <si>
    <t>-403131545</t>
  </si>
  <si>
    <t>544</t>
  </si>
  <si>
    <t>D-AKU - 3147</t>
  </si>
  <si>
    <t>906208812</t>
  </si>
  <si>
    <t>545</t>
  </si>
  <si>
    <t>D - 3148</t>
  </si>
  <si>
    <t>553946065</t>
  </si>
  <si>
    <t>546</t>
  </si>
  <si>
    <t>D - 3149</t>
  </si>
  <si>
    <t>1433119376</t>
  </si>
  <si>
    <t>547</t>
  </si>
  <si>
    <t>D - 3150</t>
  </si>
  <si>
    <t>545795862</t>
  </si>
  <si>
    <t>548</t>
  </si>
  <si>
    <t>D-AKU - 3151</t>
  </si>
  <si>
    <t>873463706</t>
  </si>
  <si>
    <t>549</t>
  </si>
  <si>
    <t>D - 3152</t>
  </si>
  <si>
    <t>145981497</t>
  </si>
  <si>
    <t>550</t>
  </si>
  <si>
    <t>D - 3153</t>
  </si>
  <si>
    <t>1611104500</t>
  </si>
  <si>
    <t>551</t>
  </si>
  <si>
    <t>D - 3154</t>
  </si>
  <si>
    <t>-1047485238</t>
  </si>
  <si>
    <t>552</t>
  </si>
  <si>
    <t>D-AKU - 3155</t>
  </si>
  <si>
    <t>-1879456976</t>
  </si>
  <si>
    <t>553</t>
  </si>
  <si>
    <t>D - 3156</t>
  </si>
  <si>
    <t>-1136473160</t>
  </si>
  <si>
    <t>554</t>
  </si>
  <si>
    <t>D - 3157</t>
  </si>
  <si>
    <t>-1238842532</t>
  </si>
  <si>
    <t>555</t>
  </si>
  <si>
    <t>D - 3158</t>
  </si>
  <si>
    <t>1134192273</t>
  </si>
  <si>
    <t>556</t>
  </si>
  <si>
    <t>D-AKU - 3159</t>
  </si>
  <si>
    <t>628556902</t>
  </si>
  <si>
    <t>557</t>
  </si>
  <si>
    <t>D - 3160</t>
  </si>
  <si>
    <t>445228610</t>
  </si>
  <si>
    <t>558</t>
  </si>
  <si>
    <t>D - 3161</t>
  </si>
  <si>
    <t>-845910285</t>
  </si>
  <si>
    <t>559</t>
  </si>
  <si>
    <t>D - 3162</t>
  </si>
  <si>
    <t>1953786833</t>
  </si>
  <si>
    <t>560</t>
  </si>
  <si>
    <t>D-AKU - 3163</t>
  </si>
  <si>
    <t>907349298</t>
  </si>
  <si>
    <t>561</t>
  </si>
  <si>
    <t>D - 3164</t>
  </si>
  <si>
    <t>-233551452</t>
  </si>
  <si>
    <t>562</t>
  </si>
  <si>
    <t>D - 3165</t>
  </si>
  <si>
    <t>816725096</t>
  </si>
  <si>
    <t>563</t>
  </si>
  <si>
    <t>POŽ - 3166</t>
  </si>
  <si>
    <t>-1479761035</t>
  </si>
  <si>
    <t>564</t>
  </si>
  <si>
    <t>POŽ - 3167</t>
  </si>
  <si>
    <t>415943401</t>
  </si>
  <si>
    <t>565</t>
  </si>
  <si>
    <t>POŽ - 3168</t>
  </si>
  <si>
    <t>-847411070</t>
  </si>
  <si>
    <t>566</t>
  </si>
  <si>
    <t>POŽ - 3169</t>
  </si>
  <si>
    <t>2089724085</t>
  </si>
  <si>
    <t>567</t>
  </si>
  <si>
    <t>D-AKU - 3170</t>
  </si>
  <si>
    <t>1847936415</t>
  </si>
  <si>
    <t>568</t>
  </si>
  <si>
    <t>POS - 3171</t>
  </si>
  <si>
    <t>-1204829495</t>
  </si>
  <si>
    <t>569</t>
  </si>
  <si>
    <t>D-AKU - 3172</t>
  </si>
  <si>
    <t>-1321317695</t>
  </si>
  <si>
    <t>570</t>
  </si>
  <si>
    <t>POS - 3173</t>
  </si>
  <si>
    <t>1819787478</t>
  </si>
  <si>
    <t>571</t>
  </si>
  <si>
    <t>D-AKU - 3174</t>
  </si>
  <si>
    <t>-557561488</t>
  </si>
  <si>
    <t>572</t>
  </si>
  <si>
    <t>POS - 3175</t>
  </si>
  <si>
    <t>1859517370</t>
  </si>
  <si>
    <t>573</t>
  </si>
  <si>
    <t>D - 3176</t>
  </si>
  <si>
    <t>-2004430412</t>
  </si>
  <si>
    <t>574</t>
  </si>
  <si>
    <t>D - 3177</t>
  </si>
  <si>
    <t>-1050626420</t>
  </si>
  <si>
    <t>575</t>
  </si>
  <si>
    <t>POS - 3178</t>
  </si>
  <si>
    <t>267102532</t>
  </si>
  <si>
    <t>576</t>
  </si>
  <si>
    <t>POŽ - 4001</t>
  </si>
  <si>
    <t>Jednokřídlé, otevíravé, plné ; 1200x2100; klika-svislá/koule; dřevo CPL; zárubeň ocelová se strukturou RAL dle investora; EI 30-Sm-C DP3</t>
  </si>
  <si>
    <t>-727563294</t>
  </si>
  <si>
    <t>577</t>
  </si>
  <si>
    <t>D - 4002</t>
  </si>
  <si>
    <t>Jednokřídlé, otevíravé, plné ; 1200x2100; klika svislá/klika svislá-požární únik; dřevo CPL; zárubeň ocelová se strukturou RAL dle investora; -</t>
  </si>
  <si>
    <t>1386596775</t>
  </si>
  <si>
    <t>578</t>
  </si>
  <si>
    <t>D - 4003</t>
  </si>
  <si>
    <t>-1505166939</t>
  </si>
  <si>
    <t>579</t>
  </si>
  <si>
    <t>1586858913</t>
  </si>
  <si>
    <t>580</t>
  </si>
  <si>
    <t>POŽ - 4004</t>
  </si>
  <si>
    <t>Jednokřídlé, otevíravé, plné ; 1100x1970; klika/koule; dřevo CPL; zárubeň ocelová se strukturou RAL dle investora; EI 30-Sm-C DP3</t>
  </si>
  <si>
    <t>-509513867</t>
  </si>
  <si>
    <t>581</t>
  </si>
  <si>
    <t>POŽ - 4005</t>
  </si>
  <si>
    <t>253224446</t>
  </si>
  <si>
    <t>582</t>
  </si>
  <si>
    <t>POŽ - 4006</t>
  </si>
  <si>
    <t>Jednokřídlé, otevíravé, plné ; 1100x1970; klika svislá/klika svislá-požární únik; dřevo CPL; zárubeň ocelová se strukturou RAL dle investora; Sm-C</t>
  </si>
  <si>
    <t>4665473</t>
  </si>
  <si>
    <t>583</t>
  </si>
  <si>
    <t>POŽ - 4007</t>
  </si>
  <si>
    <t>-2132447536</t>
  </si>
  <si>
    <t>584</t>
  </si>
  <si>
    <t>POŽ - 4008</t>
  </si>
  <si>
    <t>Jednokřídlé, otevíravé, plné ; 1200x1970; klika-svislá/koule; dřevo CPL; zárubeň ocelová se strukturou RAL dle investora; EI 30-Sm-C DP3</t>
  </si>
  <si>
    <t>-1450878293</t>
  </si>
  <si>
    <t>585</t>
  </si>
  <si>
    <t>D - 4009</t>
  </si>
  <si>
    <t>1921967273</t>
  </si>
  <si>
    <t>586</t>
  </si>
  <si>
    <t>POS - 4010</t>
  </si>
  <si>
    <t>1321665809</t>
  </si>
  <si>
    <t>587</t>
  </si>
  <si>
    <t>D - 4011</t>
  </si>
  <si>
    <t>1247961858</t>
  </si>
  <si>
    <t>588</t>
  </si>
  <si>
    <t>D - 4012</t>
  </si>
  <si>
    <t>1349137568</t>
  </si>
  <si>
    <t>589</t>
  </si>
  <si>
    <t>D - 4013</t>
  </si>
  <si>
    <t>-2123397390</t>
  </si>
  <si>
    <t>590</t>
  </si>
  <si>
    <t>D - 4014</t>
  </si>
  <si>
    <t>-633588402</t>
  </si>
  <si>
    <t>591</t>
  </si>
  <si>
    <t>D - 4015</t>
  </si>
  <si>
    <t>1622628231</t>
  </si>
  <si>
    <t>592</t>
  </si>
  <si>
    <t>D - 4016</t>
  </si>
  <si>
    <t>-1340897010</t>
  </si>
  <si>
    <t>593</t>
  </si>
  <si>
    <t>D - 4017</t>
  </si>
  <si>
    <t>1355960884</t>
  </si>
  <si>
    <t>594</t>
  </si>
  <si>
    <t>D - 4018</t>
  </si>
  <si>
    <t>1164759061</t>
  </si>
  <si>
    <t>595</t>
  </si>
  <si>
    <t>D - 4019</t>
  </si>
  <si>
    <t>781475988</t>
  </si>
  <si>
    <t>596</t>
  </si>
  <si>
    <t>POŽ - 4020</t>
  </si>
  <si>
    <t>Jednokřídlé, otevíravé, plné ; 1000x1970; koule/klika; dřevo CPL; zárubeň ocelová se strukturou RAL dle investora; EI 30-Sm-C DP3</t>
  </si>
  <si>
    <t>398771640</t>
  </si>
  <si>
    <t>597</t>
  </si>
  <si>
    <t>POŽ - 4021</t>
  </si>
  <si>
    <t>1363698106</t>
  </si>
  <si>
    <t>598</t>
  </si>
  <si>
    <t>D - 4022</t>
  </si>
  <si>
    <t>-1521703943</t>
  </si>
  <si>
    <t>599</t>
  </si>
  <si>
    <t>POŽ - 4023</t>
  </si>
  <si>
    <t>-591535504</t>
  </si>
  <si>
    <t>600</t>
  </si>
  <si>
    <t>D - 4024</t>
  </si>
  <si>
    <t>1065343439</t>
  </si>
  <si>
    <t>601</t>
  </si>
  <si>
    <t>D - 4025</t>
  </si>
  <si>
    <t>1244778917</t>
  </si>
  <si>
    <t>602</t>
  </si>
  <si>
    <t>D - 4026</t>
  </si>
  <si>
    <t>1268455514</t>
  </si>
  <si>
    <t>603</t>
  </si>
  <si>
    <t>D - 4027</t>
  </si>
  <si>
    <t>-1246182913</t>
  </si>
  <si>
    <t>604</t>
  </si>
  <si>
    <t>D - 4028</t>
  </si>
  <si>
    <t>-297767061</t>
  </si>
  <si>
    <t>605</t>
  </si>
  <si>
    <t>D - 4029</t>
  </si>
  <si>
    <t>-614031030</t>
  </si>
  <si>
    <t>606</t>
  </si>
  <si>
    <t>POS - 4030</t>
  </si>
  <si>
    <t>450580018</t>
  </si>
  <si>
    <t>607</t>
  </si>
  <si>
    <t>D - 4031</t>
  </si>
  <si>
    <t>1059441066</t>
  </si>
  <si>
    <t>608</t>
  </si>
  <si>
    <t>D - 4032</t>
  </si>
  <si>
    <t>188001013</t>
  </si>
  <si>
    <t>609</t>
  </si>
  <si>
    <t>D - 4033</t>
  </si>
  <si>
    <t>-2078263316</t>
  </si>
  <si>
    <t>610</t>
  </si>
  <si>
    <t>D - 4034</t>
  </si>
  <si>
    <t>-1063528729</t>
  </si>
  <si>
    <t>611</t>
  </si>
  <si>
    <t>D - 4035</t>
  </si>
  <si>
    <t>-503068121</t>
  </si>
  <si>
    <t>612</t>
  </si>
  <si>
    <t>D - 4036</t>
  </si>
  <si>
    <t>-1887727780</t>
  </si>
  <si>
    <t>613</t>
  </si>
  <si>
    <t>D-AKU - 4037</t>
  </si>
  <si>
    <t>Jednokřídlé, otevíravé, plné, akustické; 1200x1970; klika-klika; dřevo CPL; zárubeň ocelová se strukturou RAL dle investora; -</t>
  </si>
  <si>
    <t>-952658490</t>
  </si>
  <si>
    <t>614</t>
  </si>
  <si>
    <t>D-AKU - 4038</t>
  </si>
  <si>
    <t>-298485084</t>
  </si>
  <si>
    <t>615</t>
  </si>
  <si>
    <t>D-AKU - 4039</t>
  </si>
  <si>
    <t>-1645064374</t>
  </si>
  <si>
    <t>616</t>
  </si>
  <si>
    <t>D-AKU - 4040</t>
  </si>
  <si>
    <t>-1521385169</t>
  </si>
  <si>
    <t>617</t>
  </si>
  <si>
    <t>D-AKU - 4041</t>
  </si>
  <si>
    <t>1949550301</t>
  </si>
  <si>
    <t>618</t>
  </si>
  <si>
    <t>D-AKU - 4042</t>
  </si>
  <si>
    <t>-352295037</t>
  </si>
  <si>
    <t>619</t>
  </si>
  <si>
    <t>D-AKU - 4043</t>
  </si>
  <si>
    <t>-1091031612</t>
  </si>
  <si>
    <t>620</t>
  </si>
  <si>
    <t>D-AKU - 4044</t>
  </si>
  <si>
    <t>509565209</t>
  </si>
  <si>
    <t>621</t>
  </si>
  <si>
    <t>D-AKU - 4045</t>
  </si>
  <si>
    <t>-191878192</t>
  </si>
  <si>
    <t>622</t>
  </si>
  <si>
    <t>D-AKU - 4046</t>
  </si>
  <si>
    <t>735164956</t>
  </si>
  <si>
    <t>623</t>
  </si>
  <si>
    <t>D-AKU - 4047</t>
  </si>
  <si>
    <t>-1433195650</t>
  </si>
  <si>
    <t>624</t>
  </si>
  <si>
    <t>D-AKU - 4048</t>
  </si>
  <si>
    <t>1705028444</t>
  </si>
  <si>
    <t>625</t>
  </si>
  <si>
    <t>D-AKU - 4049</t>
  </si>
  <si>
    <t>-669506313</t>
  </si>
  <si>
    <t>626</t>
  </si>
  <si>
    <t>D-AKU - 4050</t>
  </si>
  <si>
    <t>-838837508</t>
  </si>
  <si>
    <t>627</t>
  </si>
  <si>
    <t>D-AKU - 4051</t>
  </si>
  <si>
    <t>435068305</t>
  </si>
  <si>
    <t>628</t>
  </si>
  <si>
    <t>D - 4052</t>
  </si>
  <si>
    <t>-777186850</t>
  </si>
  <si>
    <t>629</t>
  </si>
  <si>
    <t>D - 4053</t>
  </si>
  <si>
    <t>-768246094</t>
  </si>
  <si>
    <t>630</t>
  </si>
  <si>
    <t>D - 4054</t>
  </si>
  <si>
    <t>1409578913</t>
  </si>
  <si>
    <t>631</t>
  </si>
  <si>
    <t>D - 4055</t>
  </si>
  <si>
    <t>Jednokřídlé, otevíravé, plné ; 900x1970; klika-klika; dřevo CPL; zárubeň ocelová se strukturou RAL dle investora; -</t>
  </si>
  <si>
    <t>1129898686</t>
  </si>
  <si>
    <t>632</t>
  </si>
  <si>
    <t>D - 4056</t>
  </si>
  <si>
    <t>1559935014</t>
  </si>
  <si>
    <t>633</t>
  </si>
  <si>
    <t>D - 4057</t>
  </si>
  <si>
    <t>649092987</t>
  </si>
  <si>
    <t>634</t>
  </si>
  <si>
    <t>D - 4058</t>
  </si>
  <si>
    <t>-481283963</t>
  </si>
  <si>
    <t>635</t>
  </si>
  <si>
    <t>D - 4059</t>
  </si>
  <si>
    <t>1898150302</t>
  </si>
  <si>
    <t>636</t>
  </si>
  <si>
    <t>D - 4060</t>
  </si>
  <si>
    <t>-1200425688</t>
  </si>
  <si>
    <t>637</t>
  </si>
  <si>
    <t>D - 4061</t>
  </si>
  <si>
    <t>1240948251</t>
  </si>
  <si>
    <t>638</t>
  </si>
  <si>
    <t>D - 4062</t>
  </si>
  <si>
    <t>1439582088</t>
  </si>
  <si>
    <t>639</t>
  </si>
  <si>
    <t>D - 4063</t>
  </si>
  <si>
    <t>1617412826</t>
  </si>
  <si>
    <t>640</t>
  </si>
  <si>
    <t>D - 4064</t>
  </si>
  <si>
    <t>-999226670</t>
  </si>
  <si>
    <t>641</t>
  </si>
  <si>
    <t>D - 4065</t>
  </si>
  <si>
    <t>-1216157523</t>
  </si>
  <si>
    <t>642</t>
  </si>
  <si>
    <t>D - 4066</t>
  </si>
  <si>
    <t>-596653393</t>
  </si>
  <si>
    <t>643</t>
  </si>
  <si>
    <t>D - 4067</t>
  </si>
  <si>
    <t>Jednokřídlé, otevíravé celoprosklené-jednosklo; 1400x2200; klika/klika-svislé-požární únik; hliník -; zárubeň ocelová se strukturou RAL dle investora; EI 30-Sm-C DP3</t>
  </si>
  <si>
    <t>-1005752295</t>
  </si>
  <si>
    <t>644</t>
  </si>
  <si>
    <t>D - 4068</t>
  </si>
  <si>
    <t>Jednokřídlé, otevíravé,prosklené z 1/2 -jednosklo; 800x1970; koule/klika; dřevo CPL; zárubeň ocelová se strukturou RAL dle investora; -</t>
  </si>
  <si>
    <t>-1178001219</t>
  </si>
  <si>
    <t>645</t>
  </si>
  <si>
    <t>D - 4069</t>
  </si>
  <si>
    <t>-1961775311</t>
  </si>
  <si>
    <t>646</t>
  </si>
  <si>
    <t>D - 4070</t>
  </si>
  <si>
    <t>1312245023</t>
  </si>
  <si>
    <t>647</t>
  </si>
  <si>
    <t>D - 4071</t>
  </si>
  <si>
    <t>1195123871</t>
  </si>
  <si>
    <t>648</t>
  </si>
  <si>
    <t>D - 4072</t>
  </si>
  <si>
    <t>-61329361</t>
  </si>
  <si>
    <t>649</t>
  </si>
  <si>
    <t>D - 4073</t>
  </si>
  <si>
    <t>-976414417</t>
  </si>
  <si>
    <t>650</t>
  </si>
  <si>
    <t>D - 4074</t>
  </si>
  <si>
    <t>-1511820119</t>
  </si>
  <si>
    <t>651</t>
  </si>
  <si>
    <t>D - 4075</t>
  </si>
  <si>
    <t>1421466360</t>
  </si>
  <si>
    <t>652</t>
  </si>
  <si>
    <t>D - 4076</t>
  </si>
  <si>
    <t>869646656</t>
  </si>
  <si>
    <t>653</t>
  </si>
  <si>
    <t>D - 4077</t>
  </si>
  <si>
    <t>1475773435</t>
  </si>
  <si>
    <t>654</t>
  </si>
  <si>
    <t>D - 4078</t>
  </si>
  <si>
    <t>-1154686658</t>
  </si>
  <si>
    <t>655</t>
  </si>
  <si>
    <t>D - 4079</t>
  </si>
  <si>
    <t>1535986634</t>
  </si>
  <si>
    <t>656</t>
  </si>
  <si>
    <t>D - 4080</t>
  </si>
  <si>
    <t>-1706178777</t>
  </si>
  <si>
    <t>657</t>
  </si>
  <si>
    <t>D - 4081</t>
  </si>
  <si>
    <t>1066200442</t>
  </si>
  <si>
    <t>658</t>
  </si>
  <si>
    <t>D - 4082</t>
  </si>
  <si>
    <t>-1180293329</t>
  </si>
  <si>
    <t>659</t>
  </si>
  <si>
    <t>D - 4083</t>
  </si>
  <si>
    <t>1531235878</t>
  </si>
  <si>
    <t>660</t>
  </si>
  <si>
    <t>D - 4084</t>
  </si>
  <si>
    <t>1409035268</t>
  </si>
  <si>
    <t>661</t>
  </si>
  <si>
    <t>D - 4085</t>
  </si>
  <si>
    <t>-1840972552</t>
  </si>
  <si>
    <t>662</t>
  </si>
  <si>
    <t>D - 4086</t>
  </si>
  <si>
    <t>-850454815</t>
  </si>
  <si>
    <t>663</t>
  </si>
  <si>
    <t>D - 4087</t>
  </si>
  <si>
    <t>-303971748</t>
  </si>
  <si>
    <t>664</t>
  </si>
  <si>
    <t>D - 4088</t>
  </si>
  <si>
    <t>-2097668401</t>
  </si>
  <si>
    <t>665</t>
  </si>
  <si>
    <t>D - 4089</t>
  </si>
  <si>
    <t>-1278271686</t>
  </si>
  <si>
    <t>666</t>
  </si>
  <si>
    <t>D - 4090</t>
  </si>
  <si>
    <t>1700097218</t>
  </si>
  <si>
    <t>667</t>
  </si>
  <si>
    <t>D - 4091</t>
  </si>
  <si>
    <t>1890163922</t>
  </si>
  <si>
    <t>668</t>
  </si>
  <si>
    <t>D - 4092</t>
  </si>
  <si>
    <t>-1369534485</t>
  </si>
  <si>
    <t>669</t>
  </si>
  <si>
    <t>D - 4093</t>
  </si>
  <si>
    <t>1838223434</t>
  </si>
  <si>
    <t>670</t>
  </si>
  <si>
    <t>D - 4094</t>
  </si>
  <si>
    <t>-1471049716</t>
  </si>
  <si>
    <t>671</t>
  </si>
  <si>
    <t>D - 4095</t>
  </si>
  <si>
    <t>-1439659958</t>
  </si>
  <si>
    <t>672</t>
  </si>
  <si>
    <t>D - 4096</t>
  </si>
  <si>
    <t>927722385</t>
  </si>
  <si>
    <t>673</t>
  </si>
  <si>
    <t>D - 4097</t>
  </si>
  <si>
    <t>Jednokřídlé, otevíravé, plné ; 900x1970; klika/koule; dřevo CPL; zárubeň ocelová se strukturou RAL dle investora; EI 45-Sm-C DP1</t>
  </si>
  <si>
    <t>-1478414046</t>
  </si>
  <si>
    <t>674</t>
  </si>
  <si>
    <t>D - 4098</t>
  </si>
  <si>
    <t>-760844768</t>
  </si>
  <si>
    <t>675</t>
  </si>
  <si>
    <t>POS - 4099</t>
  </si>
  <si>
    <t>Jednokřídlé, posuvné, plné; 900x1970; mušle/madlo;  ; zárubeň ocelová,součást dveří, posun po stene;</t>
  </si>
  <si>
    <t>1626793975</t>
  </si>
  <si>
    <t>676</t>
  </si>
  <si>
    <t>D - 4100</t>
  </si>
  <si>
    <t>808273531</t>
  </si>
  <si>
    <t>677</t>
  </si>
  <si>
    <t>POS - 4101</t>
  </si>
  <si>
    <t>-1977820414</t>
  </si>
  <si>
    <t>678</t>
  </si>
  <si>
    <t>POS - 4102</t>
  </si>
  <si>
    <t>1550525966</t>
  </si>
  <si>
    <t>679</t>
  </si>
  <si>
    <t>POS - 4103</t>
  </si>
  <si>
    <t>-1716120886</t>
  </si>
  <si>
    <t>680</t>
  </si>
  <si>
    <t>D - 4104</t>
  </si>
  <si>
    <t>Jednokřídlé, otevíravé, plné ; 1000x1970; klika-klika; dřevo zvýšená voděodolnost; zárubeň ocelová se strukturou RAL dle investora; -</t>
  </si>
  <si>
    <t>1695650851</t>
  </si>
  <si>
    <t>681</t>
  </si>
  <si>
    <t>POS - 4105</t>
  </si>
  <si>
    <t>Jednokřídlé, posuvné, celoprosklené-jednosklo; 700x1970; mušle/madlo;  ; zárubeň ocelová,součást dveří, posun po stene;</t>
  </si>
  <si>
    <t>286916489</t>
  </si>
  <si>
    <t>682</t>
  </si>
  <si>
    <t>POS - 4106</t>
  </si>
  <si>
    <t>1976269512</t>
  </si>
  <si>
    <t>683</t>
  </si>
  <si>
    <t>POS - 4107</t>
  </si>
  <si>
    <t>567955029</t>
  </si>
  <si>
    <t>684</t>
  </si>
  <si>
    <t>POS - 4108</t>
  </si>
  <si>
    <t>-643952740</t>
  </si>
  <si>
    <t>685</t>
  </si>
  <si>
    <t>POS - 4109</t>
  </si>
  <si>
    <t>969007505</t>
  </si>
  <si>
    <t>686</t>
  </si>
  <si>
    <t>POS - 4110</t>
  </si>
  <si>
    <t>-36902081</t>
  </si>
  <si>
    <t>687</t>
  </si>
  <si>
    <t>POS - 4111</t>
  </si>
  <si>
    <t>-1635362859</t>
  </si>
  <si>
    <t>688</t>
  </si>
  <si>
    <t>D - 4112</t>
  </si>
  <si>
    <t>1042623262</t>
  </si>
  <si>
    <t>689</t>
  </si>
  <si>
    <t>D - 4113</t>
  </si>
  <si>
    <t>1340099294</t>
  </si>
  <si>
    <t>690</t>
  </si>
  <si>
    <t>D - 4114</t>
  </si>
  <si>
    <t>-677536641</t>
  </si>
  <si>
    <t>691</t>
  </si>
  <si>
    <t>D - 4115</t>
  </si>
  <si>
    <t>-1954419178</t>
  </si>
  <si>
    <t>692</t>
  </si>
  <si>
    <t>D - 4116</t>
  </si>
  <si>
    <t>784495070</t>
  </si>
  <si>
    <t>693</t>
  </si>
  <si>
    <t>D - 4117</t>
  </si>
  <si>
    <t>-1555058798</t>
  </si>
  <si>
    <t>694</t>
  </si>
  <si>
    <t>D - 4118</t>
  </si>
  <si>
    <t>1590328720</t>
  </si>
  <si>
    <t>695</t>
  </si>
  <si>
    <t>D - 4119</t>
  </si>
  <si>
    <t>429329829</t>
  </si>
  <si>
    <t>696</t>
  </si>
  <si>
    <t>D - 4120</t>
  </si>
  <si>
    <t>-309287049</t>
  </si>
  <si>
    <t>697</t>
  </si>
  <si>
    <t>D - 4121</t>
  </si>
  <si>
    <t>-615060445</t>
  </si>
  <si>
    <t>698</t>
  </si>
  <si>
    <t>D - 4122</t>
  </si>
  <si>
    <t>375064915</t>
  </si>
  <si>
    <t>699</t>
  </si>
  <si>
    <t>D - 4123</t>
  </si>
  <si>
    <t>488897927</t>
  </si>
  <si>
    <t>700</t>
  </si>
  <si>
    <t>D - 4124</t>
  </si>
  <si>
    <t>1596849141</t>
  </si>
  <si>
    <t>701</t>
  </si>
  <si>
    <t>D - 4125</t>
  </si>
  <si>
    <t>2039350781</t>
  </si>
  <si>
    <t>702</t>
  </si>
  <si>
    <t>D - 4126</t>
  </si>
  <si>
    <t>1405666465</t>
  </si>
  <si>
    <t>703</t>
  </si>
  <si>
    <t>POS - 4127</t>
  </si>
  <si>
    <t>Dveře dvoukřídlé,posuvné,celoprosklené-jednosklo; 1400x2200; ; hliník ; zárubeň ocelová,součást dveří posun po stene, RAL dle investora; -</t>
  </si>
  <si>
    <t>-1473672627</t>
  </si>
  <si>
    <t>704</t>
  </si>
  <si>
    <t>POŽ - 4128</t>
  </si>
  <si>
    <t>Jednokřídlé, otevíravé, plné ; 900x1970; klika-svislá/koule; dřevo CPL; zárubeň ocelová se strukturou RAL dle investora; EI 30-Sm-C DP3, kouřotěsné</t>
  </si>
  <si>
    <t>-1592919779</t>
  </si>
  <si>
    <t>705</t>
  </si>
  <si>
    <t>D-AKU - 5001</t>
  </si>
  <si>
    <t>1246963887</t>
  </si>
  <si>
    <t>706</t>
  </si>
  <si>
    <t>D-AKU - 5002</t>
  </si>
  <si>
    <t>-1584711005</t>
  </si>
  <si>
    <t>707</t>
  </si>
  <si>
    <t>D-AKU - 5003</t>
  </si>
  <si>
    <t>1430117007</t>
  </si>
  <si>
    <t>708</t>
  </si>
  <si>
    <t>D-AKU - 5004</t>
  </si>
  <si>
    <t>912877477</t>
  </si>
  <si>
    <t>709</t>
  </si>
  <si>
    <t>D-AKU - 5005</t>
  </si>
  <si>
    <t>-1625677589</t>
  </si>
  <si>
    <t>710</t>
  </si>
  <si>
    <t>D-AKU - 5006</t>
  </si>
  <si>
    <t>-794451633</t>
  </si>
  <si>
    <t>D-AKU - 5007</t>
  </si>
  <si>
    <t>696807194</t>
  </si>
  <si>
    <t>D-AKU - 5008</t>
  </si>
  <si>
    <t>1436207301</t>
  </si>
  <si>
    <t>D-AKU - 5009</t>
  </si>
  <si>
    <t>-761399479</t>
  </si>
  <si>
    <t>714</t>
  </si>
  <si>
    <t>D-AKU - 5010</t>
  </si>
  <si>
    <t>1306052985</t>
  </si>
  <si>
    <t>715</t>
  </si>
  <si>
    <t>D-AKU - 5011</t>
  </si>
  <si>
    <t>1450216015</t>
  </si>
  <si>
    <t>716</t>
  </si>
  <si>
    <t>D-AKU - 5012</t>
  </si>
  <si>
    <t>Jednokřídlé, otevíravé, plné, akustické (speciální útlum); 900x1970; koule/klika; dřevo CPL; zárubeň ocelová se strukturou RAL dle investora; -</t>
  </si>
  <si>
    <t>502346425</t>
  </si>
  <si>
    <t>717</t>
  </si>
  <si>
    <t>D-AKU - 5013</t>
  </si>
  <si>
    <t>Jednokřídlé, otevíravé, plné, akustické; 1100x1970; klika/klika; dřevo CPL; zárubeň ocelová se strukturou RAL dle investora; -</t>
  </si>
  <si>
    <t>181048459</t>
  </si>
  <si>
    <t>718</t>
  </si>
  <si>
    <t>D - 5014</t>
  </si>
  <si>
    <t>-128609816</t>
  </si>
  <si>
    <t>719</t>
  </si>
  <si>
    <t>D - 5015</t>
  </si>
  <si>
    <t>-1668173707</t>
  </si>
  <si>
    <t>720</t>
  </si>
  <si>
    <t>D - 5016</t>
  </si>
  <si>
    <t>1612903902</t>
  </si>
  <si>
    <t>D - 5017</t>
  </si>
  <si>
    <t>-1522027541</t>
  </si>
  <si>
    <t>722</t>
  </si>
  <si>
    <t>D - 5018</t>
  </si>
  <si>
    <t>1046376472</t>
  </si>
  <si>
    <t>723</t>
  </si>
  <si>
    <t>D - 5019</t>
  </si>
  <si>
    <t>-952373062</t>
  </si>
  <si>
    <t>724</t>
  </si>
  <si>
    <t>D - 5020</t>
  </si>
  <si>
    <t>-1997911409</t>
  </si>
  <si>
    <t>725</t>
  </si>
  <si>
    <t>D - 5021</t>
  </si>
  <si>
    <t>-276955610</t>
  </si>
  <si>
    <t>726</t>
  </si>
  <si>
    <t>D - 5022</t>
  </si>
  <si>
    <t>1196373502</t>
  </si>
  <si>
    <t>727</t>
  </si>
  <si>
    <t>D - 5023</t>
  </si>
  <si>
    <t>1733824735</t>
  </si>
  <si>
    <t>728</t>
  </si>
  <si>
    <t>D - 5024</t>
  </si>
  <si>
    <t>-291203078</t>
  </si>
  <si>
    <t>729</t>
  </si>
  <si>
    <t>D - 5025</t>
  </si>
  <si>
    <t>1278661649</t>
  </si>
  <si>
    <t>730</t>
  </si>
  <si>
    <t>D - 5026</t>
  </si>
  <si>
    <t>773958292</t>
  </si>
  <si>
    <t>731</t>
  </si>
  <si>
    <t>D - 5027</t>
  </si>
  <si>
    <t>1087999740</t>
  </si>
  <si>
    <t>732</t>
  </si>
  <si>
    <t>POŽ - 5028</t>
  </si>
  <si>
    <t>Jednokřídlé, otevíravé celoprosklené-jednosklo; 1200x2200; koule/klika; hliník -; zárubeň ocelová se strukturou RAL dle investora; EI 30-Sm-C DP3</t>
  </si>
  <si>
    <t>1118555692</t>
  </si>
  <si>
    <t>733</t>
  </si>
  <si>
    <t>D - 5029</t>
  </si>
  <si>
    <t>1753562765</t>
  </si>
  <si>
    <t>734</t>
  </si>
  <si>
    <t>D - 5030</t>
  </si>
  <si>
    <t>1128592644</t>
  </si>
  <si>
    <t>735</t>
  </si>
  <si>
    <t>D - 5031</t>
  </si>
  <si>
    <t>105411632</t>
  </si>
  <si>
    <t>736</t>
  </si>
  <si>
    <t>D - 5032</t>
  </si>
  <si>
    <t>-125168162</t>
  </si>
  <si>
    <t>737</t>
  </si>
  <si>
    <t>D - 5033</t>
  </si>
  <si>
    <t>2013452506</t>
  </si>
  <si>
    <t>738</t>
  </si>
  <si>
    <t>D - 5034</t>
  </si>
  <si>
    <t>-691391763</t>
  </si>
  <si>
    <t>739</t>
  </si>
  <si>
    <t>D - 5035</t>
  </si>
  <si>
    <t>-2037502239</t>
  </si>
  <si>
    <t>740</t>
  </si>
  <si>
    <t>D - 5036</t>
  </si>
  <si>
    <t>-1359814458</t>
  </si>
  <si>
    <t>741</t>
  </si>
  <si>
    <t>D - 5037</t>
  </si>
  <si>
    <t>-1909719629</t>
  </si>
  <si>
    <t>742</t>
  </si>
  <si>
    <t>D - 5038</t>
  </si>
  <si>
    <t>1380003523</t>
  </si>
  <si>
    <t>743</t>
  </si>
  <si>
    <t>D - 5039</t>
  </si>
  <si>
    <t>Jednokřídlé, otevíravé, plné ; 900x1970; madlo/madlo; dřevo CPL; zárubeň ocelová se strukturou RAL dle investora; EW 30-C DP3</t>
  </si>
  <si>
    <t>-384191946</t>
  </si>
  <si>
    <t>744</t>
  </si>
  <si>
    <t>D - 5040</t>
  </si>
  <si>
    <t>Jednokřídlé, otevíravé, bezpečnostní plné ; 900x1970; koule/klika,bezpečnostní kování; dřevo CPL; zárubeň ocelová se strukturou RAL dle investora; -</t>
  </si>
  <si>
    <t>361787223</t>
  </si>
  <si>
    <t>745</t>
  </si>
  <si>
    <t>D - 5041</t>
  </si>
  <si>
    <t>Jednokřídlé, otevíravé, bezpečnostní plné ; 800x1970; klika/klika, bezpečnostní kování; dřevo CPL; zárubeň ocelová se strukturou RAL dle investora; -</t>
  </si>
  <si>
    <t>-502876191</t>
  </si>
  <si>
    <t>746</t>
  </si>
  <si>
    <t>D - 5042</t>
  </si>
  <si>
    <t>2045212296</t>
  </si>
  <si>
    <t>747</t>
  </si>
  <si>
    <t>D - 5043</t>
  </si>
  <si>
    <t>Jednokřídlé, otevíravé celoprosklené-jednosklo; 1400x2200; klika-svislá/koule; hliník -; zárubeň ocelová se strukturou RAL dle investora; -</t>
  </si>
  <si>
    <t>931267046</t>
  </si>
  <si>
    <t>748</t>
  </si>
  <si>
    <t>D - 5069</t>
  </si>
  <si>
    <t>Jednokřídlé, otevíravé celoprosklené-jednosklo; 1400x2200; klika/klika-svislé-požární únik; hliník -; zárubeň ocelová se strukturou RAL dle investora; EI 30-Sm-C DP3, samozavírač</t>
  </si>
  <si>
    <t>975143377</t>
  </si>
  <si>
    <t>749</t>
  </si>
  <si>
    <t>POS - 5070</t>
  </si>
  <si>
    <t>Jednokřídlé, posuvné v celé šířce, plné; 1400x1970; mušle/madlo;  CPL; zárubeň ocelová se strukturou RAL dle investora;</t>
  </si>
  <si>
    <t>1479109829</t>
  </si>
  <si>
    <t>750</t>
  </si>
  <si>
    <t>D - 5071</t>
  </si>
  <si>
    <t>357380638</t>
  </si>
  <si>
    <t>751</t>
  </si>
  <si>
    <t>D - 5072</t>
  </si>
  <si>
    <t>-879527109</t>
  </si>
  <si>
    <t>752</t>
  </si>
  <si>
    <t>D - 5073</t>
  </si>
  <si>
    <t>-835371840</t>
  </si>
  <si>
    <t>753</t>
  </si>
  <si>
    <t>POŽ - 5075</t>
  </si>
  <si>
    <t>Jednokřídlé, otevíravé, plné ; 600x1970; klika/koule; dřevo CPL; zárubeň ocelová se strukturou RAL dle investora; EI 30-Sm-C DP3</t>
  </si>
  <si>
    <t>-380517340</t>
  </si>
  <si>
    <t>754</t>
  </si>
  <si>
    <t>POS - 5077</t>
  </si>
  <si>
    <t>Jednokřídlé, posuvné, celoprosklené-jednosklo; 1400x2200; automatický elektrický pohon; hliník -; zárubeň ocelová,součást dveří, posun po stene; EI 30-Sm-C DP3</t>
  </si>
  <si>
    <t>240976135</t>
  </si>
  <si>
    <t>755</t>
  </si>
  <si>
    <t>POS - 5159</t>
  </si>
  <si>
    <t>Jednokřídlé, posuvné, celoprosklené-jednosklo; 800x1970; mušle/madlo;  ; zárubeň ocelová,součást dveří, posun po stene;</t>
  </si>
  <si>
    <t>-1227361248</t>
  </si>
  <si>
    <t>756</t>
  </si>
  <si>
    <t>POS - 5160</t>
  </si>
  <si>
    <t>Dveře dvoukřídlé,posuvné,celoprosklené-jednosklo; 1200x2200; ; hliník ; zárubeň ocelová,součást dveří posun po stene, RAL dle investora; EI 30-Sm-C DP3</t>
  </si>
  <si>
    <t>763846817</t>
  </si>
  <si>
    <t>757</t>
  </si>
  <si>
    <t>POS - 5161</t>
  </si>
  <si>
    <t>1379779455</t>
  </si>
  <si>
    <t>758</t>
  </si>
  <si>
    <t>POS - 5162</t>
  </si>
  <si>
    <t>-1257178229</t>
  </si>
  <si>
    <t>759</t>
  </si>
  <si>
    <t>POS - 5163</t>
  </si>
  <si>
    <t>266478976</t>
  </si>
  <si>
    <t>760</t>
  </si>
  <si>
    <t>D - 5164</t>
  </si>
  <si>
    <t>1417263232</t>
  </si>
  <si>
    <t>761</t>
  </si>
  <si>
    <t>D - 6001</t>
  </si>
  <si>
    <t>-1614121932</t>
  </si>
  <si>
    <t>POŽ - 6002</t>
  </si>
  <si>
    <t>Jednokřídlé, otevíravé, plné ; 600x1970; koule/záslepka; dřevo CPL; zárubeň ocelová se strukturou RAL dle investora; EI 30-Sm-C DP3</t>
  </si>
  <si>
    <t>1654139591</t>
  </si>
  <si>
    <t>D - 6003</t>
  </si>
  <si>
    <t>1084308771</t>
  </si>
  <si>
    <t>POŽ - 6004</t>
  </si>
  <si>
    <t>Jednokřídlé, otevíravé celoprosklené-jednosklo; 1200x1970; madlo/madlo malé místo kliky na výšku; hliník -; zárubeň ocelová se strukturou RAL dle investora; EI 30-Sm-C DP3</t>
  </si>
  <si>
    <t>1549441083</t>
  </si>
  <si>
    <t>765</t>
  </si>
  <si>
    <t>D-AKU - 6005</t>
  </si>
  <si>
    <t>Jednokřídlé, otevíravé, plné, akustické; 900x1970; klika/koule; dřevo CPL; zárubeň ocelová se strukturou RAL dle investora; -</t>
  </si>
  <si>
    <t>837059339</t>
  </si>
  <si>
    <t>766</t>
  </si>
  <si>
    <t>D-AKU - 6006</t>
  </si>
  <si>
    <t>Jednokřídlé, otevíravé, plné, akustické; 1100x1970; klika/koule; dřevo CPL; zárubeň ocelová se strukturou RAL dle investora; -</t>
  </si>
  <si>
    <t>-1588121639</t>
  </si>
  <si>
    <t>D-AKU - 6007</t>
  </si>
  <si>
    <t>340374143</t>
  </si>
  <si>
    <t>768</t>
  </si>
  <si>
    <t>D-AKU - 6008</t>
  </si>
  <si>
    <t>-1212605570</t>
  </si>
  <si>
    <t>769</t>
  </si>
  <si>
    <t>D-AKU - 6009</t>
  </si>
  <si>
    <t>-152101261</t>
  </si>
  <si>
    <t>770</t>
  </si>
  <si>
    <t>D-AKU - 6010</t>
  </si>
  <si>
    <t>-1866679248</t>
  </si>
  <si>
    <t>D-AKU - 6011</t>
  </si>
  <si>
    <t>696683305</t>
  </si>
  <si>
    <t>772</t>
  </si>
  <si>
    <t>D-AKU - 6012</t>
  </si>
  <si>
    <t>1443706550</t>
  </si>
  <si>
    <t>773</t>
  </si>
  <si>
    <t>D-AKU - 6013</t>
  </si>
  <si>
    <t>-154925775</t>
  </si>
  <si>
    <t>774</t>
  </si>
  <si>
    <t>D-AKU - 6014</t>
  </si>
  <si>
    <t>-302351119</t>
  </si>
  <si>
    <t>775</t>
  </si>
  <si>
    <t>D-AKU - 6015</t>
  </si>
  <si>
    <t>509982722</t>
  </si>
  <si>
    <t>D-AKU - 6016</t>
  </si>
  <si>
    <t>-1678175088</t>
  </si>
  <si>
    <t>D - 6017</t>
  </si>
  <si>
    <t>152799780</t>
  </si>
  <si>
    <t>778</t>
  </si>
  <si>
    <t>D - 6018</t>
  </si>
  <si>
    <t>-446299249</t>
  </si>
  <si>
    <t>779</t>
  </si>
  <si>
    <t>D - 6019</t>
  </si>
  <si>
    <t>1119062978</t>
  </si>
  <si>
    <t>780</t>
  </si>
  <si>
    <t>D - 6020</t>
  </si>
  <si>
    <t>1100695605</t>
  </si>
  <si>
    <t>D - 6021</t>
  </si>
  <si>
    <t>1352483867</t>
  </si>
  <si>
    <t>782</t>
  </si>
  <si>
    <t>D-AKU - 6022</t>
  </si>
  <si>
    <t>-694401793</t>
  </si>
  <si>
    <t>783</t>
  </si>
  <si>
    <t>D - 6023</t>
  </si>
  <si>
    <t>-410751981</t>
  </si>
  <si>
    <t>D - 6024</t>
  </si>
  <si>
    <t>-1996423083</t>
  </si>
  <si>
    <t>785</t>
  </si>
  <si>
    <t>D - 6025</t>
  </si>
  <si>
    <t>698170295</t>
  </si>
  <si>
    <t>786</t>
  </si>
  <si>
    <t>D - 6026</t>
  </si>
  <si>
    <t>-1274791514</t>
  </si>
  <si>
    <t>787</t>
  </si>
  <si>
    <t>D - 6027</t>
  </si>
  <si>
    <t>-953288421</t>
  </si>
  <si>
    <t>788</t>
  </si>
  <si>
    <t>D - 6028</t>
  </si>
  <si>
    <t>-1711949539</t>
  </si>
  <si>
    <t>789</t>
  </si>
  <si>
    <t>D - 6029</t>
  </si>
  <si>
    <t>1266575148</t>
  </si>
  <si>
    <t>790</t>
  </si>
  <si>
    <t>D - 6030</t>
  </si>
  <si>
    <t>-834995466</t>
  </si>
  <si>
    <t>791</t>
  </si>
  <si>
    <t>D - 6031</t>
  </si>
  <si>
    <t>-883096897</t>
  </si>
  <si>
    <t>792</t>
  </si>
  <si>
    <t>D - 6032</t>
  </si>
  <si>
    <t>868336100</t>
  </si>
  <si>
    <t>793</t>
  </si>
  <si>
    <t>D - 6033</t>
  </si>
  <si>
    <t>-409628781</t>
  </si>
  <si>
    <t>794</t>
  </si>
  <si>
    <t>D - 6034</t>
  </si>
  <si>
    <t>192092951</t>
  </si>
  <si>
    <t>795</t>
  </si>
  <si>
    <t>D - 6035</t>
  </si>
  <si>
    <t>-1719858761</t>
  </si>
  <si>
    <t>796</t>
  </si>
  <si>
    <t>D - 6036</t>
  </si>
  <si>
    <t>-1119620357</t>
  </si>
  <si>
    <t>797</t>
  </si>
  <si>
    <t>D - 6037</t>
  </si>
  <si>
    <t>-335565540</t>
  </si>
  <si>
    <t>798</t>
  </si>
  <si>
    <t>D - 6038</t>
  </si>
  <si>
    <t>1365611168</t>
  </si>
  <si>
    <t>799</t>
  </si>
  <si>
    <t>D - 6039</t>
  </si>
  <si>
    <t>-871263674</t>
  </si>
  <si>
    <t>800</t>
  </si>
  <si>
    <t>D - 6040</t>
  </si>
  <si>
    <t>-2128428764</t>
  </si>
  <si>
    <t>801</t>
  </si>
  <si>
    <t>D - 6041</t>
  </si>
  <si>
    <t>201963307</t>
  </si>
  <si>
    <t>802</t>
  </si>
  <si>
    <t>D - 6042</t>
  </si>
  <si>
    <t>-1204966466</t>
  </si>
  <si>
    <t>803</t>
  </si>
  <si>
    <t>POŽ - 6043</t>
  </si>
  <si>
    <t>-2011128569</t>
  </si>
  <si>
    <t>804</t>
  </si>
  <si>
    <t>D - 6044</t>
  </si>
  <si>
    <t>-963552446</t>
  </si>
  <si>
    <t>805</t>
  </si>
  <si>
    <t>D - 6045</t>
  </si>
  <si>
    <t>-328707726</t>
  </si>
  <si>
    <t>806</t>
  </si>
  <si>
    <t>D-AKU - 6046</t>
  </si>
  <si>
    <t>-944704813</t>
  </si>
  <si>
    <t>807</t>
  </si>
  <si>
    <t>D - 6047</t>
  </si>
  <si>
    <t>-1711187418</t>
  </si>
  <si>
    <t>808</t>
  </si>
  <si>
    <t>D - 6048</t>
  </si>
  <si>
    <t>364501100</t>
  </si>
  <si>
    <t>809</t>
  </si>
  <si>
    <t>D - 6049</t>
  </si>
  <si>
    <t>-847962525</t>
  </si>
  <si>
    <t>810</t>
  </si>
  <si>
    <t>D - 6050</t>
  </si>
  <si>
    <t>Jednokřídlé, otevíravé, plné ; 800x1970; klika/klika, bezpečnostní kování; dřevo CPL; zárubeň ocelová se strukturou RAL dle investora; -</t>
  </si>
  <si>
    <t>1306522896</t>
  </si>
  <si>
    <t>811</t>
  </si>
  <si>
    <t>D - 6051</t>
  </si>
  <si>
    <t>-1102785698</t>
  </si>
  <si>
    <t>812</t>
  </si>
  <si>
    <t>D - 6052</t>
  </si>
  <si>
    <t>-1955464679</t>
  </si>
  <si>
    <t>813</t>
  </si>
  <si>
    <t>D - 6053</t>
  </si>
  <si>
    <t>Jednokřídlé, otevíravé celoprosklené-jednosklo; 900x1970; klika/klika; hliník -; zárubeň ocelová se strukturou RAL dle investora; -</t>
  </si>
  <si>
    <t>1766156833</t>
  </si>
  <si>
    <t>814</t>
  </si>
  <si>
    <t>D - 6054</t>
  </si>
  <si>
    <t>-199201108</t>
  </si>
  <si>
    <t>815</t>
  </si>
  <si>
    <t>POS - 6055</t>
  </si>
  <si>
    <t>Dveře dvoukřídlé,celoprosklené-jednosklo; 1400x2200; automatický elektrický pohon; hliník -; zárubeň ocelová,součást dveří posun po stene, RAL dle investora; EI 30-Sm-C DP3</t>
  </si>
  <si>
    <t>-467233436</t>
  </si>
  <si>
    <t>816</t>
  </si>
  <si>
    <t>POS - 6056</t>
  </si>
  <si>
    <t>Jednokřídlé, posuvné v celé šířce, plné; 1100x1970; mušle/madlo; dřevo CPL; zárubeň ocelová se strukturou RAL dle investora;</t>
  </si>
  <si>
    <t>-406948708</t>
  </si>
  <si>
    <t>817</t>
  </si>
  <si>
    <t>POS - 6057</t>
  </si>
  <si>
    <t>Jednokřídlé, posuvné v celé šířce, plné; 900x1970; mušle/madlo; dřevo CPL; zárubeň ocelová se strukturou RAL dle investora;</t>
  </si>
  <si>
    <t>-90309667</t>
  </si>
  <si>
    <t>818</t>
  </si>
  <si>
    <t>POS - 6058</t>
  </si>
  <si>
    <t>1009172436</t>
  </si>
  <si>
    <t>819</t>
  </si>
  <si>
    <t>PK</t>
  </si>
  <si>
    <t>Panikové kování</t>
  </si>
  <si>
    <t>1618195799</t>
  </si>
  <si>
    <t>820</t>
  </si>
  <si>
    <t>EZ</t>
  </si>
  <si>
    <t>Elektrozámek</t>
  </si>
  <si>
    <t>-2041283581</t>
  </si>
  <si>
    <t>821</t>
  </si>
  <si>
    <t>EV</t>
  </si>
  <si>
    <t>Elektrický vrátný</t>
  </si>
  <si>
    <t>-1916740571</t>
  </si>
  <si>
    <t>822</t>
  </si>
  <si>
    <t>GK</t>
  </si>
  <si>
    <t>Systém generálního klíče</t>
  </si>
  <si>
    <t>629124947</t>
  </si>
  <si>
    <t>766-OKN</t>
  </si>
  <si>
    <t>OKNA</t>
  </si>
  <si>
    <t>823</t>
  </si>
  <si>
    <t>O200</t>
  </si>
  <si>
    <t>Okno dvoukřídlé otevíravé a sklopné 1400x1030; plast. profil sk. A, min. 5 komorový; zasklení izolačním dvojsklem různých tlouštěk 6 a 4 mm; celoobvodové, pákové ovládání; bílá+červená; vnitřní parapet plastový; vnitřní vodorovné žaluzie lamelové</t>
  </si>
  <si>
    <t>-1399600687</t>
  </si>
  <si>
    <t>Poznámka k položce:_x000D_
U= 1,1Wm-2K, mikroventilace, Rw= 31dB, mechanické ovládání žaluzií</t>
  </si>
  <si>
    <t>824</t>
  </si>
  <si>
    <t>O201</t>
  </si>
  <si>
    <t>Okno jednokřídlé otevíravé a sklopné 670x1100; plast. profil sk. A, min. 5 komorový; zasklení izolačním dvojsklem různých tlouštěk 6 a 4 mm; celoobvodové, pákové ovládání; bílá+červená; vnitřní parapet plastový; vnitřní vodorovné žaluzie lamelové</t>
  </si>
  <si>
    <t>-158822665</t>
  </si>
  <si>
    <t>825</t>
  </si>
  <si>
    <t>O202</t>
  </si>
  <si>
    <t>Okno jednokřídlé otevíravé a sklopné 1200x550; plast. profil sk. A, min. 5 komorový; zasklení izolačním dvojsklem různých tlouštěk 6 a 4 mm; celoobvodové, pákové ovládání; bílá+červená; vnitřní parapet plastový; vnitřní vodorovné žaluzie lamelové</t>
  </si>
  <si>
    <t>345733485</t>
  </si>
  <si>
    <t>826</t>
  </si>
  <si>
    <t>O203</t>
  </si>
  <si>
    <t>1608308917</t>
  </si>
  <si>
    <t>827</t>
  </si>
  <si>
    <t>O204</t>
  </si>
  <si>
    <t>Okno dvoukřídlé otevíravé a sklopné 1400x1040; plast. profil sk. A, min. 5 komorový; zasklení izolačním dvojsklem různých tlouštěk 6 a 4 mm; celoobvodové, pákové ovládání; bílá+červená; vnitřní parapet plastový; vnitřní vodorovné žaluzie lamelové</t>
  </si>
  <si>
    <t>-1101692477</t>
  </si>
  <si>
    <t>828</t>
  </si>
  <si>
    <t>O205</t>
  </si>
  <si>
    <t>Okno dvoukřídlé otevíravé a sklopné 1800x1020; plast. profil sk. A, min. 5 komorový; izolační trojsklo, jedno sklo jiné tloušťky; celoobvodové, pákové ovládání; bílá+červená; vnitřní parapet plastový; vnitřní vodorovné žaluzie lamelové</t>
  </si>
  <si>
    <t>1991378692</t>
  </si>
  <si>
    <t>Poznámka k položce:_x000D_
U= 0,8 Wm-2K, mikroventilace, Rw= 31dB, mechanické ovládání žaluzií</t>
  </si>
  <si>
    <t>829</t>
  </si>
  <si>
    <t>O206</t>
  </si>
  <si>
    <t>Okno jednokřídlé otevíravé a sklopné 1200x800; plast. profil sk. A, min. 5 komorový; zasklení izolačním dvojsklem různých tlouštěk 6 a 4 mm; celoobvodové, pákové ovládání; bílá+červená; vnitřní parapet plastový; vnitřní vodorovné žaluzie lamelové</t>
  </si>
  <si>
    <t>1927620120</t>
  </si>
  <si>
    <t>830</t>
  </si>
  <si>
    <t>O207</t>
  </si>
  <si>
    <t xml:space="preserve">Okno svislé dvoukřídlé,obě křídla otevíravá+ sklopné 1050x2050; plast. profil sk. A, min. 5 komorový; zasklení izolačním dvojsklem různých tlouštěk 6 a 4 mm; celoobvodové, půloliva v barvě okna; bílá+červená; vnitřní parapet plastový; venkovní předokenní </t>
  </si>
  <si>
    <t>1456204408</t>
  </si>
  <si>
    <t>831</t>
  </si>
  <si>
    <t>O208</t>
  </si>
  <si>
    <t xml:space="preserve">Okno čtyřdílné otevíravé a sklopné 2100x2050; plast. profil sk. A, min. 5 komorový; zasklení izolačním dvojsklem různých tlouštěk 6 a 4 mm; celoobvodové, půloliva v barvě okna; bílá+červená; vnitřní parapet plastový; venkovní předokenní vodorovné žaluzie </t>
  </si>
  <si>
    <t>-1665133379</t>
  </si>
  <si>
    <t>832</t>
  </si>
  <si>
    <t>O209</t>
  </si>
  <si>
    <t>Okno jednokřídlé otevíravé a sklopné 650x1200; plast. profil sk. A, min. 5 komorový; zasklení izolačním dvojsklem různých tlouštěk 6 a 4 mm; celoobvodové, pákové ovládání; bílá+červená; vnitřní parapet plastový; venkovní předokenní vodorovné žaluzie lamel</t>
  </si>
  <si>
    <t>-1317717697</t>
  </si>
  <si>
    <t>833</t>
  </si>
  <si>
    <t>O210</t>
  </si>
  <si>
    <t>Okno čtyřdílné otevíravé a sklopné 1800x2050; plast. profil sk. A, min. 5 komorový; izolační trojsklo, jedno sklo jiné tloušťky; celoobvodové, půloliva v barvě okna; bílá+červená; vnitřní parapet plastový; venkovní předokenní vodorovné žaluzie lamelové</t>
  </si>
  <si>
    <t>1810062254</t>
  </si>
  <si>
    <t>834</t>
  </si>
  <si>
    <t>O211</t>
  </si>
  <si>
    <t>Okno svislé dvoukřídlé,obě křídla otevíravá+ sklopné 1050x2050; plast. profil sk. A, min. 5 komorový; izolační trojsklo, jedno sklo jiné tloušťky; celoobvodové, půloliva v barvě okna; bílá+červená; vnitřní parapet plastový; venkovní předokenní vodorovné ž</t>
  </si>
  <si>
    <t>-737823682</t>
  </si>
  <si>
    <t>835</t>
  </si>
  <si>
    <t>O212</t>
  </si>
  <si>
    <t>Okno svislé dvoukřídlé,obě křídla otevíravá+ sklopné 1200x2050; plast. profil sk. A, min. 5 komorový; izolační trojsklo, jedno sklo jiné tloušťky; celoobvodové, půloliva v barvě okna; bílá+červená; vnitřní parapet plastový; venkovní předokenní vodorovné ž</t>
  </si>
  <si>
    <t>1350425770</t>
  </si>
  <si>
    <t>836</t>
  </si>
  <si>
    <t>O213</t>
  </si>
  <si>
    <t xml:space="preserve">Okno čtyřdílné otevíravé a sklopné 1800x2050; plast. profil sk. A, min. 5 komorový; zasklení izolačním dvojsklem různých tlouštěk 6 a 4 mm; celoobvodové, půloliva v barvě okna; bílá+červená; vnitřní parapet plastový; venkovní předokenní vodorovné žaluzie </t>
  </si>
  <si>
    <t>-720912806</t>
  </si>
  <si>
    <t>837</t>
  </si>
  <si>
    <t>O214</t>
  </si>
  <si>
    <t>Okno svislé dvoukřídlé,obě křídla otevíravá+ sklopné 800x2050; plast. profil sk. A, min. 5 komorový; izolační trojsklo, jedno sklo jiné tloušťky; celoobvodové, půloliva v barvě okna; bílá+červená; vnitřní parapet plastový; venkovní předokenní vodorovné ža</t>
  </si>
  <si>
    <t>1259171469</t>
  </si>
  <si>
    <t>838</t>
  </si>
  <si>
    <t>O215</t>
  </si>
  <si>
    <t>Okno jednokřídlé otevíravé a sklopné 600x800; plast. profil sk. A, min. 5 komorový; zasklení izolačním dvojsklem různých tlouštěk 6 a 4 mm; celoobvodové, pákové ovládání; bílá+červená; vnitřní parapet plastový; venkovní předokenní vodorovné žaluzie lamelo</t>
  </si>
  <si>
    <t>-791490469</t>
  </si>
  <si>
    <t>839</t>
  </si>
  <si>
    <t>O216pož</t>
  </si>
  <si>
    <t>Okno čtyřdílné, 1/2 pevné zasklení, 1/2 otevíravé a sklopné 1800x2050; hliníkový profil,min. 3 komory; zasklení izolačním dvojsklem různých tlouštěk 6 a 4 mm; celoobvodové, půloliva v barvě okna; bílá+červená; vnitřní parapet plastový; venkovní předokenní</t>
  </si>
  <si>
    <t>-2092184963</t>
  </si>
  <si>
    <t>Poznámka k položce:_x000D_
U= 1,1Wm-2K, mikroventilace, Rw= 31dB, mechanické ovládání žaluzií, EW 30 DP1 (i → o)</t>
  </si>
  <si>
    <t>840</t>
  </si>
  <si>
    <t>O217pož</t>
  </si>
  <si>
    <t>Okno čtyřdílné, 1/2 pevné zasklení, 1/2 otevíravé a sklopné 2100x2050; hliníkový profil,min. 3 komory; zasklení izolačním dvojsklem různých tlouštěk 6 a 4 mm; celoobvodové, půloliva v barvě okna; bílá+červená; vnitřní parapet plastový; venkovní předokenní</t>
  </si>
  <si>
    <t>1290273440</t>
  </si>
  <si>
    <t>841</t>
  </si>
  <si>
    <t>O218</t>
  </si>
  <si>
    <t xml:space="preserve">Okno svislé dvoukřídlé,obě křídla otevíravá+ sklopné 1200x2050; plast. profil sk. A, min. 5 komorový; zasklení izolačním dvojsklem různých tlouštěk 6 a 4 mm; celoobvodové, půloliva v barvě okna; bílá+červená; vnitřní parapet plastový; venkovní předokenní </t>
  </si>
  <si>
    <t>-1947036775</t>
  </si>
  <si>
    <t>842</t>
  </si>
  <si>
    <t>O219pož</t>
  </si>
  <si>
    <t>Okno dvoukřídlé, 1/2 pevné zasklení, 1/2 otevíravé a sklopné 1800x1200; hliníkový profil,min. 3 komory; zasklení izolačním dvojsklem různých tlouštěk 6 a 4 mm; celoobvodové, půloliva v barvě okna; bílá+červená; vnitřní parapet plastový; venkovní předokenn</t>
  </si>
  <si>
    <t>1966463970</t>
  </si>
  <si>
    <t>843</t>
  </si>
  <si>
    <t>O220</t>
  </si>
  <si>
    <t>Okno svislé dvoukřídlé,obě křídla otevíravá+ sklopné 800x2050; plast. profil sk. A, min. 5 komorový; zasklení izolačním dvojsklem různých tlouštěk 6 a 4 mm; celoobvodové, půloliva v barvě okna; bílá+červená; vnitřní parapet plastový; venkovní předokenní v</t>
  </si>
  <si>
    <t>2082078466</t>
  </si>
  <si>
    <t>844</t>
  </si>
  <si>
    <t>O221</t>
  </si>
  <si>
    <t xml:space="preserve">Okno čtyřdílné otevíravé a sklopné 2400x2050; plast. profil sk. A, min. 5 komorový; zasklení izolačním dvojsklem různých tlouštěk 6 a 4 mm; celoobvodové, půloliva v barvě okna; bílá+červená; vnitřní parapet plastový; venkovní předokenní vodorovné žaluzie </t>
  </si>
  <si>
    <t>658294689</t>
  </si>
  <si>
    <t>845</t>
  </si>
  <si>
    <t>O222</t>
  </si>
  <si>
    <t>Okno jednokřídlé otevíravé a sklopné 900x1200; plast. profil sk. A, min. 5 komorový; zasklení izolačním dvojsklem různých tlouštěk 6 a 4 mm; celoobvodové, půloliva v barvě okna; bílá+červená; vnitřní parapet plastový; venkovní předokenní vodorovné žaluzie</t>
  </si>
  <si>
    <t>-1544270387</t>
  </si>
  <si>
    <t>846</t>
  </si>
  <si>
    <t>O223pož</t>
  </si>
  <si>
    <t>Okno svislé dvoukřídlé,obě křídla pevná, bez možnosti otevření 1200x2050; hliníkový profil,min. 3 komory; zasklení izolačním dvojsklem různých tlouštěk 6 a 4 mm; celoobvodové, půloliva v barvě okna; bílá+červená; vnitřní parapet plastový; venkovní předoke</t>
  </si>
  <si>
    <t>621462397</t>
  </si>
  <si>
    <t>847</t>
  </si>
  <si>
    <t>O224pož</t>
  </si>
  <si>
    <t>Okno čtyřdílné pevné zasklení 1800x2050; hliníkový profil,min. 3 komory; izolační trojsklo,  U=0,6Wm-2K-1, jedno sklo jiné tloušťky; celoobvodové, půloliva v barvě okna; bílá+červená; vnitřní parapet plastový; venkovní předokenní vodorovné žaluzie lamelov</t>
  </si>
  <si>
    <t>84758964</t>
  </si>
  <si>
    <t>848</t>
  </si>
  <si>
    <t>O225pož</t>
  </si>
  <si>
    <t>Okno jednokřídlé pevné zasklení 600x800; hliníkový profil,min. 3 komory; zasklení izolačním dvojsklem různých tlouštěk 6 a 4 mm; celoobvodové, půloliva v barvě okna; bílá+červená; vnitřní parapet plastový; venkovní předokenní vodorovné žaluzie lamelové</t>
  </si>
  <si>
    <t>1331564784</t>
  </si>
  <si>
    <t>849</t>
  </si>
  <si>
    <t>O226pož</t>
  </si>
  <si>
    <t>Okno čtyřdílné pevné zasklení 1800x2050; hliníkový profil,min. 3 komory; zasklení izolačním dvojsklem různých tlouštěk 6 a 4 mm; celoobvodové, půloliva v barvě okna; bílá+červená; vnitřní parapet plastový; venkovní předokenní vodorovné žaluzie lamelové</t>
  </si>
  <si>
    <t>-2067261763</t>
  </si>
  <si>
    <t>850</t>
  </si>
  <si>
    <t>O227</t>
  </si>
  <si>
    <t>Okno jednokřídlé otevíravé a sklopné 1000x2290; plast. profil sk. A, min. 5 komorový; zasklení izolačním dvojsklem různých tlouštěk 6 a 4 mm; celoobvodové, půloliva v barvě okna; bílá+červená; vnitřní parapet plastový; venkovní předokenní vodorovné žaluzi</t>
  </si>
  <si>
    <t>-974766607</t>
  </si>
  <si>
    <t>851</t>
  </si>
  <si>
    <t>O228</t>
  </si>
  <si>
    <t xml:space="preserve"> Okno jednokřídlé otevíravé+ sklopné 1000x2540; plast. profil sk. A, min. 5 komorový; izolační trojsklo, jedno sklo jiné tloušťky; celoobvodové, půloliva v barvě okna; bílá+červená; vnitřní parapet plastový; venkovní předokenní vodorovné žaluzie lamelové</t>
  </si>
  <si>
    <t>1493320636</t>
  </si>
  <si>
    <t>852</t>
  </si>
  <si>
    <t>O229</t>
  </si>
  <si>
    <t xml:space="preserve"> Okno jednokřídlé otevíravé a sklopné 1200x2600; plast. profil sk. A, min. 5 komorový; zasklení izolačním dvojsklem různých tlouštěk 6 a 4 mm; celoobvodové, půloliva v barvě okna; bílá+červená; vnitřní parapet plastový; venkovní předokenní vodorovné žaluz</t>
  </si>
  <si>
    <t>-2127785842</t>
  </si>
  <si>
    <t>787-SKL</t>
  </si>
  <si>
    <t>Prosklené příčky</t>
  </si>
  <si>
    <t>853</t>
  </si>
  <si>
    <t>AL01</t>
  </si>
  <si>
    <t>Hliníková prosklená příčka, bezp.dvojsklo; 3570 mm x 2500 mm; EI30-Sm-C-DP3</t>
  </si>
  <si>
    <t>856748291</t>
  </si>
  <si>
    <t>854</t>
  </si>
  <si>
    <t>AL02</t>
  </si>
  <si>
    <t>Hliníková prosklená příčka, bezp.dvojsklo; 3520 mm x 619 mm</t>
  </si>
  <si>
    <t>-1397952864</t>
  </si>
  <si>
    <t>855</t>
  </si>
  <si>
    <t>AL03</t>
  </si>
  <si>
    <t>Hliníková prosklená příčka, bezp.dvojsklo; 3520 mm x 2597 mm</t>
  </si>
  <si>
    <t>-497958839</t>
  </si>
  <si>
    <t>856</t>
  </si>
  <si>
    <t>AL04</t>
  </si>
  <si>
    <t>Hliníková prosklená příčka, bezp.dvojsklo; 3520 mm x 2260 mm</t>
  </si>
  <si>
    <t>-878211173</t>
  </si>
  <si>
    <t>857</t>
  </si>
  <si>
    <t>AL05</t>
  </si>
  <si>
    <t>Hliníková prosklená příčka, bezp.dvojsklo; 3520 mm x 2728 mm</t>
  </si>
  <si>
    <t>847091787</t>
  </si>
  <si>
    <t>858</t>
  </si>
  <si>
    <t>AL06</t>
  </si>
  <si>
    <t>Hliníková prosklená příčka, bezp.dvojsklo; 3520 mm x 542 mm</t>
  </si>
  <si>
    <t>1023129590</t>
  </si>
  <si>
    <t>859</t>
  </si>
  <si>
    <t>AL07</t>
  </si>
  <si>
    <t>Hliníková prosklená příčka, bezp.dvojsklo; 3520 mm x 2772 mm</t>
  </si>
  <si>
    <t>1500807339</t>
  </si>
  <si>
    <t>860</t>
  </si>
  <si>
    <t>AL08</t>
  </si>
  <si>
    <t>Hliníková prosklená příčka, bezp.dvojsklo; 3520 mm x 2297 mm</t>
  </si>
  <si>
    <t>-970454404</t>
  </si>
  <si>
    <t>861</t>
  </si>
  <si>
    <t>AL09</t>
  </si>
  <si>
    <t>Hliníková prosklená příčka, bezp.dvojsklo; 3520 mm x 2768 mm</t>
  </si>
  <si>
    <t>2034891908</t>
  </si>
  <si>
    <t>862</t>
  </si>
  <si>
    <t>AL10</t>
  </si>
  <si>
    <t>Hliníková prosklená příčka, bezp.dvojsklo; 3520 mm x 5500 mm</t>
  </si>
  <si>
    <t>-610776442</t>
  </si>
  <si>
    <t>863</t>
  </si>
  <si>
    <t>AL11</t>
  </si>
  <si>
    <t>Hliníková prosklená příčka, bezp.dvojsklo; 3570 mm x 5500 mm</t>
  </si>
  <si>
    <t>1912708936</t>
  </si>
  <si>
    <t>864</t>
  </si>
  <si>
    <t>AL12</t>
  </si>
  <si>
    <t>1608502966</t>
  </si>
  <si>
    <t>865</t>
  </si>
  <si>
    <t>AL13</t>
  </si>
  <si>
    <t>42777326</t>
  </si>
  <si>
    <t>866</t>
  </si>
  <si>
    <t>AL14</t>
  </si>
  <si>
    <t>Hliníková prosklená příčka, bezp.dvojsklo; 3570 mm x 2858 mm</t>
  </si>
  <si>
    <t>-1354028723</t>
  </si>
  <si>
    <t>867</t>
  </si>
  <si>
    <t>AL15</t>
  </si>
  <si>
    <t>Hliníková prosklená příčka, bezp.dvojsklo; 3570 mm x 2725 mm</t>
  </si>
  <si>
    <t>-240641117</t>
  </si>
  <si>
    <t>868</t>
  </si>
  <si>
    <t>AL16</t>
  </si>
  <si>
    <t>2000749065</t>
  </si>
  <si>
    <t>869</t>
  </si>
  <si>
    <t>AL17</t>
  </si>
  <si>
    <t>Hliníková prosklená příčka, bezp.dvojsklo; 3570 mm x 622 mm</t>
  </si>
  <si>
    <t>424998647</t>
  </si>
  <si>
    <t>870</t>
  </si>
  <si>
    <t>AL18</t>
  </si>
  <si>
    <t>Hliníková prosklená příčka, bezp.dvojsklo; 3570 mm x 2746 mm</t>
  </si>
  <si>
    <t>-286884559</t>
  </si>
  <si>
    <t>871</t>
  </si>
  <si>
    <t>AL19</t>
  </si>
  <si>
    <t>Hliníková prosklená příčka, bezp.dvojsklo; 3570 mm x 2210 mm</t>
  </si>
  <si>
    <t>1322304630</t>
  </si>
  <si>
    <t>872</t>
  </si>
  <si>
    <t>AL20</t>
  </si>
  <si>
    <t>Hliníková prosklená příčka, bezp.dvojsklo; 3570 mm x 3018 mm</t>
  </si>
  <si>
    <t>-1439174175</t>
  </si>
  <si>
    <t>873</t>
  </si>
  <si>
    <t>AL21</t>
  </si>
  <si>
    <t>Hliníková prosklená příčka, bezp.dvojsklo; 3570 mm x 5486 mm</t>
  </si>
  <si>
    <t>-407661261</t>
  </si>
  <si>
    <t>874</t>
  </si>
  <si>
    <t>AL22</t>
  </si>
  <si>
    <t>Hliníková prosklená příčka, bezp.dvojsklo; 3570 mm x 5921 mm</t>
  </si>
  <si>
    <t>1965270351</t>
  </si>
  <si>
    <t>875</t>
  </si>
  <si>
    <t>AL23</t>
  </si>
  <si>
    <t>Hliníková prosklená příčka, bezp.dvojsklo; 3570 mm x 2726 mm</t>
  </si>
  <si>
    <t>987993419</t>
  </si>
  <si>
    <t>876</t>
  </si>
  <si>
    <t>AL24</t>
  </si>
  <si>
    <t>Hliníková prosklená příčka, bezp.dvojsklo; 3720 mm x 11050 mm</t>
  </si>
  <si>
    <t>-1574761330</t>
  </si>
  <si>
    <t>877</t>
  </si>
  <si>
    <t>AL25</t>
  </si>
  <si>
    <t>Hliníková prosklená příčka, bezp.dvojsklo; 3720 mm x 5856 mm</t>
  </si>
  <si>
    <t>-19342106</t>
  </si>
  <si>
    <t>878</t>
  </si>
  <si>
    <t>AL26</t>
  </si>
  <si>
    <t>Hliníková prosklená příčka, bezp.dvojsklo; 3720 mm x 2771 mm</t>
  </si>
  <si>
    <t>1730041502</t>
  </si>
  <si>
    <t>879</t>
  </si>
  <si>
    <t>AL27</t>
  </si>
  <si>
    <t>Hliníková prosklená příčka, bezp.dvojsklo; 3720 mm x 3000 mm</t>
  </si>
  <si>
    <t>-1087952796</t>
  </si>
  <si>
    <t>880</t>
  </si>
  <si>
    <t>AL28</t>
  </si>
  <si>
    <t>Hliníková prosklená příčka, bezp.dvojsklo; 3570 mm x 3139 mm; EI30-Sm-C-DP3</t>
  </si>
  <si>
    <t>-170858745</t>
  </si>
  <si>
    <t>881</t>
  </si>
  <si>
    <t>AL29</t>
  </si>
  <si>
    <t>Hliníková prosklená příčka, bezp.dvojsklo; 3760 mm x 2535 mm</t>
  </si>
  <si>
    <t>919898572</t>
  </si>
  <si>
    <t>882</t>
  </si>
  <si>
    <t>AL30</t>
  </si>
  <si>
    <t>Hliníková prosklená příčka, bezp.dvojsklo; 3570 mm x 3000 mm; EI30-Sm-C-DP3</t>
  </si>
  <si>
    <t>-308101584</t>
  </si>
  <si>
    <t>D.1.1.2 - Ostatní výrobky</t>
  </si>
  <si>
    <t>ZV - Zámečnické výrobky</t>
  </si>
  <si>
    <t>TV - Truhlářské výrobky</t>
  </si>
  <si>
    <t>ZV</t>
  </si>
  <si>
    <t>Zámečnické výrobky</t>
  </si>
  <si>
    <t>767001</t>
  </si>
  <si>
    <t>Madlo personálního schodiště - severní schodiště, ocelový tenkostěnný profil Ø40x3 mm, barva RAL 5011 Stahlblau, včetně kotvení do betonu</t>
  </si>
  <si>
    <t>-1420191476</t>
  </si>
  <si>
    <t>767002</t>
  </si>
  <si>
    <t>Madlo personálního schodiště - západní schodiště, ocelový tenkostěnný profil Ø40x3 mm, barva RAL 5011 Stahlblau, včetně kotvení do betonu</t>
  </si>
  <si>
    <t>-525085837</t>
  </si>
  <si>
    <t>767003</t>
  </si>
  <si>
    <t>Madlo venkovního schodiště - schodiště u rampy, ocelový tenkostěnný profil Ø40x3 mm, barva RAL 5011 Stahlblau, včetně kotvení do betonu</t>
  </si>
  <si>
    <t>-1775700444</t>
  </si>
  <si>
    <t>767004</t>
  </si>
  <si>
    <t>Zábradlí venkovní</t>
  </si>
  <si>
    <t>-1941984790</t>
  </si>
  <si>
    <t>767005</t>
  </si>
  <si>
    <t>Madlo venkovního schodiště - schodiště v atriu, ocelový tenkostěnný profil Ø40x3 mm, barva RAL 5011 Stahlblau, včetně kotvení do betonu</t>
  </si>
  <si>
    <t>532902471</t>
  </si>
  <si>
    <t>767006</t>
  </si>
  <si>
    <t>Madlo venkovního schodiště - opěrná zeď, ocelový tenkostěnný profil Ø40x3 mm, barva RAL 5011 Stahlblau, včetně kotvení do betonu</t>
  </si>
  <si>
    <t>-2100395739</t>
  </si>
  <si>
    <t>767007</t>
  </si>
  <si>
    <t>Zakrytí anglických dvorků pororoštem 40x3, ocelových profilů z HEB160, pozink, kotvení</t>
  </si>
  <si>
    <t>-902117073</t>
  </si>
  <si>
    <t>767008</t>
  </si>
  <si>
    <t>Madlo personálního schodiště - vnitřní schodiště, ocelový tenkostěnný profil Ø40x3 mm, barva RAL 5011 Stahlblau, včetně kotvení do betonu</t>
  </si>
  <si>
    <t>-195794678</t>
  </si>
  <si>
    <t>767009</t>
  </si>
  <si>
    <t>Venkovní čistící zóny</t>
  </si>
  <si>
    <t>1731733736</t>
  </si>
  <si>
    <t>767010</t>
  </si>
  <si>
    <t>Vnitřní čistící zóny</t>
  </si>
  <si>
    <t>-1951925412</t>
  </si>
  <si>
    <t>767011</t>
  </si>
  <si>
    <t>Závěsy, nerez tyč dl. 3185mm včetně kotvení</t>
  </si>
  <si>
    <t>-486485426</t>
  </si>
  <si>
    <t>767012</t>
  </si>
  <si>
    <t>Závěsy, nerez tyč dl. 2935mm včetně kotvení</t>
  </si>
  <si>
    <t>670749409</t>
  </si>
  <si>
    <t>767013</t>
  </si>
  <si>
    <t>Závěsy, nerez tyč dl. 2200mm včetně kotvení</t>
  </si>
  <si>
    <t>-4611878</t>
  </si>
  <si>
    <t>TV</t>
  </si>
  <si>
    <t>Truhlářské výrobky</t>
  </si>
  <si>
    <t>76601</t>
  </si>
  <si>
    <t>Kuchyňská linka včetně lednice a dřezu</t>
  </si>
  <si>
    <t>-501645093</t>
  </si>
  <si>
    <t>76602</t>
  </si>
  <si>
    <t>Recepce- kamenná deska 5240x600, pult</t>
  </si>
  <si>
    <t>-629978489</t>
  </si>
  <si>
    <t>D.1.1.3 - Atrium</t>
  </si>
  <si>
    <t>3 - Svislé a kompletní konstrukce</t>
  </si>
  <si>
    <t>6 - Úpravy povrchů, podlahy a osazování výplní</t>
  </si>
  <si>
    <t>9 - Ostatní konstrukce a práce, bourání</t>
  </si>
  <si>
    <t>997 - Přesun sutě</t>
  </si>
  <si>
    <t>998 - Přesun hmot</t>
  </si>
  <si>
    <t>713 - Izolace tepelné</t>
  </si>
  <si>
    <t>763 - Konstrukce suché výstavby</t>
  </si>
  <si>
    <t>766 - Konstrukce truhlářské</t>
  </si>
  <si>
    <t>766a - Ochranné prvky</t>
  </si>
  <si>
    <t>771 - Podlahy z dlaždic a obklady</t>
  </si>
  <si>
    <t>781 - Obklady keramické</t>
  </si>
  <si>
    <t>783 - Dokončovací práce - nátěry</t>
  </si>
  <si>
    <t>784 - Malby</t>
  </si>
  <si>
    <t>Celkem - Celkem</t>
  </si>
  <si>
    <t>1460891383</t>
  </si>
  <si>
    <t>351517934</t>
  </si>
  <si>
    <t>-97822775</t>
  </si>
  <si>
    <t>317944323</t>
  </si>
  <si>
    <t>Válcované nosníky č.14 až 22 dodatečně osazované do připravených otvorů</t>
  </si>
  <si>
    <t>-765843521</t>
  </si>
  <si>
    <t>317944325</t>
  </si>
  <si>
    <t>Válcované nosníky č.24 a vyšší dodatečně osazované do připravených otvorů</t>
  </si>
  <si>
    <t>-1292366455</t>
  </si>
  <si>
    <t>-648852543</t>
  </si>
  <si>
    <t>-788422582</t>
  </si>
  <si>
    <t>-555034310</t>
  </si>
  <si>
    <t>2021992136</t>
  </si>
  <si>
    <t>-1546206317</t>
  </si>
  <si>
    <t>346244381</t>
  </si>
  <si>
    <t>Plentování jednostranné v do 200 mm válcovaných nosníků cihlami</t>
  </si>
  <si>
    <t>11141654</t>
  </si>
  <si>
    <t>612111212</t>
  </si>
  <si>
    <t>Vyspravení povrchu stěn z prefabrikovaných dílců dl do 2400 mm maltou cementovou se zahlazením</t>
  </si>
  <si>
    <t>861457277</t>
  </si>
  <si>
    <t>-1623063015</t>
  </si>
  <si>
    <t>612321141</t>
  </si>
  <si>
    <t>Vápenocementová omítka štuková dvouvrstvá vnitřních stěn nanášená ručně</t>
  </si>
  <si>
    <t>-119297887</t>
  </si>
  <si>
    <t>612323111</t>
  </si>
  <si>
    <t>Vápenocementová omítka hladkých vnitřních stěn tloušťky do 5 mm nanášená ručně</t>
  </si>
  <si>
    <t>-1981710706</t>
  </si>
  <si>
    <t>-1309283900</t>
  </si>
  <si>
    <t>631319171U</t>
  </si>
  <si>
    <t>1419604074</t>
  </si>
  <si>
    <t>Příplatek k mazanině tl do 80 mm za přehlazení povrchu</t>
  </si>
  <si>
    <t>618174287</t>
  </si>
  <si>
    <t>966849929</t>
  </si>
  <si>
    <t>1142414142</t>
  </si>
  <si>
    <t>1628385577</t>
  </si>
  <si>
    <t>634112113</t>
  </si>
  <si>
    <t>Obvodová dilatace podlahovým páskem z pěnového PE mezi stěnou a mazaninou nebo potěrem v 80 mm</t>
  </si>
  <si>
    <t>-177354737</t>
  </si>
  <si>
    <t>642942611</t>
  </si>
  <si>
    <t>Osazování zárubní nebo rámů dveřních kovových do 2,5 m2 na montážní pěnu</t>
  </si>
  <si>
    <t>-16090262</t>
  </si>
  <si>
    <t>55331486</t>
  </si>
  <si>
    <t>zárubeň jednokřídlá ocelová pro zdění tl stěny 110-150mm rozměru 700/1970mm (ozn.14)</t>
  </si>
  <si>
    <t>1804152757</t>
  </si>
  <si>
    <t>Poznámka k položce:_x000D_
YH, YH s drážkou, YZP</t>
  </si>
  <si>
    <t>55331488</t>
  </si>
  <si>
    <t>zárubeň jednokřídlá ocelová pro zdění tl stěny 110-150mm rozměru 900/1970mm (ozn.4)</t>
  </si>
  <si>
    <t>-182524833</t>
  </si>
  <si>
    <t>55331487</t>
  </si>
  <si>
    <t>zárubeň jednokřídlá ocelová pro zdění tl stěny 110-150mm rozměru 800/1970mm (ozn.1,25,38)</t>
  </si>
  <si>
    <t>-1441533208</t>
  </si>
  <si>
    <t>1360203659</t>
  </si>
  <si>
    <t>1487660974</t>
  </si>
  <si>
    <t>974031167</t>
  </si>
  <si>
    <t>Vysekání rýh ve zdivu cihelném hl do 150 mm š do 300 mm</t>
  </si>
  <si>
    <t>369310340</t>
  </si>
  <si>
    <t>2*3,5*2+2*2,8*2+3*2,4*2</t>
  </si>
  <si>
    <t>997013112</t>
  </si>
  <si>
    <t>Vnitrostaveništní doprava suti a vybouraných hmot pro budovy v přes 6 do 9 m s použitím mechanizace</t>
  </si>
  <si>
    <t>264734856</t>
  </si>
  <si>
    <t>Odvoz suti a vybouraných hmot na skládku nebo meziskládku do 1 km se složením</t>
  </si>
  <si>
    <t>742541717</t>
  </si>
  <si>
    <t>Příplatek k odvozu suti a vybouraných hmot na skládku ZKD 1 km přes 1 km</t>
  </si>
  <si>
    <t>168379379</t>
  </si>
  <si>
    <t>3,2076*5</t>
  </si>
  <si>
    <t>997013603</t>
  </si>
  <si>
    <t>Poplatek za uložení na skládce (skládkovné) stavebního odpadu cihelného kód odpadu 17 01 02</t>
  </si>
  <si>
    <t>548507433</t>
  </si>
  <si>
    <t>998014021</t>
  </si>
  <si>
    <t>Přesun hmot pro budovy vícepodlažní v do 18 m z betonových dílců s nezděným pláštěm</t>
  </si>
  <si>
    <t>1427330641</t>
  </si>
  <si>
    <t>1723437515</t>
  </si>
  <si>
    <t>63141434</t>
  </si>
  <si>
    <t>deska tepelně izolační minerální plovoucích podlah ?=0,033-0,035 tl 40mm</t>
  </si>
  <si>
    <t>1939102688</t>
  </si>
  <si>
    <t>376*1,02</t>
  </si>
  <si>
    <t>998713102</t>
  </si>
  <si>
    <t>Přesun hmot tonážní pro izolace tepelné v objektech v přes 6 do 12 m</t>
  </si>
  <si>
    <t>-1213633036</t>
  </si>
  <si>
    <t>-1927664387</t>
  </si>
  <si>
    <t>59036513x1</t>
  </si>
  <si>
    <t>Kazeta OWA Sinfonia Premium 15x600x600mm typ hrany 3, Nosný rošt OWA Systém Premium, RAL 9003</t>
  </si>
  <si>
    <t>-1270686319</t>
  </si>
  <si>
    <t>376*1,05</t>
  </si>
  <si>
    <t>998763302</t>
  </si>
  <si>
    <t>Přesun hmot tonážní pro sádrokartonové konstrukce v objektech v přes 6 do 12 m</t>
  </si>
  <si>
    <t>400798476</t>
  </si>
  <si>
    <t>Konstrukce truhlářské</t>
  </si>
  <si>
    <t>61162085</t>
  </si>
  <si>
    <t>Dveře jednokřídlé dřevotřískové povrch laminátový plné 700x1970mm (D.14) - komplet dle tabulky dveří</t>
  </si>
  <si>
    <t>1866344781</t>
  </si>
  <si>
    <t>61162086a</t>
  </si>
  <si>
    <t>Dveře jednokřídlé dřevotřískové povrch laminátový plné 800x1970mm (D.1) - komplet dle tabulky dveří</t>
  </si>
  <si>
    <t>-602201722</t>
  </si>
  <si>
    <t>61162086b</t>
  </si>
  <si>
    <t>Dveře jednokřídlé dřevotřískové povrch laminátový plné 800x1970mm (D.25) - komplet dle tabulky dveří</t>
  </si>
  <si>
    <t>483330387</t>
  </si>
  <si>
    <t>61162086d</t>
  </si>
  <si>
    <t>Dveře jednokřídlé dřevotřískové povrch laminátový plné 800x1970mm (D.38) - komplet dle tabulky dveří</t>
  </si>
  <si>
    <t>-1509674450</t>
  </si>
  <si>
    <t>61162087a</t>
  </si>
  <si>
    <t>Dveře jednokřídlé dřevotřískové povrch laminátový plné 900x1970mm (D.4) - komplet dle tabulky dveří</t>
  </si>
  <si>
    <t>-1745795437</t>
  </si>
  <si>
    <t>998766102U</t>
  </si>
  <si>
    <t>Přesun hmot tonážní pro kce truhlářské v objektech v přes 6 do 12 m</t>
  </si>
  <si>
    <t>124321030</t>
  </si>
  <si>
    <t>766a</t>
  </si>
  <si>
    <t>Ochranné prvky</t>
  </si>
  <si>
    <t>7669901</t>
  </si>
  <si>
    <t>D+M Plát Acrovyn tl.2mm - v.300mm - ve dvou výškách - výběr ze 36barev - 1.PP</t>
  </si>
  <si>
    <t>-1341343987</t>
  </si>
  <si>
    <t>2*54</t>
  </si>
  <si>
    <t>7669902</t>
  </si>
  <si>
    <t>D+M Kryt rohu Acrovyn SM 20 - v.1500mm - výběr ze 27 barev - 1.PP</t>
  </si>
  <si>
    <t>536426351</t>
  </si>
  <si>
    <t>7669903</t>
  </si>
  <si>
    <t>D+M Plát Acrovyn tl.2mm na dveře - v.710mm š.800mm - výběr ze 36 barev - 1.PP</t>
  </si>
  <si>
    <t>-1464955568</t>
  </si>
  <si>
    <t>7669904</t>
  </si>
  <si>
    <t>D+M Plát Acrovyn tl.2mm na dveře - v.710mm š.900mm - výběr ze 36 barev - 1.PP</t>
  </si>
  <si>
    <t>1583087219</t>
  </si>
  <si>
    <t>7669905</t>
  </si>
  <si>
    <t>D+M L-profil na zárubně tl.2mm - odhadovaný rozměr 28x162x1500mm -NUTNO DOPŘESNIT - výběr ze 36barev - 1.PP</t>
  </si>
  <si>
    <t>-953038882</t>
  </si>
  <si>
    <t>Podlahy z dlaždic a obklady</t>
  </si>
  <si>
    <t>1964280094</t>
  </si>
  <si>
    <t>2090473983</t>
  </si>
  <si>
    <t>771574112U</t>
  </si>
  <si>
    <t>4291831</t>
  </si>
  <si>
    <t>771574115U</t>
  </si>
  <si>
    <t>-782823683</t>
  </si>
  <si>
    <t>59761016</t>
  </si>
  <si>
    <t>dlažba keramická slinutá hladká do interiéru i exteriéru přes 9 do 12ks/m2 30/30 Taurus 10S TAA 35 010</t>
  </si>
  <si>
    <t>-392984837</t>
  </si>
  <si>
    <t>59761611a</t>
  </si>
  <si>
    <t>dlažba keramická slinutá hladká do interiéru i exteriéru přes 22 do 25ks/m2 20/20 Color Two GAA 1K 107</t>
  </si>
  <si>
    <t>775418478</t>
  </si>
  <si>
    <t>59761611b</t>
  </si>
  <si>
    <t>dlažba keramická slinutá hladká do interiéru i exteriéru přes 22 do 25ks/m2 20/20 Color Two GAA 1K 311</t>
  </si>
  <si>
    <t>-1848501251</t>
  </si>
  <si>
    <t>dlažba velkoformátová keramická slinutá hladká do interiéru i exteriéru přes 4 do 6ks/m2  45/45 tl.8mm světlá DAK 4H 658 a tmavá DAK 4H 657</t>
  </si>
  <si>
    <t>1185406140</t>
  </si>
  <si>
    <t>771474112</t>
  </si>
  <si>
    <t>Montáž soklů z dlaždic keramických rovných flexibilní lepidlo v přes 65 do 90 mm materiál je v dodávce dlažby</t>
  </si>
  <si>
    <t>-807352943</t>
  </si>
  <si>
    <t>7719901</t>
  </si>
  <si>
    <t>Montáž ukončující DSA Al lišty (přechody mezi různými druhy dlažeb)</t>
  </si>
  <si>
    <t>219277173</t>
  </si>
  <si>
    <t>mat 77101</t>
  </si>
  <si>
    <t>Dodávka DSA Al ukončující lišty</t>
  </si>
  <si>
    <t>1634227716</t>
  </si>
  <si>
    <t>7719902</t>
  </si>
  <si>
    <t>D+M Silikování styk dlažba/sokl, dlažba/obklad, dilatací</t>
  </si>
  <si>
    <t>1038896159</t>
  </si>
  <si>
    <t>206,3+162,4+96,9</t>
  </si>
  <si>
    <t>Izolace pod dlažbu nátěrem nebo stěrkou ve dvou vrstvách podlaha vytažení 10cm na stěnu a stěny za sprchovými kouty v.2m</t>
  </si>
  <si>
    <t>414744902</t>
  </si>
  <si>
    <t>998771202</t>
  </si>
  <si>
    <t>Přesun hmot procentní pro podlahy z dlaždic v objektech v do 12 m</t>
  </si>
  <si>
    <t>%</t>
  </si>
  <si>
    <t>124360063</t>
  </si>
  <si>
    <t>Obklady keramické</t>
  </si>
  <si>
    <t>-61527547</t>
  </si>
  <si>
    <t>781474115U</t>
  </si>
  <si>
    <t>-689977269</t>
  </si>
  <si>
    <t>5976103900Ua</t>
  </si>
  <si>
    <t>obklad keramický hladký přes 22 do 25ks/m2  20/20 Color One WAA 1N 107 a 540</t>
  </si>
  <si>
    <t>1892730082</t>
  </si>
  <si>
    <t>5976103900Ub</t>
  </si>
  <si>
    <t>obklad keramický hladký přes 22 do 25ks/m2  20/20 Color One WAA 1N 282</t>
  </si>
  <si>
    <t>1256584949</t>
  </si>
  <si>
    <t>781494111</t>
  </si>
  <si>
    <t>Plastové profily rohové lepené flexibilním lepidlem</t>
  </si>
  <si>
    <t>649730503</t>
  </si>
  <si>
    <t>-2078712267</t>
  </si>
  <si>
    <t>7819901</t>
  </si>
  <si>
    <t>D+M Silikonování koutů v obkladu, kolem vaniček</t>
  </si>
  <si>
    <t>1263444179</t>
  </si>
  <si>
    <t>7819902</t>
  </si>
  <si>
    <t>D+M Silikonování kolem zárubní - barva silikonu Jasmín a bílá</t>
  </si>
  <si>
    <t>1875406474</t>
  </si>
  <si>
    <t>7819903</t>
  </si>
  <si>
    <t>Montáž kamenického rohu</t>
  </si>
  <si>
    <t>1762172174</t>
  </si>
  <si>
    <t>781912</t>
  </si>
  <si>
    <t>Dodávka čepcového těsnění</t>
  </si>
  <si>
    <t>-57689549</t>
  </si>
  <si>
    <t>781913</t>
  </si>
  <si>
    <t>Akrylátové ukončení obkladů (tam, kde není obklad do stropu)</t>
  </si>
  <si>
    <t>1718166444</t>
  </si>
  <si>
    <t>781914</t>
  </si>
  <si>
    <t>Obezdění vaničky</t>
  </si>
  <si>
    <t>-2044801440</t>
  </si>
  <si>
    <t>998781202</t>
  </si>
  <si>
    <t>Přesun hmot procentní pro obklady keramické v objektech v do 12 m včetně přesunu za velkoformátovou dlažbu</t>
  </si>
  <si>
    <t>20456000</t>
  </si>
  <si>
    <t>Dokončovací práce - nátěry</t>
  </si>
  <si>
    <t>7839901</t>
  </si>
  <si>
    <t>Nátěr zárubní pro jednokřídlové dveře</t>
  </si>
  <si>
    <t>-34321343</t>
  </si>
  <si>
    <t>Malby</t>
  </si>
  <si>
    <t>-1653684316</t>
  </si>
  <si>
    <t>784181101U</t>
  </si>
  <si>
    <t>1733039389</t>
  </si>
  <si>
    <t>-1054233619</t>
  </si>
  <si>
    <t>Linkrustace s vrchním nátěrem syntetickým v místnosti v do 3,80 m NCS - S0505-Y50R</t>
  </si>
  <si>
    <t>138767782</t>
  </si>
  <si>
    <t>Poznámka k položce:_x000D_
olejový nátěr</t>
  </si>
  <si>
    <t>Celkem</t>
  </si>
  <si>
    <t>D.1.2 - Konstrukční část</t>
  </si>
  <si>
    <t>QSB</t>
  </si>
  <si>
    <t xml:space="preserve">    4 - Vodorovné konstrukce</t>
  </si>
  <si>
    <t>273322511</t>
  </si>
  <si>
    <t>Základové desky ze ŽB se zvýšenými nároky na prostředí tř. C 25/30</t>
  </si>
  <si>
    <t>219405873</t>
  </si>
  <si>
    <t>Poznámka k položce:_x000D_
XC4 XF2 XA1</t>
  </si>
  <si>
    <t>"ZD0.1" 37,296</t>
  </si>
  <si>
    <t xml:space="preserve">"ZD0.2" 25,49 </t>
  </si>
  <si>
    <t>"ZD0.3" 43,41</t>
  </si>
  <si>
    <t>"ZD0.4" 6,124</t>
  </si>
  <si>
    <t>"ZD0.5" 6,132</t>
  </si>
  <si>
    <t>273351121</t>
  </si>
  <si>
    <t>Zřízení bednění základových desek</t>
  </si>
  <si>
    <t>-333654810</t>
  </si>
  <si>
    <t>"ZD0.1" 0,6*(14,8*2+4,2*2)</t>
  </si>
  <si>
    <t>"ZD0.2" 0,9*(9,36*2+3,15*2)</t>
  </si>
  <si>
    <t>"ZD0.3" 0,8*(41,55*2+1,4*2)</t>
  </si>
  <si>
    <t>"ZD0.4" 0,7*(4,86*2+1,8*2)</t>
  </si>
  <si>
    <t>"ZD0.5" 0,9*(6,68*2+1,02*2)</t>
  </si>
  <si>
    <t>273351122</t>
  </si>
  <si>
    <t>Odstranění bednění základových desek</t>
  </si>
  <si>
    <t>997835777</t>
  </si>
  <si>
    <t>273361821</t>
  </si>
  <si>
    <t>Výztuž základových desek betonářskou ocelí 10 505 (R)</t>
  </si>
  <si>
    <t>464035200</t>
  </si>
  <si>
    <t>"ZD0.1" 37,296*40/1000</t>
  </si>
  <si>
    <t>"ZD0.2" 25,49*70/1000</t>
  </si>
  <si>
    <t>"ZD0.3" 43,41*80/1000</t>
  </si>
  <si>
    <t>"ZD0.4" 6,124*60/1000</t>
  </si>
  <si>
    <t>"ZD0.5" 6,132*60/1000</t>
  </si>
  <si>
    <t>274322511</t>
  </si>
  <si>
    <t>Základové pasy ze ŽB se zvýšenými nároky na prostředí tř. C 25/30</t>
  </si>
  <si>
    <t>1909998909</t>
  </si>
  <si>
    <t xml:space="preserve">"pas montážního rámu" 1,92 </t>
  </si>
  <si>
    <t>274351121</t>
  </si>
  <si>
    <t>Zřízení bednění základových pasů rovného</t>
  </si>
  <si>
    <t>-1391600021</t>
  </si>
  <si>
    <t>"pas montážního rámu" 0,75*(6,4*2+0,4*2)</t>
  </si>
  <si>
    <t>274351122</t>
  </si>
  <si>
    <t>Odstranění bednění základových pasů rovného</t>
  </si>
  <si>
    <t>-2030173060</t>
  </si>
  <si>
    <t>274361821</t>
  </si>
  <si>
    <t>Výztuž základových pasů betonářskou ocelí 10 505 (R)</t>
  </si>
  <si>
    <t>1720489696</t>
  </si>
  <si>
    <t>"pas montážního rámu" 1,92*60/1000</t>
  </si>
  <si>
    <t>275322511</t>
  </si>
  <si>
    <t>Základové patky ze ŽB se zvýšenými nároky na prostředí tř. C 25/30</t>
  </si>
  <si>
    <t>-610028208</t>
  </si>
  <si>
    <t>"MP0.1" 17,664</t>
  </si>
  <si>
    <t>"MP0.2" 17,472</t>
  </si>
  <si>
    <t>"MP0.3" 12,8</t>
  </si>
  <si>
    <t>"MP0.4" 6,86</t>
  </si>
  <si>
    <t>"MP0.5" 2,352</t>
  </si>
  <si>
    <t>275351121</t>
  </si>
  <si>
    <t>Zřízení bednění základových patek</t>
  </si>
  <si>
    <t>-977110919</t>
  </si>
  <si>
    <t>"MP0.1" 0,8*(2,8*4+1,6*4)*2</t>
  </si>
  <si>
    <t>"MP0.2" 0,8*(2,6*2+2,1*2)*4</t>
  </si>
  <si>
    <t>"MP0.3" 0,8*(2*4)*4</t>
  </si>
  <si>
    <t>"MP0.4" 0,7*(1,4*4)*5</t>
  </si>
  <si>
    <t>"MP0.5" 0,7*(2,8*2+1,2*2)</t>
  </si>
  <si>
    <t>275351122</t>
  </si>
  <si>
    <t>Odstranění bednění základových patek</t>
  </si>
  <si>
    <t>-155169954</t>
  </si>
  <si>
    <t>275361821</t>
  </si>
  <si>
    <t>Výztuž základových patek betonářskou ocelí 10 505 (R)</t>
  </si>
  <si>
    <t>-397057627</t>
  </si>
  <si>
    <t>"MP0.1" 17,664*25/1000</t>
  </si>
  <si>
    <t>"MP0.2" 17,472*25/1000</t>
  </si>
  <si>
    <t>"MP0.3" 12,8*25/1000</t>
  </si>
  <si>
    <t>"MP0.4" 6,86*20/1000</t>
  </si>
  <si>
    <t>"MP0.5" 2,352*20/1000</t>
  </si>
  <si>
    <t>311113154</t>
  </si>
  <si>
    <t>Nosná zeď tl přes 250 do 300 mm z hladkých tvárnic ztraceného bednění včetně výplně z betonu tř. C 25/30</t>
  </si>
  <si>
    <t>-50814677</t>
  </si>
  <si>
    <t>"1PP" 31,35*3,85</t>
  </si>
  <si>
    <t>"2NP" 10,05*3,91+10,1*3,91</t>
  </si>
  <si>
    <t>"3NP" 10,1*3,91+10,05*3,91</t>
  </si>
  <si>
    <t>"4NP" 10,1*3,91</t>
  </si>
  <si>
    <t>1216855667</t>
  </si>
  <si>
    <t>"P0.001" 4</t>
  </si>
  <si>
    <t>"P1.001" 4</t>
  </si>
  <si>
    <t>"P2.004" 3</t>
  </si>
  <si>
    <t>"P2-005" 4</t>
  </si>
  <si>
    <t>"P3-005" 4</t>
  </si>
  <si>
    <t>"P3-004" 3</t>
  </si>
  <si>
    <t>317168054</t>
  </si>
  <si>
    <t>Překlad keramický vysoký v 238 mm dl 1750 mm</t>
  </si>
  <si>
    <t>2100658388</t>
  </si>
  <si>
    <t>"P0.002" 8</t>
  </si>
  <si>
    <t>"P1.002" 8</t>
  </si>
  <si>
    <t>"P2.003" 4</t>
  </si>
  <si>
    <t>"P2-006" 8</t>
  </si>
  <si>
    <t>"P3-006" 8</t>
  </si>
  <si>
    <t>"P3-004" 4</t>
  </si>
  <si>
    <t>831864666</t>
  </si>
  <si>
    <t>"P2.002" 4</t>
  </si>
  <si>
    <t>"P3.003" 4</t>
  </si>
  <si>
    <t>-1530699452</t>
  </si>
  <si>
    <t>"P2-001" 4</t>
  </si>
  <si>
    <t>"P3-001" 4</t>
  </si>
  <si>
    <t>317941121</t>
  </si>
  <si>
    <t>Osazování ocelových válcovaných nosníků na zdivu I, IE, U, UE nebo L do č. 12 nebo výšky do 120 mm</t>
  </si>
  <si>
    <t>-1591289994</t>
  </si>
  <si>
    <t>"00-007" 63,68/1000</t>
  </si>
  <si>
    <t>"01-015" 89,55/1000</t>
  </si>
  <si>
    <t>"01-016" 125,37/1000</t>
  </si>
  <si>
    <t>"02-008" 63,68/1000</t>
  </si>
  <si>
    <t>"02-023" 961,17/1000</t>
  </si>
  <si>
    <t>"02-018" 63,68/1000</t>
  </si>
  <si>
    <t>"02-019" 86,57/1000</t>
  </si>
  <si>
    <t>"02-020" 250,74/1000</t>
  </si>
  <si>
    <t>"02-026" 110,22/1000</t>
  </si>
  <si>
    <t>"03-016" 173,13/1000</t>
  </si>
  <si>
    <t>"03-017" 250,74/1000</t>
  </si>
  <si>
    <t>"03-022" 110,22/1000</t>
  </si>
  <si>
    <t>"03-006" 63,68/1000</t>
  </si>
  <si>
    <t>"03-021" 961,17/1000</t>
  </si>
  <si>
    <t>"03-023" 293,92/1000</t>
  </si>
  <si>
    <t>"04-008" 63,68/1000</t>
  </si>
  <si>
    <t>"04-014" 63,68/1000</t>
  </si>
  <si>
    <t>"04-022" 55,11/1000</t>
  </si>
  <si>
    <t>13010952</t>
  </si>
  <si>
    <t>ocel profilová jakost S235JR (11 375) průřez HEA 120</t>
  </si>
  <si>
    <t>-772281479</t>
  </si>
  <si>
    <t>"1PP" 0,064</t>
  </si>
  <si>
    <t>"1NP" 0,09+0,125</t>
  </si>
  <si>
    <t>"2NP" 0,064+0,961+0,064+0,087+0,251</t>
  </si>
  <si>
    <t>"3NP" 0,173+0,251+0,064+0,961</t>
  </si>
  <si>
    <t>"4NP" 0,064+0,064</t>
  </si>
  <si>
    <t>13010950</t>
  </si>
  <si>
    <t>ocel profilová jakost S235JR (11 375) průřez HEA 100</t>
  </si>
  <si>
    <t>-1346191291</t>
  </si>
  <si>
    <t>"2NP" 0,11</t>
  </si>
  <si>
    <t>"3NP" 0,11+0,294</t>
  </si>
  <si>
    <t>"4NP" 0,055</t>
  </si>
  <si>
    <t>317941123</t>
  </si>
  <si>
    <t>Osazování ocelových válcovaných nosníků na zdivu I, IE, U, UE nebo L přes č. 14 do č. 22 nebo výšky do 220 mm</t>
  </si>
  <si>
    <t>341057751</t>
  </si>
  <si>
    <t>"00-001" 296,4/1000</t>
  </si>
  <si>
    <t>"00-003" 218,6/1000</t>
  </si>
  <si>
    <t>"00-004" 98,8/1000</t>
  </si>
  <si>
    <t>"00-005" 218,88/1000</t>
  </si>
  <si>
    <t>"00-006" 422,37/1000</t>
  </si>
  <si>
    <t>"00-008" 167,96/1000</t>
  </si>
  <si>
    <t>"01-002" 395,2/1000</t>
  </si>
  <si>
    <t>"01-017" 316,16/1000</t>
  </si>
  <si>
    <t>"01-018" 790,4/1000</t>
  </si>
  <si>
    <t>"01-019" 155,04/1000</t>
  </si>
  <si>
    <t>"01-001" 560,55/1000</t>
  </si>
  <si>
    <t>"01-002" 592,8/1000</t>
  </si>
  <si>
    <t>"01-003" 456,84/1000</t>
  </si>
  <si>
    <t>"01-004" 83,98/1000</t>
  </si>
  <si>
    <t>"01-014" 948,48/1000</t>
  </si>
  <si>
    <t>"02-006" 139,84/1000</t>
  </si>
  <si>
    <t>"02-007" 197,6/1000</t>
  </si>
  <si>
    <t>"02-009" 622,05/1000</t>
  </si>
  <si>
    <t>"02-010" 158,08/1000</t>
  </si>
  <si>
    <t>"02-011" 200,07/1000</t>
  </si>
  <si>
    <t>"02-012" 200,07/1000</t>
  </si>
  <si>
    <t>"02-014" 167,96/1000</t>
  </si>
  <si>
    <t>"02-015" 79,04/1000</t>
  </si>
  <si>
    <t>"02-017" 182,4/1000</t>
  </si>
  <si>
    <t>"02-022" 316,16/1000</t>
  </si>
  <si>
    <t>"02-027" 400,14/1000</t>
  </si>
  <si>
    <t>"02-028" 136,35/1000</t>
  </si>
  <si>
    <t>"02-001" 1258,56/1000</t>
  </si>
  <si>
    <t>"02-002" 200,64/1000</t>
  </si>
  <si>
    <t>"02-003" 108,68/1000</t>
  </si>
  <si>
    <t>"02-004" 167,96/1000</t>
  </si>
  <si>
    <t>"02-005" 93,86/1000</t>
  </si>
  <si>
    <t>"02-021" 1000,35/1000</t>
  </si>
  <si>
    <t>"02-029" 222,3/1000</t>
  </si>
  <si>
    <t>"03-001" 1176,48/1000</t>
  </si>
  <si>
    <t>"03-015" 222,3/1000</t>
  </si>
  <si>
    <t>"03-018" 600,21/1000</t>
  </si>
  <si>
    <t>"03-025" 400,14/1000</t>
  </si>
  <si>
    <t>"03-005" 392,16/1000</t>
  </si>
  <si>
    <t>"03-007" 182,4/1000</t>
  </si>
  <si>
    <t>"03-009" 167,96/1000</t>
  </si>
  <si>
    <t>"03-010" 79,04/1000</t>
  </si>
  <si>
    <t>"03-011" 200,07/1000</t>
  </si>
  <si>
    <t>"03-013" 200,07/1000</t>
  </si>
  <si>
    <t>"03-014" 158,08/1000</t>
  </si>
  <si>
    <t>"03-020" 316,16/1000</t>
  </si>
  <si>
    <t>"03-026" 164,16/1000</t>
  </si>
  <si>
    <t>"03-027" 136,35/1000</t>
  </si>
  <si>
    <t>"03-028" 200,07/1000</t>
  </si>
  <si>
    <t>"04-001" 522,88/1000</t>
  </si>
  <si>
    <t>"04-013" 222,3/1000</t>
  </si>
  <si>
    <t>"04-021" 400,14/1000</t>
  </si>
  <si>
    <t>"P4-003" 2411,1/1000</t>
  </si>
  <si>
    <t>"P4-004" 1201,32/1000</t>
  </si>
  <si>
    <t>"04-006" 127,68/1000</t>
  </si>
  <si>
    <t>"04-007" 243,2/1000</t>
  </si>
  <si>
    <t>"04-009" 188,48/1000</t>
  </si>
  <si>
    <t>"04-010" 83,98/1000</t>
  </si>
  <si>
    <t>"04-011" 282,72/1000</t>
  </si>
  <si>
    <t xml:space="preserve">"04-017" 316,16/1000 </t>
  </si>
  <si>
    <t>"PR-001" 365,35/1000</t>
  </si>
  <si>
    <t>13010954</t>
  </si>
  <si>
    <t>ocel profilová jakost S235JR (11 375) průřez HEA 140</t>
  </si>
  <si>
    <t>-1047209434</t>
  </si>
  <si>
    <t>"1PP" 0,486+0,296+0,422</t>
  </si>
  <si>
    <t>"1NP" 0,395+0,592+0,084</t>
  </si>
  <si>
    <t>"2NP" 0,198+0,158+0,2*2+0,168+0,079+0,4+0,107+0,168+0,094+1+0,222</t>
  </si>
  <si>
    <t>"3NP" 0,222+0,6+0,4+0,168+0,079+0,2*2+0,158+0,2</t>
  </si>
  <si>
    <t>"4NP" 0,222+0,4+0,084</t>
  </si>
  <si>
    <t>13010956</t>
  </si>
  <si>
    <t>ocel profilová jakost S235JR (11 375) průřez HEA 160</t>
  </si>
  <si>
    <t>-2122264011</t>
  </si>
  <si>
    <t>"1PP" 0,219</t>
  </si>
  <si>
    <t>"1NP" 0,316+0,79+0,155+0,948</t>
  </si>
  <si>
    <t>"2NP" 0,140+0,182+0,316+1,259+0,201</t>
  </si>
  <si>
    <t>"3NP" 1,176+0,392+0,182+0,316+0,164</t>
  </si>
  <si>
    <t>"4NP" 0,523+0,128+0,243+0,189+0,283+0,316</t>
  </si>
  <si>
    <t>13010982</t>
  </si>
  <si>
    <t>ocel profilová jakost S235JR (11 375) průřez HEB 220</t>
  </si>
  <si>
    <t>92151361</t>
  </si>
  <si>
    <t>"2NP" 0,622</t>
  </si>
  <si>
    <t>13010962</t>
  </si>
  <si>
    <t>ocel profilová jakost S235JR (11 375) průřez HEA 220</t>
  </si>
  <si>
    <t>732662246</t>
  </si>
  <si>
    <t>"1NP" 0,561</t>
  </si>
  <si>
    <t>"2NP" 0,136</t>
  </si>
  <si>
    <t>"3NP" 0,136</t>
  </si>
  <si>
    <t>13010960</t>
  </si>
  <si>
    <t>ocel profilová jakost S235JR (11 375) průřez HEA 200</t>
  </si>
  <si>
    <t>1245686709</t>
  </si>
  <si>
    <t>"1NP" 0,457</t>
  </si>
  <si>
    <t>"4NP" 2,411+1,201</t>
  </si>
  <si>
    <t>13010980</t>
  </si>
  <si>
    <t>ocel profilová jakost S235JR (11 375) průřez HEB 200</t>
  </si>
  <si>
    <t>1523615209</t>
  </si>
  <si>
    <t>"4NP" 0,365</t>
  </si>
  <si>
    <t>317941125</t>
  </si>
  <si>
    <t>Osazování ocelových válcovaných nosníků na zdivu I, IE, U, UE nebo L č 24 a vyšší nebo výšky přes 220 mm</t>
  </si>
  <si>
    <t>1925850543</t>
  </si>
  <si>
    <t>"00-002" 967,2/1000</t>
  </si>
  <si>
    <t>"01-011" 1333,8/1000</t>
  </si>
  <si>
    <t>"01-012" 1287/1000</t>
  </si>
  <si>
    <t>"01-013" 855,6/1000</t>
  </si>
  <si>
    <t>"OK1" 982,8/1000</t>
  </si>
  <si>
    <t>"OP1" 2966,88/1000</t>
  </si>
  <si>
    <t>"OP2" 350,99/1000</t>
  </si>
  <si>
    <t>"02-016" 752,6/1000</t>
  </si>
  <si>
    <t>"OK1" 1123,2/1000</t>
  </si>
  <si>
    <t>"OP3" 759,38/1000</t>
  </si>
  <si>
    <t>"OK2" 1,123</t>
  </si>
  <si>
    <t>"03-008" 752,6/1000</t>
  </si>
  <si>
    <t>13010986</t>
  </si>
  <si>
    <t>ocel profilová jakost S235JR (11 375) průřez HEB 260</t>
  </si>
  <si>
    <t>-1726686056</t>
  </si>
  <si>
    <t>"1PP" 0,967</t>
  </si>
  <si>
    <t>"1NP" 0,856</t>
  </si>
  <si>
    <t>13010990</t>
  </si>
  <si>
    <t>ocel profilová jakost S235JR (11 375) průřez HEB 300</t>
  </si>
  <si>
    <t>362172774</t>
  </si>
  <si>
    <t>"1NP" 1,334+1,287+0,983</t>
  </si>
  <si>
    <t>"2NP" 1,123</t>
  </si>
  <si>
    <t>"3NP" 1,123</t>
  </si>
  <si>
    <t>13011010</t>
  </si>
  <si>
    <t>ocel profilová jakost S235JR (11 375) průřez HEB 360</t>
  </si>
  <si>
    <t>-119330130</t>
  </si>
  <si>
    <t>"2NP" 0,753</t>
  </si>
  <si>
    <t>"3NP" 0,753</t>
  </si>
  <si>
    <t>13011001</t>
  </si>
  <si>
    <t>ocel profilová jakost S235JR (11 375) průřez HEA 300</t>
  </si>
  <si>
    <t>-1230746706</t>
  </si>
  <si>
    <t>"1NP" 2,967+0,351</t>
  </si>
  <si>
    <t>"2NP" 2,967+0,351+0,759</t>
  </si>
  <si>
    <t>"3NP" 2,967+0,351+0,759</t>
  </si>
  <si>
    <t>327121113</t>
  </si>
  <si>
    <t>Montáž ŽB dílců opěrných zdí hm přes 10 do 25 t</t>
  </si>
  <si>
    <t>1066522240</t>
  </si>
  <si>
    <t>"OS.01" 10</t>
  </si>
  <si>
    <t>RMAT0019</t>
  </si>
  <si>
    <t>ŽB dílec opěrných zdí, C25/30 XC4 XF2 XA1</t>
  </si>
  <si>
    <t>-721604915</t>
  </si>
  <si>
    <t>331124001</t>
  </si>
  <si>
    <t>Montáž ŽB sloupů do dutiny patky hmotnosti do 1,5 t budova v přes 18 do 52 m</t>
  </si>
  <si>
    <t>673034856</t>
  </si>
  <si>
    <t>Poznámka k položce:_x000D_
alt. přes ocelovou desku</t>
  </si>
  <si>
    <t>"S0.10" 2</t>
  </si>
  <si>
    <t>prefabrikát ŽB sloup, C30/37, hranatý, 400x400mm</t>
  </si>
  <si>
    <t>-354154097</t>
  </si>
  <si>
    <t>"1PP" 1,018"</t>
  </si>
  <si>
    <t>331124003</t>
  </si>
  <si>
    <t>Montáž ŽB sloupů do dutiny patky hmotnosti přes 3 do 5 t budova v přes 18 do 52 m</t>
  </si>
  <si>
    <t>-2122493451</t>
  </si>
  <si>
    <t>"SM 0.2" 8</t>
  </si>
  <si>
    <t>prefabrikát ŽB sloup, C30/37, kruhový, pr. 600</t>
  </si>
  <si>
    <t>1409157045</t>
  </si>
  <si>
    <t>331124004</t>
  </si>
  <si>
    <t>Montáž ŽB sloupů do dutiny patky hmotnosti přes 5 do 7 t budova v přes 18 do 52 m</t>
  </si>
  <si>
    <t>-492042973</t>
  </si>
  <si>
    <t>"SM0.1" 1</t>
  </si>
  <si>
    <t>"SM0.3" 8</t>
  </si>
  <si>
    <t>"S0.6" 1</t>
  </si>
  <si>
    <t>"S0.7" 1</t>
  </si>
  <si>
    <t>"S0.8" 1</t>
  </si>
  <si>
    <t>"S0.9" 5</t>
  </si>
  <si>
    <t>prefabrikát ŽB sloup, C 30/37, kruhový, pr. 600</t>
  </si>
  <si>
    <t>-1512723349</t>
  </si>
  <si>
    <t>"1PP" 3,034+17,44</t>
  </si>
  <si>
    <t>RMAT0001a</t>
  </si>
  <si>
    <t>prefabrikát ŽB sloup, C 30/37, hranatý, 600x400mm</t>
  </si>
  <si>
    <t>-2095473609</t>
  </si>
  <si>
    <t>"1PP" 2,786+2,148+2,148+10,74</t>
  </si>
  <si>
    <t>331124101</t>
  </si>
  <si>
    <t>Montáž ŽB sloupů přivařením k základu hmotnosti do 1,5 t budova v přes 18 do 52 m</t>
  </si>
  <si>
    <t>2094124118</t>
  </si>
  <si>
    <t>"S1.5" 2</t>
  </si>
  <si>
    <t>"S1.6" 1</t>
  </si>
  <si>
    <t>"S1.8" 2</t>
  </si>
  <si>
    <t>"S1.9" 2</t>
  </si>
  <si>
    <t>"S2.9" 2</t>
  </si>
  <si>
    <t>"S2.1" 6</t>
  </si>
  <si>
    <t>"S2.2" 10</t>
  </si>
  <si>
    <t>"S2.3" 2</t>
  </si>
  <si>
    <t>"S2.4" 3</t>
  </si>
  <si>
    <t>"S2.5" 8</t>
  </si>
  <si>
    <t>"S2.6" 1</t>
  </si>
  <si>
    <t>"S3.8" 2</t>
  </si>
  <si>
    <t>"S3.1" 6</t>
  </si>
  <si>
    <t>"S3.2" 10</t>
  </si>
  <si>
    <t>"S3.3" 2</t>
  </si>
  <si>
    <t>"S3.4" 3</t>
  </si>
  <si>
    <t>"S4.7" 2</t>
  </si>
  <si>
    <t>"S4.1" 14</t>
  </si>
  <si>
    <t>"S4.2" 10</t>
  </si>
  <si>
    <t>"S4.3" 2</t>
  </si>
  <si>
    <t>"S4.4" 1</t>
  </si>
  <si>
    <t>"S4.5" 4</t>
  </si>
  <si>
    <t>"S5.8" 25</t>
  </si>
  <si>
    <t>"S5.9" 3</t>
  </si>
  <si>
    <t>"S5.1" 38</t>
  </si>
  <si>
    <t>"S5.2" 2</t>
  </si>
  <si>
    <t>"S5.4" 26</t>
  </si>
  <si>
    <t>"S5.5" 3</t>
  </si>
  <si>
    <t>"S5.6" 10</t>
  </si>
  <si>
    <t>"S5.7" 2</t>
  </si>
  <si>
    <t>"S6.1" 25</t>
  </si>
  <si>
    <t>"S6.2" 3</t>
  </si>
  <si>
    <t>RMAT0011</t>
  </si>
  <si>
    <t>prefabrikát ŽB sloup, C35/45, hranatý</t>
  </si>
  <si>
    <t>-1451206064</t>
  </si>
  <si>
    <t>"1NP" 1,104+0,349+0,877+0,97</t>
  </si>
  <si>
    <t>"2NP" 1,11+3,312+4,14+1,104+1,656+4,224+0,552</t>
  </si>
  <si>
    <t>"3NP" 1,107+10,21</t>
  </si>
  <si>
    <t>"4NP" 1,12+7,728+4,14+1,104+0,552+2,208</t>
  </si>
  <si>
    <t>"5NP" 15,54+20,976+1,248+14,352+1,242+4,14+1,24</t>
  </si>
  <si>
    <t>"6NP" 15,54</t>
  </si>
  <si>
    <t>331124102</t>
  </si>
  <si>
    <t>Montáž ŽB sloupů přivařením k základu hmotnosti přes 1,5 do 3 t budova v přes 18 do 52 m</t>
  </si>
  <si>
    <t>480015226</t>
  </si>
  <si>
    <t>"S1.7" 3</t>
  </si>
  <si>
    <t>"S2.7" 6</t>
  </si>
  <si>
    <t>"S2.8" 1</t>
  </si>
  <si>
    <t>"S3,5" 6</t>
  </si>
  <si>
    <t>"S3.6" 1</t>
  </si>
  <si>
    <t>"S3.7" 1</t>
  </si>
  <si>
    <t>"S4.6" 1</t>
  </si>
  <si>
    <t>"S5.3" 1</t>
  </si>
  <si>
    <t>RMAT0016</t>
  </si>
  <si>
    <t>1159497164</t>
  </si>
  <si>
    <t>"1NP" 2,111</t>
  </si>
  <si>
    <t>"2NP" 5,63+0,938</t>
  </si>
  <si>
    <t>"3NP" 5,63+0,938+0,83</t>
  </si>
  <si>
    <t>"4NP" 0,84</t>
  </si>
  <si>
    <t>"5NP" 0,66</t>
  </si>
  <si>
    <t>3411240-R</t>
  </si>
  <si>
    <t>Montáž ŽB zavětrovacích stěn se svařovanými spoji hmotnosti přes 5 do 7 t budova v přes 18 do 52 m</t>
  </si>
  <si>
    <t>1886627146</t>
  </si>
  <si>
    <t>"PREFA" 68,5*4,45+12,36*3,24</t>
  </si>
  <si>
    <t>"PREFA" 68,5*3,91</t>
  </si>
  <si>
    <t>"PREFA" 76,73*3,91+22,22*3,91</t>
  </si>
  <si>
    <t>"PREFA" 22,22*3,91+72,78*3,91</t>
  </si>
  <si>
    <t>"PREFA" 93,8*3,91</t>
  </si>
  <si>
    <t>"PREFA" 24,33*3,91+116,4*3,91</t>
  </si>
  <si>
    <t>"PREFA" 24,33*3,91</t>
  </si>
  <si>
    <t>prefabrikát ŽB zavětrovací stěna, C30/37, tl. 200mm</t>
  </si>
  <si>
    <t>1001964487</t>
  </si>
  <si>
    <t>"1PP" 61,89+8,01</t>
  </si>
  <si>
    <t>"1NP" 42,18</t>
  </si>
  <si>
    <t>"2NP" 52,9+17,376</t>
  </si>
  <si>
    <t>"3NP" 17,376+47,3</t>
  </si>
  <si>
    <t>"4NP" 65,6</t>
  </si>
  <si>
    <t>"5NP" 17,7+79,06</t>
  </si>
  <si>
    <t>"6NP" 17,7</t>
  </si>
  <si>
    <t>389361001</t>
  </si>
  <si>
    <t>Doplňující výztuž prefabrikovaných konstrukcí z betonářské oceli</t>
  </si>
  <si>
    <t>1592141658</t>
  </si>
  <si>
    <t>18*70/1000</t>
  </si>
  <si>
    <t>34*70/1000</t>
  </si>
  <si>
    <t>28*70/1000</t>
  </si>
  <si>
    <t>94*80/1000</t>
  </si>
  <si>
    <t>86*80/1000</t>
  </si>
  <si>
    <t>24*80/1000</t>
  </si>
  <si>
    <t>389381001</t>
  </si>
  <si>
    <t>Dobetonování prefabrikovaných konstrukcí</t>
  </si>
  <si>
    <t>314145095</t>
  </si>
  <si>
    <t>11+7</t>
  </si>
  <si>
    <t>10+14+4+6</t>
  </si>
  <si>
    <t>4+6+14+4</t>
  </si>
  <si>
    <t>15+21+18+40</t>
  </si>
  <si>
    <t>15+21+50</t>
  </si>
  <si>
    <t>15+9</t>
  </si>
  <si>
    <t>389941023</t>
  </si>
  <si>
    <t>Montáž kovových doplňkových konstrukcí přes 10 do 30 kg pro montáž prefabrikovaných dílců</t>
  </si>
  <si>
    <t>-896735026</t>
  </si>
  <si>
    <t>3*120+186+235+98,14</t>
  </si>
  <si>
    <t>620,1+124+890+120*10+210+16,36+43,67+80</t>
  </si>
  <si>
    <t>434+124+656+28+210+7*120</t>
  </si>
  <si>
    <t>280+496+124+734+210+120*8</t>
  </si>
  <si>
    <t>280+2*120</t>
  </si>
  <si>
    <t>RMAT0015</t>
  </si>
  <si>
    <t>konstrukce kovové doplňkové, konzoly, sloupky</t>
  </si>
  <si>
    <t>-251889037</t>
  </si>
  <si>
    <t>9679,27*1,1 "Přepočtené koeficientem množství</t>
  </si>
  <si>
    <t>Vodorovné konstrukce</t>
  </si>
  <si>
    <t>411124003</t>
  </si>
  <si>
    <t>Montáž ŽB stropních panelů se závěsnými háky hmotnosti přes 3 do 5 t budova v přes 18 do 52 m</t>
  </si>
  <si>
    <t>1921436853</t>
  </si>
  <si>
    <t>"PP2.1" 1</t>
  </si>
  <si>
    <t>"PP5.04" 1</t>
  </si>
  <si>
    <t>RMAT0017</t>
  </si>
  <si>
    <t>prefabrikát ŽB stropní panel plný, tl. 220mm</t>
  </si>
  <si>
    <t>-1178483308</t>
  </si>
  <si>
    <t>"2NP" 5,1*1,68</t>
  </si>
  <si>
    <t>411124004</t>
  </si>
  <si>
    <t>Montáž ŽB stropních panelů se závěsnými háky hmotnosti přes 5 do 7 t budova v přes 18 do 52 m</t>
  </si>
  <si>
    <t>-459679284</t>
  </si>
  <si>
    <t>"PP5.01" 2</t>
  </si>
  <si>
    <t>"PP5.02" 1</t>
  </si>
  <si>
    <t>"PP5.03" 1</t>
  </si>
  <si>
    <t>"PP6.01" 1</t>
  </si>
  <si>
    <t>"PP6.02" 1</t>
  </si>
  <si>
    <t>RMAT0018</t>
  </si>
  <si>
    <t>prefabrikát ŽB stropní panel plný, tl. 250mm</t>
  </si>
  <si>
    <t>-1012219352</t>
  </si>
  <si>
    <t>"5NP" 5,1*1,82*2+2,8*3,1+3,4*2,625</t>
  </si>
  <si>
    <t>"6NP" 5,3*1,72*2</t>
  </si>
  <si>
    <t>411134002</t>
  </si>
  <si>
    <t>Montáž stropních panelů z betonu předpjatého bez závěsných háků hmotnosti přes 1,5 do 3 t budova v přes 18 do 52 m</t>
  </si>
  <si>
    <t>1398849973</t>
  </si>
  <si>
    <t>77+11+14+4+31+3+6+18+9+8+22</t>
  </si>
  <si>
    <t>100+9+127+5+13+5+8+34+18+20</t>
  </si>
  <si>
    <t>100+30</t>
  </si>
  <si>
    <t>RMAT0014</t>
  </si>
  <si>
    <t>prefabrikát stropní panel z předpjatého betonu, dutinový, tl. 250mm</t>
  </si>
  <si>
    <t>360116400</t>
  </si>
  <si>
    <t>"1NP" 307,2</t>
  </si>
  <si>
    <t>"2NP" 600,6</t>
  </si>
  <si>
    <t>"3NP" 228,7</t>
  </si>
  <si>
    <t>"4NP" 580,7+817</t>
  </si>
  <si>
    <t>"5NP" 629,7+1483</t>
  </si>
  <si>
    <t>"6NP" 629,7+294</t>
  </si>
  <si>
    <t>411168303</t>
  </si>
  <si>
    <t>Strop keramický tl 25 cm z vložek MIAKO a keramobetonových nosníků dl přes 3 do 4 m OVN 50 cm</t>
  </si>
  <si>
    <t>62397272</t>
  </si>
  <si>
    <t>"3NP" 35</t>
  </si>
  <si>
    <t>411168306</t>
  </si>
  <si>
    <t>Strop keramický tl 25 cm z vložek MIAKO a keramobetonových nosníků dl přes 6 do 7 m OVN 50 cm</t>
  </si>
  <si>
    <t>1032196241</t>
  </si>
  <si>
    <t>"3NP" 135</t>
  </si>
  <si>
    <t>411321414</t>
  </si>
  <si>
    <t>Stropy deskové ze ŽB tř. C 25/30</t>
  </si>
  <si>
    <t>-45032786</t>
  </si>
  <si>
    <t>"SD0.1" 5,15*4,8*0,25</t>
  </si>
  <si>
    <t>"SD0.2" 1,97*2,59*0,25</t>
  </si>
  <si>
    <t>"SD1.1" 5,15*4,8*0,25</t>
  </si>
  <si>
    <t>"SD1.2" 1,97*2,59*0,25</t>
  </si>
  <si>
    <t>"SD2.1" 3,76</t>
  </si>
  <si>
    <t>"SD2.2" 1,228</t>
  </si>
  <si>
    <t>"SD3.1" 5,15*3,4*0,25</t>
  </si>
  <si>
    <t>"SD3.2" 1,97*2,59*0,25</t>
  </si>
  <si>
    <t>"SD4.1" 5,15*3,4*0,25</t>
  </si>
  <si>
    <t>"SD5.1" 5,35*8,45*0,25</t>
  </si>
  <si>
    <t>"SD5.2" 16,4*6,2*0,25</t>
  </si>
  <si>
    <t>411351011</t>
  </si>
  <si>
    <t>Zřízení bednění stropů deskových tl přes 5 do 25 cm bez podpěrné kce</t>
  </si>
  <si>
    <t>-598861945</t>
  </si>
  <si>
    <t>"SD0.1" 5,15*4,8</t>
  </si>
  <si>
    <t>"SD0.2" 1,97*2,59</t>
  </si>
  <si>
    <t>"SD2.1" 5,15*3,4</t>
  </si>
  <si>
    <t>"SD2.2" 1,97*2,59</t>
  </si>
  <si>
    <t>"SD3.1" 5,15*3,4</t>
  </si>
  <si>
    <t>"SD3.2" 1,97*2,59</t>
  </si>
  <si>
    <t>"SD4.1" 5,15*3,4</t>
  </si>
  <si>
    <t>"SD5.1" 5,35*8,45</t>
  </si>
  <si>
    <t>"SD5.2" 16,4*6,2</t>
  </si>
  <si>
    <t>411351012</t>
  </si>
  <si>
    <t>Odstranění bednění stropů deskových tl přes 5 do 25 cm bez podpěrné kce</t>
  </si>
  <si>
    <t>-164385099</t>
  </si>
  <si>
    <t>411354313</t>
  </si>
  <si>
    <t>Zřízení podpěrné konstrukce stropů výšky do 4 m tl přes 15 do 25 cm</t>
  </si>
  <si>
    <t>-2090828626</t>
  </si>
  <si>
    <t>411354314</t>
  </si>
  <si>
    <t>Odstranění podpěrné konstrukce stropů výšky do 4 m tl přes 15 do 25 cm</t>
  </si>
  <si>
    <t>1955310478</t>
  </si>
  <si>
    <t>411361821</t>
  </si>
  <si>
    <t>Výztuž stropů betonářskou ocelí 10 505</t>
  </si>
  <si>
    <t>-428001868</t>
  </si>
  <si>
    <t>"1PP" 6,86*80/1000</t>
  </si>
  <si>
    <t>"1NP" 6,86*80/1000</t>
  </si>
  <si>
    <t>"2NP" 4,99*80/1000</t>
  </si>
  <si>
    <t>"3NP" 4,99*80/1000</t>
  </si>
  <si>
    <t>"4NP" 3,76*80/1000</t>
  </si>
  <si>
    <t>"5NP" 22,8*80/1000</t>
  </si>
  <si>
    <t>413124011</t>
  </si>
  <si>
    <t>Montáž trámů, průvlaků, ztužidel se svařovanými spoji hmotnosti do 1,5 t budova v přes 18 do 52 m</t>
  </si>
  <si>
    <t>-1372447265</t>
  </si>
  <si>
    <t>"PR0.11" 1</t>
  </si>
  <si>
    <t>"PR0.12" 1</t>
  </si>
  <si>
    <t>"PR0.16" 1</t>
  </si>
  <si>
    <t>"PR1.11" 1</t>
  </si>
  <si>
    <t>"PR1.18" 1</t>
  </si>
  <si>
    <t>"PR1.22" 1</t>
  </si>
  <si>
    <t>"PR1.29" 1</t>
  </si>
  <si>
    <t>"PR1.30" 1</t>
  </si>
  <si>
    <t>"PR2.01" 1</t>
  </si>
  <si>
    <t>"PR2.06" 1</t>
  </si>
  <si>
    <t>"PR2.35" 1</t>
  </si>
  <si>
    <t>"PR2.36" 1</t>
  </si>
  <si>
    <t>"PR4.12" 1</t>
  </si>
  <si>
    <t>"PR4.18-PR4.19" 1+1</t>
  </si>
  <si>
    <t>"PR4.22-PR4.23" 1+1</t>
  </si>
  <si>
    <t>"PR4.30" 1</t>
  </si>
  <si>
    <t>"PR3.08" 2</t>
  </si>
  <si>
    <t>"PR3.20" 1</t>
  </si>
  <si>
    <t>"PR3.27" 1</t>
  </si>
  <si>
    <t>"PR3.28" 1</t>
  </si>
  <si>
    <t>"PR3.29" 1</t>
  </si>
  <si>
    <t>"PR5.75" 1</t>
  </si>
  <si>
    <t>"PR5.76" 12</t>
  </si>
  <si>
    <t>"PR5.07" 1</t>
  </si>
  <si>
    <t>"PR5.08" 11</t>
  </si>
  <si>
    <t>"PR5.11" 1</t>
  </si>
  <si>
    <t>"PR5.16" 1</t>
  </si>
  <si>
    <t>"PR5.19" 1</t>
  </si>
  <si>
    <t>"PR5.30" 1</t>
  </si>
  <si>
    <t>"PR5.41-PR5.44" 1*4</t>
  </si>
  <si>
    <t>"PR5.49" 1</t>
  </si>
  <si>
    <t>"PR5.53" 1</t>
  </si>
  <si>
    <t>"PR5.60" 1</t>
  </si>
  <si>
    <t>"PR6.15" 1</t>
  </si>
  <si>
    <t>"PR6.16" 12</t>
  </si>
  <si>
    <t>prefabrikát ŽB stropní nosník, C30/37</t>
  </si>
  <si>
    <t>950829406</t>
  </si>
  <si>
    <t>"1PP" 0,299+0,226+0,161</t>
  </si>
  <si>
    <t>"1NP" 0,237+0,35+0,29+0,342+0,508</t>
  </si>
  <si>
    <t>"2NP" 0,237*2+0,604+0,35</t>
  </si>
  <si>
    <t>"3NP" 0,808+0,603+0,237+0,35+0,593</t>
  </si>
  <si>
    <t>"4NP" 0,288+0,613*2+0,42*2+0,603</t>
  </si>
  <si>
    <t>"5NP" 0,528+6,972+0,273+5,379+0,455+0,571+0,429+0,359+0,613*2+0,42*2+0,603+0,566+0,617</t>
  </si>
  <si>
    <t>"6NP" 0,528+6,972</t>
  </si>
  <si>
    <t>413124012</t>
  </si>
  <si>
    <t>Montáž trámů, průvlaků, ztužidel se svařovanými spoji hmotnosti přes 1,5 do 3 t budova v přes 18 do 52 m</t>
  </si>
  <si>
    <t>-1590788604</t>
  </si>
  <si>
    <t>"PR0.14" 1</t>
  </si>
  <si>
    <t>"PR0.15" 6</t>
  </si>
  <si>
    <t>"PR1.15" 4</t>
  </si>
  <si>
    <t>"PR1.16" 1</t>
  </si>
  <si>
    <t>"PR1.17" 1</t>
  </si>
  <si>
    <t>"PR1.19" 2</t>
  </si>
  <si>
    <t>"PR1.20" 3</t>
  </si>
  <si>
    <t>"PR1.21" 1</t>
  </si>
  <si>
    <t>"PR1.23" 6</t>
  </si>
  <si>
    <t>"PR1.24" 1</t>
  </si>
  <si>
    <t>"PR1.26" 1</t>
  </si>
  <si>
    <t>"PR1.27" 1</t>
  </si>
  <si>
    <t>"PR1.28" 1</t>
  </si>
  <si>
    <t>"PR2.05" 2</t>
  </si>
  <si>
    <t>"PR2.07" 3</t>
  </si>
  <si>
    <t>"PR2.11" 1</t>
  </si>
  <si>
    <t>"PR2.12" 1</t>
  </si>
  <si>
    <t>"PR2.13" 1</t>
  </si>
  <si>
    <t>"PR2.14" 2</t>
  </si>
  <si>
    <t>"PR2.15" 2</t>
  </si>
  <si>
    <t>"PR2.16" 1</t>
  </si>
  <si>
    <t>"PR2.17" 1</t>
  </si>
  <si>
    <t>"PR2.18-PR2.29" 12</t>
  </si>
  <si>
    <t>"PR2.32-PR2.34" 3</t>
  </si>
  <si>
    <t>"PR2.37" 1</t>
  </si>
  <si>
    <t>"PR2.40" 6</t>
  </si>
  <si>
    <t>"PR2.41" 1</t>
  </si>
  <si>
    <t>"PR3.33" 1</t>
  </si>
  <si>
    <t>"PR3.36" 6</t>
  </si>
  <si>
    <t>"PR3.37" 1</t>
  </si>
  <si>
    <t>"PR3.01" 2</t>
  </si>
  <si>
    <t>"PR3.02" 1</t>
  </si>
  <si>
    <t>"PR3.09" 1</t>
  </si>
  <si>
    <t>"PR3.11-19" 1*9</t>
  </si>
  <si>
    <t>"PR3.21" 1</t>
  </si>
  <si>
    <t>"PR3.24-PR3.26" 1*3</t>
  </si>
  <si>
    <t>"PR3.30-PR3.32" 1*3</t>
  </si>
  <si>
    <t>"PR4.40" 1</t>
  </si>
  <si>
    <t>"PR4.42" 1</t>
  </si>
  <si>
    <t>"PR4.43" 1</t>
  </si>
  <si>
    <t>"PR4.44" 1</t>
  </si>
  <si>
    <t>"PR4.02-PR4.04" 3+1+1</t>
  </si>
  <si>
    <t>"PR4.11" 3</t>
  </si>
  <si>
    <t>"PR4.13-PR4.14" 1*3</t>
  </si>
  <si>
    <t>"PR4.17" 1</t>
  </si>
  <si>
    <t>"PR4.24" 1</t>
  </si>
  <si>
    <t>"PR4.27-PR4.29" 1*3</t>
  </si>
  <si>
    <t>"PR4.31-PR4.32" 1+1</t>
  </si>
  <si>
    <t>"PR4.36" 1</t>
  </si>
  <si>
    <t>"PR5.70" 1</t>
  </si>
  <si>
    <t>"PR5.72" 1</t>
  </si>
  <si>
    <t>"PR5.73" 1</t>
  </si>
  <si>
    <t>"PR5.74" 1</t>
  </si>
  <si>
    <t>"PR5.05" 6</t>
  </si>
  <si>
    <t>"PR5.06" 1</t>
  </si>
  <si>
    <t>"PR5.09" 1</t>
  </si>
  <si>
    <t>"PR5.10" 1</t>
  </si>
  <si>
    <t>"PR5.18" 1</t>
  </si>
  <si>
    <t>"PR5.22" 1</t>
  </si>
  <si>
    <t>"PR5.26" 1</t>
  </si>
  <si>
    <t>"PR5.33" 1</t>
  </si>
  <si>
    <t>"PR5.34" 1</t>
  </si>
  <si>
    <t>"PR5.37" 1</t>
  </si>
  <si>
    <t>"PR5.46-PR5.48" 1*3</t>
  </si>
  <si>
    <t>"PR5.50-PR5.51" 1*2</t>
  </si>
  <si>
    <t>"PR5.54-PR5.57" 1*4</t>
  </si>
  <si>
    <t>"PR5.59" 1</t>
  </si>
  <si>
    <t>"PR6.10" 1</t>
  </si>
  <si>
    <t>"PR6.12" 1</t>
  </si>
  <si>
    <t>"PR6.13" 1</t>
  </si>
  <si>
    <t>"PR6.14" 1</t>
  </si>
  <si>
    <t>RMAT0010</t>
  </si>
  <si>
    <t>-1297219534</t>
  </si>
  <si>
    <t>"1PP" 0,835+5,58</t>
  </si>
  <si>
    <t>"1NP" 3,916+1,123+1,167+2,174+2,961+1,018+5,58+0,835+0,954+0,99+0,978</t>
  </si>
  <si>
    <t>"2NP" 1,958+2,964+1,088+1,039+1,089+0,985*2+1,842+0,86+0,947+0,859+0,89+1,082</t>
  </si>
  <si>
    <t>"2NP" 0,902+0,702+0,922+1,032+0,657+1,041*2+0,913*2+0,664*2+1,053+0,839+5,58+0,619</t>
  </si>
  <si>
    <t>"3NP" 0,839+5,58+0,619+1,84+0,985+0,98+1,172+1,041*2+0,913*2+0,664*2+0,922+1,032</t>
  </si>
  <si>
    <t>"3NP" 1,053+0,859+0,89+1,082+0,947+0,922+0,702</t>
  </si>
  <si>
    <t>"4NP" 0,839+0,619+1,034+1,016+2,76+0,985+0,886+2,754+0,902*2+0,778+0,639+1,053</t>
  </si>
  <si>
    <t>"4NP" 0,859+0,89+1,082+1,032+0,783+1,034</t>
  </si>
  <si>
    <t>"5NP" 0,751+1,138+1,024+1,14+6,804+1,055+1,255+0,657+0,973+1,034+1,225+1,187+1,055</t>
  </si>
  <si>
    <t>"5NP" 1,186+0,707+0,79+0,824+0,803+0,851+0,97+0,783+0,894+1,035</t>
  </si>
  <si>
    <t>"6NP" 0,751+1,138+1,024+1,14</t>
  </si>
  <si>
    <t>413124013</t>
  </si>
  <si>
    <t>Montáž trámů, průvlaků, ztužidel se svařovanými spoji hmotnosti přes 3 do 5 t budova v přes 18 do 52 m</t>
  </si>
  <si>
    <t>1283839081</t>
  </si>
  <si>
    <t>"PR0.13" 1</t>
  </si>
  <si>
    <t>"PR1.25" 1</t>
  </si>
  <si>
    <t>"PR2.08, PR2.09" 2+2</t>
  </si>
  <si>
    <t>"PR2.10" 1</t>
  </si>
  <si>
    <t>"PR2.30" 1</t>
  </si>
  <si>
    <t>"PR2.31" 1</t>
  </si>
  <si>
    <t>"PR2.38" 1</t>
  </si>
  <si>
    <t>"PR3.34" 1</t>
  </si>
  <si>
    <t>"PR3.03-PR3.07" 1*5</t>
  </si>
  <si>
    <t>"PR3.22" 1</t>
  </si>
  <si>
    <t>"PR3.23" 1</t>
  </si>
  <si>
    <t>"PR4.38" 5</t>
  </si>
  <si>
    <t>"PR4.39" 1</t>
  </si>
  <si>
    <t>"PR4.41" 1</t>
  </si>
  <si>
    <t>"PR4.01" 1</t>
  </si>
  <si>
    <t>"PR.06-PR.10" 1+2+1*3</t>
  </si>
  <si>
    <t>"PR4.15-PR4.16" 1+1</t>
  </si>
  <si>
    <t>"PR4.20-PR4.21" 1+1</t>
  </si>
  <si>
    <t>"PR4.25-PR.26" 1+1</t>
  </si>
  <si>
    <t>"PR4.34+PR4.35" 1+1</t>
  </si>
  <si>
    <t>"PR5.61" 1</t>
  </si>
  <si>
    <t>"PR5.62" 1</t>
  </si>
  <si>
    <t>"PR5.64" 1</t>
  </si>
  <si>
    <t>"PR5.65" 1</t>
  </si>
  <si>
    <t>"PR5.66" 5</t>
  </si>
  <si>
    <t>"PR5.67" 5</t>
  </si>
  <si>
    <t>"PR5.68" 1</t>
  </si>
  <si>
    <t>"PR5.69" 1</t>
  </si>
  <si>
    <t>"PR5.71" 1</t>
  </si>
  <si>
    <t>"PR5.01" 1</t>
  </si>
  <si>
    <t>"PR5.02" 6</t>
  </si>
  <si>
    <t>"PR5.12" 1</t>
  </si>
  <si>
    <t>"PR5.13" 1</t>
  </si>
  <si>
    <t>"PR5.15" 1</t>
  </si>
  <si>
    <t>"PR5.17" 1</t>
  </si>
  <si>
    <t>"PR5.20" 1</t>
  </si>
  <si>
    <t>"PR5.23-PR5.25" 1*3</t>
  </si>
  <si>
    <t>"PR5.27-PR5.29" 1*3</t>
  </si>
  <si>
    <t>"PR5.31-PR5.32" 1*2</t>
  </si>
  <si>
    <t>"PR5.35-PR5.36" 1*2</t>
  </si>
  <si>
    <t>"PR5.38-PR5.40" 1*3</t>
  </si>
  <si>
    <t>"PR5.45" 1</t>
  </si>
  <si>
    <t>"PR5.52" 1</t>
  </si>
  <si>
    <t>"PR5.58" 1</t>
  </si>
  <si>
    <t>"PR6.01" 1</t>
  </si>
  <si>
    <t>"PR6.02" 1</t>
  </si>
  <si>
    <t>"PR6.04" 1</t>
  </si>
  <si>
    <t>"PR6.05" 1</t>
  </si>
  <si>
    <t>"PR6.06" 5</t>
  </si>
  <si>
    <t>"PR6.07" 5</t>
  </si>
  <si>
    <t>"PR6.08" 1</t>
  </si>
  <si>
    <t>"PR6.09" 1</t>
  </si>
  <si>
    <t>"PR6.11" 1</t>
  </si>
  <si>
    <t>1339982900</t>
  </si>
  <si>
    <t>"1NP" 1,493+1,443</t>
  </si>
  <si>
    <t>"2NP" 2,612+2,616+1,305+1,743+1,352+1,45</t>
  </si>
  <si>
    <t>"3NP" 1,45+1,694+1,939+1,821+1,511+1,449+1,743+1,352</t>
  </si>
  <si>
    <t>"4NP" 8,343+1,821+1,45+1,448+1,779+3,636+1,939+1,51+1,449+1,428+1,558+1,584*2+1,743+1,352+1,664+1,677</t>
  </si>
  <si>
    <t>"5NP" 1,904*2+1,508+1,353+8,573+7,691+1,591+1,808+1,449+1,996+11,67+1,282+1,619+1,841+1,653+1,624</t>
  </si>
  <si>
    <t>"5NP" 1,445+1,721+1,664+1,677+2,028+1,344+1,528+1,594+1,263+1,344+2,01+1,769+1,584*2+1,37+1,277+1,375</t>
  </si>
  <si>
    <t>"6NP" 1,904*2+1,508+1,353+8,573+7,691+1,591+1,808+1,449</t>
  </si>
  <si>
    <t>413124014</t>
  </si>
  <si>
    <t>Montáž trámů, průvlaků, ztužidel se svařovanými spoji hmotnosti přes 5 do 7 t budova v přes 18 do 52 m</t>
  </si>
  <si>
    <t>-2113731457</t>
  </si>
  <si>
    <t>"PR1.12" 2</t>
  </si>
  <si>
    <t>"PR1.13" 1</t>
  </si>
  <si>
    <t>"PR1.14" 1</t>
  </si>
  <si>
    <t>"PR2.02" 2</t>
  </si>
  <si>
    <t>"PR2.03" 1</t>
  </si>
  <si>
    <t>"PR2.04" 4</t>
  </si>
  <si>
    <t>"PR2.39" 1</t>
  </si>
  <si>
    <t>"PR3.35" 1</t>
  </si>
  <si>
    <t>"PR4.37" 1</t>
  </si>
  <si>
    <t>"PR4.05" 1</t>
  </si>
  <si>
    <t>"R4.33" 1</t>
  </si>
  <si>
    <t>"PR5.63" 1</t>
  </si>
  <si>
    <t>"PR5.03" 6</t>
  </si>
  <si>
    <t>"PR5.14" 1</t>
  </si>
  <si>
    <t>"PR5.21" 1</t>
  </si>
  <si>
    <t>"PR6.03" 1</t>
  </si>
  <si>
    <t>RMAT0013</t>
  </si>
  <si>
    <t>-1801195239</t>
  </si>
  <si>
    <t>"1NP" 9,666+4,5+5,026</t>
  </si>
  <si>
    <t>"2NP" 9,666+4,5+20,104+2,15</t>
  </si>
  <si>
    <t>"3NP" 2,15</t>
  </si>
  <si>
    <t>"4NP" 2,807+2,061+2,657</t>
  </si>
  <si>
    <t>"5NP" 2,164+13,11+2,463+2,203+13,11+2,463+2,203</t>
  </si>
  <si>
    <t>"6NP" 2,164</t>
  </si>
  <si>
    <t>423355314</t>
  </si>
  <si>
    <t>Montáž ztraceného bednění - spřažené desky z filigranového panelu</t>
  </si>
  <si>
    <t>-596232155</t>
  </si>
  <si>
    <t>"F0.1" 4,35*2,4*2</t>
  </si>
  <si>
    <t>"F0.2" 4,35*2,09</t>
  </si>
  <si>
    <t>"F103" 2,72*2,4</t>
  </si>
  <si>
    <t>"F1.1" 4,35*2,4*2</t>
  </si>
  <si>
    <t>"F1.2" 4,35*1,89</t>
  </si>
  <si>
    <t>"F2.1" 5,42*1,55*3</t>
  </si>
  <si>
    <t>"F2.2" 5,37*2,2*3</t>
  </si>
  <si>
    <t>"F2.3" 2,66*1,46</t>
  </si>
  <si>
    <t>"F2.4" 3,375*1,5</t>
  </si>
  <si>
    <t>"F2.5" 4,35*2,4*2</t>
  </si>
  <si>
    <t>"F2.6" 4,35*1,89</t>
  </si>
  <si>
    <t xml:space="preserve">"F3.4" 4,35*2,4*2 </t>
  </si>
  <si>
    <t>"F3.5" 4,35*1,89</t>
  </si>
  <si>
    <t>"F3.1" 5,42*1,55*3</t>
  </si>
  <si>
    <t>"F3.2" 5,37*2,2*3</t>
  </si>
  <si>
    <t>"F3.3" 3,36*1,5</t>
  </si>
  <si>
    <t>"F4.10" 4,35*2,4*2</t>
  </si>
  <si>
    <t>"F4.11" 4,35*1,89</t>
  </si>
  <si>
    <t>"F4.12" 2,75*2,4*2</t>
  </si>
  <si>
    <t>"F4.13" 2,75*1,6</t>
  </si>
  <si>
    <t>"F4.14" 2,85*2,4*2</t>
  </si>
  <si>
    <t>"F4.15" 2,85*1,6</t>
  </si>
  <si>
    <t>"F4.1" 5,42*1,55*3</t>
  </si>
  <si>
    <t>"F4.2" 2,5*1,29</t>
  </si>
  <si>
    <t>"F4.3" 2,9*1,335</t>
  </si>
  <si>
    <t>"F4.4" 3,05*1,345*2</t>
  </si>
  <si>
    <t>"F4.5" 2,9*1,59*2</t>
  </si>
  <si>
    <t>"F4.6" 2,8*2,4</t>
  </si>
  <si>
    <t>"F4.7" 2,8*0,65</t>
  </si>
  <si>
    <t>"F4.8" 2,8*1,54</t>
  </si>
  <si>
    <t>"F5.1" 5,37*2,2*3</t>
  </si>
  <si>
    <t>"F5.2" 5,635*1,95</t>
  </si>
  <si>
    <t>"F5.3" 5,37*1,95*2</t>
  </si>
  <si>
    <t>"F5.4" 5,855*1,895</t>
  </si>
  <si>
    <t>"F5.5" 3,5*1,45</t>
  </si>
  <si>
    <t>"F5.6" 5,5*2,1</t>
  </si>
  <si>
    <t>"F5.7" 5,5*1,98</t>
  </si>
  <si>
    <t>RMAT0012</t>
  </si>
  <si>
    <t>panel ŽB filigranový, C25/30, tl. 60 mm</t>
  </si>
  <si>
    <t>695763413</t>
  </si>
  <si>
    <t>431124011</t>
  </si>
  <si>
    <t>Montáž podestových panelů se svařovanými spoji hmotnosti do 2 t budova v přes 18 do 52 m</t>
  </si>
  <si>
    <t>872012233</t>
  </si>
  <si>
    <t>"PD0.2" 1</t>
  </si>
  <si>
    <t>"PD1.2" 1</t>
  </si>
  <si>
    <t>"PD2.2" 1</t>
  </si>
  <si>
    <t>"PD3.2" 1</t>
  </si>
  <si>
    <t>prefabrikát ŽB podestový panel, C30/37</t>
  </si>
  <si>
    <t>1473717395</t>
  </si>
  <si>
    <t>"1PP" 0,709</t>
  </si>
  <si>
    <t>"1NP" 0,709</t>
  </si>
  <si>
    <t>"2NP" 0,709</t>
  </si>
  <si>
    <t>"3NP" 0,709</t>
  </si>
  <si>
    <t>431124012</t>
  </si>
  <si>
    <t>Montáž podestových panelů se svařovanými spoji hmotnosti přes 2 do 5 t budova v přes 18 do 52 m</t>
  </si>
  <si>
    <t>1701078106</t>
  </si>
  <si>
    <t>"PD0.1" 1</t>
  </si>
  <si>
    <t>"PD1.1" 1</t>
  </si>
  <si>
    <t>"PD2.1" 1</t>
  </si>
  <si>
    <t>"PD3.1" 1</t>
  </si>
  <si>
    <t>"PD4.1" 1</t>
  </si>
  <si>
    <t>304952981</t>
  </si>
  <si>
    <t>"1PP" 1,437</t>
  </si>
  <si>
    <t>"1NP" 1,017</t>
  </si>
  <si>
    <t>"2NP" 1,017</t>
  </si>
  <si>
    <t>"3NP" 1,017</t>
  </si>
  <si>
    <t>"4NP" 1,017</t>
  </si>
  <si>
    <t>435124012</t>
  </si>
  <si>
    <t>Montáž schodišťových ramen se svařovanými spoji hmotnosti přes 2 do 5 t budova v přes 18 do 52 m</t>
  </si>
  <si>
    <t>2070463838</t>
  </si>
  <si>
    <t>"SR0.1" 1</t>
  </si>
  <si>
    <t>"SR0.2" 1</t>
  </si>
  <si>
    <t>"SR0.3" 1</t>
  </si>
  <si>
    <t>"SR0.4" 1</t>
  </si>
  <si>
    <t>"SR1.1" 1</t>
  </si>
  <si>
    <t>"SR1.2" 1</t>
  </si>
  <si>
    <t>"SR1.3" 1</t>
  </si>
  <si>
    <t>"SR1.4" 1</t>
  </si>
  <si>
    <t>"SR2.1" 1</t>
  </si>
  <si>
    <t>"SR2.2" 1</t>
  </si>
  <si>
    <t>"SR2.3" 1</t>
  </si>
  <si>
    <t>"SR2.4" 1</t>
  </si>
  <si>
    <t>"SR3.1" 1</t>
  </si>
  <si>
    <t>"SR3.2" 1</t>
  </si>
  <si>
    <t>"SR3.3" 1</t>
  </si>
  <si>
    <t>"SR3.4" 1</t>
  </si>
  <si>
    <t>"SR4.1" 1</t>
  </si>
  <si>
    <t>"SR4.2" 1</t>
  </si>
  <si>
    <t>"SR4.3" 1</t>
  </si>
  <si>
    <t>"SR4.4" 1</t>
  </si>
  <si>
    <t>"SR4.5" 1</t>
  </si>
  <si>
    <t>prefabrikát ŽB rameno schodišťové, C30/37</t>
  </si>
  <si>
    <t>-1894689689</t>
  </si>
  <si>
    <t>"1PP" 2,464+1,176+1,815+1,273</t>
  </si>
  <si>
    <t>"1NP" 1,855+1,661+1,555+1,504</t>
  </si>
  <si>
    <t>"2NP" 1,855+1,661+1,555+1,504</t>
  </si>
  <si>
    <t>"3NP" 1,855+1,661+1,555+1,504</t>
  </si>
  <si>
    <t>"4NP" 1,855+1,661+1,393+1,393+2,243</t>
  </si>
  <si>
    <t>441171111</t>
  </si>
  <si>
    <t>Montáž ocelových kcí zastřešení vazníky nebo krovy hmotnosti prvku do 30 kg/m dl do 12 m</t>
  </si>
  <si>
    <t>-300777569</t>
  </si>
  <si>
    <t xml:space="preserve">"SN01-001" 2116,13/1000 </t>
  </si>
  <si>
    <t>"SN01-002" 407,96/1000</t>
  </si>
  <si>
    <t>"SN01-003" 252,67/1000</t>
  </si>
  <si>
    <t>"SN01-004" 2303/1000</t>
  </si>
  <si>
    <t>"SN01-005" 360,58/1000</t>
  </si>
  <si>
    <t>"SN1-006" 163,56/1000</t>
  </si>
  <si>
    <t>"S1-001" 120,61/1000</t>
  </si>
  <si>
    <t>"S1-002" 81,92/1000</t>
  </si>
  <si>
    <t>"S1-003" 41,15/1000</t>
  </si>
  <si>
    <t>"PR1-001" 158,8/1000</t>
  </si>
  <si>
    <t>"SN1-001" 578,92/1000</t>
  </si>
  <si>
    <t>13010750</t>
  </si>
  <si>
    <t>ocel profilová jakost S235JR (11 375) průřez IPE 180</t>
  </si>
  <si>
    <t>-324284397</t>
  </si>
  <si>
    <t>"2NP" 2,116+0,408+0,253+2,303+0,361+0,164</t>
  </si>
  <si>
    <t>1455030X</t>
  </si>
  <si>
    <t>profil ocelový svařovaný jakost S235 průřez čtvercový 110x110x4mm</t>
  </si>
  <si>
    <t>-1872617776</t>
  </si>
  <si>
    <t>0,121+0,082+0,041+0,159</t>
  </si>
  <si>
    <t>1301071X</t>
  </si>
  <si>
    <t>ocel profilová jakost S235JR (11 375) průřez T100</t>
  </si>
  <si>
    <t>1483727908</t>
  </si>
  <si>
    <t>441171122</t>
  </si>
  <si>
    <t>Montáž ocelových kcí zastřešení vazníky nebo krovy hmotnosti prvku přes 30 do 50 kg/m dl přes 12 do 18 m</t>
  </si>
  <si>
    <t>971592610</t>
  </si>
  <si>
    <t>"SN01-007" 621,25/1000</t>
  </si>
  <si>
    <t>13010958</t>
  </si>
  <si>
    <t>ocel profilová jakost S235JR (11 375) průřez HEA 180</t>
  </si>
  <si>
    <t>-1539532012</t>
  </si>
  <si>
    <t>"2NP" 0,621</t>
  </si>
  <si>
    <t>948421111</t>
  </si>
  <si>
    <t>Zřízení podpěrné konstrukce dočasné z ocelových nosníků I 50 délky do 12 m</t>
  </si>
  <si>
    <t>-388656227</t>
  </si>
  <si>
    <t>montážní podepření</t>
  </si>
  <si>
    <t>"spojovací krček" 1893,27/1000</t>
  </si>
  <si>
    <t>"1PP" (191,52+407,36)/1000</t>
  </si>
  <si>
    <t>"2NP" (155,61+351,73+191,52+407,36)/1000</t>
  </si>
  <si>
    <t>"3NP" (155,61+346,79)/1000</t>
  </si>
  <si>
    <t>948421211</t>
  </si>
  <si>
    <t>Odstranění podpěrné konstrukce dočasné z ocelových nosníků I 50 délky do 12 m</t>
  </si>
  <si>
    <t>236784969</t>
  </si>
  <si>
    <t>Bourání základů ze ŽB</t>
  </si>
  <si>
    <t>-1438833381</t>
  </si>
  <si>
    <t>"odhad" 20</t>
  </si>
  <si>
    <t>Bourání ŽB stropů deskových tl přes 80 mm</t>
  </si>
  <si>
    <t>-1272870638</t>
  </si>
  <si>
    <t>"4NP" 31*0,25</t>
  </si>
  <si>
    <t>Bourání ŽB stropů žebrových s viditelnými trámy</t>
  </si>
  <si>
    <t>1319450572</t>
  </si>
  <si>
    <t>"4NP" 57*0,3</t>
  </si>
  <si>
    <t>9660711-R</t>
  </si>
  <si>
    <t>Demontáž betonových prefabrikovaných průvlaků</t>
  </si>
  <si>
    <t>-865031124</t>
  </si>
  <si>
    <t>Poznámka k položce:_x000D_
Včetně montážních prostředků a podpěrných konstrukcí.</t>
  </si>
  <si>
    <t>"1NP" 1</t>
  </si>
  <si>
    <t>"2NP" 1</t>
  </si>
  <si>
    <t>"3NP" 1</t>
  </si>
  <si>
    <t>"4NP" 1</t>
  </si>
  <si>
    <t>9660712-R</t>
  </si>
  <si>
    <t>Odříznutí betonových prefabrikovaných průvlaků</t>
  </si>
  <si>
    <t>-423973207</t>
  </si>
  <si>
    <t>"1NP" 2</t>
  </si>
  <si>
    <t>"2NP" 2</t>
  </si>
  <si>
    <t>"3NP" 2</t>
  </si>
  <si>
    <t>"4NP" 2</t>
  </si>
  <si>
    <t>9660713-R</t>
  </si>
  <si>
    <t>Demontáž betonových prefabrikovaných sloupů</t>
  </si>
  <si>
    <t>-2100043667</t>
  </si>
  <si>
    <t>9660714-R</t>
  </si>
  <si>
    <t>Demontáž betonových prefabrikovaných panelů</t>
  </si>
  <si>
    <t>-510633899</t>
  </si>
  <si>
    <t>"4NP" 36</t>
  </si>
  <si>
    <t>973031325</t>
  </si>
  <si>
    <t>Vysekání kapes ve zdivu cihelném na MV nebo MVC pl do 0,10 m2 hl do 300 mm</t>
  </si>
  <si>
    <t>-325159968</t>
  </si>
  <si>
    <t>"viz překlady statika" 473</t>
  </si>
  <si>
    <t>977211112</t>
  </si>
  <si>
    <t>Řezání stěnovou pilou ŽB kcí s výztuží průměru do 16 mm hl přes 200 do 350 mm</t>
  </si>
  <si>
    <t>-951497500</t>
  </si>
  <si>
    <t>"3NP" 56+27</t>
  </si>
  <si>
    <t>997013117</t>
  </si>
  <si>
    <t>Vnitrostaveništní doprava suti a vybouraných hmot pro budovy v přes 21 do 24 m s použitím mechanizace</t>
  </si>
  <si>
    <t>1858129673</t>
  </si>
  <si>
    <t>1981372131</t>
  </si>
  <si>
    <t>-1115048196</t>
  </si>
  <si>
    <t>176,303*15 "Přepočtené koeficientem množství</t>
  </si>
  <si>
    <t>997013602</t>
  </si>
  <si>
    <t>Poplatek za uložení na skládce (skládkovné) stavebního odpadu železobetonového kód odpadu 17 01 01</t>
  </si>
  <si>
    <t>2133711311</t>
  </si>
  <si>
    <t>998014122</t>
  </si>
  <si>
    <t>Přesun hmot pro budovy vícepodlažní v přes 18 do 52 m z betonových dílců se zděným pláštěm</t>
  </si>
  <si>
    <t>-1840935224</t>
  </si>
  <si>
    <t>D.1.4.1 - Zdravotně-technické instalace</t>
  </si>
  <si>
    <t>Soupis:</t>
  </si>
  <si>
    <t>D.1.4.1.1 - Vnitřní  kanalizace</t>
  </si>
  <si>
    <t xml:space="preserve">    721.2 - Vnitřní kanalizace</t>
  </si>
  <si>
    <t xml:space="preserve">    721.3 - Vnější kanalizace</t>
  </si>
  <si>
    <t>HZS - Hodinové zúčtovací sazby</t>
  </si>
  <si>
    <t>VRN - Vedlejší rozpočtové náklady</t>
  </si>
  <si>
    <t xml:space="preserve">    VRN4 - Inženýrská činnost</t>
  </si>
  <si>
    <t xml:space="preserve">    VRN7 - Provozní vlivy</t>
  </si>
  <si>
    <t xml:space="preserve">    VRN9 - Ostatní náklady</t>
  </si>
  <si>
    <t>721.2</t>
  </si>
  <si>
    <t>Vnitřní kanalizace</t>
  </si>
  <si>
    <t>721174004</t>
  </si>
  <si>
    <t>Potrubí z trub polypropylenových svodné (ležaté) DN 75</t>
  </si>
  <si>
    <t>1461033670</t>
  </si>
  <si>
    <t>Poznámka k položce:_x000D_
https://podminky.urs.cz/item/CS_URS_2022_01/721174004</t>
  </si>
  <si>
    <t>721174005</t>
  </si>
  <si>
    <t>Potrubí z trub polypropylenových svodné (ležaté) DN 110</t>
  </si>
  <si>
    <t>1524124178</t>
  </si>
  <si>
    <t>Poznámka k položce:_x000D_
https://podminky.urs.cz/item/CS_URS_2022_01/721174005</t>
  </si>
  <si>
    <t>721174006</t>
  </si>
  <si>
    <t>Potrubí z trub polypropylenových svodné (ležaté) DN 125</t>
  </si>
  <si>
    <t>-1476189241</t>
  </si>
  <si>
    <t>Poznámka k položce:_x000D_
https://podminky.urs.cz/item/CS_URS_2022_01/721174006</t>
  </si>
  <si>
    <t>72117404R</t>
  </si>
  <si>
    <t>Potrubí z trub polypropylenových připojovací DN 32 - odvod kondenzátu od VZT</t>
  </si>
  <si>
    <t>-750616751</t>
  </si>
  <si>
    <t>721174042</t>
  </si>
  <si>
    <t>Potrubí z trub polypropylenových připojovací DN 40</t>
  </si>
  <si>
    <t>-1926476155</t>
  </si>
  <si>
    <t>Poznámka k položce:_x000D_
https://podminky.urs.cz/item/CS_URS_2022_01/721174042</t>
  </si>
  <si>
    <t>721174043</t>
  </si>
  <si>
    <t>Potrubí z trub polypropylenových připojovací DN 50</t>
  </si>
  <si>
    <t>1978663738</t>
  </si>
  <si>
    <t>Poznámka k položce:_x000D_
https://podminky.urs.cz/item/CS_URS_2022_01/721174043</t>
  </si>
  <si>
    <t>721174045</t>
  </si>
  <si>
    <t>Potrubí z trub polypropylenových připojovací DN 110</t>
  </si>
  <si>
    <t>-1000327434</t>
  </si>
  <si>
    <t>Poznámka k položce:_x000D_
https://podminky.urs.cz/item/CS_URS_2022_01/721174045</t>
  </si>
  <si>
    <t>721194103</t>
  </si>
  <si>
    <t>Vyměření přípojek na potrubí vyvedení a upevnění odpadních výpustek DN 32</t>
  </si>
  <si>
    <t>107617983</t>
  </si>
  <si>
    <t>Poznámka k položce:_x000D_
https://podminky.urs.cz/item/CS_URS_2022_01/721194103</t>
  </si>
  <si>
    <t>721194104</t>
  </si>
  <si>
    <t>Vyměření přípojek na potrubí vyvedení a upevnění odpadních výpustek DN 40</t>
  </si>
  <si>
    <t>1215743190</t>
  </si>
  <si>
    <t>Poznámka k položce:_x000D_
https://podminky.urs.cz/item/CS_URS_2022_01/721194104</t>
  </si>
  <si>
    <t>721194105</t>
  </si>
  <si>
    <t>Vyměření přípojek na potrubí vyvedení a upevnění odpadních výpustek DN 50</t>
  </si>
  <si>
    <t>-1473884363</t>
  </si>
  <si>
    <t>Poznámka k položce:_x000D_
https://podminky.urs.cz/item/CS_URS_2022_01/721194105</t>
  </si>
  <si>
    <t>721194109</t>
  </si>
  <si>
    <t>Vyměření přípojek na potrubí vyvedení a upevnění odpadních výpustek DN 110</t>
  </si>
  <si>
    <t>-172696034</t>
  </si>
  <si>
    <t>Poznámka k položce:_x000D_
https://podminky.urs.cz/item/CS_URS_2022_01/721194109</t>
  </si>
  <si>
    <t>721274103</t>
  </si>
  <si>
    <t>Ventily přivzdušňovací odpadních potrubí venkovní DN 110</t>
  </si>
  <si>
    <t>-2008395693</t>
  </si>
  <si>
    <t>Poznámka k položce:_x000D_
https://podminky.urs.cz/item/CS_URS_2022_01/721274103</t>
  </si>
  <si>
    <t>721279126</t>
  </si>
  <si>
    <t>Ventily přivzdušňovací odpadních potrubí montáž ventilů přivzdušňovacích ostatních typů do DN 110</t>
  </si>
  <si>
    <t>1082485360</t>
  </si>
  <si>
    <t>Poznámka k položce:_x000D_
https://podminky.urs.cz/item/CS_URS_2022_01/721279126</t>
  </si>
  <si>
    <t>28612264</t>
  </si>
  <si>
    <t>hlavice ventilační plastová PP DN 110</t>
  </si>
  <si>
    <t>-837264425</t>
  </si>
  <si>
    <t>721290113</t>
  </si>
  <si>
    <t>Zkouška těsnosti kanalizace v objektech vodou DN 250 nebo DN 300</t>
  </si>
  <si>
    <t>-583656471</t>
  </si>
  <si>
    <t>Poznámka k položce:_x000D_
https://podminky.urs.cz/item/CS_URS_2022_01/721290113</t>
  </si>
  <si>
    <t>877275221</t>
  </si>
  <si>
    <t>Montáž tvarovek na kanalizačním potrubí z trub z plastu z tvrdého PVC nebo z polypropylenu v otevřeném výkopu dvouosých DN 125</t>
  </si>
  <si>
    <t>-986380335</t>
  </si>
  <si>
    <t>Poznámka k položce:_x000D_
https://podminky.urs.cz/item/CS_URS_2022_01/877275221</t>
  </si>
  <si>
    <t>28615604</t>
  </si>
  <si>
    <t>čistící tvarovka odpadní PP DN 125 pro vysoké teploty</t>
  </si>
  <si>
    <t>-1336060496</t>
  </si>
  <si>
    <t>892312121</t>
  </si>
  <si>
    <t>Tlakové zkoušky vzduchem těsnícími vaky ucpávkovými DN 150</t>
  </si>
  <si>
    <t>úsek</t>
  </si>
  <si>
    <t>506495880</t>
  </si>
  <si>
    <t>Poznámka k položce:_x000D_
https://podminky.urs.cz/item/CS_URS_2022_01/892312121</t>
  </si>
  <si>
    <t>72586211R</t>
  </si>
  <si>
    <t>Připrava pro instalaci zařízení (klimatizační jednotka) - zápachová uzávěrka DN 50</t>
  </si>
  <si>
    <t>-1819890035</t>
  </si>
  <si>
    <t>998721201</t>
  </si>
  <si>
    <t>Přesun hmot pro vnitřní kanalizace stanovený procentní sazbou (%) z ceny vodorovná dopravní vzdálenost do 50 m v objektech výšky do 6 m</t>
  </si>
  <si>
    <t>-1596010388</t>
  </si>
  <si>
    <t>Poznámka k položce:_x000D_
https://podminky.urs.cz/item/CS_URS_2022_01/998721201</t>
  </si>
  <si>
    <t>721.3</t>
  </si>
  <si>
    <t>Vnější kanalizace</t>
  </si>
  <si>
    <t>871265211</t>
  </si>
  <si>
    <t>Kanalizační potrubí z tvrdého PVC v otevřeném výkopu ve sklonu do 20 %, hladkého plnostěnného jednovrstvého, tuhost třídy SN 4 DN 110</t>
  </si>
  <si>
    <t>2001876905</t>
  </si>
  <si>
    <t>Poznámka k položce:_x000D_
https://podminky.urs.cz/item/CS_URS_2022_01/871265211</t>
  </si>
  <si>
    <t>871275211</t>
  </si>
  <si>
    <t>Kanalizační potrubí z tvrdého PVC v otevřeném výkopu ve sklonu do 20 %, hladkého plnostěnného jednovrstvého, tuhost třídy SN 4 DN 125</t>
  </si>
  <si>
    <t>1779439500</t>
  </si>
  <si>
    <t>Poznámka k položce:_x000D_
https://podminky.urs.cz/item/CS_URS_2022_01/871275211</t>
  </si>
  <si>
    <t>871315211</t>
  </si>
  <si>
    <t>Kanalizační potrubí z tvrdého PVC v otevřeném výkopu ve sklonu do 20 %, hladkého plnostěnného jednovrstvého, tuhost třídy SN 4 DN 160</t>
  </si>
  <si>
    <t>-1874609045</t>
  </si>
  <si>
    <t>Poznámka k položce:_x000D_
https://podminky.urs.cz/item/CS_URS_2022_01/871315211</t>
  </si>
  <si>
    <t>871355211</t>
  </si>
  <si>
    <t>Kanalizační potrubí z tvrdého PVC v otevřeném výkopu ve sklonu do 20 %, hladkého plnostěnného jednovrstvého, tuhost třídy SN 4 DN 200</t>
  </si>
  <si>
    <t>-1368080950</t>
  </si>
  <si>
    <t>Poznámka k položce:_x000D_
https://podminky.urs.cz/item/CS_URS_2022_01/871355211</t>
  </si>
  <si>
    <t>877265211</t>
  </si>
  <si>
    <t>Montáž tvarovek na kanalizačním potrubí z trub z plastu z tvrdého PVC nebo z polypropylenu v otevřeném výkopu jednoosých DN 110</t>
  </si>
  <si>
    <t>1697447296</t>
  </si>
  <si>
    <t>Poznámka k položce:_x000D_
https://podminky.urs.cz/item/CS_URS_2022_01/877265211</t>
  </si>
  <si>
    <t>28611351</t>
  </si>
  <si>
    <t>koleno kanalizační PVC KG 110x45°</t>
  </si>
  <si>
    <t>121708186</t>
  </si>
  <si>
    <t>877275211</t>
  </si>
  <si>
    <t>Montáž tvarovek na kanalizačním potrubí z trub z plastu z tvrdého PVC nebo z polypropylenu v otevřeném výkopu jednoosých DN 125</t>
  </si>
  <si>
    <t>-451172849</t>
  </si>
  <si>
    <t>Poznámka k položce:_x000D_
https://podminky.urs.cz/item/CS_URS_2022_01/877275211</t>
  </si>
  <si>
    <t>28611356</t>
  </si>
  <si>
    <t>koleno kanalizační PVC KG 125x45°</t>
  </si>
  <si>
    <t>2035652115</t>
  </si>
  <si>
    <t>28611502</t>
  </si>
  <si>
    <t>redukce kanalizační PVC 125/110</t>
  </si>
  <si>
    <t>-2010794744</t>
  </si>
  <si>
    <t>489250540</t>
  </si>
  <si>
    <t>28611425.1</t>
  </si>
  <si>
    <t>odbočka kanalizační plastová s hrdlem KG 125/110/87°</t>
  </si>
  <si>
    <t>575721011</t>
  </si>
  <si>
    <t>28611910</t>
  </si>
  <si>
    <t>odbočka kanalizační plastová PP s hrdlem KG 125/125/45°</t>
  </si>
  <si>
    <t>-1575741888</t>
  </si>
  <si>
    <t>877315211</t>
  </si>
  <si>
    <t>Montáž tvarovek na kanalizačním potrubí z trub z plastu z tvrdého PVC nebo z polypropylenu v otevřeném výkopu jednoosých DN 160</t>
  </si>
  <si>
    <t>1733851453</t>
  </si>
  <si>
    <t>Poznámka k položce:_x000D_
https://podminky.urs.cz/item/CS_URS_2022_01/877315211</t>
  </si>
  <si>
    <t>28611361</t>
  </si>
  <si>
    <t>koleno kanalizační PVC KG 160x45°</t>
  </si>
  <si>
    <t>1326386434</t>
  </si>
  <si>
    <t>28611506</t>
  </si>
  <si>
    <t>redukce kanalizační PVC 160/125</t>
  </si>
  <si>
    <t>-1191933141</t>
  </si>
  <si>
    <t>877315221</t>
  </si>
  <si>
    <t>Montáž tvarovek na kanalizačním potrubí z trub z plastu z tvrdého PVC nebo z polypropylenu v otevřeném výkopu dvouosých DN 160</t>
  </si>
  <si>
    <t>659001780</t>
  </si>
  <si>
    <t>Poznámka k položce:_x000D_
https://podminky.urs.cz/item/CS_URS_2022_01/877315221</t>
  </si>
  <si>
    <t>28611914</t>
  </si>
  <si>
    <t>odbočka kanalizační plastová s hrdlem KG 160/125/45°</t>
  </si>
  <si>
    <t>774644207</t>
  </si>
  <si>
    <t>877355221</t>
  </si>
  <si>
    <t>Montáž tvarovek na kanalizačním potrubí z trub z plastu z tvrdého PVC nebo z polypropylenu v otevřeném výkopu dvouosých DN 200</t>
  </si>
  <si>
    <t>1988775033</t>
  </si>
  <si>
    <t>Poznámka k položce:_x000D_
https://podminky.urs.cz/item/CS_URS_2022_01/877355221</t>
  </si>
  <si>
    <t>28611918</t>
  </si>
  <si>
    <t>odbočka kanalizační PVC s hrdlem 200/160/45°</t>
  </si>
  <si>
    <t>716358619</t>
  </si>
  <si>
    <t>28611394</t>
  </si>
  <si>
    <t>odbočka kanalizační plastová s hrdlem KG 200/125/45°</t>
  </si>
  <si>
    <t>-263262100</t>
  </si>
  <si>
    <t>892362121</t>
  </si>
  <si>
    <t>Tlakové zkoušky vzduchem těsnícími vaky ucpávkovými DN 250</t>
  </si>
  <si>
    <t>-1579413172</t>
  </si>
  <si>
    <t>Poznámka k položce:_x000D_
https://podminky.urs.cz/item/CS_URS_2022_01/892362121</t>
  </si>
  <si>
    <t>871273121</t>
  </si>
  <si>
    <t>Montáž kanalizačního potrubí z PVC těsněné gumovým kroužkem otevřený výkop sklon do 20 % DN 125 (montáž stavba-chranička)</t>
  </si>
  <si>
    <t>12674630</t>
  </si>
  <si>
    <t>Poznámka k položce:_x000D_
https://podminky.urs.cz/item/CS_URS_2022_01/871273121</t>
  </si>
  <si>
    <t>28611126</t>
  </si>
  <si>
    <t>trubka kanalizační PVC DN 125x1000mm SN4</t>
  </si>
  <si>
    <t>-1671547171</t>
  </si>
  <si>
    <t>871313121</t>
  </si>
  <si>
    <t>Montáž kanalizačního potrubí z PVC těsněné gumovým kroužkem otevřený výkop sklon do 20 % DN 160 (montáž stavba-chranička)</t>
  </si>
  <si>
    <t>1489254614</t>
  </si>
  <si>
    <t>Poznámka k položce:_x000D_
https://podminky.urs.cz/item/CS_URS_2022_01/871313121</t>
  </si>
  <si>
    <t>28611131</t>
  </si>
  <si>
    <t>trubka kanalizační PVC DN 160x1000mm SN4</t>
  </si>
  <si>
    <t>1702299661</t>
  </si>
  <si>
    <t>871363121</t>
  </si>
  <si>
    <t>Montáž kanalizačního potrubí z PVC těsněné gumovým kroužkem otevřený výkop sklon do 20 % DN 250 (montáž stavba-chranička)</t>
  </si>
  <si>
    <t>1288031592</t>
  </si>
  <si>
    <t>Poznámka k položce:_x000D_
https://podminky.urs.cz/item/CS_URS_2022_01/871363121</t>
  </si>
  <si>
    <t>28611140</t>
  </si>
  <si>
    <t>trubka kanalizační PVC DN 250x1000mm SN4</t>
  </si>
  <si>
    <t>-321555819</t>
  </si>
  <si>
    <t>-331347209</t>
  </si>
  <si>
    <t>899722112</t>
  </si>
  <si>
    <t>Krytí potrubí z plastů výstražnou fólií z PVC šířky 25 cm</t>
  </si>
  <si>
    <t>-162509626</t>
  </si>
  <si>
    <t>Poznámka k položce:_x000D_
https://podminky.urs.cz/item/CS_URS_2022_01/899722112</t>
  </si>
  <si>
    <t>1576709068</t>
  </si>
  <si>
    <t>HZS</t>
  </si>
  <si>
    <t>Hodinové zúčtovací sazby</t>
  </si>
  <si>
    <t>HZS2491R</t>
  </si>
  <si>
    <t>Hodinové zúčtovací sazby profesí PSV zednické výpomoci a pomocné práce PSV dělník zednických výpomocí ( stavební přípomocné práce) bude vyúčtováno na základě potvrzených hodin ve stavebním deníku Objednatelem/ TDS</t>
  </si>
  <si>
    <t>262144</t>
  </si>
  <si>
    <t>-1649649594</t>
  </si>
  <si>
    <t>Vedlejší rozpočtové náklady</t>
  </si>
  <si>
    <t>VRN4</t>
  </si>
  <si>
    <t>Inženýrská činnost</t>
  </si>
  <si>
    <t>04300200R</t>
  </si>
  <si>
    <t>Trasování kanalizace v součinnosti s kamerovým systémem – do 200 m</t>
  </si>
  <si>
    <t>-1554062284</t>
  </si>
  <si>
    <t>04400200R</t>
  </si>
  <si>
    <t>Zpráva a záznam z revize kanalizace – videozáznam a tech. zpráva – do 400 m</t>
  </si>
  <si>
    <t>762061458</t>
  </si>
  <si>
    <t>VRN7</t>
  </si>
  <si>
    <t>Provozní vlivy</t>
  </si>
  <si>
    <t>07000100R</t>
  </si>
  <si>
    <t>-713253952</t>
  </si>
  <si>
    <t>VRN9</t>
  </si>
  <si>
    <t>Ostatní náklady</t>
  </si>
  <si>
    <t>09100200R</t>
  </si>
  <si>
    <t>Vnitrostaveniništní přesun materiálů</t>
  </si>
  <si>
    <t>-381002736</t>
  </si>
  <si>
    <t>09400200.1</t>
  </si>
  <si>
    <t>Nepředvídatelné náklady při přepojování stávající vody a kanalizace</t>
  </si>
  <si>
    <t>544122900</t>
  </si>
  <si>
    <t>09400200.2</t>
  </si>
  <si>
    <t>Napuštění a vypuštění systému</t>
  </si>
  <si>
    <t>-786327394</t>
  </si>
  <si>
    <t>09400200.3</t>
  </si>
  <si>
    <t>Likvidace vyprodukovaného materiálu vč. odovozu na skládku</t>
  </si>
  <si>
    <t>596603905</t>
  </si>
  <si>
    <t>09400200.4</t>
  </si>
  <si>
    <t>Demontáže</t>
  </si>
  <si>
    <t>151856585</t>
  </si>
  <si>
    <t>D.1.4.1.2 - Vnitřní vodovod</t>
  </si>
  <si>
    <t xml:space="preserve">    722 - Zdravotechnika - vnitřní vodovod</t>
  </si>
  <si>
    <t xml:space="preserve">    722.1 - Zdravotechnika - požární vodovod</t>
  </si>
  <si>
    <t xml:space="preserve">    722.2 - Izolace tepelné - ZTI</t>
  </si>
  <si>
    <t xml:space="preserve">    725 - Zdravotechnika - zařizovací předměty</t>
  </si>
  <si>
    <t>OST - Ostatní</t>
  </si>
  <si>
    <t>Zdravotechnika - vnitřní vodovod</t>
  </si>
  <si>
    <t>722173402</t>
  </si>
  <si>
    <t>Potrubí z plastových trubek z vícevrstvého s výstuhou AL do 20mm</t>
  </si>
  <si>
    <t>2038270399</t>
  </si>
  <si>
    <t>Poznámka k položce:_x000D_
https://podminky.urs.cz/item/CS_URS_2022_01/722173402</t>
  </si>
  <si>
    <t>722173403</t>
  </si>
  <si>
    <t>Potrubí z plastových trubek z vícevrstvého s výstuhou AL D 25mm</t>
  </si>
  <si>
    <t>1615570568</t>
  </si>
  <si>
    <t>Poznámka k položce:_x000D_
https://podminky.urs.cz/item/CS_URS_2022_01/722173403</t>
  </si>
  <si>
    <t>722173404</t>
  </si>
  <si>
    <t>Potrubí z plastových trubek z vícevrstvého s výstuhou AL D 32mm</t>
  </si>
  <si>
    <t>237688335</t>
  </si>
  <si>
    <t>Poznámka k položce:_x000D_
https://podminky.urs.cz/item/CS_URS_2022_01/722173404</t>
  </si>
  <si>
    <t>722173405</t>
  </si>
  <si>
    <t>Potrubí z plastových trubek z vícevrstvého s výstuhou AL D 40mm</t>
  </si>
  <si>
    <t>-1449728065</t>
  </si>
  <si>
    <t>Poznámka k položce:_x000D_
https://podminky.urs.cz/item/CS_URS_2022_01/722173405</t>
  </si>
  <si>
    <t>722173406</t>
  </si>
  <si>
    <t>Potrubí z plastových trubek z vícevrstvého s výstuhou AL D 50mm</t>
  </si>
  <si>
    <t>722854015</t>
  </si>
  <si>
    <t>Poznámka k položce:_x000D_
https://podminky.urs.cz/item/CS_URS_2022_01/722173406</t>
  </si>
  <si>
    <t>722174072</t>
  </si>
  <si>
    <t>Potrubí z plastových trubek z polypropylenu PPR svařovaných polyfúzně kompenzační smyčky na potrubí (PPR) D 20 x 3,4</t>
  </si>
  <si>
    <t>-1514562148</t>
  </si>
  <si>
    <t>Poznámka k položce:_x000D_
https://podminky.urs.cz/item/CS_URS_2022_01/722174072</t>
  </si>
  <si>
    <t>722174073</t>
  </si>
  <si>
    <t>Potrubí z plastových trubek z polypropylenu PPR svařovaných polyfúzně kompenzační smyčky na potrubí (PPR) D 25 x 4,2</t>
  </si>
  <si>
    <t>-2072219527</t>
  </si>
  <si>
    <t>Poznámka k položce:_x000D_
https://podminky.urs.cz/item/CS_URS_2022_01/722174073</t>
  </si>
  <si>
    <t>722174074</t>
  </si>
  <si>
    <t>Potrubí z plastových trubek z polypropylenu PPR svařovaných polyfúzně kompenzační smyčky na potrubí (PPR) D 32 x 5,4</t>
  </si>
  <si>
    <t>-2040974299</t>
  </si>
  <si>
    <t>Poznámka k položce:_x000D_
https://podminky.urs.cz/item/CS_URS_2022_01/722174074</t>
  </si>
  <si>
    <t>722174075</t>
  </si>
  <si>
    <t>Potrubí z plastových trubek z polypropylenu PPR svařovaných polyfúzně kompenzační smyčky na potrubí (PPR) D 40 x 6,7</t>
  </si>
  <si>
    <t>-914918882</t>
  </si>
  <si>
    <t>Poznámka k položce:_x000D_
https://podminky.urs.cz/item/CS_URS_2022_01/722174075</t>
  </si>
  <si>
    <t>72217407R1</t>
  </si>
  <si>
    <t>Potrubí z plastových trubek z polypropylenu PPR svařovaných polyfúzně kompenzační smyčky na potrubí (PPR) D 50</t>
  </si>
  <si>
    <t>-654296560</t>
  </si>
  <si>
    <t>722182011</t>
  </si>
  <si>
    <t>Podpůrný žlab pro potrubí průměru D 20</t>
  </si>
  <si>
    <t>597175038</t>
  </si>
  <si>
    <t>Poznámka k položce:_x000D_
https://podminky.urs.cz/item/CS_URS_2022_01/722182011</t>
  </si>
  <si>
    <t>722182012</t>
  </si>
  <si>
    <t>Podpůrný žlab pro potrubí průměru D 25</t>
  </si>
  <si>
    <t>942867033</t>
  </si>
  <si>
    <t>Poznámka k položce:_x000D_
https://podminky.urs.cz/item/CS_URS_2022_01/722182012</t>
  </si>
  <si>
    <t>722182013</t>
  </si>
  <si>
    <t>Podpůrný žlab pro potrubí průměru D 32</t>
  </si>
  <si>
    <t>-1065670076</t>
  </si>
  <si>
    <t>Poznámka k položce:_x000D_
https://podminky.urs.cz/item/CS_URS_2022_01/722182013</t>
  </si>
  <si>
    <t>722182014</t>
  </si>
  <si>
    <t>Podpůrný žlab pro potrubí průměru D 40</t>
  </si>
  <si>
    <t>-145195013</t>
  </si>
  <si>
    <t>Poznámka k položce:_x000D_
https://podminky.urs.cz/item/CS_URS_2022_01/722182014</t>
  </si>
  <si>
    <t>722182015</t>
  </si>
  <si>
    <t>Podpůrný žlab pro potrubí průměru D 50</t>
  </si>
  <si>
    <t>-1879221960</t>
  </si>
  <si>
    <t>Poznámka k položce:_x000D_
https://podminky.urs.cz/item/CS_URS_2022_01/722182015</t>
  </si>
  <si>
    <t>722190401</t>
  </si>
  <si>
    <t>Zřízení přípojek na potrubí vyvedení a upevnění výpustek do DN 25</t>
  </si>
  <si>
    <t>-1108623138</t>
  </si>
  <si>
    <t>Poznámka k položce:_x000D_
https://podminky.urs.cz/item/CS_URS_2021_02/722190401</t>
  </si>
  <si>
    <t>722231072</t>
  </si>
  <si>
    <t>Zpětná klapka ZK 1,2"</t>
  </si>
  <si>
    <t>-149017850</t>
  </si>
  <si>
    <t>Poznámka k položce:_x000D_
https://podminky.urs.cz/item/CS_URS_2022_01/722231072</t>
  </si>
  <si>
    <t>722231073</t>
  </si>
  <si>
    <t>Zpětná klapka ZK 3/4"</t>
  </si>
  <si>
    <t>1191723714</t>
  </si>
  <si>
    <t>Poznámka k položce:_x000D_
https://podminky.urs.cz/item/CS_URS_2022_01/722231073</t>
  </si>
  <si>
    <t>722231074</t>
  </si>
  <si>
    <t>Zpětná klapka ZK 1"</t>
  </si>
  <si>
    <t>1670576714</t>
  </si>
  <si>
    <t>Poznámka k položce:_x000D_
https://podminky.urs.cz/item/CS_URS_2022_01/722231074</t>
  </si>
  <si>
    <t>722232044</t>
  </si>
  <si>
    <t>Armatury se dvěma závity kulové kohouty PN 42 do 185 °C přímé vnitřní závit G 3/4"</t>
  </si>
  <si>
    <t>1731557163</t>
  </si>
  <si>
    <t>Poznámka k položce:_x000D_
https://podminky.urs.cz/item/CS_URS_2022_01/722232044</t>
  </si>
  <si>
    <t>722232045</t>
  </si>
  <si>
    <t>Armatury se dvěma závity kulové kohouty PN 42 do 185 °C přímé vnitřní závit G 1"</t>
  </si>
  <si>
    <t>-1682855167</t>
  </si>
  <si>
    <t>Poznámka k položce:_x000D_
https://podminky.urs.cz/item/CS_URS_2022_01/722232045</t>
  </si>
  <si>
    <t>722232046</t>
  </si>
  <si>
    <t>Armatury se dvěma závity kulové kohouty PN 42 do 185 °C přímé vnitřní závit G 5/4"</t>
  </si>
  <si>
    <t>752474622</t>
  </si>
  <si>
    <t>Poznámka k položce:_x000D_
https://podminky.urs.cz/item/CS_URS_2022_01/722232046</t>
  </si>
  <si>
    <t>722232047</t>
  </si>
  <si>
    <t>Armatury se dvěma závity kulové kohouty PN 42 do 185 °C přímé vnitřní závit G 6/4"</t>
  </si>
  <si>
    <t>-1374617345</t>
  </si>
  <si>
    <t>Poznámka k položce:_x000D_
https://podminky.urs.cz/item/CS_URS_2022_01/722232047</t>
  </si>
  <si>
    <t>722290229</t>
  </si>
  <si>
    <t>Zkoušky těsnosti vodovodního potrubí DN 50 do DN 100</t>
  </si>
  <si>
    <t>1617368474</t>
  </si>
  <si>
    <t>Poznámka k položce:_x000D_
https://podminky.urs.cz/item/CS_URS_2022_01/722290229</t>
  </si>
  <si>
    <t>722290234</t>
  </si>
  <si>
    <t>Proplach a desinfekce vodovodního potrubí do DN 80</t>
  </si>
  <si>
    <t>2044852656</t>
  </si>
  <si>
    <t>Poznámka k položce:_x000D_
https://podminky.urs.cz/item/CS_URS_2022_01/722290234</t>
  </si>
  <si>
    <t>722290235</t>
  </si>
  <si>
    <t>Regulační a vyvažovací ventil G 1"</t>
  </si>
  <si>
    <t>1295483267</t>
  </si>
  <si>
    <t>722290236</t>
  </si>
  <si>
    <t>Regulační a vyvažovací ventil G 1/2"</t>
  </si>
  <si>
    <t>-278782109</t>
  </si>
  <si>
    <t>722290237</t>
  </si>
  <si>
    <t>Regulační a vyvažovací ventil G 3/4"</t>
  </si>
  <si>
    <t>290548887</t>
  </si>
  <si>
    <t>722290238</t>
  </si>
  <si>
    <t>Regulační a vyvažovací ventil G 5/4"</t>
  </si>
  <si>
    <t>1740931946</t>
  </si>
  <si>
    <t>722290239</t>
  </si>
  <si>
    <t>Regulační a vyvažovací ventil G 6/4"</t>
  </si>
  <si>
    <t>1760781517</t>
  </si>
  <si>
    <t>998722203</t>
  </si>
  <si>
    <t>Přesun hmot pro vnitřní vodovod stanovený procentní sazbou (%) z ceny vodorovná dopravní vzdálenost do 50 m v objektech výšky přes 12 do 24 m</t>
  </si>
  <si>
    <t>1708698087</t>
  </si>
  <si>
    <t>Poznámka k položce:_x000D_
https://podminky.urs.cz/item/CS_URS_2022_01/998722203</t>
  </si>
  <si>
    <t>722.1</t>
  </si>
  <si>
    <t>Zdravotechnika - požární vodovod</t>
  </si>
  <si>
    <t>722130234</t>
  </si>
  <si>
    <t>Potrubí z ocelových trubek pozinkovaných závitových svařovaných běžných DN 32</t>
  </si>
  <si>
    <t>1182092759</t>
  </si>
  <si>
    <t>Poznámka k položce:_x000D_
https://podminky.urs.cz/item/CS_URS_2022_01/722130234</t>
  </si>
  <si>
    <t>722130235</t>
  </si>
  <si>
    <t>Potrubí z ocelových trubek pozinkovaných závitových svařovaných běžných DN 40</t>
  </si>
  <si>
    <t>1539325662</t>
  </si>
  <si>
    <t>Poznámka k položce:_x000D_
https://podminky.urs.cz/item/CS_URS_2022_01/722130235</t>
  </si>
  <si>
    <t>722130236</t>
  </si>
  <si>
    <t>Potrubí z ocelových trubek pozinkovaných závitových svařovaných běžných DN 50</t>
  </si>
  <si>
    <t>-109401200</t>
  </si>
  <si>
    <t>Poznámka k položce:_x000D_
https://podminky.urs.cz/item/CS_URS_2022_01/722130236</t>
  </si>
  <si>
    <t>722250102</t>
  </si>
  <si>
    <t>Požární příslušenství a armatury hydrantové ventily s hadicovou přípojkou C 52</t>
  </si>
  <si>
    <t>-1356449070</t>
  </si>
  <si>
    <t>Poznámka k položce:_x000D_
https://podminky.urs.cz/item/CS_URS_2022_01/722250102</t>
  </si>
  <si>
    <t>72225013R</t>
  </si>
  <si>
    <t>Hydrantový systém s tvarově stálou hadicí D 25 x 30 m celoplechový</t>
  </si>
  <si>
    <t>-983463179</t>
  </si>
  <si>
    <t>722290226</t>
  </si>
  <si>
    <t>Zkoušky, proplach a desinfekce vodovodního potrubí zkoušky těsnosti vodovodního potrubí závitového do DN 50</t>
  </si>
  <si>
    <t>-2006812599</t>
  </si>
  <si>
    <t>Poznámka k položce:_x000D_
https://podminky.urs.cz/item/CS_URS_2022_01/722290226</t>
  </si>
  <si>
    <t>722.2</t>
  </si>
  <si>
    <t>Izolace tepelné - ZTI</t>
  </si>
  <si>
    <t>72218121R1</t>
  </si>
  <si>
    <t>Ochrana potrubí pouzdro vnitřní prům 22/20 povrch hliníková folie</t>
  </si>
  <si>
    <t>-162689095</t>
  </si>
  <si>
    <t>72218121R2</t>
  </si>
  <si>
    <t>Ochrana potrubí pouzdro vnitřní prům 28/20 povrch hliníková folie</t>
  </si>
  <si>
    <t>-2040720855</t>
  </si>
  <si>
    <t>72218121R3</t>
  </si>
  <si>
    <t>Ochrana potrubí pouzdro vnitřní prům 35/20 povrch hliníková folie</t>
  </si>
  <si>
    <t>1995294076</t>
  </si>
  <si>
    <t>72218121R4</t>
  </si>
  <si>
    <t>Ochrana potrubí pouzdro vnitřní prům 40/20 povrch hliníková folie</t>
  </si>
  <si>
    <t>-1341262735</t>
  </si>
  <si>
    <t>72218121R5</t>
  </si>
  <si>
    <t>Ochrana potrubí pouzdro vnitřní prům 50/20 povrch hliníková folie</t>
  </si>
  <si>
    <t>1234189582</t>
  </si>
  <si>
    <t>722181211</t>
  </si>
  <si>
    <t>Ochrana potrubí termoizolačními trubicemi z pěnového polyetylenu PE přilepenými v příčných a podélných spojích, tloušťky izolace do 6 mm, vnitřního průměru izolace DN do 22 mm</t>
  </si>
  <si>
    <t>1483785513</t>
  </si>
  <si>
    <t>Poznámka k položce:_x000D_
https://podminky.urs.cz/item/CS_URS_2022_01/722181211</t>
  </si>
  <si>
    <t>722181231</t>
  </si>
  <si>
    <t>Ochrana potrubí termoizolačními trubicemi z pěnového polyetylenu PE přilepenými v příčných a podélných spojích, tloušťky izolace přes 9 do 13 mm, vnitřního průměru izolace DN do 22 mm</t>
  </si>
  <si>
    <t>1409343842</t>
  </si>
  <si>
    <t>Poznámka k položce:_x000D_
https://podminky.urs.cz/item/CS_URS_2022_01/722181231</t>
  </si>
  <si>
    <t>Zdravotechnika - zařizovací předměty</t>
  </si>
  <si>
    <t>72511912R</t>
  </si>
  <si>
    <t>WC - D (dodávka) + M (montáž) Klozet keramický závěsný, s nosným prvkem, dvoutlačítkovým splachováním, včetně rohového ventilu G1/2“, připojovacího kolena 90°</t>
  </si>
  <si>
    <t>1904480024</t>
  </si>
  <si>
    <t>72511912R1</t>
  </si>
  <si>
    <t>WC i - D (dodávka) + M (montáž) Klozet keramický závěsný pro ZTP, s nosným prvkem, dvoutlačítkovým splachováním, včetně rohového ventilu (G1/2“), připojovacího kolena 90°, madlo pevné dl.80 cm, madlo sklopné dl.80 cm – kovové bílé</t>
  </si>
  <si>
    <t>-60353374</t>
  </si>
  <si>
    <t>72512102R</t>
  </si>
  <si>
    <t>PZ - D (dodávka) + M (montáž) Pisoárový záchodek keramický automatický s radarovým senzorem (síťové napájení) – komplet</t>
  </si>
  <si>
    <t>1070719503</t>
  </si>
  <si>
    <t>72521910R</t>
  </si>
  <si>
    <t>U - D (dodávka) + M (montáž) Umyvadlo keramické š. 60 cm, s dírou pro baterii, sifon z chromované ABS, zátka CLICK-CLACK</t>
  </si>
  <si>
    <t>-2022244652</t>
  </si>
  <si>
    <t>72521910R1</t>
  </si>
  <si>
    <t>Uspec - D (dodávka) + M (montáž) Umyvadlo keramické š. dle užší dle výběru stavebníka š. 60cm, , sifon z chromované ABS, zátka CLICK-CLACK</t>
  </si>
  <si>
    <t>-1447733510</t>
  </si>
  <si>
    <t>72521910R2</t>
  </si>
  <si>
    <t>U i - D (dodávka) + M (montáž) Umyvadlo keramické pro ZTP š.65 cm, sifon z chromované ABS, zátka CLICK-CLACK, madlo pevné k umyvadlu univerzální dl. 60 cm – kovové bílé</t>
  </si>
  <si>
    <t>-1187071760</t>
  </si>
  <si>
    <t>72524190R</t>
  </si>
  <si>
    <t>S - D (dodávka) + M (montáž) Sprcha tvořená sprchovou vaničkou čtvercovou 90 x 90 cm z litého mramoru pro instalaci do obkladu - s třístranným zvýšeným lemem, s vaničkovým sifonem s krytkou, s atypickým situováním odpadu, sprchové dveře otevíravé dvoukří</t>
  </si>
  <si>
    <t>2015799854</t>
  </si>
  <si>
    <t>72524190R1</t>
  </si>
  <si>
    <t>Si - D (dodávka) + M (montáž) Sprcha pro ZTP podlahová vpusť, madlo 75x45cm(L/P), bílé, sedátko sprchové sklopné, bílá kce</t>
  </si>
  <si>
    <t>-1788299701</t>
  </si>
  <si>
    <t>72524190R2</t>
  </si>
  <si>
    <t>Sr - D (dodávka) + M (montáž) Sprcha ROHOVÁ</t>
  </si>
  <si>
    <t>937227173</t>
  </si>
  <si>
    <t>72531112R</t>
  </si>
  <si>
    <t>Ž3 - D (dodávka) + M (montáž) Mycí žlab nerezový, bez zadní stěny, pro tři místa na mytí rukou, odpad DN 50</t>
  </si>
  <si>
    <t>-1398832375</t>
  </si>
  <si>
    <t>72531112R1</t>
  </si>
  <si>
    <t>D - Montáž dřezů ostatních typů</t>
  </si>
  <si>
    <t>2143966409</t>
  </si>
  <si>
    <t>725331111</t>
  </si>
  <si>
    <t>Výlevky bez výtokových armatur a splachovací nádrže keramické se sklopnou plastovou mřížkou 425 mm</t>
  </si>
  <si>
    <t>1922985494</t>
  </si>
  <si>
    <t>Poznámka k položce:_x000D_
https://podminky.urs.cz/item/CS_URS_2022_01/725331111</t>
  </si>
  <si>
    <t>725331211</t>
  </si>
  <si>
    <t>Výlevky bez výtokových armatur a splachovací nádrže nerezové připevněné na zeď konzolou 450 x 550 x 300 mm</t>
  </si>
  <si>
    <t>-327516408</t>
  </si>
  <si>
    <t>Poznámka k položce:_x000D_
https://podminky.urs.cz/item/CS_URS_2022_01/725331211</t>
  </si>
  <si>
    <t>72533121R</t>
  </si>
  <si>
    <t>Vý-p D (dodávka) + M (montáž) Výlevka nástěnná bez výtokových armatur plastová</t>
  </si>
  <si>
    <t>-1137048955</t>
  </si>
  <si>
    <t>72582131R</t>
  </si>
  <si>
    <t>Baterie stěnová dřezová délka raménka 225 mm</t>
  </si>
  <si>
    <t>-388933790</t>
  </si>
  <si>
    <t>72582131R1</t>
  </si>
  <si>
    <t>Baterie stěnová dřezová / lékařská</t>
  </si>
  <si>
    <t>1380899269</t>
  </si>
  <si>
    <t>72582131R2</t>
  </si>
  <si>
    <t>Baterie stěnová dřezová délka raménka 225 mm+kohout na připojení nádržky</t>
  </si>
  <si>
    <t>213490769</t>
  </si>
  <si>
    <t>72582132R</t>
  </si>
  <si>
    <t>Baterie páková stojánková, délka raménka 240 mm</t>
  </si>
  <si>
    <t>-793609058</t>
  </si>
  <si>
    <t>72582261R</t>
  </si>
  <si>
    <t>Dodávka a montáž Baterie pákové stojánková lékařská délka raménka 240mm</t>
  </si>
  <si>
    <t>487681057</t>
  </si>
  <si>
    <t>725822642</t>
  </si>
  <si>
    <t>Dododávka a montáž Baterie páková stojánková senzorová na 100-240 V (dodávka včetně transformátorů 230V AC /24V DC)</t>
  </si>
  <si>
    <t>-1670071409</t>
  </si>
  <si>
    <t>Poznámka k položce:_x000D_
https://podminky.urs.cz/item/CS_URS_2022_01/725822642</t>
  </si>
  <si>
    <t>72583131R</t>
  </si>
  <si>
    <t>Baterie nástenná vanová páková včetně sprchy</t>
  </si>
  <si>
    <t>1085909043</t>
  </si>
  <si>
    <t>72584131R</t>
  </si>
  <si>
    <t>Dodávka a montáž Baterie sprchová stěnová včetně stěnového držáku sprchy</t>
  </si>
  <si>
    <t>-972673406</t>
  </si>
  <si>
    <t>998725203</t>
  </si>
  <si>
    <t>Přesun hmot pro zařizovací předměty stanovený procentní sazbou (%) z ceny vodorovná dopravní vzdálenost do 50 m v objektech výšky přes 12 do 24 m</t>
  </si>
  <si>
    <t>-1365735705</t>
  </si>
  <si>
    <t>Poznámka k položce:_x000D_
https://podminky.urs.cz/item/CS_URS_2022_01/998725203</t>
  </si>
  <si>
    <t>HZS2491</t>
  </si>
  <si>
    <t>Hodinové zúčtovací sazby profesí PSV zednické výpomoci a pomocné práce PSV dělník zednických výpomocí</t>
  </si>
  <si>
    <t>1823525599</t>
  </si>
  <si>
    <t>Poznámka k položce:_x000D_
https://podminky.urs.cz/item/CS_URS_2022_01/HZS2491</t>
  </si>
  <si>
    <t>OST</t>
  </si>
  <si>
    <t>Ostatní</t>
  </si>
  <si>
    <t>Napouštění a vypuštění systému</t>
  </si>
  <si>
    <t>1064794882</t>
  </si>
  <si>
    <t>-904840828</t>
  </si>
  <si>
    <t>OST.1-R1</t>
  </si>
  <si>
    <t>Závěsy, plechová konstrukce pro uložení potrubí</t>
  </si>
  <si>
    <t>-615350642</t>
  </si>
  <si>
    <t>OST.1-R2</t>
  </si>
  <si>
    <t>Napojení na rozvod vody studené a teplé vody a odpojení stávajícícho vodovodu</t>
  </si>
  <si>
    <t>585596663</t>
  </si>
  <si>
    <t>OST.1-R3</t>
  </si>
  <si>
    <t>Revizní dvířka v podhledu pro možnou kontrolu a manipulaci s armaturami</t>
  </si>
  <si>
    <t>806158437</t>
  </si>
  <si>
    <t>OST.1-R4</t>
  </si>
  <si>
    <t>Vyregulování regulačních armatur</t>
  </si>
  <si>
    <t>-384348694</t>
  </si>
  <si>
    <t>OST.1-R5</t>
  </si>
  <si>
    <t>Orientační štítky</t>
  </si>
  <si>
    <t>-1663197911</t>
  </si>
  <si>
    <t>0430020R</t>
  </si>
  <si>
    <t>Trasování vodovodu v součinnosti s PD</t>
  </si>
  <si>
    <t>707786614</t>
  </si>
  <si>
    <t>04400200R1</t>
  </si>
  <si>
    <t>Zpráva a záznam z revize vodovodu</t>
  </si>
  <si>
    <t>1126558934</t>
  </si>
  <si>
    <t>1752498834</t>
  </si>
  <si>
    <t>Vnitrostaveništní přesun materiálů</t>
  </si>
  <si>
    <t>1318952034</t>
  </si>
  <si>
    <t>135353063</t>
  </si>
  <si>
    <t>09400200.9</t>
  </si>
  <si>
    <t>celek</t>
  </si>
  <si>
    <t>-1243697597</t>
  </si>
  <si>
    <t>D.1.4.1.3 - Venkovní kanalizace</t>
  </si>
  <si>
    <t xml:space="preserve">    8.1 - Splašková a dešťová venkovní kanalizace / přeložka</t>
  </si>
  <si>
    <t xml:space="preserve">      8.1.a - Nová kanalizace</t>
  </si>
  <si>
    <t xml:space="preserve">      8.1.b - Rušená kanalizace</t>
  </si>
  <si>
    <t xml:space="preserve">    8.2 - Dešťová venkovní kanalizace</t>
  </si>
  <si>
    <t xml:space="preserve">    VRN3 - Zařízení staveniště</t>
  </si>
  <si>
    <t>8.1</t>
  </si>
  <si>
    <t>Splašková a dešťová venkovní kanalizace / přeložka</t>
  </si>
  <si>
    <t>8.1.a</t>
  </si>
  <si>
    <t>Nová kanalizace</t>
  </si>
  <si>
    <t>871375241</t>
  </si>
  <si>
    <t>Kanalizační potrubí z tvrdého PVC v otevřeném výkopu ve sklonu do 20 %, hladkého plnostěnného vícevrstvého, tuhost třídy SN 12 DN 300</t>
  </si>
  <si>
    <t>1956986268</t>
  </si>
  <si>
    <t>Poznámka k položce:_x000D_
https://podminky.urs.cz/item/CS_URS_2022_01/871375241</t>
  </si>
  <si>
    <t>871395241</t>
  </si>
  <si>
    <t>Kanalizační potrubí z tvrdého PVC v otevřeném výkopu ve sklonu do 20 %, hladkého plnostěnného vícevrstvého, tuhost třídy SN 12 DN 400</t>
  </si>
  <si>
    <t>-989242538</t>
  </si>
  <si>
    <t>Poznámka k položce:_x000D_
https://podminky.urs.cz/item/CS_URS_2022_01/871395241</t>
  </si>
  <si>
    <t>87139524R1</t>
  </si>
  <si>
    <t>NOVÉ NAPOJENÍ ULIČNÍ VPUSŤ 3KS DN150 (VPUSŤ NENÍ SOUČÁSTÍ ZTI, VIZ DOPRAVNÍ ŘEŠENÍ)</t>
  </si>
  <si>
    <t>-1078792461</t>
  </si>
  <si>
    <t>89481113R</t>
  </si>
  <si>
    <t>REVIZNÍ ŠACHTA – Špř1 – h=3,50m ÚHEL přímá poté odbočení 22°</t>
  </si>
  <si>
    <t>-1158198370</t>
  </si>
  <si>
    <t>89481113R1</t>
  </si>
  <si>
    <t>REVIZNÍ ŠACHTA – Špř2– h=4,77m ÚHEL přímá poté opět přímá 180°</t>
  </si>
  <si>
    <t>7947688</t>
  </si>
  <si>
    <t>89481113R2</t>
  </si>
  <si>
    <t>REVIZNÍ ŠACHTA – Špř3– h=3,61m ÚHEL přímá poté odbočení 13°</t>
  </si>
  <si>
    <t>1694656506</t>
  </si>
  <si>
    <t>8.1.b</t>
  </si>
  <si>
    <t>Rušená kanalizace</t>
  </si>
  <si>
    <t>810391811</t>
  </si>
  <si>
    <t>Bourání stávajícího potrubí z betonu v otevřeném výkopu DN přes 200 do 400</t>
  </si>
  <si>
    <t>-498063788</t>
  </si>
  <si>
    <t>Poznámka k položce:_x000D_
https://podminky.urs.cz/item/CS_URS_2022_01/810391811</t>
  </si>
  <si>
    <t>871365811</t>
  </si>
  <si>
    <t>Bourání stávajícího potrubí z PVC nebo polypropylenu PP v otevřeném výkopu DN přes 150 do 250</t>
  </si>
  <si>
    <t>-1689148619</t>
  </si>
  <si>
    <t>Poznámka k položce:_x000D_
https://podminky.urs.cz/item/CS_URS_2022_01/871365811</t>
  </si>
  <si>
    <t>89031185R</t>
  </si>
  <si>
    <t>Kompletní demontáž REVIZNÍ ŠACHTA – Šst– h=2,4m</t>
  </si>
  <si>
    <t>564251412</t>
  </si>
  <si>
    <t>89031185R1</t>
  </si>
  <si>
    <t>Kompletní demontáž REVIZNÍ ŠACHTA – Šst– h=4,4m</t>
  </si>
  <si>
    <t>1628778269</t>
  </si>
  <si>
    <t>89031185R2</t>
  </si>
  <si>
    <t>Kompletní demontáž REVIZNÍ ŠACHTA – Šst – h=4,3m</t>
  </si>
  <si>
    <t>876774631</t>
  </si>
  <si>
    <t>8.2</t>
  </si>
  <si>
    <t>Dešťová venkovní kanalizace</t>
  </si>
  <si>
    <t>871315221</t>
  </si>
  <si>
    <t>Kanalizační potrubí z tvrdého PVC v otevřeném výkopu ve sklonu do 20 %, hladkého plnostěnného jednovrstvého, tuhost třídy SN 8 DN 160</t>
  </si>
  <si>
    <t>-964678064</t>
  </si>
  <si>
    <t>Poznámka k položce:_x000D_
https://podminky.urs.cz/item/CS_URS_2022_01/871315221</t>
  </si>
  <si>
    <t>871355241</t>
  </si>
  <si>
    <t>Kanalizační potrubí z tvrdého PVC v otevřeném výkopu ve sklonu do 20 %, hladkého plnostěnného vícevrstvého, tuhost třídy SN 12 DN 200</t>
  </si>
  <si>
    <t>-1133343979</t>
  </si>
  <si>
    <t>Poznámka k položce:_x000D_
https://podminky.urs.cz/item/CS_URS_2022_01/871355241</t>
  </si>
  <si>
    <t>-755659320</t>
  </si>
  <si>
    <t>-562333926</t>
  </si>
  <si>
    <t>-1411777590</t>
  </si>
  <si>
    <t>28611392</t>
  </si>
  <si>
    <t>odbočka kanalizační PVC s hrdlem 160/160/45°</t>
  </si>
  <si>
    <t>1760045941</t>
  </si>
  <si>
    <t>877355211</t>
  </si>
  <si>
    <t>Montáž tvarovek na kanalizačním potrubí z trub z plastu z tvrdého PVC nebo z polypropylenu v otevřeném výkopu jednoosých DN 200</t>
  </si>
  <si>
    <t>-1267238404</t>
  </si>
  <si>
    <t>Poznámka k položce:_x000D_
https://podminky.urs.cz/item/CS_URS_2022_01/877355211</t>
  </si>
  <si>
    <t>28611366</t>
  </si>
  <si>
    <t>koleno kanalizace PVC KG 200x45°</t>
  </si>
  <si>
    <t>1888408295</t>
  </si>
  <si>
    <t>2133546558</t>
  </si>
  <si>
    <t>-835476052</t>
  </si>
  <si>
    <t>72124210R</t>
  </si>
  <si>
    <t>LAPAČE DEŠŤOVÝCH VOD DN 150</t>
  </si>
  <si>
    <t>-645447765</t>
  </si>
  <si>
    <t>1768449607</t>
  </si>
  <si>
    <t>VRN3</t>
  </si>
  <si>
    <t>Zařízení staveniště</t>
  </si>
  <si>
    <t>03000100R</t>
  </si>
  <si>
    <t>369176083</t>
  </si>
  <si>
    <t>-1339774024</t>
  </si>
  <si>
    <t>1136602206</t>
  </si>
  <si>
    <t>-1968053416</t>
  </si>
  <si>
    <t>-1508337368</t>
  </si>
  <si>
    <t>-1372201721</t>
  </si>
  <si>
    <t>-306210769</t>
  </si>
  <si>
    <t>D.1.4.2 - Silnoproud</t>
  </si>
  <si>
    <t>D1 - Specifikace materiálu – kabely</t>
  </si>
  <si>
    <t>D2 - Specifikace materiálu – svítidla</t>
  </si>
  <si>
    <t xml:space="preserve">    D3 - Nouzové osvětlení</t>
  </si>
  <si>
    <t>D4 - Specifikace materiálu – žlaby, trubky, lišty</t>
  </si>
  <si>
    <t>D5 - Specifikace materiálu – krabice, nosné konstrukce, závěsy</t>
  </si>
  <si>
    <t>D6 - Specifikace materiálu – spínače, ovladače</t>
  </si>
  <si>
    <t>D7 - Specifikace materiálu – zásuvky</t>
  </si>
  <si>
    <t>D8 - Specifikace materiálu – ukončení kabelů</t>
  </si>
  <si>
    <t>D9 - Specifikace materiálu – rozvaděče</t>
  </si>
  <si>
    <t>D10 - Specifikace materiálu – ostatní</t>
  </si>
  <si>
    <t>D11 - Specifikace materiálu – hromosvod</t>
  </si>
  <si>
    <t>D12 - Specifikace materiálu – uzemnění</t>
  </si>
  <si>
    <t>D13 - Práce HZS</t>
  </si>
  <si>
    <t>D14 - Práce HZS a dodávka materiálu TS1</t>
  </si>
  <si>
    <t>D1</t>
  </si>
  <si>
    <t>Specifikace materiálu – kabely</t>
  </si>
  <si>
    <t>Pol370</t>
  </si>
  <si>
    <t>Kabel CXKE-R 3Ox1,5 mm2</t>
  </si>
  <si>
    <t>1921569379</t>
  </si>
  <si>
    <t>Pol371</t>
  </si>
  <si>
    <t>Kabel CXKE-R 3Jx1,5 mm2</t>
  </si>
  <si>
    <t>216719488</t>
  </si>
  <si>
    <t>Pol372</t>
  </si>
  <si>
    <t>Kabel CXKE-R 3Jx2,5 mm2</t>
  </si>
  <si>
    <t>-400159050</t>
  </si>
  <si>
    <t>Pol373</t>
  </si>
  <si>
    <t>Kabel CXKE-R 2Jx1,5 mm2</t>
  </si>
  <si>
    <t>2021247127</t>
  </si>
  <si>
    <t>Pol374</t>
  </si>
  <si>
    <t>Kabel CXKE-R 3Jx4 mm2</t>
  </si>
  <si>
    <t>1557004043</t>
  </si>
  <si>
    <t>Pol375</t>
  </si>
  <si>
    <t>Kabel CXKE-R 5Jx1,5 mm2</t>
  </si>
  <si>
    <t>1791518400</t>
  </si>
  <si>
    <t>Pol376</t>
  </si>
  <si>
    <t>Kabel CXKE-R 7Jx1,5 mm2</t>
  </si>
  <si>
    <t>-1127756223</t>
  </si>
  <si>
    <t>Pol377</t>
  </si>
  <si>
    <t>Kabel CXKE-R 12Jx1,5 mm2</t>
  </si>
  <si>
    <t>-1731253745</t>
  </si>
  <si>
    <t>Pol378</t>
  </si>
  <si>
    <t>Kabel CXKE-R 5Jx2,5 mm2</t>
  </si>
  <si>
    <t>1854519778</t>
  </si>
  <si>
    <t>Pol379</t>
  </si>
  <si>
    <t>Kabel CXKE-R 5Jx4 mm2</t>
  </si>
  <si>
    <t>-1501981974</t>
  </si>
  <si>
    <t>Pol380</t>
  </si>
  <si>
    <t>Kabel CXKE-R 5Jx6 mm2</t>
  </si>
  <si>
    <t>-1722283261</t>
  </si>
  <si>
    <t>Pol381</t>
  </si>
  <si>
    <t>Kabel CXKE-R 5Jx10 mm2</t>
  </si>
  <si>
    <t>1820528471</t>
  </si>
  <si>
    <t>Pol382</t>
  </si>
  <si>
    <t>Kabel CXKE-R 5Jx16 mm2</t>
  </si>
  <si>
    <t>-877240360</t>
  </si>
  <si>
    <t>Pol383</t>
  </si>
  <si>
    <t>Kabel CXKE-R 5Jx25 mm2</t>
  </si>
  <si>
    <t>1115129287</t>
  </si>
  <si>
    <t>Pol384</t>
  </si>
  <si>
    <t>Kabel CXKE-R 5Jx35 mm2</t>
  </si>
  <si>
    <t>-608327034</t>
  </si>
  <si>
    <t>Pol385</t>
  </si>
  <si>
    <t>Kabel CXKE-R 5Jx50 mm2</t>
  </si>
  <si>
    <t>-1823581899</t>
  </si>
  <si>
    <t>Pol386</t>
  </si>
  <si>
    <t>Kabel CXKE-R 5Jx70 mm2</t>
  </si>
  <si>
    <t>-827922350</t>
  </si>
  <si>
    <t>Pol387</t>
  </si>
  <si>
    <t>Kabel CXKE-R 3x150+70 mm2</t>
  </si>
  <si>
    <t>1515549723</t>
  </si>
  <si>
    <t>Pol388</t>
  </si>
  <si>
    <t>Kabel CXKE-R 3x185+95 mm2</t>
  </si>
  <si>
    <t>784329527</t>
  </si>
  <si>
    <t>Pol389</t>
  </si>
  <si>
    <t>Kabel CYKY 3x1,5 mm2</t>
  </si>
  <si>
    <t>-810646074</t>
  </si>
  <si>
    <t>Pol390</t>
  </si>
  <si>
    <t>Kabel CYKY 3Jx2,5 mm2</t>
  </si>
  <si>
    <t>-147070089</t>
  </si>
  <si>
    <t>Pol391</t>
  </si>
  <si>
    <t>Kabel CYKY 5Jx1,5 mm2</t>
  </si>
  <si>
    <t>520266662</t>
  </si>
  <si>
    <t>Pol392</t>
  </si>
  <si>
    <t>Kabel CYKY 5Jx2,5 mm2</t>
  </si>
  <si>
    <t>-1081550452</t>
  </si>
  <si>
    <t>Pol393</t>
  </si>
  <si>
    <t>Kabel AYKY 3x240+120</t>
  </si>
  <si>
    <t>-51741442</t>
  </si>
  <si>
    <t>Pol394</t>
  </si>
  <si>
    <t>Vodič 1-YY150 CXKH-R</t>
  </si>
  <si>
    <t>-1133039288</t>
  </si>
  <si>
    <t>Pol395</t>
  </si>
  <si>
    <t>Optická kabel včetně micro TR 12vl SM</t>
  </si>
  <si>
    <t>-618010597</t>
  </si>
  <si>
    <t>Pol396</t>
  </si>
  <si>
    <t>Kabel FTP 5e, bezhalogenový</t>
  </si>
  <si>
    <t>1703930235</t>
  </si>
  <si>
    <t>Pol397</t>
  </si>
  <si>
    <t>Propoj jednotek chlazení CXKE-R 3Jx1,5 napojení</t>
  </si>
  <si>
    <t>1357903593</t>
  </si>
  <si>
    <t>Pol398</t>
  </si>
  <si>
    <t>Kabel JYTY 4x1 - prokabelování k ovladačům v každé mísnosti</t>
  </si>
  <si>
    <t>1027303577</t>
  </si>
  <si>
    <t>Pol399</t>
  </si>
  <si>
    <t>Kabel s funkční schopností při požáru FE180/E180min-NHXH-J 2x1,5 mm2 (CXKH-V B2ca,s1,DO</t>
  </si>
  <si>
    <t>-752459097</t>
  </si>
  <si>
    <t>Pol400</t>
  </si>
  <si>
    <t>Kabel s funkční schopností při požáru FE180/E180min-NHXH-J 3x1,5 mm2 (CXKH-V B2ca,s1,DO</t>
  </si>
  <si>
    <t>1105217732</t>
  </si>
  <si>
    <t>Pol401</t>
  </si>
  <si>
    <t>Kabel s funkční schopností při požáru FE180/E180min-NHXH-O 3x1,5 mm2 (CXKH-V B2ca,s1,DO</t>
  </si>
  <si>
    <t>136739188</t>
  </si>
  <si>
    <t>Pol402</t>
  </si>
  <si>
    <t>Kabel s funkční schopností při požáru FE180/E180min-NHXH-J 3x2,5 mm2 (CXKH-V B2ca,s1,DO</t>
  </si>
  <si>
    <t>1292035218</t>
  </si>
  <si>
    <t>Pol403</t>
  </si>
  <si>
    <t>Kabel s funkční schopností při požáru FE180/E180min-NHXH-J 12x1,5 mm2 (CXKH-V B2ca,s1,DO</t>
  </si>
  <si>
    <t>1102571075</t>
  </si>
  <si>
    <t>Pol404</t>
  </si>
  <si>
    <t>Kabel s funkční schopností při požáru FE180/E180min-NHXH-J 12x2,5 mm2 (CXKH-V B2ca,s1,DO</t>
  </si>
  <si>
    <t>-1083266702</t>
  </si>
  <si>
    <t>Pol405</t>
  </si>
  <si>
    <t>Kabel s funkční schopností při požáru FE180/E180min-NHXH-J 4x1,5 mm2 (CXKH-V B2ca,s1,DO</t>
  </si>
  <si>
    <t>279874027</t>
  </si>
  <si>
    <t>Pol406</t>
  </si>
  <si>
    <t>Kabel s funkční schopností při požáru FE180/E180min-NHXH-J 5x1,5 mm2 (CXKH-V B2ca,s1,DO</t>
  </si>
  <si>
    <t>1737352458</t>
  </si>
  <si>
    <t>Pol407</t>
  </si>
  <si>
    <t>Kabel s funkční schopností při požáru FE180/E180min-NHXH-J 5x2,5 mm2 (CXKH-V B2ca,s1,DO</t>
  </si>
  <si>
    <t>820737138</t>
  </si>
  <si>
    <t>Pol408</t>
  </si>
  <si>
    <t>Kabel s funkční schopností při požáru FE180/E180min-NHXH-J 7x1,5 mm2 (CXKH-V B2ca,s1,DO</t>
  </si>
  <si>
    <t>1918785032</t>
  </si>
  <si>
    <t>Pol409</t>
  </si>
  <si>
    <t>Kabel s funkční schopností při požáru FE180/E180min-NHXH-J 7x4 mm2 (CXKH-V B2ca,s1,DO</t>
  </si>
  <si>
    <t>-862591489</t>
  </si>
  <si>
    <t>Pol410</t>
  </si>
  <si>
    <t>Kabel s funkční schopností při požáru FE180/E180min-NHXH-J 24x1,5 mm2 (CXKH-V B2ca,s1,DO</t>
  </si>
  <si>
    <t>-25637476</t>
  </si>
  <si>
    <t>Pol411</t>
  </si>
  <si>
    <t>Kabel s funkční schopností při požáru FE180/E180min-NHXH-J 5x4 mm2 (CXKH-V B2ca,s1,DO</t>
  </si>
  <si>
    <t>-456649931</t>
  </si>
  <si>
    <t>Pol412</t>
  </si>
  <si>
    <t>Kabel s funkční schopností při požáru FE180/E180min-NHXH-J 5x6 mm2 (CXKH-V B2ca,s1,DO</t>
  </si>
  <si>
    <t>-1643557154</t>
  </si>
  <si>
    <t>Pol413</t>
  </si>
  <si>
    <t>Kabel s funkční schopností při požáru FE180/E180min-NHXH-J 5x10 mm2 (CXKH-V B2ca,s1,DO</t>
  </si>
  <si>
    <t>-353724492</t>
  </si>
  <si>
    <t>Pol414</t>
  </si>
  <si>
    <t>Kabel s funkční schopností při požáru FE180/E180min-NHXH-J 5x16 mm2 (CXKH-V B2ca,s1,DO</t>
  </si>
  <si>
    <t>-907095711</t>
  </si>
  <si>
    <t>Pol415</t>
  </si>
  <si>
    <t>Kabel s funkční schopností při požáru FE180/E180min-NHXH-J 5x25 mm2 (CXKH-V B2ca,s1,DO</t>
  </si>
  <si>
    <t>-381151774</t>
  </si>
  <si>
    <t>Pol416</t>
  </si>
  <si>
    <t>Kabel s funkční schopností při požáru FE180/E180min-NHXH-J 5x35 mm2 (CXKH-V B2ca,s1,DO</t>
  </si>
  <si>
    <t>-1520769761</t>
  </si>
  <si>
    <t>Pol417</t>
  </si>
  <si>
    <t>Kabel s funkční schopností při požáru FE180/E180min-NHXH-J 5x50 mm2 (CXKH-V B2ca,s1,DO</t>
  </si>
  <si>
    <t>-1392245440</t>
  </si>
  <si>
    <t>Pol418</t>
  </si>
  <si>
    <t>Kabel s funkční schopností při požáru FE180/E180min-NHXH-J 5x70 mm2 (CXKH-V B2ca,s1,DO</t>
  </si>
  <si>
    <t>1728955143</t>
  </si>
  <si>
    <t>Pol419</t>
  </si>
  <si>
    <t>Kabel UTP cat 5e ohen retardující</t>
  </si>
  <si>
    <t>-1124769256</t>
  </si>
  <si>
    <t>Pol420</t>
  </si>
  <si>
    <t>Kabely JYSTY 4x2x0,8</t>
  </si>
  <si>
    <t>-452249044</t>
  </si>
  <si>
    <t>Pol421</t>
  </si>
  <si>
    <t>Kabel JE-H(ST)H FE180/E30 2x2x0,8</t>
  </si>
  <si>
    <t>-1171308750</t>
  </si>
  <si>
    <t>Pol422</t>
  </si>
  <si>
    <t>Kabel JE-H(ST)H FE180/E30 1x2x0,8</t>
  </si>
  <si>
    <t>1064907196</t>
  </si>
  <si>
    <t>Pol423</t>
  </si>
  <si>
    <t>Vodič 1CH-R 4 mm2  žlzel</t>
  </si>
  <si>
    <t>1043976566</t>
  </si>
  <si>
    <t>Pol424</t>
  </si>
  <si>
    <t>Vodič 1CH-R 6 mm2 žlzel</t>
  </si>
  <si>
    <t>-588659598</t>
  </si>
  <si>
    <t>Pol425</t>
  </si>
  <si>
    <t>Vodič 1CH-R 16 mm2 žlzel</t>
  </si>
  <si>
    <t>-1996288497</t>
  </si>
  <si>
    <t>Pol426</t>
  </si>
  <si>
    <t>Vodič 1CH-R 50 mm2 žlzel</t>
  </si>
  <si>
    <t>272071664</t>
  </si>
  <si>
    <t>Pol427</t>
  </si>
  <si>
    <t>Vodič CY 6 mm2 žlzel</t>
  </si>
  <si>
    <t>-466109553</t>
  </si>
  <si>
    <t>Pol428</t>
  </si>
  <si>
    <t>Vodič CY 10 mm2 žlzel</t>
  </si>
  <si>
    <t>1770273193</t>
  </si>
  <si>
    <t>Pol429</t>
  </si>
  <si>
    <t>Vodič CY 16 mm2 žlzel</t>
  </si>
  <si>
    <t>1871658345</t>
  </si>
  <si>
    <t>Pol430</t>
  </si>
  <si>
    <t>Vodič CY 4 mm2 žlzel</t>
  </si>
  <si>
    <t>557847294</t>
  </si>
  <si>
    <t>Pol431</t>
  </si>
  <si>
    <t>Podružný materiál</t>
  </si>
  <si>
    <t>-1259485314</t>
  </si>
  <si>
    <t>Pol432</t>
  </si>
  <si>
    <t>PPV</t>
  </si>
  <si>
    <t>-1092983708</t>
  </si>
  <si>
    <t>Poznámka k položce:_x000D_
Mezisoučet</t>
  </si>
  <si>
    <t>Pol433</t>
  </si>
  <si>
    <t>859469472</t>
  </si>
  <si>
    <t>Poznámka k položce:_x000D_
Materiál celkem</t>
  </si>
  <si>
    <t>Pol434</t>
  </si>
  <si>
    <t>-1219524452</t>
  </si>
  <si>
    <t>D2</t>
  </si>
  <si>
    <t>Specifikace materiálu – svítidla</t>
  </si>
  <si>
    <t>Pol435</t>
  </si>
  <si>
    <t>D1 - LED vestavné svítidlo, zápustná hloubka max.97mm</t>
  </si>
  <si>
    <t>-2062193173</t>
  </si>
  <si>
    <t>Poznámka k položce:_x000D_
s uzavřeným prismatickým difuzorem z PMMA, bilý matný reflektor, rotažně symetrická vyzařovací charakteristika, světelný tok ze svítidla 1900lm, příkon max.18W, náhradní teplota chromatičnosti 4000K, index podání barev Ra&gt;80, stropní kroužek práškově lakovaný bílou barvou, třída ochrany II, stupeň krytí IP20, ze směru z místnosti IP44, odolnost proti nárazu IK02, zkouška žhavou smyčkou 650°C, s elektronickým předřadníkem, certifikace CE, ENEC. Svítidla s EVG předřadníky a včetně zdrojů</t>
  </si>
  <si>
    <t>Pol436</t>
  </si>
  <si>
    <t>B1D - Vestavné LED svítidlo s mikroprismatickým krytem</t>
  </si>
  <si>
    <t>-848287520</t>
  </si>
  <si>
    <t>Poznámka k položce:_x000D_
určené pro rastrové podhledy 600x600mm,vhodné pro pracoviště s displeji,světelný tok ze svítidla 4200lm, 36W, náhradní teplota chromatičnosti 4000K, index podání barev Ra&gt;90, práškově lakováno bílou barvou, krytí IP40,  s elektronickým stmívatelným DALI předřadníkem, certifikace CE. Svítidla s EVG předřadníky a včetně zdrojů</t>
  </si>
  <si>
    <t>Pol437</t>
  </si>
  <si>
    <t>C1D - Vestavné LED svítidlo s mikroprismatickým krytem  do čistých prostorů</t>
  </si>
  <si>
    <t>-488844526</t>
  </si>
  <si>
    <t>Poznámka k položce:_x000D_
určené pro rastrové kovové podhledy 600x600mm,vhodné pro pracoviště s displeji,světelný tok ze svítidla 5500lm, 51W, náhradní teplota chromatičnosti 4000K, index podání barev Ra&gt;90, práškově lakováno bílou barvou, krytí IP65,  s elektronickým stmívatelným DALI předřadníkem, certifikace CE. Svítidla s EVG předřadníky a včetně zdrojů</t>
  </si>
  <si>
    <t>Pol438</t>
  </si>
  <si>
    <t>E1 - LED přisazené svítidlo se sníženou povrchovou teplotou v souladu s ČSN EN 60598-2-24 pro použití v prostorech se zvýšeným rizikem vzplanutí</t>
  </si>
  <si>
    <t>-96978375</t>
  </si>
  <si>
    <t>Poznámka k položce:_x000D_
montáž pomocí přiložených spon, prizmatický PMMA difuzor s vnitřní strukturou, symetrická vyzařovací charakteristika, světelný tok ze svítidla 6200lm, příkon svítidla 44W, náhradní teplota chromatičnosti 4000K, index podání barev Ra&gt;80, tělo svítidla z polykarbonátu, uchycení difuzoru beze spon, třída ochrany I, krytí IP66, odolnost proti nárazu IK03, zkouška žhavou smyčkou 650°C, s elektronickým předřadníkem, cetifikace CE. Svítidla s EVG předřadníky a včetně zdrojů</t>
  </si>
  <si>
    <t>Pol439</t>
  </si>
  <si>
    <t>A1 - Vestavné LED svítidlo s mikroprismatickým krytem</t>
  </si>
  <si>
    <t>-796043425</t>
  </si>
  <si>
    <t>Poznámka k položce:_x000D_
určené pro rastrové podhledy 600x600mm,vhodné pro pracoviště s displeji,světelný tok ze svítidla 3600lm, 31W, náhradní teplota chromatičnosti 4000K, index podání barev Ra&gt;80, práškově lakováno bílou barvou, krytí IP40,s elektronickým předřadníkem, certifikace CE. Svítidla s EVG předřadníky a včetně zdrojů</t>
  </si>
  <si>
    <t>Pol440</t>
  </si>
  <si>
    <t>A1D - Vestavné LED svítidlo s mikroprismatickým krytem</t>
  </si>
  <si>
    <t>-461501796</t>
  </si>
  <si>
    <t>Poznámka k položce:_x000D_
určené pro rastrové podhledy 600x600mm,vhodné pro pracoviště s displeji,světelný tok ze svítidla 3600lm, 31W, náhradní teplota chromatičnosti 4000K, index podání barev Ra&gt;80, práškově lakováno bílou barvou, krytí IP40, s elektronickým stmívatelným DALI předřadníkem, certifikace CE. Svítidla s EVG předřadníky a včetně zdrojů</t>
  </si>
  <si>
    <t>Pol441</t>
  </si>
  <si>
    <t>A2 - Vestavné LED svítidlo s translucentním krytem</t>
  </si>
  <si>
    <t>140638342</t>
  </si>
  <si>
    <t>Poznámka k položce:_x000D_
určené pro rastrové podhledy 600x600mm,široká vyzařovací charakteristika ,světelný tok ze svítidla 3600lm, 31W, náhradní teplota chromatičnosti 4000K, index podání barev Ra&gt;80, práškově lakováno bílou barvou, krytí IP40, s elektronickým předřadníkem, certifikace CE. Svítidla s EVG předřadníky a včetně zdrojů</t>
  </si>
  <si>
    <t>Pol442</t>
  </si>
  <si>
    <t>A2D - Vestavné LED svítidlo s translucentním krytem</t>
  </si>
  <si>
    <t>-1925269408</t>
  </si>
  <si>
    <t>Poznámka k položce:_x000D_
určené pro rastrové podhledy 600x600mm,široká vyzařovací charakteristika ,světelný tok ze svítidla 3600lm, 31W, náhradní teplota chromatičnosti 4000K, index podání barev Ra&gt;80, práškově lakováno bílou barvou, krytí IP40, s elektronickým stmívatelným DALI předřadníkem, certifikace CE. Svítidla s EVG předřadníky a včetně zdrojů</t>
  </si>
  <si>
    <t>Pol443</t>
  </si>
  <si>
    <t>A2PD - Vestavné LED svítidlo s translucentním krytem</t>
  </si>
  <si>
    <t>-1847881185</t>
  </si>
  <si>
    <t>Poznámka k položce:_x000D_
určené pro rastrové podhledy 600x600mm,široká vyzařovací charakteristika ,světelný tok ze svítidla 3600lm, 31W, náhradní teplota chromatičnosti 4000K, index podání barev Ra&gt;80, práškově lakováno bílou barvou, krytí IP40,s elektronickým stmívatelným DALI předřadníkem, certifikace CE.Svítidla s EVG předřadníky a včetně zdrojů</t>
  </si>
  <si>
    <t>Pol444</t>
  </si>
  <si>
    <t>Svítidlo pod linkou 8W, IP21, přisazené</t>
  </si>
  <si>
    <t>-84673735</t>
  </si>
  <si>
    <t>Poznámka k položce:_x000D_
Svítidla s EVG předřadníky a včetně zdrojů</t>
  </si>
  <si>
    <t>Pol445</t>
  </si>
  <si>
    <t>Kastlík pro přisazenou montáž</t>
  </si>
  <si>
    <t>1986057479</t>
  </si>
  <si>
    <t>D3</t>
  </si>
  <si>
    <t>Nouzové osvětlení</t>
  </si>
  <si>
    <t>Pol446</t>
  </si>
  <si>
    <t>NA - nouzové únikové svítidlo 2W napojeno na CBS; plastové interiérové s piktogramem, možnost napojit na centrální testr</t>
  </si>
  <si>
    <t>-16920836</t>
  </si>
  <si>
    <t>Pol447</t>
  </si>
  <si>
    <t>NB - nouzové únikové svítidlo 2W napojeno na CBS; plastové interiérové s piktogramem, možnost napojit na centrální testr</t>
  </si>
  <si>
    <t>-1531838690</t>
  </si>
  <si>
    <t>Pol448</t>
  </si>
  <si>
    <t>ND - nouzové únikové svítidlo 2W napojeno na CBS; plastové interiérové s piktogramem, možnost napojit na centrální testr</t>
  </si>
  <si>
    <t>1522956965</t>
  </si>
  <si>
    <t>Pol449</t>
  </si>
  <si>
    <t>NE - nouzové únikové svítidlo 3W napojeno na CBS; plastové interiérové s piktogramem, možnost napojit na centrální testr</t>
  </si>
  <si>
    <t>-1482764242</t>
  </si>
  <si>
    <t>Pol450</t>
  </si>
  <si>
    <t>N1 -nouzové nástěnné svítidlo, těleso z PC, difuzor z PC čirý, příkon 1,5W, napětí 48W, IP65 + piktogram, možnost napojit na centrální testr</t>
  </si>
  <si>
    <t>1226126609</t>
  </si>
  <si>
    <t>Pol451</t>
  </si>
  <si>
    <t>N2 - nouzové nástěnné svítidlo, těleso z PC, difuzor z PC čirý, příkon 1,5W, napětí 48W, IP65 + piktogram, možnost napojit na centrální testr</t>
  </si>
  <si>
    <t>-1908072666</t>
  </si>
  <si>
    <t>Pol452</t>
  </si>
  <si>
    <t>N3 -nouzové zapuštěnné piktogramové svítidlo, těleso z PC, difuzor z PC čirý, příkon 1,5W, napětí 48W, IP20 + podvěšený piktogram</t>
  </si>
  <si>
    <t>-1785292467</t>
  </si>
  <si>
    <t>Pol453</t>
  </si>
  <si>
    <t>N4 - nouzové nástěnné svítidlo, těleso z PC, difuzor z PC čirý, příkon 3,5W, napětí 48W, IP65 + piktogram, možnost napojit na centrální testr</t>
  </si>
  <si>
    <t>91261637</t>
  </si>
  <si>
    <t>Pol454</t>
  </si>
  <si>
    <t>N5 - nouzové nástěnné svítidlo, těleso z PC, difuzor z PC čirý, příkon 3,5W, napětí 48W, IP65 + podvěšený piktogram, možnost napojit na centrální testr</t>
  </si>
  <si>
    <t>-584928622</t>
  </si>
  <si>
    <t>Pol455</t>
  </si>
  <si>
    <t>CBS včetně baterií + Zprovoznění systému NO s dokladem o funkční zkoušce, kontrole provozuschopnosti požárně bezpečnostního zařízení (PBZ) + Zaškolení obsluhy, 277kg, 2178x978x441</t>
  </si>
  <si>
    <t>1948736599</t>
  </si>
  <si>
    <t>Pol456</t>
  </si>
  <si>
    <t>požární rozvadeč pro CBS  EW30, EI30, P30, DP1S, IP54, max. lost power 579W</t>
  </si>
  <si>
    <t>1982473438</t>
  </si>
  <si>
    <t>Pol457</t>
  </si>
  <si>
    <t>Panel pro vizualizaci CBS připojení přes Ethernet kabel přes data switch</t>
  </si>
  <si>
    <t>-679266566</t>
  </si>
  <si>
    <t>Pol458</t>
  </si>
  <si>
    <t>senzor výpadku napětí</t>
  </si>
  <si>
    <t>-1075837511</t>
  </si>
  <si>
    <t>Pol459</t>
  </si>
  <si>
    <t>Systém řízení osvětlení</t>
  </si>
  <si>
    <t>608964196</t>
  </si>
  <si>
    <t>Poznámka k položce:_x000D_
server včetně gateway a napáječe, 1x, komponenty v rozvaděči 1x, wifi komplet, 1x, přítomnostní čidla komplet, podtlačítkové jednotky komplet, montáže a zapojení dali okruhů, licence, programování, nastavení systému, montáž komponentů, zaškolení, doprava technika na stavbu, dotykový panel pro ovládání, atyp barva dle výběru investora, přepoklad 8ks, komplet</t>
  </si>
  <si>
    <t>Pol460</t>
  </si>
  <si>
    <t>Oživení, nastavení</t>
  </si>
  <si>
    <t>-697616889</t>
  </si>
  <si>
    <t>Pol461</t>
  </si>
  <si>
    <t>Ekopoplatek svítidla NO</t>
  </si>
  <si>
    <t>1818345774</t>
  </si>
  <si>
    <t>Pol462</t>
  </si>
  <si>
    <t>1070157449</t>
  </si>
  <si>
    <t>Pol463</t>
  </si>
  <si>
    <t>-1847427674</t>
  </si>
  <si>
    <t>D4</t>
  </si>
  <si>
    <t>Specifikace materiálu – žlaby, trubky, lišty</t>
  </si>
  <si>
    <t>Pol466</t>
  </si>
  <si>
    <t>Drátěný kabelový žlab 500/100 s dvojitým příčníkem, žárově zinkovaný, včetně podpěr, držáků, výložníků a příslušenství</t>
  </si>
  <si>
    <t>624442570</t>
  </si>
  <si>
    <t>Pol467</t>
  </si>
  <si>
    <t>Drátěný kabelový žlab 300/100 s dvojitým příčníkem, žárově zinkovaný, včetně podpěr, držáků, výložníků a příslušenství</t>
  </si>
  <si>
    <t>1196336093</t>
  </si>
  <si>
    <t>Pol468</t>
  </si>
  <si>
    <t>Drátěný kabelový žlab 250/100 s dvojitým příčníkem, včetně podpěr, žárově zinkovaný, držáků, výložníků a příslušenství</t>
  </si>
  <si>
    <t>2069905413</t>
  </si>
  <si>
    <t>Pol469</t>
  </si>
  <si>
    <t>Drátěný kabelový žlab 250/100 plný, včetně podpěr, držáků, žárově zinkovaný, výložníků a příslušenství</t>
  </si>
  <si>
    <t>-390849147</t>
  </si>
  <si>
    <t>Pol470</t>
  </si>
  <si>
    <t>Drátěný kabelový žlab 100/100 s dvojitým příčníkem, včetně podpěr, žárově zinkovaný, držáků, výložníků a příslušenství</t>
  </si>
  <si>
    <t>-574647061</t>
  </si>
  <si>
    <t>Pol471</t>
  </si>
  <si>
    <t>Drátěný kabelový žlab 100/50 s dvojitým příčníkem,žárově zinkovaný,  včetně podpěr, držáků, výložníků a příslušenství</t>
  </si>
  <si>
    <t>-126109257</t>
  </si>
  <si>
    <t>Pol472</t>
  </si>
  <si>
    <t>Kabelový rošt SONAP š=200mm vč. úchytného materiálu a příslušenství</t>
  </si>
  <si>
    <t>-1254427551</t>
  </si>
  <si>
    <t>Pol473</t>
  </si>
  <si>
    <t>Kabelový rošt SONAP š=500mm vč. úchytného materiálu a příslušenství</t>
  </si>
  <si>
    <t>888743041</t>
  </si>
  <si>
    <t>Pol474</t>
  </si>
  <si>
    <t>Kabelový žlab 400/100 s dvojítym pricnikem a funkční integritou při požáru  – vč. víka příslušenství nosných prvků a tvarovek (komplet) s požární odolností E180</t>
  </si>
  <si>
    <t>-786760925</t>
  </si>
  <si>
    <t>Pol475</t>
  </si>
  <si>
    <t>Kabelový žlab 100/100 s dvojítym pricnikem a funkční integritou při požáru  – vč. víka příslušenství nosných prvků a tvarovek (komplet) s požární odolností E180</t>
  </si>
  <si>
    <t>462623667</t>
  </si>
  <si>
    <t>Pol476</t>
  </si>
  <si>
    <t>Al parapetní žlab kabelový 3 komorový vč. kovové přepážky a příslušenství 175/90</t>
  </si>
  <si>
    <t>-1660203085</t>
  </si>
  <si>
    <t>Pol477</t>
  </si>
  <si>
    <t>Atyp.nosná konstrukce pro kabel.žlab na střechu</t>
  </si>
  <si>
    <t>-1788524428</t>
  </si>
  <si>
    <t>Pol478</t>
  </si>
  <si>
    <t>Atyp.nosná konstrukce pro kabel.žlab s požární odolností E180</t>
  </si>
  <si>
    <t>-1341380005</t>
  </si>
  <si>
    <t>Pol479</t>
  </si>
  <si>
    <t>Závitová tyč (l=0,5m) pro kabelový žlab</t>
  </si>
  <si>
    <t>81421029</t>
  </si>
  <si>
    <t>Pol480</t>
  </si>
  <si>
    <t>Úchyt do betonu pro kabelový žlab</t>
  </si>
  <si>
    <t>-137428889</t>
  </si>
  <si>
    <t>Pol481</t>
  </si>
  <si>
    <t>Závitová tyč (l=0,5m) pro kabelový žlab s požární odolností E180</t>
  </si>
  <si>
    <t>-250867032</t>
  </si>
  <si>
    <t>Pol482</t>
  </si>
  <si>
    <t>Úhelník s požární odolností E180pro kabelový žlab 400/200</t>
  </si>
  <si>
    <t>235615217</t>
  </si>
  <si>
    <t>Pol483</t>
  </si>
  <si>
    <t>Úchyt do betonu pro kabelový žlab 400/200 s požární odolností E180</t>
  </si>
  <si>
    <t>1768704638</t>
  </si>
  <si>
    <t>Pol484</t>
  </si>
  <si>
    <t>Kabelový žebřík stoupací 500/100mm, vč.příslušenství a úchytného materiálu</t>
  </si>
  <si>
    <t>972070318</t>
  </si>
  <si>
    <t>Pol485</t>
  </si>
  <si>
    <t>Kabelový žebřík stoupací 250/100mm, vč.příslušenství a úchytného materiálu</t>
  </si>
  <si>
    <t>1487645063</t>
  </si>
  <si>
    <t>Pol486</t>
  </si>
  <si>
    <t>Úchytný materiál pro kabely na stoupacím kabelovém žebříku</t>
  </si>
  <si>
    <t>1346096413</t>
  </si>
  <si>
    <t>Pol487</t>
  </si>
  <si>
    <t>Úchytný materiál pro kabely na stoupacím kabelovém žebříku s požár.odolností E180</t>
  </si>
  <si>
    <t>-1923556253</t>
  </si>
  <si>
    <t>Pol488</t>
  </si>
  <si>
    <t>Trubka ohebná o16  bezhalogenové samozhášivé 750N</t>
  </si>
  <si>
    <t>-1269071073</t>
  </si>
  <si>
    <t>Pol489</t>
  </si>
  <si>
    <t>Trubka ohebná o20  bezhalogenové samozhášivé 750N</t>
  </si>
  <si>
    <t>81243233</t>
  </si>
  <si>
    <t>Pol490</t>
  </si>
  <si>
    <t>Trubka ohebná o25  bezhalogenové samozhášivé 750N</t>
  </si>
  <si>
    <t>-2011813404</t>
  </si>
  <si>
    <t>Pol491</t>
  </si>
  <si>
    <t>Trubka ohebná o32  bezhalogenové samozhášivé 750N</t>
  </si>
  <si>
    <t>84724053</t>
  </si>
  <si>
    <t>Pol492</t>
  </si>
  <si>
    <t>Trubka ohebná o40  bezhalogenové samozhášivé 750N</t>
  </si>
  <si>
    <t>312774319</t>
  </si>
  <si>
    <t>Pol493</t>
  </si>
  <si>
    <t>Trubka ohebná PVC o20</t>
  </si>
  <si>
    <t>-723280133</t>
  </si>
  <si>
    <t>Pol494</t>
  </si>
  <si>
    <t>Trubka ohebná PVC o25</t>
  </si>
  <si>
    <t>-1576970695</t>
  </si>
  <si>
    <t>Pol495</t>
  </si>
  <si>
    <t>Trubka ohebná PVC o32</t>
  </si>
  <si>
    <t>637700981</t>
  </si>
  <si>
    <t>Pol496</t>
  </si>
  <si>
    <t>Trubka tuhá panceřová PVC o16</t>
  </si>
  <si>
    <t>-1165848220</t>
  </si>
  <si>
    <t>Pol497</t>
  </si>
  <si>
    <t>Trubka tuhá panceřová PVC o25</t>
  </si>
  <si>
    <t>441334223</t>
  </si>
  <si>
    <t>Pol498</t>
  </si>
  <si>
    <t>Trubka tuhá panceřová PVC o32</t>
  </si>
  <si>
    <t>-130016841</t>
  </si>
  <si>
    <t>Pol499</t>
  </si>
  <si>
    <t>Trubka tuhá panceřová PVC o40</t>
  </si>
  <si>
    <t>-2070136404</t>
  </si>
  <si>
    <t>Pol500</t>
  </si>
  <si>
    <t>Trubka ohebná PVC o40</t>
  </si>
  <si>
    <t>-2082586760</t>
  </si>
  <si>
    <t>Pol501</t>
  </si>
  <si>
    <t>Prostupy z kabelových žlabů - vývodka P16</t>
  </si>
  <si>
    <t>-1726040357</t>
  </si>
  <si>
    <t>Pol502</t>
  </si>
  <si>
    <t>Prostupy z kabelových žlabů - vývodka P21</t>
  </si>
  <si>
    <t>-734863718</t>
  </si>
  <si>
    <t>Pol503</t>
  </si>
  <si>
    <t>Prostupy z kabelových žlabů - vývodka P29</t>
  </si>
  <si>
    <t>1551844975</t>
  </si>
  <si>
    <t>Pol504</t>
  </si>
  <si>
    <t>Trubkování pro videomanagment - tro25 - 75m (trubkování pod omítkou stěn v podhledu) 5 šálů, krabice KO 5ks/1šál - 25ks</t>
  </si>
  <si>
    <t>494695427</t>
  </si>
  <si>
    <t>Pol505</t>
  </si>
  <si>
    <t>Příchytky 732/20 rozsah 20-22 E180</t>
  </si>
  <si>
    <t>-636717475</t>
  </si>
  <si>
    <t>Pol506</t>
  </si>
  <si>
    <t>Příchytky rozsah 22-24 E180</t>
  </si>
  <si>
    <t>966424257</t>
  </si>
  <si>
    <t>Pol507</t>
  </si>
  <si>
    <t>Příchytky 732/20 rozsah 16,5-18 E180</t>
  </si>
  <si>
    <t>1086677491</t>
  </si>
  <si>
    <t>Pol508</t>
  </si>
  <si>
    <t>Příchytky pro 8 kabelů do podhledu</t>
  </si>
  <si>
    <t>-1919929885</t>
  </si>
  <si>
    <t>Pol509</t>
  </si>
  <si>
    <t>Příchytky pro 15 kabelů do podhledu</t>
  </si>
  <si>
    <t>765503048</t>
  </si>
  <si>
    <t>Pol510</t>
  </si>
  <si>
    <t>Příchytky pro 1 kabel do podhledu</t>
  </si>
  <si>
    <t>171560487</t>
  </si>
  <si>
    <t>Pol511</t>
  </si>
  <si>
    <t>-1154375443</t>
  </si>
  <si>
    <t>Pol512</t>
  </si>
  <si>
    <t>-2042565413</t>
  </si>
  <si>
    <t>D5</t>
  </si>
  <si>
    <t>Specifikace materiálu – krabice, nosné konstrukce, závěsy</t>
  </si>
  <si>
    <t>Pol515</t>
  </si>
  <si>
    <t>Krabice povrchová rozvodná  IP65</t>
  </si>
  <si>
    <t>-753104579</t>
  </si>
  <si>
    <t>Pol516</t>
  </si>
  <si>
    <t>Krabice rozvodná pod omítku d=97 s víčkem</t>
  </si>
  <si>
    <t>-1407003845</t>
  </si>
  <si>
    <t>Pol517</t>
  </si>
  <si>
    <t>Krabice přístrojová pod omítku</t>
  </si>
  <si>
    <t>1378386477</t>
  </si>
  <si>
    <t>Pol518</t>
  </si>
  <si>
    <t>Krabice přístrojová do parapetního žlabu</t>
  </si>
  <si>
    <t>-624449383</t>
  </si>
  <si>
    <t>Pol519</t>
  </si>
  <si>
    <t>Krabice rozvodná do zdiva d=68mm 1903 s víčkem pod omítku</t>
  </si>
  <si>
    <t>-753627746</t>
  </si>
  <si>
    <t>Pol520</t>
  </si>
  <si>
    <t>Krabice odbočná do zdiva d=68mm 1902 s víčkem pod omítku</t>
  </si>
  <si>
    <t>676226180</t>
  </si>
  <si>
    <t>Pol521</t>
  </si>
  <si>
    <t>Krabice odbočná do zdiva d=97mm  s víčkem pod omítku</t>
  </si>
  <si>
    <t>-1249172733</t>
  </si>
  <si>
    <t>Pol522</t>
  </si>
  <si>
    <t>Svorka na potrubí se spojovacím páskem 2 šrouby+třem</t>
  </si>
  <si>
    <t>-1062096096</t>
  </si>
  <si>
    <t>Pol523</t>
  </si>
  <si>
    <t>Svorka pro připojení kovových konstrukcí</t>
  </si>
  <si>
    <t>-778163228</t>
  </si>
  <si>
    <t>Pol524</t>
  </si>
  <si>
    <t>Ekvipotenciální přípojnice k rozvaděčům</t>
  </si>
  <si>
    <t>-1711986146</t>
  </si>
  <si>
    <t>Pol525</t>
  </si>
  <si>
    <t>Podružná ekvipotenciální přípojnice  kr. 200x150 p.om. včetně přípojnnice PE a PA</t>
  </si>
  <si>
    <t>124436163</t>
  </si>
  <si>
    <t>Pol526</t>
  </si>
  <si>
    <t>PA – svorkovnice</t>
  </si>
  <si>
    <t>1835095763</t>
  </si>
  <si>
    <t>Pol527</t>
  </si>
  <si>
    <t>Uzemnění antistatické podlahy</t>
  </si>
  <si>
    <t>-504028206</t>
  </si>
  <si>
    <t>Pol528</t>
  </si>
  <si>
    <t>Svorka el.montážní do 2,5mm2</t>
  </si>
  <si>
    <t>362207185</t>
  </si>
  <si>
    <t>Pol529</t>
  </si>
  <si>
    <t>Ocelová nosná konstrukce pro osazení oddělovacích TRS (JOCKL)</t>
  </si>
  <si>
    <t>2137085989</t>
  </si>
  <si>
    <t>Pol530</t>
  </si>
  <si>
    <t>Ocelová nosná konstrukce do 20 kg</t>
  </si>
  <si>
    <t>-205656454</t>
  </si>
  <si>
    <t>Pol531</t>
  </si>
  <si>
    <t>Ocelová nosná konstrukce do 50 kg</t>
  </si>
  <si>
    <t>-2027515071</t>
  </si>
  <si>
    <t>Pol532</t>
  </si>
  <si>
    <t>Ocelová nosná konstrukce do 100 kg</t>
  </si>
  <si>
    <t>-576177187</t>
  </si>
  <si>
    <t>Pol533</t>
  </si>
  <si>
    <t>-190669262</t>
  </si>
  <si>
    <t>Pol534</t>
  </si>
  <si>
    <t>-1863667170</t>
  </si>
  <si>
    <t>D6</t>
  </si>
  <si>
    <t>Specifikace materiálu – spínače, ovladače</t>
  </si>
  <si>
    <t>Pol537</t>
  </si>
  <si>
    <t>Spínač jednopólový velkoplošný – 230V/10A, p. om., bílý, komplet, IP20, antibakteriální provedení, s popisovým štítkem</t>
  </si>
  <si>
    <t>1835750944</t>
  </si>
  <si>
    <t>Pol538</t>
  </si>
  <si>
    <t>Spínač jednopólový velkoplošný  s doutnavkou– 230V/10A, p. om., bílý, komplet, IP20, antibakteriální provedení, s popisovým štítkem</t>
  </si>
  <si>
    <t>1525950993</t>
  </si>
  <si>
    <t>Pol539</t>
  </si>
  <si>
    <t>Přepínač  řazení 6 velkoplošný – 230V/10A, pod omítku, bílý, komplet, IP20, antibakteriální provedení, s popisovým štítkem</t>
  </si>
  <si>
    <t>1080030863</t>
  </si>
  <si>
    <t>Pol540</t>
  </si>
  <si>
    <t>Přepínač  řazení 5 velkoplošný – 230V/10A, pod omítku, bílý, komplet, IP20, antibakteriální provedení, s popisovým štítkem</t>
  </si>
  <si>
    <t>1980787885</t>
  </si>
  <si>
    <t>Pol541</t>
  </si>
  <si>
    <t>Přepínač  řazení 7 velkoplošný – 230V/10A, pod omítku, bílý, komplet, IP20, antibakteriální provedení, s popisovým štítkem</t>
  </si>
  <si>
    <t>-846333718</t>
  </si>
  <si>
    <t>Pol542</t>
  </si>
  <si>
    <t>Pohybové čidlo spínání osvětlení</t>
  </si>
  <si>
    <t>-792987099</t>
  </si>
  <si>
    <t>Pol543</t>
  </si>
  <si>
    <t>Tlačítkový ovladač s doutnavkou -230V/10A, pod omítku, IP20, antibakteriální provedení, s popisovým štítkem</t>
  </si>
  <si>
    <t>1734428712</t>
  </si>
  <si>
    <t>Pol544</t>
  </si>
  <si>
    <t>Tlačítkový ovladač s doutnavkou -230V/10A, pod omítku, IP20 stmívání, antibakteriální provedení, s popisovým štítkem</t>
  </si>
  <si>
    <t>-1549663800</t>
  </si>
  <si>
    <t>Pol545</t>
  </si>
  <si>
    <t>Tlačítko havarijního vypínání – centrál stop, total stop pod sklíčkem</t>
  </si>
  <si>
    <t>-2000065361</t>
  </si>
  <si>
    <t>Pol546</t>
  </si>
  <si>
    <t>-2078385729</t>
  </si>
  <si>
    <t>Pol547</t>
  </si>
  <si>
    <t>1890642157</t>
  </si>
  <si>
    <t>D7</t>
  </si>
  <si>
    <t>Specifikace materiálu – zásuvky</t>
  </si>
  <si>
    <t>Pol550</t>
  </si>
  <si>
    <t>Zásuvka jednonásobná 230V/16A, p.om., IP20 komplet vč.bakter.provedení (MDO,DO,VDO,ZIS)antibakteriální provedení, s popisovým štítkem</t>
  </si>
  <si>
    <t>-1530321813</t>
  </si>
  <si>
    <t>Pol551</t>
  </si>
  <si>
    <t>Zásuvka jednonásobná 230V/16A, p.om., IP20 komplet vč.přepěťové ochrany III° (MDO,DO,VDO,vč.sign.stavu)antibakteriální provedení, s popisovým štítkem</t>
  </si>
  <si>
    <t>-1227004792</t>
  </si>
  <si>
    <t>Pol552</t>
  </si>
  <si>
    <t>Zásuvka dvojitá 230V/16A, p.om., IP20 komplet</t>
  </si>
  <si>
    <t>790954505</t>
  </si>
  <si>
    <t>Pol553</t>
  </si>
  <si>
    <t>Zásuvka pro vyrovnání potenciálu, dvojnásobná p.om do krabice, komplet</t>
  </si>
  <si>
    <t>817588468</t>
  </si>
  <si>
    <t>Pol554</t>
  </si>
  <si>
    <t>Zásuvková skříň 2x230V, 2x400V/16/32A, plastová, IP65</t>
  </si>
  <si>
    <t>-1590737786</t>
  </si>
  <si>
    <t>Pol555</t>
  </si>
  <si>
    <t>Zásuvka pro RTG 20A/230V</t>
  </si>
  <si>
    <t>-2042283416</t>
  </si>
  <si>
    <t>Pol556</t>
  </si>
  <si>
    <t>Zásuvka průmyslová – 400V/16A nástěnná</t>
  </si>
  <si>
    <t>1202780207</t>
  </si>
  <si>
    <t>Pol557</t>
  </si>
  <si>
    <t>Zásuvka jednonásobná 230V/16A p.om., IP44</t>
  </si>
  <si>
    <t>50566172</t>
  </si>
  <si>
    <t>Pol558</t>
  </si>
  <si>
    <t>-1746020971</t>
  </si>
  <si>
    <t>Pol559</t>
  </si>
  <si>
    <t>-1884450279</t>
  </si>
  <si>
    <t>D8</t>
  </si>
  <si>
    <t>Specifikace materiálu – ukončení kabelů</t>
  </si>
  <si>
    <t>Pol562</t>
  </si>
  <si>
    <t>Ukončení vodičů v rozvaděči – do 3x2,5</t>
  </si>
  <si>
    <t>-2125727639</t>
  </si>
  <si>
    <t>Pol563</t>
  </si>
  <si>
    <t>Ukončení vodičů v rozvaděči – do 3x6</t>
  </si>
  <si>
    <t>-805393067</t>
  </si>
  <si>
    <t>Pol564</t>
  </si>
  <si>
    <t>Ukončení vodičů v rozvaděči – do 5x4</t>
  </si>
  <si>
    <t>140005112</t>
  </si>
  <si>
    <t>Pol565</t>
  </si>
  <si>
    <t>Ukončení vodičů v rozvaděči – do 5x6</t>
  </si>
  <si>
    <t>548488013</t>
  </si>
  <si>
    <t>Pol566</t>
  </si>
  <si>
    <t>Ukončení vodičů v rozvaděči – do 5x16</t>
  </si>
  <si>
    <t>-1674688321</t>
  </si>
  <si>
    <t>Pol567</t>
  </si>
  <si>
    <t>Ukončení vodičů v rozvaděči – do 5x35</t>
  </si>
  <si>
    <t>-1077998940</t>
  </si>
  <si>
    <t>Pol568</t>
  </si>
  <si>
    <t>Ukončení vodičů v rozvaděči – do 12x4</t>
  </si>
  <si>
    <t>-975137060</t>
  </si>
  <si>
    <t>Pol569</t>
  </si>
  <si>
    <t>Ukončení vodičů v rozvaděči – do 4x120</t>
  </si>
  <si>
    <t>-660968919</t>
  </si>
  <si>
    <t>Pol570</t>
  </si>
  <si>
    <t>Ukončení vodičů v rozvaděči – do 4x240</t>
  </si>
  <si>
    <t>-508485240</t>
  </si>
  <si>
    <t>Pol571</t>
  </si>
  <si>
    <t>-1589270981</t>
  </si>
  <si>
    <t>D9</t>
  </si>
  <si>
    <t>Specifikace materiálu – rozvaděče</t>
  </si>
  <si>
    <t>Pol572</t>
  </si>
  <si>
    <t>Rozvaděč RH1-CHII dle schéma (musí být dodržena technologie v I.etapě)</t>
  </si>
  <si>
    <t>1069722733</t>
  </si>
  <si>
    <t>Pol573</t>
  </si>
  <si>
    <t>Rozvaděč RH2-CHII dle schéma (musí být dodržena technologie v I.etapě)</t>
  </si>
  <si>
    <t>-742652920</t>
  </si>
  <si>
    <t>Pol574</t>
  </si>
  <si>
    <t>Rozvaděč RPO-CHII dle schéma</t>
  </si>
  <si>
    <t>-1292474248</t>
  </si>
  <si>
    <t>Pol575</t>
  </si>
  <si>
    <t>Rozvaděč RC1-CHII kompenzační rozvaděč 250kVAR, chráněná kompenzace, min 10 stupňů, dekompenzace 15kVAR, skřínový rozvaděč, aktivní filtr vyšší harmonické (musí být dodržena technologie v I.etapě)</t>
  </si>
  <si>
    <t>1940984956</t>
  </si>
  <si>
    <t>Pol576</t>
  </si>
  <si>
    <t>Rozvaděč RC2-CHII kompenzační rozvaděč 150kVAR, chráněná kompenzace, min 10 stupňů, dekompenzace 10kVAR, skřínový rozvaděč, aktivní filtr vyšší harmonické (musí být dodržena technologie v I.etapě)</t>
  </si>
  <si>
    <t>-529574291</t>
  </si>
  <si>
    <t>Pol577</t>
  </si>
  <si>
    <t>Rozvaděč RH3 dle schéma</t>
  </si>
  <si>
    <t>-831737696</t>
  </si>
  <si>
    <t>Pol578</t>
  </si>
  <si>
    <t>Rozvaděč R-EV+PBZ+CHII dle schéma</t>
  </si>
  <si>
    <t>2135315404</t>
  </si>
  <si>
    <t>Pol579</t>
  </si>
  <si>
    <t>Rozvaděč RUPS-MR-CHII. Dle schéma</t>
  </si>
  <si>
    <t>-1864489152</t>
  </si>
  <si>
    <t>Pol580</t>
  </si>
  <si>
    <t>Rozvaděč R-RACK</t>
  </si>
  <si>
    <t>1259034521</t>
  </si>
  <si>
    <t>Pol581</t>
  </si>
  <si>
    <t>Rozvaděč R0-CHII. dle schéma</t>
  </si>
  <si>
    <t>-2144169187</t>
  </si>
  <si>
    <t>Pol582</t>
  </si>
  <si>
    <t>Rozvaděč R1.1 dle schéma</t>
  </si>
  <si>
    <t>-1661031860</t>
  </si>
  <si>
    <t>Pol583</t>
  </si>
  <si>
    <t>Rozvaděč R2.1 dle schéma</t>
  </si>
  <si>
    <t>528940734</t>
  </si>
  <si>
    <t>Pol584</t>
  </si>
  <si>
    <t>Rozvaděč R3.1 dle schéma</t>
  </si>
  <si>
    <t>1916954179</t>
  </si>
  <si>
    <t>Pol585</t>
  </si>
  <si>
    <t>Rozvaděč R4.1 dle schéma</t>
  </si>
  <si>
    <t>1960604303</t>
  </si>
  <si>
    <t>Pol586</t>
  </si>
  <si>
    <t>Rozvaděč R5.1 dle schéma</t>
  </si>
  <si>
    <t>1373309364</t>
  </si>
  <si>
    <t>Pol587</t>
  </si>
  <si>
    <t>Rozvaděč R6.1 dle schéma</t>
  </si>
  <si>
    <t>211623529</t>
  </si>
  <si>
    <t>Pol588</t>
  </si>
  <si>
    <t>Rozvaděč R2.2 dle schéma</t>
  </si>
  <si>
    <t>-1837331185</t>
  </si>
  <si>
    <t>Pol589</t>
  </si>
  <si>
    <t>Rozvaděč R2.3 dle schéma</t>
  </si>
  <si>
    <t>-1885513408</t>
  </si>
  <si>
    <t>Pol590</t>
  </si>
  <si>
    <t>Rozvaděč R2.4 dle schéma</t>
  </si>
  <si>
    <t>-347667264</t>
  </si>
  <si>
    <t>Pol591</t>
  </si>
  <si>
    <t>Rozvaděč R3.2 dle schéma</t>
  </si>
  <si>
    <t>2037845273</t>
  </si>
  <si>
    <t>Pol592</t>
  </si>
  <si>
    <t>Rozvaděč R3.3 dle schéma</t>
  </si>
  <si>
    <t>147906638</t>
  </si>
  <si>
    <t>Pol593</t>
  </si>
  <si>
    <t>Rozvaděč R4.2 dle schéma</t>
  </si>
  <si>
    <t>660641238</t>
  </si>
  <si>
    <t>Pol594</t>
  </si>
  <si>
    <t>Rozvaděč R4.3 dle schéma</t>
  </si>
  <si>
    <t>-499050216</t>
  </si>
  <si>
    <t>Pol595</t>
  </si>
  <si>
    <t>Rozvaděč R5.2 dle schéma</t>
  </si>
  <si>
    <t>611044516</t>
  </si>
  <si>
    <t>Pol596</t>
  </si>
  <si>
    <t>Rozvaděč R5.3 dle schéma</t>
  </si>
  <si>
    <t>-1369110479</t>
  </si>
  <si>
    <t>Pol597</t>
  </si>
  <si>
    <t>Jistič 3/630A do RH2P3</t>
  </si>
  <si>
    <t>1377480186</t>
  </si>
  <si>
    <t>Pol598</t>
  </si>
  <si>
    <t>Skřínový rozvaděče 9x poj sada, přepojení stáv 3x 240+120 v objektu Z 1PP, vedení dál pokračující do CHII hlavní rozvodna</t>
  </si>
  <si>
    <t>956080027</t>
  </si>
  <si>
    <t>Pol599</t>
  </si>
  <si>
    <t>DOPLNĚNÍ STÁV.ROZVADĚČE m.č. 0.011</t>
  </si>
  <si>
    <t>-1392813648</t>
  </si>
  <si>
    <t>Pol600</t>
  </si>
  <si>
    <t>Ovládací rozvaděč osvětlení, 8x tlačítko se signálkou, zapuštěný</t>
  </si>
  <si>
    <t>1469823081</t>
  </si>
  <si>
    <t>Pol601</t>
  </si>
  <si>
    <t>Rozvaděč RHTS3 -CHII dle schéma</t>
  </si>
  <si>
    <t>-1582105081</t>
  </si>
  <si>
    <t>Pol602</t>
  </si>
  <si>
    <t>Doplnění a úprava pro napojení II etapy v rozvaděči RHTS3</t>
  </si>
  <si>
    <t>-5966136</t>
  </si>
  <si>
    <t>Pol603</t>
  </si>
  <si>
    <t>Úprava TS1 dle popisu v TZ: 1. RH3P3 3x vývod 400A</t>
  </si>
  <si>
    <t>-1968367648</t>
  </si>
  <si>
    <t>Poznámka k položce:_x000D_
sem budou přesunuty kabely AL240 z RH2P3 a vytvoří síťové napájení CH2 Stávající kabely přesunout, zkrátit cca 5m přepojit 2. RH2P3 3x vývod 250A – odtud povede napájení do pole RDA3, vytvoří síťové napájení RDA3.  Cca 15m délky nových vývodů uložených do kabelového prostoru pod rozvaděči, připojení na obou koncích. 3. RDA1P2+P3 vyměnit původní přípojnice za CY 100x10 délky cca 2m a osadit dva nové vývody á 315A, vytvoří dieselové napájení RDA3                                                          Nové přípojnice a nové jističe, zámečnická úprava rozvaděče. 4. RDA3 – nový rozvaděč záskokového automatu síť/diesel. Tři přívody ze sítě (z RH2P3), dva z dieselu (z RDA1P2), dva odvody do CH2. Silová část záskoku spínači s motorovým pohonem. Ovládání agregátu zapojeno do stávajícího systému řízení agregátu, délka ovládacího kabelu cca 20m 5. RHNN3 – dva odvodní kabely AL240 přesunout do RDA3, vytvoří dieselové napájení CH2 Přesun kabelů z druhé strany budovy, délka trasy cca 50m, stávající kabelové kanály a trasy, doplnění drátěného žlabu cca 3m</t>
  </si>
  <si>
    <t>Pol604</t>
  </si>
  <si>
    <t>Rozvaděč řídícího systému</t>
  </si>
  <si>
    <t>-2007022767</t>
  </si>
  <si>
    <t>Pol605</t>
  </si>
  <si>
    <t>Propojovací kabeláž v rámci rozvodny včetně zjištěná stáv stavu, kabelů</t>
  </si>
  <si>
    <t>-1936077568</t>
  </si>
  <si>
    <t>Pol606</t>
  </si>
  <si>
    <t>1445727935</t>
  </si>
  <si>
    <t>Pol607</t>
  </si>
  <si>
    <t>1065398986</t>
  </si>
  <si>
    <t>D10</t>
  </si>
  <si>
    <t>Specifikace materiálu – ostatní</t>
  </si>
  <si>
    <t>Pol610</t>
  </si>
  <si>
    <t>Plast.rozv.krabice IP65 s průchodkou , vč.montážní lišty DIN a svorek  150x200</t>
  </si>
  <si>
    <t>-1251591057</t>
  </si>
  <si>
    <t>Pol611</t>
  </si>
  <si>
    <t>Plast.rozv.krabice IP65 s průchodkou, vč.montážní lišty DIN a propoj.vodičů  450x300</t>
  </si>
  <si>
    <t>1973580718</t>
  </si>
  <si>
    <t>Pol612</t>
  </si>
  <si>
    <t>Protipožární ucpávky kabelových tras v místech přechodu do jiného PÚ</t>
  </si>
  <si>
    <t>-1853379634</t>
  </si>
  <si>
    <t>Pol613</t>
  </si>
  <si>
    <t>Gumový koberec rozvodna</t>
  </si>
  <si>
    <t>-928052343</t>
  </si>
  <si>
    <t>Pol614</t>
  </si>
  <si>
    <t>Výstražné štítky</t>
  </si>
  <si>
    <t>986016909</t>
  </si>
  <si>
    <t>Pol615</t>
  </si>
  <si>
    <t>Signálka v plast.krabici nást. 230V IP44 bílá (sign.provozu DO)</t>
  </si>
  <si>
    <t>-434485759</t>
  </si>
  <si>
    <t>Pol616</t>
  </si>
  <si>
    <t>Náhradní zdroj UPS pro zdravotnictví jako zdroj E1, 90kVA/60kW, technologie VFI</t>
  </si>
  <si>
    <t>-516836644</t>
  </si>
  <si>
    <t>Poznámka k položce:_x000D_
účinnost 93% při zatížení UPS 25%-100%, UPS musí disponovat integrovaným bateriovým management systémem, který v reálném čase vyhodnocuje stav bateriových řetězců a uživatele informuje v případě detekce vadného nebo slabého bat.modulu,, technologi online s dvojitou konverzí, vstup 3f, výstup 3f,vč.bypasu, doba zálohování 180 min.,ext.baterie, racková skřín 19“, 42U/600x800, modul pro vložení max 4x15kVA do skříně, UPS obsahuje variatně 3f výstup 3x400V/50Hz a 1 fázový výstup 230V 50Hz,  výkonová jednotka modulárního systému 15kVA 6x, dálková sign, SW, doprava, elektropoplatek, odborná instalace</t>
  </si>
  <si>
    <t>Pol617</t>
  </si>
  <si>
    <t>RUPS + UPS 25kVA/10min, 400/400V</t>
  </si>
  <si>
    <t>-767703237</t>
  </si>
  <si>
    <t>Pol618</t>
  </si>
  <si>
    <t>Izolační transformátor 400/230V 6,3kVA pro ZIS v zdravotnictví, vč.teplotního čidla, svorkovnice s atestem pro zdravotnictví (ZIS) dle ČSN</t>
  </si>
  <si>
    <t>1484538801</t>
  </si>
  <si>
    <t>Pol619</t>
  </si>
  <si>
    <t>Signální testovací panel ZIS kompatibilní s hlídačem izol.stavu vč.datového propojení a příslušenství</t>
  </si>
  <si>
    <t>-284564656</t>
  </si>
  <si>
    <t>Pol620</t>
  </si>
  <si>
    <t>Výsražné signalizační tabule</t>
  </si>
  <si>
    <t>367599158</t>
  </si>
  <si>
    <t>Pol621</t>
  </si>
  <si>
    <t>Hlídač izolačního stavu do rozv.vč.napájecího panelu a propojení k transformátoru a signalizace test.panelu v hlídané místnosti s osazením ZIS vč.příslušenství – proudový transformátor</t>
  </si>
  <si>
    <t>-1599280399</t>
  </si>
  <si>
    <t>Pol622</t>
  </si>
  <si>
    <t>Převodník rozhraní modbus/TCP server</t>
  </si>
  <si>
    <t>-1977547545</t>
  </si>
  <si>
    <t>Pol623</t>
  </si>
  <si>
    <t>Zesilovač rozhraní RS485, zdroj napájecí pro dotykový panel</t>
  </si>
  <si>
    <t>1629556422</t>
  </si>
  <si>
    <t>Pol624</t>
  </si>
  <si>
    <t>Dotykový panel – US DC 24V 24W, BMS, MODBUS/TCP, MODBUS/RTU, ETHERNET/IP</t>
  </si>
  <si>
    <t>1101627936</t>
  </si>
  <si>
    <t>Pol999</t>
  </si>
  <si>
    <t>Dotykový displey pro ovládání zařízení TZB operačních sálů</t>
  </si>
  <si>
    <t>1534904934</t>
  </si>
  <si>
    <t>Poznámka k položce:_x000D_
Dotykový displey pro ovládání zařízení TZB operačních sálů certifikovaný pro zdravotnictví s funkcemi (atesty a certifikace pro zdravotnictví - 22 palců) ovládání osvětlení stmívání spínání, mediciální plyny stavy zobrazení, izolované soustavy zobrazení, vzt komunikace s MaR zobrazení tlaků 8 pozic, blokování dveří, koordinace s TZB, zobrazení stavů náhradních zdrojů, programování osvětlení, ochranné dotykové sklo</t>
  </si>
  <si>
    <t>Pol625</t>
  </si>
  <si>
    <t>Hlídač izolačního stavu operačního svítidla vč.příslušenství, propojení izol.trafa a propojení do systému hlídání izol.stavu a signalizačního panelu</t>
  </si>
  <si>
    <t>-1978447888</t>
  </si>
  <si>
    <t>Pol626</t>
  </si>
  <si>
    <t>Signalizační panel umístění vedle rozvaděče, programovatelný, 150 adres + 12 dig.vstupů, včetně napájecího zdroje</t>
  </si>
  <si>
    <t>571543002</t>
  </si>
  <si>
    <t>Pol627</t>
  </si>
  <si>
    <t>Signalizační panel umístění v místě rozvodů zis, programovatelný, 150 adres, včetně napájecího zdroje</t>
  </si>
  <si>
    <t>-1350062990</t>
  </si>
  <si>
    <t>Pol628</t>
  </si>
  <si>
    <t>Samoregulační kabel 20W/m, 230V</t>
  </si>
  <si>
    <t>-398612081</t>
  </si>
  <si>
    <t>Pol629</t>
  </si>
  <si>
    <t>Ukončovací a napojovací sada samoreg kabelu</t>
  </si>
  <si>
    <t>-224129905</t>
  </si>
  <si>
    <t>Pol630</t>
  </si>
  <si>
    <t>Regulátor temperovani kabelů do rozvaděčů</t>
  </si>
  <si>
    <t>1060870135</t>
  </si>
  <si>
    <t>Pol631</t>
  </si>
  <si>
    <t>Teplotní a vlhkostní čidla</t>
  </si>
  <si>
    <t>154745072</t>
  </si>
  <si>
    <t>Pol632</t>
  </si>
  <si>
    <t>Signálka LED v AL skříni, osazená vedle rozvaděče, signalizace napájení sít/DA</t>
  </si>
  <si>
    <t>1790486599</t>
  </si>
  <si>
    <t>Pol633</t>
  </si>
  <si>
    <t>Svodič přepětí B+C ochrana LPZ(přechod LPS-LPZ) (zařízení VZT, CHLAZENÍ, VO, NN), včetně krabice povrchové</t>
  </si>
  <si>
    <t>-1499230060</t>
  </si>
  <si>
    <t>Pol634</t>
  </si>
  <si>
    <t>Spojka kabelu AL do 240</t>
  </si>
  <si>
    <t>145823818</t>
  </si>
  <si>
    <t>Pol635</t>
  </si>
  <si>
    <t>Hlavní ekvipotenciální přípojnice HOP-(přípojnicový systém)</t>
  </si>
  <si>
    <t>740010530</t>
  </si>
  <si>
    <t>Pol636</t>
  </si>
  <si>
    <t>-1939763844</t>
  </si>
  <si>
    <t>Pol637</t>
  </si>
  <si>
    <t>339877968</t>
  </si>
  <si>
    <t>D11</t>
  </si>
  <si>
    <t>Specifikace materiálu – hromosvod</t>
  </si>
  <si>
    <t>Pol638</t>
  </si>
  <si>
    <t>Vodič FeZn d=10mm (příslušenství)</t>
  </si>
  <si>
    <t>752099815</t>
  </si>
  <si>
    <t>Pol639</t>
  </si>
  <si>
    <t>Vodič FeZn d=8mm (vč. Podpěr (v=40cm) a příslušenství)</t>
  </si>
  <si>
    <t>2076477433</t>
  </si>
  <si>
    <t>Pol640</t>
  </si>
  <si>
    <t>Vodič HVI do trubky/příchytky typové na fasádu</t>
  </si>
  <si>
    <t>-776419421</t>
  </si>
  <si>
    <t>Pol641</t>
  </si>
  <si>
    <t>Napojovací s ukončovací sada pro HVI, včetně příslušenství</t>
  </si>
  <si>
    <t>-822678977</t>
  </si>
  <si>
    <t>Pol642</t>
  </si>
  <si>
    <t>Svorka spojovací SS</t>
  </si>
  <si>
    <t>1391248169</t>
  </si>
  <si>
    <t>Pol643</t>
  </si>
  <si>
    <t>Svorka křížová SK</t>
  </si>
  <si>
    <t>1414753918</t>
  </si>
  <si>
    <t>Pol644</t>
  </si>
  <si>
    <t>Svorka připojovací SP</t>
  </si>
  <si>
    <t>-184794508</t>
  </si>
  <si>
    <t>Pol645</t>
  </si>
  <si>
    <t>Izolovaný jímač anténního stožáru včetně držáků</t>
  </si>
  <si>
    <t>326001692</t>
  </si>
  <si>
    <t>Pol646</t>
  </si>
  <si>
    <t>Jímací tyč do 2m včetně podstavce a svorek</t>
  </si>
  <si>
    <t>1631665259</t>
  </si>
  <si>
    <t>Pol647</t>
  </si>
  <si>
    <t>Jímací tyč do 3m včetně podstavce a svorek</t>
  </si>
  <si>
    <t>-1575051977</t>
  </si>
  <si>
    <t>Pol648</t>
  </si>
  <si>
    <t>Označení svodu štítky</t>
  </si>
  <si>
    <t>-525887717</t>
  </si>
  <si>
    <t>Pol649</t>
  </si>
  <si>
    <t>818899392</t>
  </si>
  <si>
    <t>Pol650</t>
  </si>
  <si>
    <t>1717198659</t>
  </si>
  <si>
    <t>D12</t>
  </si>
  <si>
    <t>Specifikace materiálu – uzemnění</t>
  </si>
  <si>
    <t>Pol651</t>
  </si>
  <si>
    <t>Uzemňovací drát FeZn d=10 mm</t>
  </si>
  <si>
    <t>1633762884</t>
  </si>
  <si>
    <t>Pol652</t>
  </si>
  <si>
    <t>Svorka SR02</t>
  </si>
  <si>
    <t>-819555276</t>
  </si>
  <si>
    <t>Pol653</t>
  </si>
  <si>
    <t>Svorka SP1</t>
  </si>
  <si>
    <t>-1176014195</t>
  </si>
  <si>
    <t>Pol654</t>
  </si>
  <si>
    <t>-569542800</t>
  </si>
  <si>
    <t>Pol655</t>
  </si>
  <si>
    <t>-1591707465</t>
  </si>
  <si>
    <t>D13</t>
  </si>
  <si>
    <t>Práce HZS</t>
  </si>
  <si>
    <t>Pol656</t>
  </si>
  <si>
    <t>422087916</t>
  </si>
  <si>
    <t>Pol657</t>
  </si>
  <si>
    <t>Koordinace se stávajícími rozvody</t>
  </si>
  <si>
    <t>-2094621653</t>
  </si>
  <si>
    <t>Pol658</t>
  </si>
  <si>
    <t>Likvidace el.materiálů</t>
  </si>
  <si>
    <t>113728283</t>
  </si>
  <si>
    <t>Pol659</t>
  </si>
  <si>
    <t>Stavební přípomoci (sekání, vrtání)</t>
  </si>
  <si>
    <t>-1111917665</t>
  </si>
  <si>
    <t>Pol660</t>
  </si>
  <si>
    <t>Zapravení drážek</t>
  </si>
  <si>
    <t>-469402414</t>
  </si>
  <si>
    <t>Pol661</t>
  </si>
  <si>
    <t>Ochrana kabelových tras protipožárně</t>
  </si>
  <si>
    <t>209464098</t>
  </si>
  <si>
    <t>Pol662</t>
  </si>
  <si>
    <t>Utěsnění prostupů proti vodě</t>
  </si>
  <si>
    <t>-1316496635</t>
  </si>
  <si>
    <t>Pol663</t>
  </si>
  <si>
    <t>Koordinace se zdravotní technologií</t>
  </si>
  <si>
    <t>2023862008</t>
  </si>
  <si>
    <t>Pol664</t>
  </si>
  <si>
    <t>Koordinace se stáv.rozvody včetně identifikace</t>
  </si>
  <si>
    <t>-269787093</t>
  </si>
  <si>
    <t>Pol665</t>
  </si>
  <si>
    <t>Oznámení o zahájení prací dle vyhlášky č.73/2010 sb, stavonisko</t>
  </si>
  <si>
    <t>-1705626151</t>
  </si>
  <si>
    <t>Pol666</t>
  </si>
  <si>
    <t>Přípojnice výměna, demontáž, lidvidace, montáž, Cu 100/10 v délce 3m vč.držáků a zapojení v rozvaděči RDA1P2+P3</t>
  </si>
  <si>
    <t>-1685617692</t>
  </si>
  <si>
    <t>Pol667</t>
  </si>
  <si>
    <t>Zapojení zařízení chlazení, zapojení ovladačů chlazení lokálních a centrálních jednotek včetně koordinací</t>
  </si>
  <si>
    <t>-524667109</t>
  </si>
  <si>
    <t>Pol668</t>
  </si>
  <si>
    <t>Utěsnění požárních prostupů vč.atestu a popisu</t>
  </si>
  <si>
    <t>456997406</t>
  </si>
  <si>
    <t>Pol669</t>
  </si>
  <si>
    <t>Koordinace el.rozvodů s umístěním zařízení VZT, požárních klapek, ventilátorů atd</t>
  </si>
  <si>
    <t>1826604283</t>
  </si>
  <si>
    <t>Pol670</t>
  </si>
  <si>
    <t>Koordinace s profesí VZT</t>
  </si>
  <si>
    <t>-1347692954</t>
  </si>
  <si>
    <t>Pol671</t>
  </si>
  <si>
    <t>Koordinace s profesí MR</t>
  </si>
  <si>
    <t>-107758240</t>
  </si>
  <si>
    <t>Pol672</t>
  </si>
  <si>
    <t>Koordinace s profesí ÚT</t>
  </si>
  <si>
    <t>-1161703117</t>
  </si>
  <si>
    <t>Pol673</t>
  </si>
  <si>
    <t>Koordinace s chlazením</t>
  </si>
  <si>
    <t>2036981953</t>
  </si>
  <si>
    <t>Pol674</t>
  </si>
  <si>
    <t>Koordinace s technologií výtahů</t>
  </si>
  <si>
    <t>644325125</t>
  </si>
  <si>
    <t>Pol675</t>
  </si>
  <si>
    <t>Úprava a napojení stáv.rozvodů v neřešených prostorech 1PP a 1NP</t>
  </si>
  <si>
    <t>-1152521209</t>
  </si>
  <si>
    <t>Pol676</t>
  </si>
  <si>
    <t>Odstranění stávajících el.rozvodů a el.zařízení</t>
  </si>
  <si>
    <t>-355417564</t>
  </si>
  <si>
    <t>Pol677</t>
  </si>
  <si>
    <t>Služby v rámci rozvodny (projekty, SW, inřenýring) I.etapy</t>
  </si>
  <si>
    <t>407576516</t>
  </si>
  <si>
    <t>Pol678</t>
  </si>
  <si>
    <t>Měření charakteru odběru hl.rozvodny pro návrh RC vč.dekompenzace a aktivních filtrů</t>
  </si>
  <si>
    <t>-1784675732</t>
  </si>
  <si>
    <t>Pol679</t>
  </si>
  <si>
    <t>Doplňující pospojování (PA-PE) dle skutečně intalovaných zařízení zdravotní technologie, zařizovacích předmětů a zařízení TZB</t>
  </si>
  <si>
    <t>-1243574465</t>
  </si>
  <si>
    <t>Pol680</t>
  </si>
  <si>
    <t>Přepojení stávajících kabelů ve stávajících prostorech, identifikace stávajících prostor a kabelů, okruhů</t>
  </si>
  <si>
    <t>1189077171</t>
  </si>
  <si>
    <t>Pol681</t>
  </si>
  <si>
    <t>Lešení, práce v chodbách</t>
  </si>
  <si>
    <t>1644660273</t>
  </si>
  <si>
    <t>Pol682</t>
  </si>
  <si>
    <t>Zajištění vybranných místností funkčních po dobu stavby</t>
  </si>
  <si>
    <t>2013402968</t>
  </si>
  <si>
    <t>Pol683</t>
  </si>
  <si>
    <t>Práce ve stávajících prostorech - tahání kabelů, přepojování</t>
  </si>
  <si>
    <t>-374314938</t>
  </si>
  <si>
    <t>Pol684</t>
  </si>
  <si>
    <t>Koordinace umístění prvků silnoproud-slaboproud</t>
  </si>
  <si>
    <t>882625279</t>
  </si>
  <si>
    <t>Pol685</t>
  </si>
  <si>
    <t>Napojení zařízení VZT, ÚT, MAR, ZTI, SOZ, ZOTK, apod (připojení kabelových přívodů na svorky zařízení – dodavatelé zaríření musí dodat instalační manuály</t>
  </si>
  <si>
    <t>1219629440</t>
  </si>
  <si>
    <t>Pol686</t>
  </si>
  <si>
    <t>Vzorkování (předložení, odsouhlasení) pohledových a designových prvků, vč. zařízení vzorkovacího prostoru.</t>
  </si>
  <si>
    <t>-769690047</t>
  </si>
  <si>
    <t>Pol687</t>
  </si>
  <si>
    <t>Koordinace umístění přístrojů v podhledech</t>
  </si>
  <si>
    <t>-560888518</t>
  </si>
  <si>
    <t>Pol688</t>
  </si>
  <si>
    <t>Úprava rozvaděče RH2P3 včetně osazení vývodového prvku pro napojení RDA3 Un 630A</t>
  </si>
  <si>
    <t>1336059729</t>
  </si>
  <si>
    <t>Pol689</t>
  </si>
  <si>
    <t>Řešení stávajícího kabelu v délce 50M ze stávající kabelové trasy</t>
  </si>
  <si>
    <t>473869085</t>
  </si>
  <si>
    <t>Pol690</t>
  </si>
  <si>
    <t>Přepojení stáv.dvou kabelů AYKY 3x240+120 do RDA3 - dieselagregát</t>
  </si>
  <si>
    <t>515656489</t>
  </si>
  <si>
    <t>Pol691</t>
  </si>
  <si>
    <t>Přepojení a naspojkování 3 kabelů AYKY 3x240+120 v obj. Z</t>
  </si>
  <si>
    <t>-2015415622</t>
  </si>
  <si>
    <t>Pol692</t>
  </si>
  <si>
    <t>Popis napájecích okruhů na instalační prvky</t>
  </si>
  <si>
    <t>1255062277</t>
  </si>
  <si>
    <t>Pol693</t>
  </si>
  <si>
    <t>Úprava zemnící soustavy – napojení nového uzemnění na areálovou síť</t>
  </si>
  <si>
    <t>1886842878</t>
  </si>
  <si>
    <t>Pol694</t>
  </si>
  <si>
    <t>Uvedení objektu do provozu síť, dieselagregát ve spolupráci se správci areálu</t>
  </si>
  <si>
    <t>667256904</t>
  </si>
  <si>
    <t>Pol695</t>
  </si>
  <si>
    <t>Koordinace s profesí SLP</t>
  </si>
  <si>
    <t>-1882379333</t>
  </si>
  <si>
    <t>Pol696</t>
  </si>
  <si>
    <t>Koordinace s profesí medi.plyny</t>
  </si>
  <si>
    <t>-684290817</t>
  </si>
  <si>
    <t>Pol697</t>
  </si>
  <si>
    <t>Napojení antistatických podlah</t>
  </si>
  <si>
    <t>931189857</t>
  </si>
  <si>
    <t>Pol698</t>
  </si>
  <si>
    <t>Zkoušky hlídačů izolačního stavu vč.úprav systémů konkrétního dodavatele</t>
  </si>
  <si>
    <t>-85825080</t>
  </si>
  <si>
    <t>Pol699</t>
  </si>
  <si>
    <t>Měření světelně-technických parametrů osvětlení včetně protokolu</t>
  </si>
  <si>
    <t>-994184389</t>
  </si>
  <si>
    <t>Pol131</t>
  </si>
  <si>
    <t>Koordinace se stavbou</t>
  </si>
  <si>
    <t>-1763012727</t>
  </si>
  <si>
    <t>Pol700</t>
  </si>
  <si>
    <t>Vypracování RDS – Realizační dokumentace stavby,  tištěná paré a digitální verze v otevřené (dwg, doc, xls) a uzavřené (pdf) formě</t>
  </si>
  <si>
    <t>-288098128</t>
  </si>
  <si>
    <t>Pol701</t>
  </si>
  <si>
    <t>Vypracování VDD – Výrobní a dílenská dokumentace dodavatele stavby,  tištěná paré a digitální verze v otevřené (dwg, doc, xls) a uzavřené (pdf) formě</t>
  </si>
  <si>
    <t>60645723</t>
  </si>
  <si>
    <t>Pol702</t>
  </si>
  <si>
    <t>Zakreslení skutečného provedení</t>
  </si>
  <si>
    <t>-580490420</t>
  </si>
  <si>
    <t>Pol703</t>
  </si>
  <si>
    <t>Výchozí revize hromosvodů a uzemnění</t>
  </si>
  <si>
    <t>-1810776761</t>
  </si>
  <si>
    <t>Pol704</t>
  </si>
  <si>
    <t>Výchozí revize elektorinstalace</t>
  </si>
  <si>
    <t>951809002</t>
  </si>
  <si>
    <t>D14</t>
  </si>
  <si>
    <t>Práce HZS a dodávka materiálu TS1</t>
  </si>
  <si>
    <t>Pol705</t>
  </si>
  <si>
    <t>Úprava el.rozvaděčů a el.rozvodů pro napojení z TS1 včetně řešení automatického záskoku - vazna na stávající velín (signalizace, zobrazení, atd)</t>
  </si>
  <si>
    <t>1298554114</t>
  </si>
  <si>
    <t>Pol706</t>
  </si>
  <si>
    <t>Kabelové spojka  do 4x240 Al</t>
  </si>
  <si>
    <t>-1213733325</t>
  </si>
  <si>
    <t>Pol707</t>
  </si>
  <si>
    <t>1 pole rozvaděčů skřínovéhoé ozn RDA3 v TS3</t>
  </si>
  <si>
    <t>60395707</t>
  </si>
  <si>
    <t>Pol708</t>
  </si>
  <si>
    <t>Přepojení přívodů a rozvodů v TS1</t>
  </si>
  <si>
    <t>-2017527924</t>
  </si>
  <si>
    <t>Pol709</t>
  </si>
  <si>
    <t>Pojistkové odpojovače do 400A osazené do stáv.rozvaděčů</t>
  </si>
  <si>
    <t>-161702021</t>
  </si>
  <si>
    <t>Pol710</t>
  </si>
  <si>
    <t>Záskokový automat v rozsahu popisu (sít - diesel) do 630A vč.zobrazení, ručního ovládání, signalizace datového řízení, snímání výpadku sítě, automatického přepnutí a blokování</t>
  </si>
  <si>
    <t>1210128101</t>
  </si>
  <si>
    <t>D.1.4.3 - Chlazení vodní</t>
  </si>
  <si>
    <t>D1 - STROJOVNY</t>
  </si>
  <si>
    <t>D2 - POTRUBÍ</t>
  </si>
  <si>
    <t xml:space="preserve">    D3 - POTRUBÍ ocelové</t>
  </si>
  <si>
    <t xml:space="preserve">    D4 - Přípojky</t>
  </si>
  <si>
    <t xml:space="preserve">    D5 - Zkoušky těsnosti potrubí silnost. lisované</t>
  </si>
  <si>
    <t xml:space="preserve">    D6 - Prostupové manžety střechou</t>
  </si>
  <si>
    <t xml:space="preserve">    D7 - Potrubí měděné</t>
  </si>
  <si>
    <t xml:space="preserve">    D8 - Přípojky napojení Econetů..</t>
  </si>
  <si>
    <t xml:space="preserve">    D9 - Příplatek za potrubí ve strojovnách VZT</t>
  </si>
  <si>
    <t xml:space="preserve">    D10 - Zkoušky těsnosti měděných trubek</t>
  </si>
  <si>
    <t xml:space="preserve">    D12 - POTRUBÍ</t>
  </si>
  <si>
    <t xml:space="preserve">    D13 - Přechody</t>
  </si>
  <si>
    <t xml:space="preserve">    D14 - Přípojky, tvarovky</t>
  </si>
  <si>
    <t xml:space="preserve">    D15 - Montáž potrubí drážkované spoje mechanické</t>
  </si>
  <si>
    <t xml:space="preserve">    D16 - Zkoušky těsnosti a dilatace</t>
  </si>
  <si>
    <t xml:space="preserve">    D17 - Napojení na výrobník chladu</t>
  </si>
  <si>
    <t xml:space="preserve">    D18 - motýlková klapka</t>
  </si>
  <si>
    <t xml:space="preserve">    D19 - Zpětný ventil (klapka)</t>
  </si>
  <si>
    <t xml:space="preserve">    D20 - Filtr</t>
  </si>
  <si>
    <t xml:space="preserve">    D21 - Přírubový spoj PN16</t>
  </si>
  <si>
    <t xml:space="preserve">    D22 - Gumový kompenzátor u napojení strojů</t>
  </si>
  <si>
    <t xml:space="preserve">    D23 - Montáž armatut drážkované spoje</t>
  </si>
  <si>
    <t xml:space="preserve">    D24 - Příplatek za montáž ve stojovně VZT</t>
  </si>
  <si>
    <t>D26 - ARMATURY ZÁVITOVÉ</t>
  </si>
  <si>
    <t xml:space="preserve">    D27 - měří -Kulový uzávěr  R250, R911, R254 dle výkresů</t>
  </si>
  <si>
    <t xml:space="preserve">    D28 - Kulový kohout regulační s kolečkem</t>
  </si>
  <si>
    <t xml:space="preserve">    D29 - Kulový vypouštěcí kohout</t>
  </si>
  <si>
    <t xml:space="preserve">    D30 - Filtr závitový</t>
  </si>
  <si>
    <t xml:space="preserve">    D31 - Zpětný ventil</t>
  </si>
  <si>
    <t xml:space="preserve">    D32 - Regulační ventil vyvažovací - měrící koncovky</t>
  </si>
  <si>
    <t xml:space="preserve">    D33 - Pojistný ventil</t>
  </si>
  <si>
    <t xml:space="preserve">    D34 - Návarky M+R</t>
  </si>
  <si>
    <t xml:space="preserve">    D35 - Pancéřová tlaková hadice s opletem "nerez"</t>
  </si>
  <si>
    <t>D36 - OCELOVÉ KONSTRUKCE</t>
  </si>
  <si>
    <t>D37 - TEPELNÁ IZOLACE proti rosení</t>
  </si>
  <si>
    <t xml:space="preserve">    D38 - tepelná  vodivost 0,038, dodávka</t>
  </si>
  <si>
    <t xml:space="preserve">    D39 - Montáž izolace</t>
  </si>
  <si>
    <t>D40 - NÁTĚRY SYNTETICKÉ ocelového potrubí</t>
  </si>
  <si>
    <t>D41 - Ostatní</t>
  </si>
  <si>
    <t>STROJOVNY</t>
  </si>
  <si>
    <t>Pol206</t>
  </si>
  <si>
    <t>Bloková chladící jednotka</t>
  </si>
  <si>
    <t>-602427793</t>
  </si>
  <si>
    <t>Poznámka k položce:_x000D_
vzduchem chlazený kondenzátor, venkovní provedení, snížená hlučnost 2 chl. okruhy, R410A,regul.výk. 0,25,50,75,100%Qchl=334,7kW, příkon 123,7kW, 7/12°C, 30% glyk., integr. hydraulický modul s aku.n 600l2x exp. n. 24l.., akust. V 10ti. 52,5db(A)</t>
  </si>
  <si>
    <t>Pol207</t>
  </si>
  <si>
    <t>Doprava</t>
  </si>
  <si>
    <t>1391749904</t>
  </si>
  <si>
    <t>Pol208</t>
  </si>
  <si>
    <t>Montáž chladících jednotek</t>
  </si>
  <si>
    <t>-1687823695</t>
  </si>
  <si>
    <t>Pol209</t>
  </si>
  <si>
    <t>Uvedení do provozu zaškolení</t>
  </si>
  <si>
    <t>1162644894</t>
  </si>
  <si>
    <t>Pol210</t>
  </si>
  <si>
    <t>Zařízení pro přípravu a plnění</t>
  </si>
  <si>
    <t>1657738539</t>
  </si>
  <si>
    <t>Poznámka k položce:_x000D_
glykolových směsí.-1000 l nádoba, míchací čerpadlo, doplňovací čerpadlo 400V/550Wkomunikace s automatickým doplňováním</t>
  </si>
  <si>
    <t>Pol211</t>
  </si>
  <si>
    <t>Automatické doplňovací zařízení s čerpadlem</t>
  </si>
  <si>
    <t>-1182410356</t>
  </si>
  <si>
    <t>Poznámka k položce:_x000D_
pro plnění a doplňování glykolové směsi z otevřené míchací nádoby 1000 l/vše v 4.NP ve strojovně VZT/</t>
  </si>
  <si>
    <t>Pol212</t>
  </si>
  <si>
    <t>Napojení na vodovod - oddělovač 25</t>
  </si>
  <si>
    <t>-2007837280</t>
  </si>
  <si>
    <t>Pol213</t>
  </si>
  <si>
    <t>Montáž zařízení</t>
  </si>
  <si>
    <t>1116431001</t>
  </si>
  <si>
    <t>Pol214</t>
  </si>
  <si>
    <t>Uvedení do provozu</t>
  </si>
  <si>
    <t>779402756</t>
  </si>
  <si>
    <t>Pol215</t>
  </si>
  <si>
    <t>Glykol - etylenglycol - ekologický</t>
  </si>
  <si>
    <t>l</t>
  </si>
  <si>
    <t>604129580</t>
  </si>
  <si>
    <t>Poznámka k položce:_x000D_
náplň 30% směsi</t>
  </si>
  <si>
    <t>Pol216</t>
  </si>
  <si>
    <t>Napouštěcí hadice 3/4" - cívka10 m</t>
  </si>
  <si>
    <t>-271279517</t>
  </si>
  <si>
    <t>Pol217</t>
  </si>
  <si>
    <t>2098813620</t>
  </si>
  <si>
    <t>POTRUBÍ</t>
  </si>
  <si>
    <t>POTRUBÍ ocelové</t>
  </si>
  <si>
    <t>Pol218</t>
  </si>
  <si>
    <t>DN 10 odvzd.</t>
  </si>
  <si>
    <t>-1957964706</t>
  </si>
  <si>
    <t>Poznámka k položce:_x000D_
povrchově pozinkované, niklované nebo továrně lakovanédimenze od 3/8"(10) do 3"(80) hlavní rozvody chl. a doplňování spojované lisováním, spojky z oceli s povrch. úpravou niklované včetně tvarovek , kolen,  přípojek, závit. přechodek</t>
  </si>
  <si>
    <t>Pol219</t>
  </si>
  <si>
    <t>DN15 - odvzd.</t>
  </si>
  <si>
    <t>bm</t>
  </si>
  <si>
    <t>1945138383</t>
  </si>
  <si>
    <t>Pol220</t>
  </si>
  <si>
    <t>DN 20</t>
  </si>
  <si>
    <t>-1118725979</t>
  </si>
  <si>
    <t>Pol221</t>
  </si>
  <si>
    <t>DN 25</t>
  </si>
  <si>
    <t>485471649</t>
  </si>
  <si>
    <t>Pol222</t>
  </si>
  <si>
    <t>DN40</t>
  </si>
  <si>
    <t>739569137</t>
  </si>
  <si>
    <t>Pol223</t>
  </si>
  <si>
    <t>DN 50</t>
  </si>
  <si>
    <t>727200692</t>
  </si>
  <si>
    <t>Pol224</t>
  </si>
  <si>
    <t>DN 65</t>
  </si>
  <si>
    <t>561118647</t>
  </si>
  <si>
    <t>Pol225</t>
  </si>
  <si>
    <t>DN 80</t>
  </si>
  <si>
    <t>-1707544104</t>
  </si>
  <si>
    <t>Přípojky</t>
  </si>
  <si>
    <t>Pol226</t>
  </si>
  <si>
    <t>DN10-15 vč. po návarky, teploměry, tlakoměry</t>
  </si>
  <si>
    <t>617760592</t>
  </si>
  <si>
    <t>Poznámka k položce:_x000D_
lis. T tvarovky od 80 /viz. sch./</t>
  </si>
  <si>
    <t>Pol227</t>
  </si>
  <si>
    <t>1708318980</t>
  </si>
  <si>
    <t>Pol228</t>
  </si>
  <si>
    <t>DN 32</t>
  </si>
  <si>
    <t>-203968786</t>
  </si>
  <si>
    <t>Pol229</t>
  </si>
  <si>
    <t>DN 40</t>
  </si>
  <si>
    <t>-78235954</t>
  </si>
  <si>
    <t>Pol230</t>
  </si>
  <si>
    <t>DN50</t>
  </si>
  <si>
    <t>1787828993</t>
  </si>
  <si>
    <t>Pol231</t>
  </si>
  <si>
    <t>Montáž tvarovek a závit. Přechodek měří - soubor lisovacích částí (ks cca 95) vč. příplatku ve strojovnách montáž v součinnosti VZT</t>
  </si>
  <si>
    <t>2123515949</t>
  </si>
  <si>
    <t>Pol232</t>
  </si>
  <si>
    <t>2128441397</t>
  </si>
  <si>
    <t>Pol233</t>
  </si>
  <si>
    <t>DN20</t>
  </si>
  <si>
    <t>-1502116134</t>
  </si>
  <si>
    <t>Pol234</t>
  </si>
  <si>
    <t>DN25</t>
  </si>
  <si>
    <t>-297692712</t>
  </si>
  <si>
    <t>Pol235</t>
  </si>
  <si>
    <t>-1242347550</t>
  </si>
  <si>
    <t>Pol236</t>
  </si>
  <si>
    <t>-214500352</t>
  </si>
  <si>
    <t>Pol237</t>
  </si>
  <si>
    <t>DN65</t>
  </si>
  <si>
    <t>1428027148</t>
  </si>
  <si>
    <t>Pol238</t>
  </si>
  <si>
    <t>DN80</t>
  </si>
  <si>
    <t>1953351099</t>
  </si>
  <si>
    <t>Pol239</t>
  </si>
  <si>
    <t>Odvzdušňovací nádoby DN 50</t>
  </si>
  <si>
    <t>648868232</t>
  </si>
  <si>
    <t>Pol240</t>
  </si>
  <si>
    <t>Odvzdušňovací nádoby DN 65</t>
  </si>
  <si>
    <t>1564654005</t>
  </si>
  <si>
    <t>Zkoušky těsnosti potrubí silnost. lisované</t>
  </si>
  <si>
    <t>Pol241</t>
  </si>
  <si>
    <t>do DN 80</t>
  </si>
  <si>
    <t>73361953</t>
  </si>
  <si>
    <t>Prostupové manžety střechou</t>
  </si>
  <si>
    <t>Pol242</t>
  </si>
  <si>
    <t>2 ks -Tr. DN300, 6 m</t>
  </si>
  <si>
    <t>-1351474473</t>
  </si>
  <si>
    <t>Potrubí měděné</t>
  </si>
  <si>
    <t>Pol243</t>
  </si>
  <si>
    <t>15x1 měří doplňování glykolové směsi</t>
  </si>
  <si>
    <t>-1597352030</t>
  </si>
  <si>
    <t>Poznámka k položce:_x000D_
propojení na "hydraul. Výměník"spojování lisovánímnebo potrubí ocelové pozinkovné, niklované nebo lakovanéspojování lisováním vč. tvarovek…</t>
  </si>
  <si>
    <t>Pol244</t>
  </si>
  <si>
    <t>28x1,5</t>
  </si>
  <si>
    <t>708268921</t>
  </si>
  <si>
    <t>Pol245</t>
  </si>
  <si>
    <t>35x1,5</t>
  </si>
  <si>
    <t>360439312</t>
  </si>
  <si>
    <t>Pol246</t>
  </si>
  <si>
    <t>54x2</t>
  </si>
  <si>
    <t>-1331317750</t>
  </si>
  <si>
    <t>Přípojky napojení Econetů..</t>
  </si>
  <si>
    <t>Pol247</t>
  </si>
  <si>
    <t>15x1 měří doplňování "hydraul. Výměníku -VZT"</t>
  </si>
  <si>
    <t>1335899856</t>
  </si>
  <si>
    <t>Pol248</t>
  </si>
  <si>
    <t>1225844299</t>
  </si>
  <si>
    <t>Pol249</t>
  </si>
  <si>
    <t>431953747</t>
  </si>
  <si>
    <t>Pol250</t>
  </si>
  <si>
    <t>1103599783</t>
  </si>
  <si>
    <t>Příplatek za potrubí ve strojovnách VZT</t>
  </si>
  <si>
    <t>Pol251</t>
  </si>
  <si>
    <t>15x1</t>
  </si>
  <si>
    <t>584731708</t>
  </si>
  <si>
    <t>Pol252</t>
  </si>
  <si>
    <t>337865502</t>
  </si>
  <si>
    <t>Pol253</t>
  </si>
  <si>
    <t>1084690105</t>
  </si>
  <si>
    <t>Pol254</t>
  </si>
  <si>
    <t>-1799375207</t>
  </si>
  <si>
    <t>Zkoušky těsnosti měděných trubek</t>
  </si>
  <si>
    <t>Pol255</t>
  </si>
  <si>
    <t>do 54x2</t>
  </si>
  <si>
    <t>-1913398888</t>
  </si>
  <si>
    <t>Pol256</t>
  </si>
  <si>
    <t>1726882229</t>
  </si>
  <si>
    <t>Pol257</t>
  </si>
  <si>
    <t>DN100, Tr. 108/6,3</t>
  </si>
  <si>
    <t>1761601825</t>
  </si>
  <si>
    <t>Poznámka k položce:_x000D_
trubky s drážkamí mechanicky spojované. Včetně ohybů, kolen, odboček, armatur,spojek. Trubky ocelové černé  dodávka, l= 6m, povrchová úprava .. Lakované</t>
  </si>
  <si>
    <t>Pol258</t>
  </si>
  <si>
    <t>DN 100 - potrubí vedené jádrem do 1.PP cel.55m</t>
  </si>
  <si>
    <t>1100076094</t>
  </si>
  <si>
    <t>Poznámka k položce:_x000D_
trubky s drážkamí mechanicky spojované. Včetně ohybů, kolen, odboček, armatur,spojek. Trubky ocelové černé  dodávka, l= 6m, povrchová úprava .. Lakované. Navíc pod čarou</t>
  </si>
  <si>
    <t>Pol259</t>
  </si>
  <si>
    <t>uložení tohoto potrubí</t>
  </si>
  <si>
    <t>-425235262</t>
  </si>
  <si>
    <t>Poznámka k položce:_x000D_
trubky s drážkamí mechanicky spojované. Včetně ohybů, kolen, odboček, armatur,spojek. Trubky ocelové černé  dodávka, l= 6m, povrchová úprava .. Lakované. Pod čarou</t>
  </si>
  <si>
    <t>Pol260</t>
  </si>
  <si>
    <t>Izolace  tl. 32</t>
  </si>
  <si>
    <t>279925247</t>
  </si>
  <si>
    <t>Pol261</t>
  </si>
  <si>
    <t>DN125, Tr.133/6,3</t>
  </si>
  <si>
    <t>1981395191</t>
  </si>
  <si>
    <t>Pol262</t>
  </si>
  <si>
    <t>DN150, Tr,159/7</t>
  </si>
  <si>
    <t>-88831219</t>
  </si>
  <si>
    <t>Pol263</t>
  </si>
  <si>
    <t>DN200, Tr.219/8</t>
  </si>
  <si>
    <t>-1264898682</t>
  </si>
  <si>
    <t>Přechody</t>
  </si>
  <si>
    <t>Pol264</t>
  </si>
  <si>
    <t>80/100</t>
  </si>
  <si>
    <t>876773696</t>
  </si>
  <si>
    <t>Pol265</t>
  </si>
  <si>
    <t>100/150</t>
  </si>
  <si>
    <t>1889009458</t>
  </si>
  <si>
    <t>Pol266</t>
  </si>
  <si>
    <t>125/200</t>
  </si>
  <si>
    <t>-2136677084</t>
  </si>
  <si>
    <t>Pol267</t>
  </si>
  <si>
    <t>150/200</t>
  </si>
  <si>
    <t>-923389831</t>
  </si>
  <si>
    <t>Přípojky, tvarovky</t>
  </si>
  <si>
    <t>Pol268</t>
  </si>
  <si>
    <t>65/150</t>
  </si>
  <si>
    <t>362383760</t>
  </si>
  <si>
    <t>Pol269</t>
  </si>
  <si>
    <t>65/200</t>
  </si>
  <si>
    <t>1479414296</t>
  </si>
  <si>
    <t>Pol270</t>
  </si>
  <si>
    <t>80/150</t>
  </si>
  <si>
    <t>-826696860</t>
  </si>
  <si>
    <t>Pol271</t>
  </si>
  <si>
    <t>80/200</t>
  </si>
  <si>
    <t>-1682306286</t>
  </si>
  <si>
    <t>Pol272</t>
  </si>
  <si>
    <t>-381038305</t>
  </si>
  <si>
    <t>Pol273</t>
  </si>
  <si>
    <t>-2128674499</t>
  </si>
  <si>
    <t>Pol274</t>
  </si>
  <si>
    <t>kolena 200</t>
  </si>
  <si>
    <t>1500974429</t>
  </si>
  <si>
    <t>Pol275</t>
  </si>
  <si>
    <t>kolena 125</t>
  </si>
  <si>
    <t>-979068515</t>
  </si>
  <si>
    <t>D15</t>
  </si>
  <si>
    <t>Montáž potrubí drážkované spoje mechanické</t>
  </si>
  <si>
    <t>Pol276</t>
  </si>
  <si>
    <t>do DN 100</t>
  </si>
  <si>
    <t>-1222738089</t>
  </si>
  <si>
    <t>Pol277</t>
  </si>
  <si>
    <t>do DN200</t>
  </si>
  <si>
    <t>-304420006</t>
  </si>
  <si>
    <t>Pol278</t>
  </si>
  <si>
    <t>Montáž tvarovek</t>
  </si>
  <si>
    <t>-1876521830</t>
  </si>
  <si>
    <t>D16</t>
  </si>
  <si>
    <t>Zkoušky těsnosti a dilatace</t>
  </si>
  <si>
    <t>Pol279</t>
  </si>
  <si>
    <t>do 100</t>
  </si>
  <si>
    <t>-1357680665</t>
  </si>
  <si>
    <t>Pol280</t>
  </si>
  <si>
    <t>do 200</t>
  </si>
  <si>
    <t>2097529488</t>
  </si>
  <si>
    <t>D17</t>
  </si>
  <si>
    <t>Napojení na výrobník chladu</t>
  </si>
  <si>
    <t>Pol281</t>
  </si>
  <si>
    <t>3"/125</t>
  </si>
  <si>
    <t>-505139161</t>
  </si>
  <si>
    <t>D18</t>
  </si>
  <si>
    <t>motýlková klapka</t>
  </si>
  <si>
    <t>Pol282</t>
  </si>
  <si>
    <t>DN 80 /odbočka 100/80 lis.napojení/</t>
  </si>
  <si>
    <t>1455841046</t>
  </si>
  <si>
    <t>Pol283</t>
  </si>
  <si>
    <t>DN 100</t>
  </si>
  <si>
    <t>587165328</t>
  </si>
  <si>
    <t>Pol284</t>
  </si>
  <si>
    <t>DN125</t>
  </si>
  <si>
    <t>-994938020</t>
  </si>
  <si>
    <t>Pol285</t>
  </si>
  <si>
    <t>DN 200</t>
  </si>
  <si>
    <t>-499936529</t>
  </si>
  <si>
    <t>D19</t>
  </si>
  <si>
    <t>Zpětný ventil (klapka)</t>
  </si>
  <si>
    <t>Pol286</t>
  </si>
  <si>
    <t>-164325926</t>
  </si>
  <si>
    <t>D20</t>
  </si>
  <si>
    <t>Filtr</t>
  </si>
  <si>
    <t>Pol287</t>
  </si>
  <si>
    <t>-1436085490</t>
  </si>
  <si>
    <t>D21</t>
  </si>
  <si>
    <t>Přírubový spoj PN16</t>
  </si>
  <si>
    <t>Pol288</t>
  </si>
  <si>
    <t>DN 100 + zasl.</t>
  </si>
  <si>
    <t>517372750</t>
  </si>
  <si>
    <t>D22</t>
  </si>
  <si>
    <t>Gumový kompenzátor u napojení strojů</t>
  </si>
  <si>
    <t>Pol289</t>
  </si>
  <si>
    <t>159087889</t>
  </si>
  <si>
    <t>D23</t>
  </si>
  <si>
    <t>Montáž armatut drážkované spoje</t>
  </si>
  <si>
    <t>Pol290</t>
  </si>
  <si>
    <t>do DN100</t>
  </si>
  <si>
    <t>915739449</t>
  </si>
  <si>
    <t>Pol291</t>
  </si>
  <si>
    <t>do DN125</t>
  </si>
  <si>
    <t>-1780956175</t>
  </si>
  <si>
    <t>D24</t>
  </si>
  <si>
    <t>Příplatek za montáž ve stojovně VZT</t>
  </si>
  <si>
    <t>Pol292</t>
  </si>
  <si>
    <t>DN100</t>
  </si>
  <si>
    <t>2023820294</t>
  </si>
  <si>
    <t>Pol293</t>
  </si>
  <si>
    <t>DN150</t>
  </si>
  <si>
    <t>1443527854</t>
  </si>
  <si>
    <t>Pol294</t>
  </si>
  <si>
    <t>-811198560</t>
  </si>
  <si>
    <t>Pol294a</t>
  </si>
  <si>
    <t>-2119356946</t>
  </si>
  <si>
    <t>D26</t>
  </si>
  <si>
    <t>ARMATURY ZÁVITOVÉ</t>
  </si>
  <si>
    <t>D27</t>
  </si>
  <si>
    <t>měří -Kulový uzávěr  R250, R911, R254 dle výkresů</t>
  </si>
  <si>
    <t>Pol295</t>
  </si>
  <si>
    <t>Montáž armatury M+R do DN50</t>
  </si>
  <si>
    <t>947705915</t>
  </si>
  <si>
    <t>Pol296</t>
  </si>
  <si>
    <t>G1/2" nahadici - odvzdušnění</t>
  </si>
  <si>
    <t>698809448</t>
  </si>
  <si>
    <t>Pol297</t>
  </si>
  <si>
    <t>G1/2"</t>
  </si>
  <si>
    <t>1455856507</t>
  </si>
  <si>
    <t>Pol298</t>
  </si>
  <si>
    <t>G3/4" R250</t>
  </si>
  <si>
    <t>1051492089</t>
  </si>
  <si>
    <t>Pol299</t>
  </si>
  <si>
    <t>G 1"</t>
  </si>
  <si>
    <t>681044040</t>
  </si>
  <si>
    <t>Pol300</t>
  </si>
  <si>
    <t>G5/4"</t>
  </si>
  <si>
    <t>-108613844</t>
  </si>
  <si>
    <t>Pol301</t>
  </si>
  <si>
    <t>G 6/4"</t>
  </si>
  <si>
    <t>1700522358</t>
  </si>
  <si>
    <t>Pol302</t>
  </si>
  <si>
    <t>G 2"</t>
  </si>
  <si>
    <t>699248196</t>
  </si>
  <si>
    <t>Pol303</t>
  </si>
  <si>
    <t>Klapka DN 65-lisovací 2/1/2"</t>
  </si>
  <si>
    <t>717477919</t>
  </si>
  <si>
    <t>D28</t>
  </si>
  <si>
    <t>Kulový kohout regulační s kolečkem</t>
  </si>
  <si>
    <t>Pol304</t>
  </si>
  <si>
    <t>G 1/2" propojení na konci větve</t>
  </si>
  <si>
    <t>1289966345</t>
  </si>
  <si>
    <t>Pol305</t>
  </si>
  <si>
    <t>G 3/4" propojení u výrobníků</t>
  </si>
  <si>
    <t>-189463436</t>
  </si>
  <si>
    <t>D29</t>
  </si>
  <si>
    <t>Kulový vypouštěcí kohout</t>
  </si>
  <si>
    <t>Pol306</t>
  </si>
  <si>
    <t>G1/2" (na hadici)</t>
  </si>
  <si>
    <t>1645906207</t>
  </si>
  <si>
    <t>Pol307</t>
  </si>
  <si>
    <t>G 3/4"</t>
  </si>
  <si>
    <t>1737245259</t>
  </si>
  <si>
    <t>Poznámka k položce:_x000D_
Šroubení</t>
  </si>
  <si>
    <t>Pol308</t>
  </si>
  <si>
    <t>G 1/2"</t>
  </si>
  <si>
    <t>815126948</t>
  </si>
  <si>
    <t>Poznámka k položce:_x000D_
/rozebíratelný spoj…v sučin. s lisováním..)/, předarmaturami lisovací přechodka</t>
  </si>
  <si>
    <t>Pol309</t>
  </si>
  <si>
    <t>2018773081</t>
  </si>
  <si>
    <t>Pol310</t>
  </si>
  <si>
    <t>791201643</t>
  </si>
  <si>
    <t>Pol311</t>
  </si>
  <si>
    <t>G 5/4"</t>
  </si>
  <si>
    <t>625261710</t>
  </si>
  <si>
    <t>Pol312</t>
  </si>
  <si>
    <t>1568943665</t>
  </si>
  <si>
    <t>Pol313</t>
  </si>
  <si>
    <t>G2"</t>
  </si>
  <si>
    <t>482258347</t>
  </si>
  <si>
    <t>D30</t>
  </si>
  <si>
    <t>Filtr závitový</t>
  </si>
  <si>
    <t>Pol314</t>
  </si>
  <si>
    <t>-1103097749</t>
  </si>
  <si>
    <t>Pol315</t>
  </si>
  <si>
    <t>G 3/4" nap.</t>
  </si>
  <si>
    <t>-1284078577</t>
  </si>
  <si>
    <t>Pol316</t>
  </si>
  <si>
    <t>G 32</t>
  </si>
  <si>
    <t>50824364</t>
  </si>
  <si>
    <t>Pol317</t>
  </si>
  <si>
    <t>G 40</t>
  </si>
  <si>
    <t>64538840</t>
  </si>
  <si>
    <t>Pol318</t>
  </si>
  <si>
    <t>G 50</t>
  </si>
  <si>
    <t>-612939078</t>
  </si>
  <si>
    <t>Pol319</t>
  </si>
  <si>
    <t>DN 65 - lisovací 2/1/2"</t>
  </si>
  <si>
    <t>1396630959</t>
  </si>
  <si>
    <t>D31</t>
  </si>
  <si>
    <t>Zpětný ventil</t>
  </si>
  <si>
    <t>Pol320</t>
  </si>
  <si>
    <t>-893273323</t>
  </si>
  <si>
    <t>Pol321</t>
  </si>
  <si>
    <t>-1804204542</t>
  </si>
  <si>
    <t>D32</t>
  </si>
  <si>
    <t>Regulační ventil vyvažovací - měrící koncovky</t>
  </si>
  <si>
    <t>Pol322</t>
  </si>
  <si>
    <t>1634462944</t>
  </si>
  <si>
    <t>Pol323</t>
  </si>
  <si>
    <t>1917203830</t>
  </si>
  <si>
    <t>Pol324</t>
  </si>
  <si>
    <t>554682654</t>
  </si>
  <si>
    <t>Pol325</t>
  </si>
  <si>
    <t>56768233</t>
  </si>
  <si>
    <t>Pol326</t>
  </si>
  <si>
    <t>-5759071</t>
  </si>
  <si>
    <t>D33</t>
  </si>
  <si>
    <t>Pojistný ventil</t>
  </si>
  <si>
    <t>Pol327</t>
  </si>
  <si>
    <t>G 25, /300</t>
  </si>
  <si>
    <t>-1015881273</t>
  </si>
  <si>
    <t>Pol328</t>
  </si>
  <si>
    <t>Teploměr do potrubí l=60.100, -20-+50°C</t>
  </si>
  <si>
    <t>1549976288</t>
  </si>
  <si>
    <t>Pol329</t>
  </si>
  <si>
    <t>Tlakoměr  60, 0-600 vč. Sm., vent.</t>
  </si>
  <si>
    <t>-551990888</t>
  </si>
  <si>
    <t>D34</t>
  </si>
  <si>
    <t>Návarky M+R</t>
  </si>
  <si>
    <t>Pol330</t>
  </si>
  <si>
    <t>M 22x1 T cu 15/15 lisovací T tvarovka</t>
  </si>
  <si>
    <t>-1525130224</t>
  </si>
  <si>
    <t>Pol331</t>
  </si>
  <si>
    <t>1526900333</t>
  </si>
  <si>
    <t>D35</t>
  </si>
  <si>
    <t>Pancéřová tlaková hadice s opletem "nerez"</t>
  </si>
  <si>
    <t>Pol332</t>
  </si>
  <si>
    <t>PH 1" - 1000</t>
  </si>
  <si>
    <t>-1060107322</t>
  </si>
  <si>
    <t>Pol333</t>
  </si>
  <si>
    <t>PH 5/4" . 1000</t>
  </si>
  <si>
    <t>-1922232807</t>
  </si>
  <si>
    <t>Pol334</t>
  </si>
  <si>
    <t>PH 2" 1000</t>
  </si>
  <si>
    <t>927118420</t>
  </si>
  <si>
    <t>Pol335</t>
  </si>
  <si>
    <t>PH 1"- 600</t>
  </si>
  <si>
    <t>1574264239</t>
  </si>
  <si>
    <t>Poznámka k položce:_x000D_
dopojení na econet a na jednotky VZT_x000D_
upraveno při montáži</t>
  </si>
  <si>
    <t>Pol336</t>
  </si>
  <si>
    <t>1308733067</t>
  </si>
  <si>
    <t>Pol337</t>
  </si>
  <si>
    <t>Propláchování potrubí</t>
  </si>
  <si>
    <t>1849804360</t>
  </si>
  <si>
    <t>Pol338</t>
  </si>
  <si>
    <t>Topná a tlaková zkouška</t>
  </si>
  <si>
    <t>-808366309</t>
  </si>
  <si>
    <t>Pol339</t>
  </si>
  <si>
    <t>Zaregulování- komplexní zkoušky</t>
  </si>
  <si>
    <t>-1236431797</t>
  </si>
  <si>
    <t>Pol340</t>
  </si>
  <si>
    <t>Koordinace s profesemi</t>
  </si>
  <si>
    <t>-1641670871</t>
  </si>
  <si>
    <t>Pol341</t>
  </si>
  <si>
    <t>Štítky v profesionálním a graf. provedení</t>
  </si>
  <si>
    <t>1065886267</t>
  </si>
  <si>
    <t>Poznámka k položce:_x000D_
štítky  na potrubí, štítky na zařízení_x000D_
texty dle schéma - dodavatel</t>
  </si>
  <si>
    <t>D36</t>
  </si>
  <si>
    <t>OCELOVÉ KONSTRUKCE</t>
  </si>
  <si>
    <t>Pol342</t>
  </si>
  <si>
    <t>cca 160 závěsů a podpěr a 320 objímek</t>
  </si>
  <si>
    <t>-1507860796</t>
  </si>
  <si>
    <t>Poznámka k položce:_x000D_
závěsy,konzoly,táhla,tyče,spojovací mater,.hmoždinky a dalšítypové uložení,-na potrubí chladné vody  závěsný systém bez tepelných mostů_x000D_
celkem typová uložení_x000D_
Profil. materiál</t>
  </si>
  <si>
    <t>Pol343</t>
  </si>
  <si>
    <t>pomocné konstrukce pro uložení potrubí</t>
  </si>
  <si>
    <t>-1816343513</t>
  </si>
  <si>
    <t>Poznámka k položce:_x000D_
závěsy,konzoly,táhla,tyče,spojovací mater,.hmoždinky a dalšítypové uložení,-na potrubí chladné vody  závěsný systém bez tepelných mostů_x000D_
na střeše  - U12,U10</t>
  </si>
  <si>
    <t>D37</t>
  </si>
  <si>
    <t>TEPELNÁ IZOLACE proti rosení</t>
  </si>
  <si>
    <t>D38</t>
  </si>
  <si>
    <t>tepelná  vodivost 0,038, dodávka</t>
  </si>
  <si>
    <t>Pol344</t>
  </si>
  <si>
    <t>Tr.DN15 - tl.9mm</t>
  </si>
  <si>
    <t>-1641961922</t>
  </si>
  <si>
    <t>Poznámka k položce:_x000D_
izolační pouzdtra z kaučukové pěny na potrubí</t>
  </si>
  <si>
    <t>Pol345</t>
  </si>
  <si>
    <t>Tr.DN20-tl.9</t>
  </si>
  <si>
    <t>809825350</t>
  </si>
  <si>
    <t>Pol346</t>
  </si>
  <si>
    <t>Tr.DN25 - tl.13</t>
  </si>
  <si>
    <t>895490815</t>
  </si>
  <si>
    <t>Pol347</t>
  </si>
  <si>
    <t>Tr.DN35 - tl.19</t>
  </si>
  <si>
    <t>1890203312</t>
  </si>
  <si>
    <t>Pol348</t>
  </si>
  <si>
    <t>Tr.DN40 - tl.19</t>
  </si>
  <si>
    <t>-1867647584</t>
  </si>
  <si>
    <t>Pol349</t>
  </si>
  <si>
    <t>Tr.DN50 - tl.26</t>
  </si>
  <si>
    <t>-1510203090</t>
  </si>
  <si>
    <t>Pol350</t>
  </si>
  <si>
    <t>Tr.DN65  tl.26</t>
  </si>
  <si>
    <t>-289575225</t>
  </si>
  <si>
    <t>Pol351</t>
  </si>
  <si>
    <t>Tr.DN80 - tl.32</t>
  </si>
  <si>
    <t>-309261802</t>
  </si>
  <si>
    <t>Pol352</t>
  </si>
  <si>
    <t>Tr.DN100- tl.32</t>
  </si>
  <si>
    <t>-1604592221</t>
  </si>
  <si>
    <t>Pol353</t>
  </si>
  <si>
    <t>Tr.DN125 - tl.32</t>
  </si>
  <si>
    <t>-1006820705</t>
  </si>
  <si>
    <t>Pol354</t>
  </si>
  <si>
    <t>Tr.DN150 - tl.32</t>
  </si>
  <si>
    <t>-278324772</t>
  </si>
  <si>
    <t>Pol355</t>
  </si>
  <si>
    <t>Tr.DN200 - tl.32</t>
  </si>
  <si>
    <t>911058588</t>
  </si>
  <si>
    <t>D39</t>
  </si>
  <si>
    <t>Montáž izolace</t>
  </si>
  <si>
    <t>Pol356</t>
  </si>
  <si>
    <t>jednovrstvá -měří  plocha izolace</t>
  </si>
  <si>
    <t>1020686195</t>
  </si>
  <si>
    <t>Poznámka k položce:_x000D_
izolační pouzdra slepovaná proti rosení…</t>
  </si>
  <si>
    <t>Pol357</t>
  </si>
  <si>
    <t>Desky - kaučukové - M 99 A  tl. 29</t>
  </si>
  <si>
    <t>562232371</t>
  </si>
  <si>
    <t>Poznámka k položce:_x000D_
na  armatury, odbočky</t>
  </si>
  <si>
    <t>Pol358</t>
  </si>
  <si>
    <t>Povrchová úprava -hliníkový plech tl.1</t>
  </si>
  <si>
    <t>567534802</t>
  </si>
  <si>
    <t>Poznámka k položce:_x000D_
potrubí na střeše</t>
  </si>
  <si>
    <t>Pol359</t>
  </si>
  <si>
    <t>armatury na střeše-snímatelná pouzdra</t>
  </si>
  <si>
    <t>-1331841168</t>
  </si>
  <si>
    <t>D40</t>
  </si>
  <si>
    <t>NÁTĚRY SYNTETICKÉ ocelového potrubí</t>
  </si>
  <si>
    <t>Pol360</t>
  </si>
  <si>
    <t>do DN100 měří opravy doměrky odhad</t>
  </si>
  <si>
    <t>-1592374145</t>
  </si>
  <si>
    <t>Poznámka k položce:_x000D_
nátěr potrubí dvakrát základní</t>
  </si>
  <si>
    <t>Pol361</t>
  </si>
  <si>
    <t>963115551</t>
  </si>
  <si>
    <t>Poznámka k položce:_x000D_
nátěr potrubí dvakrát základní_x000D_
ostatní potrubí s povrchovou úpravou</t>
  </si>
  <si>
    <t>Pol362</t>
  </si>
  <si>
    <t>Nátěr ocel.konstrukcí pomocné prof.</t>
  </si>
  <si>
    <t>873349511</t>
  </si>
  <si>
    <t>Poznámka k položce:_x000D_
nátěr potrubí dvakrát základní_x000D_
žárově pozinkováno</t>
  </si>
  <si>
    <t>D41</t>
  </si>
  <si>
    <t>Pol363</t>
  </si>
  <si>
    <t>Stavební výpomoc (prostupy, osazení chr…)</t>
  </si>
  <si>
    <t>-394443481</t>
  </si>
  <si>
    <t>Pol364</t>
  </si>
  <si>
    <t>Vrtání zdiva 160/400</t>
  </si>
  <si>
    <t>786659345</t>
  </si>
  <si>
    <t>Pol365</t>
  </si>
  <si>
    <t>Osazení chrániček, začištění</t>
  </si>
  <si>
    <t>758456181</t>
  </si>
  <si>
    <t>Pol366</t>
  </si>
  <si>
    <t>Výpomoc při osazení závěsů konzol</t>
  </si>
  <si>
    <t>1103117910</t>
  </si>
  <si>
    <t>Pol367</t>
  </si>
  <si>
    <t>Pojízdná plošina ,</t>
  </si>
  <si>
    <t>2042186098</t>
  </si>
  <si>
    <t>Pol368</t>
  </si>
  <si>
    <t>Protipožární utěsnění  PO prostupů</t>
  </si>
  <si>
    <t>-535372962</t>
  </si>
  <si>
    <t>Pol369</t>
  </si>
  <si>
    <t>Dokumentace skut. Provedení</t>
  </si>
  <si>
    <t>1119900686</t>
  </si>
  <si>
    <t>D.1.4.4.1 - VRF chlazení</t>
  </si>
  <si>
    <t>Zař. 5 - Zařízení č.5 -    SYSTÉM 5 (5.NP a 6.NP)</t>
  </si>
  <si>
    <t>Zař. 6 - Zařízení č.6 - SYSTÉM 6 (3.NP a 4.NP)</t>
  </si>
  <si>
    <t>Zař. 7 - Zařízení č.7 -  SYSTÉM 7 (1.NP a 2.NP)</t>
  </si>
  <si>
    <t>Zař. 8 - Zařízení č.8 -  SYSTÉM 8 (1.PP+1.NP+2.NP levá část budovy)</t>
  </si>
  <si>
    <t>9 - NADŘAZENÝ ŘÍDÍCÍ SYSTÉM</t>
  </si>
  <si>
    <t>SZ - SPOLEČNÉ ZAŘÍZENÍ</t>
  </si>
  <si>
    <t>Zař. 5</t>
  </si>
  <si>
    <t>Zařízení č.5 -    SYSTÉM 5 (5.NP a 6.NP)</t>
  </si>
  <si>
    <t>5.1</t>
  </si>
  <si>
    <t>Venkovni jednotka Qchl = 112,0 kW, Qt =120,0 kW, Pchlmax. =35  kW, Ptmax. =33,38  kW, max. pocet pripojitelnych vnitrnich jednotek 69, max. vaha 756 kg. Hladina akustického tlaku cooling 63/heating 65 dB.</t>
  </si>
  <si>
    <t>-925013686</t>
  </si>
  <si>
    <t>5.2</t>
  </si>
  <si>
    <t>Vnitřní kazetová jednotka Qchl = 1,50 kW, Qt = 1,70 kW, Pchlmax. =0,03  kW, Ptmax. =0,03  kW, 220-240V/50Hz, vel. 700x700 mm, hladina akustického tlaku P-Hi33/Hi30/Med28/Low25 dB</t>
  </si>
  <si>
    <t>1166481219</t>
  </si>
  <si>
    <t>5.3</t>
  </si>
  <si>
    <t>Vnitřní kazetová jednotka Qchl = 2,20 kW, Qt = 2,50 kW, Pchlmax. =0,03  kW, Ptmax. =0,03  kW, 220-240V/50Hz, vel. 700x700 mm, hladina akustického tlaku P-Hi35/Hi32/Med29/Low25 dB</t>
  </si>
  <si>
    <t>2017629900</t>
  </si>
  <si>
    <t>5.4</t>
  </si>
  <si>
    <t>Vnitřní kazetová jednotka Qchl = 2,80 kW, Qt = 3,20 kW, Pchlmax. =0,03  kW, Ptmax. =0,03  kW, 220-240V/50Hz, vel. 700x700 mm, hladina akustického tlaku P-Hi35/Hi32/Med29/Low25 dB</t>
  </si>
  <si>
    <t>-1996552740</t>
  </si>
  <si>
    <t>5.5</t>
  </si>
  <si>
    <t>Vnitřní kazetová jednotka Qchl =3,60  kW, Qt = 4,0 kW, Pchlmax. =0,04  kW, Ptmax. =0,04  kW, 220-240V/50Hz, vel. 700x700 mm, hladina akustického tlaku P-Hi39/Hi36/Med31/Low26 dB</t>
  </si>
  <si>
    <t>672985336</t>
  </si>
  <si>
    <t>5.6</t>
  </si>
  <si>
    <t>Vnitřní kazetová jednotka Qchl =4,50  kW, Qt = 4,5 kW, Pchlmax. =0,045  kW, Ptmax. =0,045  kW, 220-240V/50Hz, vel. 700x700 mm, hladina akustického tlaku P-Hi39/Hi36/Med31/Low26 dB</t>
  </si>
  <si>
    <t>-2054102517</t>
  </si>
  <si>
    <t>5.7</t>
  </si>
  <si>
    <t>Dekorační panel pro kazetové jednotky.</t>
  </si>
  <si>
    <t>-354030913</t>
  </si>
  <si>
    <t>5.8.1</t>
  </si>
  <si>
    <t>Cu potrubí 6,35 mm vč.izolace</t>
  </si>
  <si>
    <t>1887797242</t>
  </si>
  <si>
    <t>5.8.2</t>
  </si>
  <si>
    <t>Cu potrubí 9,52 mm vč.izolace</t>
  </si>
  <si>
    <t>942575198</t>
  </si>
  <si>
    <t>5.8.3</t>
  </si>
  <si>
    <t>Cu potrubí 12,7 mm vč.izolace</t>
  </si>
  <si>
    <t>-331519890</t>
  </si>
  <si>
    <t>5.8.4</t>
  </si>
  <si>
    <t>Cu potrubí 15,88 mm vč.izolace</t>
  </si>
  <si>
    <t>-108964666</t>
  </si>
  <si>
    <t>5.8.5</t>
  </si>
  <si>
    <t>Cu potrubí 19,05 mm vč.izolace</t>
  </si>
  <si>
    <t>1154453114</t>
  </si>
  <si>
    <t>5.8.6</t>
  </si>
  <si>
    <t>Cu potrubí 28,58 mm vč.izolace</t>
  </si>
  <si>
    <t>293761347</t>
  </si>
  <si>
    <t>5.8.7</t>
  </si>
  <si>
    <t>Cu potrubí 34,92 mm vč.izolace</t>
  </si>
  <si>
    <t>2079205114</t>
  </si>
  <si>
    <t>5.8.8</t>
  </si>
  <si>
    <t>Rozbočovač 22</t>
  </si>
  <si>
    <t>-202155750</t>
  </si>
  <si>
    <t>5.8.9</t>
  </si>
  <si>
    <t>Rozbočovač 180</t>
  </si>
  <si>
    <t>1342262157</t>
  </si>
  <si>
    <t>5.8.10</t>
  </si>
  <si>
    <t>Rozbočovač 371</t>
  </si>
  <si>
    <t>-1584312983</t>
  </si>
  <si>
    <t>5.8.11</t>
  </si>
  <si>
    <t>Rozbočovač 540</t>
  </si>
  <si>
    <t>369733819</t>
  </si>
  <si>
    <t>5.8.12</t>
  </si>
  <si>
    <t>Rozbočovač venkovní jednotky</t>
  </si>
  <si>
    <t>987016290</t>
  </si>
  <si>
    <t>5.9</t>
  </si>
  <si>
    <t>Nástěnný ovládač</t>
  </si>
  <si>
    <t>621412009</t>
  </si>
  <si>
    <t>5.10</t>
  </si>
  <si>
    <t>Patrový ovladač</t>
  </si>
  <si>
    <t>2054005690</t>
  </si>
  <si>
    <t>5.11</t>
  </si>
  <si>
    <t>Přídavná náplň chladiva</t>
  </si>
  <si>
    <t>-1628340719</t>
  </si>
  <si>
    <t>5.12</t>
  </si>
  <si>
    <t>Kulový uzávěr</t>
  </si>
  <si>
    <t>1591103413</t>
  </si>
  <si>
    <t>5.13</t>
  </si>
  <si>
    <t>Detektor úniku chladiva</t>
  </si>
  <si>
    <t>1007798385</t>
  </si>
  <si>
    <t>Zař. 6</t>
  </si>
  <si>
    <t>Zařízení č.6 - SYSTÉM 6 (3.NP a 4.NP)</t>
  </si>
  <si>
    <t>6.1</t>
  </si>
  <si>
    <t>Venkovni jednotka Qchl = 192,0 kW, Qt = 200,0 kW, Pchlmax. =52,5  kW, Ptmax. =52  kW, max. pocet pripojitelnych vnitrnich jednotek 80, max. vaha 1134 kg. Hladina akustického tlaku cooling 64/heating 65 dB.</t>
  </si>
  <si>
    <t>1419394975</t>
  </si>
  <si>
    <t>6.2</t>
  </si>
  <si>
    <t>-399754061</t>
  </si>
  <si>
    <t>6.3</t>
  </si>
  <si>
    <t>-987988655</t>
  </si>
  <si>
    <t>6.4</t>
  </si>
  <si>
    <t>-190521064</t>
  </si>
  <si>
    <t>6.5</t>
  </si>
  <si>
    <t>1727731180</t>
  </si>
  <si>
    <t>6.6</t>
  </si>
  <si>
    <t>Vnitřní nástěnná jednotka Qchl = 5,60 kW, Qt = 6,30 kW, Pchlmax. =0,06 kW, Ptmax. =0,06 kW, 220-240V/50Hz, hladina akustického tlaku P-Hi47/Hi43/Med39/Low31 dB</t>
  </si>
  <si>
    <t>1164732597</t>
  </si>
  <si>
    <t>6.7</t>
  </si>
  <si>
    <t>-17754757</t>
  </si>
  <si>
    <t>6.8.1</t>
  </si>
  <si>
    <t>1746854553</t>
  </si>
  <si>
    <t>6.8.2</t>
  </si>
  <si>
    <t>-1314765955</t>
  </si>
  <si>
    <t>6.8.3</t>
  </si>
  <si>
    <t>-1207656404</t>
  </si>
  <si>
    <t>6.8.4</t>
  </si>
  <si>
    <t>1449642014</t>
  </si>
  <si>
    <t>6.8.5</t>
  </si>
  <si>
    <t>-1339065563</t>
  </si>
  <si>
    <t>6.8.6</t>
  </si>
  <si>
    <t>Cu potrubí 22,22 mm vč.izolace</t>
  </si>
  <si>
    <t>-303902835</t>
  </si>
  <si>
    <t>6.8.7</t>
  </si>
  <si>
    <t>-1018860972</t>
  </si>
  <si>
    <t>6.8.8</t>
  </si>
  <si>
    <t>1761301480</t>
  </si>
  <si>
    <t>6.8.9</t>
  </si>
  <si>
    <t>-586596522</t>
  </si>
  <si>
    <t>6.8.10</t>
  </si>
  <si>
    <t>-30130425</t>
  </si>
  <si>
    <t>6.8.11</t>
  </si>
  <si>
    <t>-1162077363</t>
  </si>
  <si>
    <t>6.8.12</t>
  </si>
  <si>
    <t>1811919045</t>
  </si>
  <si>
    <t>6.8.13</t>
  </si>
  <si>
    <t>-573650144</t>
  </si>
  <si>
    <t>6.9</t>
  </si>
  <si>
    <t>-458035373</t>
  </si>
  <si>
    <t>6.10</t>
  </si>
  <si>
    <t>-1424693895</t>
  </si>
  <si>
    <t>6.11</t>
  </si>
  <si>
    <t>1946503092</t>
  </si>
  <si>
    <t>6.12</t>
  </si>
  <si>
    <t>1743097587</t>
  </si>
  <si>
    <t>6.13</t>
  </si>
  <si>
    <t>807167530</t>
  </si>
  <si>
    <t>Zař. 7</t>
  </si>
  <si>
    <t>Zařízení č.7 -  SYSTÉM 7 (1.NP a 2.NP)</t>
  </si>
  <si>
    <t>7.1</t>
  </si>
  <si>
    <t>Venkovni jednotka Qchl = 164,1 kW, Qt = 170 kW, Pchlmax. =42 kW, Ptmax. =40 kW, max. pocet pripojitelnych vnitrnich jednotek 80, max. vaha 1134 kg. Hladina akustického tlaku cooling 64/heating 65 dB.</t>
  </si>
  <si>
    <t>-1564900833</t>
  </si>
  <si>
    <t>7.2</t>
  </si>
  <si>
    <t>-369630504</t>
  </si>
  <si>
    <t>7.3</t>
  </si>
  <si>
    <t>260757598</t>
  </si>
  <si>
    <t>7.4</t>
  </si>
  <si>
    <t>696836446</t>
  </si>
  <si>
    <t>7.5</t>
  </si>
  <si>
    <t>-295047084</t>
  </si>
  <si>
    <t>7.6</t>
  </si>
  <si>
    <t>763652186</t>
  </si>
  <si>
    <t>7.7</t>
  </si>
  <si>
    <t>242442977</t>
  </si>
  <si>
    <t>7.8.1</t>
  </si>
  <si>
    <t>13238219</t>
  </si>
  <si>
    <t>7.8.2</t>
  </si>
  <si>
    <t>206701369</t>
  </si>
  <si>
    <t>7.8.3</t>
  </si>
  <si>
    <t>-176593054</t>
  </si>
  <si>
    <t>7.8.4</t>
  </si>
  <si>
    <t>-713533916</t>
  </si>
  <si>
    <t>7.8.5</t>
  </si>
  <si>
    <t>17889005</t>
  </si>
  <si>
    <t>7.8.6</t>
  </si>
  <si>
    <t>-235944206</t>
  </si>
  <si>
    <t>7.8.7</t>
  </si>
  <si>
    <t>-630008233</t>
  </si>
  <si>
    <t>7.8.8</t>
  </si>
  <si>
    <t>1184582538</t>
  </si>
  <si>
    <t>7.8.9</t>
  </si>
  <si>
    <t>-683148559</t>
  </si>
  <si>
    <t>7.8.10</t>
  </si>
  <si>
    <t>-1736533166</t>
  </si>
  <si>
    <t>7.8.11</t>
  </si>
  <si>
    <t>-934009756</t>
  </si>
  <si>
    <t>7.8.12</t>
  </si>
  <si>
    <t>903839331</t>
  </si>
  <si>
    <t>7.8.13</t>
  </si>
  <si>
    <t>-1175999739</t>
  </si>
  <si>
    <t>7.9</t>
  </si>
  <si>
    <t>1392942781</t>
  </si>
  <si>
    <t>7.10</t>
  </si>
  <si>
    <t>2138021340</t>
  </si>
  <si>
    <t>7.11</t>
  </si>
  <si>
    <t>478369789</t>
  </si>
  <si>
    <t>7.12</t>
  </si>
  <si>
    <t>1361175844</t>
  </si>
  <si>
    <t>7.13</t>
  </si>
  <si>
    <t>-1795409204</t>
  </si>
  <si>
    <t>Zař. 8</t>
  </si>
  <si>
    <t>Zařízení č.8 -  SYSTÉM 8 (1.PP+1.NP+2.NP levá část budovy)</t>
  </si>
  <si>
    <t>Venkovni jednotka Qchl = 56,5 kW, Qt = 60,0 kW, Pchlmax. =13,97 kW, Ptmax. =12,5 kW, max. pocet pripojitelnych vnitrnich jednotek 39, max. vaha 378 kg. Hladina akustického tlaku cooling 61/heating 62 dB.</t>
  </si>
  <si>
    <t>1919611076</t>
  </si>
  <si>
    <t>-1633239790</t>
  </si>
  <si>
    <t>8.3</t>
  </si>
  <si>
    <t>423983167</t>
  </si>
  <si>
    <t>8.4</t>
  </si>
  <si>
    <t>943900499</t>
  </si>
  <si>
    <t>8.5</t>
  </si>
  <si>
    <t>135649527</t>
  </si>
  <si>
    <t>8.6</t>
  </si>
  <si>
    <t>132090169</t>
  </si>
  <si>
    <t>8.7.1</t>
  </si>
  <si>
    <t>Cu potrubí 6,35 mm</t>
  </si>
  <si>
    <t>1957125150</t>
  </si>
  <si>
    <t>8.7.2</t>
  </si>
  <si>
    <t>Cu potrubí 9,52 mm</t>
  </si>
  <si>
    <t>325131417</t>
  </si>
  <si>
    <t>8.7.3</t>
  </si>
  <si>
    <t>Cu potrubí 12,7 mm</t>
  </si>
  <si>
    <t>-1318370331</t>
  </si>
  <si>
    <t>8.7.4</t>
  </si>
  <si>
    <t>Cu potrubí 15,88 mm</t>
  </si>
  <si>
    <t>-1553562468</t>
  </si>
  <si>
    <t>8.7.5</t>
  </si>
  <si>
    <t>Cu potrubí 19,05 mm</t>
  </si>
  <si>
    <t>-388021612</t>
  </si>
  <si>
    <t>8.7.6</t>
  </si>
  <si>
    <t>Cu potrubí 28,58 mm</t>
  </si>
  <si>
    <t>226320727</t>
  </si>
  <si>
    <t>8.7.7</t>
  </si>
  <si>
    <t>1514181301</t>
  </si>
  <si>
    <t>8.7.8</t>
  </si>
  <si>
    <t>1503843453</t>
  </si>
  <si>
    <t>8.7.9</t>
  </si>
  <si>
    <t>Rozbočovač 370</t>
  </si>
  <si>
    <t>-882754843</t>
  </si>
  <si>
    <t>8.7.10</t>
  </si>
  <si>
    <t>1486761989</t>
  </si>
  <si>
    <t>8.8</t>
  </si>
  <si>
    <t>-1787455253</t>
  </si>
  <si>
    <t>8.9</t>
  </si>
  <si>
    <t>-1142086026</t>
  </si>
  <si>
    <t>8.10</t>
  </si>
  <si>
    <t>-1574735212</t>
  </si>
  <si>
    <t>8.11</t>
  </si>
  <si>
    <t>-27821858</t>
  </si>
  <si>
    <t>8.12</t>
  </si>
  <si>
    <t>1322314865</t>
  </si>
  <si>
    <t>NADŘAZENÝ ŘÍDÍCÍ SYSTÉM</t>
  </si>
  <si>
    <t>9.1</t>
  </si>
  <si>
    <t>Inteligentní dotykový ovladač pro řízení až 128 vnitnřích jednotek</t>
  </si>
  <si>
    <t>-426198381</t>
  </si>
  <si>
    <t>SZ</t>
  </si>
  <si>
    <t>SPOLEČNÉ ZAŘÍZENÍ</t>
  </si>
  <si>
    <t>SZ.1</t>
  </si>
  <si>
    <t>Ocelové konstrukce pod venkovní kond.jednotky, vč.podkladní gumy</t>
  </si>
  <si>
    <t>1853748529</t>
  </si>
  <si>
    <t>SZ.2</t>
  </si>
  <si>
    <t>Požární ucpávky</t>
  </si>
  <si>
    <t>-1533601762</t>
  </si>
  <si>
    <t>SZ.3</t>
  </si>
  <si>
    <t>Montážní, těsnící a spoj.materiál</t>
  </si>
  <si>
    <t>-173066288</t>
  </si>
  <si>
    <t>SZ.4</t>
  </si>
  <si>
    <t>-264952872</t>
  </si>
  <si>
    <t>SZ.5</t>
  </si>
  <si>
    <t>Uvedení do provozu, zaškolení obsluhy</t>
  </si>
  <si>
    <t>-1127287633</t>
  </si>
  <si>
    <t>SZ.6</t>
  </si>
  <si>
    <t>Měření hluku</t>
  </si>
  <si>
    <t>-356694014</t>
  </si>
  <si>
    <t>SZ.7</t>
  </si>
  <si>
    <t>Stavební přípomoce - vrtání prostupů</t>
  </si>
  <si>
    <t>-1776913050</t>
  </si>
  <si>
    <t>SZ.8</t>
  </si>
  <si>
    <t>Předávací dokumentace, projekt skutečného provedení</t>
  </si>
  <si>
    <t>-824556973</t>
  </si>
  <si>
    <t>SZ.9</t>
  </si>
  <si>
    <t>Montáže, dopravní náklady, …</t>
  </si>
  <si>
    <t>-1342089416</t>
  </si>
  <si>
    <t>D.1.4.4.2 - Chlazení TM</t>
  </si>
  <si>
    <t>T1 - Systém T1 (Technické místnosti 1.PP - 4.NP)</t>
  </si>
  <si>
    <t>T2 - Systém T2 - Technické místnosti (2.NP-5.NP - levá část budovy)</t>
  </si>
  <si>
    <t>Zař. 13 - Split systém - Technické místnosti 6.NP (m.č.6.113)</t>
  </si>
  <si>
    <t>SPOLEČNÉ ZAŘÍZENÍ - SPOLEČNÉ ZAŘÍZENÍ</t>
  </si>
  <si>
    <t>T1</t>
  </si>
  <si>
    <t>Systém T1 (Technické místnosti 1.PP - 4.NP)</t>
  </si>
  <si>
    <t>11.1</t>
  </si>
  <si>
    <t>Venkovni jednotka Qchl = 50,0 kW, Qt = 56,0 kW, Pchlmax. =14,01  kW, Ptmax. =14,69  kW, max. pocet pripojitelnych vnitrnich jednotek 34, max. vaha 378 kg. Hladina akustického tlaku cooling 60/heating 62 dB.</t>
  </si>
  <si>
    <t>-1172626532</t>
  </si>
  <si>
    <t>11.2</t>
  </si>
  <si>
    <t>Vnitřní kazetová jednotka Qchl =3,60  kW, Qt = 4,0 kW, Pchlmax. =0,03  kW, Ptmax. =0,03  kW, 220-240V/50Hz, hladina akustického tlaku P-Hi40/Hi38/Med33/Low28 dB</t>
  </si>
  <si>
    <t>-217672512</t>
  </si>
  <si>
    <t>11.3</t>
  </si>
  <si>
    <t>Vnitřní kazetová jednotka Qchl = 5,60 kW, Qt = 6,30 kW, Pchlmax. =0,06 kW, Ptmax. =0,06 kW, 220-240V/50Hz, hladina akustického tlaku P-Hi47/Hi43/Med39/Low31 dB</t>
  </si>
  <si>
    <t>-1979624815</t>
  </si>
  <si>
    <t>11.4</t>
  </si>
  <si>
    <t>-749851720</t>
  </si>
  <si>
    <t>11.5.1</t>
  </si>
  <si>
    <t>-1963409961</t>
  </si>
  <si>
    <t>11.5.2</t>
  </si>
  <si>
    <t>444522410</t>
  </si>
  <si>
    <t>11.5.3</t>
  </si>
  <si>
    <t>-2144175635</t>
  </si>
  <si>
    <t>11.5.4</t>
  </si>
  <si>
    <t>-1001039509</t>
  </si>
  <si>
    <t>11.5.5</t>
  </si>
  <si>
    <t>-2080712559</t>
  </si>
  <si>
    <t>11.5.6</t>
  </si>
  <si>
    <t>-1578791595</t>
  </si>
  <si>
    <t>11.5.7</t>
  </si>
  <si>
    <t>798577164</t>
  </si>
  <si>
    <t>11.5.8</t>
  </si>
  <si>
    <t>-1857938034</t>
  </si>
  <si>
    <t>11.5.9</t>
  </si>
  <si>
    <t>-438809187</t>
  </si>
  <si>
    <t>11.6</t>
  </si>
  <si>
    <t>1605467741</t>
  </si>
  <si>
    <t>11.7</t>
  </si>
  <si>
    <t>1626515925</t>
  </si>
  <si>
    <t>11.8</t>
  </si>
  <si>
    <t>-871227404</t>
  </si>
  <si>
    <t>11.9</t>
  </si>
  <si>
    <t>-272914007</t>
  </si>
  <si>
    <t>T2</t>
  </si>
  <si>
    <t>Systém T2 - Technické místnosti (2.NP-5.NP - levá část budovy)</t>
  </si>
  <si>
    <t>12.1</t>
  </si>
  <si>
    <t>Venkovni jednotka Qchl = 12,1 kW, Qt = 11,2 kW, Pchlmax. =3,16  kW, Ptmax. =2,57 kW, max. pocet pripojitelnych vnitrnich jednotek 8, max. vaha 87 kg. Hladina akustického tlaku cooling 52/ heating 55 dB.</t>
  </si>
  <si>
    <t>716723475</t>
  </si>
  <si>
    <t>12.2</t>
  </si>
  <si>
    <t>Vnitřní kazetová jednotka Qchl = 4,5 kW, Qt = 5,0 kW,Pchlmax. =0,04 kW, Ptmax. =0,04, 220-240V/50H, hladina akustického tlaku  P-Hi40/Hi38/Med33/Low28 dB</t>
  </si>
  <si>
    <t>645151369</t>
  </si>
  <si>
    <t>12.3</t>
  </si>
  <si>
    <t>883394831</t>
  </si>
  <si>
    <t>12.4</t>
  </si>
  <si>
    <t>-791013139</t>
  </si>
  <si>
    <t>12.5.1</t>
  </si>
  <si>
    <t>-1142233770</t>
  </si>
  <si>
    <t>12.5.2</t>
  </si>
  <si>
    <t>-1320414173</t>
  </si>
  <si>
    <t>12.5.3</t>
  </si>
  <si>
    <t>-853304346</t>
  </si>
  <si>
    <t>12.5.4</t>
  </si>
  <si>
    <t>-1235191792</t>
  </si>
  <si>
    <t>12.5.5</t>
  </si>
  <si>
    <t>1058799534</t>
  </si>
  <si>
    <t>12.6</t>
  </si>
  <si>
    <t>1934193402</t>
  </si>
  <si>
    <t>12.7</t>
  </si>
  <si>
    <t>-1745665409</t>
  </si>
  <si>
    <t>12.8</t>
  </si>
  <si>
    <t>1278684816</t>
  </si>
  <si>
    <t>12.9</t>
  </si>
  <si>
    <t>-600204758</t>
  </si>
  <si>
    <t>Zař. 13</t>
  </si>
  <si>
    <t>Split systém - Technické místnosti 6.NP (m.č.6.113)</t>
  </si>
  <si>
    <t>13.1</t>
  </si>
  <si>
    <t>Venkovni jednotka Qchl = 4, kW, Qt = 4,6 kW, Pchlmax. =1,22 kW, Ptmax. =1,2 kW, max. pocet pripojitelnych vnitrnich jednotek 1, max. vaha 45 kg. Hladina akustického tlaku cooling 52/ heating 55 dB.</t>
  </si>
  <si>
    <t>-1633762799</t>
  </si>
  <si>
    <t>13.2</t>
  </si>
  <si>
    <t>Vnitřní kazetová jednotka Qchl =4,0  kW, Qt = 4,6 kW, Pchlmax. =0,03  kW, Ptmax. =0,03  kW, 220-240V/50Hz, hladina akustického tlaku P-Hi40/Hi38/Med33/Low28 dB</t>
  </si>
  <si>
    <t>2015623257</t>
  </si>
  <si>
    <t>13.3</t>
  </si>
  <si>
    <t>-902620383</t>
  </si>
  <si>
    <t>13.4</t>
  </si>
  <si>
    <t>Interface pro připojení k síti</t>
  </si>
  <si>
    <t>1977972289</t>
  </si>
  <si>
    <t>13.5.1</t>
  </si>
  <si>
    <t>101462752</t>
  </si>
  <si>
    <t>13.5.2</t>
  </si>
  <si>
    <t>-831104431</t>
  </si>
  <si>
    <t>13.5.3</t>
  </si>
  <si>
    <t>-848151134</t>
  </si>
  <si>
    <t>13.5.4</t>
  </si>
  <si>
    <t>-1200540236</t>
  </si>
  <si>
    <t>13.5.5</t>
  </si>
  <si>
    <t>-1581615640</t>
  </si>
  <si>
    <t>13.6</t>
  </si>
  <si>
    <t>-364901548</t>
  </si>
  <si>
    <t>13.7</t>
  </si>
  <si>
    <t>799756899</t>
  </si>
  <si>
    <t>13.8</t>
  </si>
  <si>
    <t>1779186242</t>
  </si>
  <si>
    <t>13.9</t>
  </si>
  <si>
    <t>1958908560</t>
  </si>
  <si>
    <t>SZ1</t>
  </si>
  <si>
    <t>-1462770435</t>
  </si>
  <si>
    <t>SZ2</t>
  </si>
  <si>
    <t>-1206167564</t>
  </si>
  <si>
    <t>SZ3</t>
  </si>
  <si>
    <t>5951461</t>
  </si>
  <si>
    <t>SZ4</t>
  </si>
  <si>
    <t>-238893677</t>
  </si>
  <si>
    <t>SZ5</t>
  </si>
  <si>
    <t>-1086477542</t>
  </si>
  <si>
    <t>SZ6</t>
  </si>
  <si>
    <t>-1983380058</t>
  </si>
  <si>
    <t>SZ7</t>
  </si>
  <si>
    <t>-710288445</t>
  </si>
  <si>
    <t>SZ8</t>
  </si>
  <si>
    <t>-370455745</t>
  </si>
  <si>
    <t>SZ9</t>
  </si>
  <si>
    <t>-2044390071</t>
  </si>
  <si>
    <t>D.1.4.5 - Slaboproud</t>
  </si>
  <si>
    <t>D1 - Elektroinstalace</t>
  </si>
  <si>
    <t xml:space="preserve">    D2 - Technologie strukturované kabeláže</t>
  </si>
  <si>
    <t xml:space="preserve">    D3 - Technologie kamerového systému</t>
  </si>
  <si>
    <t xml:space="preserve">    D4 - Technologie přístupového systému</t>
  </si>
  <si>
    <t xml:space="preserve">    D5 - Technologie sestra - pacient</t>
  </si>
  <si>
    <t xml:space="preserve">    D6 - Společná televizní anténa</t>
  </si>
  <si>
    <t xml:space="preserve">    D7 - Společné kabelové trasy</t>
  </si>
  <si>
    <t xml:space="preserve">    D8 - Hodinová zúčtovací sazba</t>
  </si>
  <si>
    <t>Elektroinstalace</t>
  </si>
  <si>
    <t>Technologie strukturované kabeláže</t>
  </si>
  <si>
    <t>Pol1</t>
  </si>
  <si>
    <t>Datový rozvaděč  prosklené dveře 800x800 42U do servervovnen na jednotlivých podlažích</t>
  </si>
  <si>
    <t>-1366765478</t>
  </si>
  <si>
    <t>Pol2</t>
  </si>
  <si>
    <t>Kolečka pod datový rozvaděč</t>
  </si>
  <si>
    <t>209831776</t>
  </si>
  <si>
    <t>Pol3</t>
  </si>
  <si>
    <t>Napájecí panel 8x 230V 19´´ / 1U s přepěťovou ochranou</t>
  </si>
  <si>
    <t>1835653267</t>
  </si>
  <si>
    <t>Pol4</t>
  </si>
  <si>
    <t>Telefonní patchpanel 50 portů cat 3</t>
  </si>
  <si>
    <t>1027879772</t>
  </si>
  <si>
    <t>Pol5</t>
  </si>
  <si>
    <t>Telefonní patchpanel 25 portů cat 3</t>
  </si>
  <si>
    <t>811400069</t>
  </si>
  <si>
    <t>Pol6</t>
  </si>
  <si>
    <t>Datový patchpanel cat 6 UTP 24 portů</t>
  </si>
  <si>
    <t>-1681973789</t>
  </si>
  <si>
    <t>Pol7</t>
  </si>
  <si>
    <t>Optická vana pro 24 vláken, vybavená včetně kazet, pigtailů a spojek</t>
  </si>
  <si>
    <t>1591835463</t>
  </si>
  <si>
    <t>Pol8</t>
  </si>
  <si>
    <t>Box s krone pásky vybavený pro kapacitu 300 linek</t>
  </si>
  <si>
    <t>-1721281762</t>
  </si>
  <si>
    <t>Pol9</t>
  </si>
  <si>
    <t>Vyvazovací panel</t>
  </si>
  <si>
    <t>403097248</t>
  </si>
  <si>
    <t>Pol10</t>
  </si>
  <si>
    <t>Montážní sada M6</t>
  </si>
  <si>
    <t>-371365804</t>
  </si>
  <si>
    <t>Pol11</t>
  </si>
  <si>
    <t>Datová zásuvka 2x RJ45 k zapuštění, komplet</t>
  </si>
  <si>
    <t>1159208541</t>
  </si>
  <si>
    <t>Pol12</t>
  </si>
  <si>
    <t>Datová zásuvka 2xRJ45 do operačních sálů - rovná</t>
  </si>
  <si>
    <t>1639875346</t>
  </si>
  <si>
    <t>Pol13</t>
  </si>
  <si>
    <t>Datová zásuvka 2xRJ45 do operačních sálů - šikmá</t>
  </si>
  <si>
    <t>-1594766088</t>
  </si>
  <si>
    <t>Pol14</t>
  </si>
  <si>
    <t>Datová zásuvka 2x RJ45 nad podhled - příprava pro Wifi, kamery, E-moduly</t>
  </si>
  <si>
    <t>1196398397</t>
  </si>
  <si>
    <t>Pol15</t>
  </si>
  <si>
    <t>HDMI zásuvka k zapuštění, komplet</t>
  </si>
  <si>
    <t>1764927821</t>
  </si>
  <si>
    <t>Pol16</t>
  </si>
  <si>
    <t>HDMI kabel 15 metrů</t>
  </si>
  <si>
    <t>661293448</t>
  </si>
  <si>
    <t>Pol17</t>
  </si>
  <si>
    <t>Zavaření optických vláken</t>
  </si>
  <si>
    <t>-1412131248</t>
  </si>
  <si>
    <t>Pol18</t>
  </si>
  <si>
    <t>Měření optických vláken, včetně měřícího protokolu</t>
  </si>
  <si>
    <t>-1940465431</t>
  </si>
  <si>
    <t>Pol19</t>
  </si>
  <si>
    <t>Měření metalických portů, včetně měřícího protokolu</t>
  </si>
  <si>
    <t>407321404</t>
  </si>
  <si>
    <t>Pol20</t>
  </si>
  <si>
    <t>Popis datových zásuvek, rozvaděčů</t>
  </si>
  <si>
    <t>-106931376</t>
  </si>
  <si>
    <t>Pol21</t>
  </si>
  <si>
    <t>Patchkabel 2m cat 6</t>
  </si>
  <si>
    <t>565923358</t>
  </si>
  <si>
    <t>Pol22</t>
  </si>
  <si>
    <t>Patchkabel 3m cat 6</t>
  </si>
  <si>
    <t>-1411494307</t>
  </si>
  <si>
    <t>Pol23</t>
  </si>
  <si>
    <t>Optický patchkabel SM LC-LC duplex 2m</t>
  </si>
  <si>
    <t>1991650161</t>
  </si>
  <si>
    <t>Pol24</t>
  </si>
  <si>
    <t>Kabel UTP cat 6, dle požárních norem</t>
  </si>
  <si>
    <t>1088046410</t>
  </si>
  <si>
    <t>Pol25</t>
  </si>
  <si>
    <t>Telefonní kabel 50 párů dle požárních norem</t>
  </si>
  <si>
    <t>1214877100</t>
  </si>
  <si>
    <t>Pol26</t>
  </si>
  <si>
    <t>Telefonní kabel 25 párů dle požárních norem</t>
  </si>
  <si>
    <t>561988796</t>
  </si>
  <si>
    <t>Pol27</t>
  </si>
  <si>
    <t>Optický kabel SM 12 vláken LSOH</t>
  </si>
  <si>
    <t>780562736</t>
  </si>
  <si>
    <t>Pol28</t>
  </si>
  <si>
    <t>Trubka ohebná 32mm dle požárních norem</t>
  </si>
  <si>
    <t>1356988997</t>
  </si>
  <si>
    <t>Pol29</t>
  </si>
  <si>
    <t>Trubka ohebná 25mm dle požárních norem</t>
  </si>
  <si>
    <t>-481741133</t>
  </si>
  <si>
    <t>Pol30</t>
  </si>
  <si>
    <t>Svazkové držáky, včetně uchycení</t>
  </si>
  <si>
    <t>1571028402</t>
  </si>
  <si>
    <t>Pol31</t>
  </si>
  <si>
    <t>Protipožární utěsnění včetně štítku</t>
  </si>
  <si>
    <t>-1214298111</t>
  </si>
  <si>
    <t>Pol32</t>
  </si>
  <si>
    <t>Drobný materiál (relé,…)</t>
  </si>
  <si>
    <t>-1068699214</t>
  </si>
  <si>
    <t>Pol33</t>
  </si>
  <si>
    <t>1282813927</t>
  </si>
  <si>
    <t>Technologie kamerového systému</t>
  </si>
  <si>
    <t>Pol34</t>
  </si>
  <si>
    <t>IP kamera 4MPx bullet, motorzoom 2,8-12mm antivandal</t>
  </si>
  <si>
    <t>2059167366</t>
  </si>
  <si>
    <t>Pol35</t>
  </si>
  <si>
    <t>IP kamera 4MPx dome, motorzoom 2,8-12mm antivandal</t>
  </si>
  <si>
    <t>-1986089198</t>
  </si>
  <si>
    <t>Pol36</t>
  </si>
  <si>
    <t>IP kamera hemisférická, dome provedení 5MPx</t>
  </si>
  <si>
    <t>323651678</t>
  </si>
  <si>
    <t>Pol37</t>
  </si>
  <si>
    <t>Výkonný síťový NVR záznam, 16 kamer (bez HDD),</t>
  </si>
  <si>
    <t>378482660</t>
  </si>
  <si>
    <t>Pol38</t>
  </si>
  <si>
    <t>HDD 6 TB pro kamerové systémy</t>
  </si>
  <si>
    <t>-241218057</t>
  </si>
  <si>
    <t>Pol39</t>
  </si>
  <si>
    <t>optický switch, 24x Gb SFP/8x Gb RJ45/4x 10Gb SFP uplink, MNG, vybavený 10x SFP modulem</t>
  </si>
  <si>
    <t>-2138414715</t>
  </si>
  <si>
    <t>Pol40</t>
  </si>
  <si>
    <t>POE switch 16 portů s SFP moduly</t>
  </si>
  <si>
    <t>-1735751205</t>
  </si>
  <si>
    <t>-934066788</t>
  </si>
  <si>
    <t>Pol41</t>
  </si>
  <si>
    <t>Kabel UTP cat. 6 dle požárních norem</t>
  </si>
  <si>
    <t>-547273516</t>
  </si>
  <si>
    <t>Pol42</t>
  </si>
  <si>
    <t>Konektor RJ45 včetně krytky</t>
  </si>
  <si>
    <t>-787546455</t>
  </si>
  <si>
    <t>Pol43</t>
  </si>
  <si>
    <t>634414367</t>
  </si>
  <si>
    <t>Pol44</t>
  </si>
  <si>
    <t>Stropní kabelové příchytky, včetně uchycení</t>
  </si>
  <si>
    <t>-605959745</t>
  </si>
  <si>
    <t>Pol45</t>
  </si>
  <si>
    <t>145313407</t>
  </si>
  <si>
    <t>Pol46</t>
  </si>
  <si>
    <t>957134579</t>
  </si>
  <si>
    <t>Technologie přístupového systému</t>
  </si>
  <si>
    <t>Pol47</t>
  </si>
  <si>
    <t>Interkom 4x tlačítko kompatibilní se stávajícícm systémem</t>
  </si>
  <si>
    <t>-1825666653</t>
  </si>
  <si>
    <t>Pol48</t>
  </si>
  <si>
    <t>Řídící modul E</t>
  </si>
  <si>
    <t>-364367859</t>
  </si>
  <si>
    <t>Pol49</t>
  </si>
  <si>
    <t>Zálohovaný zdroj 5A pro řídící modul</t>
  </si>
  <si>
    <t>-894026683</t>
  </si>
  <si>
    <t>Pol50</t>
  </si>
  <si>
    <t>Baterie 12V /17 Ah</t>
  </si>
  <si>
    <t>1085713184</t>
  </si>
  <si>
    <t>Pol51</t>
  </si>
  <si>
    <t>Modul AX</t>
  </si>
  <si>
    <t>-589779020</t>
  </si>
  <si>
    <t>Pol52</t>
  </si>
  <si>
    <t>Modul AXS</t>
  </si>
  <si>
    <t>-1945831592</t>
  </si>
  <si>
    <t>Pol53</t>
  </si>
  <si>
    <t>Box pro zapojení  modulů AX/AXS</t>
  </si>
  <si>
    <t>-1415857061</t>
  </si>
  <si>
    <t>Pol54</t>
  </si>
  <si>
    <t>Čtečka karet vnitřní</t>
  </si>
  <si>
    <t>-618662477</t>
  </si>
  <si>
    <t>Pol55</t>
  </si>
  <si>
    <t>Čtečka karet venkovní</t>
  </si>
  <si>
    <t>-1653840751</t>
  </si>
  <si>
    <t>Pol56</t>
  </si>
  <si>
    <t>Krabice AK80 pod čtečku</t>
  </si>
  <si>
    <t>-2115875830</t>
  </si>
  <si>
    <t>Pol57</t>
  </si>
  <si>
    <t>Štítek na čtečku</t>
  </si>
  <si>
    <t>545798273</t>
  </si>
  <si>
    <t>Pol58</t>
  </si>
  <si>
    <t>Napájecí adaptér 12V 1A</t>
  </si>
  <si>
    <t>1407021610</t>
  </si>
  <si>
    <t>Pol59</t>
  </si>
  <si>
    <t>Zálohovaný napájecí zdroj 12V 1A</t>
  </si>
  <si>
    <t>-677037127</t>
  </si>
  <si>
    <t>Pol60</t>
  </si>
  <si>
    <t>Baterie 12V 7Ah</t>
  </si>
  <si>
    <t>1533105806</t>
  </si>
  <si>
    <t>Pol61</t>
  </si>
  <si>
    <t>Odchodové tlačítko pro posuvné dveře, komplet</t>
  </si>
  <si>
    <t>-577945545</t>
  </si>
  <si>
    <t>Pol62</t>
  </si>
  <si>
    <t>Připojení zámků, posuvných dveří, výtahů</t>
  </si>
  <si>
    <t>1207988151</t>
  </si>
  <si>
    <t>Pol63</t>
  </si>
  <si>
    <t>Připojení E modulu do LAN</t>
  </si>
  <si>
    <t>1486519032</t>
  </si>
  <si>
    <t>Pol64</t>
  </si>
  <si>
    <t>Elektrootvírač 12V nízkoodběrový</t>
  </si>
  <si>
    <t>1752696313</t>
  </si>
  <si>
    <t>Pol65</t>
  </si>
  <si>
    <t>Elektrootvírač 12V reverzní</t>
  </si>
  <si>
    <t>-523571993</t>
  </si>
  <si>
    <t>Pol66</t>
  </si>
  <si>
    <t>Elektrootvírač 24V reverzní</t>
  </si>
  <si>
    <t>-1227496205</t>
  </si>
  <si>
    <t>Pol67</t>
  </si>
  <si>
    <t>Praflacom 2x2x0,8 pro přístupový systém</t>
  </si>
  <si>
    <t>-1053187746</t>
  </si>
  <si>
    <t>Pol68</t>
  </si>
  <si>
    <t>Praflacom 5x2x0,5 pro blokaci dveří</t>
  </si>
  <si>
    <t>-1381935571</t>
  </si>
  <si>
    <t>Pol69</t>
  </si>
  <si>
    <t>Praflacom 1x2x0,5 napájení zámku</t>
  </si>
  <si>
    <t>585296202</t>
  </si>
  <si>
    <t>Pol70</t>
  </si>
  <si>
    <t>Konfigurace bodu v systému</t>
  </si>
  <si>
    <t>-124108490</t>
  </si>
  <si>
    <t>Pol71</t>
  </si>
  <si>
    <t>Konfigurace interkomu dle požadavku provozovatele</t>
  </si>
  <si>
    <t>-1825233385</t>
  </si>
  <si>
    <t>1152089980</t>
  </si>
  <si>
    <t>1870551804</t>
  </si>
  <si>
    <t>Pol72</t>
  </si>
  <si>
    <t>-941502173</t>
  </si>
  <si>
    <t>Pol73</t>
  </si>
  <si>
    <t>-327049038</t>
  </si>
  <si>
    <t>Pol74</t>
  </si>
  <si>
    <t>1882975671</t>
  </si>
  <si>
    <t>Technologie sestra - pacient</t>
  </si>
  <si>
    <t>Pol75</t>
  </si>
  <si>
    <t>Hlavní terminál</t>
  </si>
  <si>
    <t>786911448</t>
  </si>
  <si>
    <t>Pol76</t>
  </si>
  <si>
    <t>Napájecí zdroj + lokální server</t>
  </si>
  <si>
    <t>-1868079457</t>
  </si>
  <si>
    <t>Pol77</t>
  </si>
  <si>
    <t>Kabel k terminálu (2m)</t>
  </si>
  <si>
    <t>-288074707</t>
  </si>
  <si>
    <t>Pol78</t>
  </si>
  <si>
    <t>Kabel k terminálu (5m)</t>
  </si>
  <si>
    <t>-441985760</t>
  </si>
  <si>
    <t>Pol79</t>
  </si>
  <si>
    <t>Adaptér k terminálu</t>
  </si>
  <si>
    <t>-1613430864</t>
  </si>
  <si>
    <t>Pol80</t>
  </si>
  <si>
    <t>Zásuvka terminálu</t>
  </si>
  <si>
    <t>-196841191</t>
  </si>
  <si>
    <t>Pol81</t>
  </si>
  <si>
    <t>Datový switch 24 portů/19"</t>
  </si>
  <si>
    <t>1803973708</t>
  </si>
  <si>
    <t>Pol82</t>
  </si>
  <si>
    <t>Napájecí injektor 24 portů/19"</t>
  </si>
  <si>
    <t>-1262778365</t>
  </si>
  <si>
    <t>654954700</t>
  </si>
  <si>
    <t>Pol83</t>
  </si>
  <si>
    <t>Svorkovnice napájení 24V s el. pojistkou</t>
  </si>
  <si>
    <t>1905282530</t>
  </si>
  <si>
    <t>Pol84</t>
  </si>
  <si>
    <t>Svítidlo signalizační LED</t>
  </si>
  <si>
    <t>-1856997294</t>
  </si>
  <si>
    <t>Pol85</t>
  </si>
  <si>
    <t>Pokojový terminál hovorový</t>
  </si>
  <si>
    <t>851920290</t>
  </si>
  <si>
    <t>Pol86</t>
  </si>
  <si>
    <t>Zásuvka pacienta s držákem a reproduktorem</t>
  </si>
  <si>
    <t>-662621803</t>
  </si>
  <si>
    <t>Pol87</t>
  </si>
  <si>
    <t>Zásuvka pacienta s držákem (bez hovoru)</t>
  </si>
  <si>
    <t>-1768677756</t>
  </si>
  <si>
    <t>Pol88</t>
  </si>
  <si>
    <t>Terminál pacienta s tlačítkem volání ošetřovatelky. Bez displeje, s vytrhávacím konektorem</t>
  </si>
  <si>
    <t>-866804771</t>
  </si>
  <si>
    <t>Pol89</t>
  </si>
  <si>
    <t>Tlačítko pacienta (bez hovoru) s kroucenou šňůrou</t>
  </si>
  <si>
    <t>-1181926408</t>
  </si>
  <si>
    <t>Pol90</t>
  </si>
  <si>
    <t>Táhlo nouzového volání</t>
  </si>
  <si>
    <t>1978009083</t>
  </si>
  <si>
    <t>Pol91</t>
  </si>
  <si>
    <t>Tlačítko nouzového volání</t>
  </si>
  <si>
    <t>1494381345</t>
  </si>
  <si>
    <t>Pol92</t>
  </si>
  <si>
    <t>Router</t>
  </si>
  <si>
    <t>68897394</t>
  </si>
  <si>
    <t>Pol93</t>
  </si>
  <si>
    <t>Patch kabel</t>
  </si>
  <si>
    <t>401117482</t>
  </si>
  <si>
    <t>Pol94</t>
  </si>
  <si>
    <t>instalační krabice pod omítku</t>
  </si>
  <si>
    <t>364829608</t>
  </si>
  <si>
    <t>Pol95</t>
  </si>
  <si>
    <t>1507147458</t>
  </si>
  <si>
    <t>1991267917</t>
  </si>
  <si>
    <t>Pol96</t>
  </si>
  <si>
    <t>228445821</t>
  </si>
  <si>
    <t>Pol97</t>
  </si>
  <si>
    <t>Kabel UTP cat 5, dle požárních norem</t>
  </si>
  <si>
    <t>-757863582</t>
  </si>
  <si>
    <t>Pol98</t>
  </si>
  <si>
    <t>Praflacom 2x2x0,8 mediplyny</t>
  </si>
  <si>
    <t>731808166</t>
  </si>
  <si>
    <t>Pol99</t>
  </si>
  <si>
    <t>SW - licence provozu účastníka</t>
  </si>
  <si>
    <t>305028726</t>
  </si>
  <si>
    <t>Pol100</t>
  </si>
  <si>
    <t>SW - databáze historie volání</t>
  </si>
  <si>
    <t>1750165471</t>
  </si>
  <si>
    <t>Pol101</t>
  </si>
  <si>
    <t>SW - aktivace sdruženého provozu</t>
  </si>
  <si>
    <t>-720943411</t>
  </si>
  <si>
    <t>Pol102</t>
  </si>
  <si>
    <t>Nastavení systému</t>
  </si>
  <si>
    <t>-1836078513</t>
  </si>
  <si>
    <t>Pol103</t>
  </si>
  <si>
    <t>Instalace a konfigurace systému</t>
  </si>
  <si>
    <t>-447563315</t>
  </si>
  <si>
    <t>Pol104</t>
  </si>
  <si>
    <t>Kontrolní provoz, zaškolení</t>
  </si>
  <si>
    <t>1180118898</t>
  </si>
  <si>
    <t>Pol105</t>
  </si>
  <si>
    <t>-1135756975</t>
  </si>
  <si>
    <t>Pol106</t>
  </si>
  <si>
    <t>1969603820</t>
  </si>
  <si>
    <t>Pol107</t>
  </si>
  <si>
    <t>-2016741798</t>
  </si>
  <si>
    <t>Společná televizní anténa</t>
  </si>
  <si>
    <t>Pol108</t>
  </si>
  <si>
    <t>Zesilovač, včetně zdroje</t>
  </si>
  <si>
    <t>593071181</t>
  </si>
  <si>
    <t>Pol109</t>
  </si>
  <si>
    <t>Průběžná účastnická zásuvka Tv-R</t>
  </si>
  <si>
    <t>1019774619</t>
  </si>
  <si>
    <t>Pol110</t>
  </si>
  <si>
    <t>Koncové zásuvky Tv-R</t>
  </si>
  <si>
    <t>-1294907584</t>
  </si>
  <si>
    <t>Pol111</t>
  </si>
  <si>
    <t>Rozbočovač signálu</t>
  </si>
  <si>
    <t>-565389980</t>
  </si>
  <si>
    <t>Pol112</t>
  </si>
  <si>
    <t>Uzamykatelná skříň 300x300</t>
  </si>
  <si>
    <t>-242654532</t>
  </si>
  <si>
    <t>Pol113</t>
  </si>
  <si>
    <t>Koaxiální kabel LSOH</t>
  </si>
  <si>
    <t>1108937262</t>
  </si>
  <si>
    <t>Pol114</t>
  </si>
  <si>
    <t>Stropní kabelové příchytky</t>
  </si>
  <si>
    <t>-2060481643</t>
  </si>
  <si>
    <t>Pol115</t>
  </si>
  <si>
    <t>-662743542</t>
  </si>
  <si>
    <t>Pol116</t>
  </si>
  <si>
    <t>Měření signálu, včetně protokolu</t>
  </si>
  <si>
    <t>1876224094</t>
  </si>
  <si>
    <t>Pol117</t>
  </si>
  <si>
    <t>Drobný materiál (relé, F konektory…)</t>
  </si>
  <si>
    <t>413369318</t>
  </si>
  <si>
    <t>Pol118</t>
  </si>
  <si>
    <t>-424209808</t>
  </si>
  <si>
    <t>Společné kabelové trasy</t>
  </si>
  <si>
    <t>Pol119</t>
  </si>
  <si>
    <t>Drátěný žlab 100x 50mm, 200x 100mm, 300x 100mm, včetně spojek, uchycení</t>
  </si>
  <si>
    <t>-12761473</t>
  </si>
  <si>
    <t>Pol120</t>
  </si>
  <si>
    <t>Kabelový žebřík do stoupacího vedení včetně kotvení, příchytek kabelů a dalšího příslušenství</t>
  </si>
  <si>
    <t>-1666955672</t>
  </si>
  <si>
    <t>Pol121</t>
  </si>
  <si>
    <t>Drobný materiál (sádra, …)</t>
  </si>
  <si>
    <t>-332739484</t>
  </si>
  <si>
    <t>Pol122</t>
  </si>
  <si>
    <t>-559096960</t>
  </si>
  <si>
    <t>Pol123</t>
  </si>
  <si>
    <t>1488448609</t>
  </si>
  <si>
    <t>Hodinová zúčtovací sazba</t>
  </si>
  <si>
    <t>Pol124</t>
  </si>
  <si>
    <t>Demontáž stávajících funkčních technologií a předání servisu</t>
  </si>
  <si>
    <t>628615547</t>
  </si>
  <si>
    <t>Pol125</t>
  </si>
  <si>
    <t>Úpravy ve stávajících datových rozvaděčích</t>
  </si>
  <si>
    <t>838607696</t>
  </si>
  <si>
    <t>Pol126</t>
  </si>
  <si>
    <t>Finální odzkoušení všech systémů</t>
  </si>
  <si>
    <t>-1151554563</t>
  </si>
  <si>
    <t>Pol127</t>
  </si>
  <si>
    <t>Kompletní dokladová část pro provoz systému</t>
  </si>
  <si>
    <t>-130030491</t>
  </si>
  <si>
    <t>Pol128</t>
  </si>
  <si>
    <t>Zaškolení obsluhy, předání návodů na obsluhu zařízení</t>
  </si>
  <si>
    <t>406996287</t>
  </si>
  <si>
    <t>Pol129</t>
  </si>
  <si>
    <t>Stavební přípomoci (sekání, vrtání, drobné prostupy apod)</t>
  </si>
  <si>
    <t>820630732</t>
  </si>
  <si>
    <t>Pol130</t>
  </si>
  <si>
    <t>Koordinace kabelových tras</t>
  </si>
  <si>
    <t>-148926991</t>
  </si>
  <si>
    <t>-1791083509</t>
  </si>
  <si>
    <t>Pol132</t>
  </si>
  <si>
    <t>Výrobní projektová dokumentace</t>
  </si>
  <si>
    <t>-1803859019</t>
  </si>
  <si>
    <t>Pol133</t>
  </si>
  <si>
    <t>1666162344</t>
  </si>
  <si>
    <t>Pol134</t>
  </si>
  <si>
    <t>Celkové režijní náklady ( služby, doprava... )</t>
  </si>
  <si>
    <t>2033180999</t>
  </si>
  <si>
    <t>Pol135</t>
  </si>
  <si>
    <t>Demontáže stávajících rozvodů</t>
  </si>
  <si>
    <t>-1254036744</t>
  </si>
  <si>
    <t>D.1.4.6 - EPS + ERO</t>
  </si>
  <si>
    <t>D1 - SO-01.TZB: Technické zařízení budov</t>
  </si>
  <si>
    <t xml:space="preserve">    D2 - TZB_01.01: EPS a evakuační rozhlas</t>
  </si>
  <si>
    <t xml:space="preserve">      D3 - TZB_01.01-02: Elektrická požární signalizace</t>
  </si>
  <si>
    <t xml:space="preserve">      D4 - TZB_01.01-03: Evakuační rozhlas</t>
  </si>
  <si>
    <t xml:space="preserve">      D5 - TZB_01.01-12: Další náklady</t>
  </si>
  <si>
    <t>SO-01.TZB: Technické zařízení budov</t>
  </si>
  <si>
    <t>TZB_01.01: EPS a evakuační rozhlas</t>
  </si>
  <si>
    <t>TZB_01.01-02: Elektrická požární signalizace</t>
  </si>
  <si>
    <t>Akumulátor 12V DC/44Ah</t>
  </si>
  <si>
    <t>313882778</t>
  </si>
  <si>
    <t>Pol136</t>
  </si>
  <si>
    <t>B8 Integral EvoxX M,redundantní modulární ústředna, základní verze, s plnými dveřmi, bluetooth servisní rozhraní, LAN port</t>
  </si>
  <si>
    <t>-837901666</t>
  </si>
  <si>
    <t>Pol137</t>
  </si>
  <si>
    <t>B8-BAF, karta pro připojení externích monitorovacích a ovládacích zařízení, rozhraní pro OPPO, 2 monitorované výstupy, 3 monitorované vstupy, 3 releové výstupy, pro modulární ústředny</t>
  </si>
  <si>
    <t>1397336180</t>
  </si>
  <si>
    <t>Pol138</t>
  </si>
  <si>
    <t>B8-NET2-FX4, karta redundantního propojení ústředen, 2x rozhraní RS-485, 2x rozhraní 10/100 Base TX a 4x optický SFP slot pro síťové propojení a pro připojení IP aplikací</t>
  </si>
  <si>
    <t>1147283373</t>
  </si>
  <si>
    <t>Pol139</t>
  </si>
  <si>
    <t>B8-DXI2, karta dvou kruhových adresných linek, až 250 adres/kruh, až 3500m/kruh, pro modulární ústředny</t>
  </si>
  <si>
    <t>253543542</t>
  </si>
  <si>
    <t>Pol140</t>
  </si>
  <si>
    <t>MAP výměnné popisné pole na ovládací panel - česky</t>
  </si>
  <si>
    <t>1894355667</t>
  </si>
  <si>
    <t>Pol141</t>
  </si>
  <si>
    <t>B8 externí plnohodnotný ovládací panel v plastovém krytu, redundantní sběrnice, bez výměnného popisného pole</t>
  </si>
  <si>
    <t>543194880</t>
  </si>
  <si>
    <t>Pol142</t>
  </si>
  <si>
    <t>multisenzorový hlásič, integrovaný zkratový izolátor, autodetekce znečistění, IP44</t>
  </si>
  <si>
    <t>-2009352680</t>
  </si>
  <si>
    <t>Pol143</t>
  </si>
  <si>
    <t>multisenzorový hlásič, integrovaný zkratový izolátor, autodetekce znečistění, siréna IP44</t>
  </si>
  <si>
    <t>599137845</t>
  </si>
  <si>
    <t>Pol144</t>
  </si>
  <si>
    <t>hlásičová patice základní provedení</t>
  </si>
  <si>
    <t>-22561758</t>
  </si>
  <si>
    <t>Pol145</t>
  </si>
  <si>
    <t>tlačítkový hlásič typu A, červený, IP24 (vnitřní), integrovaný zkratový izolátor, se základnou pro povrchovou montáž</t>
  </si>
  <si>
    <t>-139231438</t>
  </si>
  <si>
    <t>Pol146</t>
  </si>
  <si>
    <t>vstupně/výstupní modul, 2 reléové bistabilní výstupy 230V/2A/60W s programovatelnou funkcí fail-safe, 4 monitorované vstupy pro připojení bezpotenciálových kontaktů, integrovaný zkratový izolátor</t>
  </si>
  <si>
    <t>803691402</t>
  </si>
  <si>
    <t>Pol147</t>
  </si>
  <si>
    <t>výstupní reléový modul, 4 reléové bistabilní výstupy 230V/2A/60W s programovatelnou funkcí fail-safe, integrovaný zkratový izolátor</t>
  </si>
  <si>
    <t>1741789534</t>
  </si>
  <si>
    <t>Pol148</t>
  </si>
  <si>
    <t>Vstupní modul, pro připojení jiskrově bezpečných nebo kolektivně adresovatelných skupin hlásičů, možno použít jako monitorovaný vstup pro připojení bezpotenciálových kontaktů, integrovaný zkratový izolátor</t>
  </si>
  <si>
    <t>-56630330</t>
  </si>
  <si>
    <t>Pol149</t>
  </si>
  <si>
    <t>paralelní optický indikátor, červený</t>
  </si>
  <si>
    <t>299301849</t>
  </si>
  <si>
    <t>Pol150</t>
  </si>
  <si>
    <t>odchodové tlačítko ve 2m</t>
  </si>
  <si>
    <t>-1843498755</t>
  </si>
  <si>
    <t>Pol151</t>
  </si>
  <si>
    <t>krabice pro paralelní optický indikátor</t>
  </si>
  <si>
    <t>-983035763</t>
  </si>
  <si>
    <t>Pol152</t>
  </si>
  <si>
    <t>SD katra 4GB pro B8-MCU/B9-BCU</t>
  </si>
  <si>
    <t>-557170277</t>
  </si>
  <si>
    <t>Pol153</t>
  </si>
  <si>
    <t>krabice pro ovládací moduly IP66</t>
  </si>
  <si>
    <t>-2116641283</t>
  </si>
  <si>
    <t>Pol154</t>
  </si>
  <si>
    <t>záslepka PG 16</t>
  </si>
  <si>
    <t>577624403</t>
  </si>
  <si>
    <t>Pol155</t>
  </si>
  <si>
    <t>Pomocný zdroj 24V 5A</t>
  </si>
  <si>
    <t>-419088143</t>
  </si>
  <si>
    <t>Pol156</t>
  </si>
  <si>
    <t>Akumulátor 12V DC/17Ah</t>
  </si>
  <si>
    <t>2006251917</t>
  </si>
  <si>
    <t>Pol157</t>
  </si>
  <si>
    <t>SHKFH–R B2ca s1d1 1x2x0,8</t>
  </si>
  <si>
    <t>-1120638763</t>
  </si>
  <si>
    <t>Pol158</t>
  </si>
  <si>
    <t>SSKFH–V180 P90-R, PS90, E90, P75090-R B2ca s1d1 2x2x0,8</t>
  </si>
  <si>
    <t>-961213708</t>
  </si>
  <si>
    <t>Pol159</t>
  </si>
  <si>
    <t>SSKFH–V180 P90-R, PS90, E90, P75090-R B2ca s1d1 1x2x0,8</t>
  </si>
  <si>
    <t>1550243639</t>
  </si>
  <si>
    <t>Pol160</t>
  </si>
  <si>
    <t>Teplotní detekční kabel pro 74°C</t>
  </si>
  <si>
    <t>716271132</t>
  </si>
  <si>
    <t>Pol161</t>
  </si>
  <si>
    <t>Trubka ohebná 25mm</t>
  </si>
  <si>
    <t>-1979357994</t>
  </si>
  <si>
    <t>Pol162</t>
  </si>
  <si>
    <t>Kabelové požární příchtky s požární odolností včetně šroubu a hmoždinky</t>
  </si>
  <si>
    <t>269034075</t>
  </si>
  <si>
    <t>Pol163</t>
  </si>
  <si>
    <t>Zkušební plyn pro hlásiče</t>
  </si>
  <si>
    <t>328274636</t>
  </si>
  <si>
    <t>Pol164</t>
  </si>
  <si>
    <t>Popisné štítky pro hlásiče</t>
  </si>
  <si>
    <t>-590410939</t>
  </si>
  <si>
    <t>Pol165</t>
  </si>
  <si>
    <t>Kabelová trasa s požární odolností</t>
  </si>
  <si>
    <t>-1447252664</t>
  </si>
  <si>
    <t>Pol166</t>
  </si>
  <si>
    <t>Stoupací kabelové vedení s požární odolností</t>
  </si>
  <si>
    <t>222567950</t>
  </si>
  <si>
    <t>Pol167</t>
  </si>
  <si>
    <t>664421679</t>
  </si>
  <si>
    <t>Pol168</t>
  </si>
  <si>
    <t>Provozní kniha EPS</t>
  </si>
  <si>
    <t>1457688583</t>
  </si>
  <si>
    <t>Pol169</t>
  </si>
  <si>
    <t>-109962925</t>
  </si>
  <si>
    <t>TZB_01.01-03: Evakuační rozhlas</t>
  </si>
  <si>
    <t>Pol170</t>
  </si>
  <si>
    <t>baterie 12 V / 24 Ah</t>
  </si>
  <si>
    <t>572350652</t>
  </si>
  <si>
    <t>Pol171</t>
  </si>
  <si>
    <t>modul směrovače s monitorováním pro 16 reproduktorových linek, 8 vstupů pro zesilovač, architektura 1:2, metoda dohledu bez koncových desek bez přerušení reprodukce, EN54-16</t>
  </si>
  <si>
    <t>-839092861</t>
  </si>
  <si>
    <t>Pol172</t>
  </si>
  <si>
    <t>Modul směrovače s monitorováním pro 16 reproduktorových linek, 8 vstupů pro zesilovač, architektura 1:2, metoda dohledu bez koncových desek bez přerušení reprodukce, EN54-16</t>
  </si>
  <si>
    <t>-2081120909</t>
  </si>
  <si>
    <t>Pol173</t>
  </si>
  <si>
    <t>digitální koncový zesilovač, třída D, 4x 200W, DSP procesor pro každý zesilovací kanál, ekvalizace signálů, individuální nastavení více úrovní hlasitosti pro jednotlivé kanály, EN54-16</t>
  </si>
  <si>
    <t>-2127704331</t>
  </si>
  <si>
    <t>Pol174</t>
  </si>
  <si>
    <t>Digitální koncový zesilovač, třída D, 1x 250W, EN54-16</t>
  </si>
  <si>
    <t>1909834710</t>
  </si>
  <si>
    <t>Pol175</t>
  </si>
  <si>
    <t>záložní bateriový blok 48VDC/24Ah, 19", bez baterií</t>
  </si>
  <si>
    <t>-1391004511</t>
  </si>
  <si>
    <t>Pol176</t>
  </si>
  <si>
    <t>Sběrnicový kabel 2HU</t>
  </si>
  <si>
    <t>801633135</t>
  </si>
  <si>
    <t>Pol177</t>
  </si>
  <si>
    <t>19" úchyt modulů 2U</t>
  </si>
  <si>
    <t>-768269296</t>
  </si>
  <si>
    <t>Pol178</t>
  </si>
  <si>
    <t>Napájecí kabel propojovací 0,5m, černý</t>
  </si>
  <si>
    <t>-1621863418</t>
  </si>
  <si>
    <t>Pol179</t>
  </si>
  <si>
    <t>Optický převodník Multimode EDS-405A-MM-SC</t>
  </si>
  <si>
    <t>-1925821044</t>
  </si>
  <si>
    <t>Pol180</t>
  </si>
  <si>
    <t>Základní jednotka systému APS, EN54-16, dohled systému, vstup pro mikr. stanice, 2 audio vstupy, 8 monitorovaných vstupů, záznamník zpráv, LAN rozhraní s AES67, DSP, RC16</t>
  </si>
  <si>
    <t>1271570616</t>
  </si>
  <si>
    <t>Pol181</t>
  </si>
  <si>
    <t>19"-Rack-mounting set, 1 HU</t>
  </si>
  <si>
    <t>-481575303</t>
  </si>
  <si>
    <t>Pol182</t>
  </si>
  <si>
    <t>Modul LAN rozhraní s AES67</t>
  </si>
  <si>
    <t>-802963235</t>
  </si>
  <si>
    <t>Pol183</t>
  </si>
  <si>
    <t>softwarová licence sítě APROSYS EN54</t>
  </si>
  <si>
    <t>-791509791</t>
  </si>
  <si>
    <t>Pol184</t>
  </si>
  <si>
    <t>Digitální mikrofonní stanice s 24 funkčními tlačítky + 3 aktivační tlačítka s krytkou, EN54-16</t>
  </si>
  <si>
    <t>-404648989</t>
  </si>
  <si>
    <t>Pol185</t>
  </si>
  <si>
    <t>6W podhledový reproduktor, 100V, 6/3/1,5W, plast, IP21, keram. svorkovnice, EN54</t>
  </si>
  <si>
    <t>-2049219181</t>
  </si>
  <si>
    <t>Pol186</t>
  </si>
  <si>
    <t>nástěnný reproduktor,100V, 6/3/1,5W, IP21, keram. svorkovnice, EN54</t>
  </si>
  <si>
    <t>1146858988</t>
  </si>
  <si>
    <t>Pol187</t>
  </si>
  <si>
    <t>10W tlakový reproduktor, voděodolný, 100V, 10/5/2,5/1,25W, ABS, RAL 7035, IP66, keram. svorkovnice v tělě reproduktoru, EN54</t>
  </si>
  <si>
    <t>-1177873595</t>
  </si>
  <si>
    <t>Pol188</t>
  </si>
  <si>
    <t>Datový rozvaděč 600x600 výška 42U</t>
  </si>
  <si>
    <t>2121265619</t>
  </si>
  <si>
    <t>Pol189</t>
  </si>
  <si>
    <t>Provozní kniha ERO</t>
  </si>
  <si>
    <t>125846000</t>
  </si>
  <si>
    <t>Pol190</t>
  </si>
  <si>
    <t>Prafladur B2ca s1d1 2x2,5</t>
  </si>
  <si>
    <t>1814635466</t>
  </si>
  <si>
    <t>125571779</t>
  </si>
  <si>
    <t>-353760522</t>
  </si>
  <si>
    <t>Pol191</t>
  </si>
  <si>
    <t>-326755744</t>
  </si>
  <si>
    <t>-2073139551</t>
  </si>
  <si>
    <t>Pol192</t>
  </si>
  <si>
    <t>-922357794</t>
  </si>
  <si>
    <t>TZB_01.01-12: Další náklady</t>
  </si>
  <si>
    <t>Pol193</t>
  </si>
  <si>
    <t>Koordinace kabelových tras a ostatních profesí</t>
  </si>
  <si>
    <t>1372580173</t>
  </si>
  <si>
    <t>Pol194</t>
  </si>
  <si>
    <t>Koordinace s VZT, ÚT, MR, ZI, Chlazení</t>
  </si>
  <si>
    <t>1289625066</t>
  </si>
  <si>
    <t>Pol195</t>
  </si>
  <si>
    <t>-90596330</t>
  </si>
  <si>
    <t>Pol196</t>
  </si>
  <si>
    <t>Vrtání prostupů do průměru 25</t>
  </si>
  <si>
    <t>-404991479</t>
  </si>
  <si>
    <t>Pol197</t>
  </si>
  <si>
    <t>Vysekání drážek pro kabeláž včetně zapravení</t>
  </si>
  <si>
    <t>-495197651</t>
  </si>
  <si>
    <t>Pol198</t>
  </si>
  <si>
    <t>Naprogramování ústředny a prvků EPS</t>
  </si>
  <si>
    <t>-635491869</t>
  </si>
  <si>
    <t>Pol199</t>
  </si>
  <si>
    <t>Naprogramování Evakuačního rozhlasu</t>
  </si>
  <si>
    <t>-1554444465</t>
  </si>
  <si>
    <t>Pol200</t>
  </si>
  <si>
    <t>Výchozí funkční zkouška EPS</t>
  </si>
  <si>
    <t>1647667510</t>
  </si>
  <si>
    <t>Pol201</t>
  </si>
  <si>
    <t>Výchozí funkční zkouška ERO</t>
  </si>
  <si>
    <t>-463252206</t>
  </si>
  <si>
    <t>Pol202</t>
  </si>
  <si>
    <t>686752937</t>
  </si>
  <si>
    <t>Pol203</t>
  </si>
  <si>
    <t>Koordinační zkouška požárněbezpečnostních zařízení</t>
  </si>
  <si>
    <t>-32099029</t>
  </si>
  <si>
    <t>Pol204</t>
  </si>
  <si>
    <t>Celkové režijní náklady ( montážní plošiny, lešení, služby, ... )</t>
  </si>
  <si>
    <t>-1688131673</t>
  </si>
  <si>
    <t>-1466442554</t>
  </si>
  <si>
    <t>-1153726382</t>
  </si>
  <si>
    <t>-1737831717</t>
  </si>
  <si>
    <t>Pol205</t>
  </si>
  <si>
    <t>Kompletní dokladová část pro zahájení užívání stavby (zkušební provoz, kolaudace)</t>
  </si>
  <si>
    <t>1373212146</t>
  </si>
  <si>
    <t>348427871</t>
  </si>
  <si>
    <t>D.1.4.7 - Vytápění</t>
  </si>
  <si>
    <t>D1 - STROJOVNY A STROJOVNY VZT</t>
  </si>
  <si>
    <t xml:space="preserve">    D2 - STROJOVNA VYTÁPĚNÍ – 1.PP</t>
  </si>
  <si>
    <t xml:space="preserve">    D3 - STROJOVNA VZT - 4.NP</t>
  </si>
  <si>
    <t>D4 - OTOPNÁ TĚLESA</t>
  </si>
  <si>
    <t xml:space="preserve">    D5 - HYGIENE VK:</t>
  </si>
  <si>
    <t xml:space="preserve">    D6 - CLEAN VK:</t>
  </si>
  <si>
    <t xml:space="preserve">    D4 - OTOPNÁ TĚLESA</t>
  </si>
  <si>
    <t>D7 - ARMATURY</t>
  </si>
  <si>
    <t xml:space="preserve">    D8 - Vypouštěcí kulový kohout  (VK××)</t>
  </si>
  <si>
    <t xml:space="preserve">    D9 - Automatický odvzdušňovací ventil (AO××)</t>
  </si>
  <si>
    <t xml:space="preserve">    D10 - Odvzdušňovací nádoba (ON××)</t>
  </si>
  <si>
    <t xml:space="preserve">    D11 - Uzavírací kulový kohout (UK××)</t>
  </si>
  <si>
    <t xml:space="preserve">    D12 - Uzavírací klapka  (UKL××)</t>
  </si>
  <si>
    <t xml:space="preserve">    D13 - Filtr závitový (F××)</t>
  </si>
  <si>
    <t xml:space="preserve">    D14 - Filtr přírubový (F××)</t>
  </si>
  <si>
    <t xml:space="preserve">    D15 - Zpětný ventil (ZV××)</t>
  </si>
  <si>
    <t xml:space="preserve">    D16 - Šroubení (ŠR××)</t>
  </si>
  <si>
    <t xml:space="preserve">    D17 - Regulační ventil přírubový(RA××)</t>
  </si>
  <si>
    <t xml:space="preserve">    D18 - Vyvažovací ventil (STAD××)</t>
  </si>
  <si>
    <t xml:space="preserve">    D19 - Regulátoru tlakové diference (STAP××)</t>
  </si>
  <si>
    <t xml:space="preserve">    D20 - Přepouštěcí ventil (HLX××)</t>
  </si>
  <si>
    <t>D21 - PODLAHOVÉ VYTÁPĚNÍ</t>
  </si>
  <si>
    <t xml:space="preserve">    D22 - Doplnění armatur a zařízení k rozdělovačům:</t>
  </si>
  <si>
    <t xml:space="preserve">    D23 - Potrubní část</t>
  </si>
  <si>
    <t xml:space="preserve">      D24 - Plastové PE-Xa potrubí</t>
  </si>
  <si>
    <t>D25 - ROZVOD POTRUBÍ</t>
  </si>
  <si>
    <t xml:space="preserve">    D26 - Ocelové potrubí:</t>
  </si>
  <si>
    <t xml:space="preserve">    D27 - Měděné polotvrdé potrubí</t>
  </si>
  <si>
    <t xml:space="preserve">      D28 - Prostupové manžety výše uvedeného potrubí</t>
  </si>
  <si>
    <t xml:space="preserve">      D29 - Protipožární manžety výše uvedeného potrubí</t>
  </si>
  <si>
    <t>D30 - IZOLACE TEPELNÉ</t>
  </si>
  <si>
    <t xml:space="preserve">    D31 - tloušťka izolace: 13 mm</t>
  </si>
  <si>
    <t xml:space="preserve">    D32 - tloušťka izolace: 20 mm</t>
  </si>
  <si>
    <t xml:space="preserve">    D33 - tloušťka izolace: 30 mm</t>
  </si>
  <si>
    <t>D34 - DOPLŇKOVÉ KONSTRUKCE A NÁTĚRY</t>
  </si>
  <si>
    <t>D35 - ZPROVOZNĚNÍ A MONTÁŽ</t>
  </si>
  <si>
    <t>D36 - DEMONTÁŽE</t>
  </si>
  <si>
    <t xml:space="preserve">    D37 - Demontáže potrubí vč. izolací</t>
  </si>
  <si>
    <t>D38 - STAVEBNÍ ÚPRAVY</t>
  </si>
  <si>
    <t xml:space="preserve">    D39 - Kapsy pro připojení otopných těles</t>
  </si>
  <si>
    <t>D40 - OSTATNÍ NÁKLADY</t>
  </si>
  <si>
    <t>STROJOVNY A STROJOVNY VZT</t>
  </si>
  <si>
    <t>STROJOVNA VYTÁPĚNÍ – 1.PP</t>
  </si>
  <si>
    <t>Pol780</t>
  </si>
  <si>
    <t>Rozdělovač a sběrač DN250</t>
  </si>
  <si>
    <t>1647795364</t>
  </si>
  <si>
    <t>Poznámka k položce:_x000D_
Počet hrdel 6 (DN15 – DN150), délka 2200 mm včetně tepelné izolace Dle výkresu: D.1.4.7.9</t>
  </si>
  <si>
    <t>-319257019</t>
  </si>
  <si>
    <t>Poznámka k položce:_x000D_
Počet hrdel 5 (DN65 – DN150), délka 2200 mm včetně tepelné izolace Dlé výkresu: D.1.4.7.9</t>
  </si>
  <si>
    <t>Pol781</t>
  </si>
  <si>
    <t>Zdvihový závitový trojcestný ventil DN 40, Kv = 25  m3/h</t>
  </si>
  <si>
    <t>-937591725</t>
  </si>
  <si>
    <t>Poznámka k položce:_x000D_
SV Včetně el. Pohonu pohon AC 230 V, 3-bodový, 120 s  typ dle specifikace MaR dodávka profese MaR Montáž včetně 3 ks šroubení</t>
  </si>
  <si>
    <t>Pol782</t>
  </si>
  <si>
    <t>Zdvihový závitový trojcestný ventil DN 50, Kv = 40  m3/h</t>
  </si>
  <si>
    <t>-1939250284</t>
  </si>
  <si>
    <t>Pol783</t>
  </si>
  <si>
    <t>Oběhové čerpadlo Q=8  m3/h, DN40, Y=90 J/kg,  230 V, max. 550 W</t>
  </si>
  <si>
    <t>212570556</t>
  </si>
  <si>
    <t>Poznámka k položce:_x000D_
OČ</t>
  </si>
  <si>
    <t>Pol784</t>
  </si>
  <si>
    <t>Oběhové čerpadlo  Q=9  m3/h, DN40, Y=90 J/kg,  230 V, max. 550 W</t>
  </si>
  <si>
    <t>-1620763096</t>
  </si>
  <si>
    <t>Pol785</t>
  </si>
  <si>
    <t>Oběhové čerpadlo  Q=11  m3/h, DN50, Y=90 J/kg,  230 V, max. 600 W</t>
  </si>
  <si>
    <t>-512246902</t>
  </si>
  <si>
    <t>Pol786</t>
  </si>
  <si>
    <t>Oběhové čerpadlo  Q=20 m3/h, DN65, Y=100 J/kg,  230 V, max. 1450 W</t>
  </si>
  <si>
    <t>891051738</t>
  </si>
  <si>
    <t>Pol787</t>
  </si>
  <si>
    <t>Měřidlo tepla s dálkovým odečtem</t>
  </si>
  <si>
    <t>-1663416551</t>
  </si>
  <si>
    <t>Poznámka k položce:_x000D_
Qp=60  m3/h S maximální tlakovou ztrátou 10 kPa při 50 m3/h včetně příslušenství</t>
  </si>
  <si>
    <t>Pol788</t>
  </si>
  <si>
    <t>-429319865</t>
  </si>
  <si>
    <t>Poznámka k položce:_x000D_
Qp=25 m3/h S maximální tlakovou ztrátou 10 kPa při 20 m3/h včetně příslušenství</t>
  </si>
  <si>
    <t>STROJOVNA VZT - 4.NP</t>
  </si>
  <si>
    <t>Pol789</t>
  </si>
  <si>
    <t>Zdvihový závitový trojcestný ventil DN 15, Kv = 1,6  m3/h</t>
  </si>
  <si>
    <t>309564677</t>
  </si>
  <si>
    <t>Poznámka k položce:_x000D_
SV  Včetně el. Pohonu pohon AC 230 V, 3-bodový, 120 s typ dle specifikace MaR dodávka profese MaR  Montáž včetně 3 ks šroubení</t>
  </si>
  <si>
    <t>Pol790</t>
  </si>
  <si>
    <t>Zdvihový závitový trojcestný ventil DN 15, Kv = 2,5  m3/h</t>
  </si>
  <si>
    <t>986970080</t>
  </si>
  <si>
    <t>Poznámka k položce:_x000D_
SV  Včetně el. Pohonu pohon AC 230 V, 3-bodový, 120 s typ dle specifikace MaR dodávka profese MaR Montáž včetně 3 ks šroubení</t>
  </si>
  <si>
    <t>Pol791</t>
  </si>
  <si>
    <t>Zdvihový závitový trojcestný ventil DN 15, Kv = 4  m3/h</t>
  </si>
  <si>
    <t>747994075</t>
  </si>
  <si>
    <t>Pol792</t>
  </si>
  <si>
    <t>Zdvihový závitový trojcestný ventil DN 20, Kv = 6,3  m3/h</t>
  </si>
  <si>
    <t>425980373</t>
  </si>
  <si>
    <t>Poznámka k položce:_x000D_
SV  Včetně el. Pohonu pohon AC 230 V, 3-bodový, 120 s typ dle specifikace MaR  dodávka profese MaR  Montáž včetně 3 ks šroubení</t>
  </si>
  <si>
    <t>Pol793</t>
  </si>
  <si>
    <t>-1040758200</t>
  </si>
  <si>
    <t>Poznámka k položce:_x000D_
DV  Včetně el. Pohonu pohon AC 230 V, 3-bodový, 120 s typ dle specifikace MaR dodávka profese MaR Montáž včetně 3 ks šroubení</t>
  </si>
  <si>
    <t>-2064529453</t>
  </si>
  <si>
    <t>-159541739</t>
  </si>
  <si>
    <t>Poznámka k položce:_x000D_
DV  Včetně el. Pohonu pohon AC 230 V, 3-bodový, 120 s typ dle specifikace MaR  dodávka profese MaR  Montáž včetně 3 ks šroubení</t>
  </si>
  <si>
    <t>Pol794</t>
  </si>
  <si>
    <t>Zdvihový závitový trojcestný ventil DN 25, Kv = 10  m3/h</t>
  </si>
  <si>
    <t>-2053067172</t>
  </si>
  <si>
    <t>Poznámka k položce:_x000D_
DV Včetně el. Pohonu pohon AC 230 V, 3-bodový, 120 s typ dle specifikace MaR  dodávka profese MaR  Montáž včetně 3 ks šroubení</t>
  </si>
  <si>
    <t>Pol795</t>
  </si>
  <si>
    <t>Oběhové čerpadlo  Q=0.4  m3/h, DN25, Y=40 J/kg, 230 V, max. 120 W</t>
  </si>
  <si>
    <t>2084385962</t>
  </si>
  <si>
    <t>Pol796</t>
  </si>
  <si>
    <t>Oběhové čerpadlo  Q=0.9  m3/h, DN25, Y=45 J/kg, 230 V, max. 120 W</t>
  </si>
  <si>
    <t>741717352</t>
  </si>
  <si>
    <t>Pol797</t>
  </si>
  <si>
    <t>Oběhové čerpadlo  Q=1,0  m3/h, DN25, Y=45 J/kg, 230 V, max. 120 W</t>
  </si>
  <si>
    <t>1768343050</t>
  </si>
  <si>
    <t>Pol798</t>
  </si>
  <si>
    <t>Oběhové čerpadlo  Q=1,2  m3/h, DN25, Y=40 J/kg, 230 V, max. 120 W</t>
  </si>
  <si>
    <t>391038580</t>
  </si>
  <si>
    <t>Pol799</t>
  </si>
  <si>
    <t>Oběhové čerpadlo  Q=1,4 m3/h, DN25, Y=40 J/kg, 230 V, max. 120 W</t>
  </si>
  <si>
    <t>-1599966476</t>
  </si>
  <si>
    <t>Pol800</t>
  </si>
  <si>
    <t>Oběhové čerpadlo  Q=0,9 m3/h, DN25, Y=50 J/kg, 230 V, max. 120 W</t>
  </si>
  <si>
    <t>-1659246903</t>
  </si>
  <si>
    <t>Pol801</t>
  </si>
  <si>
    <t>Oběhové čerpadlo  Q=1,9 m3/h, DN30, Y=40 J/kg, 230 V, max. 120 W</t>
  </si>
  <si>
    <t>1404602931</t>
  </si>
  <si>
    <t>Pol802</t>
  </si>
  <si>
    <t>Souhrnně: připojení VZT zařízení k rozvodům vytápění dle dispozic stanovených na stavbě</t>
  </si>
  <si>
    <t>-1249042849</t>
  </si>
  <si>
    <t>OTOPNÁ TĚLESA</t>
  </si>
  <si>
    <t>HYGIENE VK:</t>
  </si>
  <si>
    <t>Pol803</t>
  </si>
  <si>
    <t>30/603/1104-HYG-VK</t>
  </si>
  <si>
    <t>1075409502</t>
  </si>
  <si>
    <t>Poznámka k položce:_x000D_
Desková otopná tělesa včetně příslušenství. Do prostředí s vysokými požadavky na hygienu a čistotu s pravým spodním připojením a ventilovou vložkou:</t>
  </si>
  <si>
    <t>Pol804</t>
  </si>
  <si>
    <t>20/603/404-HYG-VK</t>
  </si>
  <si>
    <t>2078299072</t>
  </si>
  <si>
    <t>Pol805</t>
  </si>
  <si>
    <t>20/603/604-HYG-VK</t>
  </si>
  <si>
    <t>-1299262307</t>
  </si>
  <si>
    <t>Pol806</t>
  </si>
  <si>
    <t>20/603/804-HYG-VK</t>
  </si>
  <si>
    <t>-835570517</t>
  </si>
  <si>
    <t>Pol807</t>
  </si>
  <si>
    <t>20/603/904-HYG-VK</t>
  </si>
  <si>
    <t>-1612914659</t>
  </si>
  <si>
    <t>Pol808</t>
  </si>
  <si>
    <t>20/603/1204-HYG-VK</t>
  </si>
  <si>
    <t>-309664595</t>
  </si>
  <si>
    <t>Pol809</t>
  </si>
  <si>
    <t>20/603/1604-HYG-VK</t>
  </si>
  <si>
    <t>1630794431</t>
  </si>
  <si>
    <t>Pol810</t>
  </si>
  <si>
    <t>20/603/1804-HYG-VK</t>
  </si>
  <si>
    <t>-1686556100</t>
  </si>
  <si>
    <t>Pol811</t>
  </si>
  <si>
    <t>20/703/1204-HYG-VK</t>
  </si>
  <si>
    <t>-2118488094</t>
  </si>
  <si>
    <t>Pol812</t>
  </si>
  <si>
    <t>20/703/904-HYG-VK</t>
  </si>
  <si>
    <t>1702787233</t>
  </si>
  <si>
    <t>CLEAN VK:</t>
  </si>
  <si>
    <t>Pol813</t>
  </si>
  <si>
    <t>30/600/1600-CLEAN-VK</t>
  </si>
  <si>
    <t>413356043</t>
  </si>
  <si>
    <t>Pol814</t>
  </si>
  <si>
    <t>20/600/400-VK</t>
  </si>
  <si>
    <t>-828289304</t>
  </si>
  <si>
    <t>Poznámka k položce:_x000D_
Desková otopná tělesa včetně příslušenství s pravým spodním připojením a ventilovou vložkou</t>
  </si>
  <si>
    <t>Pol815</t>
  </si>
  <si>
    <t>20/600/500-VK</t>
  </si>
  <si>
    <t>1000883791</t>
  </si>
  <si>
    <t>Pol816</t>
  </si>
  <si>
    <t>20/600/600-VK</t>
  </si>
  <si>
    <t>1958040985</t>
  </si>
  <si>
    <t>Pol817</t>
  </si>
  <si>
    <t>20/600/700-VK</t>
  </si>
  <si>
    <t>-1580219046</t>
  </si>
  <si>
    <t>Pol818</t>
  </si>
  <si>
    <t>20/600/800-VK</t>
  </si>
  <si>
    <t>-563306418</t>
  </si>
  <si>
    <t>Pol819</t>
  </si>
  <si>
    <t>20/600/900-VK</t>
  </si>
  <si>
    <t>-810520339</t>
  </si>
  <si>
    <t>Pol820</t>
  </si>
  <si>
    <t>20/600/1000-VK</t>
  </si>
  <si>
    <t>-1775194606</t>
  </si>
  <si>
    <t>Pol821</t>
  </si>
  <si>
    <t>20/600/1100-VK</t>
  </si>
  <si>
    <t>-152919848</t>
  </si>
  <si>
    <t>Pol822</t>
  </si>
  <si>
    <t>20/600/1200-VK</t>
  </si>
  <si>
    <t>911206530</t>
  </si>
  <si>
    <t>Pol823</t>
  </si>
  <si>
    <t>20/600/1400-VK</t>
  </si>
  <si>
    <t>-346821194</t>
  </si>
  <si>
    <t>Pol824</t>
  </si>
  <si>
    <t>20/600/1600-VK</t>
  </si>
  <si>
    <t>-736193603</t>
  </si>
  <si>
    <t>Pol825</t>
  </si>
  <si>
    <t>20/600/1800-VK</t>
  </si>
  <si>
    <t>-312226484</t>
  </si>
  <si>
    <t>Pol826</t>
  </si>
  <si>
    <t>20/600/2000-VK</t>
  </si>
  <si>
    <t>2000289681</t>
  </si>
  <si>
    <t>Pol827</t>
  </si>
  <si>
    <t>20/600/2600-VK</t>
  </si>
  <si>
    <t>1784136837</t>
  </si>
  <si>
    <t>Pol828</t>
  </si>
  <si>
    <t>22/600/1600-VK</t>
  </si>
  <si>
    <t>-783982346</t>
  </si>
  <si>
    <t>Pol829</t>
  </si>
  <si>
    <t>22/900/600-VK</t>
  </si>
  <si>
    <t>-1565127624</t>
  </si>
  <si>
    <t>Pol830</t>
  </si>
  <si>
    <t>22/900/700-VK</t>
  </si>
  <si>
    <t>-705741421</t>
  </si>
  <si>
    <t>Pol831</t>
  </si>
  <si>
    <t>22/900/800-VK</t>
  </si>
  <si>
    <t>-605054541</t>
  </si>
  <si>
    <t>Pol832</t>
  </si>
  <si>
    <t>22/900/1000-VK</t>
  </si>
  <si>
    <t>-761437133</t>
  </si>
  <si>
    <t>Pol833</t>
  </si>
  <si>
    <t>22/900/1200-VK</t>
  </si>
  <si>
    <t>-1277531226</t>
  </si>
  <si>
    <t>Pol834</t>
  </si>
  <si>
    <t>22/900/1600-VK</t>
  </si>
  <si>
    <t>1147218775</t>
  </si>
  <si>
    <t>Pol835</t>
  </si>
  <si>
    <t>22/900/1800-VK</t>
  </si>
  <si>
    <t>-2095851292</t>
  </si>
  <si>
    <t>Pol836</t>
  </si>
  <si>
    <t>22/900/2000-VK</t>
  </si>
  <si>
    <t>781120867</t>
  </si>
  <si>
    <t>Pol837</t>
  </si>
  <si>
    <t>33/900/2000-VK</t>
  </si>
  <si>
    <t>804256659</t>
  </si>
  <si>
    <t>Pol838</t>
  </si>
  <si>
    <t>-2113632962</t>
  </si>
  <si>
    <t>Poznámka k položce:_x000D_
Desková otopná tělesa včetně příslušenství s pravým spodním připojením a ventilovou vložkou umístěné na stojánkách</t>
  </si>
  <si>
    <t>Pol839</t>
  </si>
  <si>
    <t>-1620213967</t>
  </si>
  <si>
    <t>Pol840</t>
  </si>
  <si>
    <t>20/600/600-KL</t>
  </si>
  <si>
    <t>-635694128</t>
  </si>
  <si>
    <t>Poznámka k položce:_x000D_
Desková otopná tělesa včetně příslušenství s bočním připojením</t>
  </si>
  <si>
    <t>Pol841</t>
  </si>
  <si>
    <t>20/600/1200-KL</t>
  </si>
  <si>
    <t>-954894279</t>
  </si>
  <si>
    <t>Pol842</t>
  </si>
  <si>
    <t>20/600/1800-KL</t>
  </si>
  <si>
    <t>-1879928570</t>
  </si>
  <si>
    <t>Pol843</t>
  </si>
  <si>
    <t>22/900/1400-KL</t>
  </si>
  <si>
    <t>-1501345270</t>
  </si>
  <si>
    <t>Pol844</t>
  </si>
  <si>
    <t>KLCM 900x500</t>
  </si>
  <si>
    <t>-262333350</t>
  </si>
  <si>
    <t>Poznámka k položce:_x000D_
Trubková otopná tělesa včetně příslušenství Se středovým připojením</t>
  </si>
  <si>
    <t>Pol845</t>
  </si>
  <si>
    <t>KLCM 1500x500</t>
  </si>
  <si>
    <t>1625933453</t>
  </si>
  <si>
    <t>Pol846</t>
  </si>
  <si>
    <t>KLCM 1820x600</t>
  </si>
  <si>
    <t>-1071934953</t>
  </si>
  <si>
    <t>Pol847</t>
  </si>
  <si>
    <t>20/900/1800-HYG-VK</t>
  </si>
  <si>
    <t>-681492074</t>
  </si>
  <si>
    <t>Poznámka k položce:_x000D_
Desková otopná tělesa Do prostředí s vysokými požadavky na hygienu a čistotu s pravým spodním připojením a ventilovou vložkou. Montáž  - Použita ze skladu nemocnice ČB !</t>
  </si>
  <si>
    <t>Pol848</t>
  </si>
  <si>
    <t>20/900/900-HYG-VK</t>
  </si>
  <si>
    <t>1720763326</t>
  </si>
  <si>
    <t>Pol849</t>
  </si>
  <si>
    <t>30/600/800-HYG-VK</t>
  </si>
  <si>
    <t>-196202649</t>
  </si>
  <si>
    <t>Pol850</t>
  </si>
  <si>
    <t>30/900/1200-HYG-VK</t>
  </si>
  <si>
    <t>-1199690954</t>
  </si>
  <si>
    <t>Pol851</t>
  </si>
  <si>
    <t>30/900/1400-HYG-VK</t>
  </si>
  <si>
    <t>1396689214</t>
  </si>
  <si>
    <t>ARMATURY</t>
  </si>
  <si>
    <t>Pol852</t>
  </si>
  <si>
    <t>Dvojité rohové radiátorové šroubení, DN 15</t>
  </si>
  <si>
    <t>1064816982</t>
  </si>
  <si>
    <t>Pol853</t>
  </si>
  <si>
    <t>Dvojité přímé radiátorové šroubení, DN 15</t>
  </si>
  <si>
    <t>432400074</t>
  </si>
  <si>
    <t>Pol854</t>
  </si>
  <si>
    <t>Radiátorový ventil pro otopná tělesa S dvoubodovým připojením, DN 15</t>
  </si>
  <si>
    <t>-1288909248</t>
  </si>
  <si>
    <t>Pol855</t>
  </si>
  <si>
    <t>Rohový termoregulační ventil S plynulým přesným přednastavením DN15</t>
  </si>
  <si>
    <t>-1360814239</t>
  </si>
  <si>
    <t>Pol856</t>
  </si>
  <si>
    <t>Regulační uzavíratelné radiátorové šroubení. DN 15</t>
  </si>
  <si>
    <t>-1115555971</t>
  </si>
  <si>
    <t>Pol857</t>
  </si>
  <si>
    <t>Regulační šroubení DN 15 příprava 5.NP</t>
  </si>
  <si>
    <t>750337620</t>
  </si>
  <si>
    <t>Pol858</t>
  </si>
  <si>
    <t>Svěrné šroubení Heimeier pro měděné potrubí Vnější závit, ventil DN 15, trubka 15×1</t>
  </si>
  <si>
    <t>-607664109</t>
  </si>
  <si>
    <t>Pol859</t>
  </si>
  <si>
    <t>Opěrné pouzdro průměr 15 mm</t>
  </si>
  <si>
    <t>723252755</t>
  </si>
  <si>
    <t>Pol860</t>
  </si>
  <si>
    <t>Termostatická hlavice k ventilu do veřejných prostor</t>
  </si>
  <si>
    <t>-1598582373</t>
  </si>
  <si>
    <t>Pol861</t>
  </si>
  <si>
    <t>Růžice bílá pro potrubí dvojitá 15×1</t>
  </si>
  <si>
    <t>-1303111761</t>
  </si>
  <si>
    <t>Pol862</t>
  </si>
  <si>
    <t>Růžice bílá pro potrubí 15×1</t>
  </si>
  <si>
    <t>64849408</t>
  </si>
  <si>
    <t>Vypouštěcí kulový kohout  (VK××)</t>
  </si>
  <si>
    <t>Pol863</t>
  </si>
  <si>
    <t>DN 15</t>
  </si>
  <si>
    <t>1355353093</t>
  </si>
  <si>
    <t>Pol864</t>
  </si>
  <si>
    <t>841933365</t>
  </si>
  <si>
    <t>Automatický odvzdušňovací ventil (AO××)</t>
  </si>
  <si>
    <t>Pol865</t>
  </si>
  <si>
    <t>DN 10</t>
  </si>
  <si>
    <t>436993186</t>
  </si>
  <si>
    <t>Odvzdušňovací nádoba (ON××)</t>
  </si>
  <si>
    <t>Pol866</t>
  </si>
  <si>
    <t>1014771070</t>
  </si>
  <si>
    <t>Uzavírací kulový kohout (UK××)</t>
  </si>
  <si>
    <t>458550763</t>
  </si>
  <si>
    <t>Pol867</t>
  </si>
  <si>
    <t>-778746102</t>
  </si>
  <si>
    <t>Pol868</t>
  </si>
  <si>
    <t>237510793</t>
  </si>
  <si>
    <t>Pol869</t>
  </si>
  <si>
    <t>-1849380325</t>
  </si>
  <si>
    <t>Pol870</t>
  </si>
  <si>
    <t>419995896</t>
  </si>
  <si>
    <t>Pol871</t>
  </si>
  <si>
    <t>-762091364</t>
  </si>
  <si>
    <t>Pol872</t>
  </si>
  <si>
    <t>1189629318</t>
  </si>
  <si>
    <t>Uzavírací klapka  (UKL××)</t>
  </si>
  <si>
    <t>Pol873</t>
  </si>
  <si>
    <t>1966612672</t>
  </si>
  <si>
    <t>Pol874</t>
  </si>
  <si>
    <t>-1511268983</t>
  </si>
  <si>
    <t>Pol875</t>
  </si>
  <si>
    <t>1985012755</t>
  </si>
  <si>
    <t>Pol876</t>
  </si>
  <si>
    <t>DN 150</t>
  </si>
  <si>
    <t>1221838740</t>
  </si>
  <si>
    <t>Filtr závitový (F××)</t>
  </si>
  <si>
    <t>Pol877</t>
  </si>
  <si>
    <t>-1092960238</t>
  </si>
  <si>
    <t>Pol878</t>
  </si>
  <si>
    <t>-31700864</t>
  </si>
  <si>
    <t>Pol879</t>
  </si>
  <si>
    <t>-479677221</t>
  </si>
  <si>
    <t>Pol880</t>
  </si>
  <si>
    <t>1958382571</t>
  </si>
  <si>
    <t>Filtr přírubový (F××)</t>
  </si>
  <si>
    <t>Pol881</t>
  </si>
  <si>
    <t>-1009316811</t>
  </si>
  <si>
    <t>Pol882</t>
  </si>
  <si>
    <t>-476536049</t>
  </si>
  <si>
    <t>Pol883</t>
  </si>
  <si>
    <t>-630033675</t>
  </si>
  <si>
    <t>Pol884</t>
  </si>
  <si>
    <t>-682592696</t>
  </si>
  <si>
    <t>Zpětný ventil (ZV××)</t>
  </si>
  <si>
    <t>Pol885</t>
  </si>
  <si>
    <t>-1881476234</t>
  </si>
  <si>
    <t>Pol886</t>
  </si>
  <si>
    <t>-89061797</t>
  </si>
  <si>
    <t>Pol887</t>
  </si>
  <si>
    <t>-2103179288</t>
  </si>
  <si>
    <t>Pol888</t>
  </si>
  <si>
    <t>-2107298105</t>
  </si>
  <si>
    <t>Šroubení (ŠR××)</t>
  </si>
  <si>
    <t>Pol889</t>
  </si>
  <si>
    <t>-1852678974</t>
  </si>
  <si>
    <t>Pol890</t>
  </si>
  <si>
    <t>-1690839620</t>
  </si>
  <si>
    <t>Pol891</t>
  </si>
  <si>
    <t>-2095044109</t>
  </si>
  <si>
    <t>Pol892</t>
  </si>
  <si>
    <t>1059584892</t>
  </si>
  <si>
    <t>Regulační ventil přírubový(RA××)</t>
  </si>
  <si>
    <t>Pol893</t>
  </si>
  <si>
    <t>-1695569542</t>
  </si>
  <si>
    <t>Pol894</t>
  </si>
  <si>
    <t>-1955214530</t>
  </si>
  <si>
    <t>Pol895</t>
  </si>
  <si>
    <t>634076720</t>
  </si>
  <si>
    <t>Pol896</t>
  </si>
  <si>
    <t>1297786729</t>
  </si>
  <si>
    <t>Vyvažovací ventil (STAD××)</t>
  </si>
  <si>
    <t>Pol897</t>
  </si>
  <si>
    <t>689183800</t>
  </si>
  <si>
    <t>Pol898</t>
  </si>
  <si>
    <t>-79086681</t>
  </si>
  <si>
    <t>Pol899</t>
  </si>
  <si>
    <t>1620744691</t>
  </si>
  <si>
    <t>Pol900</t>
  </si>
  <si>
    <t>-1057155622</t>
  </si>
  <si>
    <t>Pol901</t>
  </si>
  <si>
    <t>499263365</t>
  </si>
  <si>
    <t>Regulátoru tlakové diference (STAP××)</t>
  </si>
  <si>
    <t>Pol902</t>
  </si>
  <si>
    <t>-478171266</t>
  </si>
  <si>
    <t>Pol903</t>
  </si>
  <si>
    <t>-788669954</t>
  </si>
  <si>
    <t>Pol904</t>
  </si>
  <si>
    <t>1237589930</t>
  </si>
  <si>
    <t>Pol905</t>
  </si>
  <si>
    <t>2110314028</t>
  </si>
  <si>
    <t>Přepouštěcí ventil (HLX××)</t>
  </si>
  <si>
    <t>Pol906</t>
  </si>
  <si>
    <t>-282781742</t>
  </si>
  <si>
    <t>Pol907</t>
  </si>
  <si>
    <t>Tlakově nezávislý regulační a vyvažovací ventil (TA-COMPACT-P DN××)  DN 10</t>
  </si>
  <si>
    <t>-1988996688</t>
  </si>
  <si>
    <t>Pol908</t>
  </si>
  <si>
    <t>Pružný díl potrubí – kompenzátor – závitový / přírubový  (PK××) / PN 6 / Tmax 90°C DN 20</t>
  </si>
  <si>
    <t>1230249906</t>
  </si>
  <si>
    <t>Pol909</t>
  </si>
  <si>
    <t>Pružný díl potrubí – kompenzátor – závitový / přírubový  (PK××) / PN 6 / Tmax 90°C DN 32</t>
  </si>
  <si>
    <t>-1890814946</t>
  </si>
  <si>
    <t>Pol910</t>
  </si>
  <si>
    <t>Pružný díl potrubí – kompenzátor – závitový / přírubový  (PK××) / PN 6 / Tmax 90°C DN 40</t>
  </si>
  <si>
    <t>264833288</t>
  </si>
  <si>
    <t>Pol911</t>
  </si>
  <si>
    <t>Pružný díl potrubí – kompenzátor – závitový / přírubový  (PK××) / PN 6 / Tmax 90°C DN 65</t>
  </si>
  <si>
    <t>370526845</t>
  </si>
  <si>
    <t>Pol912</t>
  </si>
  <si>
    <t>Pružný díl potrubí – kompenzátor – závitový / přírubový  (PK××) / PN 6 / Tmax 90°C DN 80</t>
  </si>
  <si>
    <t>1330121960</t>
  </si>
  <si>
    <t>Pol913</t>
  </si>
  <si>
    <t>Pružný díl potrubí – kompenzátor – závitový / přírubový  (PK××) / PN 6 / Tmax 90°C DN 100</t>
  </si>
  <si>
    <t>-1492453540</t>
  </si>
  <si>
    <t>Pol914</t>
  </si>
  <si>
    <t>Teploměr typ bimetalový ručkový D 80 mm, 0 - 120 °C, délka čidla 45 mm + pouzdro do T kusu</t>
  </si>
  <si>
    <t>-821316519</t>
  </si>
  <si>
    <t>Pol915</t>
  </si>
  <si>
    <t>Tlakoměr deformační č. 313, D 100 mm + návarek M 20 × 1,  ventil 3 cestný č. 137513.5 rozsah 0 – 0,60MPa</t>
  </si>
  <si>
    <t>-1667523575</t>
  </si>
  <si>
    <t>Pol916</t>
  </si>
  <si>
    <t>Kalich a odvodnění přepadu PV – DN 32</t>
  </si>
  <si>
    <t>kpt</t>
  </si>
  <si>
    <t>-558391470</t>
  </si>
  <si>
    <t>Pol917</t>
  </si>
  <si>
    <t>Potrubí PPr DN 20 (včetně tvarovek) připojení doplňkové vody 6 m</t>
  </si>
  <si>
    <t>-1722889877</t>
  </si>
  <si>
    <t>Pol918</t>
  </si>
  <si>
    <t>Potrubí PPr DN 50  (včetně tvarovek) odvod kondenzátu a přepadů PV 10 m (teplotní odolnost 100 °C)</t>
  </si>
  <si>
    <t>1837702278</t>
  </si>
  <si>
    <t>Pol919</t>
  </si>
  <si>
    <t>Zaústění odvodu kondenzátu do systému kanalizace úprava podlahy</t>
  </si>
  <si>
    <t>-1882855499</t>
  </si>
  <si>
    <t>Pol920</t>
  </si>
  <si>
    <t>Hadice (pro doplňování) DN 15</t>
  </si>
  <si>
    <t>2020867443</t>
  </si>
  <si>
    <t>PODLAHOVÉ VYTÁPĚNÍ</t>
  </si>
  <si>
    <t>Pol921</t>
  </si>
  <si>
    <t>Sada  rozdělovače podlahového vytápění s mísící sadou 6 smyček</t>
  </si>
  <si>
    <t>1635908527</t>
  </si>
  <si>
    <t>Poznámka k položce:_x000D_
sada obsahuje: - paralelní směšovací sada (oběhové čerpadlo, trojcestný ventil) - 2 ks trubky rozdělovače 1“ - konzole - průtokoměry s integrovaným uzávěrem - koncový díl rozdělovače s odvzdušňovacím ventilem  a plnícím kohoutem - včetně připojení na stěnu šachty – doplňkové   montážní   prvky</t>
  </si>
  <si>
    <t>Pol922</t>
  </si>
  <si>
    <t>Sada  rozdělovače podlahového vytápění s mísící sadou 10 smyček</t>
  </si>
  <si>
    <t>-1466675473</t>
  </si>
  <si>
    <t>Pol923</t>
  </si>
  <si>
    <t>Podomítková skříň rozdělovače podlahového vytápění</t>
  </si>
  <si>
    <t>465719723</t>
  </si>
  <si>
    <t>Doplnění armatur a zařízení k rozdělovačům:</t>
  </si>
  <si>
    <t>Pol924</t>
  </si>
  <si>
    <t>Termoelektrická hlavice 230V, bez napětí zavřeno včetně dodávky napojená na systém MaR</t>
  </si>
  <si>
    <t>871501769</t>
  </si>
  <si>
    <t>Pol925</t>
  </si>
  <si>
    <t>Flexi připojení DN 25 / PN 10 – 150 mm</t>
  </si>
  <si>
    <t>-1182888133</t>
  </si>
  <si>
    <t>Pol926</t>
  </si>
  <si>
    <t>Kulový kohout DN25</t>
  </si>
  <si>
    <t>-736006048</t>
  </si>
  <si>
    <t>Potrubní část</t>
  </si>
  <si>
    <t>Plastové PE-Xa potrubí</t>
  </si>
  <si>
    <t>Pol927</t>
  </si>
  <si>
    <t>17 × 2,0 mm  (vč. prořezu)</t>
  </si>
  <si>
    <t>-1328148887</t>
  </si>
  <si>
    <t>Poznámka k položce:_x000D_
podlahové vytápění plastové potrubí renomovaného výrobce</t>
  </si>
  <si>
    <t>Pol928</t>
  </si>
  <si>
    <t>Ochranná trubka pro potrubí 17 × 2,0 mm</t>
  </si>
  <si>
    <t>-319366654</t>
  </si>
  <si>
    <t>Pol929</t>
  </si>
  <si>
    <t>Svěrné šroubení k rozdělovači pro trubku 17 × 2,0 mm</t>
  </si>
  <si>
    <t>-1777889768</t>
  </si>
  <si>
    <t>Pol930</t>
  </si>
  <si>
    <t>Systémová deska renomovaného výrobce   z pěnového polystyrénu s distančními prvky rozteč  50 mm a kročejovou izolací 30 mm</t>
  </si>
  <si>
    <t>1658834654</t>
  </si>
  <si>
    <t>Pol931</t>
  </si>
  <si>
    <t>Profilovaná okrajová dilatační páska  pro  podlahový system (podél stěn) 180 / 8 mm  (šířka / tloušťka)</t>
  </si>
  <si>
    <t>752597408</t>
  </si>
  <si>
    <t>Pol932</t>
  </si>
  <si>
    <t>Dilatační páska pro podlahový systém</t>
  </si>
  <si>
    <t>1235040956</t>
  </si>
  <si>
    <t>Pol933</t>
  </si>
  <si>
    <t>Deska z pěnového polystyrénu hladká tloušťka min. 20 – 40 mm,  dodávka stavby</t>
  </si>
  <si>
    <t>-448604435</t>
  </si>
  <si>
    <t>Pol934</t>
  </si>
  <si>
    <t>Plastifikátor do zalévací směsi dodávka stavby</t>
  </si>
  <si>
    <t>-1787401171</t>
  </si>
  <si>
    <t>D25</t>
  </si>
  <si>
    <t>ROZVOD POTRUBÍ</t>
  </si>
  <si>
    <t>Ocelové potrubí:</t>
  </si>
  <si>
    <t>Pol935</t>
  </si>
  <si>
    <t>52981075</t>
  </si>
  <si>
    <t>Poznámka k položce:_x000D_
včetně tvarovek, přechodek, montáže a tlakových zkoušek</t>
  </si>
  <si>
    <t>Pol936</t>
  </si>
  <si>
    <t>-651863662</t>
  </si>
  <si>
    <t>Pol937</t>
  </si>
  <si>
    <t>1106805246</t>
  </si>
  <si>
    <t>Pol938</t>
  </si>
  <si>
    <t>-2019877243</t>
  </si>
  <si>
    <t>Pol939</t>
  </si>
  <si>
    <t>-1234305647</t>
  </si>
  <si>
    <t>Pol940</t>
  </si>
  <si>
    <t>57/2,9 mm</t>
  </si>
  <si>
    <t>-652265135</t>
  </si>
  <si>
    <t>Pol941</t>
  </si>
  <si>
    <t>76/3,2 mm</t>
  </si>
  <si>
    <t>-528706931</t>
  </si>
  <si>
    <t>Pol942</t>
  </si>
  <si>
    <t>89/3,6 mm</t>
  </si>
  <si>
    <t>-1351154238</t>
  </si>
  <si>
    <t>Pol943</t>
  </si>
  <si>
    <t>108/4,0 mm</t>
  </si>
  <si>
    <t>-1429384193</t>
  </si>
  <si>
    <t>Pol944</t>
  </si>
  <si>
    <t>159/4,5 mm</t>
  </si>
  <si>
    <t>157070969</t>
  </si>
  <si>
    <t>Pol945</t>
  </si>
  <si>
    <t>Tlakové zkoušky potrubí z trubek závit. do DN 40</t>
  </si>
  <si>
    <t>-221759235</t>
  </si>
  <si>
    <t>Pol946</t>
  </si>
  <si>
    <t>Tlakové zkoušky  potrubí z trubek hladkých do DN150</t>
  </si>
  <si>
    <t>263977570</t>
  </si>
  <si>
    <t>Měděné polotvrdé potrubí</t>
  </si>
  <si>
    <t>Pol947</t>
  </si>
  <si>
    <t>-1562560954</t>
  </si>
  <si>
    <t>Poznámka k položce:_x000D_
v polotvrdém stavu včetně tvarovek, přechodek, montáže a tlakových zkoušek</t>
  </si>
  <si>
    <t>Pol948</t>
  </si>
  <si>
    <t>18x1</t>
  </si>
  <si>
    <t>2020955983</t>
  </si>
  <si>
    <t>Pol949</t>
  </si>
  <si>
    <t>22x1</t>
  </si>
  <si>
    <t>-210553795</t>
  </si>
  <si>
    <t>Pol950</t>
  </si>
  <si>
    <t>28x1</t>
  </si>
  <si>
    <t>-1483328332</t>
  </si>
  <si>
    <t>Pol951</t>
  </si>
  <si>
    <t>1326136000</t>
  </si>
  <si>
    <t>Pol952</t>
  </si>
  <si>
    <t>42x1,5</t>
  </si>
  <si>
    <t>333941910</t>
  </si>
  <si>
    <t>Pol953</t>
  </si>
  <si>
    <t>Tlakové zkoušky měděného potrubí do DN 40</t>
  </si>
  <si>
    <t>281996166</t>
  </si>
  <si>
    <t>Pol954</t>
  </si>
  <si>
    <t>Přeložení stávajícího potrubí DN32 v 1.PP dodržení původního typu materiálu a  způsobu uložení</t>
  </si>
  <si>
    <t>2082347005</t>
  </si>
  <si>
    <t>Prostupové manžety výše uvedeného potrubí</t>
  </si>
  <si>
    <t>Pol955</t>
  </si>
  <si>
    <t>-2017479653</t>
  </si>
  <si>
    <t>Pol956</t>
  </si>
  <si>
    <t>-772275107</t>
  </si>
  <si>
    <t>Pol957</t>
  </si>
  <si>
    <t>1413149765</t>
  </si>
  <si>
    <t>Pol958</t>
  </si>
  <si>
    <t>-1215783771</t>
  </si>
  <si>
    <t>Pol959</t>
  </si>
  <si>
    <t>1964328866</t>
  </si>
  <si>
    <t>Pol960</t>
  </si>
  <si>
    <t>-467263833</t>
  </si>
  <si>
    <t>Pol961</t>
  </si>
  <si>
    <t>60317389</t>
  </si>
  <si>
    <t>Protipožární manžety výše uvedeného potrubí</t>
  </si>
  <si>
    <t>Pol962</t>
  </si>
  <si>
    <t>555816258</t>
  </si>
  <si>
    <t>Pol963</t>
  </si>
  <si>
    <t>-1951735936</t>
  </si>
  <si>
    <t>Pol964</t>
  </si>
  <si>
    <t>-601854696</t>
  </si>
  <si>
    <t>Pol965</t>
  </si>
  <si>
    <t>-344935969</t>
  </si>
  <si>
    <t>Pol966</t>
  </si>
  <si>
    <t>-1032336561</t>
  </si>
  <si>
    <t>Pol967</t>
  </si>
  <si>
    <t>1716364134</t>
  </si>
  <si>
    <t>Pol968</t>
  </si>
  <si>
    <t>82684662</t>
  </si>
  <si>
    <t>Pol969</t>
  </si>
  <si>
    <t>1026753243</t>
  </si>
  <si>
    <t>Pol970</t>
  </si>
  <si>
    <t>2878866</t>
  </si>
  <si>
    <t>Pol971</t>
  </si>
  <si>
    <t>zaslepení potrubí v úrovni podlahy či podhledu</t>
  </si>
  <si>
    <t>1569346012</t>
  </si>
  <si>
    <t>Poznámka k položce:_x000D_
Úprava topného zařízení, jež zůstává zčásti funkční a z části zasahuje do prostor předmětné II. Etapy</t>
  </si>
  <si>
    <t>Pol972</t>
  </si>
  <si>
    <t>vypouštění a napouštění redukovaných topných větví</t>
  </si>
  <si>
    <t>sest</t>
  </si>
  <si>
    <t>-1512052216</t>
  </si>
  <si>
    <t>Pol973</t>
  </si>
  <si>
    <t>hydraulické vyvážení redukovaných topných větví</t>
  </si>
  <si>
    <t>1632858552</t>
  </si>
  <si>
    <t>IZOLACE TEPELNÉ</t>
  </si>
  <si>
    <t>tloušťka izolace: 13 mm</t>
  </si>
  <si>
    <t>Pol974</t>
  </si>
  <si>
    <t>pro potrubí  PEXa 17×2,0 mm</t>
  </si>
  <si>
    <t>-1829681477</t>
  </si>
  <si>
    <t>Poznámka k položce:_x000D_
Izolace tepelná návlečnou pěnovou izolací</t>
  </si>
  <si>
    <t>tloušťka izolace: 20 mm</t>
  </si>
  <si>
    <t>Pol975</t>
  </si>
  <si>
    <t>pro potrubí 15x1</t>
  </si>
  <si>
    <t>850695172</t>
  </si>
  <si>
    <t>Pol976</t>
  </si>
  <si>
    <t>pro potrubí 18x1</t>
  </si>
  <si>
    <t>-1359795772</t>
  </si>
  <si>
    <t>Pol977</t>
  </si>
  <si>
    <t>pro potrubí 22x1</t>
  </si>
  <si>
    <t>218519804</t>
  </si>
  <si>
    <t>tloušťka izolace: 30 mm</t>
  </si>
  <si>
    <t>Pol978</t>
  </si>
  <si>
    <t>pro potrubí 28x1</t>
  </si>
  <si>
    <t>29325404</t>
  </si>
  <si>
    <t>Pol979</t>
  </si>
  <si>
    <t>pro potrubí 35x1,5</t>
  </si>
  <si>
    <t>931334837</t>
  </si>
  <si>
    <t>Pol980</t>
  </si>
  <si>
    <t>pro přeložené potrubí DN32</t>
  </si>
  <si>
    <t>-605981535</t>
  </si>
  <si>
    <t>Pol981</t>
  </si>
  <si>
    <t>pro potrubí 28x1 – tl. 40 mm</t>
  </si>
  <si>
    <t>-111456707</t>
  </si>
  <si>
    <t>Poznámka k položce:_x000D_
izolace tepelná minerální izolací s povrchovou úpravou</t>
  </si>
  <si>
    <t>Pol982</t>
  </si>
  <si>
    <t>pro potrubí 35x1,5 – tl. 50 mm</t>
  </si>
  <si>
    <t>-1479857733</t>
  </si>
  <si>
    <t>Pol983</t>
  </si>
  <si>
    <t>pro potrubí 42x1,5 – tl. 30 mm</t>
  </si>
  <si>
    <t>1579192406</t>
  </si>
  <si>
    <t>Pol984</t>
  </si>
  <si>
    <t>pro potrubí ocel DN 15 – tl. 30 mm</t>
  </si>
  <si>
    <t>-365467732</t>
  </si>
  <si>
    <t>Pol985</t>
  </si>
  <si>
    <t>pro potrubí ocel DN 20 – tl. 30 mm</t>
  </si>
  <si>
    <t>27345353</t>
  </si>
  <si>
    <t>Pol986</t>
  </si>
  <si>
    <t>pro potrubí ocel DN 25 – tl. 40 mm</t>
  </si>
  <si>
    <t>-743756817</t>
  </si>
  <si>
    <t>Pol987</t>
  </si>
  <si>
    <t>pro potrubí ocel DN 32 – tl. 50 mm</t>
  </si>
  <si>
    <t>-1150139470</t>
  </si>
  <si>
    <t>Pol988</t>
  </si>
  <si>
    <t>pro potrubí ocel DN 40 - tl. 40 mm</t>
  </si>
  <si>
    <t>614340813</t>
  </si>
  <si>
    <t>Pol989</t>
  </si>
  <si>
    <t>pro potrubí ocel 57/2,9 mm – tl. 40 mm</t>
  </si>
  <si>
    <t>94821301</t>
  </si>
  <si>
    <t>Pol990</t>
  </si>
  <si>
    <t>pro potrubí ocel 76/3,2 mm – tl. 60 mm</t>
  </si>
  <si>
    <t>2028351593</t>
  </si>
  <si>
    <t>Pol991</t>
  </si>
  <si>
    <t>pro potrubí ocel 89/3,6 mm – tl. 50 mm</t>
  </si>
  <si>
    <t>-70478557</t>
  </si>
  <si>
    <t>Pol992</t>
  </si>
  <si>
    <t>pro potrubí ocel 108/4,0 mm – tl. 60 mm</t>
  </si>
  <si>
    <t>-695243221</t>
  </si>
  <si>
    <t>Pol993</t>
  </si>
  <si>
    <t>pro potrubí ocel 159/4,5 mm – tl. 80 mm</t>
  </si>
  <si>
    <t>1634175852</t>
  </si>
  <si>
    <t>DOPLŇKOVÉ KONSTRUKCE A NÁTĚRY</t>
  </si>
  <si>
    <t>Pol994</t>
  </si>
  <si>
    <t>Kotvicí zařízení pro výše uvedené ocelové potrubí cca 220 závěsných prvků</t>
  </si>
  <si>
    <t>-665632335</t>
  </si>
  <si>
    <t>Pol995</t>
  </si>
  <si>
    <t>Nátěry doplňkových konstrukcí dvojnásobné + základní</t>
  </si>
  <si>
    <t>1126347232</t>
  </si>
  <si>
    <t>Pol996</t>
  </si>
  <si>
    <t>Nátěry kovových potrubí a armatur do DN 40 synt. na vzduchuschnoucí dvojnásobné základní Cu 15x1</t>
  </si>
  <si>
    <t>-1255673817</t>
  </si>
  <si>
    <t>Pol997</t>
  </si>
  <si>
    <t>Nátěry kovových potrubí a armatur do DN 40 synt. na vzduchuschnoucí dvojnásobné základní DN 15</t>
  </si>
  <si>
    <t>-1732871545</t>
  </si>
  <si>
    <t>Pol998</t>
  </si>
  <si>
    <t>Nátěry kovových potrubí a armatur do DN 40 synt. na vzduchuschnoucí dvojnásobné základní DN 20</t>
  </si>
  <si>
    <t>-697757813</t>
  </si>
  <si>
    <t>Nátěry kovových potrubí a armatur do DN 40 synt. na vzduchuschnoucí dvojnásobné základní DN 25</t>
  </si>
  <si>
    <t>-2026174497</t>
  </si>
  <si>
    <t>Pol1000</t>
  </si>
  <si>
    <t>Nátěry kovových potrubí a armatur do DN 40 synt. na vzduchuschnoucí dvojnásobné základní DN 32</t>
  </si>
  <si>
    <t>1381268299</t>
  </si>
  <si>
    <t>Pol1001</t>
  </si>
  <si>
    <t>Nátěry kovových potrubí a armatur do DN 40 synt. na vzduchuschnoucí dvojnásobné základní DN 40</t>
  </si>
  <si>
    <t>-100447111</t>
  </si>
  <si>
    <t>Pol1002</t>
  </si>
  <si>
    <t>Nátěry kovových potrubí a armatur do DN 65 synt. na vzduchuschnoucí dvojnásobné základní 57/2,9 mm</t>
  </si>
  <si>
    <t>-639251653</t>
  </si>
  <si>
    <t>Pol1003</t>
  </si>
  <si>
    <t>Nátěry kovových potrubí a armatur do DN 65 synt. na vzduchuschnoucí dvojnásobné základní 76/3,2 mm</t>
  </si>
  <si>
    <t>-699890146</t>
  </si>
  <si>
    <t>Pol1004</t>
  </si>
  <si>
    <t>Nátěry kovových potrubí a armatur do DN 65 synt. na vzduchuschnoucí dvojnásobné základní  89/3,6 mm</t>
  </si>
  <si>
    <t>-993144259</t>
  </si>
  <si>
    <t>Pol1005</t>
  </si>
  <si>
    <t>Nátěry kovových potrubí a armatur do DN 65 synt. na vzduchuschnoucí dvojnásobné základní 108/4,0 mm</t>
  </si>
  <si>
    <t>-493390612</t>
  </si>
  <si>
    <t>Pol1006</t>
  </si>
  <si>
    <t>Nátěry kovových potrubí a armatur do DN 65 synt. na vzduchuschnoucí dvojnásobné základní 159/4,5 mm</t>
  </si>
  <si>
    <t>1176153600</t>
  </si>
  <si>
    <t>ZPROVOZNĚNÍ A MONTÁŽ</t>
  </si>
  <si>
    <t>Pol1007</t>
  </si>
  <si>
    <t>Proplach potrubí předmětné části</t>
  </si>
  <si>
    <t>-1909161465</t>
  </si>
  <si>
    <t>Pol1008</t>
  </si>
  <si>
    <t>Napouštění otopné soustavy objektu po etapách</t>
  </si>
  <si>
    <t>2010552322</t>
  </si>
  <si>
    <t>Pol1009</t>
  </si>
  <si>
    <t>Zkoušky dle ČSN 06 0310 včetně předání protokolů</t>
  </si>
  <si>
    <t>-1353374417</t>
  </si>
  <si>
    <t>Pol1010</t>
  </si>
  <si>
    <t>Topná zkouška  - 72 hod po etapách</t>
  </si>
  <si>
    <t>764589490</t>
  </si>
  <si>
    <t>Pol1011</t>
  </si>
  <si>
    <t>Hydronické vyregulování</t>
  </si>
  <si>
    <t>-1482421141</t>
  </si>
  <si>
    <t>Pol1012</t>
  </si>
  <si>
    <t>Vypuštění otopné soustavy systémů</t>
  </si>
  <si>
    <t>1302669869</t>
  </si>
  <si>
    <t>Pol1013</t>
  </si>
  <si>
    <t>Realizační (dílenská) projektová dokumentace</t>
  </si>
  <si>
    <t>h</t>
  </si>
  <si>
    <t>926890072</t>
  </si>
  <si>
    <t>Pol1014</t>
  </si>
  <si>
    <t>Dokumentace skutečného provedení stavby</t>
  </si>
  <si>
    <t>1278210192</t>
  </si>
  <si>
    <t>Pol1015</t>
  </si>
  <si>
    <t>Návrh provozního řádu</t>
  </si>
  <si>
    <t>-900288895</t>
  </si>
  <si>
    <t>Pol1016</t>
  </si>
  <si>
    <t>Proškolení obsluhy</t>
  </si>
  <si>
    <t>-511455267</t>
  </si>
  <si>
    <t>DEMONTÁŽE</t>
  </si>
  <si>
    <t>Pol1017</t>
  </si>
  <si>
    <t>Demontáže stávajících otopných těles převážně deskových</t>
  </si>
  <si>
    <t>-1558249912</t>
  </si>
  <si>
    <t>Demontáže potrubí vč. izolací</t>
  </si>
  <si>
    <t>Pol1018</t>
  </si>
  <si>
    <t>DN10 – DN25</t>
  </si>
  <si>
    <t>227768624</t>
  </si>
  <si>
    <t>Pol1019</t>
  </si>
  <si>
    <t>DN32 – DN40</t>
  </si>
  <si>
    <t>1044470108</t>
  </si>
  <si>
    <t>Pol1020</t>
  </si>
  <si>
    <t>DN50 – DN100</t>
  </si>
  <si>
    <t>-1818124728</t>
  </si>
  <si>
    <t>Pol1021</t>
  </si>
  <si>
    <t>Demontáže kotvících a doplňkových konstrukcí demontovaného potrubí</t>
  </si>
  <si>
    <t>-666229138</t>
  </si>
  <si>
    <t>Pol1022</t>
  </si>
  <si>
    <t>Demontáže armatur instalovaných na demontovaném potrubí.</t>
  </si>
  <si>
    <t>-1290779755</t>
  </si>
  <si>
    <t>Pol1023</t>
  </si>
  <si>
    <t>Demontáž nově nevyužívaných větví vytápění ve strojovně vytápění včetně oběhových čerpadel, armatur</t>
  </si>
  <si>
    <t>585644082</t>
  </si>
  <si>
    <t>Poznámka k položce:_x000D_
Dle schématu zapojení – demontáže - D.1.4.7.15</t>
  </si>
  <si>
    <t>Pol1024</t>
  </si>
  <si>
    <t>Šrotování, skládkování, ekologická likvidace demontovaného materiálu a zařízení</t>
  </si>
  <si>
    <t>1140280897</t>
  </si>
  <si>
    <t>Poznámka k položce:_x000D_
Výzisk z prodeje kovového odpadu přináleží objednateli</t>
  </si>
  <si>
    <t>STAVEBNÍ ÚPRAVY</t>
  </si>
  <si>
    <t>Pol1025</t>
  </si>
  <si>
    <t>Zhotovení prostupů zdivem dle dispozice – viz výkresová část</t>
  </si>
  <si>
    <t>969894508</t>
  </si>
  <si>
    <t>Pol1026</t>
  </si>
  <si>
    <t>Drážky pro vedení potrubí dle dispozice – viz výkresová část</t>
  </si>
  <si>
    <t>53389987</t>
  </si>
  <si>
    <t>Pol1027</t>
  </si>
  <si>
    <t>Zhotovení prostupů zdivem pro kabely MaR dle dispozice – viz výkresová část</t>
  </si>
  <si>
    <t>-288285865</t>
  </si>
  <si>
    <t>Kapsy pro připojení otopných těles</t>
  </si>
  <si>
    <t>Pol1028</t>
  </si>
  <si>
    <t>150 × 180 × 80 mm (šířka × výška × hloubka)</t>
  </si>
  <si>
    <t>-612540664</t>
  </si>
  <si>
    <t>Pol1029</t>
  </si>
  <si>
    <t>150 × 500 × 80 mm (šířka × výška × hloubka)</t>
  </si>
  <si>
    <t>-1452268957</t>
  </si>
  <si>
    <t>Pol1030</t>
  </si>
  <si>
    <t>150 × 900 × 80 mm (šířka × výška × hloubka)</t>
  </si>
  <si>
    <t>-1744848777</t>
  </si>
  <si>
    <t>Pol1031</t>
  </si>
  <si>
    <t>Servisní dvířka v podhledu pro odbočky z páteřního rozvodu. Alternativně rozebíratelný podhled. Dodávka  stavební část</t>
  </si>
  <si>
    <t>-458490077</t>
  </si>
  <si>
    <t>Pol1032</t>
  </si>
  <si>
    <t>Nika pro rozdělovač podlahového vytápění</t>
  </si>
  <si>
    <t>823926567</t>
  </si>
  <si>
    <t>Pol1033</t>
  </si>
  <si>
    <t>Drobné stavební úpravy pro odbočky a křížení potrubí větší než DN25 v konstrukcích</t>
  </si>
  <si>
    <t>2116766701</t>
  </si>
  <si>
    <t>Pol1034</t>
  </si>
  <si>
    <t>Koordinace při kladení podlah</t>
  </si>
  <si>
    <t>-388731760</t>
  </si>
  <si>
    <t>Pol1035</t>
  </si>
  <si>
    <t>Koordinace při výstavbě podhledů</t>
  </si>
  <si>
    <t>-2034840680</t>
  </si>
  <si>
    <t>Pol1036</t>
  </si>
  <si>
    <t>Koordinace při instalování zařizovacích předmětů</t>
  </si>
  <si>
    <t>377282953</t>
  </si>
  <si>
    <t>Pol1037</t>
  </si>
  <si>
    <t>Koordinace instalačních jader a šachet</t>
  </si>
  <si>
    <t>1754019008</t>
  </si>
  <si>
    <t>OSTATNÍ NÁKLADY</t>
  </si>
  <si>
    <t>Pol1038</t>
  </si>
  <si>
    <t>zařízení staveniště</t>
  </si>
  <si>
    <t>660549698</t>
  </si>
  <si>
    <t>Pol1039</t>
  </si>
  <si>
    <t>poplatky (DIR, pronájem pozemků, apod.)</t>
  </si>
  <si>
    <t>-1331867738</t>
  </si>
  <si>
    <t>Pol1040</t>
  </si>
  <si>
    <t>doprava, přesuny hmot</t>
  </si>
  <si>
    <t>1816413146</t>
  </si>
  <si>
    <t>Pol1041</t>
  </si>
  <si>
    <t>ostatní náklady, režie, zkoušky, revize, atd.</t>
  </si>
  <si>
    <t>1750478292</t>
  </si>
  <si>
    <t>D.1.4.8 - Rozvody medicinálních plynů</t>
  </si>
  <si>
    <t>D.1.4.8.1 - Položky</t>
  </si>
  <si>
    <t>D1 - Druh plynu:  kyslík</t>
  </si>
  <si>
    <t>D2 - Druh plynu:  stlačený vzduch pro dýchání</t>
  </si>
  <si>
    <t>D3 - Druh plynu:  podtlak</t>
  </si>
  <si>
    <t>D4 - Druh plynu:  stlačený vzduch pro pohon</t>
  </si>
  <si>
    <t>D5 - Druh plynu:  N2O</t>
  </si>
  <si>
    <t>D6 - Druh plynu:  CO2</t>
  </si>
  <si>
    <t>D7 - Druh plynu:  odtah vydechovaných směsí a pohonu nástrojů</t>
  </si>
  <si>
    <t>D8 - Instalační komplexy</t>
  </si>
  <si>
    <t>D9 - Ventilové krabice</t>
  </si>
  <si>
    <t>D10 - Alarmový systém</t>
  </si>
  <si>
    <t>D11 - Konzole a příchytný materiál:</t>
  </si>
  <si>
    <t>D12 - Ostatní</t>
  </si>
  <si>
    <t>Druh plynu:  kyslík</t>
  </si>
  <si>
    <t>Pol711</t>
  </si>
  <si>
    <t>Dodávka a montáž měděná trubka   8x1</t>
  </si>
  <si>
    <t>-2020416771</t>
  </si>
  <si>
    <t>Poznámka k položce:_x000D_
ČSN EN 13348 včetně tvarovek</t>
  </si>
  <si>
    <t>Pol712</t>
  </si>
  <si>
    <t>Dodávka a montáž měděná trubka 12x1</t>
  </si>
  <si>
    <t>1882990648</t>
  </si>
  <si>
    <t>Pol713</t>
  </si>
  <si>
    <t>Dodávka a montáž měděná trubka 18x1</t>
  </si>
  <si>
    <t>-1377816127</t>
  </si>
  <si>
    <t>Pol714</t>
  </si>
  <si>
    <t>Dodávka a montáž měděná trubka 22x1</t>
  </si>
  <si>
    <t>-909824552</t>
  </si>
  <si>
    <t>Pol715</t>
  </si>
  <si>
    <t>Dodávka a montáž měděná trubka 28x1</t>
  </si>
  <si>
    <t>2001573606</t>
  </si>
  <si>
    <t>Pol716</t>
  </si>
  <si>
    <t>Dodávka a montáž měděná trubka 42x1,5</t>
  </si>
  <si>
    <t>1884583358</t>
  </si>
  <si>
    <t>Pol717</t>
  </si>
  <si>
    <t>Dodávka a montáž Ag pájka 45 + pasta</t>
  </si>
  <si>
    <t>g</t>
  </si>
  <si>
    <t>572037156</t>
  </si>
  <si>
    <t>Poznámka k položce:_x000D_
270x2g+440x2g+780x4g+130x5g+30x6g+90x8g = 6090g</t>
  </si>
  <si>
    <t>Pol718</t>
  </si>
  <si>
    <t>Dodávka a montáž chránička potrubí</t>
  </si>
  <si>
    <t>1812064385</t>
  </si>
  <si>
    <t>Poznámka k položce:_x000D_
ocelová trubka 26,9x2,6/0,5m _x000D_
včetně vnějšího a vniřního základního nátěru_x000D_
utěsnění ucpávkou bez omezení dilatační _x000D_
schopnosti potrubí</t>
  </si>
  <si>
    <t>Pol719</t>
  </si>
  <si>
    <t>-2015813614</t>
  </si>
  <si>
    <t>Poznámka k položce:_x000D_
ocelová trubka 31,8x2,6/0,5m _x000D_
včetně vnějšího a vniřního základního nátěru_x000D_
utěsnění ucpávkou bez omezení dilatační _x000D_
schopnosti potrubí</t>
  </si>
  <si>
    <t>Pol720</t>
  </si>
  <si>
    <t>-1411825226</t>
  </si>
  <si>
    <t>Poznámka k položce:_x000D_
ocelová trubka 38x2,6/0,5m _x000D_
včetně vnějšího a vniřního základního nátěru_x000D_
utěsnění ucpávkou bez omezení dilatační _x000D_
schopnosti potrubí</t>
  </si>
  <si>
    <t>Pol721</t>
  </si>
  <si>
    <t>872027224</t>
  </si>
  <si>
    <t>Poznámka k položce:_x000D_
ocelová trubka 44,5x3,2/0,5m _x000D_
včetně vnějšího a vniřního základního nátěru_x000D_
utěsnění ucpávkou bez omezení dilatační _x000D_
schopnosti potrubí</t>
  </si>
  <si>
    <t>Pol722</t>
  </si>
  <si>
    <t>-154428907</t>
  </si>
  <si>
    <t>Poznámka k položce:_x000D_
ocelová trubka 57x3,2/0,5m _x000D_
včetně vnějšího a vniřního základního nátěru_x000D_
utěsnění ucpávkou bez omezení dilatační _x000D_
schopnosti potrubí</t>
  </si>
  <si>
    <t>Pol723</t>
  </si>
  <si>
    <t>Zaslepení potrubí Cu do DN25</t>
  </si>
  <si>
    <t>2058836826</t>
  </si>
  <si>
    <t>Pol724</t>
  </si>
  <si>
    <t>Napojení na stávající rozvody</t>
  </si>
  <si>
    <t>1117168176</t>
  </si>
  <si>
    <t>Pol725</t>
  </si>
  <si>
    <t>Dodávka a montáž kulový uzávěr G3/4", PN20</t>
  </si>
  <si>
    <t>1775529964</t>
  </si>
  <si>
    <t>Poznámka k položce:_x000D_
včetně šroubení a nástavců_x000D_
Značení dle ČSN EN 7396-1</t>
  </si>
  <si>
    <t>Pol726</t>
  </si>
  <si>
    <t>Dodávka a montáž kulový uzávěr G5/4", PN20</t>
  </si>
  <si>
    <t>-758545032</t>
  </si>
  <si>
    <t>Pol727</t>
  </si>
  <si>
    <t>Dodávka a montáž kulový uzávěr G6/4", PN20</t>
  </si>
  <si>
    <t>1356995239</t>
  </si>
  <si>
    <t>Pol728</t>
  </si>
  <si>
    <t>Dodávka a montáž ventil uz. rozvodový, PN200</t>
  </si>
  <si>
    <t>582266759</t>
  </si>
  <si>
    <t>Poznámka k položce:_x000D_
W21,8x1/14", PN200, vč. nástavce a zaslepovací_x000D_
matice. Značení dle ČSN EN 7396-1</t>
  </si>
  <si>
    <t>Pol729</t>
  </si>
  <si>
    <t>Dodávka a montáž</t>
  </si>
  <si>
    <t>1053391013</t>
  </si>
  <si>
    <t>Poznámka k položce:_x000D_
Lékařský panel s rychlospojkou pod omítku_x000D_
připojení musí být specifické pro daný plyn,_x000D_
dodavatel musí doložit prohlášení o shodě pod _x000D_
značkou CE dle Direktivy 93/42/Eec_x000D_
dle ČSN EN 7396-1</t>
  </si>
  <si>
    <t>Pol730</t>
  </si>
  <si>
    <t>Ochranný plyn pro pájení Cu trubek</t>
  </si>
  <si>
    <t>m tr.</t>
  </si>
  <si>
    <t>-2085703521</t>
  </si>
  <si>
    <t>Poznámka k položce:_x000D_
dle ČSN EN 7396-1</t>
  </si>
  <si>
    <t>Pol731</t>
  </si>
  <si>
    <t>Značení a barevné označení potrubí</t>
  </si>
  <si>
    <t>-1385668448</t>
  </si>
  <si>
    <t>Pol732</t>
  </si>
  <si>
    <t>Propláchnutí rozvodu dusíkem</t>
  </si>
  <si>
    <t>1330630404</t>
  </si>
  <si>
    <t>Pol733</t>
  </si>
  <si>
    <t>Úseková tlaková zkouška</t>
  </si>
  <si>
    <t>985017580</t>
  </si>
  <si>
    <t>Pol734</t>
  </si>
  <si>
    <t>Záverečná tlaková zkouška</t>
  </si>
  <si>
    <t>1891040327</t>
  </si>
  <si>
    <t>Druh plynu:  stlačený vzduch pro dýchání</t>
  </si>
  <si>
    <t>-1928310945</t>
  </si>
  <si>
    <t>-1317520286</t>
  </si>
  <si>
    <t>-2004858151</t>
  </si>
  <si>
    <t>484240761</t>
  </si>
  <si>
    <t>-1002867231</t>
  </si>
  <si>
    <t>-1864207102</t>
  </si>
  <si>
    <t>-540125110</t>
  </si>
  <si>
    <t>Poznámka k položce:_x000D_
25x2g+190x2g+185x4g+80x5g+30x6g+90x8g = 2470g</t>
  </si>
  <si>
    <t>723276193</t>
  </si>
  <si>
    <t>-1696265979</t>
  </si>
  <si>
    <t>1177640911</t>
  </si>
  <si>
    <t>1240089879</t>
  </si>
  <si>
    <t>-648203000</t>
  </si>
  <si>
    <t>764362730</t>
  </si>
  <si>
    <t>237257929</t>
  </si>
  <si>
    <t>-1098644406</t>
  </si>
  <si>
    <t>-1320678519</t>
  </si>
  <si>
    <t>-1648361962</t>
  </si>
  <si>
    <t>1049542883</t>
  </si>
  <si>
    <t>-1553760072</t>
  </si>
  <si>
    <t>-222442149</t>
  </si>
  <si>
    <t>-698800081</t>
  </si>
  <si>
    <t>-1576408383</t>
  </si>
  <si>
    <t>577662161</t>
  </si>
  <si>
    <t>Druh plynu:  podtlak</t>
  </si>
  <si>
    <t>-220718247</t>
  </si>
  <si>
    <t>779429461</t>
  </si>
  <si>
    <t>-178282712</t>
  </si>
  <si>
    <t>1060928821</t>
  </si>
  <si>
    <t>-1918579179</t>
  </si>
  <si>
    <t>Pol735</t>
  </si>
  <si>
    <t>Dodávka a montáž měděná trubka 54x2</t>
  </si>
  <si>
    <t>-1294048992</t>
  </si>
  <si>
    <t>-1762467334</t>
  </si>
  <si>
    <t>Poznámka k položce:_x000D_
450x2g+590x4g+120x5g+30x6g+45x8g+45x10g = 4850g</t>
  </si>
  <si>
    <t>-580741135</t>
  </si>
  <si>
    <t>327238627</t>
  </si>
  <si>
    <t>521117997</t>
  </si>
  <si>
    <t>630284473</t>
  </si>
  <si>
    <t>-276053574</t>
  </si>
  <si>
    <t>Pol736</t>
  </si>
  <si>
    <t>1434031986</t>
  </si>
  <si>
    <t>Poznámka k položce:_x000D_
ocelová trubka 76x3,2/0,5m _x000D_
včetně vnějšího a vniřního základního nátěru_x000D_
utěsnění ucpávkou bez omezení dilatační _x000D_
schopnosti potrubí</t>
  </si>
  <si>
    <t>-1408292765</t>
  </si>
  <si>
    <t>-1068262643</t>
  </si>
  <si>
    <t>-1304839868</t>
  </si>
  <si>
    <t>-800214442</t>
  </si>
  <si>
    <t>Pol737</t>
  </si>
  <si>
    <t>-2077826096</t>
  </si>
  <si>
    <t>Poznámka k položce:_x000D_
odvodňovací láhev vakua kompletní_x000D_
dle ČSN EN 7396-1</t>
  </si>
  <si>
    <t>-268711640</t>
  </si>
  <si>
    <t>597693357</t>
  </si>
  <si>
    <t>-844525416</t>
  </si>
  <si>
    <t>-2010037632</t>
  </si>
  <si>
    <t>-356307936</t>
  </si>
  <si>
    <t>943031372</t>
  </si>
  <si>
    <t>Druh plynu:  stlačený vzduch pro pohon</t>
  </si>
  <si>
    <t>353007416</t>
  </si>
  <si>
    <t>2061200667</t>
  </si>
  <si>
    <t>-922616557</t>
  </si>
  <si>
    <t>-1974205777</t>
  </si>
  <si>
    <t>1366408418</t>
  </si>
  <si>
    <t>Poznámka k položce:_x000D_
110x2g + 155x4g + 15x5g + 75x6g = 1365g</t>
  </si>
  <si>
    <t>-818969884</t>
  </si>
  <si>
    <t>-396611383</t>
  </si>
  <si>
    <t>-1274044712</t>
  </si>
  <si>
    <t>-308045812</t>
  </si>
  <si>
    <t>948606240</t>
  </si>
  <si>
    <t>Pol738</t>
  </si>
  <si>
    <t>Dodávka a montáž kulový uzávěr G1", PN20</t>
  </si>
  <si>
    <t>96581326</t>
  </si>
  <si>
    <t>-100970216</t>
  </si>
  <si>
    <t>2016561833</t>
  </si>
  <si>
    <t>-1926938463</t>
  </si>
  <si>
    <t>866689979</t>
  </si>
  <si>
    <t>-1493872333</t>
  </si>
  <si>
    <t>970288000</t>
  </si>
  <si>
    <t>Pol739</t>
  </si>
  <si>
    <t>453783939</t>
  </si>
  <si>
    <t>Druh plynu:  N2O</t>
  </si>
  <si>
    <t>1400434080</t>
  </si>
  <si>
    <t>-1486458139</t>
  </si>
  <si>
    <t>1274078276</t>
  </si>
  <si>
    <t>1457713466</t>
  </si>
  <si>
    <t>Poznámka k položce:_x000D_
40x2g + 180x4g + 75x5g = 1175g</t>
  </si>
  <si>
    <t>-1612171616</t>
  </si>
  <si>
    <t>-173178880</t>
  </si>
  <si>
    <t>Pol740</t>
  </si>
  <si>
    <t>Zaslepení potrubí Cu</t>
  </si>
  <si>
    <t>-965879152</t>
  </si>
  <si>
    <t>-785936664</t>
  </si>
  <si>
    <t>115449189</t>
  </si>
  <si>
    <t>-564197205</t>
  </si>
  <si>
    <t>-1229843047</t>
  </si>
  <si>
    <t>1051672904</t>
  </si>
  <si>
    <t>1953556725</t>
  </si>
  <si>
    <t>-931317147</t>
  </si>
  <si>
    <t>-661138133</t>
  </si>
  <si>
    <t>747936871</t>
  </si>
  <si>
    <t>Druh plynu:  CO2</t>
  </si>
  <si>
    <t>1461142844</t>
  </si>
  <si>
    <t>1965645250</t>
  </si>
  <si>
    <t>1320737704</t>
  </si>
  <si>
    <t>-1900555311</t>
  </si>
  <si>
    <t>Poznámka k položce:_x000D_
110x2g + 160x4g + 75x5g = 1235g</t>
  </si>
  <si>
    <t>92289972</t>
  </si>
  <si>
    <t>171141996</t>
  </si>
  <si>
    <t>810916491</t>
  </si>
  <si>
    <t>-339665322</t>
  </si>
  <si>
    <t>-195518722</t>
  </si>
  <si>
    <t>-1222281796</t>
  </si>
  <si>
    <t>1852573734</t>
  </si>
  <si>
    <t>1710466499</t>
  </si>
  <si>
    <t>1324516706</t>
  </si>
  <si>
    <t>1964291957</t>
  </si>
  <si>
    <t>1114841850</t>
  </si>
  <si>
    <t>-429361214</t>
  </si>
  <si>
    <t>Druh plynu:  odtah vydechovaných směsí a pohonu nástrojů</t>
  </si>
  <si>
    <t>1535982078</t>
  </si>
  <si>
    <t>-281037222</t>
  </si>
  <si>
    <t>Poznámka k položce:_x000D_
400x4g = 1600g</t>
  </si>
  <si>
    <t>1756541969</t>
  </si>
  <si>
    <t>-1987895986</t>
  </si>
  <si>
    <t>-1001334362</t>
  </si>
  <si>
    <t>Pol741</t>
  </si>
  <si>
    <t>Propláchnutí rozvodu dusíkem do DN 25</t>
  </si>
  <si>
    <t>-279668747</t>
  </si>
  <si>
    <t>Instalační komplexy</t>
  </si>
  <si>
    <t>Pol742</t>
  </si>
  <si>
    <t>Lůžková osvětlovací rampa pro 1 lůžko</t>
  </si>
  <si>
    <t>-1238565424</t>
  </si>
  <si>
    <t>Poznámka k položce:_x000D_
celková délka modulu 1650 mm _x000D_
Dodavatel musí doložit prohlášení o shodě pod _x000D_
značkou CE dle Direktivy 93/42/Eec_x000D_
Provedení dle ČSN EN 7396-1 _x000D_
Vybavení:_x000D_
1xO, 1xV, zásuvky 230V, zás. PA, vývody SLP_x000D_
osvětlení přímé a nepřímé, příslušenství_x000D_
Provedení a vybavení viz. výkres č D.1.4.8-08</t>
  </si>
  <si>
    <t>Pol743</t>
  </si>
  <si>
    <t>Lůžková osvětlovací rampa pro 3 lůžka</t>
  </si>
  <si>
    <t>1733018740</t>
  </si>
  <si>
    <t>Poznámka k položce:_x000D_
celková délka modulu 1950 mm, délka 5850 mm_x000D_
Dodavatel musí doložit prohlášení o shodě pod _x000D_
značkou CE dle Direktivy 93/42/Eec_x000D_
Provedení dle ČSN EN 7396-1 _x000D_
Vybavení na jedno lůžko:_x000D_
1xO, 1xV, zásuvky 230V, zás. PA, vývody SLP_x000D_
přímé a nepřímé, příslušenství_x000D_
Provedení a vybavení viz. výkres č D.1.4.8-08</t>
  </si>
  <si>
    <t>Pol744</t>
  </si>
  <si>
    <t>Stropní stativ</t>
  </si>
  <si>
    <t>-1688622549</t>
  </si>
  <si>
    <t>Poznámka k položce:_x000D_
pevná noha + zdrojová hlava_x000D_
Dodavatel musí doložit prohlášení o shodě pod _x000D_
značkou CE dle Direktivy 93/42/Eec_x000D_
Provedení dle ČSN EN 7396-1 _x000D_
Vybavení:_x000D_
1xO, 1xV_x000D_
zásuvky 230V, zás. PA, vývody SLP, příslušenství_x000D_
Provedení a vybavení viz. výkres č D.1.4.8-08</t>
  </si>
  <si>
    <t>Pol745</t>
  </si>
  <si>
    <t>Stropní zdrojový most pro 1 lůžko</t>
  </si>
  <si>
    <t>1111064284</t>
  </si>
  <si>
    <t>Poznámka k položce:_x000D_
délka modulu 2500mm, 2x zdrojová hlava na 1 lůžko_x000D_
Dodavatel musí doložit prohlášení o shodě pod _x000D_
značkou CE dle Direktivy 93/42/Eec_x000D_
Provedení dle ČSN EN 7396-1 _x000D_
Vybavení:_x000D_
4xO, 4xT, 4xV_x000D_
zásuvky 230V, zás. PA, vývody SLP, příslušenství_x000D_
Provedení a vybavení viz. výkres č D.1.4.8-08</t>
  </si>
  <si>
    <t>Pol746</t>
  </si>
  <si>
    <t>Otočný komplex jednoramenný – anesteziologický</t>
  </si>
  <si>
    <t>-1157147590</t>
  </si>
  <si>
    <t>Poznámka k položce:_x000D_
rameno otočné sklopné 900/900mm + zdrojová hlava_x000D_
Dodavatel musí doložit prohlášení o shodě pod _x000D_
značkou CE dle Direktivy 93/42/Eec_x000D_
Provedení dle ČSN EN 7396-1 _x000D_
Vybavení:_x000D_
2xO, 2xT, 1xV, 1xN, odtah vydech. směsí,_x000D_
zásuvky 230V, zás. PA, vývody SLP, příslušenství_x000D_
Provedení a vybavení viz. výkres č D.1.4.8-08</t>
  </si>
  <si>
    <t>Pol747</t>
  </si>
  <si>
    <t>Otočný komplex dvouramenný – chirurgický</t>
  </si>
  <si>
    <t>1359426707</t>
  </si>
  <si>
    <t>Poznámka k položce:_x000D_
1.rameno otoč. sklopné 1250/1000mm + zdroj. hlava_x000D_
2.rameno otoč. sklopné 1250/1000mm + zdroj. hlava_x000D_
Dodavatel musí doložit prohlášení o shodě pod _x000D_
značkou CE dle Direktivy 93/42/Eec_x000D_
Provedení dle ČSN EN 7396-1 _x000D_
Vybavení na jeno rameno:_x000D_
1xO, 1xT, 1xV, 1xC, 1xT8, odtah pohonu nástrojů_x000D_
zásuvky 230V, zás. PA, vývody SLP, příslušenství_x000D_
Provedení a vybavení viz. výkres č D.1.4.8-08</t>
  </si>
  <si>
    <t>Pol748</t>
  </si>
  <si>
    <t>Stropní kyvný otočný stativ pro monitory</t>
  </si>
  <si>
    <t>2030367366</t>
  </si>
  <si>
    <t>Poznámka k položce:_x000D_
dvouramenný, jedno rameno jednoduché,_x000D_
druhé rameno lomenné_x000D_
6x zásuvka 230V (DO) , vývody SLP (2x datová zás. 2RJ45)</t>
  </si>
  <si>
    <t>Ventilové krabice</t>
  </si>
  <si>
    <t>Pol749</t>
  </si>
  <si>
    <t>Vent. krabice v provedení pod omítku - O</t>
  </si>
  <si>
    <t>-1453241453</t>
  </si>
  <si>
    <t>Poznámka k položce:_x000D_
G3/4"-1x, (připojení 18x1), vstupní místo NIST-1x_x000D_
kontrolní manometr 1x,  čidlo klinického alarmu 1x_x000D_
Provedení dle ČSN EN 7396-1_x000D_
Provedení a vybavení viz. výkres č. D.1.4.8-09</t>
  </si>
  <si>
    <t>Pol750</t>
  </si>
  <si>
    <t>Vent. krabice v provedení pod omítku - O,V</t>
  </si>
  <si>
    <t>1958089016</t>
  </si>
  <si>
    <t>Poznámka k položce:_x000D_
G3/4"-2x, (připojení 18x1), vstupní místo NIST-2x_x000D_
kontrolní manometr 2x,  čidlo klinického alarmu 2x_x000D_
Provedení dle ČSN EN 7396-1_x000D_
Provedení a vybavení viz. výkres č. D.1.4.8-09</t>
  </si>
  <si>
    <t>1570755266</t>
  </si>
  <si>
    <t>Pol751</t>
  </si>
  <si>
    <t>Vent. krabice v provedení pod omítku - O,T,V</t>
  </si>
  <si>
    <t>192656612</t>
  </si>
  <si>
    <t>Poznámka k položce:_x000D_
G3/4"-3x, (připojení 18x1), vstupní místo NIST-3x_x000D_
kontrolní manometr 3x,  čidlo klinického alarmu 3x_x000D_
Provedení dle ČSN EN 7396-1_x000D_
Provedení a vybavení viz. výkres č. D.1.4.8-09</t>
  </si>
  <si>
    <t>-2131466826</t>
  </si>
  <si>
    <t>Pol752</t>
  </si>
  <si>
    <t>Vent. krabice v provedení pod omítku - T8,N,C</t>
  </si>
  <si>
    <t>419648867</t>
  </si>
  <si>
    <t>Alarmový systém</t>
  </si>
  <si>
    <t>Pol753</t>
  </si>
  <si>
    <t>Signalizační hlásič klinického alarmu - 1 místo</t>
  </si>
  <si>
    <t>-2102412393</t>
  </si>
  <si>
    <t>Poznámka k položce:_x000D_
včetně zdroje_x000D_
Provedení dle ČSN EN 7396-1</t>
  </si>
  <si>
    <t>Pol754</t>
  </si>
  <si>
    <t>Signalizační hlásič klinického alarmu - 2 místa</t>
  </si>
  <si>
    <t>-459464736</t>
  </si>
  <si>
    <t>Pol755</t>
  </si>
  <si>
    <t>Signalizační hlásič klinického alarmu - 6 míst</t>
  </si>
  <si>
    <t>-10148861</t>
  </si>
  <si>
    <t>Konzole a příchytný materiál:</t>
  </si>
  <si>
    <t>Pol756</t>
  </si>
  <si>
    <t>konzola (podpěra) pro 1xCu8x1</t>
  </si>
  <si>
    <t>470909644</t>
  </si>
  <si>
    <t>Poznámka k položce:_x000D_
max. vzdálenost podpor  1,0 metru - 295:1,0=295</t>
  </si>
  <si>
    <t>Pol757</t>
  </si>
  <si>
    <t>konzola (podpěra) pro 1xCu12x1</t>
  </si>
  <si>
    <t>-590672423</t>
  </si>
  <si>
    <t>Poznámka k položce:_x000D_
max. vzdálenost podpor  1,0 metru - 1340:1,0=1340</t>
  </si>
  <si>
    <t>Pol758</t>
  </si>
  <si>
    <t>konzola (podpěra) pro 1xCu18x1</t>
  </si>
  <si>
    <t>502032322</t>
  </si>
  <si>
    <t>Poznámka k položce:_x000D_
max. vzdálenost podpor  1,5 metru - 2450:1,5=1634</t>
  </si>
  <si>
    <t>Pol759</t>
  </si>
  <si>
    <t>konzola (podpěra) pro 1xCu22x1</t>
  </si>
  <si>
    <t>-1566900336</t>
  </si>
  <si>
    <t>Poznámka k položce:_x000D_
max. vzdálenost podpor  1,5 metru - 495:1,5=330</t>
  </si>
  <si>
    <t>Pol760</t>
  </si>
  <si>
    <t>konzola (podpěra) pro 1xCu28x1</t>
  </si>
  <si>
    <t>231612971</t>
  </si>
  <si>
    <t>Poznámka k položce:_x000D_
max. vzdálenost podpor  1,8 metru - 165:1,8=92</t>
  </si>
  <si>
    <t>Pol761</t>
  </si>
  <si>
    <t>konzola (podpěra) pro 1xCu42x1,5</t>
  </si>
  <si>
    <t>33938839</t>
  </si>
  <si>
    <t>Poznámka k položce:_x000D_
max. vzdálenost podpor  3,0 metru - 225:3,0=75</t>
  </si>
  <si>
    <t>Pol762</t>
  </si>
  <si>
    <t>konzola (podpěra) pro 1xCu54x2</t>
  </si>
  <si>
    <t>76541416</t>
  </si>
  <si>
    <t>Poznámka k položce:_x000D_
max. vzdálenost podpor  3,5 metru - 45:3,5=13</t>
  </si>
  <si>
    <t>Pol763</t>
  </si>
  <si>
    <t>Demontáž stávajících potrubních rozvodů MP</t>
  </si>
  <si>
    <t>-858739606</t>
  </si>
  <si>
    <t>Poznámka k položce:_x000D_
včetně koncových prvků v řešených prostorách_x000D_
inertizace, odpojení od stávajících rozvodů_x000D_
1x20 hodin.</t>
  </si>
  <si>
    <t>Pol764</t>
  </si>
  <si>
    <t>Protipožární ucpávka</t>
  </si>
  <si>
    <t>864139306</t>
  </si>
  <si>
    <t>Poznámka k položce:_x000D_
certifikovaná ucpávka dle předpisů PO</t>
  </si>
  <si>
    <t>Pol765</t>
  </si>
  <si>
    <t>Zkouška čistoty medicinálního stlačeného vzduchu</t>
  </si>
  <si>
    <t>2002235328</t>
  </si>
  <si>
    <t>Poznámka k položce:_x000D_
dle článku 3.2 odst. c  LEK 15</t>
  </si>
  <si>
    <t>Pol766</t>
  </si>
  <si>
    <t>Zkoušky a revize plynových částí</t>
  </si>
  <si>
    <t>26300296</t>
  </si>
  <si>
    <t>D.1.4.8.2 - Přípomocné práce</t>
  </si>
  <si>
    <t>D1 - Stavební přípomoce</t>
  </si>
  <si>
    <t>Stavební přípomoce</t>
  </si>
  <si>
    <t>Pol767</t>
  </si>
  <si>
    <t>Vrtaný průraz do zděných příček a SDK příček</t>
  </si>
  <si>
    <t>-128703815</t>
  </si>
  <si>
    <t>Poznámka k položce:_x000D_
do pr. 50mm a začištění po osazení chráničky</t>
  </si>
  <si>
    <t>Pol768</t>
  </si>
  <si>
    <t>Vrtaný průraz do podlah, nosných zdí a základů</t>
  </si>
  <si>
    <t>82623910</t>
  </si>
  <si>
    <t>Poznámka k položce:_x000D_
do pr. 80mm a začištění po osazení chráničky</t>
  </si>
  <si>
    <t>Pol769.1</t>
  </si>
  <si>
    <t>Drážky pro potrubí uložené pod omítkou</t>
  </si>
  <si>
    <t>-632550977</t>
  </si>
  <si>
    <t>Poznámka k položce:_x000D_
a začištění po montáži _x000D_
pro 1 plyn šířka 20mm, hl. 50mm)</t>
  </si>
  <si>
    <t>Pol769.2</t>
  </si>
  <si>
    <t>-1250344160</t>
  </si>
  <si>
    <t>Poznámka k položce:_x000D_
a začištění po montáži _x000D_
pro 2 plyny šířka 30mm, hl. 50mm)</t>
  </si>
  <si>
    <t>Pol769.3</t>
  </si>
  <si>
    <t>2012932480</t>
  </si>
  <si>
    <t>Poznámka k položce:_x000D_
a začištění po montáži _x000D_
pro 3 plyny šířka 40mm, hl. 50mm)</t>
  </si>
  <si>
    <t>Pol769.4</t>
  </si>
  <si>
    <t>-2090510888</t>
  </si>
  <si>
    <t>Poznámka k položce:_x000D_
a začištění po montáži _x000D_
pro 4 plyny šířka 200mm, hl. 50mm)</t>
  </si>
  <si>
    <t>Pol769.5</t>
  </si>
  <si>
    <t>1713476435</t>
  </si>
  <si>
    <t>Poznámka k položce:_x000D_
a začištění po montáži _x000D_
pro 6 plynů šířka 300mm, hl. 50mm)</t>
  </si>
  <si>
    <t>Pol770.1</t>
  </si>
  <si>
    <t>Otvory ve zdech (v příčkách) pro umístění</t>
  </si>
  <si>
    <t>-568286816</t>
  </si>
  <si>
    <t>Poznámka k položce:_x000D_
ventilových krabic a začištění po montáži_x000D_
pro 1 plyn (rozměr 150x400mm, hl. 100mm)</t>
  </si>
  <si>
    <t>Pol770.2</t>
  </si>
  <si>
    <t>2022105625</t>
  </si>
  <si>
    <t>Poznámka k položce:_x000D_
ventilových krabic a začištění po montáži_x000D_
pro 2 plyny (rozměr 250x400mm, hl. 100mm)</t>
  </si>
  <si>
    <t>Pol770.3</t>
  </si>
  <si>
    <t>-1531924351</t>
  </si>
  <si>
    <t>Poznámka k položce:_x000D_
ventilových krabic a začištění po montáži_x000D_
pro 3 plyny (rozměr 350x400mm, hl. 100mm)</t>
  </si>
  <si>
    <t>Pol770.4</t>
  </si>
  <si>
    <t>1675435012</t>
  </si>
  <si>
    <t>Poznámka k položce:_x000D_
lékařských panelů a začištění po montáži_x000D_
pro 1 plyn (rozměr 100x150mm, hl. 50mm)</t>
  </si>
  <si>
    <t>Pol770.5</t>
  </si>
  <si>
    <t>-1076326398</t>
  </si>
  <si>
    <t>Poznámka k položce:_x000D_
lékařských panelů a začištění po montáži_x000D_
pro 3 plyny (rozměr 300x150mm, hl. 100mm)</t>
  </si>
  <si>
    <t>Pol771.1</t>
  </si>
  <si>
    <t>Mřížky do fasády pro vyústění odtahů</t>
  </si>
  <si>
    <t>-1431408062</t>
  </si>
  <si>
    <t>Poznámka k položce:_x000D_
vydechovaných směsí a pohonu pro 1x tr. Cu18x1_x000D_
rozměr 100x100mm</t>
  </si>
  <si>
    <t>Pol771.2</t>
  </si>
  <si>
    <t>-927610865</t>
  </si>
  <si>
    <t>Poznámka k položce:_x000D_
vydechovaných směsí a pohonu pro 2x tr. Cu18x1_x000D_
rozměr 200x100mm</t>
  </si>
  <si>
    <t>Pol771.3</t>
  </si>
  <si>
    <t>311487591</t>
  </si>
  <si>
    <t>Poznámka k položce:_x000D_
vydechovaných směsí a pohonu pro 3x tr. Cu18x1_x000D_
rozměr 400x100mm</t>
  </si>
  <si>
    <t>Pol771.4</t>
  </si>
  <si>
    <t>1330291950</t>
  </si>
  <si>
    <t>Poznámka k položce:_x000D_
vydechovaných směsí a pohonu pro 4x tr. Cu18x1_x000D_
rozměr 400x100mm</t>
  </si>
  <si>
    <t>Pol771.5</t>
  </si>
  <si>
    <t>1523260443</t>
  </si>
  <si>
    <t>Poznámka k položce:_x000D_
vydechovaných směsí a pohonu pro 6x tr. Cu18x1_x000D_
rozměr 400x100mm</t>
  </si>
  <si>
    <t>Pol772</t>
  </si>
  <si>
    <t>Dveře šířky 800mm pro zajištění přístupu</t>
  </si>
  <si>
    <t>1000183185</t>
  </si>
  <si>
    <t>Poznámka k položce:_x000D_
k uzavíracím ventilům ve stoupací šachtě_x000D_
dveře z nehořlavého materiálu</t>
  </si>
  <si>
    <t>Pol773</t>
  </si>
  <si>
    <t>Větrací mřížky do stoupací šachty nad podlahou</t>
  </si>
  <si>
    <t>-67205576</t>
  </si>
  <si>
    <t>Poznámka k položce:_x000D_
a pod stropem, mřížka cca 100+200mm</t>
  </si>
  <si>
    <t>Pol774</t>
  </si>
  <si>
    <t>Kotvení stropního stativu vč. vrtání otvorů</t>
  </si>
  <si>
    <t>1896486114</t>
  </si>
  <si>
    <t>Poznámka k položce:_x000D_
kotevní deska - 4x šroub M16 na rozteči 4x250mm_x000D_
kotevní deska je dodávkou stropního stativu</t>
  </si>
  <si>
    <t>Pol775</t>
  </si>
  <si>
    <t>Kotvení stropního zdrojového mostu vč. vrtání otvorů</t>
  </si>
  <si>
    <t>474314908</t>
  </si>
  <si>
    <t>Poznámka k položce:_x000D_
kotevní deska - 6 šroub M16 na rozteči ø270mm_x000D_
kotevní deska jsou dodávkou zdrojového mostu</t>
  </si>
  <si>
    <t>Pol776</t>
  </si>
  <si>
    <t>Kotvení stropního otoč. komplexu vč. vrtání otvorů</t>
  </si>
  <si>
    <t>-1242863317</t>
  </si>
  <si>
    <t>Poznámka k položce:_x000D_
kotevní deska - 6x šroub M20 na rozteči ø390mm_x000D_
kotevní deska je dodávkou otočného komplexu</t>
  </si>
  <si>
    <t>Pol777</t>
  </si>
  <si>
    <t>Kotvení strop.otoč.ramene na monitory vč.vrtání otvorů</t>
  </si>
  <si>
    <t>-1262855216</t>
  </si>
  <si>
    <t>Poznámka k položce:_x000D_
kotevní deska - 6x šroub M16 na rozteči ø270mm_x000D_
kotevní deska je dodávkou otočného ramene</t>
  </si>
  <si>
    <t>Pol778</t>
  </si>
  <si>
    <t>Požární odolnost potrubních rozvodů MP</t>
  </si>
  <si>
    <t>-1352982593</t>
  </si>
  <si>
    <t>Poznámka k položce:_x000D_
vedených prostorem chráněných únikových cest_x000D_
Rozvody mohou být v ch.ú.c. umístěny tehdy,_x000D_
 jsou – li od prostorů ch.ú.c. požárně odděleny _x000D_
krycí vrstvou s požární odolností alespoň EW 30_x000D_
(např. sádrokarton).</t>
  </si>
  <si>
    <t>Pol779</t>
  </si>
  <si>
    <t>Odvětrání podhledů, kterými jsou vedeny MP</t>
  </si>
  <si>
    <t>585777527</t>
  </si>
  <si>
    <t>Poznámka k položce:_x000D_
přirozená cirkulace vzduchu_x000D_
mřížky (perforované kazety) na chodbách po 6-ti m_x000D_
dvě mřížky (perforované kazety) na místnost</t>
  </si>
  <si>
    <t>D.1.4.9 - Vzduchotechnika</t>
  </si>
  <si>
    <t>D20 - Společné vzduchovody</t>
  </si>
  <si>
    <t>VZ.01 - Prostory 1PP</t>
  </si>
  <si>
    <t>VZ.02 - Šatny 1.PP</t>
  </si>
  <si>
    <t>VZ.03 - Zákrokový sál 1NP</t>
  </si>
  <si>
    <t>VZ.04 - Chodby, čekárny, sociální zázemí 1NP</t>
  </si>
  <si>
    <t>VZ.05 - Angiografie, zákrokový sál 1NP</t>
  </si>
  <si>
    <t>VZ.12 - Operační sál 04 (2.NP)</t>
  </si>
  <si>
    <t>VZ.13 - Operační sál 05 (2.NP)</t>
  </si>
  <si>
    <t>VZ.14 - Operační sál 03 (2.NP)</t>
  </si>
  <si>
    <t>VZ.15 - Operační sál 02 (2.NP)</t>
  </si>
  <si>
    <t>VZ.16 - Operační sál 01 (2.NP)</t>
  </si>
  <si>
    <t>VZ.17 - Operační sál 10 (2.NP)</t>
  </si>
  <si>
    <t>VZ.18 - Chodba OS  01 - 10 (2.NP)</t>
  </si>
  <si>
    <t>VZ.19 - Chodby a zázemí  (2.NP)</t>
  </si>
  <si>
    <t>VZ.29 - JIP, izolace, zázemí (3.NP)</t>
  </si>
  <si>
    <t>VZ.30 - Lůžková část (3.NP)</t>
  </si>
  <si>
    <t>VZ.31 - Zázemí JIP (3.NP)</t>
  </si>
  <si>
    <t>VZ.37 - Chodby, jídelna, sociálky a zázemí (5.NP)</t>
  </si>
  <si>
    <t>VZ.38 - Chodby, jídelna, sociálky a zázemí (6.NP)</t>
  </si>
  <si>
    <t>VZ.91 - Lůžková část  (4.NP)</t>
  </si>
  <si>
    <t>VZ.92 - Zázemí ARO (5.NP)</t>
  </si>
  <si>
    <t>VZ.93 - Lůžková část  (3.NP)</t>
  </si>
  <si>
    <t>VZ.100 - Větrání CHÚC - vstup</t>
  </si>
  <si>
    <t>VZ.101 - Větrání CHÚC - chodby, evak.výtahy</t>
  </si>
  <si>
    <t>VZ.102 - Větrání filtry -šatny</t>
  </si>
  <si>
    <t>VZ.103 - Větrání CHÚC předsíň</t>
  </si>
  <si>
    <t>VZ.104 - Větrání  požární filtry 2.NP - 5.NP</t>
  </si>
  <si>
    <t>VZ.105 - Větrání filtry 2.NP - 3.NP</t>
  </si>
  <si>
    <t>VZ.106 - Větrání CHÚC stávající schodiště</t>
  </si>
  <si>
    <t>VZ.107 - Větrání CHÚC (05.054)</t>
  </si>
  <si>
    <t>VZ.ost - Ostatní</t>
  </si>
  <si>
    <t>Společné vzduchovody</t>
  </si>
  <si>
    <t>D20.1</t>
  </si>
  <si>
    <t>2500x2000</t>
  </si>
  <si>
    <t>1671809054</t>
  </si>
  <si>
    <t>Poznámka k položce:_x000D_
PŽ - protidešťová žaluzie z ocelového pozinkovaného plechu se síťkou proti hmyzu</t>
  </si>
  <si>
    <t>D20.2.1</t>
  </si>
  <si>
    <t>- rovné potrubí</t>
  </si>
  <si>
    <t>-1492719611</t>
  </si>
  <si>
    <t>Poznámka k položce:_x000D_
POTRUBÍ - Čtyřhranné vzduchotechnické potrubí z ocelového pozinkovaného plechu sk. I v normálním provedení podle ON120405, třída těsnosti B a vyšší podle DIN 24194 (PK 120036, ÖNORM M 7615) -</t>
  </si>
  <si>
    <t>D20.2.2</t>
  </si>
  <si>
    <t>- tvarovky</t>
  </si>
  <si>
    <t>546988200</t>
  </si>
  <si>
    <t>D20.3</t>
  </si>
  <si>
    <t>IZOLACE - Tepelná izolace vzduchovodu ve vnitřním prostředí (venkovní vzduch) materiálem ISOVER ORSTECH LSP 40, minerální vata 25 kg/m3 ALS, tl. 60 mm s AL folií, na trny.</t>
  </si>
  <si>
    <t>-595878997</t>
  </si>
  <si>
    <t>D20.4</t>
  </si>
  <si>
    <t>Montážní a závěsový materiál</t>
  </si>
  <si>
    <t>1244749855</t>
  </si>
  <si>
    <t>D20.5</t>
  </si>
  <si>
    <t>Spojovací a těsnící materiál</t>
  </si>
  <si>
    <t>-1945165647</t>
  </si>
  <si>
    <t>VZ.01</t>
  </si>
  <si>
    <t>Prostory 1PP</t>
  </si>
  <si>
    <t>1.1</t>
  </si>
  <si>
    <t>VZTJ - vzduchotechnická jednotka pro přívod a odvod vzduchu s rotačním výměníkem ZZT</t>
  </si>
  <si>
    <t>-135662798</t>
  </si>
  <si>
    <t>Poznámka k položce:_x000D_
- Vp = 11 600 m3/h; 500 Pa_x000D_
 - Vo = 11 600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7,5 kW_x000D_
     - frekvenční měnič_x000D_
     - tlakový / průtokový spínač_x000D_
 - rotační výměník ZZT - termická účinnost 74,5%_x000D_
     - motor 1x230Vs FM_x000D_
 - volný díl 150 mm_x000D_
 - teplovodní ohřívač -41,8 kW; tw = 80/60°C; tl= 13,3/24°C_x000D_
 - vodní chladič - 62,3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5,5 kW_x000D_
     - frekvenční měnič_x000D_
     - tlakový / průtokový spínač_x000D_
 - tlumič hluku - délka 900 mm, útlum 23dB při 500 Hz_x000D_
 - volný díl 200 mm_x000D_
 - koncový připojovací díl_x000D_
     - připojovací rám_x000D_
     - klapka - příprava pro servopohon</t>
  </si>
  <si>
    <t>1.2</t>
  </si>
  <si>
    <t>- DN250</t>
  </si>
  <si>
    <t>-1713044197</t>
  </si>
  <si>
    <t>Poznámka k položce:_x000D_
PPK - protipožární klapka - CE certifikace dle EN 15650;  testováno dle EN 1366-2; klasifikováno dle EN 13501-3+A1; požární odolnost až EIS 120; těsnost dle EN 1751 třída C a přes list třída 2; korozivzdornost dle EN 15650;  cyklování C 10 000 dle EN 15650; ovládání klapek  pomocí servopohonu 1x230V-bez proudu zavřeno; pro maximální rychlost 12 m/s a tlakový rozdíl na klapce 1 200 Pa</t>
  </si>
  <si>
    <t>1.3</t>
  </si>
  <si>
    <t>- 450x250</t>
  </si>
  <si>
    <t>723663857</t>
  </si>
  <si>
    <t>1.4</t>
  </si>
  <si>
    <t>- 710x160</t>
  </si>
  <si>
    <t>-1645368336</t>
  </si>
  <si>
    <t>1.5</t>
  </si>
  <si>
    <t>- 710x250</t>
  </si>
  <si>
    <t>-351972547</t>
  </si>
  <si>
    <t>1.6</t>
  </si>
  <si>
    <t>- 900x160</t>
  </si>
  <si>
    <t>1395582762</t>
  </si>
  <si>
    <t>1.7</t>
  </si>
  <si>
    <t>- 1000x500</t>
  </si>
  <si>
    <t>-914788752</t>
  </si>
  <si>
    <t>1.8</t>
  </si>
  <si>
    <t>- 1120x500</t>
  </si>
  <si>
    <t>1638967723</t>
  </si>
  <si>
    <t>1.9</t>
  </si>
  <si>
    <t>- 1250x250</t>
  </si>
  <si>
    <t>1638148941</t>
  </si>
  <si>
    <t>1.10</t>
  </si>
  <si>
    <t>-487927815</t>
  </si>
  <si>
    <t>Poznámka k položce:_x000D_
REG - uzavírací/regulační klapka těsná pro 4hranné potrubí/SPIRO potrubí, vč. servopohonu 1x230V s bezpečnostní funkcí; těsnost dle EN 1751 (těsnost přes těleso třída C, těsnost přes zavřené listy třída 3 - 4hranné / třída 4 - kruhové); vyrobeno z pozinkované oceli; bez silikonu, bez halogenů, bez olova; UV stabilizace a potlačená hořlavost třída V-0; těleso, listy a mechanika třída reakce na oheň třída A1; 4hranné - s přírubou k montáži na potrubí, kruhové - s přírubou pro připojení na potrubí nebo pro připojení na SPIRO potrubí</t>
  </si>
  <si>
    <t>1.11</t>
  </si>
  <si>
    <t>- DN125</t>
  </si>
  <si>
    <t>1892415177</t>
  </si>
  <si>
    <t>Poznámka k položce:_x000D_
CAV - mechanické samočinné regulátory pro regulaci průtoku přiváděného nebo odváděného vzduchu v systémech s konstantním průtokem vzduchu s nízkou rychlostí proudění vzduchu. Vhodné pro rychlost proudění vzduchu od 0,8 m/s. Velmi snadné uvedení do provozu Průtok lze nastavit pomocí otočného knoflíku a stupnice na vnější straně pláště. Jednoduché dodatečné vybavení (retrofit) servopohonu pro proměnlivý průtok vzduchu. Nezávislý na instalační poloze; bezúdržbový. Netěsnost pláště podle EN 1751, třída  C.</t>
  </si>
  <si>
    <t>1.12</t>
  </si>
  <si>
    <t>- DN160</t>
  </si>
  <si>
    <t>-1399951501</t>
  </si>
  <si>
    <t>1.13</t>
  </si>
  <si>
    <t>- 500x200</t>
  </si>
  <si>
    <t>-808210661</t>
  </si>
  <si>
    <t>1.14</t>
  </si>
  <si>
    <t>- 600x200</t>
  </si>
  <si>
    <t>-926704730</t>
  </si>
  <si>
    <t>1.16</t>
  </si>
  <si>
    <t>- 500x250/1500</t>
  </si>
  <si>
    <t>-161647700</t>
  </si>
  <si>
    <t>Poznámka k položce:_x000D_
THH - Tlumič hluku v hygienickém provedení sestavený z tlumících buněk  vložených do potrubního dílu. Kostra tlumiče je vyrobena z pozinkovaného plechu. Vložená absorpční výplň je z nehořlavého zvukoizolačního materiálu, vzduchotěsně zavařená v plastové fólii a oddělená od proudícího média pozinkovaným děrovaným plechem.</t>
  </si>
  <si>
    <t>1.17</t>
  </si>
  <si>
    <t>- 600x200/150</t>
  </si>
  <si>
    <t>974567087</t>
  </si>
  <si>
    <t>1.18</t>
  </si>
  <si>
    <t>- DN125/500</t>
  </si>
  <si>
    <t>337121344</t>
  </si>
  <si>
    <t>Poznámka k položce:_x000D_
THH - Tlumič hluku pro kruhové potrubí v hygienickém provedení vybavený gumovým těsněním -  útlum 16 dB při 500 Hz</t>
  </si>
  <si>
    <t>1.19</t>
  </si>
  <si>
    <t>- DN160/1000</t>
  </si>
  <si>
    <t>-1900406487</t>
  </si>
  <si>
    <t>1.20</t>
  </si>
  <si>
    <t>- deska 600x600,lamely pro odvod  vzduchu 400mm, napojení DN200</t>
  </si>
  <si>
    <t>-340103075</t>
  </si>
  <si>
    <t>Poznámka k položce:_x000D_
VYÚST - stropní anemostat pro odvod vzduchu - čelní deska anemostatu-pevně uložené radiální lamely; čelní deska anemostatu ze speciálně pozinkovaného ocelového plechu (povrch je opatřen práškovou barvou v odstínu čistě bílá RAL 9010);.připojovací komora ze speciálně pozinkovaného ocelového plechu, břitově těsnění z pryže.</t>
  </si>
  <si>
    <t>1.21</t>
  </si>
  <si>
    <t>- deska 600x600,lamely pro odvod  vzduchu 600mm, napojení DN250</t>
  </si>
  <si>
    <t>-426947339</t>
  </si>
  <si>
    <t>1.22</t>
  </si>
  <si>
    <t>- deska 600x600,lamely pro přívod vzduchu 300mm, napojení DN160</t>
  </si>
  <si>
    <t>-1719435269</t>
  </si>
  <si>
    <t>Poznámka k položce:_x000D_
VYÚST - stropní anemostat pro přívod vzduchu - čelní deska anemostatu-pevně uložené radiální lamely;.přívod vzduchu přes vnitřní usměrňovací lamely; čelní deska anemostatu ze speciálně pozinkovaného ocelového plechu (povrch je opatřen práškovou barvou v odstínu čistě bílá RAL 9010);.připojovací komora ze speciálně pozinkovaného ocelového plechu, břitově těsnění z pryže.</t>
  </si>
  <si>
    <t>1.23</t>
  </si>
  <si>
    <t>- deska 600x600,lamely pro přívod vzduchu 400mm, napojení DN200</t>
  </si>
  <si>
    <t>-1469604837</t>
  </si>
  <si>
    <t>1.24</t>
  </si>
  <si>
    <t>- deska 600x600,lamely pro přívod vzduchu 500mm, napojení DN200</t>
  </si>
  <si>
    <t>-184090414</t>
  </si>
  <si>
    <t>1.25</t>
  </si>
  <si>
    <t>- deska 600x600,lamely pro přívod vzduchu 600mm, napojení DN250</t>
  </si>
  <si>
    <t>-1026914739</t>
  </si>
  <si>
    <t>1.26</t>
  </si>
  <si>
    <t>- DN100</t>
  </si>
  <si>
    <t>1687723935</t>
  </si>
  <si>
    <t>Poznámka k položce:_x000D_
VÝUST - talířový ventil pro odvod vzduchu - čelní díly z ocelového plechu s elektrostaticky nanesenou práškovou barvou (RAL 9010, tloušťka vrstvy 60 μm), šroub se závitem a matice z pozinkované oceli, montážní rám z pozinkovaného ocelového plechu.otidešťová žaluzie z ocelového pozinkovaného plechu se síťkou proti hmyzu</t>
  </si>
  <si>
    <t>1.27</t>
  </si>
  <si>
    <t>717274141</t>
  </si>
  <si>
    <t>1.28</t>
  </si>
  <si>
    <t>- DN200</t>
  </si>
  <si>
    <t>-1751782958</t>
  </si>
  <si>
    <t>1.29</t>
  </si>
  <si>
    <t>-1107214807</t>
  </si>
  <si>
    <t>Poznámka k položce:_x000D_
VÝUST - talířový ventil pro přívod vzduchu - čelní díly z ocelového plechu s elektrostaticky nanesenou práškovou barvou (RAL 9010, tloušťka vrstvy 60 μm), šroub se závitem a matice z pozinkované oceli, montážní rám z pozinkovaného ocelového plechu.otidešťová žaluzie z ocelového pozinkovaného plechu se síťkou proti hmyzu</t>
  </si>
  <si>
    <t>1.30</t>
  </si>
  <si>
    <t>-1003041244</t>
  </si>
  <si>
    <t>1.31</t>
  </si>
  <si>
    <t>-1202589655</t>
  </si>
  <si>
    <t>1.32</t>
  </si>
  <si>
    <t>1195840772</t>
  </si>
  <si>
    <t>1.33</t>
  </si>
  <si>
    <t>- 200x75</t>
  </si>
  <si>
    <t>1669559955</t>
  </si>
  <si>
    <t>Poznámka k položce:_x000D_
VYÚST - stěnová vyústka - z předního rámečku s vodorovnými jednotlivě nastavitelnými předními lamelami, s viditelným šroubovým upevněním (zapuštěný otvor); regulační části pevně spojeny s předními mřížkami; regulační sady z profilovaného ocelového plechu; povrch fosfátován a opatřen černým vypalovacím lakem (RAL 9005).</t>
  </si>
  <si>
    <t>1.34</t>
  </si>
  <si>
    <t>- 300x75</t>
  </si>
  <si>
    <t>2143352580</t>
  </si>
  <si>
    <t>1.35</t>
  </si>
  <si>
    <t>- 400x75</t>
  </si>
  <si>
    <t>-180677474</t>
  </si>
  <si>
    <t>1.36</t>
  </si>
  <si>
    <t>- 500x100</t>
  </si>
  <si>
    <t>1448333420</t>
  </si>
  <si>
    <t>1.37</t>
  </si>
  <si>
    <t>-203613783</t>
  </si>
  <si>
    <t>1.38</t>
  </si>
  <si>
    <t>-1707935244</t>
  </si>
  <si>
    <t>Poznámka k položce:_x000D_
FLEXO - Velmi odolná tepelně izolovnaá ohebná Al laminátová hadice s kostrou z ocelového drátu, spirálovitě vinutou mezi dvěma vrstvami několikavrstvého Al laminátu pro střední a vysoký tlak, max. rychlost vzduchu 30 m/s,  provozní teplota -30 – 250 °C (mm):. Izolace minerální vatou tl. 25 mm.</t>
  </si>
  <si>
    <t>1.39</t>
  </si>
  <si>
    <t>230371490</t>
  </si>
  <si>
    <t>1.40</t>
  </si>
  <si>
    <t>1184215900</t>
  </si>
  <si>
    <t>1.41</t>
  </si>
  <si>
    <t>1085467770</t>
  </si>
  <si>
    <t>1.42.1</t>
  </si>
  <si>
    <t>-1980941498</t>
  </si>
  <si>
    <t>Poznámka k položce:_x000D_
POTRUBÍ - Čtyřhranné vzduchotechnické potrubí z ocelového pozinkovaného plechu sk. I ve vodotěsném provedení podle ON120405, třída těsnosti B a vyšší podle DIN 24194 (PK 120036, ÖNORM M 7615) -</t>
  </si>
  <si>
    <t>1.42.2</t>
  </si>
  <si>
    <t>1645200480</t>
  </si>
  <si>
    <t>1.43.1</t>
  </si>
  <si>
    <t>- do DN160 rovné</t>
  </si>
  <si>
    <t>-661697704</t>
  </si>
  <si>
    <t>Poznámka k položce:_x000D_
POTRUBÍ - Kruhové vzduchotechnické potrubí z ocelového pozinkovaného plechu sk. I v  provedení podle standardu CLICK Safe, třída těsnosti B a vyšší podle DIN 24194 (PK 120036, ÖNORM M 7615) -</t>
  </si>
  <si>
    <t>1.43.2</t>
  </si>
  <si>
    <t>- do DN160 tvarovky</t>
  </si>
  <si>
    <t>-1391203789</t>
  </si>
  <si>
    <t>1.43.3</t>
  </si>
  <si>
    <t>- do DN200 rovné</t>
  </si>
  <si>
    <t>-386472852</t>
  </si>
  <si>
    <t>1.43.4</t>
  </si>
  <si>
    <t>-495182525</t>
  </si>
  <si>
    <t>1.43.5</t>
  </si>
  <si>
    <t>- do DN250 rovné</t>
  </si>
  <si>
    <t>2088329928</t>
  </si>
  <si>
    <t>1.43.6</t>
  </si>
  <si>
    <t>- do DN250 tvarovky</t>
  </si>
  <si>
    <t>-1125626451</t>
  </si>
  <si>
    <t>1.44</t>
  </si>
  <si>
    <t>IZOL - Protipožární izolace vzduchovodu ve vnitřním prostředí materiálem ISOVER ORSTECH LSP 65, minerální vata 65 kg/m3 ALS, tl. 40 mm s AL folií, na trny - odolnost 30 min</t>
  </si>
  <si>
    <t>509489088</t>
  </si>
  <si>
    <t>1.45</t>
  </si>
  <si>
    <t>IZOL - Tepelná izolace vzduchovodu ve vnitřním prostředí materiálem ISOVER ORSTECH LSP 40, minerální vata 25 kg/m3 ALS, tl. 40 mm s AL folií, na trny</t>
  </si>
  <si>
    <t>1483567163</t>
  </si>
  <si>
    <t>1.46</t>
  </si>
  <si>
    <t>Tepelná izolace vzduchovodu ve vnitřním prostředí (přívodní + odváděný vzduch) materiálem K Flex pás H Duct, samolepící, tloušťka izolační vrstvy 20 mm</t>
  </si>
  <si>
    <t>1483179371</t>
  </si>
  <si>
    <t>1.47</t>
  </si>
  <si>
    <t>125251758</t>
  </si>
  <si>
    <t>1.48</t>
  </si>
  <si>
    <t>802280090</t>
  </si>
  <si>
    <t>VZ.02</t>
  </si>
  <si>
    <t>Šatny 1.PP</t>
  </si>
  <si>
    <t>2.1</t>
  </si>
  <si>
    <t>VZTJ - vzduchotechnická jednotka pro přívod a odvod vzduchu s rotačním výměníkem ZZT,</t>
  </si>
  <si>
    <t>-510424252</t>
  </si>
  <si>
    <t>Poznámka k položce:_x000D_
- Vp = 9 060 m3/h; 500 Pa_x000D_
 - Vo = 9 060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7,5 kW_x000D_
     - frekvenční měnič_x000D_
     - tlakový / průtokový spínač_x000D_
 - rotační výměník ZZT - termická účinnost 74,5%_x000D_
     - motor 1x230Vs FM_x000D_
 - volný díl 150 mm_x000D_
 - teplovodní ohřívač -41,8 kW; tw = 80/60°C; tl= 13,3/24°C_x000D_
 - vodní chladič - 62,3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5,5 kW_x000D_
     - frekvenční měnič_x000D_
     - tlakový / průtokový spínač_x000D_
 - tlumič hluku - délka 900 mm, útlum 23dB při 500 Hz_x000D_
 - volný díl 200 mm_x000D_
 - koncový připojovací díl_x000D_
     - připojovací rám_x000D_
     - klapka - příprava pro servopohon</t>
  </si>
  <si>
    <t>2.2</t>
  </si>
  <si>
    <t>-2109995389</t>
  </si>
  <si>
    <t>2.3</t>
  </si>
  <si>
    <t>- 800x500</t>
  </si>
  <si>
    <t>1870837943</t>
  </si>
  <si>
    <t>2.4</t>
  </si>
  <si>
    <t>13539664</t>
  </si>
  <si>
    <t>Poznámka k položce:_x000D_
REG - uzavírací/regilační klapka těsná pro 4hranné potrubí/SPIRO potrubí, vč. servopohonu 1x230V s bezpečnostní funkcí; těsnost dle EN 1751 (těsnost přes těleso třída C, těsnost přes zavřené listy třída 3 - 4hranné / třída 4 - kruhové); vyrobeno z pozinkované oceli; bez silikonu, bez halogenů, bez olova; UV stabilizace a potlačená hořlavost třída V-0; těleso, listy a mechanika třída reakce na oheň třída A1; 4hranné - s přírubou k montáži na potrubí, kruhové - s přírubou pro připojení na potrubí nebo pro připojení na SPIRO potrubí</t>
  </si>
  <si>
    <t>2.5</t>
  </si>
  <si>
    <t>1125990187</t>
  </si>
  <si>
    <t>2.6</t>
  </si>
  <si>
    <t>1959361988</t>
  </si>
  <si>
    <t>2.7</t>
  </si>
  <si>
    <t>- 200x200</t>
  </si>
  <si>
    <t>-1837258177</t>
  </si>
  <si>
    <t>2.8</t>
  </si>
  <si>
    <t>-772062933</t>
  </si>
  <si>
    <t>2.9</t>
  </si>
  <si>
    <t>1545381136</t>
  </si>
  <si>
    <t>Poznámka k položce:_x000D_
CAV - mechanické samočinné regulátory pro regulaci průtoku přiváděného nebo odváděného vzduchu v systémech s konstantním průtokem vzduchu s nízkou rychlostí proudění vzduchu. Vhodné pro rychlost proudění vzduchu od 0,8 m/s. Velmi snadné uvedení do provozu Průtok lze nastavit pomocí otočného knoflíku a stupnice na vnější straně pláště. Jednoduché dodatečné vybavení (retrofit) servopohonu pro proměnlivý průtok vzduchu. Nezávislý na instalační poloze; bezúdržbový Netěsnost pláště podle EN 1751, třída  C</t>
  </si>
  <si>
    <t>2.10</t>
  </si>
  <si>
    <t>75995629</t>
  </si>
  <si>
    <t>2.11</t>
  </si>
  <si>
    <t>- 300x200</t>
  </si>
  <si>
    <t>1781615403</t>
  </si>
  <si>
    <t>2.12</t>
  </si>
  <si>
    <t>1915788603</t>
  </si>
  <si>
    <t>2.13</t>
  </si>
  <si>
    <t>- 300x200/1000</t>
  </si>
  <si>
    <t>-669118287</t>
  </si>
  <si>
    <t>2.14</t>
  </si>
  <si>
    <t>1775177590</t>
  </si>
  <si>
    <t>Poznámka k položce:_x000D_
THH - Tlumič hluku pro kruhové potrubí v hygienickém provedení vybavený gumovým těsněním -  - útlum 16 dB při 500 Hz</t>
  </si>
  <si>
    <t>2.15</t>
  </si>
  <si>
    <t>- DN200/1000</t>
  </si>
  <si>
    <t>22194936</t>
  </si>
  <si>
    <t>2.16</t>
  </si>
  <si>
    <t>- DN150/1000</t>
  </si>
  <si>
    <t>1082000630</t>
  </si>
  <si>
    <t>2.17</t>
  </si>
  <si>
    <t>- DM250/1500</t>
  </si>
  <si>
    <t>1048785500</t>
  </si>
  <si>
    <t>2.18</t>
  </si>
  <si>
    <t>-905041896</t>
  </si>
  <si>
    <t>2.19</t>
  </si>
  <si>
    <t>-57241258</t>
  </si>
  <si>
    <t>2.20</t>
  </si>
  <si>
    <t>-1414510994</t>
  </si>
  <si>
    <t>2.21</t>
  </si>
  <si>
    <t>-621906102</t>
  </si>
  <si>
    <t>2.22</t>
  </si>
  <si>
    <t>-823928661</t>
  </si>
  <si>
    <t>2.23</t>
  </si>
  <si>
    <t>-423855594</t>
  </si>
  <si>
    <t>2.24</t>
  </si>
  <si>
    <t>- 200x75 odvod</t>
  </si>
  <si>
    <t>155510810</t>
  </si>
  <si>
    <t>2.25</t>
  </si>
  <si>
    <t>- 1000x150 odvod</t>
  </si>
  <si>
    <t>-1178831668</t>
  </si>
  <si>
    <t>2.26</t>
  </si>
  <si>
    <t>- 1000x200 odvod</t>
  </si>
  <si>
    <t>535449420</t>
  </si>
  <si>
    <t>2.27</t>
  </si>
  <si>
    <t>- 200x75 přívod</t>
  </si>
  <si>
    <t>-33703217</t>
  </si>
  <si>
    <t>2.28</t>
  </si>
  <si>
    <t>- 1000x150 přívod</t>
  </si>
  <si>
    <t>1421625305</t>
  </si>
  <si>
    <t>2.29</t>
  </si>
  <si>
    <t>- 1000x200 přívod</t>
  </si>
  <si>
    <t>-697673935</t>
  </si>
  <si>
    <t>2.30</t>
  </si>
  <si>
    <t>-791093743</t>
  </si>
  <si>
    <t>2.31</t>
  </si>
  <si>
    <t>2125443001</t>
  </si>
  <si>
    <t>2.32</t>
  </si>
  <si>
    <t>-965675987</t>
  </si>
  <si>
    <t>2.33.1</t>
  </si>
  <si>
    <t>2092012425</t>
  </si>
  <si>
    <t>2.33.2</t>
  </si>
  <si>
    <t>-378720306</t>
  </si>
  <si>
    <t>2.34.1</t>
  </si>
  <si>
    <t>-1415858282</t>
  </si>
  <si>
    <t>2.34.2</t>
  </si>
  <si>
    <t>-607152842</t>
  </si>
  <si>
    <t>2.34.3</t>
  </si>
  <si>
    <t>1494128707</t>
  </si>
  <si>
    <t>2.34.4</t>
  </si>
  <si>
    <t>-1429455266</t>
  </si>
  <si>
    <t>2.34.5</t>
  </si>
  <si>
    <t>-1879443604</t>
  </si>
  <si>
    <t>2.34.6</t>
  </si>
  <si>
    <t>-97201038</t>
  </si>
  <si>
    <t>2.34.7</t>
  </si>
  <si>
    <t>- do DN315 rovné</t>
  </si>
  <si>
    <t>1588171329</t>
  </si>
  <si>
    <t>2.34.8</t>
  </si>
  <si>
    <t>- do DN315 tvarovky</t>
  </si>
  <si>
    <t>360675195</t>
  </si>
  <si>
    <t>2.35</t>
  </si>
  <si>
    <t>16619496</t>
  </si>
  <si>
    <t>2.36</t>
  </si>
  <si>
    <t>IZOL - Tepelná izolace vzduchovodu ve vnitřním prostředí materiálem ISOVER ORSTECH LSP 40, minerální vata 40 kg/m3 ALS, tl. 40 mm s AL folií, na trny</t>
  </si>
  <si>
    <t>-89449242</t>
  </si>
  <si>
    <t>2.37</t>
  </si>
  <si>
    <t>-1378152491</t>
  </si>
  <si>
    <t>2.38</t>
  </si>
  <si>
    <t>-1274598397</t>
  </si>
  <si>
    <t>2.39</t>
  </si>
  <si>
    <t>2099291131</t>
  </si>
  <si>
    <t>VZ.03</t>
  </si>
  <si>
    <t>Zákrokový sál 1NP</t>
  </si>
  <si>
    <t>3.1</t>
  </si>
  <si>
    <t>VZTJ - vzduchotechnická jednotka pro přívod a odvod vzduchu s multifunkčním kapalinovým výměníkem ZZT,</t>
  </si>
  <si>
    <t>-324811303</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</si>
  <si>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ModBus;_x000D_
 - Vp = 4 450 m3/h; 1500 Pa_x000D_
 - Vo = 4 390 m3/h; 1500 Pa_x000D_
v sestavě na straně přívodu vzduchu (ve směru proudu vzduchu):_x000D_
 - koncový připojovací díl_x000D_
     - připojovací rám_x000D_
     - klapka příprava pro servopohon_x000D_
 - volný díl délka 200 mm_x000D_
 - filtr vzduchu M5 (29/79/129 Pa)_x000D_
     - U manometr_x000D_
 - tlumič hluku - délka 500 mm, útlum 16dB při 500 Hz_x000D_
 - kapalinový výměník přívod  (parametry léto Q = 27,96 kW; tl = 32/17°C / parametry zima  Q = 18,6 kW; tl = -15/23°C;)_x000D_
     - sifon_x000D_
 - volný díl 200 mm_x000D_
 - ventilátorová komora_x000D_
     - 3D ventilátor s volným oběžným kolem_x000D_
     - asynchronní motor 4 kW_x000D_
     - frekvenční měnič_x000D_
     - tlakový / průtokový spínač_x000D_
 - tlumič hluku - délka 1700 mm, útlum 42dB při 500 Hz_x000D_
 - filtr vzduchu F9  (90/140/190 Pa)_x000D_
 - koncový připojovací díl_x000D_
     - připojovací rám_x000D_
v sestavě na straně odvodu vzduchu (ve směru proudu vzduchu):_x000D_
 - koncový připojovací díl_x000D_
     - připojovací rám_x000D_
 - filtr vzduchu F7 (49/99/149 Pa)_x000D_
     - U manometr_x000D_
 - tlumič hluku - délka 1700 mm, útlum 42dB při 500 Hz_x000D_
 - ventilátorová komora_x000D_
     - 3D ventilátor s volným oběžným kolem_x000D_
     - asynchronní motor 4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příprava pro servopohon</t>
  </si>
  <si>
    <t>3.2</t>
  </si>
  <si>
    <t>- 450x400</t>
  </si>
  <si>
    <t>-872983818</t>
  </si>
  <si>
    <t>3.3.1</t>
  </si>
  <si>
    <t>940690753</t>
  </si>
  <si>
    <t>3.3.2</t>
  </si>
  <si>
    <t>-1599348557</t>
  </si>
  <si>
    <t>3.4</t>
  </si>
  <si>
    <t>-641567310</t>
  </si>
  <si>
    <t>3.5</t>
  </si>
  <si>
    <t>204798951</t>
  </si>
  <si>
    <t>3.6</t>
  </si>
  <si>
    <t>1518722747</t>
  </si>
  <si>
    <t>3.7</t>
  </si>
  <si>
    <t>1325568431</t>
  </si>
  <si>
    <t>3.8</t>
  </si>
  <si>
    <t>983764419</t>
  </si>
  <si>
    <t>VZ.04</t>
  </si>
  <si>
    <t>Chodby, čekárny, sociální zázemí 1NP</t>
  </si>
  <si>
    <t>4.1</t>
  </si>
  <si>
    <t>-1595955159</t>
  </si>
  <si>
    <t>Poznámka k položce:_x000D_
- Vp = 12 750 m3/h; 500 Pa_x000D_
 - Vo = 11 470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7,5 kW_x000D_
     - frekvenční měnič_x000D_
     - tlakový / průtokový spínač_x000D_
 - rotační výměník ZZT - termická účinnost 74,5%_x000D_
     - motor 1x230Vs FM_x000D_
 - volný díl 150 mm_x000D_
 - teplovodní ohřívač -44,5 kW; tw = 80/60°C; tl= 13,3/24°C_x000D_
 - vodní chladič - 68,9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5,5 kW_x000D_
     - frekvenční měnič_x000D_
     - tlakový / průtokový spínač_x000D_
 - tlumič hluku - délka 900 mm, útlum 23dB při 500 Hz_x000D_
 - volný díl 200 mm_x000D_
 - koncový připojovací díl_x000D_
     - připojovací rám_x000D_
     - klapka - příprava pro servopohon</t>
  </si>
  <si>
    <t>4.2</t>
  </si>
  <si>
    <t>- 250x250</t>
  </si>
  <si>
    <t>8119669</t>
  </si>
  <si>
    <t>4.3</t>
  </si>
  <si>
    <t>- 355x250</t>
  </si>
  <si>
    <t>-1736519</t>
  </si>
  <si>
    <t>4.4</t>
  </si>
  <si>
    <t>- 1000x315</t>
  </si>
  <si>
    <t>-1684197886</t>
  </si>
  <si>
    <t>4.5</t>
  </si>
  <si>
    <t>- 1000x400</t>
  </si>
  <si>
    <t>1030140162</t>
  </si>
  <si>
    <t>4.6</t>
  </si>
  <si>
    <t>-341289283</t>
  </si>
  <si>
    <t>4.7</t>
  </si>
  <si>
    <t>- DN80</t>
  </si>
  <si>
    <t>1413852082</t>
  </si>
  <si>
    <t>Poznámka k položce:_x000D_
REG - motýlová uzavírací samočinná  klapka pro SPIRO potrubí; vyrobeno z pozinkované oceli; bez silikonu, bez halogenů, bez olova; UV stabilizace a potlačená hořlavost třída V-0; těleso, listy a mechanika třída reakce na oheň třída A1; kruhové - pro připojení na SPIRO potrubí</t>
  </si>
  <si>
    <t>4.8</t>
  </si>
  <si>
    <t>-112078584</t>
  </si>
  <si>
    <t>4.9</t>
  </si>
  <si>
    <t>- deska 600x600,lamely pro odvod  vzduchu 300mm, napojení DN160</t>
  </si>
  <si>
    <t>-810253906</t>
  </si>
  <si>
    <t>4.10</t>
  </si>
  <si>
    <t>-1255139220</t>
  </si>
  <si>
    <t>4.11</t>
  </si>
  <si>
    <t>- deska 600x600,lamely pro odvod  vzduchu 500mm, napojení DN200</t>
  </si>
  <si>
    <t>1281821604</t>
  </si>
  <si>
    <t>4.12</t>
  </si>
  <si>
    <t>1532263166</t>
  </si>
  <si>
    <t>4.13</t>
  </si>
  <si>
    <t>-1897308464</t>
  </si>
  <si>
    <t>4.14</t>
  </si>
  <si>
    <t>-1814298712</t>
  </si>
  <si>
    <t>4.15</t>
  </si>
  <si>
    <t>996995190</t>
  </si>
  <si>
    <t>4.16</t>
  </si>
  <si>
    <t>-1508662998</t>
  </si>
  <si>
    <t>4.17</t>
  </si>
  <si>
    <t>1617988685</t>
  </si>
  <si>
    <t>4.18</t>
  </si>
  <si>
    <t>1942926508</t>
  </si>
  <si>
    <t>4.19</t>
  </si>
  <si>
    <t>2036149746</t>
  </si>
  <si>
    <t>4.20</t>
  </si>
  <si>
    <t>900547816</t>
  </si>
  <si>
    <t>4.21</t>
  </si>
  <si>
    <t>-112617691</t>
  </si>
  <si>
    <t>4.22</t>
  </si>
  <si>
    <t>-771160662</t>
  </si>
  <si>
    <t>4.23</t>
  </si>
  <si>
    <t>229014872</t>
  </si>
  <si>
    <t>4.24</t>
  </si>
  <si>
    <t>-46219795</t>
  </si>
  <si>
    <t>4.25</t>
  </si>
  <si>
    <t>-1273290546</t>
  </si>
  <si>
    <t>4.26</t>
  </si>
  <si>
    <t>581816625</t>
  </si>
  <si>
    <t>4.27</t>
  </si>
  <si>
    <t>1221843354</t>
  </si>
  <si>
    <t>4.28</t>
  </si>
  <si>
    <t>1052745211</t>
  </si>
  <si>
    <t>4.29</t>
  </si>
  <si>
    <t>2028038929</t>
  </si>
  <si>
    <t>4.30</t>
  </si>
  <si>
    <t>569656754</t>
  </si>
  <si>
    <t>4.31</t>
  </si>
  <si>
    <t>-947303774</t>
  </si>
  <si>
    <t>4.32</t>
  </si>
  <si>
    <t>-1065211957</t>
  </si>
  <si>
    <t>4.33</t>
  </si>
  <si>
    <t>-1603543868</t>
  </si>
  <si>
    <t>4.34</t>
  </si>
  <si>
    <t>-1132627413</t>
  </si>
  <si>
    <t>Poznámka k položce:_x000D_
FLEXO - Velmi odolná ohebná Al laminátová hadice s kostrou z ocelového drátu, spirálovitě vinutou mezi dvěma vrstvami několikavrstvého Al laminátu pro střední a vysoký tlak, max. rychlost vzduchu 30 m/s,  provozní teplota -30 – 250 °C (mm):</t>
  </si>
  <si>
    <t>4.35</t>
  </si>
  <si>
    <t>1897253025</t>
  </si>
  <si>
    <t>4.36</t>
  </si>
  <si>
    <t>-1479514281</t>
  </si>
  <si>
    <t>4.37</t>
  </si>
  <si>
    <t>1589949384</t>
  </si>
  <si>
    <t>4.38</t>
  </si>
  <si>
    <t>-753243499</t>
  </si>
  <si>
    <t>4.39.1</t>
  </si>
  <si>
    <t>-2093406421</t>
  </si>
  <si>
    <t>4.39.2</t>
  </si>
  <si>
    <t>-183075068</t>
  </si>
  <si>
    <t>4.40.1</t>
  </si>
  <si>
    <t>-1017097291</t>
  </si>
  <si>
    <t>4.40.2</t>
  </si>
  <si>
    <t>-1158794624</t>
  </si>
  <si>
    <t>4.40.3</t>
  </si>
  <si>
    <t>-371090801</t>
  </si>
  <si>
    <t>4.40.4</t>
  </si>
  <si>
    <t>2014831558</t>
  </si>
  <si>
    <t>4.40.5</t>
  </si>
  <si>
    <t>1829427981</t>
  </si>
  <si>
    <t>4.40.6</t>
  </si>
  <si>
    <t>-2126852313</t>
  </si>
  <si>
    <t>4.40.7</t>
  </si>
  <si>
    <t>-1062772472</t>
  </si>
  <si>
    <t>4.40.8</t>
  </si>
  <si>
    <t>-1065307339</t>
  </si>
  <si>
    <t>4.41</t>
  </si>
  <si>
    <t>-266225949</t>
  </si>
  <si>
    <t>4.42</t>
  </si>
  <si>
    <t>1359210322</t>
  </si>
  <si>
    <t>4.43</t>
  </si>
  <si>
    <t>1879084632</t>
  </si>
  <si>
    <t>4.44</t>
  </si>
  <si>
    <t>-835599338</t>
  </si>
  <si>
    <t>4.45</t>
  </si>
  <si>
    <t>649029517</t>
  </si>
  <si>
    <t>VZ.05</t>
  </si>
  <si>
    <t>Angiografie, zákrokový sál 1NP</t>
  </si>
  <si>
    <t>1029501626</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</si>
  <si>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 _x000D_
 - Vp = 7 800 m3/h; 1500 Pa_x000D_
 - Vo = 7 600 m3/h; 1500 Pa_x000D_
v sestavě na straně přívodu vzduchu (ve směru proudu vzduchu):_x000D_
 - koncový připojovací díl_x000D_
     - připojovací rám_x000D_
     - klapka  příprava pro servopohon_x000D_
 - volný díl délka 200 mm_x000D_
 - filtr vzduchu M5 (30/80/130 Pa)_x000D_
     - U manometr_x000D_
 - tlumič hluku - délka 500 mm, útlum 16dB při 500 Hz_x000D_
 - kapalinový výměník  přívod (parametry léto Q = 28,5 kW; tl = 32/17°C / parametry zima  Q = 21,7 kW; tl = -15/23°C;)_x000D_
     - sifon_x000D_
 - volný díl 200 mm_x000D_
 - ventilátorová komora_x000D_
     - 3D ventilátor s volným oběžným kolem_x000D_
     - asynchronní motor 4 kW_x000D_
     - frekvenční měnič_x000D_
     - tlakový / průtokový spínač_x000D_
 - tlumič hluku - délka 1700 mm, útlum 42dB při 500 Hz_x000D_
 - filtr vzduchu F9  (93/143/193 Pa)_x000D_
 - koncový připojovací díl_x000D_
     - připojovací rám_x000D_
v sestavě na straně odvodu vzduchu (ve směru proudu vzduchu):_x000D_
 - koncový připojovací díl_x000D_
     - připojovací rám_x000D_
 - filtr vzduchu F7 (51/101/151 Pa)_x000D_
     - U manometr_x000D_
 - tlumič hluku - délka 1700 mm, útlum 42dB při 500 Hz_x000D_
 - ventilátorová komora_x000D_
     - 3D ventilátor s volným oběžným kolem_x000D_
     - asynchronní motor 4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příprava pro servopohon</t>
  </si>
  <si>
    <t>-1272789821</t>
  </si>
  <si>
    <t>5.3.1</t>
  </si>
  <si>
    <t>-1347259510</t>
  </si>
  <si>
    <t>5.3.2</t>
  </si>
  <si>
    <t>1606358637</t>
  </si>
  <si>
    <t>1313998429</t>
  </si>
  <si>
    <t>-1366105019</t>
  </si>
  <si>
    <t>-452608236</t>
  </si>
  <si>
    <t>-1650922574</t>
  </si>
  <si>
    <t>5.8</t>
  </si>
  <si>
    <t>-1173898407</t>
  </si>
  <si>
    <t>VZ.12</t>
  </si>
  <si>
    <t>Operační sál 04 (2.NP)</t>
  </si>
  <si>
    <t>-302644890</t>
  </si>
  <si>
    <t>Poznámka k položce:_x000D_
- Vp = 3 960 m3/h; 1500 Pa_x000D_
 - Vo = 3 760 m3/h; 1500 Pa_x000D_
v sestavě na straně přívodu vzduchu (ve směru proudu vzduchu):_x000D_
 - koncový připojovací díl_x000D_
     - připojovací rám_x000D_
     - klapka  příprava pro servopohon_x000D_
 - volný díl délka 200 mm_x000D_
 - filtr vzduchu M5 (30/80/130 Pa)_x000D_
     - U manometr_x000D_
 - tlumič hluku - délka 500 mm, útlum 16dB při 500 Hz_x000D_
 - kapalinový výměník  přívod (parametry léto Q = 24,2 kW; tl = 32/17°C / parametry zima  Q = 17,7 kW; tl = -15/23°C;)_x000D_
     - sifon_x000D_
 - volný díl 200 mm_x000D_
 - ventilátorová komora_x000D_
     - 3D ventilátor s volným oběžným kolem_x000D_
     - asynchronní motor 3 kW_x000D_
     - frekvenční měnič_x000D_
     - tlakový / průtokový spínač_x000D_
 - tlumič hluku - délka 1700 mm, útlum 42dB při 500 Hz_x000D_
 - filtr vzduchu F9  (93/143/193 Pa)_x000D_
 - koncový připojovací díl_x000D_
     - připojovací rám_x000D_
v sestavě na straně odvodu vzduchu (ve směru proudu vzduchu):_x000D_
 - koncový připojovací díl_x000D_
     - připojovací rám_x000D_
 - filtr vzduchu F7 (51/101/151 Pa)_x000D_
     - U manometr_x000D_
 - tlumič hluku - délka 1700 mm, útlum 42dB při 500 Hz_x000D_
 - ventilátorová komora_x000D_
     - 3D ventilátor s volným oběžným kolem_x000D_
     - asynchronní motor 3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příprava pro servopohon</t>
  </si>
  <si>
    <t>- 630x315</t>
  </si>
  <si>
    <t>768745340</t>
  </si>
  <si>
    <t>- 600x300</t>
  </si>
  <si>
    <t>617918170</t>
  </si>
  <si>
    <t>Poznámka k položce:_x000D_
VAV - Regulátor s akustickým opláštěním  pro náročné požadavky na akustické parametry. Provedení - Pozinkovaný ocelový plech, P1: Práškový vypalovací lak, stříbrošedý (RAL 7001). Listy klapky - Regulační prvky sestavené od výrobce společně s elektroinstalací a potrubím. Aerodynamické funkční testování na speciálním zkušebním zařízení před expedicí každého kusu. Nastavovací údaje jsou uvedené na štítku nebo na stupnici průtoku vzduchu připevněné k zařízení. Příslušenství  - Regulátor - Kompaktní jednotka sestávající z regulátoru s potenciometry, diferenčního převodníku tlaku a servopohonu 24V + komunikace RS 485, protokol SLC bus</t>
  </si>
  <si>
    <t>- 300x100</t>
  </si>
  <si>
    <t>1005408505</t>
  </si>
  <si>
    <t>12.5</t>
  </si>
  <si>
    <t>262002496</t>
  </si>
  <si>
    <t>1616519832</t>
  </si>
  <si>
    <t>- 200x100</t>
  </si>
  <si>
    <t>-579997600</t>
  </si>
  <si>
    <t>Poznámka k položce:_x000D_
CAV - mechanické samočinné regulátory pro regulaci průtoku přiváděného nebo odváděného vzduchu v systémech s konstantním průtokem vzduchu s nízkou rychlostí proudění vzduchu. Vhodné pro rychlost proudění vzduchu od 0,8 m/s. Velmi snadné uvedení do provozu Průtok lze nastavit pomocí otočného knoflíku a stupnice na vnější straně pláště. Jednoduché dodatečné vybavení (retrofit) servopohonu pro proměnlivý průtok vzduchu. Nezávislý na instalační poloze; bezúdržbový. Netěsnost pláště podle EN 1751, třída  C</t>
  </si>
  <si>
    <t>- 200x100/1000</t>
  </si>
  <si>
    <t>-541989114</t>
  </si>
  <si>
    <t>- 600x300/1000</t>
  </si>
  <si>
    <t>-1705900113</t>
  </si>
  <si>
    <t>12.11</t>
  </si>
  <si>
    <t>- 300x100/1000</t>
  </si>
  <si>
    <t>-603521980</t>
  </si>
  <si>
    <t>12.12</t>
  </si>
  <si>
    <t>- DN125/1000</t>
  </si>
  <si>
    <t>377152685</t>
  </si>
  <si>
    <t>Poznámka k položce:_x000D_
THH - Tlumič hluku pro kruhové potrubí v hygienickém provedení vybavený gumovým těsněním - délka 1000 mmÚčinně tlumí hluk v potrubí - útlum 16 dB při 500 Hz</t>
  </si>
  <si>
    <t>12.13</t>
  </si>
  <si>
    <t>57380410</t>
  </si>
  <si>
    <t>12.14</t>
  </si>
  <si>
    <t>VYÚST - Laminární pole - rozmer: 2700x1800x445mm</t>
  </si>
  <si>
    <t>-1846396989</t>
  </si>
  <si>
    <t>Poznámka k položce:_x000D_
VYÚST - Laminární pole - rozmer: 2700x1800x445mm (š/d/v); barevné provedení: lakovaný pozinkovaný plech RAL 9010; výstupní rychlost: 0,23 m/s; tlaková ztráta laminarizátoru: 134 Pa; tlaková ztráta filtracních vložek v cistém stavu: 133 Pa; pocet vstupu: 10;  typ pripojení vstupu: bocní horizontální, typ "Y"; množství privádeného vzduchu: 3.600 m3/hod; vnitrní osvetlení korpusu : 2x PURO se stmívatelným analogovým predradníkem 0-10V; pruchod pro operacní svítidlo: ANO; pocet filtracních vložek: 8; typ filtracních vložek: MACROPUR M13FT-1140/MU1 - 305/610/292; trída filtrace: H13; 15 Filtr M13FT-1140/MU1 305/610/292</t>
  </si>
  <si>
    <t>12.15</t>
  </si>
  <si>
    <t>deska 600x600, přívod vzduchu 400mm, napojení DN160</t>
  </si>
  <si>
    <t>-490416280</t>
  </si>
  <si>
    <t>Poznámka k položce:_x000D_
VYÚST - stropní anemostat s filtračním boxem pro přívod vzduchu - Stropní HEPA filtry-koncový filtrační stupeň, filtrační desky Mini Pleat, třída filtrace H13; čelní deska anemostatu z pevně uložených radiálních lamel, přívod vzduchu veden přes speciální vnitřní usměrňovací lamely; čelní deska ze speciálně pozinkovaného ocelového plechu, povrch upraven a opatřen práškovou barvou v odstínu čistě bílá (RAL 9010); připojovací komora z pozink.ocel.plechu, břitově těsnění z pryže, boční kruhový nástavec; charakteristické konstrukční znaky - upínací mechanismus se 2 upevňovacími body pro filtrační prvky, volitelné 4 upevňovací body; zařízení pro kontrolu těsnosti usazení filtrační vložky; odběrová místa pro monitorování rozdílu tlakové diference</t>
  </si>
  <si>
    <t>12.16</t>
  </si>
  <si>
    <t>deska 600x600, přívod vzduchu 600mm, napojení DN250</t>
  </si>
  <si>
    <t>428316796</t>
  </si>
  <si>
    <t>12.17</t>
  </si>
  <si>
    <t>-117821279</t>
  </si>
  <si>
    <t>12.18</t>
  </si>
  <si>
    <t>-1020239236</t>
  </si>
  <si>
    <t>12.19</t>
  </si>
  <si>
    <t>- 225x125</t>
  </si>
  <si>
    <t>1396556591</t>
  </si>
  <si>
    <t>Poznámka k položce:_x000D_
VYÚST - obdélníková vyústka - stěnová mřížka uzavřená - sestávající z předního rámečku s vodorovnými nebo svislými,jednotlivé nastavitelnými předními lamelami, s viditelným šroubovým upevněním (zapuštěný otvor). Regulační části jsou z výroby pevně spojeny s předními mřížkami. Regulační sady jsou z profilovaného ocelového plechu. Povrch je fosfátován a opatřen černým vypalovacím lakem (RAL 9005).</t>
  </si>
  <si>
    <t>12.20</t>
  </si>
  <si>
    <t>- 425x125</t>
  </si>
  <si>
    <t>-1776552046</t>
  </si>
  <si>
    <t>12.21</t>
  </si>
  <si>
    <t>2066233020</t>
  </si>
  <si>
    <t>Poznámka k položce:_x000D_
FLEXO - Velmi odolná tepelně izolovaná ohebná Al laminátová hadice s kostrou z ocelového drátu, spirálovitě vinutou mezi dvěma vrstvami několikavrstvého Al laminátu pro střední a vysoký tlak, max. rychlost vzduchu 30 m/s,  provozní teplota -30 – 250 °C (mm):. Izolace minerální vatou tl. 25 mm.</t>
  </si>
  <si>
    <t>12.22</t>
  </si>
  <si>
    <t>- DN 250</t>
  </si>
  <si>
    <t>-565899920</t>
  </si>
  <si>
    <t>12.23</t>
  </si>
  <si>
    <t>297156974</t>
  </si>
  <si>
    <t>12.24</t>
  </si>
  <si>
    <t>55386456</t>
  </si>
  <si>
    <t>12.25.1</t>
  </si>
  <si>
    <t>502290041</t>
  </si>
  <si>
    <t>12.25.2</t>
  </si>
  <si>
    <t>-607690063</t>
  </si>
  <si>
    <t>12.26.1</t>
  </si>
  <si>
    <t>- DN315 rovné</t>
  </si>
  <si>
    <t>-716187191</t>
  </si>
  <si>
    <t>12.26.2</t>
  </si>
  <si>
    <t>- DN315tvarovky</t>
  </si>
  <si>
    <t>-302691236</t>
  </si>
  <si>
    <t>12.26.3</t>
  </si>
  <si>
    <t>- DN250 rovné</t>
  </si>
  <si>
    <t>1905513283</t>
  </si>
  <si>
    <t>12.26.4</t>
  </si>
  <si>
    <t>- DN250 tvarovky</t>
  </si>
  <si>
    <t>1456944570</t>
  </si>
  <si>
    <t>12.26.5</t>
  </si>
  <si>
    <t>- DN225 rovné</t>
  </si>
  <si>
    <t>-1706980042</t>
  </si>
  <si>
    <t>12.26.6</t>
  </si>
  <si>
    <t>- DN225 tvarovky</t>
  </si>
  <si>
    <t>-5887425</t>
  </si>
  <si>
    <t>12.26.7</t>
  </si>
  <si>
    <t>- DN200 rovné</t>
  </si>
  <si>
    <t>-28980720</t>
  </si>
  <si>
    <t>12.26.8</t>
  </si>
  <si>
    <t>- DN200 tvarovky</t>
  </si>
  <si>
    <t>-1979990603</t>
  </si>
  <si>
    <t>12.26.9</t>
  </si>
  <si>
    <t>- DN140 rovné</t>
  </si>
  <si>
    <t>640212881</t>
  </si>
  <si>
    <t>12.26.10</t>
  </si>
  <si>
    <t>- DN140 tvarovky</t>
  </si>
  <si>
    <t>385741064</t>
  </si>
  <si>
    <t>12.26.11</t>
  </si>
  <si>
    <t>- DN125 rovné</t>
  </si>
  <si>
    <t>2112805007</t>
  </si>
  <si>
    <t>12.26.12</t>
  </si>
  <si>
    <t>- DN125 tvarovky</t>
  </si>
  <si>
    <t>1985912653</t>
  </si>
  <si>
    <t>12.26.13</t>
  </si>
  <si>
    <t>- DN100 rovné</t>
  </si>
  <si>
    <t>-1325745926</t>
  </si>
  <si>
    <t>12.26.14</t>
  </si>
  <si>
    <t>- DN100 tvarovky</t>
  </si>
  <si>
    <t>-1070894888</t>
  </si>
  <si>
    <t>12.27</t>
  </si>
  <si>
    <t>-1980377337</t>
  </si>
  <si>
    <t>12.28</t>
  </si>
  <si>
    <t>1790282091</t>
  </si>
  <si>
    <t>12.29</t>
  </si>
  <si>
    <t>2008972941</t>
  </si>
  <si>
    <t>12.30</t>
  </si>
  <si>
    <t>1433052154</t>
  </si>
  <si>
    <t>12.31</t>
  </si>
  <si>
    <t>816987024</t>
  </si>
  <si>
    <t>VZ.13</t>
  </si>
  <si>
    <t>Operační sál 05 (2.NP)</t>
  </si>
  <si>
    <t>-1622613577</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</si>
  <si>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ModBus;_x000D_
 - Vp = 4 740 m3/h; 1500 Pa_x000D_
 - Vo =4 590 m3/h; 1500 Pa_x000D_
v sestavě na straně přívodu vzduchu (ve směru proudu vzduchu):_x000D_
 - koncový připojovací díl_x000D_
     - připojovací rám_x000D_
     - klapka příprava pro servopohon_x000D_
 - volný díl délka 200 mm_x000D_
 - filtr vzduchu M5 (35/85/135 Pa)_x000D_
     - U manometr_x000D_
 - tlumič hluku - délka 500 mm, útlum 16dB při 500 Hz_x000D_
 - kapalinový výměník  přívod (parametry léto Q = 27,9 kW; tl = 32/17°C / parametry zima  Q = 18,6 kW; tl = -15/23°C;)_x000D_
     - sifon_x000D_
 - volný díl 200 mm_x000D_
 - ventilátorová komora_x000D_
     - 3D ventilátor s volným oběžným kolem_x000D_
     - asynchronní motor 4 kW_x000D_
     - frekvenční měnič_x000D_
     - tlakový / průtokový spínač_x000D_
 - tlumič hluku - délka 1700 mm, útlum 42dB při 500 Hz_x000D_
 - filtr vzduchu F9  (104/154/204 Pa)_x000D_
 - koncový připojovací díl_x000D_
     - připojovací rám_x000D_
v sestavě na straně odvodu vzduchu (ve směru proudu vzduchu):_x000D_
 - koncový připojovací díl_x000D_
     - připojovací rám_x000D_
 - filtr vzduchu F7 (63/113/1631 Pa)_x000D_
     - U manometr_x000D_
 - tlumič hluku - délka 1700 mm, útlum 41dB při 500 Hz_x000D_
 - volný díl 250 mm_x000D_
 - ventilátorová komora_x000D_
     - 3D ventilátor s volným oběžným kolem_x000D_
     - asynchronní motor 3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1400x600 příprava pro servopohon</t>
  </si>
  <si>
    <t>- 710x315</t>
  </si>
  <si>
    <t>1523573879</t>
  </si>
  <si>
    <t>- 700x300</t>
  </si>
  <si>
    <t>424438610</t>
  </si>
  <si>
    <t>-1974006669</t>
  </si>
  <si>
    <t>13.5</t>
  </si>
  <si>
    <t>822304536</t>
  </si>
  <si>
    <t>656474509</t>
  </si>
  <si>
    <t>250463794</t>
  </si>
  <si>
    <t>13.7A</t>
  </si>
  <si>
    <t>-244693789</t>
  </si>
  <si>
    <t>- 700x300/1500</t>
  </si>
  <si>
    <t>-1677813287</t>
  </si>
  <si>
    <t>- 300x200/1500</t>
  </si>
  <si>
    <t>583846229</t>
  </si>
  <si>
    <t>13.10</t>
  </si>
  <si>
    <t>- 300x100/1500</t>
  </si>
  <si>
    <t>-1987354802</t>
  </si>
  <si>
    <t>13.11</t>
  </si>
  <si>
    <t>-95275731</t>
  </si>
  <si>
    <t>13.12</t>
  </si>
  <si>
    <t>1114715438</t>
  </si>
  <si>
    <t>13.13</t>
  </si>
  <si>
    <t>848057981</t>
  </si>
  <si>
    <t>Poznámka k položce:_x000D_
VYÚST - Laminární pole - rozmer: 2700x1800x445mm (š/d/v); barevné provedení: lakovaný pozinkovaný plech RAL 9010; výstupní rychlost: 0,23 m/s; tlaková ztráta laminarizátoru: 134 Pa; tlaková ztráta filtracních vložek v cistém stavu: 133 Pa; pocet vstupu: 8;  typ pripojení vstupu: bocní horizontální, typ "Y"; množství privádeného vzduchu: 3.600 m3/hod; vnitrní osvetlení korpusu : 2x PURO se stmívatelným analogovým predradníkem 0-10V; pruchod pro operacní svítidlo: ANO; pocet filtracních vložek: 8; typ filtracních vložek: MACROPUR M13FT-1140/MU1 - 305/610/292; trída filtrace: H13; 15 Filtr M13FT-1140/MU1 305/610/292</t>
  </si>
  <si>
    <t>13.14</t>
  </si>
  <si>
    <t>830675227</t>
  </si>
  <si>
    <t>13.15</t>
  </si>
  <si>
    <t>deska 600x600, přívod vzduchu 500mm, napojení DN200</t>
  </si>
  <si>
    <t>-1763353430</t>
  </si>
  <si>
    <t>13.16</t>
  </si>
  <si>
    <t>1357685206</t>
  </si>
  <si>
    <t>13.17</t>
  </si>
  <si>
    <t>-591519345</t>
  </si>
  <si>
    <t>13.18</t>
  </si>
  <si>
    <t>697336382</t>
  </si>
  <si>
    <t>13.19</t>
  </si>
  <si>
    <t>-911880961</t>
  </si>
  <si>
    <t>13.20</t>
  </si>
  <si>
    <t>-973162436</t>
  </si>
  <si>
    <t>13.21</t>
  </si>
  <si>
    <t>-1675912466</t>
  </si>
  <si>
    <t>13.22</t>
  </si>
  <si>
    <t>-1525600413</t>
  </si>
  <si>
    <t>13.23</t>
  </si>
  <si>
    <t>734299396</t>
  </si>
  <si>
    <t>13.24</t>
  </si>
  <si>
    <t>730194344</t>
  </si>
  <si>
    <t>13.25</t>
  </si>
  <si>
    <t>1918686753</t>
  </si>
  <si>
    <t>13.26</t>
  </si>
  <si>
    <t>-1322708630</t>
  </si>
  <si>
    <t>13.27.1</t>
  </si>
  <si>
    <t>1058948107</t>
  </si>
  <si>
    <t>13.27.2</t>
  </si>
  <si>
    <t>297404327</t>
  </si>
  <si>
    <t>13.28.1</t>
  </si>
  <si>
    <t>283335622</t>
  </si>
  <si>
    <t>13.28.2</t>
  </si>
  <si>
    <t>-603260875</t>
  </si>
  <si>
    <t>13.28.3</t>
  </si>
  <si>
    <t>-375119318</t>
  </si>
  <si>
    <t>13.28.4</t>
  </si>
  <si>
    <t>-2130816977</t>
  </si>
  <si>
    <t>13.28.5</t>
  </si>
  <si>
    <t>321322618</t>
  </si>
  <si>
    <t>13.28.6</t>
  </si>
  <si>
    <t>1206707441</t>
  </si>
  <si>
    <t>13.28.7</t>
  </si>
  <si>
    <t>-571473595</t>
  </si>
  <si>
    <t>13.28.8</t>
  </si>
  <si>
    <t>-299554710</t>
  </si>
  <si>
    <t>13.28.9</t>
  </si>
  <si>
    <t>-1418089210</t>
  </si>
  <si>
    <t>13.28.10</t>
  </si>
  <si>
    <t>-928850952</t>
  </si>
  <si>
    <t>13.28.11</t>
  </si>
  <si>
    <t>690120547</t>
  </si>
  <si>
    <t>13.28.12</t>
  </si>
  <si>
    <t>-1723888785</t>
  </si>
  <si>
    <t>13.28.13</t>
  </si>
  <si>
    <t>1810870031</t>
  </si>
  <si>
    <t>13.28.14</t>
  </si>
  <si>
    <t>-1346960593</t>
  </si>
  <si>
    <t>13.29</t>
  </si>
  <si>
    <t>758729234</t>
  </si>
  <si>
    <t>13.30</t>
  </si>
  <si>
    <t>1542428447</t>
  </si>
  <si>
    <t>13.31</t>
  </si>
  <si>
    <t>-1188137527</t>
  </si>
  <si>
    <t>13.32</t>
  </si>
  <si>
    <t>317271892</t>
  </si>
  <si>
    <t>13.33</t>
  </si>
  <si>
    <t>1336494843</t>
  </si>
  <si>
    <t>VZ.14</t>
  </si>
  <si>
    <t>Operační sál 03 (2.NP)</t>
  </si>
  <si>
    <t>14.1</t>
  </si>
  <si>
    <t>-1424672254</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</si>
  <si>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ModBus;_x000D_
 - Vp = 4 100 m3/h; 1500 Pa_x000D_
 - Vo = 3 940 m3/h; 1500 Pa_x000D_
v sestavě na straně přívodu vzduchu (ve směru proudu vzduchu):_x000D_
 - koncový připojovací díl_x000D_
     - připojovací rám_x000D_
     - klapka příprava pro servopohon_x000D_
 - volný díl délka 200 mm_x000D_
 - filtr vzduchu M5 (35/85/135 Pa)_x000D_
     - U manometr_x000D_
 - tlumič hluku - délka 500 mm, útlum 16dB při 500 Hz_x000D_
 - kapalinový výměník  přívod (parametry léto Q = 24,1 kW; tl = 32/17°C / parametry zima  Q = 16,6 kW; tl = -15/23°C;)_x000D_
     - sifon_x000D_
 - volný díl 200 mm_x000D_
 - ventilátorová komora_x000D_
     - 3D ventilátor s volným oběžným kolem_x000D_
     - asynchronní motor 3 kW_x000D_
     - frekvenční měnič_x000D_
     - tlakový / průtokový spínač_x000D_
 - tlumič hluku - délka 1700 mm, útlum 42dB při 500 Hz_x000D_
 - filtr vzduchu F9  (104/154/204 Pa)_x000D_
 - koncový připojovací díl_x000D_
     - připojovací rám_x000D_
v sestavě na straně odvodu vzduchu (ve směru proudu vzduchu):_x000D_
 - koncový připojovací díl_x000D_
     - připojovací rám_x000D_
 - filtr vzduchu F7 (63/113/1631 Pa)_x000D_
     - U manometr_x000D_
 - tlumič hluku - délka 1700 mm, útlum 41dB při 500 Hz_x000D_
 - volný díl 250 mm_x000D_
 - ventilátorová komora_x000D_
     - 3D ventilátor s volným oběžným kolem_x000D_
     - asynchronní motor 3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1400x600 příprava pro servopohon</t>
  </si>
  <si>
    <t>14.2</t>
  </si>
  <si>
    <t>-1372300581</t>
  </si>
  <si>
    <t>14.3</t>
  </si>
  <si>
    <t>-545563988</t>
  </si>
  <si>
    <t>14.4</t>
  </si>
  <si>
    <t>2142417250</t>
  </si>
  <si>
    <t>14.5</t>
  </si>
  <si>
    <t>675380106</t>
  </si>
  <si>
    <t>14.6</t>
  </si>
  <si>
    <t>1572209197</t>
  </si>
  <si>
    <t>14.7</t>
  </si>
  <si>
    <t>23974420</t>
  </si>
  <si>
    <t>14.8</t>
  </si>
  <si>
    <t>- 600x300/1500</t>
  </si>
  <si>
    <t>508111371</t>
  </si>
  <si>
    <t>14.9</t>
  </si>
  <si>
    <t>- 200x100/1500</t>
  </si>
  <si>
    <t>1102026007</t>
  </si>
  <si>
    <t>14.10</t>
  </si>
  <si>
    <t>-37143177</t>
  </si>
  <si>
    <t>14.11</t>
  </si>
  <si>
    <t>2090867056</t>
  </si>
  <si>
    <t>14.12</t>
  </si>
  <si>
    <t>2093644065</t>
  </si>
  <si>
    <t>14.13</t>
  </si>
  <si>
    <t>-2105343782</t>
  </si>
  <si>
    <t>Poznámka k položce:_x000D_
VYÚST - Laminární pole - rozmer: 2700x1800x445mm (š/d/v); barevné provedení: lakovaný pozinkovaný plech RAL 9010; výstupní rychlost: 0,23 m/s; tlaková ztráta laminarizátoru: 134 Pa; tlaková ztráta filtracních vložek v cistém stavu: 133 Pa; pocet vstupu: 8;  typ pripojení vstupu: bocní horizontální, typ "Y"; množství privádeného vzduchu: 3.000 m3/hod; vnitrní osvetlení korpusu : 2x PURO se stmívatelným analogovým predradníkem 0-10V; pruchod pro operacní svítidlo: ANO; pocet filtracních vložek: 8; typ filtracních vložek: MACROPUR M13FT-1140/MU1 - 305/610/292; trída filtrace: H13; 15 Filtr M13FT-1140/MU1 305/610/292</t>
  </si>
  <si>
    <t>14.15</t>
  </si>
  <si>
    <t>954874391</t>
  </si>
  <si>
    <t>14.16</t>
  </si>
  <si>
    <t>1745748003</t>
  </si>
  <si>
    <t>14.17</t>
  </si>
  <si>
    <t>-1644150218</t>
  </si>
  <si>
    <t>14.18</t>
  </si>
  <si>
    <t>1582725555</t>
  </si>
  <si>
    <t>14.19</t>
  </si>
  <si>
    <t>-193193911</t>
  </si>
  <si>
    <t>14.20</t>
  </si>
  <si>
    <t>1791518484</t>
  </si>
  <si>
    <t>14.21</t>
  </si>
  <si>
    <t>- 425x225</t>
  </si>
  <si>
    <t>-1710158398</t>
  </si>
  <si>
    <t>14.22</t>
  </si>
  <si>
    <t>- 425x325</t>
  </si>
  <si>
    <t>-1660075192</t>
  </si>
  <si>
    <t>14.23</t>
  </si>
  <si>
    <t>-730911117</t>
  </si>
  <si>
    <t>14.24</t>
  </si>
  <si>
    <t>-826092751</t>
  </si>
  <si>
    <t>14.25</t>
  </si>
  <si>
    <t>1637028700</t>
  </si>
  <si>
    <t>14.26</t>
  </si>
  <si>
    <t>2047077980</t>
  </si>
  <si>
    <t>Pol464</t>
  </si>
  <si>
    <t>-1300813379</t>
  </si>
  <si>
    <t>Pol465</t>
  </si>
  <si>
    <t>1050773446</t>
  </si>
  <si>
    <t>14.28.1</t>
  </si>
  <si>
    <t>-1542186671</t>
  </si>
  <si>
    <t>14.28.2</t>
  </si>
  <si>
    <t>217508240</t>
  </si>
  <si>
    <t>14.28.3</t>
  </si>
  <si>
    <t>2138603506</t>
  </si>
  <si>
    <t>14.28.4</t>
  </si>
  <si>
    <t>-806899197</t>
  </si>
  <si>
    <t>14.28.5</t>
  </si>
  <si>
    <t>178705834</t>
  </si>
  <si>
    <t>14.28.6</t>
  </si>
  <si>
    <t>76238492</t>
  </si>
  <si>
    <t>14.28.7</t>
  </si>
  <si>
    <t>1691079321</t>
  </si>
  <si>
    <t>14.28.8</t>
  </si>
  <si>
    <t>1954087994</t>
  </si>
  <si>
    <t>14.28.9</t>
  </si>
  <si>
    <t>1395372014</t>
  </si>
  <si>
    <t>14.28.10</t>
  </si>
  <si>
    <t>331047655</t>
  </si>
  <si>
    <t>14.28.11</t>
  </si>
  <si>
    <t>-1154636394</t>
  </si>
  <si>
    <t>14.28.12</t>
  </si>
  <si>
    <t>-1850099768</t>
  </si>
  <si>
    <t>14.28.13</t>
  </si>
  <si>
    <t>-926768948</t>
  </si>
  <si>
    <t>14.28.14</t>
  </si>
  <si>
    <t>-190860431</t>
  </si>
  <si>
    <t>14.29</t>
  </si>
  <si>
    <t>809977362</t>
  </si>
  <si>
    <t>14.30</t>
  </si>
  <si>
    <t>-1709636462</t>
  </si>
  <si>
    <t>14.31</t>
  </si>
  <si>
    <t>1701149904</t>
  </si>
  <si>
    <t>14.32</t>
  </si>
  <si>
    <t>-1280799446</t>
  </si>
  <si>
    <t>14.33</t>
  </si>
  <si>
    <t>-1751553927</t>
  </si>
  <si>
    <t>VZ.15</t>
  </si>
  <si>
    <t>Operační sál 02 (2.NP)</t>
  </si>
  <si>
    <t>15.1</t>
  </si>
  <si>
    <t>-2117777265</t>
  </si>
  <si>
    <t>15.2</t>
  </si>
  <si>
    <t>644002835</t>
  </si>
  <si>
    <t>15.3</t>
  </si>
  <si>
    <t>-741096570</t>
  </si>
  <si>
    <t>15.4</t>
  </si>
  <si>
    <t>-1044558875</t>
  </si>
  <si>
    <t>15.5</t>
  </si>
  <si>
    <t>-1900108017</t>
  </si>
  <si>
    <t>15.6</t>
  </si>
  <si>
    <t>362502803</t>
  </si>
  <si>
    <t>15.7</t>
  </si>
  <si>
    <t>1745841241</t>
  </si>
  <si>
    <t>15.8</t>
  </si>
  <si>
    <t>-1691277597</t>
  </si>
  <si>
    <t>15.9</t>
  </si>
  <si>
    <t>-668600263</t>
  </si>
  <si>
    <t>15.10</t>
  </si>
  <si>
    <t>225573765</t>
  </si>
  <si>
    <t>15.11</t>
  </si>
  <si>
    <t>1214485429</t>
  </si>
  <si>
    <t>15.12</t>
  </si>
  <si>
    <t>-521246524</t>
  </si>
  <si>
    <t>15.13</t>
  </si>
  <si>
    <t>508952171</t>
  </si>
  <si>
    <t>15.14</t>
  </si>
  <si>
    <t>1810365373</t>
  </si>
  <si>
    <t>15.16</t>
  </si>
  <si>
    <t>- deska 600x600, přívod vzduchu 400mm, napojení DN160</t>
  </si>
  <si>
    <t>1806749879</t>
  </si>
  <si>
    <t>15.17</t>
  </si>
  <si>
    <t>- deska 600x600, přívod vzduchu 600mm, napojení DN250</t>
  </si>
  <si>
    <t>-725388639</t>
  </si>
  <si>
    <t>15.18</t>
  </si>
  <si>
    <t>-1045146953</t>
  </si>
  <si>
    <t>15.19</t>
  </si>
  <si>
    <t>959132575</t>
  </si>
  <si>
    <t>15.20</t>
  </si>
  <si>
    <t>401809043</t>
  </si>
  <si>
    <t>15.21</t>
  </si>
  <si>
    <t>-1933328893</t>
  </si>
  <si>
    <t>15.22</t>
  </si>
  <si>
    <t>-912880428</t>
  </si>
  <si>
    <t>15.23</t>
  </si>
  <si>
    <t>1504335427</t>
  </si>
  <si>
    <t>15.24</t>
  </si>
  <si>
    <t>386692696</t>
  </si>
  <si>
    <t>15.25</t>
  </si>
  <si>
    <t>1841078012</t>
  </si>
  <si>
    <t>15.26</t>
  </si>
  <si>
    <t>828637923</t>
  </si>
  <si>
    <t>15.27</t>
  </si>
  <si>
    <t>470100097</t>
  </si>
  <si>
    <t>15.28.1</t>
  </si>
  <si>
    <t>-155584269</t>
  </si>
  <si>
    <t>15.28.2</t>
  </si>
  <si>
    <t>-1626635322</t>
  </si>
  <si>
    <t>15.29.1</t>
  </si>
  <si>
    <t>-1653801121</t>
  </si>
  <si>
    <t>15.29.2</t>
  </si>
  <si>
    <t>-1316069310</t>
  </si>
  <si>
    <t>15.29.3</t>
  </si>
  <si>
    <t>-859306310</t>
  </si>
  <si>
    <t>15.29.4</t>
  </si>
  <si>
    <t>1253904450</t>
  </si>
  <si>
    <t>15.29.5</t>
  </si>
  <si>
    <t>-1412165605</t>
  </si>
  <si>
    <t>15.29.6</t>
  </si>
  <si>
    <t>-497548174</t>
  </si>
  <si>
    <t>15.29.7</t>
  </si>
  <si>
    <t>-278173941</t>
  </si>
  <si>
    <t>15.29.8</t>
  </si>
  <si>
    <t>-940524346</t>
  </si>
  <si>
    <t>15.29.9</t>
  </si>
  <si>
    <t>440917185</t>
  </si>
  <si>
    <t>15.29.10</t>
  </si>
  <si>
    <t>-474377511</t>
  </si>
  <si>
    <t>15.29.11</t>
  </si>
  <si>
    <t>-478809113</t>
  </si>
  <si>
    <t>15.29.12</t>
  </si>
  <si>
    <t>1837632500</t>
  </si>
  <si>
    <t>15.29.13</t>
  </si>
  <si>
    <t>-386427356</t>
  </si>
  <si>
    <t>15.29.14</t>
  </si>
  <si>
    <t>-972533483</t>
  </si>
  <si>
    <t>15.30</t>
  </si>
  <si>
    <t>343300967</t>
  </si>
  <si>
    <t>15.31</t>
  </si>
  <si>
    <t>-192694345</t>
  </si>
  <si>
    <t>15.32</t>
  </si>
  <si>
    <t>-652724709</t>
  </si>
  <si>
    <t>15.33</t>
  </si>
  <si>
    <t>-2035415950</t>
  </si>
  <si>
    <t>15.34</t>
  </si>
  <si>
    <t>-526133828</t>
  </si>
  <si>
    <t>VZ.16</t>
  </si>
  <si>
    <t>Operační sál 01 (2.NP)</t>
  </si>
  <si>
    <t>16.1</t>
  </si>
  <si>
    <t>1291800169</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</si>
  <si>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ModBus;_x000D_
 - Vp = 3 940 m3/h; 1500 Pa_x000D_
 - Vo = 3 750 m3/h; 1500 Pa_x000D_
v sestavě na straně přívodu vzduchu (ve směru proudu vzduchu):_x000D_
 - koncový připojovací díl_x000D_
     - připojovací rám_x000D_
     - klapka příprava pro servopohon_x000D_
 - volný díl délka 200 mm_x000D_
 - filtr vzduchu M5 (35/85/135 Pa)_x000D_
     - U manometr_x000D_
 - tlumič hluku - délka 500 mm, útlum 16dB při 500 Hz_x000D_
 - kapalinový výměník  přívod (parametry léto Q = 24,1 kW; tl = 32/17°C / parametry zima  Q = 16,6 kW; tl = -15/23°C;)_x000D_
     - sifon_x000D_
 - volný díl 200 mm_x000D_
 - ventilátorová komora_x000D_
     - 3D ventilátor s volným oběžným kolem_x000D_
     - asynchronní motor 3 kW_x000D_
     - frekvenční měnič_x000D_
     - tlakový / průtokový spínač_x000D_
 - tlumič hluku - délka 1700 mm, útlum 42dB při 500 Hz_x000D_
 - filtr vzduchu F9  (104/154/204 Pa)_x000D_
 - koncový připojovací díl_x000D_
     - připojovací rám_x000D_
v sestavě na straně odvodu vzduchu (ve směru proudu vzduchu):_x000D_
 - koncový připojovací díl_x000D_
     - připojovací rám_x000D_
 - filtr vzduchu F7 (63/113/1631 Pa)_x000D_
     - U manometr_x000D_
 - tlumič hluku - délka 1700 mm, útlum 41dB při 500 Hz_x000D_
 - volný díl 250 mm_x000D_
 - ventilátorová komora_x000D_
     - 3D ventilátor s volným oběžným kolem_x000D_
     - asynchronní motor 3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1400x600 příprava pro servopohon</t>
  </si>
  <si>
    <t>16.2</t>
  </si>
  <si>
    <t>501145509</t>
  </si>
  <si>
    <t>16.3</t>
  </si>
  <si>
    <t>1474499618</t>
  </si>
  <si>
    <t>16.4</t>
  </si>
  <si>
    <t>1493626396</t>
  </si>
  <si>
    <t>16.6</t>
  </si>
  <si>
    <t>-1895821772</t>
  </si>
  <si>
    <t>16.5</t>
  </si>
  <si>
    <t>-805676840</t>
  </si>
  <si>
    <t>16.7</t>
  </si>
  <si>
    <t>807987401</t>
  </si>
  <si>
    <t>16.8</t>
  </si>
  <si>
    <t>-893549526</t>
  </si>
  <si>
    <t>16.9</t>
  </si>
  <si>
    <t>1585087003</t>
  </si>
  <si>
    <t>16.10</t>
  </si>
  <si>
    <t>1992441041</t>
  </si>
  <si>
    <t>16.11</t>
  </si>
  <si>
    <t>-1090747371</t>
  </si>
  <si>
    <t>16.12</t>
  </si>
  <si>
    <t>1307368052</t>
  </si>
  <si>
    <t>16.13</t>
  </si>
  <si>
    <t>-515009846</t>
  </si>
  <si>
    <t>16.13a</t>
  </si>
  <si>
    <t>1953369635</t>
  </si>
  <si>
    <t>16.14</t>
  </si>
  <si>
    <t>-749845918</t>
  </si>
  <si>
    <t>16.14a</t>
  </si>
  <si>
    <t>2021460227</t>
  </si>
  <si>
    <t>16.15</t>
  </si>
  <si>
    <t>-391516517</t>
  </si>
  <si>
    <t>16.17</t>
  </si>
  <si>
    <t>-767954114</t>
  </si>
  <si>
    <t>16.18</t>
  </si>
  <si>
    <t>1929182263</t>
  </si>
  <si>
    <t>16.20</t>
  </si>
  <si>
    <t>-1282182285</t>
  </si>
  <si>
    <t>16.21</t>
  </si>
  <si>
    <t>-798270769</t>
  </si>
  <si>
    <t>16.22</t>
  </si>
  <si>
    <t>-226233365</t>
  </si>
  <si>
    <t>16.23</t>
  </si>
  <si>
    <t>449114241</t>
  </si>
  <si>
    <t>16.24.1</t>
  </si>
  <si>
    <t>1002698920</t>
  </si>
  <si>
    <t>16.24.2</t>
  </si>
  <si>
    <t>-1225242300</t>
  </si>
  <si>
    <t>16.25.1</t>
  </si>
  <si>
    <t>-775113481</t>
  </si>
  <si>
    <t>16.25.2</t>
  </si>
  <si>
    <t>1365791264</t>
  </si>
  <si>
    <t>16.25.3</t>
  </si>
  <si>
    <t>-1676551333</t>
  </si>
  <si>
    <t>16.25.4</t>
  </si>
  <si>
    <t>1912068037</t>
  </si>
  <si>
    <t>16.25.5</t>
  </si>
  <si>
    <t>-1417420832</t>
  </si>
  <si>
    <t>16.25.6</t>
  </si>
  <si>
    <t>2014963139</t>
  </si>
  <si>
    <t>16.25.7</t>
  </si>
  <si>
    <t>-31072924</t>
  </si>
  <si>
    <t>16.25.8</t>
  </si>
  <si>
    <t>334608222</t>
  </si>
  <si>
    <t>16.25.9</t>
  </si>
  <si>
    <t>-648419294</t>
  </si>
  <si>
    <t>16.25.10</t>
  </si>
  <si>
    <t>-416196371</t>
  </si>
  <si>
    <t>16.25.11</t>
  </si>
  <si>
    <t>-843236665</t>
  </si>
  <si>
    <t>16.25.12</t>
  </si>
  <si>
    <t>-624950547</t>
  </si>
  <si>
    <t>16.25.13</t>
  </si>
  <si>
    <t>-1732517612</t>
  </si>
  <si>
    <t>16.25.14</t>
  </si>
  <si>
    <t>1489363615</t>
  </si>
  <si>
    <t>16.26</t>
  </si>
  <si>
    <t>-790832211</t>
  </si>
  <si>
    <t>16.27</t>
  </si>
  <si>
    <t>1318667710</t>
  </si>
  <si>
    <t>16.28</t>
  </si>
  <si>
    <t>-142561049</t>
  </si>
  <si>
    <t>16.29</t>
  </si>
  <si>
    <t>-1723068757</t>
  </si>
  <si>
    <t>16.30</t>
  </si>
  <si>
    <t>-1966368181</t>
  </si>
  <si>
    <t>VZ.17</t>
  </si>
  <si>
    <t>Operační sál 10 (2.NP)</t>
  </si>
  <si>
    <t>17.1</t>
  </si>
  <si>
    <t>1404834540</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</si>
  <si>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ModBus;_x000D_
 - Vp = 6 510 m3/h; 1500 Pa_x000D_
 - Vo = 6 510 m3/h; 1500 Pa_x000D_
v sestavě na straně přívodu vzduchu (ve směru proudu vzduchu):_x000D_
 - koncový připojovací díl_x000D_
     - připojovací rám_x000D_
     - klapka příprava pro servopohon_x000D_
 - volný díl délka 200 mm_x000D_
 - filtr vzduchu M5 (35/85/135 Pa)_x000D_
     - U manometr_x000D_
 - tlumič hluku - délka 500 mm, útlum 16dB při 500 Hz_x000D_
 - kapalinový výměník  přívod (parametry léto Q = 39,3 kW; tl = 32/17°C / parametry zima  Q = 26,3 kW; tl = -15/23°C;)_x000D_
     - sifon_x000D_
 - volný díl 200 mm_x000D_
 - ventilátorová komora_x000D_
     - 3D ventilátor s volným oběžným kolem_x000D_
     - asynchronní motor 3 kW_x000D_
     - frekvenční měnič_x000D_
     - tlakový / průtokový spínač_x000D_
 - tlumič hluku - délka 1700 mm, útlum 42dB při 500 Hz_x000D_
 - filtr vzduchu F9  (104/154/204 Pa)_x000D_
 - koncový připojovací díl_x000D_
     - připojovací rám_x000D_
v sestavě na straně odvodu vzduchu (ve směru proudu vzduchu):_x000D_
 - koncový připojovací díl_x000D_
     - připojovací rám_x000D_
 - filtr vzduchu F7 (63/113/1631 Pa)_x000D_
     - U manometr_x000D_
 - tlumič hluku - délka 1700 mm, útlum 41dB při 500 Hz_x000D_
 - volný díl 250 mm_x000D_
 - ventilátorová komora_x000D_
     - 3D ventilátor s volným oběžným kolem_x000D_
     - asynchronní motor 3 kW_x000D_
     - frekvenční měnič_x000D_
     - tlakový / průtokový spínač_x000D_
kapalinový výměník odvod_x000D_
 - volný díl 350 mm_x000D_
 - tlumič hluku - délka 900 mm, útlum 23dB při 500 Hz_x000D_
 - volný díl 200 mm_x000D_
 - koncový připojovací díl_x000D_
     - připojovací rám_x000D_
     - klapka 1400x600 příprava pro servopohon</t>
  </si>
  <si>
    <t>17.2</t>
  </si>
  <si>
    <t>-754291812</t>
  </si>
  <si>
    <t>17.3</t>
  </si>
  <si>
    <t>-1001628628</t>
  </si>
  <si>
    <t>17.4</t>
  </si>
  <si>
    <t>-312947029</t>
  </si>
  <si>
    <t>17.5</t>
  </si>
  <si>
    <t>1184445316</t>
  </si>
  <si>
    <t>17.6</t>
  </si>
  <si>
    <t>-2024527</t>
  </si>
  <si>
    <t>17.7</t>
  </si>
  <si>
    <t>-1357634172</t>
  </si>
  <si>
    <t>17.8</t>
  </si>
  <si>
    <t>-935715178</t>
  </si>
  <si>
    <t>17.9</t>
  </si>
  <si>
    <t>400912291</t>
  </si>
  <si>
    <t>17.10</t>
  </si>
  <si>
    <t>413827758</t>
  </si>
  <si>
    <t>17.11</t>
  </si>
  <si>
    <t>-1689889339</t>
  </si>
  <si>
    <t>17.12</t>
  </si>
  <si>
    <t>-1794734618</t>
  </si>
  <si>
    <t>17.14</t>
  </si>
  <si>
    <t>219495196</t>
  </si>
  <si>
    <t>17.15</t>
  </si>
  <si>
    <t>-1498548766</t>
  </si>
  <si>
    <t>17.16</t>
  </si>
  <si>
    <t>841170110</t>
  </si>
  <si>
    <t>17.17</t>
  </si>
  <si>
    <t>- deska 600x600,lamely pro odvod  vzduchu 3400mm, napojení DN160</t>
  </si>
  <si>
    <t>-356528187</t>
  </si>
  <si>
    <t>17.18</t>
  </si>
  <si>
    <t>-413040778</t>
  </si>
  <si>
    <t>17.19</t>
  </si>
  <si>
    <t>685636084</t>
  </si>
  <si>
    <t>17.20</t>
  </si>
  <si>
    <t>-473436220</t>
  </si>
  <si>
    <t>17.21</t>
  </si>
  <si>
    <t>1792192104</t>
  </si>
  <si>
    <t>17.22</t>
  </si>
  <si>
    <t>243378052</t>
  </si>
  <si>
    <t>17.23</t>
  </si>
  <si>
    <t>-191480259</t>
  </si>
  <si>
    <t>17.24</t>
  </si>
  <si>
    <t>1127225586</t>
  </si>
  <si>
    <t>17.25</t>
  </si>
  <si>
    <t>996416953</t>
  </si>
  <si>
    <t>17.26</t>
  </si>
  <si>
    <t>- 8235x325</t>
  </si>
  <si>
    <t>-116056748</t>
  </si>
  <si>
    <t>17.27</t>
  </si>
  <si>
    <t>-1515430231</t>
  </si>
  <si>
    <t>17.28</t>
  </si>
  <si>
    <t>1097397572</t>
  </si>
  <si>
    <t>175208744</t>
  </si>
  <si>
    <t>17.30</t>
  </si>
  <si>
    <t>2135191141</t>
  </si>
  <si>
    <t>17.31</t>
  </si>
  <si>
    <t>-656009836</t>
  </si>
  <si>
    <t>17.32</t>
  </si>
  <si>
    <t>1319017670</t>
  </si>
  <si>
    <t>17.33</t>
  </si>
  <si>
    <t>1198795673</t>
  </si>
  <si>
    <t>17.34</t>
  </si>
  <si>
    <t>-872583078</t>
  </si>
  <si>
    <t>17.35.1</t>
  </si>
  <si>
    <t>1752134779</t>
  </si>
  <si>
    <t>17.35.2</t>
  </si>
  <si>
    <t>134615155</t>
  </si>
  <si>
    <t>17.36.1</t>
  </si>
  <si>
    <t>-1812490122</t>
  </si>
  <si>
    <t>17.36.2</t>
  </si>
  <si>
    <t>634641741</t>
  </si>
  <si>
    <t>17.36.3</t>
  </si>
  <si>
    <t>-1279239212</t>
  </si>
  <si>
    <t>17.36.4</t>
  </si>
  <si>
    <t>-1895153764</t>
  </si>
  <si>
    <t>17.36.5</t>
  </si>
  <si>
    <t>857977421</t>
  </si>
  <si>
    <t>17.36.6</t>
  </si>
  <si>
    <t>-1789179485</t>
  </si>
  <si>
    <t>17.36.7</t>
  </si>
  <si>
    <t>339443184</t>
  </si>
  <si>
    <t>17.36.8</t>
  </si>
  <si>
    <t>46315050</t>
  </si>
  <si>
    <t>17.36.9</t>
  </si>
  <si>
    <t>347557952</t>
  </si>
  <si>
    <t>17.36.10</t>
  </si>
  <si>
    <t>1845740813</t>
  </si>
  <si>
    <t>17.36.11</t>
  </si>
  <si>
    <t>-1472094692</t>
  </si>
  <si>
    <t>17.36.12</t>
  </si>
  <si>
    <t>1572205582</t>
  </si>
  <si>
    <t>17.36.13</t>
  </si>
  <si>
    <t>14416680</t>
  </si>
  <si>
    <t>17.36.14</t>
  </si>
  <si>
    <t>1607209857</t>
  </si>
  <si>
    <t>17.37</t>
  </si>
  <si>
    <t>208226726</t>
  </si>
  <si>
    <t>17.38</t>
  </si>
  <si>
    <t>1819582674</t>
  </si>
  <si>
    <t>17.39</t>
  </si>
  <si>
    <t>612149889</t>
  </si>
  <si>
    <t>17.40</t>
  </si>
  <si>
    <t>1675342660</t>
  </si>
  <si>
    <t>17.41</t>
  </si>
  <si>
    <t>694841147</t>
  </si>
  <si>
    <t>VZ.18</t>
  </si>
  <si>
    <t>Chodba OS  01 - 10 (2.NP)</t>
  </si>
  <si>
    <t>18.50</t>
  </si>
  <si>
    <t>1885228569</t>
  </si>
  <si>
    <t>18.51</t>
  </si>
  <si>
    <t>366762689</t>
  </si>
  <si>
    <t>18.52</t>
  </si>
  <si>
    <t>523409847</t>
  </si>
  <si>
    <t>18.53</t>
  </si>
  <si>
    <t>-1660675205</t>
  </si>
  <si>
    <t>18.54</t>
  </si>
  <si>
    <t>-1041110911</t>
  </si>
  <si>
    <t>18.55</t>
  </si>
  <si>
    <t>1913402666</t>
  </si>
  <si>
    <t>18.56</t>
  </si>
  <si>
    <t>809917103</t>
  </si>
  <si>
    <t>18.57</t>
  </si>
  <si>
    <t>380949329</t>
  </si>
  <si>
    <t>18.58</t>
  </si>
  <si>
    <t>684467252</t>
  </si>
  <si>
    <t>18.59</t>
  </si>
  <si>
    <t>-1082468537</t>
  </si>
  <si>
    <t>18.60</t>
  </si>
  <si>
    <t>-1314244921</t>
  </si>
  <si>
    <t>18.61</t>
  </si>
  <si>
    <t>-429778192</t>
  </si>
  <si>
    <t>18.62</t>
  </si>
  <si>
    <t>384213304</t>
  </si>
  <si>
    <t>18.63</t>
  </si>
  <si>
    <t>1314397536</t>
  </si>
  <si>
    <t>18.64</t>
  </si>
  <si>
    <t>87077379</t>
  </si>
  <si>
    <t>18.65</t>
  </si>
  <si>
    <t>1391717307</t>
  </si>
  <si>
    <t>18.66</t>
  </si>
  <si>
    <t>-962408108</t>
  </si>
  <si>
    <t>18.67</t>
  </si>
  <si>
    <t>-2026005899</t>
  </si>
  <si>
    <t>18.68</t>
  </si>
  <si>
    <t>-612221415</t>
  </si>
  <si>
    <t>18.69</t>
  </si>
  <si>
    <t>-1033331298</t>
  </si>
  <si>
    <t>18.70</t>
  </si>
  <si>
    <t>1933705563</t>
  </si>
  <si>
    <t>18.71</t>
  </si>
  <si>
    <t>-1648445515</t>
  </si>
  <si>
    <t>18.72</t>
  </si>
  <si>
    <t>-99021894</t>
  </si>
  <si>
    <t>18.73</t>
  </si>
  <si>
    <t>-1678078599</t>
  </si>
  <si>
    <t>18.74</t>
  </si>
  <si>
    <t>-1232467979</t>
  </si>
  <si>
    <t>18.75</t>
  </si>
  <si>
    <t>-700765987</t>
  </si>
  <si>
    <t>18.76.1</t>
  </si>
  <si>
    <t>-736582824</t>
  </si>
  <si>
    <t>18.76.2</t>
  </si>
  <si>
    <t>-1067033417</t>
  </si>
  <si>
    <t>18.77.1</t>
  </si>
  <si>
    <t>- DN280 rovné</t>
  </si>
  <si>
    <t>1289721609</t>
  </si>
  <si>
    <t>18.77.2</t>
  </si>
  <si>
    <t>- DN280tvarovky</t>
  </si>
  <si>
    <t>-98911510</t>
  </si>
  <si>
    <t>18.77.3</t>
  </si>
  <si>
    <t>210193323</t>
  </si>
  <si>
    <t>18.77.4</t>
  </si>
  <si>
    <t>893943638</t>
  </si>
  <si>
    <t>18.77.5</t>
  </si>
  <si>
    <t>1204683645</t>
  </si>
  <si>
    <t>18.77.6</t>
  </si>
  <si>
    <t>1360252909</t>
  </si>
  <si>
    <t>18.77.7</t>
  </si>
  <si>
    <t>-764259239</t>
  </si>
  <si>
    <t>18.77.8</t>
  </si>
  <si>
    <t>-1072508979</t>
  </si>
  <si>
    <t>18.77.9</t>
  </si>
  <si>
    <t>1533479830</t>
  </si>
  <si>
    <t>18.77.10</t>
  </si>
  <si>
    <t>660440695</t>
  </si>
  <si>
    <t>18.77.11</t>
  </si>
  <si>
    <t>-1750160677</t>
  </si>
  <si>
    <t>18.77.12</t>
  </si>
  <si>
    <t>-1971469985</t>
  </si>
  <si>
    <t>18.77.13</t>
  </si>
  <si>
    <t>-1742427667</t>
  </si>
  <si>
    <t>18.77.14</t>
  </si>
  <si>
    <t>-114715913</t>
  </si>
  <si>
    <t>18.78</t>
  </si>
  <si>
    <t>438366656</t>
  </si>
  <si>
    <t>18.79</t>
  </si>
  <si>
    <t>-896747714</t>
  </si>
  <si>
    <t>18.80</t>
  </si>
  <si>
    <t>-2115936196</t>
  </si>
  <si>
    <t>18.81</t>
  </si>
  <si>
    <t>-478741716</t>
  </si>
  <si>
    <t>18.82</t>
  </si>
  <si>
    <t>-1382082984</t>
  </si>
  <si>
    <t>VZ.19</t>
  </si>
  <si>
    <t>Chodby a zázemí  (2.NP)</t>
  </si>
  <si>
    <t>19.1</t>
  </si>
  <si>
    <t>-2068486206</t>
  </si>
  <si>
    <t>Poznámka k položce:_x000D_
- Vp = 14 435 m3/h; 500 Pa_x000D_
 - Vo = 14 435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7,5 kW_x000D_
     - frekvenční měnič_x000D_
     - tlakový / průtokový spínač_x000D_
 - rotační výměník ZZT - termická účinnost 74,5%_x000D_
     - motor 1x230Vs FM_x000D_
 - volný díl 150 mm_x000D_
 - teplovodní ohřívač -41,8 kW; tw = 80/60°C; tl= 13,3/24°C_x000D_
 - vodní chladič - 62,3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5,5 kW_x000D_
     - frekvenční měnič_x000D_
     - tlakový / průtokový spínač_x000D_
 - tlumič hluku - délka 900 mm, útlum 23dB při 500 Hz_x000D_
 - volný díl 200 mm_x000D_
 - koncový připojovací díl_x000D_
     - připojovací rám_x000D_
     - klapka - příprava pro servopohon</t>
  </si>
  <si>
    <t>19.2</t>
  </si>
  <si>
    <t>- 1500x450</t>
  </si>
  <si>
    <t>144429954</t>
  </si>
  <si>
    <t>19.3</t>
  </si>
  <si>
    <t>- 400x200</t>
  </si>
  <si>
    <t>994231471</t>
  </si>
  <si>
    <t>19.4</t>
  </si>
  <si>
    <t>-464273039</t>
  </si>
  <si>
    <t>19.5</t>
  </si>
  <si>
    <t>1042825585</t>
  </si>
  <si>
    <t>19.5.1</t>
  </si>
  <si>
    <t>1745947427</t>
  </si>
  <si>
    <t>19.6</t>
  </si>
  <si>
    <t>1481254519</t>
  </si>
  <si>
    <t>19.7</t>
  </si>
  <si>
    <t>-1424604865</t>
  </si>
  <si>
    <t>19.8</t>
  </si>
  <si>
    <t>-462075704</t>
  </si>
  <si>
    <t>19.9</t>
  </si>
  <si>
    <t>- deska 600x600, lamely pro odvod vzduchu 400mm, napojení DN200</t>
  </si>
  <si>
    <t>415645604</t>
  </si>
  <si>
    <t>Poznámka k položce:_x000D_
VYÚST - stropní anemostat pro odvod vzduchu - Čelní deska anemostatu je z pevně uložených radiálních lamel. Přívod vzduchu je veden přes speciální vnitřní usměrňovací lamely, které nejsou nutné pro odvod  vzduchu. Čelní deska anemostatu je ze speciálně pozinkovaného ocelového plechu. Povrch je předem upraven a opatřen práškovou barvou v odstínu čistě bílá (RAL 9010). Připojovací komora je ze speciálně pozinkovaného ocelového plechu, břitově těsnění z pryže.</t>
  </si>
  <si>
    <t>19.10</t>
  </si>
  <si>
    <t>- deska 600x600, lamely pro odvod vzduchu 500mm, napojení DN200</t>
  </si>
  <si>
    <t>-1829777033</t>
  </si>
  <si>
    <t>19.11</t>
  </si>
  <si>
    <t>- deska 600x600, lamely pro odvod vzduchu 600mm, napojení DN250</t>
  </si>
  <si>
    <t>814061273</t>
  </si>
  <si>
    <t>19.12</t>
  </si>
  <si>
    <t>-1151696994</t>
  </si>
  <si>
    <t>19.13</t>
  </si>
  <si>
    <t>1049062775</t>
  </si>
  <si>
    <t>19.14</t>
  </si>
  <si>
    <t>-2032709857</t>
  </si>
  <si>
    <t>19.15</t>
  </si>
  <si>
    <t>- 1225x324</t>
  </si>
  <si>
    <t>-1139082299</t>
  </si>
  <si>
    <t>Poznámka k položce:_x000D_
VYÚST - obdélníková vyústka - Sestávající z předního rámečku s vodorovnými nebo svislými,jednotlivé nastavitelnými předními lamelami, s viditelným šroubovým upevněním (zapuštěný otvor). Regulační části jsou z výroby pevně spojeny s předními mřížkami. Regulační sady jsou z profilovaného ocelového plechu. Povrch je fosfátován a opatřen černým vypalovacím lakem (RAL 9005).</t>
  </si>
  <si>
    <t>19.16</t>
  </si>
  <si>
    <t>- 825x225</t>
  </si>
  <si>
    <t>413119895</t>
  </si>
  <si>
    <t>19.17</t>
  </si>
  <si>
    <t>- 825x125</t>
  </si>
  <si>
    <t>1345270181</t>
  </si>
  <si>
    <t>19.18</t>
  </si>
  <si>
    <t>- 625x125</t>
  </si>
  <si>
    <t>-1542987076</t>
  </si>
  <si>
    <t>19.19</t>
  </si>
  <si>
    <t>454135550</t>
  </si>
  <si>
    <t>19.20</t>
  </si>
  <si>
    <t>-1531208695</t>
  </si>
  <si>
    <t>19.21</t>
  </si>
  <si>
    <t>-843519958</t>
  </si>
  <si>
    <t>19.22</t>
  </si>
  <si>
    <t>-644002251</t>
  </si>
  <si>
    <t>19.23</t>
  </si>
  <si>
    <t>915766177</t>
  </si>
  <si>
    <t>19.24</t>
  </si>
  <si>
    <t>-380671588</t>
  </si>
  <si>
    <t>19.25</t>
  </si>
  <si>
    <t>1365353694</t>
  </si>
  <si>
    <t>19.26.1</t>
  </si>
  <si>
    <t>-1209910200</t>
  </si>
  <si>
    <t>19.26.2</t>
  </si>
  <si>
    <t>1950560150</t>
  </si>
  <si>
    <t>19.27.1</t>
  </si>
  <si>
    <t>1145056544</t>
  </si>
  <si>
    <t>19.27.2</t>
  </si>
  <si>
    <t>-426651476</t>
  </si>
  <si>
    <t>19.27.3</t>
  </si>
  <si>
    <t>820798236</t>
  </si>
  <si>
    <t>19.27.4</t>
  </si>
  <si>
    <t>1614234877</t>
  </si>
  <si>
    <t>19.27.5</t>
  </si>
  <si>
    <t>-48777759</t>
  </si>
  <si>
    <t>19.27.6</t>
  </si>
  <si>
    <t>-1405290724</t>
  </si>
  <si>
    <t>19.27.7</t>
  </si>
  <si>
    <t>891675802</t>
  </si>
  <si>
    <t>19.27.8</t>
  </si>
  <si>
    <t>469881112</t>
  </si>
  <si>
    <t>19.27.9</t>
  </si>
  <si>
    <t>-666846656</t>
  </si>
  <si>
    <t>19.27.10</t>
  </si>
  <si>
    <t>-1935600282</t>
  </si>
  <si>
    <t>19.27.11</t>
  </si>
  <si>
    <t>1179502419</t>
  </si>
  <si>
    <t>19.27.12</t>
  </si>
  <si>
    <t>-2146576093</t>
  </si>
  <si>
    <t>19.27.13</t>
  </si>
  <si>
    <t>1496785030</t>
  </si>
  <si>
    <t>19.27.14</t>
  </si>
  <si>
    <t>1279955430</t>
  </si>
  <si>
    <t>19.28</t>
  </si>
  <si>
    <t>1182211515</t>
  </si>
  <si>
    <t>19.29</t>
  </si>
  <si>
    <t>1766119742</t>
  </si>
  <si>
    <t>19.30</t>
  </si>
  <si>
    <t>668368983</t>
  </si>
  <si>
    <t>19.31</t>
  </si>
  <si>
    <t>-986699280</t>
  </si>
  <si>
    <t>19.32</t>
  </si>
  <si>
    <t>-1409036413</t>
  </si>
  <si>
    <t>VZ.29</t>
  </si>
  <si>
    <t>JIP, izolace, zázemí (3.NP)</t>
  </si>
  <si>
    <t>29.1</t>
  </si>
  <si>
    <t>-1380963758</t>
  </si>
  <si>
    <t>Poznámka k položce:_x000D_
VZTJ - kapalinový multifunkční tepelný výměník pro rekuperaci tepla, typ Econet , ohřev a chlazení vč. vlastního SW (nedílná součástí VZTJ), výkonové parametry ověřeny zkušebnou Eurovent, protizámrazová ochrana dle entalpie odvodního vzduchu, vyhodnocování teploty namrzání, frekvenčně řízené čerpadlo ZZT, vč. optimalizace SW, řízení ZZT na základě vzduchového výkonu, , ModBus; _x000D_
 - Vp = 8 260 m3/h; 1500 Pa_x000D_
 - Vp = 8 260 m3/h; 1500 Pa_x000D_
v sestavě na straně přívodu vzduchu (ve směru proudu vzduchu):_x000D_
 - koncový připojovací díl_x000D_
     - připojovací rám_x000D_
     - klapkapříprava pro servopohon_x000D_
 - volný díl délka 200 mm_x000D_
 - filtr vzduchu M5 (23/73/123 Pa)_x000D_
     - U manometr_x000D_
 - tlumič hluku - délka 500 mm, útlum 16dB při 500 Hz_x000D_
 - kapalinový výměník přívod,  (parametry léto Q = 26,7 kW; tl = 32/17°C / parametry zima  Q = 19,3 kW; tl = -15/23°C;)_x000D_
     - sifon_x000D_
 - volný díl 200 mm_x000D_
 - ventilátorová komora_x000D_
     - 3D ventilátor s volným oběžným kolem_x000D_
     - asynchronní motor 5,5 kW_x000D_
     - frekvenční měnič_x000D_
     - tlakový / průtokový spínač_x000D_
 - tlumič hluku - délka 1700 mm, útlum 42dB při 500 Hz_x000D_
 - filtr vzduchu F9  (76/126/176 Pa)_x000D_
 - koncový připojovací díl_x000D_
     - připojovací rám_x000D_
v sestavě na straně odvodu vzduchu (ve směru proudu vzduchu):_x000D_
 - koncový připojovací díl_x000D_
     - připojovací rám_x000D_
 - filtr vzduchu F7 (41/91/141 Pa)_x000D_
     - U manometr_x000D_
 - tlumič hluku - délka 1700 mm, útlum 42dB při 500 Hz_x000D_
 - ventilátorová komora_x000D_
     - 3D ventilátor s volným oběžným kolem_x000D_
     - asynchronní motor 4 kW_x000D_
     - frekvenční měnič_x000D_
     - tlakový / průtokový spínač_x000D_
 - kapalinový výměník odvod_x000D_
 - volný díl 350 mm_x000D_
 - tlumič hluku - délka 900 mm, útlum 23dB při 500 Hz_x000D_
 - volný díl 200 mm_x000D_
 - koncový připojovací díl_x000D_
     - připojovací rám_x000D_
     - klapka příprava pro servopohon</t>
  </si>
  <si>
    <t>29.2</t>
  </si>
  <si>
    <t>- 1000x250</t>
  </si>
  <si>
    <t>36003817</t>
  </si>
  <si>
    <t>29.3</t>
  </si>
  <si>
    <t>- 400x300</t>
  </si>
  <si>
    <t>-476042476</t>
  </si>
  <si>
    <t>29.4</t>
  </si>
  <si>
    <t>200193997</t>
  </si>
  <si>
    <t>29.5</t>
  </si>
  <si>
    <t>- DN315</t>
  </si>
  <si>
    <t>-943136695</t>
  </si>
  <si>
    <t>29.6</t>
  </si>
  <si>
    <t>-64639482</t>
  </si>
  <si>
    <t>29.7</t>
  </si>
  <si>
    <t>1973870493</t>
  </si>
  <si>
    <t>29.8</t>
  </si>
  <si>
    <t>- 400x300/1000</t>
  </si>
  <si>
    <t>-1751841697</t>
  </si>
  <si>
    <t>29.9</t>
  </si>
  <si>
    <t>543252528</t>
  </si>
  <si>
    <t>29.10</t>
  </si>
  <si>
    <t>- DN315/1000</t>
  </si>
  <si>
    <t>-5791915</t>
  </si>
  <si>
    <t>29.11</t>
  </si>
  <si>
    <t>-925459314</t>
  </si>
  <si>
    <t>Poznámka k položce:_x000D_
VYÚST - stropní anemostat s filtračním boxem pro přívod vzduchu - Stropní HEPA filtry jako koncový filtrační stupeň s filtračními deskami Mini Pleat pro zachycování suspendovaných částic, třída filtrace H13. Čelní deska anemostatu je z pevně uložených radiálních lamel. Přívod vzduchu je veden přes speciální vnitřní usměrňovací lamely. Čelní deska anemostatu je ze speciálně pozinkovaného ocelového plechu. Povrch je předem upraven a opatřen práškovou barvou v odstínu čistě bílá (RAL 9010). Připojovací komora je ze speciálně pozinkovaného ocelového plechu, břitově těsnění z pryže, boční kruhový nástavec. Charakteristické konstrukční znaky - Upínací mechanismus se 2 upevňovacími body pro filtrační prvky, volitelné 4 upevňovací body; Zařízení pro kontrolu těsnosti usazení filtrační vložky; Odběrová místa pro monitorování rozdílu tlakové diference</t>
  </si>
  <si>
    <t>29.12</t>
  </si>
  <si>
    <t>1356386242</t>
  </si>
  <si>
    <t>29.13</t>
  </si>
  <si>
    <t>deska 600x600, lamely pro odvod vzduchu 500mm, napojení DN200</t>
  </si>
  <si>
    <t>210827977</t>
  </si>
  <si>
    <t>29.14</t>
  </si>
  <si>
    <t>deska 600x600, lamely pro odvod vzduchu 600mm, napojení DN250</t>
  </si>
  <si>
    <t>499921539</t>
  </si>
  <si>
    <t>29.15</t>
  </si>
  <si>
    <t>187861072</t>
  </si>
  <si>
    <t>29.16</t>
  </si>
  <si>
    <t>-623718612</t>
  </si>
  <si>
    <t>29.17</t>
  </si>
  <si>
    <t>-303606376</t>
  </si>
  <si>
    <t>29.18</t>
  </si>
  <si>
    <t>922178997</t>
  </si>
  <si>
    <t>29.19</t>
  </si>
  <si>
    <t>-1747587540</t>
  </si>
  <si>
    <t>29.20</t>
  </si>
  <si>
    <t>-1535526985</t>
  </si>
  <si>
    <t>29.21</t>
  </si>
  <si>
    <t>243963316</t>
  </si>
  <si>
    <t>29.22</t>
  </si>
  <si>
    <t>-1688088937</t>
  </si>
  <si>
    <t>29.23</t>
  </si>
  <si>
    <t>- 1025x125</t>
  </si>
  <si>
    <t>1715602333</t>
  </si>
  <si>
    <t>29.24</t>
  </si>
  <si>
    <t>- 1225x225</t>
  </si>
  <si>
    <t>670669790</t>
  </si>
  <si>
    <t>29.25</t>
  </si>
  <si>
    <t>224079808</t>
  </si>
  <si>
    <t>29.26</t>
  </si>
  <si>
    <t>275583248</t>
  </si>
  <si>
    <t>29.27</t>
  </si>
  <si>
    <t>178581523</t>
  </si>
  <si>
    <t>29.28</t>
  </si>
  <si>
    <t>1690778796</t>
  </si>
  <si>
    <t>29.29</t>
  </si>
  <si>
    <t>723648602</t>
  </si>
  <si>
    <t>29.30</t>
  </si>
  <si>
    <t>1836234993</t>
  </si>
  <si>
    <t>29.31</t>
  </si>
  <si>
    <t>-59447684</t>
  </si>
  <si>
    <t>29.32</t>
  </si>
  <si>
    <t>1830700777</t>
  </si>
  <si>
    <t>29.33.1</t>
  </si>
  <si>
    <t>-1085742457</t>
  </si>
  <si>
    <t>29.33.2</t>
  </si>
  <si>
    <t>-572850186</t>
  </si>
  <si>
    <t>29.34.1</t>
  </si>
  <si>
    <t>- DN355 rovné</t>
  </si>
  <si>
    <t>1700829401</t>
  </si>
  <si>
    <t>29.34.2</t>
  </si>
  <si>
    <t>- DN355tvarovky</t>
  </si>
  <si>
    <t>-2011919305</t>
  </si>
  <si>
    <t>29.34.3</t>
  </si>
  <si>
    <t>1795888833</t>
  </si>
  <si>
    <t>29.34.4</t>
  </si>
  <si>
    <t>-1410465565</t>
  </si>
  <si>
    <t>29.34.5</t>
  </si>
  <si>
    <t>680931329</t>
  </si>
  <si>
    <t>29.34.6</t>
  </si>
  <si>
    <t>379735271</t>
  </si>
  <si>
    <t>29.34.7</t>
  </si>
  <si>
    <t>1792905816</t>
  </si>
  <si>
    <t>29.34.8</t>
  </si>
  <si>
    <t>-1083876447</t>
  </si>
  <si>
    <t>29.34.9</t>
  </si>
  <si>
    <t>-902629284</t>
  </si>
  <si>
    <t>29.34.10</t>
  </si>
  <si>
    <t>1897915189</t>
  </si>
  <si>
    <t>29.34.11</t>
  </si>
  <si>
    <t>-1840696610</t>
  </si>
  <si>
    <t>29.34.12</t>
  </si>
  <si>
    <t>1743356238</t>
  </si>
  <si>
    <t>29.34.13</t>
  </si>
  <si>
    <t>-1734749159</t>
  </si>
  <si>
    <t>29.34.14</t>
  </si>
  <si>
    <t>-1100827773</t>
  </si>
  <si>
    <t>29.34.15</t>
  </si>
  <si>
    <t>-48449481</t>
  </si>
  <si>
    <t>29.34.16</t>
  </si>
  <si>
    <t>-1125756915</t>
  </si>
  <si>
    <t>29.35</t>
  </si>
  <si>
    <t>1905740142</t>
  </si>
  <si>
    <t>29.36</t>
  </si>
  <si>
    <t>-662507520</t>
  </si>
  <si>
    <t>29.37</t>
  </si>
  <si>
    <t>174738823</t>
  </si>
  <si>
    <t>29.37.1</t>
  </si>
  <si>
    <t>2052007075</t>
  </si>
  <si>
    <t>29.39</t>
  </si>
  <si>
    <t>1004934756</t>
  </si>
  <si>
    <t>VZ.30</t>
  </si>
  <si>
    <t>Lůžková část (3.NP)</t>
  </si>
  <si>
    <t>30.50</t>
  </si>
  <si>
    <t>- 560x315</t>
  </si>
  <si>
    <t>-2043569656</t>
  </si>
  <si>
    <t>30.51</t>
  </si>
  <si>
    <t>deska 600x600,lamely pro odvod  vzduchu 400mm, napojení DN200</t>
  </si>
  <si>
    <t>-1538859878</t>
  </si>
  <si>
    <t>Poznámka k položce:_x000D_
VYÚST - stropní anemostat pro přívod vzduchu - Čelní deska anemostatu je z pevně uložených radiálních lamel. Přívod vzduchu je veden přes speciální vnitřní usměrňovací lamely, které nejsou nutné pro odvod  vzduchu. Čelní deska anemostatu je ze speciálně pozinkovaného ocelového plechu. Povrch je předem upraven a opatřen práškovou barvou v odstínu čistě bílá (RAL 9010). Připojovací komora je ze speciálně pozinkovaného ocelového plechu, břitově těsnění z pryže.</t>
  </si>
  <si>
    <t>30.52</t>
  </si>
  <si>
    <t>-829117100</t>
  </si>
  <si>
    <t>Poznámka k položce:_x000D_
VÝUST - TV - talířový ventil pro odvod vzduchu - čelní díly z ocelového plechu s elektrostaticky nanesenou práškovou barvou (RAL 9010, tloušťka vrstvy 60 μm), šroub se závitem a matice z pozinkované oceli, montážní rám z pozinkovaného ocelového plechu.otidešťová žaluzie z ocelového pozinkovaného plechu se síťkou proti hmyzu</t>
  </si>
  <si>
    <t>30.53</t>
  </si>
  <si>
    <t>-10298703</t>
  </si>
  <si>
    <t>30.54</t>
  </si>
  <si>
    <t>-267585945</t>
  </si>
  <si>
    <t>30.55</t>
  </si>
  <si>
    <t>425x75</t>
  </si>
  <si>
    <t>-1873823968</t>
  </si>
  <si>
    <t>Poznámka k položce:_x000D_
VYÚST - obdélníková vyústka - stěnová mřížka uzavřená - Sestávající z předního rámečku s vodorovnými nebo svislými,jednotlivé nastavitelnými předními lamelami, s viditelným šroubovým upevněním (zapuštěný otvor). Regulační části jsou z výroby pevně spojeny s předními mřížkami. Regulační sady jsou z profilovaného ocelového plechu. Povrch je fosfátován a opatřen černým vypalovacím lakem (RAL 9005).</t>
  </si>
  <si>
    <t>30.56</t>
  </si>
  <si>
    <t>656304039</t>
  </si>
  <si>
    <t>30.57</t>
  </si>
  <si>
    <t>-97156705</t>
  </si>
  <si>
    <t>30.58</t>
  </si>
  <si>
    <t>-2056272353</t>
  </si>
  <si>
    <t>30.59.1</t>
  </si>
  <si>
    <t>638456101</t>
  </si>
  <si>
    <t>30.59.2</t>
  </si>
  <si>
    <t>752069668</t>
  </si>
  <si>
    <t>30.60.1</t>
  </si>
  <si>
    <t>-1949291878</t>
  </si>
  <si>
    <t>30.60.2</t>
  </si>
  <si>
    <t>- DN315 tvarovky</t>
  </si>
  <si>
    <t>-391033856</t>
  </si>
  <si>
    <t>30.60.3</t>
  </si>
  <si>
    <t>2014319622</t>
  </si>
  <si>
    <t>30.60.4</t>
  </si>
  <si>
    <t>- DN280 tvarovky</t>
  </si>
  <si>
    <t>81589057</t>
  </si>
  <si>
    <t>30.60.5</t>
  </si>
  <si>
    <t>2046259635</t>
  </si>
  <si>
    <t>30.60.6</t>
  </si>
  <si>
    <t>-1323050611</t>
  </si>
  <si>
    <t>30.60.7</t>
  </si>
  <si>
    <t>-1192975865</t>
  </si>
  <si>
    <t>30.60.8</t>
  </si>
  <si>
    <t>1470068719</t>
  </si>
  <si>
    <t>30.60.9</t>
  </si>
  <si>
    <t>2145427841</t>
  </si>
  <si>
    <t>30.60.10</t>
  </si>
  <si>
    <t>1342389900</t>
  </si>
  <si>
    <t>30.60.11</t>
  </si>
  <si>
    <t>-705961676</t>
  </si>
  <si>
    <t>30.60.12</t>
  </si>
  <si>
    <t>1121427871</t>
  </si>
  <si>
    <t>30.60.13</t>
  </si>
  <si>
    <t>- DN110 rovné</t>
  </si>
  <si>
    <t>1306699896</t>
  </si>
  <si>
    <t>30.60.14</t>
  </si>
  <si>
    <t>- DN110 tvarovky</t>
  </si>
  <si>
    <t>1482014012</t>
  </si>
  <si>
    <t>30.60.15</t>
  </si>
  <si>
    <t>2017577159</t>
  </si>
  <si>
    <t>30.60.16</t>
  </si>
  <si>
    <t>-1466038060</t>
  </si>
  <si>
    <t>30.61</t>
  </si>
  <si>
    <t>-682552000</t>
  </si>
  <si>
    <t>30.62</t>
  </si>
  <si>
    <t>-419251523</t>
  </si>
  <si>
    <t>30.63</t>
  </si>
  <si>
    <t>1269655988</t>
  </si>
  <si>
    <t>30.64</t>
  </si>
  <si>
    <t>1897917226</t>
  </si>
  <si>
    <t>30.65</t>
  </si>
  <si>
    <t>2115991301</t>
  </si>
  <si>
    <t>VZ.31</t>
  </si>
  <si>
    <t>Zázemí JIP (3.NP)</t>
  </si>
  <si>
    <t>31.50</t>
  </si>
  <si>
    <t>- 500x315</t>
  </si>
  <si>
    <t>1759495532</t>
  </si>
  <si>
    <t>31.51</t>
  </si>
  <si>
    <t>853296407</t>
  </si>
  <si>
    <t>31.52</t>
  </si>
  <si>
    <t>936085758</t>
  </si>
  <si>
    <t>31.53</t>
  </si>
  <si>
    <t>1804680766</t>
  </si>
  <si>
    <t>31.54</t>
  </si>
  <si>
    <t>-858473557</t>
  </si>
  <si>
    <t>31.55</t>
  </si>
  <si>
    <t>- deska 600x600, lamely pro odvod vzduchu 300mm, napojení DN160</t>
  </si>
  <si>
    <t>-723688326</t>
  </si>
  <si>
    <t>31.56</t>
  </si>
  <si>
    <t>1395105151</t>
  </si>
  <si>
    <t>31.57</t>
  </si>
  <si>
    <t>- deska 600x600, lamely pro odvod vzduchu 500mm, napojení DN250</t>
  </si>
  <si>
    <t>1657742301</t>
  </si>
  <si>
    <t>31.58</t>
  </si>
  <si>
    <t>-301333265</t>
  </si>
  <si>
    <t>31.59</t>
  </si>
  <si>
    <t>999991856</t>
  </si>
  <si>
    <t>31.60</t>
  </si>
  <si>
    <t>876725675</t>
  </si>
  <si>
    <t>31.61</t>
  </si>
  <si>
    <t>-166297423</t>
  </si>
  <si>
    <t>31.62</t>
  </si>
  <si>
    <t>-1971996667</t>
  </si>
  <si>
    <t>31.63</t>
  </si>
  <si>
    <t>726401396</t>
  </si>
  <si>
    <t>31.64</t>
  </si>
  <si>
    <t>1306852017</t>
  </si>
  <si>
    <t>31.65</t>
  </si>
  <si>
    <t>-899823007</t>
  </si>
  <si>
    <t>31.66</t>
  </si>
  <si>
    <t>1301680717</t>
  </si>
  <si>
    <t>31.67</t>
  </si>
  <si>
    <t>1863519603</t>
  </si>
  <si>
    <t>31.68</t>
  </si>
  <si>
    <t>-612305274</t>
  </si>
  <si>
    <t>31.69</t>
  </si>
  <si>
    <t>36844709</t>
  </si>
  <si>
    <t>31.70</t>
  </si>
  <si>
    <t>-81147659</t>
  </si>
  <si>
    <t>31.71</t>
  </si>
  <si>
    <t>-1684553876</t>
  </si>
  <si>
    <t>31.72</t>
  </si>
  <si>
    <t>1177502830</t>
  </si>
  <si>
    <t>31.73.1</t>
  </si>
  <si>
    <t>1927507832</t>
  </si>
  <si>
    <t>31.73.2</t>
  </si>
  <si>
    <t>464341235</t>
  </si>
  <si>
    <t>31.74.1</t>
  </si>
  <si>
    <t>-1770558845</t>
  </si>
  <si>
    <t>31.74.2</t>
  </si>
  <si>
    <t>-977842493</t>
  </si>
  <si>
    <t>31.74.3</t>
  </si>
  <si>
    <t>-639641080</t>
  </si>
  <si>
    <t>31.74.4</t>
  </si>
  <si>
    <t>-141818996</t>
  </si>
  <si>
    <t>31.74.5</t>
  </si>
  <si>
    <t>439543762</t>
  </si>
  <si>
    <t>31.74.6</t>
  </si>
  <si>
    <t>1094812521</t>
  </si>
  <si>
    <t>31.74.7</t>
  </si>
  <si>
    <t>-1325279138</t>
  </si>
  <si>
    <t>31.74.8</t>
  </si>
  <si>
    <t>530591649</t>
  </si>
  <si>
    <t>31.74.9</t>
  </si>
  <si>
    <t>1702744790</t>
  </si>
  <si>
    <t>31.74.10</t>
  </si>
  <si>
    <t>-550436133</t>
  </si>
  <si>
    <t>31.74.11</t>
  </si>
  <si>
    <t>-787230411</t>
  </si>
  <si>
    <t>31.74.12</t>
  </si>
  <si>
    <t>1218542092</t>
  </si>
  <si>
    <t>31.74.13</t>
  </si>
  <si>
    <t>1810373469</t>
  </si>
  <si>
    <t>31.74.14</t>
  </si>
  <si>
    <t>-211558860</t>
  </si>
  <si>
    <t>31.74.15</t>
  </si>
  <si>
    <t>917865816</t>
  </si>
  <si>
    <t>31.74.16</t>
  </si>
  <si>
    <t>1697462062</t>
  </si>
  <si>
    <t>31.75</t>
  </si>
  <si>
    <t>1705125402</t>
  </si>
  <si>
    <t>31.76</t>
  </si>
  <si>
    <t>-895810616</t>
  </si>
  <si>
    <t>31.77</t>
  </si>
  <si>
    <t>-403727874</t>
  </si>
  <si>
    <t>31.78</t>
  </si>
  <si>
    <t>-250542994</t>
  </si>
  <si>
    <t>31.79</t>
  </si>
  <si>
    <t>1356100321</t>
  </si>
  <si>
    <t>VZ.37</t>
  </si>
  <si>
    <t>Chodby, jídelna, sociálky a zázemí (5.NP)</t>
  </si>
  <si>
    <t>37.50</t>
  </si>
  <si>
    <t>-434512476</t>
  </si>
  <si>
    <t>37.50a</t>
  </si>
  <si>
    <t>1407646809</t>
  </si>
  <si>
    <t>37.51</t>
  </si>
  <si>
    <t>1981974773</t>
  </si>
  <si>
    <t>37.52</t>
  </si>
  <si>
    <t>-767257871</t>
  </si>
  <si>
    <t>37.53</t>
  </si>
  <si>
    <t>-1121169878</t>
  </si>
  <si>
    <t>37.54</t>
  </si>
  <si>
    <t>23906648</t>
  </si>
  <si>
    <t>37.55</t>
  </si>
  <si>
    <t>1221187701</t>
  </si>
  <si>
    <t>37.56</t>
  </si>
  <si>
    <t>-53804092</t>
  </si>
  <si>
    <t>37.56a</t>
  </si>
  <si>
    <t>-1946980526</t>
  </si>
  <si>
    <t>37.57</t>
  </si>
  <si>
    <t>-536580843</t>
  </si>
  <si>
    <t>37.58</t>
  </si>
  <si>
    <t>-1467966716</t>
  </si>
  <si>
    <t>37.59</t>
  </si>
  <si>
    <t>-1131891650</t>
  </si>
  <si>
    <t>37.60</t>
  </si>
  <si>
    <t>-426710700</t>
  </si>
  <si>
    <t>37.61</t>
  </si>
  <si>
    <t>1984106294</t>
  </si>
  <si>
    <t>37.62.1</t>
  </si>
  <si>
    <t>-351821459</t>
  </si>
  <si>
    <t>37.62.2</t>
  </si>
  <si>
    <t>-1006159798</t>
  </si>
  <si>
    <t>37.63.1</t>
  </si>
  <si>
    <t>-1336206404</t>
  </si>
  <si>
    <t>37.63.2</t>
  </si>
  <si>
    <t>82668548</t>
  </si>
  <si>
    <t>37.63.3</t>
  </si>
  <si>
    <t>176341140</t>
  </si>
  <si>
    <t>37.63.4</t>
  </si>
  <si>
    <t>-456560033</t>
  </si>
  <si>
    <t>37.63.5</t>
  </si>
  <si>
    <t>69449921</t>
  </si>
  <si>
    <t>37.63.6</t>
  </si>
  <si>
    <t>1352381088</t>
  </si>
  <si>
    <t>37.63.7</t>
  </si>
  <si>
    <t>-2141861843</t>
  </si>
  <si>
    <t>37.63.8</t>
  </si>
  <si>
    <t>588575304</t>
  </si>
  <si>
    <t>37.63.9</t>
  </si>
  <si>
    <t>1863899452</t>
  </si>
  <si>
    <t>37.63.10</t>
  </si>
  <si>
    <t>-218185023</t>
  </si>
  <si>
    <t>37.63.11</t>
  </si>
  <si>
    <t>-65220634</t>
  </si>
  <si>
    <t>37.63.12</t>
  </si>
  <si>
    <t>438921656</t>
  </si>
  <si>
    <t>37.64</t>
  </si>
  <si>
    <t>-501160690</t>
  </si>
  <si>
    <t>37.65</t>
  </si>
  <si>
    <t>-702566136</t>
  </si>
  <si>
    <t>37.66</t>
  </si>
  <si>
    <t>1279145001</t>
  </si>
  <si>
    <t>37.67</t>
  </si>
  <si>
    <t>567234307</t>
  </si>
  <si>
    <t>37.68</t>
  </si>
  <si>
    <t>-1449526305</t>
  </si>
  <si>
    <t>VZ.38</t>
  </si>
  <si>
    <t>Chodby, jídelna, sociálky a zázemí (6.NP)</t>
  </si>
  <si>
    <t>38.50</t>
  </si>
  <si>
    <t>668387112</t>
  </si>
  <si>
    <t>38.50a</t>
  </si>
  <si>
    <t>-619955227</t>
  </si>
  <si>
    <t>38.51</t>
  </si>
  <si>
    <t>-782409146</t>
  </si>
  <si>
    <t>38.52</t>
  </si>
  <si>
    <t>-1433151398</t>
  </si>
  <si>
    <t>38.53</t>
  </si>
  <si>
    <t>1077850540</t>
  </si>
  <si>
    <t>38.54</t>
  </si>
  <si>
    <t>1641547842</t>
  </si>
  <si>
    <t>38.55</t>
  </si>
  <si>
    <t>-358170558</t>
  </si>
  <si>
    <t>38.56</t>
  </si>
  <si>
    <t>-56412045</t>
  </si>
  <si>
    <t>38.57</t>
  </si>
  <si>
    <t>-374706515</t>
  </si>
  <si>
    <t>38.58</t>
  </si>
  <si>
    <t>-649786558</t>
  </si>
  <si>
    <t>38.59</t>
  </si>
  <si>
    <t>264609681</t>
  </si>
  <si>
    <t>38.60</t>
  </si>
  <si>
    <t>1125326873</t>
  </si>
  <si>
    <t>38.61</t>
  </si>
  <si>
    <t>1625875677</t>
  </si>
  <si>
    <t>38.62</t>
  </si>
  <si>
    <t>89102002</t>
  </si>
  <si>
    <t>38.63</t>
  </si>
  <si>
    <t>-1929775536</t>
  </si>
  <si>
    <t>38.64</t>
  </si>
  <si>
    <t>1287381517</t>
  </si>
  <si>
    <t>38.65</t>
  </si>
  <si>
    <t>-710816042</t>
  </si>
  <si>
    <t>38.66</t>
  </si>
  <si>
    <t>-1796575434</t>
  </si>
  <si>
    <t>38.67</t>
  </si>
  <si>
    <t>-1073214771</t>
  </si>
  <si>
    <t>38.68</t>
  </si>
  <si>
    <t>-1062911028</t>
  </si>
  <si>
    <t>38.69</t>
  </si>
  <si>
    <t>317730052</t>
  </si>
  <si>
    <t>38.70</t>
  </si>
  <si>
    <t>-209182124</t>
  </si>
  <si>
    <t>38.71</t>
  </si>
  <si>
    <t>1044459847</t>
  </si>
  <si>
    <t>38.72</t>
  </si>
  <si>
    <t>-646611316</t>
  </si>
  <si>
    <t>38.73</t>
  </si>
  <si>
    <t>1893391546</t>
  </si>
  <si>
    <t>38.74</t>
  </si>
  <si>
    <t>-78380434</t>
  </si>
  <si>
    <t>38.75</t>
  </si>
  <si>
    <t>1776371533</t>
  </si>
  <si>
    <t>38.76</t>
  </si>
  <si>
    <t>943530699</t>
  </si>
  <si>
    <t>38.77.1</t>
  </si>
  <si>
    <t>662552156</t>
  </si>
  <si>
    <t>38.77.2</t>
  </si>
  <si>
    <t>1710042345</t>
  </si>
  <si>
    <t>38.78.1</t>
  </si>
  <si>
    <t>-471589601</t>
  </si>
  <si>
    <t>38.78.2</t>
  </si>
  <si>
    <t>-198732640</t>
  </si>
  <si>
    <t>38.78.3</t>
  </si>
  <si>
    <t>-251767767</t>
  </si>
  <si>
    <t>38.78.4</t>
  </si>
  <si>
    <t>1447565239</t>
  </si>
  <si>
    <t>38.78.5</t>
  </si>
  <si>
    <t>-932737452</t>
  </si>
  <si>
    <t>38.78.6</t>
  </si>
  <si>
    <t>-1272610399</t>
  </si>
  <si>
    <t>38.78.7</t>
  </si>
  <si>
    <t>-1434113732</t>
  </si>
  <si>
    <t>38.78.8</t>
  </si>
  <si>
    <t>-1334209094</t>
  </si>
  <si>
    <t>38.78.9</t>
  </si>
  <si>
    <t>622274967</t>
  </si>
  <si>
    <t>38.78.10</t>
  </si>
  <si>
    <t>-460624813</t>
  </si>
  <si>
    <t>38.78.11</t>
  </si>
  <si>
    <t>1205345267</t>
  </si>
  <si>
    <t>38.78.12</t>
  </si>
  <si>
    <t>-1707738691</t>
  </si>
  <si>
    <t>38.79</t>
  </si>
  <si>
    <t>1629323325</t>
  </si>
  <si>
    <t>38.80</t>
  </si>
  <si>
    <t>-1756845790</t>
  </si>
  <si>
    <t>38.81</t>
  </si>
  <si>
    <t>1205180838</t>
  </si>
  <si>
    <t>38.82</t>
  </si>
  <si>
    <t>924240155</t>
  </si>
  <si>
    <t>38.83</t>
  </si>
  <si>
    <t>-162748301</t>
  </si>
  <si>
    <t>VZ.91</t>
  </si>
  <si>
    <t>Lůžková část  (4.NP)</t>
  </si>
  <si>
    <t>91.1</t>
  </si>
  <si>
    <t>33567052</t>
  </si>
  <si>
    <t>Poznámka k položce:_x000D_
- Vp = 8 100 m3/h; 500 Pa_x000D_
 - Vo = 8 100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4 kW_x000D_
     - frekvenční měnič_x000D_
     - tlakový / průtokový spínač_x000D_
 - rotační výměník ZZT - termická účinnost 74,5%_x000D_
     - motor 1x230Vs FM_x000D_
 - volný díl 150 mm_x000D_
 - teplovodní ohřívač -29,2 kW; tw = 80/60°C; tl= 13,3/24°C_x000D_
 - vodní chladič - 44,3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3 kW_x000D_
     - frekvenční měnič_x000D_
     - tlakový / průtokový spínač_x000D_
 - tlumič hluku - délka 900 mm, útlum 23dB při 500 Hz_x000D_
 - volný díl 200 mm_x000D_
 - koncový připojovací díl_x000D_
     - připojovací rám_x000D_
     - klapka - příprava pro servopohon</t>
  </si>
  <si>
    <t>91.2</t>
  </si>
  <si>
    <t>- 1250x315</t>
  </si>
  <si>
    <t>10239451</t>
  </si>
  <si>
    <t>91.3</t>
  </si>
  <si>
    <t>-1586372076</t>
  </si>
  <si>
    <t>91.4</t>
  </si>
  <si>
    <t>-464854124</t>
  </si>
  <si>
    <t>91.5</t>
  </si>
  <si>
    <t>313973278</t>
  </si>
  <si>
    <t>91.6</t>
  </si>
  <si>
    <t>-324450420</t>
  </si>
  <si>
    <t>91.7</t>
  </si>
  <si>
    <t>-1502316239</t>
  </si>
  <si>
    <t>91.8</t>
  </si>
  <si>
    <t>982391035</t>
  </si>
  <si>
    <t>91.9</t>
  </si>
  <si>
    <t>37232201</t>
  </si>
  <si>
    <t>91.10</t>
  </si>
  <si>
    <t>469886752</t>
  </si>
  <si>
    <t>91.11</t>
  </si>
  <si>
    <t>-765875049</t>
  </si>
  <si>
    <t>91.12</t>
  </si>
  <si>
    <t>-1269962876</t>
  </si>
  <si>
    <t>91.13</t>
  </si>
  <si>
    <t>1890445714</t>
  </si>
  <si>
    <t>91.14</t>
  </si>
  <si>
    <t>975625172</t>
  </si>
  <si>
    <t>91.15</t>
  </si>
  <si>
    <t>-1656825367</t>
  </si>
  <si>
    <t>91.16</t>
  </si>
  <si>
    <t>-1662130016</t>
  </si>
  <si>
    <t>91.17.1</t>
  </si>
  <si>
    <t>-1057180458</t>
  </si>
  <si>
    <t>91.17.2</t>
  </si>
  <si>
    <t>-701508820</t>
  </si>
  <si>
    <t>91.18.1</t>
  </si>
  <si>
    <t>-1487483056</t>
  </si>
  <si>
    <t>91.18.2</t>
  </si>
  <si>
    <t>-1319457069</t>
  </si>
  <si>
    <t>91.18.3</t>
  </si>
  <si>
    <t>1692115429</t>
  </si>
  <si>
    <t>91.18.4</t>
  </si>
  <si>
    <t>-1193227430</t>
  </si>
  <si>
    <t>91.18.5</t>
  </si>
  <si>
    <t>429396942</t>
  </si>
  <si>
    <t>91.18.6</t>
  </si>
  <si>
    <t>1243403191</t>
  </si>
  <si>
    <t>91.18.7</t>
  </si>
  <si>
    <t>1200779284</t>
  </si>
  <si>
    <t>91.18.8</t>
  </si>
  <si>
    <t>438567665</t>
  </si>
  <si>
    <t>91.18.9</t>
  </si>
  <si>
    <t>1652929731</t>
  </si>
  <si>
    <t>91.18.10</t>
  </si>
  <si>
    <t>-1408108424</t>
  </si>
  <si>
    <t>91.18.11</t>
  </si>
  <si>
    <t>1833274449</t>
  </si>
  <si>
    <t>91.18.12</t>
  </si>
  <si>
    <t>418493618</t>
  </si>
  <si>
    <t>91.19</t>
  </si>
  <si>
    <t>2138719877</t>
  </si>
  <si>
    <t>91.20</t>
  </si>
  <si>
    <t>1275775604</t>
  </si>
  <si>
    <t>91.21</t>
  </si>
  <si>
    <t>2115860033</t>
  </si>
  <si>
    <t>91.22</t>
  </si>
  <si>
    <t>1467535273</t>
  </si>
  <si>
    <t>91.23</t>
  </si>
  <si>
    <t>1585900369</t>
  </si>
  <si>
    <t>VZ.92</t>
  </si>
  <si>
    <t>Zázemí ARO (5.NP)</t>
  </si>
  <si>
    <t>92.1</t>
  </si>
  <si>
    <t>-1392045523</t>
  </si>
  <si>
    <t>Poznámka k položce:_x000D_
- Vp = 4 560 m3/h; 500 Pa_x000D_
 - Vo = 4 560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3 kW_x000D_
     - frekvenční měnič_x000D_
     - tlakový / průtokový spínač_x000D_
 - rotační výměník ZZT - termická účinnost 74,5%_x000D_
     - motor 1x230Vs FM_x000D_
 - volný díl 150 mm_x000D_
 - teplovodní ohřívač -26,4 kW; tw = 80/60°C; tl= 13,3/24°C_x000D_
 - vodní chladič - 26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2 kW_x000D_
     - frekvenční měnič_x000D_
     - tlakový / průtokový spínač_x000D_
 - tlumič hluku - délka 900 mm, útlum 23dB při 500 Hz_x000D_
 - volný díl 200 mm_x000D_
 - koncový připojovací díl_x000D_
     - připojovací rám_x000D_
     - klapka - příprava pro servopohon</t>
  </si>
  <si>
    <t>92.2</t>
  </si>
  <si>
    <t>-1738230161</t>
  </si>
  <si>
    <t>92.3</t>
  </si>
  <si>
    <t>1872915194</t>
  </si>
  <si>
    <t>92.3a</t>
  </si>
  <si>
    <t>-703005517</t>
  </si>
  <si>
    <t>92.4</t>
  </si>
  <si>
    <t>-291654300</t>
  </si>
  <si>
    <t>92.5</t>
  </si>
  <si>
    <t>-1498472245</t>
  </si>
  <si>
    <t>92.6</t>
  </si>
  <si>
    <t>1937236685</t>
  </si>
  <si>
    <t>92.7</t>
  </si>
  <si>
    <t>467958815</t>
  </si>
  <si>
    <t>92.8</t>
  </si>
  <si>
    <t>-754463611</t>
  </si>
  <si>
    <t>92.9</t>
  </si>
  <si>
    <t>- deska 600x600, lamely pro odvod vzduchu 4500mm, napojení DN200</t>
  </si>
  <si>
    <t>-740538632</t>
  </si>
  <si>
    <t>92.10</t>
  </si>
  <si>
    <t>-1347590950</t>
  </si>
  <si>
    <t>92.11</t>
  </si>
  <si>
    <t>-1302577289</t>
  </si>
  <si>
    <t>92.12</t>
  </si>
  <si>
    <t>-2081242186</t>
  </si>
  <si>
    <t>92.13</t>
  </si>
  <si>
    <t>1665532446</t>
  </si>
  <si>
    <t>92.14</t>
  </si>
  <si>
    <t>1486106608</t>
  </si>
  <si>
    <t>92.15</t>
  </si>
  <si>
    <t>17327153</t>
  </si>
  <si>
    <t>92.16</t>
  </si>
  <si>
    <t>-1454325228</t>
  </si>
  <si>
    <t>92.17</t>
  </si>
  <si>
    <t>540029843</t>
  </si>
  <si>
    <t>92.18</t>
  </si>
  <si>
    <t>1756819059</t>
  </si>
  <si>
    <t>92.19</t>
  </si>
  <si>
    <t>-1173516044</t>
  </si>
  <si>
    <t>92.19.1</t>
  </si>
  <si>
    <t>909646186</t>
  </si>
  <si>
    <t>92.19.2</t>
  </si>
  <si>
    <t>1290611553</t>
  </si>
  <si>
    <t>92.20.1</t>
  </si>
  <si>
    <t>1106952292</t>
  </si>
  <si>
    <t>92.20.2</t>
  </si>
  <si>
    <t>1190657561</t>
  </si>
  <si>
    <t>92.20.3</t>
  </si>
  <si>
    <t>-1168285971</t>
  </si>
  <si>
    <t>92.20.4</t>
  </si>
  <si>
    <t>1086686455</t>
  </si>
  <si>
    <t>92.20.5</t>
  </si>
  <si>
    <t>516555859</t>
  </si>
  <si>
    <t>92.20.6</t>
  </si>
  <si>
    <t>2041013063</t>
  </si>
  <si>
    <t>92.20.7</t>
  </si>
  <si>
    <t>-1819859859</t>
  </si>
  <si>
    <t>92.20.8</t>
  </si>
  <si>
    <t>-43028059</t>
  </si>
  <si>
    <t>92.20.9</t>
  </si>
  <si>
    <t>-2019556990</t>
  </si>
  <si>
    <t>92.20.10</t>
  </si>
  <si>
    <t>968774531</t>
  </si>
  <si>
    <t>92.20.11</t>
  </si>
  <si>
    <t>5096734</t>
  </si>
  <si>
    <t>92.20.12</t>
  </si>
  <si>
    <t>-1378600004</t>
  </si>
  <si>
    <t>92.21</t>
  </si>
  <si>
    <t>-810959775</t>
  </si>
  <si>
    <t>92.22</t>
  </si>
  <si>
    <t>217699618</t>
  </si>
  <si>
    <t>92.23</t>
  </si>
  <si>
    <t>1572605889</t>
  </si>
  <si>
    <t>92.24</t>
  </si>
  <si>
    <t>1773266717</t>
  </si>
  <si>
    <t>92.25</t>
  </si>
  <si>
    <t>-1364296104</t>
  </si>
  <si>
    <t>VZ.93</t>
  </si>
  <si>
    <t>Lůžková část  (3.NP)</t>
  </si>
  <si>
    <t>93.1</t>
  </si>
  <si>
    <t>2065802309</t>
  </si>
  <si>
    <t>Poznámka k položce:_x000D_
- Vp = 4 570 m3/h; 500 Pa_x000D_
 - Vo = 4 570 m3/h; 500 Pa_x000D_
v sestavě na straně přívodu vzduchu (ve směru proudu vzduchu):_x000D_
 - koncový připojovací díl_x000D_
     - připojovací rám_x000D_
     - klapka - příprava pro servopohon_x000D_
 - filtr vzduchu M5_x000D_
     - U manometr_x000D_
 - tlumič hluku - délka 900 mm, útlum 23dB při 500 Hz_x000D_
 - ventilátorová komora_x000D_
     - 3D ventilátor s volným oběžným kolem_x000D_
     - asynchronní motor 3 kW_x000D_
     - frekvenční měnič_x000D_
     - tlakový / průtokový spínač_x000D_
 - rotační výměník ZZT - termická účinnost 74,5%_x000D_
     - motor 1x230Vs FM_x000D_
 - volný díl 150 mm_x000D_
 - teplovodní ohřívač -26,4 kW; tw = 80/60°C; tl= 13,3/24°C_x000D_
 - vodní chladič - 26 kW; tw = 7/12°C; tl= 32/18°C_x000D_
 - volný díl 200 mm_x000D_
 - tlumič hluku - délka 900 mm, útlum 34dB při 500 Hz_x000D_
 - filtr vzduchu F9_x000D_
 - koncový připojovací díl_x000D_
     - připojovací rám_x000D_
v sestavě na straně odvodu vzduchu (ve směru proudu vzduchu):_x000D_
 - koncový připojovací díl_x000D_
     - připojovací rám_x000D_
 - filtr vzduchu F7_x000D_
     - U manometr_x000D_
 - tlumič hluku - délka 1300 mm, útlum 34dB při 500 Hz_x000D_
 - volný díl 200 mm_x000D_
 - ventilátorová komora_x000D_
     - 3D ventilátor s volným oběžným kolem_x000D_
     - asynchronní motor 2 kW_x000D_
     - frekvenční měnič_x000D_
     - tlakový / průtokový spínač_x000D_
 - tlumič hluku - délka 900 mm, útlum 23dB při 500 Hz_x000D_
 - volný díl 200 mm_x000D_
 - koncový připojovací díl_x000D_
     - připojovací rám_x000D_
     - klapka - příprava pro servopohon</t>
  </si>
  <si>
    <t>93.2</t>
  </si>
  <si>
    <t>1633463560</t>
  </si>
  <si>
    <t>93.3</t>
  </si>
  <si>
    <t>1623131017</t>
  </si>
  <si>
    <t>93.4</t>
  </si>
  <si>
    <t>-1548978158</t>
  </si>
  <si>
    <t>93.5</t>
  </si>
  <si>
    <t>1733713228</t>
  </si>
  <si>
    <t>93.6</t>
  </si>
  <si>
    <t>-751868692</t>
  </si>
  <si>
    <t>93.7</t>
  </si>
  <si>
    <t>549142859</t>
  </si>
  <si>
    <t>93.8</t>
  </si>
  <si>
    <t>1792571104</t>
  </si>
  <si>
    <t>93.9</t>
  </si>
  <si>
    <t>1217771445</t>
  </si>
  <si>
    <t>93.10</t>
  </si>
  <si>
    <t>271152573</t>
  </si>
  <si>
    <t>93.11</t>
  </si>
  <si>
    <t>-1750248756</t>
  </si>
  <si>
    <t>93.12</t>
  </si>
  <si>
    <t>-1846937157</t>
  </si>
  <si>
    <t>93.13</t>
  </si>
  <si>
    <t>-1680598557</t>
  </si>
  <si>
    <t>93.14</t>
  </si>
  <si>
    <t>-1543368346</t>
  </si>
  <si>
    <t>93.15</t>
  </si>
  <si>
    <t>-953279479</t>
  </si>
  <si>
    <t>93.16</t>
  </si>
  <si>
    <t>-1860829336</t>
  </si>
  <si>
    <t>93.17</t>
  </si>
  <si>
    <t>107815639</t>
  </si>
  <si>
    <t>93.18</t>
  </si>
  <si>
    <t>-193284020</t>
  </si>
  <si>
    <t>93.19</t>
  </si>
  <si>
    <t>-492938390</t>
  </si>
  <si>
    <t>93.20</t>
  </si>
  <si>
    <t>1702167734</t>
  </si>
  <si>
    <t>93.21</t>
  </si>
  <si>
    <t>-1935232625</t>
  </si>
  <si>
    <t>93.22</t>
  </si>
  <si>
    <t>2066169517</t>
  </si>
  <si>
    <t>93.23</t>
  </si>
  <si>
    <t>1781500483</t>
  </si>
  <si>
    <t>93.24</t>
  </si>
  <si>
    <t>-398785178</t>
  </si>
  <si>
    <t>93.25</t>
  </si>
  <si>
    <t>-1360627134</t>
  </si>
  <si>
    <t>93.26.1</t>
  </si>
  <si>
    <t>-336298778</t>
  </si>
  <si>
    <t>93.26.2</t>
  </si>
  <si>
    <t>-1392432433</t>
  </si>
  <si>
    <t>93.27.1</t>
  </si>
  <si>
    <t>135226757</t>
  </si>
  <si>
    <t>93.27.2</t>
  </si>
  <si>
    <t>1373272100</t>
  </si>
  <si>
    <t>93.27.3</t>
  </si>
  <si>
    <t>-1726578964</t>
  </si>
  <si>
    <t>93.27.4</t>
  </si>
  <si>
    <t>1185581443</t>
  </si>
  <si>
    <t>93.27.5</t>
  </si>
  <si>
    <t>-1369772127</t>
  </si>
  <si>
    <t>93.27.6</t>
  </si>
  <si>
    <t>1576021476</t>
  </si>
  <si>
    <t>93.27.7</t>
  </si>
  <si>
    <t>1219577378</t>
  </si>
  <si>
    <t>93.27.8</t>
  </si>
  <si>
    <t>-1522827224</t>
  </si>
  <si>
    <t>93.27.9</t>
  </si>
  <si>
    <t>-472839213</t>
  </si>
  <si>
    <t>93.27.10</t>
  </si>
  <si>
    <t>731570698</t>
  </si>
  <si>
    <t>93.27.11</t>
  </si>
  <si>
    <t>-79976048</t>
  </si>
  <si>
    <t>93.27.12</t>
  </si>
  <si>
    <t>426443485</t>
  </si>
  <si>
    <t>93.28</t>
  </si>
  <si>
    <t>932062363</t>
  </si>
  <si>
    <t>93.29</t>
  </si>
  <si>
    <t>-1156768400</t>
  </si>
  <si>
    <t>883</t>
  </si>
  <si>
    <t>93.30</t>
  </si>
  <si>
    <t>-1210088794</t>
  </si>
  <si>
    <t>884</t>
  </si>
  <si>
    <t>93.31</t>
  </si>
  <si>
    <t>838434718</t>
  </si>
  <si>
    <t>885</t>
  </si>
  <si>
    <t>93.32</t>
  </si>
  <si>
    <t>576311829</t>
  </si>
  <si>
    <t>VZ.100</t>
  </si>
  <si>
    <t>Větrání CHÚC - vstup</t>
  </si>
  <si>
    <t>886</t>
  </si>
  <si>
    <t>100.1</t>
  </si>
  <si>
    <t>VZTJ - vzduchotechnická ventilátorová jednotka pro přívod vzduchu, venkovní instalace</t>
  </si>
  <si>
    <t>-2111639142</t>
  </si>
  <si>
    <t>Poznámka k položce:_x000D_
- Vp = 17 800 m3/h; 1000 Pa_x000D_
v sestavě na straně přívodu vzduchu (ve směru proudu vzduchu):_x000D_
 - koncový připojovací díl_x000D_
     - připojovací rám_x000D_
     - klapka 1400x1200 se servopohonem 1x230V_x000D_
 - volný díl délka 300 mm_x000D_
     - protiskluzová ochrana_x000D_
 - ventilátorová komora_x000D_
     - 3D ventilátor s volným oběžným kolem_x000D_
     - asynchronní motor 11 kW_x000D_
     - frekvenční měnič_x000D_
     - protiskluzová ochrana_x000D_
     - motorové příslušenství_x000D_
     - připojovací rám 2000x1200</t>
  </si>
  <si>
    <t>887</t>
  </si>
  <si>
    <t>100.2</t>
  </si>
  <si>
    <t>- 1500x500</t>
  </si>
  <si>
    <t>830430958</t>
  </si>
  <si>
    <t>Poznámka k položce:_x000D_
VYÚST - Zařízení k regulaci tlaku  - se skládá z protideš´tové žaluzie, těsné uzavítŕací klapky se servopohonem k regulaci tlaku. Regulační klapka reguluje přetlak na schodišti nastavením koncové polohy servopohonu. Servopohon s vratnou pružinou. Regulace tlaku se provádí nastavením servopohonu.</t>
  </si>
  <si>
    <t>888</t>
  </si>
  <si>
    <t>100.3</t>
  </si>
  <si>
    <t>- 500x1500</t>
  </si>
  <si>
    <t>-1074105587</t>
  </si>
  <si>
    <t>889</t>
  </si>
  <si>
    <t>100.4</t>
  </si>
  <si>
    <t>- 1225x325</t>
  </si>
  <si>
    <t>-150184185</t>
  </si>
  <si>
    <t>890</t>
  </si>
  <si>
    <t>100.5</t>
  </si>
  <si>
    <t>- 1025x325</t>
  </si>
  <si>
    <t>-1672601109</t>
  </si>
  <si>
    <t>891</t>
  </si>
  <si>
    <t>100.6</t>
  </si>
  <si>
    <t>- 825x325</t>
  </si>
  <si>
    <t>-1614154126</t>
  </si>
  <si>
    <t>892</t>
  </si>
  <si>
    <t>100.7.1</t>
  </si>
  <si>
    <t>-1102452327</t>
  </si>
  <si>
    <t>893</t>
  </si>
  <si>
    <t>100.7.2</t>
  </si>
  <si>
    <t>-2124394603</t>
  </si>
  <si>
    <t>894</t>
  </si>
  <si>
    <t>100.8</t>
  </si>
  <si>
    <t>IZOL - Protipožární izolace vzduchovodu ve vnitřním prostředí materiálem ISOVER ORSTECH LSP 65, minerální vata 65 kg/m3 ALS, tl. 60 mm s AL folií, na trny - odolnost 60 min</t>
  </si>
  <si>
    <t>498818535</t>
  </si>
  <si>
    <t>895</t>
  </si>
  <si>
    <t>100.9</t>
  </si>
  <si>
    <t>1547286451</t>
  </si>
  <si>
    <t>896</t>
  </si>
  <si>
    <t>100.10</t>
  </si>
  <si>
    <t>638698235</t>
  </si>
  <si>
    <t>VZ.101</t>
  </si>
  <si>
    <t>Větrání CHÚC - chodby, evak.výtahy</t>
  </si>
  <si>
    <t>897</t>
  </si>
  <si>
    <t>101.1</t>
  </si>
  <si>
    <t>-417608256</t>
  </si>
  <si>
    <t>Poznámka k položce:_x000D_
- Vp = 6 000 m3/h; 1000 Pa_x000D_
v sestavě na straně přívodu vzduchu (ve směru proudu vzduchu):_x000D_
 - koncový připojovací díl_x000D_
     - připojovací rám_x000D_
     - klapka 500x500 se servopohonem 1x230V_x000D_
 - volný díl délka 300 mm_x000D_
     - protiskluzová ochrana_x000D_
 - ventilátorová komora_x000D_
     - 3D ventilátor s volným oběžným kolem_x000D_
     - asynchronní motor 7 kW_x000D_
     - frekvenční měnič_x000D_
     - protiskluzová ochrana_x000D_
     - motorové příslušenství_x000D_
     - připojovací rám 2000x1200</t>
  </si>
  <si>
    <t>898</t>
  </si>
  <si>
    <t>101.2</t>
  </si>
  <si>
    <t>- 1000x1000</t>
  </si>
  <si>
    <t>-1715655509</t>
  </si>
  <si>
    <t>899</t>
  </si>
  <si>
    <t>101.3</t>
  </si>
  <si>
    <t>-1924977615</t>
  </si>
  <si>
    <t>900</t>
  </si>
  <si>
    <t>101.4</t>
  </si>
  <si>
    <t>- 1025x225</t>
  </si>
  <si>
    <t>-1479143189</t>
  </si>
  <si>
    <t>901</t>
  </si>
  <si>
    <t>101.5</t>
  </si>
  <si>
    <t>-1512002334</t>
  </si>
  <si>
    <t>902</t>
  </si>
  <si>
    <t>101.6.1</t>
  </si>
  <si>
    <t>1016597304</t>
  </si>
  <si>
    <t>903</t>
  </si>
  <si>
    <t>101.6.2</t>
  </si>
  <si>
    <t>-669170132</t>
  </si>
  <si>
    <t>904</t>
  </si>
  <si>
    <t>101.7</t>
  </si>
  <si>
    <t>-970706205</t>
  </si>
  <si>
    <t>905</t>
  </si>
  <si>
    <t>10.8</t>
  </si>
  <si>
    <t>1767691681</t>
  </si>
  <si>
    <t>906</t>
  </si>
  <si>
    <t>101.9</t>
  </si>
  <si>
    <t>-773440073</t>
  </si>
  <si>
    <t>VZ.102</t>
  </si>
  <si>
    <t>Větrání filtry -šatny</t>
  </si>
  <si>
    <t>907</t>
  </si>
  <si>
    <t>102.1</t>
  </si>
  <si>
    <t>VZTJ - Axiální ventilátor  s nastavitelnými lopatkami IP55</t>
  </si>
  <si>
    <t>-1910403957</t>
  </si>
  <si>
    <t>Poznámka k položce:_x000D_
- Vp = 800 m3/h; 1000 Pa_x000D_
v provedení:_x000D_
Skříň je v krátkém provedení, svařena z ocelového plechu odolného proti korozi s žárově pozinkovaným povrchem, s přírubami do kruhového potrubí. _x000D_
Oběžné kolo je vyrobeno z Al slitiny a je staticky i dynamicky vyváženo. Nastavení úhlu listu oběžného kola je provedeno výrobcem (8º), počet lopatek 12._x000D_
Motor 3x400V/1,5kW je asynchronní s kotvou nakrátko. Motory jsou s izolací třídy F a pracovní teplotou -20 až +40 °C. Krytí IP55. Třída účinnosti IE3._x000D_
s příslušenstvím:_x000D_
 - montážní konzola</t>
  </si>
  <si>
    <t>908</t>
  </si>
  <si>
    <t>102.2</t>
  </si>
  <si>
    <t>-1390996995</t>
  </si>
  <si>
    <t>Poznámka k položce:_x000D_
REG - mechanické regulační/uzavírací klapka pro 4hranné potrubí se servopohonem 1x230V-bez proudu zavřeno</t>
  </si>
  <si>
    <t>909</t>
  </si>
  <si>
    <t>102.3</t>
  </si>
  <si>
    <t>- 500x500</t>
  </si>
  <si>
    <t>-356656823</t>
  </si>
  <si>
    <t>Poznámka k položce:_x000D_
VYÚST - Zařízení k regulaci tlaku  - se skládá z izolovaného střešního soklu, integrované klapky k regulaci tlaku se žaluziovou tepelně izolovanou klapkou, lamelového krytu. Tlaková regulační klapka reguluje přetlak na schodišti pomocí pružinového systému zcela samočinně bez pomocné energie. Servopohon s vratnou pružinou. Elektrické připojení ve skříni svorkovnice (namontována zvenku na střešním soklu). Střešní sokl z pozinkovaného ocelového plechu je izolován nehořlavou minerální vlnou. Vzduch vyfukován nezávisle na směru větru lamelovým krytem z hliníku, který je na všech čtyřech stranách otevřený. Pružinový vratný servopohon ovládá integrovanou tepelně izolovanou žaluziovou klapku. Při aktivaci zařízení řídícím systémem bude pomocí tohoto pohonu klapka bez napětí otevřena. Až po dosažení otevřené polohy (koncový spínač) může být spuštěn ventilátor pro přívod vzduchu. Regulace tlaku se neprovádí servopohonem, ale výlučně regulační klapkou ovládanou pružinou.</t>
  </si>
  <si>
    <t>910</t>
  </si>
  <si>
    <t>102.4</t>
  </si>
  <si>
    <t>- 400x400</t>
  </si>
  <si>
    <t>-453905222</t>
  </si>
  <si>
    <t>911</t>
  </si>
  <si>
    <t>102.5</t>
  </si>
  <si>
    <t>- 325x225</t>
  </si>
  <si>
    <t>1985652411</t>
  </si>
  <si>
    <t>912</t>
  </si>
  <si>
    <t>102.6.1</t>
  </si>
  <si>
    <t>1615052981</t>
  </si>
  <si>
    <t>913</t>
  </si>
  <si>
    <t>102.6.2</t>
  </si>
  <si>
    <t>2068067105</t>
  </si>
  <si>
    <t>914</t>
  </si>
  <si>
    <t>Pol513</t>
  </si>
  <si>
    <t>- DN160 rovné</t>
  </si>
  <si>
    <t>789332558</t>
  </si>
  <si>
    <t>915</t>
  </si>
  <si>
    <t>102.8</t>
  </si>
  <si>
    <t>2092385290</t>
  </si>
  <si>
    <t>916</t>
  </si>
  <si>
    <t>102.9</t>
  </si>
  <si>
    <t>37944305</t>
  </si>
  <si>
    <t>917</t>
  </si>
  <si>
    <t>102.10</t>
  </si>
  <si>
    <t>1909919753</t>
  </si>
  <si>
    <t>VZ.103</t>
  </si>
  <si>
    <t>Větrání CHÚC předsíň</t>
  </si>
  <si>
    <t>918</t>
  </si>
  <si>
    <t>103.1</t>
  </si>
  <si>
    <t>VZTJ - Axiální ventilátor s nastavitelnými lopatkami IP55</t>
  </si>
  <si>
    <t>1325528226</t>
  </si>
  <si>
    <t>Poznámka k položce:_x000D_
- Vp = 1150 m3/h; 1000 Pa_x000D_
v provedení:_x000D_
Skříň je v krátkém provedení, svařena z ocelového plechu odolného proti korozi s žárově pozinkovaným povrchem, s přírubami do kruhového potrubí. _x000D_
Oběžné kolo je vyrobeno z Al slitiny a je staticky i dynamicky vyváženo. Nastavení úhlu listu oběžného kola je provedeno výrobcem (10º), počet lopatek 6._x000D_
Motor 3x400V/2,2 kW je asynchronní s kotvou nakrátko. Motory jsou s izolací třídy F a pracovní teplotou -20 až +40 °C. Krytí IP55. Třída účinnosti IE3._x000D_
s příslušenstvím:_x000D_
 - montážní konzola</t>
  </si>
  <si>
    <t>919</t>
  </si>
  <si>
    <t>103.2</t>
  </si>
  <si>
    <t>1778886940</t>
  </si>
  <si>
    <t>920</t>
  </si>
  <si>
    <t>103.3</t>
  </si>
  <si>
    <t>-592973665</t>
  </si>
  <si>
    <t>Poznámka k položce:_x000D_
KM - krycí mříž z ocelového pozinkovaného plechu</t>
  </si>
  <si>
    <t>921</t>
  </si>
  <si>
    <t>103.4</t>
  </si>
  <si>
    <t>- 525x225</t>
  </si>
  <si>
    <t>2085911498</t>
  </si>
  <si>
    <t>922</t>
  </si>
  <si>
    <t>103.5.1</t>
  </si>
  <si>
    <t>434076693</t>
  </si>
  <si>
    <t>923</t>
  </si>
  <si>
    <t>103.5.2</t>
  </si>
  <si>
    <t>-1013715705</t>
  </si>
  <si>
    <t>924</t>
  </si>
  <si>
    <t>103.6</t>
  </si>
  <si>
    <t>522652889</t>
  </si>
  <si>
    <t>925</t>
  </si>
  <si>
    <t>103.7</t>
  </si>
  <si>
    <t>-1310464694</t>
  </si>
  <si>
    <t>926</t>
  </si>
  <si>
    <t>103.8</t>
  </si>
  <si>
    <t>757098012</t>
  </si>
  <si>
    <t>VZ.104</t>
  </si>
  <si>
    <t>Větrání  požární filtry 2.NP - 5.NP</t>
  </si>
  <si>
    <t>927</t>
  </si>
  <si>
    <t>104.1</t>
  </si>
  <si>
    <t>-263543334</t>
  </si>
  <si>
    <t>Poznámka k položce:_x000D_
- Vp = 13 950 m3/h; 1000 Pa_x000D_
v provedení:_x000D_
Skříň je v krátkém provedení, svařena z ocelového plechu odolného proti korozi s žárově pozinkovaným povrchem, s přírubami do kruhového potrubí. _x000D_
Oběžné kolo je vyrobeno z Al slitiny a je staticky i dynamicky vyváženo. Nastavení úhlu listu oběžného kola je provedeno výrobcem (8º), počet lopatek 6._x000D_
Motor 3x400V/5 kW je asynchronní s kotvou nakrátko. Motory jsou s izolací třídy F a pracovní teplotou -20 až +40 °C. Krytí IP55. Třída účinnosti IE3._x000D_
s příslušenstvím:_x000D_
 - montážní konzola</t>
  </si>
  <si>
    <t>928</t>
  </si>
  <si>
    <t>104.2</t>
  </si>
  <si>
    <t>- 630x630</t>
  </si>
  <si>
    <t>-363080646</t>
  </si>
  <si>
    <t>929</t>
  </si>
  <si>
    <t>104.3</t>
  </si>
  <si>
    <t>871730966</t>
  </si>
  <si>
    <t>930</t>
  </si>
  <si>
    <t>104.4</t>
  </si>
  <si>
    <t>-1460703905</t>
  </si>
  <si>
    <t>931</t>
  </si>
  <si>
    <t>104.5</t>
  </si>
  <si>
    <t>-1942842281</t>
  </si>
  <si>
    <t>932</t>
  </si>
  <si>
    <t>104.6</t>
  </si>
  <si>
    <t>- 625x325</t>
  </si>
  <si>
    <t>-1837673634</t>
  </si>
  <si>
    <t>933</t>
  </si>
  <si>
    <t>104.7</t>
  </si>
  <si>
    <t>- 525x325</t>
  </si>
  <si>
    <t>-461916416</t>
  </si>
  <si>
    <t>934</t>
  </si>
  <si>
    <t>104.8.1</t>
  </si>
  <si>
    <t>-95487454</t>
  </si>
  <si>
    <t>935</t>
  </si>
  <si>
    <t>104.8.2</t>
  </si>
  <si>
    <t>210917576</t>
  </si>
  <si>
    <t>936</t>
  </si>
  <si>
    <t>104.9.1</t>
  </si>
  <si>
    <t>- DN180 rovné</t>
  </si>
  <si>
    <t>-1142030191</t>
  </si>
  <si>
    <t>937</t>
  </si>
  <si>
    <t>104.9.2</t>
  </si>
  <si>
    <t>- DN180 tvarovky</t>
  </si>
  <si>
    <t>2065095030</t>
  </si>
  <si>
    <t>938</t>
  </si>
  <si>
    <t>104.10</t>
  </si>
  <si>
    <t>-916725158</t>
  </si>
  <si>
    <t>939</t>
  </si>
  <si>
    <t>104.11</t>
  </si>
  <si>
    <t>408534728</t>
  </si>
  <si>
    <t>940</t>
  </si>
  <si>
    <t>104.12</t>
  </si>
  <si>
    <t>463703071</t>
  </si>
  <si>
    <t>VZ.105</t>
  </si>
  <si>
    <t>Větrání filtry 2.NP - 3.NP</t>
  </si>
  <si>
    <t>941</t>
  </si>
  <si>
    <t>105.1</t>
  </si>
  <si>
    <t>2005571417</t>
  </si>
  <si>
    <t>Poznámka k položce:_x000D_
- Vp = 16 000 m3/h; 1000 Pa_x000D_
v provedení:_x000D_
Skříň je v krátkém provedení, svařena z ocelového plechu odolného proti korozi s žárově pozinkovaným povrchem, s přírubami do kruhového potrubí. _x000D_
Oběžné kolo je vyrobeno z Al slitiny a je staticky i dynamicky vyváženo. Nastavení úhlu listu oběžného kola je provedeno výrobcem (8º), počet lopatek 6._x000D_
Motor 3x400V/7,5 kW je asynchronní s kotvou nakrátko. Motory jsou s izolací třídy F a pracovní teplotou -20 až +40 °C. Krytí IP55. Třída účinnosti IE3._x000D_
s příslušenstvím:_x000D_
 - montážní konzola</t>
  </si>
  <si>
    <t>942</t>
  </si>
  <si>
    <t>105.2</t>
  </si>
  <si>
    <t>- 800x800</t>
  </si>
  <si>
    <t>1237355035</t>
  </si>
  <si>
    <t>943</t>
  </si>
  <si>
    <t>105.3</t>
  </si>
  <si>
    <t>2022244623</t>
  </si>
  <si>
    <t>944</t>
  </si>
  <si>
    <t>105.4</t>
  </si>
  <si>
    <t>2006161450</t>
  </si>
  <si>
    <t>945</t>
  </si>
  <si>
    <t>105.5</t>
  </si>
  <si>
    <t>2036614994</t>
  </si>
  <si>
    <t>946</t>
  </si>
  <si>
    <t>105.6</t>
  </si>
  <si>
    <t>314162994</t>
  </si>
  <si>
    <t>947</t>
  </si>
  <si>
    <t>105.7</t>
  </si>
  <si>
    <t>-589925714</t>
  </si>
  <si>
    <t>948</t>
  </si>
  <si>
    <t>105.8.1</t>
  </si>
  <si>
    <t>1608881448</t>
  </si>
  <si>
    <t>949</t>
  </si>
  <si>
    <t>105.8.2</t>
  </si>
  <si>
    <t>18557185</t>
  </si>
  <si>
    <t>950</t>
  </si>
  <si>
    <t>105.9.1</t>
  </si>
  <si>
    <t>111859929</t>
  </si>
  <si>
    <t>951</t>
  </si>
  <si>
    <t>105.9.2</t>
  </si>
  <si>
    <t>198613847</t>
  </si>
  <si>
    <t>952</t>
  </si>
  <si>
    <t>105.10</t>
  </si>
  <si>
    <t>-839588153</t>
  </si>
  <si>
    <t>953</t>
  </si>
  <si>
    <t>105.11</t>
  </si>
  <si>
    <t>296048094</t>
  </si>
  <si>
    <t>954</t>
  </si>
  <si>
    <t>105.12</t>
  </si>
  <si>
    <t>-1508002911</t>
  </si>
  <si>
    <t>VZ.106</t>
  </si>
  <si>
    <t>Větrání CHÚC stávající schodiště</t>
  </si>
  <si>
    <t>955</t>
  </si>
  <si>
    <t>106.1</t>
  </si>
  <si>
    <t>-1456431616</t>
  </si>
  <si>
    <t>Poznámka k položce:_x000D_
- Vp = 5 500 m3/h; 1000 Pa_x000D_
v provedení:_x000D_
Skříň z ocelového, galvanicky pozinkovaného plechu, je opatřena přírubami pro upevnění do čtyřhranného potrubí. Na skříni revizní víko, po jehož demontáži je přístupný motor a oběžné kolo._x000D_
Oběžné kolo z dozadu zahnutými lopatkami  je vyrobeno z Al slitiny a je staticky i dynamicky vyváženo. _x000D_
Motor 3x400V/5 kW je asynchronní s kotvou nakrátko a vnějším rotorem. Motory jsou sériově vybaveny tepelnou pojistkou, vinutí je v úpravě s ochranou proti vlhkosti s izolací třídy F a pracovní teplotou podle typu. Uzavřená kuličková ložiska mají tukovou náplň na dobu životnosti. Krytí IP54._x000D_
s příslušenstvím:_x000D_
 - montážní konzola</t>
  </si>
  <si>
    <t>956</t>
  </si>
  <si>
    <t>106.2</t>
  </si>
  <si>
    <t>975091924</t>
  </si>
  <si>
    <t>957</t>
  </si>
  <si>
    <t>106.3</t>
  </si>
  <si>
    <t>-96317563</t>
  </si>
  <si>
    <t>958</t>
  </si>
  <si>
    <t>106.4</t>
  </si>
  <si>
    <t>-221344235</t>
  </si>
  <si>
    <t>959</t>
  </si>
  <si>
    <t>106.5.1</t>
  </si>
  <si>
    <t>549758442</t>
  </si>
  <si>
    <t>960</t>
  </si>
  <si>
    <t>106.5.2</t>
  </si>
  <si>
    <t>-827106723</t>
  </si>
  <si>
    <t>961</t>
  </si>
  <si>
    <t>106.6</t>
  </si>
  <si>
    <t>-32102507</t>
  </si>
  <si>
    <t>962</t>
  </si>
  <si>
    <t>106.7</t>
  </si>
  <si>
    <t>1177497616</t>
  </si>
  <si>
    <t>963</t>
  </si>
  <si>
    <t>106.8</t>
  </si>
  <si>
    <t>619660685</t>
  </si>
  <si>
    <t>VZ.107</t>
  </si>
  <si>
    <t>Větrání CHÚC (05.054)</t>
  </si>
  <si>
    <t>964</t>
  </si>
  <si>
    <t>107.1</t>
  </si>
  <si>
    <t>1652627150</t>
  </si>
  <si>
    <t>Poznámka k položce:_x000D_
- Vp = 18050 m3/h; 1000 Pa_x000D_
v provedení:_x000D_
Skříň je v krátkém provedení, svařena z ocelového plechu odolného proti korozi s žárově pozinkovaným povrchem, s přírubami do kruhového potrubí. _x000D_
Oběžné kolo je vyrobeno z Al slitiny a je staticky i dynamicky vyváženo. Nastavení úhlu listu oběžného kola je provedeno výrobcem (10º), počet lopatek 6._x000D_
Motor 3x400V/3 kW je asynchronní s kotvou nakrátko. Motory jsou s izolací třídy F a pracovní teplotou -20 až +40 °C. Krytí IP55. Třída účinnosti IE3._x000D_
s příslušenstvím:_x000D_
 - montážní konzola</t>
  </si>
  <si>
    <t>965</t>
  </si>
  <si>
    <t>107.2</t>
  </si>
  <si>
    <t>- 315x315</t>
  </si>
  <si>
    <t>197342420</t>
  </si>
  <si>
    <t>966</t>
  </si>
  <si>
    <t>107.3</t>
  </si>
  <si>
    <t>-2056638325</t>
  </si>
  <si>
    <t>967</t>
  </si>
  <si>
    <t>107.4</t>
  </si>
  <si>
    <t>181026278</t>
  </si>
  <si>
    <t>968</t>
  </si>
  <si>
    <t>107.5.1</t>
  </si>
  <si>
    <t>-1681849876</t>
  </si>
  <si>
    <t>969</t>
  </si>
  <si>
    <t>107.5.2</t>
  </si>
  <si>
    <t>-632752426</t>
  </si>
  <si>
    <t>970</t>
  </si>
  <si>
    <t>107.6</t>
  </si>
  <si>
    <t>1308413889</t>
  </si>
  <si>
    <t>971</t>
  </si>
  <si>
    <t>107.7</t>
  </si>
  <si>
    <t>281371808</t>
  </si>
  <si>
    <t>972</t>
  </si>
  <si>
    <t>107.8</t>
  </si>
  <si>
    <t>-463257600</t>
  </si>
  <si>
    <t>VZ.ost</t>
  </si>
  <si>
    <t>973</t>
  </si>
  <si>
    <t>OST.01</t>
  </si>
  <si>
    <t>Dokumentace pro provedení stavby</t>
  </si>
  <si>
    <t>-98923311</t>
  </si>
  <si>
    <t>974</t>
  </si>
  <si>
    <t>OST.02</t>
  </si>
  <si>
    <t>Lešení a montážní plošiny</t>
  </si>
  <si>
    <t>-1569227866</t>
  </si>
  <si>
    <t>975</t>
  </si>
  <si>
    <t>OST.03</t>
  </si>
  <si>
    <t>-1254229834</t>
  </si>
  <si>
    <t>976</t>
  </si>
  <si>
    <t>OST.04</t>
  </si>
  <si>
    <t>Montáž VZT zařízení</t>
  </si>
  <si>
    <t>216020754</t>
  </si>
  <si>
    <t>977</t>
  </si>
  <si>
    <t>OST.05</t>
  </si>
  <si>
    <t>1048490141</t>
  </si>
  <si>
    <t>978</t>
  </si>
  <si>
    <t>OST.06</t>
  </si>
  <si>
    <t>Požární ucpávky podle požárně konstrukcí</t>
  </si>
  <si>
    <t>1340230047</t>
  </si>
  <si>
    <t>979</t>
  </si>
  <si>
    <t>OST.07</t>
  </si>
  <si>
    <t>Seřízení a zaregulování VZT rozvodů a koncových prvků</t>
  </si>
  <si>
    <t>-1261127440</t>
  </si>
  <si>
    <t>980</t>
  </si>
  <si>
    <t>OST.08</t>
  </si>
  <si>
    <t>-1004064978</t>
  </si>
  <si>
    <t>981</t>
  </si>
  <si>
    <t>OST.09</t>
  </si>
  <si>
    <t>Protokoly, revize, zkoušky</t>
  </si>
  <si>
    <t>-463342635</t>
  </si>
  <si>
    <t>982</t>
  </si>
  <si>
    <t>OST.10</t>
  </si>
  <si>
    <t>Značení rozvodů</t>
  </si>
  <si>
    <t>-37477947</t>
  </si>
  <si>
    <t>983</t>
  </si>
  <si>
    <t>OST.11</t>
  </si>
  <si>
    <t>1151607443</t>
  </si>
  <si>
    <t>984</t>
  </si>
  <si>
    <t>OST.12</t>
  </si>
  <si>
    <t>Zaškolení obsluhy</t>
  </si>
  <si>
    <t>570543242</t>
  </si>
  <si>
    <t>985</t>
  </si>
  <si>
    <t>OST.13</t>
  </si>
  <si>
    <t>Demontáž stávající VZT a ekol.likvidace</t>
  </si>
  <si>
    <t>306466492</t>
  </si>
  <si>
    <t>D.1.4.10 - Měření a regulace</t>
  </si>
  <si>
    <t>Strojovna 1PP - Strojovna 1PP</t>
  </si>
  <si>
    <t>Demontáže ve stávají - Demontáže ve stávají strojovně v 1 PP</t>
  </si>
  <si>
    <t>Podlahové vytápění, - Podlahové vytápění,měření prostorové teploty 2.np - operační sály</t>
  </si>
  <si>
    <t>Regulační uzly VZT j - Regulační uzly VZT jednotky</t>
  </si>
  <si>
    <t>Chlazení glykol - sy - Chlazení glykol - systém 3</t>
  </si>
  <si>
    <t>Regulační ventily pr - Regulační ventily pro VZT jednotky</t>
  </si>
  <si>
    <t>Chlazení VRF systémy - Chlazení VRF systémy</t>
  </si>
  <si>
    <t>ZAŘÍZENÍ PRO VZT JED - ZAŘÍZENÍ PRO VZT JEDNOTKY VE STROJOVNĚ VZT</t>
  </si>
  <si>
    <t>ZAŘÍZENÍ V PROSTORU - ZAŘÍZENÍ V PROSTORU PRO DISTRIBUCI VZDUCHU</t>
  </si>
  <si>
    <t xml:space="preserve">    4. Monitorování EI, - Monitorování EI, měření teploty v el.rozvodnách</t>
  </si>
  <si>
    <t xml:space="preserve">    5. Měření teploty v - Měření teploty v el. rozvaděčích</t>
  </si>
  <si>
    <t xml:space="preserve">    6. Řídící systém - Řídící systém</t>
  </si>
  <si>
    <t>7. Nadřazená řídící - Nadřazená řídící centrála</t>
  </si>
  <si>
    <t xml:space="preserve">    D1 -  Funkční celky zařízení MaR:</t>
  </si>
  <si>
    <t>8. Rozvaděče - Rozvaděče</t>
  </si>
  <si>
    <t>10. Montážní materiá - Montážní materiál, montážní práce</t>
  </si>
  <si>
    <t>11. Ostatní - Ostatní</t>
  </si>
  <si>
    <t>Strojovna 1PP</t>
  </si>
  <si>
    <t>T1, T2, T3, T4, T11,</t>
  </si>
  <si>
    <t>Čidlo teploty tyčové, L= 120mm, Ni 1000/DIN 43760; krytí IP42</t>
  </si>
  <si>
    <t>143313835</t>
  </si>
  <si>
    <t>Pol1049</t>
  </si>
  <si>
    <t>Ochranná jímka LW 7, nerez, G 1/2A, 120 mm</t>
  </si>
  <si>
    <t>1795285510</t>
  </si>
  <si>
    <t>T13a-d</t>
  </si>
  <si>
    <t>Čidlo venkovní teploty Ni 1000/DIN 43760</t>
  </si>
  <si>
    <t>635864925</t>
  </si>
  <si>
    <t>T14</t>
  </si>
  <si>
    <t>Čidlo prostorové teploty Ni 1000/DIN 43760</t>
  </si>
  <si>
    <t>2080952597</t>
  </si>
  <si>
    <t>PA1</t>
  </si>
  <si>
    <t>PRESOSTAT VLNOVCOVÝ; ROZSAH -0,2 až 8 bar; PŘIPOJENÍ G 1/4A</t>
  </si>
  <si>
    <t>1981965705</t>
  </si>
  <si>
    <t>Pol1050</t>
  </si>
  <si>
    <t>KRYT IP55 PRO PRESOSTATY A TERMOSTATY KP</t>
  </si>
  <si>
    <t>1330744575</t>
  </si>
  <si>
    <t>Pol1051</t>
  </si>
  <si>
    <t>REDUKČNÍ ŠROUBENÍ G1/4A / G1/2</t>
  </si>
  <si>
    <t>1345001019</t>
  </si>
  <si>
    <t>Pol1052</t>
  </si>
  <si>
    <t>Ventil tlakoměrový zkušební; vstup M20x1,5; výstup manometrické šroubení M20x1,5 LH / G1/2</t>
  </si>
  <si>
    <t>-222703417</t>
  </si>
  <si>
    <t>Pol1053</t>
  </si>
  <si>
    <t>Kondenzační smyčka; přivařovací; M 20x1.5; PN 250</t>
  </si>
  <si>
    <t>-619706054</t>
  </si>
  <si>
    <t>TA1</t>
  </si>
  <si>
    <t>TERMOSTAT PROSTOROVÝ; ROZSAH 20-60 °C; KRYTÍ IP33</t>
  </si>
  <si>
    <t>-744645135</t>
  </si>
  <si>
    <t>673876618</t>
  </si>
  <si>
    <t>LA1</t>
  </si>
  <si>
    <t>Elektrodové zařízení, 230V,50Hz, vč. 2ks elektrod</t>
  </si>
  <si>
    <t>-116415655</t>
  </si>
  <si>
    <t>Y1, Y2</t>
  </si>
  <si>
    <t>Regulační ventil trojcestný DN50, PN16 materiál litina</t>
  </si>
  <si>
    <t>-915092701</t>
  </si>
  <si>
    <t>Poznámka k položce:_x000D_
"Regulační ventil trojcestný DN50, PN16
materiál litina,  připojení přírubové
průtokový součinitel  Kv=40 m3/h;
včetně servopohonu 2800 N; 24 VDC, řízení 0-10V; 
Krytí IP54"</t>
  </si>
  <si>
    <t>Y3</t>
  </si>
  <si>
    <t>Regulační ventil trojcestný DN40, PN16 materiál litina</t>
  </si>
  <si>
    <t>714016885</t>
  </si>
  <si>
    <t>Poznámka k položce:_x000D_
"Regulační ventil trojcestný DN40, PN16
materiál litina,  připojení přírubové
průtokový součinitel  Kv=25 m3/h;
včetně servopohonu 2800 N; 24 VDC, řízení 0-10V; 
Krytí IP54"</t>
  </si>
  <si>
    <t>M1.1, 1.2 M2.1. 2.2</t>
  </si>
  <si>
    <t>El. připojení čerpadla do cca 1 kW / 400 VAC</t>
  </si>
  <si>
    <t>1332913371</t>
  </si>
  <si>
    <t>Demontáže ve stávají</t>
  </si>
  <si>
    <t>Demontáže ve stávají strojovně v 1 PP</t>
  </si>
  <si>
    <t>Odpojení a demontáž stávajícího zařízení MaR v rozsahu: 4 otopné větve, každá osazená snímačem teploty, trojcestným regulačním ventilem s elektropohonem 24 VAC, čerpadlem 230 VAC.</t>
  </si>
  <si>
    <t>-784897545</t>
  </si>
  <si>
    <t>Úprava stávajícího programového vybavení řídícího systému  MaR: Stávající rozvaděč DT/4; Řídicí systém "E",  rozsah úprav - zrušené 4 otopné větve.</t>
  </si>
  <si>
    <t>-433118573</t>
  </si>
  <si>
    <t>Uživatelský SW pro nadřazenou řídící centrálu řídícího systému EY 3600. Úprava stávající staré vizualizace na centrálním velínu Nemocnice a.s., ČB v rozsahu změn provedených v rámci tohoto projektu - zrušené 4 otopné větve.</t>
  </si>
  <si>
    <t>-1144829717</t>
  </si>
  <si>
    <t>Projektová dokumentace - svorkové zapojení skříňového rozváděče. Úprava stávající dokumentace rozvaděče DT/4.</t>
  </si>
  <si>
    <t>-1415039747</t>
  </si>
  <si>
    <t>Podlahové vytápění,</t>
  </si>
  <si>
    <t>Podlahové vytápění,měření prostorové teploty 2.np - operační sály</t>
  </si>
  <si>
    <t>T xxx - viz schéma M</t>
  </si>
  <si>
    <t>ODPOROVÝ SNĺMAČ TEPLOTY DO MÍSTNOSTI; TŘĺDA PŘESNOSTI 'B'; NI 1000/6180; KRYTĺ IP 30; TEPLOTA OKOLÍ 5-55°C</t>
  </si>
  <si>
    <t>-1571717217</t>
  </si>
  <si>
    <t>Poznámka k položce:_x000D_
Vzhled přístroje a umístění v prostoru odsouhlasit s investorem.</t>
  </si>
  <si>
    <t>T xxx -  oper.sály</t>
  </si>
  <si>
    <t>Snímač vlhkosti a teploty; výstup 1: 0-100%, 0-10 V; výstup 2: -0-50°C, 0-10 V; provedení snímače prostorové; IP30</t>
  </si>
  <si>
    <t>1622956310</t>
  </si>
  <si>
    <t>Pol1054</t>
  </si>
  <si>
    <t>Krabice pod omítku pro prostorový teploměr</t>
  </si>
  <si>
    <t>1438616159</t>
  </si>
  <si>
    <t>Y xxx - viz schéma M</t>
  </si>
  <si>
    <t>Elektrický termický pohon 230V, 50 Hz; Pouze el.připojení, pohon je dodávkou profese ÚT.</t>
  </si>
  <si>
    <t>1015877424</t>
  </si>
  <si>
    <t>Pol1055</t>
  </si>
  <si>
    <t>Kabelová krabicová rozvodka; včetně 10 ks připojovacích svorek 1,5-2,5 mm² a 5 ks průchodek</t>
  </si>
  <si>
    <t>-609921644</t>
  </si>
  <si>
    <t>M22, M23</t>
  </si>
  <si>
    <t>El. připojení čerpadla do cca 1 kW / 230 VAC</t>
  </si>
  <si>
    <t>629049834</t>
  </si>
  <si>
    <t>T22, T23</t>
  </si>
  <si>
    <t>Čidlo teploty příložné Ni 1000/DIN 43760; krytí IP42</t>
  </si>
  <si>
    <t>-246379115</t>
  </si>
  <si>
    <t>Regulační uzly VZT j</t>
  </si>
  <si>
    <t>Regulační uzly VZT jednotky</t>
  </si>
  <si>
    <t>Pol1056</t>
  </si>
  <si>
    <t>Ventil přímý závitový, PN16, DN15, kvs=2.5, 8mm, =%</t>
  </si>
  <si>
    <t>1157419660</t>
  </si>
  <si>
    <t>Pol1057</t>
  </si>
  <si>
    <t>Ventil přímý závitový, PN16, DN15, kvs=4.0, 8mm, =%</t>
  </si>
  <si>
    <t>-412453738</t>
  </si>
  <si>
    <t>Pol1058</t>
  </si>
  <si>
    <t>Ventil přímý závitový, PN16, DN20, kvs=6.3, 8mm, =%,</t>
  </si>
  <si>
    <t>-809275674</t>
  </si>
  <si>
    <t>Pol1059</t>
  </si>
  <si>
    <t>Ventil přímý závitový, PN16, DN25, kvs=10, 8mm, =%,</t>
  </si>
  <si>
    <t>-550918064</t>
  </si>
  <si>
    <t>Pol1060</t>
  </si>
  <si>
    <t>Ventil přímý závitový, PN16, DN32, kvs=16, 8mm, =%,</t>
  </si>
  <si>
    <t>1353492445</t>
  </si>
  <si>
    <t>Pol1061</t>
  </si>
  <si>
    <t>-1473487398</t>
  </si>
  <si>
    <t>Pol1062</t>
  </si>
  <si>
    <t>Ventil trojcestný, PN16, DN15, kvs=2.5, 8mm, =%,</t>
  </si>
  <si>
    <t>-1801266428</t>
  </si>
  <si>
    <t>Pol1063</t>
  </si>
  <si>
    <t>Ventil trojcestný, PN16, DN15, kvs=4.0, 8mm, =%</t>
  </si>
  <si>
    <t>732599120</t>
  </si>
  <si>
    <t>Pol1064</t>
  </si>
  <si>
    <t>Ventil trojcestný, PN16, DN20, kvs=6.3, 8mm, =%,</t>
  </si>
  <si>
    <t>-1018208652</t>
  </si>
  <si>
    <t>Pol1065</t>
  </si>
  <si>
    <t>Pohon ventilu 500N, 8mm=60/120s, SUT, 24V~</t>
  </si>
  <si>
    <t>-1119944023</t>
  </si>
  <si>
    <t>VZT1,2,4,19, 31,91,9</t>
  </si>
  <si>
    <t>El. připojení čerpadla 230 VAC, do 1 kW; jednofázový silový vývod z rozvaděče</t>
  </si>
  <si>
    <t>567469931</t>
  </si>
  <si>
    <t>Chlazení glykol - sy</t>
  </si>
  <si>
    <t>Chlazení glykol - systém 3</t>
  </si>
  <si>
    <t>T6.1, T6.2, T7.1, T7</t>
  </si>
  <si>
    <t>-2141396004</t>
  </si>
  <si>
    <t>Pol1066</t>
  </si>
  <si>
    <t>-1447748905</t>
  </si>
  <si>
    <t>T4.221.1, .2</t>
  </si>
  <si>
    <t>-1538356725</t>
  </si>
  <si>
    <t>P3</t>
  </si>
  <si>
    <t>SNÍMAČ TLAKU; ROZSAH: 0-6 bar; VÝSTUP : 4-20 mA; PŘIPOJOVACÍ KONEKTOR PG9, KRYTÍ IP65; PŘÍPOJKA ZÁVIT G1/2A</t>
  </si>
  <si>
    <t>807586663</t>
  </si>
  <si>
    <t>-1220803837</t>
  </si>
  <si>
    <t>377214265</t>
  </si>
  <si>
    <t>FV2</t>
  </si>
  <si>
    <t>Svodič bleskových proudů kombinovaný s hrubou a jemnou přepěťovou ochranou pro dvě dvouvodičová vedení na rozhraní zón LPZ0 a LPZ1; ST1+2+3; jmenovité napětí 24 VDC</t>
  </si>
  <si>
    <t>-1548350601</t>
  </si>
  <si>
    <t>FV4</t>
  </si>
  <si>
    <t>Svodič bleskových proudů kombinovaný s hrubou a jemnou přepěťovou ochranou pro čtyřvodičové vedení na rozhraní zón LPZ0 a LPZ1; ST1+2+3; jmenovité napětí 24 VDC</t>
  </si>
  <si>
    <t>835231772</t>
  </si>
  <si>
    <t>FVcom</t>
  </si>
  <si>
    <t>Přepěťová ochrana pro Modbus RTU; na rozhraní zón LPZ0 a LPZ1, ST1+2+3</t>
  </si>
  <si>
    <t>-394388452</t>
  </si>
  <si>
    <t>Pol1067</t>
  </si>
  <si>
    <t>Svorkovací krabice se svorkami a průchodkami; krytí IP65 pro umístění přepěťových ochran.</t>
  </si>
  <si>
    <t>499999898</t>
  </si>
  <si>
    <t>CH6 CH7 CH8</t>
  </si>
  <si>
    <t>Připojení signálů z řídícího modulu chladící jednotky.</t>
  </si>
  <si>
    <t>-217039809</t>
  </si>
  <si>
    <t>Poznámka k položce:_x000D_
Dodávka modulu zajištěna profesí chlazení. Silové napájení venkovní jednotky zajištěno profesí EI.</t>
  </si>
  <si>
    <t>Pol1068</t>
  </si>
  <si>
    <t>Přípojení komunikačního modulu s protokolem Modbus.</t>
  </si>
  <si>
    <t>1605607535</t>
  </si>
  <si>
    <t>Poznámka k položce:_x000D_
Modul je součástí dodávky profese chlazení.</t>
  </si>
  <si>
    <t>AE3</t>
  </si>
  <si>
    <t>Silové el. připojení automatického expanzního a doplňovacího zařízení</t>
  </si>
  <si>
    <t>-434786656</t>
  </si>
  <si>
    <t>Poznámka k položce:_x000D_
silový vývod 230 VAC pro řídící jednotku; silový vývod 400 V do cca 1 kW pro doplňovací čerpadlo;  včetně připojení signálu sumární poruchy zařízení</t>
  </si>
  <si>
    <t>Regulační ventily pr</t>
  </si>
  <si>
    <t>Regulační ventily pro VZT jednotky</t>
  </si>
  <si>
    <t>Pol1069</t>
  </si>
  <si>
    <t>Ventil trojcestný, PN16, DN25, kvs=10, 8mm, =%,</t>
  </si>
  <si>
    <t>1003896299</t>
  </si>
  <si>
    <t>Pol1070</t>
  </si>
  <si>
    <t>Ventil trojcestný, PN16, DN32, kvs=16, 8mm, =%,</t>
  </si>
  <si>
    <t>324701187</t>
  </si>
  <si>
    <t>Pol1071</t>
  </si>
  <si>
    <t>Ventil trojcestný, PN16, DN40, kvs=22, 8mm, =%,</t>
  </si>
  <si>
    <t>-76520823</t>
  </si>
  <si>
    <t>Pol1072</t>
  </si>
  <si>
    <t>Ventil trojcestný, PN16, DN50, kvs=28, 8mm, =%,</t>
  </si>
  <si>
    <t>-894200603</t>
  </si>
  <si>
    <t>Pol1073</t>
  </si>
  <si>
    <t>Ventil trojcestný, PN16, DN50, kvs=40, 8mm, lin.</t>
  </si>
  <si>
    <t>-417760208</t>
  </si>
  <si>
    <t>-1398677312</t>
  </si>
  <si>
    <t>Chlazení VRF systémy</t>
  </si>
  <si>
    <t>FV24</t>
  </si>
  <si>
    <t>1052063145</t>
  </si>
  <si>
    <t>Pol1074</t>
  </si>
  <si>
    <t>1086286564</t>
  </si>
  <si>
    <t>Pol1075</t>
  </si>
  <si>
    <t>Kombinovaný svodič bleskových proudů a přepětí  typ 1 a typ 2  v zapojení 3; včetně signalizačního kontaktu</t>
  </si>
  <si>
    <t>-1563743209</t>
  </si>
  <si>
    <t>CHxx</t>
  </si>
  <si>
    <t>-682329795</t>
  </si>
  <si>
    <t>ZAŘÍZENÍ PRO VZT JED</t>
  </si>
  <si>
    <t>ZAŘÍZENÍ PRO VZT JEDNOTKY VE STROJOVNĚ VZT</t>
  </si>
  <si>
    <t>Txx.1, Txx.2 Txx.3,</t>
  </si>
  <si>
    <t>-1091882758</t>
  </si>
  <si>
    <t>Pol1076</t>
  </si>
  <si>
    <t>Upevňovací příruba pro montáž do VZT kanálu</t>
  </si>
  <si>
    <t>1671103104</t>
  </si>
  <si>
    <t>Txx.5</t>
  </si>
  <si>
    <t>Ponorné čidlo teploty Ni 1000/6180, ponor 200 mm, rozsah -30 až +180°C, dvouvodičové zapojení, délka kabelu 2 m, IP 65, průměr pouzdra 4 mm; připojovací závit R1/4"</t>
  </si>
  <si>
    <t>2017353990</t>
  </si>
  <si>
    <t>TAxx.5</t>
  </si>
  <si>
    <t>Termostat protimrazové ochrany rozsah    +4,5÷20 °C; teplota okolí -50/+70 °C délka kapiláry 6 m; IP 44 včetně příchytek a mont. příslušenství</t>
  </si>
  <si>
    <t>1223970218</t>
  </si>
  <si>
    <t>PAxx.1, xx.2 s Econe</t>
  </si>
  <si>
    <t>Snímač tlakové diference s přev., 0…1000/1600/2500 Pa, 0…10 V / 0(4)…20mA; krytí IP54; včetně příslušenství - odběry, hadička PVC 2m; teplota okolí 0-70°C a impulzního potrubí - materiál plast</t>
  </si>
  <si>
    <t>1744184939</t>
  </si>
  <si>
    <t>PAxx.1, xx.2 s rot.r</t>
  </si>
  <si>
    <t>Regulátor tlakové diference;  rozsah 0,02-0,3 kPa / 0,2-3 mbar; Krytí IP54 včetně krytu, držáku a připojovací sady a impulzního potrubí - materiál plast</t>
  </si>
  <si>
    <t>-1930068744</t>
  </si>
  <si>
    <t>PAxx.3 až  PAxx.5</t>
  </si>
  <si>
    <t>Regulátor tlakové diference;  rozsah 0,02-0,3 kPa / 0,2-3 mbar; Krytí IP54 včetně krytu, držáku a připojovací sady</t>
  </si>
  <si>
    <t>971171243</t>
  </si>
  <si>
    <t>PAxx.6, xx.7</t>
  </si>
  <si>
    <t>-1678926710</t>
  </si>
  <si>
    <t>PAxx.8</t>
  </si>
  <si>
    <t>240822974</t>
  </si>
  <si>
    <t>Yxx.1,  Yxx.2</t>
  </si>
  <si>
    <t>Servopohon 18 Nm s pruž. pro zp. chod (90°=90s), 2P, 24V~,24…48V krytí IP54 svislá montáž</t>
  </si>
  <si>
    <t>-632357615</t>
  </si>
  <si>
    <t>QSxx.1, xx.2</t>
  </si>
  <si>
    <t>Výkonový vypínač ve skříňce, uzamykatelný;  400 VAC, 10-32A, 4-15 kW dle příkonu motoru; IP 55</t>
  </si>
  <si>
    <t>1953572324</t>
  </si>
  <si>
    <t>FMxx.1, FMxx.2</t>
  </si>
  <si>
    <t>El. připojení ovládacích a monitorovacích signálů frekvenčního měniče;</t>
  </si>
  <si>
    <t>792370965</t>
  </si>
  <si>
    <t>Poznámka k položce:_x000D_
Dodávka měniče zajištěna profesí VZT</t>
  </si>
  <si>
    <t>Pol1077</t>
  </si>
  <si>
    <t>Dodávka a montáž kovových nosných a doplňkových konstrukcí nosnost cca 40 kg. Konstrukce pro umístění 2 ks frekvenčních měničů.</t>
  </si>
  <si>
    <t>-1753776564</t>
  </si>
  <si>
    <t>FMxx.1, FMxx.2.1</t>
  </si>
  <si>
    <t>Nastavení parametrů frekvenčního měniče dle specifikace požadavků profese VZT</t>
  </si>
  <si>
    <t>-100699723</t>
  </si>
  <si>
    <t>Mxx.1, Mxx.2</t>
  </si>
  <si>
    <t>El. připojení ventilátoru 400 VAC k frekvenčnímu měniči od 4 do 15 kW dle příkonu motoru; včetně připojení termistoru; trojfázový silový vývod z rozvaděče</t>
  </si>
  <si>
    <t>-868602237</t>
  </si>
  <si>
    <t>TOxx.1, xx.2</t>
  </si>
  <si>
    <t>Termistorové ochranné relé; napájení 230 VAC; výstup - přepínací kontakt 230 VAC</t>
  </si>
  <si>
    <t>-1863877563</t>
  </si>
  <si>
    <t>Mxx.3</t>
  </si>
  <si>
    <t>869865712</t>
  </si>
  <si>
    <t>Mxx.4</t>
  </si>
  <si>
    <t>Připojení signálů z jednotky rotačního rekuperačního systému.</t>
  </si>
  <si>
    <t>-124223934</t>
  </si>
  <si>
    <t>Mxx.4.1</t>
  </si>
  <si>
    <t>Silové el. připojení řídící jednotky rotačního rekuperačního systému; 230 VAC; do cca 1 kW; jednofázový silový vývod z rozvaděče jištěný jističem 10 A</t>
  </si>
  <si>
    <t>-150814</t>
  </si>
  <si>
    <t>Econet VZT xx</t>
  </si>
  <si>
    <t>Připojení signálů z jednotky rekuperačního systému Econet.</t>
  </si>
  <si>
    <t>524886048</t>
  </si>
  <si>
    <t>Econet VZT xx.1</t>
  </si>
  <si>
    <t>Silové el. připojení řídící jednotky rekuperačního systému Econet; 230 VAC; do cca 1 kW; jednofázový silový vývod z rozvaděče jištěný jističem 10 A</t>
  </si>
  <si>
    <t>1840081083</t>
  </si>
  <si>
    <t>FM Econet VZT xx</t>
  </si>
  <si>
    <t>Silové el. připojení frekvenčního měniče rekuperačního systému Econet; 400 VAC; do cca 1,5 kW; trojfázový silový vývod z rozvaděče jištěný jističem 10 A</t>
  </si>
  <si>
    <t>-22474471</t>
  </si>
  <si>
    <t>ZAŘÍZENÍ V PROSTORU</t>
  </si>
  <si>
    <t>ZAŘÍZENÍ V PROSTORU PRO DISTRIBUCI VZDUCHU</t>
  </si>
  <si>
    <t>dPA xxx viz schéma M</t>
  </si>
  <si>
    <t>1481145183</t>
  </si>
  <si>
    <t>dP xxx LP viz schéma</t>
  </si>
  <si>
    <t>Snímač tlak. dif. s přev., 0…100/300/500 Pa, 0…10 V / 0(4)…20mA; krytí IP54; včetně příslušenství - odběry, hadička PVC 2m; teplota okolí 0-70°C</t>
  </si>
  <si>
    <t>1745654449</t>
  </si>
  <si>
    <t>dP xxx pro OS viz sc</t>
  </si>
  <si>
    <t>Snímač tlak. dif. s přev., ±75 Pa, gain, 0...10 V / 2...10 V, lin..</t>
  </si>
  <si>
    <t>-158457692</t>
  </si>
  <si>
    <t>Poznámka k položce:_x000D_
Připojení tlaku 6,2 mm; Max. délka měřícího vedení (di=6,2 mm): Lmax=15m pro Ƭ&lt;0,5s, Lmax=60m pro Ƭ&gt;0,5s ; bezhalogenový kabel</t>
  </si>
  <si>
    <t>Pol1078</t>
  </si>
  <si>
    <t>Kompletní připojovací sada 6 mm</t>
  </si>
  <si>
    <t>-1692805653</t>
  </si>
  <si>
    <t>Pol1079</t>
  </si>
  <si>
    <t>Příslušenství - měřící vedení di = 6,2 mm</t>
  </si>
  <si>
    <t>-2004891875</t>
  </si>
  <si>
    <t>PK xxx viz schéma Ma</t>
  </si>
  <si>
    <t>El. připojení koncového spínače požární klapky (požárního uzávěru)</t>
  </si>
  <si>
    <t>961514377</t>
  </si>
  <si>
    <t>Pol1080</t>
  </si>
  <si>
    <t>Svorkovací krabice se svorkami a průchodkami; krytí IP65 pro připojení signálů z požárních klapek.</t>
  </si>
  <si>
    <t>-346670343</t>
  </si>
  <si>
    <t>RP 01. xxx viz schém</t>
  </si>
  <si>
    <t>Regulátor průtoku vzduchu s komunikací RS485</t>
  </si>
  <si>
    <t>548937431</t>
  </si>
  <si>
    <t>Poznámka k položce:_x000D_
s protokolem SLC bus; 2* analogový vstup 0-10 V, 1* analogový výstup skutečné hodnoty 0-10 V, 2* digitální vstup; napájení 24 VAC, 4,7 VA; včetně ochranného krytu IP30; s bezhalogenovým kabelem. Regulátor je součástí dodávky VZT.</t>
  </si>
  <si>
    <t>Pol1081</t>
  </si>
  <si>
    <t>Montáž regulátoru průtoku vzduchu viz výše.</t>
  </si>
  <si>
    <t>-503391164</t>
  </si>
  <si>
    <t>Pol1082</t>
  </si>
  <si>
    <t>Nastavení parametrů regulátoru průtoku vzduchu viz výše.</t>
  </si>
  <si>
    <t>-1042326242</t>
  </si>
  <si>
    <t>Pol1083</t>
  </si>
  <si>
    <t>Kabelová krabicová rozvodka samozhášlivá, bezhalogenů; včetně 4 ks připojovacích svorek 1,5-2,5 mm² a 2 ks průchodek.</t>
  </si>
  <si>
    <t>-481813132</t>
  </si>
  <si>
    <t>Pol1084</t>
  </si>
  <si>
    <t>Kabelová krabicová rozvodka samozhášlivá, bezhalogenů; včetně 20 ks připojovacích svorek 1,5-2,5 mm², 10 ks průchodek</t>
  </si>
  <si>
    <t>-1949759774</t>
  </si>
  <si>
    <t>OS3.1 OS3.2</t>
  </si>
  <si>
    <t>Ocelový rozváděč; rozměry: šĺřka - 300 mm; výška - 400 mm; hloubka - 150 mm</t>
  </si>
  <si>
    <t>1947477126</t>
  </si>
  <si>
    <t>Poznámka k položce:_x000D_
svorkovnice nahoře; ochrana dle ČSN 33 2000-4-41 ed.2 automatickým odpojením od zdroje. Včetně vnitřní náplně - 2ks prosvětlený dvoupolohový ovladač MS3.xxx - viz schéma MaR. Vzhled a provedení rozvaděče, ovladačů, signmálek a umístění v prostoru odsouhlasit s investorem.</t>
  </si>
  <si>
    <t>OP OS</t>
  </si>
  <si>
    <t>Operátorský panel operačního sálu. Přípojení komunikačního modulu s protokolem Modbus.  Modul je součástí dodávky operátorského panelu.</t>
  </si>
  <si>
    <t>1342827745</t>
  </si>
  <si>
    <t>671189258</t>
  </si>
  <si>
    <t>RK</t>
  </si>
  <si>
    <t>Uzavírací / regulační klapka se servopohonem 230 VAC</t>
  </si>
  <si>
    <t>951868640</t>
  </si>
  <si>
    <t>4. Monitorování EI,</t>
  </si>
  <si>
    <t>Monitorování EI, měření teploty v el.rozvodnách</t>
  </si>
  <si>
    <t>Txxx viz schéma MaR</t>
  </si>
  <si>
    <t>838128965</t>
  </si>
  <si>
    <t>Poznámka k položce:_x000D_
Instalace I/O modulů řídícího systému do silových rozvaděčů profese EI, včetně zapojení monitorovaných signálů a silového napájení modulů. Dodavatel MaR moduly předá dodavateli profese EI._x000D_
Zajistí profese EI ( uvedeno pouze pro úplnost ). Moduly jsou uvedeny v kapitole ŘS.</t>
  </si>
  <si>
    <t>Pol1085</t>
  </si>
  <si>
    <t>Připojení elektroměrů s komunikačním modulem Modbus</t>
  </si>
  <si>
    <t>329529072</t>
  </si>
  <si>
    <t>Poznámka k položce:_x000D_
Elektroměry včetně modulu jsou součástí dodávky profese Elektroinstalace. MaR zajistí pouze připojení na komunikační sběrnici Mbus.</t>
  </si>
  <si>
    <t>5. Měření teploty v</t>
  </si>
  <si>
    <t>Měření teploty v el. rozvaděčích</t>
  </si>
  <si>
    <t>Txxx viz schéma Ma.1</t>
  </si>
  <si>
    <t>-2002641391</t>
  </si>
  <si>
    <t>Poznámka k položce:_x000D_
Teploměry budou připojeny na IO moduly v silových rozvaděčích profese EI.</t>
  </si>
  <si>
    <t>6. Řídící systém</t>
  </si>
  <si>
    <t>Řídící systém</t>
  </si>
  <si>
    <t>Automatizační stanice modulárního systému, max. 8 I/O modulů, 230V, 26 I/O (8UI,8DO,4AO,6DO), BACnet/IP, Web server</t>
  </si>
  <si>
    <t>-433686631</t>
  </si>
  <si>
    <t>Poznámka k položce:_x000D_
Řídící systém musí být plně kompatibilní se systémem použitým v předchozích etapách výstavby a rekonstrukce Nemocnice ČB.</t>
  </si>
  <si>
    <t>Síťová integrační stanice pro automatizaci místností, 24 VAC,  2*SLC bus, 1* BACnet/IP</t>
  </si>
  <si>
    <t>-47600756</t>
  </si>
  <si>
    <t>Software pro řídící systém - automatizační stanici modulárního systému</t>
  </si>
  <si>
    <t>1051246835</t>
  </si>
  <si>
    <t>Modul vstupů, 8 UI / 8 DI (univerzální/digitální)</t>
  </si>
  <si>
    <t>-683556657</t>
  </si>
  <si>
    <t>Modul vstupů/výstupů, 16 DI / DO (digitální)</t>
  </si>
  <si>
    <t>1664582666</t>
  </si>
  <si>
    <t>Modul vstupů/výstupů, 8 UI / 3 DI / 4 AO (univ./digit. /analog.)</t>
  </si>
  <si>
    <t>1334443998</t>
  </si>
  <si>
    <t>Odloučený IO-modul 24 VAC, 2 Ni1000, 4 AI 0-10V (DI), 3 AO 0-10 V, 3 DO relé, 3 DO triaky</t>
  </si>
  <si>
    <t>1351688902</t>
  </si>
  <si>
    <t>Industrial Ethernet Switch 5*10/100 MBIT/ RJ45; napájení 24 VAC/VDC; -40 až +70 °C</t>
  </si>
  <si>
    <t>269594474</t>
  </si>
  <si>
    <t>Přepěťová ochrana pro Ethernet Cat.5e; na rozhraní zón LPZ2 a LPZ3, ST3</t>
  </si>
  <si>
    <t>-437123002</t>
  </si>
  <si>
    <t>Bezpečnostní napájecí zdroj SELV dle ČSN 35 1330;  230V/24V, 500 VA</t>
  </si>
  <si>
    <t>-851828043</t>
  </si>
  <si>
    <t>1146111069</t>
  </si>
  <si>
    <t>Poznámka k položce:_x000D_
Integrace regulátorů průtoků vzduchu po komunikaci SLC bus, integrace modulů v rozvaděčích EI</t>
  </si>
  <si>
    <t>Síťová integrační stanice pro automatizaci místností, 24 VAC, 2*SLC bus, 1* BACnet/IP, 1* Modbus RTU</t>
  </si>
  <si>
    <t>-2035750669</t>
  </si>
  <si>
    <t>Software pro řídící systém - síťovou integrační stanici</t>
  </si>
  <si>
    <t>-1332808928</t>
  </si>
  <si>
    <t>-187677397</t>
  </si>
  <si>
    <t>Odloučený IO-modul 230 V AC, 4 DO relé, 4UI, 4DI / CI (10 Hz)</t>
  </si>
  <si>
    <t>-1429744548</t>
  </si>
  <si>
    <t>Poznámka k položce:_x000D_
Odloučené moduly umístěné v silových rozvaděčích profese EI</t>
  </si>
  <si>
    <t>Kryt svorkovnice IP40</t>
  </si>
  <si>
    <t>789078939</t>
  </si>
  <si>
    <t>7. Nadřazená řídící</t>
  </si>
  <si>
    <t>Nadřazená řídící centrála</t>
  </si>
  <si>
    <t xml:space="preserve"> Funkční celky zařízení MaR:</t>
  </si>
  <si>
    <t>VZT zařízení větrací jednotky</t>
  </si>
  <si>
    <t>1920070594</t>
  </si>
  <si>
    <t>Poznámka k položce:_x000D_
Uživatelský SW pro nadřazenou řídící centrálu novaPro Open. Rozšíření stávající vizualizace na centrálním velínu Nemocnice a.s., ČB. Nadřazená řídící centrála musí zajistit zasílání poruchových stavů a hlášení pracovníkům odpovědným za provoz systému (GSM modemem SMS zprávami, příp. e-mailem)</t>
  </si>
  <si>
    <t>VZT zařízení větrání operačního sálu</t>
  </si>
  <si>
    <t>1954153874</t>
  </si>
  <si>
    <t>VZT zařízení pro větrání prostorů JIP</t>
  </si>
  <si>
    <t>-392527226</t>
  </si>
  <si>
    <t>Zařízení pro vytápění</t>
  </si>
  <si>
    <t>-1189182669</t>
  </si>
  <si>
    <t>Zařízení pro chlazení</t>
  </si>
  <si>
    <t>-1360738756</t>
  </si>
  <si>
    <t>Zařízení pro monitorování Elektroinstalace</t>
  </si>
  <si>
    <t>1346897262</t>
  </si>
  <si>
    <t>8. Rozvaděče</t>
  </si>
  <si>
    <t>Rozvaděče</t>
  </si>
  <si>
    <t>DT0.11 DT4.11 DT29</t>
  </si>
  <si>
    <t>Skříňový ocelový rozvaděč, š.1000, v.2000, hl.400/mm/, odnímatelný horní díl, dveře: 2mm lakovaný plech, úprava RAL 7032</t>
  </si>
  <si>
    <t>1468751074</t>
  </si>
  <si>
    <t>Poznámka k položce:_x000D_
montážní deska: 3 mm pozinkovaný plech, nastavitelná hloubka po 25 mm, bočnice 1,5 mm lakovaný plech, včetně vnitřní přístrojové náplně, tj. stykačů, relé, jističů, pojistek, zdrojů, svorek, kabelových průchodek atd.</t>
  </si>
  <si>
    <t>Pol1086</t>
  </si>
  <si>
    <t>Projektová dokumentace - svorkové zapojení skříňového rozváděče.</t>
  </si>
  <si>
    <t>2083998349</t>
  </si>
  <si>
    <t>DT.. podle VZT č.zař</t>
  </si>
  <si>
    <t>Nástěnný ocelový rozváděč, š.800, v.1200, hl.300/mm/, odnímatelný horní díl, úprava RAL 7032,  montážní deska: 3 mm pozinkovaný plech,</t>
  </si>
  <si>
    <t>-1227703059</t>
  </si>
  <si>
    <t>Poznámka k položce:_x000D_
vč.přístrojové náplně</t>
  </si>
  <si>
    <t>Pol1087</t>
  </si>
  <si>
    <t>Projektová dokumentace - svorkové zapojení nástěnného rozváděče.</t>
  </si>
  <si>
    <t>2079359460</t>
  </si>
  <si>
    <t>Pol1088</t>
  </si>
  <si>
    <t>Dodávka a montáž kovové nosné konstrukce; nosnost cca 85 kg. Konstrukce pro umístění nástěnného rozvaděče.</t>
  </si>
  <si>
    <t>-470522473</t>
  </si>
  <si>
    <t>Poznámka k položce:_x000D_
Kotvení konstrukce do betonové podlahy; umístění u příslušné VZT jednotky.</t>
  </si>
  <si>
    <t>DT2.11</t>
  </si>
  <si>
    <t>81674854</t>
  </si>
  <si>
    <t>Poznámka k položce:_x000D_
montážní deska: 3 mm pozinkovaný plech, nastavitelná hloubka po 25 mm, bočnice 1,5 mm lakovaný plech, včetně vnitřní přístrojové náplně, tj. stykačů, relé, jističů, pojistek, zdrojů, svorek, kabelových průchodek atd._x000D_
Provedení rozvaděče s požární odolností EI 30 DP1 Sm (kouřotěsné provedení)</t>
  </si>
  <si>
    <t>-1654319058</t>
  </si>
  <si>
    <t>DT2.12</t>
  </si>
  <si>
    <t>Skříňový ocelový rozvaděč, š.800, v.2000, hl.400/mm/, odnímatelný horní díl, dveře: 2mm lakovaný plech, úprava RAL 7032</t>
  </si>
  <si>
    <t>-2075723912</t>
  </si>
  <si>
    <t>Pol1089</t>
  </si>
  <si>
    <t>209811566</t>
  </si>
  <si>
    <t>10. Montážní materiá</t>
  </si>
  <si>
    <t>Montážní materiál, montážní práce</t>
  </si>
  <si>
    <t>Kabel JXFE-R B2ca,s1d0, a1 UV; 1x2x0,8</t>
  </si>
  <si>
    <t>-483323271</t>
  </si>
  <si>
    <t>Poznámka k položce:_x000D_
Bezhalogenové sdělovací kabely splňující vyhlášku 23/2008Sb.  Bez funkční schopnosti při požáru</t>
  </si>
  <si>
    <t>Kabel JXFE-R B2ca,s1d0, a1 UV; 2x2x0,8</t>
  </si>
  <si>
    <t>-2005677892</t>
  </si>
  <si>
    <t>3.3</t>
  </si>
  <si>
    <t>Kabel JXFE-R B2ca,s1d0, a1 UV; 5x2x0,8</t>
  </si>
  <si>
    <t>498150403</t>
  </si>
  <si>
    <t>Kabel 1-CXKE-R B2ca,s1d0, a1 UV; 3Jx1,5</t>
  </si>
  <si>
    <t>-2025423083</t>
  </si>
  <si>
    <t>Kabel 1-CXKE-R B2ca,s1d0, a1 UV; 4Jx1,5</t>
  </si>
  <si>
    <t>1842695664</t>
  </si>
  <si>
    <t>5.1a</t>
  </si>
  <si>
    <t>Kabel 1-CXKE-R B2ca,s1d0, a1 UV; 5Jx1,5</t>
  </si>
  <si>
    <t>-951183787</t>
  </si>
  <si>
    <t>Kabel 1-CXKE-R B2ca,s1d0, a1 UV; 4Jx2,5</t>
  </si>
  <si>
    <t>-679150072</t>
  </si>
  <si>
    <t>Kabel 1-CXKE-R B2ca,s1d0, a1 UV; 4Jx4</t>
  </si>
  <si>
    <t>-1951053689</t>
  </si>
  <si>
    <t>Kabel 1-CXKE-R B2ca,s1d0, a1 UV; 4Jx10</t>
  </si>
  <si>
    <t>221810198</t>
  </si>
  <si>
    <t>Kabel stíněný N2XCH; B2ca,s1d0; 4Jx1,5</t>
  </si>
  <si>
    <t>-1702961984</t>
  </si>
  <si>
    <t>10.1</t>
  </si>
  <si>
    <t>Kabel stíněný N2XCH; B2ca,s1d0; 4Jx2,5</t>
  </si>
  <si>
    <t>1666541519</t>
  </si>
  <si>
    <t>Kabel stíněný N2XCH; B2ca,s1d0; 4Jx4</t>
  </si>
  <si>
    <t>1279561875</t>
  </si>
  <si>
    <t>Kabel stíněný N2XCH; B2ca,s1d0; 4Jx10</t>
  </si>
  <si>
    <t>1996910659</t>
  </si>
  <si>
    <t>Bezhalogenový datový kabel 2*2*0,8; B2ca,s1d0</t>
  </si>
  <si>
    <t>37446048</t>
  </si>
  <si>
    <t>Bezhalogenový datový kabel 4*2*0,8; B2ca,s1d0</t>
  </si>
  <si>
    <t>-574261180</t>
  </si>
  <si>
    <t>Kabel Solarix - kategorie_7_SXKD-7-SSTP-LSOH-CPD  4*2*0,56; B2ca,s1d0</t>
  </si>
  <si>
    <t>-1325581390</t>
  </si>
  <si>
    <t>Bezhalogenový ochranný vodič CH-R 6 mm2; B2ca,s1d0  BARVA ZELENOŽLUTÁ</t>
  </si>
  <si>
    <t>-128776880</t>
  </si>
  <si>
    <t>Bezhalogenový ochranný vodič CH-R 10 mm2; B2ca,s1d0  BARVA ZELENOŽLUTÁ</t>
  </si>
  <si>
    <t>-1685628836</t>
  </si>
  <si>
    <t>Bezhalogenový ochranný vodič CH-R 16 mm2; B2ca,s1d0  BARVA ZELENOŽLUTÁ</t>
  </si>
  <si>
    <t>1920582037</t>
  </si>
  <si>
    <t>DOPLŇUJÍCÍ POSPOJOVÁNÍ V SOULADU S ČSN 33 2000-4-41 ed.2; VODIČEM CY - BARVA ZELENOŽLUTÁ.</t>
  </si>
  <si>
    <t>-1070275435</t>
  </si>
  <si>
    <t>NEPERFOROVANÝ KABELOVY ŽLAB 62/50 mm;  VČETNĚ VÍKA, SPOJOVACÍHO A NOSNÉHO MATERIÁLU</t>
  </si>
  <si>
    <t>-109908760</t>
  </si>
  <si>
    <t>Podpěra kabelového žlabu pro ploché střechy včetně úchytného materiálu; výška podpěry 75 mm; materiál plast odolný proti UV záření</t>
  </si>
  <si>
    <t>-1715004771</t>
  </si>
  <si>
    <t>DRÁTĚNÝ KABELOVY ŽLAB POZINKOVANÝ 50/50 mm;  VČETNĚ SPOJOVACÍHO A NOSNÉHO MATERIÁLU</t>
  </si>
  <si>
    <t>-1552690198</t>
  </si>
  <si>
    <t>DRÁTĚNÝ KABELOVY ŽLAB POZINKOVANÝ 100/50 mm;  VČETNĚ SPOJOVACÍHO A NOSNÉHO MATERIÁLU</t>
  </si>
  <si>
    <t>-1744723906</t>
  </si>
  <si>
    <t>DRÁTĚNÝ KABELOVY ŽLAB POZINKOVANÝ 200/50 mm;  VČETNĚ SPOJOVACÍHO A NOSNÉHO MATERIÁLU</t>
  </si>
  <si>
    <t>910658448</t>
  </si>
  <si>
    <t>DRÁTĚNÝ KABELOVY ŽLAB POZINKOVANÝ 300/50 mm;  VČETNĚ SPOJOVACÍHO A NOSNÉHO MATERIÁLU</t>
  </si>
  <si>
    <t>-1811224033</t>
  </si>
  <si>
    <t>Ohebná elektroinstalační trubka pr. 20 mm, Bezhalogenová; vč. úchytného materiálu</t>
  </si>
  <si>
    <t>-928942916</t>
  </si>
  <si>
    <t>Ohebná elektroinstalační trubka pr. 25 mm, Bezhalogenová; vč. úchytného materiálu</t>
  </si>
  <si>
    <t>-364766265</t>
  </si>
  <si>
    <t>Elektroinstalační trubka průměr 20 mm, Bezhalogenová;včetně kolen vývodek a úchytného materiálu</t>
  </si>
  <si>
    <t>989213065</t>
  </si>
  <si>
    <t>Elektroinstalační trubka průměr 25 mm, Bezhalogenová;včetně kolen vývodek a úchytného materiálu</t>
  </si>
  <si>
    <t>753460368</t>
  </si>
  <si>
    <t>Ohebná elektroinstalační trubka pr. 20 mm, UV stabilní; vč. úchytného materiálu</t>
  </si>
  <si>
    <t>-908635425</t>
  </si>
  <si>
    <t>Elektroinstalační trubka průměr 20 mm; UV stabilní; včetně kolen vývodek a úchytného materiálu</t>
  </si>
  <si>
    <t>-1871664212</t>
  </si>
  <si>
    <t>Nástřešní prostup pro kabely DN100; integrovaná bitumenová manžeta; výška nad izolací 300 mm; hloubka pod izolací 1000 mm</t>
  </si>
  <si>
    <t>-1504595108</t>
  </si>
  <si>
    <t>Protipožární ucpávka kabelové trasy PROMASTOP 300x150 mm</t>
  </si>
  <si>
    <t>1815007374</t>
  </si>
  <si>
    <t>Protipožární ucpávka kabelové trasy PROMASTOP 150x100 mm</t>
  </si>
  <si>
    <t>-167499500</t>
  </si>
  <si>
    <t>Protipožární ucpávka kabelové trasy PROMASTOP do průměru 100 mm</t>
  </si>
  <si>
    <t>1107890804</t>
  </si>
  <si>
    <t>Požárně ochranná stěrková hmota PROMASTOP typ P, 12,5kg / bal</t>
  </si>
  <si>
    <t>bal</t>
  </si>
  <si>
    <t>1138851931</t>
  </si>
  <si>
    <t>Dodávka a montáž kovových nosných a doplňkových konstrukcí; nosnost cca 10 kg.</t>
  </si>
  <si>
    <t>-1698180052</t>
  </si>
  <si>
    <t>Pomocný montážní materiál (kotvy, šrouby, hmožděnky, apod…)</t>
  </si>
  <si>
    <t>1854416958</t>
  </si>
  <si>
    <t>Drobné stavební práce spojené s instalací kabelových tras a prostupů</t>
  </si>
  <si>
    <t>267542171</t>
  </si>
  <si>
    <t>11. Ostatní</t>
  </si>
  <si>
    <t>Koordinace profesí MaR, EI, SPL, EPS, VZT, ÚT, Chlazení glykol, Chlazení VRF.</t>
  </si>
  <si>
    <t>-1215007270</t>
  </si>
  <si>
    <t>Koordinace návazností a přenosu dat s dodavatelem panelů pro operační sály.</t>
  </si>
  <si>
    <t>-769429522</t>
  </si>
  <si>
    <t>Zajištění vyjádření TIČR k profesi MaR.</t>
  </si>
  <si>
    <t>-117016028</t>
  </si>
  <si>
    <t>Montáž zařízení M+R - snímače,čidla a rozvaděče všech funkčních celků díla, tj. 29 ks</t>
  </si>
  <si>
    <t>1370328546</t>
  </si>
  <si>
    <t>Montáž zařízení M+R - regulační a uzavírací armatury, klapkové servopohony všech funkčních celků díla, tj. 29 ks</t>
  </si>
  <si>
    <t>249196999</t>
  </si>
  <si>
    <t>Montáž zařízení M+R - nosné konstrukce pro kabelové trasy všech funkčních celků díla, tj. 29 ks</t>
  </si>
  <si>
    <t>579514466</t>
  </si>
  <si>
    <t>Montáž zařízení M+R - kabelové rozvody všech VZT funkčních celků díla, tj. 29 ks</t>
  </si>
  <si>
    <t>-627871988</t>
  </si>
  <si>
    <t>Montáž zařízení M+R - rozvody měřícího vedení snímačů tlakové diference všech VZT funkčních celků díla, tj. 24 ks</t>
  </si>
  <si>
    <t>-1785589619</t>
  </si>
  <si>
    <t>9.2</t>
  </si>
  <si>
    <t>Zajištění lešení (zdvihací plošiny).</t>
  </si>
  <si>
    <t>-2034610331</t>
  </si>
  <si>
    <t>10.2</t>
  </si>
  <si>
    <t>Oživení vstupů/výstupů řídícího systému technologického celku, včetně odladění software na stavbě.</t>
  </si>
  <si>
    <t>313081590</t>
  </si>
  <si>
    <t>Nastavení a funkční zkoušky technologického celku, uvedení zařízení do provozu.</t>
  </si>
  <si>
    <t>-962926238</t>
  </si>
  <si>
    <t>Poznámka k položce:_x000D_
Funkční celky zařízení MaR:  18 * VZT zařízení větrací jednotky 6 * VZT zařízení větrání operačního sálu 1*  VZT zařízení pro větrání prostorů JIP 1*    zařízení pro vytápění 2*    zařízení pro chlazení  1*    zařízení pro monitorování Elektroinstalace  ----------------------------------------------------- CELKEM 29 FUNKČNÍCH CELKŮ</t>
  </si>
  <si>
    <t>Komplexní zkoušky, zkušební provoz včetně protokolárního předání díla všech funkčních celků díla, tj. 29 ks.</t>
  </si>
  <si>
    <t>-372388165</t>
  </si>
  <si>
    <t>Zaškolení personálu obsluhy a údržby</t>
  </si>
  <si>
    <t>-551479888</t>
  </si>
  <si>
    <t>Výchozí revize el.zařízení</t>
  </si>
  <si>
    <t>-2024648025</t>
  </si>
  <si>
    <t>Likvidace odpadů dle příslušného zákona včetně úklidu staveniště.</t>
  </si>
  <si>
    <t>-1543175614</t>
  </si>
  <si>
    <t>Vypracování dokumentace řídících algoritmů a návodů pro obsluhu a údržbu zařízení MaR</t>
  </si>
  <si>
    <t>1087869826</t>
  </si>
  <si>
    <t>Vypracování dokumentace řídících algoritmů a návodů pro obsluhu řídící centrály..</t>
  </si>
  <si>
    <t>-1140553489</t>
  </si>
  <si>
    <t>18.1</t>
  </si>
  <si>
    <t>Dokumentace pro provedení stavby profese MaR</t>
  </si>
  <si>
    <t>4108912</t>
  </si>
  <si>
    <t>Projektová dokumentace skutečného provedení stavby profese MaR</t>
  </si>
  <si>
    <t>-1345044694</t>
  </si>
  <si>
    <t>D.1.4.11 - Speciální zdrav. nábytek</t>
  </si>
  <si>
    <t>Pol1090</t>
  </si>
  <si>
    <t>Speciální zdravotní nábytek</t>
  </si>
  <si>
    <t>704717216</t>
  </si>
  <si>
    <t>Poznámka k položce:_x000D_
2.086	238 700_x000D_
2.085 A+B+C	398 500_x000D_
2.080 A	164 400_x000D_
2.080 B	60 800_x000D_
2.079 B+A+C	514 500_x000D_
2.074 B+A+C	805 600_x000D_
2.137 A	267 400_x000D_
2.137 B	527 600_x000D_
2.138 A	145 500_x000D_
2.138 B	64 600_x000D_
2.117	34 700_x000D_
2.067 C+A	870 800_x000D_
2.066 C+A	1 490 100_x000D_
2.095 A	593 400_x000D_
2.095 B	121 200_x000D_
2.098 A	544 900_x000D_
2.098 B	121 200_x000D_
2.101 A	544 900_x000D_
2.101 B	121 200_x000D_
2.135 A	544 900_x000D_
2.135 B	120 000_x000D_
2.096	367 900_x000D_
2.097	367 900_x000D_
2.102	367 900_x000D_
2.100	367 900_x000D_
2.133	367 900_x000D_
2.099	367 900</t>
  </si>
  <si>
    <t>D.2.2.6 - Lékařské technologie</t>
  </si>
  <si>
    <t>Pol1042</t>
  </si>
  <si>
    <t>MYČKA PODLOŽNÍCH MÍS</t>
  </si>
  <si>
    <t>1971394926</t>
  </si>
  <si>
    <t>Poznámka k položce:_x000D_
Minimálně devět fixních a dvě rotující trysky k dosažení nejvyšších požadavků čištění _x000D_
PSD systém zajišťuje úplnou termální dezinfekci celého potrubního systému a trysek v každém cyklu_x000D_
Bezpečná a rychlá termální dezinfekce nádob parou přiváděnou do komory  _x000D_
Postavena tak, aby splňovala evropský standard EN ISO 15883 _x000D_
Hladká hygienická komora bez svárů, záhybů nebo kapes k minimalizaci rizika usazenin a bakterií _x000D_
Nerezový rám v přední a horní části kryt plastem kvůli snadné údržbě_x000D_
Minimálně dva programy: jeden pro močové lahve a jeden pro podložní mísy nebo toaletní nádoby _x000D_
Zamčená komora během cyklu pro zvýšení bezpečnosti personálu a zajištění úplného vyčištění a vydezinfikování _x000D_
Spotřeba vody při ekonomickém provozu cca 12l/cyklus_x000D_
Spotřeba vody při normálním provozu cca 20l/cyklus_x000D_
Spotřeba energie cca 0,16 kWh/cyklus_x000D_
Úroveň hluku max. 55 dB</t>
  </si>
  <si>
    <t>Pol1043</t>
  </si>
  <si>
    <t>MACERÁTOR</t>
  </si>
  <si>
    <t>963200067</t>
  </si>
  <si>
    <t>Poznámka k položce:_x000D_
Drtička a likvidátor papírových bažantů, nočníků a mís včetně macerace lidského odpadu. _x000D_
Obsah nádob je jednoduše a účinně zlikvidován v cca 2minutovém cyklu za použití přibližně 24 litrů studené vody a spláchnuty do kanalizačního odpadu._x000D_
Používají se jednorázové buničinové výrobky - bažanty, nočníky, podložní mísy_x000D_
Likvidační systém odpovídá harmonizačním standardům a splňuje požadavky ISO EN 9001:2000.</t>
  </si>
  <si>
    <t>Pol1044</t>
  </si>
  <si>
    <t>SVÍTIDLO STROPNÍ ZÁKROKOVÉ JEDNORAMENNÉ</t>
  </si>
  <si>
    <t>688512205</t>
  </si>
  <si>
    <t>Poznámka k položce:_x000D_
Technické podmínky:_x000D_
- 1 ramenné zákrokové vyšetřovací svítidlo včetně kotvících prvků na stěnu_x000D_
- Svítidlo musí mít minimálně jedno rameno s nekonečnou rotaci dokola (360°)_x000D_
- Svítidlo musí být osazeno vysoce-svítivými LED diodami_x000D_
- Svítidlo musí mít intenzitu osvětlení ve vzdálenosti 1m minimálně 100 000 luxů_x000D_
- Svítidlo musí mít hloubku osvětlení (L1+L2) minimálně 120 cm_x000D_
- Svítidlo musí mít průměr světelného pole d10 ve vzdálenosti 1m minimálně 17cm_x000D_
- Svítidlo musí mít index podání barev Ra minimálně 99_x000D_
- Zdroje světla (vysoce-svítivé LED) musí mít minimální deklarovanou životnost 60 000 hodin_x000D_
-Svítidlo musí umožňovat nastavení intenzity osvětlení _x000D_
-Svítidlo musí mít tepelnou chromatičnost 4300 K_x000D_
- Svítidlo musí mít ovládání funkcí na těle svítidla _x000D_
-Svítidlo musí mít všechny pohyblivé části uvnitř nepohyblivého uzavřeného obalu (krytu)_x000D_
-Svítidlo musí mít povrchy snadno omyvatelné a dezinfikovatelné běžnými dezinfekčními prostředky_x000D_
-Svítidlo musí být vybaveno 2 ks sterilizovatelnými rukojeťmi</t>
  </si>
  <si>
    <t>Pol1045</t>
  </si>
  <si>
    <t>OPERAČNÍ SVÍTIDLO TŘÍRAMENNÉ</t>
  </si>
  <si>
    <t>-691911590</t>
  </si>
  <si>
    <t>Poznámka k položce:_x000D_
Stropní operační svítidlo s technologií LED pro použití na operačním sále_x000D_
_x000D_
Technické podmínky RAMENO1:_x000D_
Intenzita osvětlení ve vzdálenosti 1 m 160 000 lx_x000D_
Plynulá regulace 0–100%_x000D_
Průměr osvětleného pole 140–350 mm_x000D_
Technické podmínky RAMENO2:_x000D_
Intenzita osvětlení ve vzdálenosti 1 m 160 000 lx_x000D_
Plynulá regulace 0–100%_x000D_
Průměr osvětleného pole 140–350 mm_x000D_
Technické podmínky RAMENO3:_x000D_
Rameno pro TFT monitor_x000D_
Kompletní rameno včetně kabeláže pro TFT panel do 26“. Rameno musí umožnit instalaci monitorů třetích stran s interním i externím zdrojem napájení, různými typy výstupů i různými typy mechanického uchycení VESA. Polohování monitoru musí být možné prostřednictvím sterilizovatelné rukojeti, kompatibilní se sterilizovatelnými rukojeťmi operačních svítidel. Rameno musí splňovat požadavky na maximální flexibilitu při manipulaci a maximální akční rádius odpovídající operačním svítidlům na dalších ramenech. Rameno musí být součástí centrálního závěsu operačního svítidla – samostatné rameno je nepřípustné._x000D_
_x000D_
Obecné požadavky: _x000D_
- zdrojem světla je systém LED diod umístěných v korpusu svítidla a mísením světla přímo v optických segmentech svítidla a ne v operačním poli (redukce nežádoucích barevných stínů – LED zdroje 3. generace CW/WW), možnost regulace každého LED zdroje zcela separátně a dle požadavků uživatele_x000D_
- rozsah teploty chromatičnosti možno plynule regulovat v rozsahu od 3 000°K do 5 500°K za zachování chladného světla_x000D_
- index podání barev Ra 99 – všechny hodnoty_x000D_
- plynulé nastavení průměru osvětleného pole (ne krokové nastavení), variabilní nastavení geometrie osvětleného pole_x000D_
- plynulé nastavení intenzity osvětlení ve výše uvedeném rozsahu (ne krokové nastavení)_x000D_
- homogenní osvětlení operačního pole bez barevných stínů_x000D_
- nastavení pracovního rozsahu bez nutnosti následného ostření při změně polohy svítidla_x000D_
- multifunkční ovládání svítidla na závěsu svítidla i na stěně se současným ovládáním integrovaným do sterilní rukojeti, nástěnné ovládání a ovládání na svítidle prostřednictvím kapacitního displeje_x000D_
- možnost nastavení individuálních parametrů svítidel a jejich uložení do paměti pro pozdější rychle nastavení dle typu výkonu anebo požadavku konkrétního operatéra_x000D_
- komunikační rozhraní v českém jazyce _x000D_
- bez mechanických prvků v tělese svítidla, které mají za úkol regulovat intenzitu osvětlení, průměr operačního osvětleného pole nebo jakékoli další světelné vlastnosti_x000D_
- aktivní management stínů pro bezestinné osvětlení_x000D_
- endoskopický mód pro osvětlení na pozadí s plynulou regulací intenzity_x000D_
- minimální tepelné vyzařování _x000D_
- ke každému svítidlu dvě resterilizovatelné rukojeti_x000D_
- snadné čištění a desinfekce svítidel, použitý materiál a jeho poréznost, členitost povrchu, kompatibilita s laminárním prouděním a malé prostorové nároky svítidla_x000D_
- použité materiály maximálně odolné vůči běžně používaným čistícím a dezinfekčním prostředkům, odolné proti poškrábání a prasknutí, skleněný dolní kryt optických segmentů a LED zdrojů_x000D_
- krytí s certifikátem IP55_x000D_
- snadné polohování za pomoci flexibilního a plně kardanového zavěšení, nízká hmotnost svítidla_x000D_
- možnost otáčení svítidel v rozsahu 360° – zcela bez dorazové provedení_x000D_
- příprava pro HD kameru nebo bezdrátovou HD kameru_x000D_
- elektrická bezpečnost podle EN 60-601-1/VDE 0750 T-1 a IEC 60601-2-41_x000D_
- napájení 230 V / 50 Hz _x000D_
- životnost světelných zdrojů minimálně 60 000 provozních hodin a 10 let provozu_x000D_
- výškově stavitelné, možnost naklánění a otáčení prostřednictvím nesterilních i sterilních prvků na tělese svítidla_x000D_
- zachování základního funkčního principu jednozdrojového operačního svítidla_x000D_
- možnost instalace svítidla do místností s nízkými světlými výškami – konstrukční řešení od výrobce prostřednictvím speciálně navrženého systému ramen_x000D_
- garance zachování uvedené svítivosti po celou dobu životnosti operačního svítidla_x000D_
_x000D_
Požadavky na instalaci:_x000D_
_x000D_
Dodavatel operačního svítidla provede na vlastní náklady kontrolu stavební připravenosti, elektro-přívodů a kotevních prvků na stávajícím operačním sále. Instalace bude provedena s _x000D_
maximální možnou šetrností a s využitím stávajících kotevních a připojovacích prvků. _x000D_
Související celky jako například povrchy a podhledy budou po instalaci uvedeny do původního stavu. _x000D_
V souvislosti s instalací nového zařízení není plánována jakákoli stavební a stavebně instalační činnost ze strany zadavatele. _x000D_
NA ZÁKLADĚ TOHO POŽADUJE ZADAVATEL MAXIMÁLNÍ KOMPATIBILITU SE STÁVAJÍCÍMI PŘIPOJOVACÍMI PARAMETRY _x000D_
(kotevními elementy, mezistropními konstrukcemi, stropními tubusy, elektroinstalací, atd.) _x000D_
Všechna nově instalovaná zařízení budou opatřena příslušnými revizními zprávami a obvyklou dokumentací, která odpovídá zákonným normám v době instalace. _x000D_
Zejména pak prohlášením o shodě, certifikátem označení CE, certifikátem systému řízení jakosti dle norem ISO a návodem k obsluze v českém jazyce._x000D_
_x000D_
Bezdrátový medicínský HD kamerový systém_x000D_
_x000D_
Digitální kamerový HD systém určený pro výuku, vzdělávání a dokumentaci pro forenzní analýzu, umístěný ve sterilní rukojeti v tělese hlavního nebo satelitního svítidla._x000D_
10násobný optický zoom a 12násobný digitální zoom (kombinace optický a digitální 120x zvětšení).</t>
  </si>
  <si>
    <t>Pol1046</t>
  </si>
  <si>
    <t>PŘEKLÁDACÍ ZAŘÍZENÍ</t>
  </si>
  <si>
    <t>685226033</t>
  </si>
  <si>
    <t>Poznámka k položce:_x000D_
Pacientské překládací zařízení pro přelůžkování pacientů z postele na pracovní desku operačního stolu_x000D_
vertikálně posuvné okno pro oddělení čistých prostor operačního sálu jako součást zařízení_x000D_
zařízení musí řešit rozdíl výšek postele a pracovní desky OP stolu umístěné na transportním vozíku_x000D_
elektrický nebo elektrohydraulické ovládání zdvihu, stranového posuvu celé překládací desky, posuv pásu po překládací desce_x000D_
a současný koordinovaný posuv pásu a posuv překládací desky pro natažení pacienta na překládací desku a jeho složení z této desky_x000D_
elektronické zabezpečení proti nechtěnému sesunutí pacienta_x000D_
provoz na akumulátory, nezávisle na dodávce elektřiny ze sítě_x000D_
ovládače zařízení umístěny na obou stranách překládače_x000D_
zařízení vybaveno kryty z nerezové oceli pro snadnou údržbu. _x000D_
Minimální rozměr pracovní desky 1920x 1100 mm. _x000D_
Minimální rozsah zdvihu překládací desky 600-1050 mm.</t>
  </si>
  <si>
    <t>Pol1047</t>
  </si>
  <si>
    <t>AUDIOKOMORA 1</t>
  </si>
  <si>
    <t>-563374165</t>
  </si>
  <si>
    <t>Poznámka k položce:_x000D_
Audiometrická kabina splňující následující požadavky:_x000D_
_x000D_
vlastnosti dle normy EN ISO 8253 1:2010_x000D_
zdravotnický prostředek třídy I v souladu s MDR (EU 2017/745)_x000D_
CE označení_x000D_
sanitizovatelný vnitřní povrch_x000D_
tichý ventilační systém, za jehož běhu je možné vyšetření sluchátky (tj. ventilační systém neruší prahové vyšetření tónovou audiometrií vzdušným vedením při normálním sluchovém prahu)_x000D_
útlum vnějších zvuků cca 25 dB/250Hz, cca 40dB/4000Hz_x000D_
vnější rozměry 1,3x2,6 m, kabina se nesmí dotýkat zdí_x000D_
univerzální propojovací panel nebo zvukotěsný kabelový průchod_x000D_
rampy pro snadný vjezd vozíčkářů_x000D_
hmotnost cca 600 kg, je třeba počítat s přítomností dvou osob a zařízení uvnitř kabiny_x000D_
vnitřní LED osvětlení_x000D_
samostatný spínač osvětlení a ventilačního systému_x000D_
háčky na příslušenství audiometru (min. 2 ks)_x000D_
světlost dveří 75 cm_x000D_
otevírání a umístění dveří: na krátké straně, okno na delší straně_x000D_
rozebíratelnost _x000D_
napájení 1×230V síť TN-S s proudovým chráničem</t>
  </si>
  <si>
    <t>Pol1048</t>
  </si>
  <si>
    <t>AUDIOKOMORA 2</t>
  </si>
  <si>
    <t>2059789576</t>
  </si>
  <si>
    <t>Poznámka k položce:_x000D_
Audiometrická kabina splňující následující požadavky:_x000D_
_x000D_
vlastnosti dle normy EN ISO 8253 1:2010_x000D_
zdravotnický prostředek třídy I v souladu s MDR (EU 2017/745)_x000D_
CE označení_x000D_
sanitizovatelný vnitřní povrch_x000D_
tichý ventilační systém, za jehož běhu je možné vyšetření sluchátky (tj. ventilační systém neruší prahové vyšetření tónovou audiometrií vzdušným vedením při normálním sluchovém prahu)_x000D_
útlum vnějších zvuků cca 25 dB/250Hz, cca 40dB/4000Hz_x000D_
vnější rozměry cca 3x3 m, kabina se nesmí dotýkat zdí_x000D_
univerzální propojovací panel nebo zvukotěsný kabelový průchod_x000D_
rampy pro snadný vjezd vozíčkářů_x000D_
hmotnost cca 1175 kg, je třeba počítat s přítomností dvou osob a zařízení uvnitř kabiny_x000D_
vnitřní LED osvětlení_x000D_
samostatný spínač osvětlení a ventilačního systému_x000D_
háčky na příslušenství audiometru (min. 2 ks)_x000D_
světlost dveří 75 cm_x000D_
otevírání a umístění dveří: na čelní straně vedle okna_x000D_
rozebíratelnost _x000D_
napájení 1×230V síť TN-S s proudovým chráničem</t>
  </si>
  <si>
    <t>PS - Výtahy</t>
  </si>
  <si>
    <t>M - M</t>
  </si>
  <si>
    <t xml:space="preserve">    M-799 - Výtahy a plošiny</t>
  </si>
  <si>
    <t>M-799</t>
  </si>
  <si>
    <t>Výtahy a plošiny</t>
  </si>
  <si>
    <t>V7</t>
  </si>
  <si>
    <t>Výtah V7 viz technická specifikace</t>
  </si>
  <si>
    <t>252160971</t>
  </si>
  <si>
    <t>V11</t>
  </si>
  <si>
    <t>Výtah V11 viz technická specifikace</t>
  </si>
  <si>
    <t>1832684008</t>
  </si>
  <si>
    <t>V12</t>
  </si>
  <si>
    <t>Výtah V12 viz technická specifikace</t>
  </si>
  <si>
    <t>-1844233770</t>
  </si>
  <si>
    <t>V14</t>
  </si>
  <si>
    <t>Výtah V14 viz technická specifikace</t>
  </si>
  <si>
    <t>-1717658098</t>
  </si>
  <si>
    <t>V15</t>
  </si>
  <si>
    <t>Výtah V15 viz technická specifikace</t>
  </si>
  <si>
    <t>-351444959</t>
  </si>
  <si>
    <t>V18</t>
  </si>
  <si>
    <t>Výtah V18 viz technická specifikace</t>
  </si>
  <si>
    <t>433597158</t>
  </si>
  <si>
    <t>V17</t>
  </si>
  <si>
    <t>Výtah V17 viz technická specifikace</t>
  </si>
  <si>
    <t>164759836</t>
  </si>
  <si>
    <t>V16</t>
  </si>
  <si>
    <t>Výtah V16 viz technická specifikace</t>
  </si>
  <si>
    <t>-858016894</t>
  </si>
  <si>
    <t>V6</t>
  </si>
  <si>
    <t>Výtah V6 viz technická specifikace</t>
  </si>
  <si>
    <t>-919724364</t>
  </si>
  <si>
    <t>V13</t>
  </si>
  <si>
    <t>Výtah V13 viz technická specifikace</t>
  </si>
  <si>
    <t>-38593970</t>
  </si>
  <si>
    <t>V1</t>
  </si>
  <si>
    <t>Prodloužení výtahu V1 viz technická specifikace</t>
  </si>
  <si>
    <t>1547368316</t>
  </si>
  <si>
    <t>SO 04 - Zpevněné plochy</t>
  </si>
  <si>
    <t>Němcová Dagmar</t>
  </si>
  <si>
    <t xml:space="preserve">      21 - Zakládání - úprava podloží a základové spáry, zlepšování vlastností hornin</t>
  </si>
  <si>
    <t xml:space="preserve">      11 - Zemní práce - přípravné a přidružené práce</t>
  </si>
  <si>
    <t xml:space="preserve">      12 - Zemní práce - odkopávky a prokopávky</t>
  </si>
  <si>
    <t xml:space="preserve">      16 - Zemní práce - přemístění výkopku</t>
  </si>
  <si>
    <t xml:space="preserve">      17 - Zemní práce - konstrukce ze zemin</t>
  </si>
  <si>
    <t xml:space="preserve">      18 - Zemní práce - povrchové úpravy terénu</t>
  </si>
  <si>
    <t xml:space="preserve">    5 - Komunikace pozemní</t>
  </si>
  <si>
    <t xml:space="preserve">    8 - Trubní vedení</t>
  </si>
  <si>
    <t xml:space="preserve">      91 - Doplňující konstrukce a práce pozemních komunikací, letišť a ploch</t>
  </si>
  <si>
    <t xml:space="preserve">      93 - Různé dokončovací konstrukce a práce inženýrských staveb</t>
  </si>
  <si>
    <t xml:space="preserve">      96 - Bourání konstrukcí</t>
  </si>
  <si>
    <t>02 - Dopravní značení</t>
  </si>
  <si>
    <t xml:space="preserve">    99 - Přesun hmot</t>
  </si>
  <si>
    <t>Zakládání - úprava podloží a základové spáry, zlepšování vlastností hornin</t>
  </si>
  <si>
    <t>R/0021</t>
  </si>
  <si>
    <t>Sanace aktivní zóny - položka bude čerpána se souhlasem investora</t>
  </si>
  <si>
    <t>-1567765733</t>
  </si>
  <si>
    <t>v položce zahrnut výkop materiálu, odvoz, uložení + nákup, dovoz a uložení štěrkodrti</t>
  </si>
  <si>
    <t>995,0*0,30</t>
  </si>
  <si>
    <t>Zemní práce - přípravné a přidružené práce</t>
  </si>
  <si>
    <t>113106132</t>
  </si>
  <si>
    <t>Rozebrání dlažeb komunikací pro pěší s přemístěním hmot na skládku na vzdálenost do 3 m nebo s naložením na dopravní prostředek s ložem z kameniva nebo živice a s jakoukoliv výplní spár strojně plochy jednotlivě do 50 m2 z betonových, kameninových nebo dl</t>
  </si>
  <si>
    <t>-2098671471</t>
  </si>
  <si>
    <t>"betonová přídlažba (100 ks) - 500/250 mm"   100*0,50*0,25</t>
  </si>
  <si>
    <t>113106144</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</si>
  <si>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</si>
  <si>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1830456909</t>
  </si>
  <si>
    <t>"betonová dlažba tl. 60 mm"   205,0</t>
  </si>
  <si>
    <t>"betonová dlažba tl. 80 mm"   270,0</t>
  </si>
  <si>
    <t>113107222</t>
  </si>
  <si>
    <t>Odstranění podkladů nebo krytů strojně plochy jednotlivě přes 200 m2 s přemístěním hmot na skládku na vzdálenost do 20 m nebo s naložením na dopravní prostředek z kameniva hrubého drceného, o tl. vrstvy přes 100 do 200 mm</t>
  </si>
  <si>
    <t>-1475403961</t>
  </si>
  <si>
    <t>odstranění stávající vrstvy štěrkodrti (tl. 150 mm) - odvoz na deponii - znovu použito do konstrukce vozovky</t>
  </si>
  <si>
    <t>750,0+170,0</t>
  </si>
  <si>
    <t>113107242</t>
  </si>
  <si>
    <t>Odstranění podkladů nebo krytů strojně plochy jednotlivě přes 200 m2 s přemístěním hmot na skládku na vzdálenost do 20 m nebo s naložením na dopravní prostředek živičných, o tl. vrstvy přes 50 do 100 mm</t>
  </si>
  <si>
    <t>400847831</t>
  </si>
  <si>
    <t>"stávající asfaltová komunikace"   750,0</t>
  </si>
  <si>
    <t>113202111</t>
  </si>
  <si>
    <t>Vytrhání obrub  s vybouráním lože, s přemístěním hmot na skládku na vzdálenost do 3 m nebo s naložením na dopravní prostředek z krajníků nebo obrubníků stojatých</t>
  </si>
  <si>
    <t>-2069743096</t>
  </si>
  <si>
    <t>Zemní práce - odkopávky a prokopávky</t>
  </si>
  <si>
    <t>122251104</t>
  </si>
  <si>
    <t>Odkopávky a prokopávky nezapažené strojně v hornině třídy těžitelnosti I skupiny 3 přes 100 do 500 m3</t>
  </si>
  <si>
    <t>1462962144</t>
  </si>
  <si>
    <t>výkop pro konstrukci</t>
  </si>
  <si>
    <t>140,0+10,0</t>
  </si>
  <si>
    <t>Zemní práce - přemístění výkopku</t>
  </si>
  <si>
    <t>162351103</t>
  </si>
  <si>
    <t>Vodorovné přemístění výkopku nebo sypaniny po suchu na obvyklém dopravním prostředku, bez naložení výkopku, avšak se složením bez rozhrnutí z horniny třídy těžitelnosti I skupiny 1 až 3 na vzdálenost přes 50 do 500 m</t>
  </si>
  <si>
    <t>732027153</t>
  </si>
  <si>
    <t>"odvoz na deponii"   140,0</t>
  </si>
  <si>
    <t>"dovoz z deponie"   140,0</t>
  </si>
  <si>
    <t>Vodorovné přemístění výkopku nebo sypaniny po suchu na obvyklém dopravním prostředku, bez naložení výkopku, avšak se složením bez rozhrnutí z horniny třídy těžitelnosti I skupiny 1 až 3 na vzdálenost přes 9 000 do 10 000 m</t>
  </si>
  <si>
    <t>250898317</t>
  </si>
  <si>
    <t>odvoz na skládku - 15 km</t>
  </si>
  <si>
    <t>"výkop pro konstrukci"   10,0</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</si>
  <si>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</si>
  <si>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893850693</t>
  </si>
  <si>
    <t>"výkop pro konstrukci"   10,0*5</t>
  </si>
  <si>
    <t>167151111</t>
  </si>
  <si>
    <t>Nakládání, skládání a překládání neulehlého výkopku nebo sypaniny strojně nakládání, množství přes 100 m3, z hornin třídy těžitelnosti I, skupiny 1 až 3</t>
  </si>
  <si>
    <t>-932633179</t>
  </si>
  <si>
    <t>materiál dovezen z deponie ( 500 m)</t>
  </si>
  <si>
    <t>"prostý násyp ze zeminy"   32,0</t>
  </si>
  <si>
    <t>"rampa pro chodce a schodiště"   108,0</t>
  </si>
  <si>
    <t>Zemní práce - konstrukce ze zemin</t>
  </si>
  <si>
    <t>171151103</t>
  </si>
  <si>
    <t>Uložení sypanin do násypů strojně s rozprostřením sypaniny ve vrstvách a s hrubým urovnáním zhutněných z hornin soudržných jakékoliv třídy těžitelnosti</t>
  </si>
  <si>
    <t>-1970417262</t>
  </si>
  <si>
    <t>Poplatek za uložení stavebního odpadu na skládce (skládkovné) zeminy a kamení zatříděného do Katalogu odpadů pod kódem 17 05 04</t>
  </si>
  <si>
    <t>-2874724</t>
  </si>
  <si>
    <t>10,0*1,85</t>
  </si>
  <si>
    <t>Uložení sypaniny na skládky nebo meziskládky bez hutnění s upravením uložené sypaniny do předepsaného tvaru</t>
  </si>
  <si>
    <t>-82579322</t>
  </si>
  <si>
    <t>"odvoz na skládku"   10,0</t>
  </si>
  <si>
    <t>Zemní práce - povrchové úpravy terénu</t>
  </si>
  <si>
    <t>181951112</t>
  </si>
  <si>
    <t>Úprava pláně vyrovnáním výškových rozdílů strojně v hornině třídy těžitelnosti I, skupiny 1 až 3 se zhutněním</t>
  </si>
  <si>
    <t>-10367393</t>
  </si>
  <si>
    <t>"komunikace"   995,0</t>
  </si>
  <si>
    <t>"oprava stávajících ploch, odrazný proužek"   43,0</t>
  </si>
  <si>
    <t xml:space="preserve">"chodník (zesílená skladba)"  90,0 </t>
  </si>
  <si>
    <t xml:space="preserve">"chodník - zámková dlažba"   200,0   </t>
  </si>
  <si>
    <t>"oprava chodníku a reliéfní dlažba"   39,0</t>
  </si>
  <si>
    <t>274321311</t>
  </si>
  <si>
    <t>Základy z betonu železového (bez výztuže) pasy z betonu bez zvláštních nároků na prostředí tř. C 16/20</t>
  </si>
  <si>
    <t>385240593</t>
  </si>
  <si>
    <t>"schodiště"   2,0</t>
  </si>
  <si>
    <t>274362021</t>
  </si>
  <si>
    <t>Výztuž základů pasů ze svařovaných sítí z drátů typu KARI</t>
  </si>
  <si>
    <t>1395180281</t>
  </si>
  <si>
    <t>KARI síť 150/150/5 (2,11 kg/m2) - 8% ztratné</t>
  </si>
  <si>
    <t>12,0*2,11*1,08*0,001</t>
  </si>
  <si>
    <t>212752102</t>
  </si>
  <si>
    <t>Trativody z drenážních trubek pro liniové stavby a komunikace se zřízením štěrkového lože pod trubky a s jejich obsypem v otevřeném výkopu trubka korugovaná sendvičová PE-HD SN 4 celoperforovaná 360° DN 150</t>
  </si>
  <si>
    <t>-1126600716</t>
  </si>
  <si>
    <t>"drenáž DN 150"   57,0</t>
  </si>
  <si>
    <t>214500211</t>
  </si>
  <si>
    <t>Zřízení výplně rýh s drenážním potrubím do DN 200 štěrkopískem v do 550 mm</t>
  </si>
  <si>
    <t>-1953663164</t>
  </si>
  <si>
    <t>"drenáž - v. 0,45 m, š. 0,35 m"  57,0</t>
  </si>
  <si>
    <t>58343930</t>
  </si>
  <si>
    <t>kamenivo drcené hrubé frakce 16/32</t>
  </si>
  <si>
    <t>103313858</t>
  </si>
  <si>
    <t>ztratné 5%</t>
  </si>
  <si>
    <t>8,5*1,05*1,85</t>
  </si>
  <si>
    <t>899661312</t>
  </si>
  <si>
    <t>Zřízení filtračního obalu drenážních trubek DN nad 130 do 200 mm</t>
  </si>
  <si>
    <t>1013977535</t>
  </si>
  <si>
    <t>"drenážní potrubí DN 150"   57,0</t>
  </si>
  <si>
    <t>327323128</t>
  </si>
  <si>
    <t>Opěrné zdi a valy z betonu železového  bez zvláštních nároků na vliv prostředí tř. C 30/37</t>
  </si>
  <si>
    <t>-1530147170</t>
  </si>
  <si>
    <t>"opěrná zídka"   2,0</t>
  </si>
  <si>
    <t>327351211</t>
  </si>
  <si>
    <t>Bednění opěrných zdí a valů  svislých i skloněných, výšky do 20 m zřízení</t>
  </si>
  <si>
    <t>-1067806794</t>
  </si>
  <si>
    <t>327351221</t>
  </si>
  <si>
    <t>Bednění opěrných zdí a valů  svislých i skloněných, výšky do 20 m odstranění</t>
  </si>
  <si>
    <t>1382099126</t>
  </si>
  <si>
    <t>327361040</t>
  </si>
  <si>
    <t>Výztuž opěrných zdí a valů  ze sítí svařovaných</t>
  </si>
  <si>
    <t>-31038122</t>
  </si>
  <si>
    <t>20,0*2,11*1,08*0,001</t>
  </si>
  <si>
    <t>434313111.BET</t>
  </si>
  <si>
    <t>Schody z vibrolisovaných prefabrikátů BEST se zřízením podkladních stupňů z betonu C 12/15</t>
  </si>
  <si>
    <t>67661365</t>
  </si>
  <si>
    <t>21 ks</t>
  </si>
  <si>
    <t>21*1,0</t>
  </si>
  <si>
    <t>Komunikace pozemní</t>
  </si>
  <si>
    <t>564831011</t>
  </si>
  <si>
    <t>Podklad ze štěrkodrti ŠD s rozprostřením a zhutněním plochy jednotlivě do 100 m2, po zhutnění tl. 100 mm</t>
  </si>
  <si>
    <t>-1237176709</t>
  </si>
  <si>
    <t>"parkovací stání (doplnění)"   52,0</t>
  </si>
  <si>
    <t>564851111</t>
  </si>
  <si>
    <t>Podklad ze štěrkodrti ŠD s rozprostřením a zhutněním plochy přes 100 m2, po zhutnění tl. 150 mm</t>
  </si>
  <si>
    <t>-872771354</t>
  </si>
  <si>
    <t>štěrkodrť ŠD 0/63 mm - 2 vrstvy</t>
  </si>
  <si>
    <t>1. vrstva - podkladní vrstva bude převážně ze stávající vozovky</t>
  </si>
  <si>
    <t>"komunikace"   200,0</t>
  </si>
  <si>
    <t>2. vrstva - nová podkladní konstrukce</t>
  </si>
  <si>
    <t>"odrazný proužek"   2*33,0</t>
  </si>
  <si>
    <t>"chodník (zesílená skladba)"   2*90,0</t>
  </si>
  <si>
    <t>štěrkodrť 0/63 mm - pod obrubníky</t>
  </si>
  <si>
    <t>(73,0+162,0)*0,30</t>
  </si>
  <si>
    <t>564861111</t>
  </si>
  <si>
    <t>Podklad ze štěrkodrti ŠD s rozprostřením a zhutněním plochy přes 100 m2, po zhutnění tl. 200 mm</t>
  </si>
  <si>
    <t>778945237</t>
  </si>
  <si>
    <t>"chodník"   200,0</t>
  </si>
  <si>
    <t xml:space="preserve">"oprava chodníku - barva pískovcová"   11,0   </t>
  </si>
  <si>
    <t xml:space="preserve">"oprava chodníku - barva červená"   20,0   </t>
  </si>
  <si>
    <t>"dlažba reliéfní slepecká"   8,0</t>
  </si>
  <si>
    <t>573191111</t>
  </si>
  <si>
    <t>Postřik infiltrační kationaktivní emulzí v množství 1,00 kg/m2</t>
  </si>
  <si>
    <t>1434474303</t>
  </si>
  <si>
    <t>573231107</t>
  </si>
  <si>
    <t>Postřik spojovací PS bez posypu kamenivem ze silniční emulze, v množství 0,40 kg/m2</t>
  </si>
  <si>
    <t>67931062</t>
  </si>
  <si>
    <t>577134121</t>
  </si>
  <si>
    <t>Asfaltový beton vrstva obrusná ACO 11 (ABS)  s rozprostřením a se zhutněním z nemodifikovaného asfaltu v pruhu šířky přes 3 m tř. I, po zhutnění tl. 40 mm</t>
  </si>
  <si>
    <t>-1685785409</t>
  </si>
  <si>
    <t>577155142</t>
  </si>
  <si>
    <t>Asfaltový beton vrstva ložní ACL 16 (ABH)  s rozprostřením a zhutněním z modifikovaného asfaltu v pruhu šířky přes 3 m, po zhutnění tl. 60 mm</t>
  </si>
  <si>
    <t>375248475</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</si>
  <si>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</si>
  <si>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t>
  </si>
  <si>
    <t>320099766</t>
  </si>
  <si>
    <t>barva pískovcová</t>
  </si>
  <si>
    <t>"chodník (zesílená skladba)"   90,0</t>
  </si>
  <si>
    <t>"oprava chodníku"   11,0</t>
  </si>
  <si>
    <t>barva červená</t>
  </si>
  <si>
    <t>"chodník"   11,0</t>
  </si>
  <si>
    <t>barva přírodní</t>
  </si>
  <si>
    <t>"reliéfní dlažba"   8,0</t>
  </si>
  <si>
    <t>59245008</t>
  </si>
  <si>
    <t>dlažba tvar obdélník betonová 200x100x60mm barevná</t>
  </si>
  <si>
    <t>-1943623922</t>
  </si>
  <si>
    <t>11*1,02 "Přepočtené koeficientem množství</t>
  </si>
  <si>
    <t>59245008.1</t>
  </si>
  <si>
    <t>-2024725072</t>
  </si>
  <si>
    <t>59245019</t>
  </si>
  <si>
    <t>dlažba tvar obdélník betonová pro nevidomé 200x100x60mm přírodní</t>
  </si>
  <si>
    <t>1456760904</t>
  </si>
  <si>
    <t>8*1,02 "Přepočtené koeficientem množství</t>
  </si>
  <si>
    <t>596211212</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</si>
  <si>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t>
  </si>
  <si>
    <t>-1063197070</t>
  </si>
  <si>
    <t>pouze přeskládání stávající zámkové dlažby (zachování podkladních vrstev)</t>
  </si>
  <si>
    <t>"parkovací stání"   104,0</t>
  </si>
  <si>
    <t>"odrazný proužek"   43,0</t>
  </si>
  <si>
    <t>Trubní vedení</t>
  </si>
  <si>
    <t>895941302</t>
  </si>
  <si>
    <t>Osazení vpusti uliční z betonových dílců DN 450 dno s kalištěm</t>
  </si>
  <si>
    <t>-407046850</t>
  </si>
  <si>
    <t>59223852</t>
  </si>
  <si>
    <t>dno pro uliční vpusť s kalovou prohlubní betonové 450x300x50mm</t>
  </si>
  <si>
    <t>-1980875154</t>
  </si>
  <si>
    <t>895941314</t>
  </si>
  <si>
    <t>Osazení vpusti uliční z betonových dílců DN 450 skruž horní 570 mm</t>
  </si>
  <si>
    <t>-983311455</t>
  </si>
  <si>
    <t>59223858</t>
  </si>
  <si>
    <t>skruž pro uliční vpusť horní betonová 450x570x50mm</t>
  </si>
  <si>
    <t>-1470721651</t>
  </si>
  <si>
    <t>895941331</t>
  </si>
  <si>
    <t>Osazení vpusti uliční z betonových dílců DN 450 skruž průběžná s výtokem</t>
  </si>
  <si>
    <t>-391167078</t>
  </si>
  <si>
    <t>59223854</t>
  </si>
  <si>
    <t>skruž pro uliční vpusť s výtokovým otvorem PVC betonová 450x350x50mm</t>
  </si>
  <si>
    <t>-1985616262</t>
  </si>
  <si>
    <t>59223864</t>
  </si>
  <si>
    <t>prstenec pro uliční vpusť vyrovnávací betonový 390x60x130mm</t>
  </si>
  <si>
    <t>-2018106724</t>
  </si>
  <si>
    <t>592238740</t>
  </si>
  <si>
    <t>koš pozink. C3 DIN 4052, vysoký, pro rám 500/300</t>
  </si>
  <si>
    <t>1426909344</t>
  </si>
  <si>
    <t>899204112</t>
  </si>
  <si>
    <t>Osazení mříží litinových včetně rámů a košů na bahno pro třídu zatížení D400, E600</t>
  </si>
  <si>
    <t>-471547677</t>
  </si>
  <si>
    <t>R/592238780</t>
  </si>
  <si>
    <t>mříž M1 D400 DIN 19583-13, 500/500 mm</t>
  </si>
  <si>
    <t>-1358479921</t>
  </si>
  <si>
    <t>R/592238760</t>
  </si>
  <si>
    <t>rám zabetonovaný  500/500 mm</t>
  </si>
  <si>
    <t>1663828506</t>
  </si>
  <si>
    <t>Doplňující konstrukce a práce pozemních komunikací, letišť a ploch</t>
  </si>
  <si>
    <t>916131113</t>
  </si>
  <si>
    <t>Osazení silničního obrubníku betonového se zřízením lože, s vyplněním a zatřením spár cementovou maltou ležatého s boční opěrou z betonu prostého, do lože z betonu prostého</t>
  </si>
  <si>
    <t>1597704442</t>
  </si>
  <si>
    <t>"nájezdový silniční obrubník"   73,0</t>
  </si>
  <si>
    <t>KBB.300115003000</t>
  </si>
  <si>
    <t>KB Obrubník silniční nájezdový</t>
  </si>
  <si>
    <t>-107037802</t>
  </si>
  <si>
    <t>916131213</t>
  </si>
  <si>
    <t>Osazení silničního obrubníku betonového se zřízením lože, s vyplněním a zatřením spár cementovou maltou stojatého s boční opěrou z betonu prostého, do lože z betonu prostého</t>
  </si>
  <si>
    <t>-1452676176</t>
  </si>
  <si>
    <t>"obrubník silniční"   162,0</t>
  </si>
  <si>
    <t>"obrubník silniční rádius 0,5 m"   5,0</t>
  </si>
  <si>
    <t>"obrubník silniční přechodový (levý)"   2,0</t>
  </si>
  <si>
    <t>"obrubník silniční přechodový (pravý)"   2,0</t>
  </si>
  <si>
    <t>59217031</t>
  </si>
  <si>
    <t>obrubník betonový silniční 1000x150x250mm</t>
  </si>
  <si>
    <t>1559383112</t>
  </si>
  <si>
    <t>162*1,02 "Přepočtené koeficientem množství</t>
  </si>
  <si>
    <t>59217030</t>
  </si>
  <si>
    <t>obrubník betonový silniční přechodový 1000x150x150-250mm</t>
  </si>
  <si>
    <t>2986050</t>
  </si>
  <si>
    <t>CSB.0019983.URS</t>
  </si>
  <si>
    <t>Obrubník KO oblouk vnější R 0,5 (195/262/300) č.80</t>
  </si>
  <si>
    <t>-2054050788</t>
  </si>
  <si>
    <t>916231213</t>
  </si>
  <si>
    <t>Osazení chodníkového obrubníku betonového se zřízením lože, s vyplněním a zatřením spár cementovou maltou stojatého s boční opěrou z betonu prostého, do lože z betonu prostého</t>
  </si>
  <si>
    <t>1965384483</t>
  </si>
  <si>
    <t>59217017</t>
  </si>
  <si>
    <t>obrubník betonový chodníkový 1000x100x250mm</t>
  </si>
  <si>
    <t>1600098557</t>
  </si>
  <si>
    <t>53*1,02 "Přepočtené koeficientem množství</t>
  </si>
  <si>
    <t>916331112</t>
  </si>
  <si>
    <t>Osazení zahradního obrubníku betonového s ložem tl. od 50 do 100 mm z betonu prostého tř. C 12/15 s boční opěrou z betonu prostého tř. C 12/15</t>
  </si>
  <si>
    <t>242437861</t>
  </si>
  <si>
    <t>59217002</t>
  </si>
  <si>
    <t>obrubník betonový zahradní šedý 1000x50x200mm</t>
  </si>
  <si>
    <t>1860145233</t>
  </si>
  <si>
    <t>51*1,02 "Přepočtené koeficientem množství</t>
  </si>
  <si>
    <t>919732211</t>
  </si>
  <si>
    <t>Styčná pracovní spára při napojení nového živičného povrchu na stávající se zalitím za tepla modifikovanou asfaltovou hmotou s posypem vápenným hydrátem šířky do 15 mm, hloubky do 25 mm včetně prořezání spáry</t>
  </si>
  <si>
    <t>1601141366</t>
  </si>
  <si>
    <t>919735112</t>
  </si>
  <si>
    <t>Řezání stávajícího živičného krytu nebo podkladu  hloubky přes 50 do 100 mm</t>
  </si>
  <si>
    <t>-1798521932</t>
  </si>
  <si>
    <t>Různé dokončovací konstrukce a práce inženýrských staveb</t>
  </si>
  <si>
    <t>935932112</t>
  </si>
  <si>
    <t>Osazení odvodňovacího žlabu plastového s krycím roštem  šířky přes 200 mm</t>
  </si>
  <si>
    <t>927907092</t>
  </si>
  <si>
    <t>56241027</t>
  </si>
  <si>
    <t>žlab PE vyztužený skelnými vlákny zátěž A15-D 400kN světlá š 200mm</t>
  </si>
  <si>
    <t>-684923138</t>
  </si>
  <si>
    <t>56241471</t>
  </si>
  <si>
    <t>čelní stěna plná PP začátek/konec žlabu PE š 200 mm</t>
  </si>
  <si>
    <t>-1765659264</t>
  </si>
  <si>
    <t>56241475</t>
  </si>
  <si>
    <t>svislé odtokové hrdlo DN 150 pro žlab z PE š 200mm</t>
  </si>
  <si>
    <t>-612072855</t>
  </si>
  <si>
    <t>961031511</t>
  </si>
  <si>
    <t>Bourání základového zdiva z tvárnic ztraceného bednění včetně výplně z betonu a výztuže</t>
  </si>
  <si>
    <t>-2033089893</t>
  </si>
  <si>
    <t>odstranění stávající betonové zdi ze šalovacích tvárnic</t>
  </si>
  <si>
    <t>(53,0+13,0)*0,20*1,6</t>
  </si>
  <si>
    <t>961044111</t>
  </si>
  <si>
    <t>Bourání základů z betonu  prostého</t>
  </si>
  <si>
    <t>-1365391752</t>
  </si>
  <si>
    <t>"odstranění betonového základu"   45,0*0,30*0,80</t>
  </si>
  <si>
    <t>962042321</t>
  </si>
  <si>
    <t>Bourání zdiva z betonu prostého  nadzákladového objemu přes 1 m3</t>
  </si>
  <si>
    <t>1834542620</t>
  </si>
  <si>
    <t>"odstranění betonové zdi mezi pavilony"   30,0*0,30*2,0</t>
  </si>
  <si>
    <t>997221551</t>
  </si>
  <si>
    <t>Vodorovná doprava suti bez naložení, ale se složením a s hrubým urovnáním ze sypkých materiálů, na vzdálenost do 1 km</t>
  </si>
  <si>
    <t>1382949372</t>
  </si>
  <si>
    <t>na skládku - 15 km</t>
  </si>
  <si>
    <t>"asfaltové povrchy"   165,0</t>
  </si>
  <si>
    <t>"betonové konstrukce"   44,352+21,60+39,60</t>
  </si>
  <si>
    <t>na deponii - 500 m</t>
  </si>
  <si>
    <t>"vrstvy štěrkodrti - odvoz"   266,80</t>
  </si>
  <si>
    <t>"vrstvy štěrkodrti - dovoz zpět"   266,80</t>
  </si>
  <si>
    <t>997221559</t>
  </si>
  <si>
    <t>Vodorovná doprava suti bez naložení, ale se složením a s hrubým urovnáním Příplatek k ceně za každý další i započatý 1 km přes 1 km</t>
  </si>
  <si>
    <t>-2098353138</t>
  </si>
  <si>
    <t>na skládku - celkem 15 km</t>
  </si>
  <si>
    <t>"asfaltové povrchy"   165,0*14</t>
  </si>
  <si>
    <t>"betonové konstrukce"   (44,352+21,60+39,60)*14</t>
  </si>
  <si>
    <t>997221561</t>
  </si>
  <si>
    <t>Vodorovná doprava suti  bez naložení, ale se složením a s hrubým urovnáním z kusových materiálů, na vzdálenost do 1 km</t>
  </si>
  <si>
    <t>-1445043036</t>
  </si>
  <si>
    <t>odvoz na deponii - 500 m</t>
  </si>
  <si>
    <t>"původní zámková dlažba"   123,50</t>
  </si>
  <si>
    <t>"původní betonová přídlažba"   3,188</t>
  </si>
  <si>
    <t>"původní betonové obrubníky"   50,225</t>
  </si>
  <si>
    <t>dovoz z deponie zpět - 500 m</t>
  </si>
  <si>
    <t>"zámková dlažba tl. 60 mm - 11,0 m2 (0,08922 t/m2)"   11,0*0,08922</t>
  </si>
  <si>
    <t>"zámková dlažba tl. 80 mm - 147,0 m2 (0,09062 t/m2)"   147,0*0,09062</t>
  </si>
  <si>
    <t>997221611</t>
  </si>
  <si>
    <t>Nakládání na dopravní prostředky  pro vodorovnou dopravu suti</t>
  </si>
  <si>
    <t>1663529374</t>
  </si>
  <si>
    <t>(750,0+170,0)*0,15*1,93</t>
  </si>
  <si>
    <t>997221612</t>
  </si>
  <si>
    <t>Nakládání na dopravní prostředky  pro vodorovnou dopravu vybouraných hmot</t>
  </si>
  <si>
    <t>1271497552</t>
  </si>
  <si>
    <t>997221615</t>
  </si>
  <si>
    <t>Poplatek za uložení stavebního odpadu na skládce (skládkovné) z prostého betonu zatříděného do Katalogu odpadů pod kódem 17 01 01</t>
  </si>
  <si>
    <t>991356713</t>
  </si>
  <si>
    <t>997221645</t>
  </si>
  <si>
    <t>Poplatek za uložení stavebního odpadu na skládce (skládkovné) asfaltového bez obsahu dehtu zatříděného do Katalogu odpadů pod kódem 17 03 02</t>
  </si>
  <si>
    <t>-618439479</t>
  </si>
  <si>
    <t>998225111</t>
  </si>
  <si>
    <t>Přesun hmot pro komunikace s krytem z kameniva, monolitickým betonovým nebo živičným  dopravní vzdálenost do 200 m jakékoliv délky objektu</t>
  </si>
  <si>
    <t>-1802194991</t>
  </si>
  <si>
    <t>HZS2492</t>
  </si>
  <si>
    <t>Hodinové zúčtovací sazby profesí PSV  zednické výpomoci a pomocné práce PSV pomocný dělník PSV</t>
  </si>
  <si>
    <t>-822085838</t>
  </si>
  <si>
    <t>demontáž uliční vpusti vč. likvidace (3 ks)</t>
  </si>
  <si>
    <t>2 pracovníci - 2 hod</t>
  </si>
  <si>
    <t>2*2*3</t>
  </si>
  <si>
    <t>navrtání uliční vpusti - zaústění drenáže (1 ks)</t>
  </si>
  <si>
    <t>1 pracovník - 3 hod</t>
  </si>
  <si>
    <t>1*3*1</t>
  </si>
  <si>
    <t>R/111000</t>
  </si>
  <si>
    <t>Montáž + dodávka kolostav "PORT"</t>
  </si>
  <si>
    <t>800369706</t>
  </si>
  <si>
    <t>R/112000</t>
  </si>
  <si>
    <t>473638986</t>
  </si>
  <si>
    <t>R/113000</t>
  </si>
  <si>
    <t>170913693</t>
  </si>
  <si>
    <t>02</t>
  </si>
  <si>
    <t>Dopravní značení</t>
  </si>
  <si>
    <t>914111111</t>
  </si>
  <si>
    <t>Montáž svislé dopravní značky do velikosti 1 m2 objímkami na sloupek nebo konzolu</t>
  </si>
  <si>
    <t>-291543035</t>
  </si>
  <si>
    <t>"značka B2"   3</t>
  </si>
  <si>
    <t>"značka B16"  2</t>
  </si>
  <si>
    <t>"značka P2 + B24b"   1+1</t>
  </si>
  <si>
    <t>"značka P6"   2</t>
  </si>
  <si>
    <t>"značka B28 + E13 (mimo sanitek a RZS)"   1+1</t>
  </si>
  <si>
    <t>"značka B28 + E8d + E13 (nástupní plocha pro HZS, délka 12 m)"   2+2+2</t>
  </si>
  <si>
    <t>"značka IP4b"   2</t>
  </si>
  <si>
    <t>"značka IP12"   1</t>
  </si>
  <si>
    <t>"značka IP12 + E1 + E8d"   1+1+1</t>
  </si>
  <si>
    <t>"značka IP13c + E3a"   1+1</t>
  </si>
  <si>
    <t>"značka IP13c + E8d"   1+1</t>
  </si>
  <si>
    <t>"značka IP13c + E8e"   1+1</t>
  </si>
  <si>
    <t>914111112</t>
  </si>
  <si>
    <t>Montáž svislé dopravní značky základní  velikosti do 1 m2 páskováním na sloupy</t>
  </si>
  <si>
    <t>-1029914590</t>
  </si>
  <si>
    <t>"značka IP13c"   2</t>
  </si>
  <si>
    <t>40445620</t>
  </si>
  <si>
    <t>zákazové, příkazové dopravní značky B1-B34, C1-15 700mm</t>
  </si>
  <si>
    <t>-525129676</t>
  </si>
  <si>
    <t>"značka B24b"   1</t>
  </si>
  <si>
    <t>"značka B28"   1+2</t>
  </si>
  <si>
    <t>40445623</t>
  </si>
  <si>
    <t>informativní značky provozní IP1-IP3, IP4b-IP7, IP10a, b 750x750mm retroreflexní</t>
  </si>
  <si>
    <t>-1547552675</t>
  </si>
  <si>
    <t>40445625</t>
  </si>
  <si>
    <t>informativní značky provozní IP8, IP9, IP11-IP13 500x700mm</t>
  </si>
  <si>
    <t>-2044503210</t>
  </si>
  <si>
    <t>"značka IP12"   1+1</t>
  </si>
  <si>
    <t>"značka IP13"   1+1+1+2</t>
  </si>
  <si>
    <t>40445615</t>
  </si>
  <si>
    <t>značky upravující přednost P6 700mm</t>
  </si>
  <si>
    <t>735862979</t>
  </si>
  <si>
    <t>"značka P2"   1</t>
  </si>
  <si>
    <t>40445647</t>
  </si>
  <si>
    <t>dodatkové tabulky E1, E2a,b , E6, E9, E10 E12c, E17 500x500mm</t>
  </si>
  <si>
    <t>2018085807</t>
  </si>
  <si>
    <t>"tabulka E1"   1</t>
  </si>
  <si>
    <t>40445649</t>
  </si>
  <si>
    <t>dodatkové tabulky E3-E5, E8, E14-E16 500x150mm</t>
  </si>
  <si>
    <t>-620497199</t>
  </si>
  <si>
    <t>"tabulka E3a"   1</t>
  </si>
  <si>
    <t>"tabulka E 8d"   1+1+2</t>
  </si>
  <si>
    <t>"tabulka E 8e"   1</t>
  </si>
  <si>
    <t>40445650</t>
  </si>
  <si>
    <t>dodatkové tabulky E7, E12, E13 500x300mm</t>
  </si>
  <si>
    <t>-1712619470</t>
  </si>
  <si>
    <t>"značka E13 (nástupní plocha pro HZS, délka 12 m)"   2</t>
  </si>
  <si>
    <t>"začka E13 (mimo sanitek a RZS)"   1</t>
  </si>
  <si>
    <t>914511112</t>
  </si>
  <si>
    <t>Montáž sloupku dopravních značek délky do 3,5 m s betonovým základem a patkou</t>
  </si>
  <si>
    <t>625958078</t>
  </si>
  <si>
    <t>"značka P2 + B24b"   1</t>
  </si>
  <si>
    <t>"značka B28 + E13 (mimo sanitek a RZS)"   1</t>
  </si>
  <si>
    <t>"značka B28 + E8d + E13 (nástupní plocha pro HZS, délka 12 m)"   2</t>
  </si>
  <si>
    <t>"značka IP12 + E1 + E8d"   1</t>
  </si>
  <si>
    <t>"značka IP13c + E3a"   1</t>
  </si>
  <si>
    <t>"značka IP13c + E8d"   1</t>
  </si>
  <si>
    <t>"značka IP13c + E8e"   1</t>
  </si>
  <si>
    <t>40445235</t>
  </si>
  <si>
    <t>sloupek pro dopravní značku Al D 60mm v 3,5m</t>
  </si>
  <si>
    <t>-1259254071</t>
  </si>
  <si>
    <t>40445240</t>
  </si>
  <si>
    <t>patka pro sloupek Al D 60mm</t>
  </si>
  <si>
    <t>1305012695</t>
  </si>
  <si>
    <t>40445253</t>
  </si>
  <si>
    <t>víčko plastové na sloupek D 60mm</t>
  </si>
  <si>
    <t>1375181492</t>
  </si>
  <si>
    <t>40445256</t>
  </si>
  <si>
    <t>svorka upínací na sloupek dopravní značky D 60mm</t>
  </si>
  <si>
    <t>487056537</t>
  </si>
  <si>
    <t>915211111</t>
  </si>
  <si>
    <t>Vodorovné dopravní značení stříkaným plastem  dělící čára šířky 125 mm souvislá bílá základní</t>
  </si>
  <si>
    <t>-1434725717</t>
  </si>
  <si>
    <t>"vodorovné značení V10a (parkoviště)"   32,0</t>
  </si>
  <si>
    <t>915211115</t>
  </si>
  <si>
    <t>Vodorovné dopravní značení stříkaným plastem  dělící čára šířky 125 mm souvislá žlutá základní</t>
  </si>
  <si>
    <t>-1318976626</t>
  </si>
  <si>
    <t>"V12b"   90,5</t>
  </si>
  <si>
    <t>915221121</t>
  </si>
  <si>
    <t>Vodorovné dopravní značení stříkaným plastem  vodící čára bílá šířky 250 mm přerušovaná základní</t>
  </si>
  <si>
    <t>1108318535</t>
  </si>
  <si>
    <t>"vodorovné značení V10d (parkoviště)"   88,0</t>
  </si>
  <si>
    <t>915231111</t>
  </si>
  <si>
    <t>Vodorovné dopravní značení stříkaným plastem  přechody pro chodce, šipky, symboly nápisy bílé základní</t>
  </si>
  <si>
    <t>1240149200</t>
  </si>
  <si>
    <t>"vozíčkář, směrové šipky, zákaz zastavení"   6,0</t>
  </si>
  <si>
    <t>966006132</t>
  </si>
  <si>
    <t>Odstranění dopravních nebo orientačních značek se sloupkem  s uložením hmot na vzdálenost do 20 m nebo s naložením na dopravní prostředek, se zásypem jam a jeho zhutněním s betonovou patkou</t>
  </si>
  <si>
    <t>-1305873688</t>
  </si>
  <si>
    <t>998151111</t>
  </si>
  <si>
    <t>Přesun hmot pro objekty pozemní různé z kovů v do 10 m</t>
  </si>
  <si>
    <t>1061484663</t>
  </si>
  <si>
    <t>SO 04.1 -  Komunikace pro příjezd sanitek</t>
  </si>
  <si>
    <t xml:space="preserve">      13 - Zemní práce - hloubené vykopávky</t>
  </si>
  <si>
    <t xml:space="preserve">      15 - Zemní práce - zajištění výkopu, násypu a svahu</t>
  </si>
  <si>
    <t xml:space="preserve">    5 - Komunikace</t>
  </si>
  <si>
    <t xml:space="preserve">      997 - Přesun sutě</t>
  </si>
  <si>
    <t>113106142</t>
  </si>
  <si>
    <t>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t>
  </si>
  <si>
    <t>1078613406</t>
  </si>
  <si>
    <t>"stávající betonová dlažba"   313,05</t>
  </si>
  <si>
    <t>113107223</t>
  </si>
  <si>
    <t>Odstranění podkladů nebo krytů strojně plochy jednotlivě přes 200 m2 s přemístěním hmot na skládku na vzdálenost do 20 m nebo s naložením na dopravní prostředek z kameniva hrubého drceného, o tl. vrstvy přes 200 do 300 mm</t>
  </si>
  <si>
    <t>1808856735</t>
  </si>
  <si>
    <t>štěrkodrť - 250 mm</t>
  </si>
  <si>
    <t>"stávající chodník ze zámkové dlažby"   313,5</t>
  </si>
  <si>
    <t>122251105</t>
  </si>
  <si>
    <t>Odkopávky a prokopávky nezapažené strojně v hornině třídy těžitelnosti I skupiny 3 přes 500 do 1 000 m3</t>
  </si>
  <si>
    <t>1799126738</t>
  </si>
  <si>
    <t>"chodník CH4"   51,70*0,25</t>
  </si>
  <si>
    <t>"chodník mezi komunikací A4 a obj. vzduchotechniky"   143,90*0,25</t>
  </si>
  <si>
    <t>"vozovka A4"   169,12*0,55</t>
  </si>
  <si>
    <t>"vozovka od vjezdu k A4"   313,5*0,55</t>
  </si>
  <si>
    <t>"chodník CH4 - výměna zeminy v tl. 300 mm"   51,70*0,30</t>
  </si>
  <si>
    <t>"chodník mezi komunikací Ač a obj. vzduchotechniky - výměna zeminy v tl. 300 mm"  143,90*0,30</t>
  </si>
  <si>
    <t>"vozovka A4 - výměna zeminy v tl. 500 mm"   169,12*0,50</t>
  </si>
  <si>
    <t>"vozovka od vjezdu k A4 - výměna zeminy v tl. 500 mm"   313,05*0,50</t>
  </si>
  <si>
    <t>122251404</t>
  </si>
  <si>
    <t>Vykopávky v zemnících na suchu strojně zapažených i nezapažených v hornině třídy těžitelnosti I skupiny 3 přes 100 do 500 m3</t>
  </si>
  <si>
    <t>180546663</t>
  </si>
  <si>
    <t>lomová skrývka na výměnu</t>
  </si>
  <si>
    <t>597990001</t>
  </si>
  <si>
    <t>lomová skrývka</t>
  </si>
  <si>
    <t>2013652226</t>
  </si>
  <si>
    <t>299,765*1,9</t>
  </si>
  <si>
    <t>Zemní práce - hloubené vykopávky</t>
  </si>
  <si>
    <t>132254101</t>
  </si>
  <si>
    <t>Hloubení zapažených rýh šířky do 800 mm strojně s urovnáním dna do předepsaného profilu a spádu v hornině třídy těžitelnosti I skupiny 3 do 20 m3</t>
  </si>
  <si>
    <t>-483490762</t>
  </si>
  <si>
    <t>přípojky k uličním vpustím - potrubí DN 150</t>
  </si>
  <si>
    <t>(14,0+8,0)*0,70*1,5</t>
  </si>
  <si>
    <t>Zemní práce - zajištění výkopu, násypu a svahu</t>
  </si>
  <si>
    <t>151101101</t>
  </si>
  <si>
    <t>Zřízení příložného pažení a rozepření stěn rýh hl do 2 m</t>
  </si>
  <si>
    <t>-2052419666</t>
  </si>
  <si>
    <t>(14,0+8,0)*2*1,5</t>
  </si>
  <si>
    <t>151101111</t>
  </si>
  <si>
    <t>Odstranění příložného pažení a rozepření stěn rýh hl do 2 m</t>
  </si>
  <si>
    <t>-1235033962</t>
  </si>
  <si>
    <t>162751115</t>
  </si>
  <si>
    <t>Vodorovné přemístění výkopku nebo sypaniny po suchu na obvyklém dopravním prostředku, bez naložení výkopku, avšak se složením bez rozhrnutí z horniny třídy těžitelnosti I skupiny 1 až 3 na vzdálenost přes 7 000 do 8 000 m</t>
  </si>
  <si>
    <t>-426399766</t>
  </si>
  <si>
    <t>skládka LUMOS s. r. o., Jivno</t>
  </si>
  <si>
    <t>"odkopávky"   614,106</t>
  </si>
  <si>
    <t>"rýhy pro přípojky k uličním vpustím"   23,10</t>
  </si>
  <si>
    <t>"odpočet zeminy na zásyp"   -16,17</t>
  </si>
  <si>
    <t>-296812930</t>
  </si>
  <si>
    <t>doprava lomové skrývky ze ševětína (30 km)</t>
  </si>
  <si>
    <t>299,765</t>
  </si>
  <si>
    <t>126523138</t>
  </si>
  <si>
    <t>299,765*20</t>
  </si>
  <si>
    <t>-25270539</t>
  </si>
  <si>
    <t>621,036*1,85</t>
  </si>
  <si>
    <t>-1431367188</t>
  </si>
  <si>
    <t>Zásyp sypaninou z jakékoliv horniny strojně s uložením výkopku ve vrstvách se zhutněním jam, šachet, rýh nebo kolem objektů v těchto vykopávkách</t>
  </si>
  <si>
    <t>-173643653</t>
  </si>
  <si>
    <t>"celkem výkop pro přípojky"   23,10</t>
  </si>
  <si>
    <t>"odpočet obsypu"   -5,390</t>
  </si>
  <si>
    <t>"odpočet lože"   -1,540</t>
  </si>
  <si>
    <t>175151101</t>
  </si>
  <si>
    <t>Obsypání potrubí strojně sypaninou z vhodných třídy těžitelnosti I a II, skupiny 1 až 4 nebo materiálem připraveným podél výkopu ve vzdálenosti do 3 m od jeho kraje, pro jakoukoliv hloubku výkopu a míru zhutnění bez prohození sypaniny</t>
  </si>
  <si>
    <t>1537269014</t>
  </si>
  <si>
    <t xml:space="preserve">obsyp potrubí 200 mm nad horní hranu potrubí </t>
  </si>
  <si>
    <t>(14,0+8,0)*0,70*0,350</t>
  </si>
  <si>
    <t>58337302</t>
  </si>
  <si>
    <t>štěrkopísek frakce 0/16</t>
  </si>
  <si>
    <t>-193689141</t>
  </si>
  <si>
    <t>5,39*1,85</t>
  </si>
  <si>
    <t>-1027168847</t>
  </si>
  <si>
    <t>"chodník CH4"   51,70</t>
  </si>
  <si>
    <t>"chodník mezi komunikací Ač a obj. vzduchotechniky"   143,90</t>
  </si>
  <si>
    <t>"vozovka A4"   169,12</t>
  </si>
  <si>
    <t>"vozovka od vjezdu k A4"   313,05</t>
  </si>
  <si>
    <t>357341702</t>
  </si>
  <si>
    <t>drenáž DN 150</t>
  </si>
  <si>
    <t>"vozovka A4"   49,0</t>
  </si>
  <si>
    <t>"vozovka od vjezdu k A4"   66,0</t>
  </si>
  <si>
    <t>1489956994</t>
  </si>
  <si>
    <t>"drenáž - v. 0,45 m, š. 0,35 m"  49,0+66,0</t>
  </si>
  <si>
    <t>-1552682009</t>
  </si>
  <si>
    <t>(49,0+66,0)*0,35*0,45*1,05*1,85</t>
  </si>
  <si>
    <t>-938784500</t>
  </si>
  <si>
    <t>"drenážní potrubí DN 150"   49,0+66,0</t>
  </si>
  <si>
    <t>451573111</t>
  </si>
  <si>
    <t>Lože pod potrubí, stoky a drobné objekty v otevřeném výkopu z písku a štěrkopísku do 63 mm</t>
  </si>
  <si>
    <t>-1569976876</t>
  </si>
  <si>
    <t>(14,0+8,0)*0,70*0,10</t>
  </si>
  <si>
    <t>Komunikace</t>
  </si>
  <si>
    <t>564871111</t>
  </si>
  <si>
    <t>Podklad ze štěrkodrti ŠD s rozprostřením a zhutněním plochy přes 100 m2, po zhutnění tl. 250 mm</t>
  </si>
  <si>
    <t>1276446144</t>
  </si>
  <si>
    <t>"chodník CH4 - zámková dlažba tl. 60 mm"   51,70</t>
  </si>
  <si>
    <t>"chodník CH4 - reliefní zámková dlažba tl. 60 mm"   1,20</t>
  </si>
  <si>
    <t>564952113</t>
  </si>
  <si>
    <t>Podklad z mechanicky zpevněného kameniva MZK (minerální beton)  s rozprostřením a s hutněním, po zhutnění tl. 170 mm</t>
  </si>
  <si>
    <t>1176301581</t>
  </si>
  <si>
    <t>565165121</t>
  </si>
  <si>
    <t>Asfaltový beton vrstva podkladní ACP 16 (obalované kamenivo střednězrnné - OKS)  s rozprostřením a zhutněním v pruhu šířky přes 3 m, po zhutnění tl. 80 mm</t>
  </si>
  <si>
    <t>105505252</t>
  </si>
  <si>
    <t>asfaltová komunikace</t>
  </si>
  <si>
    <t>"vozovka od vjezdu k A4"   313,5</t>
  </si>
  <si>
    <t>573211107</t>
  </si>
  <si>
    <t>Postřik spojovací PS bez posypu kamenivem z asfaltu silničního, v množství 0,30 kg/m2</t>
  </si>
  <si>
    <t>-1509324790</t>
  </si>
  <si>
    <t xml:space="preserve">spojovací postřik 0,25 kg/m2 </t>
  </si>
  <si>
    <t>577134141</t>
  </si>
  <si>
    <t>Asfaltový beton vrstva obrusná ACO 11 (ABS)  s rozprostřením a se zhutněním z modifikovaného asfaltu v pruhu šířky přes 3 m, po zhutnění tl. 40 mm</t>
  </si>
  <si>
    <t>79270121</t>
  </si>
  <si>
    <t>-1090584223</t>
  </si>
  <si>
    <t>chodník - zámková dlažba</t>
  </si>
  <si>
    <t>"chodník mezi komunikací A4 a obj. vzduchotechniky"    143,90</t>
  </si>
  <si>
    <t>reliéfní dlažba</t>
  </si>
  <si>
    <t>"chodník CH4"   1,20</t>
  </si>
  <si>
    <t>"chodník mezi komunikací A4 a obj. vzduchotechniky"    2,40</t>
  </si>
  <si>
    <t>59245018</t>
  </si>
  <si>
    <t>dlažba tvar obdélník betonová 200x100x60mm přírodní</t>
  </si>
  <si>
    <t>150055221</t>
  </si>
  <si>
    <t>195,6*1,02 "Přepočtené koeficientem množství</t>
  </si>
  <si>
    <t>59245006</t>
  </si>
  <si>
    <t>dlažba tvar obdélník betonová pro nevidomé 200x100x60mm barevná</t>
  </si>
  <si>
    <t>-101235293</t>
  </si>
  <si>
    <t>3,6*1,02 "Přepočtené koeficientem množství</t>
  </si>
  <si>
    <t>Kanalizační potrubí z tvrdého PVC-systém KG tuhost třídy SN4 DN150</t>
  </si>
  <si>
    <t>732789158</t>
  </si>
  <si>
    <t>přípojky k uličním vpustím  - potrubí DN 150</t>
  </si>
  <si>
    <t>"vozovka A4"   14,0</t>
  </si>
  <si>
    <t>"vozovka od vjezdu k A4"   8,0</t>
  </si>
  <si>
    <t>892351111</t>
  </si>
  <si>
    <t>Tlaková zkouška potrubí DN 150 nebo 200</t>
  </si>
  <si>
    <t>-2745600</t>
  </si>
  <si>
    <t>-312026199</t>
  </si>
  <si>
    <t>"vozovka A4"   2</t>
  </si>
  <si>
    <t>"vozovka od vjezdu k A4"   2</t>
  </si>
  <si>
    <t>-2004125408</t>
  </si>
  <si>
    <t>925939759</t>
  </si>
  <si>
    <t>753575832</t>
  </si>
  <si>
    <t>-1809733933</t>
  </si>
  <si>
    <t>-1806403379</t>
  </si>
  <si>
    <t>1111874763</t>
  </si>
  <si>
    <t>-253443410</t>
  </si>
  <si>
    <t>1689032267</t>
  </si>
  <si>
    <t>-1317209590</t>
  </si>
  <si>
    <t>-1282867263</t>
  </si>
  <si>
    <t>899331111</t>
  </si>
  <si>
    <t>Výšková úprava uličního vstupu nebo vpusti do 200 mm  zvýšením poklopu</t>
  </si>
  <si>
    <t>1230610017</t>
  </si>
  <si>
    <t>"kanalizační šachta"   1</t>
  </si>
  <si>
    <t>-1502264322</t>
  </si>
  <si>
    <t>betonový obrubník 150/250/1000</t>
  </si>
  <si>
    <t>"vozovka A4"   96,65</t>
  </si>
  <si>
    <t>"vozovka od vjezdu k A4"   75,85</t>
  </si>
  <si>
    <t>-578321963</t>
  </si>
  <si>
    <t>1 ks/m´ - ztratné 1%</t>
  </si>
  <si>
    <t>172,50*1,01</t>
  </si>
  <si>
    <t>"zaokrouhleno"   175</t>
  </si>
  <si>
    <t>Osazení chodníkového obrubníku betonového stojatého s boční opěrou do lože z betonu prostého</t>
  </si>
  <si>
    <t>1399665428</t>
  </si>
  <si>
    <t>betonový obrubník 80/200/1000</t>
  </si>
  <si>
    <t>"chodník CH4"   35,04</t>
  </si>
  <si>
    <t>"chodník mezi komunikací A4 a obj. vzduchotechniky"   71,90</t>
  </si>
  <si>
    <t>59217018</t>
  </si>
  <si>
    <t>obrubník betonový chodníkový 100x8x20 cm</t>
  </si>
  <si>
    <t>968573009</t>
  </si>
  <si>
    <t>106,94*1,01</t>
  </si>
  <si>
    <t>"zaokrouhleno"   108</t>
  </si>
  <si>
    <t>R/959220001</t>
  </si>
  <si>
    <t>Montáž a dodávka chrániček DN 160 - dělených</t>
  </si>
  <si>
    <t>595091517</t>
  </si>
  <si>
    <t>938908411</t>
  </si>
  <si>
    <t>Čištění vozovek splachováním vodou povrchu podkladu nebo krytu živičného, betonového nebo dlážděného</t>
  </si>
  <si>
    <t>1137587520</t>
  </si>
  <si>
    <t>-973469602</t>
  </si>
  <si>
    <t>"kamenivo"   137,940</t>
  </si>
  <si>
    <t>2049470469</t>
  </si>
  <si>
    <t>celkem 8 km</t>
  </si>
  <si>
    <t>137,940*7</t>
  </si>
  <si>
    <t>-1331800773</t>
  </si>
  <si>
    <t>"původní dlažba"   79,828</t>
  </si>
  <si>
    <t>997221569</t>
  </si>
  <si>
    <t>Vodorovná doprava suti  bez naložení, ale se složením a s hrubým urovnáním Příplatek k ceně za každý další i započatý 1 km přes 1 km</t>
  </si>
  <si>
    <t>1833038766</t>
  </si>
  <si>
    <t>-1207328067</t>
  </si>
  <si>
    <t>997221655</t>
  </si>
  <si>
    <t>316363560</t>
  </si>
  <si>
    <t>Přesun hmot pro komunikace s krytem z kameniva, monolitickým betonovým nebo živičným dopravní vzdálenost do 200 m jakékoliv délky objektu</t>
  </si>
  <si>
    <t>1072074862</t>
  </si>
  <si>
    <t>VRN - Vedlejší a ostatní náklady</t>
  </si>
  <si>
    <t>QSB, s.r.o.</t>
  </si>
  <si>
    <t xml:space="preserve">    VRN1 - Průzkumné, geodetické a projektové práce</t>
  </si>
  <si>
    <t xml:space="preserve">    VRN2 - Příprava staveniště</t>
  </si>
  <si>
    <t>VRN1</t>
  </si>
  <si>
    <t>Průzkumné, geodetické a projektové práce</t>
  </si>
  <si>
    <t>010001000</t>
  </si>
  <si>
    <t>Průzkumné, geodetické a projektové práce - výrobní dokumentace, dokumentace skutečného provedení</t>
  </si>
  <si>
    <t>1024</t>
  </si>
  <si>
    <t>-50662822</t>
  </si>
  <si>
    <t>VRN2</t>
  </si>
  <si>
    <t>Příprava staveniště</t>
  </si>
  <si>
    <t>020001000</t>
  </si>
  <si>
    <t>Příprava staveniště - průzkumný vrt, průzkum nosných konstrukcí</t>
  </si>
  <si>
    <t>614827374</t>
  </si>
  <si>
    <t>030001000</t>
  </si>
  <si>
    <t>Zařízení staveniště - buňkoviště, oplocení, ostraha, přípojky, úklid</t>
  </si>
  <si>
    <t>-352084516</t>
  </si>
  <si>
    <t>040001000</t>
  </si>
  <si>
    <t>Inženýrská činnost - kompletační a koordinační činnost, zkoušky a měření neuvedené</t>
  </si>
  <si>
    <t>-1368410254</t>
  </si>
  <si>
    <t>070001000</t>
  </si>
  <si>
    <t>Provozní vlivy - dopravní značení, náhradní rozvod vody, provizorní ochrana</t>
  </si>
  <si>
    <t>902824857</t>
  </si>
  <si>
    <t>090001000.1</t>
  </si>
  <si>
    <t>Ostatní náklady - opatření pro zajištění BOZP</t>
  </si>
  <si>
    <t>-292106198</t>
  </si>
  <si>
    <t>090001000.2</t>
  </si>
  <si>
    <t>Ostatní náklady - čištění a kamerové prohlídky kanalizace</t>
  </si>
  <si>
    <t>-527488479</t>
  </si>
  <si>
    <t>090001000.3</t>
  </si>
  <si>
    <t>Ostatní náklady - zábory</t>
  </si>
  <si>
    <t>-609111883</t>
  </si>
  <si>
    <t>POŽ - 0001</t>
  </si>
  <si>
    <t>POS - 0002</t>
  </si>
  <si>
    <t>POŽ - 0003</t>
  </si>
  <si>
    <t>D - 0004</t>
  </si>
  <si>
    <t>D - 0005</t>
  </si>
  <si>
    <t>D - 0006</t>
  </si>
  <si>
    <t>D - 0007</t>
  </si>
  <si>
    <t>D - 0008</t>
  </si>
  <si>
    <t>POŽ - 0009</t>
  </si>
  <si>
    <t>D - 0010</t>
  </si>
  <si>
    <t>POŽ - 0011</t>
  </si>
  <si>
    <t>POŽ - 0012</t>
  </si>
  <si>
    <t>POŽ - 0013</t>
  </si>
  <si>
    <t>POŽ - 0014</t>
  </si>
  <si>
    <t>POŽ - 0015</t>
  </si>
  <si>
    <t>POŽ - 0016</t>
  </si>
  <si>
    <t>POŽ - 0017</t>
  </si>
  <si>
    <t>POŽ - 0018</t>
  </si>
  <si>
    <t>POŽ - 0019</t>
  </si>
  <si>
    <t>POŽ - 0020</t>
  </si>
  <si>
    <t>POŽ - 0021</t>
  </si>
  <si>
    <t>POŽ - 0022</t>
  </si>
  <si>
    <t>POŽ - 0023</t>
  </si>
  <si>
    <t>POŽ - 0024</t>
  </si>
  <si>
    <t>D - 0025</t>
  </si>
  <si>
    <t>POŽ - 0026</t>
  </si>
  <si>
    <t>POŽ - 0027</t>
  </si>
  <si>
    <t>D - 0028</t>
  </si>
  <si>
    <t>D - 0029</t>
  </si>
  <si>
    <t>D - 0030</t>
  </si>
  <si>
    <t>POS - 0031</t>
  </si>
  <si>
    <t>D - 0032</t>
  </si>
  <si>
    <t>D - 0033</t>
  </si>
  <si>
    <t>D - 0034</t>
  </si>
  <si>
    <t>D - 0035</t>
  </si>
  <si>
    <t>D - 0036</t>
  </si>
  <si>
    <t>D - 0037</t>
  </si>
  <si>
    <t>POŽ - 0038</t>
  </si>
  <si>
    <t>POŽ - 0039</t>
  </si>
  <si>
    <t>POŽ - 0040</t>
  </si>
  <si>
    <t>POŽ - 0041</t>
  </si>
  <si>
    <t>D - 0042</t>
  </si>
  <si>
    <t>POŽ - 0043</t>
  </si>
  <si>
    <t>POŽ - 0044</t>
  </si>
  <si>
    <t>D - 0045</t>
  </si>
  <si>
    <t>D - 0046</t>
  </si>
  <si>
    <t>D - 0047</t>
  </si>
  <si>
    <t>D - 0048</t>
  </si>
  <si>
    <t>D - 0049</t>
  </si>
  <si>
    <t>D - 0050</t>
  </si>
  <si>
    <t>D - 0051</t>
  </si>
  <si>
    <t>D - 0052</t>
  </si>
  <si>
    <t>D - 0053</t>
  </si>
  <si>
    <t>D - 0054</t>
  </si>
  <si>
    <t>D - 0055</t>
  </si>
  <si>
    <t>D - 0056</t>
  </si>
  <si>
    <t>D - 0057</t>
  </si>
  <si>
    <t>D - 0058</t>
  </si>
  <si>
    <t>POŽ - 0059</t>
  </si>
  <si>
    <t>D -0060</t>
  </si>
  <si>
    <t>D - 0061</t>
  </si>
  <si>
    <t>D - 0062</t>
  </si>
  <si>
    <t>D - 0063</t>
  </si>
  <si>
    <t>D - 0064</t>
  </si>
  <si>
    <t>D - 0065</t>
  </si>
  <si>
    <t>D - 0066</t>
  </si>
  <si>
    <t>POŽ - 0067</t>
  </si>
  <si>
    <t>D - 0068</t>
  </si>
  <si>
    <t>POŽ - 0069</t>
  </si>
  <si>
    <t>POŽ - 0070</t>
  </si>
  <si>
    <t>D - 0071</t>
  </si>
  <si>
    <t>D - 0072</t>
  </si>
  <si>
    <t>D - 0073</t>
  </si>
  <si>
    <t>POŽ - 0074</t>
  </si>
  <si>
    <t>POŽ -0075</t>
  </si>
  <si>
    <t>D - 0076</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</si>
</sst>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0" fillId="0" borderId="0" applyNumberFormat="0" applyFill="0" applyBorder="0" applyAlignment="0" applyProtection="0"/>
  </cellStyleXfs>
  <cellXfs count="33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22" xfId="0"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8" fillId="0" borderId="19" xfId="0" applyFont="1" applyBorder="1" applyAlignment="1" applyProtection="1"/>
    <xf numFmtId="0" fontId="8" fillId="0" borderId="20" xfId="0" applyFont="1" applyBorder="1" applyAlignment="1" applyProtection="1"/>
    <xf numFmtId="166" fontId="8" fillId="0" borderId="20" xfId="0" applyNumberFormat="1" applyFont="1" applyBorder="1" applyAlignment="1" applyProtection="1"/>
    <xf numFmtId="166" fontId="8" fillId="0" borderId="21" xfId="0" applyNumberFormat="1" applyFont="1" applyBorder="1" applyAlignment="1" applyProtection="1"/>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39" fillId="0" borderId="0" xfId="0" applyFont="1" applyAlignment="1" applyProtection="1">
      <alignment vertical="top" wrapText="1"/>
    </xf>
    <xf numFmtId="0" fontId="28" fillId="0" borderId="0" xfId="0" applyFont="1" applyAlignment="1" applyProtection="1">
      <alignment horizontal="left" vertical="center" wrapText="1"/>
    </xf>
    <xf numFmtId="0" fontId="31" fillId="0" borderId="0" xfId="0" applyFont="1" applyAlignment="1" applyProtection="1">
      <alignment horizontal="left" vertical="center" wrapText="1"/>
    </xf>
    <xf numFmtId="4" fontId="29" fillId="0" borderId="0" xfId="0" applyNumberFormat="1" applyFont="1" applyAlignment="1" applyProtection="1">
      <alignment horizontal="right" vertical="center"/>
    </xf>
    <xf numFmtId="0" fontId="29" fillId="0" borderId="0" xfId="0" applyFont="1" applyAlignment="1" applyProtection="1">
      <alignment vertical="center"/>
    </xf>
    <xf numFmtId="4" fontId="29" fillId="0" borderId="0" xfId="0" applyNumberFormat="1" applyFont="1" applyAlignment="1" applyProtection="1">
      <alignment vertical="center"/>
    </xf>
    <xf numFmtId="4" fontId="7" fillId="0" borderId="0" xfId="0" applyNumberFormat="1" applyFont="1" applyAlignment="1" applyProtection="1">
      <alignment vertical="center"/>
    </xf>
    <xf numFmtId="0" fontId="7" fillId="0" borderId="0" xfId="0"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6" xfId="0" applyFont="1" applyFill="1" applyBorder="1" applyAlignment="1" applyProtection="1">
      <alignment horizontal="center"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0" fontId="0" fillId="0" borderId="0" xfId="0" applyFont="1" applyAlignment="1" applyProtection="1">
      <alignment vertical="center"/>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9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A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B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C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D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E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F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0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1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2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3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4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5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6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7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8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9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1A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5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6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7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 xmlns:a16="http://schemas.microsoft.com/office/drawing/2014/main" id="{00000000-0008-0000-08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pageSetUpPr fitToPage="1"/>
  </sheetPr>
  <dimension ref="A1:CM124"/>
  <sheetViews>
    <sheetView showGridLines="0" topLeftCell="A91" workbookViewId="0">
      <selection activeCell="J115" sqref="J115:AF115"/>
    </sheetView>
  </sheetViews>
  <sheetFormatPr defaultRowHeight="11.2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c r="A1" s="17" t="s">
        <v>0</v>
      </c>
      <c r="AZ1" s="17" t="s">
        <v>1</v>
      </c>
      <c r="BA1" s="17" t="s">
        <v>2</v>
      </c>
      <c r="BB1" s="17" t="s">
        <v>3</v>
      </c>
      <c r="BT1" s="17" t="s">
        <v>4</v>
      </c>
      <c r="BU1" s="17" t="s">
        <v>4</v>
      </c>
      <c r="BV1" s="17" t="s">
        <v>5</v>
      </c>
    </row>
    <row r="2" spans="1:74" s="1" customFormat="1" ht="36.950000000000003" customHeight="1">
      <c r="AR2" s="315"/>
      <c r="AS2" s="315"/>
      <c r="AT2" s="315"/>
      <c r="AU2" s="315"/>
      <c r="AV2" s="315"/>
      <c r="AW2" s="315"/>
      <c r="AX2" s="315"/>
      <c r="AY2" s="315"/>
      <c r="AZ2" s="315"/>
      <c r="BA2" s="315"/>
      <c r="BB2" s="315"/>
      <c r="BC2" s="315"/>
      <c r="BD2" s="315"/>
      <c r="BE2" s="315"/>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319" t="s">
        <v>14</v>
      </c>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23"/>
      <c r="AQ5" s="23"/>
      <c r="AR5" s="21"/>
      <c r="BE5" s="316" t="s">
        <v>15</v>
      </c>
      <c r="BS5" s="18" t="s">
        <v>6</v>
      </c>
    </row>
    <row r="6" spans="1:74" s="1" customFormat="1" ht="36.950000000000003" customHeight="1">
      <c r="B6" s="22"/>
      <c r="C6" s="23"/>
      <c r="D6" s="29" t="s">
        <v>16</v>
      </c>
      <c r="E6" s="23"/>
      <c r="F6" s="23"/>
      <c r="G6" s="23"/>
      <c r="H6" s="23"/>
      <c r="I6" s="23"/>
      <c r="J6" s="23"/>
      <c r="K6" s="321" t="s">
        <v>17</v>
      </c>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23"/>
      <c r="AQ6" s="23"/>
      <c r="AR6" s="21"/>
      <c r="BE6" s="317"/>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317"/>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317"/>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17"/>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1</v>
      </c>
      <c r="AO10" s="23"/>
      <c r="AP10" s="23"/>
      <c r="AQ10" s="23"/>
      <c r="AR10" s="21"/>
      <c r="BE10" s="317"/>
      <c r="BS10" s="18" t="s">
        <v>6</v>
      </c>
    </row>
    <row r="11" spans="1:74" s="1" customFormat="1" ht="18.399999999999999"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27</v>
      </c>
      <c r="AL11" s="23"/>
      <c r="AM11" s="23"/>
      <c r="AN11" s="28" t="s">
        <v>1</v>
      </c>
      <c r="AO11" s="23"/>
      <c r="AP11" s="23"/>
      <c r="AQ11" s="23"/>
      <c r="AR11" s="21"/>
      <c r="BE11" s="317"/>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17"/>
      <c r="BS12" s="18" t="s">
        <v>6</v>
      </c>
    </row>
    <row r="13" spans="1:74" s="1" customFormat="1" ht="12" customHeight="1">
      <c r="B13" s="22"/>
      <c r="C13" s="23"/>
      <c r="D13" s="30"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29</v>
      </c>
      <c r="AO13" s="23"/>
      <c r="AP13" s="23"/>
      <c r="AQ13" s="23"/>
      <c r="AR13" s="21"/>
      <c r="BE13" s="317"/>
      <c r="BS13" s="18" t="s">
        <v>6</v>
      </c>
    </row>
    <row r="14" spans="1:74" ht="12.75">
      <c r="B14" s="22"/>
      <c r="C14" s="23"/>
      <c r="D14" s="23"/>
      <c r="E14" s="322" t="s">
        <v>29</v>
      </c>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0" t="s">
        <v>27</v>
      </c>
      <c r="AL14" s="23"/>
      <c r="AM14" s="23"/>
      <c r="AN14" s="32" t="s">
        <v>29</v>
      </c>
      <c r="AO14" s="23"/>
      <c r="AP14" s="23"/>
      <c r="AQ14" s="23"/>
      <c r="AR14" s="21"/>
      <c r="BE14" s="317"/>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17"/>
      <c r="BS15" s="18" t="s">
        <v>4</v>
      </c>
    </row>
    <row r="16" spans="1:74" s="1" customFormat="1" ht="12" customHeight="1">
      <c r="B16" s="22"/>
      <c r="C16" s="23"/>
      <c r="D16" s="30"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1</v>
      </c>
      <c r="AO16" s="23"/>
      <c r="AP16" s="23"/>
      <c r="AQ16" s="23"/>
      <c r="AR16" s="21"/>
      <c r="BE16" s="317"/>
      <c r="BS16" s="18" t="s">
        <v>4</v>
      </c>
    </row>
    <row r="17" spans="1:71" s="1" customFormat="1" ht="18.399999999999999"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27</v>
      </c>
      <c r="AL17" s="23"/>
      <c r="AM17" s="23"/>
      <c r="AN17" s="28" t="s">
        <v>1</v>
      </c>
      <c r="AO17" s="23"/>
      <c r="AP17" s="23"/>
      <c r="AQ17" s="23"/>
      <c r="AR17" s="21"/>
      <c r="BE17" s="317"/>
      <c r="BS17" s="18" t="s">
        <v>32</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17"/>
      <c r="BS18" s="18" t="s">
        <v>6</v>
      </c>
    </row>
    <row r="19" spans="1:71" s="1" customFormat="1" ht="12" customHeight="1">
      <c r="B19" s="22"/>
      <c r="C19" s="23"/>
      <c r="D19" s="30"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317"/>
      <c r="BS19" s="18" t="s">
        <v>6</v>
      </c>
    </row>
    <row r="20" spans="1:71" s="1" customFormat="1" ht="18.399999999999999"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27</v>
      </c>
      <c r="AL20" s="23"/>
      <c r="AM20" s="23"/>
      <c r="AN20" s="28" t="s">
        <v>1</v>
      </c>
      <c r="AO20" s="23"/>
      <c r="AP20" s="23"/>
      <c r="AQ20" s="23"/>
      <c r="AR20" s="21"/>
      <c r="BE20" s="317"/>
      <c r="BS20" s="18" t="s">
        <v>32</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17"/>
    </row>
    <row r="22" spans="1:71" s="1" customFormat="1" ht="12" customHeight="1">
      <c r="B22" s="22"/>
      <c r="C22" s="23"/>
      <c r="D22" s="30"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17"/>
    </row>
    <row r="23" spans="1:71" s="1" customFormat="1" ht="71.25" customHeight="1">
      <c r="B23" s="22"/>
      <c r="C23" s="23"/>
      <c r="D23" s="23"/>
      <c r="E23" s="324" t="s">
        <v>36</v>
      </c>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23"/>
      <c r="AP23" s="23"/>
      <c r="AQ23" s="23"/>
      <c r="AR23" s="21"/>
      <c r="BE23" s="317"/>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17"/>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17"/>
    </row>
    <row r="26" spans="1:71" s="2" customFormat="1" ht="25.9" customHeight="1">
      <c r="A26" s="35"/>
      <c r="B26" s="36"/>
      <c r="C26" s="37"/>
      <c r="D26" s="38" t="s">
        <v>37</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25">
        <f>ROUND(AG94,2)</f>
        <v>0</v>
      </c>
      <c r="AL26" s="326"/>
      <c r="AM26" s="326"/>
      <c r="AN26" s="326"/>
      <c r="AO26" s="326"/>
      <c r="AP26" s="37"/>
      <c r="AQ26" s="37"/>
      <c r="AR26" s="40"/>
      <c r="BE26" s="317"/>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17"/>
    </row>
    <row r="28" spans="1:71" s="2" customFormat="1" ht="12.75">
      <c r="A28" s="35"/>
      <c r="B28" s="36"/>
      <c r="C28" s="37"/>
      <c r="D28" s="37"/>
      <c r="E28" s="37"/>
      <c r="F28" s="37"/>
      <c r="G28" s="37"/>
      <c r="H28" s="37"/>
      <c r="I28" s="37"/>
      <c r="J28" s="37"/>
      <c r="K28" s="37"/>
      <c r="L28" s="327" t="s">
        <v>38</v>
      </c>
      <c r="M28" s="327"/>
      <c r="N28" s="327"/>
      <c r="O28" s="327"/>
      <c r="P28" s="327"/>
      <c r="Q28" s="37"/>
      <c r="R28" s="37"/>
      <c r="S28" s="37"/>
      <c r="T28" s="37"/>
      <c r="U28" s="37"/>
      <c r="V28" s="37"/>
      <c r="W28" s="327" t="s">
        <v>39</v>
      </c>
      <c r="X28" s="327"/>
      <c r="Y28" s="327"/>
      <c r="Z28" s="327"/>
      <c r="AA28" s="327"/>
      <c r="AB28" s="327"/>
      <c r="AC28" s="327"/>
      <c r="AD28" s="327"/>
      <c r="AE28" s="327"/>
      <c r="AF28" s="37"/>
      <c r="AG28" s="37"/>
      <c r="AH28" s="37"/>
      <c r="AI28" s="37"/>
      <c r="AJ28" s="37"/>
      <c r="AK28" s="327" t="s">
        <v>40</v>
      </c>
      <c r="AL28" s="327"/>
      <c r="AM28" s="327"/>
      <c r="AN28" s="327"/>
      <c r="AO28" s="327"/>
      <c r="AP28" s="37"/>
      <c r="AQ28" s="37"/>
      <c r="AR28" s="40"/>
      <c r="BE28" s="317"/>
    </row>
    <row r="29" spans="1:71" s="3" customFormat="1" ht="14.45" customHeight="1">
      <c r="B29" s="41"/>
      <c r="C29" s="42"/>
      <c r="D29" s="30" t="s">
        <v>41</v>
      </c>
      <c r="E29" s="42"/>
      <c r="F29" s="30" t="s">
        <v>42</v>
      </c>
      <c r="G29" s="42"/>
      <c r="H29" s="42"/>
      <c r="I29" s="42"/>
      <c r="J29" s="42"/>
      <c r="K29" s="42"/>
      <c r="L29" s="310">
        <v>0.21</v>
      </c>
      <c r="M29" s="309"/>
      <c r="N29" s="309"/>
      <c r="O29" s="309"/>
      <c r="P29" s="309"/>
      <c r="Q29" s="42"/>
      <c r="R29" s="42"/>
      <c r="S29" s="42"/>
      <c r="T29" s="42"/>
      <c r="U29" s="42"/>
      <c r="V29" s="42"/>
      <c r="W29" s="308">
        <f>ROUND(AZ94, 2)</f>
        <v>0</v>
      </c>
      <c r="X29" s="309"/>
      <c r="Y29" s="309"/>
      <c r="Z29" s="309"/>
      <c r="AA29" s="309"/>
      <c r="AB29" s="309"/>
      <c r="AC29" s="309"/>
      <c r="AD29" s="309"/>
      <c r="AE29" s="309"/>
      <c r="AF29" s="42"/>
      <c r="AG29" s="42"/>
      <c r="AH29" s="42"/>
      <c r="AI29" s="42"/>
      <c r="AJ29" s="42"/>
      <c r="AK29" s="308">
        <f>ROUND(AV94, 2)</f>
        <v>0</v>
      </c>
      <c r="AL29" s="309"/>
      <c r="AM29" s="309"/>
      <c r="AN29" s="309"/>
      <c r="AO29" s="309"/>
      <c r="AP29" s="42"/>
      <c r="AQ29" s="42"/>
      <c r="AR29" s="43"/>
      <c r="BE29" s="318"/>
    </row>
    <row r="30" spans="1:71" s="3" customFormat="1" ht="14.45" customHeight="1">
      <c r="B30" s="41"/>
      <c r="C30" s="42"/>
      <c r="D30" s="42"/>
      <c r="E30" s="42"/>
      <c r="F30" s="30" t="s">
        <v>43</v>
      </c>
      <c r="G30" s="42"/>
      <c r="H30" s="42"/>
      <c r="I30" s="42"/>
      <c r="J30" s="42"/>
      <c r="K30" s="42"/>
      <c r="L30" s="310">
        <v>0.15</v>
      </c>
      <c r="M30" s="309"/>
      <c r="N30" s="309"/>
      <c r="O30" s="309"/>
      <c r="P30" s="309"/>
      <c r="Q30" s="42"/>
      <c r="R30" s="42"/>
      <c r="S30" s="42"/>
      <c r="T30" s="42"/>
      <c r="U30" s="42"/>
      <c r="V30" s="42"/>
      <c r="W30" s="308">
        <f>ROUND(BA94, 2)</f>
        <v>0</v>
      </c>
      <c r="X30" s="309"/>
      <c r="Y30" s="309"/>
      <c r="Z30" s="309"/>
      <c r="AA30" s="309"/>
      <c r="AB30" s="309"/>
      <c r="AC30" s="309"/>
      <c r="AD30" s="309"/>
      <c r="AE30" s="309"/>
      <c r="AF30" s="42"/>
      <c r="AG30" s="42"/>
      <c r="AH30" s="42"/>
      <c r="AI30" s="42"/>
      <c r="AJ30" s="42"/>
      <c r="AK30" s="308">
        <f>ROUND(AW94, 2)</f>
        <v>0</v>
      </c>
      <c r="AL30" s="309"/>
      <c r="AM30" s="309"/>
      <c r="AN30" s="309"/>
      <c r="AO30" s="309"/>
      <c r="AP30" s="42"/>
      <c r="AQ30" s="42"/>
      <c r="AR30" s="43"/>
      <c r="BE30" s="318"/>
    </row>
    <row r="31" spans="1:71" s="3" customFormat="1" ht="14.45" hidden="1" customHeight="1">
      <c r="B31" s="41"/>
      <c r="C31" s="42"/>
      <c r="D31" s="42"/>
      <c r="E31" s="42"/>
      <c r="F31" s="30" t="s">
        <v>44</v>
      </c>
      <c r="G31" s="42"/>
      <c r="H31" s="42"/>
      <c r="I31" s="42"/>
      <c r="J31" s="42"/>
      <c r="K31" s="42"/>
      <c r="L31" s="310">
        <v>0.21</v>
      </c>
      <c r="M31" s="309"/>
      <c r="N31" s="309"/>
      <c r="O31" s="309"/>
      <c r="P31" s="309"/>
      <c r="Q31" s="42"/>
      <c r="R31" s="42"/>
      <c r="S31" s="42"/>
      <c r="T31" s="42"/>
      <c r="U31" s="42"/>
      <c r="V31" s="42"/>
      <c r="W31" s="308">
        <f>ROUND(BB94, 2)</f>
        <v>0</v>
      </c>
      <c r="X31" s="309"/>
      <c r="Y31" s="309"/>
      <c r="Z31" s="309"/>
      <c r="AA31" s="309"/>
      <c r="AB31" s="309"/>
      <c r="AC31" s="309"/>
      <c r="AD31" s="309"/>
      <c r="AE31" s="309"/>
      <c r="AF31" s="42"/>
      <c r="AG31" s="42"/>
      <c r="AH31" s="42"/>
      <c r="AI31" s="42"/>
      <c r="AJ31" s="42"/>
      <c r="AK31" s="308">
        <v>0</v>
      </c>
      <c r="AL31" s="309"/>
      <c r="AM31" s="309"/>
      <c r="AN31" s="309"/>
      <c r="AO31" s="309"/>
      <c r="AP31" s="42"/>
      <c r="AQ31" s="42"/>
      <c r="AR31" s="43"/>
      <c r="BE31" s="318"/>
    </row>
    <row r="32" spans="1:71" s="3" customFormat="1" ht="14.45" hidden="1" customHeight="1">
      <c r="B32" s="41"/>
      <c r="C32" s="42"/>
      <c r="D32" s="42"/>
      <c r="E32" s="42"/>
      <c r="F32" s="30" t="s">
        <v>45</v>
      </c>
      <c r="G32" s="42"/>
      <c r="H32" s="42"/>
      <c r="I32" s="42"/>
      <c r="J32" s="42"/>
      <c r="K32" s="42"/>
      <c r="L32" s="310">
        <v>0.15</v>
      </c>
      <c r="M32" s="309"/>
      <c r="N32" s="309"/>
      <c r="O32" s="309"/>
      <c r="P32" s="309"/>
      <c r="Q32" s="42"/>
      <c r="R32" s="42"/>
      <c r="S32" s="42"/>
      <c r="T32" s="42"/>
      <c r="U32" s="42"/>
      <c r="V32" s="42"/>
      <c r="W32" s="308">
        <f>ROUND(BC94, 2)</f>
        <v>0</v>
      </c>
      <c r="X32" s="309"/>
      <c r="Y32" s="309"/>
      <c r="Z32" s="309"/>
      <c r="AA32" s="309"/>
      <c r="AB32" s="309"/>
      <c r="AC32" s="309"/>
      <c r="AD32" s="309"/>
      <c r="AE32" s="309"/>
      <c r="AF32" s="42"/>
      <c r="AG32" s="42"/>
      <c r="AH32" s="42"/>
      <c r="AI32" s="42"/>
      <c r="AJ32" s="42"/>
      <c r="AK32" s="308">
        <v>0</v>
      </c>
      <c r="AL32" s="309"/>
      <c r="AM32" s="309"/>
      <c r="AN32" s="309"/>
      <c r="AO32" s="309"/>
      <c r="AP32" s="42"/>
      <c r="AQ32" s="42"/>
      <c r="AR32" s="43"/>
      <c r="BE32" s="318"/>
    </row>
    <row r="33" spans="1:57" s="3" customFormat="1" ht="14.45" hidden="1" customHeight="1">
      <c r="B33" s="41"/>
      <c r="C33" s="42"/>
      <c r="D33" s="42"/>
      <c r="E33" s="42"/>
      <c r="F33" s="30" t="s">
        <v>46</v>
      </c>
      <c r="G33" s="42"/>
      <c r="H33" s="42"/>
      <c r="I33" s="42"/>
      <c r="J33" s="42"/>
      <c r="K33" s="42"/>
      <c r="L33" s="310">
        <v>0</v>
      </c>
      <c r="M33" s="309"/>
      <c r="N33" s="309"/>
      <c r="O33" s="309"/>
      <c r="P33" s="309"/>
      <c r="Q33" s="42"/>
      <c r="R33" s="42"/>
      <c r="S33" s="42"/>
      <c r="T33" s="42"/>
      <c r="U33" s="42"/>
      <c r="V33" s="42"/>
      <c r="W33" s="308">
        <f>ROUND(BD94, 2)</f>
        <v>0</v>
      </c>
      <c r="X33" s="309"/>
      <c r="Y33" s="309"/>
      <c r="Z33" s="309"/>
      <c r="AA33" s="309"/>
      <c r="AB33" s="309"/>
      <c r="AC33" s="309"/>
      <c r="AD33" s="309"/>
      <c r="AE33" s="309"/>
      <c r="AF33" s="42"/>
      <c r="AG33" s="42"/>
      <c r="AH33" s="42"/>
      <c r="AI33" s="42"/>
      <c r="AJ33" s="42"/>
      <c r="AK33" s="308">
        <v>0</v>
      </c>
      <c r="AL33" s="309"/>
      <c r="AM33" s="309"/>
      <c r="AN33" s="309"/>
      <c r="AO33" s="309"/>
      <c r="AP33" s="42"/>
      <c r="AQ33" s="42"/>
      <c r="AR33" s="43"/>
      <c r="BE33" s="318"/>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17"/>
    </row>
    <row r="35" spans="1:57" s="2" customFormat="1" ht="25.9" customHeight="1">
      <c r="A35" s="35"/>
      <c r="B35" s="36"/>
      <c r="C35" s="44"/>
      <c r="D35" s="45" t="s">
        <v>47</v>
      </c>
      <c r="E35" s="46"/>
      <c r="F35" s="46"/>
      <c r="G35" s="46"/>
      <c r="H35" s="46"/>
      <c r="I35" s="46"/>
      <c r="J35" s="46"/>
      <c r="K35" s="46"/>
      <c r="L35" s="46"/>
      <c r="M35" s="46"/>
      <c r="N35" s="46"/>
      <c r="O35" s="46"/>
      <c r="P35" s="46"/>
      <c r="Q35" s="46"/>
      <c r="R35" s="46"/>
      <c r="S35" s="46"/>
      <c r="T35" s="47" t="s">
        <v>48</v>
      </c>
      <c r="U35" s="46"/>
      <c r="V35" s="46"/>
      <c r="W35" s="46"/>
      <c r="X35" s="314" t="s">
        <v>49</v>
      </c>
      <c r="Y35" s="312"/>
      <c r="Z35" s="312"/>
      <c r="AA35" s="312"/>
      <c r="AB35" s="312"/>
      <c r="AC35" s="46"/>
      <c r="AD35" s="46"/>
      <c r="AE35" s="46"/>
      <c r="AF35" s="46"/>
      <c r="AG35" s="46"/>
      <c r="AH35" s="46"/>
      <c r="AI35" s="46"/>
      <c r="AJ35" s="46"/>
      <c r="AK35" s="311">
        <f>SUM(AK26:AK33)</f>
        <v>0</v>
      </c>
      <c r="AL35" s="312"/>
      <c r="AM35" s="312"/>
      <c r="AN35" s="312"/>
      <c r="AO35" s="313"/>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50</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51</v>
      </c>
      <c r="AI49" s="51"/>
      <c r="AJ49" s="51"/>
      <c r="AK49" s="51"/>
      <c r="AL49" s="51"/>
      <c r="AM49" s="51"/>
      <c r="AN49" s="51"/>
      <c r="AO49" s="51"/>
      <c r="AP49" s="49"/>
      <c r="AQ49" s="49"/>
      <c r="AR49" s="52"/>
    </row>
    <row r="50" spans="1:57">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52</v>
      </c>
      <c r="E60" s="39"/>
      <c r="F60" s="39"/>
      <c r="G60" s="39"/>
      <c r="H60" s="39"/>
      <c r="I60" s="39"/>
      <c r="J60" s="39"/>
      <c r="K60" s="39"/>
      <c r="L60" s="39"/>
      <c r="M60" s="39"/>
      <c r="N60" s="39"/>
      <c r="O60" s="39"/>
      <c r="P60" s="39"/>
      <c r="Q60" s="39"/>
      <c r="R60" s="39"/>
      <c r="S60" s="39"/>
      <c r="T60" s="39"/>
      <c r="U60" s="39"/>
      <c r="V60" s="53" t="s">
        <v>53</v>
      </c>
      <c r="W60" s="39"/>
      <c r="X60" s="39"/>
      <c r="Y60" s="39"/>
      <c r="Z60" s="39"/>
      <c r="AA60" s="39"/>
      <c r="AB60" s="39"/>
      <c r="AC60" s="39"/>
      <c r="AD60" s="39"/>
      <c r="AE60" s="39"/>
      <c r="AF60" s="39"/>
      <c r="AG60" s="39"/>
      <c r="AH60" s="53" t="s">
        <v>52</v>
      </c>
      <c r="AI60" s="39"/>
      <c r="AJ60" s="39"/>
      <c r="AK60" s="39"/>
      <c r="AL60" s="39"/>
      <c r="AM60" s="53" t="s">
        <v>53</v>
      </c>
      <c r="AN60" s="39"/>
      <c r="AO60" s="39"/>
      <c r="AP60" s="37"/>
      <c r="AQ60" s="37"/>
      <c r="AR60" s="40"/>
      <c r="BE60" s="35"/>
    </row>
    <row r="61" spans="1:57">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54</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55</v>
      </c>
      <c r="AI64" s="54"/>
      <c r="AJ64" s="54"/>
      <c r="AK64" s="54"/>
      <c r="AL64" s="54"/>
      <c r="AM64" s="54"/>
      <c r="AN64" s="54"/>
      <c r="AO64" s="54"/>
      <c r="AP64" s="37"/>
      <c r="AQ64" s="37"/>
      <c r="AR64" s="40"/>
      <c r="BE64" s="35"/>
    </row>
    <row r="65" spans="1:57">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52</v>
      </c>
      <c r="E75" s="39"/>
      <c r="F75" s="39"/>
      <c r="G75" s="39"/>
      <c r="H75" s="39"/>
      <c r="I75" s="39"/>
      <c r="J75" s="39"/>
      <c r="K75" s="39"/>
      <c r="L75" s="39"/>
      <c r="M75" s="39"/>
      <c r="N75" s="39"/>
      <c r="O75" s="39"/>
      <c r="P75" s="39"/>
      <c r="Q75" s="39"/>
      <c r="R75" s="39"/>
      <c r="S75" s="39"/>
      <c r="T75" s="39"/>
      <c r="U75" s="39"/>
      <c r="V75" s="53" t="s">
        <v>53</v>
      </c>
      <c r="W75" s="39"/>
      <c r="X75" s="39"/>
      <c r="Y75" s="39"/>
      <c r="Z75" s="39"/>
      <c r="AA75" s="39"/>
      <c r="AB75" s="39"/>
      <c r="AC75" s="39"/>
      <c r="AD75" s="39"/>
      <c r="AE75" s="39"/>
      <c r="AF75" s="39"/>
      <c r="AG75" s="39"/>
      <c r="AH75" s="53" t="s">
        <v>52</v>
      </c>
      <c r="AI75" s="39"/>
      <c r="AJ75" s="39"/>
      <c r="AK75" s="39"/>
      <c r="AL75" s="39"/>
      <c r="AM75" s="53" t="s">
        <v>53</v>
      </c>
      <c r="AN75" s="39"/>
      <c r="AO75" s="39"/>
      <c r="AP75" s="37"/>
      <c r="AQ75" s="37"/>
      <c r="AR75" s="40"/>
      <c r="BE75" s="35"/>
    </row>
    <row r="76" spans="1:57"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56</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5-2019</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16</v>
      </c>
      <c r="D85" s="64"/>
      <c r="E85" s="64"/>
      <c r="F85" s="64"/>
      <c r="G85" s="64"/>
      <c r="H85" s="64"/>
      <c r="I85" s="64"/>
      <c r="J85" s="64"/>
      <c r="K85" s="64"/>
      <c r="L85" s="290" t="str">
        <f>K6</f>
        <v>SO07 - Přístavby, nástavby a stavební úpravy pavilonu CH, Nemocnice ČB - 2.etapa</v>
      </c>
      <c r="M85" s="291"/>
      <c r="N85" s="291"/>
      <c r="O85" s="291"/>
      <c r="P85" s="291"/>
      <c r="Q85" s="291"/>
      <c r="R85" s="291"/>
      <c r="S85" s="291"/>
      <c r="T85" s="291"/>
      <c r="U85" s="291"/>
      <c r="V85" s="291"/>
      <c r="W85" s="291"/>
      <c r="X85" s="291"/>
      <c r="Y85" s="291"/>
      <c r="Z85" s="291"/>
      <c r="AA85" s="291"/>
      <c r="AB85" s="291"/>
      <c r="AC85" s="291"/>
      <c r="AD85" s="291"/>
      <c r="AE85" s="291"/>
      <c r="AF85" s="291"/>
      <c r="AG85" s="291"/>
      <c r="AH85" s="291"/>
      <c r="AI85" s="291"/>
      <c r="AJ85" s="291"/>
      <c r="AK85" s="291"/>
      <c r="AL85" s="291"/>
      <c r="AM85" s="291"/>
      <c r="AN85" s="291"/>
      <c r="AO85" s="291"/>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České Budějovice</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297" t="str">
        <f>IF(AN8= "","",AN8)</f>
        <v>19. 6. 2022</v>
      </c>
      <c r="AN87" s="297"/>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24</v>
      </c>
      <c r="D89" s="37"/>
      <c r="E89" s="37"/>
      <c r="F89" s="37"/>
      <c r="G89" s="37"/>
      <c r="H89" s="37"/>
      <c r="I89" s="37"/>
      <c r="J89" s="37"/>
      <c r="K89" s="37"/>
      <c r="L89" s="60" t="str">
        <f>IF(E11= "","",E11)</f>
        <v>Nemocnice České Budějovice</v>
      </c>
      <c r="M89" s="37"/>
      <c r="N89" s="37"/>
      <c r="O89" s="37"/>
      <c r="P89" s="37"/>
      <c r="Q89" s="37"/>
      <c r="R89" s="37"/>
      <c r="S89" s="37"/>
      <c r="T89" s="37"/>
      <c r="U89" s="37"/>
      <c r="V89" s="37"/>
      <c r="W89" s="37"/>
      <c r="X89" s="37"/>
      <c r="Y89" s="37"/>
      <c r="Z89" s="37"/>
      <c r="AA89" s="37"/>
      <c r="AB89" s="37"/>
      <c r="AC89" s="37"/>
      <c r="AD89" s="37"/>
      <c r="AE89" s="37"/>
      <c r="AF89" s="37"/>
      <c r="AG89" s="37"/>
      <c r="AH89" s="37"/>
      <c r="AI89" s="30" t="s">
        <v>30</v>
      </c>
      <c r="AJ89" s="37"/>
      <c r="AK89" s="37"/>
      <c r="AL89" s="37"/>
      <c r="AM89" s="298" t="str">
        <f>IF(E17="","",E17)</f>
        <v>AGP nova</v>
      </c>
      <c r="AN89" s="299"/>
      <c r="AO89" s="299"/>
      <c r="AP89" s="299"/>
      <c r="AQ89" s="37"/>
      <c r="AR89" s="40"/>
      <c r="AS89" s="300" t="s">
        <v>57</v>
      </c>
      <c r="AT89" s="301"/>
      <c r="AU89" s="68"/>
      <c r="AV89" s="68"/>
      <c r="AW89" s="68"/>
      <c r="AX89" s="68"/>
      <c r="AY89" s="68"/>
      <c r="AZ89" s="68"/>
      <c r="BA89" s="68"/>
      <c r="BB89" s="68"/>
      <c r="BC89" s="68"/>
      <c r="BD89" s="69"/>
      <c r="BE89" s="35"/>
    </row>
    <row r="90" spans="1:91" s="2" customFormat="1" ht="15.2" customHeight="1">
      <c r="A90" s="35"/>
      <c r="B90" s="36"/>
      <c r="C90" s="30" t="s">
        <v>28</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33</v>
      </c>
      <c r="AJ90" s="37"/>
      <c r="AK90" s="37"/>
      <c r="AL90" s="37"/>
      <c r="AM90" s="298" t="str">
        <f>IF(E20="","",E20)</f>
        <v xml:space="preserve"> </v>
      </c>
      <c r="AN90" s="299"/>
      <c r="AO90" s="299"/>
      <c r="AP90" s="299"/>
      <c r="AQ90" s="37"/>
      <c r="AR90" s="40"/>
      <c r="AS90" s="302"/>
      <c r="AT90" s="303"/>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304"/>
      <c r="AT91" s="305"/>
      <c r="AU91" s="72"/>
      <c r="AV91" s="72"/>
      <c r="AW91" s="72"/>
      <c r="AX91" s="72"/>
      <c r="AY91" s="72"/>
      <c r="AZ91" s="72"/>
      <c r="BA91" s="72"/>
      <c r="BB91" s="72"/>
      <c r="BC91" s="72"/>
      <c r="BD91" s="73"/>
      <c r="BE91" s="35"/>
    </row>
    <row r="92" spans="1:91" s="2" customFormat="1" ht="29.25" customHeight="1">
      <c r="A92" s="35"/>
      <c r="B92" s="36"/>
      <c r="C92" s="294" t="s">
        <v>58</v>
      </c>
      <c r="D92" s="293"/>
      <c r="E92" s="293"/>
      <c r="F92" s="293"/>
      <c r="G92" s="293"/>
      <c r="H92" s="74"/>
      <c r="I92" s="292" t="s">
        <v>59</v>
      </c>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306" t="s">
        <v>60</v>
      </c>
      <c r="AH92" s="293"/>
      <c r="AI92" s="293"/>
      <c r="AJ92" s="293"/>
      <c r="AK92" s="293"/>
      <c r="AL92" s="293"/>
      <c r="AM92" s="293"/>
      <c r="AN92" s="292" t="s">
        <v>61</v>
      </c>
      <c r="AO92" s="293"/>
      <c r="AP92" s="307"/>
      <c r="AQ92" s="75" t="s">
        <v>62</v>
      </c>
      <c r="AR92" s="40"/>
      <c r="AS92" s="76" t="s">
        <v>63</v>
      </c>
      <c r="AT92" s="77" t="s">
        <v>64</v>
      </c>
      <c r="AU92" s="77" t="s">
        <v>65</v>
      </c>
      <c r="AV92" s="77" t="s">
        <v>66</v>
      </c>
      <c r="AW92" s="77" t="s">
        <v>67</v>
      </c>
      <c r="AX92" s="77" t="s">
        <v>68</v>
      </c>
      <c r="AY92" s="77" t="s">
        <v>69</v>
      </c>
      <c r="AZ92" s="77" t="s">
        <v>70</v>
      </c>
      <c r="BA92" s="77" t="s">
        <v>71</v>
      </c>
      <c r="BB92" s="77" t="s">
        <v>72</v>
      </c>
      <c r="BC92" s="77" t="s">
        <v>73</v>
      </c>
      <c r="BD92" s="78" t="s">
        <v>74</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75</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295">
        <f>ROUND(AG95+SUM(AG96:AG101)+SUM(AG105:AG112)+SUM(AG115:AG122),2)</f>
        <v>0</v>
      </c>
      <c r="AH94" s="295"/>
      <c r="AI94" s="295"/>
      <c r="AJ94" s="295"/>
      <c r="AK94" s="295"/>
      <c r="AL94" s="295"/>
      <c r="AM94" s="295"/>
      <c r="AN94" s="296">
        <f t="shared" ref="AN94:AN122" si="0">SUM(AG94,AT94)</f>
        <v>0</v>
      </c>
      <c r="AO94" s="296"/>
      <c r="AP94" s="296"/>
      <c r="AQ94" s="86" t="s">
        <v>1</v>
      </c>
      <c r="AR94" s="87"/>
      <c r="AS94" s="88">
        <f>ROUND(AS95+SUM(AS96:AS101)+SUM(AS105:AS112)+SUM(AS115:AS122),2)</f>
        <v>0</v>
      </c>
      <c r="AT94" s="89">
        <f t="shared" ref="AT94:AT122" si="1">ROUND(SUM(AV94:AW94),2)</f>
        <v>0</v>
      </c>
      <c r="AU94" s="90">
        <f>ROUND(AU95+SUM(AU96:AU101)+SUM(AU105:AU112)+SUM(AU115:AU122),5)</f>
        <v>0</v>
      </c>
      <c r="AV94" s="89">
        <f>ROUND(AZ94*L29,2)</f>
        <v>0</v>
      </c>
      <c r="AW94" s="89">
        <f>ROUND(BA94*L30,2)</f>
        <v>0</v>
      </c>
      <c r="AX94" s="89">
        <f>ROUND(BB94*L29,2)</f>
        <v>0</v>
      </c>
      <c r="AY94" s="89">
        <f>ROUND(BC94*L30,2)</f>
        <v>0</v>
      </c>
      <c r="AZ94" s="89">
        <f>ROUND(AZ95+SUM(AZ96:AZ101)+SUM(AZ105:AZ112)+SUM(AZ115:AZ122),2)</f>
        <v>0</v>
      </c>
      <c r="BA94" s="89">
        <f>ROUND(BA95+SUM(BA96:BA101)+SUM(BA105:BA112)+SUM(BA115:BA122),2)</f>
        <v>0</v>
      </c>
      <c r="BB94" s="89">
        <f>ROUND(BB95+SUM(BB96:BB101)+SUM(BB105:BB112)+SUM(BB115:BB122),2)</f>
        <v>0</v>
      </c>
      <c r="BC94" s="89">
        <f>ROUND(BC95+SUM(BC96:BC101)+SUM(BC105:BC112)+SUM(BC115:BC122),2)</f>
        <v>0</v>
      </c>
      <c r="BD94" s="91">
        <f>ROUND(BD95+SUM(BD96:BD101)+SUM(BD105:BD112)+SUM(BD115:BD122),2)</f>
        <v>0</v>
      </c>
      <c r="BS94" s="92" t="s">
        <v>76</v>
      </c>
      <c r="BT94" s="92" t="s">
        <v>77</v>
      </c>
      <c r="BU94" s="93" t="s">
        <v>78</v>
      </c>
      <c r="BV94" s="92" t="s">
        <v>79</v>
      </c>
      <c r="BW94" s="92" t="s">
        <v>5</v>
      </c>
      <c r="BX94" s="92" t="s">
        <v>80</v>
      </c>
      <c r="CL94" s="92" t="s">
        <v>1</v>
      </c>
    </row>
    <row r="95" spans="1:91" s="7" customFormat="1" ht="16.5" customHeight="1">
      <c r="A95" s="94" t="s">
        <v>81</v>
      </c>
      <c r="B95" s="95"/>
      <c r="C95" s="96"/>
      <c r="D95" s="283" t="s">
        <v>82</v>
      </c>
      <c r="E95" s="283"/>
      <c r="F95" s="283"/>
      <c r="G95" s="283"/>
      <c r="H95" s="283"/>
      <c r="I95" s="97"/>
      <c r="J95" s="283" t="s">
        <v>83</v>
      </c>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7">
        <f>'D.1.0 - Bourací práce'!J30</f>
        <v>0</v>
      </c>
      <c r="AH95" s="286"/>
      <c r="AI95" s="286"/>
      <c r="AJ95" s="286"/>
      <c r="AK95" s="286"/>
      <c r="AL95" s="286"/>
      <c r="AM95" s="286"/>
      <c r="AN95" s="287">
        <f t="shared" si="0"/>
        <v>0</v>
      </c>
      <c r="AO95" s="286"/>
      <c r="AP95" s="286"/>
      <c r="AQ95" s="98" t="s">
        <v>84</v>
      </c>
      <c r="AR95" s="99"/>
      <c r="AS95" s="100">
        <v>0</v>
      </c>
      <c r="AT95" s="101">
        <f t="shared" si="1"/>
        <v>0</v>
      </c>
      <c r="AU95" s="102">
        <f>'D.1.0 - Bourací práce'!P130</f>
        <v>0</v>
      </c>
      <c r="AV95" s="101">
        <f>'D.1.0 - Bourací práce'!J33</f>
        <v>0</v>
      </c>
      <c r="AW95" s="101">
        <f>'D.1.0 - Bourací práce'!J34</f>
        <v>0</v>
      </c>
      <c r="AX95" s="101">
        <f>'D.1.0 - Bourací práce'!J35</f>
        <v>0</v>
      </c>
      <c r="AY95" s="101">
        <f>'D.1.0 - Bourací práce'!J36</f>
        <v>0</v>
      </c>
      <c r="AZ95" s="101">
        <f>'D.1.0 - Bourací práce'!F33</f>
        <v>0</v>
      </c>
      <c r="BA95" s="101">
        <f>'D.1.0 - Bourací práce'!F34</f>
        <v>0</v>
      </c>
      <c r="BB95" s="101">
        <f>'D.1.0 - Bourací práce'!F35</f>
        <v>0</v>
      </c>
      <c r="BC95" s="101">
        <f>'D.1.0 - Bourací práce'!F36</f>
        <v>0</v>
      </c>
      <c r="BD95" s="103">
        <f>'D.1.0 - Bourací práce'!F37</f>
        <v>0</v>
      </c>
      <c r="BT95" s="104" t="s">
        <v>85</v>
      </c>
      <c r="BV95" s="104" t="s">
        <v>79</v>
      </c>
      <c r="BW95" s="104" t="s">
        <v>86</v>
      </c>
      <c r="BX95" s="104" t="s">
        <v>5</v>
      </c>
      <c r="CL95" s="104" t="s">
        <v>1</v>
      </c>
      <c r="CM95" s="104" t="s">
        <v>87</v>
      </c>
    </row>
    <row r="96" spans="1:91" s="7" customFormat="1" ht="16.5" customHeight="1">
      <c r="A96" s="94" t="s">
        <v>81</v>
      </c>
      <c r="B96" s="95"/>
      <c r="C96" s="96"/>
      <c r="D96" s="283" t="s">
        <v>88</v>
      </c>
      <c r="E96" s="283"/>
      <c r="F96" s="283"/>
      <c r="G96" s="283"/>
      <c r="H96" s="283"/>
      <c r="I96" s="97"/>
      <c r="J96" s="283" t="s">
        <v>89</v>
      </c>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7">
        <f>'D.1.1 - Stavební část'!J30</f>
        <v>0</v>
      </c>
      <c r="AH96" s="286"/>
      <c r="AI96" s="286"/>
      <c r="AJ96" s="286"/>
      <c r="AK96" s="286"/>
      <c r="AL96" s="286"/>
      <c r="AM96" s="286"/>
      <c r="AN96" s="287">
        <f t="shared" si="0"/>
        <v>0</v>
      </c>
      <c r="AO96" s="286"/>
      <c r="AP96" s="286"/>
      <c r="AQ96" s="98" t="s">
        <v>84</v>
      </c>
      <c r="AR96" s="99"/>
      <c r="AS96" s="100">
        <v>0</v>
      </c>
      <c r="AT96" s="101">
        <f t="shared" si="1"/>
        <v>0</v>
      </c>
      <c r="AU96" s="102">
        <f>'D.1.1 - Stavební část'!P137</f>
        <v>0</v>
      </c>
      <c r="AV96" s="101">
        <f>'D.1.1 - Stavební část'!J33</f>
        <v>0</v>
      </c>
      <c r="AW96" s="101">
        <f>'D.1.1 - Stavební část'!J34</f>
        <v>0</v>
      </c>
      <c r="AX96" s="101">
        <f>'D.1.1 - Stavební část'!J35</f>
        <v>0</v>
      </c>
      <c r="AY96" s="101">
        <f>'D.1.1 - Stavební část'!J36</f>
        <v>0</v>
      </c>
      <c r="AZ96" s="101">
        <f>'D.1.1 - Stavební část'!F33</f>
        <v>0</v>
      </c>
      <c r="BA96" s="101">
        <f>'D.1.1 - Stavební část'!F34</f>
        <v>0</v>
      </c>
      <c r="BB96" s="101">
        <f>'D.1.1 - Stavební část'!F35</f>
        <v>0</v>
      </c>
      <c r="BC96" s="101">
        <f>'D.1.1 - Stavební část'!F36</f>
        <v>0</v>
      </c>
      <c r="BD96" s="103">
        <f>'D.1.1 - Stavební část'!F37</f>
        <v>0</v>
      </c>
      <c r="BT96" s="104" t="s">
        <v>85</v>
      </c>
      <c r="BV96" s="104" t="s">
        <v>79</v>
      </c>
      <c r="BW96" s="104" t="s">
        <v>90</v>
      </c>
      <c r="BX96" s="104" t="s">
        <v>5</v>
      </c>
      <c r="CL96" s="104" t="s">
        <v>1</v>
      </c>
      <c r="CM96" s="104" t="s">
        <v>87</v>
      </c>
    </row>
    <row r="97" spans="1:91" s="7" customFormat="1" ht="16.5" customHeight="1">
      <c r="A97" s="94" t="s">
        <v>81</v>
      </c>
      <c r="B97" s="95"/>
      <c r="C97" s="96"/>
      <c r="D97" s="283" t="s">
        <v>91</v>
      </c>
      <c r="E97" s="283"/>
      <c r="F97" s="283"/>
      <c r="G97" s="283"/>
      <c r="H97" s="283"/>
      <c r="I97" s="97"/>
      <c r="J97" s="283" t="s">
        <v>92</v>
      </c>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7">
        <f>'D.1.1.1 - Stavební výplně'!J30</f>
        <v>0</v>
      </c>
      <c r="AH97" s="286"/>
      <c r="AI97" s="286"/>
      <c r="AJ97" s="286"/>
      <c r="AK97" s="286"/>
      <c r="AL97" s="286"/>
      <c r="AM97" s="286"/>
      <c r="AN97" s="287">
        <f t="shared" si="0"/>
        <v>0</v>
      </c>
      <c r="AO97" s="286"/>
      <c r="AP97" s="286"/>
      <c r="AQ97" s="98" t="s">
        <v>84</v>
      </c>
      <c r="AR97" s="99"/>
      <c r="AS97" s="100">
        <v>0</v>
      </c>
      <c r="AT97" s="101">
        <f t="shared" si="1"/>
        <v>0</v>
      </c>
      <c r="AU97" s="102">
        <f>'D.1.1.1 - Stavební výplně'!P119</f>
        <v>0</v>
      </c>
      <c r="AV97" s="101">
        <f>'D.1.1.1 - Stavební výplně'!J33</f>
        <v>0</v>
      </c>
      <c r="AW97" s="101">
        <f>'D.1.1.1 - Stavební výplně'!J34</f>
        <v>0</v>
      </c>
      <c r="AX97" s="101">
        <f>'D.1.1.1 - Stavební výplně'!J35</f>
        <v>0</v>
      </c>
      <c r="AY97" s="101">
        <f>'D.1.1.1 - Stavební výplně'!J36</f>
        <v>0</v>
      </c>
      <c r="AZ97" s="101">
        <f>'D.1.1.1 - Stavební výplně'!F33</f>
        <v>0</v>
      </c>
      <c r="BA97" s="101">
        <f>'D.1.1.1 - Stavební výplně'!F34</f>
        <v>0</v>
      </c>
      <c r="BB97" s="101">
        <f>'D.1.1.1 - Stavební výplně'!F35</f>
        <v>0</v>
      </c>
      <c r="BC97" s="101">
        <f>'D.1.1.1 - Stavební výplně'!F36</f>
        <v>0</v>
      </c>
      <c r="BD97" s="103">
        <f>'D.1.1.1 - Stavební výplně'!F37</f>
        <v>0</v>
      </c>
      <c r="BT97" s="104" t="s">
        <v>85</v>
      </c>
      <c r="BV97" s="104" t="s">
        <v>79</v>
      </c>
      <c r="BW97" s="104" t="s">
        <v>93</v>
      </c>
      <c r="BX97" s="104" t="s">
        <v>5</v>
      </c>
      <c r="CL97" s="104" t="s">
        <v>1</v>
      </c>
      <c r="CM97" s="104" t="s">
        <v>87</v>
      </c>
    </row>
    <row r="98" spans="1:91" s="7" customFormat="1" ht="16.5" customHeight="1">
      <c r="A98" s="94" t="s">
        <v>81</v>
      </c>
      <c r="B98" s="95"/>
      <c r="C98" s="96"/>
      <c r="D98" s="283" t="s">
        <v>94</v>
      </c>
      <c r="E98" s="283"/>
      <c r="F98" s="283"/>
      <c r="G98" s="283"/>
      <c r="H98" s="283"/>
      <c r="I98" s="97"/>
      <c r="J98" s="283" t="s">
        <v>95</v>
      </c>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7">
        <f>'D.1.1.2 - Ostatní výrobky'!J30</f>
        <v>0</v>
      </c>
      <c r="AH98" s="286"/>
      <c r="AI98" s="286"/>
      <c r="AJ98" s="286"/>
      <c r="AK98" s="286"/>
      <c r="AL98" s="286"/>
      <c r="AM98" s="286"/>
      <c r="AN98" s="287">
        <f t="shared" si="0"/>
        <v>0</v>
      </c>
      <c r="AO98" s="286"/>
      <c r="AP98" s="286"/>
      <c r="AQ98" s="98" t="s">
        <v>84</v>
      </c>
      <c r="AR98" s="99"/>
      <c r="AS98" s="100">
        <v>0</v>
      </c>
      <c r="AT98" s="101">
        <f t="shared" si="1"/>
        <v>0</v>
      </c>
      <c r="AU98" s="102">
        <f>'D.1.1.2 - Ostatní výrobky'!P118</f>
        <v>0</v>
      </c>
      <c r="AV98" s="101">
        <f>'D.1.1.2 - Ostatní výrobky'!J33</f>
        <v>0</v>
      </c>
      <c r="AW98" s="101">
        <f>'D.1.1.2 - Ostatní výrobky'!J34</f>
        <v>0</v>
      </c>
      <c r="AX98" s="101">
        <f>'D.1.1.2 - Ostatní výrobky'!J35</f>
        <v>0</v>
      </c>
      <c r="AY98" s="101">
        <f>'D.1.1.2 - Ostatní výrobky'!J36</f>
        <v>0</v>
      </c>
      <c r="AZ98" s="101">
        <f>'D.1.1.2 - Ostatní výrobky'!F33</f>
        <v>0</v>
      </c>
      <c r="BA98" s="101">
        <f>'D.1.1.2 - Ostatní výrobky'!F34</f>
        <v>0</v>
      </c>
      <c r="BB98" s="101">
        <f>'D.1.1.2 - Ostatní výrobky'!F35</f>
        <v>0</v>
      </c>
      <c r="BC98" s="101">
        <f>'D.1.1.2 - Ostatní výrobky'!F36</f>
        <v>0</v>
      </c>
      <c r="BD98" s="103">
        <f>'D.1.1.2 - Ostatní výrobky'!F37</f>
        <v>0</v>
      </c>
      <c r="BT98" s="104" t="s">
        <v>85</v>
      </c>
      <c r="BV98" s="104" t="s">
        <v>79</v>
      </c>
      <c r="BW98" s="104" t="s">
        <v>96</v>
      </c>
      <c r="BX98" s="104" t="s">
        <v>5</v>
      </c>
      <c r="CL98" s="104" t="s">
        <v>1</v>
      </c>
      <c r="CM98" s="104" t="s">
        <v>87</v>
      </c>
    </row>
    <row r="99" spans="1:91" s="7" customFormat="1" ht="16.5" customHeight="1">
      <c r="A99" s="94" t="s">
        <v>81</v>
      </c>
      <c r="B99" s="95"/>
      <c r="C99" s="96"/>
      <c r="D99" s="283" t="s">
        <v>97</v>
      </c>
      <c r="E99" s="283"/>
      <c r="F99" s="283"/>
      <c r="G99" s="283"/>
      <c r="H99" s="283"/>
      <c r="I99" s="97"/>
      <c r="J99" s="283" t="s">
        <v>98</v>
      </c>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7">
        <f>'D.1.1.3 - Atrium'!J30</f>
        <v>0</v>
      </c>
      <c r="AH99" s="286"/>
      <c r="AI99" s="286"/>
      <c r="AJ99" s="286"/>
      <c r="AK99" s="286"/>
      <c r="AL99" s="286"/>
      <c r="AM99" s="286"/>
      <c r="AN99" s="287">
        <f t="shared" si="0"/>
        <v>0</v>
      </c>
      <c r="AO99" s="286"/>
      <c r="AP99" s="286"/>
      <c r="AQ99" s="98" t="s">
        <v>84</v>
      </c>
      <c r="AR99" s="99"/>
      <c r="AS99" s="100">
        <v>0</v>
      </c>
      <c r="AT99" s="101">
        <f t="shared" si="1"/>
        <v>0</v>
      </c>
      <c r="AU99" s="102">
        <f>'D.1.1.3 - Atrium'!P130</f>
        <v>0</v>
      </c>
      <c r="AV99" s="101">
        <f>'D.1.1.3 - Atrium'!J33</f>
        <v>0</v>
      </c>
      <c r="AW99" s="101">
        <f>'D.1.1.3 - Atrium'!J34</f>
        <v>0</v>
      </c>
      <c r="AX99" s="101">
        <f>'D.1.1.3 - Atrium'!J35</f>
        <v>0</v>
      </c>
      <c r="AY99" s="101">
        <f>'D.1.1.3 - Atrium'!J36</f>
        <v>0</v>
      </c>
      <c r="AZ99" s="101">
        <f>'D.1.1.3 - Atrium'!F33</f>
        <v>0</v>
      </c>
      <c r="BA99" s="101">
        <f>'D.1.1.3 - Atrium'!F34</f>
        <v>0</v>
      </c>
      <c r="BB99" s="101">
        <f>'D.1.1.3 - Atrium'!F35</f>
        <v>0</v>
      </c>
      <c r="BC99" s="101">
        <f>'D.1.1.3 - Atrium'!F36</f>
        <v>0</v>
      </c>
      <c r="BD99" s="103">
        <f>'D.1.1.3 - Atrium'!F37</f>
        <v>0</v>
      </c>
      <c r="BT99" s="104" t="s">
        <v>85</v>
      </c>
      <c r="BV99" s="104" t="s">
        <v>79</v>
      </c>
      <c r="BW99" s="104" t="s">
        <v>99</v>
      </c>
      <c r="BX99" s="104" t="s">
        <v>5</v>
      </c>
      <c r="CL99" s="104" t="s">
        <v>1</v>
      </c>
      <c r="CM99" s="104" t="s">
        <v>87</v>
      </c>
    </row>
    <row r="100" spans="1:91" s="7" customFormat="1" ht="16.5" customHeight="1">
      <c r="A100" s="94" t="s">
        <v>81</v>
      </c>
      <c r="B100" s="95"/>
      <c r="C100" s="96"/>
      <c r="D100" s="283" t="s">
        <v>100</v>
      </c>
      <c r="E100" s="283"/>
      <c r="F100" s="283"/>
      <c r="G100" s="283"/>
      <c r="H100" s="283"/>
      <c r="I100" s="97"/>
      <c r="J100" s="283" t="s">
        <v>101</v>
      </c>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7">
        <f>'D.1.2 - Konstrukční část'!J30</f>
        <v>0</v>
      </c>
      <c r="AH100" s="286"/>
      <c r="AI100" s="286"/>
      <c r="AJ100" s="286"/>
      <c r="AK100" s="286"/>
      <c r="AL100" s="286"/>
      <c r="AM100" s="286"/>
      <c r="AN100" s="287">
        <f t="shared" si="0"/>
        <v>0</v>
      </c>
      <c r="AO100" s="286"/>
      <c r="AP100" s="286"/>
      <c r="AQ100" s="98" t="s">
        <v>84</v>
      </c>
      <c r="AR100" s="99"/>
      <c r="AS100" s="100">
        <v>0</v>
      </c>
      <c r="AT100" s="101">
        <f t="shared" si="1"/>
        <v>0</v>
      </c>
      <c r="AU100" s="102">
        <f>'D.1.2 - Konstrukční část'!P123</f>
        <v>0</v>
      </c>
      <c r="AV100" s="101">
        <f>'D.1.2 - Konstrukční část'!J33</f>
        <v>0</v>
      </c>
      <c r="AW100" s="101">
        <f>'D.1.2 - Konstrukční část'!J34</f>
        <v>0</v>
      </c>
      <c r="AX100" s="101">
        <f>'D.1.2 - Konstrukční část'!J35</f>
        <v>0</v>
      </c>
      <c r="AY100" s="101">
        <f>'D.1.2 - Konstrukční část'!J36</f>
        <v>0</v>
      </c>
      <c r="AZ100" s="101">
        <f>'D.1.2 - Konstrukční část'!F33</f>
        <v>0</v>
      </c>
      <c r="BA100" s="101">
        <f>'D.1.2 - Konstrukční část'!F34</f>
        <v>0</v>
      </c>
      <c r="BB100" s="101">
        <f>'D.1.2 - Konstrukční část'!F35</f>
        <v>0</v>
      </c>
      <c r="BC100" s="101">
        <f>'D.1.2 - Konstrukční část'!F36</f>
        <v>0</v>
      </c>
      <c r="BD100" s="103">
        <f>'D.1.2 - Konstrukční část'!F37</f>
        <v>0</v>
      </c>
      <c r="BT100" s="104" t="s">
        <v>85</v>
      </c>
      <c r="BV100" s="104" t="s">
        <v>79</v>
      </c>
      <c r="BW100" s="104" t="s">
        <v>102</v>
      </c>
      <c r="BX100" s="104" t="s">
        <v>5</v>
      </c>
      <c r="CL100" s="104" t="s">
        <v>1</v>
      </c>
      <c r="CM100" s="104" t="s">
        <v>87</v>
      </c>
    </row>
    <row r="101" spans="1:91" s="7" customFormat="1" ht="16.5" customHeight="1">
      <c r="B101" s="95"/>
      <c r="C101" s="96"/>
      <c r="D101" s="283" t="s">
        <v>103</v>
      </c>
      <c r="E101" s="283"/>
      <c r="F101" s="283"/>
      <c r="G101" s="283"/>
      <c r="H101" s="283"/>
      <c r="I101" s="97"/>
      <c r="J101" s="283" t="s">
        <v>104</v>
      </c>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5">
        <f>ROUND(SUM(AG102:AG104),2)</f>
        <v>0</v>
      </c>
      <c r="AH101" s="286"/>
      <c r="AI101" s="286"/>
      <c r="AJ101" s="286"/>
      <c r="AK101" s="286"/>
      <c r="AL101" s="286"/>
      <c r="AM101" s="286"/>
      <c r="AN101" s="287">
        <f t="shared" si="0"/>
        <v>0</v>
      </c>
      <c r="AO101" s="286"/>
      <c r="AP101" s="286"/>
      <c r="AQ101" s="98" t="s">
        <v>84</v>
      </c>
      <c r="AR101" s="99"/>
      <c r="AS101" s="100">
        <f>ROUND(SUM(AS102:AS104),2)</f>
        <v>0</v>
      </c>
      <c r="AT101" s="101">
        <f t="shared" si="1"/>
        <v>0</v>
      </c>
      <c r="AU101" s="102">
        <f>ROUND(SUM(AU102:AU104),5)</f>
        <v>0</v>
      </c>
      <c r="AV101" s="101">
        <f>ROUND(AZ101*L29,2)</f>
        <v>0</v>
      </c>
      <c r="AW101" s="101">
        <f>ROUND(BA101*L30,2)</f>
        <v>0</v>
      </c>
      <c r="AX101" s="101">
        <f>ROUND(BB101*L29,2)</f>
        <v>0</v>
      </c>
      <c r="AY101" s="101">
        <f>ROUND(BC101*L30,2)</f>
        <v>0</v>
      </c>
      <c r="AZ101" s="101">
        <f>ROUND(SUM(AZ102:AZ104),2)</f>
        <v>0</v>
      </c>
      <c r="BA101" s="101">
        <f>ROUND(SUM(BA102:BA104),2)</f>
        <v>0</v>
      </c>
      <c r="BB101" s="101">
        <f>ROUND(SUM(BB102:BB104),2)</f>
        <v>0</v>
      </c>
      <c r="BC101" s="101">
        <f>ROUND(SUM(BC102:BC104),2)</f>
        <v>0</v>
      </c>
      <c r="BD101" s="103">
        <f>ROUND(SUM(BD102:BD104),2)</f>
        <v>0</v>
      </c>
      <c r="BS101" s="104" t="s">
        <v>76</v>
      </c>
      <c r="BT101" s="104" t="s">
        <v>85</v>
      </c>
      <c r="BU101" s="104" t="s">
        <v>78</v>
      </c>
      <c r="BV101" s="104" t="s">
        <v>79</v>
      </c>
      <c r="BW101" s="104" t="s">
        <v>105</v>
      </c>
      <c r="BX101" s="104" t="s">
        <v>5</v>
      </c>
      <c r="CL101" s="104" t="s">
        <v>1</v>
      </c>
      <c r="CM101" s="104" t="s">
        <v>87</v>
      </c>
    </row>
    <row r="102" spans="1:91" s="4" customFormat="1" ht="16.5" customHeight="1">
      <c r="A102" s="94" t="s">
        <v>81</v>
      </c>
      <c r="B102" s="59"/>
      <c r="C102" s="105"/>
      <c r="D102" s="105"/>
      <c r="E102" s="284" t="s">
        <v>106</v>
      </c>
      <c r="F102" s="284"/>
      <c r="G102" s="284"/>
      <c r="H102" s="284"/>
      <c r="I102" s="284"/>
      <c r="J102" s="105"/>
      <c r="K102" s="284" t="s">
        <v>107</v>
      </c>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8">
        <f>'D.1.4.1.1 - Vnitřní  kana...'!J32</f>
        <v>0</v>
      </c>
      <c r="AH102" s="289"/>
      <c r="AI102" s="289"/>
      <c r="AJ102" s="289"/>
      <c r="AK102" s="289"/>
      <c r="AL102" s="289"/>
      <c r="AM102" s="289"/>
      <c r="AN102" s="288">
        <f t="shared" si="0"/>
        <v>0</v>
      </c>
      <c r="AO102" s="289"/>
      <c r="AP102" s="289"/>
      <c r="AQ102" s="106" t="s">
        <v>108</v>
      </c>
      <c r="AR102" s="61"/>
      <c r="AS102" s="107">
        <v>0</v>
      </c>
      <c r="AT102" s="108">
        <f t="shared" si="1"/>
        <v>0</v>
      </c>
      <c r="AU102" s="109">
        <f>'D.1.4.1.1 - Vnitřní  kana...'!P128</f>
        <v>0</v>
      </c>
      <c r="AV102" s="108">
        <f>'D.1.4.1.1 - Vnitřní  kana...'!J35</f>
        <v>0</v>
      </c>
      <c r="AW102" s="108">
        <f>'D.1.4.1.1 - Vnitřní  kana...'!J36</f>
        <v>0</v>
      </c>
      <c r="AX102" s="108">
        <f>'D.1.4.1.1 - Vnitřní  kana...'!J37</f>
        <v>0</v>
      </c>
      <c r="AY102" s="108">
        <f>'D.1.4.1.1 - Vnitřní  kana...'!J38</f>
        <v>0</v>
      </c>
      <c r="AZ102" s="108">
        <f>'D.1.4.1.1 - Vnitřní  kana...'!F35</f>
        <v>0</v>
      </c>
      <c r="BA102" s="108">
        <f>'D.1.4.1.1 - Vnitřní  kana...'!F36</f>
        <v>0</v>
      </c>
      <c r="BB102" s="108">
        <f>'D.1.4.1.1 - Vnitřní  kana...'!F37</f>
        <v>0</v>
      </c>
      <c r="BC102" s="108">
        <f>'D.1.4.1.1 - Vnitřní  kana...'!F38</f>
        <v>0</v>
      </c>
      <c r="BD102" s="110">
        <f>'D.1.4.1.1 - Vnitřní  kana...'!F39</f>
        <v>0</v>
      </c>
      <c r="BT102" s="111" t="s">
        <v>87</v>
      </c>
      <c r="BV102" s="111" t="s">
        <v>79</v>
      </c>
      <c r="BW102" s="111" t="s">
        <v>109</v>
      </c>
      <c r="BX102" s="111" t="s">
        <v>105</v>
      </c>
      <c r="CL102" s="111" t="s">
        <v>1</v>
      </c>
    </row>
    <row r="103" spans="1:91" s="4" customFormat="1" ht="16.5" customHeight="1">
      <c r="A103" s="94" t="s">
        <v>81</v>
      </c>
      <c r="B103" s="59"/>
      <c r="C103" s="105"/>
      <c r="D103" s="105"/>
      <c r="E103" s="284" t="s">
        <v>110</v>
      </c>
      <c r="F103" s="284"/>
      <c r="G103" s="284"/>
      <c r="H103" s="284"/>
      <c r="I103" s="284"/>
      <c r="J103" s="105"/>
      <c r="K103" s="284" t="s">
        <v>111</v>
      </c>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8">
        <f>'D.1.4.1.2 - Vnitřní vodovod'!J32</f>
        <v>0</v>
      </c>
      <c r="AH103" s="289"/>
      <c r="AI103" s="289"/>
      <c r="AJ103" s="289"/>
      <c r="AK103" s="289"/>
      <c r="AL103" s="289"/>
      <c r="AM103" s="289"/>
      <c r="AN103" s="288">
        <f t="shared" si="0"/>
        <v>0</v>
      </c>
      <c r="AO103" s="289"/>
      <c r="AP103" s="289"/>
      <c r="AQ103" s="106" t="s">
        <v>108</v>
      </c>
      <c r="AR103" s="61"/>
      <c r="AS103" s="107">
        <v>0</v>
      </c>
      <c r="AT103" s="108">
        <f t="shared" si="1"/>
        <v>0</v>
      </c>
      <c r="AU103" s="109">
        <f>'D.1.4.1.2 - Vnitřní vodovod'!P131</f>
        <v>0</v>
      </c>
      <c r="AV103" s="108">
        <f>'D.1.4.1.2 - Vnitřní vodovod'!J35</f>
        <v>0</v>
      </c>
      <c r="AW103" s="108">
        <f>'D.1.4.1.2 - Vnitřní vodovod'!J36</f>
        <v>0</v>
      </c>
      <c r="AX103" s="108">
        <f>'D.1.4.1.2 - Vnitřní vodovod'!J37</f>
        <v>0</v>
      </c>
      <c r="AY103" s="108">
        <f>'D.1.4.1.2 - Vnitřní vodovod'!J38</f>
        <v>0</v>
      </c>
      <c r="AZ103" s="108">
        <f>'D.1.4.1.2 - Vnitřní vodovod'!F35</f>
        <v>0</v>
      </c>
      <c r="BA103" s="108">
        <f>'D.1.4.1.2 - Vnitřní vodovod'!F36</f>
        <v>0</v>
      </c>
      <c r="BB103" s="108">
        <f>'D.1.4.1.2 - Vnitřní vodovod'!F37</f>
        <v>0</v>
      </c>
      <c r="BC103" s="108">
        <f>'D.1.4.1.2 - Vnitřní vodovod'!F38</f>
        <v>0</v>
      </c>
      <c r="BD103" s="110">
        <f>'D.1.4.1.2 - Vnitřní vodovod'!F39</f>
        <v>0</v>
      </c>
      <c r="BT103" s="111" t="s">
        <v>87</v>
      </c>
      <c r="BV103" s="111" t="s">
        <v>79</v>
      </c>
      <c r="BW103" s="111" t="s">
        <v>112</v>
      </c>
      <c r="BX103" s="111" t="s">
        <v>105</v>
      </c>
      <c r="CL103" s="111" t="s">
        <v>1</v>
      </c>
    </row>
    <row r="104" spans="1:91" s="4" customFormat="1" ht="16.5" customHeight="1">
      <c r="A104" s="94" t="s">
        <v>81</v>
      </c>
      <c r="B104" s="59"/>
      <c r="C104" s="105"/>
      <c r="D104" s="105"/>
      <c r="E104" s="284" t="s">
        <v>113</v>
      </c>
      <c r="F104" s="284"/>
      <c r="G104" s="284"/>
      <c r="H104" s="284"/>
      <c r="I104" s="284"/>
      <c r="J104" s="105"/>
      <c r="K104" s="284" t="s">
        <v>114</v>
      </c>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8">
        <f>'D.1.4.1.3 - Venkovní kana...'!J32</f>
        <v>0</v>
      </c>
      <c r="AH104" s="289"/>
      <c r="AI104" s="289"/>
      <c r="AJ104" s="289"/>
      <c r="AK104" s="289"/>
      <c r="AL104" s="289"/>
      <c r="AM104" s="289"/>
      <c r="AN104" s="288">
        <f t="shared" si="0"/>
        <v>0</v>
      </c>
      <c r="AO104" s="289"/>
      <c r="AP104" s="289"/>
      <c r="AQ104" s="106" t="s">
        <v>108</v>
      </c>
      <c r="AR104" s="61"/>
      <c r="AS104" s="107">
        <v>0</v>
      </c>
      <c r="AT104" s="108">
        <f t="shared" si="1"/>
        <v>0</v>
      </c>
      <c r="AU104" s="109">
        <f>'D.1.4.1.3 - Venkovní kana...'!P131</f>
        <v>0</v>
      </c>
      <c r="AV104" s="108">
        <f>'D.1.4.1.3 - Venkovní kana...'!J35</f>
        <v>0</v>
      </c>
      <c r="AW104" s="108">
        <f>'D.1.4.1.3 - Venkovní kana...'!J36</f>
        <v>0</v>
      </c>
      <c r="AX104" s="108">
        <f>'D.1.4.1.3 - Venkovní kana...'!J37</f>
        <v>0</v>
      </c>
      <c r="AY104" s="108">
        <f>'D.1.4.1.3 - Venkovní kana...'!J38</f>
        <v>0</v>
      </c>
      <c r="AZ104" s="108">
        <f>'D.1.4.1.3 - Venkovní kana...'!F35</f>
        <v>0</v>
      </c>
      <c r="BA104" s="108">
        <f>'D.1.4.1.3 - Venkovní kana...'!F36</f>
        <v>0</v>
      </c>
      <c r="BB104" s="108">
        <f>'D.1.4.1.3 - Venkovní kana...'!F37</f>
        <v>0</v>
      </c>
      <c r="BC104" s="108">
        <f>'D.1.4.1.3 - Venkovní kana...'!F38</f>
        <v>0</v>
      </c>
      <c r="BD104" s="110">
        <f>'D.1.4.1.3 - Venkovní kana...'!F39</f>
        <v>0</v>
      </c>
      <c r="BT104" s="111" t="s">
        <v>87</v>
      </c>
      <c r="BV104" s="111" t="s">
        <v>79</v>
      </c>
      <c r="BW104" s="111" t="s">
        <v>115</v>
      </c>
      <c r="BX104" s="111" t="s">
        <v>105</v>
      </c>
      <c r="CL104" s="111" t="s">
        <v>1</v>
      </c>
    </row>
    <row r="105" spans="1:91" s="7" customFormat="1" ht="16.5" customHeight="1">
      <c r="A105" s="94" t="s">
        <v>81</v>
      </c>
      <c r="B105" s="95"/>
      <c r="C105" s="96"/>
      <c r="D105" s="283" t="s">
        <v>116</v>
      </c>
      <c r="E105" s="283"/>
      <c r="F105" s="283"/>
      <c r="G105" s="283"/>
      <c r="H105" s="283"/>
      <c r="I105" s="97"/>
      <c r="J105" s="283" t="s">
        <v>117</v>
      </c>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7">
        <f>'D.1.4.2 - Silnoproud'!J30</f>
        <v>0</v>
      </c>
      <c r="AH105" s="286"/>
      <c r="AI105" s="286"/>
      <c r="AJ105" s="286"/>
      <c r="AK105" s="286"/>
      <c r="AL105" s="286"/>
      <c r="AM105" s="286"/>
      <c r="AN105" s="287">
        <f t="shared" si="0"/>
        <v>0</v>
      </c>
      <c r="AO105" s="286"/>
      <c r="AP105" s="286"/>
      <c r="AQ105" s="98" t="s">
        <v>84</v>
      </c>
      <c r="AR105" s="99"/>
      <c r="AS105" s="100">
        <v>0</v>
      </c>
      <c r="AT105" s="101">
        <f t="shared" si="1"/>
        <v>0</v>
      </c>
      <c r="AU105" s="102">
        <f>'D.1.4.2 - Silnoproud'!P130</f>
        <v>0</v>
      </c>
      <c r="AV105" s="101">
        <f>'D.1.4.2 - Silnoproud'!J33</f>
        <v>0</v>
      </c>
      <c r="AW105" s="101">
        <f>'D.1.4.2 - Silnoproud'!J34</f>
        <v>0</v>
      </c>
      <c r="AX105" s="101">
        <f>'D.1.4.2 - Silnoproud'!J35</f>
        <v>0</v>
      </c>
      <c r="AY105" s="101">
        <f>'D.1.4.2 - Silnoproud'!J36</f>
        <v>0</v>
      </c>
      <c r="AZ105" s="101">
        <f>'D.1.4.2 - Silnoproud'!F33</f>
        <v>0</v>
      </c>
      <c r="BA105" s="101">
        <f>'D.1.4.2 - Silnoproud'!F34</f>
        <v>0</v>
      </c>
      <c r="BB105" s="101">
        <f>'D.1.4.2 - Silnoproud'!F35</f>
        <v>0</v>
      </c>
      <c r="BC105" s="101">
        <f>'D.1.4.2 - Silnoproud'!F36</f>
        <v>0</v>
      </c>
      <c r="BD105" s="103">
        <f>'D.1.4.2 - Silnoproud'!F37</f>
        <v>0</v>
      </c>
      <c r="BT105" s="104" t="s">
        <v>85</v>
      </c>
      <c r="BV105" s="104" t="s">
        <v>79</v>
      </c>
      <c r="BW105" s="104" t="s">
        <v>118</v>
      </c>
      <c r="BX105" s="104" t="s">
        <v>5</v>
      </c>
      <c r="CL105" s="104" t="s">
        <v>1</v>
      </c>
      <c r="CM105" s="104" t="s">
        <v>87</v>
      </c>
    </row>
    <row r="106" spans="1:91" s="7" customFormat="1" ht="16.5" customHeight="1">
      <c r="A106" s="94" t="s">
        <v>81</v>
      </c>
      <c r="B106" s="95"/>
      <c r="C106" s="96"/>
      <c r="D106" s="283" t="s">
        <v>119</v>
      </c>
      <c r="E106" s="283"/>
      <c r="F106" s="283"/>
      <c r="G106" s="283"/>
      <c r="H106" s="283"/>
      <c r="I106" s="97"/>
      <c r="J106" s="283" t="s">
        <v>120</v>
      </c>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7">
        <f>'D.1.4.3 - Chlazení vodní'!J30</f>
        <v>0</v>
      </c>
      <c r="AH106" s="286"/>
      <c r="AI106" s="286"/>
      <c r="AJ106" s="286"/>
      <c r="AK106" s="286"/>
      <c r="AL106" s="286"/>
      <c r="AM106" s="286"/>
      <c r="AN106" s="287">
        <f t="shared" si="0"/>
        <v>0</v>
      </c>
      <c r="AO106" s="286"/>
      <c r="AP106" s="286"/>
      <c r="AQ106" s="98" t="s">
        <v>84</v>
      </c>
      <c r="AR106" s="99"/>
      <c r="AS106" s="100">
        <v>0</v>
      </c>
      <c r="AT106" s="101">
        <f t="shared" si="1"/>
        <v>0</v>
      </c>
      <c r="AU106" s="102">
        <f>'D.1.4.3 - Chlazení vodní'!P155</f>
        <v>0</v>
      </c>
      <c r="AV106" s="101">
        <f>'D.1.4.3 - Chlazení vodní'!J33</f>
        <v>0</v>
      </c>
      <c r="AW106" s="101">
        <f>'D.1.4.3 - Chlazení vodní'!J34</f>
        <v>0</v>
      </c>
      <c r="AX106" s="101">
        <f>'D.1.4.3 - Chlazení vodní'!J35</f>
        <v>0</v>
      </c>
      <c r="AY106" s="101">
        <f>'D.1.4.3 - Chlazení vodní'!J36</f>
        <v>0</v>
      </c>
      <c r="AZ106" s="101">
        <f>'D.1.4.3 - Chlazení vodní'!F33</f>
        <v>0</v>
      </c>
      <c r="BA106" s="101">
        <f>'D.1.4.3 - Chlazení vodní'!F34</f>
        <v>0</v>
      </c>
      <c r="BB106" s="101">
        <f>'D.1.4.3 - Chlazení vodní'!F35</f>
        <v>0</v>
      </c>
      <c r="BC106" s="101">
        <f>'D.1.4.3 - Chlazení vodní'!F36</f>
        <v>0</v>
      </c>
      <c r="BD106" s="103">
        <f>'D.1.4.3 - Chlazení vodní'!F37</f>
        <v>0</v>
      </c>
      <c r="BT106" s="104" t="s">
        <v>85</v>
      </c>
      <c r="BV106" s="104" t="s">
        <v>79</v>
      </c>
      <c r="BW106" s="104" t="s">
        <v>121</v>
      </c>
      <c r="BX106" s="104" t="s">
        <v>5</v>
      </c>
      <c r="CL106" s="104" t="s">
        <v>1</v>
      </c>
      <c r="CM106" s="104" t="s">
        <v>87</v>
      </c>
    </row>
    <row r="107" spans="1:91" s="7" customFormat="1" ht="24.75" customHeight="1">
      <c r="A107" s="94" t="s">
        <v>81</v>
      </c>
      <c r="B107" s="95"/>
      <c r="C107" s="96"/>
      <c r="D107" s="283" t="s">
        <v>122</v>
      </c>
      <c r="E107" s="283"/>
      <c r="F107" s="283"/>
      <c r="G107" s="283"/>
      <c r="H107" s="283"/>
      <c r="I107" s="97"/>
      <c r="J107" s="283" t="s">
        <v>123</v>
      </c>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7">
        <f>'D.1.4.4.1 - VRF chlazení'!J30</f>
        <v>0</v>
      </c>
      <c r="AH107" s="286"/>
      <c r="AI107" s="286"/>
      <c r="AJ107" s="286"/>
      <c r="AK107" s="286"/>
      <c r="AL107" s="286"/>
      <c r="AM107" s="286"/>
      <c r="AN107" s="287">
        <f t="shared" si="0"/>
        <v>0</v>
      </c>
      <c r="AO107" s="286"/>
      <c r="AP107" s="286"/>
      <c r="AQ107" s="98" t="s">
        <v>84</v>
      </c>
      <c r="AR107" s="99"/>
      <c r="AS107" s="100">
        <v>0</v>
      </c>
      <c r="AT107" s="101">
        <f t="shared" si="1"/>
        <v>0</v>
      </c>
      <c r="AU107" s="102">
        <f>'D.1.4.4.1 - VRF chlazení'!P122</f>
        <v>0</v>
      </c>
      <c r="AV107" s="101">
        <f>'D.1.4.4.1 - VRF chlazení'!J33</f>
        <v>0</v>
      </c>
      <c r="AW107" s="101">
        <f>'D.1.4.4.1 - VRF chlazení'!J34</f>
        <v>0</v>
      </c>
      <c r="AX107" s="101">
        <f>'D.1.4.4.1 - VRF chlazení'!J35</f>
        <v>0</v>
      </c>
      <c r="AY107" s="101">
        <f>'D.1.4.4.1 - VRF chlazení'!J36</f>
        <v>0</v>
      </c>
      <c r="AZ107" s="101">
        <f>'D.1.4.4.1 - VRF chlazení'!F33</f>
        <v>0</v>
      </c>
      <c r="BA107" s="101">
        <f>'D.1.4.4.1 - VRF chlazení'!F34</f>
        <v>0</v>
      </c>
      <c r="BB107" s="101">
        <f>'D.1.4.4.1 - VRF chlazení'!F35</f>
        <v>0</v>
      </c>
      <c r="BC107" s="101">
        <f>'D.1.4.4.1 - VRF chlazení'!F36</f>
        <v>0</v>
      </c>
      <c r="BD107" s="103">
        <f>'D.1.4.4.1 - VRF chlazení'!F37</f>
        <v>0</v>
      </c>
      <c r="BT107" s="104" t="s">
        <v>85</v>
      </c>
      <c r="BV107" s="104" t="s">
        <v>79</v>
      </c>
      <c r="BW107" s="104" t="s">
        <v>124</v>
      </c>
      <c r="BX107" s="104" t="s">
        <v>5</v>
      </c>
      <c r="CL107" s="104" t="s">
        <v>1</v>
      </c>
      <c r="CM107" s="104" t="s">
        <v>87</v>
      </c>
    </row>
    <row r="108" spans="1:91" s="7" customFormat="1" ht="24.75" customHeight="1">
      <c r="A108" s="94" t="s">
        <v>81</v>
      </c>
      <c r="B108" s="95"/>
      <c r="C108" s="96"/>
      <c r="D108" s="283" t="s">
        <v>125</v>
      </c>
      <c r="E108" s="283"/>
      <c r="F108" s="283"/>
      <c r="G108" s="283"/>
      <c r="H108" s="283"/>
      <c r="I108" s="97"/>
      <c r="J108" s="283" t="s">
        <v>126</v>
      </c>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7">
        <f>'D.1.4.4.2 - Chlazení TM'!J30</f>
        <v>0</v>
      </c>
      <c r="AH108" s="286"/>
      <c r="AI108" s="286"/>
      <c r="AJ108" s="286"/>
      <c r="AK108" s="286"/>
      <c r="AL108" s="286"/>
      <c r="AM108" s="286"/>
      <c r="AN108" s="287">
        <f t="shared" si="0"/>
        <v>0</v>
      </c>
      <c r="AO108" s="286"/>
      <c r="AP108" s="286"/>
      <c r="AQ108" s="98" t="s">
        <v>84</v>
      </c>
      <c r="AR108" s="99"/>
      <c r="AS108" s="100">
        <v>0</v>
      </c>
      <c r="AT108" s="101">
        <f t="shared" si="1"/>
        <v>0</v>
      </c>
      <c r="AU108" s="102">
        <f>'D.1.4.4.2 - Chlazení TM'!P120</f>
        <v>0</v>
      </c>
      <c r="AV108" s="101">
        <f>'D.1.4.4.2 - Chlazení TM'!J33</f>
        <v>0</v>
      </c>
      <c r="AW108" s="101">
        <f>'D.1.4.4.2 - Chlazení TM'!J34</f>
        <v>0</v>
      </c>
      <c r="AX108" s="101">
        <f>'D.1.4.4.2 - Chlazení TM'!J35</f>
        <v>0</v>
      </c>
      <c r="AY108" s="101">
        <f>'D.1.4.4.2 - Chlazení TM'!J36</f>
        <v>0</v>
      </c>
      <c r="AZ108" s="101">
        <f>'D.1.4.4.2 - Chlazení TM'!F33</f>
        <v>0</v>
      </c>
      <c r="BA108" s="101">
        <f>'D.1.4.4.2 - Chlazení TM'!F34</f>
        <v>0</v>
      </c>
      <c r="BB108" s="101">
        <f>'D.1.4.4.2 - Chlazení TM'!F35</f>
        <v>0</v>
      </c>
      <c r="BC108" s="101">
        <f>'D.1.4.4.2 - Chlazení TM'!F36</f>
        <v>0</v>
      </c>
      <c r="BD108" s="103">
        <f>'D.1.4.4.2 - Chlazení TM'!F37</f>
        <v>0</v>
      </c>
      <c r="BT108" s="104" t="s">
        <v>85</v>
      </c>
      <c r="BV108" s="104" t="s">
        <v>79</v>
      </c>
      <c r="BW108" s="104" t="s">
        <v>127</v>
      </c>
      <c r="BX108" s="104" t="s">
        <v>5</v>
      </c>
      <c r="CL108" s="104" t="s">
        <v>1</v>
      </c>
      <c r="CM108" s="104" t="s">
        <v>87</v>
      </c>
    </row>
    <row r="109" spans="1:91" s="7" customFormat="1" ht="16.5" customHeight="1">
      <c r="A109" s="94" t="s">
        <v>81</v>
      </c>
      <c r="B109" s="95"/>
      <c r="C109" s="96"/>
      <c r="D109" s="283" t="s">
        <v>128</v>
      </c>
      <c r="E109" s="283"/>
      <c r="F109" s="283"/>
      <c r="G109" s="283"/>
      <c r="H109" s="283"/>
      <c r="I109" s="97"/>
      <c r="J109" s="283" t="s">
        <v>129</v>
      </c>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7">
        <f>'D.1.4.5 - Slaboproud'!J30</f>
        <v>0</v>
      </c>
      <c r="AH109" s="286"/>
      <c r="AI109" s="286"/>
      <c r="AJ109" s="286"/>
      <c r="AK109" s="286"/>
      <c r="AL109" s="286"/>
      <c r="AM109" s="286"/>
      <c r="AN109" s="287">
        <f t="shared" si="0"/>
        <v>0</v>
      </c>
      <c r="AO109" s="286"/>
      <c r="AP109" s="286"/>
      <c r="AQ109" s="98" t="s">
        <v>84</v>
      </c>
      <c r="AR109" s="99"/>
      <c r="AS109" s="100">
        <v>0</v>
      </c>
      <c r="AT109" s="101">
        <f t="shared" si="1"/>
        <v>0</v>
      </c>
      <c r="AU109" s="102">
        <f>'D.1.4.5 - Slaboproud'!P124</f>
        <v>0</v>
      </c>
      <c r="AV109" s="101">
        <f>'D.1.4.5 - Slaboproud'!J33</f>
        <v>0</v>
      </c>
      <c r="AW109" s="101">
        <f>'D.1.4.5 - Slaboproud'!J34</f>
        <v>0</v>
      </c>
      <c r="AX109" s="101">
        <f>'D.1.4.5 - Slaboproud'!J35</f>
        <v>0</v>
      </c>
      <c r="AY109" s="101">
        <f>'D.1.4.5 - Slaboproud'!J36</f>
        <v>0</v>
      </c>
      <c r="AZ109" s="101">
        <f>'D.1.4.5 - Slaboproud'!F33</f>
        <v>0</v>
      </c>
      <c r="BA109" s="101">
        <f>'D.1.4.5 - Slaboproud'!F34</f>
        <v>0</v>
      </c>
      <c r="BB109" s="101">
        <f>'D.1.4.5 - Slaboproud'!F35</f>
        <v>0</v>
      </c>
      <c r="BC109" s="101">
        <f>'D.1.4.5 - Slaboproud'!F36</f>
        <v>0</v>
      </c>
      <c r="BD109" s="103">
        <f>'D.1.4.5 - Slaboproud'!F37</f>
        <v>0</v>
      </c>
      <c r="BT109" s="104" t="s">
        <v>85</v>
      </c>
      <c r="BV109" s="104" t="s">
        <v>79</v>
      </c>
      <c r="BW109" s="104" t="s">
        <v>130</v>
      </c>
      <c r="BX109" s="104" t="s">
        <v>5</v>
      </c>
      <c r="CL109" s="104" t="s">
        <v>1</v>
      </c>
      <c r="CM109" s="104" t="s">
        <v>87</v>
      </c>
    </row>
    <row r="110" spans="1:91" s="7" customFormat="1" ht="16.5" customHeight="1">
      <c r="A110" s="94" t="s">
        <v>81</v>
      </c>
      <c r="B110" s="95"/>
      <c r="C110" s="96"/>
      <c r="D110" s="283" t="s">
        <v>131</v>
      </c>
      <c r="E110" s="283"/>
      <c r="F110" s="283"/>
      <c r="G110" s="283"/>
      <c r="H110" s="283"/>
      <c r="I110" s="97"/>
      <c r="J110" s="283" t="s">
        <v>132</v>
      </c>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7">
        <f>'D.1.4.6 - EPS + ERO'!J30</f>
        <v>0</v>
      </c>
      <c r="AH110" s="286"/>
      <c r="AI110" s="286"/>
      <c r="AJ110" s="286"/>
      <c r="AK110" s="286"/>
      <c r="AL110" s="286"/>
      <c r="AM110" s="286"/>
      <c r="AN110" s="287">
        <f t="shared" si="0"/>
        <v>0</v>
      </c>
      <c r="AO110" s="286"/>
      <c r="AP110" s="286"/>
      <c r="AQ110" s="98" t="s">
        <v>84</v>
      </c>
      <c r="AR110" s="99"/>
      <c r="AS110" s="100">
        <v>0</v>
      </c>
      <c r="AT110" s="101">
        <f t="shared" si="1"/>
        <v>0</v>
      </c>
      <c r="AU110" s="102">
        <f>'D.1.4.6 - EPS + ERO'!P121</f>
        <v>0</v>
      </c>
      <c r="AV110" s="101">
        <f>'D.1.4.6 - EPS + ERO'!J33</f>
        <v>0</v>
      </c>
      <c r="AW110" s="101">
        <f>'D.1.4.6 - EPS + ERO'!J34</f>
        <v>0</v>
      </c>
      <c r="AX110" s="101">
        <f>'D.1.4.6 - EPS + ERO'!J35</f>
        <v>0</v>
      </c>
      <c r="AY110" s="101">
        <f>'D.1.4.6 - EPS + ERO'!J36</f>
        <v>0</v>
      </c>
      <c r="AZ110" s="101">
        <f>'D.1.4.6 - EPS + ERO'!F33</f>
        <v>0</v>
      </c>
      <c r="BA110" s="101">
        <f>'D.1.4.6 - EPS + ERO'!F34</f>
        <v>0</v>
      </c>
      <c r="BB110" s="101">
        <f>'D.1.4.6 - EPS + ERO'!F35</f>
        <v>0</v>
      </c>
      <c r="BC110" s="101">
        <f>'D.1.4.6 - EPS + ERO'!F36</f>
        <v>0</v>
      </c>
      <c r="BD110" s="103">
        <f>'D.1.4.6 - EPS + ERO'!F37</f>
        <v>0</v>
      </c>
      <c r="BT110" s="104" t="s">
        <v>85</v>
      </c>
      <c r="BV110" s="104" t="s">
        <v>79</v>
      </c>
      <c r="BW110" s="104" t="s">
        <v>133</v>
      </c>
      <c r="BX110" s="104" t="s">
        <v>5</v>
      </c>
      <c r="CL110" s="104" t="s">
        <v>1</v>
      </c>
      <c r="CM110" s="104" t="s">
        <v>87</v>
      </c>
    </row>
    <row r="111" spans="1:91" s="7" customFormat="1" ht="16.5" customHeight="1">
      <c r="A111" s="94" t="s">
        <v>81</v>
      </c>
      <c r="B111" s="95"/>
      <c r="C111" s="96"/>
      <c r="D111" s="283" t="s">
        <v>134</v>
      </c>
      <c r="E111" s="283"/>
      <c r="F111" s="283"/>
      <c r="G111" s="283"/>
      <c r="H111" s="283"/>
      <c r="I111" s="97"/>
      <c r="J111" s="283" t="s">
        <v>135</v>
      </c>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7">
        <f>'D.1.4.7 - Vytápění'!J30</f>
        <v>0</v>
      </c>
      <c r="AH111" s="286"/>
      <c r="AI111" s="286"/>
      <c r="AJ111" s="286"/>
      <c r="AK111" s="286"/>
      <c r="AL111" s="286"/>
      <c r="AM111" s="286"/>
      <c r="AN111" s="287">
        <f t="shared" si="0"/>
        <v>0</v>
      </c>
      <c r="AO111" s="286"/>
      <c r="AP111" s="286"/>
      <c r="AQ111" s="98" t="s">
        <v>84</v>
      </c>
      <c r="AR111" s="99"/>
      <c r="AS111" s="100">
        <v>0</v>
      </c>
      <c r="AT111" s="101">
        <f t="shared" si="1"/>
        <v>0</v>
      </c>
      <c r="AU111" s="102">
        <f>'D.1.4.7 - Vytápění'!P157</f>
        <v>0</v>
      </c>
      <c r="AV111" s="101">
        <f>'D.1.4.7 - Vytápění'!J33</f>
        <v>0</v>
      </c>
      <c r="AW111" s="101">
        <f>'D.1.4.7 - Vytápění'!J34</f>
        <v>0</v>
      </c>
      <c r="AX111" s="101">
        <f>'D.1.4.7 - Vytápění'!J35</f>
        <v>0</v>
      </c>
      <c r="AY111" s="101">
        <f>'D.1.4.7 - Vytápění'!J36</f>
        <v>0</v>
      </c>
      <c r="AZ111" s="101">
        <f>'D.1.4.7 - Vytápění'!F33</f>
        <v>0</v>
      </c>
      <c r="BA111" s="101">
        <f>'D.1.4.7 - Vytápění'!F34</f>
        <v>0</v>
      </c>
      <c r="BB111" s="101">
        <f>'D.1.4.7 - Vytápění'!F35</f>
        <v>0</v>
      </c>
      <c r="BC111" s="101">
        <f>'D.1.4.7 - Vytápění'!F36</f>
        <v>0</v>
      </c>
      <c r="BD111" s="103">
        <f>'D.1.4.7 - Vytápění'!F37</f>
        <v>0</v>
      </c>
      <c r="BT111" s="104" t="s">
        <v>85</v>
      </c>
      <c r="BV111" s="104" t="s">
        <v>79</v>
      </c>
      <c r="BW111" s="104" t="s">
        <v>136</v>
      </c>
      <c r="BX111" s="104" t="s">
        <v>5</v>
      </c>
      <c r="CL111" s="104" t="s">
        <v>1</v>
      </c>
      <c r="CM111" s="104" t="s">
        <v>87</v>
      </c>
    </row>
    <row r="112" spans="1:91" s="7" customFormat="1" ht="16.5" customHeight="1">
      <c r="B112" s="95"/>
      <c r="C112" s="96"/>
      <c r="D112" s="283" t="s">
        <v>137</v>
      </c>
      <c r="E112" s="283"/>
      <c r="F112" s="283"/>
      <c r="G112" s="283"/>
      <c r="H112" s="283"/>
      <c r="I112" s="97"/>
      <c r="J112" s="283" t="s">
        <v>138</v>
      </c>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5">
        <f>ROUND(SUM(AG113:AG114),2)</f>
        <v>0</v>
      </c>
      <c r="AH112" s="286"/>
      <c r="AI112" s="286"/>
      <c r="AJ112" s="286"/>
      <c r="AK112" s="286"/>
      <c r="AL112" s="286"/>
      <c r="AM112" s="286"/>
      <c r="AN112" s="287">
        <f t="shared" si="0"/>
        <v>0</v>
      </c>
      <c r="AO112" s="286"/>
      <c r="AP112" s="286"/>
      <c r="AQ112" s="98" t="s">
        <v>84</v>
      </c>
      <c r="AR112" s="99"/>
      <c r="AS112" s="100">
        <f>ROUND(SUM(AS113:AS114),2)</f>
        <v>0</v>
      </c>
      <c r="AT112" s="101">
        <f t="shared" si="1"/>
        <v>0</v>
      </c>
      <c r="AU112" s="102">
        <f>ROUND(SUM(AU113:AU114),5)</f>
        <v>0</v>
      </c>
      <c r="AV112" s="101">
        <f>ROUND(AZ112*L29,2)</f>
        <v>0</v>
      </c>
      <c r="AW112" s="101">
        <f>ROUND(BA112*L30,2)</f>
        <v>0</v>
      </c>
      <c r="AX112" s="101">
        <f>ROUND(BB112*L29,2)</f>
        <v>0</v>
      </c>
      <c r="AY112" s="101">
        <f>ROUND(BC112*L30,2)</f>
        <v>0</v>
      </c>
      <c r="AZ112" s="101">
        <f>ROUND(SUM(AZ113:AZ114),2)</f>
        <v>0</v>
      </c>
      <c r="BA112" s="101">
        <f>ROUND(SUM(BA113:BA114),2)</f>
        <v>0</v>
      </c>
      <c r="BB112" s="101">
        <f>ROUND(SUM(BB113:BB114),2)</f>
        <v>0</v>
      </c>
      <c r="BC112" s="101">
        <f>ROUND(SUM(BC113:BC114),2)</f>
        <v>0</v>
      </c>
      <c r="BD112" s="103">
        <f>ROUND(SUM(BD113:BD114),2)</f>
        <v>0</v>
      </c>
      <c r="BS112" s="104" t="s">
        <v>76</v>
      </c>
      <c r="BT112" s="104" t="s">
        <v>85</v>
      </c>
      <c r="BU112" s="104" t="s">
        <v>78</v>
      </c>
      <c r="BV112" s="104" t="s">
        <v>79</v>
      </c>
      <c r="BW112" s="104" t="s">
        <v>139</v>
      </c>
      <c r="BX112" s="104" t="s">
        <v>5</v>
      </c>
      <c r="CL112" s="104" t="s">
        <v>1</v>
      </c>
      <c r="CM112" s="104" t="s">
        <v>87</v>
      </c>
    </row>
    <row r="113" spans="1:91" s="4" customFormat="1" ht="16.5" customHeight="1">
      <c r="A113" s="94" t="s">
        <v>81</v>
      </c>
      <c r="B113" s="59"/>
      <c r="C113" s="105"/>
      <c r="D113" s="105"/>
      <c r="E113" s="284" t="s">
        <v>140</v>
      </c>
      <c r="F113" s="284"/>
      <c r="G113" s="284"/>
      <c r="H113" s="284"/>
      <c r="I113" s="284"/>
      <c r="J113" s="105"/>
      <c r="K113" s="284" t="s">
        <v>141</v>
      </c>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8">
        <f>'D.1.4.8.1 - Položky'!J32</f>
        <v>0</v>
      </c>
      <c r="AH113" s="289"/>
      <c r="AI113" s="289"/>
      <c r="AJ113" s="289"/>
      <c r="AK113" s="289"/>
      <c r="AL113" s="289"/>
      <c r="AM113" s="289"/>
      <c r="AN113" s="288">
        <f t="shared" si="0"/>
        <v>0</v>
      </c>
      <c r="AO113" s="289"/>
      <c r="AP113" s="289"/>
      <c r="AQ113" s="106" t="s">
        <v>108</v>
      </c>
      <c r="AR113" s="61"/>
      <c r="AS113" s="107">
        <v>0</v>
      </c>
      <c r="AT113" s="108">
        <f t="shared" si="1"/>
        <v>0</v>
      </c>
      <c r="AU113" s="109">
        <f>'D.1.4.8.1 - Položky'!P132</f>
        <v>0</v>
      </c>
      <c r="AV113" s="108">
        <f>'D.1.4.8.1 - Položky'!J35</f>
        <v>0</v>
      </c>
      <c r="AW113" s="108">
        <f>'D.1.4.8.1 - Položky'!J36</f>
        <v>0</v>
      </c>
      <c r="AX113" s="108">
        <f>'D.1.4.8.1 - Položky'!J37</f>
        <v>0</v>
      </c>
      <c r="AY113" s="108">
        <f>'D.1.4.8.1 - Položky'!J38</f>
        <v>0</v>
      </c>
      <c r="AZ113" s="108">
        <f>'D.1.4.8.1 - Položky'!F35</f>
        <v>0</v>
      </c>
      <c r="BA113" s="108">
        <f>'D.1.4.8.1 - Položky'!F36</f>
        <v>0</v>
      </c>
      <c r="BB113" s="108">
        <f>'D.1.4.8.1 - Položky'!F37</f>
        <v>0</v>
      </c>
      <c r="BC113" s="108">
        <f>'D.1.4.8.1 - Položky'!F38</f>
        <v>0</v>
      </c>
      <c r="BD113" s="110">
        <f>'D.1.4.8.1 - Položky'!F39</f>
        <v>0</v>
      </c>
      <c r="BT113" s="111" t="s">
        <v>87</v>
      </c>
      <c r="BV113" s="111" t="s">
        <v>79</v>
      </c>
      <c r="BW113" s="111" t="s">
        <v>142</v>
      </c>
      <c r="BX113" s="111" t="s">
        <v>139</v>
      </c>
      <c r="CL113" s="111" t="s">
        <v>1</v>
      </c>
    </row>
    <row r="114" spans="1:91" s="4" customFormat="1" ht="16.5" customHeight="1">
      <c r="A114" s="94" t="s">
        <v>81</v>
      </c>
      <c r="B114" s="59"/>
      <c r="C114" s="105"/>
      <c r="D114" s="105"/>
      <c r="E114" s="284" t="s">
        <v>143</v>
      </c>
      <c r="F114" s="284"/>
      <c r="G114" s="284"/>
      <c r="H114" s="284"/>
      <c r="I114" s="284"/>
      <c r="J114" s="105"/>
      <c r="K114" s="284" t="s">
        <v>144</v>
      </c>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8">
        <f>'D.1.4.8.2 - Přípomocné práce'!J32</f>
        <v>0</v>
      </c>
      <c r="AH114" s="289"/>
      <c r="AI114" s="289"/>
      <c r="AJ114" s="289"/>
      <c r="AK114" s="289"/>
      <c r="AL114" s="289"/>
      <c r="AM114" s="289"/>
      <c r="AN114" s="288">
        <f t="shared" si="0"/>
        <v>0</v>
      </c>
      <c r="AO114" s="289"/>
      <c r="AP114" s="289"/>
      <c r="AQ114" s="106" t="s">
        <v>108</v>
      </c>
      <c r="AR114" s="61"/>
      <c r="AS114" s="107">
        <v>0</v>
      </c>
      <c r="AT114" s="108">
        <f t="shared" si="1"/>
        <v>0</v>
      </c>
      <c r="AU114" s="109">
        <f>'D.1.4.8.2 - Přípomocné práce'!P121</f>
        <v>0</v>
      </c>
      <c r="AV114" s="108">
        <f>'D.1.4.8.2 - Přípomocné práce'!J35</f>
        <v>0</v>
      </c>
      <c r="AW114" s="108">
        <f>'D.1.4.8.2 - Přípomocné práce'!J36</f>
        <v>0</v>
      </c>
      <c r="AX114" s="108">
        <f>'D.1.4.8.2 - Přípomocné práce'!J37</f>
        <v>0</v>
      </c>
      <c r="AY114" s="108">
        <f>'D.1.4.8.2 - Přípomocné práce'!J38</f>
        <v>0</v>
      </c>
      <c r="AZ114" s="108">
        <f>'D.1.4.8.2 - Přípomocné práce'!F35</f>
        <v>0</v>
      </c>
      <c r="BA114" s="108">
        <f>'D.1.4.8.2 - Přípomocné práce'!F36</f>
        <v>0</v>
      </c>
      <c r="BB114" s="108">
        <f>'D.1.4.8.2 - Přípomocné práce'!F37</f>
        <v>0</v>
      </c>
      <c r="BC114" s="108">
        <f>'D.1.4.8.2 - Přípomocné práce'!F38</f>
        <v>0</v>
      </c>
      <c r="BD114" s="110">
        <f>'D.1.4.8.2 - Přípomocné práce'!F39</f>
        <v>0</v>
      </c>
      <c r="BT114" s="111" t="s">
        <v>87</v>
      </c>
      <c r="BV114" s="111" t="s">
        <v>79</v>
      </c>
      <c r="BW114" s="111" t="s">
        <v>145</v>
      </c>
      <c r="BX114" s="111" t="s">
        <v>139</v>
      </c>
      <c r="CL114" s="111" t="s">
        <v>1</v>
      </c>
    </row>
    <row r="115" spans="1:91" s="7" customFormat="1" ht="16.5" customHeight="1">
      <c r="A115" s="94" t="s">
        <v>81</v>
      </c>
      <c r="B115" s="95"/>
      <c r="C115" s="96"/>
      <c r="D115" s="283" t="s">
        <v>146</v>
      </c>
      <c r="E115" s="283"/>
      <c r="F115" s="283"/>
      <c r="G115" s="283"/>
      <c r="H115" s="283"/>
      <c r="I115" s="97"/>
      <c r="J115" s="283" t="s">
        <v>147</v>
      </c>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7">
        <f>'D.1.4.9 - Vzduchotechnika'!J30</f>
        <v>0</v>
      </c>
      <c r="AH115" s="286"/>
      <c r="AI115" s="286"/>
      <c r="AJ115" s="286"/>
      <c r="AK115" s="286"/>
      <c r="AL115" s="286"/>
      <c r="AM115" s="286"/>
      <c r="AN115" s="287">
        <f t="shared" si="0"/>
        <v>0</v>
      </c>
      <c r="AO115" s="286"/>
      <c r="AP115" s="286"/>
      <c r="AQ115" s="98" t="s">
        <v>84</v>
      </c>
      <c r="AR115" s="99"/>
      <c r="AS115" s="100">
        <v>0</v>
      </c>
      <c r="AT115" s="101">
        <f t="shared" si="1"/>
        <v>0</v>
      </c>
      <c r="AU115" s="102">
        <f>'D.1.4.9 - Vzduchotechnika'!P147</f>
        <v>0</v>
      </c>
      <c r="AV115" s="101">
        <f>'D.1.4.9 - Vzduchotechnika'!J33</f>
        <v>0</v>
      </c>
      <c r="AW115" s="101">
        <f>'D.1.4.9 - Vzduchotechnika'!J34</f>
        <v>0</v>
      </c>
      <c r="AX115" s="101">
        <f>'D.1.4.9 - Vzduchotechnika'!J35</f>
        <v>0</v>
      </c>
      <c r="AY115" s="101">
        <f>'D.1.4.9 - Vzduchotechnika'!J36</f>
        <v>0</v>
      </c>
      <c r="AZ115" s="101">
        <f>'D.1.4.9 - Vzduchotechnika'!F33</f>
        <v>0</v>
      </c>
      <c r="BA115" s="101">
        <f>'D.1.4.9 - Vzduchotechnika'!F34</f>
        <v>0</v>
      </c>
      <c r="BB115" s="101">
        <f>'D.1.4.9 - Vzduchotechnika'!F35</f>
        <v>0</v>
      </c>
      <c r="BC115" s="101">
        <f>'D.1.4.9 - Vzduchotechnika'!F36</f>
        <v>0</v>
      </c>
      <c r="BD115" s="103">
        <f>'D.1.4.9 - Vzduchotechnika'!F37</f>
        <v>0</v>
      </c>
      <c r="BT115" s="104" t="s">
        <v>85</v>
      </c>
      <c r="BV115" s="104" t="s">
        <v>79</v>
      </c>
      <c r="BW115" s="104" t="s">
        <v>148</v>
      </c>
      <c r="BX115" s="104" t="s">
        <v>5</v>
      </c>
      <c r="CL115" s="104" t="s">
        <v>1</v>
      </c>
      <c r="CM115" s="104" t="s">
        <v>87</v>
      </c>
    </row>
    <row r="116" spans="1:91" s="7" customFormat="1" ht="16.5" customHeight="1">
      <c r="A116" s="94" t="s">
        <v>81</v>
      </c>
      <c r="B116" s="95"/>
      <c r="C116" s="96"/>
      <c r="D116" s="283" t="s">
        <v>149</v>
      </c>
      <c r="E116" s="283"/>
      <c r="F116" s="283"/>
      <c r="G116" s="283"/>
      <c r="H116" s="283"/>
      <c r="I116" s="97"/>
      <c r="J116" s="283" t="s">
        <v>150</v>
      </c>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7">
        <f>'D.1.4.10 - Měření a regulace'!J30</f>
        <v>0</v>
      </c>
      <c r="AH116" s="286"/>
      <c r="AI116" s="286"/>
      <c r="AJ116" s="286"/>
      <c r="AK116" s="286"/>
      <c r="AL116" s="286"/>
      <c r="AM116" s="286"/>
      <c r="AN116" s="287">
        <f t="shared" si="0"/>
        <v>0</v>
      </c>
      <c r="AO116" s="286"/>
      <c r="AP116" s="286"/>
      <c r="AQ116" s="98" t="s">
        <v>84</v>
      </c>
      <c r="AR116" s="99"/>
      <c r="AS116" s="100">
        <v>0</v>
      </c>
      <c r="AT116" s="101">
        <f t="shared" si="1"/>
        <v>0</v>
      </c>
      <c r="AU116" s="102">
        <f>'D.1.4.10 - Měření a regulace'!P133</f>
        <v>0</v>
      </c>
      <c r="AV116" s="101">
        <f>'D.1.4.10 - Měření a regulace'!J33</f>
        <v>0</v>
      </c>
      <c r="AW116" s="101">
        <f>'D.1.4.10 - Měření a regulace'!J34</f>
        <v>0</v>
      </c>
      <c r="AX116" s="101">
        <f>'D.1.4.10 - Měření a regulace'!J35</f>
        <v>0</v>
      </c>
      <c r="AY116" s="101">
        <f>'D.1.4.10 - Měření a regulace'!J36</f>
        <v>0</v>
      </c>
      <c r="AZ116" s="101">
        <f>'D.1.4.10 - Měření a regulace'!F33</f>
        <v>0</v>
      </c>
      <c r="BA116" s="101">
        <f>'D.1.4.10 - Měření a regulace'!F34</f>
        <v>0</v>
      </c>
      <c r="BB116" s="101">
        <f>'D.1.4.10 - Měření a regulace'!F35</f>
        <v>0</v>
      </c>
      <c r="BC116" s="101">
        <f>'D.1.4.10 - Měření a regulace'!F36</f>
        <v>0</v>
      </c>
      <c r="BD116" s="103">
        <f>'D.1.4.10 - Měření a regulace'!F37</f>
        <v>0</v>
      </c>
      <c r="BT116" s="104" t="s">
        <v>85</v>
      </c>
      <c r="BV116" s="104" t="s">
        <v>79</v>
      </c>
      <c r="BW116" s="104" t="s">
        <v>151</v>
      </c>
      <c r="BX116" s="104" t="s">
        <v>5</v>
      </c>
      <c r="CL116" s="104" t="s">
        <v>1</v>
      </c>
      <c r="CM116" s="104" t="s">
        <v>87</v>
      </c>
    </row>
    <row r="117" spans="1:91" s="7" customFormat="1" ht="16.5" customHeight="1">
      <c r="A117" s="94" t="s">
        <v>81</v>
      </c>
      <c r="B117" s="95"/>
      <c r="C117" s="96"/>
      <c r="D117" s="283" t="s">
        <v>152</v>
      </c>
      <c r="E117" s="283"/>
      <c r="F117" s="283"/>
      <c r="G117" s="283"/>
      <c r="H117" s="283"/>
      <c r="I117" s="97"/>
      <c r="J117" s="283" t="s">
        <v>153</v>
      </c>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7">
        <f>'D.1.4.11 - Speciální zdra...'!J30</f>
        <v>0</v>
      </c>
      <c r="AH117" s="286"/>
      <c r="AI117" s="286"/>
      <c r="AJ117" s="286"/>
      <c r="AK117" s="286"/>
      <c r="AL117" s="286"/>
      <c r="AM117" s="286"/>
      <c r="AN117" s="287">
        <f t="shared" si="0"/>
        <v>0</v>
      </c>
      <c r="AO117" s="286"/>
      <c r="AP117" s="286"/>
      <c r="AQ117" s="98" t="s">
        <v>84</v>
      </c>
      <c r="AR117" s="99"/>
      <c r="AS117" s="100">
        <v>0</v>
      </c>
      <c r="AT117" s="101">
        <f t="shared" si="1"/>
        <v>0</v>
      </c>
      <c r="AU117" s="102">
        <f>'D.1.4.11 - Speciální zdra...'!P116</f>
        <v>0</v>
      </c>
      <c r="AV117" s="101">
        <f>'D.1.4.11 - Speciální zdra...'!J33</f>
        <v>0</v>
      </c>
      <c r="AW117" s="101">
        <f>'D.1.4.11 - Speciální zdra...'!J34</f>
        <v>0</v>
      </c>
      <c r="AX117" s="101">
        <f>'D.1.4.11 - Speciální zdra...'!J35</f>
        <v>0</v>
      </c>
      <c r="AY117" s="101">
        <f>'D.1.4.11 - Speciální zdra...'!J36</f>
        <v>0</v>
      </c>
      <c r="AZ117" s="101">
        <f>'D.1.4.11 - Speciální zdra...'!F33</f>
        <v>0</v>
      </c>
      <c r="BA117" s="101">
        <f>'D.1.4.11 - Speciální zdra...'!F34</f>
        <v>0</v>
      </c>
      <c r="BB117" s="101">
        <f>'D.1.4.11 - Speciální zdra...'!F35</f>
        <v>0</v>
      </c>
      <c r="BC117" s="101">
        <f>'D.1.4.11 - Speciální zdra...'!F36</f>
        <v>0</v>
      </c>
      <c r="BD117" s="103">
        <f>'D.1.4.11 - Speciální zdra...'!F37</f>
        <v>0</v>
      </c>
      <c r="BT117" s="104" t="s">
        <v>85</v>
      </c>
      <c r="BV117" s="104" t="s">
        <v>79</v>
      </c>
      <c r="BW117" s="104" t="s">
        <v>154</v>
      </c>
      <c r="BX117" s="104" t="s">
        <v>5</v>
      </c>
      <c r="CL117" s="104" t="s">
        <v>1</v>
      </c>
      <c r="CM117" s="104" t="s">
        <v>87</v>
      </c>
    </row>
    <row r="118" spans="1:91" s="7" customFormat="1" ht="16.5" customHeight="1">
      <c r="A118" s="94" t="s">
        <v>81</v>
      </c>
      <c r="B118" s="95"/>
      <c r="C118" s="96"/>
      <c r="D118" s="283" t="s">
        <v>155</v>
      </c>
      <c r="E118" s="283"/>
      <c r="F118" s="283"/>
      <c r="G118" s="283"/>
      <c r="H118" s="283"/>
      <c r="I118" s="97"/>
      <c r="J118" s="283" t="s">
        <v>156</v>
      </c>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7">
        <f>'D.2.2.6 - Lékařské techno...'!J30</f>
        <v>0</v>
      </c>
      <c r="AH118" s="286"/>
      <c r="AI118" s="286"/>
      <c r="AJ118" s="286"/>
      <c r="AK118" s="286"/>
      <c r="AL118" s="286"/>
      <c r="AM118" s="286"/>
      <c r="AN118" s="287">
        <f t="shared" si="0"/>
        <v>0</v>
      </c>
      <c r="AO118" s="286"/>
      <c r="AP118" s="286"/>
      <c r="AQ118" s="98" t="s">
        <v>84</v>
      </c>
      <c r="AR118" s="99"/>
      <c r="AS118" s="100">
        <v>0</v>
      </c>
      <c r="AT118" s="101">
        <f t="shared" si="1"/>
        <v>0</v>
      </c>
      <c r="AU118" s="102">
        <f>'D.2.2.6 - Lékařské techno...'!P116</f>
        <v>0</v>
      </c>
      <c r="AV118" s="101">
        <f>'D.2.2.6 - Lékařské techno...'!J33</f>
        <v>0</v>
      </c>
      <c r="AW118" s="101">
        <f>'D.2.2.6 - Lékařské techno...'!J34</f>
        <v>0</v>
      </c>
      <c r="AX118" s="101">
        <f>'D.2.2.6 - Lékařské techno...'!J35</f>
        <v>0</v>
      </c>
      <c r="AY118" s="101">
        <f>'D.2.2.6 - Lékařské techno...'!J36</f>
        <v>0</v>
      </c>
      <c r="AZ118" s="101">
        <f>'D.2.2.6 - Lékařské techno...'!F33</f>
        <v>0</v>
      </c>
      <c r="BA118" s="101">
        <f>'D.2.2.6 - Lékařské techno...'!F34</f>
        <v>0</v>
      </c>
      <c r="BB118" s="101">
        <f>'D.2.2.6 - Lékařské techno...'!F35</f>
        <v>0</v>
      </c>
      <c r="BC118" s="101">
        <f>'D.2.2.6 - Lékařské techno...'!F36</f>
        <v>0</v>
      </c>
      <c r="BD118" s="103">
        <f>'D.2.2.6 - Lékařské techno...'!F37</f>
        <v>0</v>
      </c>
      <c r="BT118" s="104" t="s">
        <v>85</v>
      </c>
      <c r="BV118" s="104" t="s">
        <v>79</v>
      </c>
      <c r="BW118" s="104" t="s">
        <v>157</v>
      </c>
      <c r="BX118" s="104" t="s">
        <v>5</v>
      </c>
      <c r="CL118" s="104" t="s">
        <v>1</v>
      </c>
      <c r="CM118" s="104" t="s">
        <v>87</v>
      </c>
    </row>
    <row r="119" spans="1:91" s="7" customFormat="1" ht="16.5" customHeight="1">
      <c r="A119" s="94" t="s">
        <v>81</v>
      </c>
      <c r="B119" s="95"/>
      <c r="C119" s="96"/>
      <c r="D119" s="283" t="s">
        <v>158</v>
      </c>
      <c r="E119" s="283"/>
      <c r="F119" s="283"/>
      <c r="G119" s="283"/>
      <c r="H119" s="283"/>
      <c r="I119" s="97"/>
      <c r="J119" s="283" t="s">
        <v>159</v>
      </c>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7">
        <f>'PS - Výtahy'!J30</f>
        <v>0</v>
      </c>
      <c r="AH119" s="286"/>
      <c r="AI119" s="286"/>
      <c r="AJ119" s="286"/>
      <c r="AK119" s="286"/>
      <c r="AL119" s="286"/>
      <c r="AM119" s="286"/>
      <c r="AN119" s="287">
        <f t="shared" si="0"/>
        <v>0</v>
      </c>
      <c r="AO119" s="286"/>
      <c r="AP119" s="286"/>
      <c r="AQ119" s="98" t="s">
        <v>84</v>
      </c>
      <c r="AR119" s="99"/>
      <c r="AS119" s="100">
        <v>0</v>
      </c>
      <c r="AT119" s="101">
        <f t="shared" si="1"/>
        <v>0</v>
      </c>
      <c r="AU119" s="102">
        <f>'PS - Výtahy'!P118</f>
        <v>0</v>
      </c>
      <c r="AV119" s="101">
        <f>'PS - Výtahy'!J33</f>
        <v>0</v>
      </c>
      <c r="AW119" s="101">
        <f>'PS - Výtahy'!J34</f>
        <v>0</v>
      </c>
      <c r="AX119" s="101">
        <f>'PS - Výtahy'!J35</f>
        <v>0</v>
      </c>
      <c r="AY119" s="101">
        <f>'PS - Výtahy'!J36</f>
        <v>0</v>
      </c>
      <c r="AZ119" s="101">
        <f>'PS - Výtahy'!F33</f>
        <v>0</v>
      </c>
      <c r="BA119" s="101">
        <f>'PS - Výtahy'!F34</f>
        <v>0</v>
      </c>
      <c r="BB119" s="101">
        <f>'PS - Výtahy'!F35</f>
        <v>0</v>
      </c>
      <c r="BC119" s="101">
        <f>'PS - Výtahy'!F36</f>
        <v>0</v>
      </c>
      <c r="BD119" s="103">
        <f>'PS - Výtahy'!F37</f>
        <v>0</v>
      </c>
      <c r="BT119" s="104" t="s">
        <v>85</v>
      </c>
      <c r="BV119" s="104" t="s">
        <v>79</v>
      </c>
      <c r="BW119" s="104" t="s">
        <v>160</v>
      </c>
      <c r="BX119" s="104" t="s">
        <v>5</v>
      </c>
      <c r="CL119" s="104" t="s">
        <v>1</v>
      </c>
      <c r="CM119" s="104" t="s">
        <v>87</v>
      </c>
    </row>
    <row r="120" spans="1:91" s="7" customFormat="1" ht="16.5" customHeight="1">
      <c r="A120" s="94" t="s">
        <v>81</v>
      </c>
      <c r="B120" s="95"/>
      <c r="C120" s="96"/>
      <c r="D120" s="283" t="s">
        <v>161</v>
      </c>
      <c r="E120" s="283"/>
      <c r="F120" s="283"/>
      <c r="G120" s="283"/>
      <c r="H120" s="283"/>
      <c r="I120" s="97"/>
      <c r="J120" s="283" t="s">
        <v>162</v>
      </c>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7">
        <f>'SO 04 - Zpevněné plochy'!J30</f>
        <v>0</v>
      </c>
      <c r="AH120" s="286"/>
      <c r="AI120" s="286"/>
      <c r="AJ120" s="286"/>
      <c r="AK120" s="286"/>
      <c r="AL120" s="286"/>
      <c r="AM120" s="286"/>
      <c r="AN120" s="287">
        <f t="shared" si="0"/>
        <v>0</v>
      </c>
      <c r="AO120" s="286"/>
      <c r="AP120" s="286"/>
      <c r="AQ120" s="98" t="s">
        <v>84</v>
      </c>
      <c r="AR120" s="99"/>
      <c r="AS120" s="100">
        <v>0</v>
      </c>
      <c r="AT120" s="101">
        <f t="shared" si="1"/>
        <v>0</v>
      </c>
      <c r="AU120" s="102">
        <f>'SO 04 - Zpevněné plochy'!P139</f>
        <v>0</v>
      </c>
      <c r="AV120" s="101">
        <f>'SO 04 - Zpevněné plochy'!J33</f>
        <v>0</v>
      </c>
      <c r="AW120" s="101">
        <f>'SO 04 - Zpevněné plochy'!J34</f>
        <v>0</v>
      </c>
      <c r="AX120" s="101">
        <f>'SO 04 - Zpevněné plochy'!J35</f>
        <v>0</v>
      </c>
      <c r="AY120" s="101">
        <f>'SO 04 - Zpevněné plochy'!J36</f>
        <v>0</v>
      </c>
      <c r="AZ120" s="101">
        <f>'SO 04 - Zpevněné plochy'!F33</f>
        <v>0</v>
      </c>
      <c r="BA120" s="101">
        <f>'SO 04 - Zpevněné plochy'!F34</f>
        <v>0</v>
      </c>
      <c r="BB120" s="101">
        <f>'SO 04 - Zpevněné plochy'!F35</f>
        <v>0</v>
      </c>
      <c r="BC120" s="101">
        <f>'SO 04 - Zpevněné plochy'!F36</f>
        <v>0</v>
      </c>
      <c r="BD120" s="103">
        <f>'SO 04 - Zpevněné plochy'!F37</f>
        <v>0</v>
      </c>
      <c r="BT120" s="104" t="s">
        <v>85</v>
      </c>
      <c r="BV120" s="104" t="s">
        <v>79</v>
      </c>
      <c r="BW120" s="104" t="s">
        <v>163</v>
      </c>
      <c r="BX120" s="104" t="s">
        <v>5</v>
      </c>
      <c r="CL120" s="104" t="s">
        <v>164</v>
      </c>
      <c r="CM120" s="104" t="s">
        <v>87</v>
      </c>
    </row>
    <row r="121" spans="1:91" s="7" customFormat="1" ht="24.75" customHeight="1">
      <c r="A121" s="94" t="s">
        <v>81</v>
      </c>
      <c r="B121" s="95"/>
      <c r="C121" s="96"/>
      <c r="D121" s="283" t="s">
        <v>165</v>
      </c>
      <c r="E121" s="283"/>
      <c r="F121" s="283"/>
      <c r="G121" s="283"/>
      <c r="H121" s="283"/>
      <c r="I121" s="97"/>
      <c r="J121" s="283" t="s">
        <v>166</v>
      </c>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7">
        <f>'SO 04.1 -  Komunikace pro...'!J30</f>
        <v>0</v>
      </c>
      <c r="AH121" s="286"/>
      <c r="AI121" s="286"/>
      <c r="AJ121" s="286"/>
      <c r="AK121" s="286"/>
      <c r="AL121" s="286"/>
      <c r="AM121" s="286"/>
      <c r="AN121" s="287">
        <f t="shared" si="0"/>
        <v>0</v>
      </c>
      <c r="AO121" s="286"/>
      <c r="AP121" s="286"/>
      <c r="AQ121" s="98" t="s">
        <v>84</v>
      </c>
      <c r="AR121" s="99"/>
      <c r="AS121" s="100">
        <v>0</v>
      </c>
      <c r="AT121" s="101">
        <f t="shared" si="1"/>
        <v>0</v>
      </c>
      <c r="AU121" s="102">
        <f>'SO 04.1 -  Komunikace pro...'!P134</f>
        <v>0</v>
      </c>
      <c r="AV121" s="101">
        <f>'SO 04.1 -  Komunikace pro...'!J33</f>
        <v>0</v>
      </c>
      <c r="AW121" s="101">
        <f>'SO 04.1 -  Komunikace pro...'!J34</f>
        <v>0</v>
      </c>
      <c r="AX121" s="101">
        <f>'SO 04.1 -  Komunikace pro...'!J35</f>
        <v>0</v>
      </c>
      <c r="AY121" s="101">
        <f>'SO 04.1 -  Komunikace pro...'!J36</f>
        <v>0</v>
      </c>
      <c r="AZ121" s="101">
        <f>'SO 04.1 -  Komunikace pro...'!F33</f>
        <v>0</v>
      </c>
      <c r="BA121" s="101">
        <f>'SO 04.1 -  Komunikace pro...'!F34</f>
        <v>0</v>
      </c>
      <c r="BB121" s="101">
        <f>'SO 04.1 -  Komunikace pro...'!F35</f>
        <v>0</v>
      </c>
      <c r="BC121" s="101">
        <f>'SO 04.1 -  Komunikace pro...'!F36</f>
        <v>0</v>
      </c>
      <c r="BD121" s="103">
        <f>'SO 04.1 -  Komunikace pro...'!F37</f>
        <v>0</v>
      </c>
      <c r="BT121" s="104" t="s">
        <v>85</v>
      </c>
      <c r="BV121" s="104" t="s">
        <v>79</v>
      </c>
      <c r="BW121" s="104" t="s">
        <v>167</v>
      </c>
      <c r="BX121" s="104" t="s">
        <v>5</v>
      </c>
      <c r="CL121" s="104" t="s">
        <v>164</v>
      </c>
      <c r="CM121" s="104" t="s">
        <v>87</v>
      </c>
    </row>
    <row r="122" spans="1:91" s="7" customFormat="1" ht="16.5" customHeight="1">
      <c r="A122" s="94" t="s">
        <v>81</v>
      </c>
      <c r="B122" s="95"/>
      <c r="C122" s="96"/>
      <c r="D122" s="283" t="s">
        <v>168</v>
      </c>
      <c r="E122" s="283"/>
      <c r="F122" s="283"/>
      <c r="G122" s="283"/>
      <c r="H122" s="283"/>
      <c r="I122" s="97"/>
      <c r="J122" s="283" t="s">
        <v>169</v>
      </c>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7">
        <f>'VRN - Vedlejší a ostatní ...'!J30</f>
        <v>0</v>
      </c>
      <c r="AH122" s="286"/>
      <c r="AI122" s="286"/>
      <c r="AJ122" s="286"/>
      <c r="AK122" s="286"/>
      <c r="AL122" s="286"/>
      <c r="AM122" s="286"/>
      <c r="AN122" s="287">
        <f t="shared" si="0"/>
        <v>0</v>
      </c>
      <c r="AO122" s="286"/>
      <c r="AP122" s="286"/>
      <c r="AQ122" s="98" t="s">
        <v>84</v>
      </c>
      <c r="AR122" s="99"/>
      <c r="AS122" s="112">
        <v>0</v>
      </c>
      <c r="AT122" s="113">
        <f t="shared" si="1"/>
        <v>0</v>
      </c>
      <c r="AU122" s="114">
        <f>'VRN - Vedlejší a ostatní ...'!P123</f>
        <v>0</v>
      </c>
      <c r="AV122" s="113">
        <f>'VRN - Vedlejší a ostatní ...'!J33</f>
        <v>0</v>
      </c>
      <c r="AW122" s="113">
        <f>'VRN - Vedlejší a ostatní ...'!J34</f>
        <v>0</v>
      </c>
      <c r="AX122" s="113">
        <f>'VRN - Vedlejší a ostatní ...'!J35</f>
        <v>0</v>
      </c>
      <c r="AY122" s="113">
        <f>'VRN - Vedlejší a ostatní ...'!J36</f>
        <v>0</v>
      </c>
      <c r="AZ122" s="113">
        <f>'VRN - Vedlejší a ostatní ...'!F33</f>
        <v>0</v>
      </c>
      <c r="BA122" s="113">
        <f>'VRN - Vedlejší a ostatní ...'!F34</f>
        <v>0</v>
      </c>
      <c r="BB122" s="113">
        <f>'VRN - Vedlejší a ostatní ...'!F35</f>
        <v>0</v>
      </c>
      <c r="BC122" s="113">
        <f>'VRN - Vedlejší a ostatní ...'!F36</f>
        <v>0</v>
      </c>
      <c r="BD122" s="115">
        <f>'VRN - Vedlejší a ostatní ...'!F37</f>
        <v>0</v>
      </c>
      <c r="BT122" s="104" t="s">
        <v>85</v>
      </c>
      <c r="BV122" s="104" t="s">
        <v>79</v>
      </c>
      <c r="BW122" s="104" t="s">
        <v>170</v>
      </c>
      <c r="BX122" s="104" t="s">
        <v>5</v>
      </c>
      <c r="CL122" s="104" t="s">
        <v>1</v>
      </c>
      <c r="CM122" s="104" t="s">
        <v>87</v>
      </c>
    </row>
    <row r="123" spans="1:91" s="2" customFormat="1" ht="30" customHeight="1">
      <c r="A123" s="35"/>
      <c r="B123" s="36"/>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40"/>
      <c r="AS123" s="35"/>
      <c r="AT123" s="35"/>
      <c r="AU123" s="35"/>
      <c r="AV123" s="35"/>
      <c r="AW123" s="35"/>
      <c r="AX123" s="35"/>
      <c r="AY123" s="35"/>
      <c r="AZ123" s="35"/>
      <c r="BA123" s="35"/>
      <c r="BB123" s="35"/>
      <c r="BC123" s="35"/>
      <c r="BD123" s="35"/>
      <c r="BE123" s="35"/>
    </row>
    <row r="124" spans="1:91" s="2" customFormat="1" ht="6.95" customHeight="1">
      <c r="A124" s="35"/>
      <c r="B124" s="55"/>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40"/>
      <c r="AS124" s="35"/>
      <c r="AT124" s="35"/>
      <c r="AU124" s="35"/>
      <c r="AV124" s="35"/>
      <c r="AW124" s="35"/>
      <c r="AX124" s="35"/>
      <c r="AY124" s="35"/>
      <c r="AZ124" s="35"/>
      <c r="BA124" s="35"/>
      <c r="BB124" s="35"/>
      <c r="BC124" s="35"/>
      <c r="BD124" s="35"/>
      <c r="BE124" s="35"/>
    </row>
  </sheetData>
  <sheetProtection algorithmName="SHA-512" hashValue="Hgi0KCsiTwL8Pgg1wPiw/l2yX5lVvEnDe10anVZHInKoRTBE1ijCC37tcSHjGvCVA5ZwyWVE2ebnMX7Bpyx8Qg==" saltValue="dFDLDyE8N6YORoknaToB2APpm7l1T6WI5Scn9Irw38lF8Bz7F8yzZ+hIRqTM4LPaUP0XHcWsx13jhOoDAiyEjg==" spinCount="100000" sheet="1" objects="1" scenarios="1" formatColumns="0" formatRows="0"/>
  <mergeCells count="150">
    <mergeCell ref="AR2:BE2"/>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G97:AM97"/>
    <mergeCell ref="AN97:AP97"/>
    <mergeCell ref="AN98:AP98"/>
    <mergeCell ref="AG98:AM98"/>
    <mergeCell ref="AG99:AM99"/>
    <mergeCell ref="AN99:AP99"/>
    <mergeCell ref="AK35:AO35"/>
    <mergeCell ref="X35:AB35"/>
    <mergeCell ref="AN100:AP100"/>
    <mergeCell ref="AG100:AM100"/>
    <mergeCell ref="AG94:AM94"/>
    <mergeCell ref="AN94:AP94"/>
    <mergeCell ref="AM87:AN87"/>
    <mergeCell ref="AM89:AP89"/>
    <mergeCell ref="AS89:AT91"/>
    <mergeCell ref="AM90:AP90"/>
    <mergeCell ref="AG92:AM92"/>
    <mergeCell ref="AN92:AP92"/>
    <mergeCell ref="AN95:AP95"/>
    <mergeCell ref="AG95:AM95"/>
    <mergeCell ref="AN96:AP96"/>
    <mergeCell ref="AG96:AM96"/>
    <mergeCell ref="AN121:AP121"/>
    <mergeCell ref="AG121:AM121"/>
    <mergeCell ref="AN122:AP122"/>
    <mergeCell ref="AG122:AM122"/>
    <mergeCell ref="L85:AO85"/>
    <mergeCell ref="I92:AF92"/>
    <mergeCell ref="C92:G92"/>
    <mergeCell ref="J95:AF95"/>
    <mergeCell ref="D95:H95"/>
    <mergeCell ref="D96:H96"/>
    <mergeCell ref="J96:AF96"/>
    <mergeCell ref="D97:H97"/>
    <mergeCell ref="J97:AF97"/>
    <mergeCell ref="J98:AF98"/>
    <mergeCell ref="D98:H98"/>
    <mergeCell ref="J99:AF99"/>
    <mergeCell ref="D99:H99"/>
    <mergeCell ref="J100:AF100"/>
    <mergeCell ref="D100:H100"/>
    <mergeCell ref="D101:H101"/>
    <mergeCell ref="J101:AF101"/>
    <mergeCell ref="E102:I102"/>
    <mergeCell ref="K102:AF102"/>
    <mergeCell ref="E103:I103"/>
    <mergeCell ref="AN116:AP116"/>
    <mergeCell ref="AG116:AM116"/>
    <mergeCell ref="AN117:AP117"/>
    <mergeCell ref="AG117:AM117"/>
    <mergeCell ref="AN118:AP118"/>
    <mergeCell ref="AG118:AM118"/>
    <mergeCell ref="AN119:AP119"/>
    <mergeCell ref="AG119:AM119"/>
    <mergeCell ref="AN120:AP120"/>
    <mergeCell ref="AG120:AM120"/>
    <mergeCell ref="AN111:AP111"/>
    <mergeCell ref="AG112:AM112"/>
    <mergeCell ref="AN112:AP112"/>
    <mergeCell ref="AG113:AM113"/>
    <mergeCell ref="AN113:AP113"/>
    <mergeCell ref="AN114:AP114"/>
    <mergeCell ref="AG114:AM114"/>
    <mergeCell ref="AG115:AM115"/>
    <mergeCell ref="AN115:AP115"/>
    <mergeCell ref="AN106:AP106"/>
    <mergeCell ref="AG106:AM106"/>
    <mergeCell ref="AG107:AM107"/>
    <mergeCell ref="AN107:AP107"/>
    <mergeCell ref="AN108:AP108"/>
    <mergeCell ref="AG108:AM108"/>
    <mergeCell ref="AN109:AP109"/>
    <mergeCell ref="AG109:AM109"/>
    <mergeCell ref="AG110:AM110"/>
    <mergeCell ref="AN110:AP110"/>
    <mergeCell ref="AN101:AP101"/>
    <mergeCell ref="AG102:AM102"/>
    <mergeCell ref="AN102:AP102"/>
    <mergeCell ref="AG103:AM103"/>
    <mergeCell ref="AN103:AP103"/>
    <mergeCell ref="AN104:AP104"/>
    <mergeCell ref="AG104:AM104"/>
    <mergeCell ref="AN105:AP105"/>
    <mergeCell ref="AG105:AM105"/>
    <mergeCell ref="D119:H119"/>
    <mergeCell ref="J119:AF119"/>
    <mergeCell ref="D120:H120"/>
    <mergeCell ref="J120:AF120"/>
    <mergeCell ref="D121:H121"/>
    <mergeCell ref="J121:AF121"/>
    <mergeCell ref="D122:H122"/>
    <mergeCell ref="J122:AF122"/>
    <mergeCell ref="AG101:AM101"/>
    <mergeCell ref="AG111:AM111"/>
    <mergeCell ref="K103:AF103"/>
    <mergeCell ref="K114:AF114"/>
    <mergeCell ref="E114:I114"/>
    <mergeCell ref="J115:AF115"/>
    <mergeCell ref="D115:H115"/>
    <mergeCell ref="J116:AF116"/>
    <mergeCell ref="D116:H116"/>
    <mergeCell ref="J117:AF117"/>
    <mergeCell ref="D117:H117"/>
    <mergeCell ref="D118:H118"/>
    <mergeCell ref="J118:AF118"/>
    <mergeCell ref="J109:AF109"/>
    <mergeCell ref="D109:H109"/>
    <mergeCell ref="J110:AF110"/>
    <mergeCell ref="D110:H110"/>
    <mergeCell ref="J111:AF111"/>
    <mergeCell ref="D111:H111"/>
    <mergeCell ref="J112:AF112"/>
    <mergeCell ref="D112:H112"/>
    <mergeCell ref="K113:AF113"/>
    <mergeCell ref="E113:I113"/>
    <mergeCell ref="E104:I104"/>
    <mergeCell ref="K104:AF104"/>
    <mergeCell ref="J105:AF105"/>
    <mergeCell ref="D105:H105"/>
    <mergeCell ref="J106:AF106"/>
    <mergeCell ref="D106:H106"/>
    <mergeCell ref="J107:AF107"/>
    <mergeCell ref="D107:H107"/>
    <mergeCell ref="D108:H108"/>
    <mergeCell ref="J108:AF108"/>
  </mergeCells>
  <hyperlinks>
    <hyperlink ref="A95" location="'D.1.0 - Bourací práce'!C2" display="/"/>
    <hyperlink ref="A96" location="'D.1.1 - Stavební část'!C2" display="/"/>
    <hyperlink ref="A97" location="'D.1.1.1 - Stavební výplně'!C2" display="/"/>
    <hyperlink ref="A98" location="'D.1.1.2 - Ostatní výrobky'!C2" display="/"/>
    <hyperlink ref="A99" location="'D.1.1.3 - Atrium'!C2" display="/"/>
    <hyperlink ref="A100" location="'D.1.2 - Konstrukční část'!C2" display="/"/>
    <hyperlink ref="A102" location="'D.1.4.1.1 - Vnitřní  kana...'!C2" display="/"/>
    <hyperlink ref="A103" location="'D.1.4.1.2 - Vnitřní vodovod'!C2" display="/"/>
    <hyperlink ref="A104" location="'D.1.4.1.3 - Venkovní kana...'!C2" display="/"/>
    <hyperlink ref="A105" location="'D.1.4.2 - Silnoproud'!C2" display="/"/>
    <hyperlink ref="A106" location="'D.1.4.3 - Chlazení vodní'!C2" display="/"/>
    <hyperlink ref="A107" location="'D.1.4.4.1 - VRF chlazení'!C2" display="/"/>
    <hyperlink ref="A108" location="'D.1.4.4.2 - Chlazení TM'!C2" display="/"/>
    <hyperlink ref="A109" location="'D.1.4.5 - Slaboproud'!C2" display="/"/>
    <hyperlink ref="A110" location="'D.1.4.6 - EPS + ERO'!C2" display="/"/>
    <hyperlink ref="A111" location="'D.1.4.7 - Vytápění'!C2" display="/"/>
    <hyperlink ref="A113" location="'D.1.4.8.1 - Položky'!C2" display="/"/>
    <hyperlink ref="A114" location="'D.1.4.8.2 - Přípomocné práce'!C2" display="/"/>
    <hyperlink ref="A115" location="'D.1.4.9 - Vzduchotechnika'!C2" display="/"/>
    <hyperlink ref="A116" location="'D.1.4.10 - Měření a regulace'!C2" display="/"/>
    <hyperlink ref="A117" location="'D.1.4.11 - Speciální zdra...'!C2" display="/"/>
    <hyperlink ref="A118" location="'D.2.2.6 - Lékařské techno...'!C2" display="/"/>
    <hyperlink ref="A119" location="'PS - Výtahy'!C2" display="/"/>
    <hyperlink ref="A120" location="'SO 04 - Zpevněné plochy'!C2" display="/"/>
    <hyperlink ref="A121" location="'SO 04.1 -  Komunikace pro...'!C2" display="/"/>
    <hyperlink ref="A122" location="'VRN - Vedlejší a ostatní ...'!C2" display="/"/>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sheetPr>
    <pageSetUpPr fitToPage="1"/>
  </sheetPr>
  <dimension ref="A2:BM183"/>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115</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1" customFormat="1" ht="12" customHeight="1">
      <c r="B8" s="21"/>
      <c r="D8" s="120" t="s">
        <v>172</v>
      </c>
      <c r="L8" s="21"/>
    </row>
    <row r="9" spans="1:46" s="2" customFormat="1" ht="16.5" customHeight="1">
      <c r="A9" s="35"/>
      <c r="B9" s="40"/>
      <c r="C9" s="35"/>
      <c r="D9" s="35"/>
      <c r="E9" s="331" t="s">
        <v>8314</v>
      </c>
      <c r="F9" s="334"/>
      <c r="G9" s="334"/>
      <c r="H9" s="334"/>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8315</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3" t="s">
        <v>8825</v>
      </c>
      <c r="F11" s="334"/>
      <c r="G11" s="334"/>
      <c r="H11" s="334"/>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19. 6. 2022</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5" t="str">
        <f>'Rekapitulace stavby'!E14</f>
        <v>Vyplň údaj</v>
      </c>
      <c r="F20" s="336"/>
      <c r="G20" s="336"/>
      <c r="H20" s="336"/>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
        <v>34</v>
      </c>
      <c r="F26" s="35"/>
      <c r="G26" s="35"/>
      <c r="H26" s="35"/>
      <c r="I26" s="120" t="s">
        <v>27</v>
      </c>
      <c r="J26" s="111"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35</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07.25" customHeight="1">
      <c r="A29" s="122"/>
      <c r="B29" s="123"/>
      <c r="C29" s="122"/>
      <c r="D29" s="122"/>
      <c r="E29" s="337" t="s">
        <v>174</v>
      </c>
      <c r="F29" s="337"/>
      <c r="G29" s="337"/>
      <c r="H29" s="337"/>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37</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39</v>
      </c>
      <c r="G34" s="35"/>
      <c r="H34" s="35"/>
      <c r="I34" s="128" t="s">
        <v>38</v>
      </c>
      <c r="J34" s="128" t="s">
        <v>40</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41</v>
      </c>
      <c r="E35" s="120" t="s">
        <v>42</v>
      </c>
      <c r="F35" s="130">
        <f>ROUND((SUM(BE131:BE182)),  2)</f>
        <v>0</v>
      </c>
      <c r="G35" s="35"/>
      <c r="H35" s="35"/>
      <c r="I35" s="131">
        <v>0.21</v>
      </c>
      <c r="J35" s="130">
        <f>ROUND(((SUM(BE131:BE182))*I35),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43</v>
      </c>
      <c r="F36" s="130">
        <f>ROUND((SUM(BF131:BF182)),  2)</f>
        <v>0</v>
      </c>
      <c r="G36" s="35"/>
      <c r="H36" s="35"/>
      <c r="I36" s="131">
        <v>0.15</v>
      </c>
      <c r="J36" s="130">
        <f>ROUND(((SUM(BF131:BF182))*I36),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44</v>
      </c>
      <c r="F37" s="130">
        <f>ROUND((SUM(BG131:BG182)),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45</v>
      </c>
      <c r="F38" s="130">
        <f>ROUND((SUM(BH131:BH182)),  2)</f>
        <v>0</v>
      </c>
      <c r="G38" s="35"/>
      <c r="H38" s="35"/>
      <c r="I38" s="131">
        <v>0.15</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46</v>
      </c>
      <c r="F39" s="130">
        <f>ROUND((SUM(BI131:BI182)),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47</v>
      </c>
      <c r="E41" s="134"/>
      <c r="F41" s="134"/>
      <c r="G41" s="135" t="s">
        <v>48</v>
      </c>
      <c r="H41" s="136" t="s">
        <v>49</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31" s="1" customFormat="1" ht="12" customHeight="1">
      <c r="B86" s="22"/>
      <c r="C86" s="30" t="s">
        <v>172</v>
      </c>
      <c r="D86" s="23"/>
      <c r="E86" s="23"/>
      <c r="F86" s="23"/>
      <c r="G86" s="23"/>
      <c r="H86" s="23"/>
      <c r="I86" s="23"/>
      <c r="J86" s="23"/>
      <c r="K86" s="23"/>
      <c r="L86" s="21"/>
    </row>
    <row r="87" spans="1:31" s="2" customFormat="1" ht="16.5" customHeight="1">
      <c r="A87" s="35"/>
      <c r="B87" s="36"/>
      <c r="C87" s="37"/>
      <c r="D87" s="37"/>
      <c r="E87" s="329" t="s">
        <v>8314</v>
      </c>
      <c r="F87" s="328"/>
      <c r="G87" s="328"/>
      <c r="H87" s="328"/>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8315</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90" t="str">
        <f>E11</f>
        <v>D.1.4.1.3 - Venkovní kanalizace</v>
      </c>
      <c r="F89" s="328"/>
      <c r="G89" s="328"/>
      <c r="H89" s="328"/>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České Budějovice</v>
      </c>
      <c r="G91" s="37"/>
      <c r="H91" s="37"/>
      <c r="I91" s="30" t="s">
        <v>22</v>
      </c>
      <c r="J91" s="67" t="str">
        <f>IF(J14="","",J14)</f>
        <v>19. 6. 2022</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České Budějovice</v>
      </c>
      <c r="G93" s="37"/>
      <c r="H93" s="37"/>
      <c r="I93" s="30" t="s">
        <v>30</v>
      </c>
      <c r="J93" s="33" t="str">
        <f>E23</f>
        <v>AGP nova</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176</v>
      </c>
      <c r="D96" s="151"/>
      <c r="E96" s="151"/>
      <c r="F96" s="151"/>
      <c r="G96" s="151"/>
      <c r="H96" s="151"/>
      <c r="I96" s="151"/>
      <c r="J96" s="152" t="s">
        <v>177</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178</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179</v>
      </c>
    </row>
    <row r="99" spans="1:47" s="9" customFormat="1" ht="24.95" customHeight="1">
      <c r="B99" s="154"/>
      <c r="C99" s="155"/>
      <c r="D99" s="156" t="s">
        <v>180</v>
      </c>
      <c r="E99" s="157"/>
      <c r="F99" s="157"/>
      <c r="G99" s="157"/>
      <c r="H99" s="157"/>
      <c r="I99" s="157"/>
      <c r="J99" s="158">
        <f>J132</f>
        <v>0</v>
      </c>
      <c r="K99" s="155"/>
      <c r="L99" s="159"/>
    </row>
    <row r="100" spans="1:47" s="10" customFormat="1" ht="19.899999999999999" customHeight="1">
      <c r="B100" s="160"/>
      <c r="C100" s="105"/>
      <c r="D100" s="161" t="s">
        <v>8826</v>
      </c>
      <c r="E100" s="162"/>
      <c r="F100" s="162"/>
      <c r="G100" s="162"/>
      <c r="H100" s="162"/>
      <c r="I100" s="162"/>
      <c r="J100" s="163">
        <f>J133</f>
        <v>0</v>
      </c>
      <c r="K100" s="105"/>
      <c r="L100" s="164"/>
    </row>
    <row r="101" spans="1:47" s="10" customFormat="1" ht="14.85" customHeight="1">
      <c r="B101" s="160"/>
      <c r="C101" s="105"/>
      <c r="D101" s="161" t="s">
        <v>8827</v>
      </c>
      <c r="E101" s="162"/>
      <c r="F101" s="162"/>
      <c r="G101" s="162"/>
      <c r="H101" s="162"/>
      <c r="I101" s="162"/>
      <c r="J101" s="163">
        <f>J134</f>
        <v>0</v>
      </c>
      <c r="K101" s="105"/>
      <c r="L101" s="164"/>
    </row>
    <row r="102" spans="1:47" s="10" customFormat="1" ht="14.85" customHeight="1">
      <c r="B102" s="160"/>
      <c r="C102" s="105"/>
      <c r="D102" s="161" t="s">
        <v>8828</v>
      </c>
      <c r="E102" s="162"/>
      <c r="F102" s="162"/>
      <c r="G102" s="162"/>
      <c r="H102" s="162"/>
      <c r="I102" s="162"/>
      <c r="J102" s="163">
        <f>J143</f>
        <v>0</v>
      </c>
      <c r="K102" s="105"/>
      <c r="L102" s="164"/>
    </row>
    <row r="103" spans="1:47" s="10" customFormat="1" ht="19.899999999999999" customHeight="1">
      <c r="B103" s="160"/>
      <c r="C103" s="105"/>
      <c r="D103" s="161" t="s">
        <v>8829</v>
      </c>
      <c r="E103" s="162"/>
      <c r="F103" s="162"/>
      <c r="G103" s="162"/>
      <c r="H103" s="162"/>
      <c r="I103" s="162"/>
      <c r="J103" s="163">
        <f>J151</f>
        <v>0</v>
      </c>
      <c r="K103" s="105"/>
      <c r="L103" s="164"/>
    </row>
    <row r="104" spans="1:47" s="9" customFormat="1" ht="24.95" customHeight="1">
      <c r="B104" s="154"/>
      <c r="C104" s="155"/>
      <c r="D104" s="156" t="s">
        <v>8319</v>
      </c>
      <c r="E104" s="157"/>
      <c r="F104" s="157"/>
      <c r="G104" s="157"/>
      <c r="H104" s="157"/>
      <c r="I104" s="157"/>
      <c r="J104" s="158">
        <f>J169</f>
        <v>0</v>
      </c>
      <c r="K104" s="155"/>
      <c r="L104" s="159"/>
    </row>
    <row r="105" spans="1:47" s="9" customFormat="1" ht="24.95" customHeight="1">
      <c r="B105" s="154"/>
      <c r="C105" s="155"/>
      <c r="D105" s="156" t="s">
        <v>8320</v>
      </c>
      <c r="E105" s="157"/>
      <c r="F105" s="157"/>
      <c r="G105" s="157"/>
      <c r="H105" s="157"/>
      <c r="I105" s="157"/>
      <c r="J105" s="158">
        <f>J171</f>
        <v>0</v>
      </c>
      <c r="K105" s="155"/>
      <c r="L105" s="159"/>
    </row>
    <row r="106" spans="1:47" s="10" customFormat="1" ht="19.899999999999999" customHeight="1">
      <c r="B106" s="160"/>
      <c r="C106" s="105"/>
      <c r="D106" s="161" t="s">
        <v>8830</v>
      </c>
      <c r="E106" s="162"/>
      <c r="F106" s="162"/>
      <c r="G106" s="162"/>
      <c r="H106" s="162"/>
      <c r="I106" s="162"/>
      <c r="J106" s="163">
        <f>J172</f>
        <v>0</v>
      </c>
      <c r="K106" s="105"/>
      <c r="L106" s="164"/>
    </row>
    <row r="107" spans="1:47" s="10" customFormat="1" ht="19.899999999999999" customHeight="1">
      <c r="B107" s="160"/>
      <c r="C107" s="105"/>
      <c r="D107" s="161" t="s">
        <v>8321</v>
      </c>
      <c r="E107" s="162"/>
      <c r="F107" s="162"/>
      <c r="G107" s="162"/>
      <c r="H107" s="162"/>
      <c r="I107" s="162"/>
      <c r="J107" s="163">
        <f>J174</f>
        <v>0</v>
      </c>
      <c r="K107" s="105"/>
      <c r="L107" s="164"/>
    </row>
    <row r="108" spans="1:47" s="10" customFormat="1" ht="19.899999999999999" customHeight="1">
      <c r="B108" s="160"/>
      <c r="C108" s="105"/>
      <c r="D108" s="161" t="s">
        <v>8322</v>
      </c>
      <c r="E108" s="162"/>
      <c r="F108" s="162"/>
      <c r="G108" s="162"/>
      <c r="H108" s="162"/>
      <c r="I108" s="162"/>
      <c r="J108" s="163">
        <f>J177</f>
        <v>0</v>
      </c>
      <c r="K108" s="105"/>
      <c r="L108" s="164"/>
    </row>
    <row r="109" spans="1:47" s="10" customFormat="1" ht="19.899999999999999" customHeight="1">
      <c r="B109" s="160"/>
      <c r="C109" s="105"/>
      <c r="D109" s="161" t="s">
        <v>8323</v>
      </c>
      <c r="E109" s="162"/>
      <c r="F109" s="162"/>
      <c r="G109" s="162"/>
      <c r="H109" s="162"/>
      <c r="I109" s="162"/>
      <c r="J109" s="163">
        <f>J179</f>
        <v>0</v>
      </c>
      <c r="K109" s="105"/>
      <c r="L109" s="164"/>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5"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5" customHeight="1">
      <c r="A116" s="35"/>
      <c r="B116" s="36"/>
      <c r="C116" s="24" t="s">
        <v>194</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26.25" customHeight="1">
      <c r="A119" s="35"/>
      <c r="B119" s="36"/>
      <c r="C119" s="37"/>
      <c r="D119" s="37"/>
      <c r="E119" s="329" t="str">
        <f>E7</f>
        <v>SO07 - Přístavby, nástavby a stavební úpravy pavilonu CH, Nemocnice ČB - 2.etapa</v>
      </c>
      <c r="F119" s="330"/>
      <c r="G119" s="330"/>
      <c r="H119" s="330"/>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172</v>
      </c>
      <c r="D120" s="23"/>
      <c r="E120" s="23"/>
      <c r="F120" s="23"/>
      <c r="G120" s="23"/>
      <c r="H120" s="23"/>
      <c r="I120" s="23"/>
      <c r="J120" s="23"/>
      <c r="K120" s="23"/>
      <c r="L120" s="21"/>
    </row>
    <row r="121" spans="1:31" s="2" customFormat="1" ht="16.5" customHeight="1">
      <c r="A121" s="35"/>
      <c r="B121" s="36"/>
      <c r="C121" s="37"/>
      <c r="D121" s="37"/>
      <c r="E121" s="329" t="s">
        <v>8314</v>
      </c>
      <c r="F121" s="328"/>
      <c r="G121" s="328"/>
      <c r="H121" s="328"/>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8315</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90" t="str">
        <f>E11</f>
        <v>D.1.4.1.3 - Venkovní kanalizace</v>
      </c>
      <c r="F123" s="328"/>
      <c r="G123" s="328"/>
      <c r="H123" s="328"/>
      <c r="I123" s="37"/>
      <c r="J123" s="37"/>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České Budějovice</v>
      </c>
      <c r="G125" s="37"/>
      <c r="H125" s="37"/>
      <c r="I125" s="30" t="s">
        <v>22</v>
      </c>
      <c r="J125" s="67" t="str">
        <f>IF(J14="","",J14)</f>
        <v>19. 6. 2022</v>
      </c>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24</v>
      </c>
      <c r="D127" s="37"/>
      <c r="E127" s="37"/>
      <c r="F127" s="28" t="str">
        <f>E17</f>
        <v>Nemocnice České Budějovice</v>
      </c>
      <c r="G127" s="37"/>
      <c r="H127" s="37"/>
      <c r="I127" s="30" t="s">
        <v>30</v>
      </c>
      <c r="J127" s="33" t="str">
        <f>E23</f>
        <v>AGP nova</v>
      </c>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28</v>
      </c>
      <c r="D128" s="37"/>
      <c r="E128" s="37"/>
      <c r="F128" s="28" t="str">
        <f>IF(E20="","",E20)</f>
        <v>Vyplň údaj</v>
      </c>
      <c r="G128" s="37"/>
      <c r="H128" s="37"/>
      <c r="I128" s="30" t="s">
        <v>33</v>
      </c>
      <c r="J128" s="33" t="str">
        <f>E26</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1" customFormat="1" ht="29.25" customHeight="1">
      <c r="A130" s="165"/>
      <c r="B130" s="166"/>
      <c r="C130" s="167" t="s">
        <v>195</v>
      </c>
      <c r="D130" s="168" t="s">
        <v>62</v>
      </c>
      <c r="E130" s="168" t="s">
        <v>58</v>
      </c>
      <c r="F130" s="168" t="s">
        <v>59</v>
      </c>
      <c r="G130" s="168" t="s">
        <v>196</v>
      </c>
      <c r="H130" s="168" t="s">
        <v>197</v>
      </c>
      <c r="I130" s="168" t="s">
        <v>198</v>
      </c>
      <c r="J130" s="169" t="s">
        <v>177</v>
      </c>
      <c r="K130" s="170" t="s">
        <v>199</v>
      </c>
      <c r="L130" s="171"/>
      <c r="M130" s="76" t="s">
        <v>1</v>
      </c>
      <c r="N130" s="77" t="s">
        <v>41</v>
      </c>
      <c r="O130" s="77" t="s">
        <v>200</v>
      </c>
      <c r="P130" s="77" t="s">
        <v>201</v>
      </c>
      <c r="Q130" s="77" t="s">
        <v>202</v>
      </c>
      <c r="R130" s="77" t="s">
        <v>203</v>
      </c>
      <c r="S130" s="77" t="s">
        <v>204</v>
      </c>
      <c r="T130" s="78" t="s">
        <v>205</v>
      </c>
      <c r="U130" s="165"/>
      <c r="V130" s="165"/>
      <c r="W130" s="165"/>
      <c r="X130" s="165"/>
      <c r="Y130" s="165"/>
      <c r="Z130" s="165"/>
      <c r="AA130" s="165"/>
      <c r="AB130" s="165"/>
      <c r="AC130" s="165"/>
      <c r="AD130" s="165"/>
      <c r="AE130" s="165"/>
    </row>
    <row r="131" spans="1:65" s="2" customFormat="1" ht="22.9" customHeight="1">
      <c r="A131" s="35"/>
      <c r="B131" s="36"/>
      <c r="C131" s="83" t="s">
        <v>206</v>
      </c>
      <c r="D131" s="37"/>
      <c r="E131" s="37"/>
      <c r="F131" s="37"/>
      <c r="G131" s="37"/>
      <c r="H131" s="37"/>
      <c r="I131" s="37"/>
      <c r="J131" s="172">
        <f>BK131</f>
        <v>0</v>
      </c>
      <c r="K131" s="37"/>
      <c r="L131" s="40"/>
      <c r="M131" s="79"/>
      <c r="N131" s="173"/>
      <c r="O131" s="80"/>
      <c r="P131" s="174">
        <f>P132+P169+P171</f>
        <v>0</v>
      </c>
      <c r="Q131" s="80"/>
      <c r="R131" s="174">
        <f>R132+R169+R171</f>
        <v>0</v>
      </c>
      <c r="S131" s="80"/>
      <c r="T131" s="175">
        <f>T132+T169+T171</f>
        <v>0</v>
      </c>
      <c r="U131" s="35"/>
      <c r="V131" s="35"/>
      <c r="W131" s="35"/>
      <c r="X131" s="35"/>
      <c r="Y131" s="35"/>
      <c r="Z131" s="35"/>
      <c r="AA131" s="35"/>
      <c r="AB131" s="35"/>
      <c r="AC131" s="35"/>
      <c r="AD131" s="35"/>
      <c r="AE131" s="35"/>
      <c r="AT131" s="18" t="s">
        <v>76</v>
      </c>
      <c r="AU131" s="18" t="s">
        <v>179</v>
      </c>
      <c r="BK131" s="176">
        <f>BK132+BK169+BK171</f>
        <v>0</v>
      </c>
    </row>
    <row r="132" spans="1:65" s="12" customFormat="1" ht="25.9" customHeight="1">
      <c r="B132" s="177"/>
      <c r="C132" s="178"/>
      <c r="D132" s="179" t="s">
        <v>76</v>
      </c>
      <c r="E132" s="180" t="s">
        <v>207</v>
      </c>
      <c r="F132" s="180" t="s">
        <v>208</v>
      </c>
      <c r="G132" s="178"/>
      <c r="H132" s="178"/>
      <c r="I132" s="181"/>
      <c r="J132" s="182">
        <f>BK132</f>
        <v>0</v>
      </c>
      <c r="K132" s="178"/>
      <c r="L132" s="183"/>
      <c r="M132" s="184"/>
      <c r="N132" s="185"/>
      <c r="O132" s="185"/>
      <c r="P132" s="186">
        <f>P133+P151</f>
        <v>0</v>
      </c>
      <c r="Q132" s="185"/>
      <c r="R132" s="186">
        <f>R133+R151</f>
        <v>0</v>
      </c>
      <c r="S132" s="185"/>
      <c r="T132" s="187">
        <f>T133+T151</f>
        <v>0</v>
      </c>
      <c r="AR132" s="188" t="s">
        <v>85</v>
      </c>
      <c r="AT132" s="189" t="s">
        <v>76</v>
      </c>
      <c r="AU132" s="189" t="s">
        <v>77</v>
      </c>
      <c r="AY132" s="188" t="s">
        <v>209</v>
      </c>
      <c r="BK132" s="190">
        <f>BK133+BK151</f>
        <v>0</v>
      </c>
    </row>
    <row r="133" spans="1:65" s="12" customFormat="1" ht="22.9" customHeight="1">
      <c r="B133" s="177"/>
      <c r="C133" s="178"/>
      <c r="D133" s="179" t="s">
        <v>76</v>
      </c>
      <c r="E133" s="191" t="s">
        <v>8831</v>
      </c>
      <c r="F133" s="191" t="s">
        <v>8832</v>
      </c>
      <c r="G133" s="178"/>
      <c r="H133" s="178"/>
      <c r="I133" s="181"/>
      <c r="J133" s="192">
        <f>BK133</f>
        <v>0</v>
      </c>
      <c r="K133" s="178"/>
      <c r="L133" s="183"/>
      <c r="M133" s="184"/>
      <c r="N133" s="185"/>
      <c r="O133" s="185"/>
      <c r="P133" s="186">
        <f>P134+P143</f>
        <v>0</v>
      </c>
      <c r="Q133" s="185"/>
      <c r="R133" s="186">
        <f>R134+R143</f>
        <v>0</v>
      </c>
      <c r="S133" s="185"/>
      <c r="T133" s="187">
        <f>T134+T143</f>
        <v>0</v>
      </c>
      <c r="AR133" s="188" t="s">
        <v>85</v>
      </c>
      <c r="AT133" s="189" t="s">
        <v>76</v>
      </c>
      <c r="AU133" s="189" t="s">
        <v>85</v>
      </c>
      <c r="AY133" s="188" t="s">
        <v>209</v>
      </c>
      <c r="BK133" s="190">
        <f>BK134+BK143</f>
        <v>0</v>
      </c>
    </row>
    <row r="134" spans="1:65" s="12" customFormat="1" ht="20.85" customHeight="1">
      <c r="B134" s="177"/>
      <c r="C134" s="178"/>
      <c r="D134" s="179" t="s">
        <v>76</v>
      </c>
      <c r="E134" s="191" t="s">
        <v>8833</v>
      </c>
      <c r="F134" s="191" t="s">
        <v>8834</v>
      </c>
      <c r="G134" s="178"/>
      <c r="H134" s="178"/>
      <c r="I134" s="181"/>
      <c r="J134" s="192">
        <f>BK134</f>
        <v>0</v>
      </c>
      <c r="K134" s="178"/>
      <c r="L134" s="183"/>
      <c r="M134" s="184"/>
      <c r="N134" s="185"/>
      <c r="O134" s="185"/>
      <c r="P134" s="186">
        <f>SUM(P135:P142)</f>
        <v>0</v>
      </c>
      <c r="Q134" s="185"/>
      <c r="R134" s="186">
        <f>SUM(R135:R142)</f>
        <v>0</v>
      </c>
      <c r="S134" s="185"/>
      <c r="T134" s="187">
        <f>SUM(T135:T142)</f>
        <v>0</v>
      </c>
      <c r="AR134" s="188" t="s">
        <v>85</v>
      </c>
      <c r="AT134" s="189" t="s">
        <v>76</v>
      </c>
      <c r="AU134" s="189" t="s">
        <v>87</v>
      </c>
      <c r="AY134" s="188" t="s">
        <v>209</v>
      </c>
      <c r="BK134" s="190">
        <f>SUM(BK135:BK142)</f>
        <v>0</v>
      </c>
    </row>
    <row r="135" spans="1:65" s="2" customFormat="1" ht="44.25" customHeight="1">
      <c r="A135" s="35"/>
      <c r="B135" s="36"/>
      <c r="C135" s="193" t="s">
        <v>85</v>
      </c>
      <c r="D135" s="193" t="s">
        <v>214</v>
      </c>
      <c r="E135" s="194" t="s">
        <v>8835</v>
      </c>
      <c r="F135" s="195" t="s">
        <v>8836</v>
      </c>
      <c r="G135" s="196" t="s">
        <v>318</v>
      </c>
      <c r="H135" s="197">
        <v>70</v>
      </c>
      <c r="I135" s="198"/>
      <c r="J135" s="199">
        <f>ROUND(I135*H135,2)</f>
        <v>0</v>
      </c>
      <c r="K135" s="200"/>
      <c r="L135" s="40"/>
      <c r="M135" s="201" t="s">
        <v>1</v>
      </c>
      <c r="N135" s="202" t="s">
        <v>42</v>
      </c>
      <c r="O135" s="72"/>
      <c r="P135" s="203">
        <f>O135*H135</f>
        <v>0</v>
      </c>
      <c r="Q135" s="203">
        <v>0</v>
      </c>
      <c r="R135" s="203">
        <f>Q135*H135</f>
        <v>0</v>
      </c>
      <c r="S135" s="203">
        <v>0</v>
      </c>
      <c r="T135" s="204">
        <f>S135*H135</f>
        <v>0</v>
      </c>
      <c r="U135" s="35"/>
      <c r="V135" s="35"/>
      <c r="W135" s="35"/>
      <c r="X135" s="35"/>
      <c r="Y135" s="35"/>
      <c r="Z135" s="35"/>
      <c r="AA135" s="35"/>
      <c r="AB135" s="35"/>
      <c r="AC135" s="35"/>
      <c r="AD135" s="35"/>
      <c r="AE135" s="35"/>
      <c r="AR135" s="205" t="s">
        <v>218</v>
      </c>
      <c r="AT135" s="205" t="s">
        <v>214</v>
      </c>
      <c r="AU135" s="205" t="s">
        <v>226</v>
      </c>
      <c r="AY135" s="18" t="s">
        <v>209</v>
      </c>
      <c r="BE135" s="206">
        <f>IF(N135="základní",J135,0)</f>
        <v>0</v>
      </c>
      <c r="BF135" s="206">
        <f>IF(N135="snížená",J135,0)</f>
        <v>0</v>
      </c>
      <c r="BG135" s="206">
        <f>IF(N135="zákl. přenesená",J135,0)</f>
        <v>0</v>
      </c>
      <c r="BH135" s="206">
        <f>IF(N135="sníž. přenesená",J135,0)</f>
        <v>0</v>
      </c>
      <c r="BI135" s="206">
        <f>IF(N135="nulová",J135,0)</f>
        <v>0</v>
      </c>
      <c r="BJ135" s="18" t="s">
        <v>85</v>
      </c>
      <c r="BK135" s="206">
        <f>ROUND(I135*H135,2)</f>
        <v>0</v>
      </c>
      <c r="BL135" s="18" t="s">
        <v>218</v>
      </c>
      <c r="BM135" s="205" t="s">
        <v>8837</v>
      </c>
    </row>
    <row r="136" spans="1:65" s="2" customFormat="1" ht="19.5">
      <c r="A136" s="35"/>
      <c r="B136" s="36"/>
      <c r="C136" s="37"/>
      <c r="D136" s="214" t="s">
        <v>807</v>
      </c>
      <c r="E136" s="37"/>
      <c r="F136" s="256" t="s">
        <v>8838</v>
      </c>
      <c r="G136" s="37"/>
      <c r="H136" s="37"/>
      <c r="I136" s="257"/>
      <c r="J136" s="37"/>
      <c r="K136" s="37"/>
      <c r="L136" s="40"/>
      <c r="M136" s="258"/>
      <c r="N136" s="259"/>
      <c r="O136" s="72"/>
      <c r="P136" s="72"/>
      <c r="Q136" s="72"/>
      <c r="R136" s="72"/>
      <c r="S136" s="72"/>
      <c r="T136" s="73"/>
      <c r="U136" s="35"/>
      <c r="V136" s="35"/>
      <c r="W136" s="35"/>
      <c r="X136" s="35"/>
      <c r="Y136" s="35"/>
      <c r="Z136" s="35"/>
      <c r="AA136" s="35"/>
      <c r="AB136" s="35"/>
      <c r="AC136" s="35"/>
      <c r="AD136" s="35"/>
      <c r="AE136" s="35"/>
      <c r="AT136" s="18" t="s">
        <v>807</v>
      </c>
      <c r="AU136" s="18" t="s">
        <v>226</v>
      </c>
    </row>
    <row r="137" spans="1:65" s="2" customFormat="1" ht="44.25" customHeight="1">
      <c r="A137" s="35"/>
      <c r="B137" s="36"/>
      <c r="C137" s="193" t="s">
        <v>87</v>
      </c>
      <c r="D137" s="193" t="s">
        <v>214</v>
      </c>
      <c r="E137" s="194" t="s">
        <v>8839</v>
      </c>
      <c r="F137" s="195" t="s">
        <v>8840</v>
      </c>
      <c r="G137" s="196" t="s">
        <v>318</v>
      </c>
      <c r="H137" s="197">
        <v>90</v>
      </c>
      <c r="I137" s="198"/>
      <c r="J137" s="199">
        <f>ROUND(I137*H137,2)</f>
        <v>0</v>
      </c>
      <c r="K137" s="200"/>
      <c r="L137" s="40"/>
      <c r="M137" s="201" t="s">
        <v>1</v>
      </c>
      <c r="N137" s="202" t="s">
        <v>42</v>
      </c>
      <c r="O137" s="72"/>
      <c r="P137" s="203">
        <f>O137*H137</f>
        <v>0</v>
      </c>
      <c r="Q137" s="203">
        <v>0</v>
      </c>
      <c r="R137" s="203">
        <f>Q137*H137</f>
        <v>0</v>
      </c>
      <c r="S137" s="203">
        <v>0</v>
      </c>
      <c r="T137" s="204">
        <f>S137*H137</f>
        <v>0</v>
      </c>
      <c r="U137" s="35"/>
      <c r="V137" s="35"/>
      <c r="W137" s="35"/>
      <c r="X137" s="35"/>
      <c r="Y137" s="35"/>
      <c r="Z137" s="35"/>
      <c r="AA137" s="35"/>
      <c r="AB137" s="35"/>
      <c r="AC137" s="35"/>
      <c r="AD137" s="35"/>
      <c r="AE137" s="35"/>
      <c r="AR137" s="205" t="s">
        <v>218</v>
      </c>
      <c r="AT137" s="205" t="s">
        <v>214</v>
      </c>
      <c r="AU137" s="205" t="s">
        <v>226</v>
      </c>
      <c r="AY137" s="18" t="s">
        <v>209</v>
      </c>
      <c r="BE137" s="206">
        <f>IF(N137="základní",J137,0)</f>
        <v>0</v>
      </c>
      <c r="BF137" s="206">
        <f>IF(N137="snížená",J137,0)</f>
        <v>0</v>
      </c>
      <c r="BG137" s="206">
        <f>IF(N137="zákl. přenesená",J137,0)</f>
        <v>0</v>
      </c>
      <c r="BH137" s="206">
        <f>IF(N137="sníž. přenesená",J137,0)</f>
        <v>0</v>
      </c>
      <c r="BI137" s="206">
        <f>IF(N137="nulová",J137,0)</f>
        <v>0</v>
      </c>
      <c r="BJ137" s="18" t="s">
        <v>85</v>
      </c>
      <c r="BK137" s="206">
        <f>ROUND(I137*H137,2)</f>
        <v>0</v>
      </c>
      <c r="BL137" s="18" t="s">
        <v>218</v>
      </c>
      <c r="BM137" s="205" t="s">
        <v>8841</v>
      </c>
    </row>
    <row r="138" spans="1:65" s="2" customFormat="1" ht="19.5">
      <c r="A138" s="35"/>
      <c r="B138" s="36"/>
      <c r="C138" s="37"/>
      <c r="D138" s="214" t="s">
        <v>807</v>
      </c>
      <c r="E138" s="37"/>
      <c r="F138" s="256" t="s">
        <v>8842</v>
      </c>
      <c r="G138" s="37"/>
      <c r="H138" s="37"/>
      <c r="I138" s="257"/>
      <c r="J138" s="37"/>
      <c r="K138" s="37"/>
      <c r="L138" s="40"/>
      <c r="M138" s="258"/>
      <c r="N138" s="259"/>
      <c r="O138" s="72"/>
      <c r="P138" s="72"/>
      <c r="Q138" s="72"/>
      <c r="R138" s="72"/>
      <c r="S138" s="72"/>
      <c r="T138" s="73"/>
      <c r="U138" s="35"/>
      <c r="V138" s="35"/>
      <c r="W138" s="35"/>
      <c r="X138" s="35"/>
      <c r="Y138" s="35"/>
      <c r="Z138" s="35"/>
      <c r="AA138" s="35"/>
      <c r="AB138" s="35"/>
      <c r="AC138" s="35"/>
      <c r="AD138" s="35"/>
      <c r="AE138" s="35"/>
      <c r="AT138" s="18" t="s">
        <v>807</v>
      </c>
      <c r="AU138" s="18" t="s">
        <v>226</v>
      </c>
    </row>
    <row r="139" spans="1:65" s="2" customFormat="1" ht="33" customHeight="1">
      <c r="A139" s="35"/>
      <c r="B139" s="36"/>
      <c r="C139" s="193" t="s">
        <v>226</v>
      </c>
      <c r="D139" s="193" t="s">
        <v>214</v>
      </c>
      <c r="E139" s="194" t="s">
        <v>8843</v>
      </c>
      <c r="F139" s="195" t="s">
        <v>8844</v>
      </c>
      <c r="G139" s="196" t="s">
        <v>318</v>
      </c>
      <c r="H139" s="197">
        <v>3</v>
      </c>
      <c r="I139" s="198"/>
      <c r="J139" s="199">
        <f>ROUND(I139*H139,2)</f>
        <v>0</v>
      </c>
      <c r="K139" s="200"/>
      <c r="L139" s="40"/>
      <c r="M139" s="201" t="s">
        <v>1</v>
      </c>
      <c r="N139" s="202" t="s">
        <v>42</v>
      </c>
      <c r="O139" s="72"/>
      <c r="P139" s="203">
        <f>O139*H139</f>
        <v>0</v>
      </c>
      <c r="Q139" s="203">
        <v>0</v>
      </c>
      <c r="R139" s="203">
        <f>Q139*H139</f>
        <v>0</v>
      </c>
      <c r="S139" s="203">
        <v>0</v>
      </c>
      <c r="T139" s="204">
        <f>S139*H139</f>
        <v>0</v>
      </c>
      <c r="U139" s="35"/>
      <c r="V139" s="35"/>
      <c r="W139" s="35"/>
      <c r="X139" s="35"/>
      <c r="Y139" s="35"/>
      <c r="Z139" s="35"/>
      <c r="AA139" s="35"/>
      <c r="AB139" s="35"/>
      <c r="AC139" s="35"/>
      <c r="AD139" s="35"/>
      <c r="AE139" s="35"/>
      <c r="AR139" s="205" t="s">
        <v>218</v>
      </c>
      <c r="AT139" s="205" t="s">
        <v>214</v>
      </c>
      <c r="AU139" s="205" t="s">
        <v>226</v>
      </c>
      <c r="AY139" s="18" t="s">
        <v>209</v>
      </c>
      <c r="BE139" s="206">
        <f>IF(N139="základní",J139,0)</f>
        <v>0</v>
      </c>
      <c r="BF139" s="206">
        <f>IF(N139="snížená",J139,0)</f>
        <v>0</v>
      </c>
      <c r="BG139" s="206">
        <f>IF(N139="zákl. přenesená",J139,0)</f>
        <v>0</v>
      </c>
      <c r="BH139" s="206">
        <f>IF(N139="sníž. přenesená",J139,0)</f>
        <v>0</v>
      </c>
      <c r="BI139" s="206">
        <f>IF(N139="nulová",J139,0)</f>
        <v>0</v>
      </c>
      <c r="BJ139" s="18" t="s">
        <v>85</v>
      </c>
      <c r="BK139" s="206">
        <f>ROUND(I139*H139,2)</f>
        <v>0</v>
      </c>
      <c r="BL139" s="18" t="s">
        <v>218</v>
      </c>
      <c r="BM139" s="205" t="s">
        <v>8845</v>
      </c>
    </row>
    <row r="140" spans="1:65" s="2" customFormat="1" ht="24.2" customHeight="1">
      <c r="A140" s="35"/>
      <c r="B140" s="36"/>
      <c r="C140" s="193" t="s">
        <v>218</v>
      </c>
      <c r="D140" s="193" t="s">
        <v>214</v>
      </c>
      <c r="E140" s="194" t="s">
        <v>8846</v>
      </c>
      <c r="F140" s="195" t="s">
        <v>8847</v>
      </c>
      <c r="G140" s="196" t="s">
        <v>323</v>
      </c>
      <c r="H140" s="197">
        <v>1</v>
      </c>
      <c r="I140" s="198"/>
      <c r="J140" s="199">
        <f>ROUND(I140*H140,2)</f>
        <v>0</v>
      </c>
      <c r="K140" s="200"/>
      <c r="L140" s="40"/>
      <c r="M140" s="201" t="s">
        <v>1</v>
      </c>
      <c r="N140" s="202" t="s">
        <v>42</v>
      </c>
      <c r="O140" s="72"/>
      <c r="P140" s="203">
        <f>O140*H140</f>
        <v>0</v>
      </c>
      <c r="Q140" s="203">
        <v>0</v>
      </c>
      <c r="R140" s="203">
        <f>Q140*H140</f>
        <v>0</v>
      </c>
      <c r="S140" s="203">
        <v>0</v>
      </c>
      <c r="T140" s="204">
        <f>S140*H140</f>
        <v>0</v>
      </c>
      <c r="U140" s="35"/>
      <c r="V140" s="35"/>
      <c r="W140" s="35"/>
      <c r="X140" s="35"/>
      <c r="Y140" s="35"/>
      <c r="Z140" s="35"/>
      <c r="AA140" s="35"/>
      <c r="AB140" s="35"/>
      <c r="AC140" s="35"/>
      <c r="AD140" s="35"/>
      <c r="AE140" s="35"/>
      <c r="AR140" s="205" t="s">
        <v>218</v>
      </c>
      <c r="AT140" s="205" t="s">
        <v>214</v>
      </c>
      <c r="AU140" s="205" t="s">
        <v>226</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218</v>
      </c>
      <c r="BM140" s="205" t="s">
        <v>8848</v>
      </c>
    </row>
    <row r="141" spans="1:65" s="2" customFormat="1" ht="24.2" customHeight="1">
      <c r="A141" s="35"/>
      <c r="B141" s="36"/>
      <c r="C141" s="193" t="s">
        <v>233</v>
      </c>
      <c r="D141" s="193" t="s">
        <v>214</v>
      </c>
      <c r="E141" s="194" t="s">
        <v>8849</v>
      </c>
      <c r="F141" s="195" t="s">
        <v>8850</v>
      </c>
      <c r="G141" s="196" t="s">
        <v>323</v>
      </c>
      <c r="H141" s="197">
        <v>1</v>
      </c>
      <c r="I141" s="198"/>
      <c r="J141" s="199">
        <f>ROUND(I141*H141,2)</f>
        <v>0</v>
      </c>
      <c r="K141" s="200"/>
      <c r="L141" s="40"/>
      <c r="M141" s="201" t="s">
        <v>1</v>
      </c>
      <c r="N141" s="202" t="s">
        <v>42</v>
      </c>
      <c r="O141" s="72"/>
      <c r="P141" s="203">
        <f>O141*H141</f>
        <v>0</v>
      </c>
      <c r="Q141" s="203">
        <v>0</v>
      </c>
      <c r="R141" s="203">
        <f>Q141*H141</f>
        <v>0</v>
      </c>
      <c r="S141" s="203">
        <v>0</v>
      </c>
      <c r="T141" s="204">
        <f>S141*H141</f>
        <v>0</v>
      </c>
      <c r="U141" s="35"/>
      <c r="V141" s="35"/>
      <c r="W141" s="35"/>
      <c r="X141" s="35"/>
      <c r="Y141" s="35"/>
      <c r="Z141" s="35"/>
      <c r="AA141" s="35"/>
      <c r="AB141" s="35"/>
      <c r="AC141" s="35"/>
      <c r="AD141" s="35"/>
      <c r="AE141" s="35"/>
      <c r="AR141" s="205" t="s">
        <v>218</v>
      </c>
      <c r="AT141" s="205" t="s">
        <v>214</v>
      </c>
      <c r="AU141" s="205" t="s">
        <v>226</v>
      </c>
      <c r="AY141" s="18" t="s">
        <v>209</v>
      </c>
      <c r="BE141" s="206">
        <f>IF(N141="základní",J141,0)</f>
        <v>0</v>
      </c>
      <c r="BF141" s="206">
        <f>IF(N141="snížená",J141,0)</f>
        <v>0</v>
      </c>
      <c r="BG141" s="206">
        <f>IF(N141="zákl. přenesená",J141,0)</f>
        <v>0</v>
      </c>
      <c r="BH141" s="206">
        <f>IF(N141="sníž. přenesená",J141,0)</f>
        <v>0</v>
      </c>
      <c r="BI141" s="206">
        <f>IF(N141="nulová",J141,0)</f>
        <v>0</v>
      </c>
      <c r="BJ141" s="18" t="s">
        <v>85</v>
      </c>
      <c r="BK141" s="206">
        <f>ROUND(I141*H141,2)</f>
        <v>0</v>
      </c>
      <c r="BL141" s="18" t="s">
        <v>218</v>
      </c>
      <c r="BM141" s="205" t="s">
        <v>8851</v>
      </c>
    </row>
    <row r="142" spans="1:65" s="2" customFormat="1" ht="24.2" customHeight="1">
      <c r="A142" s="35"/>
      <c r="B142" s="36"/>
      <c r="C142" s="193" t="s">
        <v>238</v>
      </c>
      <c r="D142" s="193" t="s">
        <v>214</v>
      </c>
      <c r="E142" s="194" t="s">
        <v>8852</v>
      </c>
      <c r="F142" s="195" t="s">
        <v>8853</v>
      </c>
      <c r="G142" s="196" t="s">
        <v>323</v>
      </c>
      <c r="H142" s="197">
        <v>1</v>
      </c>
      <c r="I142" s="198"/>
      <c r="J142" s="199">
        <f>ROUND(I142*H142,2)</f>
        <v>0</v>
      </c>
      <c r="K142" s="200"/>
      <c r="L142" s="40"/>
      <c r="M142" s="201" t="s">
        <v>1</v>
      </c>
      <c r="N142" s="202" t="s">
        <v>42</v>
      </c>
      <c r="O142" s="72"/>
      <c r="P142" s="203">
        <f>O142*H142</f>
        <v>0</v>
      </c>
      <c r="Q142" s="203">
        <v>0</v>
      </c>
      <c r="R142" s="203">
        <f>Q142*H142</f>
        <v>0</v>
      </c>
      <c r="S142" s="203">
        <v>0</v>
      </c>
      <c r="T142" s="204">
        <f>S142*H142</f>
        <v>0</v>
      </c>
      <c r="U142" s="35"/>
      <c r="V142" s="35"/>
      <c r="W142" s="35"/>
      <c r="X142" s="35"/>
      <c r="Y142" s="35"/>
      <c r="Z142" s="35"/>
      <c r="AA142" s="35"/>
      <c r="AB142" s="35"/>
      <c r="AC142" s="35"/>
      <c r="AD142" s="35"/>
      <c r="AE142" s="35"/>
      <c r="AR142" s="205" t="s">
        <v>218</v>
      </c>
      <c r="AT142" s="205" t="s">
        <v>214</v>
      </c>
      <c r="AU142" s="205" t="s">
        <v>226</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218</v>
      </c>
      <c r="BM142" s="205" t="s">
        <v>8854</v>
      </c>
    </row>
    <row r="143" spans="1:65" s="12" customFormat="1" ht="20.85" customHeight="1">
      <c r="B143" s="177"/>
      <c r="C143" s="178"/>
      <c r="D143" s="179" t="s">
        <v>76</v>
      </c>
      <c r="E143" s="191" t="s">
        <v>8855</v>
      </c>
      <c r="F143" s="191" t="s">
        <v>8856</v>
      </c>
      <c r="G143" s="178"/>
      <c r="H143" s="178"/>
      <c r="I143" s="181"/>
      <c r="J143" s="192">
        <f>BK143</f>
        <v>0</v>
      </c>
      <c r="K143" s="178"/>
      <c r="L143" s="183"/>
      <c r="M143" s="184"/>
      <c r="N143" s="185"/>
      <c r="O143" s="185"/>
      <c r="P143" s="186">
        <f>SUM(P144:P150)</f>
        <v>0</v>
      </c>
      <c r="Q143" s="185"/>
      <c r="R143" s="186">
        <f>SUM(R144:R150)</f>
        <v>0</v>
      </c>
      <c r="S143" s="185"/>
      <c r="T143" s="187">
        <f>SUM(T144:T150)</f>
        <v>0</v>
      </c>
      <c r="AR143" s="188" t="s">
        <v>85</v>
      </c>
      <c r="AT143" s="189" t="s">
        <v>76</v>
      </c>
      <c r="AU143" s="189" t="s">
        <v>87</v>
      </c>
      <c r="AY143" s="188" t="s">
        <v>209</v>
      </c>
      <c r="BK143" s="190">
        <f>SUM(BK144:BK150)</f>
        <v>0</v>
      </c>
    </row>
    <row r="144" spans="1:65" s="2" customFormat="1" ht="24.2" customHeight="1">
      <c r="A144" s="35"/>
      <c r="B144" s="36"/>
      <c r="C144" s="193" t="s">
        <v>242</v>
      </c>
      <c r="D144" s="193" t="s">
        <v>214</v>
      </c>
      <c r="E144" s="194" t="s">
        <v>8857</v>
      </c>
      <c r="F144" s="195" t="s">
        <v>8858</v>
      </c>
      <c r="G144" s="196" t="s">
        <v>318</v>
      </c>
      <c r="H144" s="197">
        <v>100</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218</v>
      </c>
      <c r="AT144" s="205" t="s">
        <v>214</v>
      </c>
      <c r="AU144" s="205" t="s">
        <v>226</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218</v>
      </c>
      <c r="BM144" s="205" t="s">
        <v>8859</v>
      </c>
    </row>
    <row r="145" spans="1:65" s="2" customFormat="1" ht="19.5">
      <c r="A145" s="35"/>
      <c r="B145" s="36"/>
      <c r="C145" s="37"/>
      <c r="D145" s="214" t="s">
        <v>807</v>
      </c>
      <c r="E145" s="37"/>
      <c r="F145" s="256" t="s">
        <v>8860</v>
      </c>
      <c r="G145" s="37"/>
      <c r="H145" s="37"/>
      <c r="I145" s="257"/>
      <c r="J145" s="37"/>
      <c r="K145" s="37"/>
      <c r="L145" s="40"/>
      <c r="M145" s="258"/>
      <c r="N145" s="259"/>
      <c r="O145" s="72"/>
      <c r="P145" s="72"/>
      <c r="Q145" s="72"/>
      <c r="R145" s="72"/>
      <c r="S145" s="72"/>
      <c r="T145" s="73"/>
      <c r="U145" s="35"/>
      <c r="V145" s="35"/>
      <c r="W145" s="35"/>
      <c r="X145" s="35"/>
      <c r="Y145" s="35"/>
      <c r="Z145" s="35"/>
      <c r="AA145" s="35"/>
      <c r="AB145" s="35"/>
      <c r="AC145" s="35"/>
      <c r="AD145" s="35"/>
      <c r="AE145" s="35"/>
      <c r="AT145" s="18" t="s">
        <v>807</v>
      </c>
      <c r="AU145" s="18" t="s">
        <v>226</v>
      </c>
    </row>
    <row r="146" spans="1:65" s="2" customFormat="1" ht="33" customHeight="1">
      <c r="A146" s="35"/>
      <c r="B146" s="36"/>
      <c r="C146" s="193" t="s">
        <v>246</v>
      </c>
      <c r="D146" s="193" t="s">
        <v>214</v>
      </c>
      <c r="E146" s="194" t="s">
        <v>8861</v>
      </c>
      <c r="F146" s="195" t="s">
        <v>8862</v>
      </c>
      <c r="G146" s="196" t="s">
        <v>318</v>
      </c>
      <c r="H146" s="197">
        <v>70</v>
      </c>
      <c r="I146" s="198"/>
      <c r="J146" s="199">
        <f>ROUND(I146*H146,2)</f>
        <v>0</v>
      </c>
      <c r="K146" s="200"/>
      <c r="L146" s="40"/>
      <c r="M146" s="201" t="s">
        <v>1</v>
      </c>
      <c r="N146" s="202" t="s">
        <v>42</v>
      </c>
      <c r="O146" s="72"/>
      <c r="P146" s="203">
        <f>O146*H146</f>
        <v>0</v>
      </c>
      <c r="Q146" s="203">
        <v>0</v>
      </c>
      <c r="R146" s="203">
        <f>Q146*H146</f>
        <v>0</v>
      </c>
      <c r="S146" s="203">
        <v>0</v>
      </c>
      <c r="T146" s="204">
        <f>S146*H146</f>
        <v>0</v>
      </c>
      <c r="U146" s="35"/>
      <c r="V146" s="35"/>
      <c r="W146" s="35"/>
      <c r="X146" s="35"/>
      <c r="Y146" s="35"/>
      <c r="Z146" s="35"/>
      <c r="AA146" s="35"/>
      <c r="AB146" s="35"/>
      <c r="AC146" s="35"/>
      <c r="AD146" s="35"/>
      <c r="AE146" s="35"/>
      <c r="AR146" s="205" t="s">
        <v>218</v>
      </c>
      <c r="AT146" s="205" t="s">
        <v>214</v>
      </c>
      <c r="AU146" s="205" t="s">
        <v>226</v>
      </c>
      <c r="AY146" s="18" t="s">
        <v>209</v>
      </c>
      <c r="BE146" s="206">
        <f>IF(N146="základní",J146,0)</f>
        <v>0</v>
      </c>
      <c r="BF146" s="206">
        <f>IF(N146="snížená",J146,0)</f>
        <v>0</v>
      </c>
      <c r="BG146" s="206">
        <f>IF(N146="zákl. přenesená",J146,0)</f>
        <v>0</v>
      </c>
      <c r="BH146" s="206">
        <f>IF(N146="sníž. přenesená",J146,0)</f>
        <v>0</v>
      </c>
      <c r="BI146" s="206">
        <f>IF(N146="nulová",J146,0)</f>
        <v>0</v>
      </c>
      <c r="BJ146" s="18" t="s">
        <v>85</v>
      </c>
      <c r="BK146" s="206">
        <f>ROUND(I146*H146,2)</f>
        <v>0</v>
      </c>
      <c r="BL146" s="18" t="s">
        <v>218</v>
      </c>
      <c r="BM146" s="205" t="s">
        <v>8863</v>
      </c>
    </row>
    <row r="147" spans="1:65" s="2" customFormat="1" ht="19.5">
      <c r="A147" s="35"/>
      <c r="B147" s="36"/>
      <c r="C147" s="37"/>
      <c r="D147" s="214" t="s">
        <v>807</v>
      </c>
      <c r="E147" s="37"/>
      <c r="F147" s="256" t="s">
        <v>8864</v>
      </c>
      <c r="G147" s="37"/>
      <c r="H147" s="37"/>
      <c r="I147" s="257"/>
      <c r="J147" s="37"/>
      <c r="K147" s="37"/>
      <c r="L147" s="40"/>
      <c r="M147" s="258"/>
      <c r="N147" s="259"/>
      <c r="O147" s="72"/>
      <c r="P147" s="72"/>
      <c r="Q147" s="72"/>
      <c r="R147" s="72"/>
      <c r="S147" s="72"/>
      <c r="T147" s="73"/>
      <c r="U147" s="35"/>
      <c r="V147" s="35"/>
      <c r="W147" s="35"/>
      <c r="X147" s="35"/>
      <c r="Y147" s="35"/>
      <c r="Z147" s="35"/>
      <c r="AA147" s="35"/>
      <c r="AB147" s="35"/>
      <c r="AC147" s="35"/>
      <c r="AD147" s="35"/>
      <c r="AE147" s="35"/>
      <c r="AT147" s="18" t="s">
        <v>807</v>
      </c>
      <c r="AU147" s="18" t="s">
        <v>226</v>
      </c>
    </row>
    <row r="148" spans="1:65" s="2" customFormat="1" ht="21.75" customHeight="1">
      <c r="A148" s="35"/>
      <c r="B148" s="36"/>
      <c r="C148" s="193" t="s">
        <v>210</v>
      </c>
      <c r="D148" s="193" t="s">
        <v>214</v>
      </c>
      <c r="E148" s="194" t="s">
        <v>8865</v>
      </c>
      <c r="F148" s="195" t="s">
        <v>8866</v>
      </c>
      <c r="G148" s="196" t="s">
        <v>1088</v>
      </c>
      <c r="H148" s="197">
        <v>1</v>
      </c>
      <c r="I148" s="198"/>
      <c r="J148" s="199">
        <f>ROUND(I148*H148,2)</f>
        <v>0</v>
      </c>
      <c r="K148" s="200"/>
      <c r="L148" s="40"/>
      <c r="M148" s="201" t="s">
        <v>1</v>
      </c>
      <c r="N148" s="202" t="s">
        <v>42</v>
      </c>
      <c r="O148" s="72"/>
      <c r="P148" s="203">
        <f>O148*H148</f>
        <v>0</v>
      </c>
      <c r="Q148" s="203">
        <v>0</v>
      </c>
      <c r="R148" s="203">
        <f>Q148*H148</f>
        <v>0</v>
      </c>
      <c r="S148" s="203">
        <v>0</v>
      </c>
      <c r="T148" s="204">
        <f>S148*H148</f>
        <v>0</v>
      </c>
      <c r="U148" s="35"/>
      <c r="V148" s="35"/>
      <c r="W148" s="35"/>
      <c r="X148" s="35"/>
      <c r="Y148" s="35"/>
      <c r="Z148" s="35"/>
      <c r="AA148" s="35"/>
      <c r="AB148" s="35"/>
      <c r="AC148" s="35"/>
      <c r="AD148" s="35"/>
      <c r="AE148" s="35"/>
      <c r="AR148" s="205" t="s">
        <v>218</v>
      </c>
      <c r="AT148" s="205" t="s">
        <v>214</v>
      </c>
      <c r="AU148" s="205" t="s">
        <v>226</v>
      </c>
      <c r="AY148" s="18" t="s">
        <v>209</v>
      </c>
      <c r="BE148" s="206">
        <f>IF(N148="základní",J148,0)</f>
        <v>0</v>
      </c>
      <c r="BF148" s="206">
        <f>IF(N148="snížená",J148,0)</f>
        <v>0</v>
      </c>
      <c r="BG148" s="206">
        <f>IF(N148="zákl. přenesená",J148,0)</f>
        <v>0</v>
      </c>
      <c r="BH148" s="206">
        <f>IF(N148="sníž. přenesená",J148,0)</f>
        <v>0</v>
      </c>
      <c r="BI148" s="206">
        <f>IF(N148="nulová",J148,0)</f>
        <v>0</v>
      </c>
      <c r="BJ148" s="18" t="s">
        <v>85</v>
      </c>
      <c r="BK148" s="206">
        <f>ROUND(I148*H148,2)</f>
        <v>0</v>
      </c>
      <c r="BL148" s="18" t="s">
        <v>218</v>
      </c>
      <c r="BM148" s="205" t="s">
        <v>8867</v>
      </c>
    </row>
    <row r="149" spans="1:65" s="2" customFormat="1" ht="21.75" customHeight="1">
      <c r="A149" s="35"/>
      <c r="B149" s="36"/>
      <c r="C149" s="193" t="s">
        <v>253</v>
      </c>
      <c r="D149" s="193" t="s">
        <v>214</v>
      </c>
      <c r="E149" s="194" t="s">
        <v>8868</v>
      </c>
      <c r="F149" s="195" t="s">
        <v>8869</v>
      </c>
      <c r="G149" s="196" t="s">
        <v>1088</v>
      </c>
      <c r="H149" s="197">
        <v>1</v>
      </c>
      <c r="I149" s="198"/>
      <c r="J149" s="199">
        <f>ROUND(I149*H149,2)</f>
        <v>0</v>
      </c>
      <c r="K149" s="200"/>
      <c r="L149" s="40"/>
      <c r="M149" s="201" t="s">
        <v>1</v>
      </c>
      <c r="N149" s="202" t="s">
        <v>42</v>
      </c>
      <c r="O149" s="72"/>
      <c r="P149" s="203">
        <f>O149*H149</f>
        <v>0</v>
      </c>
      <c r="Q149" s="203">
        <v>0</v>
      </c>
      <c r="R149" s="203">
        <f>Q149*H149</f>
        <v>0</v>
      </c>
      <c r="S149" s="203">
        <v>0</v>
      </c>
      <c r="T149" s="204">
        <f>S149*H149</f>
        <v>0</v>
      </c>
      <c r="U149" s="35"/>
      <c r="V149" s="35"/>
      <c r="W149" s="35"/>
      <c r="X149" s="35"/>
      <c r="Y149" s="35"/>
      <c r="Z149" s="35"/>
      <c r="AA149" s="35"/>
      <c r="AB149" s="35"/>
      <c r="AC149" s="35"/>
      <c r="AD149" s="35"/>
      <c r="AE149" s="35"/>
      <c r="AR149" s="205" t="s">
        <v>218</v>
      </c>
      <c r="AT149" s="205" t="s">
        <v>214</v>
      </c>
      <c r="AU149" s="205" t="s">
        <v>226</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8870</v>
      </c>
    </row>
    <row r="150" spans="1:65" s="2" customFormat="1" ht="21.75" customHeight="1">
      <c r="A150" s="35"/>
      <c r="B150" s="36"/>
      <c r="C150" s="193" t="s">
        <v>257</v>
      </c>
      <c r="D150" s="193" t="s">
        <v>214</v>
      </c>
      <c r="E150" s="194" t="s">
        <v>8871</v>
      </c>
      <c r="F150" s="195" t="s">
        <v>8872</v>
      </c>
      <c r="G150" s="196" t="s">
        <v>1088</v>
      </c>
      <c r="H150" s="197">
        <v>1</v>
      </c>
      <c r="I150" s="198"/>
      <c r="J150" s="199">
        <f>ROUND(I150*H150,2)</f>
        <v>0</v>
      </c>
      <c r="K150" s="200"/>
      <c r="L150" s="40"/>
      <c r="M150" s="201" t="s">
        <v>1</v>
      </c>
      <c r="N150" s="202" t="s">
        <v>42</v>
      </c>
      <c r="O150" s="72"/>
      <c r="P150" s="203">
        <f>O150*H150</f>
        <v>0</v>
      </c>
      <c r="Q150" s="203">
        <v>0</v>
      </c>
      <c r="R150" s="203">
        <f>Q150*H150</f>
        <v>0</v>
      </c>
      <c r="S150" s="203">
        <v>0</v>
      </c>
      <c r="T150" s="204">
        <f>S150*H150</f>
        <v>0</v>
      </c>
      <c r="U150" s="35"/>
      <c r="V150" s="35"/>
      <c r="W150" s="35"/>
      <c r="X150" s="35"/>
      <c r="Y150" s="35"/>
      <c r="Z150" s="35"/>
      <c r="AA150" s="35"/>
      <c r="AB150" s="35"/>
      <c r="AC150" s="35"/>
      <c r="AD150" s="35"/>
      <c r="AE150" s="35"/>
      <c r="AR150" s="205" t="s">
        <v>218</v>
      </c>
      <c r="AT150" s="205" t="s">
        <v>214</v>
      </c>
      <c r="AU150" s="205" t="s">
        <v>226</v>
      </c>
      <c r="AY150" s="18" t="s">
        <v>209</v>
      </c>
      <c r="BE150" s="206">
        <f>IF(N150="základní",J150,0)</f>
        <v>0</v>
      </c>
      <c r="BF150" s="206">
        <f>IF(N150="snížená",J150,0)</f>
        <v>0</v>
      </c>
      <c r="BG150" s="206">
        <f>IF(N150="zákl. přenesená",J150,0)</f>
        <v>0</v>
      </c>
      <c r="BH150" s="206">
        <f>IF(N150="sníž. přenesená",J150,0)</f>
        <v>0</v>
      </c>
      <c r="BI150" s="206">
        <f>IF(N150="nulová",J150,0)</f>
        <v>0</v>
      </c>
      <c r="BJ150" s="18" t="s">
        <v>85</v>
      </c>
      <c r="BK150" s="206">
        <f>ROUND(I150*H150,2)</f>
        <v>0</v>
      </c>
      <c r="BL150" s="18" t="s">
        <v>218</v>
      </c>
      <c r="BM150" s="205" t="s">
        <v>8873</v>
      </c>
    </row>
    <row r="151" spans="1:65" s="12" customFormat="1" ht="22.9" customHeight="1">
      <c r="B151" s="177"/>
      <c r="C151" s="178"/>
      <c r="D151" s="179" t="s">
        <v>76</v>
      </c>
      <c r="E151" s="191" t="s">
        <v>8874</v>
      </c>
      <c r="F151" s="191" t="s">
        <v>8875</v>
      </c>
      <c r="G151" s="178"/>
      <c r="H151" s="178"/>
      <c r="I151" s="181"/>
      <c r="J151" s="192">
        <f>BK151</f>
        <v>0</v>
      </c>
      <c r="K151" s="178"/>
      <c r="L151" s="183"/>
      <c r="M151" s="184"/>
      <c r="N151" s="185"/>
      <c r="O151" s="185"/>
      <c r="P151" s="186">
        <f>SUM(P152:P168)</f>
        <v>0</v>
      </c>
      <c r="Q151" s="185"/>
      <c r="R151" s="186">
        <f>SUM(R152:R168)</f>
        <v>0</v>
      </c>
      <c r="S151" s="185"/>
      <c r="T151" s="187">
        <f>SUM(T152:T168)</f>
        <v>0</v>
      </c>
      <c r="AR151" s="188" t="s">
        <v>85</v>
      </c>
      <c r="AT151" s="189" t="s">
        <v>76</v>
      </c>
      <c r="AU151" s="189" t="s">
        <v>85</v>
      </c>
      <c r="AY151" s="188" t="s">
        <v>209</v>
      </c>
      <c r="BK151" s="190">
        <f>SUM(BK152:BK168)</f>
        <v>0</v>
      </c>
    </row>
    <row r="152" spans="1:65" s="2" customFormat="1" ht="44.25" customHeight="1">
      <c r="A152" s="35"/>
      <c r="B152" s="36"/>
      <c r="C152" s="193" t="s">
        <v>261</v>
      </c>
      <c r="D152" s="193" t="s">
        <v>214</v>
      </c>
      <c r="E152" s="194" t="s">
        <v>8876</v>
      </c>
      <c r="F152" s="195" t="s">
        <v>8877</v>
      </c>
      <c r="G152" s="196" t="s">
        <v>318</v>
      </c>
      <c r="H152" s="197">
        <v>150</v>
      </c>
      <c r="I152" s="198"/>
      <c r="J152" s="199">
        <f>ROUND(I152*H152,2)</f>
        <v>0</v>
      </c>
      <c r="K152" s="200"/>
      <c r="L152" s="40"/>
      <c r="M152" s="201" t="s">
        <v>1</v>
      </c>
      <c r="N152" s="202" t="s">
        <v>42</v>
      </c>
      <c r="O152" s="72"/>
      <c r="P152" s="203">
        <f>O152*H152</f>
        <v>0</v>
      </c>
      <c r="Q152" s="203">
        <v>0</v>
      </c>
      <c r="R152" s="203">
        <f>Q152*H152</f>
        <v>0</v>
      </c>
      <c r="S152" s="203">
        <v>0</v>
      </c>
      <c r="T152" s="204">
        <f>S152*H152</f>
        <v>0</v>
      </c>
      <c r="U152" s="35"/>
      <c r="V152" s="35"/>
      <c r="W152" s="35"/>
      <c r="X152" s="35"/>
      <c r="Y152" s="35"/>
      <c r="Z152" s="35"/>
      <c r="AA152" s="35"/>
      <c r="AB152" s="35"/>
      <c r="AC152" s="35"/>
      <c r="AD152" s="35"/>
      <c r="AE152" s="35"/>
      <c r="AR152" s="205" t="s">
        <v>218</v>
      </c>
      <c r="AT152" s="205" t="s">
        <v>214</v>
      </c>
      <c r="AU152" s="205" t="s">
        <v>87</v>
      </c>
      <c r="AY152" s="18" t="s">
        <v>209</v>
      </c>
      <c r="BE152" s="206">
        <f>IF(N152="základní",J152,0)</f>
        <v>0</v>
      </c>
      <c r="BF152" s="206">
        <f>IF(N152="snížená",J152,0)</f>
        <v>0</v>
      </c>
      <c r="BG152" s="206">
        <f>IF(N152="zákl. přenesená",J152,0)</f>
        <v>0</v>
      </c>
      <c r="BH152" s="206">
        <f>IF(N152="sníž. přenesená",J152,0)</f>
        <v>0</v>
      </c>
      <c r="BI152" s="206">
        <f>IF(N152="nulová",J152,0)</f>
        <v>0</v>
      </c>
      <c r="BJ152" s="18" t="s">
        <v>85</v>
      </c>
      <c r="BK152" s="206">
        <f>ROUND(I152*H152,2)</f>
        <v>0</v>
      </c>
      <c r="BL152" s="18" t="s">
        <v>218</v>
      </c>
      <c r="BM152" s="205" t="s">
        <v>8878</v>
      </c>
    </row>
    <row r="153" spans="1:65" s="2" customFormat="1" ht="19.5">
      <c r="A153" s="35"/>
      <c r="B153" s="36"/>
      <c r="C153" s="37"/>
      <c r="D153" s="214" t="s">
        <v>807</v>
      </c>
      <c r="E153" s="37"/>
      <c r="F153" s="256" t="s">
        <v>8879</v>
      </c>
      <c r="G153" s="37"/>
      <c r="H153" s="37"/>
      <c r="I153" s="257"/>
      <c r="J153" s="37"/>
      <c r="K153" s="37"/>
      <c r="L153" s="40"/>
      <c r="M153" s="258"/>
      <c r="N153" s="259"/>
      <c r="O153" s="72"/>
      <c r="P153" s="72"/>
      <c r="Q153" s="72"/>
      <c r="R153" s="72"/>
      <c r="S153" s="72"/>
      <c r="T153" s="73"/>
      <c r="U153" s="35"/>
      <c r="V153" s="35"/>
      <c r="W153" s="35"/>
      <c r="X153" s="35"/>
      <c r="Y153" s="35"/>
      <c r="Z153" s="35"/>
      <c r="AA153" s="35"/>
      <c r="AB153" s="35"/>
      <c r="AC153" s="35"/>
      <c r="AD153" s="35"/>
      <c r="AE153" s="35"/>
      <c r="AT153" s="18" t="s">
        <v>807</v>
      </c>
      <c r="AU153" s="18" t="s">
        <v>87</v>
      </c>
    </row>
    <row r="154" spans="1:65" s="2" customFormat="1" ht="44.25" customHeight="1">
      <c r="A154" s="35"/>
      <c r="B154" s="36"/>
      <c r="C154" s="193" t="s">
        <v>265</v>
      </c>
      <c r="D154" s="193" t="s">
        <v>214</v>
      </c>
      <c r="E154" s="194" t="s">
        <v>8880</v>
      </c>
      <c r="F154" s="195" t="s">
        <v>8881</v>
      </c>
      <c r="G154" s="196" t="s">
        <v>318</v>
      </c>
      <c r="H154" s="197">
        <v>80</v>
      </c>
      <c r="I154" s="198"/>
      <c r="J154" s="199">
        <f>ROUND(I154*H154,2)</f>
        <v>0</v>
      </c>
      <c r="K154" s="200"/>
      <c r="L154" s="40"/>
      <c r="M154" s="201" t="s">
        <v>1</v>
      </c>
      <c r="N154" s="202" t="s">
        <v>42</v>
      </c>
      <c r="O154" s="72"/>
      <c r="P154" s="203">
        <f>O154*H154</f>
        <v>0</v>
      </c>
      <c r="Q154" s="203">
        <v>0</v>
      </c>
      <c r="R154" s="203">
        <f>Q154*H154</f>
        <v>0</v>
      </c>
      <c r="S154" s="203">
        <v>0</v>
      </c>
      <c r="T154" s="204">
        <f>S154*H154</f>
        <v>0</v>
      </c>
      <c r="U154" s="35"/>
      <c r="V154" s="35"/>
      <c r="W154" s="35"/>
      <c r="X154" s="35"/>
      <c r="Y154" s="35"/>
      <c r="Z154" s="35"/>
      <c r="AA154" s="35"/>
      <c r="AB154" s="35"/>
      <c r="AC154" s="35"/>
      <c r="AD154" s="35"/>
      <c r="AE154" s="35"/>
      <c r="AR154" s="205" t="s">
        <v>218</v>
      </c>
      <c r="AT154" s="205" t="s">
        <v>214</v>
      </c>
      <c r="AU154" s="205" t="s">
        <v>87</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8882</v>
      </c>
    </row>
    <row r="155" spans="1:65" s="2" customFormat="1" ht="19.5">
      <c r="A155" s="35"/>
      <c r="B155" s="36"/>
      <c r="C155" s="37"/>
      <c r="D155" s="214" t="s">
        <v>807</v>
      </c>
      <c r="E155" s="37"/>
      <c r="F155" s="256" t="s">
        <v>8883</v>
      </c>
      <c r="G155" s="37"/>
      <c r="H155" s="37"/>
      <c r="I155" s="257"/>
      <c r="J155" s="37"/>
      <c r="K155" s="37"/>
      <c r="L155" s="40"/>
      <c r="M155" s="258"/>
      <c r="N155" s="259"/>
      <c r="O155" s="72"/>
      <c r="P155" s="72"/>
      <c r="Q155" s="72"/>
      <c r="R155" s="72"/>
      <c r="S155" s="72"/>
      <c r="T155" s="73"/>
      <c r="U155" s="35"/>
      <c r="V155" s="35"/>
      <c r="W155" s="35"/>
      <c r="X155" s="35"/>
      <c r="Y155" s="35"/>
      <c r="Z155" s="35"/>
      <c r="AA155" s="35"/>
      <c r="AB155" s="35"/>
      <c r="AC155" s="35"/>
      <c r="AD155" s="35"/>
      <c r="AE155" s="35"/>
      <c r="AT155" s="18" t="s">
        <v>807</v>
      </c>
      <c r="AU155" s="18" t="s">
        <v>87</v>
      </c>
    </row>
    <row r="156" spans="1:65" s="2" customFormat="1" ht="37.9" customHeight="1">
      <c r="A156" s="35"/>
      <c r="B156" s="36"/>
      <c r="C156" s="193" t="s">
        <v>269</v>
      </c>
      <c r="D156" s="193" t="s">
        <v>214</v>
      </c>
      <c r="E156" s="194" t="s">
        <v>8445</v>
      </c>
      <c r="F156" s="195" t="s">
        <v>8446</v>
      </c>
      <c r="G156" s="196" t="s">
        <v>323</v>
      </c>
      <c r="H156" s="197">
        <v>60</v>
      </c>
      <c r="I156" s="198"/>
      <c r="J156" s="199">
        <f>ROUND(I156*H156,2)</f>
        <v>0</v>
      </c>
      <c r="K156" s="200"/>
      <c r="L156" s="40"/>
      <c r="M156" s="201" t="s">
        <v>1</v>
      </c>
      <c r="N156" s="202"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218</v>
      </c>
      <c r="AT156" s="205" t="s">
        <v>214</v>
      </c>
      <c r="AU156" s="205" t="s">
        <v>87</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8884</v>
      </c>
    </row>
    <row r="157" spans="1:65" s="2" customFormat="1" ht="19.5">
      <c r="A157" s="35"/>
      <c r="B157" s="36"/>
      <c r="C157" s="37"/>
      <c r="D157" s="214" t="s">
        <v>807</v>
      </c>
      <c r="E157" s="37"/>
      <c r="F157" s="256" t="s">
        <v>8448</v>
      </c>
      <c r="G157" s="37"/>
      <c r="H157" s="37"/>
      <c r="I157" s="257"/>
      <c r="J157" s="37"/>
      <c r="K157" s="37"/>
      <c r="L157" s="40"/>
      <c r="M157" s="258"/>
      <c r="N157" s="259"/>
      <c r="O157" s="72"/>
      <c r="P157" s="72"/>
      <c r="Q157" s="72"/>
      <c r="R157" s="72"/>
      <c r="S157" s="72"/>
      <c r="T157" s="73"/>
      <c r="U157" s="35"/>
      <c r="V157" s="35"/>
      <c r="W157" s="35"/>
      <c r="X157" s="35"/>
      <c r="Y157" s="35"/>
      <c r="Z157" s="35"/>
      <c r="AA157" s="35"/>
      <c r="AB157" s="35"/>
      <c r="AC157" s="35"/>
      <c r="AD157" s="35"/>
      <c r="AE157" s="35"/>
      <c r="AT157" s="18" t="s">
        <v>807</v>
      </c>
      <c r="AU157" s="18" t="s">
        <v>87</v>
      </c>
    </row>
    <row r="158" spans="1:65" s="2" customFormat="1" ht="16.5" customHeight="1">
      <c r="A158" s="35"/>
      <c r="B158" s="36"/>
      <c r="C158" s="224" t="s">
        <v>8</v>
      </c>
      <c r="D158" s="224" t="s">
        <v>576</v>
      </c>
      <c r="E158" s="225" t="s">
        <v>8449</v>
      </c>
      <c r="F158" s="226" t="s">
        <v>8450</v>
      </c>
      <c r="G158" s="227" t="s">
        <v>323</v>
      </c>
      <c r="H158" s="228">
        <v>60</v>
      </c>
      <c r="I158" s="229"/>
      <c r="J158" s="230">
        <f>ROUND(I158*H158,2)</f>
        <v>0</v>
      </c>
      <c r="K158" s="231"/>
      <c r="L158" s="232"/>
      <c r="M158" s="233" t="s">
        <v>1</v>
      </c>
      <c r="N158" s="234" t="s">
        <v>42</v>
      </c>
      <c r="O158" s="72"/>
      <c r="P158" s="203">
        <f>O158*H158</f>
        <v>0</v>
      </c>
      <c r="Q158" s="203">
        <v>0</v>
      </c>
      <c r="R158" s="203">
        <f>Q158*H158</f>
        <v>0</v>
      </c>
      <c r="S158" s="203">
        <v>0</v>
      </c>
      <c r="T158" s="204">
        <f>S158*H158</f>
        <v>0</v>
      </c>
      <c r="U158" s="35"/>
      <c r="V158" s="35"/>
      <c r="W158" s="35"/>
      <c r="X158" s="35"/>
      <c r="Y158" s="35"/>
      <c r="Z158" s="35"/>
      <c r="AA158" s="35"/>
      <c r="AB158" s="35"/>
      <c r="AC158" s="35"/>
      <c r="AD158" s="35"/>
      <c r="AE158" s="35"/>
      <c r="AR158" s="205" t="s">
        <v>246</v>
      </c>
      <c r="AT158" s="205" t="s">
        <v>576</v>
      </c>
      <c r="AU158" s="205" t="s">
        <v>87</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8885</v>
      </c>
    </row>
    <row r="159" spans="1:65" s="2" customFormat="1" ht="37.9" customHeight="1">
      <c r="A159" s="35"/>
      <c r="B159" s="36"/>
      <c r="C159" s="193" t="s">
        <v>276</v>
      </c>
      <c r="D159" s="193" t="s">
        <v>214</v>
      </c>
      <c r="E159" s="194" t="s">
        <v>8455</v>
      </c>
      <c r="F159" s="195" t="s">
        <v>8456</v>
      </c>
      <c r="G159" s="196" t="s">
        <v>323</v>
      </c>
      <c r="H159" s="197">
        <v>4</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87</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8886</v>
      </c>
    </row>
    <row r="160" spans="1:65" s="2" customFormat="1" ht="19.5">
      <c r="A160" s="35"/>
      <c r="B160" s="36"/>
      <c r="C160" s="37"/>
      <c r="D160" s="214" t="s">
        <v>807</v>
      </c>
      <c r="E160" s="37"/>
      <c r="F160" s="256" t="s">
        <v>8458</v>
      </c>
      <c r="G160" s="37"/>
      <c r="H160" s="37"/>
      <c r="I160" s="257"/>
      <c r="J160" s="37"/>
      <c r="K160" s="37"/>
      <c r="L160" s="40"/>
      <c r="M160" s="258"/>
      <c r="N160" s="259"/>
      <c r="O160" s="72"/>
      <c r="P160" s="72"/>
      <c r="Q160" s="72"/>
      <c r="R160" s="72"/>
      <c r="S160" s="72"/>
      <c r="T160" s="73"/>
      <c r="U160" s="35"/>
      <c r="V160" s="35"/>
      <c r="W160" s="35"/>
      <c r="X160" s="35"/>
      <c r="Y160" s="35"/>
      <c r="Z160" s="35"/>
      <c r="AA160" s="35"/>
      <c r="AB160" s="35"/>
      <c r="AC160" s="35"/>
      <c r="AD160" s="35"/>
      <c r="AE160" s="35"/>
      <c r="AT160" s="18" t="s">
        <v>807</v>
      </c>
      <c r="AU160" s="18" t="s">
        <v>87</v>
      </c>
    </row>
    <row r="161" spans="1:65" s="2" customFormat="1" ht="16.5" customHeight="1">
      <c r="A161" s="35"/>
      <c r="B161" s="36"/>
      <c r="C161" s="224" t="s">
        <v>280</v>
      </c>
      <c r="D161" s="224" t="s">
        <v>576</v>
      </c>
      <c r="E161" s="225" t="s">
        <v>8887</v>
      </c>
      <c r="F161" s="226" t="s">
        <v>8888</v>
      </c>
      <c r="G161" s="227" t="s">
        <v>323</v>
      </c>
      <c r="H161" s="228">
        <v>4</v>
      </c>
      <c r="I161" s="229"/>
      <c r="J161" s="230">
        <f>ROUND(I161*H161,2)</f>
        <v>0</v>
      </c>
      <c r="K161" s="231"/>
      <c r="L161" s="232"/>
      <c r="M161" s="233" t="s">
        <v>1</v>
      </c>
      <c r="N161" s="234"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246</v>
      </c>
      <c r="AT161" s="205" t="s">
        <v>576</v>
      </c>
      <c r="AU161" s="205" t="s">
        <v>87</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8889</v>
      </c>
    </row>
    <row r="162" spans="1:65" s="2" customFormat="1" ht="37.9" customHeight="1">
      <c r="A162" s="35"/>
      <c r="B162" s="36"/>
      <c r="C162" s="193" t="s">
        <v>284</v>
      </c>
      <c r="D162" s="193" t="s">
        <v>214</v>
      </c>
      <c r="E162" s="194" t="s">
        <v>8890</v>
      </c>
      <c r="F162" s="195" t="s">
        <v>8891</v>
      </c>
      <c r="G162" s="196" t="s">
        <v>323</v>
      </c>
      <c r="H162" s="197">
        <v>20</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87</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8892</v>
      </c>
    </row>
    <row r="163" spans="1:65" s="2" customFormat="1" ht="19.5">
      <c r="A163" s="35"/>
      <c r="B163" s="36"/>
      <c r="C163" s="37"/>
      <c r="D163" s="214" t="s">
        <v>807</v>
      </c>
      <c r="E163" s="37"/>
      <c r="F163" s="256" t="s">
        <v>8893</v>
      </c>
      <c r="G163" s="37"/>
      <c r="H163" s="37"/>
      <c r="I163" s="257"/>
      <c r="J163" s="37"/>
      <c r="K163" s="37"/>
      <c r="L163" s="40"/>
      <c r="M163" s="258"/>
      <c r="N163" s="259"/>
      <c r="O163" s="72"/>
      <c r="P163" s="72"/>
      <c r="Q163" s="72"/>
      <c r="R163" s="72"/>
      <c r="S163" s="72"/>
      <c r="T163" s="73"/>
      <c r="U163" s="35"/>
      <c r="V163" s="35"/>
      <c r="W163" s="35"/>
      <c r="X163" s="35"/>
      <c r="Y163" s="35"/>
      <c r="Z163" s="35"/>
      <c r="AA163" s="35"/>
      <c r="AB163" s="35"/>
      <c r="AC163" s="35"/>
      <c r="AD163" s="35"/>
      <c r="AE163" s="35"/>
      <c r="AT163" s="18" t="s">
        <v>807</v>
      </c>
      <c r="AU163" s="18" t="s">
        <v>87</v>
      </c>
    </row>
    <row r="164" spans="1:65" s="2" customFormat="1" ht="16.5" customHeight="1">
      <c r="A164" s="35"/>
      <c r="B164" s="36"/>
      <c r="C164" s="224" t="s">
        <v>288</v>
      </c>
      <c r="D164" s="224" t="s">
        <v>576</v>
      </c>
      <c r="E164" s="225" t="s">
        <v>8894</v>
      </c>
      <c r="F164" s="226" t="s">
        <v>8895</v>
      </c>
      <c r="G164" s="227" t="s">
        <v>323</v>
      </c>
      <c r="H164" s="228">
        <v>20</v>
      </c>
      <c r="I164" s="229"/>
      <c r="J164" s="230">
        <f>ROUND(I164*H164,2)</f>
        <v>0</v>
      </c>
      <c r="K164" s="231"/>
      <c r="L164" s="232"/>
      <c r="M164" s="233" t="s">
        <v>1</v>
      </c>
      <c r="N164" s="234"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246</v>
      </c>
      <c r="AT164" s="205" t="s">
        <v>576</v>
      </c>
      <c r="AU164" s="205" t="s">
        <v>87</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8896</v>
      </c>
    </row>
    <row r="165" spans="1:65" s="2" customFormat="1" ht="37.9" customHeight="1">
      <c r="A165" s="35"/>
      <c r="B165" s="36"/>
      <c r="C165" s="193" t="s">
        <v>292</v>
      </c>
      <c r="D165" s="193" t="s">
        <v>214</v>
      </c>
      <c r="E165" s="194" t="s">
        <v>8462</v>
      </c>
      <c r="F165" s="195" t="s">
        <v>8463</v>
      </c>
      <c r="G165" s="196" t="s">
        <v>323</v>
      </c>
      <c r="H165" s="197">
        <v>10</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87</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8897</v>
      </c>
    </row>
    <row r="166" spans="1:65" s="2" customFormat="1" ht="19.5">
      <c r="A166" s="35"/>
      <c r="B166" s="36"/>
      <c r="C166" s="37"/>
      <c r="D166" s="214" t="s">
        <v>807</v>
      </c>
      <c r="E166" s="37"/>
      <c r="F166" s="256" t="s">
        <v>8465</v>
      </c>
      <c r="G166" s="37"/>
      <c r="H166" s="37"/>
      <c r="I166" s="257"/>
      <c r="J166" s="37"/>
      <c r="K166" s="37"/>
      <c r="L166" s="40"/>
      <c r="M166" s="258"/>
      <c r="N166" s="259"/>
      <c r="O166" s="72"/>
      <c r="P166" s="72"/>
      <c r="Q166" s="72"/>
      <c r="R166" s="72"/>
      <c r="S166" s="72"/>
      <c r="T166" s="73"/>
      <c r="U166" s="35"/>
      <c r="V166" s="35"/>
      <c r="W166" s="35"/>
      <c r="X166" s="35"/>
      <c r="Y166" s="35"/>
      <c r="Z166" s="35"/>
      <c r="AA166" s="35"/>
      <c r="AB166" s="35"/>
      <c r="AC166" s="35"/>
      <c r="AD166" s="35"/>
      <c r="AE166" s="35"/>
      <c r="AT166" s="18" t="s">
        <v>807</v>
      </c>
      <c r="AU166" s="18" t="s">
        <v>87</v>
      </c>
    </row>
    <row r="167" spans="1:65" s="2" customFormat="1" ht="16.5" customHeight="1">
      <c r="A167" s="35"/>
      <c r="B167" s="36"/>
      <c r="C167" s="224" t="s">
        <v>7</v>
      </c>
      <c r="D167" s="224" t="s">
        <v>576</v>
      </c>
      <c r="E167" s="225" t="s">
        <v>8466</v>
      </c>
      <c r="F167" s="226" t="s">
        <v>8467</v>
      </c>
      <c r="G167" s="227" t="s">
        <v>323</v>
      </c>
      <c r="H167" s="228">
        <v>10</v>
      </c>
      <c r="I167" s="229"/>
      <c r="J167" s="230">
        <f>ROUND(I167*H167,2)</f>
        <v>0</v>
      </c>
      <c r="K167" s="231"/>
      <c r="L167" s="232"/>
      <c r="M167" s="233" t="s">
        <v>1</v>
      </c>
      <c r="N167" s="234"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246</v>
      </c>
      <c r="AT167" s="205" t="s">
        <v>576</v>
      </c>
      <c r="AU167" s="205" t="s">
        <v>87</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218</v>
      </c>
      <c r="BM167" s="205" t="s">
        <v>8898</v>
      </c>
    </row>
    <row r="168" spans="1:65" s="2" customFormat="1" ht="16.5" customHeight="1">
      <c r="A168" s="35"/>
      <c r="B168" s="36"/>
      <c r="C168" s="193" t="s">
        <v>299</v>
      </c>
      <c r="D168" s="193" t="s">
        <v>214</v>
      </c>
      <c r="E168" s="194" t="s">
        <v>8899</v>
      </c>
      <c r="F168" s="195" t="s">
        <v>8900</v>
      </c>
      <c r="G168" s="196" t="s">
        <v>323</v>
      </c>
      <c r="H168" s="197">
        <v>16</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87</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8901</v>
      </c>
    </row>
    <row r="169" spans="1:65" s="12" customFormat="1" ht="25.9" customHeight="1">
      <c r="B169" s="177"/>
      <c r="C169" s="178"/>
      <c r="D169" s="179" t="s">
        <v>76</v>
      </c>
      <c r="E169" s="180" t="s">
        <v>8503</v>
      </c>
      <c r="F169" s="180" t="s">
        <v>8504</v>
      </c>
      <c r="G169" s="178"/>
      <c r="H169" s="178"/>
      <c r="I169" s="181"/>
      <c r="J169" s="182">
        <f>BK169</f>
        <v>0</v>
      </c>
      <c r="K169" s="178"/>
      <c r="L169" s="183"/>
      <c r="M169" s="184"/>
      <c r="N169" s="185"/>
      <c r="O169" s="185"/>
      <c r="P169" s="186">
        <f>P170</f>
        <v>0</v>
      </c>
      <c r="Q169" s="185"/>
      <c r="R169" s="186">
        <f>R170</f>
        <v>0</v>
      </c>
      <c r="S169" s="185"/>
      <c r="T169" s="187">
        <f>T170</f>
        <v>0</v>
      </c>
      <c r="AR169" s="188" t="s">
        <v>218</v>
      </c>
      <c r="AT169" s="189" t="s">
        <v>76</v>
      </c>
      <c r="AU169" s="189" t="s">
        <v>77</v>
      </c>
      <c r="AY169" s="188" t="s">
        <v>209</v>
      </c>
      <c r="BK169" s="190">
        <f>BK170</f>
        <v>0</v>
      </c>
    </row>
    <row r="170" spans="1:65" s="2" customFormat="1" ht="62.65" customHeight="1">
      <c r="A170" s="35"/>
      <c r="B170" s="36"/>
      <c r="C170" s="193" t="s">
        <v>303</v>
      </c>
      <c r="D170" s="193" t="s">
        <v>214</v>
      </c>
      <c r="E170" s="194" t="s">
        <v>8505</v>
      </c>
      <c r="F170" s="195" t="s">
        <v>8506</v>
      </c>
      <c r="G170" s="196" t="s">
        <v>344</v>
      </c>
      <c r="H170" s="197">
        <v>160</v>
      </c>
      <c r="I170" s="198"/>
      <c r="J170" s="199">
        <f>ROUND(I170*H170,2)</f>
        <v>0</v>
      </c>
      <c r="K170" s="200"/>
      <c r="L170" s="40"/>
      <c r="M170" s="201" t="s">
        <v>1</v>
      </c>
      <c r="N170" s="202" t="s">
        <v>42</v>
      </c>
      <c r="O170" s="72"/>
      <c r="P170" s="203">
        <f>O170*H170</f>
        <v>0</v>
      </c>
      <c r="Q170" s="203">
        <v>0</v>
      </c>
      <c r="R170" s="203">
        <f>Q170*H170</f>
        <v>0</v>
      </c>
      <c r="S170" s="203">
        <v>0</v>
      </c>
      <c r="T170" s="204">
        <f>S170*H170</f>
        <v>0</v>
      </c>
      <c r="U170" s="35"/>
      <c r="V170" s="35"/>
      <c r="W170" s="35"/>
      <c r="X170" s="35"/>
      <c r="Y170" s="35"/>
      <c r="Z170" s="35"/>
      <c r="AA170" s="35"/>
      <c r="AB170" s="35"/>
      <c r="AC170" s="35"/>
      <c r="AD170" s="35"/>
      <c r="AE170" s="35"/>
      <c r="AR170" s="205" t="s">
        <v>8507</v>
      </c>
      <c r="AT170" s="205" t="s">
        <v>214</v>
      </c>
      <c r="AU170" s="205" t="s">
        <v>85</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8507</v>
      </c>
      <c r="BM170" s="205" t="s">
        <v>8902</v>
      </c>
    </row>
    <row r="171" spans="1:65" s="12" customFormat="1" ht="25.9" customHeight="1">
      <c r="B171" s="177"/>
      <c r="C171" s="178"/>
      <c r="D171" s="179" t="s">
        <v>76</v>
      </c>
      <c r="E171" s="180" t="s">
        <v>168</v>
      </c>
      <c r="F171" s="180" t="s">
        <v>8509</v>
      </c>
      <c r="G171" s="178"/>
      <c r="H171" s="178"/>
      <c r="I171" s="181"/>
      <c r="J171" s="182">
        <f>BK171</f>
        <v>0</v>
      </c>
      <c r="K171" s="178"/>
      <c r="L171" s="183"/>
      <c r="M171" s="184"/>
      <c r="N171" s="185"/>
      <c r="O171" s="185"/>
      <c r="P171" s="186">
        <f>P172+P174+P177+P179</f>
        <v>0</v>
      </c>
      <c r="Q171" s="185"/>
      <c r="R171" s="186">
        <f>R172+R174+R177+R179</f>
        <v>0</v>
      </c>
      <c r="S171" s="185"/>
      <c r="T171" s="187">
        <f>T172+T174+T177+T179</f>
        <v>0</v>
      </c>
      <c r="AR171" s="188" t="s">
        <v>233</v>
      </c>
      <c r="AT171" s="189" t="s">
        <v>76</v>
      </c>
      <c r="AU171" s="189" t="s">
        <v>77</v>
      </c>
      <c r="AY171" s="188" t="s">
        <v>209</v>
      </c>
      <c r="BK171" s="190">
        <f>BK172+BK174+BK177+BK179</f>
        <v>0</v>
      </c>
    </row>
    <row r="172" spans="1:65" s="12" customFormat="1" ht="22.9" customHeight="1">
      <c r="B172" s="177"/>
      <c r="C172" s="178"/>
      <c r="D172" s="179" t="s">
        <v>76</v>
      </c>
      <c r="E172" s="191" t="s">
        <v>8903</v>
      </c>
      <c r="F172" s="191" t="s">
        <v>8904</v>
      </c>
      <c r="G172" s="178"/>
      <c r="H172" s="178"/>
      <c r="I172" s="181"/>
      <c r="J172" s="192">
        <f>BK172</f>
        <v>0</v>
      </c>
      <c r="K172" s="178"/>
      <c r="L172" s="183"/>
      <c r="M172" s="184"/>
      <c r="N172" s="185"/>
      <c r="O172" s="185"/>
      <c r="P172" s="186">
        <f>P173</f>
        <v>0</v>
      </c>
      <c r="Q172" s="185"/>
      <c r="R172" s="186">
        <f>R173</f>
        <v>0</v>
      </c>
      <c r="S172" s="185"/>
      <c r="T172" s="187">
        <f>T173</f>
        <v>0</v>
      </c>
      <c r="AR172" s="188" t="s">
        <v>233</v>
      </c>
      <c r="AT172" s="189" t="s">
        <v>76</v>
      </c>
      <c r="AU172" s="189" t="s">
        <v>85</v>
      </c>
      <c r="AY172" s="188" t="s">
        <v>209</v>
      </c>
      <c r="BK172" s="190">
        <f>BK173</f>
        <v>0</v>
      </c>
    </row>
    <row r="173" spans="1:65" s="2" customFormat="1" ht="16.5" customHeight="1">
      <c r="A173" s="35"/>
      <c r="B173" s="36"/>
      <c r="C173" s="193" t="s">
        <v>307</v>
      </c>
      <c r="D173" s="193" t="s">
        <v>214</v>
      </c>
      <c r="E173" s="194" t="s">
        <v>8905</v>
      </c>
      <c r="F173" s="195" t="s">
        <v>8904</v>
      </c>
      <c r="G173" s="196" t="s">
        <v>7332</v>
      </c>
      <c r="H173" s="274"/>
      <c r="I173" s="198"/>
      <c r="J173" s="199">
        <f>ROUND(I173*H173,2)</f>
        <v>0</v>
      </c>
      <c r="K173" s="200"/>
      <c r="L173" s="40"/>
      <c r="M173" s="201" t="s">
        <v>1</v>
      </c>
      <c r="N173" s="202" t="s">
        <v>42</v>
      </c>
      <c r="O173" s="72"/>
      <c r="P173" s="203">
        <f>O173*H173</f>
        <v>0</v>
      </c>
      <c r="Q173" s="203">
        <v>0</v>
      </c>
      <c r="R173" s="203">
        <f>Q173*H173</f>
        <v>0</v>
      </c>
      <c r="S173" s="203">
        <v>0</v>
      </c>
      <c r="T173" s="204">
        <f>S173*H173</f>
        <v>0</v>
      </c>
      <c r="U173" s="35"/>
      <c r="V173" s="35"/>
      <c r="W173" s="35"/>
      <c r="X173" s="35"/>
      <c r="Y173" s="35"/>
      <c r="Z173" s="35"/>
      <c r="AA173" s="35"/>
      <c r="AB173" s="35"/>
      <c r="AC173" s="35"/>
      <c r="AD173" s="35"/>
      <c r="AE173" s="35"/>
      <c r="AR173" s="205" t="s">
        <v>218</v>
      </c>
      <c r="AT173" s="205" t="s">
        <v>214</v>
      </c>
      <c r="AU173" s="205" t="s">
        <v>87</v>
      </c>
      <c r="AY173" s="18" t="s">
        <v>209</v>
      </c>
      <c r="BE173" s="206">
        <f>IF(N173="základní",J173,0)</f>
        <v>0</v>
      </c>
      <c r="BF173" s="206">
        <f>IF(N173="snížená",J173,0)</f>
        <v>0</v>
      </c>
      <c r="BG173" s="206">
        <f>IF(N173="zákl. přenesená",J173,0)</f>
        <v>0</v>
      </c>
      <c r="BH173" s="206">
        <f>IF(N173="sníž. přenesená",J173,0)</f>
        <v>0</v>
      </c>
      <c r="BI173" s="206">
        <f>IF(N173="nulová",J173,0)</f>
        <v>0</v>
      </c>
      <c r="BJ173" s="18" t="s">
        <v>85</v>
      </c>
      <c r="BK173" s="206">
        <f>ROUND(I173*H173,2)</f>
        <v>0</v>
      </c>
      <c r="BL173" s="18" t="s">
        <v>218</v>
      </c>
      <c r="BM173" s="205" t="s">
        <v>8906</v>
      </c>
    </row>
    <row r="174" spans="1:65" s="12" customFormat="1" ht="22.9" customHeight="1">
      <c r="B174" s="177"/>
      <c r="C174" s="178"/>
      <c r="D174" s="179" t="s">
        <v>76</v>
      </c>
      <c r="E174" s="191" t="s">
        <v>8510</v>
      </c>
      <c r="F174" s="191" t="s">
        <v>8511</v>
      </c>
      <c r="G174" s="178"/>
      <c r="H174" s="178"/>
      <c r="I174" s="181"/>
      <c r="J174" s="192">
        <f>BK174</f>
        <v>0</v>
      </c>
      <c r="K174" s="178"/>
      <c r="L174" s="183"/>
      <c r="M174" s="184"/>
      <c r="N174" s="185"/>
      <c r="O174" s="185"/>
      <c r="P174" s="186">
        <f>SUM(P175:P176)</f>
        <v>0</v>
      </c>
      <c r="Q174" s="185"/>
      <c r="R174" s="186">
        <f>SUM(R175:R176)</f>
        <v>0</v>
      </c>
      <c r="S174" s="185"/>
      <c r="T174" s="187">
        <f>SUM(T175:T176)</f>
        <v>0</v>
      </c>
      <c r="AR174" s="188" t="s">
        <v>233</v>
      </c>
      <c r="AT174" s="189" t="s">
        <v>76</v>
      </c>
      <c r="AU174" s="189" t="s">
        <v>85</v>
      </c>
      <c r="AY174" s="188" t="s">
        <v>209</v>
      </c>
      <c r="BK174" s="190">
        <f>SUM(BK175:BK176)</f>
        <v>0</v>
      </c>
    </row>
    <row r="175" spans="1:65" s="2" customFormat="1" ht="24.2" customHeight="1">
      <c r="A175" s="35"/>
      <c r="B175" s="36"/>
      <c r="C175" s="193" t="s">
        <v>311</v>
      </c>
      <c r="D175" s="193" t="s">
        <v>214</v>
      </c>
      <c r="E175" s="194" t="s">
        <v>8512</v>
      </c>
      <c r="F175" s="195" t="s">
        <v>8513</v>
      </c>
      <c r="G175" s="196" t="s">
        <v>318</v>
      </c>
      <c r="H175" s="197">
        <v>450</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218</v>
      </c>
      <c r="AT175" s="205" t="s">
        <v>214</v>
      </c>
      <c r="AU175" s="205" t="s">
        <v>87</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8907</v>
      </c>
    </row>
    <row r="176" spans="1:65" s="2" customFormat="1" ht="24.2" customHeight="1">
      <c r="A176" s="35"/>
      <c r="B176" s="36"/>
      <c r="C176" s="193" t="s">
        <v>315</v>
      </c>
      <c r="D176" s="193" t="s">
        <v>214</v>
      </c>
      <c r="E176" s="194" t="s">
        <v>8515</v>
      </c>
      <c r="F176" s="195" t="s">
        <v>8516</v>
      </c>
      <c r="G176" s="196" t="s">
        <v>8393</v>
      </c>
      <c r="H176" s="197">
        <v>4</v>
      </c>
      <c r="I176" s="198"/>
      <c r="J176" s="199">
        <f>ROUND(I176*H176,2)</f>
        <v>0</v>
      </c>
      <c r="K176" s="200"/>
      <c r="L176" s="40"/>
      <c r="M176" s="201" t="s">
        <v>1</v>
      </c>
      <c r="N176" s="202" t="s">
        <v>42</v>
      </c>
      <c r="O176" s="72"/>
      <c r="P176" s="203">
        <f>O176*H176</f>
        <v>0</v>
      </c>
      <c r="Q176" s="203">
        <v>0</v>
      </c>
      <c r="R176" s="203">
        <f>Q176*H176</f>
        <v>0</v>
      </c>
      <c r="S176" s="203">
        <v>0</v>
      </c>
      <c r="T176" s="204">
        <f>S176*H176</f>
        <v>0</v>
      </c>
      <c r="U176" s="35"/>
      <c r="V176" s="35"/>
      <c r="W176" s="35"/>
      <c r="X176" s="35"/>
      <c r="Y176" s="35"/>
      <c r="Z176" s="35"/>
      <c r="AA176" s="35"/>
      <c r="AB176" s="35"/>
      <c r="AC176" s="35"/>
      <c r="AD176" s="35"/>
      <c r="AE176" s="35"/>
      <c r="AR176" s="205" t="s">
        <v>218</v>
      </c>
      <c r="AT176" s="205" t="s">
        <v>214</v>
      </c>
      <c r="AU176" s="205" t="s">
        <v>87</v>
      </c>
      <c r="AY176" s="18" t="s">
        <v>209</v>
      </c>
      <c r="BE176" s="206">
        <f>IF(N176="základní",J176,0)</f>
        <v>0</v>
      </c>
      <c r="BF176" s="206">
        <f>IF(N176="snížená",J176,0)</f>
        <v>0</v>
      </c>
      <c r="BG176" s="206">
        <f>IF(N176="zákl. přenesená",J176,0)</f>
        <v>0</v>
      </c>
      <c r="BH176" s="206">
        <f>IF(N176="sníž. přenesená",J176,0)</f>
        <v>0</v>
      </c>
      <c r="BI176" s="206">
        <f>IF(N176="nulová",J176,0)</f>
        <v>0</v>
      </c>
      <c r="BJ176" s="18" t="s">
        <v>85</v>
      </c>
      <c r="BK176" s="206">
        <f>ROUND(I176*H176,2)</f>
        <v>0</v>
      </c>
      <c r="BL176" s="18" t="s">
        <v>218</v>
      </c>
      <c r="BM176" s="205" t="s">
        <v>8908</v>
      </c>
    </row>
    <row r="177" spans="1:65" s="12" customFormat="1" ht="22.9" customHeight="1">
      <c r="B177" s="177"/>
      <c r="C177" s="178"/>
      <c r="D177" s="179" t="s">
        <v>76</v>
      </c>
      <c r="E177" s="191" t="s">
        <v>8518</v>
      </c>
      <c r="F177" s="191" t="s">
        <v>8519</v>
      </c>
      <c r="G177" s="178"/>
      <c r="H177" s="178"/>
      <c r="I177" s="181"/>
      <c r="J177" s="192">
        <f>BK177</f>
        <v>0</v>
      </c>
      <c r="K177" s="178"/>
      <c r="L177" s="183"/>
      <c r="M177" s="184"/>
      <c r="N177" s="185"/>
      <c r="O177" s="185"/>
      <c r="P177" s="186">
        <f>P178</f>
        <v>0</v>
      </c>
      <c r="Q177" s="185"/>
      <c r="R177" s="186">
        <f>R178</f>
        <v>0</v>
      </c>
      <c r="S177" s="185"/>
      <c r="T177" s="187">
        <f>T178</f>
        <v>0</v>
      </c>
      <c r="AR177" s="188" t="s">
        <v>233</v>
      </c>
      <c r="AT177" s="189" t="s">
        <v>76</v>
      </c>
      <c r="AU177" s="189" t="s">
        <v>85</v>
      </c>
      <c r="AY177" s="188" t="s">
        <v>209</v>
      </c>
      <c r="BK177" s="190">
        <f>BK178</f>
        <v>0</v>
      </c>
    </row>
    <row r="178" spans="1:65" s="2" customFormat="1" ht="16.5" customHeight="1">
      <c r="A178" s="35"/>
      <c r="B178" s="36"/>
      <c r="C178" s="193" t="s">
        <v>320</v>
      </c>
      <c r="D178" s="193" t="s">
        <v>214</v>
      </c>
      <c r="E178" s="194" t="s">
        <v>8520</v>
      </c>
      <c r="F178" s="195" t="s">
        <v>8519</v>
      </c>
      <c r="G178" s="196" t="s">
        <v>1088</v>
      </c>
      <c r="H178" s="197">
        <v>1</v>
      </c>
      <c r="I178" s="198"/>
      <c r="J178" s="199">
        <f>ROUND(I178*H178,2)</f>
        <v>0</v>
      </c>
      <c r="K178" s="200"/>
      <c r="L178" s="40"/>
      <c r="M178" s="201" t="s">
        <v>1</v>
      </c>
      <c r="N178" s="202" t="s">
        <v>42</v>
      </c>
      <c r="O178" s="72"/>
      <c r="P178" s="203">
        <f>O178*H178</f>
        <v>0</v>
      </c>
      <c r="Q178" s="203">
        <v>0</v>
      </c>
      <c r="R178" s="203">
        <f>Q178*H178</f>
        <v>0</v>
      </c>
      <c r="S178" s="203">
        <v>0</v>
      </c>
      <c r="T178" s="204">
        <f>S178*H178</f>
        <v>0</v>
      </c>
      <c r="U178" s="35"/>
      <c r="V178" s="35"/>
      <c r="W178" s="35"/>
      <c r="X178" s="35"/>
      <c r="Y178" s="35"/>
      <c r="Z178" s="35"/>
      <c r="AA178" s="35"/>
      <c r="AB178" s="35"/>
      <c r="AC178" s="35"/>
      <c r="AD178" s="35"/>
      <c r="AE178" s="35"/>
      <c r="AR178" s="205" t="s">
        <v>218</v>
      </c>
      <c r="AT178" s="205" t="s">
        <v>214</v>
      </c>
      <c r="AU178" s="205" t="s">
        <v>87</v>
      </c>
      <c r="AY178" s="18" t="s">
        <v>209</v>
      </c>
      <c r="BE178" s="206">
        <f>IF(N178="základní",J178,0)</f>
        <v>0</v>
      </c>
      <c r="BF178" s="206">
        <f>IF(N178="snížená",J178,0)</f>
        <v>0</v>
      </c>
      <c r="BG178" s="206">
        <f>IF(N178="zákl. přenesená",J178,0)</f>
        <v>0</v>
      </c>
      <c r="BH178" s="206">
        <f>IF(N178="sníž. přenesená",J178,0)</f>
        <v>0</v>
      </c>
      <c r="BI178" s="206">
        <f>IF(N178="nulová",J178,0)</f>
        <v>0</v>
      </c>
      <c r="BJ178" s="18" t="s">
        <v>85</v>
      </c>
      <c r="BK178" s="206">
        <f>ROUND(I178*H178,2)</f>
        <v>0</v>
      </c>
      <c r="BL178" s="18" t="s">
        <v>218</v>
      </c>
      <c r="BM178" s="205" t="s">
        <v>8909</v>
      </c>
    </row>
    <row r="179" spans="1:65" s="12" customFormat="1" ht="22.9" customHeight="1">
      <c r="B179" s="177"/>
      <c r="C179" s="178"/>
      <c r="D179" s="179" t="s">
        <v>76</v>
      </c>
      <c r="E179" s="191" t="s">
        <v>8522</v>
      </c>
      <c r="F179" s="191" t="s">
        <v>8523</v>
      </c>
      <c r="G179" s="178"/>
      <c r="H179" s="178"/>
      <c r="I179" s="181"/>
      <c r="J179" s="192">
        <f>BK179</f>
        <v>0</v>
      </c>
      <c r="K179" s="178"/>
      <c r="L179" s="183"/>
      <c r="M179" s="184"/>
      <c r="N179" s="185"/>
      <c r="O179" s="185"/>
      <c r="P179" s="186">
        <f>SUM(P180:P182)</f>
        <v>0</v>
      </c>
      <c r="Q179" s="185"/>
      <c r="R179" s="186">
        <f>SUM(R180:R182)</f>
        <v>0</v>
      </c>
      <c r="S179" s="185"/>
      <c r="T179" s="187">
        <f>SUM(T180:T182)</f>
        <v>0</v>
      </c>
      <c r="AR179" s="188" t="s">
        <v>233</v>
      </c>
      <c r="AT179" s="189" t="s">
        <v>76</v>
      </c>
      <c r="AU179" s="189" t="s">
        <v>85</v>
      </c>
      <c r="AY179" s="188" t="s">
        <v>209</v>
      </c>
      <c r="BK179" s="190">
        <f>SUM(BK180:BK182)</f>
        <v>0</v>
      </c>
    </row>
    <row r="180" spans="1:65" s="2" customFormat="1" ht="16.5" customHeight="1">
      <c r="A180" s="35"/>
      <c r="B180" s="36"/>
      <c r="C180" s="193" t="s">
        <v>325</v>
      </c>
      <c r="D180" s="193" t="s">
        <v>214</v>
      </c>
      <c r="E180" s="194" t="s">
        <v>8524</v>
      </c>
      <c r="F180" s="195" t="s">
        <v>8525</v>
      </c>
      <c r="G180" s="196" t="s">
        <v>1088</v>
      </c>
      <c r="H180" s="197">
        <v>1</v>
      </c>
      <c r="I180" s="198"/>
      <c r="J180" s="199">
        <f>ROUND(I180*H180,2)</f>
        <v>0</v>
      </c>
      <c r="K180" s="200"/>
      <c r="L180" s="40"/>
      <c r="M180" s="201" t="s">
        <v>1</v>
      </c>
      <c r="N180" s="202" t="s">
        <v>42</v>
      </c>
      <c r="O180" s="72"/>
      <c r="P180" s="203">
        <f>O180*H180</f>
        <v>0</v>
      </c>
      <c r="Q180" s="203">
        <v>0</v>
      </c>
      <c r="R180" s="203">
        <f>Q180*H180</f>
        <v>0</v>
      </c>
      <c r="S180" s="203">
        <v>0</v>
      </c>
      <c r="T180" s="204">
        <f>S180*H180</f>
        <v>0</v>
      </c>
      <c r="U180" s="35"/>
      <c r="V180" s="35"/>
      <c r="W180" s="35"/>
      <c r="X180" s="35"/>
      <c r="Y180" s="35"/>
      <c r="Z180" s="35"/>
      <c r="AA180" s="35"/>
      <c r="AB180" s="35"/>
      <c r="AC180" s="35"/>
      <c r="AD180" s="35"/>
      <c r="AE180" s="35"/>
      <c r="AR180" s="205" t="s">
        <v>218</v>
      </c>
      <c r="AT180" s="205" t="s">
        <v>214</v>
      </c>
      <c r="AU180" s="205" t="s">
        <v>87</v>
      </c>
      <c r="AY180" s="18" t="s">
        <v>209</v>
      </c>
      <c r="BE180" s="206">
        <f>IF(N180="základní",J180,0)</f>
        <v>0</v>
      </c>
      <c r="BF180" s="206">
        <f>IF(N180="snížená",J180,0)</f>
        <v>0</v>
      </c>
      <c r="BG180" s="206">
        <f>IF(N180="zákl. přenesená",J180,0)</f>
        <v>0</v>
      </c>
      <c r="BH180" s="206">
        <f>IF(N180="sníž. přenesená",J180,0)</f>
        <v>0</v>
      </c>
      <c r="BI180" s="206">
        <f>IF(N180="nulová",J180,0)</f>
        <v>0</v>
      </c>
      <c r="BJ180" s="18" t="s">
        <v>85</v>
      </c>
      <c r="BK180" s="206">
        <f>ROUND(I180*H180,2)</f>
        <v>0</v>
      </c>
      <c r="BL180" s="18" t="s">
        <v>218</v>
      </c>
      <c r="BM180" s="205" t="s">
        <v>8910</v>
      </c>
    </row>
    <row r="181" spans="1:65" s="2" customFormat="1" ht="24.2" customHeight="1">
      <c r="A181" s="35"/>
      <c r="B181" s="36"/>
      <c r="C181" s="193" t="s">
        <v>329</v>
      </c>
      <c r="D181" s="193" t="s">
        <v>214</v>
      </c>
      <c r="E181" s="194" t="s">
        <v>8527</v>
      </c>
      <c r="F181" s="195" t="s">
        <v>8528</v>
      </c>
      <c r="G181" s="196" t="s">
        <v>344</v>
      </c>
      <c r="H181" s="197">
        <v>280</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218</v>
      </c>
      <c r="AT181" s="205" t="s">
        <v>214</v>
      </c>
      <c r="AU181" s="205" t="s">
        <v>87</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8911</v>
      </c>
    </row>
    <row r="182" spans="1:65" s="2" customFormat="1" ht="24.2" customHeight="1">
      <c r="A182" s="35"/>
      <c r="B182" s="36"/>
      <c r="C182" s="193" t="s">
        <v>333</v>
      </c>
      <c r="D182" s="193" t="s">
        <v>214</v>
      </c>
      <c r="E182" s="194" t="s">
        <v>8533</v>
      </c>
      <c r="F182" s="195" t="s">
        <v>8534</v>
      </c>
      <c r="G182" s="196" t="s">
        <v>1088</v>
      </c>
      <c r="H182" s="197">
        <v>1</v>
      </c>
      <c r="I182" s="198"/>
      <c r="J182" s="199">
        <f>ROUND(I182*H182,2)</f>
        <v>0</v>
      </c>
      <c r="K182" s="200"/>
      <c r="L182" s="40"/>
      <c r="M182" s="207" t="s">
        <v>1</v>
      </c>
      <c r="N182" s="208" t="s">
        <v>42</v>
      </c>
      <c r="O182" s="209"/>
      <c r="P182" s="210">
        <f>O182*H182</f>
        <v>0</v>
      </c>
      <c r="Q182" s="210">
        <v>0</v>
      </c>
      <c r="R182" s="210">
        <f>Q182*H182</f>
        <v>0</v>
      </c>
      <c r="S182" s="210">
        <v>0</v>
      </c>
      <c r="T182" s="211">
        <f>S182*H182</f>
        <v>0</v>
      </c>
      <c r="U182" s="35"/>
      <c r="V182" s="35"/>
      <c r="W182" s="35"/>
      <c r="X182" s="35"/>
      <c r="Y182" s="35"/>
      <c r="Z182" s="35"/>
      <c r="AA182" s="35"/>
      <c r="AB182" s="35"/>
      <c r="AC182" s="35"/>
      <c r="AD182" s="35"/>
      <c r="AE182" s="35"/>
      <c r="AR182" s="205" t="s">
        <v>218</v>
      </c>
      <c r="AT182" s="205" t="s">
        <v>214</v>
      </c>
      <c r="AU182" s="205" t="s">
        <v>87</v>
      </c>
      <c r="AY182" s="18" t="s">
        <v>209</v>
      </c>
      <c r="BE182" s="206">
        <f>IF(N182="základní",J182,0)</f>
        <v>0</v>
      </c>
      <c r="BF182" s="206">
        <f>IF(N182="snížená",J182,0)</f>
        <v>0</v>
      </c>
      <c r="BG182" s="206">
        <f>IF(N182="zákl. přenesená",J182,0)</f>
        <v>0</v>
      </c>
      <c r="BH182" s="206">
        <f>IF(N182="sníž. přenesená",J182,0)</f>
        <v>0</v>
      </c>
      <c r="BI182" s="206">
        <f>IF(N182="nulová",J182,0)</f>
        <v>0</v>
      </c>
      <c r="BJ182" s="18" t="s">
        <v>85</v>
      </c>
      <c r="BK182" s="206">
        <f>ROUND(I182*H182,2)</f>
        <v>0</v>
      </c>
      <c r="BL182" s="18" t="s">
        <v>218</v>
      </c>
      <c r="BM182" s="205" t="s">
        <v>8912</v>
      </c>
    </row>
    <row r="183" spans="1:65" s="2" customFormat="1" ht="6.95" customHeight="1">
      <c r="A183" s="35"/>
      <c r="B183" s="55"/>
      <c r="C183" s="56"/>
      <c r="D183" s="56"/>
      <c r="E183" s="56"/>
      <c r="F183" s="56"/>
      <c r="G183" s="56"/>
      <c r="H183" s="56"/>
      <c r="I183" s="56"/>
      <c r="J183" s="56"/>
      <c r="K183" s="56"/>
      <c r="L183" s="40"/>
      <c r="M183" s="35"/>
      <c r="O183" s="35"/>
      <c r="P183" s="35"/>
      <c r="Q183" s="35"/>
      <c r="R183" s="35"/>
      <c r="S183" s="35"/>
      <c r="T183" s="35"/>
      <c r="U183" s="35"/>
      <c r="V183" s="35"/>
      <c r="W183" s="35"/>
      <c r="X183" s="35"/>
      <c r="Y183" s="35"/>
      <c r="Z183" s="35"/>
      <c r="AA183" s="35"/>
      <c r="AB183" s="35"/>
      <c r="AC183" s="35"/>
      <c r="AD183" s="35"/>
      <c r="AE183" s="35"/>
    </row>
  </sheetData>
  <sheetProtection algorithmName="SHA-512" hashValue="uhFrLjunlFWOheVDyOkM7CYpNHHIDioXeoDADfAfyKeO1mYfwsmbl8pfHAk7pO7dXfVV+f7BrLeDq6JUeW7QYw==" saltValue="JGqiof0eA/02PbbcTG0ncJxxzuCnJpqo/LFEwJVVA3F4Micz+UTofUCu/VBJqm8HKoxMwAnnbS43E8LbXeTvJw==" spinCount="100000" sheet="1" objects="1" scenarios="1" formatColumns="0" formatRows="0" autoFilter="0"/>
  <autoFilter ref="C130:K182"/>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sheetPr>
    <pageSetUpPr fitToPage="1"/>
  </sheetPr>
  <dimension ref="A2:BM51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118</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8913</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ROUND(J130,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ROUND((SUM(BE130:BE509)),  2)</f>
        <v>0</v>
      </c>
      <c r="G33" s="35"/>
      <c r="H33" s="35"/>
      <c r="I33" s="131">
        <v>0.21</v>
      </c>
      <c r="J33" s="130">
        <f>ROUND(((SUM(BE130:BE509))*I33),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ROUND((SUM(BF130:BF509)),  2)</f>
        <v>0</v>
      </c>
      <c r="G34" s="35"/>
      <c r="H34" s="35"/>
      <c r="I34" s="131">
        <v>0.15</v>
      </c>
      <c r="J34" s="130">
        <f>ROUND(((SUM(BF130:BF509))*I34),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ROUND((SUM(BG130:BG509)),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ROUND((SUM(BH130:BH509)),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ROUND((SUM(BI130:BI509)),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D.1.4.2 - Silnoproud</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J130</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8914</v>
      </c>
      <c r="E97" s="157"/>
      <c r="F97" s="157"/>
      <c r="G97" s="157"/>
      <c r="H97" s="157"/>
      <c r="I97" s="157"/>
      <c r="J97" s="158">
        <f>J131</f>
        <v>0</v>
      </c>
      <c r="K97" s="155"/>
      <c r="L97" s="159"/>
    </row>
    <row r="98" spans="1:31" s="9" customFormat="1" ht="24.95" customHeight="1">
      <c r="B98" s="154"/>
      <c r="C98" s="155"/>
      <c r="D98" s="156" t="s">
        <v>8915</v>
      </c>
      <c r="E98" s="157"/>
      <c r="F98" s="157"/>
      <c r="G98" s="157"/>
      <c r="H98" s="157"/>
      <c r="I98" s="157"/>
      <c r="J98" s="158">
        <f>J199</f>
        <v>0</v>
      </c>
      <c r="K98" s="155"/>
      <c r="L98" s="159"/>
    </row>
    <row r="99" spans="1:31" s="10" customFormat="1" ht="19.899999999999999" customHeight="1">
      <c r="B99" s="160"/>
      <c r="C99" s="105"/>
      <c r="D99" s="161" t="s">
        <v>8916</v>
      </c>
      <c r="E99" s="162"/>
      <c r="F99" s="162"/>
      <c r="G99" s="162"/>
      <c r="H99" s="162"/>
      <c r="I99" s="162"/>
      <c r="J99" s="163">
        <f>J222</f>
        <v>0</v>
      </c>
      <c r="K99" s="105"/>
      <c r="L99" s="164"/>
    </row>
    <row r="100" spans="1:31" s="9" customFormat="1" ht="24.95" customHeight="1">
      <c r="B100" s="154"/>
      <c r="C100" s="155"/>
      <c r="D100" s="156" t="s">
        <v>8917</v>
      </c>
      <c r="E100" s="157"/>
      <c r="F100" s="157"/>
      <c r="G100" s="157"/>
      <c r="H100" s="157"/>
      <c r="I100" s="157"/>
      <c r="J100" s="158">
        <f>J253</f>
        <v>0</v>
      </c>
      <c r="K100" s="155"/>
      <c r="L100" s="159"/>
    </row>
    <row r="101" spans="1:31" s="9" customFormat="1" ht="24.95" customHeight="1">
      <c r="B101" s="154"/>
      <c r="C101" s="155"/>
      <c r="D101" s="156" t="s">
        <v>8918</v>
      </c>
      <c r="E101" s="157"/>
      <c r="F101" s="157"/>
      <c r="G101" s="157"/>
      <c r="H101" s="157"/>
      <c r="I101" s="157"/>
      <c r="J101" s="158">
        <f>J302</f>
        <v>0</v>
      </c>
      <c r="K101" s="155"/>
      <c r="L101" s="159"/>
    </row>
    <row r="102" spans="1:31" s="9" customFormat="1" ht="24.95" customHeight="1">
      <c r="B102" s="154"/>
      <c r="C102" s="155"/>
      <c r="D102" s="156" t="s">
        <v>8919</v>
      </c>
      <c r="E102" s="157"/>
      <c r="F102" s="157"/>
      <c r="G102" s="157"/>
      <c r="H102" s="157"/>
      <c r="I102" s="157"/>
      <c r="J102" s="158">
        <f>J324</f>
        <v>0</v>
      </c>
      <c r="K102" s="155"/>
      <c r="L102" s="159"/>
    </row>
    <row r="103" spans="1:31" s="9" customFormat="1" ht="24.95" customHeight="1">
      <c r="B103" s="154"/>
      <c r="C103" s="155"/>
      <c r="D103" s="156" t="s">
        <v>8920</v>
      </c>
      <c r="E103" s="157"/>
      <c r="F103" s="157"/>
      <c r="G103" s="157"/>
      <c r="H103" s="157"/>
      <c r="I103" s="157"/>
      <c r="J103" s="158">
        <f>J337</f>
        <v>0</v>
      </c>
      <c r="K103" s="155"/>
      <c r="L103" s="159"/>
    </row>
    <row r="104" spans="1:31" s="9" customFormat="1" ht="24.95" customHeight="1">
      <c r="B104" s="154"/>
      <c r="C104" s="155"/>
      <c r="D104" s="156" t="s">
        <v>8921</v>
      </c>
      <c r="E104" s="157"/>
      <c r="F104" s="157"/>
      <c r="G104" s="157"/>
      <c r="H104" s="157"/>
      <c r="I104" s="157"/>
      <c r="J104" s="158">
        <f>J349</f>
        <v>0</v>
      </c>
      <c r="K104" s="155"/>
      <c r="L104" s="159"/>
    </row>
    <row r="105" spans="1:31" s="9" customFormat="1" ht="24.95" customHeight="1">
      <c r="B105" s="154"/>
      <c r="C105" s="155"/>
      <c r="D105" s="156" t="s">
        <v>8922</v>
      </c>
      <c r="E105" s="157"/>
      <c r="F105" s="157"/>
      <c r="G105" s="157"/>
      <c r="H105" s="157"/>
      <c r="I105" s="157"/>
      <c r="J105" s="158">
        <f>J361</f>
        <v>0</v>
      </c>
      <c r="K105" s="155"/>
      <c r="L105" s="159"/>
    </row>
    <row r="106" spans="1:31" s="9" customFormat="1" ht="24.95" customHeight="1">
      <c r="B106" s="154"/>
      <c r="C106" s="155"/>
      <c r="D106" s="156" t="s">
        <v>8923</v>
      </c>
      <c r="E106" s="157"/>
      <c r="F106" s="157"/>
      <c r="G106" s="157"/>
      <c r="H106" s="157"/>
      <c r="I106" s="157"/>
      <c r="J106" s="158">
        <f>J400</f>
        <v>0</v>
      </c>
      <c r="K106" s="155"/>
      <c r="L106" s="159"/>
    </row>
    <row r="107" spans="1:31" s="9" customFormat="1" ht="24.95" customHeight="1">
      <c r="B107" s="154"/>
      <c r="C107" s="155"/>
      <c r="D107" s="156" t="s">
        <v>8924</v>
      </c>
      <c r="E107" s="157"/>
      <c r="F107" s="157"/>
      <c r="G107" s="157"/>
      <c r="H107" s="157"/>
      <c r="I107" s="157"/>
      <c r="J107" s="158">
        <f>J432</f>
        <v>0</v>
      </c>
      <c r="K107" s="155"/>
      <c r="L107" s="159"/>
    </row>
    <row r="108" spans="1:31" s="9" customFormat="1" ht="24.95" customHeight="1">
      <c r="B108" s="154"/>
      <c r="C108" s="155"/>
      <c r="D108" s="156" t="s">
        <v>8925</v>
      </c>
      <c r="E108" s="157"/>
      <c r="F108" s="157"/>
      <c r="G108" s="157"/>
      <c r="H108" s="157"/>
      <c r="I108" s="157"/>
      <c r="J108" s="158">
        <f>J446</f>
        <v>0</v>
      </c>
      <c r="K108" s="155"/>
      <c r="L108" s="159"/>
    </row>
    <row r="109" spans="1:31" s="9" customFormat="1" ht="24.95" customHeight="1">
      <c r="B109" s="154"/>
      <c r="C109" s="155"/>
      <c r="D109" s="156" t="s">
        <v>8926</v>
      </c>
      <c r="E109" s="157"/>
      <c r="F109" s="157"/>
      <c r="G109" s="157"/>
      <c r="H109" s="157"/>
      <c r="I109" s="157"/>
      <c r="J109" s="158">
        <f>J452</f>
        <v>0</v>
      </c>
      <c r="K109" s="155"/>
      <c r="L109" s="159"/>
    </row>
    <row r="110" spans="1:31" s="9" customFormat="1" ht="24.95" customHeight="1">
      <c r="B110" s="154"/>
      <c r="C110" s="155"/>
      <c r="D110" s="156" t="s">
        <v>8927</v>
      </c>
      <c r="E110" s="157"/>
      <c r="F110" s="157"/>
      <c r="G110" s="157"/>
      <c r="H110" s="157"/>
      <c r="I110" s="157"/>
      <c r="J110" s="158">
        <f>J503</f>
        <v>0</v>
      </c>
      <c r="K110" s="155"/>
      <c r="L110" s="159"/>
    </row>
    <row r="111" spans="1:31"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194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26.25" customHeight="1">
      <c r="A120" s="35"/>
      <c r="B120" s="36"/>
      <c r="C120" s="37"/>
      <c r="D120" s="37"/>
      <c r="E120" s="329" t="str">
        <f>E7</f>
        <v>SO07 - Přístavby, nástavby a stavební úpravy pavilonu CH, Nemocnice ČB - 2.etapa</v>
      </c>
      <c r="F120" s="330"/>
      <c r="G120" s="330"/>
      <c r="H120" s="330"/>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172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290" t="str">
        <f>E9</f>
        <v>D.1.4.2 - Silnoproud</v>
      </c>
      <c r="F122" s="328"/>
      <c r="G122" s="328"/>
      <c r="H122" s="328"/>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F12</f>
        <v>České Budějovice</v>
      </c>
      <c r="G124" s="37"/>
      <c r="H124" s="37"/>
      <c r="I124" s="30" t="s">
        <v>22</v>
      </c>
      <c r="J124" s="67" t="str">
        <f>IF(J12="","",J12)</f>
        <v>19. 6. 2022</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E15</f>
        <v>Nemocnice České Budějovice</v>
      </c>
      <c r="G126" s="37"/>
      <c r="H126" s="37"/>
      <c r="I126" s="30" t="s">
        <v>30</v>
      </c>
      <c r="J126" s="33" t="str">
        <f>E21</f>
        <v>AGP nova</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IF(E18="","",E18)</f>
        <v>Vyplň údaj</v>
      </c>
      <c r="G127" s="37"/>
      <c r="H127" s="37"/>
      <c r="I127" s="30" t="s">
        <v>33</v>
      </c>
      <c r="J127" s="33" t="str">
        <f>E24</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195</v>
      </c>
      <c r="D129" s="168" t="s">
        <v>62</v>
      </c>
      <c r="E129" s="168" t="s">
        <v>58</v>
      </c>
      <c r="F129" s="168" t="s">
        <v>59</v>
      </c>
      <c r="G129" s="168" t="s">
        <v>196</v>
      </c>
      <c r="H129" s="168" t="s">
        <v>197</v>
      </c>
      <c r="I129" s="168" t="s">
        <v>198</v>
      </c>
      <c r="J129" s="169" t="s">
        <v>177</v>
      </c>
      <c r="K129" s="170" t="s">
        <v>199</v>
      </c>
      <c r="L129" s="171"/>
      <c r="M129" s="76" t="s">
        <v>1</v>
      </c>
      <c r="N129" s="77" t="s">
        <v>41</v>
      </c>
      <c r="O129" s="77" t="s">
        <v>200</v>
      </c>
      <c r="P129" s="77" t="s">
        <v>201</v>
      </c>
      <c r="Q129" s="77" t="s">
        <v>202</v>
      </c>
      <c r="R129" s="77" t="s">
        <v>203</v>
      </c>
      <c r="S129" s="77" t="s">
        <v>204</v>
      </c>
      <c r="T129" s="78" t="s">
        <v>205</v>
      </c>
      <c r="U129" s="165"/>
      <c r="V129" s="165"/>
      <c r="W129" s="165"/>
      <c r="X129" s="165"/>
      <c r="Y129" s="165"/>
      <c r="Z129" s="165"/>
      <c r="AA129" s="165"/>
      <c r="AB129" s="165"/>
      <c r="AC129" s="165"/>
      <c r="AD129" s="165"/>
      <c r="AE129" s="165"/>
    </row>
    <row r="130" spans="1:65" s="2" customFormat="1" ht="22.9" customHeight="1">
      <c r="A130" s="35"/>
      <c r="B130" s="36"/>
      <c r="C130" s="83" t="s">
        <v>206</v>
      </c>
      <c r="D130" s="37"/>
      <c r="E130" s="37"/>
      <c r="F130" s="37"/>
      <c r="G130" s="37"/>
      <c r="H130" s="37"/>
      <c r="I130" s="37"/>
      <c r="J130" s="172">
        <f>BK130</f>
        <v>0</v>
      </c>
      <c r="K130" s="37"/>
      <c r="L130" s="40"/>
      <c r="M130" s="79"/>
      <c r="N130" s="173"/>
      <c r="O130" s="80"/>
      <c r="P130" s="174">
        <f>P131+P199+P253+P302+P324+P337+P349+P361+P400+P432+P446+P452+P503</f>
        <v>0</v>
      </c>
      <c r="Q130" s="80"/>
      <c r="R130" s="174">
        <f>R131+R199+R253+R302+R324+R337+R349+R361+R400+R432+R446+R452+R503</f>
        <v>0</v>
      </c>
      <c r="S130" s="80"/>
      <c r="T130" s="175">
        <f>T131+T199+T253+T302+T324+T337+T349+T361+T400+T432+T446+T452+T503</f>
        <v>0</v>
      </c>
      <c r="U130" s="35"/>
      <c r="V130" s="35"/>
      <c r="W130" s="35"/>
      <c r="X130" s="35"/>
      <c r="Y130" s="35"/>
      <c r="Z130" s="35"/>
      <c r="AA130" s="35"/>
      <c r="AB130" s="35"/>
      <c r="AC130" s="35"/>
      <c r="AD130" s="35"/>
      <c r="AE130" s="35"/>
      <c r="AT130" s="18" t="s">
        <v>76</v>
      </c>
      <c r="AU130" s="18" t="s">
        <v>179</v>
      </c>
      <c r="BK130" s="176">
        <f>BK131+BK199+BK253+BK302+BK324+BK337+BK349+BK361+BK400+BK432+BK446+BK452+BK503</f>
        <v>0</v>
      </c>
    </row>
    <row r="131" spans="1:65" s="12" customFormat="1" ht="25.9" customHeight="1">
      <c r="B131" s="177"/>
      <c r="C131" s="178"/>
      <c r="D131" s="179" t="s">
        <v>76</v>
      </c>
      <c r="E131" s="180" t="s">
        <v>8928</v>
      </c>
      <c r="F131" s="180" t="s">
        <v>8929</v>
      </c>
      <c r="G131" s="178"/>
      <c r="H131" s="178"/>
      <c r="I131" s="181"/>
      <c r="J131" s="182">
        <f>BK131</f>
        <v>0</v>
      </c>
      <c r="K131" s="178"/>
      <c r="L131" s="183"/>
      <c r="M131" s="184"/>
      <c r="N131" s="185"/>
      <c r="O131" s="185"/>
      <c r="P131" s="186">
        <f>SUM(P132:P198)</f>
        <v>0</v>
      </c>
      <c r="Q131" s="185"/>
      <c r="R131" s="186">
        <f>SUM(R132:R198)</f>
        <v>0</v>
      </c>
      <c r="S131" s="185"/>
      <c r="T131" s="187">
        <f>SUM(T132:T198)</f>
        <v>0</v>
      </c>
      <c r="AR131" s="188" t="s">
        <v>85</v>
      </c>
      <c r="AT131" s="189" t="s">
        <v>76</v>
      </c>
      <c r="AU131" s="189" t="s">
        <v>77</v>
      </c>
      <c r="AY131" s="188" t="s">
        <v>209</v>
      </c>
      <c r="BK131" s="190">
        <f>SUM(BK132:BK198)</f>
        <v>0</v>
      </c>
    </row>
    <row r="132" spans="1:65" s="2" customFormat="1" ht="16.5" customHeight="1">
      <c r="A132" s="35"/>
      <c r="B132" s="36"/>
      <c r="C132" s="193" t="s">
        <v>85</v>
      </c>
      <c r="D132" s="193" t="s">
        <v>214</v>
      </c>
      <c r="E132" s="194" t="s">
        <v>8930</v>
      </c>
      <c r="F132" s="195" t="s">
        <v>8931</v>
      </c>
      <c r="G132" s="196" t="s">
        <v>318</v>
      </c>
      <c r="H132" s="197">
        <v>14000</v>
      </c>
      <c r="I132" s="198"/>
      <c r="J132" s="199">
        <f t="shared" ref="J132:J163" si="0">ROUND(I132*H132,2)</f>
        <v>0</v>
      </c>
      <c r="K132" s="200"/>
      <c r="L132" s="40"/>
      <c r="M132" s="201" t="s">
        <v>1</v>
      </c>
      <c r="N132" s="202" t="s">
        <v>42</v>
      </c>
      <c r="O132" s="72"/>
      <c r="P132" s="203">
        <f t="shared" ref="P132:P163" si="1">O132*H132</f>
        <v>0</v>
      </c>
      <c r="Q132" s="203">
        <v>0</v>
      </c>
      <c r="R132" s="203">
        <f t="shared" ref="R132:R163" si="2">Q132*H132</f>
        <v>0</v>
      </c>
      <c r="S132" s="203">
        <v>0</v>
      </c>
      <c r="T132" s="204">
        <f t="shared" ref="T132:T163" si="3">S132*H132</f>
        <v>0</v>
      </c>
      <c r="U132" s="35"/>
      <c r="V132" s="35"/>
      <c r="W132" s="35"/>
      <c r="X132" s="35"/>
      <c r="Y132" s="35"/>
      <c r="Z132" s="35"/>
      <c r="AA132" s="35"/>
      <c r="AB132" s="35"/>
      <c r="AC132" s="35"/>
      <c r="AD132" s="35"/>
      <c r="AE132" s="35"/>
      <c r="AR132" s="205" t="s">
        <v>218</v>
      </c>
      <c r="AT132" s="205" t="s">
        <v>214</v>
      </c>
      <c r="AU132" s="205" t="s">
        <v>85</v>
      </c>
      <c r="AY132" s="18" t="s">
        <v>209</v>
      </c>
      <c r="BE132" s="206">
        <f t="shared" ref="BE132:BE163" si="4">IF(N132="základní",J132,0)</f>
        <v>0</v>
      </c>
      <c r="BF132" s="206">
        <f t="shared" ref="BF132:BF163" si="5">IF(N132="snížená",J132,0)</f>
        <v>0</v>
      </c>
      <c r="BG132" s="206">
        <f t="shared" ref="BG132:BG163" si="6">IF(N132="zákl. přenesená",J132,0)</f>
        <v>0</v>
      </c>
      <c r="BH132" s="206">
        <f t="shared" ref="BH132:BH163" si="7">IF(N132="sníž. přenesená",J132,0)</f>
        <v>0</v>
      </c>
      <c r="BI132" s="206">
        <f t="shared" ref="BI132:BI163" si="8">IF(N132="nulová",J132,0)</f>
        <v>0</v>
      </c>
      <c r="BJ132" s="18" t="s">
        <v>85</v>
      </c>
      <c r="BK132" s="206">
        <f t="shared" ref="BK132:BK163" si="9">ROUND(I132*H132,2)</f>
        <v>0</v>
      </c>
      <c r="BL132" s="18" t="s">
        <v>218</v>
      </c>
      <c r="BM132" s="205" t="s">
        <v>8932</v>
      </c>
    </row>
    <row r="133" spans="1:65" s="2" customFormat="1" ht="16.5" customHeight="1">
      <c r="A133" s="35"/>
      <c r="B133" s="36"/>
      <c r="C133" s="193" t="s">
        <v>87</v>
      </c>
      <c r="D133" s="193" t="s">
        <v>214</v>
      </c>
      <c r="E133" s="194" t="s">
        <v>8933</v>
      </c>
      <c r="F133" s="195" t="s">
        <v>8934</v>
      </c>
      <c r="G133" s="196" t="s">
        <v>318</v>
      </c>
      <c r="H133" s="197">
        <v>38500</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85</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8935</v>
      </c>
    </row>
    <row r="134" spans="1:65" s="2" customFormat="1" ht="16.5" customHeight="1">
      <c r="A134" s="35"/>
      <c r="B134" s="36"/>
      <c r="C134" s="193" t="s">
        <v>226</v>
      </c>
      <c r="D134" s="193" t="s">
        <v>214</v>
      </c>
      <c r="E134" s="194" t="s">
        <v>8936</v>
      </c>
      <c r="F134" s="195" t="s">
        <v>8937</v>
      </c>
      <c r="G134" s="196" t="s">
        <v>318</v>
      </c>
      <c r="H134" s="197">
        <v>46900</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85</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8938</v>
      </c>
    </row>
    <row r="135" spans="1:65" s="2" customFormat="1" ht="16.5" customHeight="1">
      <c r="A135" s="35"/>
      <c r="B135" s="36"/>
      <c r="C135" s="193" t="s">
        <v>218</v>
      </c>
      <c r="D135" s="193" t="s">
        <v>214</v>
      </c>
      <c r="E135" s="194" t="s">
        <v>8939</v>
      </c>
      <c r="F135" s="195" t="s">
        <v>8940</v>
      </c>
      <c r="G135" s="196" t="s">
        <v>318</v>
      </c>
      <c r="H135" s="197">
        <v>3950</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85</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8941</v>
      </c>
    </row>
    <row r="136" spans="1:65" s="2" customFormat="1" ht="16.5" customHeight="1">
      <c r="A136" s="35"/>
      <c r="B136" s="36"/>
      <c r="C136" s="193" t="s">
        <v>233</v>
      </c>
      <c r="D136" s="193" t="s">
        <v>214</v>
      </c>
      <c r="E136" s="194" t="s">
        <v>8942</v>
      </c>
      <c r="F136" s="195" t="s">
        <v>8943</v>
      </c>
      <c r="G136" s="196" t="s">
        <v>318</v>
      </c>
      <c r="H136" s="197">
        <v>1650</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8944</v>
      </c>
    </row>
    <row r="137" spans="1:65" s="2" customFormat="1" ht="16.5" customHeight="1">
      <c r="A137" s="35"/>
      <c r="B137" s="36"/>
      <c r="C137" s="193" t="s">
        <v>238</v>
      </c>
      <c r="D137" s="193" t="s">
        <v>214</v>
      </c>
      <c r="E137" s="194" t="s">
        <v>8945</v>
      </c>
      <c r="F137" s="195" t="s">
        <v>8946</v>
      </c>
      <c r="G137" s="196" t="s">
        <v>318</v>
      </c>
      <c r="H137" s="197">
        <v>540</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8947</v>
      </c>
    </row>
    <row r="138" spans="1:65" s="2" customFormat="1" ht="16.5" customHeight="1">
      <c r="A138" s="35"/>
      <c r="B138" s="36"/>
      <c r="C138" s="193" t="s">
        <v>242</v>
      </c>
      <c r="D138" s="193" t="s">
        <v>214</v>
      </c>
      <c r="E138" s="194" t="s">
        <v>8948</v>
      </c>
      <c r="F138" s="195" t="s">
        <v>8949</v>
      </c>
      <c r="G138" s="196" t="s">
        <v>318</v>
      </c>
      <c r="H138" s="197">
        <v>2440</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8950</v>
      </c>
    </row>
    <row r="139" spans="1:65" s="2" customFormat="1" ht="16.5" customHeight="1">
      <c r="A139" s="35"/>
      <c r="B139" s="36"/>
      <c r="C139" s="193" t="s">
        <v>246</v>
      </c>
      <c r="D139" s="193" t="s">
        <v>214</v>
      </c>
      <c r="E139" s="194" t="s">
        <v>8951</v>
      </c>
      <c r="F139" s="195" t="s">
        <v>8952</v>
      </c>
      <c r="G139" s="196" t="s">
        <v>318</v>
      </c>
      <c r="H139" s="197">
        <v>88</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85</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8953</v>
      </c>
    </row>
    <row r="140" spans="1:65" s="2" customFormat="1" ht="16.5" customHeight="1">
      <c r="A140" s="35"/>
      <c r="B140" s="36"/>
      <c r="C140" s="193" t="s">
        <v>210</v>
      </c>
      <c r="D140" s="193" t="s">
        <v>214</v>
      </c>
      <c r="E140" s="194" t="s">
        <v>8954</v>
      </c>
      <c r="F140" s="195" t="s">
        <v>8955</v>
      </c>
      <c r="G140" s="196" t="s">
        <v>318</v>
      </c>
      <c r="H140" s="197">
        <v>1640</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85</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8956</v>
      </c>
    </row>
    <row r="141" spans="1:65" s="2" customFormat="1" ht="16.5" customHeight="1">
      <c r="A141" s="35"/>
      <c r="B141" s="36"/>
      <c r="C141" s="193" t="s">
        <v>253</v>
      </c>
      <c r="D141" s="193" t="s">
        <v>214</v>
      </c>
      <c r="E141" s="194" t="s">
        <v>8957</v>
      </c>
      <c r="F141" s="195" t="s">
        <v>8958</v>
      </c>
      <c r="G141" s="196" t="s">
        <v>318</v>
      </c>
      <c r="H141" s="197">
        <v>390</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85</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8959</v>
      </c>
    </row>
    <row r="142" spans="1:65" s="2" customFormat="1" ht="16.5" customHeight="1">
      <c r="A142" s="35"/>
      <c r="B142" s="36"/>
      <c r="C142" s="193" t="s">
        <v>257</v>
      </c>
      <c r="D142" s="193" t="s">
        <v>214</v>
      </c>
      <c r="E142" s="194" t="s">
        <v>8960</v>
      </c>
      <c r="F142" s="195" t="s">
        <v>8961</v>
      </c>
      <c r="G142" s="196" t="s">
        <v>318</v>
      </c>
      <c r="H142" s="197">
        <v>960</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85</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8962</v>
      </c>
    </row>
    <row r="143" spans="1:65" s="2" customFormat="1" ht="16.5" customHeight="1">
      <c r="A143" s="35"/>
      <c r="B143" s="36"/>
      <c r="C143" s="193" t="s">
        <v>261</v>
      </c>
      <c r="D143" s="193" t="s">
        <v>214</v>
      </c>
      <c r="E143" s="194" t="s">
        <v>8963</v>
      </c>
      <c r="F143" s="195" t="s">
        <v>8964</v>
      </c>
      <c r="G143" s="196" t="s">
        <v>318</v>
      </c>
      <c r="H143" s="197">
        <v>600</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85</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8965</v>
      </c>
    </row>
    <row r="144" spans="1:65" s="2" customFormat="1" ht="16.5" customHeight="1">
      <c r="A144" s="35"/>
      <c r="B144" s="36"/>
      <c r="C144" s="193" t="s">
        <v>265</v>
      </c>
      <c r="D144" s="193" t="s">
        <v>214</v>
      </c>
      <c r="E144" s="194" t="s">
        <v>8966</v>
      </c>
      <c r="F144" s="195" t="s">
        <v>8967</v>
      </c>
      <c r="G144" s="196" t="s">
        <v>318</v>
      </c>
      <c r="H144" s="197">
        <v>1600</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85</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8968</v>
      </c>
    </row>
    <row r="145" spans="1:65" s="2" customFormat="1" ht="16.5" customHeight="1">
      <c r="A145" s="35"/>
      <c r="B145" s="36"/>
      <c r="C145" s="193" t="s">
        <v>269</v>
      </c>
      <c r="D145" s="193" t="s">
        <v>214</v>
      </c>
      <c r="E145" s="194" t="s">
        <v>8969</v>
      </c>
      <c r="F145" s="195" t="s">
        <v>8970</v>
      </c>
      <c r="G145" s="196" t="s">
        <v>318</v>
      </c>
      <c r="H145" s="197">
        <v>890</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85</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8971</v>
      </c>
    </row>
    <row r="146" spans="1:65" s="2" customFormat="1" ht="16.5" customHeight="1">
      <c r="A146" s="35"/>
      <c r="B146" s="36"/>
      <c r="C146" s="193" t="s">
        <v>8</v>
      </c>
      <c r="D146" s="193" t="s">
        <v>214</v>
      </c>
      <c r="E146" s="194" t="s">
        <v>8972</v>
      </c>
      <c r="F146" s="195" t="s">
        <v>8973</v>
      </c>
      <c r="G146" s="196" t="s">
        <v>318</v>
      </c>
      <c r="H146" s="197">
        <v>950</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85</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8974</v>
      </c>
    </row>
    <row r="147" spans="1:65" s="2" customFormat="1" ht="16.5" customHeight="1">
      <c r="A147" s="35"/>
      <c r="B147" s="36"/>
      <c r="C147" s="193" t="s">
        <v>276</v>
      </c>
      <c r="D147" s="193" t="s">
        <v>214</v>
      </c>
      <c r="E147" s="194" t="s">
        <v>8975</v>
      </c>
      <c r="F147" s="195" t="s">
        <v>8976</v>
      </c>
      <c r="G147" s="196" t="s">
        <v>318</v>
      </c>
      <c r="H147" s="197">
        <v>400</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85</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8977</v>
      </c>
    </row>
    <row r="148" spans="1:65" s="2" customFormat="1" ht="16.5" customHeight="1">
      <c r="A148" s="35"/>
      <c r="B148" s="36"/>
      <c r="C148" s="193" t="s">
        <v>280</v>
      </c>
      <c r="D148" s="193" t="s">
        <v>214</v>
      </c>
      <c r="E148" s="194" t="s">
        <v>8978</v>
      </c>
      <c r="F148" s="195" t="s">
        <v>8979</v>
      </c>
      <c r="G148" s="196" t="s">
        <v>318</v>
      </c>
      <c r="H148" s="197">
        <v>300</v>
      </c>
      <c r="I148" s="198"/>
      <c r="J148" s="199">
        <f t="shared" si="0"/>
        <v>0</v>
      </c>
      <c r="K148" s="200"/>
      <c r="L148" s="40"/>
      <c r="M148" s="201" t="s">
        <v>1</v>
      </c>
      <c r="N148" s="202" t="s">
        <v>42</v>
      </c>
      <c r="O148" s="72"/>
      <c r="P148" s="203">
        <f t="shared" si="1"/>
        <v>0</v>
      </c>
      <c r="Q148" s="203">
        <v>0</v>
      </c>
      <c r="R148" s="203">
        <f t="shared" si="2"/>
        <v>0</v>
      </c>
      <c r="S148" s="203">
        <v>0</v>
      </c>
      <c r="T148" s="204">
        <f t="shared" si="3"/>
        <v>0</v>
      </c>
      <c r="U148" s="35"/>
      <c r="V148" s="35"/>
      <c r="W148" s="35"/>
      <c r="X148" s="35"/>
      <c r="Y148" s="35"/>
      <c r="Z148" s="35"/>
      <c r="AA148" s="35"/>
      <c r="AB148" s="35"/>
      <c r="AC148" s="35"/>
      <c r="AD148" s="35"/>
      <c r="AE148" s="35"/>
      <c r="AR148" s="205" t="s">
        <v>218</v>
      </c>
      <c r="AT148" s="205" t="s">
        <v>214</v>
      </c>
      <c r="AU148" s="205" t="s">
        <v>85</v>
      </c>
      <c r="AY148" s="18" t="s">
        <v>209</v>
      </c>
      <c r="BE148" s="206">
        <f t="shared" si="4"/>
        <v>0</v>
      </c>
      <c r="BF148" s="206">
        <f t="shared" si="5"/>
        <v>0</v>
      </c>
      <c r="BG148" s="206">
        <f t="shared" si="6"/>
        <v>0</v>
      </c>
      <c r="BH148" s="206">
        <f t="shared" si="7"/>
        <v>0</v>
      </c>
      <c r="BI148" s="206">
        <f t="shared" si="8"/>
        <v>0</v>
      </c>
      <c r="BJ148" s="18" t="s">
        <v>85</v>
      </c>
      <c r="BK148" s="206">
        <f t="shared" si="9"/>
        <v>0</v>
      </c>
      <c r="BL148" s="18" t="s">
        <v>218</v>
      </c>
      <c r="BM148" s="205" t="s">
        <v>8980</v>
      </c>
    </row>
    <row r="149" spans="1:65" s="2" customFormat="1" ht="16.5" customHeight="1">
      <c r="A149" s="35"/>
      <c r="B149" s="36"/>
      <c r="C149" s="193" t="s">
        <v>284</v>
      </c>
      <c r="D149" s="193" t="s">
        <v>214</v>
      </c>
      <c r="E149" s="194" t="s">
        <v>8981</v>
      </c>
      <c r="F149" s="195" t="s">
        <v>8982</v>
      </c>
      <c r="G149" s="196" t="s">
        <v>318</v>
      </c>
      <c r="H149" s="197">
        <v>450</v>
      </c>
      <c r="I149" s="198"/>
      <c r="J149" s="199">
        <f t="shared" si="0"/>
        <v>0</v>
      </c>
      <c r="K149" s="200"/>
      <c r="L149" s="40"/>
      <c r="M149" s="201" t="s">
        <v>1</v>
      </c>
      <c r="N149" s="202" t="s">
        <v>42</v>
      </c>
      <c r="O149" s="72"/>
      <c r="P149" s="203">
        <f t="shared" si="1"/>
        <v>0</v>
      </c>
      <c r="Q149" s="203">
        <v>0</v>
      </c>
      <c r="R149" s="203">
        <f t="shared" si="2"/>
        <v>0</v>
      </c>
      <c r="S149" s="203">
        <v>0</v>
      </c>
      <c r="T149" s="204">
        <f t="shared" si="3"/>
        <v>0</v>
      </c>
      <c r="U149" s="35"/>
      <c r="V149" s="35"/>
      <c r="W149" s="35"/>
      <c r="X149" s="35"/>
      <c r="Y149" s="35"/>
      <c r="Z149" s="35"/>
      <c r="AA149" s="35"/>
      <c r="AB149" s="35"/>
      <c r="AC149" s="35"/>
      <c r="AD149" s="35"/>
      <c r="AE149" s="35"/>
      <c r="AR149" s="205" t="s">
        <v>218</v>
      </c>
      <c r="AT149" s="205" t="s">
        <v>214</v>
      </c>
      <c r="AU149" s="205" t="s">
        <v>85</v>
      </c>
      <c r="AY149" s="18" t="s">
        <v>209</v>
      </c>
      <c r="BE149" s="206">
        <f t="shared" si="4"/>
        <v>0</v>
      </c>
      <c r="BF149" s="206">
        <f t="shared" si="5"/>
        <v>0</v>
      </c>
      <c r="BG149" s="206">
        <f t="shared" si="6"/>
        <v>0</v>
      </c>
      <c r="BH149" s="206">
        <f t="shared" si="7"/>
        <v>0</v>
      </c>
      <c r="BI149" s="206">
        <f t="shared" si="8"/>
        <v>0</v>
      </c>
      <c r="BJ149" s="18" t="s">
        <v>85</v>
      </c>
      <c r="BK149" s="206">
        <f t="shared" si="9"/>
        <v>0</v>
      </c>
      <c r="BL149" s="18" t="s">
        <v>218</v>
      </c>
      <c r="BM149" s="205" t="s">
        <v>8983</v>
      </c>
    </row>
    <row r="150" spans="1:65" s="2" customFormat="1" ht="16.5" customHeight="1">
      <c r="A150" s="35"/>
      <c r="B150" s="36"/>
      <c r="C150" s="193" t="s">
        <v>288</v>
      </c>
      <c r="D150" s="193" t="s">
        <v>214</v>
      </c>
      <c r="E150" s="194" t="s">
        <v>8984</v>
      </c>
      <c r="F150" s="195" t="s">
        <v>8985</v>
      </c>
      <c r="G150" s="196" t="s">
        <v>318</v>
      </c>
      <c r="H150" s="197">
        <v>550</v>
      </c>
      <c r="I150" s="198"/>
      <c r="J150" s="199">
        <f t="shared" si="0"/>
        <v>0</v>
      </c>
      <c r="K150" s="200"/>
      <c r="L150" s="40"/>
      <c r="M150" s="201" t="s">
        <v>1</v>
      </c>
      <c r="N150" s="202" t="s">
        <v>42</v>
      </c>
      <c r="O150" s="72"/>
      <c r="P150" s="203">
        <f t="shared" si="1"/>
        <v>0</v>
      </c>
      <c r="Q150" s="203">
        <v>0</v>
      </c>
      <c r="R150" s="203">
        <f t="shared" si="2"/>
        <v>0</v>
      </c>
      <c r="S150" s="203">
        <v>0</v>
      </c>
      <c r="T150" s="204">
        <f t="shared" si="3"/>
        <v>0</v>
      </c>
      <c r="U150" s="35"/>
      <c r="V150" s="35"/>
      <c r="W150" s="35"/>
      <c r="X150" s="35"/>
      <c r="Y150" s="35"/>
      <c r="Z150" s="35"/>
      <c r="AA150" s="35"/>
      <c r="AB150" s="35"/>
      <c r="AC150" s="35"/>
      <c r="AD150" s="35"/>
      <c r="AE150" s="35"/>
      <c r="AR150" s="205" t="s">
        <v>218</v>
      </c>
      <c r="AT150" s="205" t="s">
        <v>214</v>
      </c>
      <c r="AU150" s="205" t="s">
        <v>85</v>
      </c>
      <c r="AY150" s="18" t="s">
        <v>209</v>
      </c>
      <c r="BE150" s="206">
        <f t="shared" si="4"/>
        <v>0</v>
      </c>
      <c r="BF150" s="206">
        <f t="shared" si="5"/>
        <v>0</v>
      </c>
      <c r="BG150" s="206">
        <f t="shared" si="6"/>
        <v>0</v>
      </c>
      <c r="BH150" s="206">
        <f t="shared" si="7"/>
        <v>0</v>
      </c>
      <c r="BI150" s="206">
        <f t="shared" si="8"/>
        <v>0</v>
      </c>
      <c r="BJ150" s="18" t="s">
        <v>85</v>
      </c>
      <c r="BK150" s="206">
        <f t="shared" si="9"/>
        <v>0</v>
      </c>
      <c r="BL150" s="18" t="s">
        <v>218</v>
      </c>
      <c r="BM150" s="205" t="s">
        <v>8986</v>
      </c>
    </row>
    <row r="151" spans="1:65" s="2" customFormat="1" ht="16.5" customHeight="1">
      <c r="A151" s="35"/>
      <c r="B151" s="36"/>
      <c r="C151" s="193" t="s">
        <v>292</v>
      </c>
      <c r="D151" s="193" t="s">
        <v>214</v>
      </c>
      <c r="E151" s="194" t="s">
        <v>8987</v>
      </c>
      <c r="F151" s="195" t="s">
        <v>8988</v>
      </c>
      <c r="G151" s="196" t="s">
        <v>318</v>
      </c>
      <c r="H151" s="197">
        <v>780</v>
      </c>
      <c r="I151" s="198"/>
      <c r="J151" s="199">
        <f t="shared" si="0"/>
        <v>0</v>
      </c>
      <c r="K151" s="200"/>
      <c r="L151" s="40"/>
      <c r="M151" s="201" t="s">
        <v>1</v>
      </c>
      <c r="N151" s="202" t="s">
        <v>42</v>
      </c>
      <c r="O151" s="72"/>
      <c r="P151" s="203">
        <f t="shared" si="1"/>
        <v>0</v>
      </c>
      <c r="Q151" s="203">
        <v>0</v>
      </c>
      <c r="R151" s="203">
        <f t="shared" si="2"/>
        <v>0</v>
      </c>
      <c r="S151" s="203">
        <v>0</v>
      </c>
      <c r="T151" s="204">
        <f t="shared" si="3"/>
        <v>0</v>
      </c>
      <c r="U151" s="35"/>
      <c r="V151" s="35"/>
      <c r="W151" s="35"/>
      <c r="X151" s="35"/>
      <c r="Y151" s="35"/>
      <c r="Z151" s="35"/>
      <c r="AA151" s="35"/>
      <c r="AB151" s="35"/>
      <c r="AC151" s="35"/>
      <c r="AD151" s="35"/>
      <c r="AE151" s="35"/>
      <c r="AR151" s="205" t="s">
        <v>218</v>
      </c>
      <c r="AT151" s="205" t="s">
        <v>214</v>
      </c>
      <c r="AU151" s="205" t="s">
        <v>85</v>
      </c>
      <c r="AY151" s="18" t="s">
        <v>209</v>
      </c>
      <c r="BE151" s="206">
        <f t="shared" si="4"/>
        <v>0</v>
      </c>
      <c r="BF151" s="206">
        <f t="shared" si="5"/>
        <v>0</v>
      </c>
      <c r="BG151" s="206">
        <f t="shared" si="6"/>
        <v>0</v>
      </c>
      <c r="BH151" s="206">
        <f t="shared" si="7"/>
        <v>0</v>
      </c>
      <c r="BI151" s="206">
        <f t="shared" si="8"/>
        <v>0</v>
      </c>
      <c r="BJ151" s="18" t="s">
        <v>85</v>
      </c>
      <c r="BK151" s="206">
        <f t="shared" si="9"/>
        <v>0</v>
      </c>
      <c r="BL151" s="18" t="s">
        <v>218</v>
      </c>
      <c r="BM151" s="205" t="s">
        <v>8989</v>
      </c>
    </row>
    <row r="152" spans="1:65" s="2" customFormat="1" ht="16.5" customHeight="1">
      <c r="A152" s="35"/>
      <c r="B152" s="36"/>
      <c r="C152" s="193" t="s">
        <v>7</v>
      </c>
      <c r="D152" s="193" t="s">
        <v>214</v>
      </c>
      <c r="E152" s="194" t="s">
        <v>8990</v>
      </c>
      <c r="F152" s="195" t="s">
        <v>8991</v>
      </c>
      <c r="G152" s="196" t="s">
        <v>318</v>
      </c>
      <c r="H152" s="197">
        <v>420</v>
      </c>
      <c r="I152" s="198"/>
      <c r="J152" s="199">
        <f t="shared" si="0"/>
        <v>0</v>
      </c>
      <c r="K152" s="200"/>
      <c r="L152" s="40"/>
      <c r="M152" s="201" t="s">
        <v>1</v>
      </c>
      <c r="N152" s="202" t="s">
        <v>42</v>
      </c>
      <c r="O152" s="72"/>
      <c r="P152" s="203">
        <f t="shared" si="1"/>
        <v>0</v>
      </c>
      <c r="Q152" s="203">
        <v>0</v>
      </c>
      <c r="R152" s="203">
        <f t="shared" si="2"/>
        <v>0</v>
      </c>
      <c r="S152" s="203">
        <v>0</v>
      </c>
      <c r="T152" s="204">
        <f t="shared" si="3"/>
        <v>0</v>
      </c>
      <c r="U152" s="35"/>
      <c r="V152" s="35"/>
      <c r="W152" s="35"/>
      <c r="X152" s="35"/>
      <c r="Y152" s="35"/>
      <c r="Z152" s="35"/>
      <c r="AA152" s="35"/>
      <c r="AB152" s="35"/>
      <c r="AC152" s="35"/>
      <c r="AD152" s="35"/>
      <c r="AE152" s="35"/>
      <c r="AR152" s="205" t="s">
        <v>218</v>
      </c>
      <c r="AT152" s="205" t="s">
        <v>214</v>
      </c>
      <c r="AU152" s="205" t="s">
        <v>85</v>
      </c>
      <c r="AY152" s="18" t="s">
        <v>209</v>
      </c>
      <c r="BE152" s="206">
        <f t="shared" si="4"/>
        <v>0</v>
      </c>
      <c r="BF152" s="206">
        <f t="shared" si="5"/>
        <v>0</v>
      </c>
      <c r="BG152" s="206">
        <f t="shared" si="6"/>
        <v>0</v>
      </c>
      <c r="BH152" s="206">
        <f t="shared" si="7"/>
        <v>0</v>
      </c>
      <c r="BI152" s="206">
        <f t="shared" si="8"/>
        <v>0</v>
      </c>
      <c r="BJ152" s="18" t="s">
        <v>85</v>
      </c>
      <c r="BK152" s="206">
        <f t="shared" si="9"/>
        <v>0</v>
      </c>
      <c r="BL152" s="18" t="s">
        <v>218</v>
      </c>
      <c r="BM152" s="205" t="s">
        <v>8992</v>
      </c>
    </row>
    <row r="153" spans="1:65" s="2" customFormat="1" ht="16.5" customHeight="1">
      <c r="A153" s="35"/>
      <c r="B153" s="36"/>
      <c r="C153" s="193" t="s">
        <v>299</v>
      </c>
      <c r="D153" s="193" t="s">
        <v>214</v>
      </c>
      <c r="E153" s="194" t="s">
        <v>8993</v>
      </c>
      <c r="F153" s="195" t="s">
        <v>8994</v>
      </c>
      <c r="G153" s="196" t="s">
        <v>318</v>
      </c>
      <c r="H153" s="197">
        <v>310</v>
      </c>
      <c r="I153" s="198"/>
      <c r="J153" s="199">
        <f t="shared" si="0"/>
        <v>0</v>
      </c>
      <c r="K153" s="200"/>
      <c r="L153" s="40"/>
      <c r="M153" s="201" t="s">
        <v>1</v>
      </c>
      <c r="N153" s="202" t="s">
        <v>42</v>
      </c>
      <c r="O153" s="72"/>
      <c r="P153" s="203">
        <f t="shared" si="1"/>
        <v>0</v>
      </c>
      <c r="Q153" s="203">
        <v>0</v>
      </c>
      <c r="R153" s="203">
        <f t="shared" si="2"/>
        <v>0</v>
      </c>
      <c r="S153" s="203">
        <v>0</v>
      </c>
      <c r="T153" s="204">
        <f t="shared" si="3"/>
        <v>0</v>
      </c>
      <c r="U153" s="35"/>
      <c r="V153" s="35"/>
      <c r="W153" s="35"/>
      <c r="X153" s="35"/>
      <c r="Y153" s="35"/>
      <c r="Z153" s="35"/>
      <c r="AA153" s="35"/>
      <c r="AB153" s="35"/>
      <c r="AC153" s="35"/>
      <c r="AD153" s="35"/>
      <c r="AE153" s="35"/>
      <c r="AR153" s="205" t="s">
        <v>218</v>
      </c>
      <c r="AT153" s="205" t="s">
        <v>214</v>
      </c>
      <c r="AU153" s="205" t="s">
        <v>85</v>
      </c>
      <c r="AY153" s="18" t="s">
        <v>209</v>
      </c>
      <c r="BE153" s="206">
        <f t="shared" si="4"/>
        <v>0</v>
      </c>
      <c r="BF153" s="206">
        <f t="shared" si="5"/>
        <v>0</v>
      </c>
      <c r="BG153" s="206">
        <f t="shared" si="6"/>
        <v>0</v>
      </c>
      <c r="BH153" s="206">
        <f t="shared" si="7"/>
        <v>0</v>
      </c>
      <c r="BI153" s="206">
        <f t="shared" si="8"/>
        <v>0</v>
      </c>
      <c r="BJ153" s="18" t="s">
        <v>85</v>
      </c>
      <c r="BK153" s="206">
        <f t="shared" si="9"/>
        <v>0</v>
      </c>
      <c r="BL153" s="18" t="s">
        <v>218</v>
      </c>
      <c r="BM153" s="205" t="s">
        <v>8995</v>
      </c>
    </row>
    <row r="154" spans="1:65" s="2" customFormat="1" ht="16.5" customHeight="1">
      <c r="A154" s="35"/>
      <c r="B154" s="36"/>
      <c r="C154" s="193" t="s">
        <v>303</v>
      </c>
      <c r="D154" s="193" t="s">
        <v>214</v>
      </c>
      <c r="E154" s="194" t="s">
        <v>8996</v>
      </c>
      <c r="F154" s="195" t="s">
        <v>8997</v>
      </c>
      <c r="G154" s="196" t="s">
        <v>318</v>
      </c>
      <c r="H154" s="197">
        <v>200</v>
      </c>
      <c r="I154" s="198"/>
      <c r="J154" s="199">
        <f t="shared" si="0"/>
        <v>0</v>
      </c>
      <c r="K154" s="200"/>
      <c r="L154" s="40"/>
      <c r="M154" s="201" t="s">
        <v>1</v>
      </c>
      <c r="N154" s="202" t="s">
        <v>42</v>
      </c>
      <c r="O154" s="72"/>
      <c r="P154" s="203">
        <f t="shared" si="1"/>
        <v>0</v>
      </c>
      <c r="Q154" s="203">
        <v>0</v>
      </c>
      <c r="R154" s="203">
        <f t="shared" si="2"/>
        <v>0</v>
      </c>
      <c r="S154" s="203">
        <v>0</v>
      </c>
      <c r="T154" s="204">
        <f t="shared" si="3"/>
        <v>0</v>
      </c>
      <c r="U154" s="35"/>
      <c r="V154" s="35"/>
      <c r="W154" s="35"/>
      <c r="X154" s="35"/>
      <c r="Y154" s="35"/>
      <c r="Z154" s="35"/>
      <c r="AA154" s="35"/>
      <c r="AB154" s="35"/>
      <c r="AC154" s="35"/>
      <c r="AD154" s="35"/>
      <c r="AE154" s="35"/>
      <c r="AR154" s="205" t="s">
        <v>218</v>
      </c>
      <c r="AT154" s="205" t="s">
        <v>214</v>
      </c>
      <c r="AU154" s="205" t="s">
        <v>85</v>
      </c>
      <c r="AY154" s="18" t="s">
        <v>209</v>
      </c>
      <c r="BE154" s="206">
        <f t="shared" si="4"/>
        <v>0</v>
      </c>
      <c r="BF154" s="206">
        <f t="shared" si="5"/>
        <v>0</v>
      </c>
      <c r="BG154" s="206">
        <f t="shared" si="6"/>
        <v>0</v>
      </c>
      <c r="BH154" s="206">
        <f t="shared" si="7"/>
        <v>0</v>
      </c>
      <c r="BI154" s="206">
        <f t="shared" si="8"/>
        <v>0</v>
      </c>
      <c r="BJ154" s="18" t="s">
        <v>85</v>
      </c>
      <c r="BK154" s="206">
        <f t="shared" si="9"/>
        <v>0</v>
      </c>
      <c r="BL154" s="18" t="s">
        <v>218</v>
      </c>
      <c r="BM154" s="205" t="s">
        <v>8998</v>
      </c>
    </row>
    <row r="155" spans="1:65" s="2" customFormat="1" ht="16.5" customHeight="1">
      <c r="A155" s="35"/>
      <c r="B155" s="36"/>
      <c r="C155" s="193" t="s">
        <v>307</v>
      </c>
      <c r="D155" s="193" t="s">
        <v>214</v>
      </c>
      <c r="E155" s="194" t="s">
        <v>8999</v>
      </c>
      <c r="F155" s="195" t="s">
        <v>9000</v>
      </c>
      <c r="G155" s="196" t="s">
        <v>318</v>
      </c>
      <c r="H155" s="197">
        <v>480</v>
      </c>
      <c r="I155" s="198"/>
      <c r="J155" s="199">
        <f t="shared" si="0"/>
        <v>0</v>
      </c>
      <c r="K155" s="200"/>
      <c r="L155" s="40"/>
      <c r="M155" s="201" t="s">
        <v>1</v>
      </c>
      <c r="N155" s="202" t="s">
        <v>42</v>
      </c>
      <c r="O155" s="72"/>
      <c r="P155" s="203">
        <f t="shared" si="1"/>
        <v>0</v>
      </c>
      <c r="Q155" s="203">
        <v>0</v>
      </c>
      <c r="R155" s="203">
        <f t="shared" si="2"/>
        <v>0</v>
      </c>
      <c r="S155" s="203">
        <v>0</v>
      </c>
      <c r="T155" s="204">
        <f t="shared" si="3"/>
        <v>0</v>
      </c>
      <c r="U155" s="35"/>
      <c r="V155" s="35"/>
      <c r="W155" s="35"/>
      <c r="X155" s="35"/>
      <c r="Y155" s="35"/>
      <c r="Z155" s="35"/>
      <c r="AA155" s="35"/>
      <c r="AB155" s="35"/>
      <c r="AC155" s="35"/>
      <c r="AD155" s="35"/>
      <c r="AE155" s="35"/>
      <c r="AR155" s="205" t="s">
        <v>218</v>
      </c>
      <c r="AT155" s="205" t="s">
        <v>214</v>
      </c>
      <c r="AU155" s="205" t="s">
        <v>85</v>
      </c>
      <c r="AY155" s="18" t="s">
        <v>209</v>
      </c>
      <c r="BE155" s="206">
        <f t="shared" si="4"/>
        <v>0</v>
      </c>
      <c r="BF155" s="206">
        <f t="shared" si="5"/>
        <v>0</v>
      </c>
      <c r="BG155" s="206">
        <f t="shared" si="6"/>
        <v>0</v>
      </c>
      <c r="BH155" s="206">
        <f t="shared" si="7"/>
        <v>0</v>
      </c>
      <c r="BI155" s="206">
        <f t="shared" si="8"/>
        <v>0</v>
      </c>
      <c r="BJ155" s="18" t="s">
        <v>85</v>
      </c>
      <c r="BK155" s="206">
        <f t="shared" si="9"/>
        <v>0</v>
      </c>
      <c r="BL155" s="18" t="s">
        <v>218</v>
      </c>
      <c r="BM155" s="205" t="s">
        <v>9001</v>
      </c>
    </row>
    <row r="156" spans="1:65" s="2" customFormat="1" ht="16.5" customHeight="1">
      <c r="A156" s="35"/>
      <c r="B156" s="36"/>
      <c r="C156" s="193" t="s">
        <v>311</v>
      </c>
      <c r="D156" s="193" t="s">
        <v>214</v>
      </c>
      <c r="E156" s="194" t="s">
        <v>9002</v>
      </c>
      <c r="F156" s="195" t="s">
        <v>9003</v>
      </c>
      <c r="G156" s="196" t="s">
        <v>318</v>
      </c>
      <c r="H156" s="197">
        <v>1260</v>
      </c>
      <c r="I156" s="198"/>
      <c r="J156" s="199">
        <f t="shared" si="0"/>
        <v>0</v>
      </c>
      <c r="K156" s="200"/>
      <c r="L156" s="40"/>
      <c r="M156" s="201" t="s">
        <v>1</v>
      </c>
      <c r="N156" s="202" t="s">
        <v>42</v>
      </c>
      <c r="O156" s="72"/>
      <c r="P156" s="203">
        <f t="shared" si="1"/>
        <v>0</v>
      </c>
      <c r="Q156" s="203">
        <v>0</v>
      </c>
      <c r="R156" s="203">
        <f t="shared" si="2"/>
        <v>0</v>
      </c>
      <c r="S156" s="203">
        <v>0</v>
      </c>
      <c r="T156" s="204">
        <f t="shared" si="3"/>
        <v>0</v>
      </c>
      <c r="U156" s="35"/>
      <c r="V156" s="35"/>
      <c r="W156" s="35"/>
      <c r="X156" s="35"/>
      <c r="Y156" s="35"/>
      <c r="Z156" s="35"/>
      <c r="AA156" s="35"/>
      <c r="AB156" s="35"/>
      <c r="AC156" s="35"/>
      <c r="AD156" s="35"/>
      <c r="AE156" s="35"/>
      <c r="AR156" s="205" t="s">
        <v>218</v>
      </c>
      <c r="AT156" s="205" t="s">
        <v>214</v>
      </c>
      <c r="AU156" s="205" t="s">
        <v>85</v>
      </c>
      <c r="AY156" s="18" t="s">
        <v>209</v>
      </c>
      <c r="BE156" s="206">
        <f t="shared" si="4"/>
        <v>0</v>
      </c>
      <c r="BF156" s="206">
        <f t="shared" si="5"/>
        <v>0</v>
      </c>
      <c r="BG156" s="206">
        <f t="shared" si="6"/>
        <v>0</v>
      </c>
      <c r="BH156" s="206">
        <f t="shared" si="7"/>
        <v>0</v>
      </c>
      <c r="BI156" s="206">
        <f t="shared" si="8"/>
        <v>0</v>
      </c>
      <c r="BJ156" s="18" t="s">
        <v>85</v>
      </c>
      <c r="BK156" s="206">
        <f t="shared" si="9"/>
        <v>0</v>
      </c>
      <c r="BL156" s="18" t="s">
        <v>218</v>
      </c>
      <c r="BM156" s="205" t="s">
        <v>9004</v>
      </c>
    </row>
    <row r="157" spans="1:65" s="2" customFormat="1" ht="16.5" customHeight="1">
      <c r="A157" s="35"/>
      <c r="B157" s="36"/>
      <c r="C157" s="193" t="s">
        <v>315</v>
      </c>
      <c r="D157" s="193" t="s">
        <v>214</v>
      </c>
      <c r="E157" s="194" t="s">
        <v>9005</v>
      </c>
      <c r="F157" s="195" t="s">
        <v>9006</v>
      </c>
      <c r="G157" s="196" t="s">
        <v>318</v>
      </c>
      <c r="H157" s="197">
        <v>150</v>
      </c>
      <c r="I157" s="198"/>
      <c r="J157" s="199">
        <f t="shared" si="0"/>
        <v>0</v>
      </c>
      <c r="K157" s="200"/>
      <c r="L157" s="40"/>
      <c r="M157" s="201" t="s">
        <v>1</v>
      </c>
      <c r="N157" s="202" t="s">
        <v>42</v>
      </c>
      <c r="O157" s="72"/>
      <c r="P157" s="203">
        <f t="shared" si="1"/>
        <v>0</v>
      </c>
      <c r="Q157" s="203">
        <v>0</v>
      </c>
      <c r="R157" s="203">
        <f t="shared" si="2"/>
        <v>0</v>
      </c>
      <c r="S157" s="203">
        <v>0</v>
      </c>
      <c r="T157" s="204">
        <f t="shared" si="3"/>
        <v>0</v>
      </c>
      <c r="U157" s="35"/>
      <c r="V157" s="35"/>
      <c r="W157" s="35"/>
      <c r="X157" s="35"/>
      <c r="Y157" s="35"/>
      <c r="Z157" s="35"/>
      <c r="AA157" s="35"/>
      <c r="AB157" s="35"/>
      <c r="AC157" s="35"/>
      <c r="AD157" s="35"/>
      <c r="AE157" s="35"/>
      <c r="AR157" s="205" t="s">
        <v>218</v>
      </c>
      <c r="AT157" s="205" t="s">
        <v>214</v>
      </c>
      <c r="AU157" s="205" t="s">
        <v>85</v>
      </c>
      <c r="AY157" s="18" t="s">
        <v>209</v>
      </c>
      <c r="BE157" s="206">
        <f t="shared" si="4"/>
        <v>0</v>
      </c>
      <c r="BF157" s="206">
        <f t="shared" si="5"/>
        <v>0</v>
      </c>
      <c r="BG157" s="206">
        <f t="shared" si="6"/>
        <v>0</v>
      </c>
      <c r="BH157" s="206">
        <f t="shared" si="7"/>
        <v>0</v>
      </c>
      <c r="BI157" s="206">
        <f t="shared" si="8"/>
        <v>0</v>
      </c>
      <c r="BJ157" s="18" t="s">
        <v>85</v>
      </c>
      <c r="BK157" s="206">
        <f t="shared" si="9"/>
        <v>0</v>
      </c>
      <c r="BL157" s="18" t="s">
        <v>218</v>
      </c>
      <c r="BM157" s="205" t="s">
        <v>9007</v>
      </c>
    </row>
    <row r="158" spans="1:65" s="2" customFormat="1" ht="16.5" customHeight="1">
      <c r="A158" s="35"/>
      <c r="B158" s="36"/>
      <c r="C158" s="193" t="s">
        <v>320</v>
      </c>
      <c r="D158" s="193" t="s">
        <v>214</v>
      </c>
      <c r="E158" s="194" t="s">
        <v>9008</v>
      </c>
      <c r="F158" s="195" t="s">
        <v>9009</v>
      </c>
      <c r="G158" s="196" t="s">
        <v>318</v>
      </c>
      <c r="H158" s="197">
        <v>130</v>
      </c>
      <c r="I158" s="198"/>
      <c r="J158" s="199">
        <f t="shared" si="0"/>
        <v>0</v>
      </c>
      <c r="K158" s="200"/>
      <c r="L158" s="40"/>
      <c r="M158" s="201" t="s">
        <v>1</v>
      </c>
      <c r="N158" s="202" t="s">
        <v>42</v>
      </c>
      <c r="O158" s="72"/>
      <c r="P158" s="203">
        <f t="shared" si="1"/>
        <v>0</v>
      </c>
      <c r="Q158" s="203">
        <v>0</v>
      </c>
      <c r="R158" s="203">
        <f t="shared" si="2"/>
        <v>0</v>
      </c>
      <c r="S158" s="203">
        <v>0</v>
      </c>
      <c r="T158" s="204">
        <f t="shared" si="3"/>
        <v>0</v>
      </c>
      <c r="U158" s="35"/>
      <c r="V158" s="35"/>
      <c r="W158" s="35"/>
      <c r="X158" s="35"/>
      <c r="Y158" s="35"/>
      <c r="Z158" s="35"/>
      <c r="AA158" s="35"/>
      <c r="AB158" s="35"/>
      <c r="AC158" s="35"/>
      <c r="AD158" s="35"/>
      <c r="AE158" s="35"/>
      <c r="AR158" s="205" t="s">
        <v>218</v>
      </c>
      <c r="AT158" s="205" t="s">
        <v>214</v>
      </c>
      <c r="AU158" s="205" t="s">
        <v>85</v>
      </c>
      <c r="AY158" s="18" t="s">
        <v>209</v>
      </c>
      <c r="BE158" s="206">
        <f t="shared" si="4"/>
        <v>0</v>
      </c>
      <c r="BF158" s="206">
        <f t="shared" si="5"/>
        <v>0</v>
      </c>
      <c r="BG158" s="206">
        <f t="shared" si="6"/>
        <v>0</v>
      </c>
      <c r="BH158" s="206">
        <f t="shared" si="7"/>
        <v>0</v>
      </c>
      <c r="BI158" s="206">
        <f t="shared" si="8"/>
        <v>0</v>
      </c>
      <c r="BJ158" s="18" t="s">
        <v>85</v>
      </c>
      <c r="BK158" s="206">
        <f t="shared" si="9"/>
        <v>0</v>
      </c>
      <c r="BL158" s="18" t="s">
        <v>218</v>
      </c>
      <c r="BM158" s="205" t="s">
        <v>9010</v>
      </c>
    </row>
    <row r="159" spans="1:65" s="2" customFormat="1" ht="21.75" customHeight="1">
      <c r="A159" s="35"/>
      <c r="B159" s="36"/>
      <c r="C159" s="193" t="s">
        <v>325</v>
      </c>
      <c r="D159" s="193" t="s">
        <v>214</v>
      </c>
      <c r="E159" s="194" t="s">
        <v>9011</v>
      </c>
      <c r="F159" s="195" t="s">
        <v>9012</v>
      </c>
      <c r="G159" s="196" t="s">
        <v>318</v>
      </c>
      <c r="H159" s="197">
        <v>1250</v>
      </c>
      <c r="I159" s="198"/>
      <c r="J159" s="199">
        <f t="shared" si="0"/>
        <v>0</v>
      </c>
      <c r="K159" s="200"/>
      <c r="L159" s="40"/>
      <c r="M159" s="201" t="s">
        <v>1</v>
      </c>
      <c r="N159" s="202" t="s">
        <v>42</v>
      </c>
      <c r="O159" s="72"/>
      <c r="P159" s="203">
        <f t="shared" si="1"/>
        <v>0</v>
      </c>
      <c r="Q159" s="203">
        <v>0</v>
      </c>
      <c r="R159" s="203">
        <f t="shared" si="2"/>
        <v>0</v>
      </c>
      <c r="S159" s="203">
        <v>0</v>
      </c>
      <c r="T159" s="204">
        <f t="shared" si="3"/>
        <v>0</v>
      </c>
      <c r="U159" s="35"/>
      <c r="V159" s="35"/>
      <c r="W159" s="35"/>
      <c r="X159" s="35"/>
      <c r="Y159" s="35"/>
      <c r="Z159" s="35"/>
      <c r="AA159" s="35"/>
      <c r="AB159" s="35"/>
      <c r="AC159" s="35"/>
      <c r="AD159" s="35"/>
      <c r="AE159" s="35"/>
      <c r="AR159" s="205" t="s">
        <v>218</v>
      </c>
      <c r="AT159" s="205" t="s">
        <v>214</v>
      </c>
      <c r="AU159" s="205" t="s">
        <v>85</v>
      </c>
      <c r="AY159" s="18" t="s">
        <v>209</v>
      </c>
      <c r="BE159" s="206">
        <f t="shared" si="4"/>
        <v>0</v>
      </c>
      <c r="BF159" s="206">
        <f t="shared" si="5"/>
        <v>0</v>
      </c>
      <c r="BG159" s="206">
        <f t="shared" si="6"/>
        <v>0</v>
      </c>
      <c r="BH159" s="206">
        <f t="shared" si="7"/>
        <v>0</v>
      </c>
      <c r="BI159" s="206">
        <f t="shared" si="8"/>
        <v>0</v>
      </c>
      <c r="BJ159" s="18" t="s">
        <v>85</v>
      </c>
      <c r="BK159" s="206">
        <f t="shared" si="9"/>
        <v>0</v>
      </c>
      <c r="BL159" s="18" t="s">
        <v>218</v>
      </c>
      <c r="BM159" s="205" t="s">
        <v>9013</v>
      </c>
    </row>
    <row r="160" spans="1:65" s="2" customFormat="1" ht="24.2" customHeight="1">
      <c r="A160" s="35"/>
      <c r="B160" s="36"/>
      <c r="C160" s="193" t="s">
        <v>329</v>
      </c>
      <c r="D160" s="193" t="s">
        <v>214</v>
      </c>
      <c r="E160" s="194" t="s">
        <v>9014</v>
      </c>
      <c r="F160" s="195" t="s">
        <v>9015</v>
      </c>
      <c r="G160" s="196" t="s">
        <v>318</v>
      </c>
      <c r="H160" s="197">
        <v>1690</v>
      </c>
      <c r="I160" s="198"/>
      <c r="J160" s="199">
        <f t="shared" si="0"/>
        <v>0</v>
      </c>
      <c r="K160" s="200"/>
      <c r="L160" s="40"/>
      <c r="M160" s="201" t="s">
        <v>1</v>
      </c>
      <c r="N160" s="202" t="s">
        <v>42</v>
      </c>
      <c r="O160" s="72"/>
      <c r="P160" s="203">
        <f t="shared" si="1"/>
        <v>0</v>
      </c>
      <c r="Q160" s="203">
        <v>0</v>
      </c>
      <c r="R160" s="203">
        <f t="shared" si="2"/>
        <v>0</v>
      </c>
      <c r="S160" s="203">
        <v>0</v>
      </c>
      <c r="T160" s="204">
        <f t="shared" si="3"/>
        <v>0</v>
      </c>
      <c r="U160" s="35"/>
      <c r="V160" s="35"/>
      <c r="W160" s="35"/>
      <c r="X160" s="35"/>
      <c r="Y160" s="35"/>
      <c r="Z160" s="35"/>
      <c r="AA160" s="35"/>
      <c r="AB160" s="35"/>
      <c r="AC160" s="35"/>
      <c r="AD160" s="35"/>
      <c r="AE160" s="35"/>
      <c r="AR160" s="205" t="s">
        <v>218</v>
      </c>
      <c r="AT160" s="205" t="s">
        <v>214</v>
      </c>
      <c r="AU160" s="205" t="s">
        <v>85</v>
      </c>
      <c r="AY160" s="18" t="s">
        <v>209</v>
      </c>
      <c r="BE160" s="206">
        <f t="shared" si="4"/>
        <v>0</v>
      </c>
      <c r="BF160" s="206">
        <f t="shared" si="5"/>
        <v>0</v>
      </c>
      <c r="BG160" s="206">
        <f t="shared" si="6"/>
        <v>0</v>
      </c>
      <c r="BH160" s="206">
        <f t="shared" si="7"/>
        <v>0</v>
      </c>
      <c r="BI160" s="206">
        <f t="shared" si="8"/>
        <v>0</v>
      </c>
      <c r="BJ160" s="18" t="s">
        <v>85</v>
      </c>
      <c r="BK160" s="206">
        <f t="shared" si="9"/>
        <v>0</v>
      </c>
      <c r="BL160" s="18" t="s">
        <v>218</v>
      </c>
      <c r="BM160" s="205" t="s">
        <v>9016</v>
      </c>
    </row>
    <row r="161" spans="1:65" s="2" customFormat="1" ht="33" customHeight="1">
      <c r="A161" s="35"/>
      <c r="B161" s="36"/>
      <c r="C161" s="193" t="s">
        <v>333</v>
      </c>
      <c r="D161" s="193" t="s">
        <v>214</v>
      </c>
      <c r="E161" s="194" t="s">
        <v>9017</v>
      </c>
      <c r="F161" s="195" t="s">
        <v>9018</v>
      </c>
      <c r="G161" s="196" t="s">
        <v>318</v>
      </c>
      <c r="H161" s="197">
        <v>900</v>
      </c>
      <c r="I161" s="198"/>
      <c r="J161" s="199">
        <f t="shared" si="0"/>
        <v>0</v>
      </c>
      <c r="K161" s="200"/>
      <c r="L161" s="40"/>
      <c r="M161" s="201" t="s">
        <v>1</v>
      </c>
      <c r="N161" s="202" t="s">
        <v>42</v>
      </c>
      <c r="O161" s="72"/>
      <c r="P161" s="203">
        <f t="shared" si="1"/>
        <v>0</v>
      </c>
      <c r="Q161" s="203">
        <v>0</v>
      </c>
      <c r="R161" s="203">
        <f t="shared" si="2"/>
        <v>0</v>
      </c>
      <c r="S161" s="203">
        <v>0</v>
      </c>
      <c r="T161" s="204">
        <f t="shared" si="3"/>
        <v>0</v>
      </c>
      <c r="U161" s="35"/>
      <c r="V161" s="35"/>
      <c r="W161" s="35"/>
      <c r="X161" s="35"/>
      <c r="Y161" s="35"/>
      <c r="Z161" s="35"/>
      <c r="AA161" s="35"/>
      <c r="AB161" s="35"/>
      <c r="AC161" s="35"/>
      <c r="AD161" s="35"/>
      <c r="AE161" s="35"/>
      <c r="AR161" s="205" t="s">
        <v>218</v>
      </c>
      <c r="AT161" s="205" t="s">
        <v>214</v>
      </c>
      <c r="AU161" s="205" t="s">
        <v>85</v>
      </c>
      <c r="AY161" s="18" t="s">
        <v>209</v>
      </c>
      <c r="BE161" s="206">
        <f t="shared" si="4"/>
        <v>0</v>
      </c>
      <c r="BF161" s="206">
        <f t="shared" si="5"/>
        <v>0</v>
      </c>
      <c r="BG161" s="206">
        <f t="shared" si="6"/>
        <v>0</v>
      </c>
      <c r="BH161" s="206">
        <f t="shared" si="7"/>
        <v>0</v>
      </c>
      <c r="BI161" s="206">
        <f t="shared" si="8"/>
        <v>0</v>
      </c>
      <c r="BJ161" s="18" t="s">
        <v>85</v>
      </c>
      <c r="BK161" s="206">
        <f t="shared" si="9"/>
        <v>0</v>
      </c>
      <c r="BL161" s="18" t="s">
        <v>218</v>
      </c>
      <c r="BM161" s="205" t="s">
        <v>9019</v>
      </c>
    </row>
    <row r="162" spans="1:65" s="2" customFormat="1" ht="33" customHeight="1">
      <c r="A162" s="35"/>
      <c r="B162" s="36"/>
      <c r="C162" s="193" t="s">
        <v>337</v>
      </c>
      <c r="D162" s="193" t="s">
        <v>214</v>
      </c>
      <c r="E162" s="194" t="s">
        <v>9020</v>
      </c>
      <c r="F162" s="195" t="s">
        <v>9021</v>
      </c>
      <c r="G162" s="196" t="s">
        <v>318</v>
      </c>
      <c r="H162" s="197">
        <v>12000</v>
      </c>
      <c r="I162" s="198"/>
      <c r="J162" s="199">
        <f t="shared" si="0"/>
        <v>0</v>
      </c>
      <c r="K162" s="200"/>
      <c r="L162" s="40"/>
      <c r="M162" s="201" t="s">
        <v>1</v>
      </c>
      <c r="N162" s="202" t="s">
        <v>42</v>
      </c>
      <c r="O162" s="72"/>
      <c r="P162" s="203">
        <f t="shared" si="1"/>
        <v>0</v>
      </c>
      <c r="Q162" s="203">
        <v>0</v>
      </c>
      <c r="R162" s="203">
        <f t="shared" si="2"/>
        <v>0</v>
      </c>
      <c r="S162" s="203">
        <v>0</v>
      </c>
      <c r="T162" s="204">
        <f t="shared" si="3"/>
        <v>0</v>
      </c>
      <c r="U162" s="35"/>
      <c r="V162" s="35"/>
      <c r="W162" s="35"/>
      <c r="X162" s="35"/>
      <c r="Y162" s="35"/>
      <c r="Z162" s="35"/>
      <c r="AA162" s="35"/>
      <c r="AB162" s="35"/>
      <c r="AC162" s="35"/>
      <c r="AD162" s="35"/>
      <c r="AE162" s="35"/>
      <c r="AR162" s="205" t="s">
        <v>218</v>
      </c>
      <c r="AT162" s="205" t="s">
        <v>214</v>
      </c>
      <c r="AU162" s="205" t="s">
        <v>85</v>
      </c>
      <c r="AY162" s="18" t="s">
        <v>209</v>
      </c>
      <c r="BE162" s="206">
        <f t="shared" si="4"/>
        <v>0</v>
      </c>
      <c r="BF162" s="206">
        <f t="shared" si="5"/>
        <v>0</v>
      </c>
      <c r="BG162" s="206">
        <f t="shared" si="6"/>
        <v>0</v>
      </c>
      <c r="BH162" s="206">
        <f t="shared" si="7"/>
        <v>0</v>
      </c>
      <c r="BI162" s="206">
        <f t="shared" si="8"/>
        <v>0</v>
      </c>
      <c r="BJ162" s="18" t="s">
        <v>85</v>
      </c>
      <c r="BK162" s="206">
        <f t="shared" si="9"/>
        <v>0</v>
      </c>
      <c r="BL162" s="18" t="s">
        <v>218</v>
      </c>
      <c r="BM162" s="205" t="s">
        <v>9022</v>
      </c>
    </row>
    <row r="163" spans="1:65" s="2" customFormat="1" ht="33" customHeight="1">
      <c r="A163" s="35"/>
      <c r="B163" s="36"/>
      <c r="C163" s="193" t="s">
        <v>341</v>
      </c>
      <c r="D163" s="193" t="s">
        <v>214</v>
      </c>
      <c r="E163" s="194" t="s">
        <v>9023</v>
      </c>
      <c r="F163" s="195" t="s">
        <v>9024</v>
      </c>
      <c r="G163" s="196" t="s">
        <v>318</v>
      </c>
      <c r="H163" s="197">
        <v>5550</v>
      </c>
      <c r="I163" s="198"/>
      <c r="J163" s="199">
        <f t="shared" si="0"/>
        <v>0</v>
      </c>
      <c r="K163" s="200"/>
      <c r="L163" s="40"/>
      <c r="M163" s="201" t="s">
        <v>1</v>
      </c>
      <c r="N163" s="202" t="s">
        <v>42</v>
      </c>
      <c r="O163" s="72"/>
      <c r="P163" s="203">
        <f t="shared" si="1"/>
        <v>0</v>
      </c>
      <c r="Q163" s="203">
        <v>0</v>
      </c>
      <c r="R163" s="203">
        <f t="shared" si="2"/>
        <v>0</v>
      </c>
      <c r="S163" s="203">
        <v>0</v>
      </c>
      <c r="T163" s="204">
        <f t="shared" si="3"/>
        <v>0</v>
      </c>
      <c r="U163" s="35"/>
      <c r="V163" s="35"/>
      <c r="W163" s="35"/>
      <c r="X163" s="35"/>
      <c r="Y163" s="35"/>
      <c r="Z163" s="35"/>
      <c r="AA163" s="35"/>
      <c r="AB163" s="35"/>
      <c r="AC163" s="35"/>
      <c r="AD163" s="35"/>
      <c r="AE163" s="35"/>
      <c r="AR163" s="205" t="s">
        <v>218</v>
      </c>
      <c r="AT163" s="205" t="s">
        <v>214</v>
      </c>
      <c r="AU163" s="205" t="s">
        <v>85</v>
      </c>
      <c r="AY163" s="18" t="s">
        <v>209</v>
      </c>
      <c r="BE163" s="206">
        <f t="shared" si="4"/>
        <v>0</v>
      </c>
      <c r="BF163" s="206">
        <f t="shared" si="5"/>
        <v>0</v>
      </c>
      <c r="BG163" s="206">
        <f t="shared" si="6"/>
        <v>0</v>
      </c>
      <c r="BH163" s="206">
        <f t="shared" si="7"/>
        <v>0</v>
      </c>
      <c r="BI163" s="206">
        <f t="shared" si="8"/>
        <v>0</v>
      </c>
      <c r="BJ163" s="18" t="s">
        <v>85</v>
      </c>
      <c r="BK163" s="206">
        <f t="shared" si="9"/>
        <v>0</v>
      </c>
      <c r="BL163" s="18" t="s">
        <v>218</v>
      </c>
      <c r="BM163" s="205" t="s">
        <v>9025</v>
      </c>
    </row>
    <row r="164" spans="1:65" s="2" customFormat="1" ht="33" customHeight="1">
      <c r="A164" s="35"/>
      <c r="B164" s="36"/>
      <c r="C164" s="193" t="s">
        <v>346</v>
      </c>
      <c r="D164" s="193" t="s">
        <v>214</v>
      </c>
      <c r="E164" s="194" t="s">
        <v>9026</v>
      </c>
      <c r="F164" s="195" t="s">
        <v>9027</v>
      </c>
      <c r="G164" s="196" t="s">
        <v>318</v>
      </c>
      <c r="H164" s="197">
        <v>15000</v>
      </c>
      <c r="I164" s="198"/>
      <c r="J164" s="199">
        <f t="shared" ref="J164:J194" si="10">ROUND(I164*H164,2)</f>
        <v>0</v>
      </c>
      <c r="K164" s="200"/>
      <c r="L164" s="40"/>
      <c r="M164" s="201" t="s">
        <v>1</v>
      </c>
      <c r="N164" s="202" t="s">
        <v>42</v>
      </c>
      <c r="O164" s="72"/>
      <c r="P164" s="203">
        <f t="shared" ref="P164:P194" si="11">O164*H164</f>
        <v>0</v>
      </c>
      <c r="Q164" s="203">
        <v>0</v>
      </c>
      <c r="R164" s="203">
        <f t="shared" ref="R164:R194" si="12">Q164*H164</f>
        <v>0</v>
      </c>
      <c r="S164" s="203">
        <v>0</v>
      </c>
      <c r="T164" s="204">
        <f t="shared" ref="T164:T194" si="13">S164*H164</f>
        <v>0</v>
      </c>
      <c r="U164" s="35"/>
      <c r="V164" s="35"/>
      <c r="W164" s="35"/>
      <c r="X164" s="35"/>
      <c r="Y164" s="35"/>
      <c r="Z164" s="35"/>
      <c r="AA164" s="35"/>
      <c r="AB164" s="35"/>
      <c r="AC164" s="35"/>
      <c r="AD164" s="35"/>
      <c r="AE164" s="35"/>
      <c r="AR164" s="205" t="s">
        <v>218</v>
      </c>
      <c r="AT164" s="205" t="s">
        <v>214</v>
      </c>
      <c r="AU164" s="205" t="s">
        <v>85</v>
      </c>
      <c r="AY164" s="18" t="s">
        <v>209</v>
      </c>
      <c r="BE164" s="206">
        <f t="shared" ref="BE164:BE194" si="14">IF(N164="základní",J164,0)</f>
        <v>0</v>
      </c>
      <c r="BF164" s="206">
        <f t="shared" ref="BF164:BF194" si="15">IF(N164="snížená",J164,0)</f>
        <v>0</v>
      </c>
      <c r="BG164" s="206">
        <f t="shared" ref="BG164:BG194" si="16">IF(N164="zákl. přenesená",J164,0)</f>
        <v>0</v>
      </c>
      <c r="BH164" s="206">
        <f t="shared" ref="BH164:BH194" si="17">IF(N164="sníž. přenesená",J164,0)</f>
        <v>0</v>
      </c>
      <c r="BI164" s="206">
        <f t="shared" ref="BI164:BI194" si="18">IF(N164="nulová",J164,0)</f>
        <v>0</v>
      </c>
      <c r="BJ164" s="18" t="s">
        <v>85</v>
      </c>
      <c r="BK164" s="206">
        <f t="shared" ref="BK164:BK194" si="19">ROUND(I164*H164,2)</f>
        <v>0</v>
      </c>
      <c r="BL164" s="18" t="s">
        <v>218</v>
      </c>
      <c r="BM164" s="205" t="s">
        <v>9028</v>
      </c>
    </row>
    <row r="165" spans="1:65" s="2" customFormat="1" ht="33" customHeight="1">
      <c r="A165" s="35"/>
      <c r="B165" s="36"/>
      <c r="C165" s="193" t="s">
        <v>350</v>
      </c>
      <c r="D165" s="193" t="s">
        <v>214</v>
      </c>
      <c r="E165" s="194" t="s">
        <v>9029</v>
      </c>
      <c r="F165" s="195" t="s">
        <v>9030</v>
      </c>
      <c r="G165" s="196" t="s">
        <v>318</v>
      </c>
      <c r="H165" s="197">
        <v>100</v>
      </c>
      <c r="I165" s="198"/>
      <c r="J165" s="199">
        <f t="shared" si="10"/>
        <v>0</v>
      </c>
      <c r="K165" s="200"/>
      <c r="L165" s="40"/>
      <c r="M165" s="201" t="s">
        <v>1</v>
      </c>
      <c r="N165" s="202" t="s">
        <v>42</v>
      </c>
      <c r="O165" s="72"/>
      <c r="P165" s="203">
        <f t="shared" si="11"/>
        <v>0</v>
      </c>
      <c r="Q165" s="203">
        <v>0</v>
      </c>
      <c r="R165" s="203">
        <f t="shared" si="12"/>
        <v>0</v>
      </c>
      <c r="S165" s="203">
        <v>0</v>
      </c>
      <c r="T165" s="204">
        <f t="shared" si="13"/>
        <v>0</v>
      </c>
      <c r="U165" s="35"/>
      <c r="V165" s="35"/>
      <c r="W165" s="35"/>
      <c r="X165" s="35"/>
      <c r="Y165" s="35"/>
      <c r="Z165" s="35"/>
      <c r="AA165" s="35"/>
      <c r="AB165" s="35"/>
      <c r="AC165" s="35"/>
      <c r="AD165" s="35"/>
      <c r="AE165" s="35"/>
      <c r="AR165" s="205" t="s">
        <v>218</v>
      </c>
      <c r="AT165" s="205" t="s">
        <v>214</v>
      </c>
      <c r="AU165" s="205" t="s">
        <v>85</v>
      </c>
      <c r="AY165" s="18" t="s">
        <v>209</v>
      </c>
      <c r="BE165" s="206">
        <f t="shared" si="14"/>
        <v>0</v>
      </c>
      <c r="BF165" s="206">
        <f t="shared" si="15"/>
        <v>0</v>
      </c>
      <c r="BG165" s="206">
        <f t="shared" si="16"/>
        <v>0</v>
      </c>
      <c r="BH165" s="206">
        <f t="shared" si="17"/>
        <v>0</v>
      </c>
      <c r="BI165" s="206">
        <f t="shared" si="18"/>
        <v>0</v>
      </c>
      <c r="BJ165" s="18" t="s">
        <v>85</v>
      </c>
      <c r="BK165" s="206">
        <f t="shared" si="19"/>
        <v>0</v>
      </c>
      <c r="BL165" s="18" t="s">
        <v>218</v>
      </c>
      <c r="BM165" s="205" t="s">
        <v>9031</v>
      </c>
    </row>
    <row r="166" spans="1:65" s="2" customFormat="1" ht="33" customHeight="1">
      <c r="A166" s="35"/>
      <c r="B166" s="36"/>
      <c r="C166" s="193" t="s">
        <v>354</v>
      </c>
      <c r="D166" s="193" t="s">
        <v>214</v>
      </c>
      <c r="E166" s="194" t="s">
        <v>9032</v>
      </c>
      <c r="F166" s="195" t="s">
        <v>9033</v>
      </c>
      <c r="G166" s="196" t="s">
        <v>318</v>
      </c>
      <c r="H166" s="197">
        <v>150</v>
      </c>
      <c r="I166" s="198"/>
      <c r="J166" s="199">
        <f t="shared" si="10"/>
        <v>0</v>
      </c>
      <c r="K166" s="200"/>
      <c r="L166" s="40"/>
      <c r="M166" s="201" t="s">
        <v>1</v>
      </c>
      <c r="N166" s="202" t="s">
        <v>42</v>
      </c>
      <c r="O166" s="72"/>
      <c r="P166" s="203">
        <f t="shared" si="11"/>
        <v>0</v>
      </c>
      <c r="Q166" s="203">
        <v>0</v>
      </c>
      <c r="R166" s="203">
        <f t="shared" si="12"/>
        <v>0</v>
      </c>
      <c r="S166" s="203">
        <v>0</v>
      </c>
      <c r="T166" s="204">
        <f t="shared" si="13"/>
        <v>0</v>
      </c>
      <c r="U166" s="35"/>
      <c r="V166" s="35"/>
      <c r="W166" s="35"/>
      <c r="X166" s="35"/>
      <c r="Y166" s="35"/>
      <c r="Z166" s="35"/>
      <c r="AA166" s="35"/>
      <c r="AB166" s="35"/>
      <c r="AC166" s="35"/>
      <c r="AD166" s="35"/>
      <c r="AE166" s="35"/>
      <c r="AR166" s="205" t="s">
        <v>218</v>
      </c>
      <c r="AT166" s="205" t="s">
        <v>214</v>
      </c>
      <c r="AU166" s="205" t="s">
        <v>85</v>
      </c>
      <c r="AY166" s="18" t="s">
        <v>209</v>
      </c>
      <c r="BE166" s="206">
        <f t="shared" si="14"/>
        <v>0</v>
      </c>
      <c r="BF166" s="206">
        <f t="shared" si="15"/>
        <v>0</v>
      </c>
      <c r="BG166" s="206">
        <f t="shared" si="16"/>
        <v>0</v>
      </c>
      <c r="BH166" s="206">
        <f t="shared" si="17"/>
        <v>0</v>
      </c>
      <c r="BI166" s="206">
        <f t="shared" si="18"/>
        <v>0</v>
      </c>
      <c r="BJ166" s="18" t="s">
        <v>85</v>
      </c>
      <c r="BK166" s="206">
        <f t="shared" si="19"/>
        <v>0</v>
      </c>
      <c r="BL166" s="18" t="s">
        <v>218</v>
      </c>
      <c r="BM166" s="205" t="s">
        <v>9034</v>
      </c>
    </row>
    <row r="167" spans="1:65" s="2" customFormat="1" ht="33" customHeight="1">
      <c r="A167" s="35"/>
      <c r="B167" s="36"/>
      <c r="C167" s="193" t="s">
        <v>358</v>
      </c>
      <c r="D167" s="193" t="s">
        <v>214</v>
      </c>
      <c r="E167" s="194" t="s">
        <v>9035</v>
      </c>
      <c r="F167" s="195" t="s">
        <v>9036</v>
      </c>
      <c r="G167" s="196" t="s">
        <v>318</v>
      </c>
      <c r="H167" s="197">
        <v>300</v>
      </c>
      <c r="I167" s="198"/>
      <c r="J167" s="199">
        <f t="shared" si="10"/>
        <v>0</v>
      </c>
      <c r="K167" s="200"/>
      <c r="L167" s="40"/>
      <c r="M167" s="201" t="s">
        <v>1</v>
      </c>
      <c r="N167" s="202" t="s">
        <v>42</v>
      </c>
      <c r="O167" s="72"/>
      <c r="P167" s="203">
        <f t="shared" si="11"/>
        <v>0</v>
      </c>
      <c r="Q167" s="203">
        <v>0</v>
      </c>
      <c r="R167" s="203">
        <f t="shared" si="12"/>
        <v>0</v>
      </c>
      <c r="S167" s="203">
        <v>0</v>
      </c>
      <c r="T167" s="204">
        <f t="shared" si="13"/>
        <v>0</v>
      </c>
      <c r="U167" s="35"/>
      <c r="V167" s="35"/>
      <c r="W167" s="35"/>
      <c r="X167" s="35"/>
      <c r="Y167" s="35"/>
      <c r="Z167" s="35"/>
      <c r="AA167" s="35"/>
      <c r="AB167" s="35"/>
      <c r="AC167" s="35"/>
      <c r="AD167" s="35"/>
      <c r="AE167" s="35"/>
      <c r="AR167" s="205" t="s">
        <v>218</v>
      </c>
      <c r="AT167" s="205" t="s">
        <v>214</v>
      </c>
      <c r="AU167" s="205" t="s">
        <v>85</v>
      </c>
      <c r="AY167" s="18" t="s">
        <v>209</v>
      </c>
      <c r="BE167" s="206">
        <f t="shared" si="14"/>
        <v>0</v>
      </c>
      <c r="BF167" s="206">
        <f t="shared" si="15"/>
        <v>0</v>
      </c>
      <c r="BG167" s="206">
        <f t="shared" si="16"/>
        <v>0</v>
      </c>
      <c r="BH167" s="206">
        <f t="shared" si="17"/>
        <v>0</v>
      </c>
      <c r="BI167" s="206">
        <f t="shared" si="18"/>
        <v>0</v>
      </c>
      <c r="BJ167" s="18" t="s">
        <v>85</v>
      </c>
      <c r="BK167" s="206">
        <f t="shared" si="19"/>
        <v>0</v>
      </c>
      <c r="BL167" s="18" t="s">
        <v>218</v>
      </c>
      <c r="BM167" s="205" t="s">
        <v>9037</v>
      </c>
    </row>
    <row r="168" spans="1:65" s="2" customFormat="1" ht="33" customHeight="1">
      <c r="A168" s="35"/>
      <c r="B168" s="36"/>
      <c r="C168" s="193" t="s">
        <v>365</v>
      </c>
      <c r="D168" s="193" t="s">
        <v>214</v>
      </c>
      <c r="E168" s="194" t="s">
        <v>9038</v>
      </c>
      <c r="F168" s="195" t="s">
        <v>9039</v>
      </c>
      <c r="G168" s="196" t="s">
        <v>318</v>
      </c>
      <c r="H168" s="197">
        <v>800</v>
      </c>
      <c r="I168" s="198"/>
      <c r="J168" s="199">
        <f t="shared" si="10"/>
        <v>0</v>
      </c>
      <c r="K168" s="200"/>
      <c r="L168" s="40"/>
      <c r="M168" s="201" t="s">
        <v>1</v>
      </c>
      <c r="N168" s="202" t="s">
        <v>42</v>
      </c>
      <c r="O168" s="72"/>
      <c r="P168" s="203">
        <f t="shared" si="11"/>
        <v>0</v>
      </c>
      <c r="Q168" s="203">
        <v>0</v>
      </c>
      <c r="R168" s="203">
        <f t="shared" si="12"/>
        <v>0</v>
      </c>
      <c r="S168" s="203">
        <v>0</v>
      </c>
      <c r="T168" s="204">
        <f t="shared" si="13"/>
        <v>0</v>
      </c>
      <c r="U168" s="35"/>
      <c r="V168" s="35"/>
      <c r="W168" s="35"/>
      <c r="X168" s="35"/>
      <c r="Y168" s="35"/>
      <c r="Z168" s="35"/>
      <c r="AA168" s="35"/>
      <c r="AB168" s="35"/>
      <c r="AC168" s="35"/>
      <c r="AD168" s="35"/>
      <c r="AE168" s="35"/>
      <c r="AR168" s="205" t="s">
        <v>218</v>
      </c>
      <c r="AT168" s="205" t="s">
        <v>214</v>
      </c>
      <c r="AU168" s="205" t="s">
        <v>85</v>
      </c>
      <c r="AY168" s="18" t="s">
        <v>209</v>
      </c>
      <c r="BE168" s="206">
        <f t="shared" si="14"/>
        <v>0</v>
      </c>
      <c r="BF168" s="206">
        <f t="shared" si="15"/>
        <v>0</v>
      </c>
      <c r="BG168" s="206">
        <f t="shared" si="16"/>
        <v>0</v>
      </c>
      <c r="BH168" s="206">
        <f t="shared" si="17"/>
        <v>0</v>
      </c>
      <c r="BI168" s="206">
        <f t="shared" si="18"/>
        <v>0</v>
      </c>
      <c r="BJ168" s="18" t="s">
        <v>85</v>
      </c>
      <c r="BK168" s="206">
        <f t="shared" si="19"/>
        <v>0</v>
      </c>
      <c r="BL168" s="18" t="s">
        <v>218</v>
      </c>
      <c r="BM168" s="205" t="s">
        <v>9040</v>
      </c>
    </row>
    <row r="169" spans="1:65" s="2" customFormat="1" ht="33" customHeight="1">
      <c r="A169" s="35"/>
      <c r="B169" s="36"/>
      <c r="C169" s="193" t="s">
        <v>369</v>
      </c>
      <c r="D169" s="193" t="s">
        <v>214</v>
      </c>
      <c r="E169" s="194" t="s">
        <v>9041</v>
      </c>
      <c r="F169" s="195" t="s">
        <v>9042</v>
      </c>
      <c r="G169" s="196" t="s">
        <v>318</v>
      </c>
      <c r="H169" s="197">
        <v>920</v>
      </c>
      <c r="I169" s="198"/>
      <c r="J169" s="199">
        <f t="shared" si="10"/>
        <v>0</v>
      </c>
      <c r="K169" s="200"/>
      <c r="L169" s="40"/>
      <c r="M169" s="201" t="s">
        <v>1</v>
      </c>
      <c r="N169" s="202" t="s">
        <v>42</v>
      </c>
      <c r="O169" s="72"/>
      <c r="P169" s="203">
        <f t="shared" si="11"/>
        <v>0</v>
      </c>
      <c r="Q169" s="203">
        <v>0</v>
      </c>
      <c r="R169" s="203">
        <f t="shared" si="12"/>
        <v>0</v>
      </c>
      <c r="S169" s="203">
        <v>0</v>
      </c>
      <c r="T169" s="204">
        <f t="shared" si="13"/>
        <v>0</v>
      </c>
      <c r="U169" s="35"/>
      <c r="V169" s="35"/>
      <c r="W169" s="35"/>
      <c r="X169" s="35"/>
      <c r="Y169" s="35"/>
      <c r="Z169" s="35"/>
      <c r="AA169" s="35"/>
      <c r="AB169" s="35"/>
      <c r="AC169" s="35"/>
      <c r="AD169" s="35"/>
      <c r="AE169" s="35"/>
      <c r="AR169" s="205" t="s">
        <v>218</v>
      </c>
      <c r="AT169" s="205" t="s">
        <v>214</v>
      </c>
      <c r="AU169" s="205" t="s">
        <v>85</v>
      </c>
      <c r="AY169" s="18" t="s">
        <v>209</v>
      </c>
      <c r="BE169" s="206">
        <f t="shared" si="14"/>
        <v>0</v>
      </c>
      <c r="BF169" s="206">
        <f t="shared" si="15"/>
        <v>0</v>
      </c>
      <c r="BG169" s="206">
        <f t="shared" si="16"/>
        <v>0</v>
      </c>
      <c r="BH169" s="206">
        <f t="shared" si="17"/>
        <v>0</v>
      </c>
      <c r="BI169" s="206">
        <f t="shared" si="18"/>
        <v>0</v>
      </c>
      <c r="BJ169" s="18" t="s">
        <v>85</v>
      </c>
      <c r="BK169" s="206">
        <f t="shared" si="19"/>
        <v>0</v>
      </c>
      <c r="BL169" s="18" t="s">
        <v>218</v>
      </c>
      <c r="BM169" s="205" t="s">
        <v>9043</v>
      </c>
    </row>
    <row r="170" spans="1:65" s="2" customFormat="1" ht="33" customHeight="1">
      <c r="A170" s="35"/>
      <c r="B170" s="36"/>
      <c r="C170" s="193" t="s">
        <v>373</v>
      </c>
      <c r="D170" s="193" t="s">
        <v>214</v>
      </c>
      <c r="E170" s="194" t="s">
        <v>9044</v>
      </c>
      <c r="F170" s="195" t="s">
        <v>9045</v>
      </c>
      <c r="G170" s="196" t="s">
        <v>318</v>
      </c>
      <c r="H170" s="197">
        <v>940</v>
      </c>
      <c r="I170" s="198"/>
      <c r="J170" s="199">
        <f t="shared" si="10"/>
        <v>0</v>
      </c>
      <c r="K170" s="200"/>
      <c r="L170" s="40"/>
      <c r="M170" s="201" t="s">
        <v>1</v>
      </c>
      <c r="N170" s="202" t="s">
        <v>42</v>
      </c>
      <c r="O170" s="72"/>
      <c r="P170" s="203">
        <f t="shared" si="11"/>
        <v>0</v>
      </c>
      <c r="Q170" s="203">
        <v>0</v>
      </c>
      <c r="R170" s="203">
        <f t="shared" si="12"/>
        <v>0</v>
      </c>
      <c r="S170" s="203">
        <v>0</v>
      </c>
      <c r="T170" s="204">
        <f t="shared" si="13"/>
        <v>0</v>
      </c>
      <c r="U170" s="35"/>
      <c r="V170" s="35"/>
      <c r="W170" s="35"/>
      <c r="X170" s="35"/>
      <c r="Y170" s="35"/>
      <c r="Z170" s="35"/>
      <c r="AA170" s="35"/>
      <c r="AB170" s="35"/>
      <c r="AC170" s="35"/>
      <c r="AD170" s="35"/>
      <c r="AE170" s="35"/>
      <c r="AR170" s="205" t="s">
        <v>218</v>
      </c>
      <c r="AT170" s="205" t="s">
        <v>214</v>
      </c>
      <c r="AU170" s="205" t="s">
        <v>85</v>
      </c>
      <c r="AY170" s="18" t="s">
        <v>209</v>
      </c>
      <c r="BE170" s="206">
        <f t="shared" si="14"/>
        <v>0</v>
      </c>
      <c r="BF170" s="206">
        <f t="shared" si="15"/>
        <v>0</v>
      </c>
      <c r="BG170" s="206">
        <f t="shared" si="16"/>
        <v>0</v>
      </c>
      <c r="BH170" s="206">
        <f t="shared" si="17"/>
        <v>0</v>
      </c>
      <c r="BI170" s="206">
        <f t="shared" si="18"/>
        <v>0</v>
      </c>
      <c r="BJ170" s="18" t="s">
        <v>85</v>
      </c>
      <c r="BK170" s="206">
        <f t="shared" si="19"/>
        <v>0</v>
      </c>
      <c r="BL170" s="18" t="s">
        <v>218</v>
      </c>
      <c r="BM170" s="205" t="s">
        <v>9046</v>
      </c>
    </row>
    <row r="171" spans="1:65" s="2" customFormat="1" ht="33" customHeight="1">
      <c r="A171" s="35"/>
      <c r="B171" s="36"/>
      <c r="C171" s="193" t="s">
        <v>377</v>
      </c>
      <c r="D171" s="193" t="s">
        <v>214</v>
      </c>
      <c r="E171" s="194" t="s">
        <v>9047</v>
      </c>
      <c r="F171" s="195" t="s">
        <v>9048</v>
      </c>
      <c r="G171" s="196" t="s">
        <v>318</v>
      </c>
      <c r="H171" s="197">
        <v>400</v>
      </c>
      <c r="I171" s="198"/>
      <c r="J171" s="199">
        <f t="shared" si="10"/>
        <v>0</v>
      </c>
      <c r="K171" s="200"/>
      <c r="L171" s="40"/>
      <c r="M171" s="201" t="s">
        <v>1</v>
      </c>
      <c r="N171" s="202" t="s">
        <v>42</v>
      </c>
      <c r="O171" s="72"/>
      <c r="P171" s="203">
        <f t="shared" si="11"/>
        <v>0</v>
      </c>
      <c r="Q171" s="203">
        <v>0</v>
      </c>
      <c r="R171" s="203">
        <f t="shared" si="12"/>
        <v>0</v>
      </c>
      <c r="S171" s="203">
        <v>0</v>
      </c>
      <c r="T171" s="204">
        <f t="shared" si="13"/>
        <v>0</v>
      </c>
      <c r="U171" s="35"/>
      <c r="V171" s="35"/>
      <c r="W171" s="35"/>
      <c r="X171" s="35"/>
      <c r="Y171" s="35"/>
      <c r="Z171" s="35"/>
      <c r="AA171" s="35"/>
      <c r="AB171" s="35"/>
      <c r="AC171" s="35"/>
      <c r="AD171" s="35"/>
      <c r="AE171" s="35"/>
      <c r="AR171" s="205" t="s">
        <v>218</v>
      </c>
      <c r="AT171" s="205" t="s">
        <v>214</v>
      </c>
      <c r="AU171" s="205" t="s">
        <v>85</v>
      </c>
      <c r="AY171" s="18" t="s">
        <v>209</v>
      </c>
      <c r="BE171" s="206">
        <f t="shared" si="14"/>
        <v>0</v>
      </c>
      <c r="BF171" s="206">
        <f t="shared" si="15"/>
        <v>0</v>
      </c>
      <c r="BG171" s="206">
        <f t="shared" si="16"/>
        <v>0</v>
      </c>
      <c r="BH171" s="206">
        <f t="shared" si="17"/>
        <v>0</v>
      </c>
      <c r="BI171" s="206">
        <f t="shared" si="18"/>
        <v>0</v>
      </c>
      <c r="BJ171" s="18" t="s">
        <v>85</v>
      </c>
      <c r="BK171" s="206">
        <f t="shared" si="19"/>
        <v>0</v>
      </c>
      <c r="BL171" s="18" t="s">
        <v>218</v>
      </c>
      <c r="BM171" s="205" t="s">
        <v>9049</v>
      </c>
    </row>
    <row r="172" spans="1:65" s="2" customFormat="1" ht="33" customHeight="1">
      <c r="A172" s="35"/>
      <c r="B172" s="36"/>
      <c r="C172" s="193" t="s">
        <v>381</v>
      </c>
      <c r="D172" s="193" t="s">
        <v>214</v>
      </c>
      <c r="E172" s="194" t="s">
        <v>9050</v>
      </c>
      <c r="F172" s="195" t="s">
        <v>9051</v>
      </c>
      <c r="G172" s="196" t="s">
        <v>318</v>
      </c>
      <c r="H172" s="197">
        <v>140</v>
      </c>
      <c r="I172" s="198"/>
      <c r="J172" s="199">
        <f t="shared" si="10"/>
        <v>0</v>
      </c>
      <c r="K172" s="200"/>
      <c r="L172" s="40"/>
      <c r="M172" s="201" t="s">
        <v>1</v>
      </c>
      <c r="N172" s="202" t="s">
        <v>42</v>
      </c>
      <c r="O172" s="72"/>
      <c r="P172" s="203">
        <f t="shared" si="11"/>
        <v>0</v>
      </c>
      <c r="Q172" s="203">
        <v>0</v>
      </c>
      <c r="R172" s="203">
        <f t="shared" si="12"/>
        <v>0</v>
      </c>
      <c r="S172" s="203">
        <v>0</v>
      </c>
      <c r="T172" s="204">
        <f t="shared" si="13"/>
        <v>0</v>
      </c>
      <c r="U172" s="35"/>
      <c r="V172" s="35"/>
      <c r="W172" s="35"/>
      <c r="X172" s="35"/>
      <c r="Y172" s="35"/>
      <c r="Z172" s="35"/>
      <c r="AA172" s="35"/>
      <c r="AB172" s="35"/>
      <c r="AC172" s="35"/>
      <c r="AD172" s="35"/>
      <c r="AE172" s="35"/>
      <c r="AR172" s="205" t="s">
        <v>218</v>
      </c>
      <c r="AT172" s="205" t="s">
        <v>214</v>
      </c>
      <c r="AU172" s="205" t="s">
        <v>85</v>
      </c>
      <c r="AY172" s="18" t="s">
        <v>209</v>
      </c>
      <c r="BE172" s="206">
        <f t="shared" si="14"/>
        <v>0</v>
      </c>
      <c r="BF172" s="206">
        <f t="shared" si="15"/>
        <v>0</v>
      </c>
      <c r="BG172" s="206">
        <f t="shared" si="16"/>
        <v>0</v>
      </c>
      <c r="BH172" s="206">
        <f t="shared" si="17"/>
        <v>0</v>
      </c>
      <c r="BI172" s="206">
        <f t="shared" si="18"/>
        <v>0</v>
      </c>
      <c r="BJ172" s="18" t="s">
        <v>85</v>
      </c>
      <c r="BK172" s="206">
        <f t="shared" si="19"/>
        <v>0</v>
      </c>
      <c r="BL172" s="18" t="s">
        <v>218</v>
      </c>
      <c r="BM172" s="205" t="s">
        <v>9052</v>
      </c>
    </row>
    <row r="173" spans="1:65" s="2" customFormat="1" ht="33" customHeight="1">
      <c r="A173" s="35"/>
      <c r="B173" s="36"/>
      <c r="C173" s="193" t="s">
        <v>385</v>
      </c>
      <c r="D173" s="193" t="s">
        <v>214</v>
      </c>
      <c r="E173" s="194" t="s">
        <v>9053</v>
      </c>
      <c r="F173" s="195" t="s">
        <v>9054</v>
      </c>
      <c r="G173" s="196" t="s">
        <v>318</v>
      </c>
      <c r="H173" s="197">
        <v>700</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85</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9055</v>
      </c>
    </row>
    <row r="174" spans="1:65" s="2" customFormat="1" ht="33" customHeight="1">
      <c r="A174" s="35"/>
      <c r="B174" s="36"/>
      <c r="C174" s="193" t="s">
        <v>389</v>
      </c>
      <c r="D174" s="193" t="s">
        <v>214</v>
      </c>
      <c r="E174" s="194" t="s">
        <v>9056</v>
      </c>
      <c r="F174" s="195" t="s">
        <v>9057</v>
      </c>
      <c r="G174" s="196" t="s">
        <v>318</v>
      </c>
      <c r="H174" s="197">
        <v>1400</v>
      </c>
      <c r="I174" s="198"/>
      <c r="J174" s="199">
        <f t="shared" si="10"/>
        <v>0</v>
      </c>
      <c r="K174" s="200"/>
      <c r="L174" s="40"/>
      <c r="M174" s="201" t="s">
        <v>1</v>
      </c>
      <c r="N174" s="202" t="s">
        <v>42</v>
      </c>
      <c r="O174" s="72"/>
      <c r="P174" s="203">
        <f t="shared" si="11"/>
        <v>0</v>
      </c>
      <c r="Q174" s="203">
        <v>0</v>
      </c>
      <c r="R174" s="203">
        <f t="shared" si="12"/>
        <v>0</v>
      </c>
      <c r="S174" s="203">
        <v>0</v>
      </c>
      <c r="T174" s="204">
        <f t="shared" si="13"/>
        <v>0</v>
      </c>
      <c r="U174" s="35"/>
      <c r="V174" s="35"/>
      <c r="W174" s="35"/>
      <c r="X174" s="35"/>
      <c r="Y174" s="35"/>
      <c r="Z174" s="35"/>
      <c r="AA174" s="35"/>
      <c r="AB174" s="35"/>
      <c r="AC174" s="35"/>
      <c r="AD174" s="35"/>
      <c r="AE174" s="35"/>
      <c r="AR174" s="205" t="s">
        <v>218</v>
      </c>
      <c r="AT174" s="205" t="s">
        <v>214</v>
      </c>
      <c r="AU174" s="205" t="s">
        <v>85</v>
      </c>
      <c r="AY174" s="18" t="s">
        <v>209</v>
      </c>
      <c r="BE174" s="206">
        <f t="shared" si="14"/>
        <v>0</v>
      </c>
      <c r="BF174" s="206">
        <f t="shared" si="15"/>
        <v>0</v>
      </c>
      <c r="BG174" s="206">
        <f t="shared" si="16"/>
        <v>0</v>
      </c>
      <c r="BH174" s="206">
        <f t="shared" si="17"/>
        <v>0</v>
      </c>
      <c r="BI174" s="206">
        <f t="shared" si="18"/>
        <v>0</v>
      </c>
      <c r="BJ174" s="18" t="s">
        <v>85</v>
      </c>
      <c r="BK174" s="206">
        <f t="shared" si="19"/>
        <v>0</v>
      </c>
      <c r="BL174" s="18" t="s">
        <v>218</v>
      </c>
      <c r="BM174" s="205" t="s">
        <v>9058</v>
      </c>
    </row>
    <row r="175" spans="1:65" s="2" customFormat="1" ht="33" customHeight="1">
      <c r="A175" s="35"/>
      <c r="B175" s="36"/>
      <c r="C175" s="193" t="s">
        <v>394</v>
      </c>
      <c r="D175" s="193" t="s">
        <v>214</v>
      </c>
      <c r="E175" s="194" t="s">
        <v>9059</v>
      </c>
      <c r="F175" s="195" t="s">
        <v>9060</v>
      </c>
      <c r="G175" s="196" t="s">
        <v>318</v>
      </c>
      <c r="H175" s="197">
        <v>400</v>
      </c>
      <c r="I175" s="198"/>
      <c r="J175" s="199">
        <f t="shared" si="10"/>
        <v>0</v>
      </c>
      <c r="K175" s="200"/>
      <c r="L175" s="40"/>
      <c r="M175" s="201" t="s">
        <v>1</v>
      </c>
      <c r="N175" s="202" t="s">
        <v>42</v>
      </c>
      <c r="O175" s="72"/>
      <c r="P175" s="203">
        <f t="shared" si="11"/>
        <v>0</v>
      </c>
      <c r="Q175" s="203">
        <v>0</v>
      </c>
      <c r="R175" s="203">
        <f t="shared" si="12"/>
        <v>0</v>
      </c>
      <c r="S175" s="203">
        <v>0</v>
      </c>
      <c r="T175" s="204">
        <f t="shared" si="13"/>
        <v>0</v>
      </c>
      <c r="U175" s="35"/>
      <c r="V175" s="35"/>
      <c r="W175" s="35"/>
      <c r="X175" s="35"/>
      <c r="Y175" s="35"/>
      <c r="Z175" s="35"/>
      <c r="AA175" s="35"/>
      <c r="AB175" s="35"/>
      <c r="AC175" s="35"/>
      <c r="AD175" s="35"/>
      <c r="AE175" s="35"/>
      <c r="AR175" s="205" t="s">
        <v>218</v>
      </c>
      <c r="AT175" s="205" t="s">
        <v>214</v>
      </c>
      <c r="AU175" s="205" t="s">
        <v>85</v>
      </c>
      <c r="AY175" s="18" t="s">
        <v>209</v>
      </c>
      <c r="BE175" s="206">
        <f t="shared" si="14"/>
        <v>0</v>
      </c>
      <c r="BF175" s="206">
        <f t="shared" si="15"/>
        <v>0</v>
      </c>
      <c r="BG175" s="206">
        <f t="shared" si="16"/>
        <v>0</v>
      </c>
      <c r="BH175" s="206">
        <f t="shared" si="17"/>
        <v>0</v>
      </c>
      <c r="BI175" s="206">
        <f t="shared" si="18"/>
        <v>0</v>
      </c>
      <c r="BJ175" s="18" t="s">
        <v>85</v>
      </c>
      <c r="BK175" s="206">
        <f t="shared" si="19"/>
        <v>0</v>
      </c>
      <c r="BL175" s="18" t="s">
        <v>218</v>
      </c>
      <c r="BM175" s="205" t="s">
        <v>9061</v>
      </c>
    </row>
    <row r="176" spans="1:65" s="2" customFormat="1" ht="33" customHeight="1">
      <c r="A176" s="35"/>
      <c r="B176" s="36"/>
      <c r="C176" s="193" t="s">
        <v>398</v>
      </c>
      <c r="D176" s="193" t="s">
        <v>214</v>
      </c>
      <c r="E176" s="194" t="s">
        <v>9062</v>
      </c>
      <c r="F176" s="195" t="s">
        <v>9063</v>
      </c>
      <c r="G176" s="196" t="s">
        <v>318</v>
      </c>
      <c r="H176" s="197">
        <v>600</v>
      </c>
      <c r="I176" s="198"/>
      <c r="J176" s="199">
        <f t="shared" si="10"/>
        <v>0</v>
      </c>
      <c r="K176" s="200"/>
      <c r="L176" s="40"/>
      <c r="M176" s="201" t="s">
        <v>1</v>
      </c>
      <c r="N176" s="202" t="s">
        <v>42</v>
      </c>
      <c r="O176" s="72"/>
      <c r="P176" s="203">
        <f t="shared" si="11"/>
        <v>0</v>
      </c>
      <c r="Q176" s="203">
        <v>0</v>
      </c>
      <c r="R176" s="203">
        <f t="shared" si="12"/>
        <v>0</v>
      </c>
      <c r="S176" s="203">
        <v>0</v>
      </c>
      <c r="T176" s="204">
        <f t="shared" si="13"/>
        <v>0</v>
      </c>
      <c r="U176" s="35"/>
      <c r="V176" s="35"/>
      <c r="W176" s="35"/>
      <c r="X176" s="35"/>
      <c r="Y176" s="35"/>
      <c r="Z176" s="35"/>
      <c r="AA176" s="35"/>
      <c r="AB176" s="35"/>
      <c r="AC176" s="35"/>
      <c r="AD176" s="35"/>
      <c r="AE176" s="35"/>
      <c r="AR176" s="205" t="s">
        <v>218</v>
      </c>
      <c r="AT176" s="205" t="s">
        <v>214</v>
      </c>
      <c r="AU176" s="205" t="s">
        <v>85</v>
      </c>
      <c r="AY176" s="18" t="s">
        <v>209</v>
      </c>
      <c r="BE176" s="206">
        <f t="shared" si="14"/>
        <v>0</v>
      </c>
      <c r="BF176" s="206">
        <f t="shared" si="15"/>
        <v>0</v>
      </c>
      <c r="BG176" s="206">
        <f t="shared" si="16"/>
        <v>0</v>
      </c>
      <c r="BH176" s="206">
        <f t="shared" si="17"/>
        <v>0</v>
      </c>
      <c r="BI176" s="206">
        <f t="shared" si="18"/>
        <v>0</v>
      </c>
      <c r="BJ176" s="18" t="s">
        <v>85</v>
      </c>
      <c r="BK176" s="206">
        <f t="shared" si="19"/>
        <v>0</v>
      </c>
      <c r="BL176" s="18" t="s">
        <v>218</v>
      </c>
      <c r="BM176" s="205" t="s">
        <v>9064</v>
      </c>
    </row>
    <row r="177" spans="1:65" s="2" customFormat="1" ht="33" customHeight="1">
      <c r="A177" s="35"/>
      <c r="B177" s="36"/>
      <c r="C177" s="193" t="s">
        <v>402</v>
      </c>
      <c r="D177" s="193" t="s">
        <v>214</v>
      </c>
      <c r="E177" s="194" t="s">
        <v>9065</v>
      </c>
      <c r="F177" s="195" t="s">
        <v>9066</v>
      </c>
      <c r="G177" s="196" t="s">
        <v>318</v>
      </c>
      <c r="H177" s="197">
        <v>1100</v>
      </c>
      <c r="I177" s="198"/>
      <c r="J177" s="199">
        <f t="shared" si="10"/>
        <v>0</v>
      </c>
      <c r="K177" s="200"/>
      <c r="L177" s="40"/>
      <c r="M177" s="201" t="s">
        <v>1</v>
      </c>
      <c r="N177" s="202" t="s">
        <v>42</v>
      </c>
      <c r="O177" s="72"/>
      <c r="P177" s="203">
        <f t="shared" si="11"/>
        <v>0</v>
      </c>
      <c r="Q177" s="203">
        <v>0</v>
      </c>
      <c r="R177" s="203">
        <f t="shared" si="12"/>
        <v>0</v>
      </c>
      <c r="S177" s="203">
        <v>0</v>
      </c>
      <c r="T177" s="204">
        <f t="shared" si="13"/>
        <v>0</v>
      </c>
      <c r="U177" s="35"/>
      <c r="V177" s="35"/>
      <c r="W177" s="35"/>
      <c r="X177" s="35"/>
      <c r="Y177" s="35"/>
      <c r="Z177" s="35"/>
      <c r="AA177" s="35"/>
      <c r="AB177" s="35"/>
      <c r="AC177" s="35"/>
      <c r="AD177" s="35"/>
      <c r="AE177" s="35"/>
      <c r="AR177" s="205" t="s">
        <v>218</v>
      </c>
      <c r="AT177" s="205" t="s">
        <v>214</v>
      </c>
      <c r="AU177" s="205" t="s">
        <v>85</v>
      </c>
      <c r="AY177" s="18" t="s">
        <v>209</v>
      </c>
      <c r="BE177" s="206">
        <f t="shared" si="14"/>
        <v>0</v>
      </c>
      <c r="BF177" s="206">
        <f t="shared" si="15"/>
        <v>0</v>
      </c>
      <c r="BG177" s="206">
        <f t="shared" si="16"/>
        <v>0</v>
      </c>
      <c r="BH177" s="206">
        <f t="shared" si="17"/>
        <v>0</v>
      </c>
      <c r="BI177" s="206">
        <f t="shared" si="18"/>
        <v>0</v>
      </c>
      <c r="BJ177" s="18" t="s">
        <v>85</v>
      </c>
      <c r="BK177" s="206">
        <f t="shared" si="19"/>
        <v>0</v>
      </c>
      <c r="BL177" s="18" t="s">
        <v>218</v>
      </c>
      <c r="BM177" s="205" t="s">
        <v>9067</v>
      </c>
    </row>
    <row r="178" spans="1:65" s="2" customFormat="1" ht="33" customHeight="1">
      <c r="A178" s="35"/>
      <c r="B178" s="36"/>
      <c r="C178" s="193" t="s">
        <v>406</v>
      </c>
      <c r="D178" s="193" t="s">
        <v>214</v>
      </c>
      <c r="E178" s="194" t="s">
        <v>9068</v>
      </c>
      <c r="F178" s="195" t="s">
        <v>9069</v>
      </c>
      <c r="G178" s="196" t="s">
        <v>318</v>
      </c>
      <c r="H178" s="197">
        <v>220</v>
      </c>
      <c r="I178" s="198"/>
      <c r="J178" s="199">
        <f t="shared" si="10"/>
        <v>0</v>
      </c>
      <c r="K178" s="200"/>
      <c r="L178" s="40"/>
      <c r="M178" s="201" t="s">
        <v>1</v>
      </c>
      <c r="N178" s="202" t="s">
        <v>42</v>
      </c>
      <c r="O178" s="72"/>
      <c r="P178" s="203">
        <f t="shared" si="11"/>
        <v>0</v>
      </c>
      <c r="Q178" s="203">
        <v>0</v>
      </c>
      <c r="R178" s="203">
        <f t="shared" si="12"/>
        <v>0</v>
      </c>
      <c r="S178" s="203">
        <v>0</v>
      </c>
      <c r="T178" s="204">
        <f t="shared" si="13"/>
        <v>0</v>
      </c>
      <c r="U178" s="35"/>
      <c r="V178" s="35"/>
      <c r="W178" s="35"/>
      <c r="X178" s="35"/>
      <c r="Y178" s="35"/>
      <c r="Z178" s="35"/>
      <c r="AA178" s="35"/>
      <c r="AB178" s="35"/>
      <c r="AC178" s="35"/>
      <c r="AD178" s="35"/>
      <c r="AE178" s="35"/>
      <c r="AR178" s="205" t="s">
        <v>218</v>
      </c>
      <c r="AT178" s="205" t="s">
        <v>214</v>
      </c>
      <c r="AU178" s="205" t="s">
        <v>85</v>
      </c>
      <c r="AY178" s="18" t="s">
        <v>209</v>
      </c>
      <c r="BE178" s="206">
        <f t="shared" si="14"/>
        <v>0</v>
      </c>
      <c r="BF178" s="206">
        <f t="shared" si="15"/>
        <v>0</v>
      </c>
      <c r="BG178" s="206">
        <f t="shared" si="16"/>
        <v>0</v>
      </c>
      <c r="BH178" s="206">
        <f t="shared" si="17"/>
        <v>0</v>
      </c>
      <c r="BI178" s="206">
        <f t="shared" si="18"/>
        <v>0</v>
      </c>
      <c r="BJ178" s="18" t="s">
        <v>85</v>
      </c>
      <c r="BK178" s="206">
        <f t="shared" si="19"/>
        <v>0</v>
      </c>
      <c r="BL178" s="18" t="s">
        <v>218</v>
      </c>
      <c r="BM178" s="205" t="s">
        <v>9070</v>
      </c>
    </row>
    <row r="179" spans="1:65" s="2" customFormat="1" ht="33" customHeight="1">
      <c r="A179" s="35"/>
      <c r="B179" s="36"/>
      <c r="C179" s="193" t="s">
        <v>410</v>
      </c>
      <c r="D179" s="193" t="s">
        <v>214</v>
      </c>
      <c r="E179" s="194" t="s">
        <v>9071</v>
      </c>
      <c r="F179" s="195" t="s">
        <v>9072</v>
      </c>
      <c r="G179" s="196" t="s">
        <v>318</v>
      </c>
      <c r="H179" s="197">
        <v>40</v>
      </c>
      <c r="I179" s="198"/>
      <c r="J179" s="199">
        <f t="shared" si="10"/>
        <v>0</v>
      </c>
      <c r="K179" s="200"/>
      <c r="L179" s="40"/>
      <c r="M179" s="201" t="s">
        <v>1</v>
      </c>
      <c r="N179" s="202" t="s">
        <v>42</v>
      </c>
      <c r="O179" s="72"/>
      <c r="P179" s="203">
        <f t="shared" si="11"/>
        <v>0</v>
      </c>
      <c r="Q179" s="203">
        <v>0</v>
      </c>
      <c r="R179" s="203">
        <f t="shared" si="12"/>
        <v>0</v>
      </c>
      <c r="S179" s="203">
        <v>0</v>
      </c>
      <c r="T179" s="204">
        <f t="shared" si="13"/>
        <v>0</v>
      </c>
      <c r="U179" s="35"/>
      <c r="V179" s="35"/>
      <c r="W179" s="35"/>
      <c r="X179" s="35"/>
      <c r="Y179" s="35"/>
      <c r="Z179" s="35"/>
      <c r="AA179" s="35"/>
      <c r="AB179" s="35"/>
      <c r="AC179" s="35"/>
      <c r="AD179" s="35"/>
      <c r="AE179" s="35"/>
      <c r="AR179" s="205" t="s">
        <v>218</v>
      </c>
      <c r="AT179" s="205" t="s">
        <v>214</v>
      </c>
      <c r="AU179" s="205" t="s">
        <v>85</v>
      </c>
      <c r="AY179" s="18" t="s">
        <v>209</v>
      </c>
      <c r="BE179" s="206">
        <f t="shared" si="14"/>
        <v>0</v>
      </c>
      <c r="BF179" s="206">
        <f t="shared" si="15"/>
        <v>0</v>
      </c>
      <c r="BG179" s="206">
        <f t="shared" si="16"/>
        <v>0</v>
      </c>
      <c r="BH179" s="206">
        <f t="shared" si="17"/>
        <v>0</v>
      </c>
      <c r="BI179" s="206">
        <f t="shared" si="18"/>
        <v>0</v>
      </c>
      <c r="BJ179" s="18" t="s">
        <v>85</v>
      </c>
      <c r="BK179" s="206">
        <f t="shared" si="19"/>
        <v>0</v>
      </c>
      <c r="BL179" s="18" t="s">
        <v>218</v>
      </c>
      <c r="BM179" s="205" t="s">
        <v>9073</v>
      </c>
    </row>
    <row r="180" spans="1:65" s="2" customFormat="1" ht="33" customHeight="1">
      <c r="A180" s="35"/>
      <c r="B180" s="36"/>
      <c r="C180" s="193" t="s">
        <v>414</v>
      </c>
      <c r="D180" s="193" t="s">
        <v>214</v>
      </c>
      <c r="E180" s="194" t="s">
        <v>9074</v>
      </c>
      <c r="F180" s="195" t="s">
        <v>9075</v>
      </c>
      <c r="G180" s="196" t="s">
        <v>318</v>
      </c>
      <c r="H180" s="197">
        <v>300</v>
      </c>
      <c r="I180" s="198"/>
      <c r="J180" s="199">
        <f t="shared" si="10"/>
        <v>0</v>
      </c>
      <c r="K180" s="200"/>
      <c r="L180" s="40"/>
      <c r="M180" s="201" t="s">
        <v>1</v>
      </c>
      <c r="N180" s="202" t="s">
        <v>42</v>
      </c>
      <c r="O180" s="72"/>
      <c r="P180" s="203">
        <f t="shared" si="11"/>
        <v>0</v>
      </c>
      <c r="Q180" s="203">
        <v>0</v>
      </c>
      <c r="R180" s="203">
        <f t="shared" si="12"/>
        <v>0</v>
      </c>
      <c r="S180" s="203">
        <v>0</v>
      </c>
      <c r="T180" s="204">
        <f t="shared" si="13"/>
        <v>0</v>
      </c>
      <c r="U180" s="35"/>
      <c r="V180" s="35"/>
      <c r="W180" s="35"/>
      <c r="X180" s="35"/>
      <c r="Y180" s="35"/>
      <c r="Z180" s="35"/>
      <c r="AA180" s="35"/>
      <c r="AB180" s="35"/>
      <c r="AC180" s="35"/>
      <c r="AD180" s="35"/>
      <c r="AE180" s="35"/>
      <c r="AR180" s="205" t="s">
        <v>218</v>
      </c>
      <c r="AT180" s="205" t="s">
        <v>214</v>
      </c>
      <c r="AU180" s="205" t="s">
        <v>85</v>
      </c>
      <c r="AY180" s="18" t="s">
        <v>209</v>
      </c>
      <c r="BE180" s="206">
        <f t="shared" si="14"/>
        <v>0</v>
      </c>
      <c r="BF180" s="206">
        <f t="shared" si="15"/>
        <v>0</v>
      </c>
      <c r="BG180" s="206">
        <f t="shared" si="16"/>
        <v>0</v>
      </c>
      <c r="BH180" s="206">
        <f t="shared" si="17"/>
        <v>0</v>
      </c>
      <c r="BI180" s="206">
        <f t="shared" si="18"/>
        <v>0</v>
      </c>
      <c r="BJ180" s="18" t="s">
        <v>85</v>
      </c>
      <c r="BK180" s="206">
        <f t="shared" si="19"/>
        <v>0</v>
      </c>
      <c r="BL180" s="18" t="s">
        <v>218</v>
      </c>
      <c r="BM180" s="205" t="s">
        <v>9076</v>
      </c>
    </row>
    <row r="181" spans="1:65" s="2" customFormat="1" ht="16.5" customHeight="1">
      <c r="A181" s="35"/>
      <c r="B181" s="36"/>
      <c r="C181" s="193" t="s">
        <v>418</v>
      </c>
      <c r="D181" s="193" t="s">
        <v>214</v>
      </c>
      <c r="E181" s="194" t="s">
        <v>9077</v>
      </c>
      <c r="F181" s="195" t="s">
        <v>9078</v>
      </c>
      <c r="G181" s="196" t="s">
        <v>318</v>
      </c>
      <c r="H181" s="197">
        <v>2200</v>
      </c>
      <c r="I181" s="198"/>
      <c r="J181" s="199">
        <f t="shared" si="10"/>
        <v>0</v>
      </c>
      <c r="K181" s="200"/>
      <c r="L181" s="40"/>
      <c r="M181" s="201" t="s">
        <v>1</v>
      </c>
      <c r="N181" s="202" t="s">
        <v>42</v>
      </c>
      <c r="O181" s="72"/>
      <c r="P181" s="203">
        <f t="shared" si="11"/>
        <v>0</v>
      </c>
      <c r="Q181" s="203">
        <v>0</v>
      </c>
      <c r="R181" s="203">
        <f t="shared" si="12"/>
        <v>0</v>
      </c>
      <c r="S181" s="203">
        <v>0</v>
      </c>
      <c r="T181" s="204">
        <f t="shared" si="13"/>
        <v>0</v>
      </c>
      <c r="U181" s="35"/>
      <c r="V181" s="35"/>
      <c r="W181" s="35"/>
      <c r="X181" s="35"/>
      <c r="Y181" s="35"/>
      <c r="Z181" s="35"/>
      <c r="AA181" s="35"/>
      <c r="AB181" s="35"/>
      <c r="AC181" s="35"/>
      <c r="AD181" s="35"/>
      <c r="AE181" s="35"/>
      <c r="AR181" s="205" t="s">
        <v>218</v>
      </c>
      <c r="AT181" s="205" t="s">
        <v>214</v>
      </c>
      <c r="AU181" s="205" t="s">
        <v>85</v>
      </c>
      <c r="AY181" s="18" t="s">
        <v>209</v>
      </c>
      <c r="BE181" s="206">
        <f t="shared" si="14"/>
        <v>0</v>
      </c>
      <c r="BF181" s="206">
        <f t="shared" si="15"/>
        <v>0</v>
      </c>
      <c r="BG181" s="206">
        <f t="shared" si="16"/>
        <v>0</v>
      </c>
      <c r="BH181" s="206">
        <f t="shared" si="17"/>
        <v>0</v>
      </c>
      <c r="BI181" s="206">
        <f t="shared" si="18"/>
        <v>0</v>
      </c>
      <c r="BJ181" s="18" t="s">
        <v>85</v>
      </c>
      <c r="BK181" s="206">
        <f t="shared" si="19"/>
        <v>0</v>
      </c>
      <c r="BL181" s="18" t="s">
        <v>218</v>
      </c>
      <c r="BM181" s="205" t="s">
        <v>9079</v>
      </c>
    </row>
    <row r="182" spans="1:65" s="2" customFormat="1" ht="16.5" customHeight="1">
      <c r="A182" s="35"/>
      <c r="B182" s="36"/>
      <c r="C182" s="193" t="s">
        <v>422</v>
      </c>
      <c r="D182" s="193" t="s">
        <v>214</v>
      </c>
      <c r="E182" s="194" t="s">
        <v>9080</v>
      </c>
      <c r="F182" s="195" t="s">
        <v>9081</v>
      </c>
      <c r="G182" s="196" t="s">
        <v>318</v>
      </c>
      <c r="H182" s="197">
        <v>2200</v>
      </c>
      <c r="I182" s="198"/>
      <c r="J182" s="199">
        <f t="shared" si="10"/>
        <v>0</v>
      </c>
      <c r="K182" s="200"/>
      <c r="L182" s="40"/>
      <c r="M182" s="201" t="s">
        <v>1</v>
      </c>
      <c r="N182" s="202" t="s">
        <v>42</v>
      </c>
      <c r="O182" s="72"/>
      <c r="P182" s="203">
        <f t="shared" si="11"/>
        <v>0</v>
      </c>
      <c r="Q182" s="203">
        <v>0</v>
      </c>
      <c r="R182" s="203">
        <f t="shared" si="12"/>
        <v>0</v>
      </c>
      <c r="S182" s="203">
        <v>0</v>
      </c>
      <c r="T182" s="204">
        <f t="shared" si="13"/>
        <v>0</v>
      </c>
      <c r="U182" s="35"/>
      <c r="V182" s="35"/>
      <c r="W182" s="35"/>
      <c r="X182" s="35"/>
      <c r="Y182" s="35"/>
      <c r="Z182" s="35"/>
      <c r="AA182" s="35"/>
      <c r="AB182" s="35"/>
      <c r="AC182" s="35"/>
      <c r="AD182" s="35"/>
      <c r="AE182" s="35"/>
      <c r="AR182" s="205" t="s">
        <v>218</v>
      </c>
      <c r="AT182" s="205" t="s">
        <v>214</v>
      </c>
      <c r="AU182" s="205" t="s">
        <v>85</v>
      </c>
      <c r="AY182" s="18" t="s">
        <v>209</v>
      </c>
      <c r="BE182" s="206">
        <f t="shared" si="14"/>
        <v>0</v>
      </c>
      <c r="BF182" s="206">
        <f t="shared" si="15"/>
        <v>0</v>
      </c>
      <c r="BG182" s="206">
        <f t="shared" si="16"/>
        <v>0</v>
      </c>
      <c r="BH182" s="206">
        <f t="shared" si="17"/>
        <v>0</v>
      </c>
      <c r="BI182" s="206">
        <f t="shared" si="18"/>
        <v>0</v>
      </c>
      <c r="BJ182" s="18" t="s">
        <v>85</v>
      </c>
      <c r="BK182" s="206">
        <f t="shared" si="19"/>
        <v>0</v>
      </c>
      <c r="BL182" s="18" t="s">
        <v>218</v>
      </c>
      <c r="BM182" s="205" t="s">
        <v>9082</v>
      </c>
    </row>
    <row r="183" spans="1:65" s="2" customFormat="1" ht="16.5" customHeight="1">
      <c r="A183" s="35"/>
      <c r="B183" s="36"/>
      <c r="C183" s="193" t="s">
        <v>426</v>
      </c>
      <c r="D183" s="193" t="s">
        <v>214</v>
      </c>
      <c r="E183" s="194" t="s">
        <v>9083</v>
      </c>
      <c r="F183" s="195" t="s">
        <v>9084</v>
      </c>
      <c r="G183" s="196" t="s">
        <v>318</v>
      </c>
      <c r="H183" s="197">
        <v>2900</v>
      </c>
      <c r="I183" s="198"/>
      <c r="J183" s="199">
        <f t="shared" si="10"/>
        <v>0</v>
      </c>
      <c r="K183" s="200"/>
      <c r="L183" s="40"/>
      <c r="M183" s="201" t="s">
        <v>1</v>
      </c>
      <c r="N183" s="202" t="s">
        <v>42</v>
      </c>
      <c r="O183" s="72"/>
      <c r="P183" s="203">
        <f t="shared" si="11"/>
        <v>0</v>
      </c>
      <c r="Q183" s="203">
        <v>0</v>
      </c>
      <c r="R183" s="203">
        <f t="shared" si="12"/>
        <v>0</v>
      </c>
      <c r="S183" s="203">
        <v>0</v>
      </c>
      <c r="T183" s="204">
        <f t="shared" si="13"/>
        <v>0</v>
      </c>
      <c r="U183" s="35"/>
      <c r="V183" s="35"/>
      <c r="W183" s="35"/>
      <c r="X183" s="35"/>
      <c r="Y183" s="35"/>
      <c r="Z183" s="35"/>
      <c r="AA183" s="35"/>
      <c r="AB183" s="35"/>
      <c r="AC183" s="35"/>
      <c r="AD183" s="35"/>
      <c r="AE183" s="35"/>
      <c r="AR183" s="205" t="s">
        <v>218</v>
      </c>
      <c r="AT183" s="205" t="s">
        <v>214</v>
      </c>
      <c r="AU183" s="205" t="s">
        <v>85</v>
      </c>
      <c r="AY183" s="18" t="s">
        <v>209</v>
      </c>
      <c r="BE183" s="206">
        <f t="shared" si="14"/>
        <v>0</v>
      </c>
      <c r="BF183" s="206">
        <f t="shared" si="15"/>
        <v>0</v>
      </c>
      <c r="BG183" s="206">
        <f t="shared" si="16"/>
        <v>0</v>
      </c>
      <c r="BH183" s="206">
        <f t="shared" si="17"/>
        <v>0</v>
      </c>
      <c r="BI183" s="206">
        <f t="shared" si="18"/>
        <v>0</v>
      </c>
      <c r="BJ183" s="18" t="s">
        <v>85</v>
      </c>
      <c r="BK183" s="206">
        <f t="shared" si="19"/>
        <v>0</v>
      </c>
      <c r="BL183" s="18" t="s">
        <v>218</v>
      </c>
      <c r="BM183" s="205" t="s">
        <v>9085</v>
      </c>
    </row>
    <row r="184" spans="1:65" s="2" customFormat="1" ht="16.5" customHeight="1">
      <c r="A184" s="35"/>
      <c r="B184" s="36"/>
      <c r="C184" s="193" t="s">
        <v>430</v>
      </c>
      <c r="D184" s="193" t="s">
        <v>214</v>
      </c>
      <c r="E184" s="194" t="s">
        <v>9086</v>
      </c>
      <c r="F184" s="195" t="s">
        <v>9087</v>
      </c>
      <c r="G184" s="196" t="s">
        <v>318</v>
      </c>
      <c r="H184" s="197">
        <v>2200</v>
      </c>
      <c r="I184" s="198"/>
      <c r="J184" s="199">
        <f t="shared" si="10"/>
        <v>0</v>
      </c>
      <c r="K184" s="200"/>
      <c r="L184" s="40"/>
      <c r="M184" s="201" t="s">
        <v>1</v>
      </c>
      <c r="N184" s="202" t="s">
        <v>42</v>
      </c>
      <c r="O184" s="72"/>
      <c r="P184" s="203">
        <f t="shared" si="11"/>
        <v>0</v>
      </c>
      <c r="Q184" s="203">
        <v>0</v>
      </c>
      <c r="R184" s="203">
        <f t="shared" si="12"/>
        <v>0</v>
      </c>
      <c r="S184" s="203">
        <v>0</v>
      </c>
      <c r="T184" s="204">
        <f t="shared" si="13"/>
        <v>0</v>
      </c>
      <c r="U184" s="35"/>
      <c r="V184" s="35"/>
      <c r="W184" s="35"/>
      <c r="X184" s="35"/>
      <c r="Y184" s="35"/>
      <c r="Z184" s="35"/>
      <c r="AA184" s="35"/>
      <c r="AB184" s="35"/>
      <c r="AC184" s="35"/>
      <c r="AD184" s="35"/>
      <c r="AE184" s="35"/>
      <c r="AR184" s="205" t="s">
        <v>218</v>
      </c>
      <c r="AT184" s="205" t="s">
        <v>214</v>
      </c>
      <c r="AU184" s="205" t="s">
        <v>85</v>
      </c>
      <c r="AY184" s="18" t="s">
        <v>209</v>
      </c>
      <c r="BE184" s="206">
        <f t="shared" si="14"/>
        <v>0</v>
      </c>
      <c r="BF184" s="206">
        <f t="shared" si="15"/>
        <v>0</v>
      </c>
      <c r="BG184" s="206">
        <f t="shared" si="16"/>
        <v>0</v>
      </c>
      <c r="BH184" s="206">
        <f t="shared" si="17"/>
        <v>0</v>
      </c>
      <c r="BI184" s="206">
        <f t="shared" si="18"/>
        <v>0</v>
      </c>
      <c r="BJ184" s="18" t="s">
        <v>85</v>
      </c>
      <c r="BK184" s="206">
        <f t="shared" si="19"/>
        <v>0</v>
      </c>
      <c r="BL184" s="18" t="s">
        <v>218</v>
      </c>
      <c r="BM184" s="205" t="s">
        <v>9088</v>
      </c>
    </row>
    <row r="185" spans="1:65" s="2" customFormat="1" ht="16.5" customHeight="1">
      <c r="A185" s="35"/>
      <c r="B185" s="36"/>
      <c r="C185" s="193" t="s">
        <v>434</v>
      </c>
      <c r="D185" s="193" t="s">
        <v>214</v>
      </c>
      <c r="E185" s="194" t="s">
        <v>9089</v>
      </c>
      <c r="F185" s="195" t="s">
        <v>9090</v>
      </c>
      <c r="G185" s="196" t="s">
        <v>318</v>
      </c>
      <c r="H185" s="197">
        <v>13200</v>
      </c>
      <c r="I185" s="198"/>
      <c r="J185" s="199">
        <f t="shared" si="10"/>
        <v>0</v>
      </c>
      <c r="K185" s="200"/>
      <c r="L185" s="40"/>
      <c r="M185" s="201" t="s">
        <v>1</v>
      </c>
      <c r="N185" s="202" t="s">
        <v>42</v>
      </c>
      <c r="O185" s="72"/>
      <c r="P185" s="203">
        <f t="shared" si="11"/>
        <v>0</v>
      </c>
      <c r="Q185" s="203">
        <v>0</v>
      </c>
      <c r="R185" s="203">
        <f t="shared" si="12"/>
        <v>0</v>
      </c>
      <c r="S185" s="203">
        <v>0</v>
      </c>
      <c r="T185" s="204">
        <f t="shared" si="13"/>
        <v>0</v>
      </c>
      <c r="U185" s="35"/>
      <c r="V185" s="35"/>
      <c r="W185" s="35"/>
      <c r="X185" s="35"/>
      <c r="Y185" s="35"/>
      <c r="Z185" s="35"/>
      <c r="AA185" s="35"/>
      <c r="AB185" s="35"/>
      <c r="AC185" s="35"/>
      <c r="AD185" s="35"/>
      <c r="AE185" s="35"/>
      <c r="AR185" s="205" t="s">
        <v>218</v>
      </c>
      <c r="AT185" s="205" t="s">
        <v>214</v>
      </c>
      <c r="AU185" s="205" t="s">
        <v>85</v>
      </c>
      <c r="AY185" s="18" t="s">
        <v>209</v>
      </c>
      <c r="BE185" s="206">
        <f t="shared" si="14"/>
        <v>0</v>
      </c>
      <c r="BF185" s="206">
        <f t="shared" si="15"/>
        <v>0</v>
      </c>
      <c r="BG185" s="206">
        <f t="shared" si="16"/>
        <v>0</v>
      </c>
      <c r="BH185" s="206">
        <f t="shared" si="17"/>
        <v>0</v>
      </c>
      <c r="BI185" s="206">
        <f t="shared" si="18"/>
        <v>0</v>
      </c>
      <c r="BJ185" s="18" t="s">
        <v>85</v>
      </c>
      <c r="BK185" s="206">
        <f t="shared" si="19"/>
        <v>0</v>
      </c>
      <c r="BL185" s="18" t="s">
        <v>218</v>
      </c>
      <c r="BM185" s="205" t="s">
        <v>9091</v>
      </c>
    </row>
    <row r="186" spans="1:65" s="2" customFormat="1" ht="16.5" customHeight="1">
      <c r="A186" s="35"/>
      <c r="B186" s="36"/>
      <c r="C186" s="193" t="s">
        <v>442</v>
      </c>
      <c r="D186" s="193" t="s">
        <v>214</v>
      </c>
      <c r="E186" s="194" t="s">
        <v>9092</v>
      </c>
      <c r="F186" s="195" t="s">
        <v>9093</v>
      </c>
      <c r="G186" s="196" t="s">
        <v>318</v>
      </c>
      <c r="H186" s="197">
        <v>7200</v>
      </c>
      <c r="I186" s="198"/>
      <c r="J186" s="199">
        <f t="shared" si="10"/>
        <v>0</v>
      </c>
      <c r="K186" s="200"/>
      <c r="L186" s="40"/>
      <c r="M186" s="201" t="s">
        <v>1</v>
      </c>
      <c r="N186" s="202" t="s">
        <v>42</v>
      </c>
      <c r="O186" s="72"/>
      <c r="P186" s="203">
        <f t="shared" si="11"/>
        <v>0</v>
      </c>
      <c r="Q186" s="203">
        <v>0</v>
      </c>
      <c r="R186" s="203">
        <f t="shared" si="12"/>
        <v>0</v>
      </c>
      <c r="S186" s="203">
        <v>0</v>
      </c>
      <c r="T186" s="204">
        <f t="shared" si="13"/>
        <v>0</v>
      </c>
      <c r="U186" s="35"/>
      <c r="V186" s="35"/>
      <c r="W186" s="35"/>
      <c r="X186" s="35"/>
      <c r="Y186" s="35"/>
      <c r="Z186" s="35"/>
      <c r="AA186" s="35"/>
      <c r="AB186" s="35"/>
      <c r="AC186" s="35"/>
      <c r="AD186" s="35"/>
      <c r="AE186" s="35"/>
      <c r="AR186" s="205" t="s">
        <v>218</v>
      </c>
      <c r="AT186" s="205" t="s">
        <v>214</v>
      </c>
      <c r="AU186" s="205" t="s">
        <v>85</v>
      </c>
      <c r="AY186" s="18" t="s">
        <v>209</v>
      </c>
      <c r="BE186" s="206">
        <f t="shared" si="14"/>
        <v>0</v>
      </c>
      <c r="BF186" s="206">
        <f t="shared" si="15"/>
        <v>0</v>
      </c>
      <c r="BG186" s="206">
        <f t="shared" si="16"/>
        <v>0</v>
      </c>
      <c r="BH186" s="206">
        <f t="shared" si="17"/>
        <v>0</v>
      </c>
      <c r="BI186" s="206">
        <f t="shared" si="18"/>
        <v>0</v>
      </c>
      <c r="BJ186" s="18" t="s">
        <v>85</v>
      </c>
      <c r="BK186" s="206">
        <f t="shared" si="19"/>
        <v>0</v>
      </c>
      <c r="BL186" s="18" t="s">
        <v>218</v>
      </c>
      <c r="BM186" s="205" t="s">
        <v>9094</v>
      </c>
    </row>
    <row r="187" spans="1:65" s="2" customFormat="1" ht="16.5" customHeight="1">
      <c r="A187" s="35"/>
      <c r="B187" s="36"/>
      <c r="C187" s="193" t="s">
        <v>446</v>
      </c>
      <c r="D187" s="193" t="s">
        <v>214</v>
      </c>
      <c r="E187" s="194" t="s">
        <v>9095</v>
      </c>
      <c r="F187" s="195" t="s">
        <v>9096</v>
      </c>
      <c r="G187" s="196" t="s">
        <v>318</v>
      </c>
      <c r="H187" s="197">
        <v>250</v>
      </c>
      <c r="I187" s="198"/>
      <c r="J187" s="199">
        <f t="shared" si="10"/>
        <v>0</v>
      </c>
      <c r="K187" s="200"/>
      <c r="L187" s="40"/>
      <c r="M187" s="201" t="s">
        <v>1</v>
      </c>
      <c r="N187" s="202" t="s">
        <v>42</v>
      </c>
      <c r="O187" s="72"/>
      <c r="P187" s="203">
        <f t="shared" si="11"/>
        <v>0</v>
      </c>
      <c r="Q187" s="203">
        <v>0</v>
      </c>
      <c r="R187" s="203">
        <f t="shared" si="12"/>
        <v>0</v>
      </c>
      <c r="S187" s="203">
        <v>0</v>
      </c>
      <c r="T187" s="204">
        <f t="shared" si="13"/>
        <v>0</v>
      </c>
      <c r="U187" s="35"/>
      <c r="V187" s="35"/>
      <c r="W187" s="35"/>
      <c r="X187" s="35"/>
      <c r="Y187" s="35"/>
      <c r="Z187" s="35"/>
      <c r="AA187" s="35"/>
      <c r="AB187" s="35"/>
      <c r="AC187" s="35"/>
      <c r="AD187" s="35"/>
      <c r="AE187" s="35"/>
      <c r="AR187" s="205" t="s">
        <v>218</v>
      </c>
      <c r="AT187" s="205" t="s">
        <v>214</v>
      </c>
      <c r="AU187" s="205" t="s">
        <v>85</v>
      </c>
      <c r="AY187" s="18" t="s">
        <v>209</v>
      </c>
      <c r="BE187" s="206">
        <f t="shared" si="14"/>
        <v>0</v>
      </c>
      <c r="BF187" s="206">
        <f t="shared" si="15"/>
        <v>0</v>
      </c>
      <c r="BG187" s="206">
        <f t="shared" si="16"/>
        <v>0</v>
      </c>
      <c r="BH187" s="206">
        <f t="shared" si="17"/>
        <v>0</v>
      </c>
      <c r="BI187" s="206">
        <f t="shared" si="18"/>
        <v>0</v>
      </c>
      <c r="BJ187" s="18" t="s">
        <v>85</v>
      </c>
      <c r="BK187" s="206">
        <f t="shared" si="19"/>
        <v>0</v>
      </c>
      <c r="BL187" s="18" t="s">
        <v>218</v>
      </c>
      <c r="BM187" s="205" t="s">
        <v>9097</v>
      </c>
    </row>
    <row r="188" spans="1:65" s="2" customFormat="1" ht="16.5" customHeight="1">
      <c r="A188" s="35"/>
      <c r="B188" s="36"/>
      <c r="C188" s="193" t="s">
        <v>450</v>
      </c>
      <c r="D188" s="193" t="s">
        <v>214</v>
      </c>
      <c r="E188" s="194" t="s">
        <v>9098</v>
      </c>
      <c r="F188" s="195" t="s">
        <v>9099</v>
      </c>
      <c r="G188" s="196" t="s">
        <v>318</v>
      </c>
      <c r="H188" s="197">
        <v>1800</v>
      </c>
      <c r="I188" s="198"/>
      <c r="J188" s="199">
        <f t="shared" si="10"/>
        <v>0</v>
      </c>
      <c r="K188" s="200"/>
      <c r="L188" s="40"/>
      <c r="M188" s="201" t="s">
        <v>1</v>
      </c>
      <c r="N188" s="202" t="s">
        <v>42</v>
      </c>
      <c r="O188" s="72"/>
      <c r="P188" s="203">
        <f t="shared" si="11"/>
        <v>0</v>
      </c>
      <c r="Q188" s="203">
        <v>0</v>
      </c>
      <c r="R188" s="203">
        <f t="shared" si="12"/>
        <v>0</v>
      </c>
      <c r="S188" s="203">
        <v>0</v>
      </c>
      <c r="T188" s="204">
        <f t="shared" si="13"/>
        <v>0</v>
      </c>
      <c r="U188" s="35"/>
      <c r="V188" s="35"/>
      <c r="W188" s="35"/>
      <c r="X188" s="35"/>
      <c r="Y188" s="35"/>
      <c r="Z188" s="35"/>
      <c r="AA188" s="35"/>
      <c r="AB188" s="35"/>
      <c r="AC188" s="35"/>
      <c r="AD188" s="35"/>
      <c r="AE188" s="35"/>
      <c r="AR188" s="205" t="s">
        <v>218</v>
      </c>
      <c r="AT188" s="205" t="s">
        <v>214</v>
      </c>
      <c r="AU188" s="205" t="s">
        <v>85</v>
      </c>
      <c r="AY188" s="18" t="s">
        <v>209</v>
      </c>
      <c r="BE188" s="206">
        <f t="shared" si="14"/>
        <v>0</v>
      </c>
      <c r="BF188" s="206">
        <f t="shared" si="15"/>
        <v>0</v>
      </c>
      <c r="BG188" s="206">
        <f t="shared" si="16"/>
        <v>0</v>
      </c>
      <c r="BH188" s="206">
        <f t="shared" si="17"/>
        <v>0</v>
      </c>
      <c r="BI188" s="206">
        <f t="shared" si="18"/>
        <v>0</v>
      </c>
      <c r="BJ188" s="18" t="s">
        <v>85</v>
      </c>
      <c r="BK188" s="206">
        <f t="shared" si="19"/>
        <v>0</v>
      </c>
      <c r="BL188" s="18" t="s">
        <v>218</v>
      </c>
      <c r="BM188" s="205" t="s">
        <v>9100</v>
      </c>
    </row>
    <row r="189" spans="1:65" s="2" customFormat="1" ht="16.5" customHeight="1">
      <c r="A189" s="35"/>
      <c r="B189" s="36"/>
      <c r="C189" s="193" t="s">
        <v>456</v>
      </c>
      <c r="D189" s="193" t="s">
        <v>214</v>
      </c>
      <c r="E189" s="194" t="s">
        <v>9101</v>
      </c>
      <c r="F189" s="195" t="s">
        <v>9102</v>
      </c>
      <c r="G189" s="196" t="s">
        <v>318</v>
      </c>
      <c r="H189" s="197">
        <v>250</v>
      </c>
      <c r="I189" s="198"/>
      <c r="J189" s="199">
        <f t="shared" si="10"/>
        <v>0</v>
      </c>
      <c r="K189" s="200"/>
      <c r="L189" s="40"/>
      <c r="M189" s="201" t="s">
        <v>1</v>
      </c>
      <c r="N189" s="202" t="s">
        <v>42</v>
      </c>
      <c r="O189" s="72"/>
      <c r="P189" s="203">
        <f t="shared" si="11"/>
        <v>0</v>
      </c>
      <c r="Q189" s="203">
        <v>0</v>
      </c>
      <c r="R189" s="203">
        <f t="shared" si="12"/>
        <v>0</v>
      </c>
      <c r="S189" s="203">
        <v>0</v>
      </c>
      <c r="T189" s="204">
        <f t="shared" si="13"/>
        <v>0</v>
      </c>
      <c r="U189" s="35"/>
      <c r="V189" s="35"/>
      <c r="W189" s="35"/>
      <c r="X189" s="35"/>
      <c r="Y189" s="35"/>
      <c r="Z189" s="35"/>
      <c r="AA189" s="35"/>
      <c r="AB189" s="35"/>
      <c r="AC189" s="35"/>
      <c r="AD189" s="35"/>
      <c r="AE189" s="35"/>
      <c r="AR189" s="205" t="s">
        <v>218</v>
      </c>
      <c r="AT189" s="205" t="s">
        <v>214</v>
      </c>
      <c r="AU189" s="205" t="s">
        <v>85</v>
      </c>
      <c r="AY189" s="18" t="s">
        <v>209</v>
      </c>
      <c r="BE189" s="206">
        <f t="shared" si="14"/>
        <v>0</v>
      </c>
      <c r="BF189" s="206">
        <f t="shared" si="15"/>
        <v>0</v>
      </c>
      <c r="BG189" s="206">
        <f t="shared" si="16"/>
        <v>0</v>
      </c>
      <c r="BH189" s="206">
        <f t="shared" si="17"/>
        <v>0</v>
      </c>
      <c r="BI189" s="206">
        <f t="shared" si="18"/>
        <v>0</v>
      </c>
      <c r="BJ189" s="18" t="s">
        <v>85</v>
      </c>
      <c r="BK189" s="206">
        <f t="shared" si="19"/>
        <v>0</v>
      </c>
      <c r="BL189" s="18" t="s">
        <v>218</v>
      </c>
      <c r="BM189" s="205" t="s">
        <v>9103</v>
      </c>
    </row>
    <row r="190" spans="1:65" s="2" customFormat="1" ht="16.5" customHeight="1">
      <c r="A190" s="35"/>
      <c r="B190" s="36"/>
      <c r="C190" s="193" t="s">
        <v>460</v>
      </c>
      <c r="D190" s="193" t="s">
        <v>214</v>
      </c>
      <c r="E190" s="194" t="s">
        <v>9104</v>
      </c>
      <c r="F190" s="195" t="s">
        <v>9105</v>
      </c>
      <c r="G190" s="196" t="s">
        <v>318</v>
      </c>
      <c r="H190" s="197">
        <v>200</v>
      </c>
      <c r="I190" s="198"/>
      <c r="J190" s="199">
        <f t="shared" si="10"/>
        <v>0</v>
      </c>
      <c r="K190" s="200"/>
      <c r="L190" s="40"/>
      <c r="M190" s="201" t="s">
        <v>1</v>
      </c>
      <c r="N190" s="202" t="s">
        <v>42</v>
      </c>
      <c r="O190" s="72"/>
      <c r="P190" s="203">
        <f t="shared" si="11"/>
        <v>0</v>
      </c>
      <c r="Q190" s="203">
        <v>0</v>
      </c>
      <c r="R190" s="203">
        <f t="shared" si="12"/>
        <v>0</v>
      </c>
      <c r="S190" s="203">
        <v>0</v>
      </c>
      <c r="T190" s="204">
        <f t="shared" si="13"/>
        <v>0</v>
      </c>
      <c r="U190" s="35"/>
      <c r="V190" s="35"/>
      <c r="W190" s="35"/>
      <c r="X190" s="35"/>
      <c r="Y190" s="35"/>
      <c r="Z190" s="35"/>
      <c r="AA190" s="35"/>
      <c r="AB190" s="35"/>
      <c r="AC190" s="35"/>
      <c r="AD190" s="35"/>
      <c r="AE190" s="35"/>
      <c r="AR190" s="205" t="s">
        <v>218</v>
      </c>
      <c r="AT190" s="205" t="s">
        <v>214</v>
      </c>
      <c r="AU190" s="205" t="s">
        <v>85</v>
      </c>
      <c r="AY190" s="18" t="s">
        <v>209</v>
      </c>
      <c r="BE190" s="206">
        <f t="shared" si="14"/>
        <v>0</v>
      </c>
      <c r="BF190" s="206">
        <f t="shared" si="15"/>
        <v>0</v>
      </c>
      <c r="BG190" s="206">
        <f t="shared" si="16"/>
        <v>0</v>
      </c>
      <c r="BH190" s="206">
        <f t="shared" si="17"/>
        <v>0</v>
      </c>
      <c r="BI190" s="206">
        <f t="shared" si="18"/>
        <v>0</v>
      </c>
      <c r="BJ190" s="18" t="s">
        <v>85</v>
      </c>
      <c r="BK190" s="206">
        <f t="shared" si="19"/>
        <v>0</v>
      </c>
      <c r="BL190" s="18" t="s">
        <v>218</v>
      </c>
      <c r="BM190" s="205" t="s">
        <v>9106</v>
      </c>
    </row>
    <row r="191" spans="1:65" s="2" customFormat="1" ht="16.5" customHeight="1">
      <c r="A191" s="35"/>
      <c r="B191" s="36"/>
      <c r="C191" s="193" t="s">
        <v>464</v>
      </c>
      <c r="D191" s="193" t="s">
        <v>214</v>
      </c>
      <c r="E191" s="194" t="s">
        <v>9107</v>
      </c>
      <c r="F191" s="195" t="s">
        <v>9108</v>
      </c>
      <c r="G191" s="196" t="s">
        <v>318</v>
      </c>
      <c r="H191" s="197">
        <v>230</v>
      </c>
      <c r="I191" s="198"/>
      <c r="J191" s="199">
        <f t="shared" si="10"/>
        <v>0</v>
      </c>
      <c r="K191" s="200"/>
      <c r="L191" s="40"/>
      <c r="M191" s="201" t="s">
        <v>1</v>
      </c>
      <c r="N191" s="202" t="s">
        <v>42</v>
      </c>
      <c r="O191" s="72"/>
      <c r="P191" s="203">
        <f t="shared" si="11"/>
        <v>0</v>
      </c>
      <c r="Q191" s="203">
        <v>0</v>
      </c>
      <c r="R191" s="203">
        <f t="shared" si="12"/>
        <v>0</v>
      </c>
      <c r="S191" s="203">
        <v>0</v>
      </c>
      <c r="T191" s="204">
        <f t="shared" si="13"/>
        <v>0</v>
      </c>
      <c r="U191" s="35"/>
      <c r="V191" s="35"/>
      <c r="W191" s="35"/>
      <c r="X191" s="35"/>
      <c r="Y191" s="35"/>
      <c r="Z191" s="35"/>
      <c r="AA191" s="35"/>
      <c r="AB191" s="35"/>
      <c r="AC191" s="35"/>
      <c r="AD191" s="35"/>
      <c r="AE191" s="35"/>
      <c r="AR191" s="205" t="s">
        <v>218</v>
      </c>
      <c r="AT191" s="205" t="s">
        <v>214</v>
      </c>
      <c r="AU191" s="205" t="s">
        <v>85</v>
      </c>
      <c r="AY191" s="18" t="s">
        <v>209</v>
      </c>
      <c r="BE191" s="206">
        <f t="shared" si="14"/>
        <v>0</v>
      </c>
      <c r="BF191" s="206">
        <f t="shared" si="15"/>
        <v>0</v>
      </c>
      <c r="BG191" s="206">
        <f t="shared" si="16"/>
        <v>0</v>
      </c>
      <c r="BH191" s="206">
        <f t="shared" si="17"/>
        <v>0</v>
      </c>
      <c r="BI191" s="206">
        <f t="shared" si="18"/>
        <v>0</v>
      </c>
      <c r="BJ191" s="18" t="s">
        <v>85</v>
      </c>
      <c r="BK191" s="206">
        <f t="shared" si="19"/>
        <v>0</v>
      </c>
      <c r="BL191" s="18" t="s">
        <v>218</v>
      </c>
      <c r="BM191" s="205" t="s">
        <v>9109</v>
      </c>
    </row>
    <row r="192" spans="1:65" s="2" customFormat="1" ht="16.5" customHeight="1">
      <c r="A192" s="35"/>
      <c r="B192" s="36"/>
      <c r="C192" s="193" t="s">
        <v>468</v>
      </c>
      <c r="D192" s="193" t="s">
        <v>214</v>
      </c>
      <c r="E192" s="194" t="s">
        <v>9110</v>
      </c>
      <c r="F192" s="195" t="s">
        <v>9111</v>
      </c>
      <c r="G192" s="196" t="s">
        <v>318</v>
      </c>
      <c r="H192" s="197">
        <v>500</v>
      </c>
      <c r="I192" s="198"/>
      <c r="J192" s="199">
        <f t="shared" si="10"/>
        <v>0</v>
      </c>
      <c r="K192" s="200"/>
      <c r="L192" s="40"/>
      <c r="M192" s="201" t="s">
        <v>1</v>
      </c>
      <c r="N192" s="202" t="s">
        <v>42</v>
      </c>
      <c r="O192" s="72"/>
      <c r="P192" s="203">
        <f t="shared" si="11"/>
        <v>0</v>
      </c>
      <c r="Q192" s="203">
        <v>0</v>
      </c>
      <c r="R192" s="203">
        <f t="shared" si="12"/>
        <v>0</v>
      </c>
      <c r="S192" s="203">
        <v>0</v>
      </c>
      <c r="T192" s="204">
        <f t="shared" si="13"/>
        <v>0</v>
      </c>
      <c r="U192" s="35"/>
      <c r="V192" s="35"/>
      <c r="W192" s="35"/>
      <c r="X192" s="35"/>
      <c r="Y192" s="35"/>
      <c r="Z192" s="35"/>
      <c r="AA192" s="35"/>
      <c r="AB192" s="35"/>
      <c r="AC192" s="35"/>
      <c r="AD192" s="35"/>
      <c r="AE192" s="35"/>
      <c r="AR192" s="205" t="s">
        <v>218</v>
      </c>
      <c r="AT192" s="205" t="s">
        <v>214</v>
      </c>
      <c r="AU192" s="205" t="s">
        <v>85</v>
      </c>
      <c r="AY192" s="18" t="s">
        <v>209</v>
      </c>
      <c r="BE192" s="206">
        <f t="shared" si="14"/>
        <v>0</v>
      </c>
      <c r="BF192" s="206">
        <f t="shared" si="15"/>
        <v>0</v>
      </c>
      <c r="BG192" s="206">
        <f t="shared" si="16"/>
        <v>0</v>
      </c>
      <c r="BH192" s="206">
        <f t="shared" si="17"/>
        <v>0</v>
      </c>
      <c r="BI192" s="206">
        <f t="shared" si="18"/>
        <v>0</v>
      </c>
      <c r="BJ192" s="18" t="s">
        <v>85</v>
      </c>
      <c r="BK192" s="206">
        <f t="shared" si="19"/>
        <v>0</v>
      </c>
      <c r="BL192" s="18" t="s">
        <v>218</v>
      </c>
      <c r="BM192" s="205" t="s">
        <v>9112</v>
      </c>
    </row>
    <row r="193" spans="1:65" s="2" customFormat="1" ht="16.5" customHeight="1">
      <c r="A193" s="35"/>
      <c r="B193" s="36"/>
      <c r="C193" s="193" t="s">
        <v>474</v>
      </c>
      <c r="D193" s="193" t="s">
        <v>214</v>
      </c>
      <c r="E193" s="194" t="s">
        <v>9113</v>
      </c>
      <c r="F193" s="195" t="s">
        <v>9114</v>
      </c>
      <c r="G193" s="196" t="s">
        <v>1088</v>
      </c>
      <c r="H193" s="197">
        <v>1</v>
      </c>
      <c r="I193" s="198"/>
      <c r="J193" s="199">
        <f t="shared" si="10"/>
        <v>0</v>
      </c>
      <c r="K193" s="200"/>
      <c r="L193" s="40"/>
      <c r="M193" s="201" t="s">
        <v>1</v>
      </c>
      <c r="N193" s="202" t="s">
        <v>42</v>
      </c>
      <c r="O193" s="72"/>
      <c r="P193" s="203">
        <f t="shared" si="11"/>
        <v>0</v>
      </c>
      <c r="Q193" s="203">
        <v>0</v>
      </c>
      <c r="R193" s="203">
        <f t="shared" si="12"/>
        <v>0</v>
      </c>
      <c r="S193" s="203">
        <v>0</v>
      </c>
      <c r="T193" s="204">
        <f t="shared" si="13"/>
        <v>0</v>
      </c>
      <c r="U193" s="35"/>
      <c r="V193" s="35"/>
      <c r="W193" s="35"/>
      <c r="X193" s="35"/>
      <c r="Y193" s="35"/>
      <c r="Z193" s="35"/>
      <c r="AA193" s="35"/>
      <c r="AB193" s="35"/>
      <c r="AC193" s="35"/>
      <c r="AD193" s="35"/>
      <c r="AE193" s="35"/>
      <c r="AR193" s="205" t="s">
        <v>218</v>
      </c>
      <c r="AT193" s="205" t="s">
        <v>214</v>
      </c>
      <c r="AU193" s="205" t="s">
        <v>85</v>
      </c>
      <c r="AY193" s="18" t="s">
        <v>209</v>
      </c>
      <c r="BE193" s="206">
        <f t="shared" si="14"/>
        <v>0</v>
      </c>
      <c r="BF193" s="206">
        <f t="shared" si="15"/>
        <v>0</v>
      </c>
      <c r="BG193" s="206">
        <f t="shared" si="16"/>
        <v>0</v>
      </c>
      <c r="BH193" s="206">
        <f t="shared" si="17"/>
        <v>0</v>
      </c>
      <c r="BI193" s="206">
        <f t="shared" si="18"/>
        <v>0</v>
      </c>
      <c r="BJ193" s="18" t="s">
        <v>85</v>
      </c>
      <c r="BK193" s="206">
        <f t="shared" si="19"/>
        <v>0</v>
      </c>
      <c r="BL193" s="18" t="s">
        <v>218</v>
      </c>
      <c r="BM193" s="205" t="s">
        <v>9115</v>
      </c>
    </row>
    <row r="194" spans="1:65" s="2" customFormat="1" ht="16.5" customHeight="1">
      <c r="A194" s="35"/>
      <c r="B194" s="36"/>
      <c r="C194" s="193" t="s">
        <v>478</v>
      </c>
      <c r="D194" s="193" t="s">
        <v>214</v>
      </c>
      <c r="E194" s="194" t="s">
        <v>9116</v>
      </c>
      <c r="F194" s="195" t="s">
        <v>9117</v>
      </c>
      <c r="G194" s="196" t="s">
        <v>1088</v>
      </c>
      <c r="H194" s="197">
        <v>1</v>
      </c>
      <c r="I194" s="198"/>
      <c r="J194" s="199">
        <f t="shared" si="10"/>
        <v>0</v>
      </c>
      <c r="K194" s="200"/>
      <c r="L194" s="40"/>
      <c r="M194" s="201" t="s">
        <v>1</v>
      </c>
      <c r="N194" s="202" t="s">
        <v>42</v>
      </c>
      <c r="O194" s="72"/>
      <c r="P194" s="203">
        <f t="shared" si="11"/>
        <v>0</v>
      </c>
      <c r="Q194" s="203">
        <v>0</v>
      </c>
      <c r="R194" s="203">
        <f t="shared" si="12"/>
        <v>0</v>
      </c>
      <c r="S194" s="203">
        <v>0</v>
      </c>
      <c r="T194" s="204">
        <f t="shared" si="13"/>
        <v>0</v>
      </c>
      <c r="U194" s="35"/>
      <c r="V194" s="35"/>
      <c r="W194" s="35"/>
      <c r="X194" s="35"/>
      <c r="Y194" s="35"/>
      <c r="Z194" s="35"/>
      <c r="AA194" s="35"/>
      <c r="AB194" s="35"/>
      <c r="AC194" s="35"/>
      <c r="AD194" s="35"/>
      <c r="AE194" s="35"/>
      <c r="AR194" s="205" t="s">
        <v>218</v>
      </c>
      <c r="AT194" s="205" t="s">
        <v>214</v>
      </c>
      <c r="AU194" s="205" t="s">
        <v>85</v>
      </c>
      <c r="AY194" s="18" t="s">
        <v>209</v>
      </c>
      <c r="BE194" s="206">
        <f t="shared" si="14"/>
        <v>0</v>
      </c>
      <c r="BF194" s="206">
        <f t="shared" si="15"/>
        <v>0</v>
      </c>
      <c r="BG194" s="206">
        <f t="shared" si="16"/>
        <v>0</v>
      </c>
      <c r="BH194" s="206">
        <f t="shared" si="17"/>
        <v>0</v>
      </c>
      <c r="BI194" s="206">
        <f t="shared" si="18"/>
        <v>0</v>
      </c>
      <c r="BJ194" s="18" t="s">
        <v>85</v>
      </c>
      <c r="BK194" s="206">
        <f t="shared" si="19"/>
        <v>0</v>
      </c>
      <c r="BL194" s="18" t="s">
        <v>218</v>
      </c>
      <c r="BM194" s="205" t="s">
        <v>9118</v>
      </c>
    </row>
    <row r="195" spans="1:65" s="2" customFormat="1" ht="19.5">
      <c r="A195" s="35"/>
      <c r="B195" s="36"/>
      <c r="C195" s="37"/>
      <c r="D195" s="214" t="s">
        <v>807</v>
      </c>
      <c r="E195" s="37"/>
      <c r="F195" s="256" t="s">
        <v>9119</v>
      </c>
      <c r="G195" s="37"/>
      <c r="H195" s="37"/>
      <c r="I195" s="257"/>
      <c r="J195" s="37"/>
      <c r="K195" s="37"/>
      <c r="L195" s="40"/>
      <c r="M195" s="258"/>
      <c r="N195" s="259"/>
      <c r="O195" s="72"/>
      <c r="P195" s="72"/>
      <c r="Q195" s="72"/>
      <c r="R195" s="72"/>
      <c r="S195" s="72"/>
      <c r="T195" s="73"/>
      <c r="U195" s="35"/>
      <c r="V195" s="35"/>
      <c r="W195" s="35"/>
      <c r="X195" s="35"/>
      <c r="Y195" s="35"/>
      <c r="Z195" s="35"/>
      <c r="AA195" s="35"/>
      <c r="AB195" s="35"/>
      <c r="AC195" s="35"/>
      <c r="AD195" s="35"/>
      <c r="AE195" s="35"/>
      <c r="AT195" s="18" t="s">
        <v>807</v>
      </c>
      <c r="AU195" s="18" t="s">
        <v>85</v>
      </c>
    </row>
    <row r="196" spans="1:65" s="2" customFormat="1" ht="16.5" customHeight="1">
      <c r="A196" s="35"/>
      <c r="B196" s="36"/>
      <c r="C196" s="193" t="s">
        <v>482</v>
      </c>
      <c r="D196" s="193" t="s">
        <v>214</v>
      </c>
      <c r="E196" s="194" t="s">
        <v>9120</v>
      </c>
      <c r="F196" s="195" t="s">
        <v>9114</v>
      </c>
      <c r="G196" s="196" t="s">
        <v>1</v>
      </c>
      <c r="H196" s="197">
        <v>0.08</v>
      </c>
      <c r="I196" s="198"/>
      <c r="J196" s="199">
        <f>ROUND(I196*H196,2)</f>
        <v>0</v>
      </c>
      <c r="K196" s="200"/>
      <c r="L196" s="40"/>
      <c r="M196" s="201" t="s">
        <v>1</v>
      </c>
      <c r="N196" s="202"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218</v>
      </c>
      <c r="AT196" s="205" t="s">
        <v>214</v>
      </c>
      <c r="AU196" s="205" t="s">
        <v>85</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218</v>
      </c>
      <c r="BM196" s="205" t="s">
        <v>9121</v>
      </c>
    </row>
    <row r="197" spans="1:65" s="2" customFormat="1" ht="19.5">
      <c r="A197" s="35"/>
      <c r="B197" s="36"/>
      <c r="C197" s="37"/>
      <c r="D197" s="214" t="s">
        <v>807</v>
      </c>
      <c r="E197" s="37"/>
      <c r="F197" s="256" t="s">
        <v>9122</v>
      </c>
      <c r="G197" s="37"/>
      <c r="H197" s="37"/>
      <c r="I197" s="257"/>
      <c r="J197" s="37"/>
      <c r="K197" s="37"/>
      <c r="L197" s="40"/>
      <c r="M197" s="258"/>
      <c r="N197" s="259"/>
      <c r="O197" s="72"/>
      <c r="P197" s="72"/>
      <c r="Q197" s="72"/>
      <c r="R197" s="72"/>
      <c r="S197" s="72"/>
      <c r="T197" s="73"/>
      <c r="U197" s="35"/>
      <c r="V197" s="35"/>
      <c r="W197" s="35"/>
      <c r="X197" s="35"/>
      <c r="Y197" s="35"/>
      <c r="Z197" s="35"/>
      <c r="AA197" s="35"/>
      <c r="AB197" s="35"/>
      <c r="AC197" s="35"/>
      <c r="AD197" s="35"/>
      <c r="AE197" s="35"/>
      <c r="AT197" s="18" t="s">
        <v>807</v>
      </c>
      <c r="AU197" s="18" t="s">
        <v>85</v>
      </c>
    </row>
    <row r="198" spans="1:65" s="2" customFormat="1" ht="16.5" customHeight="1">
      <c r="A198" s="35"/>
      <c r="B198" s="36"/>
      <c r="C198" s="193" t="s">
        <v>486</v>
      </c>
      <c r="D198" s="193" t="s">
        <v>214</v>
      </c>
      <c r="E198" s="194" t="s">
        <v>9123</v>
      </c>
      <c r="F198" s="195" t="s">
        <v>9117</v>
      </c>
      <c r="G198" s="196" t="s">
        <v>1</v>
      </c>
      <c r="H198" s="197">
        <v>0.06</v>
      </c>
      <c r="I198" s="198"/>
      <c r="J198" s="199">
        <f>ROUND(I198*H198,2)</f>
        <v>0</v>
      </c>
      <c r="K198" s="200"/>
      <c r="L198" s="40"/>
      <c r="M198" s="201" t="s">
        <v>1</v>
      </c>
      <c r="N198" s="202" t="s">
        <v>42</v>
      </c>
      <c r="O198" s="72"/>
      <c r="P198" s="203">
        <f>O198*H198</f>
        <v>0</v>
      </c>
      <c r="Q198" s="203">
        <v>0</v>
      </c>
      <c r="R198" s="203">
        <f>Q198*H198</f>
        <v>0</v>
      </c>
      <c r="S198" s="203">
        <v>0</v>
      </c>
      <c r="T198" s="204">
        <f>S198*H198</f>
        <v>0</v>
      </c>
      <c r="U198" s="35"/>
      <c r="V198" s="35"/>
      <c r="W198" s="35"/>
      <c r="X198" s="35"/>
      <c r="Y198" s="35"/>
      <c r="Z198" s="35"/>
      <c r="AA198" s="35"/>
      <c r="AB198" s="35"/>
      <c r="AC198" s="35"/>
      <c r="AD198" s="35"/>
      <c r="AE198" s="35"/>
      <c r="AR198" s="205" t="s">
        <v>218</v>
      </c>
      <c r="AT198" s="205" t="s">
        <v>214</v>
      </c>
      <c r="AU198" s="205" t="s">
        <v>85</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218</v>
      </c>
      <c r="BM198" s="205" t="s">
        <v>9124</v>
      </c>
    </row>
    <row r="199" spans="1:65" s="12" customFormat="1" ht="25.9" customHeight="1">
      <c r="B199" s="177"/>
      <c r="C199" s="178"/>
      <c r="D199" s="179" t="s">
        <v>76</v>
      </c>
      <c r="E199" s="180" t="s">
        <v>9125</v>
      </c>
      <c r="F199" s="180" t="s">
        <v>9126</v>
      </c>
      <c r="G199" s="178"/>
      <c r="H199" s="178"/>
      <c r="I199" s="181"/>
      <c r="J199" s="182">
        <f>BK199</f>
        <v>0</v>
      </c>
      <c r="K199" s="178"/>
      <c r="L199" s="183"/>
      <c r="M199" s="184"/>
      <c r="N199" s="185"/>
      <c r="O199" s="185"/>
      <c r="P199" s="186">
        <f>P200+SUM(P201:P222)</f>
        <v>0</v>
      </c>
      <c r="Q199" s="185"/>
      <c r="R199" s="186">
        <f>R200+SUM(R201:R222)</f>
        <v>0</v>
      </c>
      <c r="S199" s="185"/>
      <c r="T199" s="187">
        <f>T200+SUM(T201:T222)</f>
        <v>0</v>
      </c>
      <c r="AR199" s="188" t="s">
        <v>85</v>
      </c>
      <c r="AT199" s="189" t="s">
        <v>76</v>
      </c>
      <c r="AU199" s="189" t="s">
        <v>77</v>
      </c>
      <c r="AY199" s="188" t="s">
        <v>209</v>
      </c>
      <c r="BK199" s="190">
        <f>BK200+SUM(BK201:BK222)</f>
        <v>0</v>
      </c>
    </row>
    <row r="200" spans="1:65" s="2" customFormat="1" ht="24.2" customHeight="1">
      <c r="A200" s="35"/>
      <c r="B200" s="36"/>
      <c r="C200" s="193" t="s">
        <v>490</v>
      </c>
      <c r="D200" s="193" t="s">
        <v>214</v>
      </c>
      <c r="E200" s="194" t="s">
        <v>9127</v>
      </c>
      <c r="F200" s="195" t="s">
        <v>9128</v>
      </c>
      <c r="G200" s="196" t="s">
        <v>2761</v>
      </c>
      <c r="H200" s="197">
        <v>651</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85</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9129</v>
      </c>
    </row>
    <row r="201" spans="1:65" s="2" customFormat="1" ht="87.75">
      <c r="A201" s="35"/>
      <c r="B201" s="36"/>
      <c r="C201" s="37"/>
      <c r="D201" s="214" t="s">
        <v>807</v>
      </c>
      <c r="E201" s="37"/>
      <c r="F201" s="256" t="s">
        <v>9130</v>
      </c>
      <c r="G201" s="37"/>
      <c r="H201" s="37"/>
      <c r="I201" s="257"/>
      <c r="J201" s="37"/>
      <c r="K201" s="37"/>
      <c r="L201" s="40"/>
      <c r="M201" s="258"/>
      <c r="N201" s="259"/>
      <c r="O201" s="72"/>
      <c r="P201" s="72"/>
      <c r="Q201" s="72"/>
      <c r="R201" s="72"/>
      <c r="S201" s="72"/>
      <c r="T201" s="73"/>
      <c r="U201" s="35"/>
      <c r="V201" s="35"/>
      <c r="W201" s="35"/>
      <c r="X201" s="35"/>
      <c r="Y201" s="35"/>
      <c r="Z201" s="35"/>
      <c r="AA201" s="35"/>
      <c r="AB201" s="35"/>
      <c r="AC201" s="35"/>
      <c r="AD201" s="35"/>
      <c r="AE201" s="35"/>
      <c r="AT201" s="18" t="s">
        <v>807</v>
      </c>
      <c r="AU201" s="18" t="s">
        <v>85</v>
      </c>
    </row>
    <row r="202" spans="1:65" s="2" customFormat="1" ht="24.2" customHeight="1">
      <c r="A202" s="35"/>
      <c r="B202" s="36"/>
      <c r="C202" s="193" t="s">
        <v>496</v>
      </c>
      <c r="D202" s="193" t="s">
        <v>214</v>
      </c>
      <c r="E202" s="194" t="s">
        <v>9131</v>
      </c>
      <c r="F202" s="195" t="s">
        <v>9132</v>
      </c>
      <c r="G202" s="196" t="s">
        <v>2761</v>
      </c>
      <c r="H202" s="197">
        <v>602</v>
      </c>
      <c r="I202" s="198"/>
      <c r="J202" s="199">
        <f>ROUND(I202*H202,2)</f>
        <v>0</v>
      </c>
      <c r="K202" s="200"/>
      <c r="L202" s="40"/>
      <c r="M202" s="201" t="s">
        <v>1</v>
      </c>
      <c r="N202" s="202" t="s">
        <v>42</v>
      </c>
      <c r="O202" s="72"/>
      <c r="P202" s="203">
        <f>O202*H202</f>
        <v>0</v>
      </c>
      <c r="Q202" s="203">
        <v>0</v>
      </c>
      <c r="R202" s="203">
        <f>Q202*H202</f>
        <v>0</v>
      </c>
      <c r="S202" s="203">
        <v>0</v>
      </c>
      <c r="T202" s="204">
        <f>S202*H202</f>
        <v>0</v>
      </c>
      <c r="U202" s="35"/>
      <c r="V202" s="35"/>
      <c r="W202" s="35"/>
      <c r="X202" s="35"/>
      <c r="Y202" s="35"/>
      <c r="Z202" s="35"/>
      <c r="AA202" s="35"/>
      <c r="AB202" s="35"/>
      <c r="AC202" s="35"/>
      <c r="AD202" s="35"/>
      <c r="AE202" s="35"/>
      <c r="AR202" s="205" t="s">
        <v>218</v>
      </c>
      <c r="AT202" s="205" t="s">
        <v>214</v>
      </c>
      <c r="AU202" s="205" t="s">
        <v>85</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218</v>
      </c>
      <c r="BM202" s="205" t="s">
        <v>9133</v>
      </c>
    </row>
    <row r="203" spans="1:65" s="2" customFormat="1" ht="68.25">
      <c r="A203" s="35"/>
      <c r="B203" s="36"/>
      <c r="C203" s="37"/>
      <c r="D203" s="214" t="s">
        <v>807</v>
      </c>
      <c r="E203" s="37"/>
      <c r="F203" s="256" t="s">
        <v>9134</v>
      </c>
      <c r="G203" s="37"/>
      <c r="H203" s="37"/>
      <c r="I203" s="257"/>
      <c r="J203" s="37"/>
      <c r="K203" s="37"/>
      <c r="L203" s="40"/>
      <c r="M203" s="258"/>
      <c r="N203" s="259"/>
      <c r="O203" s="72"/>
      <c r="P203" s="72"/>
      <c r="Q203" s="72"/>
      <c r="R203" s="72"/>
      <c r="S203" s="72"/>
      <c r="T203" s="73"/>
      <c r="U203" s="35"/>
      <c r="V203" s="35"/>
      <c r="W203" s="35"/>
      <c r="X203" s="35"/>
      <c r="Y203" s="35"/>
      <c r="Z203" s="35"/>
      <c r="AA203" s="35"/>
      <c r="AB203" s="35"/>
      <c r="AC203" s="35"/>
      <c r="AD203" s="35"/>
      <c r="AE203" s="35"/>
      <c r="AT203" s="18" t="s">
        <v>807</v>
      </c>
      <c r="AU203" s="18" t="s">
        <v>85</v>
      </c>
    </row>
    <row r="204" spans="1:65" s="2" customFormat="1" ht="24.2" customHeight="1">
      <c r="A204" s="35"/>
      <c r="B204" s="36"/>
      <c r="C204" s="193" t="s">
        <v>500</v>
      </c>
      <c r="D204" s="193" t="s">
        <v>214</v>
      </c>
      <c r="E204" s="194" t="s">
        <v>9135</v>
      </c>
      <c r="F204" s="195" t="s">
        <v>9136</v>
      </c>
      <c r="G204" s="196" t="s">
        <v>2761</v>
      </c>
      <c r="H204" s="197">
        <v>160</v>
      </c>
      <c r="I204" s="198"/>
      <c r="J204" s="199">
        <f>ROUND(I204*H204,2)</f>
        <v>0</v>
      </c>
      <c r="K204" s="200"/>
      <c r="L204" s="40"/>
      <c r="M204" s="201" t="s">
        <v>1</v>
      </c>
      <c r="N204" s="202" t="s">
        <v>42</v>
      </c>
      <c r="O204" s="72"/>
      <c r="P204" s="203">
        <f>O204*H204</f>
        <v>0</v>
      </c>
      <c r="Q204" s="203">
        <v>0</v>
      </c>
      <c r="R204" s="203">
        <f>Q204*H204</f>
        <v>0</v>
      </c>
      <c r="S204" s="203">
        <v>0</v>
      </c>
      <c r="T204" s="204">
        <f>S204*H204</f>
        <v>0</v>
      </c>
      <c r="U204" s="35"/>
      <c r="V204" s="35"/>
      <c r="W204" s="35"/>
      <c r="X204" s="35"/>
      <c r="Y204" s="35"/>
      <c r="Z204" s="35"/>
      <c r="AA204" s="35"/>
      <c r="AB204" s="35"/>
      <c r="AC204" s="35"/>
      <c r="AD204" s="35"/>
      <c r="AE204" s="35"/>
      <c r="AR204" s="205" t="s">
        <v>218</v>
      </c>
      <c r="AT204" s="205" t="s">
        <v>214</v>
      </c>
      <c r="AU204" s="205" t="s">
        <v>85</v>
      </c>
      <c r="AY204" s="18" t="s">
        <v>209</v>
      </c>
      <c r="BE204" s="206">
        <f>IF(N204="základní",J204,0)</f>
        <v>0</v>
      </c>
      <c r="BF204" s="206">
        <f>IF(N204="snížená",J204,0)</f>
        <v>0</v>
      </c>
      <c r="BG204" s="206">
        <f>IF(N204="zákl. přenesená",J204,0)</f>
        <v>0</v>
      </c>
      <c r="BH204" s="206">
        <f>IF(N204="sníž. přenesená",J204,0)</f>
        <v>0</v>
      </c>
      <c r="BI204" s="206">
        <f>IF(N204="nulová",J204,0)</f>
        <v>0</v>
      </c>
      <c r="BJ204" s="18" t="s">
        <v>85</v>
      </c>
      <c r="BK204" s="206">
        <f>ROUND(I204*H204,2)</f>
        <v>0</v>
      </c>
      <c r="BL204" s="18" t="s">
        <v>218</v>
      </c>
      <c r="BM204" s="205" t="s">
        <v>9137</v>
      </c>
    </row>
    <row r="205" spans="1:65" s="2" customFormat="1" ht="68.25">
      <c r="A205" s="35"/>
      <c r="B205" s="36"/>
      <c r="C205" s="37"/>
      <c r="D205" s="214" t="s">
        <v>807</v>
      </c>
      <c r="E205" s="37"/>
      <c r="F205" s="256" t="s">
        <v>9138</v>
      </c>
      <c r="G205" s="37"/>
      <c r="H205" s="37"/>
      <c r="I205" s="257"/>
      <c r="J205" s="37"/>
      <c r="K205" s="37"/>
      <c r="L205" s="40"/>
      <c r="M205" s="258"/>
      <c r="N205" s="259"/>
      <c r="O205" s="72"/>
      <c r="P205" s="72"/>
      <c r="Q205" s="72"/>
      <c r="R205" s="72"/>
      <c r="S205" s="72"/>
      <c r="T205" s="73"/>
      <c r="U205" s="35"/>
      <c r="V205" s="35"/>
      <c r="W205" s="35"/>
      <c r="X205" s="35"/>
      <c r="Y205" s="35"/>
      <c r="Z205" s="35"/>
      <c r="AA205" s="35"/>
      <c r="AB205" s="35"/>
      <c r="AC205" s="35"/>
      <c r="AD205" s="35"/>
      <c r="AE205" s="35"/>
      <c r="AT205" s="18" t="s">
        <v>807</v>
      </c>
      <c r="AU205" s="18" t="s">
        <v>85</v>
      </c>
    </row>
    <row r="206" spans="1:65" s="2" customFormat="1" ht="44.25" customHeight="1">
      <c r="A206" s="35"/>
      <c r="B206" s="36"/>
      <c r="C206" s="193" t="s">
        <v>504</v>
      </c>
      <c r="D206" s="193" t="s">
        <v>214</v>
      </c>
      <c r="E206" s="194" t="s">
        <v>9139</v>
      </c>
      <c r="F206" s="195" t="s">
        <v>9140</v>
      </c>
      <c r="G206" s="196" t="s">
        <v>2761</v>
      </c>
      <c r="H206" s="197">
        <v>96</v>
      </c>
      <c r="I206" s="198"/>
      <c r="J206" s="199">
        <f>ROUND(I206*H206,2)</f>
        <v>0</v>
      </c>
      <c r="K206" s="200"/>
      <c r="L206" s="40"/>
      <c r="M206" s="201" t="s">
        <v>1</v>
      </c>
      <c r="N206" s="202" t="s">
        <v>42</v>
      </c>
      <c r="O206" s="72"/>
      <c r="P206" s="203">
        <f>O206*H206</f>
        <v>0</v>
      </c>
      <c r="Q206" s="203">
        <v>0</v>
      </c>
      <c r="R206" s="203">
        <f>Q206*H206</f>
        <v>0</v>
      </c>
      <c r="S206" s="203">
        <v>0</v>
      </c>
      <c r="T206" s="204">
        <f>S206*H206</f>
        <v>0</v>
      </c>
      <c r="U206" s="35"/>
      <c r="V206" s="35"/>
      <c r="W206" s="35"/>
      <c r="X206" s="35"/>
      <c r="Y206" s="35"/>
      <c r="Z206" s="35"/>
      <c r="AA206" s="35"/>
      <c r="AB206" s="35"/>
      <c r="AC206" s="35"/>
      <c r="AD206" s="35"/>
      <c r="AE206" s="35"/>
      <c r="AR206" s="205" t="s">
        <v>218</v>
      </c>
      <c r="AT206" s="205" t="s">
        <v>214</v>
      </c>
      <c r="AU206" s="205" t="s">
        <v>85</v>
      </c>
      <c r="AY206" s="18" t="s">
        <v>209</v>
      </c>
      <c r="BE206" s="206">
        <f>IF(N206="základní",J206,0)</f>
        <v>0</v>
      </c>
      <c r="BF206" s="206">
        <f>IF(N206="snížená",J206,0)</f>
        <v>0</v>
      </c>
      <c r="BG206" s="206">
        <f>IF(N206="zákl. přenesená",J206,0)</f>
        <v>0</v>
      </c>
      <c r="BH206" s="206">
        <f>IF(N206="sníž. přenesená",J206,0)</f>
        <v>0</v>
      </c>
      <c r="BI206" s="206">
        <f>IF(N206="nulová",J206,0)</f>
        <v>0</v>
      </c>
      <c r="BJ206" s="18" t="s">
        <v>85</v>
      </c>
      <c r="BK206" s="206">
        <f>ROUND(I206*H206,2)</f>
        <v>0</v>
      </c>
      <c r="BL206" s="18" t="s">
        <v>218</v>
      </c>
      <c r="BM206" s="205" t="s">
        <v>9141</v>
      </c>
    </row>
    <row r="207" spans="1:65" s="2" customFormat="1" ht="87.75">
      <c r="A207" s="35"/>
      <c r="B207" s="36"/>
      <c r="C207" s="37"/>
      <c r="D207" s="214" t="s">
        <v>807</v>
      </c>
      <c r="E207" s="37"/>
      <c r="F207" s="256" t="s">
        <v>9142</v>
      </c>
      <c r="G207" s="37"/>
      <c r="H207" s="37"/>
      <c r="I207" s="257"/>
      <c r="J207" s="37"/>
      <c r="K207" s="37"/>
      <c r="L207" s="40"/>
      <c r="M207" s="258"/>
      <c r="N207" s="259"/>
      <c r="O207" s="72"/>
      <c r="P207" s="72"/>
      <c r="Q207" s="72"/>
      <c r="R207" s="72"/>
      <c r="S207" s="72"/>
      <c r="T207" s="73"/>
      <c r="U207" s="35"/>
      <c r="V207" s="35"/>
      <c r="W207" s="35"/>
      <c r="X207" s="35"/>
      <c r="Y207" s="35"/>
      <c r="Z207" s="35"/>
      <c r="AA207" s="35"/>
      <c r="AB207" s="35"/>
      <c r="AC207" s="35"/>
      <c r="AD207" s="35"/>
      <c r="AE207" s="35"/>
      <c r="AT207" s="18" t="s">
        <v>807</v>
      </c>
      <c r="AU207" s="18" t="s">
        <v>85</v>
      </c>
    </row>
    <row r="208" spans="1:65" s="2" customFormat="1" ht="21.75" customHeight="1">
      <c r="A208" s="35"/>
      <c r="B208" s="36"/>
      <c r="C208" s="193" t="s">
        <v>510</v>
      </c>
      <c r="D208" s="193" t="s">
        <v>214</v>
      </c>
      <c r="E208" s="194" t="s">
        <v>9143</v>
      </c>
      <c r="F208" s="195" t="s">
        <v>9144</v>
      </c>
      <c r="G208" s="196" t="s">
        <v>2761</v>
      </c>
      <c r="H208" s="197">
        <v>573</v>
      </c>
      <c r="I208" s="198"/>
      <c r="J208" s="199">
        <f>ROUND(I208*H208,2)</f>
        <v>0</v>
      </c>
      <c r="K208" s="200"/>
      <c r="L208" s="40"/>
      <c r="M208" s="201" t="s">
        <v>1</v>
      </c>
      <c r="N208" s="202" t="s">
        <v>42</v>
      </c>
      <c r="O208" s="72"/>
      <c r="P208" s="203">
        <f>O208*H208</f>
        <v>0</v>
      </c>
      <c r="Q208" s="203">
        <v>0</v>
      </c>
      <c r="R208" s="203">
        <f>Q208*H208</f>
        <v>0</v>
      </c>
      <c r="S208" s="203">
        <v>0</v>
      </c>
      <c r="T208" s="204">
        <f>S208*H208</f>
        <v>0</v>
      </c>
      <c r="U208" s="35"/>
      <c r="V208" s="35"/>
      <c r="W208" s="35"/>
      <c r="X208" s="35"/>
      <c r="Y208" s="35"/>
      <c r="Z208" s="35"/>
      <c r="AA208" s="35"/>
      <c r="AB208" s="35"/>
      <c r="AC208" s="35"/>
      <c r="AD208" s="35"/>
      <c r="AE208" s="35"/>
      <c r="AR208" s="205" t="s">
        <v>218</v>
      </c>
      <c r="AT208" s="205" t="s">
        <v>214</v>
      </c>
      <c r="AU208" s="205" t="s">
        <v>85</v>
      </c>
      <c r="AY208" s="18" t="s">
        <v>209</v>
      </c>
      <c r="BE208" s="206">
        <f>IF(N208="základní",J208,0)</f>
        <v>0</v>
      </c>
      <c r="BF208" s="206">
        <f>IF(N208="snížená",J208,0)</f>
        <v>0</v>
      </c>
      <c r="BG208" s="206">
        <f>IF(N208="zákl. přenesená",J208,0)</f>
        <v>0</v>
      </c>
      <c r="BH208" s="206">
        <f>IF(N208="sníž. přenesená",J208,0)</f>
        <v>0</v>
      </c>
      <c r="BI208" s="206">
        <f>IF(N208="nulová",J208,0)</f>
        <v>0</v>
      </c>
      <c r="BJ208" s="18" t="s">
        <v>85</v>
      </c>
      <c r="BK208" s="206">
        <f>ROUND(I208*H208,2)</f>
        <v>0</v>
      </c>
      <c r="BL208" s="18" t="s">
        <v>218</v>
      </c>
      <c r="BM208" s="205" t="s">
        <v>9145</v>
      </c>
    </row>
    <row r="209" spans="1:65" s="2" customFormat="1" ht="58.5">
      <c r="A209" s="35"/>
      <c r="B209" s="36"/>
      <c r="C209" s="37"/>
      <c r="D209" s="214" t="s">
        <v>807</v>
      </c>
      <c r="E209" s="37"/>
      <c r="F209" s="256" t="s">
        <v>9146</v>
      </c>
      <c r="G209" s="37"/>
      <c r="H209" s="37"/>
      <c r="I209" s="257"/>
      <c r="J209" s="37"/>
      <c r="K209" s="37"/>
      <c r="L209" s="40"/>
      <c r="M209" s="258"/>
      <c r="N209" s="259"/>
      <c r="O209" s="72"/>
      <c r="P209" s="72"/>
      <c r="Q209" s="72"/>
      <c r="R209" s="72"/>
      <c r="S209" s="72"/>
      <c r="T209" s="73"/>
      <c r="U209" s="35"/>
      <c r="V209" s="35"/>
      <c r="W209" s="35"/>
      <c r="X209" s="35"/>
      <c r="Y209" s="35"/>
      <c r="Z209" s="35"/>
      <c r="AA209" s="35"/>
      <c r="AB209" s="35"/>
      <c r="AC209" s="35"/>
      <c r="AD209" s="35"/>
      <c r="AE209" s="35"/>
      <c r="AT209" s="18" t="s">
        <v>807</v>
      </c>
      <c r="AU209" s="18" t="s">
        <v>85</v>
      </c>
    </row>
    <row r="210" spans="1:65" s="2" customFormat="1" ht="24.2" customHeight="1">
      <c r="A210" s="35"/>
      <c r="B210" s="36"/>
      <c r="C210" s="193" t="s">
        <v>514</v>
      </c>
      <c r="D210" s="193" t="s">
        <v>214</v>
      </c>
      <c r="E210" s="194" t="s">
        <v>9147</v>
      </c>
      <c r="F210" s="195" t="s">
        <v>9148</v>
      </c>
      <c r="G210" s="196" t="s">
        <v>2761</v>
      </c>
      <c r="H210" s="197">
        <v>50</v>
      </c>
      <c r="I210" s="198"/>
      <c r="J210" s="199">
        <f>ROUND(I210*H210,2)</f>
        <v>0</v>
      </c>
      <c r="K210" s="200"/>
      <c r="L210" s="40"/>
      <c r="M210" s="201" t="s">
        <v>1</v>
      </c>
      <c r="N210" s="202" t="s">
        <v>42</v>
      </c>
      <c r="O210" s="72"/>
      <c r="P210" s="203">
        <f>O210*H210</f>
        <v>0</v>
      </c>
      <c r="Q210" s="203">
        <v>0</v>
      </c>
      <c r="R210" s="203">
        <f>Q210*H210</f>
        <v>0</v>
      </c>
      <c r="S210" s="203">
        <v>0</v>
      </c>
      <c r="T210" s="204">
        <f>S210*H210</f>
        <v>0</v>
      </c>
      <c r="U210" s="35"/>
      <c r="V210" s="35"/>
      <c r="W210" s="35"/>
      <c r="X210" s="35"/>
      <c r="Y210" s="35"/>
      <c r="Z210" s="35"/>
      <c r="AA210" s="35"/>
      <c r="AB210" s="35"/>
      <c r="AC210" s="35"/>
      <c r="AD210" s="35"/>
      <c r="AE210" s="35"/>
      <c r="AR210" s="205" t="s">
        <v>218</v>
      </c>
      <c r="AT210" s="205" t="s">
        <v>214</v>
      </c>
      <c r="AU210" s="205" t="s">
        <v>85</v>
      </c>
      <c r="AY210" s="18" t="s">
        <v>209</v>
      </c>
      <c r="BE210" s="206">
        <f>IF(N210="základní",J210,0)</f>
        <v>0</v>
      </c>
      <c r="BF210" s="206">
        <f>IF(N210="snížená",J210,0)</f>
        <v>0</v>
      </c>
      <c r="BG210" s="206">
        <f>IF(N210="zákl. přenesená",J210,0)</f>
        <v>0</v>
      </c>
      <c r="BH210" s="206">
        <f>IF(N210="sníž. přenesená",J210,0)</f>
        <v>0</v>
      </c>
      <c r="BI210" s="206">
        <f>IF(N210="nulová",J210,0)</f>
        <v>0</v>
      </c>
      <c r="BJ210" s="18" t="s">
        <v>85</v>
      </c>
      <c r="BK210" s="206">
        <f>ROUND(I210*H210,2)</f>
        <v>0</v>
      </c>
      <c r="BL210" s="18" t="s">
        <v>218</v>
      </c>
      <c r="BM210" s="205" t="s">
        <v>9149</v>
      </c>
    </row>
    <row r="211" spans="1:65" s="2" customFormat="1" ht="68.25">
      <c r="A211" s="35"/>
      <c r="B211" s="36"/>
      <c r="C211" s="37"/>
      <c r="D211" s="214" t="s">
        <v>807</v>
      </c>
      <c r="E211" s="37"/>
      <c r="F211" s="256" t="s">
        <v>9150</v>
      </c>
      <c r="G211" s="37"/>
      <c r="H211" s="37"/>
      <c r="I211" s="257"/>
      <c r="J211" s="37"/>
      <c r="K211" s="37"/>
      <c r="L211" s="40"/>
      <c r="M211" s="258"/>
      <c r="N211" s="259"/>
      <c r="O211" s="72"/>
      <c r="P211" s="72"/>
      <c r="Q211" s="72"/>
      <c r="R211" s="72"/>
      <c r="S211" s="72"/>
      <c r="T211" s="73"/>
      <c r="U211" s="35"/>
      <c r="V211" s="35"/>
      <c r="W211" s="35"/>
      <c r="X211" s="35"/>
      <c r="Y211" s="35"/>
      <c r="Z211" s="35"/>
      <c r="AA211" s="35"/>
      <c r="AB211" s="35"/>
      <c r="AC211" s="35"/>
      <c r="AD211" s="35"/>
      <c r="AE211" s="35"/>
      <c r="AT211" s="18" t="s">
        <v>807</v>
      </c>
      <c r="AU211" s="18" t="s">
        <v>85</v>
      </c>
    </row>
    <row r="212" spans="1:65" s="2" customFormat="1" ht="21.75" customHeight="1">
      <c r="A212" s="35"/>
      <c r="B212" s="36"/>
      <c r="C212" s="193" t="s">
        <v>518</v>
      </c>
      <c r="D212" s="193" t="s">
        <v>214</v>
      </c>
      <c r="E212" s="194" t="s">
        <v>9151</v>
      </c>
      <c r="F212" s="195" t="s">
        <v>9152</v>
      </c>
      <c r="G212" s="196" t="s">
        <v>2761</v>
      </c>
      <c r="H212" s="197">
        <v>1429</v>
      </c>
      <c r="I212" s="198"/>
      <c r="J212" s="199">
        <f>ROUND(I212*H212,2)</f>
        <v>0</v>
      </c>
      <c r="K212" s="200"/>
      <c r="L212" s="40"/>
      <c r="M212" s="201" t="s">
        <v>1</v>
      </c>
      <c r="N212" s="202" t="s">
        <v>42</v>
      </c>
      <c r="O212" s="72"/>
      <c r="P212" s="203">
        <f>O212*H212</f>
        <v>0</v>
      </c>
      <c r="Q212" s="203">
        <v>0</v>
      </c>
      <c r="R212" s="203">
        <f>Q212*H212</f>
        <v>0</v>
      </c>
      <c r="S212" s="203">
        <v>0</v>
      </c>
      <c r="T212" s="204">
        <f>S212*H212</f>
        <v>0</v>
      </c>
      <c r="U212" s="35"/>
      <c r="V212" s="35"/>
      <c r="W212" s="35"/>
      <c r="X212" s="35"/>
      <c r="Y212" s="35"/>
      <c r="Z212" s="35"/>
      <c r="AA212" s="35"/>
      <c r="AB212" s="35"/>
      <c r="AC212" s="35"/>
      <c r="AD212" s="35"/>
      <c r="AE212" s="35"/>
      <c r="AR212" s="205" t="s">
        <v>218</v>
      </c>
      <c r="AT212" s="205" t="s">
        <v>214</v>
      </c>
      <c r="AU212" s="205" t="s">
        <v>85</v>
      </c>
      <c r="AY212" s="18" t="s">
        <v>209</v>
      </c>
      <c r="BE212" s="206">
        <f>IF(N212="základní",J212,0)</f>
        <v>0</v>
      </c>
      <c r="BF212" s="206">
        <f>IF(N212="snížená",J212,0)</f>
        <v>0</v>
      </c>
      <c r="BG212" s="206">
        <f>IF(N212="zákl. přenesená",J212,0)</f>
        <v>0</v>
      </c>
      <c r="BH212" s="206">
        <f>IF(N212="sníž. přenesená",J212,0)</f>
        <v>0</v>
      </c>
      <c r="BI212" s="206">
        <f>IF(N212="nulová",J212,0)</f>
        <v>0</v>
      </c>
      <c r="BJ212" s="18" t="s">
        <v>85</v>
      </c>
      <c r="BK212" s="206">
        <f>ROUND(I212*H212,2)</f>
        <v>0</v>
      </c>
      <c r="BL212" s="18" t="s">
        <v>218</v>
      </c>
      <c r="BM212" s="205" t="s">
        <v>9153</v>
      </c>
    </row>
    <row r="213" spans="1:65" s="2" customFormat="1" ht="58.5">
      <c r="A213" s="35"/>
      <c r="B213" s="36"/>
      <c r="C213" s="37"/>
      <c r="D213" s="214" t="s">
        <v>807</v>
      </c>
      <c r="E213" s="37"/>
      <c r="F213" s="256" t="s">
        <v>9154</v>
      </c>
      <c r="G213" s="37"/>
      <c r="H213" s="37"/>
      <c r="I213" s="257"/>
      <c r="J213" s="37"/>
      <c r="K213" s="37"/>
      <c r="L213" s="40"/>
      <c r="M213" s="258"/>
      <c r="N213" s="259"/>
      <c r="O213" s="72"/>
      <c r="P213" s="72"/>
      <c r="Q213" s="72"/>
      <c r="R213" s="72"/>
      <c r="S213" s="72"/>
      <c r="T213" s="73"/>
      <c r="U213" s="35"/>
      <c r="V213" s="35"/>
      <c r="W213" s="35"/>
      <c r="X213" s="35"/>
      <c r="Y213" s="35"/>
      <c r="Z213" s="35"/>
      <c r="AA213" s="35"/>
      <c r="AB213" s="35"/>
      <c r="AC213" s="35"/>
      <c r="AD213" s="35"/>
      <c r="AE213" s="35"/>
      <c r="AT213" s="18" t="s">
        <v>807</v>
      </c>
      <c r="AU213" s="18" t="s">
        <v>85</v>
      </c>
    </row>
    <row r="214" spans="1:65" s="2" customFormat="1" ht="21.75" customHeight="1">
      <c r="A214" s="35"/>
      <c r="B214" s="36"/>
      <c r="C214" s="193" t="s">
        <v>524</v>
      </c>
      <c r="D214" s="193" t="s">
        <v>214</v>
      </c>
      <c r="E214" s="194" t="s">
        <v>9155</v>
      </c>
      <c r="F214" s="195" t="s">
        <v>9156</v>
      </c>
      <c r="G214" s="196" t="s">
        <v>2761</v>
      </c>
      <c r="H214" s="197">
        <v>85</v>
      </c>
      <c r="I214" s="198"/>
      <c r="J214" s="199">
        <f>ROUND(I214*H214,2)</f>
        <v>0</v>
      </c>
      <c r="K214" s="200"/>
      <c r="L214" s="40"/>
      <c r="M214" s="201" t="s">
        <v>1</v>
      </c>
      <c r="N214" s="202" t="s">
        <v>42</v>
      </c>
      <c r="O214" s="72"/>
      <c r="P214" s="203">
        <f>O214*H214</f>
        <v>0</v>
      </c>
      <c r="Q214" s="203">
        <v>0</v>
      </c>
      <c r="R214" s="203">
        <f>Q214*H214</f>
        <v>0</v>
      </c>
      <c r="S214" s="203">
        <v>0</v>
      </c>
      <c r="T214" s="204">
        <f>S214*H214</f>
        <v>0</v>
      </c>
      <c r="U214" s="35"/>
      <c r="V214" s="35"/>
      <c r="W214" s="35"/>
      <c r="X214" s="35"/>
      <c r="Y214" s="35"/>
      <c r="Z214" s="35"/>
      <c r="AA214" s="35"/>
      <c r="AB214" s="35"/>
      <c r="AC214" s="35"/>
      <c r="AD214" s="35"/>
      <c r="AE214" s="35"/>
      <c r="AR214" s="205" t="s">
        <v>218</v>
      </c>
      <c r="AT214" s="205" t="s">
        <v>214</v>
      </c>
      <c r="AU214" s="205" t="s">
        <v>85</v>
      </c>
      <c r="AY214" s="18" t="s">
        <v>209</v>
      </c>
      <c r="BE214" s="206">
        <f>IF(N214="základní",J214,0)</f>
        <v>0</v>
      </c>
      <c r="BF214" s="206">
        <f>IF(N214="snížená",J214,0)</f>
        <v>0</v>
      </c>
      <c r="BG214" s="206">
        <f>IF(N214="zákl. přenesená",J214,0)</f>
        <v>0</v>
      </c>
      <c r="BH214" s="206">
        <f>IF(N214="sníž. přenesená",J214,0)</f>
        <v>0</v>
      </c>
      <c r="BI214" s="206">
        <f>IF(N214="nulová",J214,0)</f>
        <v>0</v>
      </c>
      <c r="BJ214" s="18" t="s">
        <v>85</v>
      </c>
      <c r="BK214" s="206">
        <f>ROUND(I214*H214,2)</f>
        <v>0</v>
      </c>
      <c r="BL214" s="18" t="s">
        <v>218</v>
      </c>
      <c r="BM214" s="205" t="s">
        <v>9157</v>
      </c>
    </row>
    <row r="215" spans="1:65" s="2" customFormat="1" ht="68.25">
      <c r="A215" s="35"/>
      <c r="B215" s="36"/>
      <c r="C215" s="37"/>
      <c r="D215" s="214" t="s">
        <v>807</v>
      </c>
      <c r="E215" s="37"/>
      <c r="F215" s="256" t="s">
        <v>9158</v>
      </c>
      <c r="G215" s="37"/>
      <c r="H215" s="37"/>
      <c r="I215" s="257"/>
      <c r="J215" s="37"/>
      <c r="K215" s="37"/>
      <c r="L215" s="40"/>
      <c r="M215" s="258"/>
      <c r="N215" s="259"/>
      <c r="O215" s="72"/>
      <c r="P215" s="72"/>
      <c r="Q215" s="72"/>
      <c r="R215" s="72"/>
      <c r="S215" s="72"/>
      <c r="T215" s="73"/>
      <c r="U215" s="35"/>
      <c r="V215" s="35"/>
      <c r="W215" s="35"/>
      <c r="X215" s="35"/>
      <c r="Y215" s="35"/>
      <c r="Z215" s="35"/>
      <c r="AA215" s="35"/>
      <c r="AB215" s="35"/>
      <c r="AC215" s="35"/>
      <c r="AD215" s="35"/>
      <c r="AE215" s="35"/>
      <c r="AT215" s="18" t="s">
        <v>807</v>
      </c>
      <c r="AU215" s="18" t="s">
        <v>85</v>
      </c>
    </row>
    <row r="216" spans="1:65" s="2" customFormat="1" ht="21.75" customHeight="1">
      <c r="A216" s="35"/>
      <c r="B216" s="36"/>
      <c r="C216" s="193" t="s">
        <v>530</v>
      </c>
      <c r="D216" s="193" t="s">
        <v>214</v>
      </c>
      <c r="E216" s="194" t="s">
        <v>9159</v>
      </c>
      <c r="F216" s="195" t="s">
        <v>9160</v>
      </c>
      <c r="G216" s="196" t="s">
        <v>2761</v>
      </c>
      <c r="H216" s="197">
        <v>26</v>
      </c>
      <c r="I216" s="198"/>
      <c r="J216" s="199">
        <f>ROUND(I216*H216,2)</f>
        <v>0</v>
      </c>
      <c r="K216" s="200"/>
      <c r="L216" s="40"/>
      <c r="M216" s="201" t="s">
        <v>1</v>
      </c>
      <c r="N216" s="202" t="s">
        <v>42</v>
      </c>
      <c r="O216" s="72"/>
      <c r="P216" s="203">
        <f>O216*H216</f>
        <v>0</v>
      </c>
      <c r="Q216" s="203">
        <v>0</v>
      </c>
      <c r="R216" s="203">
        <f>Q216*H216</f>
        <v>0</v>
      </c>
      <c r="S216" s="203">
        <v>0</v>
      </c>
      <c r="T216" s="204">
        <f>S216*H216</f>
        <v>0</v>
      </c>
      <c r="U216" s="35"/>
      <c r="V216" s="35"/>
      <c r="W216" s="35"/>
      <c r="X216" s="35"/>
      <c r="Y216" s="35"/>
      <c r="Z216" s="35"/>
      <c r="AA216" s="35"/>
      <c r="AB216" s="35"/>
      <c r="AC216" s="35"/>
      <c r="AD216" s="35"/>
      <c r="AE216" s="35"/>
      <c r="AR216" s="205" t="s">
        <v>218</v>
      </c>
      <c r="AT216" s="205" t="s">
        <v>214</v>
      </c>
      <c r="AU216" s="205" t="s">
        <v>85</v>
      </c>
      <c r="AY216" s="18" t="s">
        <v>209</v>
      </c>
      <c r="BE216" s="206">
        <f>IF(N216="základní",J216,0)</f>
        <v>0</v>
      </c>
      <c r="BF216" s="206">
        <f>IF(N216="snížená",J216,0)</f>
        <v>0</v>
      </c>
      <c r="BG216" s="206">
        <f>IF(N216="zákl. přenesená",J216,0)</f>
        <v>0</v>
      </c>
      <c r="BH216" s="206">
        <f>IF(N216="sníž. přenesená",J216,0)</f>
        <v>0</v>
      </c>
      <c r="BI216" s="206">
        <f>IF(N216="nulová",J216,0)</f>
        <v>0</v>
      </c>
      <c r="BJ216" s="18" t="s">
        <v>85</v>
      </c>
      <c r="BK216" s="206">
        <f>ROUND(I216*H216,2)</f>
        <v>0</v>
      </c>
      <c r="BL216" s="18" t="s">
        <v>218</v>
      </c>
      <c r="BM216" s="205" t="s">
        <v>9161</v>
      </c>
    </row>
    <row r="217" spans="1:65" s="2" customFormat="1" ht="68.25">
      <c r="A217" s="35"/>
      <c r="B217" s="36"/>
      <c r="C217" s="37"/>
      <c r="D217" s="214" t="s">
        <v>807</v>
      </c>
      <c r="E217" s="37"/>
      <c r="F217" s="256" t="s">
        <v>9162</v>
      </c>
      <c r="G217" s="37"/>
      <c r="H217" s="37"/>
      <c r="I217" s="257"/>
      <c r="J217" s="37"/>
      <c r="K217" s="37"/>
      <c r="L217" s="40"/>
      <c r="M217" s="258"/>
      <c r="N217" s="259"/>
      <c r="O217" s="72"/>
      <c r="P217" s="72"/>
      <c r="Q217" s="72"/>
      <c r="R217" s="72"/>
      <c r="S217" s="72"/>
      <c r="T217" s="73"/>
      <c r="U217" s="35"/>
      <c r="V217" s="35"/>
      <c r="W217" s="35"/>
      <c r="X217" s="35"/>
      <c r="Y217" s="35"/>
      <c r="Z217" s="35"/>
      <c r="AA217" s="35"/>
      <c r="AB217" s="35"/>
      <c r="AC217" s="35"/>
      <c r="AD217" s="35"/>
      <c r="AE217" s="35"/>
      <c r="AT217" s="18" t="s">
        <v>807</v>
      </c>
      <c r="AU217" s="18" t="s">
        <v>85</v>
      </c>
    </row>
    <row r="218" spans="1:65" s="2" customFormat="1" ht="16.5" customHeight="1">
      <c r="A218" s="35"/>
      <c r="B218" s="36"/>
      <c r="C218" s="193" t="s">
        <v>536</v>
      </c>
      <c r="D218" s="193" t="s">
        <v>214</v>
      </c>
      <c r="E218" s="194" t="s">
        <v>9163</v>
      </c>
      <c r="F218" s="195" t="s">
        <v>9164</v>
      </c>
      <c r="G218" s="196" t="s">
        <v>2761</v>
      </c>
      <c r="H218" s="197">
        <v>86</v>
      </c>
      <c r="I218" s="198"/>
      <c r="J218" s="199">
        <f>ROUND(I218*H218,2)</f>
        <v>0</v>
      </c>
      <c r="K218" s="200"/>
      <c r="L218" s="40"/>
      <c r="M218" s="201" t="s">
        <v>1</v>
      </c>
      <c r="N218" s="202" t="s">
        <v>42</v>
      </c>
      <c r="O218" s="72"/>
      <c r="P218" s="203">
        <f>O218*H218</f>
        <v>0</v>
      </c>
      <c r="Q218" s="203">
        <v>0</v>
      </c>
      <c r="R218" s="203">
        <f>Q218*H218</f>
        <v>0</v>
      </c>
      <c r="S218" s="203">
        <v>0</v>
      </c>
      <c r="T218" s="204">
        <f>S218*H218</f>
        <v>0</v>
      </c>
      <c r="U218" s="35"/>
      <c r="V218" s="35"/>
      <c r="W218" s="35"/>
      <c r="X218" s="35"/>
      <c r="Y218" s="35"/>
      <c r="Z218" s="35"/>
      <c r="AA218" s="35"/>
      <c r="AB218" s="35"/>
      <c r="AC218" s="35"/>
      <c r="AD218" s="35"/>
      <c r="AE218" s="35"/>
      <c r="AR218" s="205" t="s">
        <v>218</v>
      </c>
      <c r="AT218" s="205" t="s">
        <v>214</v>
      </c>
      <c r="AU218" s="205" t="s">
        <v>85</v>
      </c>
      <c r="AY218" s="18" t="s">
        <v>209</v>
      </c>
      <c r="BE218" s="206">
        <f>IF(N218="základní",J218,0)</f>
        <v>0</v>
      </c>
      <c r="BF218" s="206">
        <f>IF(N218="snížená",J218,0)</f>
        <v>0</v>
      </c>
      <c r="BG218" s="206">
        <f>IF(N218="zákl. přenesená",J218,0)</f>
        <v>0</v>
      </c>
      <c r="BH218" s="206">
        <f>IF(N218="sníž. přenesená",J218,0)</f>
        <v>0</v>
      </c>
      <c r="BI218" s="206">
        <f>IF(N218="nulová",J218,0)</f>
        <v>0</v>
      </c>
      <c r="BJ218" s="18" t="s">
        <v>85</v>
      </c>
      <c r="BK218" s="206">
        <f>ROUND(I218*H218,2)</f>
        <v>0</v>
      </c>
      <c r="BL218" s="18" t="s">
        <v>218</v>
      </c>
      <c r="BM218" s="205" t="s">
        <v>9165</v>
      </c>
    </row>
    <row r="219" spans="1:65" s="2" customFormat="1" ht="19.5">
      <c r="A219" s="35"/>
      <c r="B219" s="36"/>
      <c r="C219" s="37"/>
      <c r="D219" s="214" t="s">
        <v>807</v>
      </c>
      <c r="E219" s="37"/>
      <c r="F219" s="256" t="s">
        <v>9166</v>
      </c>
      <c r="G219" s="37"/>
      <c r="H219" s="37"/>
      <c r="I219" s="257"/>
      <c r="J219" s="37"/>
      <c r="K219" s="37"/>
      <c r="L219" s="40"/>
      <c r="M219" s="258"/>
      <c r="N219" s="259"/>
      <c r="O219" s="72"/>
      <c r="P219" s="72"/>
      <c r="Q219" s="72"/>
      <c r="R219" s="72"/>
      <c r="S219" s="72"/>
      <c r="T219" s="73"/>
      <c r="U219" s="35"/>
      <c r="V219" s="35"/>
      <c r="W219" s="35"/>
      <c r="X219" s="35"/>
      <c r="Y219" s="35"/>
      <c r="Z219" s="35"/>
      <c r="AA219" s="35"/>
      <c r="AB219" s="35"/>
      <c r="AC219" s="35"/>
      <c r="AD219" s="35"/>
      <c r="AE219" s="35"/>
      <c r="AT219" s="18" t="s">
        <v>807</v>
      </c>
      <c r="AU219" s="18" t="s">
        <v>85</v>
      </c>
    </row>
    <row r="220" spans="1:65" s="2" customFormat="1" ht="16.5" customHeight="1">
      <c r="A220" s="35"/>
      <c r="B220" s="36"/>
      <c r="C220" s="193" t="s">
        <v>922</v>
      </c>
      <c r="D220" s="193" t="s">
        <v>214</v>
      </c>
      <c r="E220" s="194" t="s">
        <v>9167</v>
      </c>
      <c r="F220" s="195" t="s">
        <v>9168</v>
      </c>
      <c r="G220" s="196" t="s">
        <v>2761</v>
      </c>
      <c r="H220" s="197">
        <v>26</v>
      </c>
      <c r="I220" s="198"/>
      <c r="J220" s="199">
        <f>ROUND(I220*H220,2)</f>
        <v>0</v>
      </c>
      <c r="K220" s="200"/>
      <c r="L220" s="40"/>
      <c r="M220" s="201" t="s">
        <v>1</v>
      </c>
      <c r="N220" s="202" t="s">
        <v>42</v>
      </c>
      <c r="O220" s="72"/>
      <c r="P220" s="203">
        <f>O220*H220</f>
        <v>0</v>
      </c>
      <c r="Q220" s="203">
        <v>0</v>
      </c>
      <c r="R220" s="203">
        <f>Q220*H220</f>
        <v>0</v>
      </c>
      <c r="S220" s="203">
        <v>0</v>
      </c>
      <c r="T220" s="204">
        <f>S220*H220</f>
        <v>0</v>
      </c>
      <c r="U220" s="35"/>
      <c r="V220" s="35"/>
      <c r="W220" s="35"/>
      <c r="X220" s="35"/>
      <c r="Y220" s="35"/>
      <c r="Z220" s="35"/>
      <c r="AA220" s="35"/>
      <c r="AB220" s="35"/>
      <c r="AC220" s="35"/>
      <c r="AD220" s="35"/>
      <c r="AE220" s="35"/>
      <c r="AR220" s="205" t="s">
        <v>218</v>
      </c>
      <c r="AT220" s="205" t="s">
        <v>214</v>
      </c>
      <c r="AU220" s="205" t="s">
        <v>85</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218</v>
      </c>
      <c r="BM220" s="205" t="s">
        <v>9169</v>
      </c>
    </row>
    <row r="221" spans="1:65" s="2" customFormat="1" ht="19.5">
      <c r="A221" s="35"/>
      <c r="B221" s="36"/>
      <c r="C221" s="37"/>
      <c r="D221" s="214" t="s">
        <v>807</v>
      </c>
      <c r="E221" s="37"/>
      <c r="F221" s="256" t="s">
        <v>9166</v>
      </c>
      <c r="G221" s="37"/>
      <c r="H221" s="37"/>
      <c r="I221" s="257"/>
      <c r="J221" s="37"/>
      <c r="K221" s="37"/>
      <c r="L221" s="40"/>
      <c r="M221" s="258"/>
      <c r="N221" s="259"/>
      <c r="O221" s="72"/>
      <c r="P221" s="72"/>
      <c r="Q221" s="72"/>
      <c r="R221" s="72"/>
      <c r="S221" s="72"/>
      <c r="T221" s="73"/>
      <c r="U221" s="35"/>
      <c r="V221" s="35"/>
      <c r="W221" s="35"/>
      <c r="X221" s="35"/>
      <c r="Y221" s="35"/>
      <c r="Z221" s="35"/>
      <c r="AA221" s="35"/>
      <c r="AB221" s="35"/>
      <c r="AC221" s="35"/>
      <c r="AD221" s="35"/>
      <c r="AE221" s="35"/>
      <c r="AT221" s="18" t="s">
        <v>807</v>
      </c>
      <c r="AU221" s="18" t="s">
        <v>85</v>
      </c>
    </row>
    <row r="222" spans="1:65" s="12" customFormat="1" ht="22.9" customHeight="1">
      <c r="B222" s="177"/>
      <c r="C222" s="178"/>
      <c r="D222" s="179" t="s">
        <v>76</v>
      </c>
      <c r="E222" s="191" t="s">
        <v>9170</v>
      </c>
      <c r="F222" s="191" t="s">
        <v>9171</v>
      </c>
      <c r="G222" s="178"/>
      <c r="H222" s="178"/>
      <c r="I222" s="181"/>
      <c r="J222" s="192">
        <f>BK222</f>
        <v>0</v>
      </c>
      <c r="K222" s="178"/>
      <c r="L222" s="183"/>
      <c r="M222" s="184"/>
      <c r="N222" s="185"/>
      <c r="O222" s="185"/>
      <c r="P222" s="186">
        <f>SUM(P223:P252)</f>
        <v>0</v>
      </c>
      <c r="Q222" s="185"/>
      <c r="R222" s="186">
        <f>SUM(R223:R252)</f>
        <v>0</v>
      </c>
      <c r="S222" s="185"/>
      <c r="T222" s="187">
        <f>SUM(T223:T252)</f>
        <v>0</v>
      </c>
      <c r="AR222" s="188" t="s">
        <v>85</v>
      </c>
      <c r="AT222" s="189" t="s">
        <v>76</v>
      </c>
      <c r="AU222" s="189" t="s">
        <v>85</v>
      </c>
      <c r="AY222" s="188" t="s">
        <v>209</v>
      </c>
      <c r="BK222" s="190">
        <f>SUM(BK223:BK252)</f>
        <v>0</v>
      </c>
    </row>
    <row r="223" spans="1:65" s="2" customFormat="1" ht="37.9" customHeight="1">
      <c r="A223" s="35"/>
      <c r="B223" s="36"/>
      <c r="C223" s="193" t="s">
        <v>928</v>
      </c>
      <c r="D223" s="193" t="s">
        <v>214</v>
      </c>
      <c r="E223" s="194" t="s">
        <v>9172</v>
      </c>
      <c r="F223" s="195" t="s">
        <v>9173</v>
      </c>
      <c r="G223" s="196" t="s">
        <v>2761</v>
      </c>
      <c r="H223" s="197">
        <v>245</v>
      </c>
      <c r="I223" s="198"/>
      <c r="J223" s="199">
        <f>ROUND(I223*H223,2)</f>
        <v>0</v>
      </c>
      <c r="K223" s="200"/>
      <c r="L223" s="40"/>
      <c r="M223" s="201" t="s">
        <v>1</v>
      </c>
      <c r="N223" s="202" t="s">
        <v>42</v>
      </c>
      <c r="O223" s="72"/>
      <c r="P223" s="203">
        <f>O223*H223</f>
        <v>0</v>
      </c>
      <c r="Q223" s="203">
        <v>0</v>
      </c>
      <c r="R223" s="203">
        <f>Q223*H223</f>
        <v>0</v>
      </c>
      <c r="S223" s="203">
        <v>0</v>
      </c>
      <c r="T223" s="204">
        <f>S223*H223</f>
        <v>0</v>
      </c>
      <c r="U223" s="35"/>
      <c r="V223" s="35"/>
      <c r="W223" s="35"/>
      <c r="X223" s="35"/>
      <c r="Y223" s="35"/>
      <c r="Z223" s="35"/>
      <c r="AA223" s="35"/>
      <c r="AB223" s="35"/>
      <c r="AC223" s="35"/>
      <c r="AD223" s="35"/>
      <c r="AE223" s="35"/>
      <c r="AR223" s="205" t="s">
        <v>218</v>
      </c>
      <c r="AT223" s="205" t="s">
        <v>214</v>
      </c>
      <c r="AU223" s="205" t="s">
        <v>87</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9174</v>
      </c>
    </row>
    <row r="224" spans="1:65" s="2" customFormat="1" ht="19.5">
      <c r="A224" s="35"/>
      <c r="B224" s="36"/>
      <c r="C224" s="37"/>
      <c r="D224" s="214" t="s">
        <v>807</v>
      </c>
      <c r="E224" s="37"/>
      <c r="F224" s="256" t="s">
        <v>9166</v>
      </c>
      <c r="G224" s="37"/>
      <c r="H224" s="37"/>
      <c r="I224" s="257"/>
      <c r="J224" s="37"/>
      <c r="K224" s="37"/>
      <c r="L224" s="40"/>
      <c r="M224" s="258"/>
      <c r="N224" s="259"/>
      <c r="O224" s="72"/>
      <c r="P224" s="72"/>
      <c r="Q224" s="72"/>
      <c r="R224" s="72"/>
      <c r="S224" s="72"/>
      <c r="T224" s="73"/>
      <c r="U224" s="35"/>
      <c r="V224" s="35"/>
      <c r="W224" s="35"/>
      <c r="X224" s="35"/>
      <c r="Y224" s="35"/>
      <c r="Z224" s="35"/>
      <c r="AA224" s="35"/>
      <c r="AB224" s="35"/>
      <c r="AC224" s="35"/>
      <c r="AD224" s="35"/>
      <c r="AE224" s="35"/>
      <c r="AT224" s="18" t="s">
        <v>807</v>
      </c>
      <c r="AU224" s="18" t="s">
        <v>87</v>
      </c>
    </row>
    <row r="225" spans="1:65" s="2" customFormat="1" ht="37.9" customHeight="1">
      <c r="A225" s="35"/>
      <c r="B225" s="36"/>
      <c r="C225" s="193" t="s">
        <v>951</v>
      </c>
      <c r="D225" s="193" t="s">
        <v>214</v>
      </c>
      <c r="E225" s="194" t="s">
        <v>9175</v>
      </c>
      <c r="F225" s="195" t="s">
        <v>9176</v>
      </c>
      <c r="G225" s="196" t="s">
        <v>2761</v>
      </c>
      <c r="H225" s="197">
        <v>302</v>
      </c>
      <c r="I225" s="198"/>
      <c r="J225" s="199">
        <f>ROUND(I225*H225,2)</f>
        <v>0</v>
      </c>
      <c r="K225" s="200"/>
      <c r="L225" s="40"/>
      <c r="M225" s="201" t="s">
        <v>1</v>
      </c>
      <c r="N225" s="202" t="s">
        <v>42</v>
      </c>
      <c r="O225" s="72"/>
      <c r="P225" s="203">
        <f>O225*H225</f>
        <v>0</v>
      </c>
      <c r="Q225" s="203">
        <v>0</v>
      </c>
      <c r="R225" s="203">
        <f>Q225*H225</f>
        <v>0</v>
      </c>
      <c r="S225" s="203">
        <v>0</v>
      </c>
      <c r="T225" s="204">
        <f>S225*H225</f>
        <v>0</v>
      </c>
      <c r="U225" s="35"/>
      <c r="V225" s="35"/>
      <c r="W225" s="35"/>
      <c r="X225" s="35"/>
      <c r="Y225" s="35"/>
      <c r="Z225" s="35"/>
      <c r="AA225" s="35"/>
      <c r="AB225" s="35"/>
      <c r="AC225" s="35"/>
      <c r="AD225" s="35"/>
      <c r="AE225" s="35"/>
      <c r="AR225" s="205" t="s">
        <v>218</v>
      </c>
      <c r="AT225" s="205" t="s">
        <v>214</v>
      </c>
      <c r="AU225" s="205" t="s">
        <v>87</v>
      </c>
      <c r="AY225" s="18" t="s">
        <v>209</v>
      </c>
      <c r="BE225" s="206">
        <f>IF(N225="základní",J225,0)</f>
        <v>0</v>
      </c>
      <c r="BF225" s="206">
        <f>IF(N225="snížená",J225,0)</f>
        <v>0</v>
      </c>
      <c r="BG225" s="206">
        <f>IF(N225="zákl. přenesená",J225,0)</f>
        <v>0</v>
      </c>
      <c r="BH225" s="206">
        <f>IF(N225="sníž. přenesená",J225,0)</f>
        <v>0</v>
      </c>
      <c r="BI225" s="206">
        <f>IF(N225="nulová",J225,0)</f>
        <v>0</v>
      </c>
      <c r="BJ225" s="18" t="s">
        <v>85</v>
      </c>
      <c r="BK225" s="206">
        <f>ROUND(I225*H225,2)</f>
        <v>0</v>
      </c>
      <c r="BL225" s="18" t="s">
        <v>218</v>
      </c>
      <c r="BM225" s="205" t="s">
        <v>9177</v>
      </c>
    </row>
    <row r="226" spans="1:65" s="2" customFormat="1" ht="19.5">
      <c r="A226" s="35"/>
      <c r="B226" s="36"/>
      <c r="C226" s="37"/>
      <c r="D226" s="214" t="s">
        <v>807</v>
      </c>
      <c r="E226" s="37"/>
      <c r="F226" s="256" t="s">
        <v>9166</v>
      </c>
      <c r="G226" s="37"/>
      <c r="H226" s="37"/>
      <c r="I226" s="257"/>
      <c r="J226" s="37"/>
      <c r="K226" s="37"/>
      <c r="L226" s="40"/>
      <c r="M226" s="258"/>
      <c r="N226" s="259"/>
      <c r="O226" s="72"/>
      <c r="P226" s="72"/>
      <c r="Q226" s="72"/>
      <c r="R226" s="72"/>
      <c r="S226" s="72"/>
      <c r="T226" s="73"/>
      <c r="U226" s="35"/>
      <c r="V226" s="35"/>
      <c r="W226" s="35"/>
      <c r="X226" s="35"/>
      <c r="Y226" s="35"/>
      <c r="Z226" s="35"/>
      <c r="AA226" s="35"/>
      <c r="AB226" s="35"/>
      <c r="AC226" s="35"/>
      <c r="AD226" s="35"/>
      <c r="AE226" s="35"/>
      <c r="AT226" s="18" t="s">
        <v>807</v>
      </c>
      <c r="AU226" s="18" t="s">
        <v>87</v>
      </c>
    </row>
    <row r="227" spans="1:65" s="2" customFormat="1" ht="37.9" customHeight="1">
      <c r="A227" s="35"/>
      <c r="B227" s="36"/>
      <c r="C227" s="193" t="s">
        <v>955</v>
      </c>
      <c r="D227" s="193" t="s">
        <v>214</v>
      </c>
      <c r="E227" s="194" t="s">
        <v>9178</v>
      </c>
      <c r="F227" s="195" t="s">
        <v>9179</v>
      </c>
      <c r="G227" s="196" t="s">
        <v>2761</v>
      </c>
      <c r="H227" s="197">
        <v>23</v>
      </c>
      <c r="I227" s="198"/>
      <c r="J227" s="199">
        <f>ROUND(I227*H227,2)</f>
        <v>0</v>
      </c>
      <c r="K227" s="200"/>
      <c r="L227" s="40"/>
      <c r="M227" s="201" t="s">
        <v>1</v>
      </c>
      <c r="N227" s="202" t="s">
        <v>42</v>
      </c>
      <c r="O227" s="72"/>
      <c r="P227" s="203">
        <f>O227*H227</f>
        <v>0</v>
      </c>
      <c r="Q227" s="203">
        <v>0</v>
      </c>
      <c r="R227" s="203">
        <f>Q227*H227</f>
        <v>0</v>
      </c>
      <c r="S227" s="203">
        <v>0</v>
      </c>
      <c r="T227" s="204">
        <f>S227*H227</f>
        <v>0</v>
      </c>
      <c r="U227" s="35"/>
      <c r="V227" s="35"/>
      <c r="W227" s="35"/>
      <c r="X227" s="35"/>
      <c r="Y227" s="35"/>
      <c r="Z227" s="35"/>
      <c r="AA227" s="35"/>
      <c r="AB227" s="35"/>
      <c r="AC227" s="35"/>
      <c r="AD227" s="35"/>
      <c r="AE227" s="35"/>
      <c r="AR227" s="205" t="s">
        <v>218</v>
      </c>
      <c r="AT227" s="205" t="s">
        <v>214</v>
      </c>
      <c r="AU227" s="205" t="s">
        <v>87</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9180</v>
      </c>
    </row>
    <row r="228" spans="1:65" s="2" customFormat="1" ht="19.5">
      <c r="A228" s="35"/>
      <c r="B228" s="36"/>
      <c r="C228" s="37"/>
      <c r="D228" s="214" t="s">
        <v>807</v>
      </c>
      <c r="E228" s="37"/>
      <c r="F228" s="256" t="s">
        <v>9166</v>
      </c>
      <c r="G228" s="37"/>
      <c r="H228" s="37"/>
      <c r="I228" s="257"/>
      <c r="J228" s="37"/>
      <c r="K228" s="37"/>
      <c r="L228" s="40"/>
      <c r="M228" s="258"/>
      <c r="N228" s="259"/>
      <c r="O228" s="72"/>
      <c r="P228" s="72"/>
      <c r="Q228" s="72"/>
      <c r="R228" s="72"/>
      <c r="S228" s="72"/>
      <c r="T228" s="73"/>
      <c r="U228" s="35"/>
      <c r="V228" s="35"/>
      <c r="W228" s="35"/>
      <c r="X228" s="35"/>
      <c r="Y228" s="35"/>
      <c r="Z228" s="35"/>
      <c r="AA228" s="35"/>
      <c r="AB228" s="35"/>
      <c r="AC228" s="35"/>
      <c r="AD228" s="35"/>
      <c r="AE228" s="35"/>
      <c r="AT228" s="18" t="s">
        <v>807</v>
      </c>
      <c r="AU228" s="18" t="s">
        <v>87</v>
      </c>
    </row>
    <row r="229" spans="1:65" s="2" customFormat="1" ht="37.9" customHeight="1">
      <c r="A229" s="35"/>
      <c r="B229" s="36"/>
      <c r="C229" s="193" t="s">
        <v>957</v>
      </c>
      <c r="D229" s="193" t="s">
        <v>214</v>
      </c>
      <c r="E229" s="194" t="s">
        <v>9181</v>
      </c>
      <c r="F229" s="195" t="s">
        <v>9182</v>
      </c>
      <c r="G229" s="196" t="s">
        <v>2761</v>
      </c>
      <c r="H229" s="197">
        <v>19</v>
      </c>
      <c r="I229" s="198"/>
      <c r="J229" s="199">
        <f>ROUND(I229*H229,2)</f>
        <v>0</v>
      </c>
      <c r="K229" s="200"/>
      <c r="L229" s="40"/>
      <c r="M229" s="201" t="s">
        <v>1</v>
      </c>
      <c r="N229" s="202" t="s">
        <v>42</v>
      </c>
      <c r="O229" s="72"/>
      <c r="P229" s="203">
        <f>O229*H229</f>
        <v>0</v>
      </c>
      <c r="Q229" s="203">
        <v>0</v>
      </c>
      <c r="R229" s="203">
        <f>Q229*H229</f>
        <v>0</v>
      </c>
      <c r="S229" s="203">
        <v>0</v>
      </c>
      <c r="T229" s="204">
        <f>S229*H229</f>
        <v>0</v>
      </c>
      <c r="U229" s="35"/>
      <c r="V229" s="35"/>
      <c r="W229" s="35"/>
      <c r="X229" s="35"/>
      <c r="Y229" s="35"/>
      <c r="Z229" s="35"/>
      <c r="AA229" s="35"/>
      <c r="AB229" s="35"/>
      <c r="AC229" s="35"/>
      <c r="AD229" s="35"/>
      <c r="AE229" s="35"/>
      <c r="AR229" s="205" t="s">
        <v>218</v>
      </c>
      <c r="AT229" s="205" t="s">
        <v>214</v>
      </c>
      <c r="AU229" s="205" t="s">
        <v>87</v>
      </c>
      <c r="AY229" s="18" t="s">
        <v>209</v>
      </c>
      <c r="BE229" s="206">
        <f>IF(N229="základní",J229,0)</f>
        <v>0</v>
      </c>
      <c r="BF229" s="206">
        <f>IF(N229="snížená",J229,0)</f>
        <v>0</v>
      </c>
      <c r="BG229" s="206">
        <f>IF(N229="zákl. přenesená",J229,0)</f>
        <v>0</v>
      </c>
      <c r="BH229" s="206">
        <f>IF(N229="sníž. přenesená",J229,0)</f>
        <v>0</v>
      </c>
      <c r="BI229" s="206">
        <f>IF(N229="nulová",J229,0)</f>
        <v>0</v>
      </c>
      <c r="BJ229" s="18" t="s">
        <v>85</v>
      </c>
      <c r="BK229" s="206">
        <f>ROUND(I229*H229,2)</f>
        <v>0</v>
      </c>
      <c r="BL229" s="18" t="s">
        <v>218</v>
      </c>
      <c r="BM229" s="205" t="s">
        <v>9183</v>
      </c>
    </row>
    <row r="230" spans="1:65" s="2" customFormat="1" ht="19.5">
      <c r="A230" s="35"/>
      <c r="B230" s="36"/>
      <c r="C230" s="37"/>
      <c r="D230" s="214" t="s">
        <v>807</v>
      </c>
      <c r="E230" s="37"/>
      <c r="F230" s="256" t="s">
        <v>9166</v>
      </c>
      <c r="G230" s="37"/>
      <c r="H230" s="37"/>
      <c r="I230" s="257"/>
      <c r="J230" s="37"/>
      <c r="K230" s="37"/>
      <c r="L230" s="40"/>
      <c r="M230" s="258"/>
      <c r="N230" s="259"/>
      <c r="O230" s="72"/>
      <c r="P230" s="72"/>
      <c r="Q230" s="72"/>
      <c r="R230" s="72"/>
      <c r="S230" s="72"/>
      <c r="T230" s="73"/>
      <c r="U230" s="35"/>
      <c r="V230" s="35"/>
      <c r="W230" s="35"/>
      <c r="X230" s="35"/>
      <c r="Y230" s="35"/>
      <c r="Z230" s="35"/>
      <c r="AA230" s="35"/>
      <c r="AB230" s="35"/>
      <c r="AC230" s="35"/>
      <c r="AD230" s="35"/>
      <c r="AE230" s="35"/>
      <c r="AT230" s="18" t="s">
        <v>807</v>
      </c>
      <c r="AU230" s="18" t="s">
        <v>87</v>
      </c>
    </row>
    <row r="231" spans="1:65" s="2" customFormat="1" ht="44.25" customHeight="1">
      <c r="A231" s="35"/>
      <c r="B231" s="36"/>
      <c r="C231" s="193" t="s">
        <v>963</v>
      </c>
      <c r="D231" s="193" t="s">
        <v>214</v>
      </c>
      <c r="E231" s="194" t="s">
        <v>9184</v>
      </c>
      <c r="F231" s="195" t="s">
        <v>9185</v>
      </c>
      <c r="G231" s="196" t="s">
        <v>2761</v>
      </c>
      <c r="H231" s="197">
        <v>701</v>
      </c>
      <c r="I231" s="198"/>
      <c r="J231" s="199">
        <f>ROUND(I231*H231,2)</f>
        <v>0</v>
      </c>
      <c r="K231" s="200"/>
      <c r="L231" s="40"/>
      <c r="M231" s="201" t="s">
        <v>1</v>
      </c>
      <c r="N231" s="202" t="s">
        <v>42</v>
      </c>
      <c r="O231" s="72"/>
      <c r="P231" s="203">
        <f>O231*H231</f>
        <v>0</v>
      </c>
      <c r="Q231" s="203">
        <v>0</v>
      </c>
      <c r="R231" s="203">
        <f>Q231*H231</f>
        <v>0</v>
      </c>
      <c r="S231" s="203">
        <v>0</v>
      </c>
      <c r="T231" s="204">
        <f>S231*H231</f>
        <v>0</v>
      </c>
      <c r="U231" s="35"/>
      <c r="V231" s="35"/>
      <c r="W231" s="35"/>
      <c r="X231" s="35"/>
      <c r="Y231" s="35"/>
      <c r="Z231" s="35"/>
      <c r="AA231" s="35"/>
      <c r="AB231" s="35"/>
      <c r="AC231" s="35"/>
      <c r="AD231" s="35"/>
      <c r="AE231" s="35"/>
      <c r="AR231" s="205" t="s">
        <v>218</v>
      </c>
      <c r="AT231" s="205" t="s">
        <v>214</v>
      </c>
      <c r="AU231" s="205" t="s">
        <v>87</v>
      </c>
      <c r="AY231" s="18" t="s">
        <v>209</v>
      </c>
      <c r="BE231" s="206">
        <f>IF(N231="základní",J231,0)</f>
        <v>0</v>
      </c>
      <c r="BF231" s="206">
        <f>IF(N231="snížená",J231,0)</f>
        <v>0</v>
      </c>
      <c r="BG231" s="206">
        <f>IF(N231="zákl. přenesená",J231,0)</f>
        <v>0</v>
      </c>
      <c r="BH231" s="206">
        <f>IF(N231="sníž. přenesená",J231,0)</f>
        <v>0</v>
      </c>
      <c r="BI231" s="206">
        <f>IF(N231="nulová",J231,0)</f>
        <v>0</v>
      </c>
      <c r="BJ231" s="18" t="s">
        <v>85</v>
      </c>
      <c r="BK231" s="206">
        <f>ROUND(I231*H231,2)</f>
        <v>0</v>
      </c>
      <c r="BL231" s="18" t="s">
        <v>218</v>
      </c>
      <c r="BM231" s="205" t="s">
        <v>9186</v>
      </c>
    </row>
    <row r="232" spans="1:65" s="2" customFormat="1" ht="19.5">
      <c r="A232" s="35"/>
      <c r="B232" s="36"/>
      <c r="C232" s="37"/>
      <c r="D232" s="214" t="s">
        <v>807</v>
      </c>
      <c r="E232" s="37"/>
      <c r="F232" s="256" t="s">
        <v>9166</v>
      </c>
      <c r="G232" s="37"/>
      <c r="H232" s="37"/>
      <c r="I232" s="257"/>
      <c r="J232" s="37"/>
      <c r="K232" s="37"/>
      <c r="L232" s="40"/>
      <c r="M232" s="258"/>
      <c r="N232" s="259"/>
      <c r="O232" s="72"/>
      <c r="P232" s="72"/>
      <c r="Q232" s="72"/>
      <c r="R232" s="72"/>
      <c r="S232" s="72"/>
      <c r="T232" s="73"/>
      <c r="U232" s="35"/>
      <c r="V232" s="35"/>
      <c r="W232" s="35"/>
      <c r="X232" s="35"/>
      <c r="Y232" s="35"/>
      <c r="Z232" s="35"/>
      <c r="AA232" s="35"/>
      <c r="AB232" s="35"/>
      <c r="AC232" s="35"/>
      <c r="AD232" s="35"/>
      <c r="AE232" s="35"/>
      <c r="AT232" s="18" t="s">
        <v>807</v>
      </c>
      <c r="AU232" s="18" t="s">
        <v>87</v>
      </c>
    </row>
    <row r="233" spans="1:65" s="2" customFormat="1" ht="44.25" customHeight="1">
      <c r="A233" s="35"/>
      <c r="B233" s="36"/>
      <c r="C233" s="193" t="s">
        <v>965</v>
      </c>
      <c r="D233" s="193" t="s">
        <v>214</v>
      </c>
      <c r="E233" s="194" t="s">
        <v>9187</v>
      </c>
      <c r="F233" s="195" t="s">
        <v>9188</v>
      </c>
      <c r="G233" s="196" t="s">
        <v>2761</v>
      </c>
      <c r="H233" s="197">
        <v>6</v>
      </c>
      <c r="I233" s="198"/>
      <c r="J233" s="199">
        <f>ROUND(I233*H233,2)</f>
        <v>0</v>
      </c>
      <c r="K233" s="200"/>
      <c r="L233" s="40"/>
      <c r="M233" s="201" t="s">
        <v>1</v>
      </c>
      <c r="N233" s="202" t="s">
        <v>42</v>
      </c>
      <c r="O233" s="72"/>
      <c r="P233" s="203">
        <f>O233*H233</f>
        <v>0</v>
      </c>
      <c r="Q233" s="203">
        <v>0</v>
      </c>
      <c r="R233" s="203">
        <f>Q233*H233</f>
        <v>0</v>
      </c>
      <c r="S233" s="203">
        <v>0</v>
      </c>
      <c r="T233" s="204">
        <f>S233*H233</f>
        <v>0</v>
      </c>
      <c r="U233" s="35"/>
      <c r="V233" s="35"/>
      <c r="W233" s="35"/>
      <c r="X233" s="35"/>
      <c r="Y233" s="35"/>
      <c r="Z233" s="35"/>
      <c r="AA233" s="35"/>
      <c r="AB233" s="35"/>
      <c r="AC233" s="35"/>
      <c r="AD233" s="35"/>
      <c r="AE233" s="35"/>
      <c r="AR233" s="205" t="s">
        <v>218</v>
      </c>
      <c r="AT233" s="205" t="s">
        <v>214</v>
      </c>
      <c r="AU233" s="205" t="s">
        <v>87</v>
      </c>
      <c r="AY233" s="18" t="s">
        <v>209</v>
      </c>
      <c r="BE233" s="206">
        <f>IF(N233="základní",J233,0)</f>
        <v>0</v>
      </c>
      <c r="BF233" s="206">
        <f>IF(N233="snížená",J233,0)</f>
        <v>0</v>
      </c>
      <c r="BG233" s="206">
        <f>IF(N233="zákl. přenesená",J233,0)</f>
        <v>0</v>
      </c>
      <c r="BH233" s="206">
        <f>IF(N233="sníž. přenesená",J233,0)</f>
        <v>0</v>
      </c>
      <c r="BI233" s="206">
        <f>IF(N233="nulová",J233,0)</f>
        <v>0</v>
      </c>
      <c r="BJ233" s="18" t="s">
        <v>85</v>
      </c>
      <c r="BK233" s="206">
        <f>ROUND(I233*H233,2)</f>
        <v>0</v>
      </c>
      <c r="BL233" s="18" t="s">
        <v>218</v>
      </c>
      <c r="BM233" s="205" t="s">
        <v>9189</v>
      </c>
    </row>
    <row r="234" spans="1:65" s="2" customFormat="1" ht="19.5">
      <c r="A234" s="35"/>
      <c r="B234" s="36"/>
      <c r="C234" s="37"/>
      <c r="D234" s="214" t="s">
        <v>807</v>
      </c>
      <c r="E234" s="37"/>
      <c r="F234" s="256" t="s">
        <v>9166</v>
      </c>
      <c r="G234" s="37"/>
      <c r="H234" s="37"/>
      <c r="I234" s="257"/>
      <c r="J234" s="37"/>
      <c r="K234" s="37"/>
      <c r="L234" s="40"/>
      <c r="M234" s="258"/>
      <c r="N234" s="259"/>
      <c r="O234" s="72"/>
      <c r="P234" s="72"/>
      <c r="Q234" s="72"/>
      <c r="R234" s="72"/>
      <c r="S234" s="72"/>
      <c r="T234" s="73"/>
      <c r="U234" s="35"/>
      <c r="V234" s="35"/>
      <c r="W234" s="35"/>
      <c r="X234" s="35"/>
      <c r="Y234" s="35"/>
      <c r="Z234" s="35"/>
      <c r="AA234" s="35"/>
      <c r="AB234" s="35"/>
      <c r="AC234" s="35"/>
      <c r="AD234" s="35"/>
      <c r="AE234" s="35"/>
      <c r="AT234" s="18" t="s">
        <v>807</v>
      </c>
      <c r="AU234" s="18" t="s">
        <v>87</v>
      </c>
    </row>
    <row r="235" spans="1:65" s="2" customFormat="1" ht="37.9" customHeight="1">
      <c r="A235" s="35"/>
      <c r="B235" s="36"/>
      <c r="C235" s="193" t="s">
        <v>969</v>
      </c>
      <c r="D235" s="193" t="s">
        <v>214</v>
      </c>
      <c r="E235" s="194" t="s">
        <v>9190</v>
      </c>
      <c r="F235" s="195" t="s">
        <v>9191</v>
      </c>
      <c r="G235" s="196" t="s">
        <v>2761</v>
      </c>
      <c r="H235" s="197">
        <v>200</v>
      </c>
      <c r="I235" s="198"/>
      <c r="J235" s="199">
        <f>ROUND(I235*H235,2)</f>
        <v>0</v>
      </c>
      <c r="K235" s="200"/>
      <c r="L235" s="40"/>
      <c r="M235" s="201" t="s">
        <v>1</v>
      </c>
      <c r="N235" s="202" t="s">
        <v>42</v>
      </c>
      <c r="O235" s="72"/>
      <c r="P235" s="203">
        <f>O235*H235</f>
        <v>0</v>
      </c>
      <c r="Q235" s="203">
        <v>0</v>
      </c>
      <c r="R235" s="203">
        <f>Q235*H235</f>
        <v>0</v>
      </c>
      <c r="S235" s="203">
        <v>0</v>
      </c>
      <c r="T235" s="204">
        <f>S235*H235</f>
        <v>0</v>
      </c>
      <c r="U235" s="35"/>
      <c r="V235" s="35"/>
      <c r="W235" s="35"/>
      <c r="X235" s="35"/>
      <c r="Y235" s="35"/>
      <c r="Z235" s="35"/>
      <c r="AA235" s="35"/>
      <c r="AB235" s="35"/>
      <c r="AC235" s="35"/>
      <c r="AD235" s="35"/>
      <c r="AE235" s="35"/>
      <c r="AR235" s="205" t="s">
        <v>218</v>
      </c>
      <c r="AT235" s="205" t="s">
        <v>214</v>
      </c>
      <c r="AU235" s="205" t="s">
        <v>87</v>
      </c>
      <c r="AY235" s="18" t="s">
        <v>209</v>
      </c>
      <c r="BE235" s="206">
        <f>IF(N235="základní",J235,0)</f>
        <v>0</v>
      </c>
      <c r="BF235" s="206">
        <f>IF(N235="snížená",J235,0)</f>
        <v>0</v>
      </c>
      <c r="BG235" s="206">
        <f>IF(N235="zákl. přenesená",J235,0)</f>
        <v>0</v>
      </c>
      <c r="BH235" s="206">
        <f>IF(N235="sníž. přenesená",J235,0)</f>
        <v>0</v>
      </c>
      <c r="BI235" s="206">
        <f>IF(N235="nulová",J235,0)</f>
        <v>0</v>
      </c>
      <c r="BJ235" s="18" t="s">
        <v>85</v>
      </c>
      <c r="BK235" s="206">
        <f>ROUND(I235*H235,2)</f>
        <v>0</v>
      </c>
      <c r="BL235" s="18" t="s">
        <v>218</v>
      </c>
      <c r="BM235" s="205" t="s">
        <v>9192</v>
      </c>
    </row>
    <row r="236" spans="1:65" s="2" customFormat="1" ht="19.5">
      <c r="A236" s="35"/>
      <c r="B236" s="36"/>
      <c r="C236" s="37"/>
      <c r="D236" s="214" t="s">
        <v>807</v>
      </c>
      <c r="E236" s="37"/>
      <c r="F236" s="256" t="s">
        <v>9166</v>
      </c>
      <c r="G236" s="37"/>
      <c r="H236" s="37"/>
      <c r="I236" s="257"/>
      <c r="J236" s="37"/>
      <c r="K236" s="37"/>
      <c r="L236" s="40"/>
      <c r="M236" s="258"/>
      <c r="N236" s="259"/>
      <c r="O236" s="72"/>
      <c r="P236" s="72"/>
      <c r="Q236" s="72"/>
      <c r="R236" s="72"/>
      <c r="S236" s="72"/>
      <c r="T236" s="73"/>
      <c r="U236" s="35"/>
      <c r="V236" s="35"/>
      <c r="W236" s="35"/>
      <c r="X236" s="35"/>
      <c r="Y236" s="35"/>
      <c r="Z236" s="35"/>
      <c r="AA236" s="35"/>
      <c r="AB236" s="35"/>
      <c r="AC236" s="35"/>
      <c r="AD236" s="35"/>
      <c r="AE236" s="35"/>
      <c r="AT236" s="18" t="s">
        <v>807</v>
      </c>
      <c r="AU236" s="18" t="s">
        <v>87</v>
      </c>
    </row>
    <row r="237" spans="1:65" s="2" customFormat="1" ht="44.25" customHeight="1">
      <c r="A237" s="35"/>
      <c r="B237" s="36"/>
      <c r="C237" s="193" t="s">
        <v>980</v>
      </c>
      <c r="D237" s="193" t="s">
        <v>214</v>
      </c>
      <c r="E237" s="194" t="s">
        <v>9193</v>
      </c>
      <c r="F237" s="195" t="s">
        <v>9194</v>
      </c>
      <c r="G237" s="196" t="s">
        <v>2761</v>
      </c>
      <c r="H237" s="197">
        <v>10</v>
      </c>
      <c r="I237" s="198"/>
      <c r="J237" s="199">
        <f>ROUND(I237*H237,2)</f>
        <v>0</v>
      </c>
      <c r="K237" s="200"/>
      <c r="L237" s="40"/>
      <c r="M237" s="201" t="s">
        <v>1</v>
      </c>
      <c r="N237" s="202" t="s">
        <v>42</v>
      </c>
      <c r="O237" s="72"/>
      <c r="P237" s="203">
        <f>O237*H237</f>
        <v>0</v>
      </c>
      <c r="Q237" s="203">
        <v>0</v>
      </c>
      <c r="R237" s="203">
        <f>Q237*H237</f>
        <v>0</v>
      </c>
      <c r="S237" s="203">
        <v>0</v>
      </c>
      <c r="T237" s="204">
        <f>S237*H237</f>
        <v>0</v>
      </c>
      <c r="U237" s="35"/>
      <c r="V237" s="35"/>
      <c r="W237" s="35"/>
      <c r="X237" s="35"/>
      <c r="Y237" s="35"/>
      <c r="Z237" s="35"/>
      <c r="AA237" s="35"/>
      <c r="AB237" s="35"/>
      <c r="AC237" s="35"/>
      <c r="AD237" s="35"/>
      <c r="AE237" s="35"/>
      <c r="AR237" s="205" t="s">
        <v>218</v>
      </c>
      <c r="AT237" s="205" t="s">
        <v>214</v>
      </c>
      <c r="AU237" s="205" t="s">
        <v>87</v>
      </c>
      <c r="AY237" s="18" t="s">
        <v>209</v>
      </c>
      <c r="BE237" s="206">
        <f>IF(N237="základní",J237,0)</f>
        <v>0</v>
      </c>
      <c r="BF237" s="206">
        <f>IF(N237="snížená",J237,0)</f>
        <v>0</v>
      </c>
      <c r="BG237" s="206">
        <f>IF(N237="zákl. přenesená",J237,0)</f>
        <v>0</v>
      </c>
      <c r="BH237" s="206">
        <f>IF(N237="sníž. přenesená",J237,0)</f>
        <v>0</v>
      </c>
      <c r="BI237" s="206">
        <f>IF(N237="nulová",J237,0)</f>
        <v>0</v>
      </c>
      <c r="BJ237" s="18" t="s">
        <v>85</v>
      </c>
      <c r="BK237" s="206">
        <f>ROUND(I237*H237,2)</f>
        <v>0</v>
      </c>
      <c r="BL237" s="18" t="s">
        <v>218</v>
      </c>
      <c r="BM237" s="205" t="s">
        <v>9195</v>
      </c>
    </row>
    <row r="238" spans="1:65" s="2" customFormat="1" ht="19.5">
      <c r="A238" s="35"/>
      <c r="B238" s="36"/>
      <c r="C238" s="37"/>
      <c r="D238" s="214" t="s">
        <v>807</v>
      </c>
      <c r="E238" s="37"/>
      <c r="F238" s="256" t="s">
        <v>9166</v>
      </c>
      <c r="G238" s="37"/>
      <c r="H238" s="37"/>
      <c r="I238" s="257"/>
      <c r="J238" s="37"/>
      <c r="K238" s="37"/>
      <c r="L238" s="40"/>
      <c r="M238" s="258"/>
      <c r="N238" s="259"/>
      <c r="O238" s="72"/>
      <c r="P238" s="72"/>
      <c r="Q238" s="72"/>
      <c r="R238" s="72"/>
      <c r="S238" s="72"/>
      <c r="T238" s="73"/>
      <c r="U238" s="35"/>
      <c r="V238" s="35"/>
      <c r="W238" s="35"/>
      <c r="X238" s="35"/>
      <c r="Y238" s="35"/>
      <c r="Z238" s="35"/>
      <c r="AA238" s="35"/>
      <c r="AB238" s="35"/>
      <c r="AC238" s="35"/>
      <c r="AD238" s="35"/>
      <c r="AE238" s="35"/>
      <c r="AT238" s="18" t="s">
        <v>807</v>
      </c>
      <c r="AU238" s="18" t="s">
        <v>87</v>
      </c>
    </row>
    <row r="239" spans="1:65" s="2" customFormat="1" ht="44.25" customHeight="1">
      <c r="A239" s="35"/>
      <c r="B239" s="36"/>
      <c r="C239" s="193" t="s">
        <v>984</v>
      </c>
      <c r="D239" s="193" t="s">
        <v>214</v>
      </c>
      <c r="E239" s="194" t="s">
        <v>9196</v>
      </c>
      <c r="F239" s="195" t="s">
        <v>9197</v>
      </c>
      <c r="G239" s="196" t="s">
        <v>2761</v>
      </c>
      <c r="H239" s="197">
        <v>28</v>
      </c>
      <c r="I239" s="198"/>
      <c r="J239" s="199">
        <f>ROUND(I239*H239,2)</f>
        <v>0</v>
      </c>
      <c r="K239" s="200"/>
      <c r="L239" s="40"/>
      <c r="M239" s="201" t="s">
        <v>1</v>
      </c>
      <c r="N239" s="202" t="s">
        <v>42</v>
      </c>
      <c r="O239" s="72"/>
      <c r="P239" s="203">
        <f>O239*H239</f>
        <v>0</v>
      </c>
      <c r="Q239" s="203">
        <v>0</v>
      </c>
      <c r="R239" s="203">
        <f>Q239*H239</f>
        <v>0</v>
      </c>
      <c r="S239" s="203">
        <v>0</v>
      </c>
      <c r="T239" s="204">
        <f>S239*H239</f>
        <v>0</v>
      </c>
      <c r="U239" s="35"/>
      <c r="V239" s="35"/>
      <c r="W239" s="35"/>
      <c r="X239" s="35"/>
      <c r="Y239" s="35"/>
      <c r="Z239" s="35"/>
      <c r="AA239" s="35"/>
      <c r="AB239" s="35"/>
      <c r="AC239" s="35"/>
      <c r="AD239" s="35"/>
      <c r="AE239" s="35"/>
      <c r="AR239" s="205" t="s">
        <v>218</v>
      </c>
      <c r="AT239" s="205" t="s">
        <v>214</v>
      </c>
      <c r="AU239" s="205" t="s">
        <v>87</v>
      </c>
      <c r="AY239" s="18" t="s">
        <v>209</v>
      </c>
      <c r="BE239" s="206">
        <f>IF(N239="základní",J239,0)</f>
        <v>0</v>
      </c>
      <c r="BF239" s="206">
        <f>IF(N239="snížená",J239,0)</f>
        <v>0</v>
      </c>
      <c r="BG239" s="206">
        <f>IF(N239="zákl. přenesená",J239,0)</f>
        <v>0</v>
      </c>
      <c r="BH239" s="206">
        <f>IF(N239="sníž. přenesená",J239,0)</f>
        <v>0</v>
      </c>
      <c r="BI239" s="206">
        <f>IF(N239="nulová",J239,0)</f>
        <v>0</v>
      </c>
      <c r="BJ239" s="18" t="s">
        <v>85</v>
      </c>
      <c r="BK239" s="206">
        <f>ROUND(I239*H239,2)</f>
        <v>0</v>
      </c>
      <c r="BL239" s="18" t="s">
        <v>218</v>
      </c>
      <c r="BM239" s="205" t="s">
        <v>9198</v>
      </c>
    </row>
    <row r="240" spans="1:65" s="2" customFormat="1" ht="19.5">
      <c r="A240" s="35"/>
      <c r="B240" s="36"/>
      <c r="C240" s="37"/>
      <c r="D240" s="214" t="s">
        <v>807</v>
      </c>
      <c r="E240" s="37"/>
      <c r="F240" s="256" t="s">
        <v>9166</v>
      </c>
      <c r="G240" s="37"/>
      <c r="H240" s="37"/>
      <c r="I240" s="257"/>
      <c r="J240" s="37"/>
      <c r="K240" s="37"/>
      <c r="L240" s="40"/>
      <c r="M240" s="258"/>
      <c r="N240" s="259"/>
      <c r="O240" s="72"/>
      <c r="P240" s="72"/>
      <c r="Q240" s="72"/>
      <c r="R240" s="72"/>
      <c r="S240" s="72"/>
      <c r="T240" s="73"/>
      <c r="U240" s="35"/>
      <c r="V240" s="35"/>
      <c r="W240" s="35"/>
      <c r="X240" s="35"/>
      <c r="Y240" s="35"/>
      <c r="Z240" s="35"/>
      <c r="AA240" s="35"/>
      <c r="AB240" s="35"/>
      <c r="AC240" s="35"/>
      <c r="AD240" s="35"/>
      <c r="AE240" s="35"/>
      <c r="AT240" s="18" t="s">
        <v>807</v>
      </c>
      <c r="AU240" s="18" t="s">
        <v>87</v>
      </c>
    </row>
    <row r="241" spans="1:65" s="2" customFormat="1" ht="55.5" customHeight="1">
      <c r="A241" s="35"/>
      <c r="B241" s="36"/>
      <c r="C241" s="193" t="s">
        <v>988</v>
      </c>
      <c r="D241" s="193" t="s">
        <v>214</v>
      </c>
      <c r="E241" s="194" t="s">
        <v>9199</v>
      </c>
      <c r="F241" s="195" t="s">
        <v>9200</v>
      </c>
      <c r="G241" s="196" t="s">
        <v>2761</v>
      </c>
      <c r="H241" s="197">
        <v>7</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218</v>
      </c>
      <c r="AT241" s="205" t="s">
        <v>214</v>
      </c>
      <c r="AU241" s="205" t="s">
        <v>87</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218</v>
      </c>
      <c r="BM241" s="205" t="s">
        <v>9201</v>
      </c>
    </row>
    <row r="242" spans="1:65" s="2" customFormat="1" ht="19.5">
      <c r="A242" s="35"/>
      <c r="B242" s="36"/>
      <c r="C242" s="37"/>
      <c r="D242" s="214" t="s">
        <v>807</v>
      </c>
      <c r="E242" s="37"/>
      <c r="F242" s="256" t="s">
        <v>9166</v>
      </c>
      <c r="G242" s="37"/>
      <c r="H242" s="37"/>
      <c r="I242" s="257"/>
      <c r="J242" s="37"/>
      <c r="K242" s="37"/>
      <c r="L242" s="40"/>
      <c r="M242" s="258"/>
      <c r="N242" s="259"/>
      <c r="O242" s="72"/>
      <c r="P242" s="72"/>
      <c r="Q242" s="72"/>
      <c r="R242" s="72"/>
      <c r="S242" s="72"/>
      <c r="T242" s="73"/>
      <c r="U242" s="35"/>
      <c r="V242" s="35"/>
      <c r="W242" s="35"/>
      <c r="X242" s="35"/>
      <c r="Y242" s="35"/>
      <c r="Z242" s="35"/>
      <c r="AA242" s="35"/>
      <c r="AB242" s="35"/>
      <c r="AC242" s="35"/>
      <c r="AD242" s="35"/>
      <c r="AE242" s="35"/>
      <c r="AT242" s="18" t="s">
        <v>807</v>
      </c>
      <c r="AU242" s="18" t="s">
        <v>87</v>
      </c>
    </row>
    <row r="243" spans="1:65" s="2" customFormat="1" ht="24.2" customHeight="1">
      <c r="A243" s="35"/>
      <c r="B243" s="36"/>
      <c r="C243" s="193" t="s">
        <v>992</v>
      </c>
      <c r="D243" s="193" t="s">
        <v>214</v>
      </c>
      <c r="E243" s="194" t="s">
        <v>9202</v>
      </c>
      <c r="F243" s="195" t="s">
        <v>9203</v>
      </c>
      <c r="G243" s="196" t="s">
        <v>2761</v>
      </c>
      <c r="H243" s="197">
        <v>7</v>
      </c>
      <c r="I243" s="198"/>
      <c r="J243" s="199">
        <f>ROUND(I243*H243,2)</f>
        <v>0</v>
      </c>
      <c r="K243" s="200"/>
      <c r="L243" s="40"/>
      <c r="M243" s="201" t="s">
        <v>1</v>
      </c>
      <c r="N243" s="202" t="s">
        <v>42</v>
      </c>
      <c r="O243" s="72"/>
      <c r="P243" s="203">
        <f>O243*H243</f>
        <v>0</v>
      </c>
      <c r="Q243" s="203">
        <v>0</v>
      </c>
      <c r="R243" s="203">
        <f>Q243*H243</f>
        <v>0</v>
      </c>
      <c r="S243" s="203">
        <v>0</v>
      </c>
      <c r="T243" s="204">
        <f>S243*H243</f>
        <v>0</v>
      </c>
      <c r="U243" s="35"/>
      <c r="V243" s="35"/>
      <c r="W243" s="35"/>
      <c r="X243" s="35"/>
      <c r="Y243" s="35"/>
      <c r="Z243" s="35"/>
      <c r="AA243" s="35"/>
      <c r="AB243" s="35"/>
      <c r="AC243" s="35"/>
      <c r="AD243" s="35"/>
      <c r="AE243" s="35"/>
      <c r="AR243" s="205" t="s">
        <v>218</v>
      </c>
      <c r="AT243" s="205" t="s">
        <v>214</v>
      </c>
      <c r="AU243" s="205" t="s">
        <v>87</v>
      </c>
      <c r="AY243" s="18" t="s">
        <v>209</v>
      </c>
      <c r="BE243" s="206">
        <f>IF(N243="základní",J243,0)</f>
        <v>0</v>
      </c>
      <c r="BF243" s="206">
        <f>IF(N243="snížená",J243,0)</f>
        <v>0</v>
      </c>
      <c r="BG243" s="206">
        <f>IF(N243="zákl. přenesená",J243,0)</f>
        <v>0</v>
      </c>
      <c r="BH243" s="206">
        <f>IF(N243="sníž. přenesená",J243,0)</f>
        <v>0</v>
      </c>
      <c r="BI243" s="206">
        <f>IF(N243="nulová",J243,0)</f>
        <v>0</v>
      </c>
      <c r="BJ243" s="18" t="s">
        <v>85</v>
      </c>
      <c r="BK243" s="206">
        <f>ROUND(I243*H243,2)</f>
        <v>0</v>
      </c>
      <c r="BL243" s="18" t="s">
        <v>218</v>
      </c>
      <c r="BM243" s="205" t="s">
        <v>9204</v>
      </c>
    </row>
    <row r="244" spans="1:65" s="2" customFormat="1" ht="24.2" customHeight="1">
      <c r="A244" s="35"/>
      <c r="B244" s="36"/>
      <c r="C244" s="193" t="s">
        <v>997</v>
      </c>
      <c r="D244" s="193" t="s">
        <v>214</v>
      </c>
      <c r="E244" s="194" t="s">
        <v>9205</v>
      </c>
      <c r="F244" s="195" t="s">
        <v>9206</v>
      </c>
      <c r="G244" s="196" t="s">
        <v>2761</v>
      </c>
      <c r="H244" s="197">
        <v>1</v>
      </c>
      <c r="I244" s="198"/>
      <c r="J244" s="199">
        <f>ROUND(I244*H244,2)</f>
        <v>0</v>
      </c>
      <c r="K244" s="200"/>
      <c r="L244" s="40"/>
      <c r="M244" s="201" t="s">
        <v>1</v>
      </c>
      <c r="N244" s="202" t="s">
        <v>42</v>
      </c>
      <c r="O244" s="72"/>
      <c r="P244" s="203">
        <f>O244*H244</f>
        <v>0</v>
      </c>
      <c r="Q244" s="203">
        <v>0</v>
      </c>
      <c r="R244" s="203">
        <f>Q244*H244</f>
        <v>0</v>
      </c>
      <c r="S244" s="203">
        <v>0</v>
      </c>
      <c r="T244" s="204">
        <f>S244*H244</f>
        <v>0</v>
      </c>
      <c r="U244" s="35"/>
      <c r="V244" s="35"/>
      <c r="W244" s="35"/>
      <c r="X244" s="35"/>
      <c r="Y244" s="35"/>
      <c r="Z244" s="35"/>
      <c r="AA244" s="35"/>
      <c r="AB244" s="35"/>
      <c r="AC244" s="35"/>
      <c r="AD244" s="35"/>
      <c r="AE244" s="35"/>
      <c r="AR244" s="205" t="s">
        <v>218</v>
      </c>
      <c r="AT244" s="205" t="s">
        <v>214</v>
      </c>
      <c r="AU244" s="205" t="s">
        <v>87</v>
      </c>
      <c r="AY244" s="18" t="s">
        <v>209</v>
      </c>
      <c r="BE244" s="206">
        <f>IF(N244="základní",J244,0)</f>
        <v>0</v>
      </c>
      <c r="BF244" s="206">
        <f>IF(N244="snížená",J244,0)</f>
        <v>0</v>
      </c>
      <c r="BG244" s="206">
        <f>IF(N244="zákl. přenesená",J244,0)</f>
        <v>0</v>
      </c>
      <c r="BH244" s="206">
        <f>IF(N244="sníž. přenesená",J244,0)</f>
        <v>0</v>
      </c>
      <c r="BI244" s="206">
        <f>IF(N244="nulová",J244,0)</f>
        <v>0</v>
      </c>
      <c r="BJ244" s="18" t="s">
        <v>85</v>
      </c>
      <c r="BK244" s="206">
        <f>ROUND(I244*H244,2)</f>
        <v>0</v>
      </c>
      <c r="BL244" s="18" t="s">
        <v>218</v>
      </c>
      <c r="BM244" s="205" t="s">
        <v>9207</v>
      </c>
    </row>
    <row r="245" spans="1:65" s="2" customFormat="1" ht="16.5" customHeight="1">
      <c r="A245" s="35"/>
      <c r="B245" s="36"/>
      <c r="C245" s="193" t="s">
        <v>1002</v>
      </c>
      <c r="D245" s="193" t="s">
        <v>214</v>
      </c>
      <c r="E245" s="194" t="s">
        <v>9208</v>
      </c>
      <c r="F245" s="195" t="s">
        <v>9209</v>
      </c>
      <c r="G245" s="196" t="s">
        <v>2761</v>
      </c>
      <c r="H245" s="197">
        <v>7</v>
      </c>
      <c r="I245" s="198"/>
      <c r="J245" s="199">
        <f>ROUND(I245*H245,2)</f>
        <v>0</v>
      </c>
      <c r="K245" s="200"/>
      <c r="L245" s="40"/>
      <c r="M245" s="201" t="s">
        <v>1</v>
      </c>
      <c r="N245" s="202" t="s">
        <v>42</v>
      </c>
      <c r="O245" s="72"/>
      <c r="P245" s="203">
        <f>O245*H245</f>
        <v>0</v>
      </c>
      <c r="Q245" s="203">
        <v>0</v>
      </c>
      <c r="R245" s="203">
        <f>Q245*H245</f>
        <v>0</v>
      </c>
      <c r="S245" s="203">
        <v>0</v>
      </c>
      <c r="T245" s="204">
        <f>S245*H245</f>
        <v>0</v>
      </c>
      <c r="U245" s="35"/>
      <c r="V245" s="35"/>
      <c r="W245" s="35"/>
      <c r="X245" s="35"/>
      <c r="Y245" s="35"/>
      <c r="Z245" s="35"/>
      <c r="AA245" s="35"/>
      <c r="AB245" s="35"/>
      <c r="AC245" s="35"/>
      <c r="AD245" s="35"/>
      <c r="AE245" s="35"/>
      <c r="AR245" s="205" t="s">
        <v>218</v>
      </c>
      <c r="AT245" s="205" t="s">
        <v>214</v>
      </c>
      <c r="AU245" s="205" t="s">
        <v>87</v>
      </c>
      <c r="AY245" s="18" t="s">
        <v>209</v>
      </c>
      <c r="BE245" s="206">
        <f>IF(N245="základní",J245,0)</f>
        <v>0</v>
      </c>
      <c r="BF245" s="206">
        <f>IF(N245="snížená",J245,0)</f>
        <v>0</v>
      </c>
      <c r="BG245" s="206">
        <f>IF(N245="zákl. přenesená",J245,0)</f>
        <v>0</v>
      </c>
      <c r="BH245" s="206">
        <f>IF(N245="sníž. přenesená",J245,0)</f>
        <v>0</v>
      </c>
      <c r="BI245" s="206">
        <f>IF(N245="nulová",J245,0)</f>
        <v>0</v>
      </c>
      <c r="BJ245" s="18" t="s">
        <v>85</v>
      </c>
      <c r="BK245" s="206">
        <f>ROUND(I245*H245,2)</f>
        <v>0</v>
      </c>
      <c r="BL245" s="18" t="s">
        <v>218</v>
      </c>
      <c r="BM245" s="205" t="s">
        <v>9210</v>
      </c>
    </row>
    <row r="246" spans="1:65" s="2" customFormat="1" ht="16.5" customHeight="1">
      <c r="A246" s="35"/>
      <c r="B246" s="36"/>
      <c r="C246" s="193" t="s">
        <v>1006</v>
      </c>
      <c r="D246" s="193" t="s">
        <v>214</v>
      </c>
      <c r="E246" s="194" t="s">
        <v>9211</v>
      </c>
      <c r="F246" s="195" t="s">
        <v>9212</v>
      </c>
      <c r="G246" s="196" t="s">
        <v>8823</v>
      </c>
      <c r="H246" s="197">
        <v>1</v>
      </c>
      <c r="I246" s="198"/>
      <c r="J246" s="199">
        <f>ROUND(I246*H246,2)</f>
        <v>0</v>
      </c>
      <c r="K246" s="200"/>
      <c r="L246" s="40"/>
      <c r="M246" s="201" t="s">
        <v>1</v>
      </c>
      <c r="N246" s="202" t="s">
        <v>42</v>
      </c>
      <c r="O246" s="72"/>
      <c r="P246" s="203">
        <f>O246*H246</f>
        <v>0</v>
      </c>
      <c r="Q246" s="203">
        <v>0</v>
      </c>
      <c r="R246" s="203">
        <f>Q246*H246</f>
        <v>0</v>
      </c>
      <c r="S246" s="203">
        <v>0</v>
      </c>
      <c r="T246" s="204">
        <f>S246*H246</f>
        <v>0</v>
      </c>
      <c r="U246" s="35"/>
      <c r="V246" s="35"/>
      <c r="W246" s="35"/>
      <c r="X246" s="35"/>
      <c r="Y246" s="35"/>
      <c r="Z246" s="35"/>
      <c r="AA246" s="35"/>
      <c r="AB246" s="35"/>
      <c r="AC246" s="35"/>
      <c r="AD246" s="35"/>
      <c r="AE246" s="35"/>
      <c r="AR246" s="205" t="s">
        <v>218</v>
      </c>
      <c r="AT246" s="205" t="s">
        <v>214</v>
      </c>
      <c r="AU246" s="205" t="s">
        <v>87</v>
      </c>
      <c r="AY246" s="18" t="s">
        <v>209</v>
      </c>
      <c r="BE246" s="206">
        <f>IF(N246="základní",J246,0)</f>
        <v>0</v>
      </c>
      <c r="BF246" s="206">
        <f>IF(N246="snížená",J246,0)</f>
        <v>0</v>
      </c>
      <c r="BG246" s="206">
        <f>IF(N246="zákl. přenesená",J246,0)</f>
        <v>0</v>
      </c>
      <c r="BH246" s="206">
        <f>IF(N246="sníž. přenesená",J246,0)</f>
        <v>0</v>
      </c>
      <c r="BI246" s="206">
        <f>IF(N246="nulová",J246,0)</f>
        <v>0</v>
      </c>
      <c r="BJ246" s="18" t="s">
        <v>85</v>
      </c>
      <c r="BK246" s="206">
        <f>ROUND(I246*H246,2)</f>
        <v>0</v>
      </c>
      <c r="BL246" s="18" t="s">
        <v>218</v>
      </c>
      <c r="BM246" s="205" t="s">
        <v>9213</v>
      </c>
    </row>
    <row r="247" spans="1:65" s="2" customFormat="1" ht="68.25">
      <c r="A247" s="35"/>
      <c r="B247" s="36"/>
      <c r="C247" s="37"/>
      <c r="D247" s="214" t="s">
        <v>807</v>
      </c>
      <c r="E247" s="37"/>
      <c r="F247" s="256" t="s">
        <v>9214</v>
      </c>
      <c r="G247" s="37"/>
      <c r="H247" s="37"/>
      <c r="I247" s="257"/>
      <c r="J247" s="37"/>
      <c r="K247" s="37"/>
      <c r="L247" s="40"/>
      <c r="M247" s="258"/>
      <c r="N247" s="259"/>
      <c r="O247" s="72"/>
      <c r="P247" s="72"/>
      <c r="Q247" s="72"/>
      <c r="R247" s="72"/>
      <c r="S247" s="72"/>
      <c r="T247" s="73"/>
      <c r="U247" s="35"/>
      <c r="V247" s="35"/>
      <c r="W247" s="35"/>
      <c r="X247" s="35"/>
      <c r="Y247" s="35"/>
      <c r="Z247" s="35"/>
      <c r="AA247" s="35"/>
      <c r="AB247" s="35"/>
      <c r="AC247" s="35"/>
      <c r="AD247" s="35"/>
      <c r="AE247" s="35"/>
      <c r="AT247" s="18" t="s">
        <v>807</v>
      </c>
      <c r="AU247" s="18" t="s">
        <v>87</v>
      </c>
    </row>
    <row r="248" spans="1:65" s="2" customFormat="1" ht="16.5" customHeight="1">
      <c r="A248" s="35"/>
      <c r="B248" s="36"/>
      <c r="C248" s="193" t="s">
        <v>1010</v>
      </c>
      <c r="D248" s="193" t="s">
        <v>214</v>
      </c>
      <c r="E248" s="194" t="s">
        <v>9215</v>
      </c>
      <c r="F248" s="195" t="s">
        <v>9216</v>
      </c>
      <c r="G248" s="196" t="s">
        <v>2761</v>
      </c>
      <c r="H248" s="197">
        <v>1</v>
      </c>
      <c r="I248" s="198"/>
      <c r="J248" s="199">
        <f>ROUND(I248*H248,2)</f>
        <v>0</v>
      </c>
      <c r="K248" s="200"/>
      <c r="L248" s="40"/>
      <c r="M248" s="201" t="s">
        <v>1</v>
      </c>
      <c r="N248" s="202" t="s">
        <v>42</v>
      </c>
      <c r="O248" s="72"/>
      <c r="P248" s="203">
        <f>O248*H248</f>
        <v>0</v>
      </c>
      <c r="Q248" s="203">
        <v>0</v>
      </c>
      <c r="R248" s="203">
        <f>Q248*H248</f>
        <v>0</v>
      </c>
      <c r="S248" s="203">
        <v>0</v>
      </c>
      <c r="T248" s="204">
        <f>S248*H248</f>
        <v>0</v>
      </c>
      <c r="U248" s="35"/>
      <c r="V248" s="35"/>
      <c r="W248" s="35"/>
      <c r="X248" s="35"/>
      <c r="Y248" s="35"/>
      <c r="Z248" s="35"/>
      <c r="AA248" s="35"/>
      <c r="AB248" s="35"/>
      <c r="AC248" s="35"/>
      <c r="AD248" s="35"/>
      <c r="AE248" s="35"/>
      <c r="AR248" s="205" t="s">
        <v>218</v>
      </c>
      <c r="AT248" s="205" t="s">
        <v>214</v>
      </c>
      <c r="AU248" s="205" t="s">
        <v>87</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9217</v>
      </c>
    </row>
    <row r="249" spans="1:65" s="2" customFormat="1" ht="16.5" customHeight="1">
      <c r="A249" s="35"/>
      <c r="B249" s="36"/>
      <c r="C249" s="193" t="s">
        <v>1014</v>
      </c>
      <c r="D249" s="193" t="s">
        <v>214</v>
      </c>
      <c r="E249" s="194" t="s">
        <v>9218</v>
      </c>
      <c r="F249" s="195" t="s">
        <v>9219</v>
      </c>
      <c r="G249" s="196" t="s">
        <v>2761</v>
      </c>
      <c r="H249" s="197">
        <v>1534</v>
      </c>
      <c r="I249" s="198"/>
      <c r="J249" s="199">
        <f>ROUND(I249*H249,2)</f>
        <v>0</v>
      </c>
      <c r="K249" s="200"/>
      <c r="L249" s="40"/>
      <c r="M249" s="201" t="s">
        <v>1</v>
      </c>
      <c r="N249" s="202" t="s">
        <v>42</v>
      </c>
      <c r="O249" s="72"/>
      <c r="P249" s="203">
        <f>O249*H249</f>
        <v>0</v>
      </c>
      <c r="Q249" s="203">
        <v>0</v>
      </c>
      <c r="R249" s="203">
        <f>Q249*H249</f>
        <v>0</v>
      </c>
      <c r="S249" s="203">
        <v>0</v>
      </c>
      <c r="T249" s="204">
        <f>S249*H249</f>
        <v>0</v>
      </c>
      <c r="U249" s="35"/>
      <c r="V249" s="35"/>
      <c r="W249" s="35"/>
      <c r="X249" s="35"/>
      <c r="Y249" s="35"/>
      <c r="Z249" s="35"/>
      <c r="AA249" s="35"/>
      <c r="AB249" s="35"/>
      <c r="AC249" s="35"/>
      <c r="AD249" s="35"/>
      <c r="AE249" s="35"/>
      <c r="AR249" s="205" t="s">
        <v>218</v>
      </c>
      <c r="AT249" s="205" t="s">
        <v>214</v>
      </c>
      <c r="AU249" s="205" t="s">
        <v>87</v>
      </c>
      <c r="AY249" s="18" t="s">
        <v>209</v>
      </c>
      <c r="BE249" s="206">
        <f>IF(N249="základní",J249,0)</f>
        <v>0</v>
      </c>
      <c r="BF249" s="206">
        <f>IF(N249="snížená",J249,0)</f>
        <v>0</v>
      </c>
      <c r="BG249" s="206">
        <f>IF(N249="zákl. přenesená",J249,0)</f>
        <v>0</v>
      </c>
      <c r="BH249" s="206">
        <f>IF(N249="sníž. přenesená",J249,0)</f>
        <v>0</v>
      </c>
      <c r="BI249" s="206">
        <f>IF(N249="nulová",J249,0)</f>
        <v>0</v>
      </c>
      <c r="BJ249" s="18" t="s">
        <v>85</v>
      </c>
      <c r="BK249" s="206">
        <f>ROUND(I249*H249,2)</f>
        <v>0</v>
      </c>
      <c r="BL249" s="18" t="s">
        <v>218</v>
      </c>
      <c r="BM249" s="205" t="s">
        <v>9220</v>
      </c>
    </row>
    <row r="250" spans="1:65" s="2" customFormat="1" ht="16.5" customHeight="1">
      <c r="A250" s="35"/>
      <c r="B250" s="36"/>
      <c r="C250" s="193" t="s">
        <v>1018</v>
      </c>
      <c r="D250" s="193" t="s">
        <v>214</v>
      </c>
      <c r="E250" s="194" t="s">
        <v>9221</v>
      </c>
      <c r="F250" s="195" t="s">
        <v>9114</v>
      </c>
      <c r="G250" s="196" t="s">
        <v>1088</v>
      </c>
      <c r="H250" s="197">
        <v>1</v>
      </c>
      <c r="I250" s="198"/>
      <c r="J250" s="199">
        <f>ROUND(I250*H250,2)</f>
        <v>0</v>
      </c>
      <c r="K250" s="200"/>
      <c r="L250" s="40"/>
      <c r="M250" s="201" t="s">
        <v>1</v>
      </c>
      <c r="N250" s="202" t="s">
        <v>42</v>
      </c>
      <c r="O250" s="72"/>
      <c r="P250" s="203">
        <f>O250*H250</f>
        <v>0</v>
      </c>
      <c r="Q250" s="203">
        <v>0</v>
      </c>
      <c r="R250" s="203">
        <f>Q250*H250</f>
        <v>0</v>
      </c>
      <c r="S250" s="203">
        <v>0</v>
      </c>
      <c r="T250" s="204">
        <f>S250*H250</f>
        <v>0</v>
      </c>
      <c r="U250" s="35"/>
      <c r="V250" s="35"/>
      <c r="W250" s="35"/>
      <c r="X250" s="35"/>
      <c r="Y250" s="35"/>
      <c r="Z250" s="35"/>
      <c r="AA250" s="35"/>
      <c r="AB250" s="35"/>
      <c r="AC250" s="35"/>
      <c r="AD250" s="35"/>
      <c r="AE250" s="35"/>
      <c r="AR250" s="205" t="s">
        <v>218</v>
      </c>
      <c r="AT250" s="205" t="s">
        <v>214</v>
      </c>
      <c r="AU250" s="205" t="s">
        <v>87</v>
      </c>
      <c r="AY250" s="18" t="s">
        <v>209</v>
      </c>
      <c r="BE250" s="206">
        <f>IF(N250="základní",J250,0)</f>
        <v>0</v>
      </c>
      <c r="BF250" s="206">
        <f>IF(N250="snížená",J250,0)</f>
        <v>0</v>
      </c>
      <c r="BG250" s="206">
        <f>IF(N250="zákl. přenesená",J250,0)</f>
        <v>0</v>
      </c>
      <c r="BH250" s="206">
        <f>IF(N250="sníž. přenesená",J250,0)</f>
        <v>0</v>
      </c>
      <c r="BI250" s="206">
        <f>IF(N250="nulová",J250,0)</f>
        <v>0</v>
      </c>
      <c r="BJ250" s="18" t="s">
        <v>85</v>
      </c>
      <c r="BK250" s="206">
        <f>ROUND(I250*H250,2)</f>
        <v>0</v>
      </c>
      <c r="BL250" s="18" t="s">
        <v>218</v>
      </c>
      <c r="BM250" s="205" t="s">
        <v>9222</v>
      </c>
    </row>
    <row r="251" spans="1:65" s="2" customFormat="1" ht="16.5" customHeight="1">
      <c r="A251" s="35"/>
      <c r="B251" s="36"/>
      <c r="C251" s="193" t="s">
        <v>212</v>
      </c>
      <c r="D251" s="193" t="s">
        <v>214</v>
      </c>
      <c r="E251" s="194" t="s">
        <v>9223</v>
      </c>
      <c r="F251" s="195" t="s">
        <v>9117</v>
      </c>
      <c r="G251" s="196" t="s">
        <v>1088</v>
      </c>
      <c r="H251" s="197">
        <v>1</v>
      </c>
      <c r="I251" s="198"/>
      <c r="J251" s="199">
        <f>ROUND(I251*H251,2)</f>
        <v>0</v>
      </c>
      <c r="K251" s="200"/>
      <c r="L251" s="40"/>
      <c r="M251" s="201" t="s">
        <v>1</v>
      </c>
      <c r="N251" s="202" t="s">
        <v>42</v>
      </c>
      <c r="O251" s="72"/>
      <c r="P251" s="203">
        <f>O251*H251</f>
        <v>0</v>
      </c>
      <c r="Q251" s="203">
        <v>0</v>
      </c>
      <c r="R251" s="203">
        <f>Q251*H251</f>
        <v>0</v>
      </c>
      <c r="S251" s="203">
        <v>0</v>
      </c>
      <c r="T251" s="204">
        <f>S251*H251</f>
        <v>0</v>
      </c>
      <c r="U251" s="35"/>
      <c r="V251" s="35"/>
      <c r="W251" s="35"/>
      <c r="X251" s="35"/>
      <c r="Y251" s="35"/>
      <c r="Z251" s="35"/>
      <c r="AA251" s="35"/>
      <c r="AB251" s="35"/>
      <c r="AC251" s="35"/>
      <c r="AD251" s="35"/>
      <c r="AE251" s="35"/>
      <c r="AR251" s="205" t="s">
        <v>218</v>
      </c>
      <c r="AT251" s="205" t="s">
        <v>214</v>
      </c>
      <c r="AU251" s="205" t="s">
        <v>87</v>
      </c>
      <c r="AY251" s="18" t="s">
        <v>209</v>
      </c>
      <c r="BE251" s="206">
        <f>IF(N251="základní",J251,0)</f>
        <v>0</v>
      </c>
      <c r="BF251" s="206">
        <f>IF(N251="snížená",J251,0)</f>
        <v>0</v>
      </c>
      <c r="BG251" s="206">
        <f>IF(N251="zákl. přenesená",J251,0)</f>
        <v>0</v>
      </c>
      <c r="BH251" s="206">
        <f>IF(N251="sníž. přenesená",J251,0)</f>
        <v>0</v>
      </c>
      <c r="BI251" s="206">
        <f>IF(N251="nulová",J251,0)</f>
        <v>0</v>
      </c>
      <c r="BJ251" s="18" t="s">
        <v>85</v>
      </c>
      <c r="BK251" s="206">
        <f>ROUND(I251*H251,2)</f>
        <v>0</v>
      </c>
      <c r="BL251" s="18" t="s">
        <v>218</v>
      </c>
      <c r="BM251" s="205" t="s">
        <v>9224</v>
      </c>
    </row>
    <row r="252" spans="1:65" s="2" customFormat="1" ht="19.5">
      <c r="A252" s="35"/>
      <c r="B252" s="36"/>
      <c r="C252" s="37"/>
      <c r="D252" s="214" t="s">
        <v>807</v>
      </c>
      <c r="E252" s="37"/>
      <c r="F252" s="256" t="s">
        <v>9119</v>
      </c>
      <c r="G252" s="37"/>
      <c r="H252" s="37"/>
      <c r="I252" s="257"/>
      <c r="J252" s="37"/>
      <c r="K252" s="37"/>
      <c r="L252" s="40"/>
      <c r="M252" s="258"/>
      <c r="N252" s="259"/>
      <c r="O252" s="72"/>
      <c r="P252" s="72"/>
      <c r="Q252" s="72"/>
      <c r="R252" s="72"/>
      <c r="S252" s="72"/>
      <c r="T252" s="73"/>
      <c r="U252" s="35"/>
      <c r="V252" s="35"/>
      <c r="W252" s="35"/>
      <c r="X252" s="35"/>
      <c r="Y252" s="35"/>
      <c r="Z252" s="35"/>
      <c r="AA252" s="35"/>
      <c r="AB252" s="35"/>
      <c r="AC252" s="35"/>
      <c r="AD252" s="35"/>
      <c r="AE252" s="35"/>
      <c r="AT252" s="18" t="s">
        <v>807</v>
      </c>
      <c r="AU252" s="18" t="s">
        <v>87</v>
      </c>
    </row>
    <row r="253" spans="1:65" s="12" customFormat="1" ht="25.9" customHeight="1">
      <c r="B253" s="177"/>
      <c r="C253" s="178"/>
      <c r="D253" s="179" t="s">
        <v>76</v>
      </c>
      <c r="E253" s="180" t="s">
        <v>9225</v>
      </c>
      <c r="F253" s="180" t="s">
        <v>9226</v>
      </c>
      <c r="G253" s="178"/>
      <c r="H253" s="178"/>
      <c r="I253" s="181"/>
      <c r="J253" s="182">
        <f>BK253</f>
        <v>0</v>
      </c>
      <c r="K253" s="178"/>
      <c r="L253" s="183"/>
      <c r="M253" s="184"/>
      <c r="N253" s="185"/>
      <c r="O253" s="185"/>
      <c r="P253" s="186">
        <f>SUM(P254:P301)</f>
        <v>0</v>
      </c>
      <c r="Q253" s="185"/>
      <c r="R253" s="186">
        <f>SUM(R254:R301)</f>
        <v>0</v>
      </c>
      <c r="S253" s="185"/>
      <c r="T253" s="187">
        <f>SUM(T254:T301)</f>
        <v>0</v>
      </c>
      <c r="AR253" s="188" t="s">
        <v>85</v>
      </c>
      <c r="AT253" s="189" t="s">
        <v>76</v>
      </c>
      <c r="AU253" s="189" t="s">
        <v>77</v>
      </c>
      <c r="AY253" s="188" t="s">
        <v>209</v>
      </c>
      <c r="BK253" s="190">
        <f>SUM(BK254:BK301)</f>
        <v>0</v>
      </c>
    </row>
    <row r="254" spans="1:65" s="2" customFormat="1" ht="37.9" customHeight="1">
      <c r="A254" s="35"/>
      <c r="B254" s="36"/>
      <c r="C254" s="193" t="s">
        <v>1024</v>
      </c>
      <c r="D254" s="193" t="s">
        <v>214</v>
      </c>
      <c r="E254" s="194" t="s">
        <v>9227</v>
      </c>
      <c r="F254" s="195" t="s">
        <v>9228</v>
      </c>
      <c r="G254" s="196" t="s">
        <v>318</v>
      </c>
      <c r="H254" s="197">
        <v>1212</v>
      </c>
      <c r="I254" s="198"/>
      <c r="J254" s="199">
        <f t="shared" ref="J254:J300" si="20">ROUND(I254*H254,2)</f>
        <v>0</v>
      </c>
      <c r="K254" s="200"/>
      <c r="L254" s="40"/>
      <c r="M254" s="201" t="s">
        <v>1</v>
      </c>
      <c r="N254" s="202" t="s">
        <v>42</v>
      </c>
      <c r="O254" s="72"/>
      <c r="P254" s="203">
        <f t="shared" ref="P254:P300" si="21">O254*H254</f>
        <v>0</v>
      </c>
      <c r="Q254" s="203">
        <v>0</v>
      </c>
      <c r="R254" s="203">
        <f t="shared" ref="R254:R300" si="22">Q254*H254</f>
        <v>0</v>
      </c>
      <c r="S254" s="203">
        <v>0</v>
      </c>
      <c r="T254" s="204">
        <f t="shared" ref="T254:T300" si="23">S254*H254</f>
        <v>0</v>
      </c>
      <c r="U254" s="35"/>
      <c r="V254" s="35"/>
      <c r="W254" s="35"/>
      <c r="X254" s="35"/>
      <c r="Y254" s="35"/>
      <c r="Z254" s="35"/>
      <c r="AA254" s="35"/>
      <c r="AB254" s="35"/>
      <c r="AC254" s="35"/>
      <c r="AD254" s="35"/>
      <c r="AE254" s="35"/>
      <c r="AR254" s="205" t="s">
        <v>218</v>
      </c>
      <c r="AT254" s="205" t="s">
        <v>214</v>
      </c>
      <c r="AU254" s="205" t="s">
        <v>85</v>
      </c>
      <c r="AY254" s="18" t="s">
        <v>209</v>
      </c>
      <c r="BE254" s="206">
        <f t="shared" ref="BE254:BE300" si="24">IF(N254="základní",J254,0)</f>
        <v>0</v>
      </c>
      <c r="BF254" s="206">
        <f t="shared" ref="BF254:BF300" si="25">IF(N254="snížená",J254,0)</f>
        <v>0</v>
      </c>
      <c r="BG254" s="206">
        <f t="shared" ref="BG254:BG300" si="26">IF(N254="zákl. přenesená",J254,0)</f>
        <v>0</v>
      </c>
      <c r="BH254" s="206">
        <f t="shared" ref="BH254:BH300" si="27">IF(N254="sníž. přenesená",J254,0)</f>
        <v>0</v>
      </c>
      <c r="BI254" s="206">
        <f t="shared" ref="BI254:BI300" si="28">IF(N254="nulová",J254,0)</f>
        <v>0</v>
      </c>
      <c r="BJ254" s="18" t="s">
        <v>85</v>
      </c>
      <c r="BK254" s="206">
        <f t="shared" ref="BK254:BK300" si="29">ROUND(I254*H254,2)</f>
        <v>0</v>
      </c>
      <c r="BL254" s="18" t="s">
        <v>218</v>
      </c>
      <c r="BM254" s="205" t="s">
        <v>9229</v>
      </c>
    </row>
    <row r="255" spans="1:65" s="2" customFormat="1" ht="37.9" customHeight="1">
      <c r="A255" s="35"/>
      <c r="B255" s="36"/>
      <c r="C255" s="193" t="s">
        <v>220</v>
      </c>
      <c r="D255" s="193" t="s">
        <v>214</v>
      </c>
      <c r="E255" s="194" t="s">
        <v>9230</v>
      </c>
      <c r="F255" s="195" t="s">
        <v>9231</v>
      </c>
      <c r="G255" s="196" t="s">
        <v>318</v>
      </c>
      <c r="H255" s="197">
        <v>500</v>
      </c>
      <c r="I255" s="198"/>
      <c r="J255" s="199">
        <f t="shared" si="20"/>
        <v>0</v>
      </c>
      <c r="K255" s="200"/>
      <c r="L255" s="40"/>
      <c r="M255" s="201" t="s">
        <v>1</v>
      </c>
      <c r="N255" s="202" t="s">
        <v>42</v>
      </c>
      <c r="O255" s="72"/>
      <c r="P255" s="203">
        <f t="shared" si="21"/>
        <v>0</v>
      </c>
      <c r="Q255" s="203">
        <v>0</v>
      </c>
      <c r="R255" s="203">
        <f t="shared" si="22"/>
        <v>0</v>
      </c>
      <c r="S255" s="203">
        <v>0</v>
      </c>
      <c r="T255" s="204">
        <f t="shared" si="23"/>
        <v>0</v>
      </c>
      <c r="U255" s="35"/>
      <c r="V255" s="35"/>
      <c r="W255" s="35"/>
      <c r="X255" s="35"/>
      <c r="Y255" s="35"/>
      <c r="Z255" s="35"/>
      <c r="AA255" s="35"/>
      <c r="AB255" s="35"/>
      <c r="AC255" s="35"/>
      <c r="AD255" s="35"/>
      <c r="AE255" s="35"/>
      <c r="AR255" s="205" t="s">
        <v>218</v>
      </c>
      <c r="AT255" s="205" t="s">
        <v>214</v>
      </c>
      <c r="AU255" s="205" t="s">
        <v>85</v>
      </c>
      <c r="AY255" s="18" t="s">
        <v>209</v>
      </c>
      <c r="BE255" s="206">
        <f t="shared" si="24"/>
        <v>0</v>
      </c>
      <c r="BF255" s="206">
        <f t="shared" si="25"/>
        <v>0</v>
      </c>
      <c r="BG255" s="206">
        <f t="shared" si="26"/>
        <v>0</v>
      </c>
      <c r="BH255" s="206">
        <f t="shared" si="27"/>
        <v>0</v>
      </c>
      <c r="BI255" s="206">
        <f t="shared" si="28"/>
        <v>0</v>
      </c>
      <c r="BJ255" s="18" t="s">
        <v>85</v>
      </c>
      <c r="BK255" s="206">
        <f t="shared" si="29"/>
        <v>0</v>
      </c>
      <c r="BL255" s="18" t="s">
        <v>218</v>
      </c>
      <c r="BM255" s="205" t="s">
        <v>9232</v>
      </c>
    </row>
    <row r="256" spans="1:65" s="2" customFormat="1" ht="37.9" customHeight="1">
      <c r="A256" s="35"/>
      <c r="B256" s="36"/>
      <c r="C256" s="193" t="s">
        <v>1031</v>
      </c>
      <c r="D256" s="193" t="s">
        <v>214</v>
      </c>
      <c r="E256" s="194" t="s">
        <v>9233</v>
      </c>
      <c r="F256" s="195" t="s">
        <v>9234</v>
      </c>
      <c r="G256" s="196" t="s">
        <v>318</v>
      </c>
      <c r="H256" s="197">
        <v>500</v>
      </c>
      <c r="I256" s="198"/>
      <c r="J256" s="199">
        <f t="shared" si="20"/>
        <v>0</v>
      </c>
      <c r="K256" s="200"/>
      <c r="L256" s="40"/>
      <c r="M256" s="201" t="s">
        <v>1</v>
      </c>
      <c r="N256" s="202" t="s">
        <v>42</v>
      </c>
      <c r="O256" s="72"/>
      <c r="P256" s="203">
        <f t="shared" si="21"/>
        <v>0</v>
      </c>
      <c r="Q256" s="203">
        <v>0</v>
      </c>
      <c r="R256" s="203">
        <f t="shared" si="22"/>
        <v>0</v>
      </c>
      <c r="S256" s="203">
        <v>0</v>
      </c>
      <c r="T256" s="204">
        <f t="shared" si="23"/>
        <v>0</v>
      </c>
      <c r="U256" s="35"/>
      <c r="V256" s="35"/>
      <c r="W256" s="35"/>
      <c r="X256" s="35"/>
      <c r="Y256" s="35"/>
      <c r="Z256" s="35"/>
      <c r="AA256" s="35"/>
      <c r="AB256" s="35"/>
      <c r="AC256" s="35"/>
      <c r="AD256" s="35"/>
      <c r="AE256" s="35"/>
      <c r="AR256" s="205" t="s">
        <v>218</v>
      </c>
      <c r="AT256" s="205" t="s">
        <v>214</v>
      </c>
      <c r="AU256" s="205" t="s">
        <v>85</v>
      </c>
      <c r="AY256" s="18" t="s">
        <v>209</v>
      </c>
      <c r="BE256" s="206">
        <f t="shared" si="24"/>
        <v>0</v>
      </c>
      <c r="BF256" s="206">
        <f t="shared" si="25"/>
        <v>0</v>
      </c>
      <c r="BG256" s="206">
        <f t="shared" si="26"/>
        <v>0</v>
      </c>
      <c r="BH256" s="206">
        <f t="shared" si="27"/>
        <v>0</v>
      </c>
      <c r="BI256" s="206">
        <f t="shared" si="28"/>
        <v>0</v>
      </c>
      <c r="BJ256" s="18" t="s">
        <v>85</v>
      </c>
      <c r="BK256" s="206">
        <f t="shared" si="29"/>
        <v>0</v>
      </c>
      <c r="BL256" s="18" t="s">
        <v>218</v>
      </c>
      <c r="BM256" s="205" t="s">
        <v>9235</v>
      </c>
    </row>
    <row r="257" spans="1:65" s="2" customFormat="1" ht="33" customHeight="1">
      <c r="A257" s="35"/>
      <c r="B257" s="36"/>
      <c r="C257" s="193" t="s">
        <v>1035</v>
      </c>
      <c r="D257" s="193" t="s">
        <v>214</v>
      </c>
      <c r="E257" s="194" t="s">
        <v>9236</v>
      </c>
      <c r="F257" s="195" t="s">
        <v>9237</v>
      </c>
      <c r="G257" s="196" t="s">
        <v>318</v>
      </c>
      <c r="H257" s="197">
        <v>150</v>
      </c>
      <c r="I257" s="198"/>
      <c r="J257" s="199">
        <f t="shared" si="20"/>
        <v>0</v>
      </c>
      <c r="K257" s="200"/>
      <c r="L257" s="40"/>
      <c r="M257" s="201" t="s">
        <v>1</v>
      </c>
      <c r="N257" s="202" t="s">
        <v>42</v>
      </c>
      <c r="O257" s="72"/>
      <c r="P257" s="203">
        <f t="shared" si="21"/>
        <v>0</v>
      </c>
      <c r="Q257" s="203">
        <v>0</v>
      </c>
      <c r="R257" s="203">
        <f t="shared" si="22"/>
        <v>0</v>
      </c>
      <c r="S257" s="203">
        <v>0</v>
      </c>
      <c r="T257" s="204">
        <f t="shared" si="23"/>
        <v>0</v>
      </c>
      <c r="U257" s="35"/>
      <c r="V257" s="35"/>
      <c r="W257" s="35"/>
      <c r="X257" s="35"/>
      <c r="Y257" s="35"/>
      <c r="Z257" s="35"/>
      <c r="AA257" s="35"/>
      <c r="AB257" s="35"/>
      <c r="AC257" s="35"/>
      <c r="AD257" s="35"/>
      <c r="AE257" s="35"/>
      <c r="AR257" s="205" t="s">
        <v>218</v>
      </c>
      <c r="AT257" s="205" t="s">
        <v>214</v>
      </c>
      <c r="AU257" s="205" t="s">
        <v>85</v>
      </c>
      <c r="AY257" s="18" t="s">
        <v>209</v>
      </c>
      <c r="BE257" s="206">
        <f t="shared" si="24"/>
        <v>0</v>
      </c>
      <c r="BF257" s="206">
        <f t="shared" si="25"/>
        <v>0</v>
      </c>
      <c r="BG257" s="206">
        <f t="shared" si="26"/>
        <v>0</v>
      </c>
      <c r="BH257" s="206">
        <f t="shared" si="27"/>
        <v>0</v>
      </c>
      <c r="BI257" s="206">
        <f t="shared" si="28"/>
        <v>0</v>
      </c>
      <c r="BJ257" s="18" t="s">
        <v>85</v>
      </c>
      <c r="BK257" s="206">
        <f t="shared" si="29"/>
        <v>0</v>
      </c>
      <c r="BL257" s="18" t="s">
        <v>218</v>
      </c>
      <c r="BM257" s="205" t="s">
        <v>9238</v>
      </c>
    </row>
    <row r="258" spans="1:65" s="2" customFormat="1" ht="37.9" customHeight="1">
      <c r="A258" s="35"/>
      <c r="B258" s="36"/>
      <c r="C258" s="193" t="s">
        <v>1040</v>
      </c>
      <c r="D258" s="193" t="s">
        <v>214</v>
      </c>
      <c r="E258" s="194" t="s">
        <v>9239</v>
      </c>
      <c r="F258" s="195" t="s">
        <v>9240</v>
      </c>
      <c r="G258" s="196" t="s">
        <v>318</v>
      </c>
      <c r="H258" s="197">
        <v>212</v>
      </c>
      <c r="I258" s="198"/>
      <c r="J258" s="199">
        <f t="shared" si="20"/>
        <v>0</v>
      </c>
      <c r="K258" s="200"/>
      <c r="L258" s="40"/>
      <c r="M258" s="201" t="s">
        <v>1</v>
      </c>
      <c r="N258" s="202" t="s">
        <v>42</v>
      </c>
      <c r="O258" s="72"/>
      <c r="P258" s="203">
        <f t="shared" si="21"/>
        <v>0</v>
      </c>
      <c r="Q258" s="203">
        <v>0</v>
      </c>
      <c r="R258" s="203">
        <f t="shared" si="22"/>
        <v>0</v>
      </c>
      <c r="S258" s="203">
        <v>0</v>
      </c>
      <c r="T258" s="204">
        <f t="shared" si="23"/>
        <v>0</v>
      </c>
      <c r="U258" s="35"/>
      <c r="V258" s="35"/>
      <c r="W258" s="35"/>
      <c r="X258" s="35"/>
      <c r="Y258" s="35"/>
      <c r="Z258" s="35"/>
      <c r="AA258" s="35"/>
      <c r="AB258" s="35"/>
      <c r="AC258" s="35"/>
      <c r="AD258" s="35"/>
      <c r="AE258" s="35"/>
      <c r="AR258" s="205" t="s">
        <v>218</v>
      </c>
      <c r="AT258" s="205" t="s">
        <v>214</v>
      </c>
      <c r="AU258" s="205" t="s">
        <v>85</v>
      </c>
      <c r="AY258" s="18" t="s">
        <v>209</v>
      </c>
      <c r="BE258" s="206">
        <f t="shared" si="24"/>
        <v>0</v>
      </c>
      <c r="BF258" s="206">
        <f t="shared" si="25"/>
        <v>0</v>
      </c>
      <c r="BG258" s="206">
        <f t="shared" si="26"/>
        <v>0</v>
      </c>
      <c r="BH258" s="206">
        <f t="shared" si="27"/>
        <v>0</v>
      </c>
      <c r="BI258" s="206">
        <f t="shared" si="28"/>
        <v>0</v>
      </c>
      <c r="BJ258" s="18" t="s">
        <v>85</v>
      </c>
      <c r="BK258" s="206">
        <f t="shared" si="29"/>
        <v>0</v>
      </c>
      <c r="BL258" s="18" t="s">
        <v>218</v>
      </c>
      <c r="BM258" s="205" t="s">
        <v>9241</v>
      </c>
    </row>
    <row r="259" spans="1:65" s="2" customFormat="1" ht="37.9" customHeight="1">
      <c r="A259" s="35"/>
      <c r="B259" s="36"/>
      <c r="C259" s="193" t="s">
        <v>1044</v>
      </c>
      <c r="D259" s="193" t="s">
        <v>214</v>
      </c>
      <c r="E259" s="194" t="s">
        <v>9242</v>
      </c>
      <c r="F259" s="195" t="s">
        <v>9243</v>
      </c>
      <c r="G259" s="196" t="s">
        <v>318</v>
      </c>
      <c r="H259" s="197">
        <v>400</v>
      </c>
      <c r="I259" s="198"/>
      <c r="J259" s="199">
        <f t="shared" si="20"/>
        <v>0</v>
      </c>
      <c r="K259" s="200"/>
      <c r="L259" s="40"/>
      <c r="M259" s="201" t="s">
        <v>1</v>
      </c>
      <c r="N259" s="202" t="s">
        <v>42</v>
      </c>
      <c r="O259" s="72"/>
      <c r="P259" s="203">
        <f t="shared" si="21"/>
        <v>0</v>
      </c>
      <c r="Q259" s="203">
        <v>0</v>
      </c>
      <c r="R259" s="203">
        <f t="shared" si="22"/>
        <v>0</v>
      </c>
      <c r="S259" s="203">
        <v>0</v>
      </c>
      <c r="T259" s="204">
        <f t="shared" si="23"/>
        <v>0</v>
      </c>
      <c r="U259" s="35"/>
      <c r="V259" s="35"/>
      <c r="W259" s="35"/>
      <c r="X259" s="35"/>
      <c r="Y259" s="35"/>
      <c r="Z259" s="35"/>
      <c r="AA259" s="35"/>
      <c r="AB259" s="35"/>
      <c r="AC259" s="35"/>
      <c r="AD259" s="35"/>
      <c r="AE259" s="35"/>
      <c r="AR259" s="205" t="s">
        <v>218</v>
      </c>
      <c r="AT259" s="205" t="s">
        <v>214</v>
      </c>
      <c r="AU259" s="205" t="s">
        <v>85</v>
      </c>
      <c r="AY259" s="18" t="s">
        <v>209</v>
      </c>
      <c r="BE259" s="206">
        <f t="shared" si="24"/>
        <v>0</v>
      </c>
      <c r="BF259" s="206">
        <f t="shared" si="25"/>
        <v>0</v>
      </c>
      <c r="BG259" s="206">
        <f t="shared" si="26"/>
        <v>0</v>
      </c>
      <c r="BH259" s="206">
        <f t="shared" si="27"/>
        <v>0</v>
      </c>
      <c r="BI259" s="206">
        <f t="shared" si="28"/>
        <v>0</v>
      </c>
      <c r="BJ259" s="18" t="s">
        <v>85</v>
      </c>
      <c r="BK259" s="206">
        <f t="shared" si="29"/>
        <v>0</v>
      </c>
      <c r="BL259" s="18" t="s">
        <v>218</v>
      </c>
      <c r="BM259" s="205" t="s">
        <v>9244</v>
      </c>
    </row>
    <row r="260" spans="1:65" s="2" customFormat="1" ht="24.2" customHeight="1">
      <c r="A260" s="35"/>
      <c r="B260" s="36"/>
      <c r="C260" s="193" t="s">
        <v>1058</v>
      </c>
      <c r="D260" s="193" t="s">
        <v>214</v>
      </c>
      <c r="E260" s="194" t="s">
        <v>9245</v>
      </c>
      <c r="F260" s="195" t="s">
        <v>9246</v>
      </c>
      <c r="G260" s="196" t="s">
        <v>318</v>
      </c>
      <c r="H260" s="197">
        <v>360</v>
      </c>
      <c r="I260" s="198"/>
      <c r="J260" s="199">
        <f t="shared" si="20"/>
        <v>0</v>
      </c>
      <c r="K260" s="200"/>
      <c r="L260" s="40"/>
      <c r="M260" s="201" t="s">
        <v>1</v>
      </c>
      <c r="N260" s="202" t="s">
        <v>42</v>
      </c>
      <c r="O260" s="72"/>
      <c r="P260" s="203">
        <f t="shared" si="21"/>
        <v>0</v>
      </c>
      <c r="Q260" s="203">
        <v>0</v>
      </c>
      <c r="R260" s="203">
        <f t="shared" si="22"/>
        <v>0</v>
      </c>
      <c r="S260" s="203">
        <v>0</v>
      </c>
      <c r="T260" s="204">
        <f t="shared" si="23"/>
        <v>0</v>
      </c>
      <c r="U260" s="35"/>
      <c r="V260" s="35"/>
      <c r="W260" s="35"/>
      <c r="X260" s="35"/>
      <c r="Y260" s="35"/>
      <c r="Z260" s="35"/>
      <c r="AA260" s="35"/>
      <c r="AB260" s="35"/>
      <c r="AC260" s="35"/>
      <c r="AD260" s="35"/>
      <c r="AE260" s="35"/>
      <c r="AR260" s="205" t="s">
        <v>218</v>
      </c>
      <c r="AT260" s="205" t="s">
        <v>214</v>
      </c>
      <c r="AU260" s="205" t="s">
        <v>85</v>
      </c>
      <c r="AY260" s="18" t="s">
        <v>209</v>
      </c>
      <c r="BE260" s="206">
        <f t="shared" si="24"/>
        <v>0</v>
      </c>
      <c r="BF260" s="206">
        <f t="shared" si="25"/>
        <v>0</v>
      </c>
      <c r="BG260" s="206">
        <f t="shared" si="26"/>
        <v>0</v>
      </c>
      <c r="BH260" s="206">
        <f t="shared" si="27"/>
        <v>0</v>
      </c>
      <c r="BI260" s="206">
        <f t="shared" si="28"/>
        <v>0</v>
      </c>
      <c r="BJ260" s="18" t="s">
        <v>85</v>
      </c>
      <c r="BK260" s="206">
        <f t="shared" si="29"/>
        <v>0</v>
      </c>
      <c r="BL260" s="18" t="s">
        <v>218</v>
      </c>
      <c r="BM260" s="205" t="s">
        <v>9247</v>
      </c>
    </row>
    <row r="261" spans="1:65" s="2" customFormat="1" ht="24.2" customHeight="1">
      <c r="A261" s="35"/>
      <c r="B261" s="36"/>
      <c r="C261" s="193" t="s">
        <v>1064</v>
      </c>
      <c r="D261" s="193" t="s">
        <v>214</v>
      </c>
      <c r="E261" s="194" t="s">
        <v>9248</v>
      </c>
      <c r="F261" s="195" t="s">
        <v>9249</v>
      </c>
      <c r="G261" s="196" t="s">
        <v>318</v>
      </c>
      <c r="H261" s="197">
        <v>360</v>
      </c>
      <c r="I261" s="198"/>
      <c r="J261" s="199">
        <f t="shared" si="20"/>
        <v>0</v>
      </c>
      <c r="K261" s="200"/>
      <c r="L261" s="40"/>
      <c r="M261" s="201" t="s">
        <v>1</v>
      </c>
      <c r="N261" s="202" t="s">
        <v>42</v>
      </c>
      <c r="O261" s="72"/>
      <c r="P261" s="203">
        <f t="shared" si="21"/>
        <v>0</v>
      </c>
      <c r="Q261" s="203">
        <v>0</v>
      </c>
      <c r="R261" s="203">
        <f t="shared" si="22"/>
        <v>0</v>
      </c>
      <c r="S261" s="203">
        <v>0</v>
      </c>
      <c r="T261" s="204">
        <f t="shared" si="23"/>
        <v>0</v>
      </c>
      <c r="U261" s="35"/>
      <c r="V261" s="35"/>
      <c r="W261" s="35"/>
      <c r="X261" s="35"/>
      <c r="Y261" s="35"/>
      <c r="Z261" s="35"/>
      <c r="AA261" s="35"/>
      <c r="AB261" s="35"/>
      <c r="AC261" s="35"/>
      <c r="AD261" s="35"/>
      <c r="AE261" s="35"/>
      <c r="AR261" s="205" t="s">
        <v>218</v>
      </c>
      <c r="AT261" s="205" t="s">
        <v>214</v>
      </c>
      <c r="AU261" s="205" t="s">
        <v>85</v>
      </c>
      <c r="AY261" s="18" t="s">
        <v>209</v>
      </c>
      <c r="BE261" s="206">
        <f t="shared" si="24"/>
        <v>0</v>
      </c>
      <c r="BF261" s="206">
        <f t="shared" si="25"/>
        <v>0</v>
      </c>
      <c r="BG261" s="206">
        <f t="shared" si="26"/>
        <v>0</v>
      </c>
      <c r="BH261" s="206">
        <f t="shared" si="27"/>
        <v>0</v>
      </c>
      <c r="BI261" s="206">
        <f t="shared" si="28"/>
        <v>0</v>
      </c>
      <c r="BJ261" s="18" t="s">
        <v>85</v>
      </c>
      <c r="BK261" s="206">
        <f t="shared" si="29"/>
        <v>0</v>
      </c>
      <c r="BL261" s="18" t="s">
        <v>218</v>
      </c>
      <c r="BM261" s="205" t="s">
        <v>9250</v>
      </c>
    </row>
    <row r="262" spans="1:65" s="2" customFormat="1" ht="44.25" customHeight="1">
      <c r="A262" s="35"/>
      <c r="B262" s="36"/>
      <c r="C262" s="193" t="s">
        <v>1069</v>
      </c>
      <c r="D262" s="193" t="s">
        <v>214</v>
      </c>
      <c r="E262" s="194" t="s">
        <v>9251</v>
      </c>
      <c r="F262" s="195" t="s">
        <v>9252</v>
      </c>
      <c r="G262" s="196" t="s">
        <v>318</v>
      </c>
      <c r="H262" s="197">
        <v>600</v>
      </c>
      <c r="I262" s="198"/>
      <c r="J262" s="199">
        <f t="shared" si="20"/>
        <v>0</v>
      </c>
      <c r="K262" s="200"/>
      <c r="L262" s="40"/>
      <c r="M262" s="201" t="s">
        <v>1</v>
      </c>
      <c r="N262" s="202" t="s">
        <v>42</v>
      </c>
      <c r="O262" s="72"/>
      <c r="P262" s="203">
        <f t="shared" si="21"/>
        <v>0</v>
      </c>
      <c r="Q262" s="203">
        <v>0</v>
      </c>
      <c r="R262" s="203">
        <f t="shared" si="22"/>
        <v>0</v>
      </c>
      <c r="S262" s="203">
        <v>0</v>
      </c>
      <c r="T262" s="204">
        <f t="shared" si="23"/>
        <v>0</v>
      </c>
      <c r="U262" s="35"/>
      <c r="V262" s="35"/>
      <c r="W262" s="35"/>
      <c r="X262" s="35"/>
      <c r="Y262" s="35"/>
      <c r="Z262" s="35"/>
      <c r="AA262" s="35"/>
      <c r="AB262" s="35"/>
      <c r="AC262" s="35"/>
      <c r="AD262" s="35"/>
      <c r="AE262" s="35"/>
      <c r="AR262" s="205" t="s">
        <v>218</v>
      </c>
      <c r="AT262" s="205" t="s">
        <v>214</v>
      </c>
      <c r="AU262" s="205" t="s">
        <v>85</v>
      </c>
      <c r="AY262" s="18" t="s">
        <v>209</v>
      </c>
      <c r="BE262" s="206">
        <f t="shared" si="24"/>
        <v>0</v>
      </c>
      <c r="BF262" s="206">
        <f t="shared" si="25"/>
        <v>0</v>
      </c>
      <c r="BG262" s="206">
        <f t="shared" si="26"/>
        <v>0</v>
      </c>
      <c r="BH262" s="206">
        <f t="shared" si="27"/>
        <v>0</v>
      </c>
      <c r="BI262" s="206">
        <f t="shared" si="28"/>
        <v>0</v>
      </c>
      <c r="BJ262" s="18" t="s">
        <v>85</v>
      </c>
      <c r="BK262" s="206">
        <f t="shared" si="29"/>
        <v>0</v>
      </c>
      <c r="BL262" s="18" t="s">
        <v>218</v>
      </c>
      <c r="BM262" s="205" t="s">
        <v>9253</v>
      </c>
    </row>
    <row r="263" spans="1:65" s="2" customFormat="1" ht="44.25" customHeight="1">
      <c r="A263" s="35"/>
      <c r="B263" s="36"/>
      <c r="C263" s="193" t="s">
        <v>1080</v>
      </c>
      <c r="D263" s="193" t="s">
        <v>214</v>
      </c>
      <c r="E263" s="194" t="s">
        <v>9254</v>
      </c>
      <c r="F263" s="195" t="s">
        <v>9255</v>
      </c>
      <c r="G263" s="196" t="s">
        <v>318</v>
      </c>
      <c r="H263" s="197">
        <v>550</v>
      </c>
      <c r="I263" s="198"/>
      <c r="J263" s="199">
        <f t="shared" si="20"/>
        <v>0</v>
      </c>
      <c r="K263" s="200"/>
      <c r="L263" s="40"/>
      <c r="M263" s="201" t="s">
        <v>1</v>
      </c>
      <c r="N263" s="202" t="s">
        <v>42</v>
      </c>
      <c r="O263" s="72"/>
      <c r="P263" s="203">
        <f t="shared" si="21"/>
        <v>0</v>
      </c>
      <c r="Q263" s="203">
        <v>0</v>
      </c>
      <c r="R263" s="203">
        <f t="shared" si="22"/>
        <v>0</v>
      </c>
      <c r="S263" s="203">
        <v>0</v>
      </c>
      <c r="T263" s="204">
        <f t="shared" si="23"/>
        <v>0</v>
      </c>
      <c r="U263" s="35"/>
      <c r="V263" s="35"/>
      <c r="W263" s="35"/>
      <c r="X263" s="35"/>
      <c r="Y263" s="35"/>
      <c r="Z263" s="35"/>
      <c r="AA263" s="35"/>
      <c r="AB263" s="35"/>
      <c r="AC263" s="35"/>
      <c r="AD263" s="35"/>
      <c r="AE263" s="35"/>
      <c r="AR263" s="205" t="s">
        <v>218</v>
      </c>
      <c r="AT263" s="205" t="s">
        <v>214</v>
      </c>
      <c r="AU263" s="205" t="s">
        <v>85</v>
      </c>
      <c r="AY263" s="18" t="s">
        <v>209</v>
      </c>
      <c r="BE263" s="206">
        <f t="shared" si="24"/>
        <v>0</v>
      </c>
      <c r="BF263" s="206">
        <f t="shared" si="25"/>
        <v>0</v>
      </c>
      <c r="BG263" s="206">
        <f t="shared" si="26"/>
        <v>0</v>
      </c>
      <c r="BH263" s="206">
        <f t="shared" si="27"/>
        <v>0</v>
      </c>
      <c r="BI263" s="206">
        <f t="shared" si="28"/>
        <v>0</v>
      </c>
      <c r="BJ263" s="18" t="s">
        <v>85</v>
      </c>
      <c r="BK263" s="206">
        <f t="shared" si="29"/>
        <v>0</v>
      </c>
      <c r="BL263" s="18" t="s">
        <v>218</v>
      </c>
      <c r="BM263" s="205" t="s">
        <v>9256</v>
      </c>
    </row>
    <row r="264" spans="1:65" s="2" customFormat="1" ht="24.2" customHeight="1">
      <c r="A264" s="35"/>
      <c r="B264" s="36"/>
      <c r="C264" s="193" t="s">
        <v>1085</v>
      </c>
      <c r="D264" s="193" t="s">
        <v>214</v>
      </c>
      <c r="E264" s="194" t="s">
        <v>9257</v>
      </c>
      <c r="F264" s="195" t="s">
        <v>9258</v>
      </c>
      <c r="G264" s="196" t="s">
        <v>318</v>
      </c>
      <c r="H264" s="197">
        <v>90</v>
      </c>
      <c r="I264" s="198"/>
      <c r="J264" s="199">
        <f t="shared" si="20"/>
        <v>0</v>
      </c>
      <c r="K264" s="200"/>
      <c r="L264" s="40"/>
      <c r="M264" s="201" t="s">
        <v>1</v>
      </c>
      <c r="N264" s="202" t="s">
        <v>42</v>
      </c>
      <c r="O264" s="72"/>
      <c r="P264" s="203">
        <f t="shared" si="21"/>
        <v>0</v>
      </c>
      <c r="Q264" s="203">
        <v>0</v>
      </c>
      <c r="R264" s="203">
        <f t="shared" si="22"/>
        <v>0</v>
      </c>
      <c r="S264" s="203">
        <v>0</v>
      </c>
      <c r="T264" s="204">
        <f t="shared" si="23"/>
        <v>0</v>
      </c>
      <c r="U264" s="35"/>
      <c r="V264" s="35"/>
      <c r="W264" s="35"/>
      <c r="X264" s="35"/>
      <c r="Y264" s="35"/>
      <c r="Z264" s="35"/>
      <c r="AA264" s="35"/>
      <c r="AB264" s="35"/>
      <c r="AC264" s="35"/>
      <c r="AD264" s="35"/>
      <c r="AE264" s="35"/>
      <c r="AR264" s="205" t="s">
        <v>218</v>
      </c>
      <c r="AT264" s="205" t="s">
        <v>214</v>
      </c>
      <c r="AU264" s="205" t="s">
        <v>85</v>
      </c>
      <c r="AY264" s="18" t="s">
        <v>209</v>
      </c>
      <c r="BE264" s="206">
        <f t="shared" si="24"/>
        <v>0</v>
      </c>
      <c r="BF264" s="206">
        <f t="shared" si="25"/>
        <v>0</v>
      </c>
      <c r="BG264" s="206">
        <f t="shared" si="26"/>
        <v>0</v>
      </c>
      <c r="BH264" s="206">
        <f t="shared" si="27"/>
        <v>0</v>
      </c>
      <c r="BI264" s="206">
        <f t="shared" si="28"/>
        <v>0</v>
      </c>
      <c r="BJ264" s="18" t="s">
        <v>85</v>
      </c>
      <c r="BK264" s="206">
        <f t="shared" si="29"/>
        <v>0</v>
      </c>
      <c r="BL264" s="18" t="s">
        <v>218</v>
      </c>
      <c r="BM264" s="205" t="s">
        <v>9259</v>
      </c>
    </row>
    <row r="265" spans="1:65" s="2" customFormat="1" ht="16.5" customHeight="1">
      <c r="A265" s="35"/>
      <c r="B265" s="36"/>
      <c r="C265" s="193" t="s">
        <v>1092</v>
      </c>
      <c r="D265" s="193" t="s">
        <v>214</v>
      </c>
      <c r="E265" s="194" t="s">
        <v>9260</v>
      </c>
      <c r="F265" s="195" t="s">
        <v>9261</v>
      </c>
      <c r="G265" s="196" t="s">
        <v>2761</v>
      </c>
      <c r="H265" s="197">
        <v>100</v>
      </c>
      <c r="I265" s="198"/>
      <c r="J265" s="199">
        <f t="shared" si="20"/>
        <v>0</v>
      </c>
      <c r="K265" s="200"/>
      <c r="L265" s="40"/>
      <c r="M265" s="201" t="s">
        <v>1</v>
      </c>
      <c r="N265" s="202" t="s">
        <v>42</v>
      </c>
      <c r="O265" s="72"/>
      <c r="P265" s="203">
        <f t="shared" si="21"/>
        <v>0</v>
      </c>
      <c r="Q265" s="203">
        <v>0</v>
      </c>
      <c r="R265" s="203">
        <f t="shared" si="22"/>
        <v>0</v>
      </c>
      <c r="S265" s="203">
        <v>0</v>
      </c>
      <c r="T265" s="204">
        <f t="shared" si="23"/>
        <v>0</v>
      </c>
      <c r="U265" s="35"/>
      <c r="V265" s="35"/>
      <c r="W265" s="35"/>
      <c r="X265" s="35"/>
      <c r="Y265" s="35"/>
      <c r="Z265" s="35"/>
      <c r="AA265" s="35"/>
      <c r="AB265" s="35"/>
      <c r="AC265" s="35"/>
      <c r="AD265" s="35"/>
      <c r="AE265" s="35"/>
      <c r="AR265" s="205" t="s">
        <v>218</v>
      </c>
      <c r="AT265" s="205" t="s">
        <v>214</v>
      </c>
      <c r="AU265" s="205" t="s">
        <v>85</v>
      </c>
      <c r="AY265" s="18" t="s">
        <v>209</v>
      </c>
      <c r="BE265" s="206">
        <f t="shared" si="24"/>
        <v>0</v>
      </c>
      <c r="BF265" s="206">
        <f t="shared" si="25"/>
        <v>0</v>
      </c>
      <c r="BG265" s="206">
        <f t="shared" si="26"/>
        <v>0</v>
      </c>
      <c r="BH265" s="206">
        <f t="shared" si="27"/>
        <v>0</v>
      </c>
      <c r="BI265" s="206">
        <f t="shared" si="28"/>
        <v>0</v>
      </c>
      <c r="BJ265" s="18" t="s">
        <v>85</v>
      </c>
      <c r="BK265" s="206">
        <f t="shared" si="29"/>
        <v>0</v>
      </c>
      <c r="BL265" s="18" t="s">
        <v>218</v>
      </c>
      <c r="BM265" s="205" t="s">
        <v>9262</v>
      </c>
    </row>
    <row r="266" spans="1:65" s="2" customFormat="1" ht="24.2" customHeight="1">
      <c r="A266" s="35"/>
      <c r="B266" s="36"/>
      <c r="C266" s="193" t="s">
        <v>1098</v>
      </c>
      <c r="D266" s="193" t="s">
        <v>214</v>
      </c>
      <c r="E266" s="194" t="s">
        <v>9263</v>
      </c>
      <c r="F266" s="195" t="s">
        <v>9264</v>
      </c>
      <c r="G266" s="196" t="s">
        <v>2761</v>
      </c>
      <c r="H266" s="197">
        <v>400</v>
      </c>
      <c r="I266" s="198"/>
      <c r="J266" s="199">
        <f t="shared" si="20"/>
        <v>0</v>
      </c>
      <c r="K266" s="200"/>
      <c r="L266" s="40"/>
      <c r="M266" s="201" t="s">
        <v>1</v>
      </c>
      <c r="N266" s="202" t="s">
        <v>42</v>
      </c>
      <c r="O266" s="72"/>
      <c r="P266" s="203">
        <f t="shared" si="21"/>
        <v>0</v>
      </c>
      <c r="Q266" s="203">
        <v>0</v>
      </c>
      <c r="R266" s="203">
        <f t="shared" si="22"/>
        <v>0</v>
      </c>
      <c r="S266" s="203">
        <v>0</v>
      </c>
      <c r="T266" s="204">
        <f t="shared" si="23"/>
        <v>0</v>
      </c>
      <c r="U266" s="35"/>
      <c r="V266" s="35"/>
      <c r="W266" s="35"/>
      <c r="X266" s="35"/>
      <c r="Y266" s="35"/>
      <c r="Z266" s="35"/>
      <c r="AA266" s="35"/>
      <c r="AB266" s="35"/>
      <c r="AC266" s="35"/>
      <c r="AD266" s="35"/>
      <c r="AE266" s="35"/>
      <c r="AR266" s="205" t="s">
        <v>218</v>
      </c>
      <c r="AT266" s="205" t="s">
        <v>214</v>
      </c>
      <c r="AU266" s="205" t="s">
        <v>85</v>
      </c>
      <c r="AY266" s="18" t="s">
        <v>209</v>
      </c>
      <c r="BE266" s="206">
        <f t="shared" si="24"/>
        <v>0</v>
      </c>
      <c r="BF266" s="206">
        <f t="shared" si="25"/>
        <v>0</v>
      </c>
      <c r="BG266" s="206">
        <f t="shared" si="26"/>
        <v>0</v>
      </c>
      <c r="BH266" s="206">
        <f t="shared" si="27"/>
        <v>0</v>
      </c>
      <c r="BI266" s="206">
        <f t="shared" si="28"/>
        <v>0</v>
      </c>
      <c r="BJ266" s="18" t="s">
        <v>85</v>
      </c>
      <c r="BK266" s="206">
        <f t="shared" si="29"/>
        <v>0</v>
      </c>
      <c r="BL266" s="18" t="s">
        <v>218</v>
      </c>
      <c r="BM266" s="205" t="s">
        <v>9265</v>
      </c>
    </row>
    <row r="267" spans="1:65" s="2" customFormat="1" ht="16.5" customHeight="1">
      <c r="A267" s="35"/>
      <c r="B267" s="36"/>
      <c r="C267" s="193" t="s">
        <v>1103</v>
      </c>
      <c r="D267" s="193" t="s">
        <v>214</v>
      </c>
      <c r="E267" s="194" t="s">
        <v>9266</v>
      </c>
      <c r="F267" s="195" t="s">
        <v>9267</v>
      </c>
      <c r="G267" s="196" t="s">
        <v>2761</v>
      </c>
      <c r="H267" s="197">
        <v>3000</v>
      </c>
      <c r="I267" s="198"/>
      <c r="J267" s="199">
        <f t="shared" si="20"/>
        <v>0</v>
      </c>
      <c r="K267" s="200"/>
      <c r="L267" s="40"/>
      <c r="M267" s="201" t="s">
        <v>1</v>
      </c>
      <c r="N267" s="202" t="s">
        <v>42</v>
      </c>
      <c r="O267" s="72"/>
      <c r="P267" s="203">
        <f t="shared" si="21"/>
        <v>0</v>
      </c>
      <c r="Q267" s="203">
        <v>0</v>
      </c>
      <c r="R267" s="203">
        <f t="shared" si="22"/>
        <v>0</v>
      </c>
      <c r="S267" s="203">
        <v>0</v>
      </c>
      <c r="T267" s="204">
        <f t="shared" si="23"/>
        <v>0</v>
      </c>
      <c r="U267" s="35"/>
      <c r="V267" s="35"/>
      <c r="W267" s="35"/>
      <c r="X267" s="35"/>
      <c r="Y267" s="35"/>
      <c r="Z267" s="35"/>
      <c r="AA267" s="35"/>
      <c r="AB267" s="35"/>
      <c r="AC267" s="35"/>
      <c r="AD267" s="35"/>
      <c r="AE267" s="35"/>
      <c r="AR267" s="205" t="s">
        <v>218</v>
      </c>
      <c r="AT267" s="205" t="s">
        <v>214</v>
      </c>
      <c r="AU267" s="205" t="s">
        <v>85</v>
      </c>
      <c r="AY267" s="18" t="s">
        <v>209</v>
      </c>
      <c r="BE267" s="206">
        <f t="shared" si="24"/>
        <v>0</v>
      </c>
      <c r="BF267" s="206">
        <f t="shared" si="25"/>
        <v>0</v>
      </c>
      <c r="BG267" s="206">
        <f t="shared" si="26"/>
        <v>0</v>
      </c>
      <c r="BH267" s="206">
        <f t="shared" si="27"/>
        <v>0</v>
      </c>
      <c r="BI267" s="206">
        <f t="shared" si="28"/>
        <v>0</v>
      </c>
      <c r="BJ267" s="18" t="s">
        <v>85</v>
      </c>
      <c r="BK267" s="206">
        <f t="shared" si="29"/>
        <v>0</v>
      </c>
      <c r="BL267" s="18" t="s">
        <v>218</v>
      </c>
      <c r="BM267" s="205" t="s">
        <v>9268</v>
      </c>
    </row>
    <row r="268" spans="1:65" s="2" customFormat="1" ht="16.5" customHeight="1">
      <c r="A268" s="35"/>
      <c r="B268" s="36"/>
      <c r="C268" s="193" t="s">
        <v>1107</v>
      </c>
      <c r="D268" s="193" t="s">
        <v>214</v>
      </c>
      <c r="E268" s="194" t="s">
        <v>9269</v>
      </c>
      <c r="F268" s="195" t="s">
        <v>9270</v>
      </c>
      <c r="G268" s="196" t="s">
        <v>2761</v>
      </c>
      <c r="H268" s="197">
        <v>1800</v>
      </c>
      <c r="I268" s="198"/>
      <c r="J268" s="199">
        <f t="shared" si="20"/>
        <v>0</v>
      </c>
      <c r="K268" s="200"/>
      <c r="L268" s="40"/>
      <c r="M268" s="201" t="s">
        <v>1</v>
      </c>
      <c r="N268" s="202" t="s">
        <v>42</v>
      </c>
      <c r="O268" s="72"/>
      <c r="P268" s="203">
        <f t="shared" si="21"/>
        <v>0</v>
      </c>
      <c r="Q268" s="203">
        <v>0</v>
      </c>
      <c r="R268" s="203">
        <f t="shared" si="22"/>
        <v>0</v>
      </c>
      <c r="S268" s="203">
        <v>0</v>
      </c>
      <c r="T268" s="204">
        <f t="shared" si="23"/>
        <v>0</v>
      </c>
      <c r="U268" s="35"/>
      <c r="V268" s="35"/>
      <c r="W268" s="35"/>
      <c r="X268" s="35"/>
      <c r="Y268" s="35"/>
      <c r="Z268" s="35"/>
      <c r="AA268" s="35"/>
      <c r="AB268" s="35"/>
      <c r="AC268" s="35"/>
      <c r="AD268" s="35"/>
      <c r="AE268" s="35"/>
      <c r="AR268" s="205" t="s">
        <v>218</v>
      </c>
      <c r="AT268" s="205" t="s">
        <v>214</v>
      </c>
      <c r="AU268" s="205" t="s">
        <v>85</v>
      </c>
      <c r="AY268" s="18" t="s">
        <v>209</v>
      </c>
      <c r="BE268" s="206">
        <f t="shared" si="24"/>
        <v>0</v>
      </c>
      <c r="BF268" s="206">
        <f t="shared" si="25"/>
        <v>0</v>
      </c>
      <c r="BG268" s="206">
        <f t="shared" si="26"/>
        <v>0</v>
      </c>
      <c r="BH268" s="206">
        <f t="shared" si="27"/>
        <v>0</v>
      </c>
      <c r="BI268" s="206">
        <f t="shared" si="28"/>
        <v>0</v>
      </c>
      <c r="BJ268" s="18" t="s">
        <v>85</v>
      </c>
      <c r="BK268" s="206">
        <f t="shared" si="29"/>
        <v>0</v>
      </c>
      <c r="BL268" s="18" t="s">
        <v>218</v>
      </c>
      <c r="BM268" s="205" t="s">
        <v>9271</v>
      </c>
    </row>
    <row r="269" spans="1:65" s="2" customFormat="1" ht="24.2" customHeight="1">
      <c r="A269" s="35"/>
      <c r="B269" s="36"/>
      <c r="C269" s="193" t="s">
        <v>1113</v>
      </c>
      <c r="D269" s="193" t="s">
        <v>214</v>
      </c>
      <c r="E269" s="194" t="s">
        <v>9272</v>
      </c>
      <c r="F269" s="195" t="s">
        <v>9273</v>
      </c>
      <c r="G269" s="196" t="s">
        <v>2761</v>
      </c>
      <c r="H269" s="197">
        <v>1150</v>
      </c>
      <c r="I269" s="198"/>
      <c r="J269" s="199">
        <f t="shared" si="20"/>
        <v>0</v>
      </c>
      <c r="K269" s="200"/>
      <c r="L269" s="40"/>
      <c r="M269" s="201" t="s">
        <v>1</v>
      </c>
      <c r="N269" s="202" t="s">
        <v>42</v>
      </c>
      <c r="O269" s="72"/>
      <c r="P269" s="203">
        <f t="shared" si="21"/>
        <v>0</v>
      </c>
      <c r="Q269" s="203">
        <v>0</v>
      </c>
      <c r="R269" s="203">
        <f t="shared" si="22"/>
        <v>0</v>
      </c>
      <c r="S269" s="203">
        <v>0</v>
      </c>
      <c r="T269" s="204">
        <f t="shared" si="23"/>
        <v>0</v>
      </c>
      <c r="U269" s="35"/>
      <c r="V269" s="35"/>
      <c r="W269" s="35"/>
      <c r="X269" s="35"/>
      <c r="Y269" s="35"/>
      <c r="Z269" s="35"/>
      <c r="AA269" s="35"/>
      <c r="AB269" s="35"/>
      <c r="AC269" s="35"/>
      <c r="AD269" s="35"/>
      <c r="AE269" s="35"/>
      <c r="AR269" s="205" t="s">
        <v>218</v>
      </c>
      <c r="AT269" s="205" t="s">
        <v>214</v>
      </c>
      <c r="AU269" s="205" t="s">
        <v>85</v>
      </c>
      <c r="AY269" s="18" t="s">
        <v>209</v>
      </c>
      <c r="BE269" s="206">
        <f t="shared" si="24"/>
        <v>0</v>
      </c>
      <c r="BF269" s="206">
        <f t="shared" si="25"/>
        <v>0</v>
      </c>
      <c r="BG269" s="206">
        <f t="shared" si="26"/>
        <v>0</v>
      </c>
      <c r="BH269" s="206">
        <f t="shared" si="27"/>
        <v>0</v>
      </c>
      <c r="BI269" s="206">
        <f t="shared" si="28"/>
        <v>0</v>
      </c>
      <c r="BJ269" s="18" t="s">
        <v>85</v>
      </c>
      <c r="BK269" s="206">
        <f t="shared" si="29"/>
        <v>0</v>
      </c>
      <c r="BL269" s="18" t="s">
        <v>218</v>
      </c>
      <c r="BM269" s="205" t="s">
        <v>9274</v>
      </c>
    </row>
    <row r="270" spans="1:65" s="2" customFormat="1" ht="24.2" customHeight="1">
      <c r="A270" s="35"/>
      <c r="B270" s="36"/>
      <c r="C270" s="193" t="s">
        <v>1118</v>
      </c>
      <c r="D270" s="193" t="s">
        <v>214</v>
      </c>
      <c r="E270" s="194" t="s">
        <v>9275</v>
      </c>
      <c r="F270" s="195" t="s">
        <v>9276</v>
      </c>
      <c r="G270" s="196" t="s">
        <v>2761</v>
      </c>
      <c r="H270" s="197">
        <v>600</v>
      </c>
      <c r="I270" s="198"/>
      <c r="J270" s="199">
        <f t="shared" si="20"/>
        <v>0</v>
      </c>
      <c r="K270" s="200"/>
      <c r="L270" s="40"/>
      <c r="M270" s="201" t="s">
        <v>1</v>
      </c>
      <c r="N270" s="202" t="s">
        <v>42</v>
      </c>
      <c r="O270" s="72"/>
      <c r="P270" s="203">
        <f t="shared" si="21"/>
        <v>0</v>
      </c>
      <c r="Q270" s="203">
        <v>0</v>
      </c>
      <c r="R270" s="203">
        <f t="shared" si="22"/>
        <v>0</v>
      </c>
      <c r="S270" s="203">
        <v>0</v>
      </c>
      <c r="T270" s="204">
        <f t="shared" si="23"/>
        <v>0</v>
      </c>
      <c r="U270" s="35"/>
      <c r="V270" s="35"/>
      <c r="W270" s="35"/>
      <c r="X270" s="35"/>
      <c r="Y270" s="35"/>
      <c r="Z270" s="35"/>
      <c r="AA270" s="35"/>
      <c r="AB270" s="35"/>
      <c r="AC270" s="35"/>
      <c r="AD270" s="35"/>
      <c r="AE270" s="35"/>
      <c r="AR270" s="205" t="s">
        <v>218</v>
      </c>
      <c r="AT270" s="205" t="s">
        <v>214</v>
      </c>
      <c r="AU270" s="205" t="s">
        <v>85</v>
      </c>
      <c r="AY270" s="18" t="s">
        <v>209</v>
      </c>
      <c r="BE270" s="206">
        <f t="shared" si="24"/>
        <v>0</v>
      </c>
      <c r="BF270" s="206">
        <f t="shared" si="25"/>
        <v>0</v>
      </c>
      <c r="BG270" s="206">
        <f t="shared" si="26"/>
        <v>0</v>
      </c>
      <c r="BH270" s="206">
        <f t="shared" si="27"/>
        <v>0</v>
      </c>
      <c r="BI270" s="206">
        <f t="shared" si="28"/>
        <v>0</v>
      </c>
      <c r="BJ270" s="18" t="s">
        <v>85</v>
      </c>
      <c r="BK270" s="206">
        <f t="shared" si="29"/>
        <v>0</v>
      </c>
      <c r="BL270" s="18" t="s">
        <v>218</v>
      </c>
      <c r="BM270" s="205" t="s">
        <v>9277</v>
      </c>
    </row>
    <row r="271" spans="1:65" s="2" customFormat="1" ht="24.2" customHeight="1">
      <c r="A271" s="35"/>
      <c r="B271" s="36"/>
      <c r="C271" s="193" t="s">
        <v>1122</v>
      </c>
      <c r="D271" s="193" t="s">
        <v>214</v>
      </c>
      <c r="E271" s="194" t="s">
        <v>9278</v>
      </c>
      <c r="F271" s="195" t="s">
        <v>9279</v>
      </c>
      <c r="G271" s="196" t="s">
        <v>2761</v>
      </c>
      <c r="H271" s="197">
        <v>300</v>
      </c>
      <c r="I271" s="198"/>
      <c r="J271" s="199">
        <f t="shared" si="20"/>
        <v>0</v>
      </c>
      <c r="K271" s="200"/>
      <c r="L271" s="40"/>
      <c r="M271" s="201" t="s">
        <v>1</v>
      </c>
      <c r="N271" s="202" t="s">
        <v>42</v>
      </c>
      <c r="O271" s="72"/>
      <c r="P271" s="203">
        <f t="shared" si="21"/>
        <v>0</v>
      </c>
      <c r="Q271" s="203">
        <v>0</v>
      </c>
      <c r="R271" s="203">
        <f t="shared" si="22"/>
        <v>0</v>
      </c>
      <c r="S271" s="203">
        <v>0</v>
      </c>
      <c r="T271" s="204">
        <f t="shared" si="23"/>
        <v>0</v>
      </c>
      <c r="U271" s="35"/>
      <c r="V271" s="35"/>
      <c r="W271" s="35"/>
      <c r="X271" s="35"/>
      <c r="Y271" s="35"/>
      <c r="Z271" s="35"/>
      <c r="AA271" s="35"/>
      <c r="AB271" s="35"/>
      <c r="AC271" s="35"/>
      <c r="AD271" s="35"/>
      <c r="AE271" s="35"/>
      <c r="AR271" s="205" t="s">
        <v>218</v>
      </c>
      <c r="AT271" s="205" t="s">
        <v>214</v>
      </c>
      <c r="AU271" s="205" t="s">
        <v>85</v>
      </c>
      <c r="AY271" s="18" t="s">
        <v>209</v>
      </c>
      <c r="BE271" s="206">
        <f t="shared" si="24"/>
        <v>0</v>
      </c>
      <c r="BF271" s="206">
        <f t="shared" si="25"/>
        <v>0</v>
      </c>
      <c r="BG271" s="206">
        <f t="shared" si="26"/>
        <v>0</v>
      </c>
      <c r="BH271" s="206">
        <f t="shared" si="27"/>
        <v>0</v>
      </c>
      <c r="BI271" s="206">
        <f t="shared" si="28"/>
        <v>0</v>
      </c>
      <c r="BJ271" s="18" t="s">
        <v>85</v>
      </c>
      <c r="BK271" s="206">
        <f t="shared" si="29"/>
        <v>0</v>
      </c>
      <c r="BL271" s="18" t="s">
        <v>218</v>
      </c>
      <c r="BM271" s="205" t="s">
        <v>9280</v>
      </c>
    </row>
    <row r="272" spans="1:65" s="2" customFormat="1" ht="24.2" customHeight="1">
      <c r="A272" s="35"/>
      <c r="B272" s="36"/>
      <c r="C272" s="193" t="s">
        <v>1127</v>
      </c>
      <c r="D272" s="193" t="s">
        <v>214</v>
      </c>
      <c r="E272" s="194" t="s">
        <v>9281</v>
      </c>
      <c r="F272" s="195" t="s">
        <v>9282</v>
      </c>
      <c r="G272" s="196" t="s">
        <v>318</v>
      </c>
      <c r="H272" s="197">
        <v>40</v>
      </c>
      <c r="I272" s="198"/>
      <c r="J272" s="199">
        <f t="shared" si="20"/>
        <v>0</v>
      </c>
      <c r="K272" s="200"/>
      <c r="L272" s="40"/>
      <c r="M272" s="201" t="s">
        <v>1</v>
      </c>
      <c r="N272" s="202" t="s">
        <v>42</v>
      </c>
      <c r="O272" s="72"/>
      <c r="P272" s="203">
        <f t="shared" si="21"/>
        <v>0</v>
      </c>
      <c r="Q272" s="203">
        <v>0</v>
      </c>
      <c r="R272" s="203">
        <f t="shared" si="22"/>
        <v>0</v>
      </c>
      <c r="S272" s="203">
        <v>0</v>
      </c>
      <c r="T272" s="204">
        <f t="shared" si="23"/>
        <v>0</v>
      </c>
      <c r="U272" s="35"/>
      <c r="V272" s="35"/>
      <c r="W272" s="35"/>
      <c r="X272" s="35"/>
      <c r="Y272" s="35"/>
      <c r="Z272" s="35"/>
      <c r="AA272" s="35"/>
      <c r="AB272" s="35"/>
      <c r="AC272" s="35"/>
      <c r="AD272" s="35"/>
      <c r="AE272" s="35"/>
      <c r="AR272" s="205" t="s">
        <v>218</v>
      </c>
      <c r="AT272" s="205" t="s">
        <v>214</v>
      </c>
      <c r="AU272" s="205" t="s">
        <v>85</v>
      </c>
      <c r="AY272" s="18" t="s">
        <v>209</v>
      </c>
      <c r="BE272" s="206">
        <f t="shared" si="24"/>
        <v>0</v>
      </c>
      <c r="BF272" s="206">
        <f t="shared" si="25"/>
        <v>0</v>
      </c>
      <c r="BG272" s="206">
        <f t="shared" si="26"/>
        <v>0</v>
      </c>
      <c r="BH272" s="206">
        <f t="shared" si="27"/>
        <v>0</v>
      </c>
      <c r="BI272" s="206">
        <f t="shared" si="28"/>
        <v>0</v>
      </c>
      <c r="BJ272" s="18" t="s">
        <v>85</v>
      </c>
      <c r="BK272" s="206">
        <f t="shared" si="29"/>
        <v>0</v>
      </c>
      <c r="BL272" s="18" t="s">
        <v>218</v>
      </c>
      <c r="BM272" s="205" t="s">
        <v>9283</v>
      </c>
    </row>
    <row r="273" spans="1:65" s="2" customFormat="1" ht="24.2" customHeight="1">
      <c r="A273" s="35"/>
      <c r="B273" s="36"/>
      <c r="C273" s="193" t="s">
        <v>1132</v>
      </c>
      <c r="D273" s="193" t="s">
        <v>214</v>
      </c>
      <c r="E273" s="194" t="s">
        <v>9284</v>
      </c>
      <c r="F273" s="195" t="s">
        <v>9285</v>
      </c>
      <c r="G273" s="196" t="s">
        <v>318</v>
      </c>
      <c r="H273" s="197">
        <v>40</v>
      </c>
      <c r="I273" s="198"/>
      <c r="J273" s="199">
        <f t="shared" si="20"/>
        <v>0</v>
      </c>
      <c r="K273" s="200"/>
      <c r="L273" s="40"/>
      <c r="M273" s="201" t="s">
        <v>1</v>
      </c>
      <c r="N273" s="202" t="s">
        <v>42</v>
      </c>
      <c r="O273" s="72"/>
      <c r="P273" s="203">
        <f t="shared" si="21"/>
        <v>0</v>
      </c>
      <c r="Q273" s="203">
        <v>0</v>
      </c>
      <c r="R273" s="203">
        <f t="shared" si="22"/>
        <v>0</v>
      </c>
      <c r="S273" s="203">
        <v>0</v>
      </c>
      <c r="T273" s="204">
        <f t="shared" si="23"/>
        <v>0</v>
      </c>
      <c r="U273" s="35"/>
      <c r="V273" s="35"/>
      <c r="W273" s="35"/>
      <c r="X273" s="35"/>
      <c r="Y273" s="35"/>
      <c r="Z273" s="35"/>
      <c r="AA273" s="35"/>
      <c r="AB273" s="35"/>
      <c r="AC273" s="35"/>
      <c r="AD273" s="35"/>
      <c r="AE273" s="35"/>
      <c r="AR273" s="205" t="s">
        <v>218</v>
      </c>
      <c r="AT273" s="205" t="s">
        <v>214</v>
      </c>
      <c r="AU273" s="205" t="s">
        <v>85</v>
      </c>
      <c r="AY273" s="18" t="s">
        <v>209</v>
      </c>
      <c r="BE273" s="206">
        <f t="shared" si="24"/>
        <v>0</v>
      </c>
      <c r="BF273" s="206">
        <f t="shared" si="25"/>
        <v>0</v>
      </c>
      <c r="BG273" s="206">
        <f t="shared" si="26"/>
        <v>0</v>
      </c>
      <c r="BH273" s="206">
        <f t="shared" si="27"/>
        <v>0</v>
      </c>
      <c r="BI273" s="206">
        <f t="shared" si="28"/>
        <v>0</v>
      </c>
      <c r="BJ273" s="18" t="s">
        <v>85</v>
      </c>
      <c r="BK273" s="206">
        <f t="shared" si="29"/>
        <v>0</v>
      </c>
      <c r="BL273" s="18" t="s">
        <v>218</v>
      </c>
      <c r="BM273" s="205" t="s">
        <v>9286</v>
      </c>
    </row>
    <row r="274" spans="1:65" s="2" customFormat="1" ht="24.2" customHeight="1">
      <c r="A274" s="35"/>
      <c r="B274" s="36"/>
      <c r="C274" s="193" t="s">
        <v>1137</v>
      </c>
      <c r="D274" s="193" t="s">
        <v>214</v>
      </c>
      <c r="E274" s="194" t="s">
        <v>9287</v>
      </c>
      <c r="F274" s="195" t="s">
        <v>9288</v>
      </c>
      <c r="G274" s="196" t="s">
        <v>2761</v>
      </c>
      <c r="H274" s="197">
        <v>160</v>
      </c>
      <c r="I274" s="198"/>
      <c r="J274" s="199">
        <f t="shared" si="20"/>
        <v>0</v>
      </c>
      <c r="K274" s="200"/>
      <c r="L274" s="40"/>
      <c r="M274" s="201" t="s">
        <v>1</v>
      </c>
      <c r="N274" s="202" t="s">
        <v>42</v>
      </c>
      <c r="O274" s="72"/>
      <c r="P274" s="203">
        <f t="shared" si="21"/>
        <v>0</v>
      </c>
      <c r="Q274" s="203">
        <v>0</v>
      </c>
      <c r="R274" s="203">
        <f t="shared" si="22"/>
        <v>0</v>
      </c>
      <c r="S274" s="203">
        <v>0</v>
      </c>
      <c r="T274" s="204">
        <f t="shared" si="23"/>
        <v>0</v>
      </c>
      <c r="U274" s="35"/>
      <c r="V274" s="35"/>
      <c r="W274" s="35"/>
      <c r="X274" s="35"/>
      <c r="Y274" s="35"/>
      <c r="Z274" s="35"/>
      <c r="AA274" s="35"/>
      <c r="AB274" s="35"/>
      <c r="AC274" s="35"/>
      <c r="AD274" s="35"/>
      <c r="AE274" s="35"/>
      <c r="AR274" s="205" t="s">
        <v>218</v>
      </c>
      <c r="AT274" s="205" t="s">
        <v>214</v>
      </c>
      <c r="AU274" s="205" t="s">
        <v>85</v>
      </c>
      <c r="AY274" s="18" t="s">
        <v>209</v>
      </c>
      <c r="BE274" s="206">
        <f t="shared" si="24"/>
        <v>0</v>
      </c>
      <c r="BF274" s="206">
        <f t="shared" si="25"/>
        <v>0</v>
      </c>
      <c r="BG274" s="206">
        <f t="shared" si="26"/>
        <v>0</v>
      </c>
      <c r="BH274" s="206">
        <f t="shared" si="27"/>
        <v>0</v>
      </c>
      <c r="BI274" s="206">
        <f t="shared" si="28"/>
        <v>0</v>
      </c>
      <c r="BJ274" s="18" t="s">
        <v>85</v>
      </c>
      <c r="BK274" s="206">
        <f t="shared" si="29"/>
        <v>0</v>
      </c>
      <c r="BL274" s="18" t="s">
        <v>218</v>
      </c>
      <c r="BM274" s="205" t="s">
        <v>9289</v>
      </c>
    </row>
    <row r="275" spans="1:65" s="2" customFormat="1" ht="24.2" customHeight="1">
      <c r="A275" s="35"/>
      <c r="B275" s="36"/>
      <c r="C275" s="193" t="s">
        <v>1142</v>
      </c>
      <c r="D275" s="193" t="s">
        <v>214</v>
      </c>
      <c r="E275" s="194" t="s">
        <v>9290</v>
      </c>
      <c r="F275" s="195" t="s">
        <v>9291</v>
      </c>
      <c r="G275" s="196" t="s">
        <v>2761</v>
      </c>
      <c r="H275" s="197">
        <v>600</v>
      </c>
      <c r="I275" s="198"/>
      <c r="J275" s="199">
        <f t="shared" si="20"/>
        <v>0</v>
      </c>
      <c r="K275" s="200"/>
      <c r="L275" s="40"/>
      <c r="M275" s="201" t="s">
        <v>1</v>
      </c>
      <c r="N275" s="202" t="s">
        <v>42</v>
      </c>
      <c r="O275" s="72"/>
      <c r="P275" s="203">
        <f t="shared" si="21"/>
        <v>0</v>
      </c>
      <c r="Q275" s="203">
        <v>0</v>
      </c>
      <c r="R275" s="203">
        <f t="shared" si="22"/>
        <v>0</v>
      </c>
      <c r="S275" s="203">
        <v>0</v>
      </c>
      <c r="T275" s="204">
        <f t="shared" si="23"/>
        <v>0</v>
      </c>
      <c r="U275" s="35"/>
      <c r="V275" s="35"/>
      <c r="W275" s="35"/>
      <c r="X275" s="35"/>
      <c r="Y275" s="35"/>
      <c r="Z275" s="35"/>
      <c r="AA275" s="35"/>
      <c r="AB275" s="35"/>
      <c r="AC275" s="35"/>
      <c r="AD275" s="35"/>
      <c r="AE275" s="35"/>
      <c r="AR275" s="205" t="s">
        <v>218</v>
      </c>
      <c r="AT275" s="205" t="s">
        <v>214</v>
      </c>
      <c r="AU275" s="205" t="s">
        <v>85</v>
      </c>
      <c r="AY275" s="18" t="s">
        <v>209</v>
      </c>
      <c r="BE275" s="206">
        <f t="shared" si="24"/>
        <v>0</v>
      </c>
      <c r="BF275" s="206">
        <f t="shared" si="25"/>
        <v>0</v>
      </c>
      <c r="BG275" s="206">
        <f t="shared" si="26"/>
        <v>0</v>
      </c>
      <c r="BH275" s="206">
        <f t="shared" si="27"/>
        <v>0</v>
      </c>
      <c r="BI275" s="206">
        <f t="shared" si="28"/>
        <v>0</v>
      </c>
      <c r="BJ275" s="18" t="s">
        <v>85</v>
      </c>
      <c r="BK275" s="206">
        <f t="shared" si="29"/>
        <v>0</v>
      </c>
      <c r="BL275" s="18" t="s">
        <v>218</v>
      </c>
      <c r="BM275" s="205" t="s">
        <v>9292</v>
      </c>
    </row>
    <row r="276" spans="1:65" s="2" customFormat="1" ht="24.2" customHeight="1">
      <c r="A276" s="35"/>
      <c r="B276" s="36"/>
      <c r="C276" s="193" t="s">
        <v>1147</v>
      </c>
      <c r="D276" s="193" t="s">
        <v>214</v>
      </c>
      <c r="E276" s="194" t="s">
        <v>9293</v>
      </c>
      <c r="F276" s="195" t="s">
        <v>9294</v>
      </c>
      <c r="G276" s="196" t="s">
        <v>318</v>
      </c>
      <c r="H276" s="197">
        <v>7000</v>
      </c>
      <c r="I276" s="198"/>
      <c r="J276" s="199">
        <f t="shared" si="20"/>
        <v>0</v>
      </c>
      <c r="K276" s="200"/>
      <c r="L276" s="40"/>
      <c r="M276" s="201" t="s">
        <v>1</v>
      </c>
      <c r="N276" s="202" t="s">
        <v>42</v>
      </c>
      <c r="O276" s="72"/>
      <c r="P276" s="203">
        <f t="shared" si="21"/>
        <v>0</v>
      </c>
      <c r="Q276" s="203">
        <v>0</v>
      </c>
      <c r="R276" s="203">
        <f t="shared" si="22"/>
        <v>0</v>
      </c>
      <c r="S276" s="203">
        <v>0</v>
      </c>
      <c r="T276" s="204">
        <f t="shared" si="23"/>
        <v>0</v>
      </c>
      <c r="U276" s="35"/>
      <c r="V276" s="35"/>
      <c r="W276" s="35"/>
      <c r="X276" s="35"/>
      <c r="Y276" s="35"/>
      <c r="Z276" s="35"/>
      <c r="AA276" s="35"/>
      <c r="AB276" s="35"/>
      <c r="AC276" s="35"/>
      <c r="AD276" s="35"/>
      <c r="AE276" s="35"/>
      <c r="AR276" s="205" t="s">
        <v>218</v>
      </c>
      <c r="AT276" s="205" t="s">
        <v>214</v>
      </c>
      <c r="AU276" s="205" t="s">
        <v>85</v>
      </c>
      <c r="AY276" s="18" t="s">
        <v>209</v>
      </c>
      <c r="BE276" s="206">
        <f t="shared" si="24"/>
        <v>0</v>
      </c>
      <c r="BF276" s="206">
        <f t="shared" si="25"/>
        <v>0</v>
      </c>
      <c r="BG276" s="206">
        <f t="shared" si="26"/>
        <v>0</v>
      </c>
      <c r="BH276" s="206">
        <f t="shared" si="27"/>
        <v>0</v>
      </c>
      <c r="BI276" s="206">
        <f t="shared" si="28"/>
        <v>0</v>
      </c>
      <c r="BJ276" s="18" t="s">
        <v>85</v>
      </c>
      <c r="BK276" s="206">
        <f t="shared" si="29"/>
        <v>0</v>
      </c>
      <c r="BL276" s="18" t="s">
        <v>218</v>
      </c>
      <c r="BM276" s="205" t="s">
        <v>9295</v>
      </c>
    </row>
    <row r="277" spans="1:65" s="2" customFormat="1" ht="24.2" customHeight="1">
      <c r="A277" s="35"/>
      <c r="B277" s="36"/>
      <c r="C277" s="193" t="s">
        <v>1152</v>
      </c>
      <c r="D277" s="193" t="s">
        <v>214</v>
      </c>
      <c r="E277" s="194" t="s">
        <v>9296</v>
      </c>
      <c r="F277" s="195" t="s">
        <v>9297</v>
      </c>
      <c r="G277" s="196" t="s">
        <v>318</v>
      </c>
      <c r="H277" s="197">
        <v>5500</v>
      </c>
      <c r="I277" s="198"/>
      <c r="J277" s="199">
        <f t="shared" si="20"/>
        <v>0</v>
      </c>
      <c r="K277" s="200"/>
      <c r="L277" s="40"/>
      <c r="M277" s="201" t="s">
        <v>1</v>
      </c>
      <c r="N277" s="202" t="s">
        <v>42</v>
      </c>
      <c r="O277" s="72"/>
      <c r="P277" s="203">
        <f t="shared" si="21"/>
        <v>0</v>
      </c>
      <c r="Q277" s="203">
        <v>0</v>
      </c>
      <c r="R277" s="203">
        <f t="shared" si="22"/>
        <v>0</v>
      </c>
      <c r="S277" s="203">
        <v>0</v>
      </c>
      <c r="T277" s="204">
        <f t="shared" si="23"/>
        <v>0</v>
      </c>
      <c r="U277" s="35"/>
      <c r="V277" s="35"/>
      <c r="W277" s="35"/>
      <c r="X277" s="35"/>
      <c r="Y277" s="35"/>
      <c r="Z277" s="35"/>
      <c r="AA277" s="35"/>
      <c r="AB277" s="35"/>
      <c r="AC277" s="35"/>
      <c r="AD277" s="35"/>
      <c r="AE277" s="35"/>
      <c r="AR277" s="205" t="s">
        <v>218</v>
      </c>
      <c r="AT277" s="205" t="s">
        <v>214</v>
      </c>
      <c r="AU277" s="205" t="s">
        <v>85</v>
      </c>
      <c r="AY277" s="18" t="s">
        <v>209</v>
      </c>
      <c r="BE277" s="206">
        <f t="shared" si="24"/>
        <v>0</v>
      </c>
      <c r="BF277" s="206">
        <f t="shared" si="25"/>
        <v>0</v>
      </c>
      <c r="BG277" s="206">
        <f t="shared" si="26"/>
        <v>0</v>
      </c>
      <c r="BH277" s="206">
        <f t="shared" si="27"/>
        <v>0</v>
      </c>
      <c r="BI277" s="206">
        <f t="shared" si="28"/>
        <v>0</v>
      </c>
      <c r="BJ277" s="18" t="s">
        <v>85</v>
      </c>
      <c r="BK277" s="206">
        <f t="shared" si="29"/>
        <v>0</v>
      </c>
      <c r="BL277" s="18" t="s">
        <v>218</v>
      </c>
      <c r="BM277" s="205" t="s">
        <v>9298</v>
      </c>
    </row>
    <row r="278" spans="1:65" s="2" customFormat="1" ht="24.2" customHeight="1">
      <c r="A278" s="35"/>
      <c r="B278" s="36"/>
      <c r="C278" s="193" t="s">
        <v>1157</v>
      </c>
      <c r="D278" s="193" t="s">
        <v>214</v>
      </c>
      <c r="E278" s="194" t="s">
        <v>9299</v>
      </c>
      <c r="F278" s="195" t="s">
        <v>9300</v>
      </c>
      <c r="G278" s="196" t="s">
        <v>318</v>
      </c>
      <c r="H278" s="197">
        <v>8000</v>
      </c>
      <c r="I278" s="198"/>
      <c r="J278" s="199">
        <f t="shared" si="20"/>
        <v>0</v>
      </c>
      <c r="K278" s="200"/>
      <c r="L278" s="40"/>
      <c r="M278" s="201" t="s">
        <v>1</v>
      </c>
      <c r="N278" s="202" t="s">
        <v>42</v>
      </c>
      <c r="O278" s="72"/>
      <c r="P278" s="203">
        <f t="shared" si="21"/>
        <v>0</v>
      </c>
      <c r="Q278" s="203">
        <v>0</v>
      </c>
      <c r="R278" s="203">
        <f t="shared" si="22"/>
        <v>0</v>
      </c>
      <c r="S278" s="203">
        <v>0</v>
      </c>
      <c r="T278" s="204">
        <f t="shared" si="23"/>
        <v>0</v>
      </c>
      <c r="U278" s="35"/>
      <c r="V278" s="35"/>
      <c r="W278" s="35"/>
      <c r="X278" s="35"/>
      <c r="Y278" s="35"/>
      <c r="Z278" s="35"/>
      <c r="AA278" s="35"/>
      <c r="AB278" s="35"/>
      <c r="AC278" s="35"/>
      <c r="AD278" s="35"/>
      <c r="AE278" s="35"/>
      <c r="AR278" s="205" t="s">
        <v>218</v>
      </c>
      <c r="AT278" s="205" t="s">
        <v>214</v>
      </c>
      <c r="AU278" s="205" t="s">
        <v>85</v>
      </c>
      <c r="AY278" s="18" t="s">
        <v>209</v>
      </c>
      <c r="BE278" s="206">
        <f t="shared" si="24"/>
        <v>0</v>
      </c>
      <c r="BF278" s="206">
        <f t="shared" si="25"/>
        <v>0</v>
      </c>
      <c r="BG278" s="206">
        <f t="shared" si="26"/>
        <v>0</v>
      </c>
      <c r="BH278" s="206">
        <f t="shared" si="27"/>
        <v>0</v>
      </c>
      <c r="BI278" s="206">
        <f t="shared" si="28"/>
        <v>0</v>
      </c>
      <c r="BJ278" s="18" t="s">
        <v>85</v>
      </c>
      <c r="BK278" s="206">
        <f t="shared" si="29"/>
        <v>0</v>
      </c>
      <c r="BL278" s="18" t="s">
        <v>218</v>
      </c>
      <c r="BM278" s="205" t="s">
        <v>9301</v>
      </c>
    </row>
    <row r="279" spans="1:65" s="2" customFormat="1" ht="24.2" customHeight="1">
      <c r="A279" s="35"/>
      <c r="B279" s="36"/>
      <c r="C279" s="193" t="s">
        <v>1162</v>
      </c>
      <c r="D279" s="193" t="s">
        <v>214</v>
      </c>
      <c r="E279" s="194" t="s">
        <v>9302</v>
      </c>
      <c r="F279" s="195" t="s">
        <v>9303</v>
      </c>
      <c r="G279" s="196" t="s">
        <v>318</v>
      </c>
      <c r="H279" s="197">
        <v>2500</v>
      </c>
      <c r="I279" s="198"/>
      <c r="J279" s="199">
        <f t="shared" si="20"/>
        <v>0</v>
      </c>
      <c r="K279" s="200"/>
      <c r="L279" s="40"/>
      <c r="M279" s="201" t="s">
        <v>1</v>
      </c>
      <c r="N279" s="202" t="s">
        <v>42</v>
      </c>
      <c r="O279" s="72"/>
      <c r="P279" s="203">
        <f t="shared" si="21"/>
        <v>0</v>
      </c>
      <c r="Q279" s="203">
        <v>0</v>
      </c>
      <c r="R279" s="203">
        <f t="shared" si="22"/>
        <v>0</v>
      </c>
      <c r="S279" s="203">
        <v>0</v>
      </c>
      <c r="T279" s="204">
        <f t="shared" si="23"/>
        <v>0</v>
      </c>
      <c r="U279" s="35"/>
      <c r="V279" s="35"/>
      <c r="W279" s="35"/>
      <c r="X279" s="35"/>
      <c r="Y279" s="35"/>
      <c r="Z279" s="35"/>
      <c r="AA279" s="35"/>
      <c r="AB279" s="35"/>
      <c r="AC279" s="35"/>
      <c r="AD279" s="35"/>
      <c r="AE279" s="35"/>
      <c r="AR279" s="205" t="s">
        <v>218</v>
      </c>
      <c r="AT279" s="205" t="s">
        <v>214</v>
      </c>
      <c r="AU279" s="205" t="s">
        <v>85</v>
      </c>
      <c r="AY279" s="18" t="s">
        <v>209</v>
      </c>
      <c r="BE279" s="206">
        <f t="shared" si="24"/>
        <v>0</v>
      </c>
      <c r="BF279" s="206">
        <f t="shared" si="25"/>
        <v>0</v>
      </c>
      <c r="BG279" s="206">
        <f t="shared" si="26"/>
        <v>0</v>
      </c>
      <c r="BH279" s="206">
        <f t="shared" si="27"/>
        <v>0</v>
      </c>
      <c r="BI279" s="206">
        <f t="shared" si="28"/>
        <v>0</v>
      </c>
      <c r="BJ279" s="18" t="s">
        <v>85</v>
      </c>
      <c r="BK279" s="206">
        <f t="shared" si="29"/>
        <v>0</v>
      </c>
      <c r="BL279" s="18" t="s">
        <v>218</v>
      </c>
      <c r="BM279" s="205" t="s">
        <v>9304</v>
      </c>
    </row>
    <row r="280" spans="1:65" s="2" customFormat="1" ht="24.2" customHeight="1">
      <c r="A280" s="35"/>
      <c r="B280" s="36"/>
      <c r="C280" s="193" t="s">
        <v>1165</v>
      </c>
      <c r="D280" s="193" t="s">
        <v>214</v>
      </c>
      <c r="E280" s="194" t="s">
        <v>9305</v>
      </c>
      <c r="F280" s="195" t="s">
        <v>9306</v>
      </c>
      <c r="G280" s="196" t="s">
        <v>318</v>
      </c>
      <c r="H280" s="197">
        <v>2000</v>
      </c>
      <c r="I280" s="198"/>
      <c r="J280" s="199">
        <f t="shared" si="20"/>
        <v>0</v>
      </c>
      <c r="K280" s="200"/>
      <c r="L280" s="40"/>
      <c r="M280" s="201" t="s">
        <v>1</v>
      </c>
      <c r="N280" s="202" t="s">
        <v>42</v>
      </c>
      <c r="O280" s="72"/>
      <c r="P280" s="203">
        <f t="shared" si="21"/>
        <v>0</v>
      </c>
      <c r="Q280" s="203">
        <v>0</v>
      </c>
      <c r="R280" s="203">
        <f t="shared" si="22"/>
        <v>0</v>
      </c>
      <c r="S280" s="203">
        <v>0</v>
      </c>
      <c r="T280" s="204">
        <f t="shared" si="23"/>
        <v>0</v>
      </c>
      <c r="U280" s="35"/>
      <c r="V280" s="35"/>
      <c r="W280" s="35"/>
      <c r="X280" s="35"/>
      <c r="Y280" s="35"/>
      <c r="Z280" s="35"/>
      <c r="AA280" s="35"/>
      <c r="AB280" s="35"/>
      <c r="AC280" s="35"/>
      <c r="AD280" s="35"/>
      <c r="AE280" s="35"/>
      <c r="AR280" s="205" t="s">
        <v>218</v>
      </c>
      <c r="AT280" s="205" t="s">
        <v>214</v>
      </c>
      <c r="AU280" s="205" t="s">
        <v>85</v>
      </c>
      <c r="AY280" s="18" t="s">
        <v>209</v>
      </c>
      <c r="BE280" s="206">
        <f t="shared" si="24"/>
        <v>0</v>
      </c>
      <c r="BF280" s="206">
        <f t="shared" si="25"/>
        <v>0</v>
      </c>
      <c r="BG280" s="206">
        <f t="shared" si="26"/>
        <v>0</v>
      </c>
      <c r="BH280" s="206">
        <f t="shared" si="27"/>
        <v>0</v>
      </c>
      <c r="BI280" s="206">
        <f t="shared" si="28"/>
        <v>0</v>
      </c>
      <c r="BJ280" s="18" t="s">
        <v>85</v>
      </c>
      <c r="BK280" s="206">
        <f t="shared" si="29"/>
        <v>0</v>
      </c>
      <c r="BL280" s="18" t="s">
        <v>218</v>
      </c>
      <c r="BM280" s="205" t="s">
        <v>9307</v>
      </c>
    </row>
    <row r="281" spans="1:65" s="2" customFormat="1" ht="16.5" customHeight="1">
      <c r="A281" s="35"/>
      <c r="B281" s="36"/>
      <c r="C281" s="193" t="s">
        <v>1170</v>
      </c>
      <c r="D281" s="193" t="s">
        <v>214</v>
      </c>
      <c r="E281" s="194" t="s">
        <v>9308</v>
      </c>
      <c r="F281" s="195" t="s">
        <v>9309</v>
      </c>
      <c r="G281" s="196" t="s">
        <v>318</v>
      </c>
      <c r="H281" s="197">
        <v>3200</v>
      </c>
      <c r="I281" s="198"/>
      <c r="J281" s="199">
        <f t="shared" si="20"/>
        <v>0</v>
      </c>
      <c r="K281" s="200"/>
      <c r="L281" s="40"/>
      <c r="M281" s="201" t="s">
        <v>1</v>
      </c>
      <c r="N281" s="202" t="s">
        <v>42</v>
      </c>
      <c r="O281" s="72"/>
      <c r="P281" s="203">
        <f t="shared" si="21"/>
        <v>0</v>
      </c>
      <c r="Q281" s="203">
        <v>0</v>
      </c>
      <c r="R281" s="203">
        <f t="shared" si="22"/>
        <v>0</v>
      </c>
      <c r="S281" s="203">
        <v>0</v>
      </c>
      <c r="T281" s="204">
        <f t="shared" si="23"/>
        <v>0</v>
      </c>
      <c r="U281" s="35"/>
      <c r="V281" s="35"/>
      <c r="W281" s="35"/>
      <c r="X281" s="35"/>
      <c r="Y281" s="35"/>
      <c r="Z281" s="35"/>
      <c r="AA281" s="35"/>
      <c r="AB281" s="35"/>
      <c r="AC281" s="35"/>
      <c r="AD281" s="35"/>
      <c r="AE281" s="35"/>
      <c r="AR281" s="205" t="s">
        <v>218</v>
      </c>
      <c r="AT281" s="205" t="s">
        <v>214</v>
      </c>
      <c r="AU281" s="205" t="s">
        <v>85</v>
      </c>
      <c r="AY281" s="18" t="s">
        <v>209</v>
      </c>
      <c r="BE281" s="206">
        <f t="shared" si="24"/>
        <v>0</v>
      </c>
      <c r="BF281" s="206">
        <f t="shared" si="25"/>
        <v>0</v>
      </c>
      <c r="BG281" s="206">
        <f t="shared" si="26"/>
        <v>0</v>
      </c>
      <c r="BH281" s="206">
        <f t="shared" si="27"/>
        <v>0</v>
      </c>
      <c r="BI281" s="206">
        <f t="shared" si="28"/>
        <v>0</v>
      </c>
      <c r="BJ281" s="18" t="s">
        <v>85</v>
      </c>
      <c r="BK281" s="206">
        <f t="shared" si="29"/>
        <v>0</v>
      </c>
      <c r="BL281" s="18" t="s">
        <v>218</v>
      </c>
      <c r="BM281" s="205" t="s">
        <v>9310</v>
      </c>
    </row>
    <row r="282" spans="1:65" s="2" customFormat="1" ht="16.5" customHeight="1">
      <c r="A282" s="35"/>
      <c r="B282" s="36"/>
      <c r="C282" s="193" t="s">
        <v>1173</v>
      </c>
      <c r="D282" s="193" t="s">
        <v>214</v>
      </c>
      <c r="E282" s="194" t="s">
        <v>9311</v>
      </c>
      <c r="F282" s="195" t="s">
        <v>9312</v>
      </c>
      <c r="G282" s="196" t="s">
        <v>318</v>
      </c>
      <c r="H282" s="197">
        <v>1900</v>
      </c>
      <c r="I282" s="198"/>
      <c r="J282" s="199">
        <f t="shared" si="20"/>
        <v>0</v>
      </c>
      <c r="K282" s="200"/>
      <c r="L282" s="40"/>
      <c r="M282" s="201" t="s">
        <v>1</v>
      </c>
      <c r="N282" s="202" t="s">
        <v>42</v>
      </c>
      <c r="O282" s="72"/>
      <c r="P282" s="203">
        <f t="shared" si="21"/>
        <v>0</v>
      </c>
      <c r="Q282" s="203">
        <v>0</v>
      </c>
      <c r="R282" s="203">
        <f t="shared" si="22"/>
        <v>0</v>
      </c>
      <c r="S282" s="203">
        <v>0</v>
      </c>
      <c r="T282" s="204">
        <f t="shared" si="23"/>
        <v>0</v>
      </c>
      <c r="U282" s="35"/>
      <c r="V282" s="35"/>
      <c r="W282" s="35"/>
      <c r="X282" s="35"/>
      <c r="Y282" s="35"/>
      <c r="Z282" s="35"/>
      <c r="AA282" s="35"/>
      <c r="AB282" s="35"/>
      <c r="AC282" s="35"/>
      <c r="AD282" s="35"/>
      <c r="AE282" s="35"/>
      <c r="AR282" s="205" t="s">
        <v>218</v>
      </c>
      <c r="AT282" s="205" t="s">
        <v>214</v>
      </c>
      <c r="AU282" s="205" t="s">
        <v>85</v>
      </c>
      <c r="AY282" s="18" t="s">
        <v>209</v>
      </c>
      <c r="BE282" s="206">
        <f t="shared" si="24"/>
        <v>0</v>
      </c>
      <c r="BF282" s="206">
        <f t="shared" si="25"/>
        <v>0</v>
      </c>
      <c r="BG282" s="206">
        <f t="shared" si="26"/>
        <v>0</v>
      </c>
      <c r="BH282" s="206">
        <f t="shared" si="27"/>
        <v>0</v>
      </c>
      <c r="BI282" s="206">
        <f t="shared" si="28"/>
        <v>0</v>
      </c>
      <c r="BJ282" s="18" t="s">
        <v>85</v>
      </c>
      <c r="BK282" s="206">
        <f t="shared" si="29"/>
        <v>0</v>
      </c>
      <c r="BL282" s="18" t="s">
        <v>218</v>
      </c>
      <c r="BM282" s="205" t="s">
        <v>9313</v>
      </c>
    </row>
    <row r="283" spans="1:65" s="2" customFormat="1" ht="16.5" customHeight="1">
      <c r="A283" s="35"/>
      <c r="B283" s="36"/>
      <c r="C283" s="193" t="s">
        <v>1178</v>
      </c>
      <c r="D283" s="193" t="s">
        <v>214</v>
      </c>
      <c r="E283" s="194" t="s">
        <v>9314</v>
      </c>
      <c r="F283" s="195" t="s">
        <v>9315</v>
      </c>
      <c r="G283" s="196" t="s">
        <v>318</v>
      </c>
      <c r="H283" s="197">
        <v>1800</v>
      </c>
      <c r="I283" s="198"/>
      <c r="J283" s="199">
        <f t="shared" si="20"/>
        <v>0</v>
      </c>
      <c r="K283" s="200"/>
      <c r="L283" s="40"/>
      <c r="M283" s="201" t="s">
        <v>1</v>
      </c>
      <c r="N283" s="202" t="s">
        <v>42</v>
      </c>
      <c r="O283" s="72"/>
      <c r="P283" s="203">
        <f t="shared" si="21"/>
        <v>0</v>
      </c>
      <c r="Q283" s="203">
        <v>0</v>
      </c>
      <c r="R283" s="203">
        <f t="shared" si="22"/>
        <v>0</v>
      </c>
      <c r="S283" s="203">
        <v>0</v>
      </c>
      <c r="T283" s="204">
        <f t="shared" si="23"/>
        <v>0</v>
      </c>
      <c r="U283" s="35"/>
      <c r="V283" s="35"/>
      <c r="W283" s="35"/>
      <c r="X283" s="35"/>
      <c r="Y283" s="35"/>
      <c r="Z283" s="35"/>
      <c r="AA283" s="35"/>
      <c r="AB283" s="35"/>
      <c r="AC283" s="35"/>
      <c r="AD283" s="35"/>
      <c r="AE283" s="35"/>
      <c r="AR283" s="205" t="s">
        <v>218</v>
      </c>
      <c r="AT283" s="205" t="s">
        <v>214</v>
      </c>
      <c r="AU283" s="205" t="s">
        <v>85</v>
      </c>
      <c r="AY283" s="18" t="s">
        <v>209</v>
      </c>
      <c r="BE283" s="206">
        <f t="shared" si="24"/>
        <v>0</v>
      </c>
      <c r="BF283" s="206">
        <f t="shared" si="25"/>
        <v>0</v>
      </c>
      <c r="BG283" s="206">
        <f t="shared" si="26"/>
        <v>0</v>
      </c>
      <c r="BH283" s="206">
        <f t="shared" si="27"/>
        <v>0</v>
      </c>
      <c r="BI283" s="206">
        <f t="shared" si="28"/>
        <v>0</v>
      </c>
      <c r="BJ283" s="18" t="s">
        <v>85</v>
      </c>
      <c r="BK283" s="206">
        <f t="shared" si="29"/>
        <v>0</v>
      </c>
      <c r="BL283" s="18" t="s">
        <v>218</v>
      </c>
      <c r="BM283" s="205" t="s">
        <v>9316</v>
      </c>
    </row>
    <row r="284" spans="1:65" s="2" customFormat="1" ht="16.5" customHeight="1">
      <c r="A284" s="35"/>
      <c r="B284" s="36"/>
      <c r="C284" s="193" t="s">
        <v>1181</v>
      </c>
      <c r="D284" s="193" t="s">
        <v>214</v>
      </c>
      <c r="E284" s="194" t="s">
        <v>9317</v>
      </c>
      <c r="F284" s="195" t="s">
        <v>9318</v>
      </c>
      <c r="G284" s="196" t="s">
        <v>318</v>
      </c>
      <c r="H284" s="197">
        <v>2890</v>
      </c>
      <c r="I284" s="198"/>
      <c r="J284" s="199">
        <f t="shared" si="20"/>
        <v>0</v>
      </c>
      <c r="K284" s="200"/>
      <c r="L284" s="40"/>
      <c r="M284" s="201" t="s">
        <v>1</v>
      </c>
      <c r="N284" s="202" t="s">
        <v>42</v>
      </c>
      <c r="O284" s="72"/>
      <c r="P284" s="203">
        <f t="shared" si="21"/>
        <v>0</v>
      </c>
      <c r="Q284" s="203">
        <v>0</v>
      </c>
      <c r="R284" s="203">
        <f t="shared" si="22"/>
        <v>0</v>
      </c>
      <c r="S284" s="203">
        <v>0</v>
      </c>
      <c r="T284" s="204">
        <f t="shared" si="23"/>
        <v>0</v>
      </c>
      <c r="U284" s="35"/>
      <c r="V284" s="35"/>
      <c r="W284" s="35"/>
      <c r="X284" s="35"/>
      <c r="Y284" s="35"/>
      <c r="Z284" s="35"/>
      <c r="AA284" s="35"/>
      <c r="AB284" s="35"/>
      <c r="AC284" s="35"/>
      <c r="AD284" s="35"/>
      <c r="AE284" s="35"/>
      <c r="AR284" s="205" t="s">
        <v>218</v>
      </c>
      <c r="AT284" s="205" t="s">
        <v>214</v>
      </c>
      <c r="AU284" s="205" t="s">
        <v>85</v>
      </c>
      <c r="AY284" s="18" t="s">
        <v>209</v>
      </c>
      <c r="BE284" s="206">
        <f t="shared" si="24"/>
        <v>0</v>
      </c>
      <c r="BF284" s="206">
        <f t="shared" si="25"/>
        <v>0</v>
      </c>
      <c r="BG284" s="206">
        <f t="shared" si="26"/>
        <v>0</v>
      </c>
      <c r="BH284" s="206">
        <f t="shared" si="27"/>
        <v>0</v>
      </c>
      <c r="BI284" s="206">
        <f t="shared" si="28"/>
        <v>0</v>
      </c>
      <c r="BJ284" s="18" t="s">
        <v>85</v>
      </c>
      <c r="BK284" s="206">
        <f t="shared" si="29"/>
        <v>0</v>
      </c>
      <c r="BL284" s="18" t="s">
        <v>218</v>
      </c>
      <c r="BM284" s="205" t="s">
        <v>9319</v>
      </c>
    </row>
    <row r="285" spans="1:65" s="2" customFormat="1" ht="16.5" customHeight="1">
      <c r="A285" s="35"/>
      <c r="B285" s="36"/>
      <c r="C285" s="193" t="s">
        <v>1186</v>
      </c>
      <c r="D285" s="193" t="s">
        <v>214</v>
      </c>
      <c r="E285" s="194" t="s">
        <v>9320</v>
      </c>
      <c r="F285" s="195" t="s">
        <v>9321</v>
      </c>
      <c r="G285" s="196" t="s">
        <v>318</v>
      </c>
      <c r="H285" s="197">
        <v>2330</v>
      </c>
      <c r="I285" s="198"/>
      <c r="J285" s="199">
        <f t="shared" si="20"/>
        <v>0</v>
      </c>
      <c r="K285" s="200"/>
      <c r="L285" s="40"/>
      <c r="M285" s="201" t="s">
        <v>1</v>
      </c>
      <c r="N285" s="202" t="s">
        <v>42</v>
      </c>
      <c r="O285" s="72"/>
      <c r="P285" s="203">
        <f t="shared" si="21"/>
        <v>0</v>
      </c>
      <c r="Q285" s="203">
        <v>0</v>
      </c>
      <c r="R285" s="203">
        <f t="shared" si="22"/>
        <v>0</v>
      </c>
      <c r="S285" s="203">
        <v>0</v>
      </c>
      <c r="T285" s="204">
        <f t="shared" si="23"/>
        <v>0</v>
      </c>
      <c r="U285" s="35"/>
      <c r="V285" s="35"/>
      <c r="W285" s="35"/>
      <c r="X285" s="35"/>
      <c r="Y285" s="35"/>
      <c r="Z285" s="35"/>
      <c r="AA285" s="35"/>
      <c r="AB285" s="35"/>
      <c r="AC285" s="35"/>
      <c r="AD285" s="35"/>
      <c r="AE285" s="35"/>
      <c r="AR285" s="205" t="s">
        <v>218</v>
      </c>
      <c r="AT285" s="205" t="s">
        <v>214</v>
      </c>
      <c r="AU285" s="205" t="s">
        <v>85</v>
      </c>
      <c r="AY285" s="18" t="s">
        <v>209</v>
      </c>
      <c r="BE285" s="206">
        <f t="shared" si="24"/>
        <v>0</v>
      </c>
      <c r="BF285" s="206">
        <f t="shared" si="25"/>
        <v>0</v>
      </c>
      <c r="BG285" s="206">
        <f t="shared" si="26"/>
        <v>0</v>
      </c>
      <c r="BH285" s="206">
        <f t="shared" si="27"/>
        <v>0</v>
      </c>
      <c r="BI285" s="206">
        <f t="shared" si="28"/>
        <v>0</v>
      </c>
      <c r="BJ285" s="18" t="s">
        <v>85</v>
      </c>
      <c r="BK285" s="206">
        <f t="shared" si="29"/>
        <v>0</v>
      </c>
      <c r="BL285" s="18" t="s">
        <v>218</v>
      </c>
      <c r="BM285" s="205" t="s">
        <v>9322</v>
      </c>
    </row>
    <row r="286" spans="1:65" s="2" customFormat="1" ht="16.5" customHeight="1">
      <c r="A286" s="35"/>
      <c r="B286" s="36"/>
      <c r="C286" s="193" t="s">
        <v>1189</v>
      </c>
      <c r="D286" s="193" t="s">
        <v>214</v>
      </c>
      <c r="E286" s="194" t="s">
        <v>9323</v>
      </c>
      <c r="F286" s="195" t="s">
        <v>9324</v>
      </c>
      <c r="G286" s="196" t="s">
        <v>318</v>
      </c>
      <c r="H286" s="197">
        <v>1380</v>
      </c>
      <c r="I286" s="198"/>
      <c r="J286" s="199">
        <f t="shared" si="20"/>
        <v>0</v>
      </c>
      <c r="K286" s="200"/>
      <c r="L286" s="40"/>
      <c r="M286" s="201" t="s">
        <v>1</v>
      </c>
      <c r="N286" s="202" t="s">
        <v>42</v>
      </c>
      <c r="O286" s="72"/>
      <c r="P286" s="203">
        <f t="shared" si="21"/>
        <v>0</v>
      </c>
      <c r="Q286" s="203">
        <v>0</v>
      </c>
      <c r="R286" s="203">
        <f t="shared" si="22"/>
        <v>0</v>
      </c>
      <c r="S286" s="203">
        <v>0</v>
      </c>
      <c r="T286" s="204">
        <f t="shared" si="23"/>
        <v>0</v>
      </c>
      <c r="U286" s="35"/>
      <c r="V286" s="35"/>
      <c r="W286" s="35"/>
      <c r="X286" s="35"/>
      <c r="Y286" s="35"/>
      <c r="Z286" s="35"/>
      <c r="AA286" s="35"/>
      <c r="AB286" s="35"/>
      <c r="AC286" s="35"/>
      <c r="AD286" s="35"/>
      <c r="AE286" s="35"/>
      <c r="AR286" s="205" t="s">
        <v>218</v>
      </c>
      <c r="AT286" s="205" t="s">
        <v>214</v>
      </c>
      <c r="AU286" s="205" t="s">
        <v>85</v>
      </c>
      <c r="AY286" s="18" t="s">
        <v>209</v>
      </c>
      <c r="BE286" s="206">
        <f t="shared" si="24"/>
        <v>0</v>
      </c>
      <c r="BF286" s="206">
        <f t="shared" si="25"/>
        <v>0</v>
      </c>
      <c r="BG286" s="206">
        <f t="shared" si="26"/>
        <v>0</v>
      </c>
      <c r="BH286" s="206">
        <f t="shared" si="27"/>
        <v>0</v>
      </c>
      <c r="BI286" s="206">
        <f t="shared" si="28"/>
        <v>0</v>
      </c>
      <c r="BJ286" s="18" t="s">
        <v>85</v>
      </c>
      <c r="BK286" s="206">
        <f t="shared" si="29"/>
        <v>0</v>
      </c>
      <c r="BL286" s="18" t="s">
        <v>218</v>
      </c>
      <c r="BM286" s="205" t="s">
        <v>9325</v>
      </c>
    </row>
    <row r="287" spans="1:65" s="2" customFormat="1" ht="16.5" customHeight="1">
      <c r="A287" s="35"/>
      <c r="B287" s="36"/>
      <c r="C287" s="193" t="s">
        <v>1194</v>
      </c>
      <c r="D287" s="193" t="s">
        <v>214</v>
      </c>
      <c r="E287" s="194" t="s">
        <v>9326</v>
      </c>
      <c r="F287" s="195" t="s">
        <v>9327</v>
      </c>
      <c r="G287" s="196" t="s">
        <v>318</v>
      </c>
      <c r="H287" s="197">
        <v>1890</v>
      </c>
      <c r="I287" s="198"/>
      <c r="J287" s="199">
        <f t="shared" si="20"/>
        <v>0</v>
      </c>
      <c r="K287" s="200"/>
      <c r="L287" s="40"/>
      <c r="M287" s="201" t="s">
        <v>1</v>
      </c>
      <c r="N287" s="202" t="s">
        <v>42</v>
      </c>
      <c r="O287" s="72"/>
      <c r="P287" s="203">
        <f t="shared" si="21"/>
        <v>0</v>
      </c>
      <c r="Q287" s="203">
        <v>0</v>
      </c>
      <c r="R287" s="203">
        <f t="shared" si="22"/>
        <v>0</v>
      </c>
      <c r="S287" s="203">
        <v>0</v>
      </c>
      <c r="T287" s="204">
        <f t="shared" si="23"/>
        <v>0</v>
      </c>
      <c r="U287" s="35"/>
      <c r="V287" s="35"/>
      <c r="W287" s="35"/>
      <c r="X287" s="35"/>
      <c r="Y287" s="35"/>
      <c r="Z287" s="35"/>
      <c r="AA287" s="35"/>
      <c r="AB287" s="35"/>
      <c r="AC287" s="35"/>
      <c r="AD287" s="35"/>
      <c r="AE287" s="35"/>
      <c r="AR287" s="205" t="s">
        <v>218</v>
      </c>
      <c r="AT287" s="205" t="s">
        <v>214</v>
      </c>
      <c r="AU287" s="205" t="s">
        <v>85</v>
      </c>
      <c r="AY287" s="18" t="s">
        <v>209</v>
      </c>
      <c r="BE287" s="206">
        <f t="shared" si="24"/>
        <v>0</v>
      </c>
      <c r="BF287" s="206">
        <f t="shared" si="25"/>
        <v>0</v>
      </c>
      <c r="BG287" s="206">
        <f t="shared" si="26"/>
        <v>0</v>
      </c>
      <c r="BH287" s="206">
        <f t="shared" si="27"/>
        <v>0</v>
      </c>
      <c r="BI287" s="206">
        <f t="shared" si="28"/>
        <v>0</v>
      </c>
      <c r="BJ287" s="18" t="s">
        <v>85</v>
      </c>
      <c r="BK287" s="206">
        <f t="shared" si="29"/>
        <v>0</v>
      </c>
      <c r="BL287" s="18" t="s">
        <v>218</v>
      </c>
      <c r="BM287" s="205" t="s">
        <v>9328</v>
      </c>
    </row>
    <row r="288" spans="1:65" s="2" customFormat="1" ht="16.5" customHeight="1">
      <c r="A288" s="35"/>
      <c r="B288" s="36"/>
      <c r="C288" s="193" t="s">
        <v>1197</v>
      </c>
      <c r="D288" s="193" t="s">
        <v>214</v>
      </c>
      <c r="E288" s="194" t="s">
        <v>9329</v>
      </c>
      <c r="F288" s="195" t="s">
        <v>9330</v>
      </c>
      <c r="G288" s="196" t="s">
        <v>318</v>
      </c>
      <c r="H288" s="197">
        <v>400</v>
      </c>
      <c r="I288" s="198"/>
      <c r="J288" s="199">
        <f t="shared" si="20"/>
        <v>0</v>
      </c>
      <c r="K288" s="200"/>
      <c r="L288" s="40"/>
      <c r="M288" s="201" t="s">
        <v>1</v>
      </c>
      <c r="N288" s="202" t="s">
        <v>42</v>
      </c>
      <c r="O288" s="72"/>
      <c r="P288" s="203">
        <f t="shared" si="21"/>
        <v>0</v>
      </c>
      <c r="Q288" s="203">
        <v>0</v>
      </c>
      <c r="R288" s="203">
        <f t="shared" si="22"/>
        <v>0</v>
      </c>
      <c r="S288" s="203">
        <v>0</v>
      </c>
      <c r="T288" s="204">
        <f t="shared" si="23"/>
        <v>0</v>
      </c>
      <c r="U288" s="35"/>
      <c r="V288" s="35"/>
      <c r="W288" s="35"/>
      <c r="X288" s="35"/>
      <c r="Y288" s="35"/>
      <c r="Z288" s="35"/>
      <c r="AA288" s="35"/>
      <c r="AB288" s="35"/>
      <c r="AC288" s="35"/>
      <c r="AD288" s="35"/>
      <c r="AE288" s="35"/>
      <c r="AR288" s="205" t="s">
        <v>218</v>
      </c>
      <c r="AT288" s="205" t="s">
        <v>214</v>
      </c>
      <c r="AU288" s="205" t="s">
        <v>85</v>
      </c>
      <c r="AY288" s="18" t="s">
        <v>209</v>
      </c>
      <c r="BE288" s="206">
        <f t="shared" si="24"/>
        <v>0</v>
      </c>
      <c r="BF288" s="206">
        <f t="shared" si="25"/>
        <v>0</v>
      </c>
      <c r="BG288" s="206">
        <f t="shared" si="26"/>
        <v>0</v>
      </c>
      <c r="BH288" s="206">
        <f t="shared" si="27"/>
        <v>0</v>
      </c>
      <c r="BI288" s="206">
        <f t="shared" si="28"/>
        <v>0</v>
      </c>
      <c r="BJ288" s="18" t="s">
        <v>85</v>
      </c>
      <c r="BK288" s="206">
        <f t="shared" si="29"/>
        <v>0</v>
      </c>
      <c r="BL288" s="18" t="s">
        <v>218</v>
      </c>
      <c r="BM288" s="205" t="s">
        <v>9331</v>
      </c>
    </row>
    <row r="289" spans="1:65" s="2" customFormat="1" ht="16.5" customHeight="1">
      <c r="A289" s="35"/>
      <c r="B289" s="36"/>
      <c r="C289" s="193" t="s">
        <v>1202</v>
      </c>
      <c r="D289" s="193" t="s">
        <v>214</v>
      </c>
      <c r="E289" s="194" t="s">
        <v>9332</v>
      </c>
      <c r="F289" s="195" t="s">
        <v>9333</v>
      </c>
      <c r="G289" s="196" t="s">
        <v>2761</v>
      </c>
      <c r="H289" s="197">
        <v>8000</v>
      </c>
      <c r="I289" s="198"/>
      <c r="J289" s="199">
        <f t="shared" si="20"/>
        <v>0</v>
      </c>
      <c r="K289" s="200"/>
      <c r="L289" s="40"/>
      <c r="M289" s="201" t="s">
        <v>1</v>
      </c>
      <c r="N289" s="202" t="s">
        <v>42</v>
      </c>
      <c r="O289" s="72"/>
      <c r="P289" s="203">
        <f t="shared" si="21"/>
        <v>0</v>
      </c>
      <c r="Q289" s="203">
        <v>0</v>
      </c>
      <c r="R289" s="203">
        <f t="shared" si="22"/>
        <v>0</v>
      </c>
      <c r="S289" s="203">
        <v>0</v>
      </c>
      <c r="T289" s="204">
        <f t="shared" si="23"/>
        <v>0</v>
      </c>
      <c r="U289" s="35"/>
      <c r="V289" s="35"/>
      <c r="W289" s="35"/>
      <c r="X289" s="35"/>
      <c r="Y289" s="35"/>
      <c r="Z289" s="35"/>
      <c r="AA289" s="35"/>
      <c r="AB289" s="35"/>
      <c r="AC289" s="35"/>
      <c r="AD289" s="35"/>
      <c r="AE289" s="35"/>
      <c r="AR289" s="205" t="s">
        <v>218</v>
      </c>
      <c r="AT289" s="205" t="s">
        <v>214</v>
      </c>
      <c r="AU289" s="205" t="s">
        <v>85</v>
      </c>
      <c r="AY289" s="18" t="s">
        <v>209</v>
      </c>
      <c r="BE289" s="206">
        <f t="shared" si="24"/>
        <v>0</v>
      </c>
      <c r="BF289" s="206">
        <f t="shared" si="25"/>
        <v>0</v>
      </c>
      <c r="BG289" s="206">
        <f t="shared" si="26"/>
        <v>0</v>
      </c>
      <c r="BH289" s="206">
        <f t="shared" si="27"/>
        <v>0</v>
      </c>
      <c r="BI289" s="206">
        <f t="shared" si="28"/>
        <v>0</v>
      </c>
      <c r="BJ289" s="18" t="s">
        <v>85</v>
      </c>
      <c r="BK289" s="206">
        <f t="shared" si="29"/>
        <v>0</v>
      </c>
      <c r="BL289" s="18" t="s">
        <v>218</v>
      </c>
      <c r="BM289" s="205" t="s">
        <v>9334</v>
      </c>
    </row>
    <row r="290" spans="1:65" s="2" customFormat="1" ht="16.5" customHeight="1">
      <c r="A290" s="35"/>
      <c r="B290" s="36"/>
      <c r="C290" s="193" t="s">
        <v>1207</v>
      </c>
      <c r="D290" s="193" t="s">
        <v>214</v>
      </c>
      <c r="E290" s="194" t="s">
        <v>9335</v>
      </c>
      <c r="F290" s="195" t="s">
        <v>9336</v>
      </c>
      <c r="G290" s="196" t="s">
        <v>2761</v>
      </c>
      <c r="H290" s="197">
        <v>4000</v>
      </c>
      <c r="I290" s="198"/>
      <c r="J290" s="199">
        <f t="shared" si="20"/>
        <v>0</v>
      </c>
      <c r="K290" s="200"/>
      <c r="L290" s="40"/>
      <c r="M290" s="201" t="s">
        <v>1</v>
      </c>
      <c r="N290" s="202" t="s">
        <v>42</v>
      </c>
      <c r="O290" s="72"/>
      <c r="P290" s="203">
        <f t="shared" si="21"/>
        <v>0</v>
      </c>
      <c r="Q290" s="203">
        <v>0</v>
      </c>
      <c r="R290" s="203">
        <f t="shared" si="22"/>
        <v>0</v>
      </c>
      <c r="S290" s="203">
        <v>0</v>
      </c>
      <c r="T290" s="204">
        <f t="shared" si="23"/>
        <v>0</v>
      </c>
      <c r="U290" s="35"/>
      <c r="V290" s="35"/>
      <c r="W290" s="35"/>
      <c r="X290" s="35"/>
      <c r="Y290" s="35"/>
      <c r="Z290" s="35"/>
      <c r="AA290" s="35"/>
      <c r="AB290" s="35"/>
      <c r="AC290" s="35"/>
      <c r="AD290" s="35"/>
      <c r="AE290" s="35"/>
      <c r="AR290" s="205" t="s">
        <v>218</v>
      </c>
      <c r="AT290" s="205" t="s">
        <v>214</v>
      </c>
      <c r="AU290" s="205" t="s">
        <v>85</v>
      </c>
      <c r="AY290" s="18" t="s">
        <v>209</v>
      </c>
      <c r="BE290" s="206">
        <f t="shared" si="24"/>
        <v>0</v>
      </c>
      <c r="BF290" s="206">
        <f t="shared" si="25"/>
        <v>0</v>
      </c>
      <c r="BG290" s="206">
        <f t="shared" si="26"/>
        <v>0</v>
      </c>
      <c r="BH290" s="206">
        <f t="shared" si="27"/>
        <v>0</v>
      </c>
      <c r="BI290" s="206">
        <f t="shared" si="28"/>
        <v>0</v>
      </c>
      <c r="BJ290" s="18" t="s">
        <v>85</v>
      </c>
      <c r="BK290" s="206">
        <f t="shared" si="29"/>
        <v>0</v>
      </c>
      <c r="BL290" s="18" t="s">
        <v>218</v>
      </c>
      <c r="BM290" s="205" t="s">
        <v>9337</v>
      </c>
    </row>
    <row r="291" spans="1:65" s="2" customFormat="1" ht="16.5" customHeight="1">
      <c r="A291" s="35"/>
      <c r="B291" s="36"/>
      <c r="C291" s="193" t="s">
        <v>1211</v>
      </c>
      <c r="D291" s="193" t="s">
        <v>214</v>
      </c>
      <c r="E291" s="194" t="s">
        <v>9338</v>
      </c>
      <c r="F291" s="195" t="s">
        <v>9339</v>
      </c>
      <c r="G291" s="196" t="s">
        <v>2761</v>
      </c>
      <c r="H291" s="197">
        <v>2500</v>
      </c>
      <c r="I291" s="198"/>
      <c r="J291" s="199">
        <f t="shared" si="20"/>
        <v>0</v>
      </c>
      <c r="K291" s="200"/>
      <c r="L291" s="40"/>
      <c r="M291" s="201" t="s">
        <v>1</v>
      </c>
      <c r="N291" s="202" t="s">
        <v>42</v>
      </c>
      <c r="O291" s="72"/>
      <c r="P291" s="203">
        <f t="shared" si="21"/>
        <v>0</v>
      </c>
      <c r="Q291" s="203">
        <v>0</v>
      </c>
      <c r="R291" s="203">
        <f t="shared" si="22"/>
        <v>0</v>
      </c>
      <c r="S291" s="203">
        <v>0</v>
      </c>
      <c r="T291" s="204">
        <f t="shared" si="23"/>
        <v>0</v>
      </c>
      <c r="U291" s="35"/>
      <c r="V291" s="35"/>
      <c r="W291" s="35"/>
      <c r="X291" s="35"/>
      <c r="Y291" s="35"/>
      <c r="Z291" s="35"/>
      <c r="AA291" s="35"/>
      <c r="AB291" s="35"/>
      <c r="AC291" s="35"/>
      <c r="AD291" s="35"/>
      <c r="AE291" s="35"/>
      <c r="AR291" s="205" t="s">
        <v>218</v>
      </c>
      <c r="AT291" s="205" t="s">
        <v>214</v>
      </c>
      <c r="AU291" s="205" t="s">
        <v>85</v>
      </c>
      <c r="AY291" s="18" t="s">
        <v>209</v>
      </c>
      <c r="BE291" s="206">
        <f t="shared" si="24"/>
        <v>0</v>
      </c>
      <c r="BF291" s="206">
        <f t="shared" si="25"/>
        <v>0</v>
      </c>
      <c r="BG291" s="206">
        <f t="shared" si="26"/>
        <v>0</v>
      </c>
      <c r="BH291" s="206">
        <f t="shared" si="27"/>
        <v>0</v>
      </c>
      <c r="BI291" s="206">
        <f t="shared" si="28"/>
        <v>0</v>
      </c>
      <c r="BJ291" s="18" t="s">
        <v>85</v>
      </c>
      <c r="BK291" s="206">
        <f t="shared" si="29"/>
        <v>0</v>
      </c>
      <c r="BL291" s="18" t="s">
        <v>218</v>
      </c>
      <c r="BM291" s="205" t="s">
        <v>9340</v>
      </c>
    </row>
    <row r="292" spans="1:65" s="2" customFormat="1" ht="37.9" customHeight="1">
      <c r="A292" s="35"/>
      <c r="B292" s="36"/>
      <c r="C292" s="193" t="s">
        <v>1216</v>
      </c>
      <c r="D292" s="193" t="s">
        <v>214</v>
      </c>
      <c r="E292" s="194" t="s">
        <v>9341</v>
      </c>
      <c r="F292" s="195" t="s">
        <v>9342</v>
      </c>
      <c r="G292" s="196" t="s">
        <v>8823</v>
      </c>
      <c r="H292" s="197">
        <v>1</v>
      </c>
      <c r="I292" s="198"/>
      <c r="J292" s="199">
        <f t="shared" si="20"/>
        <v>0</v>
      </c>
      <c r="K292" s="200"/>
      <c r="L292" s="40"/>
      <c r="M292" s="201" t="s">
        <v>1</v>
      </c>
      <c r="N292" s="202" t="s">
        <v>42</v>
      </c>
      <c r="O292" s="72"/>
      <c r="P292" s="203">
        <f t="shared" si="21"/>
        <v>0</v>
      </c>
      <c r="Q292" s="203">
        <v>0</v>
      </c>
      <c r="R292" s="203">
        <f t="shared" si="22"/>
        <v>0</v>
      </c>
      <c r="S292" s="203">
        <v>0</v>
      </c>
      <c r="T292" s="204">
        <f t="shared" si="23"/>
        <v>0</v>
      </c>
      <c r="U292" s="35"/>
      <c r="V292" s="35"/>
      <c r="W292" s="35"/>
      <c r="X292" s="35"/>
      <c r="Y292" s="35"/>
      <c r="Z292" s="35"/>
      <c r="AA292" s="35"/>
      <c r="AB292" s="35"/>
      <c r="AC292" s="35"/>
      <c r="AD292" s="35"/>
      <c r="AE292" s="35"/>
      <c r="AR292" s="205" t="s">
        <v>218</v>
      </c>
      <c r="AT292" s="205" t="s">
        <v>214</v>
      </c>
      <c r="AU292" s="205" t="s">
        <v>85</v>
      </c>
      <c r="AY292" s="18" t="s">
        <v>209</v>
      </c>
      <c r="BE292" s="206">
        <f t="shared" si="24"/>
        <v>0</v>
      </c>
      <c r="BF292" s="206">
        <f t="shared" si="25"/>
        <v>0</v>
      </c>
      <c r="BG292" s="206">
        <f t="shared" si="26"/>
        <v>0</v>
      </c>
      <c r="BH292" s="206">
        <f t="shared" si="27"/>
        <v>0</v>
      </c>
      <c r="BI292" s="206">
        <f t="shared" si="28"/>
        <v>0</v>
      </c>
      <c r="BJ292" s="18" t="s">
        <v>85</v>
      </c>
      <c r="BK292" s="206">
        <f t="shared" si="29"/>
        <v>0</v>
      </c>
      <c r="BL292" s="18" t="s">
        <v>218</v>
      </c>
      <c r="BM292" s="205" t="s">
        <v>9343</v>
      </c>
    </row>
    <row r="293" spans="1:65" s="2" customFormat="1" ht="16.5" customHeight="1">
      <c r="A293" s="35"/>
      <c r="B293" s="36"/>
      <c r="C293" s="193" t="s">
        <v>1220</v>
      </c>
      <c r="D293" s="193" t="s">
        <v>214</v>
      </c>
      <c r="E293" s="194" t="s">
        <v>9344</v>
      </c>
      <c r="F293" s="195" t="s">
        <v>9345</v>
      </c>
      <c r="G293" s="196" t="s">
        <v>2761</v>
      </c>
      <c r="H293" s="197">
        <v>5400</v>
      </c>
      <c r="I293" s="198"/>
      <c r="J293" s="199">
        <f t="shared" si="20"/>
        <v>0</v>
      </c>
      <c r="K293" s="200"/>
      <c r="L293" s="40"/>
      <c r="M293" s="201" t="s">
        <v>1</v>
      </c>
      <c r="N293" s="202" t="s">
        <v>42</v>
      </c>
      <c r="O293" s="72"/>
      <c r="P293" s="203">
        <f t="shared" si="21"/>
        <v>0</v>
      </c>
      <c r="Q293" s="203">
        <v>0</v>
      </c>
      <c r="R293" s="203">
        <f t="shared" si="22"/>
        <v>0</v>
      </c>
      <c r="S293" s="203">
        <v>0</v>
      </c>
      <c r="T293" s="204">
        <f t="shared" si="23"/>
        <v>0</v>
      </c>
      <c r="U293" s="35"/>
      <c r="V293" s="35"/>
      <c r="W293" s="35"/>
      <c r="X293" s="35"/>
      <c r="Y293" s="35"/>
      <c r="Z293" s="35"/>
      <c r="AA293" s="35"/>
      <c r="AB293" s="35"/>
      <c r="AC293" s="35"/>
      <c r="AD293" s="35"/>
      <c r="AE293" s="35"/>
      <c r="AR293" s="205" t="s">
        <v>218</v>
      </c>
      <c r="AT293" s="205" t="s">
        <v>214</v>
      </c>
      <c r="AU293" s="205" t="s">
        <v>85</v>
      </c>
      <c r="AY293" s="18" t="s">
        <v>209</v>
      </c>
      <c r="BE293" s="206">
        <f t="shared" si="24"/>
        <v>0</v>
      </c>
      <c r="BF293" s="206">
        <f t="shared" si="25"/>
        <v>0</v>
      </c>
      <c r="BG293" s="206">
        <f t="shared" si="26"/>
        <v>0</v>
      </c>
      <c r="BH293" s="206">
        <f t="shared" si="27"/>
        <v>0</v>
      </c>
      <c r="BI293" s="206">
        <f t="shared" si="28"/>
        <v>0</v>
      </c>
      <c r="BJ293" s="18" t="s">
        <v>85</v>
      </c>
      <c r="BK293" s="206">
        <f t="shared" si="29"/>
        <v>0</v>
      </c>
      <c r="BL293" s="18" t="s">
        <v>218</v>
      </c>
      <c r="BM293" s="205" t="s">
        <v>9346</v>
      </c>
    </row>
    <row r="294" spans="1:65" s="2" customFormat="1" ht="16.5" customHeight="1">
      <c r="A294" s="35"/>
      <c r="B294" s="36"/>
      <c r="C294" s="193" t="s">
        <v>1223</v>
      </c>
      <c r="D294" s="193" t="s">
        <v>214</v>
      </c>
      <c r="E294" s="194" t="s">
        <v>9347</v>
      </c>
      <c r="F294" s="195" t="s">
        <v>9348</v>
      </c>
      <c r="G294" s="196" t="s">
        <v>2761</v>
      </c>
      <c r="H294" s="197">
        <v>1800</v>
      </c>
      <c r="I294" s="198"/>
      <c r="J294" s="199">
        <f t="shared" si="20"/>
        <v>0</v>
      </c>
      <c r="K294" s="200"/>
      <c r="L294" s="40"/>
      <c r="M294" s="201" t="s">
        <v>1</v>
      </c>
      <c r="N294" s="202" t="s">
        <v>42</v>
      </c>
      <c r="O294" s="72"/>
      <c r="P294" s="203">
        <f t="shared" si="21"/>
        <v>0</v>
      </c>
      <c r="Q294" s="203">
        <v>0</v>
      </c>
      <c r="R294" s="203">
        <f t="shared" si="22"/>
        <v>0</v>
      </c>
      <c r="S294" s="203">
        <v>0</v>
      </c>
      <c r="T294" s="204">
        <f t="shared" si="23"/>
        <v>0</v>
      </c>
      <c r="U294" s="35"/>
      <c r="V294" s="35"/>
      <c r="W294" s="35"/>
      <c r="X294" s="35"/>
      <c r="Y294" s="35"/>
      <c r="Z294" s="35"/>
      <c r="AA294" s="35"/>
      <c r="AB294" s="35"/>
      <c r="AC294" s="35"/>
      <c r="AD294" s="35"/>
      <c r="AE294" s="35"/>
      <c r="AR294" s="205" t="s">
        <v>218</v>
      </c>
      <c r="AT294" s="205" t="s">
        <v>214</v>
      </c>
      <c r="AU294" s="205" t="s">
        <v>85</v>
      </c>
      <c r="AY294" s="18" t="s">
        <v>209</v>
      </c>
      <c r="BE294" s="206">
        <f t="shared" si="24"/>
        <v>0</v>
      </c>
      <c r="BF294" s="206">
        <f t="shared" si="25"/>
        <v>0</v>
      </c>
      <c r="BG294" s="206">
        <f t="shared" si="26"/>
        <v>0</v>
      </c>
      <c r="BH294" s="206">
        <f t="shared" si="27"/>
        <v>0</v>
      </c>
      <c r="BI294" s="206">
        <f t="shared" si="28"/>
        <v>0</v>
      </c>
      <c r="BJ294" s="18" t="s">
        <v>85</v>
      </c>
      <c r="BK294" s="206">
        <f t="shared" si="29"/>
        <v>0</v>
      </c>
      <c r="BL294" s="18" t="s">
        <v>218</v>
      </c>
      <c r="BM294" s="205" t="s">
        <v>9349</v>
      </c>
    </row>
    <row r="295" spans="1:65" s="2" customFormat="1" ht="16.5" customHeight="1">
      <c r="A295" s="35"/>
      <c r="B295" s="36"/>
      <c r="C295" s="193" t="s">
        <v>1227</v>
      </c>
      <c r="D295" s="193" t="s">
        <v>214</v>
      </c>
      <c r="E295" s="194" t="s">
        <v>9350</v>
      </c>
      <c r="F295" s="195" t="s">
        <v>9351</v>
      </c>
      <c r="G295" s="196" t="s">
        <v>2761</v>
      </c>
      <c r="H295" s="197">
        <v>2200</v>
      </c>
      <c r="I295" s="198"/>
      <c r="J295" s="199">
        <f t="shared" si="20"/>
        <v>0</v>
      </c>
      <c r="K295" s="200"/>
      <c r="L295" s="40"/>
      <c r="M295" s="201" t="s">
        <v>1</v>
      </c>
      <c r="N295" s="202" t="s">
        <v>42</v>
      </c>
      <c r="O295" s="72"/>
      <c r="P295" s="203">
        <f t="shared" si="21"/>
        <v>0</v>
      </c>
      <c r="Q295" s="203">
        <v>0</v>
      </c>
      <c r="R295" s="203">
        <f t="shared" si="22"/>
        <v>0</v>
      </c>
      <c r="S295" s="203">
        <v>0</v>
      </c>
      <c r="T295" s="204">
        <f t="shared" si="23"/>
        <v>0</v>
      </c>
      <c r="U295" s="35"/>
      <c r="V295" s="35"/>
      <c r="W295" s="35"/>
      <c r="X295" s="35"/>
      <c r="Y295" s="35"/>
      <c r="Z295" s="35"/>
      <c r="AA295" s="35"/>
      <c r="AB295" s="35"/>
      <c r="AC295" s="35"/>
      <c r="AD295" s="35"/>
      <c r="AE295" s="35"/>
      <c r="AR295" s="205" t="s">
        <v>218</v>
      </c>
      <c r="AT295" s="205" t="s">
        <v>214</v>
      </c>
      <c r="AU295" s="205" t="s">
        <v>85</v>
      </c>
      <c r="AY295" s="18" t="s">
        <v>209</v>
      </c>
      <c r="BE295" s="206">
        <f t="shared" si="24"/>
        <v>0</v>
      </c>
      <c r="BF295" s="206">
        <f t="shared" si="25"/>
        <v>0</v>
      </c>
      <c r="BG295" s="206">
        <f t="shared" si="26"/>
        <v>0</v>
      </c>
      <c r="BH295" s="206">
        <f t="shared" si="27"/>
        <v>0</v>
      </c>
      <c r="BI295" s="206">
        <f t="shared" si="28"/>
        <v>0</v>
      </c>
      <c r="BJ295" s="18" t="s">
        <v>85</v>
      </c>
      <c r="BK295" s="206">
        <f t="shared" si="29"/>
        <v>0</v>
      </c>
      <c r="BL295" s="18" t="s">
        <v>218</v>
      </c>
      <c r="BM295" s="205" t="s">
        <v>9352</v>
      </c>
    </row>
    <row r="296" spans="1:65" s="2" customFormat="1" ht="16.5" customHeight="1">
      <c r="A296" s="35"/>
      <c r="B296" s="36"/>
      <c r="C296" s="193" t="s">
        <v>1230</v>
      </c>
      <c r="D296" s="193" t="s">
        <v>214</v>
      </c>
      <c r="E296" s="194" t="s">
        <v>9353</v>
      </c>
      <c r="F296" s="195" t="s">
        <v>9354</v>
      </c>
      <c r="G296" s="196" t="s">
        <v>2761</v>
      </c>
      <c r="H296" s="197">
        <v>5600</v>
      </c>
      <c r="I296" s="198"/>
      <c r="J296" s="199">
        <f t="shared" si="20"/>
        <v>0</v>
      </c>
      <c r="K296" s="200"/>
      <c r="L296" s="40"/>
      <c r="M296" s="201" t="s">
        <v>1</v>
      </c>
      <c r="N296" s="202" t="s">
        <v>42</v>
      </c>
      <c r="O296" s="72"/>
      <c r="P296" s="203">
        <f t="shared" si="21"/>
        <v>0</v>
      </c>
      <c r="Q296" s="203">
        <v>0</v>
      </c>
      <c r="R296" s="203">
        <f t="shared" si="22"/>
        <v>0</v>
      </c>
      <c r="S296" s="203">
        <v>0</v>
      </c>
      <c r="T296" s="204">
        <f t="shared" si="23"/>
        <v>0</v>
      </c>
      <c r="U296" s="35"/>
      <c r="V296" s="35"/>
      <c r="W296" s="35"/>
      <c r="X296" s="35"/>
      <c r="Y296" s="35"/>
      <c r="Z296" s="35"/>
      <c r="AA296" s="35"/>
      <c r="AB296" s="35"/>
      <c r="AC296" s="35"/>
      <c r="AD296" s="35"/>
      <c r="AE296" s="35"/>
      <c r="AR296" s="205" t="s">
        <v>218</v>
      </c>
      <c r="AT296" s="205" t="s">
        <v>214</v>
      </c>
      <c r="AU296" s="205" t="s">
        <v>85</v>
      </c>
      <c r="AY296" s="18" t="s">
        <v>209</v>
      </c>
      <c r="BE296" s="206">
        <f t="shared" si="24"/>
        <v>0</v>
      </c>
      <c r="BF296" s="206">
        <f t="shared" si="25"/>
        <v>0</v>
      </c>
      <c r="BG296" s="206">
        <f t="shared" si="26"/>
        <v>0</v>
      </c>
      <c r="BH296" s="206">
        <f t="shared" si="27"/>
        <v>0</v>
      </c>
      <c r="BI296" s="206">
        <f t="shared" si="28"/>
        <v>0</v>
      </c>
      <c r="BJ296" s="18" t="s">
        <v>85</v>
      </c>
      <c r="BK296" s="206">
        <f t="shared" si="29"/>
        <v>0</v>
      </c>
      <c r="BL296" s="18" t="s">
        <v>218</v>
      </c>
      <c r="BM296" s="205" t="s">
        <v>9355</v>
      </c>
    </row>
    <row r="297" spans="1:65" s="2" customFormat="1" ht="16.5" customHeight="1">
      <c r="A297" s="35"/>
      <c r="B297" s="36"/>
      <c r="C297" s="193" t="s">
        <v>1235</v>
      </c>
      <c r="D297" s="193" t="s">
        <v>214</v>
      </c>
      <c r="E297" s="194" t="s">
        <v>9356</v>
      </c>
      <c r="F297" s="195" t="s">
        <v>9357</v>
      </c>
      <c r="G297" s="196" t="s">
        <v>2761</v>
      </c>
      <c r="H297" s="197">
        <v>2800</v>
      </c>
      <c r="I297" s="198"/>
      <c r="J297" s="199">
        <f t="shared" si="20"/>
        <v>0</v>
      </c>
      <c r="K297" s="200"/>
      <c r="L297" s="40"/>
      <c r="M297" s="201" t="s">
        <v>1</v>
      </c>
      <c r="N297" s="202" t="s">
        <v>42</v>
      </c>
      <c r="O297" s="72"/>
      <c r="P297" s="203">
        <f t="shared" si="21"/>
        <v>0</v>
      </c>
      <c r="Q297" s="203">
        <v>0</v>
      </c>
      <c r="R297" s="203">
        <f t="shared" si="22"/>
        <v>0</v>
      </c>
      <c r="S297" s="203">
        <v>0</v>
      </c>
      <c r="T297" s="204">
        <f t="shared" si="23"/>
        <v>0</v>
      </c>
      <c r="U297" s="35"/>
      <c r="V297" s="35"/>
      <c r="W297" s="35"/>
      <c r="X297" s="35"/>
      <c r="Y297" s="35"/>
      <c r="Z297" s="35"/>
      <c r="AA297" s="35"/>
      <c r="AB297" s="35"/>
      <c r="AC297" s="35"/>
      <c r="AD297" s="35"/>
      <c r="AE297" s="35"/>
      <c r="AR297" s="205" t="s">
        <v>218</v>
      </c>
      <c r="AT297" s="205" t="s">
        <v>214</v>
      </c>
      <c r="AU297" s="205" t="s">
        <v>85</v>
      </c>
      <c r="AY297" s="18" t="s">
        <v>209</v>
      </c>
      <c r="BE297" s="206">
        <f t="shared" si="24"/>
        <v>0</v>
      </c>
      <c r="BF297" s="206">
        <f t="shared" si="25"/>
        <v>0</v>
      </c>
      <c r="BG297" s="206">
        <f t="shared" si="26"/>
        <v>0</v>
      </c>
      <c r="BH297" s="206">
        <f t="shared" si="27"/>
        <v>0</v>
      </c>
      <c r="BI297" s="206">
        <f t="shared" si="28"/>
        <v>0</v>
      </c>
      <c r="BJ297" s="18" t="s">
        <v>85</v>
      </c>
      <c r="BK297" s="206">
        <f t="shared" si="29"/>
        <v>0</v>
      </c>
      <c r="BL297" s="18" t="s">
        <v>218</v>
      </c>
      <c r="BM297" s="205" t="s">
        <v>9358</v>
      </c>
    </row>
    <row r="298" spans="1:65" s="2" customFormat="1" ht="16.5" customHeight="1">
      <c r="A298" s="35"/>
      <c r="B298" s="36"/>
      <c r="C298" s="193" t="s">
        <v>1237</v>
      </c>
      <c r="D298" s="193" t="s">
        <v>214</v>
      </c>
      <c r="E298" s="194" t="s">
        <v>9359</v>
      </c>
      <c r="F298" s="195" t="s">
        <v>9360</v>
      </c>
      <c r="G298" s="196" t="s">
        <v>2761</v>
      </c>
      <c r="H298" s="197">
        <v>10800</v>
      </c>
      <c r="I298" s="198"/>
      <c r="J298" s="199">
        <f t="shared" si="20"/>
        <v>0</v>
      </c>
      <c r="K298" s="200"/>
      <c r="L298" s="40"/>
      <c r="M298" s="201" t="s">
        <v>1</v>
      </c>
      <c r="N298" s="202" t="s">
        <v>42</v>
      </c>
      <c r="O298" s="72"/>
      <c r="P298" s="203">
        <f t="shared" si="21"/>
        <v>0</v>
      </c>
      <c r="Q298" s="203">
        <v>0</v>
      </c>
      <c r="R298" s="203">
        <f t="shared" si="22"/>
        <v>0</v>
      </c>
      <c r="S298" s="203">
        <v>0</v>
      </c>
      <c r="T298" s="204">
        <f t="shared" si="23"/>
        <v>0</v>
      </c>
      <c r="U298" s="35"/>
      <c r="V298" s="35"/>
      <c r="W298" s="35"/>
      <c r="X298" s="35"/>
      <c r="Y298" s="35"/>
      <c r="Z298" s="35"/>
      <c r="AA298" s="35"/>
      <c r="AB298" s="35"/>
      <c r="AC298" s="35"/>
      <c r="AD298" s="35"/>
      <c r="AE298" s="35"/>
      <c r="AR298" s="205" t="s">
        <v>218</v>
      </c>
      <c r="AT298" s="205" t="s">
        <v>214</v>
      </c>
      <c r="AU298" s="205" t="s">
        <v>85</v>
      </c>
      <c r="AY298" s="18" t="s">
        <v>209</v>
      </c>
      <c r="BE298" s="206">
        <f t="shared" si="24"/>
        <v>0</v>
      </c>
      <c r="BF298" s="206">
        <f t="shared" si="25"/>
        <v>0</v>
      </c>
      <c r="BG298" s="206">
        <f t="shared" si="26"/>
        <v>0</v>
      </c>
      <c r="BH298" s="206">
        <f t="shared" si="27"/>
        <v>0</v>
      </c>
      <c r="BI298" s="206">
        <f t="shared" si="28"/>
        <v>0</v>
      </c>
      <c r="BJ298" s="18" t="s">
        <v>85</v>
      </c>
      <c r="BK298" s="206">
        <f t="shared" si="29"/>
        <v>0</v>
      </c>
      <c r="BL298" s="18" t="s">
        <v>218</v>
      </c>
      <c r="BM298" s="205" t="s">
        <v>9361</v>
      </c>
    </row>
    <row r="299" spans="1:65" s="2" customFormat="1" ht="16.5" customHeight="1">
      <c r="A299" s="35"/>
      <c r="B299" s="36"/>
      <c r="C299" s="193" t="s">
        <v>1242</v>
      </c>
      <c r="D299" s="193" t="s">
        <v>214</v>
      </c>
      <c r="E299" s="194" t="s">
        <v>9362</v>
      </c>
      <c r="F299" s="195" t="s">
        <v>9114</v>
      </c>
      <c r="G299" s="196" t="s">
        <v>1088</v>
      </c>
      <c r="H299" s="197">
        <v>1</v>
      </c>
      <c r="I299" s="198"/>
      <c r="J299" s="199">
        <f t="shared" si="20"/>
        <v>0</v>
      </c>
      <c r="K299" s="200"/>
      <c r="L299" s="40"/>
      <c r="M299" s="201" t="s">
        <v>1</v>
      </c>
      <c r="N299" s="202" t="s">
        <v>42</v>
      </c>
      <c r="O299" s="72"/>
      <c r="P299" s="203">
        <f t="shared" si="21"/>
        <v>0</v>
      </c>
      <c r="Q299" s="203">
        <v>0</v>
      </c>
      <c r="R299" s="203">
        <f t="shared" si="22"/>
        <v>0</v>
      </c>
      <c r="S299" s="203">
        <v>0</v>
      </c>
      <c r="T299" s="204">
        <f t="shared" si="23"/>
        <v>0</v>
      </c>
      <c r="U299" s="35"/>
      <c r="V299" s="35"/>
      <c r="W299" s="35"/>
      <c r="X299" s="35"/>
      <c r="Y299" s="35"/>
      <c r="Z299" s="35"/>
      <c r="AA299" s="35"/>
      <c r="AB299" s="35"/>
      <c r="AC299" s="35"/>
      <c r="AD299" s="35"/>
      <c r="AE299" s="35"/>
      <c r="AR299" s="205" t="s">
        <v>218</v>
      </c>
      <c r="AT299" s="205" t="s">
        <v>214</v>
      </c>
      <c r="AU299" s="205" t="s">
        <v>85</v>
      </c>
      <c r="AY299" s="18" t="s">
        <v>209</v>
      </c>
      <c r="BE299" s="206">
        <f t="shared" si="24"/>
        <v>0</v>
      </c>
      <c r="BF299" s="206">
        <f t="shared" si="25"/>
        <v>0</v>
      </c>
      <c r="BG299" s="206">
        <f t="shared" si="26"/>
        <v>0</v>
      </c>
      <c r="BH299" s="206">
        <f t="shared" si="27"/>
        <v>0</v>
      </c>
      <c r="BI299" s="206">
        <f t="shared" si="28"/>
        <v>0</v>
      </c>
      <c r="BJ299" s="18" t="s">
        <v>85</v>
      </c>
      <c r="BK299" s="206">
        <f t="shared" si="29"/>
        <v>0</v>
      </c>
      <c r="BL299" s="18" t="s">
        <v>218</v>
      </c>
      <c r="BM299" s="205" t="s">
        <v>9363</v>
      </c>
    </row>
    <row r="300" spans="1:65" s="2" customFormat="1" ht="16.5" customHeight="1">
      <c r="A300" s="35"/>
      <c r="B300" s="36"/>
      <c r="C300" s="193" t="s">
        <v>1247</v>
      </c>
      <c r="D300" s="193" t="s">
        <v>214</v>
      </c>
      <c r="E300" s="194" t="s">
        <v>9364</v>
      </c>
      <c r="F300" s="195" t="s">
        <v>9117</v>
      </c>
      <c r="G300" s="196" t="s">
        <v>1088</v>
      </c>
      <c r="H300" s="197">
        <v>1</v>
      </c>
      <c r="I300" s="198"/>
      <c r="J300" s="199">
        <f t="shared" si="20"/>
        <v>0</v>
      </c>
      <c r="K300" s="200"/>
      <c r="L300" s="40"/>
      <c r="M300" s="201" t="s">
        <v>1</v>
      </c>
      <c r="N300" s="202" t="s">
        <v>42</v>
      </c>
      <c r="O300" s="72"/>
      <c r="P300" s="203">
        <f t="shared" si="21"/>
        <v>0</v>
      </c>
      <c r="Q300" s="203">
        <v>0</v>
      </c>
      <c r="R300" s="203">
        <f t="shared" si="22"/>
        <v>0</v>
      </c>
      <c r="S300" s="203">
        <v>0</v>
      </c>
      <c r="T300" s="204">
        <f t="shared" si="23"/>
        <v>0</v>
      </c>
      <c r="U300" s="35"/>
      <c r="V300" s="35"/>
      <c r="W300" s="35"/>
      <c r="X300" s="35"/>
      <c r="Y300" s="35"/>
      <c r="Z300" s="35"/>
      <c r="AA300" s="35"/>
      <c r="AB300" s="35"/>
      <c r="AC300" s="35"/>
      <c r="AD300" s="35"/>
      <c r="AE300" s="35"/>
      <c r="AR300" s="205" t="s">
        <v>218</v>
      </c>
      <c r="AT300" s="205" t="s">
        <v>214</v>
      </c>
      <c r="AU300" s="205" t="s">
        <v>85</v>
      </c>
      <c r="AY300" s="18" t="s">
        <v>209</v>
      </c>
      <c r="BE300" s="206">
        <f t="shared" si="24"/>
        <v>0</v>
      </c>
      <c r="BF300" s="206">
        <f t="shared" si="25"/>
        <v>0</v>
      </c>
      <c r="BG300" s="206">
        <f t="shared" si="26"/>
        <v>0</v>
      </c>
      <c r="BH300" s="206">
        <f t="shared" si="27"/>
        <v>0</v>
      </c>
      <c r="BI300" s="206">
        <f t="shared" si="28"/>
        <v>0</v>
      </c>
      <c r="BJ300" s="18" t="s">
        <v>85</v>
      </c>
      <c r="BK300" s="206">
        <f t="shared" si="29"/>
        <v>0</v>
      </c>
      <c r="BL300" s="18" t="s">
        <v>218</v>
      </c>
      <c r="BM300" s="205" t="s">
        <v>9365</v>
      </c>
    </row>
    <row r="301" spans="1:65" s="2" customFormat="1" ht="19.5">
      <c r="A301" s="35"/>
      <c r="B301" s="36"/>
      <c r="C301" s="37"/>
      <c r="D301" s="214" t="s">
        <v>807</v>
      </c>
      <c r="E301" s="37"/>
      <c r="F301" s="256" t="s">
        <v>9119</v>
      </c>
      <c r="G301" s="37"/>
      <c r="H301" s="37"/>
      <c r="I301" s="257"/>
      <c r="J301" s="37"/>
      <c r="K301" s="37"/>
      <c r="L301" s="40"/>
      <c r="M301" s="258"/>
      <c r="N301" s="259"/>
      <c r="O301" s="72"/>
      <c r="P301" s="72"/>
      <c r="Q301" s="72"/>
      <c r="R301" s="72"/>
      <c r="S301" s="72"/>
      <c r="T301" s="73"/>
      <c r="U301" s="35"/>
      <c r="V301" s="35"/>
      <c r="W301" s="35"/>
      <c r="X301" s="35"/>
      <c r="Y301" s="35"/>
      <c r="Z301" s="35"/>
      <c r="AA301" s="35"/>
      <c r="AB301" s="35"/>
      <c r="AC301" s="35"/>
      <c r="AD301" s="35"/>
      <c r="AE301" s="35"/>
      <c r="AT301" s="18" t="s">
        <v>807</v>
      </c>
      <c r="AU301" s="18" t="s">
        <v>85</v>
      </c>
    </row>
    <row r="302" spans="1:65" s="12" customFormat="1" ht="25.9" customHeight="1">
      <c r="B302" s="177"/>
      <c r="C302" s="178"/>
      <c r="D302" s="179" t="s">
        <v>76</v>
      </c>
      <c r="E302" s="180" t="s">
        <v>9366</v>
      </c>
      <c r="F302" s="180" t="s">
        <v>9367</v>
      </c>
      <c r="G302" s="178"/>
      <c r="H302" s="178"/>
      <c r="I302" s="181"/>
      <c r="J302" s="182">
        <f>BK302</f>
        <v>0</v>
      </c>
      <c r="K302" s="178"/>
      <c r="L302" s="183"/>
      <c r="M302" s="184"/>
      <c r="N302" s="185"/>
      <c r="O302" s="185"/>
      <c r="P302" s="186">
        <f>SUM(P303:P323)</f>
        <v>0</v>
      </c>
      <c r="Q302" s="185"/>
      <c r="R302" s="186">
        <f>SUM(R303:R323)</f>
        <v>0</v>
      </c>
      <c r="S302" s="185"/>
      <c r="T302" s="187">
        <f>SUM(T303:T323)</f>
        <v>0</v>
      </c>
      <c r="AR302" s="188" t="s">
        <v>85</v>
      </c>
      <c r="AT302" s="189" t="s">
        <v>76</v>
      </c>
      <c r="AU302" s="189" t="s">
        <v>77</v>
      </c>
      <c r="AY302" s="188" t="s">
        <v>209</v>
      </c>
      <c r="BK302" s="190">
        <f>SUM(BK303:BK323)</f>
        <v>0</v>
      </c>
    </row>
    <row r="303" spans="1:65" s="2" customFormat="1" ht="16.5" customHeight="1">
      <c r="A303" s="35"/>
      <c r="B303" s="36"/>
      <c r="C303" s="193" t="s">
        <v>1251</v>
      </c>
      <c r="D303" s="193" t="s">
        <v>214</v>
      </c>
      <c r="E303" s="194" t="s">
        <v>9368</v>
      </c>
      <c r="F303" s="195" t="s">
        <v>9369</v>
      </c>
      <c r="G303" s="196" t="s">
        <v>2761</v>
      </c>
      <c r="H303" s="197">
        <v>90</v>
      </c>
      <c r="I303" s="198"/>
      <c r="J303" s="199">
        <f t="shared" ref="J303:J322" si="30">ROUND(I303*H303,2)</f>
        <v>0</v>
      </c>
      <c r="K303" s="200"/>
      <c r="L303" s="40"/>
      <c r="M303" s="201" t="s">
        <v>1</v>
      </c>
      <c r="N303" s="202" t="s">
        <v>42</v>
      </c>
      <c r="O303" s="72"/>
      <c r="P303" s="203">
        <f t="shared" ref="P303:P322" si="31">O303*H303</f>
        <v>0</v>
      </c>
      <c r="Q303" s="203">
        <v>0</v>
      </c>
      <c r="R303" s="203">
        <f t="shared" ref="R303:R322" si="32">Q303*H303</f>
        <v>0</v>
      </c>
      <c r="S303" s="203">
        <v>0</v>
      </c>
      <c r="T303" s="204">
        <f t="shared" ref="T303:T322" si="33">S303*H303</f>
        <v>0</v>
      </c>
      <c r="U303" s="35"/>
      <c r="V303" s="35"/>
      <c r="W303" s="35"/>
      <c r="X303" s="35"/>
      <c r="Y303" s="35"/>
      <c r="Z303" s="35"/>
      <c r="AA303" s="35"/>
      <c r="AB303" s="35"/>
      <c r="AC303" s="35"/>
      <c r="AD303" s="35"/>
      <c r="AE303" s="35"/>
      <c r="AR303" s="205" t="s">
        <v>218</v>
      </c>
      <c r="AT303" s="205" t="s">
        <v>214</v>
      </c>
      <c r="AU303" s="205" t="s">
        <v>85</v>
      </c>
      <c r="AY303" s="18" t="s">
        <v>209</v>
      </c>
      <c r="BE303" s="206">
        <f t="shared" ref="BE303:BE322" si="34">IF(N303="základní",J303,0)</f>
        <v>0</v>
      </c>
      <c r="BF303" s="206">
        <f t="shared" ref="BF303:BF322" si="35">IF(N303="snížená",J303,0)</f>
        <v>0</v>
      </c>
      <c r="BG303" s="206">
        <f t="shared" ref="BG303:BG322" si="36">IF(N303="zákl. přenesená",J303,0)</f>
        <v>0</v>
      </c>
      <c r="BH303" s="206">
        <f t="shared" ref="BH303:BH322" si="37">IF(N303="sníž. přenesená",J303,0)</f>
        <v>0</v>
      </c>
      <c r="BI303" s="206">
        <f t="shared" ref="BI303:BI322" si="38">IF(N303="nulová",J303,0)</f>
        <v>0</v>
      </c>
      <c r="BJ303" s="18" t="s">
        <v>85</v>
      </c>
      <c r="BK303" s="206">
        <f t="shared" ref="BK303:BK322" si="39">ROUND(I303*H303,2)</f>
        <v>0</v>
      </c>
      <c r="BL303" s="18" t="s">
        <v>218</v>
      </c>
      <c r="BM303" s="205" t="s">
        <v>9370</v>
      </c>
    </row>
    <row r="304" spans="1:65" s="2" customFormat="1" ht="16.5" customHeight="1">
      <c r="A304" s="35"/>
      <c r="B304" s="36"/>
      <c r="C304" s="193" t="s">
        <v>1255</v>
      </c>
      <c r="D304" s="193" t="s">
        <v>214</v>
      </c>
      <c r="E304" s="194" t="s">
        <v>9371</v>
      </c>
      <c r="F304" s="195" t="s">
        <v>9372</v>
      </c>
      <c r="G304" s="196" t="s">
        <v>2761</v>
      </c>
      <c r="H304" s="197">
        <v>100</v>
      </c>
      <c r="I304" s="198"/>
      <c r="J304" s="199">
        <f t="shared" si="30"/>
        <v>0</v>
      </c>
      <c r="K304" s="200"/>
      <c r="L304" s="40"/>
      <c r="M304" s="201" t="s">
        <v>1</v>
      </c>
      <c r="N304" s="202" t="s">
        <v>42</v>
      </c>
      <c r="O304" s="72"/>
      <c r="P304" s="203">
        <f t="shared" si="31"/>
        <v>0</v>
      </c>
      <c r="Q304" s="203">
        <v>0</v>
      </c>
      <c r="R304" s="203">
        <f t="shared" si="32"/>
        <v>0</v>
      </c>
      <c r="S304" s="203">
        <v>0</v>
      </c>
      <c r="T304" s="204">
        <f t="shared" si="33"/>
        <v>0</v>
      </c>
      <c r="U304" s="35"/>
      <c r="V304" s="35"/>
      <c r="W304" s="35"/>
      <c r="X304" s="35"/>
      <c r="Y304" s="35"/>
      <c r="Z304" s="35"/>
      <c r="AA304" s="35"/>
      <c r="AB304" s="35"/>
      <c r="AC304" s="35"/>
      <c r="AD304" s="35"/>
      <c r="AE304" s="35"/>
      <c r="AR304" s="205" t="s">
        <v>218</v>
      </c>
      <c r="AT304" s="205" t="s">
        <v>214</v>
      </c>
      <c r="AU304" s="205" t="s">
        <v>85</v>
      </c>
      <c r="AY304" s="18" t="s">
        <v>209</v>
      </c>
      <c r="BE304" s="206">
        <f t="shared" si="34"/>
        <v>0</v>
      </c>
      <c r="BF304" s="206">
        <f t="shared" si="35"/>
        <v>0</v>
      </c>
      <c r="BG304" s="206">
        <f t="shared" si="36"/>
        <v>0</v>
      </c>
      <c r="BH304" s="206">
        <f t="shared" si="37"/>
        <v>0</v>
      </c>
      <c r="BI304" s="206">
        <f t="shared" si="38"/>
        <v>0</v>
      </c>
      <c r="BJ304" s="18" t="s">
        <v>85</v>
      </c>
      <c r="BK304" s="206">
        <f t="shared" si="39"/>
        <v>0</v>
      </c>
      <c r="BL304" s="18" t="s">
        <v>218</v>
      </c>
      <c r="BM304" s="205" t="s">
        <v>9373</v>
      </c>
    </row>
    <row r="305" spans="1:65" s="2" customFormat="1" ht="16.5" customHeight="1">
      <c r="A305" s="35"/>
      <c r="B305" s="36"/>
      <c r="C305" s="193" t="s">
        <v>1260</v>
      </c>
      <c r="D305" s="193" t="s">
        <v>214</v>
      </c>
      <c r="E305" s="194" t="s">
        <v>9374</v>
      </c>
      <c r="F305" s="195" t="s">
        <v>9375</v>
      </c>
      <c r="G305" s="196" t="s">
        <v>2761</v>
      </c>
      <c r="H305" s="197">
        <v>4089</v>
      </c>
      <c r="I305" s="198"/>
      <c r="J305" s="199">
        <f t="shared" si="30"/>
        <v>0</v>
      </c>
      <c r="K305" s="200"/>
      <c r="L305" s="40"/>
      <c r="M305" s="201" t="s">
        <v>1</v>
      </c>
      <c r="N305" s="202" t="s">
        <v>42</v>
      </c>
      <c r="O305" s="72"/>
      <c r="P305" s="203">
        <f t="shared" si="31"/>
        <v>0</v>
      </c>
      <c r="Q305" s="203">
        <v>0</v>
      </c>
      <c r="R305" s="203">
        <f t="shared" si="32"/>
        <v>0</v>
      </c>
      <c r="S305" s="203">
        <v>0</v>
      </c>
      <c r="T305" s="204">
        <f t="shared" si="33"/>
        <v>0</v>
      </c>
      <c r="U305" s="35"/>
      <c r="V305" s="35"/>
      <c r="W305" s="35"/>
      <c r="X305" s="35"/>
      <c r="Y305" s="35"/>
      <c r="Z305" s="35"/>
      <c r="AA305" s="35"/>
      <c r="AB305" s="35"/>
      <c r="AC305" s="35"/>
      <c r="AD305" s="35"/>
      <c r="AE305" s="35"/>
      <c r="AR305" s="205" t="s">
        <v>218</v>
      </c>
      <c r="AT305" s="205" t="s">
        <v>214</v>
      </c>
      <c r="AU305" s="205" t="s">
        <v>85</v>
      </c>
      <c r="AY305" s="18" t="s">
        <v>209</v>
      </c>
      <c r="BE305" s="206">
        <f t="shared" si="34"/>
        <v>0</v>
      </c>
      <c r="BF305" s="206">
        <f t="shared" si="35"/>
        <v>0</v>
      </c>
      <c r="BG305" s="206">
        <f t="shared" si="36"/>
        <v>0</v>
      </c>
      <c r="BH305" s="206">
        <f t="shared" si="37"/>
        <v>0</v>
      </c>
      <c r="BI305" s="206">
        <f t="shared" si="38"/>
        <v>0</v>
      </c>
      <c r="BJ305" s="18" t="s">
        <v>85</v>
      </c>
      <c r="BK305" s="206">
        <f t="shared" si="39"/>
        <v>0</v>
      </c>
      <c r="BL305" s="18" t="s">
        <v>218</v>
      </c>
      <c r="BM305" s="205" t="s">
        <v>9376</v>
      </c>
    </row>
    <row r="306" spans="1:65" s="2" customFormat="1" ht="16.5" customHeight="1">
      <c r="A306" s="35"/>
      <c r="B306" s="36"/>
      <c r="C306" s="193" t="s">
        <v>1265</v>
      </c>
      <c r="D306" s="193" t="s">
        <v>214</v>
      </c>
      <c r="E306" s="194" t="s">
        <v>9377</v>
      </c>
      <c r="F306" s="195" t="s">
        <v>9378</v>
      </c>
      <c r="G306" s="196" t="s">
        <v>2761</v>
      </c>
      <c r="H306" s="197">
        <v>110</v>
      </c>
      <c r="I306" s="198"/>
      <c r="J306" s="199">
        <f t="shared" si="30"/>
        <v>0</v>
      </c>
      <c r="K306" s="200"/>
      <c r="L306" s="40"/>
      <c r="M306" s="201" t="s">
        <v>1</v>
      </c>
      <c r="N306" s="202" t="s">
        <v>42</v>
      </c>
      <c r="O306" s="72"/>
      <c r="P306" s="203">
        <f t="shared" si="31"/>
        <v>0</v>
      </c>
      <c r="Q306" s="203">
        <v>0</v>
      </c>
      <c r="R306" s="203">
        <f t="shared" si="32"/>
        <v>0</v>
      </c>
      <c r="S306" s="203">
        <v>0</v>
      </c>
      <c r="T306" s="204">
        <f t="shared" si="33"/>
        <v>0</v>
      </c>
      <c r="U306" s="35"/>
      <c r="V306" s="35"/>
      <c r="W306" s="35"/>
      <c r="X306" s="35"/>
      <c r="Y306" s="35"/>
      <c r="Z306" s="35"/>
      <c r="AA306" s="35"/>
      <c r="AB306" s="35"/>
      <c r="AC306" s="35"/>
      <c r="AD306" s="35"/>
      <c r="AE306" s="35"/>
      <c r="AR306" s="205" t="s">
        <v>218</v>
      </c>
      <c r="AT306" s="205" t="s">
        <v>214</v>
      </c>
      <c r="AU306" s="205" t="s">
        <v>85</v>
      </c>
      <c r="AY306" s="18" t="s">
        <v>209</v>
      </c>
      <c r="BE306" s="206">
        <f t="shared" si="34"/>
        <v>0</v>
      </c>
      <c r="BF306" s="206">
        <f t="shared" si="35"/>
        <v>0</v>
      </c>
      <c r="BG306" s="206">
        <f t="shared" si="36"/>
        <v>0</v>
      </c>
      <c r="BH306" s="206">
        <f t="shared" si="37"/>
        <v>0</v>
      </c>
      <c r="BI306" s="206">
        <f t="shared" si="38"/>
        <v>0</v>
      </c>
      <c r="BJ306" s="18" t="s">
        <v>85</v>
      </c>
      <c r="BK306" s="206">
        <f t="shared" si="39"/>
        <v>0</v>
      </c>
      <c r="BL306" s="18" t="s">
        <v>218</v>
      </c>
      <c r="BM306" s="205" t="s">
        <v>9379</v>
      </c>
    </row>
    <row r="307" spans="1:65" s="2" customFormat="1" ht="24.2" customHeight="1">
      <c r="A307" s="35"/>
      <c r="B307" s="36"/>
      <c r="C307" s="193" t="s">
        <v>1269</v>
      </c>
      <c r="D307" s="193" t="s">
        <v>214</v>
      </c>
      <c r="E307" s="194" t="s">
        <v>9380</v>
      </c>
      <c r="F307" s="195" t="s">
        <v>9381</v>
      </c>
      <c r="G307" s="196" t="s">
        <v>2761</v>
      </c>
      <c r="H307" s="197">
        <v>250</v>
      </c>
      <c r="I307" s="198"/>
      <c r="J307" s="199">
        <f t="shared" si="30"/>
        <v>0</v>
      </c>
      <c r="K307" s="200"/>
      <c r="L307" s="40"/>
      <c r="M307" s="201" t="s">
        <v>1</v>
      </c>
      <c r="N307" s="202" t="s">
        <v>42</v>
      </c>
      <c r="O307" s="72"/>
      <c r="P307" s="203">
        <f t="shared" si="31"/>
        <v>0</v>
      </c>
      <c r="Q307" s="203">
        <v>0</v>
      </c>
      <c r="R307" s="203">
        <f t="shared" si="32"/>
        <v>0</v>
      </c>
      <c r="S307" s="203">
        <v>0</v>
      </c>
      <c r="T307" s="204">
        <f t="shared" si="33"/>
        <v>0</v>
      </c>
      <c r="U307" s="35"/>
      <c r="V307" s="35"/>
      <c r="W307" s="35"/>
      <c r="X307" s="35"/>
      <c r="Y307" s="35"/>
      <c r="Z307" s="35"/>
      <c r="AA307" s="35"/>
      <c r="AB307" s="35"/>
      <c r="AC307" s="35"/>
      <c r="AD307" s="35"/>
      <c r="AE307" s="35"/>
      <c r="AR307" s="205" t="s">
        <v>218</v>
      </c>
      <c r="AT307" s="205" t="s">
        <v>214</v>
      </c>
      <c r="AU307" s="205" t="s">
        <v>85</v>
      </c>
      <c r="AY307" s="18" t="s">
        <v>209</v>
      </c>
      <c r="BE307" s="206">
        <f t="shared" si="34"/>
        <v>0</v>
      </c>
      <c r="BF307" s="206">
        <f t="shared" si="35"/>
        <v>0</v>
      </c>
      <c r="BG307" s="206">
        <f t="shared" si="36"/>
        <v>0</v>
      </c>
      <c r="BH307" s="206">
        <f t="shared" si="37"/>
        <v>0</v>
      </c>
      <c r="BI307" s="206">
        <f t="shared" si="38"/>
        <v>0</v>
      </c>
      <c r="BJ307" s="18" t="s">
        <v>85</v>
      </c>
      <c r="BK307" s="206">
        <f t="shared" si="39"/>
        <v>0</v>
      </c>
      <c r="BL307" s="18" t="s">
        <v>218</v>
      </c>
      <c r="BM307" s="205" t="s">
        <v>9382</v>
      </c>
    </row>
    <row r="308" spans="1:65" s="2" customFormat="1" ht="24.2" customHeight="1">
      <c r="A308" s="35"/>
      <c r="B308" s="36"/>
      <c r="C308" s="193" t="s">
        <v>1273</v>
      </c>
      <c r="D308" s="193" t="s">
        <v>214</v>
      </c>
      <c r="E308" s="194" t="s">
        <v>9383</v>
      </c>
      <c r="F308" s="195" t="s">
        <v>9384</v>
      </c>
      <c r="G308" s="196" t="s">
        <v>2761</v>
      </c>
      <c r="H308" s="197">
        <v>1800</v>
      </c>
      <c r="I308" s="198"/>
      <c r="J308" s="199">
        <f t="shared" si="30"/>
        <v>0</v>
      </c>
      <c r="K308" s="200"/>
      <c r="L308" s="40"/>
      <c r="M308" s="201" t="s">
        <v>1</v>
      </c>
      <c r="N308" s="202" t="s">
        <v>42</v>
      </c>
      <c r="O308" s="72"/>
      <c r="P308" s="203">
        <f t="shared" si="31"/>
        <v>0</v>
      </c>
      <c r="Q308" s="203">
        <v>0</v>
      </c>
      <c r="R308" s="203">
        <f t="shared" si="32"/>
        <v>0</v>
      </c>
      <c r="S308" s="203">
        <v>0</v>
      </c>
      <c r="T308" s="204">
        <f t="shared" si="33"/>
        <v>0</v>
      </c>
      <c r="U308" s="35"/>
      <c r="V308" s="35"/>
      <c r="W308" s="35"/>
      <c r="X308" s="35"/>
      <c r="Y308" s="35"/>
      <c r="Z308" s="35"/>
      <c r="AA308" s="35"/>
      <c r="AB308" s="35"/>
      <c r="AC308" s="35"/>
      <c r="AD308" s="35"/>
      <c r="AE308" s="35"/>
      <c r="AR308" s="205" t="s">
        <v>218</v>
      </c>
      <c r="AT308" s="205" t="s">
        <v>214</v>
      </c>
      <c r="AU308" s="205" t="s">
        <v>85</v>
      </c>
      <c r="AY308" s="18" t="s">
        <v>209</v>
      </c>
      <c r="BE308" s="206">
        <f t="shared" si="34"/>
        <v>0</v>
      </c>
      <c r="BF308" s="206">
        <f t="shared" si="35"/>
        <v>0</v>
      </c>
      <c r="BG308" s="206">
        <f t="shared" si="36"/>
        <v>0</v>
      </c>
      <c r="BH308" s="206">
        <f t="shared" si="37"/>
        <v>0</v>
      </c>
      <c r="BI308" s="206">
        <f t="shared" si="38"/>
        <v>0</v>
      </c>
      <c r="BJ308" s="18" t="s">
        <v>85</v>
      </c>
      <c r="BK308" s="206">
        <f t="shared" si="39"/>
        <v>0</v>
      </c>
      <c r="BL308" s="18" t="s">
        <v>218</v>
      </c>
      <c r="BM308" s="205" t="s">
        <v>9385</v>
      </c>
    </row>
    <row r="309" spans="1:65" s="2" customFormat="1" ht="24.2" customHeight="1">
      <c r="A309" s="35"/>
      <c r="B309" s="36"/>
      <c r="C309" s="193" t="s">
        <v>1278</v>
      </c>
      <c r="D309" s="193" t="s">
        <v>214</v>
      </c>
      <c r="E309" s="194" t="s">
        <v>9386</v>
      </c>
      <c r="F309" s="195" t="s">
        <v>9387</v>
      </c>
      <c r="G309" s="196" t="s">
        <v>2761</v>
      </c>
      <c r="H309" s="197">
        <v>220</v>
      </c>
      <c r="I309" s="198"/>
      <c r="J309" s="199">
        <f t="shared" si="30"/>
        <v>0</v>
      </c>
      <c r="K309" s="200"/>
      <c r="L309" s="40"/>
      <c r="M309" s="201" t="s">
        <v>1</v>
      </c>
      <c r="N309" s="202" t="s">
        <v>42</v>
      </c>
      <c r="O309" s="72"/>
      <c r="P309" s="203">
        <f t="shared" si="31"/>
        <v>0</v>
      </c>
      <c r="Q309" s="203">
        <v>0</v>
      </c>
      <c r="R309" s="203">
        <f t="shared" si="32"/>
        <v>0</v>
      </c>
      <c r="S309" s="203">
        <v>0</v>
      </c>
      <c r="T309" s="204">
        <f t="shared" si="33"/>
        <v>0</v>
      </c>
      <c r="U309" s="35"/>
      <c r="V309" s="35"/>
      <c r="W309" s="35"/>
      <c r="X309" s="35"/>
      <c r="Y309" s="35"/>
      <c r="Z309" s="35"/>
      <c r="AA309" s="35"/>
      <c r="AB309" s="35"/>
      <c r="AC309" s="35"/>
      <c r="AD309" s="35"/>
      <c r="AE309" s="35"/>
      <c r="AR309" s="205" t="s">
        <v>218</v>
      </c>
      <c r="AT309" s="205" t="s">
        <v>214</v>
      </c>
      <c r="AU309" s="205" t="s">
        <v>85</v>
      </c>
      <c r="AY309" s="18" t="s">
        <v>209</v>
      </c>
      <c r="BE309" s="206">
        <f t="shared" si="34"/>
        <v>0</v>
      </c>
      <c r="BF309" s="206">
        <f t="shared" si="35"/>
        <v>0</v>
      </c>
      <c r="BG309" s="206">
        <f t="shared" si="36"/>
        <v>0</v>
      </c>
      <c r="BH309" s="206">
        <f t="shared" si="37"/>
        <v>0</v>
      </c>
      <c r="BI309" s="206">
        <f t="shared" si="38"/>
        <v>0</v>
      </c>
      <c r="BJ309" s="18" t="s">
        <v>85</v>
      </c>
      <c r="BK309" s="206">
        <f t="shared" si="39"/>
        <v>0</v>
      </c>
      <c r="BL309" s="18" t="s">
        <v>218</v>
      </c>
      <c r="BM309" s="205" t="s">
        <v>9388</v>
      </c>
    </row>
    <row r="310" spans="1:65" s="2" customFormat="1" ht="24.2" customHeight="1">
      <c r="A310" s="35"/>
      <c r="B310" s="36"/>
      <c r="C310" s="193" t="s">
        <v>1283</v>
      </c>
      <c r="D310" s="193" t="s">
        <v>214</v>
      </c>
      <c r="E310" s="194" t="s">
        <v>9389</v>
      </c>
      <c r="F310" s="195" t="s">
        <v>9390</v>
      </c>
      <c r="G310" s="196" t="s">
        <v>2761</v>
      </c>
      <c r="H310" s="197">
        <v>400</v>
      </c>
      <c r="I310" s="198"/>
      <c r="J310" s="199">
        <f t="shared" si="30"/>
        <v>0</v>
      </c>
      <c r="K310" s="200"/>
      <c r="L310" s="40"/>
      <c r="M310" s="201" t="s">
        <v>1</v>
      </c>
      <c r="N310" s="202" t="s">
        <v>42</v>
      </c>
      <c r="O310" s="72"/>
      <c r="P310" s="203">
        <f t="shared" si="31"/>
        <v>0</v>
      </c>
      <c r="Q310" s="203">
        <v>0</v>
      </c>
      <c r="R310" s="203">
        <f t="shared" si="32"/>
        <v>0</v>
      </c>
      <c r="S310" s="203">
        <v>0</v>
      </c>
      <c r="T310" s="204">
        <f t="shared" si="33"/>
        <v>0</v>
      </c>
      <c r="U310" s="35"/>
      <c r="V310" s="35"/>
      <c r="W310" s="35"/>
      <c r="X310" s="35"/>
      <c r="Y310" s="35"/>
      <c r="Z310" s="35"/>
      <c r="AA310" s="35"/>
      <c r="AB310" s="35"/>
      <c r="AC310" s="35"/>
      <c r="AD310" s="35"/>
      <c r="AE310" s="35"/>
      <c r="AR310" s="205" t="s">
        <v>218</v>
      </c>
      <c r="AT310" s="205" t="s">
        <v>214</v>
      </c>
      <c r="AU310" s="205" t="s">
        <v>85</v>
      </c>
      <c r="AY310" s="18" t="s">
        <v>209</v>
      </c>
      <c r="BE310" s="206">
        <f t="shared" si="34"/>
        <v>0</v>
      </c>
      <c r="BF310" s="206">
        <f t="shared" si="35"/>
        <v>0</v>
      </c>
      <c r="BG310" s="206">
        <f t="shared" si="36"/>
        <v>0</v>
      </c>
      <c r="BH310" s="206">
        <f t="shared" si="37"/>
        <v>0</v>
      </c>
      <c r="BI310" s="206">
        <f t="shared" si="38"/>
        <v>0</v>
      </c>
      <c r="BJ310" s="18" t="s">
        <v>85</v>
      </c>
      <c r="BK310" s="206">
        <f t="shared" si="39"/>
        <v>0</v>
      </c>
      <c r="BL310" s="18" t="s">
        <v>218</v>
      </c>
      <c r="BM310" s="205" t="s">
        <v>9391</v>
      </c>
    </row>
    <row r="311" spans="1:65" s="2" customFormat="1" ht="16.5" customHeight="1">
      <c r="A311" s="35"/>
      <c r="B311" s="36"/>
      <c r="C311" s="193" t="s">
        <v>1288</v>
      </c>
      <c r="D311" s="193" t="s">
        <v>214</v>
      </c>
      <c r="E311" s="194" t="s">
        <v>9392</v>
      </c>
      <c r="F311" s="195" t="s">
        <v>9393</v>
      </c>
      <c r="G311" s="196" t="s">
        <v>2761</v>
      </c>
      <c r="H311" s="197">
        <v>550</v>
      </c>
      <c r="I311" s="198"/>
      <c r="J311" s="199">
        <f t="shared" si="30"/>
        <v>0</v>
      </c>
      <c r="K311" s="200"/>
      <c r="L311" s="40"/>
      <c r="M311" s="201" t="s">
        <v>1</v>
      </c>
      <c r="N311" s="202" t="s">
        <v>42</v>
      </c>
      <c r="O311" s="72"/>
      <c r="P311" s="203">
        <f t="shared" si="31"/>
        <v>0</v>
      </c>
      <c r="Q311" s="203">
        <v>0</v>
      </c>
      <c r="R311" s="203">
        <f t="shared" si="32"/>
        <v>0</v>
      </c>
      <c r="S311" s="203">
        <v>0</v>
      </c>
      <c r="T311" s="204">
        <f t="shared" si="33"/>
        <v>0</v>
      </c>
      <c r="U311" s="35"/>
      <c r="V311" s="35"/>
      <c r="W311" s="35"/>
      <c r="X311" s="35"/>
      <c r="Y311" s="35"/>
      <c r="Z311" s="35"/>
      <c r="AA311" s="35"/>
      <c r="AB311" s="35"/>
      <c r="AC311" s="35"/>
      <c r="AD311" s="35"/>
      <c r="AE311" s="35"/>
      <c r="AR311" s="205" t="s">
        <v>218</v>
      </c>
      <c r="AT311" s="205" t="s">
        <v>214</v>
      </c>
      <c r="AU311" s="205" t="s">
        <v>85</v>
      </c>
      <c r="AY311" s="18" t="s">
        <v>209</v>
      </c>
      <c r="BE311" s="206">
        <f t="shared" si="34"/>
        <v>0</v>
      </c>
      <c r="BF311" s="206">
        <f t="shared" si="35"/>
        <v>0</v>
      </c>
      <c r="BG311" s="206">
        <f t="shared" si="36"/>
        <v>0</v>
      </c>
      <c r="BH311" s="206">
        <f t="shared" si="37"/>
        <v>0</v>
      </c>
      <c r="BI311" s="206">
        <f t="shared" si="38"/>
        <v>0</v>
      </c>
      <c r="BJ311" s="18" t="s">
        <v>85</v>
      </c>
      <c r="BK311" s="206">
        <f t="shared" si="39"/>
        <v>0</v>
      </c>
      <c r="BL311" s="18" t="s">
        <v>218</v>
      </c>
      <c r="BM311" s="205" t="s">
        <v>9394</v>
      </c>
    </row>
    <row r="312" spans="1:65" s="2" customFormat="1" ht="16.5" customHeight="1">
      <c r="A312" s="35"/>
      <c r="B312" s="36"/>
      <c r="C312" s="193" t="s">
        <v>1295</v>
      </c>
      <c r="D312" s="193" t="s">
        <v>214</v>
      </c>
      <c r="E312" s="194" t="s">
        <v>9395</v>
      </c>
      <c r="F312" s="195" t="s">
        <v>9396</v>
      </c>
      <c r="G312" s="196" t="s">
        <v>2761</v>
      </c>
      <c r="H312" s="197">
        <v>27</v>
      </c>
      <c r="I312" s="198"/>
      <c r="J312" s="199">
        <f t="shared" si="30"/>
        <v>0</v>
      </c>
      <c r="K312" s="200"/>
      <c r="L312" s="40"/>
      <c r="M312" s="201" t="s">
        <v>1</v>
      </c>
      <c r="N312" s="202" t="s">
        <v>42</v>
      </c>
      <c r="O312" s="72"/>
      <c r="P312" s="203">
        <f t="shared" si="31"/>
        <v>0</v>
      </c>
      <c r="Q312" s="203">
        <v>0</v>
      </c>
      <c r="R312" s="203">
        <f t="shared" si="32"/>
        <v>0</v>
      </c>
      <c r="S312" s="203">
        <v>0</v>
      </c>
      <c r="T312" s="204">
        <f t="shared" si="33"/>
        <v>0</v>
      </c>
      <c r="U312" s="35"/>
      <c r="V312" s="35"/>
      <c r="W312" s="35"/>
      <c r="X312" s="35"/>
      <c r="Y312" s="35"/>
      <c r="Z312" s="35"/>
      <c r="AA312" s="35"/>
      <c r="AB312" s="35"/>
      <c r="AC312" s="35"/>
      <c r="AD312" s="35"/>
      <c r="AE312" s="35"/>
      <c r="AR312" s="205" t="s">
        <v>218</v>
      </c>
      <c r="AT312" s="205" t="s">
        <v>214</v>
      </c>
      <c r="AU312" s="205" t="s">
        <v>85</v>
      </c>
      <c r="AY312" s="18" t="s">
        <v>209</v>
      </c>
      <c r="BE312" s="206">
        <f t="shared" si="34"/>
        <v>0</v>
      </c>
      <c r="BF312" s="206">
        <f t="shared" si="35"/>
        <v>0</v>
      </c>
      <c r="BG312" s="206">
        <f t="shared" si="36"/>
        <v>0</v>
      </c>
      <c r="BH312" s="206">
        <f t="shared" si="37"/>
        <v>0</v>
      </c>
      <c r="BI312" s="206">
        <f t="shared" si="38"/>
        <v>0</v>
      </c>
      <c r="BJ312" s="18" t="s">
        <v>85</v>
      </c>
      <c r="BK312" s="206">
        <f t="shared" si="39"/>
        <v>0</v>
      </c>
      <c r="BL312" s="18" t="s">
        <v>218</v>
      </c>
      <c r="BM312" s="205" t="s">
        <v>9397</v>
      </c>
    </row>
    <row r="313" spans="1:65" s="2" customFormat="1" ht="24.2" customHeight="1">
      <c r="A313" s="35"/>
      <c r="B313" s="36"/>
      <c r="C313" s="193" t="s">
        <v>1300</v>
      </c>
      <c r="D313" s="193" t="s">
        <v>214</v>
      </c>
      <c r="E313" s="194" t="s">
        <v>9398</v>
      </c>
      <c r="F313" s="195" t="s">
        <v>9399</v>
      </c>
      <c r="G313" s="196" t="s">
        <v>2761</v>
      </c>
      <c r="H313" s="197">
        <v>46</v>
      </c>
      <c r="I313" s="198"/>
      <c r="J313" s="199">
        <f t="shared" si="30"/>
        <v>0</v>
      </c>
      <c r="K313" s="200"/>
      <c r="L313" s="40"/>
      <c r="M313" s="201" t="s">
        <v>1</v>
      </c>
      <c r="N313" s="202" t="s">
        <v>42</v>
      </c>
      <c r="O313" s="72"/>
      <c r="P313" s="203">
        <f t="shared" si="31"/>
        <v>0</v>
      </c>
      <c r="Q313" s="203">
        <v>0</v>
      </c>
      <c r="R313" s="203">
        <f t="shared" si="32"/>
        <v>0</v>
      </c>
      <c r="S313" s="203">
        <v>0</v>
      </c>
      <c r="T313" s="204">
        <f t="shared" si="33"/>
        <v>0</v>
      </c>
      <c r="U313" s="35"/>
      <c r="V313" s="35"/>
      <c r="W313" s="35"/>
      <c r="X313" s="35"/>
      <c r="Y313" s="35"/>
      <c r="Z313" s="35"/>
      <c r="AA313" s="35"/>
      <c r="AB313" s="35"/>
      <c r="AC313" s="35"/>
      <c r="AD313" s="35"/>
      <c r="AE313" s="35"/>
      <c r="AR313" s="205" t="s">
        <v>218</v>
      </c>
      <c r="AT313" s="205" t="s">
        <v>214</v>
      </c>
      <c r="AU313" s="205" t="s">
        <v>85</v>
      </c>
      <c r="AY313" s="18" t="s">
        <v>209</v>
      </c>
      <c r="BE313" s="206">
        <f t="shared" si="34"/>
        <v>0</v>
      </c>
      <c r="BF313" s="206">
        <f t="shared" si="35"/>
        <v>0</v>
      </c>
      <c r="BG313" s="206">
        <f t="shared" si="36"/>
        <v>0</v>
      </c>
      <c r="BH313" s="206">
        <f t="shared" si="37"/>
        <v>0</v>
      </c>
      <c r="BI313" s="206">
        <f t="shared" si="38"/>
        <v>0</v>
      </c>
      <c r="BJ313" s="18" t="s">
        <v>85</v>
      </c>
      <c r="BK313" s="206">
        <f t="shared" si="39"/>
        <v>0</v>
      </c>
      <c r="BL313" s="18" t="s">
        <v>218</v>
      </c>
      <c r="BM313" s="205" t="s">
        <v>9400</v>
      </c>
    </row>
    <row r="314" spans="1:65" s="2" customFormat="1" ht="16.5" customHeight="1">
      <c r="A314" s="35"/>
      <c r="B314" s="36"/>
      <c r="C314" s="193" t="s">
        <v>1303</v>
      </c>
      <c r="D314" s="193" t="s">
        <v>214</v>
      </c>
      <c r="E314" s="194" t="s">
        <v>9401</v>
      </c>
      <c r="F314" s="195" t="s">
        <v>9402</v>
      </c>
      <c r="G314" s="196" t="s">
        <v>2761</v>
      </c>
      <c r="H314" s="197">
        <v>60</v>
      </c>
      <c r="I314" s="198"/>
      <c r="J314" s="199">
        <f t="shared" si="30"/>
        <v>0</v>
      </c>
      <c r="K314" s="200"/>
      <c r="L314" s="40"/>
      <c r="M314" s="201" t="s">
        <v>1</v>
      </c>
      <c r="N314" s="202" t="s">
        <v>42</v>
      </c>
      <c r="O314" s="72"/>
      <c r="P314" s="203">
        <f t="shared" si="31"/>
        <v>0</v>
      </c>
      <c r="Q314" s="203">
        <v>0</v>
      </c>
      <c r="R314" s="203">
        <f t="shared" si="32"/>
        <v>0</v>
      </c>
      <c r="S314" s="203">
        <v>0</v>
      </c>
      <c r="T314" s="204">
        <f t="shared" si="33"/>
        <v>0</v>
      </c>
      <c r="U314" s="35"/>
      <c r="V314" s="35"/>
      <c r="W314" s="35"/>
      <c r="X314" s="35"/>
      <c r="Y314" s="35"/>
      <c r="Z314" s="35"/>
      <c r="AA314" s="35"/>
      <c r="AB314" s="35"/>
      <c r="AC314" s="35"/>
      <c r="AD314" s="35"/>
      <c r="AE314" s="35"/>
      <c r="AR314" s="205" t="s">
        <v>218</v>
      </c>
      <c r="AT314" s="205" t="s">
        <v>214</v>
      </c>
      <c r="AU314" s="205" t="s">
        <v>85</v>
      </c>
      <c r="AY314" s="18" t="s">
        <v>209</v>
      </c>
      <c r="BE314" s="206">
        <f t="shared" si="34"/>
        <v>0</v>
      </c>
      <c r="BF314" s="206">
        <f t="shared" si="35"/>
        <v>0</v>
      </c>
      <c r="BG314" s="206">
        <f t="shared" si="36"/>
        <v>0</v>
      </c>
      <c r="BH314" s="206">
        <f t="shared" si="37"/>
        <v>0</v>
      </c>
      <c r="BI314" s="206">
        <f t="shared" si="38"/>
        <v>0</v>
      </c>
      <c r="BJ314" s="18" t="s">
        <v>85</v>
      </c>
      <c r="BK314" s="206">
        <f t="shared" si="39"/>
        <v>0</v>
      </c>
      <c r="BL314" s="18" t="s">
        <v>218</v>
      </c>
      <c r="BM314" s="205" t="s">
        <v>9403</v>
      </c>
    </row>
    <row r="315" spans="1:65" s="2" customFormat="1" ht="16.5" customHeight="1">
      <c r="A315" s="35"/>
      <c r="B315" s="36"/>
      <c r="C315" s="193" t="s">
        <v>1308</v>
      </c>
      <c r="D315" s="193" t="s">
        <v>214</v>
      </c>
      <c r="E315" s="194" t="s">
        <v>9404</v>
      </c>
      <c r="F315" s="195" t="s">
        <v>9405</v>
      </c>
      <c r="G315" s="196" t="s">
        <v>2761</v>
      </c>
      <c r="H315" s="197">
        <v>86</v>
      </c>
      <c r="I315" s="198"/>
      <c r="J315" s="199">
        <f t="shared" si="30"/>
        <v>0</v>
      </c>
      <c r="K315" s="200"/>
      <c r="L315" s="40"/>
      <c r="M315" s="201" t="s">
        <v>1</v>
      </c>
      <c r="N315" s="202" t="s">
        <v>42</v>
      </c>
      <c r="O315" s="72"/>
      <c r="P315" s="203">
        <f t="shared" si="31"/>
        <v>0</v>
      </c>
      <c r="Q315" s="203">
        <v>0</v>
      </c>
      <c r="R315" s="203">
        <f t="shared" si="32"/>
        <v>0</v>
      </c>
      <c r="S315" s="203">
        <v>0</v>
      </c>
      <c r="T315" s="204">
        <f t="shared" si="33"/>
        <v>0</v>
      </c>
      <c r="U315" s="35"/>
      <c r="V315" s="35"/>
      <c r="W315" s="35"/>
      <c r="X315" s="35"/>
      <c r="Y315" s="35"/>
      <c r="Z315" s="35"/>
      <c r="AA315" s="35"/>
      <c r="AB315" s="35"/>
      <c r="AC315" s="35"/>
      <c r="AD315" s="35"/>
      <c r="AE315" s="35"/>
      <c r="AR315" s="205" t="s">
        <v>218</v>
      </c>
      <c r="AT315" s="205" t="s">
        <v>214</v>
      </c>
      <c r="AU315" s="205" t="s">
        <v>85</v>
      </c>
      <c r="AY315" s="18" t="s">
        <v>209</v>
      </c>
      <c r="BE315" s="206">
        <f t="shared" si="34"/>
        <v>0</v>
      </c>
      <c r="BF315" s="206">
        <f t="shared" si="35"/>
        <v>0</v>
      </c>
      <c r="BG315" s="206">
        <f t="shared" si="36"/>
        <v>0</v>
      </c>
      <c r="BH315" s="206">
        <f t="shared" si="37"/>
        <v>0</v>
      </c>
      <c r="BI315" s="206">
        <f t="shared" si="38"/>
        <v>0</v>
      </c>
      <c r="BJ315" s="18" t="s">
        <v>85</v>
      </c>
      <c r="BK315" s="206">
        <f t="shared" si="39"/>
        <v>0</v>
      </c>
      <c r="BL315" s="18" t="s">
        <v>218</v>
      </c>
      <c r="BM315" s="205" t="s">
        <v>9406</v>
      </c>
    </row>
    <row r="316" spans="1:65" s="2" customFormat="1" ht="16.5" customHeight="1">
      <c r="A316" s="35"/>
      <c r="B316" s="36"/>
      <c r="C316" s="193" t="s">
        <v>1312</v>
      </c>
      <c r="D316" s="193" t="s">
        <v>214</v>
      </c>
      <c r="E316" s="194" t="s">
        <v>9407</v>
      </c>
      <c r="F316" s="195" t="s">
        <v>9408</v>
      </c>
      <c r="G316" s="196" t="s">
        <v>2761</v>
      </c>
      <c r="H316" s="197">
        <v>4500</v>
      </c>
      <c r="I316" s="198"/>
      <c r="J316" s="199">
        <f t="shared" si="30"/>
        <v>0</v>
      </c>
      <c r="K316" s="200"/>
      <c r="L316" s="40"/>
      <c r="M316" s="201" t="s">
        <v>1</v>
      </c>
      <c r="N316" s="202" t="s">
        <v>42</v>
      </c>
      <c r="O316" s="72"/>
      <c r="P316" s="203">
        <f t="shared" si="31"/>
        <v>0</v>
      </c>
      <c r="Q316" s="203">
        <v>0</v>
      </c>
      <c r="R316" s="203">
        <f t="shared" si="32"/>
        <v>0</v>
      </c>
      <c r="S316" s="203">
        <v>0</v>
      </c>
      <c r="T316" s="204">
        <f t="shared" si="33"/>
        <v>0</v>
      </c>
      <c r="U316" s="35"/>
      <c r="V316" s="35"/>
      <c r="W316" s="35"/>
      <c r="X316" s="35"/>
      <c r="Y316" s="35"/>
      <c r="Z316" s="35"/>
      <c r="AA316" s="35"/>
      <c r="AB316" s="35"/>
      <c r="AC316" s="35"/>
      <c r="AD316" s="35"/>
      <c r="AE316" s="35"/>
      <c r="AR316" s="205" t="s">
        <v>218</v>
      </c>
      <c r="AT316" s="205" t="s">
        <v>214</v>
      </c>
      <c r="AU316" s="205" t="s">
        <v>85</v>
      </c>
      <c r="AY316" s="18" t="s">
        <v>209</v>
      </c>
      <c r="BE316" s="206">
        <f t="shared" si="34"/>
        <v>0</v>
      </c>
      <c r="BF316" s="206">
        <f t="shared" si="35"/>
        <v>0</v>
      </c>
      <c r="BG316" s="206">
        <f t="shared" si="36"/>
        <v>0</v>
      </c>
      <c r="BH316" s="206">
        <f t="shared" si="37"/>
        <v>0</v>
      </c>
      <c r="BI316" s="206">
        <f t="shared" si="38"/>
        <v>0</v>
      </c>
      <c r="BJ316" s="18" t="s">
        <v>85</v>
      </c>
      <c r="BK316" s="206">
        <f t="shared" si="39"/>
        <v>0</v>
      </c>
      <c r="BL316" s="18" t="s">
        <v>218</v>
      </c>
      <c r="BM316" s="205" t="s">
        <v>9409</v>
      </c>
    </row>
    <row r="317" spans="1:65" s="2" customFormat="1" ht="24.2" customHeight="1">
      <c r="A317" s="35"/>
      <c r="B317" s="36"/>
      <c r="C317" s="193" t="s">
        <v>1317</v>
      </c>
      <c r="D317" s="193" t="s">
        <v>214</v>
      </c>
      <c r="E317" s="194" t="s">
        <v>9410</v>
      </c>
      <c r="F317" s="195" t="s">
        <v>9411</v>
      </c>
      <c r="G317" s="196" t="s">
        <v>2761</v>
      </c>
      <c r="H317" s="197">
        <v>50</v>
      </c>
      <c r="I317" s="198"/>
      <c r="J317" s="199">
        <f t="shared" si="30"/>
        <v>0</v>
      </c>
      <c r="K317" s="200"/>
      <c r="L317" s="40"/>
      <c r="M317" s="201" t="s">
        <v>1</v>
      </c>
      <c r="N317" s="202" t="s">
        <v>42</v>
      </c>
      <c r="O317" s="72"/>
      <c r="P317" s="203">
        <f t="shared" si="31"/>
        <v>0</v>
      </c>
      <c r="Q317" s="203">
        <v>0</v>
      </c>
      <c r="R317" s="203">
        <f t="shared" si="32"/>
        <v>0</v>
      </c>
      <c r="S317" s="203">
        <v>0</v>
      </c>
      <c r="T317" s="204">
        <f t="shared" si="33"/>
        <v>0</v>
      </c>
      <c r="U317" s="35"/>
      <c r="V317" s="35"/>
      <c r="W317" s="35"/>
      <c r="X317" s="35"/>
      <c r="Y317" s="35"/>
      <c r="Z317" s="35"/>
      <c r="AA317" s="35"/>
      <c r="AB317" s="35"/>
      <c r="AC317" s="35"/>
      <c r="AD317" s="35"/>
      <c r="AE317" s="35"/>
      <c r="AR317" s="205" t="s">
        <v>218</v>
      </c>
      <c r="AT317" s="205" t="s">
        <v>214</v>
      </c>
      <c r="AU317" s="205" t="s">
        <v>85</v>
      </c>
      <c r="AY317" s="18" t="s">
        <v>209</v>
      </c>
      <c r="BE317" s="206">
        <f t="shared" si="34"/>
        <v>0</v>
      </c>
      <c r="BF317" s="206">
        <f t="shared" si="35"/>
        <v>0</v>
      </c>
      <c r="BG317" s="206">
        <f t="shared" si="36"/>
        <v>0</v>
      </c>
      <c r="BH317" s="206">
        <f t="shared" si="37"/>
        <v>0</v>
      </c>
      <c r="BI317" s="206">
        <f t="shared" si="38"/>
        <v>0</v>
      </c>
      <c r="BJ317" s="18" t="s">
        <v>85</v>
      </c>
      <c r="BK317" s="206">
        <f t="shared" si="39"/>
        <v>0</v>
      </c>
      <c r="BL317" s="18" t="s">
        <v>218</v>
      </c>
      <c r="BM317" s="205" t="s">
        <v>9412</v>
      </c>
    </row>
    <row r="318" spans="1:65" s="2" customFormat="1" ht="16.5" customHeight="1">
      <c r="A318" s="35"/>
      <c r="B318" s="36"/>
      <c r="C318" s="193" t="s">
        <v>1321</v>
      </c>
      <c r="D318" s="193" t="s">
        <v>214</v>
      </c>
      <c r="E318" s="194" t="s">
        <v>9413</v>
      </c>
      <c r="F318" s="195" t="s">
        <v>9414</v>
      </c>
      <c r="G318" s="196" t="s">
        <v>2761</v>
      </c>
      <c r="H318" s="197">
        <v>140</v>
      </c>
      <c r="I318" s="198"/>
      <c r="J318" s="199">
        <f t="shared" si="30"/>
        <v>0</v>
      </c>
      <c r="K318" s="200"/>
      <c r="L318" s="40"/>
      <c r="M318" s="201" t="s">
        <v>1</v>
      </c>
      <c r="N318" s="202" t="s">
        <v>42</v>
      </c>
      <c r="O318" s="72"/>
      <c r="P318" s="203">
        <f t="shared" si="31"/>
        <v>0</v>
      </c>
      <c r="Q318" s="203">
        <v>0</v>
      </c>
      <c r="R318" s="203">
        <f t="shared" si="32"/>
        <v>0</v>
      </c>
      <c r="S318" s="203">
        <v>0</v>
      </c>
      <c r="T318" s="204">
        <f t="shared" si="33"/>
        <v>0</v>
      </c>
      <c r="U318" s="35"/>
      <c r="V318" s="35"/>
      <c r="W318" s="35"/>
      <c r="X318" s="35"/>
      <c r="Y318" s="35"/>
      <c r="Z318" s="35"/>
      <c r="AA318" s="35"/>
      <c r="AB318" s="35"/>
      <c r="AC318" s="35"/>
      <c r="AD318" s="35"/>
      <c r="AE318" s="35"/>
      <c r="AR318" s="205" t="s">
        <v>218</v>
      </c>
      <c r="AT318" s="205" t="s">
        <v>214</v>
      </c>
      <c r="AU318" s="205" t="s">
        <v>85</v>
      </c>
      <c r="AY318" s="18" t="s">
        <v>209</v>
      </c>
      <c r="BE318" s="206">
        <f t="shared" si="34"/>
        <v>0</v>
      </c>
      <c r="BF318" s="206">
        <f t="shared" si="35"/>
        <v>0</v>
      </c>
      <c r="BG318" s="206">
        <f t="shared" si="36"/>
        <v>0</v>
      </c>
      <c r="BH318" s="206">
        <f t="shared" si="37"/>
        <v>0</v>
      </c>
      <c r="BI318" s="206">
        <f t="shared" si="38"/>
        <v>0</v>
      </c>
      <c r="BJ318" s="18" t="s">
        <v>85</v>
      </c>
      <c r="BK318" s="206">
        <f t="shared" si="39"/>
        <v>0</v>
      </c>
      <c r="BL318" s="18" t="s">
        <v>218</v>
      </c>
      <c r="BM318" s="205" t="s">
        <v>9415</v>
      </c>
    </row>
    <row r="319" spans="1:65" s="2" customFormat="1" ht="16.5" customHeight="1">
      <c r="A319" s="35"/>
      <c r="B319" s="36"/>
      <c r="C319" s="193" t="s">
        <v>1325</v>
      </c>
      <c r="D319" s="193" t="s">
        <v>214</v>
      </c>
      <c r="E319" s="194" t="s">
        <v>9416</v>
      </c>
      <c r="F319" s="195" t="s">
        <v>9417</v>
      </c>
      <c r="G319" s="196" t="s">
        <v>2761</v>
      </c>
      <c r="H319" s="197">
        <v>200</v>
      </c>
      <c r="I319" s="198"/>
      <c r="J319" s="199">
        <f t="shared" si="30"/>
        <v>0</v>
      </c>
      <c r="K319" s="200"/>
      <c r="L319" s="40"/>
      <c r="M319" s="201" t="s">
        <v>1</v>
      </c>
      <c r="N319" s="202" t="s">
        <v>42</v>
      </c>
      <c r="O319" s="72"/>
      <c r="P319" s="203">
        <f t="shared" si="31"/>
        <v>0</v>
      </c>
      <c r="Q319" s="203">
        <v>0</v>
      </c>
      <c r="R319" s="203">
        <f t="shared" si="32"/>
        <v>0</v>
      </c>
      <c r="S319" s="203">
        <v>0</v>
      </c>
      <c r="T319" s="204">
        <f t="shared" si="33"/>
        <v>0</v>
      </c>
      <c r="U319" s="35"/>
      <c r="V319" s="35"/>
      <c r="W319" s="35"/>
      <c r="X319" s="35"/>
      <c r="Y319" s="35"/>
      <c r="Z319" s="35"/>
      <c r="AA319" s="35"/>
      <c r="AB319" s="35"/>
      <c r="AC319" s="35"/>
      <c r="AD319" s="35"/>
      <c r="AE319" s="35"/>
      <c r="AR319" s="205" t="s">
        <v>218</v>
      </c>
      <c r="AT319" s="205" t="s">
        <v>214</v>
      </c>
      <c r="AU319" s="205" t="s">
        <v>85</v>
      </c>
      <c r="AY319" s="18" t="s">
        <v>209</v>
      </c>
      <c r="BE319" s="206">
        <f t="shared" si="34"/>
        <v>0</v>
      </c>
      <c r="BF319" s="206">
        <f t="shared" si="35"/>
        <v>0</v>
      </c>
      <c r="BG319" s="206">
        <f t="shared" si="36"/>
        <v>0</v>
      </c>
      <c r="BH319" s="206">
        <f t="shared" si="37"/>
        <v>0</v>
      </c>
      <c r="BI319" s="206">
        <f t="shared" si="38"/>
        <v>0</v>
      </c>
      <c r="BJ319" s="18" t="s">
        <v>85</v>
      </c>
      <c r="BK319" s="206">
        <f t="shared" si="39"/>
        <v>0</v>
      </c>
      <c r="BL319" s="18" t="s">
        <v>218</v>
      </c>
      <c r="BM319" s="205" t="s">
        <v>9418</v>
      </c>
    </row>
    <row r="320" spans="1:65" s="2" customFormat="1" ht="16.5" customHeight="1">
      <c r="A320" s="35"/>
      <c r="B320" s="36"/>
      <c r="C320" s="193" t="s">
        <v>1330</v>
      </c>
      <c r="D320" s="193" t="s">
        <v>214</v>
      </c>
      <c r="E320" s="194" t="s">
        <v>9419</v>
      </c>
      <c r="F320" s="195" t="s">
        <v>9420</v>
      </c>
      <c r="G320" s="196" t="s">
        <v>2761</v>
      </c>
      <c r="H320" s="197">
        <v>200</v>
      </c>
      <c r="I320" s="198"/>
      <c r="J320" s="199">
        <f t="shared" si="30"/>
        <v>0</v>
      </c>
      <c r="K320" s="200"/>
      <c r="L320" s="40"/>
      <c r="M320" s="201" t="s">
        <v>1</v>
      </c>
      <c r="N320" s="202" t="s">
        <v>42</v>
      </c>
      <c r="O320" s="72"/>
      <c r="P320" s="203">
        <f t="shared" si="31"/>
        <v>0</v>
      </c>
      <c r="Q320" s="203">
        <v>0</v>
      </c>
      <c r="R320" s="203">
        <f t="shared" si="32"/>
        <v>0</v>
      </c>
      <c r="S320" s="203">
        <v>0</v>
      </c>
      <c r="T320" s="204">
        <f t="shared" si="33"/>
        <v>0</v>
      </c>
      <c r="U320" s="35"/>
      <c r="V320" s="35"/>
      <c r="W320" s="35"/>
      <c r="X320" s="35"/>
      <c r="Y320" s="35"/>
      <c r="Z320" s="35"/>
      <c r="AA320" s="35"/>
      <c r="AB320" s="35"/>
      <c r="AC320" s="35"/>
      <c r="AD320" s="35"/>
      <c r="AE320" s="35"/>
      <c r="AR320" s="205" t="s">
        <v>218</v>
      </c>
      <c r="AT320" s="205" t="s">
        <v>214</v>
      </c>
      <c r="AU320" s="205" t="s">
        <v>85</v>
      </c>
      <c r="AY320" s="18" t="s">
        <v>209</v>
      </c>
      <c r="BE320" s="206">
        <f t="shared" si="34"/>
        <v>0</v>
      </c>
      <c r="BF320" s="206">
        <f t="shared" si="35"/>
        <v>0</v>
      </c>
      <c r="BG320" s="206">
        <f t="shared" si="36"/>
        <v>0</v>
      </c>
      <c r="BH320" s="206">
        <f t="shared" si="37"/>
        <v>0</v>
      </c>
      <c r="BI320" s="206">
        <f t="shared" si="38"/>
        <v>0</v>
      </c>
      <c r="BJ320" s="18" t="s">
        <v>85</v>
      </c>
      <c r="BK320" s="206">
        <f t="shared" si="39"/>
        <v>0</v>
      </c>
      <c r="BL320" s="18" t="s">
        <v>218</v>
      </c>
      <c r="BM320" s="205" t="s">
        <v>9421</v>
      </c>
    </row>
    <row r="321" spans="1:65" s="2" customFormat="1" ht="16.5" customHeight="1">
      <c r="A321" s="35"/>
      <c r="B321" s="36"/>
      <c r="C321" s="193" t="s">
        <v>1336</v>
      </c>
      <c r="D321" s="193" t="s">
        <v>214</v>
      </c>
      <c r="E321" s="194" t="s">
        <v>9422</v>
      </c>
      <c r="F321" s="195" t="s">
        <v>9114</v>
      </c>
      <c r="G321" s="196" t="s">
        <v>1088</v>
      </c>
      <c r="H321" s="197">
        <v>1</v>
      </c>
      <c r="I321" s="198"/>
      <c r="J321" s="199">
        <f t="shared" si="30"/>
        <v>0</v>
      </c>
      <c r="K321" s="200"/>
      <c r="L321" s="40"/>
      <c r="M321" s="201" t="s">
        <v>1</v>
      </c>
      <c r="N321" s="202" t="s">
        <v>42</v>
      </c>
      <c r="O321" s="72"/>
      <c r="P321" s="203">
        <f t="shared" si="31"/>
        <v>0</v>
      </c>
      <c r="Q321" s="203">
        <v>0</v>
      </c>
      <c r="R321" s="203">
        <f t="shared" si="32"/>
        <v>0</v>
      </c>
      <c r="S321" s="203">
        <v>0</v>
      </c>
      <c r="T321" s="204">
        <f t="shared" si="33"/>
        <v>0</v>
      </c>
      <c r="U321" s="35"/>
      <c r="V321" s="35"/>
      <c r="W321" s="35"/>
      <c r="X321" s="35"/>
      <c r="Y321" s="35"/>
      <c r="Z321" s="35"/>
      <c r="AA321" s="35"/>
      <c r="AB321" s="35"/>
      <c r="AC321" s="35"/>
      <c r="AD321" s="35"/>
      <c r="AE321" s="35"/>
      <c r="AR321" s="205" t="s">
        <v>218</v>
      </c>
      <c r="AT321" s="205" t="s">
        <v>214</v>
      </c>
      <c r="AU321" s="205" t="s">
        <v>85</v>
      </c>
      <c r="AY321" s="18" t="s">
        <v>209</v>
      </c>
      <c r="BE321" s="206">
        <f t="shared" si="34"/>
        <v>0</v>
      </c>
      <c r="BF321" s="206">
        <f t="shared" si="35"/>
        <v>0</v>
      </c>
      <c r="BG321" s="206">
        <f t="shared" si="36"/>
        <v>0</v>
      </c>
      <c r="BH321" s="206">
        <f t="shared" si="37"/>
        <v>0</v>
      </c>
      <c r="BI321" s="206">
        <f t="shared" si="38"/>
        <v>0</v>
      </c>
      <c r="BJ321" s="18" t="s">
        <v>85</v>
      </c>
      <c r="BK321" s="206">
        <f t="shared" si="39"/>
        <v>0</v>
      </c>
      <c r="BL321" s="18" t="s">
        <v>218</v>
      </c>
      <c r="BM321" s="205" t="s">
        <v>9423</v>
      </c>
    </row>
    <row r="322" spans="1:65" s="2" customFormat="1" ht="16.5" customHeight="1">
      <c r="A322" s="35"/>
      <c r="B322" s="36"/>
      <c r="C322" s="193" t="s">
        <v>1340</v>
      </c>
      <c r="D322" s="193" t="s">
        <v>214</v>
      </c>
      <c r="E322" s="194" t="s">
        <v>9424</v>
      </c>
      <c r="F322" s="195" t="s">
        <v>9117</v>
      </c>
      <c r="G322" s="196" t="s">
        <v>1088</v>
      </c>
      <c r="H322" s="197">
        <v>1</v>
      </c>
      <c r="I322" s="198"/>
      <c r="J322" s="199">
        <f t="shared" si="30"/>
        <v>0</v>
      </c>
      <c r="K322" s="200"/>
      <c r="L322" s="40"/>
      <c r="M322" s="201" t="s">
        <v>1</v>
      </c>
      <c r="N322" s="202" t="s">
        <v>42</v>
      </c>
      <c r="O322" s="72"/>
      <c r="P322" s="203">
        <f t="shared" si="31"/>
        <v>0</v>
      </c>
      <c r="Q322" s="203">
        <v>0</v>
      </c>
      <c r="R322" s="203">
        <f t="shared" si="32"/>
        <v>0</v>
      </c>
      <c r="S322" s="203">
        <v>0</v>
      </c>
      <c r="T322" s="204">
        <f t="shared" si="33"/>
        <v>0</v>
      </c>
      <c r="U322" s="35"/>
      <c r="V322" s="35"/>
      <c r="W322" s="35"/>
      <c r="X322" s="35"/>
      <c r="Y322" s="35"/>
      <c r="Z322" s="35"/>
      <c r="AA322" s="35"/>
      <c r="AB322" s="35"/>
      <c r="AC322" s="35"/>
      <c r="AD322" s="35"/>
      <c r="AE322" s="35"/>
      <c r="AR322" s="205" t="s">
        <v>218</v>
      </c>
      <c r="AT322" s="205" t="s">
        <v>214</v>
      </c>
      <c r="AU322" s="205" t="s">
        <v>85</v>
      </c>
      <c r="AY322" s="18" t="s">
        <v>209</v>
      </c>
      <c r="BE322" s="206">
        <f t="shared" si="34"/>
        <v>0</v>
      </c>
      <c r="BF322" s="206">
        <f t="shared" si="35"/>
        <v>0</v>
      </c>
      <c r="BG322" s="206">
        <f t="shared" si="36"/>
        <v>0</v>
      </c>
      <c r="BH322" s="206">
        <f t="shared" si="37"/>
        <v>0</v>
      </c>
      <c r="BI322" s="206">
        <f t="shared" si="38"/>
        <v>0</v>
      </c>
      <c r="BJ322" s="18" t="s">
        <v>85</v>
      </c>
      <c r="BK322" s="206">
        <f t="shared" si="39"/>
        <v>0</v>
      </c>
      <c r="BL322" s="18" t="s">
        <v>218</v>
      </c>
      <c r="BM322" s="205" t="s">
        <v>9425</v>
      </c>
    </row>
    <row r="323" spans="1:65" s="2" customFormat="1" ht="19.5">
      <c r="A323" s="35"/>
      <c r="B323" s="36"/>
      <c r="C323" s="37"/>
      <c r="D323" s="214" t="s">
        <v>807</v>
      </c>
      <c r="E323" s="37"/>
      <c r="F323" s="256" t="s">
        <v>9119</v>
      </c>
      <c r="G323" s="37"/>
      <c r="H323" s="37"/>
      <c r="I323" s="257"/>
      <c r="J323" s="37"/>
      <c r="K323" s="37"/>
      <c r="L323" s="40"/>
      <c r="M323" s="258"/>
      <c r="N323" s="259"/>
      <c r="O323" s="72"/>
      <c r="P323" s="72"/>
      <c r="Q323" s="72"/>
      <c r="R323" s="72"/>
      <c r="S323" s="72"/>
      <c r="T323" s="73"/>
      <c r="U323" s="35"/>
      <c r="V323" s="35"/>
      <c r="W323" s="35"/>
      <c r="X323" s="35"/>
      <c r="Y323" s="35"/>
      <c r="Z323" s="35"/>
      <c r="AA323" s="35"/>
      <c r="AB323" s="35"/>
      <c r="AC323" s="35"/>
      <c r="AD323" s="35"/>
      <c r="AE323" s="35"/>
      <c r="AT323" s="18" t="s">
        <v>807</v>
      </c>
      <c r="AU323" s="18" t="s">
        <v>85</v>
      </c>
    </row>
    <row r="324" spans="1:65" s="12" customFormat="1" ht="25.9" customHeight="1">
      <c r="B324" s="177"/>
      <c r="C324" s="178"/>
      <c r="D324" s="179" t="s">
        <v>76</v>
      </c>
      <c r="E324" s="180" t="s">
        <v>9426</v>
      </c>
      <c r="F324" s="180" t="s">
        <v>9427</v>
      </c>
      <c r="G324" s="178"/>
      <c r="H324" s="178"/>
      <c r="I324" s="181"/>
      <c r="J324" s="182">
        <f>BK324</f>
        <v>0</v>
      </c>
      <c r="K324" s="178"/>
      <c r="L324" s="183"/>
      <c r="M324" s="184"/>
      <c r="N324" s="185"/>
      <c r="O324" s="185"/>
      <c r="P324" s="186">
        <f>SUM(P325:P336)</f>
        <v>0</v>
      </c>
      <c r="Q324" s="185"/>
      <c r="R324" s="186">
        <f>SUM(R325:R336)</f>
        <v>0</v>
      </c>
      <c r="S324" s="185"/>
      <c r="T324" s="187">
        <f>SUM(T325:T336)</f>
        <v>0</v>
      </c>
      <c r="AR324" s="188" t="s">
        <v>85</v>
      </c>
      <c r="AT324" s="189" t="s">
        <v>76</v>
      </c>
      <c r="AU324" s="189" t="s">
        <v>77</v>
      </c>
      <c r="AY324" s="188" t="s">
        <v>209</v>
      </c>
      <c r="BK324" s="190">
        <f>SUM(BK325:BK336)</f>
        <v>0</v>
      </c>
    </row>
    <row r="325" spans="1:65" s="2" customFormat="1" ht="37.9" customHeight="1">
      <c r="A325" s="35"/>
      <c r="B325" s="36"/>
      <c r="C325" s="193" t="s">
        <v>1346</v>
      </c>
      <c r="D325" s="193" t="s">
        <v>214</v>
      </c>
      <c r="E325" s="194" t="s">
        <v>9428</v>
      </c>
      <c r="F325" s="195" t="s">
        <v>9429</v>
      </c>
      <c r="G325" s="196" t="s">
        <v>2761</v>
      </c>
      <c r="H325" s="197">
        <v>620</v>
      </c>
      <c r="I325" s="198"/>
      <c r="J325" s="199">
        <f t="shared" ref="J325:J335" si="40">ROUND(I325*H325,2)</f>
        <v>0</v>
      </c>
      <c r="K325" s="200"/>
      <c r="L325" s="40"/>
      <c r="M325" s="201" t="s">
        <v>1</v>
      </c>
      <c r="N325" s="202" t="s">
        <v>42</v>
      </c>
      <c r="O325" s="72"/>
      <c r="P325" s="203">
        <f t="shared" ref="P325:P335" si="41">O325*H325</f>
        <v>0</v>
      </c>
      <c r="Q325" s="203">
        <v>0</v>
      </c>
      <c r="R325" s="203">
        <f t="shared" ref="R325:R335" si="42">Q325*H325</f>
        <v>0</v>
      </c>
      <c r="S325" s="203">
        <v>0</v>
      </c>
      <c r="T325" s="204">
        <f t="shared" ref="T325:T335" si="43">S325*H325</f>
        <v>0</v>
      </c>
      <c r="U325" s="35"/>
      <c r="V325" s="35"/>
      <c r="W325" s="35"/>
      <c r="X325" s="35"/>
      <c r="Y325" s="35"/>
      <c r="Z325" s="35"/>
      <c r="AA325" s="35"/>
      <c r="AB325" s="35"/>
      <c r="AC325" s="35"/>
      <c r="AD325" s="35"/>
      <c r="AE325" s="35"/>
      <c r="AR325" s="205" t="s">
        <v>218</v>
      </c>
      <c r="AT325" s="205" t="s">
        <v>214</v>
      </c>
      <c r="AU325" s="205" t="s">
        <v>85</v>
      </c>
      <c r="AY325" s="18" t="s">
        <v>209</v>
      </c>
      <c r="BE325" s="206">
        <f t="shared" ref="BE325:BE335" si="44">IF(N325="základní",J325,0)</f>
        <v>0</v>
      </c>
      <c r="BF325" s="206">
        <f t="shared" ref="BF325:BF335" si="45">IF(N325="snížená",J325,0)</f>
        <v>0</v>
      </c>
      <c r="BG325" s="206">
        <f t="shared" ref="BG325:BG335" si="46">IF(N325="zákl. přenesená",J325,0)</f>
        <v>0</v>
      </c>
      <c r="BH325" s="206">
        <f t="shared" ref="BH325:BH335" si="47">IF(N325="sníž. přenesená",J325,0)</f>
        <v>0</v>
      </c>
      <c r="BI325" s="206">
        <f t="shared" ref="BI325:BI335" si="48">IF(N325="nulová",J325,0)</f>
        <v>0</v>
      </c>
      <c r="BJ325" s="18" t="s">
        <v>85</v>
      </c>
      <c r="BK325" s="206">
        <f t="shared" ref="BK325:BK335" si="49">ROUND(I325*H325,2)</f>
        <v>0</v>
      </c>
      <c r="BL325" s="18" t="s">
        <v>218</v>
      </c>
      <c r="BM325" s="205" t="s">
        <v>9430</v>
      </c>
    </row>
    <row r="326" spans="1:65" s="2" customFormat="1" ht="37.9" customHeight="1">
      <c r="A326" s="35"/>
      <c r="B326" s="36"/>
      <c r="C326" s="193" t="s">
        <v>1350</v>
      </c>
      <c r="D326" s="193" t="s">
        <v>214</v>
      </c>
      <c r="E326" s="194" t="s">
        <v>9431</v>
      </c>
      <c r="F326" s="195" t="s">
        <v>9432</v>
      </c>
      <c r="G326" s="196" t="s">
        <v>2761</v>
      </c>
      <c r="H326" s="197">
        <v>10</v>
      </c>
      <c r="I326" s="198"/>
      <c r="J326" s="199">
        <f t="shared" si="40"/>
        <v>0</v>
      </c>
      <c r="K326" s="200"/>
      <c r="L326" s="40"/>
      <c r="M326" s="201" t="s">
        <v>1</v>
      </c>
      <c r="N326" s="202" t="s">
        <v>42</v>
      </c>
      <c r="O326" s="72"/>
      <c r="P326" s="203">
        <f t="shared" si="41"/>
        <v>0</v>
      </c>
      <c r="Q326" s="203">
        <v>0</v>
      </c>
      <c r="R326" s="203">
        <f t="shared" si="42"/>
        <v>0</v>
      </c>
      <c r="S326" s="203">
        <v>0</v>
      </c>
      <c r="T326" s="204">
        <f t="shared" si="43"/>
        <v>0</v>
      </c>
      <c r="U326" s="35"/>
      <c r="V326" s="35"/>
      <c r="W326" s="35"/>
      <c r="X326" s="35"/>
      <c r="Y326" s="35"/>
      <c r="Z326" s="35"/>
      <c r="AA326" s="35"/>
      <c r="AB326" s="35"/>
      <c r="AC326" s="35"/>
      <c r="AD326" s="35"/>
      <c r="AE326" s="35"/>
      <c r="AR326" s="205" t="s">
        <v>218</v>
      </c>
      <c r="AT326" s="205" t="s">
        <v>214</v>
      </c>
      <c r="AU326" s="205" t="s">
        <v>85</v>
      </c>
      <c r="AY326" s="18" t="s">
        <v>209</v>
      </c>
      <c r="BE326" s="206">
        <f t="shared" si="44"/>
        <v>0</v>
      </c>
      <c r="BF326" s="206">
        <f t="shared" si="45"/>
        <v>0</v>
      </c>
      <c r="BG326" s="206">
        <f t="shared" si="46"/>
        <v>0</v>
      </c>
      <c r="BH326" s="206">
        <f t="shared" si="47"/>
        <v>0</v>
      </c>
      <c r="BI326" s="206">
        <f t="shared" si="48"/>
        <v>0</v>
      </c>
      <c r="BJ326" s="18" t="s">
        <v>85</v>
      </c>
      <c r="BK326" s="206">
        <f t="shared" si="49"/>
        <v>0</v>
      </c>
      <c r="BL326" s="18" t="s">
        <v>218</v>
      </c>
      <c r="BM326" s="205" t="s">
        <v>9433</v>
      </c>
    </row>
    <row r="327" spans="1:65" s="2" customFormat="1" ht="37.9" customHeight="1">
      <c r="A327" s="35"/>
      <c r="B327" s="36"/>
      <c r="C327" s="193" t="s">
        <v>1354</v>
      </c>
      <c r="D327" s="193" t="s">
        <v>214</v>
      </c>
      <c r="E327" s="194" t="s">
        <v>9434</v>
      </c>
      <c r="F327" s="195" t="s">
        <v>9435</v>
      </c>
      <c r="G327" s="196" t="s">
        <v>2761</v>
      </c>
      <c r="H327" s="197">
        <v>200</v>
      </c>
      <c r="I327" s="198"/>
      <c r="J327" s="199">
        <f t="shared" si="40"/>
        <v>0</v>
      </c>
      <c r="K327" s="200"/>
      <c r="L327" s="40"/>
      <c r="M327" s="201" t="s">
        <v>1</v>
      </c>
      <c r="N327" s="202" t="s">
        <v>42</v>
      </c>
      <c r="O327" s="72"/>
      <c r="P327" s="203">
        <f t="shared" si="41"/>
        <v>0</v>
      </c>
      <c r="Q327" s="203">
        <v>0</v>
      </c>
      <c r="R327" s="203">
        <f t="shared" si="42"/>
        <v>0</v>
      </c>
      <c r="S327" s="203">
        <v>0</v>
      </c>
      <c r="T327" s="204">
        <f t="shared" si="43"/>
        <v>0</v>
      </c>
      <c r="U327" s="35"/>
      <c r="V327" s="35"/>
      <c r="W327" s="35"/>
      <c r="X327" s="35"/>
      <c r="Y327" s="35"/>
      <c r="Z327" s="35"/>
      <c r="AA327" s="35"/>
      <c r="AB327" s="35"/>
      <c r="AC327" s="35"/>
      <c r="AD327" s="35"/>
      <c r="AE327" s="35"/>
      <c r="AR327" s="205" t="s">
        <v>218</v>
      </c>
      <c r="AT327" s="205" t="s">
        <v>214</v>
      </c>
      <c r="AU327" s="205" t="s">
        <v>85</v>
      </c>
      <c r="AY327" s="18" t="s">
        <v>209</v>
      </c>
      <c r="BE327" s="206">
        <f t="shared" si="44"/>
        <v>0</v>
      </c>
      <c r="BF327" s="206">
        <f t="shared" si="45"/>
        <v>0</v>
      </c>
      <c r="BG327" s="206">
        <f t="shared" si="46"/>
        <v>0</v>
      </c>
      <c r="BH327" s="206">
        <f t="shared" si="47"/>
        <v>0</v>
      </c>
      <c r="BI327" s="206">
        <f t="shared" si="48"/>
        <v>0</v>
      </c>
      <c r="BJ327" s="18" t="s">
        <v>85</v>
      </c>
      <c r="BK327" s="206">
        <f t="shared" si="49"/>
        <v>0</v>
      </c>
      <c r="BL327" s="18" t="s">
        <v>218</v>
      </c>
      <c r="BM327" s="205" t="s">
        <v>9436</v>
      </c>
    </row>
    <row r="328" spans="1:65" s="2" customFormat="1" ht="37.9" customHeight="1">
      <c r="A328" s="35"/>
      <c r="B328" s="36"/>
      <c r="C328" s="193" t="s">
        <v>1358</v>
      </c>
      <c r="D328" s="193" t="s">
        <v>214</v>
      </c>
      <c r="E328" s="194" t="s">
        <v>9437</v>
      </c>
      <c r="F328" s="195" t="s">
        <v>9438</v>
      </c>
      <c r="G328" s="196" t="s">
        <v>2761</v>
      </c>
      <c r="H328" s="197">
        <v>89</v>
      </c>
      <c r="I328" s="198"/>
      <c r="J328" s="199">
        <f t="shared" si="40"/>
        <v>0</v>
      </c>
      <c r="K328" s="200"/>
      <c r="L328" s="40"/>
      <c r="M328" s="201" t="s">
        <v>1</v>
      </c>
      <c r="N328" s="202" t="s">
        <v>42</v>
      </c>
      <c r="O328" s="72"/>
      <c r="P328" s="203">
        <f t="shared" si="41"/>
        <v>0</v>
      </c>
      <c r="Q328" s="203">
        <v>0</v>
      </c>
      <c r="R328" s="203">
        <f t="shared" si="42"/>
        <v>0</v>
      </c>
      <c r="S328" s="203">
        <v>0</v>
      </c>
      <c r="T328" s="204">
        <f t="shared" si="43"/>
        <v>0</v>
      </c>
      <c r="U328" s="35"/>
      <c r="V328" s="35"/>
      <c r="W328" s="35"/>
      <c r="X328" s="35"/>
      <c r="Y328" s="35"/>
      <c r="Z328" s="35"/>
      <c r="AA328" s="35"/>
      <c r="AB328" s="35"/>
      <c r="AC328" s="35"/>
      <c r="AD328" s="35"/>
      <c r="AE328" s="35"/>
      <c r="AR328" s="205" t="s">
        <v>218</v>
      </c>
      <c r="AT328" s="205" t="s">
        <v>214</v>
      </c>
      <c r="AU328" s="205" t="s">
        <v>85</v>
      </c>
      <c r="AY328" s="18" t="s">
        <v>209</v>
      </c>
      <c r="BE328" s="206">
        <f t="shared" si="44"/>
        <v>0</v>
      </c>
      <c r="BF328" s="206">
        <f t="shared" si="45"/>
        <v>0</v>
      </c>
      <c r="BG328" s="206">
        <f t="shared" si="46"/>
        <v>0</v>
      </c>
      <c r="BH328" s="206">
        <f t="shared" si="47"/>
        <v>0</v>
      </c>
      <c r="BI328" s="206">
        <f t="shared" si="48"/>
        <v>0</v>
      </c>
      <c r="BJ328" s="18" t="s">
        <v>85</v>
      </c>
      <c r="BK328" s="206">
        <f t="shared" si="49"/>
        <v>0</v>
      </c>
      <c r="BL328" s="18" t="s">
        <v>218</v>
      </c>
      <c r="BM328" s="205" t="s">
        <v>9439</v>
      </c>
    </row>
    <row r="329" spans="1:65" s="2" customFormat="1" ht="37.9" customHeight="1">
      <c r="A329" s="35"/>
      <c r="B329" s="36"/>
      <c r="C329" s="193" t="s">
        <v>1363</v>
      </c>
      <c r="D329" s="193" t="s">
        <v>214</v>
      </c>
      <c r="E329" s="194" t="s">
        <v>9440</v>
      </c>
      <c r="F329" s="195" t="s">
        <v>9441</v>
      </c>
      <c r="G329" s="196" t="s">
        <v>2761</v>
      </c>
      <c r="H329" s="197">
        <v>52</v>
      </c>
      <c r="I329" s="198"/>
      <c r="J329" s="199">
        <f t="shared" si="40"/>
        <v>0</v>
      </c>
      <c r="K329" s="200"/>
      <c r="L329" s="40"/>
      <c r="M329" s="201" t="s">
        <v>1</v>
      </c>
      <c r="N329" s="202" t="s">
        <v>42</v>
      </c>
      <c r="O329" s="72"/>
      <c r="P329" s="203">
        <f t="shared" si="41"/>
        <v>0</v>
      </c>
      <c r="Q329" s="203">
        <v>0</v>
      </c>
      <c r="R329" s="203">
        <f t="shared" si="42"/>
        <v>0</v>
      </c>
      <c r="S329" s="203">
        <v>0</v>
      </c>
      <c r="T329" s="204">
        <f t="shared" si="43"/>
        <v>0</v>
      </c>
      <c r="U329" s="35"/>
      <c r="V329" s="35"/>
      <c r="W329" s="35"/>
      <c r="X329" s="35"/>
      <c r="Y329" s="35"/>
      <c r="Z329" s="35"/>
      <c r="AA329" s="35"/>
      <c r="AB329" s="35"/>
      <c r="AC329" s="35"/>
      <c r="AD329" s="35"/>
      <c r="AE329" s="35"/>
      <c r="AR329" s="205" t="s">
        <v>218</v>
      </c>
      <c r="AT329" s="205" t="s">
        <v>214</v>
      </c>
      <c r="AU329" s="205" t="s">
        <v>85</v>
      </c>
      <c r="AY329" s="18" t="s">
        <v>209</v>
      </c>
      <c r="BE329" s="206">
        <f t="shared" si="44"/>
        <v>0</v>
      </c>
      <c r="BF329" s="206">
        <f t="shared" si="45"/>
        <v>0</v>
      </c>
      <c r="BG329" s="206">
        <f t="shared" si="46"/>
        <v>0</v>
      </c>
      <c r="BH329" s="206">
        <f t="shared" si="47"/>
        <v>0</v>
      </c>
      <c r="BI329" s="206">
        <f t="shared" si="48"/>
        <v>0</v>
      </c>
      <c r="BJ329" s="18" t="s">
        <v>85</v>
      </c>
      <c r="BK329" s="206">
        <f t="shared" si="49"/>
        <v>0</v>
      </c>
      <c r="BL329" s="18" t="s">
        <v>218</v>
      </c>
      <c r="BM329" s="205" t="s">
        <v>9442</v>
      </c>
    </row>
    <row r="330" spans="1:65" s="2" customFormat="1" ht="16.5" customHeight="1">
      <c r="A330" s="35"/>
      <c r="B330" s="36"/>
      <c r="C330" s="193" t="s">
        <v>1367</v>
      </c>
      <c r="D330" s="193" t="s">
        <v>214</v>
      </c>
      <c r="E330" s="194" t="s">
        <v>9443</v>
      </c>
      <c r="F330" s="195" t="s">
        <v>9444</v>
      </c>
      <c r="G330" s="196" t="s">
        <v>2761</v>
      </c>
      <c r="H330" s="197">
        <v>10</v>
      </c>
      <c r="I330" s="198"/>
      <c r="J330" s="199">
        <f t="shared" si="40"/>
        <v>0</v>
      </c>
      <c r="K330" s="200"/>
      <c r="L330" s="40"/>
      <c r="M330" s="201" t="s">
        <v>1</v>
      </c>
      <c r="N330" s="202" t="s">
        <v>42</v>
      </c>
      <c r="O330" s="72"/>
      <c r="P330" s="203">
        <f t="shared" si="41"/>
        <v>0</v>
      </c>
      <c r="Q330" s="203">
        <v>0</v>
      </c>
      <c r="R330" s="203">
        <f t="shared" si="42"/>
        <v>0</v>
      </c>
      <c r="S330" s="203">
        <v>0</v>
      </c>
      <c r="T330" s="204">
        <f t="shared" si="43"/>
        <v>0</v>
      </c>
      <c r="U330" s="35"/>
      <c r="V330" s="35"/>
      <c r="W330" s="35"/>
      <c r="X330" s="35"/>
      <c r="Y330" s="35"/>
      <c r="Z330" s="35"/>
      <c r="AA330" s="35"/>
      <c r="AB330" s="35"/>
      <c r="AC330" s="35"/>
      <c r="AD330" s="35"/>
      <c r="AE330" s="35"/>
      <c r="AR330" s="205" t="s">
        <v>218</v>
      </c>
      <c r="AT330" s="205" t="s">
        <v>214</v>
      </c>
      <c r="AU330" s="205" t="s">
        <v>85</v>
      </c>
      <c r="AY330" s="18" t="s">
        <v>209</v>
      </c>
      <c r="BE330" s="206">
        <f t="shared" si="44"/>
        <v>0</v>
      </c>
      <c r="BF330" s="206">
        <f t="shared" si="45"/>
        <v>0</v>
      </c>
      <c r="BG330" s="206">
        <f t="shared" si="46"/>
        <v>0</v>
      </c>
      <c r="BH330" s="206">
        <f t="shared" si="47"/>
        <v>0</v>
      </c>
      <c r="BI330" s="206">
        <f t="shared" si="48"/>
        <v>0</v>
      </c>
      <c r="BJ330" s="18" t="s">
        <v>85</v>
      </c>
      <c r="BK330" s="206">
        <f t="shared" si="49"/>
        <v>0</v>
      </c>
      <c r="BL330" s="18" t="s">
        <v>218</v>
      </c>
      <c r="BM330" s="205" t="s">
        <v>9445</v>
      </c>
    </row>
    <row r="331" spans="1:65" s="2" customFormat="1" ht="37.9" customHeight="1">
      <c r="A331" s="35"/>
      <c r="B331" s="36"/>
      <c r="C331" s="193" t="s">
        <v>1371</v>
      </c>
      <c r="D331" s="193" t="s">
        <v>214</v>
      </c>
      <c r="E331" s="194" t="s">
        <v>9446</v>
      </c>
      <c r="F331" s="195" t="s">
        <v>9447</v>
      </c>
      <c r="G331" s="196" t="s">
        <v>2761</v>
      </c>
      <c r="H331" s="197">
        <v>241</v>
      </c>
      <c r="I331" s="198"/>
      <c r="J331" s="199">
        <f t="shared" si="40"/>
        <v>0</v>
      </c>
      <c r="K331" s="200"/>
      <c r="L331" s="40"/>
      <c r="M331" s="201" t="s">
        <v>1</v>
      </c>
      <c r="N331" s="202" t="s">
        <v>42</v>
      </c>
      <c r="O331" s="72"/>
      <c r="P331" s="203">
        <f t="shared" si="41"/>
        <v>0</v>
      </c>
      <c r="Q331" s="203">
        <v>0</v>
      </c>
      <c r="R331" s="203">
        <f t="shared" si="42"/>
        <v>0</v>
      </c>
      <c r="S331" s="203">
        <v>0</v>
      </c>
      <c r="T331" s="204">
        <f t="shared" si="43"/>
        <v>0</v>
      </c>
      <c r="U331" s="35"/>
      <c r="V331" s="35"/>
      <c r="W331" s="35"/>
      <c r="X331" s="35"/>
      <c r="Y331" s="35"/>
      <c r="Z331" s="35"/>
      <c r="AA331" s="35"/>
      <c r="AB331" s="35"/>
      <c r="AC331" s="35"/>
      <c r="AD331" s="35"/>
      <c r="AE331" s="35"/>
      <c r="AR331" s="205" t="s">
        <v>218</v>
      </c>
      <c r="AT331" s="205" t="s">
        <v>214</v>
      </c>
      <c r="AU331" s="205" t="s">
        <v>85</v>
      </c>
      <c r="AY331" s="18" t="s">
        <v>209</v>
      </c>
      <c r="BE331" s="206">
        <f t="shared" si="44"/>
        <v>0</v>
      </c>
      <c r="BF331" s="206">
        <f t="shared" si="45"/>
        <v>0</v>
      </c>
      <c r="BG331" s="206">
        <f t="shared" si="46"/>
        <v>0</v>
      </c>
      <c r="BH331" s="206">
        <f t="shared" si="47"/>
        <v>0</v>
      </c>
      <c r="BI331" s="206">
        <f t="shared" si="48"/>
        <v>0</v>
      </c>
      <c r="BJ331" s="18" t="s">
        <v>85</v>
      </c>
      <c r="BK331" s="206">
        <f t="shared" si="49"/>
        <v>0</v>
      </c>
      <c r="BL331" s="18" t="s">
        <v>218</v>
      </c>
      <c r="BM331" s="205" t="s">
        <v>9448</v>
      </c>
    </row>
    <row r="332" spans="1:65" s="2" customFormat="1" ht="37.9" customHeight="1">
      <c r="A332" s="35"/>
      <c r="B332" s="36"/>
      <c r="C332" s="193" t="s">
        <v>1376</v>
      </c>
      <c r="D332" s="193" t="s">
        <v>214</v>
      </c>
      <c r="E332" s="194" t="s">
        <v>9449</v>
      </c>
      <c r="F332" s="195" t="s">
        <v>9450</v>
      </c>
      <c r="G332" s="196" t="s">
        <v>2761</v>
      </c>
      <c r="H332" s="197">
        <v>147</v>
      </c>
      <c r="I332" s="198"/>
      <c r="J332" s="199">
        <f t="shared" si="40"/>
        <v>0</v>
      </c>
      <c r="K332" s="200"/>
      <c r="L332" s="40"/>
      <c r="M332" s="201" t="s">
        <v>1</v>
      </c>
      <c r="N332" s="202" t="s">
        <v>42</v>
      </c>
      <c r="O332" s="72"/>
      <c r="P332" s="203">
        <f t="shared" si="41"/>
        <v>0</v>
      </c>
      <c r="Q332" s="203">
        <v>0</v>
      </c>
      <c r="R332" s="203">
        <f t="shared" si="42"/>
        <v>0</v>
      </c>
      <c r="S332" s="203">
        <v>0</v>
      </c>
      <c r="T332" s="204">
        <f t="shared" si="43"/>
        <v>0</v>
      </c>
      <c r="U332" s="35"/>
      <c r="V332" s="35"/>
      <c r="W332" s="35"/>
      <c r="X332" s="35"/>
      <c r="Y332" s="35"/>
      <c r="Z332" s="35"/>
      <c r="AA332" s="35"/>
      <c r="AB332" s="35"/>
      <c r="AC332" s="35"/>
      <c r="AD332" s="35"/>
      <c r="AE332" s="35"/>
      <c r="AR332" s="205" t="s">
        <v>218</v>
      </c>
      <c r="AT332" s="205" t="s">
        <v>214</v>
      </c>
      <c r="AU332" s="205" t="s">
        <v>85</v>
      </c>
      <c r="AY332" s="18" t="s">
        <v>209</v>
      </c>
      <c r="BE332" s="206">
        <f t="shared" si="44"/>
        <v>0</v>
      </c>
      <c r="BF332" s="206">
        <f t="shared" si="45"/>
        <v>0</v>
      </c>
      <c r="BG332" s="206">
        <f t="shared" si="46"/>
        <v>0</v>
      </c>
      <c r="BH332" s="206">
        <f t="shared" si="47"/>
        <v>0</v>
      </c>
      <c r="BI332" s="206">
        <f t="shared" si="48"/>
        <v>0</v>
      </c>
      <c r="BJ332" s="18" t="s">
        <v>85</v>
      </c>
      <c r="BK332" s="206">
        <f t="shared" si="49"/>
        <v>0</v>
      </c>
      <c r="BL332" s="18" t="s">
        <v>218</v>
      </c>
      <c r="BM332" s="205" t="s">
        <v>9451</v>
      </c>
    </row>
    <row r="333" spans="1:65" s="2" customFormat="1" ht="24.2" customHeight="1">
      <c r="A333" s="35"/>
      <c r="B333" s="36"/>
      <c r="C333" s="193" t="s">
        <v>1380</v>
      </c>
      <c r="D333" s="193" t="s">
        <v>214</v>
      </c>
      <c r="E333" s="194" t="s">
        <v>9452</v>
      </c>
      <c r="F333" s="195" t="s">
        <v>9453</v>
      </c>
      <c r="G333" s="196" t="s">
        <v>2761</v>
      </c>
      <c r="H333" s="197">
        <v>2</v>
      </c>
      <c r="I333" s="198"/>
      <c r="J333" s="199">
        <f t="shared" si="40"/>
        <v>0</v>
      </c>
      <c r="K333" s="200"/>
      <c r="L333" s="40"/>
      <c r="M333" s="201" t="s">
        <v>1</v>
      </c>
      <c r="N333" s="202" t="s">
        <v>42</v>
      </c>
      <c r="O333" s="72"/>
      <c r="P333" s="203">
        <f t="shared" si="41"/>
        <v>0</v>
      </c>
      <c r="Q333" s="203">
        <v>0</v>
      </c>
      <c r="R333" s="203">
        <f t="shared" si="42"/>
        <v>0</v>
      </c>
      <c r="S333" s="203">
        <v>0</v>
      </c>
      <c r="T333" s="204">
        <f t="shared" si="43"/>
        <v>0</v>
      </c>
      <c r="U333" s="35"/>
      <c r="V333" s="35"/>
      <c r="W333" s="35"/>
      <c r="X333" s="35"/>
      <c r="Y333" s="35"/>
      <c r="Z333" s="35"/>
      <c r="AA333" s="35"/>
      <c r="AB333" s="35"/>
      <c r="AC333" s="35"/>
      <c r="AD333" s="35"/>
      <c r="AE333" s="35"/>
      <c r="AR333" s="205" t="s">
        <v>218</v>
      </c>
      <c r="AT333" s="205" t="s">
        <v>214</v>
      </c>
      <c r="AU333" s="205" t="s">
        <v>85</v>
      </c>
      <c r="AY333" s="18" t="s">
        <v>209</v>
      </c>
      <c r="BE333" s="206">
        <f t="shared" si="44"/>
        <v>0</v>
      </c>
      <c r="BF333" s="206">
        <f t="shared" si="45"/>
        <v>0</v>
      </c>
      <c r="BG333" s="206">
        <f t="shared" si="46"/>
        <v>0</v>
      </c>
      <c r="BH333" s="206">
        <f t="shared" si="47"/>
        <v>0</v>
      </c>
      <c r="BI333" s="206">
        <f t="shared" si="48"/>
        <v>0</v>
      </c>
      <c r="BJ333" s="18" t="s">
        <v>85</v>
      </c>
      <c r="BK333" s="206">
        <f t="shared" si="49"/>
        <v>0</v>
      </c>
      <c r="BL333" s="18" t="s">
        <v>218</v>
      </c>
      <c r="BM333" s="205" t="s">
        <v>9454</v>
      </c>
    </row>
    <row r="334" spans="1:65" s="2" customFormat="1" ht="16.5" customHeight="1">
      <c r="A334" s="35"/>
      <c r="B334" s="36"/>
      <c r="C334" s="193" t="s">
        <v>1384</v>
      </c>
      <c r="D334" s="193" t="s">
        <v>214</v>
      </c>
      <c r="E334" s="194" t="s">
        <v>9455</v>
      </c>
      <c r="F334" s="195" t="s">
        <v>9114</v>
      </c>
      <c r="G334" s="196" t="s">
        <v>1088</v>
      </c>
      <c r="H334" s="197">
        <v>1</v>
      </c>
      <c r="I334" s="198"/>
      <c r="J334" s="199">
        <f t="shared" si="40"/>
        <v>0</v>
      </c>
      <c r="K334" s="200"/>
      <c r="L334" s="40"/>
      <c r="M334" s="201" t="s">
        <v>1</v>
      </c>
      <c r="N334" s="202" t="s">
        <v>42</v>
      </c>
      <c r="O334" s="72"/>
      <c r="P334" s="203">
        <f t="shared" si="41"/>
        <v>0</v>
      </c>
      <c r="Q334" s="203">
        <v>0</v>
      </c>
      <c r="R334" s="203">
        <f t="shared" si="42"/>
        <v>0</v>
      </c>
      <c r="S334" s="203">
        <v>0</v>
      </c>
      <c r="T334" s="204">
        <f t="shared" si="43"/>
        <v>0</v>
      </c>
      <c r="U334" s="35"/>
      <c r="V334" s="35"/>
      <c r="W334" s="35"/>
      <c r="X334" s="35"/>
      <c r="Y334" s="35"/>
      <c r="Z334" s="35"/>
      <c r="AA334" s="35"/>
      <c r="AB334" s="35"/>
      <c r="AC334" s="35"/>
      <c r="AD334" s="35"/>
      <c r="AE334" s="35"/>
      <c r="AR334" s="205" t="s">
        <v>218</v>
      </c>
      <c r="AT334" s="205" t="s">
        <v>214</v>
      </c>
      <c r="AU334" s="205" t="s">
        <v>85</v>
      </c>
      <c r="AY334" s="18" t="s">
        <v>209</v>
      </c>
      <c r="BE334" s="206">
        <f t="shared" si="44"/>
        <v>0</v>
      </c>
      <c r="BF334" s="206">
        <f t="shared" si="45"/>
        <v>0</v>
      </c>
      <c r="BG334" s="206">
        <f t="shared" si="46"/>
        <v>0</v>
      </c>
      <c r="BH334" s="206">
        <f t="shared" si="47"/>
        <v>0</v>
      </c>
      <c r="BI334" s="206">
        <f t="shared" si="48"/>
        <v>0</v>
      </c>
      <c r="BJ334" s="18" t="s">
        <v>85</v>
      </c>
      <c r="BK334" s="206">
        <f t="shared" si="49"/>
        <v>0</v>
      </c>
      <c r="BL334" s="18" t="s">
        <v>218</v>
      </c>
      <c r="BM334" s="205" t="s">
        <v>9456</v>
      </c>
    </row>
    <row r="335" spans="1:65" s="2" customFormat="1" ht="16.5" customHeight="1">
      <c r="A335" s="35"/>
      <c r="B335" s="36"/>
      <c r="C335" s="193" t="s">
        <v>2071</v>
      </c>
      <c r="D335" s="193" t="s">
        <v>214</v>
      </c>
      <c r="E335" s="194" t="s">
        <v>9457</v>
      </c>
      <c r="F335" s="195" t="s">
        <v>9117</v>
      </c>
      <c r="G335" s="196" t="s">
        <v>1088</v>
      </c>
      <c r="H335" s="197">
        <v>1</v>
      </c>
      <c r="I335" s="198"/>
      <c r="J335" s="199">
        <f t="shared" si="40"/>
        <v>0</v>
      </c>
      <c r="K335" s="200"/>
      <c r="L335" s="40"/>
      <c r="M335" s="201" t="s">
        <v>1</v>
      </c>
      <c r="N335" s="202" t="s">
        <v>42</v>
      </c>
      <c r="O335" s="72"/>
      <c r="P335" s="203">
        <f t="shared" si="41"/>
        <v>0</v>
      </c>
      <c r="Q335" s="203">
        <v>0</v>
      </c>
      <c r="R335" s="203">
        <f t="shared" si="42"/>
        <v>0</v>
      </c>
      <c r="S335" s="203">
        <v>0</v>
      </c>
      <c r="T335" s="204">
        <f t="shared" si="43"/>
        <v>0</v>
      </c>
      <c r="U335" s="35"/>
      <c r="V335" s="35"/>
      <c r="W335" s="35"/>
      <c r="X335" s="35"/>
      <c r="Y335" s="35"/>
      <c r="Z335" s="35"/>
      <c r="AA335" s="35"/>
      <c r="AB335" s="35"/>
      <c r="AC335" s="35"/>
      <c r="AD335" s="35"/>
      <c r="AE335" s="35"/>
      <c r="AR335" s="205" t="s">
        <v>218</v>
      </c>
      <c r="AT335" s="205" t="s">
        <v>214</v>
      </c>
      <c r="AU335" s="205" t="s">
        <v>85</v>
      </c>
      <c r="AY335" s="18" t="s">
        <v>209</v>
      </c>
      <c r="BE335" s="206">
        <f t="shared" si="44"/>
        <v>0</v>
      </c>
      <c r="BF335" s="206">
        <f t="shared" si="45"/>
        <v>0</v>
      </c>
      <c r="BG335" s="206">
        <f t="shared" si="46"/>
        <v>0</v>
      </c>
      <c r="BH335" s="206">
        <f t="shared" si="47"/>
        <v>0</v>
      </c>
      <c r="BI335" s="206">
        <f t="shared" si="48"/>
        <v>0</v>
      </c>
      <c r="BJ335" s="18" t="s">
        <v>85</v>
      </c>
      <c r="BK335" s="206">
        <f t="shared" si="49"/>
        <v>0</v>
      </c>
      <c r="BL335" s="18" t="s">
        <v>218</v>
      </c>
      <c r="BM335" s="205" t="s">
        <v>9458</v>
      </c>
    </row>
    <row r="336" spans="1:65" s="2" customFormat="1" ht="19.5">
      <c r="A336" s="35"/>
      <c r="B336" s="36"/>
      <c r="C336" s="37"/>
      <c r="D336" s="214" t="s">
        <v>807</v>
      </c>
      <c r="E336" s="37"/>
      <c r="F336" s="256" t="s">
        <v>9119</v>
      </c>
      <c r="G336" s="37"/>
      <c r="H336" s="37"/>
      <c r="I336" s="257"/>
      <c r="J336" s="37"/>
      <c r="K336" s="37"/>
      <c r="L336" s="40"/>
      <c r="M336" s="258"/>
      <c r="N336" s="259"/>
      <c r="O336" s="72"/>
      <c r="P336" s="72"/>
      <c r="Q336" s="72"/>
      <c r="R336" s="72"/>
      <c r="S336" s="72"/>
      <c r="T336" s="73"/>
      <c r="U336" s="35"/>
      <c r="V336" s="35"/>
      <c r="W336" s="35"/>
      <c r="X336" s="35"/>
      <c r="Y336" s="35"/>
      <c r="Z336" s="35"/>
      <c r="AA336" s="35"/>
      <c r="AB336" s="35"/>
      <c r="AC336" s="35"/>
      <c r="AD336" s="35"/>
      <c r="AE336" s="35"/>
      <c r="AT336" s="18" t="s">
        <v>807</v>
      </c>
      <c r="AU336" s="18" t="s">
        <v>85</v>
      </c>
    </row>
    <row r="337" spans="1:65" s="12" customFormat="1" ht="25.9" customHeight="1">
      <c r="B337" s="177"/>
      <c r="C337" s="178"/>
      <c r="D337" s="179" t="s">
        <v>76</v>
      </c>
      <c r="E337" s="180" t="s">
        <v>9459</v>
      </c>
      <c r="F337" s="180" t="s">
        <v>9460</v>
      </c>
      <c r="G337" s="178"/>
      <c r="H337" s="178"/>
      <c r="I337" s="181"/>
      <c r="J337" s="182">
        <f>BK337</f>
        <v>0</v>
      </c>
      <c r="K337" s="178"/>
      <c r="L337" s="183"/>
      <c r="M337" s="184"/>
      <c r="N337" s="185"/>
      <c r="O337" s="185"/>
      <c r="P337" s="186">
        <f>SUM(P338:P348)</f>
        <v>0</v>
      </c>
      <c r="Q337" s="185"/>
      <c r="R337" s="186">
        <f>SUM(R338:R348)</f>
        <v>0</v>
      </c>
      <c r="S337" s="185"/>
      <c r="T337" s="187">
        <f>SUM(T338:T348)</f>
        <v>0</v>
      </c>
      <c r="AR337" s="188" t="s">
        <v>85</v>
      </c>
      <c r="AT337" s="189" t="s">
        <v>76</v>
      </c>
      <c r="AU337" s="189" t="s">
        <v>77</v>
      </c>
      <c r="AY337" s="188" t="s">
        <v>209</v>
      </c>
      <c r="BK337" s="190">
        <f>SUM(BK338:BK348)</f>
        <v>0</v>
      </c>
    </row>
    <row r="338" spans="1:65" s="2" customFormat="1" ht="44.25" customHeight="1">
      <c r="A338" s="35"/>
      <c r="B338" s="36"/>
      <c r="C338" s="193" t="s">
        <v>2077</v>
      </c>
      <c r="D338" s="193" t="s">
        <v>214</v>
      </c>
      <c r="E338" s="194" t="s">
        <v>9461</v>
      </c>
      <c r="F338" s="195" t="s">
        <v>9462</v>
      </c>
      <c r="G338" s="196" t="s">
        <v>2761</v>
      </c>
      <c r="H338" s="197">
        <v>2550</v>
      </c>
      <c r="I338" s="198"/>
      <c r="J338" s="199">
        <f t="shared" ref="J338:J347" si="50">ROUND(I338*H338,2)</f>
        <v>0</v>
      </c>
      <c r="K338" s="200"/>
      <c r="L338" s="40"/>
      <c r="M338" s="201" t="s">
        <v>1</v>
      </c>
      <c r="N338" s="202" t="s">
        <v>42</v>
      </c>
      <c r="O338" s="72"/>
      <c r="P338" s="203">
        <f t="shared" ref="P338:P347" si="51">O338*H338</f>
        <v>0</v>
      </c>
      <c r="Q338" s="203">
        <v>0</v>
      </c>
      <c r="R338" s="203">
        <f t="shared" ref="R338:R347" si="52">Q338*H338</f>
        <v>0</v>
      </c>
      <c r="S338" s="203">
        <v>0</v>
      </c>
      <c r="T338" s="204">
        <f t="shared" ref="T338:T347" si="53">S338*H338</f>
        <v>0</v>
      </c>
      <c r="U338" s="35"/>
      <c r="V338" s="35"/>
      <c r="W338" s="35"/>
      <c r="X338" s="35"/>
      <c r="Y338" s="35"/>
      <c r="Z338" s="35"/>
      <c r="AA338" s="35"/>
      <c r="AB338" s="35"/>
      <c r="AC338" s="35"/>
      <c r="AD338" s="35"/>
      <c r="AE338" s="35"/>
      <c r="AR338" s="205" t="s">
        <v>218</v>
      </c>
      <c r="AT338" s="205" t="s">
        <v>214</v>
      </c>
      <c r="AU338" s="205" t="s">
        <v>85</v>
      </c>
      <c r="AY338" s="18" t="s">
        <v>209</v>
      </c>
      <c r="BE338" s="206">
        <f t="shared" ref="BE338:BE347" si="54">IF(N338="základní",J338,0)</f>
        <v>0</v>
      </c>
      <c r="BF338" s="206">
        <f t="shared" ref="BF338:BF347" si="55">IF(N338="snížená",J338,0)</f>
        <v>0</v>
      </c>
      <c r="BG338" s="206">
        <f t="shared" ref="BG338:BG347" si="56">IF(N338="zákl. přenesená",J338,0)</f>
        <v>0</v>
      </c>
      <c r="BH338" s="206">
        <f t="shared" ref="BH338:BH347" si="57">IF(N338="sníž. přenesená",J338,0)</f>
        <v>0</v>
      </c>
      <c r="BI338" s="206">
        <f t="shared" ref="BI338:BI347" si="58">IF(N338="nulová",J338,0)</f>
        <v>0</v>
      </c>
      <c r="BJ338" s="18" t="s">
        <v>85</v>
      </c>
      <c r="BK338" s="206">
        <f t="shared" ref="BK338:BK347" si="59">ROUND(I338*H338,2)</f>
        <v>0</v>
      </c>
      <c r="BL338" s="18" t="s">
        <v>218</v>
      </c>
      <c r="BM338" s="205" t="s">
        <v>9463</v>
      </c>
    </row>
    <row r="339" spans="1:65" s="2" customFormat="1" ht="49.15" customHeight="1">
      <c r="A339" s="35"/>
      <c r="B339" s="36"/>
      <c r="C339" s="193" t="s">
        <v>2559</v>
      </c>
      <c r="D339" s="193" t="s">
        <v>214</v>
      </c>
      <c r="E339" s="194" t="s">
        <v>9464</v>
      </c>
      <c r="F339" s="195" t="s">
        <v>9465</v>
      </c>
      <c r="G339" s="196" t="s">
        <v>2761</v>
      </c>
      <c r="H339" s="197">
        <v>110</v>
      </c>
      <c r="I339" s="198"/>
      <c r="J339" s="199">
        <f t="shared" si="50"/>
        <v>0</v>
      </c>
      <c r="K339" s="200"/>
      <c r="L339" s="40"/>
      <c r="M339" s="201" t="s">
        <v>1</v>
      </c>
      <c r="N339" s="202" t="s">
        <v>42</v>
      </c>
      <c r="O339" s="72"/>
      <c r="P339" s="203">
        <f t="shared" si="51"/>
        <v>0</v>
      </c>
      <c r="Q339" s="203">
        <v>0</v>
      </c>
      <c r="R339" s="203">
        <f t="shared" si="52"/>
        <v>0</v>
      </c>
      <c r="S339" s="203">
        <v>0</v>
      </c>
      <c r="T339" s="204">
        <f t="shared" si="53"/>
        <v>0</v>
      </c>
      <c r="U339" s="35"/>
      <c r="V339" s="35"/>
      <c r="W339" s="35"/>
      <c r="X339" s="35"/>
      <c r="Y339" s="35"/>
      <c r="Z339" s="35"/>
      <c r="AA339" s="35"/>
      <c r="AB339" s="35"/>
      <c r="AC339" s="35"/>
      <c r="AD339" s="35"/>
      <c r="AE339" s="35"/>
      <c r="AR339" s="205" t="s">
        <v>218</v>
      </c>
      <c r="AT339" s="205" t="s">
        <v>214</v>
      </c>
      <c r="AU339" s="205" t="s">
        <v>85</v>
      </c>
      <c r="AY339" s="18" t="s">
        <v>209</v>
      </c>
      <c r="BE339" s="206">
        <f t="shared" si="54"/>
        <v>0</v>
      </c>
      <c r="BF339" s="206">
        <f t="shared" si="55"/>
        <v>0</v>
      </c>
      <c r="BG339" s="206">
        <f t="shared" si="56"/>
        <v>0</v>
      </c>
      <c r="BH339" s="206">
        <f t="shared" si="57"/>
        <v>0</v>
      </c>
      <c r="BI339" s="206">
        <f t="shared" si="58"/>
        <v>0</v>
      </c>
      <c r="BJ339" s="18" t="s">
        <v>85</v>
      </c>
      <c r="BK339" s="206">
        <f t="shared" si="59"/>
        <v>0</v>
      </c>
      <c r="BL339" s="18" t="s">
        <v>218</v>
      </c>
      <c r="BM339" s="205" t="s">
        <v>9466</v>
      </c>
    </row>
    <row r="340" spans="1:65" s="2" customFormat="1" ht="16.5" customHeight="1">
      <c r="A340" s="35"/>
      <c r="B340" s="36"/>
      <c r="C340" s="193" t="s">
        <v>2565</v>
      </c>
      <c r="D340" s="193" t="s">
        <v>214</v>
      </c>
      <c r="E340" s="194" t="s">
        <v>9467</v>
      </c>
      <c r="F340" s="195" t="s">
        <v>9468</v>
      </c>
      <c r="G340" s="196" t="s">
        <v>2761</v>
      </c>
      <c r="H340" s="197">
        <v>10</v>
      </c>
      <c r="I340" s="198"/>
      <c r="J340" s="199">
        <f t="shared" si="50"/>
        <v>0</v>
      </c>
      <c r="K340" s="200"/>
      <c r="L340" s="40"/>
      <c r="M340" s="201" t="s">
        <v>1</v>
      </c>
      <c r="N340" s="202" t="s">
        <v>42</v>
      </c>
      <c r="O340" s="72"/>
      <c r="P340" s="203">
        <f t="shared" si="51"/>
        <v>0</v>
      </c>
      <c r="Q340" s="203">
        <v>0</v>
      </c>
      <c r="R340" s="203">
        <f t="shared" si="52"/>
        <v>0</v>
      </c>
      <c r="S340" s="203">
        <v>0</v>
      </c>
      <c r="T340" s="204">
        <f t="shared" si="53"/>
        <v>0</v>
      </c>
      <c r="U340" s="35"/>
      <c r="V340" s="35"/>
      <c r="W340" s="35"/>
      <c r="X340" s="35"/>
      <c r="Y340" s="35"/>
      <c r="Z340" s="35"/>
      <c r="AA340" s="35"/>
      <c r="AB340" s="35"/>
      <c r="AC340" s="35"/>
      <c r="AD340" s="35"/>
      <c r="AE340" s="35"/>
      <c r="AR340" s="205" t="s">
        <v>218</v>
      </c>
      <c r="AT340" s="205" t="s">
        <v>214</v>
      </c>
      <c r="AU340" s="205" t="s">
        <v>85</v>
      </c>
      <c r="AY340" s="18" t="s">
        <v>209</v>
      </c>
      <c r="BE340" s="206">
        <f t="shared" si="54"/>
        <v>0</v>
      </c>
      <c r="BF340" s="206">
        <f t="shared" si="55"/>
        <v>0</v>
      </c>
      <c r="BG340" s="206">
        <f t="shared" si="56"/>
        <v>0</v>
      </c>
      <c r="BH340" s="206">
        <f t="shared" si="57"/>
        <v>0</v>
      </c>
      <c r="BI340" s="206">
        <f t="shared" si="58"/>
        <v>0</v>
      </c>
      <c r="BJ340" s="18" t="s">
        <v>85</v>
      </c>
      <c r="BK340" s="206">
        <f t="shared" si="59"/>
        <v>0</v>
      </c>
      <c r="BL340" s="18" t="s">
        <v>218</v>
      </c>
      <c r="BM340" s="205" t="s">
        <v>9469</v>
      </c>
    </row>
    <row r="341" spans="1:65" s="2" customFormat="1" ht="24.2" customHeight="1">
      <c r="A341" s="35"/>
      <c r="B341" s="36"/>
      <c r="C341" s="193" t="s">
        <v>2571</v>
      </c>
      <c r="D341" s="193" t="s">
        <v>214</v>
      </c>
      <c r="E341" s="194" t="s">
        <v>9470</v>
      </c>
      <c r="F341" s="195" t="s">
        <v>9471</v>
      </c>
      <c r="G341" s="196" t="s">
        <v>2761</v>
      </c>
      <c r="H341" s="197">
        <v>60</v>
      </c>
      <c r="I341" s="198"/>
      <c r="J341" s="199">
        <f t="shared" si="50"/>
        <v>0</v>
      </c>
      <c r="K341" s="200"/>
      <c r="L341" s="40"/>
      <c r="M341" s="201" t="s">
        <v>1</v>
      </c>
      <c r="N341" s="202" t="s">
        <v>42</v>
      </c>
      <c r="O341" s="72"/>
      <c r="P341" s="203">
        <f t="shared" si="51"/>
        <v>0</v>
      </c>
      <c r="Q341" s="203">
        <v>0</v>
      </c>
      <c r="R341" s="203">
        <f t="shared" si="52"/>
        <v>0</v>
      </c>
      <c r="S341" s="203">
        <v>0</v>
      </c>
      <c r="T341" s="204">
        <f t="shared" si="53"/>
        <v>0</v>
      </c>
      <c r="U341" s="35"/>
      <c r="V341" s="35"/>
      <c r="W341" s="35"/>
      <c r="X341" s="35"/>
      <c r="Y341" s="35"/>
      <c r="Z341" s="35"/>
      <c r="AA341" s="35"/>
      <c r="AB341" s="35"/>
      <c r="AC341" s="35"/>
      <c r="AD341" s="35"/>
      <c r="AE341" s="35"/>
      <c r="AR341" s="205" t="s">
        <v>218</v>
      </c>
      <c r="AT341" s="205" t="s">
        <v>214</v>
      </c>
      <c r="AU341" s="205" t="s">
        <v>85</v>
      </c>
      <c r="AY341" s="18" t="s">
        <v>209</v>
      </c>
      <c r="BE341" s="206">
        <f t="shared" si="54"/>
        <v>0</v>
      </c>
      <c r="BF341" s="206">
        <f t="shared" si="55"/>
        <v>0</v>
      </c>
      <c r="BG341" s="206">
        <f t="shared" si="56"/>
        <v>0</v>
      </c>
      <c r="BH341" s="206">
        <f t="shared" si="57"/>
        <v>0</v>
      </c>
      <c r="BI341" s="206">
        <f t="shared" si="58"/>
        <v>0</v>
      </c>
      <c r="BJ341" s="18" t="s">
        <v>85</v>
      </c>
      <c r="BK341" s="206">
        <f t="shared" si="59"/>
        <v>0</v>
      </c>
      <c r="BL341" s="18" t="s">
        <v>218</v>
      </c>
      <c r="BM341" s="205" t="s">
        <v>9472</v>
      </c>
    </row>
    <row r="342" spans="1:65" s="2" customFormat="1" ht="21.75" customHeight="1">
      <c r="A342" s="35"/>
      <c r="B342" s="36"/>
      <c r="C342" s="193" t="s">
        <v>2575</v>
      </c>
      <c r="D342" s="193" t="s">
        <v>214</v>
      </c>
      <c r="E342" s="194" t="s">
        <v>9473</v>
      </c>
      <c r="F342" s="195" t="s">
        <v>9474</v>
      </c>
      <c r="G342" s="196" t="s">
        <v>2761</v>
      </c>
      <c r="H342" s="197">
        <v>4</v>
      </c>
      <c r="I342" s="198"/>
      <c r="J342" s="199">
        <f t="shared" si="50"/>
        <v>0</v>
      </c>
      <c r="K342" s="200"/>
      <c r="L342" s="40"/>
      <c r="M342" s="201" t="s">
        <v>1</v>
      </c>
      <c r="N342" s="202" t="s">
        <v>42</v>
      </c>
      <c r="O342" s="72"/>
      <c r="P342" s="203">
        <f t="shared" si="51"/>
        <v>0</v>
      </c>
      <c r="Q342" s="203">
        <v>0</v>
      </c>
      <c r="R342" s="203">
        <f t="shared" si="52"/>
        <v>0</v>
      </c>
      <c r="S342" s="203">
        <v>0</v>
      </c>
      <c r="T342" s="204">
        <f t="shared" si="53"/>
        <v>0</v>
      </c>
      <c r="U342" s="35"/>
      <c r="V342" s="35"/>
      <c r="W342" s="35"/>
      <c r="X342" s="35"/>
      <c r="Y342" s="35"/>
      <c r="Z342" s="35"/>
      <c r="AA342" s="35"/>
      <c r="AB342" s="35"/>
      <c r="AC342" s="35"/>
      <c r="AD342" s="35"/>
      <c r="AE342" s="35"/>
      <c r="AR342" s="205" t="s">
        <v>218</v>
      </c>
      <c r="AT342" s="205" t="s">
        <v>214</v>
      </c>
      <c r="AU342" s="205" t="s">
        <v>85</v>
      </c>
      <c r="AY342" s="18" t="s">
        <v>209</v>
      </c>
      <c r="BE342" s="206">
        <f t="shared" si="54"/>
        <v>0</v>
      </c>
      <c r="BF342" s="206">
        <f t="shared" si="55"/>
        <v>0</v>
      </c>
      <c r="BG342" s="206">
        <f t="shared" si="56"/>
        <v>0</v>
      </c>
      <c r="BH342" s="206">
        <f t="shared" si="57"/>
        <v>0</v>
      </c>
      <c r="BI342" s="206">
        <f t="shared" si="58"/>
        <v>0</v>
      </c>
      <c r="BJ342" s="18" t="s">
        <v>85</v>
      </c>
      <c r="BK342" s="206">
        <f t="shared" si="59"/>
        <v>0</v>
      </c>
      <c r="BL342" s="18" t="s">
        <v>218</v>
      </c>
      <c r="BM342" s="205" t="s">
        <v>9475</v>
      </c>
    </row>
    <row r="343" spans="1:65" s="2" customFormat="1" ht="16.5" customHeight="1">
      <c r="A343" s="35"/>
      <c r="B343" s="36"/>
      <c r="C343" s="193" t="s">
        <v>2581</v>
      </c>
      <c r="D343" s="193" t="s">
        <v>214</v>
      </c>
      <c r="E343" s="194" t="s">
        <v>9476</v>
      </c>
      <c r="F343" s="195" t="s">
        <v>9477</v>
      </c>
      <c r="G343" s="196" t="s">
        <v>2761</v>
      </c>
      <c r="H343" s="197">
        <v>10</v>
      </c>
      <c r="I343" s="198"/>
      <c r="J343" s="199">
        <f t="shared" si="50"/>
        <v>0</v>
      </c>
      <c r="K343" s="200"/>
      <c r="L343" s="40"/>
      <c r="M343" s="201" t="s">
        <v>1</v>
      </c>
      <c r="N343" s="202" t="s">
        <v>42</v>
      </c>
      <c r="O343" s="72"/>
      <c r="P343" s="203">
        <f t="shared" si="51"/>
        <v>0</v>
      </c>
      <c r="Q343" s="203">
        <v>0</v>
      </c>
      <c r="R343" s="203">
        <f t="shared" si="52"/>
        <v>0</v>
      </c>
      <c r="S343" s="203">
        <v>0</v>
      </c>
      <c r="T343" s="204">
        <f t="shared" si="53"/>
        <v>0</v>
      </c>
      <c r="U343" s="35"/>
      <c r="V343" s="35"/>
      <c r="W343" s="35"/>
      <c r="X343" s="35"/>
      <c r="Y343" s="35"/>
      <c r="Z343" s="35"/>
      <c r="AA343" s="35"/>
      <c r="AB343" s="35"/>
      <c r="AC343" s="35"/>
      <c r="AD343" s="35"/>
      <c r="AE343" s="35"/>
      <c r="AR343" s="205" t="s">
        <v>218</v>
      </c>
      <c r="AT343" s="205" t="s">
        <v>214</v>
      </c>
      <c r="AU343" s="205" t="s">
        <v>85</v>
      </c>
      <c r="AY343" s="18" t="s">
        <v>209</v>
      </c>
      <c r="BE343" s="206">
        <f t="shared" si="54"/>
        <v>0</v>
      </c>
      <c r="BF343" s="206">
        <f t="shared" si="55"/>
        <v>0</v>
      </c>
      <c r="BG343" s="206">
        <f t="shared" si="56"/>
        <v>0</v>
      </c>
      <c r="BH343" s="206">
        <f t="shared" si="57"/>
        <v>0</v>
      </c>
      <c r="BI343" s="206">
        <f t="shared" si="58"/>
        <v>0</v>
      </c>
      <c r="BJ343" s="18" t="s">
        <v>85</v>
      </c>
      <c r="BK343" s="206">
        <f t="shared" si="59"/>
        <v>0</v>
      </c>
      <c r="BL343" s="18" t="s">
        <v>218</v>
      </c>
      <c r="BM343" s="205" t="s">
        <v>9478</v>
      </c>
    </row>
    <row r="344" spans="1:65" s="2" customFormat="1" ht="16.5" customHeight="1">
      <c r="A344" s="35"/>
      <c r="B344" s="36"/>
      <c r="C344" s="193" t="s">
        <v>2587</v>
      </c>
      <c r="D344" s="193" t="s">
        <v>214</v>
      </c>
      <c r="E344" s="194" t="s">
        <v>9479</v>
      </c>
      <c r="F344" s="195" t="s">
        <v>9480</v>
      </c>
      <c r="G344" s="196" t="s">
        <v>2761</v>
      </c>
      <c r="H344" s="197">
        <v>9</v>
      </c>
      <c r="I344" s="198"/>
      <c r="J344" s="199">
        <f t="shared" si="50"/>
        <v>0</v>
      </c>
      <c r="K344" s="200"/>
      <c r="L344" s="40"/>
      <c r="M344" s="201" t="s">
        <v>1</v>
      </c>
      <c r="N344" s="202" t="s">
        <v>42</v>
      </c>
      <c r="O344" s="72"/>
      <c r="P344" s="203">
        <f t="shared" si="51"/>
        <v>0</v>
      </c>
      <c r="Q344" s="203">
        <v>0</v>
      </c>
      <c r="R344" s="203">
        <f t="shared" si="52"/>
        <v>0</v>
      </c>
      <c r="S344" s="203">
        <v>0</v>
      </c>
      <c r="T344" s="204">
        <f t="shared" si="53"/>
        <v>0</v>
      </c>
      <c r="U344" s="35"/>
      <c r="V344" s="35"/>
      <c r="W344" s="35"/>
      <c r="X344" s="35"/>
      <c r="Y344" s="35"/>
      <c r="Z344" s="35"/>
      <c r="AA344" s="35"/>
      <c r="AB344" s="35"/>
      <c r="AC344" s="35"/>
      <c r="AD344" s="35"/>
      <c r="AE344" s="35"/>
      <c r="AR344" s="205" t="s">
        <v>218</v>
      </c>
      <c r="AT344" s="205" t="s">
        <v>214</v>
      </c>
      <c r="AU344" s="205" t="s">
        <v>85</v>
      </c>
      <c r="AY344" s="18" t="s">
        <v>209</v>
      </c>
      <c r="BE344" s="206">
        <f t="shared" si="54"/>
        <v>0</v>
      </c>
      <c r="BF344" s="206">
        <f t="shared" si="55"/>
        <v>0</v>
      </c>
      <c r="BG344" s="206">
        <f t="shared" si="56"/>
        <v>0</v>
      </c>
      <c r="BH344" s="206">
        <f t="shared" si="57"/>
        <v>0</v>
      </c>
      <c r="BI344" s="206">
        <f t="shared" si="58"/>
        <v>0</v>
      </c>
      <c r="BJ344" s="18" t="s">
        <v>85</v>
      </c>
      <c r="BK344" s="206">
        <f t="shared" si="59"/>
        <v>0</v>
      </c>
      <c r="BL344" s="18" t="s">
        <v>218</v>
      </c>
      <c r="BM344" s="205" t="s">
        <v>9481</v>
      </c>
    </row>
    <row r="345" spans="1:65" s="2" customFormat="1" ht="16.5" customHeight="1">
      <c r="A345" s="35"/>
      <c r="B345" s="36"/>
      <c r="C345" s="193" t="s">
        <v>2600</v>
      </c>
      <c r="D345" s="193" t="s">
        <v>214</v>
      </c>
      <c r="E345" s="194" t="s">
        <v>9482</v>
      </c>
      <c r="F345" s="195" t="s">
        <v>9483</v>
      </c>
      <c r="G345" s="196" t="s">
        <v>2761</v>
      </c>
      <c r="H345" s="197">
        <v>10</v>
      </c>
      <c r="I345" s="198"/>
      <c r="J345" s="199">
        <f t="shared" si="50"/>
        <v>0</v>
      </c>
      <c r="K345" s="200"/>
      <c r="L345" s="40"/>
      <c r="M345" s="201" t="s">
        <v>1</v>
      </c>
      <c r="N345" s="202" t="s">
        <v>42</v>
      </c>
      <c r="O345" s="72"/>
      <c r="P345" s="203">
        <f t="shared" si="51"/>
        <v>0</v>
      </c>
      <c r="Q345" s="203">
        <v>0</v>
      </c>
      <c r="R345" s="203">
        <f t="shared" si="52"/>
        <v>0</v>
      </c>
      <c r="S345" s="203">
        <v>0</v>
      </c>
      <c r="T345" s="204">
        <f t="shared" si="53"/>
        <v>0</v>
      </c>
      <c r="U345" s="35"/>
      <c r="V345" s="35"/>
      <c r="W345" s="35"/>
      <c r="X345" s="35"/>
      <c r="Y345" s="35"/>
      <c r="Z345" s="35"/>
      <c r="AA345" s="35"/>
      <c r="AB345" s="35"/>
      <c r="AC345" s="35"/>
      <c r="AD345" s="35"/>
      <c r="AE345" s="35"/>
      <c r="AR345" s="205" t="s">
        <v>218</v>
      </c>
      <c r="AT345" s="205" t="s">
        <v>214</v>
      </c>
      <c r="AU345" s="205" t="s">
        <v>85</v>
      </c>
      <c r="AY345" s="18" t="s">
        <v>209</v>
      </c>
      <c r="BE345" s="206">
        <f t="shared" si="54"/>
        <v>0</v>
      </c>
      <c r="BF345" s="206">
        <f t="shared" si="55"/>
        <v>0</v>
      </c>
      <c r="BG345" s="206">
        <f t="shared" si="56"/>
        <v>0</v>
      </c>
      <c r="BH345" s="206">
        <f t="shared" si="57"/>
        <v>0</v>
      </c>
      <c r="BI345" s="206">
        <f t="shared" si="58"/>
        <v>0</v>
      </c>
      <c r="BJ345" s="18" t="s">
        <v>85</v>
      </c>
      <c r="BK345" s="206">
        <f t="shared" si="59"/>
        <v>0</v>
      </c>
      <c r="BL345" s="18" t="s">
        <v>218</v>
      </c>
      <c r="BM345" s="205" t="s">
        <v>9484</v>
      </c>
    </row>
    <row r="346" spans="1:65" s="2" customFormat="1" ht="16.5" customHeight="1">
      <c r="A346" s="35"/>
      <c r="B346" s="36"/>
      <c r="C346" s="193" t="s">
        <v>2613</v>
      </c>
      <c r="D346" s="193" t="s">
        <v>214</v>
      </c>
      <c r="E346" s="194" t="s">
        <v>9485</v>
      </c>
      <c r="F346" s="195" t="s">
        <v>9114</v>
      </c>
      <c r="G346" s="196" t="s">
        <v>1088</v>
      </c>
      <c r="H346" s="197">
        <v>1</v>
      </c>
      <c r="I346" s="198"/>
      <c r="J346" s="199">
        <f t="shared" si="50"/>
        <v>0</v>
      </c>
      <c r="K346" s="200"/>
      <c r="L346" s="40"/>
      <c r="M346" s="201" t="s">
        <v>1</v>
      </c>
      <c r="N346" s="202" t="s">
        <v>42</v>
      </c>
      <c r="O346" s="72"/>
      <c r="P346" s="203">
        <f t="shared" si="51"/>
        <v>0</v>
      </c>
      <c r="Q346" s="203">
        <v>0</v>
      </c>
      <c r="R346" s="203">
        <f t="shared" si="52"/>
        <v>0</v>
      </c>
      <c r="S346" s="203">
        <v>0</v>
      </c>
      <c r="T346" s="204">
        <f t="shared" si="53"/>
        <v>0</v>
      </c>
      <c r="U346" s="35"/>
      <c r="V346" s="35"/>
      <c r="W346" s="35"/>
      <c r="X346" s="35"/>
      <c r="Y346" s="35"/>
      <c r="Z346" s="35"/>
      <c r="AA346" s="35"/>
      <c r="AB346" s="35"/>
      <c r="AC346" s="35"/>
      <c r="AD346" s="35"/>
      <c r="AE346" s="35"/>
      <c r="AR346" s="205" t="s">
        <v>218</v>
      </c>
      <c r="AT346" s="205" t="s">
        <v>214</v>
      </c>
      <c r="AU346" s="205" t="s">
        <v>85</v>
      </c>
      <c r="AY346" s="18" t="s">
        <v>209</v>
      </c>
      <c r="BE346" s="206">
        <f t="shared" si="54"/>
        <v>0</v>
      </c>
      <c r="BF346" s="206">
        <f t="shared" si="55"/>
        <v>0</v>
      </c>
      <c r="BG346" s="206">
        <f t="shared" si="56"/>
        <v>0</v>
      </c>
      <c r="BH346" s="206">
        <f t="shared" si="57"/>
        <v>0</v>
      </c>
      <c r="BI346" s="206">
        <f t="shared" si="58"/>
        <v>0</v>
      </c>
      <c r="BJ346" s="18" t="s">
        <v>85</v>
      </c>
      <c r="BK346" s="206">
        <f t="shared" si="59"/>
        <v>0</v>
      </c>
      <c r="BL346" s="18" t="s">
        <v>218</v>
      </c>
      <c r="BM346" s="205" t="s">
        <v>9486</v>
      </c>
    </row>
    <row r="347" spans="1:65" s="2" customFormat="1" ht="16.5" customHeight="1">
      <c r="A347" s="35"/>
      <c r="B347" s="36"/>
      <c r="C347" s="193" t="s">
        <v>2619</v>
      </c>
      <c r="D347" s="193" t="s">
        <v>214</v>
      </c>
      <c r="E347" s="194" t="s">
        <v>9487</v>
      </c>
      <c r="F347" s="195" t="s">
        <v>9117</v>
      </c>
      <c r="G347" s="196" t="s">
        <v>1088</v>
      </c>
      <c r="H347" s="197">
        <v>1</v>
      </c>
      <c r="I347" s="198"/>
      <c r="J347" s="199">
        <f t="shared" si="50"/>
        <v>0</v>
      </c>
      <c r="K347" s="200"/>
      <c r="L347" s="40"/>
      <c r="M347" s="201" t="s">
        <v>1</v>
      </c>
      <c r="N347" s="202" t="s">
        <v>42</v>
      </c>
      <c r="O347" s="72"/>
      <c r="P347" s="203">
        <f t="shared" si="51"/>
        <v>0</v>
      </c>
      <c r="Q347" s="203">
        <v>0</v>
      </c>
      <c r="R347" s="203">
        <f t="shared" si="52"/>
        <v>0</v>
      </c>
      <c r="S347" s="203">
        <v>0</v>
      </c>
      <c r="T347" s="204">
        <f t="shared" si="53"/>
        <v>0</v>
      </c>
      <c r="U347" s="35"/>
      <c r="V347" s="35"/>
      <c r="W347" s="35"/>
      <c r="X347" s="35"/>
      <c r="Y347" s="35"/>
      <c r="Z347" s="35"/>
      <c r="AA347" s="35"/>
      <c r="AB347" s="35"/>
      <c r="AC347" s="35"/>
      <c r="AD347" s="35"/>
      <c r="AE347" s="35"/>
      <c r="AR347" s="205" t="s">
        <v>218</v>
      </c>
      <c r="AT347" s="205" t="s">
        <v>214</v>
      </c>
      <c r="AU347" s="205" t="s">
        <v>85</v>
      </c>
      <c r="AY347" s="18" t="s">
        <v>209</v>
      </c>
      <c r="BE347" s="206">
        <f t="shared" si="54"/>
        <v>0</v>
      </c>
      <c r="BF347" s="206">
        <f t="shared" si="55"/>
        <v>0</v>
      </c>
      <c r="BG347" s="206">
        <f t="shared" si="56"/>
        <v>0</v>
      </c>
      <c r="BH347" s="206">
        <f t="shared" si="57"/>
        <v>0</v>
      </c>
      <c r="BI347" s="206">
        <f t="shared" si="58"/>
        <v>0</v>
      </c>
      <c r="BJ347" s="18" t="s">
        <v>85</v>
      </c>
      <c r="BK347" s="206">
        <f t="shared" si="59"/>
        <v>0</v>
      </c>
      <c r="BL347" s="18" t="s">
        <v>218</v>
      </c>
      <c r="BM347" s="205" t="s">
        <v>9488</v>
      </c>
    </row>
    <row r="348" spans="1:65" s="2" customFormat="1" ht="19.5">
      <c r="A348" s="35"/>
      <c r="B348" s="36"/>
      <c r="C348" s="37"/>
      <c r="D348" s="214" t="s">
        <v>807</v>
      </c>
      <c r="E348" s="37"/>
      <c r="F348" s="256" t="s">
        <v>9119</v>
      </c>
      <c r="G348" s="37"/>
      <c r="H348" s="37"/>
      <c r="I348" s="257"/>
      <c r="J348" s="37"/>
      <c r="K348" s="37"/>
      <c r="L348" s="40"/>
      <c r="M348" s="258"/>
      <c r="N348" s="259"/>
      <c r="O348" s="72"/>
      <c r="P348" s="72"/>
      <c r="Q348" s="72"/>
      <c r="R348" s="72"/>
      <c r="S348" s="72"/>
      <c r="T348" s="73"/>
      <c r="U348" s="35"/>
      <c r="V348" s="35"/>
      <c r="W348" s="35"/>
      <c r="X348" s="35"/>
      <c r="Y348" s="35"/>
      <c r="Z348" s="35"/>
      <c r="AA348" s="35"/>
      <c r="AB348" s="35"/>
      <c r="AC348" s="35"/>
      <c r="AD348" s="35"/>
      <c r="AE348" s="35"/>
      <c r="AT348" s="18" t="s">
        <v>807</v>
      </c>
      <c r="AU348" s="18" t="s">
        <v>85</v>
      </c>
    </row>
    <row r="349" spans="1:65" s="12" customFormat="1" ht="25.9" customHeight="1">
      <c r="B349" s="177"/>
      <c r="C349" s="178"/>
      <c r="D349" s="179" t="s">
        <v>76</v>
      </c>
      <c r="E349" s="180" t="s">
        <v>9489</v>
      </c>
      <c r="F349" s="180" t="s">
        <v>9490</v>
      </c>
      <c r="G349" s="178"/>
      <c r="H349" s="178"/>
      <c r="I349" s="181"/>
      <c r="J349" s="182">
        <f>BK349</f>
        <v>0</v>
      </c>
      <c r="K349" s="178"/>
      <c r="L349" s="183"/>
      <c r="M349" s="184"/>
      <c r="N349" s="185"/>
      <c r="O349" s="185"/>
      <c r="P349" s="186">
        <f>SUM(P350:P360)</f>
        <v>0</v>
      </c>
      <c r="Q349" s="185"/>
      <c r="R349" s="186">
        <f>SUM(R350:R360)</f>
        <v>0</v>
      </c>
      <c r="S349" s="185"/>
      <c r="T349" s="187">
        <f>SUM(T350:T360)</f>
        <v>0</v>
      </c>
      <c r="AR349" s="188" t="s">
        <v>85</v>
      </c>
      <c r="AT349" s="189" t="s">
        <v>76</v>
      </c>
      <c r="AU349" s="189" t="s">
        <v>77</v>
      </c>
      <c r="AY349" s="188" t="s">
        <v>209</v>
      </c>
      <c r="BK349" s="190">
        <f>SUM(BK350:BK360)</f>
        <v>0</v>
      </c>
    </row>
    <row r="350" spans="1:65" s="2" customFormat="1" ht="16.5" customHeight="1">
      <c r="A350" s="35"/>
      <c r="B350" s="36"/>
      <c r="C350" s="193" t="s">
        <v>2624</v>
      </c>
      <c r="D350" s="193" t="s">
        <v>214</v>
      </c>
      <c r="E350" s="194" t="s">
        <v>9491</v>
      </c>
      <c r="F350" s="195" t="s">
        <v>9492</v>
      </c>
      <c r="G350" s="196" t="s">
        <v>2761</v>
      </c>
      <c r="H350" s="197">
        <v>6800</v>
      </c>
      <c r="I350" s="198"/>
      <c r="J350" s="199">
        <f t="shared" ref="J350:J359" si="60">ROUND(I350*H350,2)</f>
        <v>0</v>
      </c>
      <c r="K350" s="200"/>
      <c r="L350" s="40"/>
      <c r="M350" s="201" t="s">
        <v>1</v>
      </c>
      <c r="N350" s="202" t="s">
        <v>42</v>
      </c>
      <c r="O350" s="72"/>
      <c r="P350" s="203">
        <f t="shared" ref="P350:P359" si="61">O350*H350</f>
        <v>0</v>
      </c>
      <c r="Q350" s="203">
        <v>0</v>
      </c>
      <c r="R350" s="203">
        <f t="shared" ref="R350:R359" si="62">Q350*H350</f>
        <v>0</v>
      </c>
      <c r="S350" s="203">
        <v>0</v>
      </c>
      <c r="T350" s="204">
        <f t="shared" ref="T350:T359" si="63">S350*H350</f>
        <v>0</v>
      </c>
      <c r="U350" s="35"/>
      <c r="V350" s="35"/>
      <c r="W350" s="35"/>
      <c r="X350" s="35"/>
      <c r="Y350" s="35"/>
      <c r="Z350" s="35"/>
      <c r="AA350" s="35"/>
      <c r="AB350" s="35"/>
      <c r="AC350" s="35"/>
      <c r="AD350" s="35"/>
      <c r="AE350" s="35"/>
      <c r="AR350" s="205" t="s">
        <v>218</v>
      </c>
      <c r="AT350" s="205" t="s">
        <v>214</v>
      </c>
      <c r="AU350" s="205" t="s">
        <v>85</v>
      </c>
      <c r="AY350" s="18" t="s">
        <v>209</v>
      </c>
      <c r="BE350" s="206">
        <f t="shared" ref="BE350:BE359" si="64">IF(N350="základní",J350,0)</f>
        <v>0</v>
      </c>
      <c r="BF350" s="206">
        <f t="shared" ref="BF350:BF359" si="65">IF(N350="snížená",J350,0)</f>
        <v>0</v>
      </c>
      <c r="BG350" s="206">
        <f t="shared" ref="BG350:BG359" si="66">IF(N350="zákl. přenesená",J350,0)</f>
        <v>0</v>
      </c>
      <c r="BH350" s="206">
        <f t="shared" ref="BH350:BH359" si="67">IF(N350="sníž. přenesená",J350,0)</f>
        <v>0</v>
      </c>
      <c r="BI350" s="206">
        <f t="shared" ref="BI350:BI359" si="68">IF(N350="nulová",J350,0)</f>
        <v>0</v>
      </c>
      <c r="BJ350" s="18" t="s">
        <v>85</v>
      </c>
      <c r="BK350" s="206">
        <f t="shared" ref="BK350:BK359" si="69">ROUND(I350*H350,2)</f>
        <v>0</v>
      </c>
      <c r="BL350" s="18" t="s">
        <v>218</v>
      </c>
      <c r="BM350" s="205" t="s">
        <v>9493</v>
      </c>
    </row>
    <row r="351" spans="1:65" s="2" customFormat="1" ht="16.5" customHeight="1">
      <c r="A351" s="35"/>
      <c r="B351" s="36"/>
      <c r="C351" s="193" t="s">
        <v>2628</v>
      </c>
      <c r="D351" s="193" t="s">
        <v>214</v>
      </c>
      <c r="E351" s="194" t="s">
        <v>9494</v>
      </c>
      <c r="F351" s="195" t="s">
        <v>9495</v>
      </c>
      <c r="G351" s="196" t="s">
        <v>2761</v>
      </c>
      <c r="H351" s="197">
        <v>140</v>
      </c>
      <c r="I351" s="198"/>
      <c r="J351" s="199">
        <f t="shared" si="60"/>
        <v>0</v>
      </c>
      <c r="K351" s="200"/>
      <c r="L351" s="40"/>
      <c r="M351" s="201" t="s">
        <v>1</v>
      </c>
      <c r="N351" s="202" t="s">
        <v>42</v>
      </c>
      <c r="O351" s="72"/>
      <c r="P351" s="203">
        <f t="shared" si="61"/>
        <v>0</v>
      </c>
      <c r="Q351" s="203">
        <v>0</v>
      </c>
      <c r="R351" s="203">
        <f t="shared" si="62"/>
        <v>0</v>
      </c>
      <c r="S351" s="203">
        <v>0</v>
      </c>
      <c r="T351" s="204">
        <f t="shared" si="63"/>
        <v>0</v>
      </c>
      <c r="U351" s="35"/>
      <c r="V351" s="35"/>
      <c r="W351" s="35"/>
      <c r="X351" s="35"/>
      <c r="Y351" s="35"/>
      <c r="Z351" s="35"/>
      <c r="AA351" s="35"/>
      <c r="AB351" s="35"/>
      <c r="AC351" s="35"/>
      <c r="AD351" s="35"/>
      <c r="AE351" s="35"/>
      <c r="AR351" s="205" t="s">
        <v>218</v>
      </c>
      <c r="AT351" s="205" t="s">
        <v>214</v>
      </c>
      <c r="AU351" s="205" t="s">
        <v>85</v>
      </c>
      <c r="AY351" s="18" t="s">
        <v>209</v>
      </c>
      <c r="BE351" s="206">
        <f t="shared" si="64"/>
        <v>0</v>
      </c>
      <c r="BF351" s="206">
        <f t="shared" si="65"/>
        <v>0</v>
      </c>
      <c r="BG351" s="206">
        <f t="shared" si="66"/>
        <v>0</v>
      </c>
      <c r="BH351" s="206">
        <f t="shared" si="67"/>
        <v>0</v>
      </c>
      <c r="BI351" s="206">
        <f t="shared" si="68"/>
        <v>0</v>
      </c>
      <c r="BJ351" s="18" t="s">
        <v>85</v>
      </c>
      <c r="BK351" s="206">
        <f t="shared" si="69"/>
        <v>0</v>
      </c>
      <c r="BL351" s="18" t="s">
        <v>218</v>
      </c>
      <c r="BM351" s="205" t="s">
        <v>9496</v>
      </c>
    </row>
    <row r="352" spans="1:65" s="2" customFormat="1" ht="16.5" customHeight="1">
      <c r="A352" s="35"/>
      <c r="B352" s="36"/>
      <c r="C352" s="193" t="s">
        <v>2634</v>
      </c>
      <c r="D352" s="193" t="s">
        <v>214</v>
      </c>
      <c r="E352" s="194" t="s">
        <v>9497</v>
      </c>
      <c r="F352" s="195" t="s">
        <v>9498</v>
      </c>
      <c r="G352" s="196" t="s">
        <v>2761</v>
      </c>
      <c r="H352" s="197">
        <v>220</v>
      </c>
      <c r="I352" s="198"/>
      <c r="J352" s="199">
        <f t="shared" si="60"/>
        <v>0</v>
      </c>
      <c r="K352" s="200"/>
      <c r="L352" s="40"/>
      <c r="M352" s="201" t="s">
        <v>1</v>
      </c>
      <c r="N352" s="202" t="s">
        <v>42</v>
      </c>
      <c r="O352" s="72"/>
      <c r="P352" s="203">
        <f t="shared" si="61"/>
        <v>0</v>
      </c>
      <c r="Q352" s="203">
        <v>0</v>
      </c>
      <c r="R352" s="203">
        <f t="shared" si="62"/>
        <v>0</v>
      </c>
      <c r="S352" s="203">
        <v>0</v>
      </c>
      <c r="T352" s="204">
        <f t="shared" si="63"/>
        <v>0</v>
      </c>
      <c r="U352" s="35"/>
      <c r="V352" s="35"/>
      <c r="W352" s="35"/>
      <c r="X352" s="35"/>
      <c r="Y352" s="35"/>
      <c r="Z352" s="35"/>
      <c r="AA352" s="35"/>
      <c r="AB352" s="35"/>
      <c r="AC352" s="35"/>
      <c r="AD352" s="35"/>
      <c r="AE352" s="35"/>
      <c r="AR352" s="205" t="s">
        <v>218</v>
      </c>
      <c r="AT352" s="205" t="s">
        <v>214</v>
      </c>
      <c r="AU352" s="205" t="s">
        <v>85</v>
      </c>
      <c r="AY352" s="18" t="s">
        <v>209</v>
      </c>
      <c r="BE352" s="206">
        <f t="shared" si="64"/>
        <v>0</v>
      </c>
      <c r="BF352" s="206">
        <f t="shared" si="65"/>
        <v>0</v>
      </c>
      <c r="BG352" s="206">
        <f t="shared" si="66"/>
        <v>0</v>
      </c>
      <c r="BH352" s="206">
        <f t="shared" si="67"/>
        <v>0</v>
      </c>
      <c r="BI352" s="206">
        <f t="shared" si="68"/>
        <v>0</v>
      </c>
      <c r="BJ352" s="18" t="s">
        <v>85</v>
      </c>
      <c r="BK352" s="206">
        <f t="shared" si="69"/>
        <v>0</v>
      </c>
      <c r="BL352" s="18" t="s">
        <v>218</v>
      </c>
      <c r="BM352" s="205" t="s">
        <v>9499</v>
      </c>
    </row>
    <row r="353" spans="1:65" s="2" customFormat="1" ht="16.5" customHeight="1">
      <c r="A353" s="35"/>
      <c r="B353" s="36"/>
      <c r="C353" s="193" t="s">
        <v>2644</v>
      </c>
      <c r="D353" s="193" t="s">
        <v>214</v>
      </c>
      <c r="E353" s="194" t="s">
        <v>9500</v>
      </c>
      <c r="F353" s="195" t="s">
        <v>9501</v>
      </c>
      <c r="G353" s="196" t="s">
        <v>2761</v>
      </c>
      <c r="H353" s="197">
        <v>80</v>
      </c>
      <c r="I353" s="198"/>
      <c r="J353" s="199">
        <f t="shared" si="60"/>
        <v>0</v>
      </c>
      <c r="K353" s="200"/>
      <c r="L353" s="40"/>
      <c r="M353" s="201" t="s">
        <v>1</v>
      </c>
      <c r="N353" s="202" t="s">
        <v>42</v>
      </c>
      <c r="O353" s="72"/>
      <c r="P353" s="203">
        <f t="shared" si="61"/>
        <v>0</v>
      </c>
      <c r="Q353" s="203">
        <v>0</v>
      </c>
      <c r="R353" s="203">
        <f t="shared" si="62"/>
        <v>0</v>
      </c>
      <c r="S353" s="203">
        <v>0</v>
      </c>
      <c r="T353" s="204">
        <f t="shared" si="63"/>
        <v>0</v>
      </c>
      <c r="U353" s="35"/>
      <c r="V353" s="35"/>
      <c r="W353" s="35"/>
      <c r="X353" s="35"/>
      <c r="Y353" s="35"/>
      <c r="Z353" s="35"/>
      <c r="AA353" s="35"/>
      <c r="AB353" s="35"/>
      <c r="AC353" s="35"/>
      <c r="AD353" s="35"/>
      <c r="AE353" s="35"/>
      <c r="AR353" s="205" t="s">
        <v>218</v>
      </c>
      <c r="AT353" s="205" t="s">
        <v>214</v>
      </c>
      <c r="AU353" s="205" t="s">
        <v>85</v>
      </c>
      <c r="AY353" s="18" t="s">
        <v>209</v>
      </c>
      <c r="BE353" s="206">
        <f t="shared" si="64"/>
        <v>0</v>
      </c>
      <c r="BF353" s="206">
        <f t="shared" si="65"/>
        <v>0</v>
      </c>
      <c r="BG353" s="206">
        <f t="shared" si="66"/>
        <v>0</v>
      </c>
      <c r="BH353" s="206">
        <f t="shared" si="67"/>
        <v>0</v>
      </c>
      <c r="BI353" s="206">
        <f t="shared" si="68"/>
        <v>0</v>
      </c>
      <c r="BJ353" s="18" t="s">
        <v>85</v>
      </c>
      <c r="BK353" s="206">
        <f t="shared" si="69"/>
        <v>0</v>
      </c>
      <c r="BL353" s="18" t="s">
        <v>218</v>
      </c>
      <c r="BM353" s="205" t="s">
        <v>9502</v>
      </c>
    </row>
    <row r="354" spans="1:65" s="2" customFormat="1" ht="16.5" customHeight="1">
      <c r="A354" s="35"/>
      <c r="B354" s="36"/>
      <c r="C354" s="193" t="s">
        <v>2650</v>
      </c>
      <c r="D354" s="193" t="s">
        <v>214</v>
      </c>
      <c r="E354" s="194" t="s">
        <v>9503</v>
      </c>
      <c r="F354" s="195" t="s">
        <v>9504</v>
      </c>
      <c r="G354" s="196" t="s">
        <v>2761</v>
      </c>
      <c r="H354" s="197">
        <v>60</v>
      </c>
      <c r="I354" s="198"/>
      <c r="J354" s="199">
        <f t="shared" si="60"/>
        <v>0</v>
      </c>
      <c r="K354" s="200"/>
      <c r="L354" s="40"/>
      <c r="M354" s="201" t="s">
        <v>1</v>
      </c>
      <c r="N354" s="202" t="s">
        <v>42</v>
      </c>
      <c r="O354" s="72"/>
      <c r="P354" s="203">
        <f t="shared" si="61"/>
        <v>0</v>
      </c>
      <c r="Q354" s="203">
        <v>0</v>
      </c>
      <c r="R354" s="203">
        <f t="shared" si="62"/>
        <v>0</v>
      </c>
      <c r="S354" s="203">
        <v>0</v>
      </c>
      <c r="T354" s="204">
        <f t="shared" si="63"/>
        <v>0</v>
      </c>
      <c r="U354" s="35"/>
      <c r="V354" s="35"/>
      <c r="W354" s="35"/>
      <c r="X354" s="35"/>
      <c r="Y354" s="35"/>
      <c r="Z354" s="35"/>
      <c r="AA354" s="35"/>
      <c r="AB354" s="35"/>
      <c r="AC354" s="35"/>
      <c r="AD354" s="35"/>
      <c r="AE354" s="35"/>
      <c r="AR354" s="205" t="s">
        <v>218</v>
      </c>
      <c r="AT354" s="205" t="s">
        <v>214</v>
      </c>
      <c r="AU354" s="205" t="s">
        <v>85</v>
      </c>
      <c r="AY354" s="18" t="s">
        <v>209</v>
      </c>
      <c r="BE354" s="206">
        <f t="shared" si="64"/>
        <v>0</v>
      </c>
      <c r="BF354" s="206">
        <f t="shared" si="65"/>
        <v>0</v>
      </c>
      <c r="BG354" s="206">
        <f t="shared" si="66"/>
        <v>0</v>
      </c>
      <c r="BH354" s="206">
        <f t="shared" si="67"/>
        <v>0</v>
      </c>
      <c r="BI354" s="206">
        <f t="shared" si="68"/>
        <v>0</v>
      </c>
      <c r="BJ354" s="18" t="s">
        <v>85</v>
      </c>
      <c r="BK354" s="206">
        <f t="shared" si="69"/>
        <v>0</v>
      </c>
      <c r="BL354" s="18" t="s">
        <v>218</v>
      </c>
      <c r="BM354" s="205" t="s">
        <v>9505</v>
      </c>
    </row>
    <row r="355" spans="1:65" s="2" customFormat="1" ht="16.5" customHeight="1">
      <c r="A355" s="35"/>
      <c r="B355" s="36"/>
      <c r="C355" s="193" t="s">
        <v>2660</v>
      </c>
      <c r="D355" s="193" t="s">
        <v>214</v>
      </c>
      <c r="E355" s="194" t="s">
        <v>9506</v>
      </c>
      <c r="F355" s="195" t="s">
        <v>9507</v>
      </c>
      <c r="G355" s="196" t="s">
        <v>2761</v>
      </c>
      <c r="H355" s="197">
        <v>80</v>
      </c>
      <c r="I355" s="198"/>
      <c r="J355" s="199">
        <f t="shared" si="60"/>
        <v>0</v>
      </c>
      <c r="K355" s="200"/>
      <c r="L355" s="40"/>
      <c r="M355" s="201" t="s">
        <v>1</v>
      </c>
      <c r="N355" s="202" t="s">
        <v>42</v>
      </c>
      <c r="O355" s="72"/>
      <c r="P355" s="203">
        <f t="shared" si="61"/>
        <v>0</v>
      </c>
      <c r="Q355" s="203">
        <v>0</v>
      </c>
      <c r="R355" s="203">
        <f t="shared" si="62"/>
        <v>0</v>
      </c>
      <c r="S355" s="203">
        <v>0</v>
      </c>
      <c r="T355" s="204">
        <f t="shared" si="63"/>
        <v>0</v>
      </c>
      <c r="U355" s="35"/>
      <c r="V355" s="35"/>
      <c r="W355" s="35"/>
      <c r="X355" s="35"/>
      <c r="Y355" s="35"/>
      <c r="Z355" s="35"/>
      <c r="AA355" s="35"/>
      <c r="AB355" s="35"/>
      <c r="AC355" s="35"/>
      <c r="AD355" s="35"/>
      <c r="AE355" s="35"/>
      <c r="AR355" s="205" t="s">
        <v>218</v>
      </c>
      <c r="AT355" s="205" t="s">
        <v>214</v>
      </c>
      <c r="AU355" s="205" t="s">
        <v>85</v>
      </c>
      <c r="AY355" s="18" t="s">
        <v>209</v>
      </c>
      <c r="BE355" s="206">
        <f t="shared" si="64"/>
        <v>0</v>
      </c>
      <c r="BF355" s="206">
        <f t="shared" si="65"/>
        <v>0</v>
      </c>
      <c r="BG355" s="206">
        <f t="shared" si="66"/>
        <v>0</v>
      </c>
      <c r="BH355" s="206">
        <f t="shared" si="67"/>
        <v>0</v>
      </c>
      <c r="BI355" s="206">
        <f t="shared" si="68"/>
        <v>0</v>
      </c>
      <c r="BJ355" s="18" t="s">
        <v>85</v>
      </c>
      <c r="BK355" s="206">
        <f t="shared" si="69"/>
        <v>0</v>
      </c>
      <c r="BL355" s="18" t="s">
        <v>218</v>
      </c>
      <c r="BM355" s="205" t="s">
        <v>9508</v>
      </c>
    </row>
    <row r="356" spans="1:65" s="2" customFormat="1" ht="16.5" customHeight="1">
      <c r="A356" s="35"/>
      <c r="B356" s="36"/>
      <c r="C356" s="193" t="s">
        <v>2666</v>
      </c>
      <c r="D356" s="193" t="s">
        <v>214</v>
      </c>
      <c r="E356" s="194" t="s">
        <v>9509</v>
      </c>
      <c r="F356" s="195" t="s">
        <v>9510</v>
      </c>
      <c r="G356" s="196" t="s">
        <v>2761</v>
      </c>
      <c r="H356" s="197">
        <v>40</v>
      </c>
      <c r="I356" s="198"/>
      <c r="J356" s="199">
        <f t="shared" si="60"/>
        <v>0</v>
      </c>
      <c r="K356" s="200"/>
      <c r="L356" s="40"/>
      <c r="M356" s="201" t="s">
        <v>1</v>
      </c>
      <c r="N356" s="202" t="s">
        <v>42</v>
      </c>
      <c r="O356" s="72"/>
      <c r="P356" s="203">
        <f t="shared" si="61"/>
        <v>0</v>
      </c>
      <c r="Q356" s="203">
        <v>0</v>
      </c>
      <c r="R356" s="203">
        <f t="shared" si="62"/>
        <v>0</v>
      </c>
      <c r="S356" s="203">
        <v>0</v>
      </c>
      <c r="T356" s="204">
        <f t="shared" si="63"/>
        <v>0</v>
      </c>
      <c r="U356" s="35"/>
      <c r="V356" s="35"/>
      <c r="W356" s="35"/>
      <c r="X356" s="35"/>
      <c r="Y356" s="35"/>
      <c r="Z356" s="35"/>
      <c r="AA356" s="35"/>
      <c r="AB356" s="35"/>
      <c r="AC356" s="35"/>
      <c r="AD356" s="35"/>
      <c r="AE356" s="35"/>
      <c r="AR356" s="205" t="s">
        <v>218</v>
      </c>
      <c r="AT356" s="205" t="s">
        <v>214</v>
      </c>
      <c r="AU356" s="205" t="s">
        <v>85</v>
      </c>
      <c r="AY356" s="18" t="s">
        <v>209</v>
      </c>
      <c r="BE356" s="206">
        <f t="shared" si="64"/>
        <v>0</v>
      </c>
      <c r="BF356" s="206">
        <f t="shared" si="65"/>
        <v>0</v>
      </c>
      <c r="BG356" s="206">
        <f t="shared" si="66"/>
        <v>0</v>
      </c>
      <c r="BH356" s="206">
        <f t="shared" si="67"/>
        <v>0</v>
      </c>
      <c r="BI356" s="206">
        <f t="shared" si="68"/>
        <v>0</v>
      </c>
      <c r="BJ356" s="18" t="s">
        <v>85</v>
      </c>
      <c r="BK356" s="206">
        <f t="shared" si="69"/>
        <v>0</v>
      </c>
      <c r="BL356" s="18" t="s">
        <v>218</v>
      </c>
      <c r="BM356" s="205" t="s">
        <v>9511</v>
      </c>
    </row>
    <row r="357" spans="1:65" s="2" customFormat="1" ht="16.5" customHeight="1">
      <c r="A357" s="35"/>
      <c r="B357" s="36"/>
      <c r="C357" s="193" t="s">
        <v>2670</v>
      </c>
      <c r="D357" s="193" t="s">
        <v>214</v>
      </c>
      <c r="E357" s="194" t="s">
        <v>9512</v>
      </c>
      <c r="F357" s="195" t="s">
        <v>9513</v>
      </c>
      <c r="G357" s="196" t="s">
        <v>2761</v>
      </c>
      <c r="H357" s="197">
        <v>40</v>
      </c>
      <c r="I357" s="198"/>
      <c r="J357" s="199">
        <f t="shared" si="60"/>
        <v>0</v>
      </c>
      <c r="K357" s="200"/>
      <c r="L357" s="40"/>
      <c r="M357" s="201" t="s">
        <v>1</v>
      </c>
      <c r="N357" s="202" t="s">
        <v>42</v>
      </c>
      <c r="O357" s="72"/>
      <c r="P357" s="203">
        <f t="shared" si="61"/>
        <v>0</v>
      </c>
      <c r="Q357" s="203">
        <v>0</v>
      </c>
      <c r="R357" s="203">
        <f t="shared" si="62"/>
        <v>0</v>
      </c>
      <c r="S357" s="203">
        <v>0</v>
      </c>
      <c r="T357" s="204">
        <f t="shared" si="63"/>
        <v>0</v>
      </c>
      <c r="U357" s="35"/>
      <c r="V357" s="35"/>
      <c r="W357" s="35"/>
      <c r="X357" s="35"/>
      <c r="Y357" s="35"/>
      <c r="Z357" s="35"/>
      <c r="AA357" s="35"/>
      <c r="AB357" s="35"/>
      <c r="AC357" s="35"/>
      <c r="AD357" s="35"/>
      <c r="AE357" s="35"/>
      <c r="AR357" s="205" t="s">
        <v>218</v>
      </c>
      <c r="AT357" s="205" t="s">
        <v>214</v>
      </c>
      <c r="AU357" s="205" t="s">
        <v>85</v>
      </c>
      <c r="AY357" s="18" t="s">
        <v>209</v>
      </c>
      <c r="BE357" s="206">
        <f t="shared" si="64"/>
        <v>0</v>
      </c>
      <c r="BF357" s="206">
        <f t="shared" si="65"/>
        <v>0</v>
      </c>
      <c r="BG357" s="206">
        <f t="shared" si="66"/>
        <v>0</v>
      </c>
      <c r="BH357" s="206">
        <f t="shared" si="67"/>
        <v>0</v>
      </c>
      <c r="BI357" s="206">
        <f t="shared" si="68"/>
        <v>0</v>
      </c>
      <c r="BJ357" s="18" t="s">
        <v>85</v>
      </c>
      <c r="BK357" s="206">
        <f t="shared" si="69"/>
        <v>0</v>
      </c>
      <c r="BL357" s="18" t="s">
        <v>218</v>
      </c>
      <c r="BM357" s="205" t="s">
        <v>9514</v>
      </c>
    </row>
    <row r="358" spans="1:65" s="2" customFormat="1" ht="16.5" customHeight="1">
      <c r="A358" s="35"/>
      <c r="B358" s="36"/>
      <c r="C358" s="193" t="s">
        <v>2675</v>
      </c>
      <c r="D358" s="193" t="s">
        <v>214</v>
      </c>
      <c r="E358" s="194" t="s">
        <v>9515</v>
      </c>
      <c r="F358" s="195" t="s">
        <v>9516</v>
      </c>
      <c r="G358" s="196" t="s">
        <v>2761</v>
      </c>
      <c r="H358" s="197">
        <v>20</v>
      </c>
      <c r="I358" s="198"/>
      <c r="J358" s="199">
        <f t="shared" si="60"/>
        <v>0</v>
      </c>
      <c r="K358" s="200"/>
      <c r="L358" s="40"/>
      <c r="M358" s="201" t="s">
        <v>1</v>
      </c>
      <c r="N358" s="202" t="s">
        <v>42</v>
      </c>
      <c r="O358" s="72"/>
      <c r="P358" s="203">
        <f t="shared" si="61"/>
        <v>0</v>
      </c>
      <c r="Q358" s="203">
        <v>0</v>
      </c>
      <c r="R358" s="203">
        <f t="shared" si="62"/>
        <v>0</v>
      </c>
      <c r="S358" s="203">
        <v>0</v>
      </c>
      <c r="T358" s="204">
        <f t="shared" si="63"/>
        <v>0</v>
      </c>
      <c r="U358" s="35"/>
      <c r="V358" s="35"/>
      <c r="W358" s="35"/>
      <c r="X358" s="35"/>
      <c r="Y358" s="35"/>
      <c r="Z358" s="35"/>
      <c r="AA358" s="35"/>
      <c r="AB358" s="35"/>
      <c r="AC358" s="35"/>
      <c r="AD358" s="35"/>
      <c r="AE358" s="35"/>
      <c r="AR358" s="205" t="s">
        <v>218</v>
      </c>
      <c r="AT358" s="205" t="s">
        <v>214</v>
      </c>
      <c r="AU358" s="205" t="s">
        <v>85</v>
      </c>
      <c r="AY358" s="18" t="s">
        <v>209</v>
      </c>
      <c r="BE358" s="206">
        <f t="shared" si="64"/>
        <v>0</v>
      </c>
      <c r="BF358" s="206">
        <f t="shared" si="65"/>
        <v>0</v>
      </c>
      <c r="BG358" s="206">
        <f t="shared" si="66"/>
        <v>0</v>
      </c>
      <c r="BH358" s="206">
        <f t="shared" si="67"/>
        <v>0</v>
      </c>
      <c r="BI358" s="206">
        <f t="shared" si="68"/>
        <v>0</v>
      </c>
      <c r="BJ358" s="18" t="s">
        <v>85</v>
      </c>
      <c r="BK358" s="206">
        <f t="shared" si="69"/>
        <v>0</v>
      </c>
      <c r="BL358" s="18" t="s">
        <v>218</v>
      </c>
      <c r="BM358" s="205" t="s">
        <v>9517</v>
      </c>
    </row>
    <row r="359" spans="1:65" s="2" customFormat="1" ht="16.5" customHeight="1">
      <c r="A359" s="35"/>
      <c r="B359" s="36"/>
      <c r="C359" s="193" t="s">
        <v>2679</v>
      </c>
      <c r="D359" s="193" t="s">
        <v>214</v>
      </c>
      <c r="E359" s="194" t="s">
        <v>9518</v>
      </c>
      <c r="F359" s="195" t="s">
        <v>9117</v>
      </c>
      <c r="G359" s="196" t="s">
        <v>1088</v>
      </c>
      <c r="H359" s="197">
        <v>1</v>
      </c>
      <c r="I359" s="198"/>
      <c r="J359" s="199">
        <f t="shared" si="60"/>
        <v>0</v>
      </c>
      <c r="K359" s="200"/>
      <c r="L359" s="40"/>
      <c r="M359" s="201" t="s">
        <v>1</v>
      </c>
      <c r="N359" s="202" t="s">
        <v>42</v>
      </c>
      <c r="O359" s="72"/>
      <c r="P359" s="203">
        <f t="shared" si="61"/>
        <v>0</v>
      </c>
      <c r="Q359" s="203">
        <v>0</v>
      </c>
      <c r="R359" s="203">
        <f t="shared" si="62"/>
        <v>0</v>
      </c>
      <c r="S359" s="203">
        <v>0</v>
      </c>
      <c r="T359" s="204">
        <f t="shared" si="63"/>
        <v>0</v>
      </c>
      <c r="U359" s="35"/>
      <c r="V359" s="35"/>
      <c r="W359" s="35"/>
      <c r="X359" s="35"/>
      <c r="Y359" s="35"/>
      <c r="Z359" s="35"/>
      <c r="AA359" s="35"/>
      <c r="AB359" s="35"/>
      <c r="AC359" s="35"/>
      <c r="AD359" s="35"/>
      <c r="AE359" s="35"/>
      <c r="AR359" s="205" t="s">
        <v>218</v>
      </c>
      <c r="AT359" s="205" t="s">
        <v>214</v>
      </c>
      <c r="AU359" s="205" t="s">
        <v>85</v>
      </c>
      <c r="AY359" s="18" t="s">
        <v>209</v>
      </c>
      <c r="BE359" s="206">
        <f t="shared" si="64"/>
        <v>0</v>
      </c>
      <c r="BF359" s="206">
        <f t="shared" si="65"/>
        <v>0</v>
      </c>
      <c r="BG359" s="206">
        <f t="shared" si="66"/>
        <v>0</v>
      </c>
      <c r="BH359" s="206">
        <f t="shared" si="67"/>
        <v>0</v>
      </c>
      <c r="BI359" s="206">
        <f t="shared" si="68"/>
        <v>0</v>
      </c>
      <c r="BJ359" s="18" t="s">
        <v>85</v>
      </c>
      <c r="BK359" s="206">
        <f t="shared" si="69"/>
        <v>0</v>
      </c>
      <c r="BL359" s="18" t="s">
        <v>218</v>
      </c>
      <c r="BM359" s="205" t="s">
        <v>9519</v>
      </c>
    </row>
    <row r="360" spans="1:65" s="2" customFormat="1" ht="19.5">
      <c r="A360" s="35"/>
      <c r="B360" s="36"/>
      <c r="C360" s="37"/>
      <c r="D360" s="214" t="s">
        <v>807</v>
      </c>
      <c r="E360" s="37"/>
      <c r="F360" s="256" t="s">
        <v>9119</v>
      </c>
      <c r="G360" s="37"/>
      <c r="H360" s="37"/>
      <c r="I360" s="257"/>
      <c r="J360" s="37"/>
      <c r="K360" s="37"/>
      <c r="L360" s="40"/>
      <c r="M360" s="258"/>
      <c r="N360" s="259"/>
      <c r="O360" s="72"/>
      <c r="P360" s="72"/>
      <c r="Q360" s="72"/>
      <c r="R360" s="72"/>
      <c r="S360" s="72"/>
      <c r="T360" s="73"/>
      <c r="U360" s="35"/>
      <c r="V360" s="35"/>
      <c r="W360" s="35"/>
      <c r="X360" s="35"/>
      <c r="Y360" s="35"/>
      <c r="Z360" s="35"/>
      <c r="AA360" s="35"/>
      <c r="AB360" s="35"/>
      <c r="AC360" s="35"/>
      <c r="AD360" s="35"/>
      <c r="AE360" s="35"/>
      <c r="AT360" s="18" t="s">
        <v>807</v>
      </c>
      <c r="AU360" s="18" t="s">
        <v>85</v>
      </c>
    </row>
    <row r="361" spans="1:65" s="12" customFormat="1" ht="25.9" customHeight="1">
      <c r="B361" s="177"/>
      <c r="C361" s="178"/>
      <c r="D361" s="179" t="s">
        <v>76</v>
      </c>
      <c r="E361" s="180" t="s">
        <v>9520</v>
      </c>
      <c r="F361" s="180" t="s">
        <v>9521</v>
      </c>
      <c r="G361" s="178"/>
      <c r="H361" s="178"/>
      <c r="I361" s="181"/>
      <c r="J361" s="182">
        <f>BK361</f>
        <v>0</v>
      </c>
      <c r="K361" s="178"/>
      <c r="L361" s="183"/>
      <c r="M361" s="184"/>
      <c r="N361" s="185"/>
      <c r="O361" s="185"/>
      <c r="P361" s="186">
        <f>SUM(P362:P399)</f>
        <v>0</v>
      </c>
      <c r="Q361" s="185"/>
      <c r="R361" s="186">
        <f>SUM(R362:R399)</f>
        <v>0</v>
      </c>
      <c r="S361" s="185"/>
      <c r="T361" s="187">
        <f>SUM(T362:T399)</f>
        <v>0</v>
      </c>
      <c r="AR361" s="188" t="s">
        <v>85</v>
      </c>
      <c r="AT361" s="189" t="s">
        <v>76</v>
      </c>
      <c r="AU361" s="189" t="s">
        <v>77</v>
      </c>
      <c r="AY361" s="188" t="s">
        <v>209</v>
      </c>
      <c r="BK361" s="190">
        <f>SUM(BK362:BK399)</f>
        <v>0</v>
      </c>
    </row>
    <row r="362" spans="1:65" s="2" customFormat="1" ht="24.2" customHeight="1">
      <c r="A362" s="35"/>
      <c r="B362" s="36"/>
      <c r="C362" s="193" t="s">
        <v>2688</v>
      </c>
      <c r="D362" s="193" t="s">
        <v>214</v>
      </c>
      <c r="E362" s="194" t="s">
        <v>9522</v>
      </c>
      <c r="F362" s="195" t="s">
        <v>9523</v>
      </c>
      <c r="G362" s="196" t="s">
        <v>8823</v>
      </c>
      <c r="H362" s="197">
        <v>1</v>
      </c>
      <c r="I362" s="198"/>
      <c r="J362" s="199">
        <f t="shared" ref="J362:J393" si="70">ROUND(I362*H362,2)</f>
        <v>0</v>
      </c>
      <c r="K362" s="200"/>
      <c r="L362" s="40"/>
      <c r="M362" s="201" t="s">
        <v>1</v>
      </c>
      <c r="N362" s="202" t="s">
        <v>42</v>
      </c>
      <c r="O362" s="72"/>
      <c r="P362" s="203">
        <f t="shared" ref="P362:P393" si="71">O362*H362</f>
        <v>0</v>
      </c>
      <c r="Q362" s="203">
        <v>0</v>
      </c>
      <c r="R362" s="203">
        <f t="shared" ref="R362:R393" si="72">Q362*H362</f>
        <v>0</v>
      </c>
      <c r="S362" s="203">
        <v>0</v>
      </c>
      <c r="T362" s="204">
        <f t="shared" ref="T362:T393" si="73">S362*H362</f>
        <v>0</v>
      </c>
      <c r="U362" s="35"/>
      <c r="V362" s="35"/>
      <c r="W362" s="35"/>
      <c r="X362" s="35"/>
      <c r="Y362" s="35"/>
      <c r="Z362" s="35"/>
      <c r="AA362" s="35"/>
      <c r="AB362" s="35"/>
      <c r="AC362" s="35"/>
      <c r="AD362" s="35"/>
      <c r="AE362" s="35"/>
      <c r="AR362" s="205" t="s">
        <v>218</v>
      </c>
      <c r="AT362" s="205" t="s">
        <v>214</v>
      </c>
      <c r="AU362" s="205" t="s">
        <v>85</v>
      </c>
      <c r="AY362" s="18" t="s">
        <v>209</v>
      </c>
      <c r="BE362" s="206">
        <f t="shared" ref="BE362:BE393" si="74">IF(N362="základní",J362,0)</f>
        <v>0</v>
      </c>
      <c r="BF362" s="206">
        <f t="shared" ref="BF362:BF393" si="75">IF(N362="snížená",J362,0)</f>
        <v>0</v>
      </c>
      <c r="BG362" s="206">
        <f t="shared" ref="BG362:BG393" si="76">IF(N362="zákl. přenesená",J362,0)</f>
        <v>0</v>
      </c>
      <c r="BH362" s="206">
        <f t="shared" ref="BH362:BH393" si="77">IF(N362="sníž. přenesená",J362,0)</f>
        <v>0</v>
      </c>
      <c r="BI362" s="206">
        <f t="shared" ref="BI362:BI393" si="78">IF(N362="nulová",J362,0)</f>
        <v>0</v>
      </c>
      <c r="BJ362" s="18" t="s">
        <v>85</v>
      </c>
      <c r="BK362" s="206">
        <f t="shared" ref="BK362:BK393" si="79">ROUND(I362*H362,2)</f>
        <v>0</v>
      </c>
      <c r="BL362" s="18" t="s">
        <v>218</v>
      </c>
      <c r="BM362" s="205" t="s">
        <v>9524</v>
      </c>
    </row>
    <row r="363" spans="1:65" s="2" customFormat="1" ht="24.2" customHeight="1">
      <c r="A363" s="35"/>
      <c r="B363" s="36"/>
      <c r="C363" s="193" t="s">
        <v>2692</v>
      </c>
      <c r="D363" s="193" t="s">
        <v>214</v>
      </c>
      <c r="E363" s="194" t="s">
        <v>9525</v>
      </c>
      <c r="F363" s="195" t="s">
        <v>9526</v>
      </c>
      <c r="G363" s="196" t="s">
        <v>8823</v>
      </c>
      <c r="H363" s="197">
        <v>1</v>
      </c>
      <c r="I363" s="198"/>
      <c r="J363" s="199">
        <f t="shared" si="70"/>
        <v>0</v>
      </c>
      <c r="K363" s="200"/>
      <c r="L363" s="40"/>
      <c r="M363" s="201" t="s">
        <v>1</v>
      </c>
      <c r="N363" s="202" t="s">
        <v>42</v>
      </c>
      <c r="O363" s="72"/>
      <c r="P363" s="203">
        <f t="shared" si="71"/>
        <v>0</v>
      </c>
      <c r="Q363" s="203">
        <v>0</v>
      </c>
      <c r="R363" s="203">
        <f t="shared" si="72"/>
        <v>0</v>
      </c>
      <c r="S363" s="203">
        <v>0</v>
      </c>
      <c r="T363" s="204">
        <f t="shared" si="73"/>
        <v>0</v>
      </c>
      <c r="U363" s="35"/>
      <c r="V363" s="35"/>
      <c r="W363" s="35"/>
      <c r="X363" s="35"/>
      <c r="Y363" s="35"/>
      <c r="Z363" s="35"/>
      <c r="AA363" s="35"/>
      <c r="AB363" s="35"/>
      <c r="AC363" s="35"/>
      <c r="AD363" s="35"/>
      <c r="AE363" s="35"/>
      <c r="AR363" s="205" t="s">
        <v>218</v>
      </c>
      <c r="AT363" s="205" t="s">
        <v>214</v>
      </c>
      <c r="AU363" s="205" t="s">
        <v>85</v>
      </c>
      <c r="AY363" s="18" t="s">
        <v>209</v>
      </c>
      <c r="BE363" s="206">
        <f t="shared" si="74"/>
        <v>0</v>
      </c>
      <c r="BF363" s="206">
        <f t="shared" si="75"/>
        <v>0</v>
      </c>
      <c r="BG363" s="206">
        <f t="shared" si="76"/>
        <v>0</v>
      </c>
      <c r="BH363" s="206">
        <f t="shared" si="77"/>
        <v>0</v>
      </c>
      <c r="BI363" s="206">
        <f t="shared" si="78"/>
        <v>0</v>
      </c>
      <c r="BJ363" s="18" t="s">
        <v>85</v>
      </c>
      <c r="BK363" s="206">
        <f t="shared" si="79"/>
        <v>0</v>
      </c>
      <c r="BL363" s="18" t="s">
        <v>218</v>
      </c>
      <c r="BM363" s="205" t="s">
        <v>9527</v>
      </c>
    </row>
    <row r="364" spans="1:65" s="2" customFormat="1" ht="16.5" customHeight="1">
      <c r="A364" s="35"/>
      <c r="B364" s="36"/>
      <c r="C364" s="193" t="s">
        <v>2698</v>
      </c>
      <c r="D364" s="193" t="s">
        <v>214</v>
      </c>
      <c r="E364" s="194" t="s">
        <v>9528</v>
      </c>
      <c r="F364" s="195" t="s">
        <v>9529</v>
      </c>
      <c r="G364" s="196" t="s">
        <v>8823</v>
      </c>
      <c r="H364" s="197">
        <v>1</v>
      </c>
      <c r="I364" s="198"/>
      <c r="J364" s="199">
        <f t="shared" si="70"/>
        <v>0</v>
      </c>
      <c r="K364" s="200"/>
      <c r="L364" s="40"/>
      <c r="M364" s="201" t="s">
        <v>1</v>
      </c>
      <c r="N364" s="202" t="s">
        <v>42</v>
      </c>
      <c r="O364" s="72"/>
      <c r="P364" s="203">
        <f t="shared" si="71"/>
        <v>0</v>
      </c>
      <c r="Q364" s="203">
        <v>0</v>
      </c>
      <c r="R364" s="203">
        <f t="shared" si="72"/>
        <v>0</v>
      </c>
      <c r="S364" s="203">
        <v>0</v>
      </c>
      <c r="T364" s="204">
        <f t="shared" si="73"/>
        <v>0</v>
      </c>
      <c r="U364" s="35"/>
      <c r="V364" s="35"/>
      <c r="W364" s="35"/>
      <c r="X364" s="35"/>
      <c r="Y364" s="35"/>
      <c r="Z364" s="35"/>
      <c r="AA364" s="35"/>
      <c r="AB364" s="35"/>
      <c r="AC364" s="35"/>
      <c r="AD364" s="35"/>
      <c r="AE364" s="35"/>
      <c r="AR364" s="205" t="s">
        <v>218</v>
      </c>
      <c r="AT364" s="205" t="s">
        <v>214</v>
      </c>
      <c r="AU364" s="205" t="s">
        <v>85</v>
      </c>
      <c r="AY364" s="18" t="s">
        <v>209</v>
      </c>
      <c r="BE364" s="206">
        <f t="shared" si="74"/>
        <v>0</v>
      </c>
      <c r="BF364" s="206">
        <f t="shared" si="75"/>
        <v>0</v>
      </c>
      <c r="BG364" s="206">
        <f t="shared" si="76"/>
        <v>0</v>
      </c>
      <c r="BH364" s="206">
        <f t="shared" si="77"/>
        <v>0</v>
      </c>
      <c r="BI364" s="206">
        <f t="shared" si="78"/>
        <v>0</v>
      </c>
      <c r="BJ364" s="18" t="s">
        <v>85</v>
      </c>
      <c r="BK364" s="206">
        <f t="shared" si="79"/>
        <v>0</v>
      </c>
      <c r="BL364" s="18" t="s">
        <v>218</v>
      </c>
      <c r="BM364" s="205" t="s">
        <v>9530</v>
      </c>
    </row>
    <row r="365" spans="1:65" s="2" customFormat="1" ht="55.5" customHeight="1">
      <c r="A365" s="35"/>
      <c r="B365" s="36"/>
      <c r="C365" s="193" t="s">
        <v>2702</v>
      </c>
      <c r="D365" s="193" t="s">
        <v>214</v>
      </c>
      <c r="E365" s="194" t="s">
        <v>9531</v>
      </c>
      <c r="F365" s="195" t="s">
        <v>9532</v>
      </c>
      <c r="G365" s="196" t="s">
        <v>8823</v>
      </c>
      <c r="H365" s="197">
        <v>1</v>
      </c>
      <c r="I365" s="198"/>
      <c r="J365" s="199">
        <f t="shared" si="70"/>
        <v>0</v>
      </c>
      <c r="K365" s="200"/>
      <c r="L365" s="40"/>
      <c r="M365" s="201" t="s">
        <v>1</v>
      </c>
      <c r="N365" s="202" t="s">
        <v>42</v>
      </c>
      <c r="O365" s="72"/>
      <c r="P365" s="203">
        <f t="shared" si="71"/>
        <v>0</v>
      </c>
      <c r="Q365" s="203">
        <v>0</v>
      </c>
      <c r="R365" s="203">
        <f t="shared" si="72"/>
        <v>0</v>
      </c>
      <c r="S365" s="203">
        <v>0</v>
      </c>
      <c r="T365" s="204">
        <f t="shared" si="73"/>
        <v>0</v>
      </c>
      <c r="U365" s="35"/>
      <c r="V365" s="35"/>
      <c r="W365" s="35"/>
      <c r="X365" s="35"/>
      <c r="Y365" s="35"/>
      <c r="Z365" s="35"/>
      <c r="AA365" s="35"/>
      <c r="AB365" s="35"/>
      <c r="AC365" s="35"/>
      <c r="AD365" s="35"/>
      <c r="AE365" s="35"/>
      <c r="AR365" s="205" t="s">
        <v>218</v>
      </c>
      <c r="AT365" s="205" t="s">
        <v>214</v>
      </c>
      <c r="AU365" s="205" t="s">
        <v>85</v>
      </c>
      <c r="AY365" s="18" t="s">
        <v>209</v>
      </c>
      <c r="BE365" s="206">
        <f t="shared" si="74"/>
        <v>0</v>
      </c>
      <c r="BF365" s="206">
        <f t="shared" si="75"/>
        <v>0</v>
      </c>
      <c r="BG365" s="206">
        <f t="shared" si="76"/>
        <v>0</v>
      </c>
      <c r="BH365" s="206">
        <f t="shared" si="77"/>
        <v>0</v>
      </c>
      <c r="BI365" s="206">
        <f t="shared" si="78"/>
        <v>0</v>
      </c>
      <c r="BJ365" s="18" t="s">
        <v>85</v>
      </c>
      <c r="BK365" s="206">
        <f t="shared" si="79"/>
        <v>0</v>
      </c>
      <c r="BL365" s="18" t="s">
        <v>218</v>
      </c>
      <c r="BM365" s="205" t="s">
        <v>9533</v>
      </c>
    </row>
    <row r="366" spans="1:65" s="2" customFormat="1" ht="55.5" customHeight="1">
      <c r="A366" s="35"/>
      <c r="B366" s="36"/>
      <c r="C366" s="193" t="s">
        <v>2706</v>
      </c>
      <c r="D366" s="193" t="s">
        <v>214</v>
      </c>
      <c r="E366" s="194" t="s">
        <v>9534</v>
      </c>
      <c r="F366" s="195" t="s">
        <v>9535</v>
      </c>
      <c r="G366" s="196" t="s">
        <v>8823</v>
      </c>
      <c r="H366" s="197">
        <v>1</v>
      </c>
      <c r="I366" s="198"/>
      <c r="J366" s="199">
        <f t="shared" si="70"/>
        <v>0</v>
      </c>
      <c r="K366" s="200"/>
      <c r="L366" s="40"/>
      <c r="M366" s="201" t="s">
        <v>1</v>
      </c>
      <c r="N366" s="202" t="s">
        <v>42</v>
      </c>
      <c r="O366" s="72"/>
      <c r="P366" s="203">
        <f t="shared" si="71"/>
        <v>0</v>
      </c>
      <c r="Q366" s="203">
        <v>0</v>
      </c>
      <c r="R366" s="203">
        <f t="shared" si="72"/>
        <v>0</v>
      </c>
      <c r="S366" s="203">
        <v>0</v>
      </c>
      <c r="T366" s="204">
        <f t="shared" si="73"/>
        <v>0</v>
      </c>
      <c r="U366" s="35"/>
      <c r="V366" s="35"/>
      <c r="W366" s="35"/>
      <c r="X366" s="35"/>
      <c r="Y366" s="35"/>
      <c r="Z366" s="35"/>
      <c r="AA366" s="35"/>
      <c r="AB366" s="35"/>
      <c r="AC366" s="35"/>
      <c r="AD366" s="35"/>
      <c r="AE366" s="35"/>
      <c r="AR366" s="205" t="s">
        <v>218</v>
      </c>
      <c r="AT366" s="205" t="s">
        <v>214</v>
      </c>
      <c r="AU366" s="205" t="s">
        <v>85</v>
      </c>
      <c r="AY366" s="18" t="s">
        <v>209</v>
      </c>
      <c r="BE366" s="206">
        <f t="shared" si="74"/>
        <v>0</v>
      </c>
      <c r="BF366" s="206">
        <f t="shared" si="75"/>
        <v>0</v>
      </c>
      <c r="BG366" s="206">
        <f t="shared" si="76"/>
        <v>0</v>
      </c>
      <c r="BH366" s="206">
        <f t="shared" si="77"/>
        <v>0</v>
      </c>
      <c r="BI366" s="206">
        <f t="shared" si="78"/>
        <v>0</v>
      </c>
      <c r="BJ366" s="18" t="s">
        <v>85</v>
      </c>
      <c r="BK366" s="206">
        <f t="shared" si="79"/>
        <v>0</v>
      </c>
      <c r="BL366" s="18" t="s">
        <v>218</v>
      </c>
      <c r="BM366" s="205" t="s">
        <v>9536</v>
      </c>
    </row>
    <row r="367" spans="1:65" s="2" customFormat="1" ht="16.5" customHeight="1">
      <c r="A367" s="35"/>
      <c r="B367" s="36"/>
      <c r="C367" s="193" t="s">
        <v>2710</v>
      </c>
      <c r="D367" s="193" t="s">
        <v>214</v>
      </c>
      <c r="E367" s="194" t="s">
        <v>9537</v>
      </c>
      <c r="F367" s="195" t="s">
        <v>9538</v>
      </c>
      <c r="G367" s="196" t="s">
        <v>8823</v>
      </c>
      <c r="H367" s="197">
        <v>1</v>
      </c>
      <c r="I367" s="198"/>
      <c r="J367" s="199">
        <f t="shared" si="70"/>
        <v>0</v>
      </c>
      <c r="K367" s="200"/>
      <c r="L367" s="40"/>
      <c r="M367" s="201" t="s">
        <v>1</v>
      </c>
      <c r="N367" s="202" t="s">
        <v>42</v>
      </c>
      <c r="O367" s="72"/>
      <c r="P367" s="203">
        <f t="shared" si="71"/>
        <v>0</v>
      </c>
      <c r="Q367" s="203">
        <v>0</v>
      </c>
      <c r="R367" s="203">
        <f t="shared" si="72"/>
        <v>0</v>
      </c>
      <c r="S367" s="203">
        <v>0</v>
      </c>
      <c r="T367" s="204">
        <f t="shared" si="73"/>
        <v>0</v>
      </c>
      <c r="U367" s="35"/>
      <c r="V367" s="35"/>
      <c r="W367" s="35"/>
      <c r="X367" s="35"/>
      <c r="Y367" s="35"/>
      <c r="Z367" s="35"/>
      <c r="AA367" s="35"/>
      <c r="AB367" s="35"/>
      <c r="AC367" s="35"/>
      <c r="AD367" s="35"/>
      <c r="AE367" s="35"/>
      <c r="AR367" s="205" t="s">
        <v>218</v>
      </c>
      <c r="AT367" s="205" t="s">
        <v>214</v>
      </c>
      <c r="AU367" s="205" t="s">
        <v>85</v>
      </c>
      <c r="AY367" s="18" t="s">
        <v>209</v>
      </c>
      <c r="BE367" s="206">
        <f t="shared" si="74"/>
        <v>0</v>
      </c>
      <c r="BF367" s="206">
        <f t="shared" si="75"/>
        <v>0</v>
      </c>
      <c r="BG367" s="206">
        <f t="shared" si="76"/>
        <v>0</v>
      </c>
      <c r="BH367" s="206">
        <f t="shared" si="77"/>
        <v>0</v>
      </c>
      <c r="BI367" s="206">
        <f t="shared" si="78"/>
        <v>0</v>
      </c>
      <c r="BJ367" s="18" t="s">
        <v>85</v>
      </c>
      <c r="BK367" s="206">
        <f t="shared" si="79"/>
        <v>0</v>
      </c>
      <c r="BL367" s="18" t="s">
        <v>218</v>
      </c>
      <c r="BM367" s="205" t="s">
        <v>9539</v>
      </c>
    </row>
    <row r="368" spans="1:65" s="2" customFormat="1" ht="16.5" customHeight="1">
      <c r="A368" s="35"/>
      <c r="B368" s="36"/>
      <c r="C368" s="193" t="s">
        <v>2714</v>
      </c>
      <c r="D368" s="193" t="s">
        <v>214</v>
      </c>
      <c r="E368" s="194" t="s">
        <v>9540</v>
      </c>
      <c r="F368" s="195" t="s">
        <v>9541</v>
      </c>
      <c r="G368" s="196" t="s">
        <v>8823</v>
      </c>
      <c r="H368" s="197">
        <v>1</v>
      </c>
      <c r="I368" s="198"/>
      <c r="J368" s="199">
        <f t="shared" si="70"/>
        <v>0</v>
      </c>
      <c r="K368" s="200"/>
      <c r="L368" s="40"/>
      <c r="M368" s="201" t="s">
        <v>1</v>
      </c>
      <c r="N368" s="202" t="s">
        <v>42</v>
      </c>
      <c r="O368" s="72"/>
      <c r="P368" s="203">
        <f t="shared" si="71"/>
        <v>0</v>
      </c>
      <c r="Q368" s="203">
        <v>0</v>
      </c>
      <c r="R368" s="203">
        <f t="shared" si="72"/>
        <v>0</v>
      </c>
      <c r="S368" s="203">
        <v>0</v>
      </c>
      <c r="T368" s="204">
        <f t="shared" si="73"/>
        <v>0</v>
      </c>
      <c r="U368" s="35"/>
      <c r="V368" s="35"/>
      <c r="W368" s="35"/>
      <c r="X368" s="35"/>
      <c r="Y368" s="35"/>
      <c r="Z368" s="35"/>
      <c r="AA368" s="35"/>
      <c r="AB368" s="35"/>
      <c r="AC368" s="35"/>
      <c r="AD368" s="35"/>
      <c r="AE368" s="35"/>
      <c r="AR368" s="205" t="s">
        <v>218</v>
      </c>
      <c r="AT368" s="205" t="s">
        <v>214</v>
      </c>
      <c r="AU368" s="205" t="s">
        <v>85</v>
      </c>
      <c r="AY368" s="18" t="s">
        <v>209</v>
      </c>
      <c r="BE368" s="206">
        <f t="shared" si="74"/>
        <v>0</v>
      </c>
      <c r="BF368" s="206">
        <f t="shared" si="75"/>
        <v>0</v>
      </c>
      <c r="BG368" s="206">
        <f t="shared" si="76"/>
        <v>0</v>
      </c>
      <c r="BH368" s="206">
        <f t="shared" si="77"/>
        <v>0</v>
      </c>
      <c r="BI368" s="206">
        <f t="shared" si="78"/>
        <v>0</v>
      </c>
      <c r="BJ368" s="18" t="s">
        <v>85</v>
      </c>
      <c r="BK368" s="206">
        <f t="shared" si="79"/>
        <v>0</v>
      </c>
      <c r="BL368" s="18" t="s">
        <v>218</v>
      </c>
      <c r="BM368" s="205" t="s">
        <v>9542</v>
      </c>
    </row>
    <row r="369" spans="1:65" s="2" customFormat="1" ht="16.5" customHeight="1">
      <c r="A369" s="35"/>
      <c r="B369" s="36"/>
      <c r="C369" s="193" t="s">
        <v>2716</v>
      </c>
      <c r="D369" s="193" t="s">
        <v>214</v>
      </c>
      <c r="E369" s="194" t="s">
        <v>9543</v>
      </c>
      <c r="F369" s="195" t="s">
        <v>9544</v>
      </c>
      <c r="G369" s="196" t="s">
        <v>8823</v>
      </c>
      <c r="H369" s="197">
        <v>1</v>
      </c>
      <c r="I369" s="198"/>
      <c r="J369" s="199">
        <f t="shared" si="70"/>
        <v>0</v>
      </c>
      <c r="K369" s="200"/>
      <c r="L369" s="40"/>
      <c r="M369" s="201" t="s">
        <v>1</v>
      </c>
      <c r="N369" s="202" t="s">
        <v>42</v>
      </c>
      <c r="O369" s="72"/>
      <c r="P369" s="203">
        <f t="shared" si="71"/>
        <v>0</v>
      </c>
      <c r="Q369" s="203">
        <v>0</v>
      </c>
      <c r="R369" s="203">
        <f t="shared" si="72"/>
        <v>0</v>
      </c>
      <c r="S369" s="203">
        <v>0</v>
      </c>
      <c r="T369" s="204">
        <f t="shared" si="73"/>
        <v>0</v>
      </c>
      <c r="U369" s="35"/>
      <c r="V369" s="35"/>
      <c r="W369" s="35"/>
      <c r="X369" s="35"/>
      <c r="Y369" s="35"/>
      <c r="Z369" s="35"/>
      <c r="AA369" s="35"/>
      <c r="AB369" s="35"/>
      <c r="AC369" s="35"/>
      <c r="AD369" s="35"/>
      <c r="AE369" s="35"/>
      <c r="AR369" s="205" t="s">
        <v>218</v>
      </c>
      <c r="AT369" s="205" t="s">
        <v>214</v>
      </c>
      <c r="AU369" s="205" t="s">
        <v>85</v>
      </c>
      <c r="AY369" s="18" t="s">
        <v>209</v>
      </c>
      <c r="BE369" s="206">
        <f t="shared" si="74"/>
        <v>0</v>
      </c>
      <c r="BF369" s="206">
        <f t="shared" si="75"/>
        <v>0</v>
      </c>
      <c r="BG369" s="206">
        <f t="shared" si="76"/>
        <v>0</v>
      </c>
      <c r="BH369" s="206">
        <f t="shared" si="77"/>
        <v>0</v>
      </c>
      <c r="BI369" s="206">
        <f t="shared" si="78"/>
        <v>0</v>
      </c>
      <c r="BJ369" s="18" t="s">
        <v>85</v>
      </c>
      <c r="BK369" s="206">
        <f t="shared" si="79"/>
        <v>0</v>
      </c>
      <c r="BL369" s="18" t="s">
        <v>218</v>
      </c>
      <c r="BM369" s="205" t="s">
        <v>9545</v>
      </c>
    </row>
    <row r="370" spans="1:65" s="2" customFormat="1" ht="16.5" customHeight="1">
      <c r="A370" s="35"/>
      <c r="B370" s="36"/>
      <c r="C370" s="193" t="s">
        <v>2722</v>
      </c>
      <c r="D370" s="193" t="s">
        <v>214</v>
      </c>
      <c r="E370" s="194" t="s">
        <v>9546</v>
      </c>
      <c r="F370" s="195" t="s">
        <v>9547</v>
      </c>
      <c r="G370" s="196" t="s">
        <v>8823</v>
      </c>
      <c r="H370" s="197">
        <v>4</v>
      </c>
      <c r="I370" s="198"/>
      <c r="J370" s="199">
        <f t="shared" si="70"/>
        <v>0</v>
      </c>
      <c r="K370" s="200"/>
      <c r="L370" s="40"/>
      <c r="M370" s="201" t="s">
        <v>1</v>
      </c>
      <c r="N370" s="202" t="s">
        <v>42</v>
      </c>
      <c r="O370" s="72"/>
      <c r="P370" s="203">
        <f t="shared" si="71"/>
        <v>0</v>
      </c>
      <c r="Q370" s="203">
        <v>0</v>
      </c>
      <c r="R370" s="203">
        <f t="shared" si="72"/>
        <v>0</v>
      </c>
      <c r="S370" s="203">
        <v>0</v>
      </c>
      <c r="T370" s="204">
        <f t="shared" si="73"/>
        <v>0</v>
      </c>
      <c r="U370" s="35"/>
      <c r="V370" s="35"/>
      <c r="W370" s="35"/>
      <c r="X370" s="35"/>
      <c r="Y370" s="35"/>
      <c r="Z370" s="35"/>
      <c r="AA370" s="35"/>
      <c r="AB370" s="35"/>
      <c r="AC370" s="35"/>
      <c r="AD370" s="35"/>
      <c r="AE370" s="35"/>
      <c r="AR370" s="205" t="s">
        <v>218</v>
      </c>
      <c r="AT370" s="205" t="s">
        <v>214</v>
      </c>
      <c r="AU370" s="205" t="s">
        <v>85</v>
      </c>
      <c r="AY370" s="18" t="s">
        <v>209</v>
      </c>
      <c r="BE370" s="206">
        <f t="shared" si="74"/>
        <v>0</v>
      </c>
      <c r="BF370" s="206">
        <f t="shared" si="75"/>
        <v>0</v>
      </c>
      <c r="BG370" s="206">
        <f t="shared" si="76"/>
        <v>0</v>
      </c>
      <c r="BH370" s="206">
        <f t="shared" si="77"/>
        <v>0</v>
      </c>
      <c r="BI370" s="206">
        <f t="shared" si="78"/>
        <v>0</v>
      </c>
      <c r="BJ370" s="18" t="s">
        <v>85</v>
      </c>
      <c r="BK370" s="206">
        <f t="shared" si="79"/>
        <v>0</v>
      </c>
      <c r="BL370" s="18" t="s">
        <v>218</v>
      </c>
      <c r="BM370" s="205" t="s">
        <v>9548</v>
      </c>
    </row>
    <row r="371" spans="1:65" s="2" customFormat="1" ht="16.5" customHeight="1">
      <c r="A371" s="35"/>
      <c r="B371" s="36"/>
      <c r="C371" s="193" t="s">
        <v>2727</v>
      </c>
      <c r="D371" s="193" t="s">
        <v>214</v>
      </c>
      <c r="E371" s="194" t="s">
        <v>9549</v>
      </c>
      <c r="F371" s="195" t="s">
        <v>9550</v>
      </c>
      <c r="G371" s="196" t="s">
        <v>8823</v>
      </c>
      <c r="H371" s="197">
        <v>1</v>
      </c>
      <c r="I371" s="198"/>
      <c r="J371" s="199">
        <f t="shared" si="70"/>
        <v>0</v>
      </c>
      <c r="K371" s="200"/>
      <c r="L371" s="40"/>
      <c r="M371" s="201" t="s">
        <v>1</v>
      </c>
      <c r="N371" s="202" t="s">
        <v>42</v>
      </c>
      <c r="O371" s="72"/>
      <c r="P371" s="203">
        <f t="shared" si="71"/>
        <v>0</v>
      </c>
      <c r="Q371" s="203">
        <v>0</v>
      </c>
      <c r="R371" s="203">
        <f t="shared" si="72"/>
        <v>0</v>
      </c>
      <c r="S371" s="203">
        <v>0</v>
      </c>
      <c r="T371" s="204">
        <f t="shared" si="73"/>
        <v>0</v>
      </c>
      <c r="U371" s="35"/>
      <c r="V371" s="35"/>
      <c r="W371" s="35"/>
      <c r="X371" s="35"/>
      <c r="Y371" s="35"/>
      <c r="Z371" s="35"/>
      <c r="AA371" s="35"/>
      <c r="AB371" s="35"/>
      <c r="AC371" s="35"/>
      <c r="AD371" s="35"/>
      <c r="AE371" s="35"/>
      <c r="AR371" s="205" t="s">
        <v>218</v>
      </c>
      <c r="AT371" s="205" t="s">
        <v>214</v>
      </c>
      <c r="AU371" s="205" t="s">
        <v>85</v>
      </c>
      <c r="AY371" s="18" t="s">
        <v>209</v>
      </c>
      <c r="BE371" s="206">
        <f t="shared" si="74"/>
        <v>0</v>
      </c>
      <c r="BF371" s="206">
        <f t="shared" si="75"/>
        <v>0</v>
      </c>
      <c r="BG371" s="206">
        <f t="shared" si="76"/>
        <v>0</v>
      </c>
      <c r="BH371" s="206">
        <f t="shared" si="77"/>
        <v>0</v>
      </c>
      <c r="BI371" s="206">
        <f t="shared" si="78"/>
        <v>0</v>
      </c>
      <c r="BJ371" s="18" t="s">
        <v>85</v>
      </c>
      <c r="BK371" s="206">
        <f t="shared" si="79"/>
        <v>0</v>
      </c>
      <c r="BL371" s="18" t="s">
        <v>218</v>
      </c>
      <c r="BM371" s="205" t="s">
        <v>9551</v>
      </c>
    </row>
    <row r="372" spans="1:65" s="2" customFormat="1" ht="16.5" customHeight="1">
      <c r="A372" s="35"/>
      <c r="B372" s="36"/>
      <c r="C372" s="193" t="s">
        <v>2734</v>
      </c>
      <c r="D372" s="193" t="s">
        <v>214</v>
      </c>
      <c r="E372" s="194" t="s">
        <v>9552</v>
      </c>
      <c r="F372" s="195" t="s">
        <v>9553</v>
      </c>
      <c r="G372" s="196" t="s">
        <v>8823</v>
      </c>
      <c r="H372" s="197">
        <v>1</v>
      </c>
      <c r="I372" s="198"/>
      <c r="J372" s="199">
        <f t="shared" si="70"/>
        <v>0</v>
      </c>
      <c r="K372" s="200"/>
      <c r="L372" s="40"/>
      <c r="M372" s="201" t="s">
        <v>1</v>
      </c>
      <c r="N372" s="202" t="s">
        <v>42</v>
      </c>
      <c r="O372" s="72"/>
      <c r="P372" s="203">
        <f t="shared" si="71"/>
        <v>0</v>
      </c>
      <c r="Q372" s="203">
        <v>0</v>
      </c>
      <c r="R372" s="203">
        <f t="shared" si="72"/>
        <v>0</v>
      </c>
      <c r="S372" s="203">
        <v>0</v>
      </c>
      <c r="T372" s="204">
        <f t="shared" si="73"/>
        <v>0</v>
      </c>
      <c r="U372" s="35"/>
      <c r="V372" s="35"/>
      <c r="W372" s="35"/>
      <c r="X372" s="35"/>
      <c r="Y372" s="35"/>
      <c r="Z372" s="35"/>
      <c r="AA372" s="35"/>
      <c r="AB372" s="35"/>
      <c r="AC372" s="35"/>
      <c r="AD372" s="35"/>
      <c r="AE372" s="35"/>
      <c r="AR372" s="205" t="s">
        <v>218</v>
      </c>
      <c r="AT372" s="205" t="s">
        <v>214</v>
      </c>
      <c r="AU372" s="205" t="s">
        <v>85</v>
      </c>
      <c r="AY372" s="18" t="s">
        <v>209</v>
      </c>
      <c r="BE372" s="206">
        <f t="shared" si="74"/>
        <v>0</v>
      </c>
      <c r="BF372" s="206">
        <f t="shared" si="75"/>
        <v>0</v>
      </c>
      <c r="BG372" s="206">
        <f t="shared" si="76"/>
        <v>0</v>
      </c>
      <c r="BH372" s="206">
        <f t="shared" si="77"/>
        <v>0</v>
      </c>
      <c r="BI372" s="206">
        <f t="shared" si="78"/>
        <v>0</v>
      </c>
      <c r="BJ372" s="18" t="s">
        <v>85</v>
      </c>
      <c r="BK372" s="206">
        <f t="shared" si="79"/>
        <v>0</v>
      </c>
      <c r="BL372" s="18" t="s">
        <v>218</v>
      </c>
      <c r="BM372" s="205" t="s">
        <v>9554</v>
      </c>
    </row>
    <row r="373" spans="1:65" s="2" customFormat="1" ht="16.5" customHeight="1">
      <c r="A373" s="35"/>
      <c r="B373" s="36"/>
      <c r="C373" s="193" t="s">
        <v>2739</v>
      </c>
      <c r="D373" s="193" t="s">
        <v>214</v>
      </c>
      <c r="E373" s="194" t="s">
        <v>9555</v>
      </c>
      <c r="F373" s="195" t="s">
        <v>9556</v>
      </c>
      <c r="G373" s="196" t="s">
        <v>8823</v>
      </c>
      <c r="H373" s="197">
        <v>1</v>
      </c>
      <c r="I373" s="198"/>
      <c r="J373" s="199">
        <f t="shared" si="70"/>
        <v>0</v>
      </c>
      <c r="K373" s="200"/>
      <c r="L373" s="40"/>
      <c r="M373" s="201" t="s">
        <v>1</v>
      </c>
      <c r="N373" s="202" t="s">
        <v>42</v>
      </c>
      <c r="O373" s="72"/>
      <c r="P373" s="203">
        <f t="shared" si="71"/>
        <v>0</v>
      </c>
      <c r="Q373" s="203">
        <v>0</v>
      </c>
      <c r="R373" s="203">
        <f t="shared" si="72"/>
        <v>0</v>
      </c>
      <c r="S373" s="203">
        <v>0</v>
      </c>
      <c r="T373" s="204">
        <f t="shared" si="73"/>
        <v>0</v>
      </c>
      <c r="U373" s="35"/>
      <c r="V373" s="35"/>
      <c r="W373" s="35"/>
      <c r="X373" s="35"/>
      <c r="Y373" s="35"/>
      <c r="Z373" s="35"/>
      <c r="AA373" s="35"/>
      <c r="AB373" s="35"/>
      <c r="AC373" s="35"/>
      <c r="AD373" s="35"/>
      <c r="AE373" s="35"/>
      <c r="AR373" s="205" t="s">
        <v>218</v>
      </c>
      <c r="AT373" s="205" t="s">
        <v>214</v>
      </c>
      <c r="AU373" s="205" t="s">
        <v>85</v>
      </c>
      <c r="AY373" s="18" t="s">
        <v>209</v>
      </c>
      <c r="BE373" s="206">
        <f t="shared" si="74"/>
        <v>0</v>
      </c>
      <c r="BF373" s="206">
        <f t="shared" si="75"/>
        <v>0</v>
      </c>
      <c r="BG373" s="206">
        <f t="shared" si="76"/>
        <v>0</v>
      </c>
      <c r="BH373" s="206">
        <f t="shared" si="77"/>
        <v>0</v>
      </c>
      <c r="BI373" s="206">
        <f t="shared" si="78"/>
        <v>0</v>
      </c>
      <c r="BJ373" s="18" t="s">
        <v>85</v>
      </c>
      <c r="BK373" s="206">
        <f t="shared" si="79"/>
        <v>0</v>
      </c>
      <c r="BL373" s="18" t="s">
        <v>218</v>
      </c>
      <c r="BM373" s="205" t="s">
        <v>9557</v>
      </c>
    </row>
    <row r="374" spans="1:65" s="2" customFormat="1" ht="16.5" customHeight="1">
      <c r="A374" s="35"/>
      <c r="B374" s="36"/>
      <c r="C374" s="193" t="s">
        <v>2749</v>
      </c>
      <c r="D374" s="193" t="s">
        <v>214</v>
      </c>
      <c r="E374" s="194" t="s">
        <v>9558</v>
      </c>
      <c r="F374" s="195" t="s">
        <v>9559</v>
      </c>
      <c r="G374" s="196" t="s">
        <v>8823</v>
      </c>
      <c r="H374" s="197">
        <v>1</v>
      </c>
      <c r="I374" s="198"/>
      <c r="J374" s="199">
        <f t="shared" si="70"/>
        <v>0</v>
      </c>
      <c r="K374" s="200"/>
      <c r="L374" s="40"/>
      <c r="M374" s="201" t="s">
        <v>1</v>
      </c>
      <c r="N374" s="202" t="s">
        <v>42</v>
      </c>
      <c r="O374" s="72"/>
      <c r="P374" s="203">
        <f t="shared" si="71"/>
        <v>0</v>
      </c>
      <c r="Q374" s="203">
        <v>0</v>
      </c>
      <c r="R374" s="203">
        <f t="shared" si="72"/>
        <v>0</v>
      </c>
      <c r="S374" s="203">
        <v>0</v>
      </c>
      <c r="T374" s="204">
        <f t="shared" si="73"/>
        <v>0</v>
      </c>
      <c r="U374" s="35"/>
      <c r="V374" s="35"/>
      <c r="W374" s="35"/>
      <c r="X374" s="35"/>
      <c r="Y374" s="35"/>
      <c r="Z374" s="35"/>
      <c r="AA374" s="35"/>
      <c r="AB374" s="35"/>
      <c r="AC374" s="35"/>
      <c r="AD374" s="35"/>
      <c r="AE374" s="35"/>
      <c r="AR374" s="205" t="s">
        <v>218</v>
      </c>
      <c r="AT374" s="205" t="s">
        <v>214</v>
      </c>
      <c r="AU374" s="205" t="s">
        <v>85</v>
      </c>
      <c r="AY374" s="18" t="s">
        <v>209</v>
      </c>
      <c r="BE374" s="206">
        <f t="shared" si="74"/>
        <v>0</v>
      </c>
      <c r="BF374" s="206">
        <f t="shared" si="75"/>
        <v>0</v>
      </c>
      <c r="BG374" s="206">
        <f t="shared" si="76"/>
        <v>0</v>
      </c>
      <c r="BH374" s="206">
        <f t="shared" si="77"/>
        <v>0</v>
      </c>
      <c r="BI374" s="206">
        <f t="shared" si="78"/>
        <v>0</v>
      </c>
      <c r="BJ374" s="18" t="s">
        <v>85</v>
      </c>
      <c r="BK374" s="206">
        <f t="shared" si="79"/>
        <v>0</v>
      </c>
      <c r="BL374" s="18" t="s">
        <v>218</v>
      </c>
      <c r="BM374" s="205" t="s">
        <v>9560</v>
      </c>
    </row>
    <row r="375" spans="1:65" s="2" customFormat="1" ht="16.5" customHeight="1">
      <c r="A375" s="35"/>
      <c r="B375" s="36"/>
      <c r="C375" s="193" t="s">
        <v>2754</v>
      </c>
      <c r="D375" s="193" t="s">
        <v>214</v>
      </c>
      <c r="E375" s="194" t="s">
        <v>9561</v>
      </c>
      <c r="F375" s="195" t="s">
        <v>9562</v>
      </c>
      <c r="G375" s="196" t="s">
        <v>8823</v>
      </c>
      <c r="H375" s="197">
        <v>1</v>
      </c>
      <c r="I375" s="198"/>
      <c r="J375" s="199">
        <f t="shared" si="70"/>
        <v>0</v>
      </c>
      <c r="K375" s="200"/>
      <c r="L375" s="40"/>
      <c r="M375" s="201" t="s">
        <v>1</v>
      </c>
      <c r="N375" s="202" t="s">
        <v>42</v>
      </c>
      <c r="O375" s="72"/>
      <c r="P375" s="203">
        <f t="shared" si="71"/>
        <v>0</v>
      </c>
      <c r="Q375" s="203">
        <v>0</v>
      </c>
      <c r="R375" s="203">
        <f t="shared" si="72"/>
        <v>0</v>
      </c>
      <c r="S375" s="203">
        <v>0</v>
      </c>
      <c r="T375" s="204">
        <f t="shared" si="73"/>
        <v>0</v>
      </c>
      <c r="U375" s="35"/>
      <c r="V375" s="35"/>
      <c r="W375" s="35"/>
      <c r="X375" s="35"/>
      <c r="Y375" s="35"/>
      <c r="Z375" s="35"/>
      <c r="AA375" s="35"/>
      <c r="AB375" s="35"/>
      <c r="AC375" s="35"/>
      <c r="AD375" s="35"/>
      <c r="AE375" s="35"/>
      <c r="AR375" s="205" t="s">
        <v>218</v>
      </c>
      <c r="AT375" s="205" t="s">
        <v>214</v>
      </c>
      <c r="AU375" s="205" t="s">
        <v>85</v>
      </c>
      <c r="AY375" s="18" t="s">
        <v>209</v>
      </c>
      <c r="BE375" s="206">
        <f t="shared" si="74"/>
        <v>0</v>
      </c>
      <c r="BF375" s="206">
        <f t="shared" si="75"/>
        <v>0</v>
      </c>
      <c r="BG375" s="206">
        <f t="shared" si="76"/>
        <v>0</v>
      </c>
      <c r="BH375" s="206">
        <f t="shared" si="77"/>
        <v>0</v>
      </c>
      <c r="BI375" s="206">
        <f t="shared" si="78"/>
        <v>0</v>
      </c>
      <c r="BJ375" s="18" t="s">
        <v>85</v>
      </c>
      <c r="BK375" s="206">
        <f t="shared" si="79"/>
        <v>0</v>
      </c>
      <c r="BL375" s="18" t="s">
        <v>218</v>
      </c>
      <c r="BM375" s="205" t="s">
        <v>9563</v>
      </c>
    </row>
    <row r="376" spans="1:65" s="2" customFormat="1" ht="16.5" customHeight="1">
      <c r="A376" s="35"/>
      <c r="B376" s="36"/>
      <c r="C376" s="193" t="s">
        <v>2758</v>
      </c>
      <c r="D376" s="193" t="s">
        <v>214</v>
      </c>
      <c r="E376" s="194" t="s">
        <v>9564</v>
      </c>
      <c r="F376" s="195" t="s">
        <v>9565</v>
      </c>
      <c r="G376" s="196" t="s">
        <v>8823</v>
      </c>
      <c r="H376" s="197">
        <v>1</v>
      </c>
      <c r="I376" s="198"/>
      <c r="J376" s="199">
        <f t="shared" si="70"/>
        <v>0</v>
      </c>
      <c r="K376" s="200"/>
      <c r="L376" s="40"/>
      <c r="M376" s="201" t="s">
        <v>1</v>
      </c>
      <c r="N376" s="202" t="s">
        <v>42</v>
      </c>
      <c r="O376" s="72"/>
      <c r="P376" s="203">
        <f t="shared" si="71"/>
        <v>0</v>
      </c>
      <c r="Q376" s="203">
        <v>0</v>
      </c>
      <c r="R376" s="203">
        <f t="shared" si="72"/>
        <v>0</v>
      </c>
      <c r="S376" s="203">
        <v>0</v>
      </c>
      <c r="T376" s="204">
        <f t="shared" si="73"/>
        <v>0</v>
      </c>
      <c r="U376" s="35"/>
      <c r="V376" s="35"/>
      <c r="W376" s="35"/>
      <c r="X376" s="35"/>
      <c r="Y376" s="35"/>
      <c r="Z376" s="35"/>
      <c r="AA376" s="35"/>
      <c r="AB376" s="35"/>
      <c r="AC376" s="35"/>
      <c r="AD376" s="35"/>
      <c r="AE376" s="35"/>
      <c r="AR376" s="205" t="s">
        <v>218</v>
      </c>
      <c r="AT376" s="205" t="s">
        <v>214</v>
      </c>
      <c r="AU376" s="205" t="s">
        <v>85</v>
      </c>
      <c r="AY376" s="18" t="s">
        <v>209</v>
      </c>
      <c r="BE376" s="206">
        <f t="shared" si="74"/>
        <v>0</v>
      </c>
      <c r="BF376" s="206">
        <f t="shared" si="75"/>
        <v>0</v>
      </c>
      <c r="BG376" s="206">
        <f t="shared" si="76"/>
        <v>0</v>
      </c>
      <c r="BH376" s="206">
        <f t="shared" si="77"/>
        <v>0</v>
      </c>
      <c r="BI376" s="206">
        <f t="shared" si="78"/>
        <v>0</v>
      </c>
      <c r="BJ376" s="18" t="s">
        <v>85</v>
      </c>
      <c r="BK376" s="206">
        <f t="shared" si="79"/>
        <v>0</v>
      </c>
      <c r="BL376" s="18" t="s">
        <v>218</v>
      </c>
      <c r="BM376" s="205" t="s">
        <v>9566</v>
      </c>
    </row>
    <row r="377" spans="1:65" s="2" customFormat="1" ht="16.5" customHeight="1">
      <c r="A377" s="35"/>
      <c r="B377" s="36"/>
      <c r="C377" s="193" t="s">
        <v>2763</v>
      </c>
      <c r="D377" s="193" t="s">
        <v>214</v>
      </c>
      <c r="E377" s="194" t="s">
        <v>9567</v>
      </c>
      <c r="F377" s="195" t="s">
        <v>9568</v>
      </c>
      <c r="G377" s="196" t="s">
        <v>8823</v>
      </c>
      <c r="H377" s="197">
        <v>1</v>
      </c>
      <c r="I377" s="198"/>
      <c r="J377" s="199">
        <f t="shared" si="70"/>
        <v>0</v>
      </c>
      <c r="K377" s="200"/>
      <c r="L377" s="40"/>
      <c r="M377" s="201" t="s">
        <v>1</v>
      </c>
      <c r="N377" s="202" t="s">
        <v>42</v>
      </c>
      <c r="O377" s="72"/>
      <c r="P377" s="203">
        <f t="shared" si="71"/>
        <v>0</v>
      </c>
      <c r="Q377" s="203">
        <v>0</v>
      </c>
      <c r="R377" s="203">
        <f t="shared" si="72"/>
        <v>0</v>
      </c>
      <c r="S377" s="203">
        <v>0</v>
      </c>
      <c r="T377" s="204">
        <f t="shared" si="73"/>
        <v>0</v>
      </c>
      <c r="U377" s="35"/>
      <c r="V377" s="35"/>
      <c r="W377" s="35"/>
      <c r="X377" s="35"/>
      <c r="Y377" s="35"/>
      <c r="Z377" s="35"/>
      <c r="AA377" s="35"/>
      <c r="AB377" s="35"/>
      <c r="AC377" s="35"/>
      <c r="AD377" s="35"/>
      <c r="AE377" s="35"/>
      <c r="AR377" s="205" t="s">
        <v>218</v>
      </c>
      <c r="AT377" s="205" t="s">
        <v>214</v>
      </c>
      <c r="AU377" s="205" t="s">
        <v>85</v>
      </c>
      <c r="AY377" s="18" t="s">
        <v>209</v>
      </c>
      <c r="BE377" s="206">
        <f t="shared" si="74"/>
        <v>0</v>
      </c>
      <c r="BF377" s="206">
        <f t="shared" si="75"/>
        <v>0</v>
      </c>
      <c r="BG377" s="206">
        <f t="shared" si="76"/>
        <v>0</v>
      </c>
      <c r="BH377" s="206">
        <f t="shared" si="77"/>
        <v>0</v>
      </c>
      <c r="BI377" s="206">
        <f t="shared" si="78"/>
        <v>0</v>
      </c>
      <c r="BJ377" s="18" t="s">
        <v>85</v>
      </c>
      <c r="BK377" s="206">
        <f t="shared" si="79"/>
        <v>0</v>
      </c>
      <c r="BL377" s="18" t="s">
        <v>218</v>
      </c>
      <c r="BM377" s="205" t="s">
        <v>9569</v>
      </c>
    </row>
    <row r="378" spans="1:65" s="2" customFormat="1" ht="16.5" customHeight="1">
      <c r="A378" s="35"/>
      <c r="B378" s="36"/>
      <c r="C378" s="193" t="s">
        <v>2767</v>
      </c>
      <c r="D378" s="193" t="s">
        <v>214</v>
      </c>
      <c r="E378" s="194" t="s">
        <v>9570</v>
      </c>
      <c r="F378" s="195" t="s">
        <v>9571</v>
      </c>
      <c r="G378" s="196" t="s">
        <v>8823</v>
      </c>
      <c r="H378" s="197">
        <v>1</v>
      </c>
      <c r="I378" s="198"/>
      <c r="J378" s="199">
        <f t="shared" si="70"/>
        <v>0</v>
      </c>
      <c r="K378" s="200"/>
      <c r="L378" s="40"/>
      <c r="M378" s="201" t="s">
        <v>1</v>
      </c>
      <c r="N378" s="202" t="s">
        <v>42</v>
      </c>
      <c r="O378" s="72"/>
      <c r="P378" s="203">
        <f t="shared" si="71"/>
        <v>0</v>
      </c>
      <c r="Q378" s="203">
        <v>0</v>
      </c>
      <c r="R378" s="203">
        <f t="shared" si="72"/>
        <v>0</v>
      </c>
      <c r="S378" s="203">
        <v>0</v>
      </c>
      <c r="T378" s="204">
        <f t="shared" si="73"/>
        <v>0</v>
      </c>
      <c r="U378" s="35"/>
      <c r="V378" s="35"/>
      <c r="W378" s="35"/>
      <c r="X378" s="35"/>
      <c r="Y378" s="35"/>
      <c r="Z378" s="35"/>
      <c r="AA378" s="35"/>
      <c r="AB378" s="35"/>
      <c r="AC378" s="35"/>
      <c r="AD378" s="35"/>
      <c r="AE378" s="35"/>
      <c r="AR378" s="205" t="s">
        <v>218</v>
      </c>
      <c r="AT378" s="205" t="s">
        <v>214</v>
      </c>
      <c r="AU378" s="205" t="s">
        <v>85</v>
      </c>
      <c r="AY378" s="18" t="s">
        <v>209</v>
      </c>
      <c r="BE378" s="206">
        <f t="shared" si="74"/>
        <v>0</v>
      </c>
      <c r="BF378" s="206">
        <f t="shared" si="75"/>
        <v>0</v>
      </c>
      <c r="BG378" s="206">
        <f t="shared" si="76"/>
        <v>0</v>
      </c>
      <c r="BH378" s="206">
        <f t="shared" si="77"/>
        <v>0</v>
      </c>
      <c r="BI378" s="206">
        <f t="shared" si="78"/>
        <v>0</v>
      </c>
      <c r="BJ378" s="18" t="s">
        <v>85</v>
      </c>
      <c r="BK378" s="206">
        <f t="shared" si="79"/>
        <v>0</v>
      </c>
      <c r="BL378" s="18" t="s">
        <v>218</v>
      </c>
      <c r="BM378" s="205" t="s">
        <v>9572</v>
      </c>
    </row>
    <row r="379" spans="1:65" s="2" customFormat="1" ht="16.5" customHeight="1">
      <c r="A379" s="35"/>
      <c r="B379" s="36"/>
      <c r="C379" s="193" t="s">
        <v>2773</v>
      </c>
      <c r="D379" s="193" t="s">
        <v>214</v>
      </c>
      <c r="E379" s="194" t="s">
        <v>9573</v>
      </c>
      <c r="F379" s="195" t="s">
        <v>9574</v>
      </c>
      <c r="G379" s="196" t="s">
        <v>8823</v>
      </c>
      <c r="H379" s="197">
        <v>1</v>
      </c>
      <c r="I379" s="198"/>
      <c r="J379" s="199">
        <f t="shared" si="70"/>
        <v>0</v>
      </c>
      <c r="K379" s="200"/>
      <c r="L379" s="40"/>
      <c r="M379" s="201" t="s">
        <v>1</v>
      </c>
      <c r="N379" s="202" t="s">
        <v>42</v>
      </c>
      <c r="O379" s="72"/>
      <c r="P379" s="203">
        <f t="shared" si="71"/>
        <v>0</v>
      </c>
      <c r="Q379" s="203">
        <v>0</v>
      </c>
      <c r="R379" s="203">
        <f t="shared" si="72"/>
        <v>0</v>
      </c>
      <c r="S379" s="203">
        <v>0</v>
      </c>
      <c r="T379" s="204">
        <f t="shared" si="73"/>
        <v>0</v>
      </c>
      <c r="U379" s="35"/>
      <c r="V379" s="35"/>
      <c r="W379" s="35"/>
      <c r="X379" s="35"/>
      <c r="Y379" s="35"/>
      <c r="Z379" s="35"/>
      <c r="AA379" s="35"/>
      <c r="AB379" s="35"/>
      <c r="AC379" s="35"/>
      <c r="AD379" s="35"/>
      <c r="AE379" s="35"/>
      <c r="AR379" s="205" t="s">
        <v>218</v>
      </c>
      <c r="AT379" s="205" t="s">
        <v>214</v>
      </c>
      <c r="AU379" s="205" t="s">
        <v>85</v>
      </c>
      <c r="AY379" s="18" t="s">
        <v>209</v>
      </c>
      <c r="BE379" s="206">
        <f t="shared" si="74"/>
        <v>0</v>
      </c>
      <c r="BF379" s="206">
        <f t="shared" si="75"/>
        <v>0</v>
      </c>
      <c r="BG379" s="206">
        <f t="shared" si="76"/>
        <v>0</v>
      </c>
      <c r="BH379" s="206">
        <f t="shared" si="77"/>
        <v>0</v>
      </c>
      <c r="BI379" s="206">
        <f t="shared" si="78"/>
        <v>0</v>
      </c>
      <c r="BJ379" s="18" t="s">
        <v>85</v>
      </c>
      <c r="BK379" s="206">
        <f t="shared" si="79"/>
        <v>0</v>
      </c>
      <c r="BL379" s="18" t="s">
        <v>218</v>
      </c>
      <c r="BM379" s="205" t="s">
        <v>9575</v>
      </c>
    </row>
    <row r="380" spans="1:65" s="2" customFormat="1" ht="16.5" customHeight="1">
      <c r="A380" s="35"/>
      <c r="B380" s="36"/>
      <c r="C380" s="193" t="s">
        <v>2778</v>
      </c>
      <c r="D380" s="193" t="s">
        <v>214</v>
      </c>
      <c r="E380" s="194" t="s">
        <v>9576</v>
      </c>
      <c r="F380" s="195" t="s">
        <v>9577</v>
      </c>
      <c r="G380" s="196" t="s">
        <v>8823</v>
      </c>
      <c r="H380" s="197">
        <v>1</v>
      </c>
      <c r="I380" s="198"/>
      <c r="J380" s="199">
        <f t="shared" si="70"/>
        <v>0</v>
      </c>
      <c r="K380" s="200"/>
      <c r="L380" s="40"/>
      <c r="M380" s="201" t="s">
        <v>1</v>
      </c>
      <c r="N380" s="202" t="s">
        <v>42</v>
      </c>
      <c r="O380" s="72"/>
      <c r="P380" s="203">
        <f t="shared" si="71"/>
        <v>0</v>
      </c>
      <c r="Q380" s="203">
        <v>0</v>
      </c>
      <c r="R380" s="203">
        <f t="shared" si="72"/>
        <v>0</v>
      </c>
      <c r="S380" s="203">
        <v>0</v>
      </c>
      <c r="T380" s="204">
        <f t="shared" si="73"/>
        <v>0</v>
      </c>
      <c r="U380" s="35"/>
      <c r="V380" s="35"/>
      <c r="W380" s="35"/>
      <c r="X380" s="35"/>
      <c r="Y380" s="35"/>
      <c r="Z380" s="35"/>
      <c r="AA380" s="35"/>
      <c r="AB380" s="35"/>
      <c r="AC380" s="35"/>
      <c r="AD380" s="35"/>
      <c r="AE380" s="35"/>
      <c r="AR380" s="205" t="s">
        <v>218</v>
      </c>
      <c r="AT380" s="205" t="s">
        <v>214</v>
      </c>
      <c r="AU380" s="205" t="s">
        <v>85</v>
      </c>
      <c r="AY380" s="18" t="s">
        <v>209</v>
      </c>
      <c r="BE380" s="206">
        <f t="shared" si="74"/>
        <v>0</v>
      </c>
      <c r="BF380" s="206">
        <f t="shared" si="75"/>
        <v>0</v>
      </c>
      <c r="BG380" s="206">
        <f t="shared" si="76"/>
        <v>0</v>
      </c>
      <c r="BH380" s="206">
        <f t="shared" si="77"/>
        <v>0</v>
      </c>
      <c r="BI380" s="206">
        <f t="shared" si="78"/>
        <v>0</v>
      </c>
      <c r="BJ380" s="18" t="s">
        <v>85</v>
      </c>
      <c r="BK380" s="206">
        <f t="shared" si="79"/>
        <v>0</v>
      </c>
      <c r="BL380" s="18" t="s">
        <v>218</v>
      </c>
      <c r="BM380" s="205" t="s">
        <v>9578</v>
      </c>
    </row>
    <row r="381" spans="1:65" s="2" customFormat="1" ht="16.5" customHeight="1">
      <c r="A381" s="35"/>
      <c r="B381" s="36"/>
      <c r="C381" s="193" t="s">
        <v>2783</v>
      </c>
      <c r="D381" s="193" t="s">
        <v>214</v>
      </c>
      <c r="E381" s="194" t="s">
        <v>9579</v>
      </c>
      <c r="F381" s="195" t="s">
        <v>9580</v>
      </c>
      <c r="G381" s="196" t="s">
        <v>8823</v>
      </c>
      <c r="H381" s="197">
        <v>1</v>
      </c>
      <c r="I381" s="198"/>
      <c r="J381" s="199">
        <f t="shared" si="70"/>
        <v>0</v>
      </c>
      <c r="K381" s="200"/>
      <c r="L381" s="40"/>
      <c r="M381" s="201" t="s">
        <v>1</v>
      </c>
      <c r="N381" s="202" t="s">
        <v>42</v>
      </c>
      <c r="O381" s="72"/>
      <c r="P381" s="203">
        <f t="shared" si="71"/>
        <v>0</v>
      </c>
      <c r="Q381" s="203">
        <v>0</v>
      </c>
      <c r="R381" s="203">
        <f t="shared" si="72"/>
        <v>0</v>
      </c>
      <c r="S381" s="203">
        <v>0</v>
      </c>
      <c r="T381" s="204">
        <f t="shared" si="73"/>
        <v>0</v>
      </c>
      <c r="U381" s="35"/>
      <c r="V381" s="35"/>
      <c r="W381" s="35"/>
      <c r="X381" s="35"/>
      <c r="Y381" s="35"/>
      <c r="Z381" s="35"/>
      <c r="AA381" s="35"/>
      <c r="AB381" s="35"/>
      <c r="AC381" s="35"/>
      <c r="AD381" s="35"/>
      <c r="AE381" s="35"/>
      <c r="AR381" s="205" t="s">
        <v>218</v>
      </c>
      <c r="AT381" s="205" t="s">
        <v>214</v>
      </c>
      <c r="AU381" s="205" t="s">
        <v>85</v>
      </c>
      <c r="AY381" s="18" t="s">
        <v>209</v>
      </c>
      <c r="BE381" s="206">
        <f t="shared" si="74"/>
        <v>0</v>
      </c>
      <c r="BF381" s="206">
        <f t="shared" si="75"/>
        <v>0</v>
      </c>
      <c r="BG381" s="206">
        <f t="shared" si="76"/>
        <v>0</v>
      </c>
      <c r="BH381" s="206">
        <f t="shared" si="77"/>
        <v>0</v>
      </c>
      <c r="BI381" s="206">
        <f t="shared" si="78"/>
        <v>0</v>
      </c>
      <c r="BJ381" s="18" t="s">
        <v>85</v>
      </c>
      <c r="BK381" s="206">
        <f t="shared" si="79"/>
        <v>0</v>
      </c>
      <c r="BL381" s="18" t="s">
        <v>218</v>
      </c>
      <c r="BM381" s="205" t="s">
        <v>9581</v>
      </c>
    </row>
    <row r="382" spans="1:65" s="2" customFormat="1" ht="16.5" customHeight="1">
      <c r="A382" s="35"/>
      <c r="B382" s="36"/>
      <c r="C382" s="193" t="s">
        <v>2788</v>
      </c>
      <c r="D382" s="193" t="s">
        <v>214</v>
      </c>
      <c r="E382" s="194" t="s">
        <v>9582</v>
      </c>
      <c r="F382" s="195" t="s">
        <v>9583</v>
      </c>
      <c r="G382" s="196" t="s">
        <v>8823</v>
      </c>
      <c r="H382" s="197">
        <v>1</v>
      </c>
      <c r="I382" s="198"/>
      <c r="J382" s="199">
        <f t="shared" si="70"/>
        <v>0</v>
      </c>
      <c r="K382" s="200"/>
      <c r="L382" s="40"/>
      <c r="M382" s="201" t="s">
        <v>1</v>
      </c>
      <c r="N382" s="202" t="s">
        <v>42</v>
      </c>
      <c r="O382" s="72"/>
      <c r="P382" s="203">
        <f t="shared" si="71"/>
        <v>0</v>
      </c>
      <c r="Q382" s="203">
        <v>0</v>
      </c>
      <c r="R382" s="203">
        <f t="shared" si="72"/>
        <v>0</v>
      </c>
      <c r="S382" s="203">
        <v>0</v>
      </c>
      <c r="T382" s="204">
        <f t="shared" si="73"/>
        <v>0</v>
      </c>
      <c r="U382" s="35"/>
      <c r="V382" s="35"/>
      <c r="W382" s="35"/>
      <c r="X382" s="35"/>
      <c r="Y382" s="35"/>
      <c r="Z382" s="35"/>
      <c r="AA382" s="35"/>
      <c r="AB382" s="35"/>
      <c r="AC382" s="35"/>
      <c r="AD382" s="35"/>
      <c r="AE382" s="35"/>
      <c r="AR382" s="205" t="s">
        <v>218</v>
      </c>
      <c r="AT382" s="205" t="s">
        <v>214</v>
      </c>
      <c r="AU382" s="205" t="s">
        <v>85</v>
      </c>
      <c r="AY382" s="18" t="s">
        <v>209</v>
      </c>
      <c r="BE382" s="206">
        <f t="shared" si="74"/>
        <v>0</v>
      </c>
      <c r="BF382" s="206">
        <f t="shared" si="75"/>
        <v>0</v>
      </c>
      <c r="BG382" s="206">
        <f t="shared" si="76"/>
        <v>0</v>
      </c>
      <c r="BH382" s="206">
        <f t="shared" si="77"/>
        <v>0</v>
      </c>
      <c r="BI382" s="206">
        <f t="shared" si="78"/>
        <v>0</v>
      </c>
      <c r="BJ382" s="18" t="s">
        <v>85</v>
      </c>
      <c r="BK382" s="206">
        <f t="shared" si="79"/>
        <v>0</v>
      </c>
      <c r="BL382" s="18" t="s">
        <v>218</v>
      </c>
      <c r="BM382" s="205" t="s">
        <v>9584</v>
      </c>
    </row>
    <row r="383" spans="1:65" s="2" customFormat="1" ht="16.5" customHeight="1">
      <c r="A383" s="35"/>
      <c r="B383" s="36"/>
      <c r="C383" s="193" t="s">
        <v>2794</v>
      </c>
      <c r="D383" s="193" t="s">
        <v>214</v>
      </c>
      <c r="E383" s="194" t="s">
        <v>9585</v>
      </c>
      <c r="F383" s="195" t="s">
        <v>9586</v>
      </c>
      <c r="G383" s="196" t="s">
        <v>8823</v>
      </c>
      <c r="H383" s="197">
        <v>1</v>
      </c>
      <c r="I383" s="198"/>
      <c r="J383" s="199">
        <f t="shared" si="70"/>
        <v>0</v>
      </c>
      <c r="K383" s="200"/>
      <c r="L383" s="40"/>
      <c r="M383" s="201" t="s">
        <v>1</v>
      </c>
      <c r="N383" s="202" t="s">
        <v>42</v>
      </c>
      <c r="O383" s="72"/>
      <c r="P383" s="203">
        <f t="shared" si="71"/>
        <v>0</v>
      </c>
      <c r="Q383" s="203">
        <v>0</v>
      </c>
      <c r="R383" s="203">
        <f t="shared" si="72"/>
        <v>0</v>
      </c>
      <c r="S383" s="203">
        <v>0</v>
      </c>
      <c r="T383" s="204">
        <f t="shared" si="73"/>
        <v>0</v>
      </c>
      <c r="U383" s="35"/>
      <c r="V383" s="35"/>
      <c r="W383" s="35"/>
      <c r="X383" s="35"/>
      <c r="Y383" s="35"/>
      <c r="Z383" s="35"/>
      <c r="AA383" s="35"/>
      <c r="AB383" s="35"/>
      <c r="AC383" s="35"/>
      <c r="AD383" s="35"/>
      <c r="AE383" s="35"/>
      <c r="AR383" s="205" t="s">
        <v>218</v>
      </c>
      <c r="AT383" s="205" t="s">
        <v>214</v>
      </c>
      <c r="AU383" s="205" t="s">
        <v>85</v>
      </c>
      <c r="AY383" s="18" t="s">
        <v>209</v>
      </c>
      <c r="BE383" s="206">
        <f t="shared" si="74"/>
        <v>0</v>
      </c>
      <c r="BF383" s="206">
        <f t="shared" si="75"/>
        <v>0</v>
      </c>
      <c r="BG383" s="206">
        <f t="shared" si="76"/>
        <v>0</v>
      </c>
      <c r="BH383" s="206">
        <f t="shared" si="77"/>
        <v>0</v>
      </c>
      <c r="BI383" s="206">
        <f t="shared" si="78"/>
        <v>0</v>
      </c>
      <c r="BJ383" s="18" t="s">
        <v>85</v>
      </c>
      <c r="BK383" s="206">
        <f t="shared" si="79"/>
        <v>0</v>
      </c>
      <c r="BL383" s="18" t="s">
        <v>218</v>
      </c>
      <c r="BM383" s="205" t="s">
        <v>9587</v>
      </c>
    </row>
    <row r="384" spans="1:65" s="2" customFormat="1" ht="16.5" customHeight="1">
      <c r="A384" s="35"/>
      <c r="B384" s="36"/>
      <c r="C384" s="193" t="s">
        <v>2812</v>
      </c>
      <c r="D384" s="193" t="s">
        <v>214</v>
      </c>
      <c r="E384" s="194" t="s">
        <v>9588</v>
      </c>
      <c r="F384" s="195" t="s">
        <v>9589</v>
      </c>
      <c r="G384" s="196" t="s">
        <v>8823</v>
      </c>
      <c r="H384" s="197">
        <v>1</v>
      </c>
      <c r="I384" s="198"/>
      <c r="J384" s="199">
        <f t="shared" si="70"/>
        <v>0</v>
      </c>
      <c r="K384" s="200"/>
      <c r="L384" s="40"/>
      <c r="M384" s="201" t="s">
        <v>1</v>
      </c>
      <c r="N384" s="202" t="s">
        <v>42</v>
      </c>
      <c r="O384" s="72"/>
      <c r="P384" s="203">
        <f t="shared" si="71"/>
        <v>0</v>
      </c>
      <c r="Q384" s="203">
        <v>0</v>
      </c>
      <c r="R384" s="203">
        <f t="shared" si="72"/>
        <v>0</v>
      </c>
      <c r="S384" s="203">
        <v>0</v>
      </c>
      <c r="T384" s="204">
        <f t="shared" si="73"/>
        <v>0</v>
      </c>
      <c r="U384" s="35"/>
      <c r="V384" s="35"/>
      <c r="W384" s="35"/>
      <c r="X384" s="35"/>
      <c r="Y384" s="35"/>
      <c r="Z384" s="35"/>
      <c r="AA384" s="35"/>
      <c r="AB384" s="35"/>
      <c r="AC384" s="35"/>
      <c r="AD384" s="35"/>
      <c r="AE384" s="35"/>
      <c r="AR384" s="205" t="s">
        <v>218</v>
      </c>
      <c r="AT384" s="205" t="s">
        <v>214</v>
      </c>
      <c r="AU384" s="205" t="s">
        <v>85</v>
      </c>
      <c r="AY384" s="18" t="s">
        <v>209</v>
      </c>
      <c r="BE384" s="206">
        <f t="shared" si="74"/>
        <v>0</v>
      </c>
      <c r="BF384" s="206">
        <f t="shared" si="75"/>
        <v>0</v>
      </c>
      <c r="BG384" s="206">
        <f t="shared" si="76"/>
        <v>0</v>
      </c>
      <c r="BH384" s="206">
        <f t="shared" si="77"/>
        <v>0</v>
      </c>
      <c r="BI384" s="206">
        <f t="shared" si="78"/>
        <v>0</v>
      </c>
      <c r="BJ384" s="18" t="s">
        <v>85</v>
      </c>
      <c r="BK384" s="206">
        <f t="shared" si="79"/>
        <v>0</v>
      </c>
      <c r="BL384" s="18" t="s">
        <v>218</v>
      </c>
      <c r="BM384" s="205" t="s">
        <v>9590</v>
      </c>
    </row>
    <row r="385" spans="1:65" s="2" customFormat="1" ht="16.5" customHeight="1">
      <c r="A385" s="35"/>
      <c r="B385" s="36"/>
      <c r="C385" s="193" t="s">
        <v>2816</v>
      </c>
      <c r="D385" s="193" t="s">
        <v>214</v>
      </c>
      <c r="E385" s="194" t="s">
        <v>9591</v>
      </c>
      <c r="F385" s="195" t="s">
        <v>9592</v>
      </c>
      <c r="G385" s="196" t="s">
        <v>8823</v>
      </c>
      <c r="H385" s="197">
        <v>1</v>
      </c>
      <c r="I385" s="198"/>
      <c r="J385" s="199">
        <f t="shared" si="70"/>
        <v>0</v>
      </c>
      <c r="K385" s="200"/>
      <c r="L385" s="40"/>
      <c r="M385" s="201" t="s">
        <v>1</v>
      </c>
      <c r="N385" s="202" t="s">
        <v>42</v>
      </c>
      <c r="O385" s="72"/>
      <c r="P385" s="203">
        <f t="shared" si="71"/>
        <v>0</v>
      </c>
      <c r="Q385" s="203">
        <v>0</v>
      </c>
      <c r="R385" s="203">
        <f t="shared" si="72"/>
        <v>0</v>
      </c>
      <c r="S385" s="203">
        <v>0</v>
      </c>
      <c r="T385" s="204">
        <f t="shared" si="73"/>
        <v>0</v>
      </c>
      <c r="U385" s="35"/>
      <c r="V385" s="35"/>
      <c r="W385" s="35"/>
      <c r="X385" s="35"/>
      <c r="Y385" s="35"/>
      <c r="Z385" s="35"/>
      <c r="AA385" s="35"/>
      <c r="AB385" s="35"/>
      <c r="AC385" s="35"/>
      <c r="AD385" s="35"/>
      <c r="AE385" s="35"/>
      <c r="AR385" s="205" t="s">
        <v>218</v>
      </c>
      <c r="AT385" s="205" t="s">
        <v>214</v>
      </c>
      <c r="AU385" s="205" t="s">
        <v>85</v>
      </c>
      <c r="AY385" s="18" t="s">
        <v>209</v>
      </c>
      <c r="BE385" s="206">
        <f t="shared" si="74"/>
        <v>0</v>
      </c>
      <c r="BF385" s="206">
        <f t="shared" si="75"/>
        <v>0</v>
      </c>
      <c r="BG385" s="206">
        <f t="shared" si="76"/>
        <v>0</v>
      </c>
      <c r="BH385" s="206">
        <f t="shared" si="77"/>
        <v>0</v>
      </c>
      <c r="BI385" s="206">
        <f t="shared" si="78"/>
        <v>0</v>
      </c>
      <c r="BJ385" s="18" t="s">
        <v>85</v>
      </c>
      <c r="BK385" s="206">
        <f t="shared" si="79"/>
        <v>0</v>
      </c>
      <c r="BL385" s="18" t="s">
        <v>218</v>
      </c>
      <c r="BM385" s="205" t="s">
        <v>9593</v>
      </c>
    </row>
    <row r="386" spans="1:65" s="2" customFormat="1" ht="16.5" customHeight="1">
      <c r="A386" s="35"/>
      <c r="B386" s="36"/>
      <c r="C386" s="193" t="s">
        <v>2821</v>
      </c>
      <c r="D386" s="193" t="s">
        <v>214</v>
      </c>
      <c r="E386" s="194" t="s">
        <v>9594</v>
      </c>
      <c r="F386" s="195" t="s">
        <v>9595</v>
      </c>
      <c r="G386" s="196" t="s">
        <v>8823</v>
      </c>
      <c r="H386" s="197">
        <v>1</v>
      </c>
      <c r="I386" s="198"/>
      <c r="J386" s="199">
        <f t="shared" si="70"/>
        <v>0</v>
      </c>
      <c r="K386" s="200"/>
      <c r="L386" s="40"/>
      <c r="M386" s="201" t="s">
        <v>1</v>
      </c>
      <c r="N386" s="202" t="s">
        <v>42</v>
      </c>
      <c r="O386" s="72"/>
      <c r="P386" s="203">
        <f t="shared" si="71"/>
        <v>0</v>
      </c>
      <c r="Q386" s="203">
        <v>0</v>
      </c>
      <c r="R386" s="203">
        <f t="shared" si="72"/>
        <v>0</v>
      </c>
      <c r="S386" s="203">
        <v>0</v>
      </c>
      <c r="T386" s="204">
        <f t="shared" si="73"/>
        <v>0</v>
      </c>
      <c r="U386" s="35"/>
      <c r="V386" s="35"/>
      <c r="W386" s="35"/>
      <c r="X386" s="35"/>
      <c r="Y386" s="35"/>
      <c r="Z386" s="35"/>
      <c r="AA386" s="35"/>
      <c r="AB386" s="35"/>
      <c r="AC386" s="35"/>
      <c r="AD386" s="35"/>
      <c r="AE386" s="35"/>
      <c r="AR386" s="205" t="s">
        <v>218</v>
      </c>
      <c r="AT386" s="205" t="s">
        <v>214</v>
      </c>
      <c r="AU386" s="205" t="s">
        <v>85</v>
      </c>
      <c r="AY386" s="18" t="s">
        <v>209</v>
      </c>
      <c r="BE386" s="206">
        <f t="shared" si="74"/>
        <v>0</v>
      </c>
      <c r="BF386" s="206">
        <f t="shared" si="75"/>
        <v>0</v>
      </c>
      <c r="BG386" s="206">
        <f t="shared" si="76"/>
        <v>0</v>
      </c>
      <c r="BH386" s="206">
        <f t="shared" si="77"/>
        <v>0</v>
      </c>
      <c r="BI386" s="206">
        <f t="shared" si="78"/>
        <v>0</v>
      </c>
      <c r="BJ386" s="18" t="s">
        <v>85</v>
      </c>
      <c r="BK386" s="206">
        <f t="shared" si="79"/>
        <v>0</v>
      </c>
      <c r="BL386" s="18" t="s">
        <v>218</v>
      </c>
      <c r="BM386" s="205" t="s">
        <v>9596</v>
      </c>
    </row>
    <row r="387" spans="1:65" s="2" customFormat="1" ht="16.5" customHeight="1">
      <c r="A387" s="35"/>
      <c r="B387" s="36"/>
      <c r="C387" s="193" t="s">
        <v>2825</v>
      </c>
      <c r="D387" s="193" t="s">
        <v>214</v>
      </c>
      <c r="E387" s="194" t="s">
        <v>9597</v>
      </c>
      <c r="F387" s="195" t="s">
        <v>9598</v>
      </c>
      <c r="G387" s="196" t="s">
        <v>8823</v>
      </c>
      <c r="H387" s="197">
        <v>1</v>
      </c>
      <c r="I387" s="198"/>
      <c r="J387" s="199">
        <f t="shared" si="70"/>
        <v>0</v>
      </c>
      <c r="K387" s="200"/>
      <c r="L387" s="40"/>
      <c r="M387" s="201" t="s">
        <v>1</v>
      </c>
      <c r="N387" s="202" t="s">
        <v>42</v>
      </c>
      <c r="O387" s="72"/>
      <c r="P387" s="203">
        <f t="shared" si="71"/>
        <v>0</v>
      </c>
      <c r="Q387" s="203">
        <v>0</v>
      </c>
      <c r="R387" s="203">
        <f t="shared" si="72"/>
        <v>0</v>
      </c>
      <c r="S387" s="203">
        <v>0</v>
      </c>
      <c r="T387" s="204">
        <f t="shared" si="73"/>
        <v>0</v>
      </c>
      <c r="U387" s="35"/>
      <c r="V387" s="35"/>
      <c r="W387" s="35"/>
      <c r="X387" s="35"/>
      <c r="Y387" s="35"/>
      <c r="Z387" s="35"/>
      <c r="AA387" s="35"/>
      <c r="AB387" s="35"/>
      <c r="AC387" s="35"/>
      <c r="AD387" s="35"/>
      <c r="AE387" s="35"/>
      <c r="AR387" s="205" t="s">
        <v>218</v>
      </c>
      <c r="AT387" s="205" t="s">
        <v>214</v>
      </c>
      <c r="AU387" s="205" t="s">
        <v>85</v>
      </c>
      <c r="AY387" s="18" t="s">
        <v>209</v>
      </c>
      <c r="BE387" s="206">
        <f t="shared" si="74"/>
        <v>0</v>
      </c>
      <c r="BF387" s="206">
        <f t="shared" si="75"/>
        <v>0</v>
      </c>
      <c r="BG387" s="206">
        <f t="shared" si="76"/>
        <v>0</v>
      </c>
      <c r="BH387" s="206">
        <f t="shared" si="77"/>
        <v>0</v>
      </c>
      <c r="BI387" s="206">
        <f t="shared" si="78"/>
        <v>0</v>
      </c>
      <c r="BJ387" s="18" t="s">
        <v>85</v>
      </c>
      <c r="BK387" s="206">
        <f t="shared" si="79"/>
        <v>0</v>
      </c>
      <c r="BL387" s="18" t="s">
        <v>218</v>
      </c>
      <c r="BM387" s="205" t="s">
        <v>9599</v>
      </c>
    </row>
    <row r="388" spans="1:65" s="2" customFormat="1" ht="37.9" customHeight="1">
      <c r="A388" s="35"/>
      <c r="B388" s="36"/>
      <c r="C388" s="193" t="s">
        <v>2861</v>
      </c>
      <c r="D388" s="193" t="s">
        <v>214</v>
      </c>
      <c r="E388" s="194" t="s">
        <v>9600</v>
      </c>
      <c r="F388" s="195" t="s">
        <v>9601</v>
      </c>
      <c r="G388" s="196" t="s">
        <v>8823</v>
      </c>
      <c r="H388" s="197">
        <v>1</v>
      </c>
      <c r="I388" s="198"/>
      <c r="J388" s="199">
        <f t="shared" si="70"/>
        <v>0</v>
      </c>
      <c r="K388" s="200"/>
      <c r="L388" s="40"/>
      <c r="M388" s="201" t="s">
        <v>1</v>
      </c>
      <c r="N388" s="202" t="s">
        <v>42</v>
      </c>
      <c r="O388" s="72"/>
      <c r="P388" s="203">
        <f t="shared" si="71"/>
        <v>0</v>
      </c>
      <c r="Q388" s="203">
        <v>0</v>
      </c>
      <c r="R388" s="203">
        <f t="shared" si="72"/>
        <v>0</v>
      </c>
      <c r="S388" s="203">
        <v>0</v>
      </c>
      <c r="T388" s="204">
        <f t="shared" si="73"/>
        <v>0</v>
      </c>
      <c r="U388" s="35"/>
      <c r="V388" s="35"/>
      <c r="W388" s="35"/>
      <c r="X388" s="35"/>
      <c r="Y388" s="35"/>
      <c r="Z388" s="35"/>
      <c r="AA388" s="35"/>
      <c r="AB388" s="35"/>
      <c r="AC388" s="35"/>
      <c r="AD388" s="35"/>
      <c r="AE388" s="35"/>
      <c r="AR388" s="205" t="s">
        <v>218</v>
      </c>
      <c r="AT388" s="205" t="s">
        <v>214</v>
      </c>
      <c r="AU388" s="205" t="s">
        <v>85</v>
      </c>
      <c r="AY388" s="18" t="s">
        <v>209</v>
      </c>
      <c r="BE388" s="206">
        <f t="shared" si="74"/>
        <v>0</v>
      </c>
      <c r="BF388" s="206">
        <f t="shared" si="75"/>
        <v>0</v>
      </c>
      <c r="BG388" s="206">
        <f t="shared" si="76"/>
        <v>0</v>
      </c>
      <c r="BH388" s="206">
        <f t="shared" si="77"/>
        <v>0</v>
      </c>
      <c r="BI388" s="206">
        <f t="shared" si="78"/>
        <v>0</v>
      </c>
      <c r="BJ388" s="18" t="s">
        <v>85</v>
      </c>
      <c r="BK388" s="206">
        <f t="shared" si="79"/>
        <v>0</v>
      </c>
      <c r="BL388" s="18" t="s">
        <v>218</v>
      </c>
      <c r="BM388" s="205" t="s">
        <v>9602</v>
      </c>
    </row>
    <row r="389" spans="1:65" s="2" customFormat="1" ht="16.5" customHeight="1">
      <c r="A389" s="35"/>
      <c r="B389" s="36"/>
      <c r="C389" s="193" t="s">
        <v>2867</v>
      </c>
      <c r="D389" s="193" t="s">
        <v>214</v>
      </c>
      <c r="E389" s="194" t="s">
        <v>9603</v>
      </c>
      <c r="F389" s="195" t="s">
        <v>9604</v>
      </c>
      <c r="G389" s="196" t="s">
        <v>8823</v>
      </c>
      <c r="H389" s="197">
        <v>1</v>
      </c>
      <c r="I389" s="198"/>
      <c r="J389" s="199">
        <f t="shared" si="70"/>
        <v>0</v>
      </c>
      <c r="K389" s="200"/>
      <c r="L389" s="40"/>
      <c r="M389" s="201" t="s">
        <v>1</v>
      </c>
      <c r="N389" s="202" t="s">
        <v>42</v>
      </c>
      <c r="O389" s="72"/>
      <c r="P389" s="203">
        <f t="shared" si="71"/>
        <v>0</v>
      </c>
      <c r="Q389" s="203">
        <v>0</v>
      </c>
      <c r="R389" s="203">
        <f t="shared" si="72"/>
        <v>0</v>
      </c>
      <c r="S389" s="203">
        <v>0</v>
      </c>
      <c r="T389" s="204">
        <f t="shared" si="73"/>
        <v>0</v>
      </c>
      <c r="U389" s="35"/>
      <c r="V389" s="35"/>
      <c r="W389" s="35"/>
      <c r="X389" s="35"/>
      <c r="Y389" s="35"/>
      <c r="Z389" s="35"/>
      <c r="AA389" s="35"/>
      <c r="AB389" s="35"/>
      <c r="AC389" s="35"/>
      <c r="AD389" s="35"/>
      <c r="AE389" s="35"/>
      <c r="AR389" s="205" t="s">
        <v>218</v>
      </c>
      <c r="AT389" s="205" t="s">
        <v>214</v>
      </c>
      <c r="AU389" s="205" t="s">
        <v>85</v>
      </c>
      <c r="AY389" s="18" t="s">
        <v>209</v>
      </c>
      <c r="BE389" s="206">
        <f t="shared" si="74"/>
        <v>0</v>
      </c>
      <c r="BF389" s="206">
        <f t="shared" si="75"/>
        <v>0</v>
      </c>
      <c r="BG389" s="206">
        <f t="shared" si="76"/>
        <v>0</v>
      </c>
      <c r="BH389" s="206">
        <f t="shared" si="77"/>
        <v>0</v>
      </c>
      <c r="BI389" s="206">
        <f t="shared" si="78"/>
        <v>0</v>
      </c>
      <c r="BJ389" s="18" t="s">
        <v>85</v>
      </c>
      <c r="BK389" s="206">
        <f t="shared" si="79"/>
        <v>0</v>
      </c>
      <c r="BL389" s="18" t="s">
        <v>218</v>
      </c>
      <c r="BM389" s="205" t="s">
        <v>9605</v>
      </c>
    </row>
    <row r="390" spans="1:65" s="2" customFormat="1" ht="24.2" customHeight="1">
      <c r="A390" s="35"/>
      <c r="B390" s="36"/>
      <c r="C390" s="193" t="s">
        <v>2869</v>
      </c>
      <c r="D390" s="193" t="s">
        <v>214</v>
      </c>
      <c r="E390" s="194" t="s">
        <v>9606</v>
      </c>
      <c r="F390" s="195" t="s">
        <v>9607</v>
      </c>
      <c r="G390" s="196" t="s">
        <v>2761</v>
      </c>
      <c r="H390" s="197">
        <v>5</v>
      </c>
      <c r="I390" s="198"/>
      <c r="J390" s="199">
        <f t="shared" si="70"/>
        <v>0</v>
      </c>
      <c r="K390" s="200"/>
      <c r="L390" s="40"/>
      <c r="M390" s="201" t="s">
        <v>1</v>
      </c>
      <c r="N390" s="202" t="s">
        <v>42</v>
      </c>
      <c r="O390" s="72"/>
      <c r="P390" s="203">
        <f t="shared" si="71"/>
        <v>0</v>
      </c>
      <c r="Q390" s="203">
        <v>0</v>
      </c>
      <c r="R390" s="203">
        <f t="shared" si="72"/>
        <v>0</v>
      </c>
      <c r="S390" s="203">
        <v>0</v>
      </c>
      <c r="T390" s="204">
        <f t="shared" si="73"/>
        <v>0</v>
      </c>
      <c r="U390" s="35"/>
      <c r="V390" s="35"/>
      <c r="W390" s="35"/>
      <c r="X390" s="35"/>
      <c r="Y390" s="35"/>
      <c r="Z390" s="35"/>
      <c r="AA390" s="35"/>
      <c r="AB390" s="35"/>
      <c r="AC390" s="35"/>
      <c r="AD390" s="35"/>
      <c r="AE390" s="35"/>
      <c r="AR390" s="205" t="s">
        <v>218</v>
      </c>
      <c r="AT390" s="205" t="s">
        <v>214</v>
      </c>
      <c r="AU390" s="205" t="s">
        <v>85</v>
      </c>
      <c r="AY390" s="18" t="s">
        <v>209</v>
      </c>
      <c r="BE390" s="206">
        <f t="shared" si="74"/>
        <v>0</v>
      </c>
      <c r="BF390" s="206">
        <f t="shared" si="75"/>
        <v>0</v>
      </c>
      <c r="BG390" s="206">
        <f t="shared" si="76"/>
        <v>0</v>
      </c>
      <c r="BH390" s="206">
        <f t="shared" si="77"/>
        <v>0</v>
      </c>
      <c r="BI390" s="206">
        <f t="shared" si="78"/>
        <v>0</v>
      </c>
      <c r="BJ390" s="18" t="s">
        <v>85</v>
      </c>
      <c r="BK390" s="206">
        <f t="shared" si="79"/>
        <v>0</v>
      </c>
      <c r="BL390" s="18" t="s">
        <v>218</v>
      </c>
      <c r="BM390" s="205" t="s">
        <v>9608</v>
      </c>
    </row>
    <row r="391" spans="1:65" s="2" customFormat="1" ht="16.5" customHeight="1">
      <c r="A391" s="35"/>
      <c r="B391" s="36"/>
      <c r="C391" s="193" t="s">
        <v>2874</v>
      </c>
      <c r="D391" s="193" t="s">
        <v>214</v>
      </c>
      <c r="E391" s="194" t="s">
        <v>9609</v>
      </c>
      <c r="F391" s="195" t="s">
        <v>9610</v>
      </c>
      <c r="G391" s="196" t="s">
        <v>8823</v>
      </c>
      <c r="H391" s="197">
        <v>1</v>
      </c>
      <c r="I391" s="198"/>
      <c r="J391" s="199">
        <f t="shared" si="70"/>
        <v>0</v>
      </c>
      <c r="K391" s="200"/>
      <c r="L391" s="40"/>
      <c r="M391" s="201" t="s">
        <v>1</v>
      </c>
      <c r="N391" s="202" t="s">
        <v>42</v>
      </c>
      <c r="O391" s="72"/>
      <c r="P391" s="203">
        <f t="shared" si="71"/>
        <v>0</v>
      </c>
      <c r="Q391" s="203">
        <v>0</v>
      </c>
      <c r="R391" s="203">
        <f t="shared" si="72"/>
        <v>0</v>
      </c>
      <c r="S391" s="203">
        <v>0</v>
      </c>
      <c r="T391" s="204">
        <f t="shared" si="73"/>
        <v>0</v>
      </c>
      <c r="U391" s="35"/>
      <c r="V391" s="35"/>
      <c r="W391" s="35"/>
      <c r="X391" s="35"/>
      <c r="Y391" s="35"/>
      <c r="Z391" s="35"/>
      <c r="AA391" s="35"/>
      <c r="AB391" s="35"/>
      <c r="AC391" s="35"/>
      <c r="AD391" s="35"/>
      <c r="AE391" s="35"/>
      <c r="AR391" s="205" t="s">
        <v>218</v>
      </c>
      <c r="AT391" s="205" t="s">
        <v>214</v>
      </c>
      <c r="AU391" s="205" t="s">
        <v>85</v>
      </c>
      <c r="AY391" s="18" t="s">
        <v>209</v>
      </c>
      <c r="BE391" s="206">
        <f t="shared" si="74"/>
        <v>0</v>
      </c>
      <c r="BF391" s="206">
        <f t="shared" si="75"/>
        <v>0</v>
      </c>
      <c r="BG391" s="206">
        <f t="shared" si="76"/>
        <v>0</v>
      </c>
      <c r="BH391" s="206">
        <f t="shared" si="77"/>
        <v>0</v>
      </c>
      <c r="BI391" s="206">
        <f t="shared" si="78"/>
        <v>0</v>
      </c>
      <c r="BJ391" s="18" t="s">
        <v>85</v>
      </c>
      <c r="BK391" s="206">
        <f t="shared" si="79"/>
        <v>0</v>
      </c>
      <c r="BL391" s="18" t="s">
        <v>218</v>
      </c>
      <c r="BM391" s="205" t="s">
        <v>9611</v>
      </c>
    </row>
    <row r="392" spans="1:65" s="2" customFormat="1" ht="24.2" customHeight="1">
      <c r="A392" s="35"/>
      <c r="B392" s="36"/>
      <c r="C392" s="193" t="s">
        <v>2880</v>
      </c>
      <c r="D392" s="193" t="s">
        <v>214</v>
      </c>
      <c r="E392" s="194" t="s">
        <v>9612</v>
      </c>
      <c r="F392" s="195" t="s">
        <v>9613</v>
      </c>
      <c r="G392" s="196" t="s">
        <v>8823</v>
      </c>
      <c r="H392" s="197">
        <v>1</v>
      </c>
      <c r="I392" s="198"/>
      <c r="J392" s="199">
        <f t="shared" si="70"/>
        <v>0</v>
      </c>
      <c r="K392" s="200"/>
      <c r="L392" s="40"/>
      <c r="M392" s="201" t="s">
        <v>1</v>
      </c>
      <c r="N392" s="202" t="s">
        <v>42</v>
      </c>
      <c r="O392" s="72"/>
      <c r="P392" s="203">
        <f t="shared" si="71"/>
        <v>0</v>
      </c>
      <c r="Q392" s="203">
        <v>0</v>
      </c>
      <c r="R392" s="203">
        <f t="shared" si="72"/>
        <v>0</v>
      </c>
      <c r="S392" s="203">
        <v>0</v>
      </c>
      <c r="T392" s="204">
        <f t="shared" si="73"/>
        <v>0</v>
      </c>
      <c r="U392" s="35"/>
      <c r="V392" s="35"/>
      <c r="W392" s="35"/>
      <c r="X392" s="35"/>
      <c r="Y392" s="35"/>
      <c r="Z392" s="35"/>
      <c r="AA392" s="35"/>
      <c r="AB392" s="35"/>
      <c r="AC392" s="35"/>
      <c r="AD392" s="35"/>
      <c r="AE392" s="35"/>
      <c r="AR392" s="205" t="s">
        <v>218</v>
      </c>
      <c r="AT392" s="205" t="s">
        <v>214</v>
      </c>
      <c r="AU392" s="205" t="s">
        <v>85</v>
      </c>
      <c r="AY392" s="18" t="s">
        <v>209</v>
      </c>
      <c r="BE392" s="206">
        <f t="shared" si="74"/>
        <v>0</v>
      </c>
      <c r="BF392" s="206">
        <f t="shared" si="75"/>
        <v>0</v>
      </c>
      <c r="BG392" s="206">
        <f t="shared" si="76"/>
        <v>0</v>
      </c>
      <c r="BH392" s="206">
        <f t="shared" si="77"/>
        <v>0</v>
      </c>
      <c r="BI392" s="206">
        <f t="shared" si="78"/>
        <v>0</v>
      </c>
      <c r="BJ392" s="18" t="s">
        <v>85</v>
      </c>
      <c r="BK392" s="206">
        <f t="shared" si="79"/>
        <v>0</v>
      </c>
      <c r="BL392" s="18" t="s">
        <v>218</v>
      </c>
      <c r="BM392" s="205" t="s">
        <v>9614</v>
      </c>
    </row>
    <row r="393" spans="1:65" s="2" customFormat="1" ht="21.75" customHeight="1">
      <c r="A393" s="35"/>
      <c r="B393" s="36"/>
      <c r="C393" s="193" t="s">
        <v>2884</v>
      </c>
      <c r="D393" s="193" t="s">
        <v>214</v>
      </c>
      <c r="E393" s="194" t="s">
        <v>9615</v>
      </c>
      <c r="F393" s="195" t="s">
        <v>9616</v>
      </c>
      <c r="G393" s="196" t="s">
        <v>8823</v>
      </c>
      <c r="H393" s="197">
        <v>1</v>
      </c>
      <c r="I393" s="198"/>
      <c r="J393" s="199">
        <f t="shared" si="70"/>
        <v>0</v>
      </c>
      <c r="K393" s="200"/>
      <c r="L393" s="40"/>
      <c r="M393" s="201" t="s">
        <v>1</v>
      </c>
      <c r="N393" s="202" t="s">
        <v>42</v>
      </c>
      <c r="O393" s="72"/>
      <c r="P393" s="203">
        <f t="shared" si="71"/>
        <v>0</v>
      </c>
      <c r="Q393" s="203">
        <v>0</v>
      </c>
      <c r="R393" s="203">
        <f t="shared" si="72"/>
        <v>0</v>
      </c>
      <c r="S393" s="203">
        <v>0</v>
      </c>
      <c r="T393" s="204">
        <f t="shared" si="73"/>
        <v>0</v>
      </c>
      <c r="U393" s="35"/>
      <c r="V393" s="35"/>
      <c r="W393" s="35"/>
      <c r="X393" s="35"/>
      <c r="Y393" s="35"/>
      <c r="Z393" s="35"/>
      <c r="AA393" s="35"/>
      <c r="AB393" s="35"/>
      <c r="AC393" s="35"/>
      <c r="AD393" s="35"/>
      <c r="AE393" s="35"/>
      <c r="AR393" s="205" t="s">
        <v>218</v>
      </c>
      <c r="AT393" s="205" t="s">
        <v>214</v>
      </c>
      <c r="AU393" s="205" t="s">
        <v>85</v>
      </c>
      <c r="AY393" s="18" t="s">
        <v>209</v>
      </c>
      <c r="BE393" s="206">
        <f t="shared" si="74"/>
        <v>0</v>
      </c>
      <c r="BF393" s="206">
        <f t="shared" si="75"/>
        <v>0</v>
      </c>
      <c r="BG393" s="206">
        <f t="shared" si="76"/>
        <v>0</v>
      </c>
      <c r="BH393" s="206">
        <f t="shared" si="77"/>
        <v>0</v>
      </c>
      <c r="BI393" s="206">
        <f t="shared" si="78"/>
        <v>0</v>
      </c>
      <c r="BJ393" s="18" t="s">
        <v>85</v>
      </c>
      <c r="BK393" s="206">
        <f t="shared" si="79"/>
        <v>0</v>
      </c>
      <c r="BL393" s="18" t="s">
        <v>218</v>
      </c>
      <c r="BM393" s="205" t="s">
        <v>9617</v>
      </c>
    </row>
    <row r="394" spans="1:65" s="2" customFormat="1" ht="175.5">
      <c r="A394" s="35"/>
      <c r="B394" s="36"/>
      <c r="C394" s="37"/>
      <c r="D394" s="214" t="s">
        <v>807</v>
      </c>
      <c r="E394" s="37"/>
      <c r="F394" s="256" t="s">
        <v>9618</v>
      </c>
      <c r="G394" s="37"/>
      <c r="H394" s="37"/>
      <c r="I394" s="257"/>
      <c r="J394" s="37"/>
      <c r="K394" s="37"/>
      <c r="L394" s="40"/>
      <c r="M394" s="258"/>
      <c r="N394" s="259"/>
      <c r="O394" s="72"/>
      <c r="P394" s="72"/>
      <c r="Q394" s="72"/>
      <c r="R394" s="72"/>
      <c r="S394" s="72"/>
      <c r="T394" s="73"/>
      <c r="U394" s="35"/>
      <c r="V394" s="35"/>
      <c r="W394" s="35"/>
      <c r="X394" s="35"/>
      <c r="Y394" s="35"/>
      <c r="Z394" s="35"/>
      <c r="AA394" s="35"/>
      <c r="AB394" s="35"/>
      <c r="AC394" s="35"/>
      <c r="AD394" s="35"/>
      <c r="AE394" s="35"/>
      <c r="AT394" s="18" t="s">
        <v>807</v>
      </c>
      <c r="AU394" s="18" t="s">
        <v>85</v>
      </c>
    </row>
    <row r="395" spans="1:65" s="2" customFormat="1" ht="16.5" customHeight="1">
      <c r="A395" s="35"/>
      <c r="B395" s="36"/>
      <c r="C395" s="193" t="s">
        <v>2889</v>
      </c>
      <c r="D395" s="193" t="s">
        <v>214</v>
      </c>
      <c r="E395" s="194" t="s">
        <v>9619</v>
      </c>
      <c r="F395" s="195" t="s">
        <v>9620</v>
      </c>
      <c r="G395" s="196" t="s">
        <v>8823</v>
      </c>
      <c r="H395" s="197">
        <v>1</v>
      </c>
      <c r="I395" s="198"/>
      <c r="J395" s="199">
        <f>ROUND(I395*H395,2)</f>
        <v>0</v>
      </c>
      <c r="K395" s="200"/>
      <c r="L395" s="40"/>
      <c r="M395" s="201" t="s">
        <v>1</v>
      </c>
      <c r="N395" s="202" t="s">
        <v>42</v>
      </c>
      <c r="O395" s="72"/>
      <c r="P395" s="203">
        <f>O395*H395</f>
        <v>0</v>
      </c>
      <c r="Q395" s="203">
        <v>0</v>
      </c>
      <c r="R395" s="203">
        <f>Q395*H395</f>
        <v>0</v>
      </c>
      <c r="S395" s="203">
        <v>0</v>
      </c>
      <c r="T395" s="204">
        <f>S395*H395</f>
        <v>0</v>
      </c>
      <c r="U395" s="35"/>
      <c r="V395" s="35"/>
      <c r="W395" s="35"/>
      <c r="X395" s="35"/>
      <c r="Y395" s="35"/>
      <c r="Z395" s="35"/>
      <c r="AA395" s="35"/>
      <c r="AB395" s="35"/>
      <c r="AC395" s="35"/>
      <c r="AD395" s="35"/>
      <c r="AE395" s="35"/>
      <c r="AR395" s="205" t="s">
        <v>218</v>
      </c>
      <c r="AT395" s="205" t="s">
        <v>214</v>
      </c>
      <c r="AU395" s="205" t="s">
        <v>85</v>
      </c>
      <c r="AY395" s="18" t="s">
        <v>209</v>
      </c>
      <c r="BE395" s="206">
        <f>IF(N395="základní",J395,0)</f>
        <v>0</v>
      </c>
      <c r="BF395" s="206">
        <f>IF(N395="snížená",J395,0)</f>
        <v>0</v>
      </c>
      <c r="BG395" s="206">
        <f>IF(N395="zákl. přenesená",J395,0)</f>
        <v>0</v>
      </c>
      <c r="BH395" s="206">
        <f>IF(N395="sníž. přenesená",J395,0)</f>
        <v>0</v>
      </c>
      <c r="BI395" s="206">
        <f>IF(N395="nulová",J395,0)</f>
        <v>0</v>
      </c>
      <c r="BJ395" s="18" t="s">
        <v>85</v>
      </c>
      <c r="BK395" s="206">
        <f>ROUND(I395*H395,2)</f>
        <v>0</v>
      </c>
      <c r="BL395" s="18" t="s">
        <v>218</v>
      </c>
      <c r="BM395" s="205" t="s">
        <v>9621</v>
      </c>
    </row>
    <row r="396" spans="1:65" s="2" customFormat="1" ht="24.2" customHeight="1">
      <c r="A396" s="35"/>
      <c r="B396" s="36"/>
      <c r="C396" s="193" t="s">
        <v>2909</v>
      </c>
      <c r="D396" s="193" t="s">
        <v>214</v>
      </c>
      <c r="E396" s="194" t="s">
        <v>9622</v>
      </c>
      <c r="F396" s="195" t="s">
        <v>9623</v>
      </c>
      <c r="G396" s="196" t="s">
        <v>8823</v>
      </c>
      <c r="H396" s="197">
        <v>1</v>
      </c>
      <c r="I396" s="198"/>
      <c r="J396" s="199">
        <f>ROUND(I396*H396,2)</f>
        <v>0</v>
      </c>
      <c r="K396" s="200"/>
      <c r="L396" s="40"/>
      <c r="M396" s="201" t="s">
        <v>1</v>
      </c>
      <c r="N396" s="202" t="s">
        <v>42</v>
      </c>
      <c r="O396" s="72"/>
      <c r="P396" s="203">
        <f>O396*H396</f>
        <v>0</v>
      </c>
      <c r="Q396" s="203">
        <v>0</v>
      </c>
      <c r="R396" s="203">
        <f>Q396*H396</f>
        <v>0</v>
      </c>
      <c r="S396" s="203">
        <v>0</v>
      </c>
      <c r="T396" s="204">
        <f>S396*H396</f>
        <v>0</v>
      </c>
      <c r="U396" s="35"/>
      <c r="V396" s="35"/>
      <c r="W396" s="35"/>
      <c r="X396" s="35"/>
      <c r="Y396" s="35"/>
      <c r="Z396" s="35"/>
      <c r="AA396" s="35"/>
      <c r="AB396" s="35"/>
      <c r="AC396" s="35"/>
      <c r="AD396" s="35"/>
      <c r="AE396" s="35"/>
      <c r="AR396" s="205" t="s">
        <v>218</v>
      </c>
      <c r="AT396" s="205" t="s">
        <v>214</v>
      </c>
      <c r="AU396" s="205" t="s">
        <v>85</v>
      </c>
      <c r="AY396" s="18" t="s">
        <v>209</v>
      </c>
      <c r="BE396" s="206">
        <f>IF(N396="základní",J396,0)</f>
        <v>0</v>
      </c>
      <c r="BF396" s="206">
        <f>IF(N396="snížená",J396,0)</f>
        <v>0</v>
      </c>
      <c r="BG396" s="206">
        <f>IF(N396="zákl. přenesená",J396,0)</f>
        <v>0</v>
      </c>
      <c r="BH396" s="206">
        <f>IF(N396="sníž. přenesená",J396,0)</f>
        <v>0</v>
      </c>
      <c r="BI396" s="206">
        <f>IF(N396="nulová",J396,0)</f>
        <v>0</v>
      </c>
      <c r="BJ396" s="18" t="s">
        <v>85</v>
      </c>
      <c r="BK396" s="206">
        <f>ROUND(I396*H396,2)</f>
        <v>0</v>
      </c>
      <c r="BL396" s="18" t="s">
        <v>218</v>
      </c>
      <c r="BM396" s="205" t="s">
        <v>9624</v>
      </c>
    </row>
    <row r="397" spans="1:65" s="2" customFormat="1" ht="16.5" customHeight="1">
      <c r="A397" s="35"/>
      <c r="B397" s="36"/>
      <c r="C397" s="193" t="s">
        <v>2914</v>
      </c>
      <c r="D397" s="193" t="s">
        <v>214</v>
      </c>
      <c r="E397" s="194" t="s">
        <v>9625</v>
      </c>
      <c r="F397" s="195" t="s">
        <v>9114</v>
      </c>
      <c r="G397" s="196" t="s">
        <v>1088</v>
      </c>
      <c r="H397" s="197">
        <v>1</v>
      </c>
      <c r="I397" s="198"/>
      <c r="J397" s="199">
        <f>ROUND(I397*H397,2)</f>
        <v>0</v>
      </c>
      <c r="K397" s="200"/>
      <c r="L397" s="40"/>
      <c r="M397" s="201" t="s">
        <v>1</v>
      </c>
      <c r="N397" s="202" t="s">
        <v>42</v>
      </c>
      <c r="O397" s="72"/>
      <c r="P397" s="203">
        <f>O397*H397</f>
        <v>0</v>
      </c>
      <c r="Q397" s="203">
        <v>0</v>
      </c>
      <c r="R397" s="203">
        <f>Q397*H397</f>
        <v>0</v>
      </c>
      <c r="S397" s="203">
        <v>0</v>
      </c>
      <c r="T397" s="204">
        <f>S397*H397</f>
        <v>0</v>
      </c>
      <c r="U397" s="35"/>
      <c r="V397" s="35"/>
      <c r="W397" s="35"/>
      <c r="X397" s="35"/>
      <c r="Y397" s="35"/>
      <c r="Z397" s="35"/>
      <c r="AA397" s="35"/>
      <c r="AB397" s="35"/>
      <c r="AC397" s="35"/>
      <c r="AD397" s="35"/>
      <c r="AE397" s="35"/>
      <c r="AR397" s="205" t="s">
        <v>218</v>
      </c>
      <c r="AT397" s="205" t="s">
        <v>214</v>
      </c>
      <c r="AU397" s="205" t="s">
        <v>85</v>
      </c>
      <c r="AY397" s="18" t="s">
        <v>209</v>
      </c>
      <c r="BE397" s="206">
        <f>IF(N397="základní",J397,0)</f>
        <v>0</v>
      </c>
      <c r="BF397" s="206">
        <f>IF(N397="snížená",J397,0)</f>
        <v>0</v>
      </c>
      <c r="BG397" s="206">
        <f>IF(N397="zákl. přenesená",J397,0)</f>
        <v>0</v>
      </c>
      <c r="BH397" s="206">
        <f>IF(N397="sníž. přenesená",J397,0)</f>
        <v>0</v>
      </c>
      <c r="BI397" s="206">
        <f>IF(N397="nulová",J397,0)</f>
        <v>0</v>
      </c>
      <c r="BJ397" s="18" t="s">
        <v>85</v>
      </c>
      <c r="BK397" s="206">
        <f>ROUND(I397*H397,2)</f>
        <v>0</v>
      </c>
      <c r="BL397" s="18" t="s">
        <v>218</v>
      </c>
      <c r="BM397" s="205" t="s">
        <v>9626</v>
      </c>
    </row>
    <row r="398" spans="1:65" s="2" customFormat="1" ht="16.5" customHeight="1">
      <c r="A398" s="35"/>
      <c r="B398" s="36"/>
      <c r="C398" s="193" t="s">
        <v>2917</v>
      </c>
      <c r="D398" s="193" t="s">
        <v>214</v>
      </c>
      <c r="E398" s="194" t="s">
        <v>9627</v>
      </c>
      <c r="F398" s="195" t="s">
        <v>9117</v>
      </c>
      <c r="G398" s="196" t="s">
        <v>1088</v>
      </c>
      <c r="H398" s="197">
        <v>1</v>
      </c>
      <c r="I398" s="198"/>
      <c r="J398" s="199">
        <f>ROUND(I398*H398,2)</f>
        <v>0</v>
      </c>
      <c r="K398" s="200"/>
      <c r="L398" s="40"/>
      <c r="M398" s="201" t="s">
        <v>1</v>
      </c>
      <c r="N398" s="202" t="s">
        <v>42</v>
      </c>
      <c r="O398" s="72"/>
      <c r="P398" s="203">
        <f>O398*H398</f>
        <v>0</v>
      </c>
      <c r="Q398" s="203">
        <v>0</v>
      </c>
      <c r="R398" s="203">
        <f>Q398*H398</f>
        <v>0</v>
      </c>
      <c r="S398" s="203">
        <v>0</v>
      </c>
      <c r="T398" s="204">
        <f>S398*H398</f>
        <v>0</v>
      </c>
      <c r="U398" s="35"/>
      <c r="V398" s="35"/>
      <c r="W398" s="35"/>
      <c r="X398" s="35"/>
      <c r="Y398" s="35"/>
      <c r="Z398" s="35"/>
      <c r="AA398" s="35"/>
      <c r="AB398" s="35"/>
      <c r="AC398" s="35"/>
      <c r="AD398" s="35"/>
      <c r="AE398" s="35"/>
      <c r="AR398" s="205" t="s">
        <v>218</v>
      </c>
      <c r="AT398" s="205" t="s">
        <v>214</v>
      </c>
      <c r="AU398" s="205" t="s">
        <v>85</v>
      </c>
      <c r="AY398" s="18" t="s">
        <v>209</v>
      </c>
      <c r="BE398" s="206">
        <f>IF(N398="základní",J398,0)</f>
        <v>0</v>
      </c>
      <c r="BF398" s="206">
        <f>IF(N398="snížená",J398,0)</f>
        <v>0</v>
      </c>
      <c r="BG398" s="206">
        <f>IF(N398="zákl. přenesená",J398,0)</f>
        <v>0</v>
      </c>
      <c r="BH398" s="206">
        <f>IF(N398="sníž. přenesená",J398,0)</f>
        <v>0</v>
      </c>
      <c r="BI398" s="206">
        <f>IF(N398="nulová",J398,0)</f>
        <v>0</v>
      </c>
      <c r="BJ398" s="18" t="s">
        <v>85</v>
      </c>
      <c r="BK398" s="206">
        <f>ROUND(I398*H398,2)</f>
        <v>0</v>
      </c>
      <c r="BL398" s="18" t="s">
        <v>218</v>
      </c>
      <c r="BM398" s="205" t="s">
        <v>9628</v>
      </c>
    </row>
    <row r="399" spans="1:65" s="2" customFormat="1" ht="19.5">
      <c r="A399" s="35"/>
      <c r="B399" s="36"/>
      <c r="C399" s="37"/>
      <c r="D399" s="214" t="s">
        <v>807</v>
      </c>
      <c r="E399" s="37"/>
      <c r="F399" s="256" t="s">
        <v>9119</v>
      </c>
      <c r="G399" s="37"/>
      <c r="H399" s="37"/>
      <c r="I399" s="257"/>
      <c r="J399" s="37"/>
      <c r="K399" s="37"/>
      <c r="L399" s="40"/>
      <c r="M399" s="258"/>
      <c r="N399" s="259"/>
      <c r="O399" s="72"/>
      <c r="P399" s="72"/>
      <c r="Q399" s="72"/>
      <c r="R399" s="72"/>
      <c r="S399" s="72"/>
      <c r="T399" s="73"/>
      <c r="U399" s="35"/>
      <c r="V399" s="35"/>
      <c r="W399" s="35"/>
      <c r="X399" s="35"/>
      <c r="Y399" s="35"/>
      <c r="Z399" s="35"/>
      <c r="AA399" s="35"/>
      <c r="AB399" s="35"/>
      <c r="AC399" s="35"/>
      <c r="AD399" s="35"/>
      <c r="AE399" s="35"/>
      <c r="AT399" s="18" t="s">
        <v>807</v>
      </c>
      <c r="AU399" s="18" t="s">
        <v>85</v>
      </c>
    </row>
    <row r="400" spans="1:65" s="12" customFormat="1" ht="25.9" customHeight="1">
      <c r="B400" s="177"/>
      <c r="C400" s="178"/>
      <c r="D400" s="179" t="s">
        <v>76</v>
      </c>
      <c r="E400" s="180" t="s">
        <v>9629</v>
      </c>
      <c r="F400" s="180" t="s">
        <v>9630</v>
      </c>
      <c r="G400" s="178"/>
      <c r="H400" s="178"/>
      <c r="I400" s="181"/>
      <c r="J400" s="182">
        <f>BK400</f>
        <v>0</v>
      </c>
      <c r="K400" s="178"/>
      <c r="L400" s="183"/>
      <c r="M400" s="184"/>
      <c r="N400" s="185"/>
      <c r="O400" s="185"/>
      <c r="P400" s="186">
        <f>SUM(P401:P431)</f>
        <v>0</v>
      </c>
      <c r="Q400" s="185"/>
      <c r="R400" s="186">
        <f>SUM(R401:R431)</f>
        <v>0</v>
      </c>
      <c r="S400" s="185"/>
      <c r="T400" s="187">
        <f>SUM(T401:T431)</f>
        <v>0</v>
      </c>
      <c r="AR400" s="188" t="s">
        <v>85</v>
      </c>
      <c r="AT400" s="189" t="s">
        <v>76</v>
      </c>
      <c r="AU400" s="189" t="s">
        <v>77</v>
      </c>
      <c r="AY400" s="188" t="s">
        <v>209</v>
      </c>
      <c r="BK400" s="190">
        <f>SUM(BK401:BK431)</f>
        <v>0</v>
      </c>
    </row>
    <row r="401" spans="1:65" s="2" customFormat="1" ht="24.2" customHeight="1">
      <c r="A401" s="35"/>
      <c r="B401" s="36"/>
      <c r="C401" s="193" t="s">
        <v>2921</v>
      </c>
      <c r="D401" s="193" t="s">
        <v>214</v>
      </c>
      <c r="E401" s="194" t="s">
        <v>9631</v>
      </c>
      <c r="F401" s="195" t="s">
        <v>9632</v>
      </c>
      <c r="G401" s="196" t="s">
        <v>2761</v>
      </c>
      <c r="H401" s="197">
        <v>45</v>
      </c>
      <c r="I401" s="198"/>
      <c r="J401" s="199">
        <f t="shared" ref="J401:J407" si="80">ROUND(I401*H401,2)</f>
        <v>0</v>
      </c>
      <c r="K401" s="200"/>
      <c r="L401" s="40"/>
      <c r="M401" s="201" t="s">
        <v>1</v>
      </c>
      <c r="N401" s="202" t="s">
        <v>42</v>
      </c>
      <c r="O401" s="72"/>
      <c r="P401" s="203">
        <f t="shared" ref="P401:P407" si="81">O401*H401</f>
        <v>0</v>
      </c>
      <c r="Q401" s="203">
        <v>0</v>
      </c>
      <c r="R401" s="203">
        <f t="shared" ref="R401:R407" si="82">Q401*H401</f>
        <v>0</v>
      </c>
      <c r="S401" s="203">
        <v>0</v>
      </c>
      <c r="T401" s="204">
        <f t="shared" ref="T401:T407" si="83">S401*H401</f>
        <v>0</v>
      </c>
      <c r="U401" s="35"/>
      <c r="V401" s="35"/>
      <c r="W401" s="35"/>
      <c r="X401" s="35"/>
      <c r="Y401" s="35"/>
      <c r="Z401" s="35"/>
      <c r="AA401" s="35"/>
      <c r="AB401" s="35"/>
      <c r="AC401" s="35"/>
      <c r="AD401" s="35"/>
      <c r="AE401" s="35"/>
      <c r="AR401" s="205" t="s">
        <v>218</v>
      </c>
      <c r="AT401" s="205" t="s">
        <v>214</v>
      </c>
      <c r="AU401" s="205" t="s">
        <v>85</v>
      </c>
      <c r="AY401" s="18" t="s">
        <v>209</v>
      </c>
      <c r="BE401" s="206">
        <f t="shared" ref="BE401:BE407" si="84">IF(N401="základní",J401,0)</f>
        <v>0</v>
      </c>
      <c r="BF401" s="206">
        <f t="shared" ref="BF401:BF407" si="85">IF(N401="snížená",J401,0)</f>
        <v>0</v>
      </c>
      <c r="BG401" s="206">
        <f t="shared" ref="BG401:BG407" si="86">IF(N401="zákl. přenesená",J401,0)</f>
        <v>0</v>
      </c>
      <c r="BH401" s="206">
        <f t="shared" ref="BH401:BH407" si="87">IF(N401="sníž. přenesená",J401,0)</f>
        <v>0</v>
      </c>
      <c r="BI401" s="206">
        <f t="shared" ref="BI401:BI407" si="88">IF(N401="nulová",J401,0)</f>
        <v>0</v>
      </c>
      <c r="BJ401" s="18" t="s">
        <v>85</v>
      </c>
      <c r="BK401" s="206">
        <f t="shared" ref="BK401:BK407" si="89">ROUND(I401*H401,2)</f>
        <v>0</v>
      </c>
      <c r="BL401" s="18" t="s">
        <v>218</v>
      </c>
      <c r="BM401" s="205" t="s">
        <v>9633</v>
      </c>
    </row>
    <row r="402" spans="1:65" s="2" customFormat="1" ht="24.2" customHeight="1">
      <c r="A402" s="35"/>
      <c r="B402" s="36"/>
      <c r="C402" s="193" t="s">
        <v>2929</v>
      </c>
      <c r="D402" s="193" t="s">
        <v>214</v>
      </c>
      <c r="E402" s="194" t="s">
        <v>9634</v>
      </c>
      <c r="F402" s="195" t="s">
        <v>9635</v>
      </c>
      <c r="G402" s="196" t="s">
        <v>2761</v>
      </c>
      <c r="H402" s="197">
        <v>50</v>
      </c>
      <c r="I402" s="198"/>
      <c r="J402" s="199">
        <f t="shared" si="80"/>
        <v>0</v>
      </c>
      <c r="K402" s="200"/>
      <c r="L402" s="40"/>
      <c r="M402" s="201" t="s">
        <v>1</v>
      </c>
      <c r="N402" s="202" t="s">
        <v>42</v>
      </c>
      <c r="O402" s="72"/>
      <c r="P402" s="203">
        <f t="shared" si="81"/>
        <v>0</v>
      </c>
      <c r="Q402" s="203">
        <v>0</v>
      </c>
      <c r="R402" s="203">
        <f t="shared" si="82"/>
        <v>0</v>
      </c>
      <c r="S402" s="203">
        <v>0</v>
      </c>
      <c r="T402" s="204">
        <f t="shared" si="83"/>
        <v>0</v>
      </c>
      <c r="U402" s="35"/>
      <c r="V402" s="35"/>
      <c r="W402" s="35"/>
      <c r="X402" s="35"/>
      <c r="Y402" s="35"/>
      <c r="Z402" s="35"/>
      <c r="AA402" s="35"/>
      <c r="AB402" s="35"/>
      <c r="AC402" s="35"/>
      <c r="AD402" s="35"/>
      <c r="AE402" s="35"/>
      <c r="AR402" s="205" t="s">
        <v>218</v>
      </c>
      <c r="AT402" s="205" t="s">
        <v>214</v>
      </c>
      <c r="AU402" s="205" t="s">
        <v>85</v>
      </c>
      <c r="AY402" s="18" t="s">
        <v>209</v>
      </c>
      <c r="BE402" s="206">
        <f t="shared" si="84"/>
        <v>0</v>
      </c>
      <c r="BF402" s="206">
        <f t="shared" si="85"/>
        <v>0</v>
      </c>
      <c r="BG402" s="206">
        <f t="shared" si="86"/>
        <v>0</v>
      </c>
      <c r="BH402" s="206">
        <f t="shared" si="87"/>
        <v>0</v>
      </c>
      <c r="BI402" s="206">
        <f t="shared" si="88"/>
        <v>0</v>
      </c>
      <c r="BJ402" s="18" t="s">
        <v>85</v>
      </c>
      <c r="BK402" s="206">
        <f t="shared" si="89"/>
        <v>0</v>
      </c>
      <c r="BL402" s="18" t="s">
        <v>218</v>
      </c>
      <c r="BM402" s="205" t="s">
        <v>9636</v>
      </c>
    </row>
    <row r="403" spans="1:65" s="2" customFormat="1" ht="24.2" customHeight="1">
      <c r="A403" s="35"/>
      <c r="B403" s="36"/>
      <c r="C403" s="193" t="s">
        <v>2934</v>
      </c>
      <c r="D403" s="193" t="s">
        <v>214</v>
      </c>
      <c r="E403" s="194" t="s">
        <v>9637</v>
      </c>
      <c r="F403" s="195" t="s">
        <v>9638</v>
      </c>
      <c r="G403" s="196" t="s">
        <v>217</v>
      </c>
      <c r="H403" s="197">
        <v>110</v>
      </c>
      <c r="I403" s="198"/>
      <c r="J403" s="199">
        <f t="shared" si="80"/>
        <v>0</v>
      </c>
      <c r="K403" s="200"/>
      <c r="L403" s="40"/>
      <c r="M403" s="201" t="s">
        <v>1</v>
      </c>
      <c r="N403" s="202" t="s">
        <v>42</v>
      </c>
      <c r="O403" s="72"/>
      <c r="P403" s="203">
        <f t="shared" si="81"/>
        <v>0</v>
      </c>
      <c r="Q403" s="203">
        <v>0</v>
      </c>
      <c r="R403" s="203">
        <f t="shared" si="82"/>
        <v>0</v>
      </c>
      <c r="S403" s="203">
        <v>0</v>
      </c>
      <c r="T403" s="204">
        <f t="shared" si="83"/>
        <v>0</v>
      </c>
      <c r="U403" s="35"/>
      <c r="V403" s="35"/>
      <c r="W403" s="35"/>
      <c r="X403" s="35"/>
      <c r="Y403" s="35"/>
      <c r="Z403" s="35"/>
      <c r="AA403" s="35"/>
      <c r="AB403" s="35"/>
      <c r="AC403" s="35"/>
      <c r="AD403" s="35"/>
      <c r="AE403" s="35"/>
      <c r="AR403" s="205" t="s">
        <v>218</v>
      </c>
      <c r="AT403" s="205" t="s">
        <v>214</v>
      </c>
      <c r="AU403" s="205" t="s">
        <v>85</v>
      </c>
      <c r="AY403" s="18" t="s">
        <v>209</v>
      </c>
      <c r="BE403" s="206">
        <f t="shared" si="84"/>
        <v>0</v>
      </c>
      <c r="BF403" s="206">
        <f t="shared" si="85"/>
        <v>0</v>
      </c>
      <c r="BG403" s="206">
        <f t="shared" si="86"/>
        <v>0</v>
      </c>
      <c r="BH403" s="206">
        <f t="shared" si="87"/>
        <v>0</v>
      </c>
      <c r="BI403" s="206">
        <f t="shared" si="88"/>
        <v>0</v>
      </c>
      <c r="BJ403" s="18" t="s">
        <v>85</v>
      </c>
      <c r="BK403" s="206">
        <f t="shared" si="89"/>
        <v>0</v>
      </c>
      <c r="BL403" s="18" t="s">
        <v>218</v>
      </c>
      <c r="BM403" s="205" t="s">
        <v>9639</v>
      </c>
    </row>
    <row r="404" spans="1:65" s="2" customFormat="1" ht="16.5" customHeight="1">
      <c r="A404" s="35"/>
      <c r="B404" s="36"/>
      <c r="C404" s="193" t="s">
        <v>2938</v>
      </c>
      <c r="D404" s="193" t="s">
        <v>214</v>
      </c>
      <c r="E404" s="194" t="s">
        <v>9640</v>
      </c>
      <c r="F404" s="195" t="s">
        <v>9641</v>
      </c>
      <c r="G404" s="196" t="s">
        <v>217</v>
      </c>
      <c r="H404" s="197">
        <v>12</v>
      </c>
      <c r="I404" s="198"/>
      <c r="J404" s="199">
        <f t="shared" si="80"/>
        <v>0</v>
      </c>
      <c r="K404" s="200"/>
      <c r="L404" s="40"/>
      <c r="M404" s="201" t="s">
        <v>1</v>
      </c>
      <c r="N404" s="202" t="s">
        <v>42</v>
      </c>
      <c r="O404" s="72"/>
      <c r="P404" s="203">
        <f t="shared" si="81"/>
        <v>0</v>
      </c>
      <c r="Q404" s="203">
        <v>0</v>
      </c>
      <c r="R404" s="203">
        <f t="shared" si="82"/>
        <v>0</v>
      </c>
      <c r="S404" s="203">
        <v>0</v>
      </c>
      <c r="T404" s="204">
        <f t="shared" si="83"/>
        <v>0</v>
      </c>
      <c r="U404" s="35"/>
      <c r="V404" s="35"/>
      <c r="W404" s="35"/>
      <c r="X404" s="35"/>
      <c r="Y404" s="35"/>
      <c r="Z404" s="35"/>
      <c r="AA404" s="35"/>
      <c r="AB404" s="35"/>
      <c r="AC404" s="35"/>
      <c r="AD404" s="35"/>
      <c r="AE404" s="35"/>
      <c r="AR404" s="205" t="s">
        <v>218</v>
      </c>
      <c r="AT404" s="205" t="s">
        <v>214</v>
      </c>
      <c r="AU404" s="205" t="s">
        <v>85</v>
      </c>
      <c r="AY404" s="18" t="s">
        <v>209</v>
      </c>
      <c r="BE404" s="206">
        <f t="shared" si="84"/>
        <v>0</v>
      </c>
      <c r="BF404" s="206">
        <f t="shared" si="85"/>
        <v>0</v>
      </c>
      <c r="BG404" s="206">
        <f t="shared" si="86"/>
        <v>0</v>
      </c>
      <c r="BH404" s="206">
        <f t="shared" si="87"/>
        <v>0</v>
      </c>
      <c r="BI404" s="206">
        <f t="shared" si="88"/>
        <v>0</v>
      </c>
      <c r="BJ404" s="18" t="s">
        <v>85</v>
      </c>
      <c r="BK404" s="206">
        <f t="shared" si="89"/>
        <v>0</v>
      </c>
      <c r="BL404" s="18" t="s">
        <v>218</v>
      </c>
      <c r="BM404" s="205" t="s">
        <v>9642</v>
      </c>
    </row>
    <row r="405" spans="1:65" s="2" customFormat="1" ht="16.5" customHeight="1">
      <c r="A405" s="35"/>
      <c r="B405" s="36"/>
      <c r="C405" s="193" t="s">
        <v>2942</v>
      </c>
      <c r="D405" s="193" t="s">
        <v>214</v>
      </c>
      <c r="E405" s="194" t="s">
        <v>9643</v>
      </c>
      <c r="F405" s="195" t="s">
        <v>9644</v>
      </c>
      <c r="G405" s="196" t="s">
        <v>2761</v>
      </c>
      <c r="H405" s="197">
        <v>120</v>
      </c>
      <c r="I405" s="198"/>
      <c r="J405" s="199">
        <f t="shared" si="80"/>
        <v>0</v>
      </c>
      <c r="K405" s="200"/>
      <c r="L405" s="40"/>
      <c r="M405" s="201" t="s">
        <v>1</v>
      </c>
      <c r="N405" s="202" t="s">
        <v>42</v>
      </c>
      <c r="O405" s="72"/>
      <c r="P405" s="203">
        <f t="shared" si="81"/>
        <v>0</v>
      </c>
      <c r="Q405" s="203">
        <v>0</v>
      </c>
      <c r="R405" s="203">
        <f t="shared" si="82"/>
        <v>0</v>
      </c>
      <c r="S405" s="203">
        <v>0</v>
      </c>
      <c r="T405" s="204">
        <f t="shared" si="83"/>
        <v>0</v>
      </c>
      <c r="U405" s="35"/>
      <c r="V405" s="35"/>
      <c r="W405" s="35"/>
      <c r="X405" s="35"/>
      <c r="Y405" s="35"/>
      <c r="Z405" s="35"/>
      <c r="AA405" s="35"/>
      <c r="AB405" s="35"/>
      <c r="AC405" s="35"/>
      <c r="AD405" s="35"/>
      <c r="AE405" s="35"/>
      <c r="AR405" s="205" t="s">
        <v>218</v>
      </c>
      <c r="AT405" s="205" t="s">
        <v>214</v>
      </c>
      <c r="AU405" s="205" t="s">
        <v>85</v>
      </c>
      <c r="AY405" s="18" t="s">
        <v>209</v>
      </c>
      <c r="BE405" s="206">
        <f t="shared" si="84"/>
        <v>0</v>
      </c>
      <c r="BF405" s="206">
        <f t="shared" si="85"/>
        <v>0</v>
      </c>
      <c r="BG405" s="206">
        <f t="shared" si="86"/>
        <v>0</v>
      </c>
      <c r="BH405" s="206">
        <f t="shared" si="87"/>
        <v>0</v>
      </c>
      <c r="BI405" s="206">
        <f t="shared" si="88"/>
        <v>0</v>
      </c>
      <c r="BJ405" s="18" t="s">
        <v>85</v>
      </c>
      <c r="BK405" s="206">
        <f t="shared" si="89"/>
        <v>0</v>
      </c>
      <c r="BL405" s="18" t="s">
        <v>218</v>
      </c>
      <c r="BM405" s="205" t="s">
        <v>9645</v>
      </c>
    </row>
    <row r="406" spans="1:65" s="2" customFormat="1" ht="24.2" customHeight="1">
      <c r="A406" s="35"/>
      <c r="B406" s="36"/>
      <c r="C406" s="193" t="s">
        <v>2946</v>
      </c>
      <c r="D406" s="193" t="s">
        <v>214</v>
      </c>
      <c r="E406" s="194" t="s">
        <v>9646</v>
      </c>
      <c r="F406" s="195" t="s">
        <v>9647</v>
      </c>
      <c r="G406" s="196" t="s">
        <v>2761</v>
      </c>
      <c r="H406" s="197">
        <v>140</v>
      </c>
      <c r="I406" s="198"/>
      <c r="J406" s="199">
        <f t="shared" si="80"/>
        <v>0</v>
      </c>
      <c r="K406" s="200"/>
      <c r="L406" s="40"/>
      <c r="M406" s="201" t="s">
        <v>1</v>
      </c>
      <c r="N406" s="202" t="s">
        <v>42</v>
      </c>
      <c r="O406" s="72"/>
      <c r="P406" s="203">
        <f t="shared" si="81"/>
        <v>0</v>
      </c>
      <c r="Q406" s="203">
        <v>0</v>
      </c>
      <c r="R406" s="203">
        <f t="shared" si="82"/>
        <v>0</v>
      </c>
      <c r="S406" s="203">
        <v>0</v>
      </c>
      <c r="T406" s="204">
        <f t="shared" si="83"/>
        <v>0</v>
      </c>
      <c r="U406" s="35"/>
      <c r="V406" s="35"/>
      <c r="W406" s="35"/>
      <c r="X406" s="35"/>
      <c r="Y406" s="35"/>
      <c r="Z406" s="35"/>
      <c r="AA406" s="35"/>
      <c r="AB406" s="35"/>
      <c r="AC406" s="35"/>
      <c r="AD406" s="35"/>
      <c r="AE406" s="35"/>
      <c r="AR406" s="205" t="s">
        <v>218</v>
      </c>
      <c r="AT406" s="205" t="s">
        <v>214</v>
      </c>
      <c r="AU406" s="205" t="s">
        <v>85</v>
      </c>
      <c r="AY406" s="18" t="s">
        <v>209</v>
      </c>
      <c r="BE406" s="206">
        <f t="shared" si="84"/>
        <v>0</v>
      </c>
      <c r="BF406" s="206">
        <f t="shared" si="85"/>
        <v>0</v>
      </c>
      <c r="BG406" s="206">
        <f t="shared" si="86"/>
        <v>0</v>
      </c>
      <c r="BH406" s="206">
        <f t="shared" si="87"/>
        <v>0</v>
      </c>
      <c r="BI406" s="206">
        <f t="shared" si="88"/>
        <v>0</v>
      </c>
      <c r="BJ406" s="18" t="s">
        <v>85</v>
      </c>
      <c r="BK406" s="206">
        <f t="shared" si="89"/>
        <v>0</v>
      </c>
      <c r="BL406" s="18" t="s">
        <v>218</v>
      </c>
      <c r="BM406" s="205" t="s">
        <v>9648</v>
      </c>
    </row>
    <row r="407" spans="1:65" s="2" customFormat="1" ht="24.2" customHeight="1">
      <c r="A407" s="35"/>
      <c r="B407" s="36"/>
      <c r="C407" s="193" t="s">
        <v>2950</v>
      </c>
      <c r="D407" s="193" t="s">
        <v>214</v>
      </c>
      <c r="E407" s="194" t="s">
        <v>9649</v>
      </c>
      <c r="F407" s="195" t="s">
        <v>9650</v>
      </c>
      <c r="G407" s="196" t="s">
        <v>2761</v>
      </c>
      <c r="H407" s="197">
        <v>1</v>
      </c>
      <c r="I407" s="198"/>
      <c r="J407" s="199">
        <f t="shared" si="80"/>
        <v>0</v>
      </c>
      <c r="K407" s="200"/>
      <c r="L407" s="40"/>
      <c r="M407" s="201" t="s">
        <v>1</v>
      </c>
      <c r="N407" s="202" t="s">
        <v>42</v>
      </c>
      <c r="O407" s="72"/>
      <c r="P407" s="203">
        <f t="shared" si="81"/>
        <v>0</v>
      </c>
      <c r="Q407" s="203">
        <v>0</v>
      </c>
      <c r="R407" s="203">
        <f t="shared" si="82"/>
        <v>0</v>
      </c>
      <c r="S407" s="203">
        <v>0</v>
      </c>
      <c r="T407" s="204">
        <f t="shared" si="83"/>
        <v>0</v>
      </c>
      <c r="U407" s="35"/>
      <c r="V407" s="35"/>
      <c r="W407" s="35"/>
      <c r="X407" s="35"/>
      <c r="Y407" s="35"/>
      <c r="Z407" s="35"/>
      <c r="AA407" s="35"/>
      <c r="AB407" s="35"/>
      <c r="AC407" s="35"/>
      <c r="AD407" s="35"/>
      <c r="AE407" s="35"/>
      <c r="AR407" s="205" t="s">
        <v>218</v>
      </c>
      <c r="AT407" s="205" t="s">
        <v>214</v>
      </c>
      <c r="AU407" s="205" t="s">
        <v>85</v>
      </c>
      <c r="AY407" s="18" t="s">
        <v>209</v>
      </c>
      <c r="BE407" s="206">
        <f t="shared" si="84"/>
        <v>0</v>
      </c>
      <c r="BF407" s="206">
        <f t="shared" si="85"/>
        <v>0</v>
      </c>
      <c r="BG407" s="206">
        <f t="shared" si="86"/>
        <v>0</v>
      </c>
      <c r="BH407" s="206">
        <f t="shared" si="87"/>
        <v>0</v>
      </c>
      <c r="BI407" s="206">
        <f t="shared" si="88"/>
        <v>0</v>
      </c>
      <c r="BJ407" s="18" t="s">
        <v>85</v>
      </c>
      <c r="BK407" s="206">
        <f t="shared" si="89"/>
        <v>0</v>
      </c>
      <c r="BL407" s="18" t="s">
        <v>218</v>
      </c>
      <c r="BM407" s="205" t="s">
        <v>9651</v>
      </c>
    </row>
    <row r="408" spans="1:65" s="2" customFormat="1" ht="107.25">
      <c r="A408" s="35"/>
      <c r="B408" s="36"/>
      <c r="C408" s="37"/>
      <c r="D408" s="214" t="s">
        <v>807</v>
      </c>
      <c r="E408" s="37"/>
      <c r="F408" s="256" t="s">
        <v>9652</v>
      </c>
      <c r="G408" s="37"/>
      <c r="H408" s="37"/>
      <c r="I408" s="257"/>
      <c r="J408" s="37"/>
      <c r="K408" s="37"/>
      <c r="L408" s="40"/>
      <c r="M408" s="258"/>
      <c r="N408" s="259"/>
      <c r="O408" s="72"/>
      <c r="P408" s="72"/>
      <c r="Q408" s="72"/>
      <c r="R408" s="72"/>
      <c r="S408" s="72"/>
      <c r="T408" s="73"/>
      <c r="U408" s="35"/>
      <c r="V408" s="35"/>
      <c r="W408" s="35"/>
      <c r="X408" s="35"/>
      <c r="Y408" s="35"/>
      <c r="Z408" s="35"/>
      <c r="AA408" s="35"/>
      <c r="AB408" s="35"/>
      <c r="AC408" s="35"/>
      <c r="AD408" s="35"/>
      <c r="AE408" s="35"/>
      <c r="AT408" s="18" t="s">
        <v>807</v>
      </c>
      <c r="AU408" s="18" t="s">
        <v>85</v>
      </c>
    </row>
    <row r="409" spans="1:65" s="2" customFormat="1" ht="16.5" customHeight="1">
      <c r="A409" s="35"/>
      <c r="B409" s="36"/>
      <c r="C409" s="193" t="s">
        <v>2956</v>
      </c>
      <c r="D409" s="193" t="s">
        <v>214</v>
      </c>
      <c r="E409" s="194" t="s">
        <v>9653</v>
      </c>
      <c r="F409" s="195" t="s">
        <v>9654</v>
      </c>
      <c r="G409" s="196" t="s">
        <v>2761</v>
      </c>
      <c r="H409" s="197">
        <v>1</v>
      </c>
      <c r="I409" s="198"/>
      <c r="J409" s="199">
        <f t="shared" ref="J409:J417" si="90">ROUND(I409*H409,2)</f>
        <v>0</v>
      </c>
      <c r="K409" s="200"/>
      <c r="L409" s="40"/>
      <c r="M409" s="201" t="s">
        <v>1</v>
      </c>
      <c r="N409" s="202" t="s">
        <v>42</v>
      </c>
      <c r="O409" s="72"/>
      <c r="P409" s="203">
        <f t="shared" ref="P409:P417" si="91">O409*H409</f>
        <v>0</v>
      </c>
      <c r="Q409" s="203">
        <v>0</v>
      </c>
      <c r="R409" s="203">
        <f t="shared" ref="R409:R417" si="92">Q409*H409</f>
        <v>0</v>
      </c>
      <c r="S409" s="203">
        <v>0</v>
      </c>
      <c r="T409" s="204">
        <f t="shared" ref="T409:T417" si="93">S409*H409</f>
        <v>0</v>
      </c>
      <c r="U409" s="35"/>
      <c r="V409" s="35"/>
      <c r="W409" s="35"/>
      <c r="X409" s="35"/>
      <c r="Y409" s="35"/>
      <c r="Z409" s="35"/>
      <c r="AA409" s="35"/>
      <c r="AB409" s="35"/>
      <c r="AC409" s="35"/>
      <c r="AD409" s="35"/>
      <c r="AE409" s="35"/>
      <c r="AR409" s="205" t="s">
        <v>218</v>
      </c>
      <c r="AT409" s="205" t="s">
        <v>214</v>
      </c>
      <c r="AU409" s="205" t="s">
        <v>85</v>
      </c>
      <c r="AY409" s="18" t="s">
        <v>209</v>
      </c>
      <c r="BE409" s="206">
        <f t="shared" ref="BE409:BE417" si="94">IF(N409="základní",J409,0)</f>
        <v>0</v>
      </c>
      <c r="BF409" s="206">
        <f t="shared" ref="BF409:BF417" si="95">IF(N409="snížená",J409,0)</f>
        <v>0</v>
      </c>
      <c r="BG409" s="206">
        <f t="shared" ref="BG409:BG417" si="96">IF(N409="zákl. přenesená",J409,0)</f>
        <v>0</v>
      </c>
      <c r="BH409" s="206">
        <f t="shared" ref="BH409:BH417" si="97">IF(N409="sníž. přenesená",J409,0)</f>
        <v>0</v>
      </c>
      <c r="BI409" s="206">
        <f t="shared" ref="BI409:BI417" si="98">IF(N409="nulová",J409,0)</f>
        <v>0</v>
      </c>
      <c r="BJ409" s="18" t="s">
        <v>85</v>
      </c>
      <c r="BK409" s="206">
        <f t="shared" ref="BK409:BK417" si="99">ROUND(I409*H409,2)</f>
        <v>0</v>
      </c>
      <c r="BL409" s="18" t="s">
        <v>218</v>
      </c>
      <c r="BM409" s="205" t="s">
        <v>9655</v>
      </c>
    </row>
    <row r="410" spans="1:65" s="2" customFormat="1" ht="37.9" customHeight="1">
      <c r="A410" s="35"/>
      <c r="B410" s="36"/>
      <c r="C410" s="193" t="s">
        <v>2961</v>
      </c>
      <c r="D410" s="193" t="s">
        <v>214</v>
      </c>
      <c r="E410" s="194" t="s">
        <v>9656</v>
      </c>
      <c r="F410" s="195" t="s">
        <v>9657</v>
      </c>
      <c r="G410" s="196" t="s">
        <v>2761</v>
      </c>
      <c r="H410" s="197">
        <v>24</v>
      </c>
      <c r="I410" s="198"/>
      <c r="J410" s="199">
        <f t="shared" si="90"/>
        <v>0</v>
      </c>
      <c r="K410" s="200"/>
      <c r="L410" s="40"/>
      <c r="M410" s="201" t="s">
        <v>1</v>
      </c>
      <c r="N410" s="202" t="s">
        <v>42</v>
      </c>
      <c r="O410" s="72"/>
      <c r="P410" s="203">
        <f t="shared" si="91"/>
        <v>0</v>
      </c>
      <c r="Q410" s="203">
        <v>0</v>
      </c>
      <c r="R410" s="203">
        <f t="shared" si="92"/>
        <v>0</v>
      </c>
      <c r="S410" s="203">
        <v>0</v>
      </c>
      <c r="T410" s="204">
        <f t="shared" si="93"/>
        <v>0</v>
      </c>
      <c r="U410" s="35"/>
      <c r="V410" s="35"/>
      <c r="W410" s="35"/>
      <c r="X410" s="35"/>
      <c r="Y410" s="35"/>
      <c r="Z410" s="35"/>
      <c r="AA410" s="35"/>
      <c r="AB410" s="35"/>
      <c r="AC410" s="35"/>
      <c r="AD410" s="35"/>
      <c r="AE410" s="35"/>
      <c r="AR410" s="205" t="s">
        <v>218</v>
      </c>
      <c r="AT410" s="205" t="s">
        <v>214</v>
      </c>
      <c r="AU410" s="205" t="s">
        <v>85</v>
      </c>
      <c r="AY410" s="18" t="s">
        <v>209</v>
      </c>
      <c r="BE410" s="206">
        <f t="shared" si="94"/>
        <v>0</v>
      </c>
      <c r="BF410" s="206">
        <f t="shared" si="95"/>
        <v>0</v>
      </c>
      <c r="BG410" s="206">
        <f t="shared" si="96"/>
        <v>0</v>
      </c>
      <c r="BH410" s="206">
        <f t="shared" si="97"/>
        <v>0</v>
      </c>
      <c r="BI410" s="206">
        <f t="shared" si="98"/>
        <v>0</v>
      </c>
      <c r="BJ410" s="18" t="s">
        <v>85</v>
      </c>
      <c r="BK410" s="206">
        <f t="shared" si="99"/>
        <v>0</v>
      </c>
      <c r="BL410" s="18" t="s">
        <v>218</v>
      </c>
      <c r="BM410" s="205" t="s">
        <v>9658</v>
      </c>
    </row>
    <row r="411" spans="1:65" s="2" customFormat="1" ht="33" customHeight="1">
      <c r="A411" s="35"/>
      <c r="B411" s="36"/>
      <c r="C411" s="193" t="s">
        <v>2968</v>
      </c>
      <c r="D411" s="193" t="s">
        <v>214</v>
      </c>
      <c r="E411" s="194" t="s">
        <v>9659</v>
      </c>
      <c r="F411" s="195" t="s">
        <v>9660</v>
      </c>
      <c r="G411" s="196" t="s">
        <v>2761</v>
      </c>
      <c r="H411" s="197">
        <v>24</v>
      </c>
      <c r="I411" s="198"/>
      <c r="J411" s="199">
        <f t="shared" si="90"/>
        <v>0</v>
      </c>
      <c r="K411" s="200"/>
      <c r="L411" s="40"/>
      <c r="M411" s="201" t="s">
        <v>1</v>
      </c>
      <c r="N411" s="202" t="s">
        <v>42</v>
      </c>
      <c r="O411" s="72"/>
      <c r="P411" s="203">
        <f t="shared" si="91"/>
        <v>0</v>
      </c>
      <c r="Q411" s="203">
        <v>0</v>
      </c>
      <c r="R411" s="203">
        <f t="shared" si="92"/>
        <v>0</v>
      </c>
      <c r="S411" s="203">
        <v>0</v>
      </c>
      <c r="T411" s="204">
        <f t="shared" si="93"/>
        <v>0</v>
      </c>
      <c r="U411" s="35"/>
      <c r="V411" s="35"/>
      <c r="W411" s="35"/>
      <c r="X411" s="35"/>
      <c r="Y411" s="35"/>
      <c r="Z411" s="35"/>
      <c r="AA411" s="35"/>
      <c r="AB411" s="35"/>
      <c r="AC411" s="35"/>
      <c r="AD411" s="35"/>
      <c r="AE411" s="35"/>
      <c r="AR411" s="205" t="s">
        <v>218</v>
      </c>
      <c r="AT411" s="205" t="s">
        <v>214</v>
      </c>
      <c r="AU411" s="205" t="s">
        <v>85</v>
      </c>
      <c r="AY411" s="18" t="s">
        <v>209</v>
      </c>
      <c r="BE411" s="206">
        <f t="shared" si="94"/>
        <v>0</v>
      </c>
      <c r="BF411" s="206">
        <f t="shared" si="95"/>
        <v>0</v>
      </c>
      <c r="BG411" s="206">
        <f t="shared" si="96"/>
        <v>0</v>
      </c>
      <c r="BH411" s="206">
        <f t="shared" si="97"/>
        <v>0</v>
      </c>
      <c r="BI411" s="206">
        <f t="shared" si="98"/>
        <v>0</v>
      </c>
      <c r="BJ411" s="18" t="s">
        <v>85</v>
      </c>
      <c r="BK411" s="206">
        <f t="shared" si="99"/>
        <v>0</v>
      </c>
      <c r="BL411" s="18" t="s">
        <v>218</v>
      </c>
      <c r="BM411" s="205" t="s">
        <v>9661</v>
      </c>
    </row>
    <row r="412" spans="1:65" s="2" customFormat="1" ht="16.5" customHeight="1">
      <c r="A412" s="35"/>
      <c r="B412" s="36"/>
      <c r="C412" s="193" t="s">
        <v>2974</v>
      </c>
      <c r="D412" s="193" t="s">
        <v>214</v>
      </c>
      <c r="E412" s="194" t="s">
        <v>9662</v>
      </c>
      <c r="F412" s="195" t="s">
        <v>9663</v>
      </c>
      <c r="G412" s="196" t="s">
        <v>2761</v>
      </c>
      <c r="H412" s="197">
        <v>2</v>
      </c>
      <c r="I412" s="198"/>
      <c r="J412" s="199">
        <f t="shared" si="90"/>
        <v>0</v>
      </c>
      <c r="K412" s="200"/>
      <c r="L412" s="40"/>
      <c r="M412" s="201" t="s">
        <v>1</v>
      </c>
      <c r="N412" s="202" t="s">
        <v>42</v>
      </c>
      <c r="O412" s="72"/>
      <c r="P412" s="203">
        <f t="shared" si="91"/>
        <v>0</v>
      </c>
      <c r="Q412" s="203">
        <v>0</v>
      </c>
      <c r="R412" s="203">
        <f t="shared" si="92"/>
        <v>0</v>
      </c>
      <c r="S412" s="203">
        <v>0</v>
      </c>
      <c r="T412" s="204">
        <f t="shared" si="93"/>
        <v>0</v>
      </c>
      <c r="U412" s="35"/>
      <c r="V412" s="35"/>
      <c r="W412" s="35"/>
      <c r="X412" s="35"/>
      <c r="Y412" s="35"/>
      <c r="Z412" s="35"/>
      <c r="AA412" s="35"/>
      <c r="AB412" s="35"/>
      <c r="AC412" s="35"/>
      <c r="AD412" s="35"/>
      <c r="AE412" s="35"/>
      <c r="AR412" s="205" t="s">
        <v>218</v>
      </c>
      <c r="AT412" s="205" t="s">
        <v>214</v>
      </c>
      <c r="AU412" s="205" t="s">
        <v>85</v>
      </c>
      <c r="AY412" s="18" t="s">
        <v>209</v>
      </c>
      <c r="BE412" s="206">
        <f t="shared" si="94"/>
        <v>0</v>
      </c>
      <c r="BF412" s="206">
        <f t="shared" si="95"/>
        <v>0</v>
      </c>
      <c r="BG412" s="206">
        <f t="shared" si="96"/>
        <v>0</v>
      </c>
      <c r="BH412" s="206">
        <f t="shared" si="97"/>
        <v>0</v>
      </c>
      <c r="BI412" s="206">
        <f t="shared" si="98"/>
        <v>0</v>
      </c>
      <c r="BJ412" s="18" t="s">
        <v>85</v>
      </c>
      <c r="BK412" s="206">
        <f t="shared" si="99"/>
        <v>0</v>
      </c>
      <c r="BL412" s="18" t="s">
        <v>218</v>
      </c>
      <c r="BM412" s="205" t="s">
        <v>9664</v>
      </c>
    </row>
    <row r="413" spans="1:65" s="2" customFormat="1" ht="55.5" customHeight="1">
      <c r="A413" s="35"/>
      <c r="B413" s="36"/>
      <c r="C413" s="193" t="s">
        <v>2978</v>
      </c>
      <c r="D413" s="193" t="s">
        <v>214</v>
      </c>
      <c r="E413" s="194" t="s">
        <v>9665</v>
      </c>
      <c r="F413" s="195" t="s">
        <v>9666</v>
      </c>
      <c r="G413" s="196" t="s">
        <v>2761</v>
      </c>
      <c r="H413" s="197">
        <v>24</v>
      </c>
      <c r="I413" s="198"/>
      <c r="J413" s="199">
        <f t="shared" si="90"/>
        <v>0</v>
      </c>
      <c r="K413" s="200"/>
      <c r="L413" s="40"/>
      <c r="M413" s="201" t="s">
        <v>1</v>
      </c>
      <c r="N413" s="202" t="s">
        <v>42</v>
      </c>
      <c r="O413" s="72"/>
      <c r="P413" s="203">
        <f t="shared" si="91"/>
        <v>0</v>
      </c>
      <c r="Q413" s="203">
        <v>0</v>
      </c>
      <c r="R413" s="203">
        <f t="shared" si="92"/>
        <v>0</v>
      </c>
      <c r="S413" s="203">
        <v>0</v>
      </c>
      <c r="T413" s="204">
        <f t="shared" si="93"/>
        <v>0</v>
      </c>
      <c r="U413" s="35"/>
      <c r="V413" s="35"/>
      <c r="W413" s="35"/>
      <c r="X413" s="35"/>
      <c r="Y413" s="35"/>
      <c r="Z413" s="35"/>
      <c r="AA413" s="35"/>
      <c r="AB413" s="35"/>
      <c r="AC413" s="35"/>
      <c r="AD413" s="35"/>
      <c r="AE413" s="35"/>
      <c r="AR413" s="205" t="s">
        <v>218</v>
      </c>
      <c r="AT413" s="205" t="s">
        <v>214</v>
      </c>
      <c r="AU413" s="205" t="s">
        <v>85</v>
      </c>
      <c r="AY413" s="18" t="s">
        <v>209</v>
      </c>
      <c r="BE413" s="206">
        <f t="shared" si="94"/>
        <v>0</v>
      </c>
      <c r="BF413" s="206">
        <f t="shared" si="95"/>
        <v>0</v>
      </c>
      <c r="BG413" s="206">
        <f t="shared" si="96"/>
        <v>0</v>
      </c>
      <c r="BH413" s="206">
        <f t="shared" si="97"/>
        <v>0</v>
      </c>
      <c r="BI413" s="206">
        <f t="shared" si="98"/>
        <v>0</v>
      </c>
      <c r="BJ413" s="18" t="s">
        <v>85</v>
      </c>
      <c r="BK413" s="206">
        <f t="shared" si="99"/>
        <v>0</v>
      </c>
      <c r="BL413" s="18" t="s">
        <v>218</v>
      </c>
      <c r="BM413" s="205" t="s">
        <v>9667</v>
      </c>
    </row>
    <row r="414" spans="1:65" s="2" customFormat="1" ht="16.5" customHeight="1">
      <c r="A414" s="35"/>
      <c r="B414" s="36"/>
      <c r="C414" s="193" t="s">
        <v>2983</v>
      </c>
      <c r="D414" s="193" t="s">
        <v>214</v>
      </c>
      <c r="E414" s="194" t="s">
        <v>9668</v>
      </c>
      <c r="F414" s="195" t="s">
        <v>9669</v>
      </c>
      <c r="G414" s="196" t="s">
        <v>2761</v>
      </c>
      <c r="H414" s="197">
        <v>6</v>
      </c>
      <c r="I414" s="198"/>
      <c r="J414" s="199">
        <f t="shared" si="90"/>
        <v>0</v>
      </c>
      <c r="K414" s="200"/>
      <c r="L414" s="40"/>
      <c r="M414" s="201" t="s">
        <v>1</v>
      </c>
      <c r="N414" s="202" t="s">
        <v>42</v>
      </c>
      <c r="O414" s="72"/>
      <c r="P414" s="203">
        <f t="shared" si="91"/>
        <v>0</v>
      </c>
      <c r="Q414" s="203">
        <v>0</v>
      </c>
      <c r="R414" s="203">
        <f t="shared" si="92"/>
        <v>0</v>
      </c>
      <c r="S414" s="203">
        <v>0</v>
      </c>
      <c r="T414" s="204">
        <f t="shared" si="93"/>
        <v>0</v>
      </c>
      <c r="U414" s="35"/>
      <c r="V414" s="35"/>
      <c r="W414" s="35"/>
      <c r="X414" s="35"/>
      <c r="Y414" s="35"/>
      <c r="Z414" s="35"/>
      <c r="AA414" s="35"/>
      <c r="AB414" s="35"/>
      <c r="AC414" s="35"/>
      <c r="AD414" s="35"/>
      <c r="AE414" s="35"/>
      <c r="AR414" s="205" t="s">
        <v>218</v>
      </c>
      <c r="AT414" s="205" t="s">
        <v>214</v>
      </c>
      <c r="AU414" s="205" t="s">
        <v>85</v>
      </c>
      <c r="AY414" s="18" t="s">
        <v>209</v>
      </c>
      <c r="BE414" s="206">
        <f t="shared" si="94"/>
        <v>0</v>
      </c>
      <c r="BF414" s="206">
        <f t="shared" si="95"/>
        <v>0</v>
      </c>
      <c r="BG414" s="206">
        <f t="shared" si="96"/>
        <v>0</v>
      </c>
      <c r="BH414" s="206">
        <f t="shared" si="97"/>
        <v>0</v>
      </c>
      <c r="BI414" s="206">
        <f t="shared" si="98"/>
        <v>0</v>
      </c>
      <c r="BJ414" s="18" t="s">
        <v>85</v>
      </c>
      <c r="BK414" s="206">
        <f t="shared" si="99"/>
        <v>0</v>
      </c>
      <c r="BL414" s="18" t="s">
        <v>218</v>
      </c>
      <c r="BM414" s="205" t="s">
        <v>9670</v>
      </c>
    </row>
    <row r="415" spans="1:65" s="2" customFormat="1" ht="24.2" customHeight="1">
      <c r="A415" s="35"/>
      <c r="B415" s="36"/>
      <c r="C415" s="193" t="s">
        <v>2987</v>
      </c>
      <c r="D415" s="193" t="s">
        <v>214</v>
      </c>
      <c r="E415" s="194" t="s">
        <v>9671</v>
      </c>
      <c r="F415" s="195" t="s">
        <v>9672</v>
      </c>
      <c r="G415" s="196" t="s">
        <v>2761</v>
      </c>
      <c r="H415" s="197">
        <v>1</v>
      </c>
      <c r="I415" s="198"/>
      <c r="J415" s="199">
        <f t="shared" si="90"/>
        <v>0</v>
      </c>
      <c r="K415" s="200"/>
      <c r="L415" s="40"/>
      <c r="M415" s="201" t="s">
        <v>1</v>
      </c>
      <c r="N415" s="202" t="s">
        <v>42</v>
      </c>
      <c r="O415" s="72"/>
      <c r="P415" s="203">
        <f t="shared" si="91"/>
        <v>0</v>
      </c>
      <c r="Q415" s="203">
        <v>0</v>
      </c>
      <c r="R415" s="203">
        <f t="shared" si="92"/>
        <v>0</v>
      </c>
      <c r="S415" s="203">
        <v>0</v>
      </c>
      <c r="T415" s="204">
        <f t="shared" si="93"/>
        <v>0</v>
      </c>
      <c r="U415" s="35"/>
      <c r="V415" s="35"/>
      <c r="W415" s="35"/>
      <c r="X415" s="35"/>
      <c r="Y415" s="35"/>
      <c r="Z415" s="35"/>
      <c r="AA415" s="35"/>
      <c r="AB415" s="35"/>
      <c r="AC415" s="35"/>
      <c r="AD415" s="35"/>
      <c r="AE415" s="35"/>
      <c r="AR415" s="205" t="s">
        <v>218</v>
      </c>
      <c r="AT415" s="205" t="s">
        <v>214</v>
      </c>
      <c r="AU415" s="205" t="s">
        <v>85</v>
      </c>
      <c r="AY415" s="18" t="s">
        <v>209</v>
      </c>
      <c r="BE415" s="206">
        <f t="shared" si="94"/>
        <v>0</v>
      </c>
      <c r="BF415" s="206">
        <f t="shared" si="95"/>
        <v>0</v>
      </c>
      <c r="BG415" s="206">
        <f t="shared" si="96"/>
        <v>0</v>
      </c>
      <c r="BH415" s="206">
        <f t="shared" si="97"/>
        <v>0</v>
      </c>
      <c r="BI415" s="206">
        <f t="shared" si="98"/>
        <v>0</v>
      </c>
      <c r="BJ415" s="18" t="s">
        <v>85</v>
      </c>
      <c r="BK415" s="206">
        <f t="shared" si="99"/>
        <v>0</v>
      </c>
      <c r="BL415" s="18" t="s">
        <v>218</v>
      </c>
      <c r="BM415" s="205" t="s">
        <v>9673</v>
      </c>
    </row>
    <row r="416" spans="1:65" s="2" customFormat="1" ht="24.2" customHeight="1">
      <c r="A416" s="35"/>
      <c r="B416" s="36"/>
      <c r="C416" s="193" t="s">
        <v>2991</v>
      </c>
      <c r="D416" s="193" t="s">
        <v>214</v>
      </c>
      <c r="E416" s="194" t="s">
        <v>9674</v>
      </c>
      <c r="F416" s="195" t="s">
        <v>9675</v>
      </c>
      <c r="G416" s="196" t="s">
        <v>2761</v>
      </c>
      <c r="H416" s="197">
        <v>1</v>
      </c>
      <c r="I416" s="198"/>
      <c r="J416" s="199">
        <f t="shared" si="90"/>
        <v>0</v>
      </c>
      <c r="K416" s="200"/>
      <c r="L416" s="40"/>
      <c r="M416" s="201" t="s">
        <v>1</v>
      </c>
      <c r="N416" s="202" t="s">
        <v>42</v>
      </c>
      <c r="O416" s="72"/>
      <c r="P416" s="203">
        <f t="shared" si="91"/>
        <v>0</v>
      </c>
      <c r="Q416" s="203">
        <v>0</v>
      </c>
      <c r="R416" s="203">
        <f t="shared" si="92"/>
        <v>0</v>
      </c>
      <c r="S416" s="203">
        <v>0</v>
      </c>
      <c r="T416" s="204">
        <f t="shared" si="93"/>
        <v>0</v>
      </c>
      <c r="U416" s="35"/>
      <c r="V416" s="35"/>
      <c r="W416" s="35"/>
      <c r="X416" s="35"/>
      <c r="Y416" s="35"/>
      <c r="Z416" s="35"/>
      <c r="AA416" s="35"/>
      <c r="AB416" s="35"/>
      <c r="AC416" s="35"/>
      <c r="AD416" s="35"/>
      <c r="AE416" s="35"/>
      <c r="AR416" s="205" t="s">
        <v>218</v>
      </c>
      <c r="AT416" s="205" t="s">
        <v>214</v>
      </c>
      <c r="AU416" s="205" t="s">
        <v>85</v>
      </c>
      <c r="AY416" s="18" t="s">
        <v>209</v>
      </c>
      <c r="BE416" s="206">
        <f t="shared" si="94"/>
        <v>0</v>
      </c>
      <c r="BF416" s="206">
        <f t="shared" si="95"/>
        <v>0</v>
      </c>
      <c r="BG416" s="206">
        <f t="shared" si="96"/>
        <v>0</v>
      </c>
      <c r="BH416" s="206">
        <f t="shared" si="97"/>
        <v>0</v>
      </c>
      <c r="BI416" s="206">
        <f t="shared" si="98"/>
        <v>0</v>
      </c>
      <c r="BJ416" s="18" t="s">
        <v>85</v>
      </c>
      <c r="BK416" s="206">
        <f t="shared" si="99"/>
        <v>0</v>
      </c>
      <c r="BL416" s="18" t="s">
        <v>218</v>
      </c>
      <c r="BM416" s="205" t="s">
        <v>9676</v>
      </c>
    </row>
    <row r="417" spans="1:65" s="2" customFormat="1" ht="24.2" customHeight="1">
      <c r="A417" s="35"/>
      <c r="B417" s="36"/>
      <c r="C417" s="193" t="s">
        <v>2999</v>
      </c>
      <c r="D417" s="193" t="s">
        <v>214</v>
      </c>
      <c r="E417" s="194" t="s">
        <v>9677</v>
      </c>
      <c r="F417" s="195" t="s">
        <v>9678</v>
      </c>
      <c r="G417" s="196" t="s">
        <v>2761</v>
      </c>
      <c r="H417" s="197">
        <v>6</v>
      </c>
      <c r="I417" s="198"/>
      <c r="J417" s="199">
        <f t="shared" si="90"/>
        <v>0</v>
      </c>
      <c r="K417" s="200"/>
      <c r="L417" s="40"/>
      <c r="M417" s="201" t="s">
        <v>1</v>
      </c>
      <c r="N417" s="202" t="s">
        <v>42</v>
      </c>
      <c r="O417" s="72"/>
      <c r="P417" s="203">
        <f t="shared" si="91"/>
        <v>0</v>
      </c>
      <c r="Q417" s="203">
        <v>0</v>
      </c>
      <c r="R417" s="203">
        <f t="shared" si="92"/>
        <v>0</v>
      </c>
      <c r="S417" s="203">
        <v>0</v>
      </c>
      <c r="T417" s="204">
        <f t="shared" si="93"/>
        <v>0</v>
      </c>
      <c r="U417" s="35"/>
      <c r="V417" s="35"/>
      <c r="W417" s="35"/>
      <c r="X417" s="35"/>
      <c r="Y417" s="35"/>
      <c r="Z417" s="35"/>
      <c r="AA417" s="35"/>
      <c r="AB417" s="35"/>
      <c r="AC417" s="35"/>
      <c r="AD417" s="35"/>
      <c r="AE417" s="35"/>
      <c r="AR417" s="205" t="s">
        <v>218</v>
      </c>
      <c r="AT417" s="205" t="s">
        <v>214</v>
      </c>
      <c r="AU417" s="205" t="s">
        <v>85</v>
      </c>
      <c r="AY417" s="18" t="s">
        <v>209</v>
      </c>
      <c r="BE417" s="206">
        <f t="shared" si="94"/>
        <v>0</v>
      </c>
      <c r="BF417" s="206">
        <f t="shared" si="95"/>
        <v>0</v>
      </c>
      <c r="BG417" s="206">
        <f t="shared" si="96"/>
        <v>0</v>
      </c>
      <c r="BH417" s="206">
        <f t="shared" si="97"/>
        <v>0</v>
      </c>
      <c r="BI417" s="206">
        <f t="shared" si="98"/>
        <v>0</v>
      </c>
      <c r="BJ417" s="18" t="s">
        <v>85</v>
      </c>
      <c r="BK417" s="206">
        <f t="shared" si="99"/>
        <v>0</v>
      </c>
      <c r="BL417" s="18" t="s">
        <v>218</v>
      </c>
      <c r="BM417" s="205" t="s">
        <v>9679</v>
      </c>
    </row>
    <row r="418" spans="1:65" s="2" customFormat="1" ht="78">
      <c r="A418" s="35"/>
      <c r="B418" s="36"/>
      <c r="C418" s="37"/>
      <c r="D418" s="214" t="s">
        <v>807</v>
      </c>
      <c r="E418" s="37"/>
      <c r="F418" s="256" t="s">
        <v>9680</v>
      </c>
      <c r="G418" s="37"/>
      <c r="H418" s="37"/>
      <c r="I418" s="257"/>
      <c r="J418" s="37"/>
      <c r="K418" s="37"/>
      <c r="L418" s="40"/>
      <c r="M418" s="258"/>
      <c r="N418" s="259"/>
      <c r="O418" s="72"/>
      <c r="P418" s="72"/>
      <c r="Q418" s="72"/>
      <c r="R418" s="72"/>
      <c r="S418" s="72"/>
      <c r="T418" s="73"/>
      <c r="U418" s="35"/>
      <c r="V418" s="35"/>
      <c r="W418" s="35"/>
      <c r="X418" s="35"/>
      <c r="Y418" s="35"/>
      <c r="Z418" s="35"/>
      <c r="AA418" s="35"/>
      <c r="AB418" s="35"/>
      <c r="AC418" s="35"/>
      <c r="AD418" s="35"/>
      <c r="AE418" s="35"/>
      <c r="AT418" s="18" t="s">
        <v>807</v>
      </c>
      <c r="AU418" s="18" t="s">
        <v>85</v>
      </c>
    </row>
    <row r="419" spans="1:65" s="2" customFormat="1" ht="37.9" customHeight="1">
      <c r="A419" s="35"/>
      <c r="B419" s="36"/>
      <c r="C419" s="193" t="s">
        <v>3004</v>
      </c>
      <c r="D419" s="193" t="s">
        <v>214</v>
      </c>
      <c r="E419" s="194" t="s">
        <v>9681</v>
      </c>
      <c r="F419" s="195" t="s">
        <v>9682</v>
      </c>
      <c r="G419" s="196" t="s">
        <v>2761</v>
      </c>
      <c r="H419" s="197">
        <v>6</v>
      </c>
      <c r="I419" s="198"/>
      <c r="J419" s="199">
        <f t="shared" ref="J419:J431" si="100">ROUND(I419*H419,2)</f>
        <v>0</v>
      </c>
      <c r="K419" s="200"/>
      <c r="L419" s="40"/>
      <c r="M419" s="201" t="s">
        <v>1</v>
      </c>
      <c r="N419" s="202" t="s">
        <v>42</v>
      </c>
      <c r="O419" s="72"/>
      <c r="P419" s="203">
        <f t="shared" ref="P419:P431" si="101">O419*H419</f>
        <v>0</v>
      </c>
      <c r="Q419" s="203">
        <v>0</v>
      </c>
      <c r="R419" s="203">
        <f t="shared" ref="R419:R431" si="102">Q419*H419</f>
        <v>0</v>
      </c>
      <c r="S419" s="203">
        <v>0</v>
      </c>
      <c r="T419" s="204">
        <f t="shared" ref="T419:T431" si="103">S419*H419</f>
        <v>0</v>
      </c>
      <c r="U419" s="35"/>
      <c r="V419" s="35"/>
      <c r="W419" s="35"/>
      <c r="X419" s="35"/>
      <c r="Y419" s="35"/>
      <c r="Z419" s="35"/>
      <c r="AA419" s="35"/>
      <c r="AB419" s="35"/>
      <c r="AC419" s="35"/>
      <c r="AD419" s="35"/>
      <c r="AE419" s="35"/>
      <c r="AR419" s="205" t="s">
        <v>218</v>
      </c>
      <c r="AT419" s="205" t="s">
        <v>214</v>
      </c>
      <c r="AU419" s="205" t="s">
        <v>85</v>
      </c>
      <c r="AY419" s="18" t="s">
        <v>209</v>
      </c>
      <c r="BE419" s="206">
        <f t="shared" ref="BE419:BE431" si="104">IF(N419="základní",J419,0)</f>
        <v>0</v>
      </c>
      <c r="BF419" s="206">
        <f t="shared" ref="BF419:BF431" si="105">IF(N419="snížená",J419,0)</f>
        <v>0</v>
      </c>
      <c r="BG419" s="206">
        <f t="shared" ref="BG419:BG431" si="106">IF(N419="zákl. přenesená",J419,0)</f>
        <v>0</v>
      </c>
      <c r="BH419" s="206">
        <f t="shared" ref="BH419:BH431" si="107">IF(N419="sníž. přenesená",J419,0)</f>
        <v>0</v>
      </c>
      <c r="BI419" s="206">
        <f t="shared" ref="BI419:BI431" si="108">IF(N419="nulová",J419,0)</f>
        <v>0</v>
      </c>
      <c r="BJ419" s="18" t="s">
        <v>85</v>
      </c>
      <c r="BK419" s="206">
        <f t="shared" ref="BK419:BK431" si="109">ROUND(I419*H419,2)</f>
        <v>0</v>
      </c>
      <c r="BL419" s="18" t="s">
        <v>218</v>
      </c>
      <c r="BM419" s="205" t="s">
        <v>9683</v>
      </c>
    </row>
    <row r="420" spans="1:65" s="2" customFormat="1" ht="37.9" customHeight="1">
      <c r="A420" s="35"/>
      <c r="B420" s="36"/>
      <c r="C420" s="193" t="s">
        <v>3009</v>
      </c>
      <c r="D420" s="193" t="s">
        <v>214</v>
      </c>
      <c r="E420" s="194" t="s">
        <v>9684</v>
      </c>
      <c r="F420" s="195" t="s">
        <v>9685</v>
      </c>
      <c r="G420" s="196" t="s">
        <v>2761</v>
      </c>
      <c r="H420" s="197">
        <v>24</v>
      </c>
      <c r="I420" s="198"/>
      <c r="J420" s="199">
        <f t="shared" si="100"/>
        <v>0</v>
      </c>
      <c r="K420" s="200"/>
      <c r="L420" s="40"/>
      <c r="M420" s="201" t="s">
        <v>1</v>
      </c>
      <c r="N420" s="202" t="s">
        <v>42</v>
      </c>
      <c r="O420" s="72"/>
      <c r="P420" s="203">
        <f t="shared" si="101"/>
        <v>0</v>
      </c>
      <c r="Q420" s="203">
        <v>0</v>
      </c>
      <c r="R420" s="203">
        <f t="shared" si="102"/>
        <v>0</v>
      </c>
      <c r="S420" s="203">
        <v>0</v>
      </c>
      <c r="T420" s="204">
        <f t="shared" si="103"/>
        <v>0</v>
      </c>
      <c r="U420" s="35"/>
      <c r="V420" s="35"/>
      <c r="W420" s="35"/>
      <c r="X420" s="35"/>
      <c r="Y420" s="35"/>
      <c r="Z420" s="35"/>
      <c r="AA420" s="35"/>
      <c r="AB420" s="35"/>
      <c r="AC420" s="35"/>
      <c r="AD420" s="35"/>
      <c r="AE420" s="35"/>
      <c r="AR420" s="205" t="s">
        <v>218</v>
      </c>
      <c r="AT420" s="205" t="s">
        <v>214</v>
      </c>
      <c r="AU420" s="205" t="s">
        <v>85</v>
      </c>
      <c r="AY420" s="18" t="s">
        <v>209</v>
      </c>
      <c r="BE420" s="206">
        <f t="shared" si="104"/>
        <v>0</v>
      </c>
      <c r="BF420" s="206">
        <f t="shared" si="105"/>
        <v>0</v>
      </c>
      <c r="BG420" s="206">
        <f t="shared" si="106"/>
        <v>0</v>
      </c>
      <c r="BH420" s="206">
        <f t="shared" si="107"/>
        <v>0</v>
      </c>
      <c r="BI420" s="206">
        <f t="shared" si="108"/>
        <v>0</v>
      </c>
      <c r="BJ420" s="18" t="s">
        <v>85</v>
      </c>
      <c r="BK420" s="206">
        <f t="shared" si="109"/>
        <v>0</v>
      </c>
      <c r="BL420" s="18" t="s">
        <v>218</v>
      </c>
      <c r="BM420" s="205" t="s">
        <v>9686</v>
      </c>
    </row>
    <row r="421" spans="1:65" s="2" customFormat="1" ht="33" customHeight="1">
      <c r="A421" s="35"/>
      <c r="B421" s="36"/>
      <c r="C421" s="193" t="s">
        <v>3013</v>
      </c>
      <c r="D421" s="193" t="s">
        <v>214</v>
      </c>
      <c r="E421" s="194" t="s">
        <v>9687</v>
      </c>
      <c r="F421" s="195" t="s">
        <v>9688</v>
      </c>
      <c r="G421" s="196" t="s">
        <v>2761</v>
      </c>
      <c r="H421" s="197">
        <v>4</v>
      </c>
      <c r="I421" s="198"/>
      <c r="J421" s="199">
        <f t="shared" si="100"/>
        <v>0</v>
      </c>
      <c r="K421" s="200"/>
      <c r="L421" s="40"/>
      <c r="M421" s="201" t="s">
        <v>1</v>
      </c>
      <c r="N421" s="202" t="s">
        <v>42</v>
      </c>
      <c r="O421" s="72"/>
      <c r="P421" s="203">
        <f t="shared" si="101"/>
        <v>0</v>
      </c>
      <c r="Q421" s="203">
        <v>0</v>
      </c>
      <c r="R421" s="203">
        <f t="shared" si="102"/>
        <v>0</v>
      </c>
      <c r="S421" s="203">
        <v>0</v>
      </c>
      <c r="T421" s="204">
        <f t="shared" si="103"/>
        <v>0</v>
      </c>
      <c r="U421" s="35"/>
      <c r="V421" s="35"/>
      <c r="W421" s="35"/>
      <c r="X421" s="35"/>
      <c r="Y421" s="35"/>
      <c r="Z421" s="35"/>
      <c r="AA421" s="35"/>
      <c r="AB421" s="35"/>
      <c r="AC421" s="35"/>
      <c r="AD421" s="35"/>
      <c r="AE421" s="35"/>
      <c r="AR421" s="205" t="s">
        <v>218</v>
      </c>
      <c r="AT421" s="205" t="s">
        <v>214</v>
      </c>
      <c r="AU421" s="205" t="s">
        <v>85</v>
      </c>
      <c r="AY421" s="18" t="s">
        <v>209</v>
      </c>
      <c r="BE421" s="206">
        <f t="shared" si="104"/>
        <v>0</v>
      </c>
      <c r="BF421" s="206">
        <f t="shared" si="105"/>
        <v>0</v>
      </c>
      <c r="BG421" s="206">
        <f t="shared" si="106"/>
        <v>0</v>
      </c>
      <c r="BH421" s="206">
        <f t="shared" si="107"/>
        <v>0</v>
      </c>
      <c r="BI421" s="206">
        <f t="shared" si="108"/>
        <v>0</v>
      </c>
      <c r="BJ421" s="18" t="s">
        <v>85</v>
      </c>
      <c r="BK421" s="206">
        <f t="shared" si="109"/>
        <v>0</v>
      </c>
      <c r="BL421" s="18" t="s">
        <v>218</v>
      </c>
      <c r="BM421" s="205" t="s">
        <v>9689</v>
      </c>
    </row>
    <row r="422" spans="1:65" s="2" customFormat="1" ht="16.5" customHeight="1">
      <c r="A422" s="35"/>
      <c r="B422" s="36"/>
      <c r="C422" s="193" t="s">
        <v>3016</v>
      </c>
      <c r="D422" s="193" t="s">
        <v>214</v>
      </c>
      <c r="E422" s="194" t="s">
        <v>9690</v>
      </c>
      <c r="F422" s="195" t="s">
        <v>9691</v>
      </c>
      <c r="G422" s="196" t="s">
        <v>318</v>
      </c>
      <c r="H422" s="197">
        <v>900</v>
      </c>
      <c r="I422" s="198"/>
      <c r="J422" s="199">
        <f t="shared" si="100"/>
        <v>0</v>
      </c>
      <c r="K422" s="200"/>
      <c r="L422" s="40"/>
      <c r="M422" s="201" t="s">
        <v>1</v>
      </c>
      <c r="N422" s="202" t="s">
        <v>42</v>
      </c>
      <c r="O422" s="72"/>
      <c r="P422" s="203">
        <f t="shared" si="101"/>
        <v>0</v>
      </c>
      <c r="Q422" s="203">
        <v>0</v>
      </c>
      <c r="R422" s="203">
        <f t="shared" si="102"/>
        <v>0</v>
      </c>
      <c r="S422" s="203">
        <v>0</v>
      </c>
      <c r="T422" s="204">
        <f t="shared" si="103"/>
        <v>0</v>
      </c>
      <c r="U422" s="35"/>
      <c r="V422" s="35"/>
      <c r="W422" s="35"/>
      <c r="X422" s="35"/>
      <c r="Y422" s="35"/>
      <c r="Z422" s="35"/>
      <c r="AA422" s="35"/>
      <c r="AB422" s="35"/>
      <c r="AC422" s="35"/>
      <c r="AD422" s="35"/>
      <c r="AE422" s="35"/>
      <c r="AR422" s="205" t="s">
        <v>218</v>
      </c>
      <c r="AT422" s="205" t="s">
        <v>214</v>
      </c>
      <c r="AU422" s="205" t="s">
        <v>85</v>
      </c>
      <c r="AY422" s="18" t="s">
        <v>209</v>
      </c>
      <c r="BE422" s="206">
        <f t="shared" si="104"/>
        <v>0</v>
      </c>
      <c r="BF422" s="206">
        <f t="shared" si="105"/>
        <v>0</v>
      </c>
      <c r="BG422" s="206">
        <f t="shared" si="106"/>
        <v>0</v>
      </c>
      <c r="BH422" s="206">
        <f t="shared" si="107"/>
        <v>0</v>
      </c>
      <c r="BI422" s="206">
        <f t="shared" si="108"/>
        <v>0</v>
      </c>
      <c r="BJ422" s="18" t="s">
        <v>85</v>
      </c>
      <c r="BK422" s="206">
        <f t="shared" si="109"/>
        <v>0</v>
      </c>
      <c r="BL422" s="18" t="s">
        <v>218</v>
      </c>
      <c r="BM422" s="205" t="s">
        <v>9692</v>
      </c>
    </row>
    <row r="423" spans="1:65" s="2" customFormat="1" ht="16.5" customHeight="1">
      <c r="A423" s="35"/>
      <c r="B423" s="36"/>
      <c r="C423" s="193" t="s">
        <v>3021</v>
      </c>
      <c r="D423" s="193" t="s">
        <v>214</v>
      </c>
      <c r="E423" s="194" t="s">
        <v>9693</v>
      </c>
      <c r="F423" s="195" t="s">
        <v>9694</v>
      </c>
      <c r="G423" s="196" t="s">
        <v>2761</v>
      </c>
      <c r="H423" s="197">
        <v>18</v>
      </c>
      <c r="I423" s="198"/>
      <c r="J423" s="199">
        <f t="shared" si="100"/>
        <v>0</v>
      </c>
      <c r="K423" s="200"/>
      <c r="L423" s="40"/>
      <c r="M423" s="201" t="s">
        <v>1</v>
      </c>
      <c r="N423" s="202" t="s">
        <v>42</v>
      </c>
      <c r="O423" s="72"/>
      <c r="P423" s="203">
        <f t="shared" si="101"/>
        <v>0</v>
      </c>
      <c r="Q423" s="203">
        <v>0</v>
      </c>
      <c r="R423" s="203">
        <f t="shared" si="102"/>
        <v>0</v>
      </c>
      <c r="S423" s="203">
        <v>0</v>
      </c>
      <c r="T423" s="204">
        <f t="shared" si="103"/>
        <v>0</v>
      </c>
      <c r="U423" s="35"/>
      <c r="V423" s="35"/>
      <c r="W423" s="35"/>
      <c r="X423" s="35"/>
      <c r="Y423" s="35"/>
      <c r="Z423" s="35"/>
      <c r="AA423" s="35"/>
      <c r="AB423" s="35"/>
      <c r="AC423" s="35"/>
      <c r="AD423" s="35"/>
      <c r="AE423" s="35"/>
      <c r="AR423" s="205" t="s">
        <v>218</v>
      </c>
      <c r="AT423" s="205" t="s">
        <v>214</v>
      </c>
      <c r="AU423" s="205" t="s">
        <v>85</v>
      </c>
      <c r="AY423" s="18" t="s">
        <v>209</v>
      </c>
      <c r="BE423" s="206">
        <f t="shared" si="104"/>
        <v>0</v>
      </c>
      <c r="BF423" s="206">
        <f t="shared" si="105"/>
        <v>0</v>
      </c>
      <c r="BG423" s="206">
        <f t="shared" si="106"/>
        <v>0</v>
      </c>
      <c r="BH423" s="206">
        <f t="shared" si="107"/>
        <v>0</v>
      </c>
      <c r="BI423" s="206">
        <f t="shared" si="108"/>
        <v>0</v>
      </c>
      <c r="BJ423" s="18" t="s">
        <v>85</v>
      </c>
      <c r="BK423" s="206">
        <f t="shared" si="109"/>
        <v>0</v>
      </c>
      <c r="BL423" s="18" t="s">
        <v>218</v>
      </c>
      <c r="BM423" s="205" t="s">
        <v>9695</v>
      </c>
    </row>
    <row r="424" spans="1:65" s="2" customFormat="1" ht="16.5" customHeight="1">
      <c r="A424" s="35"/>
      <c r="B424" s="36"/>
      <c r="C424" s="193" t="s">
        <v>3024</v>
      </c>
      <c r="D424" s="193" t="s">
        <v>214</v>
      </c>
      <c r="E424" s="194" t="s">
        <v>9696</v>
      </c>
      <c r="F424" s="195" t="s">
        <v>9697</v>
      </c>
      <c r="G424" s="196" t="s">
        <v>2761</v>
      </c>
      <c r="H424" s="197">
        <v>2</v>
      </c>
      <c r="I424" s="198"/>
      <c r="J424" s="199">
        <f t="shared" si="100"/>
        <v>0</v>
      </c>
      <c r="K424" s="200"/>
      <c r="L424" s="40"/>
      <c r="M424" s="201" t="s">
        <v>1</v>
      </c>
      <c r="N424" s="202" t="s">
        <v>42</v>
      </c>
      <c r="O424" s="72"/>
      <c r="P424" s="203">
        <f t="shared" si="101"/>
        <v>0</v>
      </c>
      <c r="Q424" s="203">
        <v>0</v>
      </c>
      <c r="R424" s="203">
        <f t="shared" si="102"/>
        <v>0</v>
      </c>
      <c r="S424" s="203">
        <v>0</v>
      </c>
      <c r="T424" s="204">
        <f t="shared" si="103"/>
        <v>0</v>
      </c>
      <c r="U424" s="35"/>
      <c r="V424" s="35"/>
      <c r="W424" s="35"/>
      <c r="X424" s="35"/>
      <c r="Y424" s="35"/>
      <c r="Z424" s="35"/>
      <c r="AA424" s="35"/>
      <c r="AB424" s="35"/>
      <c r="AC424" s="35"/>
      <c r="AD424" s="35"/>
      <c r="AE424" s="35"/>
      <c r="AR424" s="205" t="s">
        <v>218</v>
      </c>
      <c r="AT424" s="205" t="s">
        <v>214</v>
      </c>
      <c r="AU424" s="205" t="s">
        <v>85</v>
      </c>
      <c r="AY424" s="18" t="s">
        <v>209</v>
      </c>
      <c r="BE424" s="206">
        <f t="shared" si="104"/>
        <v>0</v>
      </c>
      <c r="BF424" s="206">
        <f t="shared" si="105"/>
        <v>0</v>
      </c>
      <c r="BG424" s="206">
        <f t="shared" si="106"/>
        <v>0</v>
      </c>
      <c r="BH424" s="206">
        <f t="shared" si="107"/>
        <v>0</v>
      </c>
      <c r="BI424" s="206">
        <f t="shared" si="108"/>
        <v>0</v>
      </c>
      <c r="BJ424" s="18" t="s">
        <v>85</v>
      </c>
      <c r="BK424" s="206">
        <f t="shared" si="109"/>
        <v>0</v>
      </c>
      <c r="BL424" s="18" t="s">
        <v>218</v>
      </c>
      <c r="BM424" s="205" t="s">
        <v>9698</v>
      </c>
    </row>
    <row r="425" spans="1:65" s="2" customFormat="1" ht="16.5" customHeight="1">
      <c r="A425" s="35"/>
      <c r="B425" s="36"/>
      <c r="C425" s="193" t="s">
        <v>3027</v>
      </c>
      <c r="D425" s="193" t="s">
        <v>214</v>
      </c>
      <c r="E425" s="194" t="s">
        <v>9699</v>
      </c>
      <c r="F425" s="195" t="s">
        <v>9700</v>
      </c>
      <c r="G425" s="196" t="s">
        <v>2761</v>
      </c>
      <c r="H425" s="197">
        <v>2</v>
      </c>
      <c r="I425" s="198"/>
      <c r="J425" s="199">
        <f t="shared" si="100"/>
        <v>0</v>
      </c>
      <c r="K425" s="200"/>
      <c r="L425" s="40"/>
      <c r="M425" s="201" t="s">
        <v>1</v>
      </c>
      <c r="N425" s="202" t="s">
        <v>42</v>
      </c>
      <c r="O425" s="72"/>
      <c r="P425" s="203">
        <f t="shared" si="101"/>
        <v>0</v>
      </c>
      <c r="Q425" s="203">
        <v>0</v>
      </c>
      <c r="R425" s="203">
        <f t="shared" si="102"/>
        <v>0</v>
      </c>
      <c r="S425" s="203">
        <v>0</v>
      </c>
      <c r="T425" s="204">
        <f t="shared" si="103"/>
        <v>0</v>
      </c>
      <c r="U425" s="35"/>
      <c r="V425" s="35"/>
      <c r="W425" s="35"/>
      <c r="X425" s="35"/>
      <c r="Y425" s="35"/>
      <c r="Z425" s="35"/>
      <c r="AA425" s="35"/>
      <c r="AB425" s="35"/>
      <c r="AC425" s="35"/>
      <c r="AD425" s="35"/>
      <c r="AE425" s="35"/>
      <c r="AR425" s="205" t="s">
        <v>218</v>
      </c>
      <c r="AT425" s="205" t="s">
        <v>214</v>
      </c>
      <c r="AU425" s="205" t="s">
        <v>85</v>
      </c>
      <c r="AY425" s="18" t="s">
        <v>209</v>
      </c>
      <c r="BE425" s="206">
        <f t="shared" si="104"/>
        <v>0</v>
      </c>
      <c r="BF425" s="206">
        <f t="shared" si="105"/>
        <v>0</v>
      </c>
      <c r="BG425" s="206">
        <f t="shared" si="106"/>
        <v>0</v>
      </c>
      <c r="BH425" s="206">
        <f t="shared" si="107"/>
        <v>0</v>
      </c>
      <c r="BI425" s="206">
        <f t="shared" si="108"/>
        <v>0</v>
      </c>
      <c r="BJ425" s="18" t="s">
        <v>85</v>
      </c>
      <c r="BK425" s="206">
        <f t="shared" si="109"/>
        <v>0</v>
      </c>
      <c r="BL425" s="18" t="s">
        <v>218</v>
      </c>
      <c r="BM425" s="205" t="s">
        <v>9701</v>
      </c>
    </row>
    <row r="426" spans="1:65" s="2" customFormat="1" ht="24.2" customHeight="1">
      <c r="A426" s="35"/>
      <c r="B426" s="36"/>
      <c r="C426" s="193" t="s">
        <v>3032</v>
      </c>
      <c r="D426" s="193" t="s">
        <v>214</v>
      </c>
      <c r="E426" s="194" t="s">
        <v>9702</v>
      </c>
      <c r="F426" s="195" t="s">
        <v>9703</v>
      </c>
      <c r="G426" s="196" t="s">
        <v>2761</v>
      </c>
      <c r="H426" s="197">
        <v>50</v>
      </c>
      <c r="I426" s="198"/>
      <c r="J426" s="199">
        <f t="shared" si="100"/>
        <v>0</v>
      </c>
      <c r="K426" s="200"/>
      <c r="L426" s="40"/>
      <c r="M426" s="201" t="s">
        <v>1</v>
      </c>
      <c r="N426" s="202" t="s">
        <v>42</v>
      </c>
      <c r="O426" s="72"/>
      <c r="P426" s="203">
        <f t="shared" si="101"/>
        <v>0</v>
      </c>
      <c r="Q426" s="203">
        <v>0</v>
      </c>
      <c r="R426" s="203">
        <f t="shared" si="102"/>
        <v>0</v>
      </c>
      <c r="S426" s="203">
        <v>0</v>
      </c>
      <c r="T426" s="204">
        <f t="shared" si="103"/>
        <v>0</v>
      </c>
      <c r="U426" s="35"/>
      <c r="V426" s="35"/>
      <c r="W426" s="35"/>
      <c r="X426" s="35"/>
      <c r="Y426" s="35"/>
      <c r="Z426" s="35"/>
      <c r="AA426" s="35"/>
      <c r="AB426" s="35"/>
      <c r="AC426" s="35"/>
      <c r="AD426" s="35"/>
      <c r="AE426" s="35"/>
      <c r="AR426" s="205" t="s">
        <v>218</v>
      </c>
      <c r="AT426" s="205" t="s">
        <v>214</v>
      </c>
      <c r="AU426" s="205" t="s">
        <v>85</v>
      </c>
      <c r="AY426" s="18" t="s">
        <v>209</v>
      </c>
      <c r="BE426" s="206">
        <f t="shared" si="104"/>
        <v>0</v>
      </c>
      <c r="BF426" s="206">
        <f t="shared" si="105"/>
        <v>0</v>
      </c>
      <c r="BG426" s="206">
        <f t="shared" si="106"/>
        <v>0</v>
      </c>
      <c r="BH426" s="206">
        <f t="shared" si="107"/>
        <v>0</v>
      </c>
      <c r="BI426" s="206">
        <f t="shared" si="108"/>
        <v>0</v>
      </c>
      <c r="BJ426" s="18" t="s">
        <v>85</v>
      </c>
      <c r="BK426" s="206">
        <f t="shared" si="109"/>
        <v>0</v>
      </c>
      <c r="BL426" s="18" t="s">
        <v>218</v>
      </c>
      <c r="BM426" s="205" t="s">
        <v>9704</v>
      </c>
    </row>
    <row r="427" spans="1:65" s="2" customFormat="1" ht="37.9" customHeight="1">
      <c r="A427" s="35"/>
      <c r="B427" s="36"/>
      <c r="C427" s="193" t="s">
        <v>3035</v>
      </c>
      <c r="D427" s="193" t="s">
        <v>214</v>
      </c>
      <c r="E427" s="194" t="s">
        <v>9705</v>
      </c>
      <c r="F427" s="195" t="s">
        <v>9706</v>
      </c>
      <c r="G427" s="196" t="s">
        <v>2761</v>
      </c>
      <c r="H427" s="197">
        <v>40</v>
      </c>
      <c r="I427" s="198"/>
      <c r="J427" s="199">
        <f t="shared" si="100"/>
        <v>0</v>
      </c>
      <c r="K427" s="200"/>
      <c r="L427" s="40"/>
      <c r="M427" s="201" t="s">
        <v>1</v>
      </c>
      <c r="N427" s="202" t="s">
        <v>42</v>
      </c>
      <c r="O427" s="72"/>
      <c r="P427" s="203">
        <f t="shared" si="101"/>
        <v>0</v>
      </c>
      <c r="Q427" s="203">
        <v>0</v>
      </c>
      <c r="R427" s="203">
        <f t="shared" si="102"/>
        <v>0</v>
      </c>
      <c r="S427" s="203">
        <v>0</v>
      </c>
      <c r="T427" s="204">
        <f t="shared" si="103"/>
        <v>0</v>
      </c>
      <c r="U427" s="35"/>
      <c r="V427" s="35"/>
      <c r="W427" s="35"/>
      <c r="X427" s="35"/>
      <c r="Y427" s="35"/>
      <c r="Z427" s="35"/>
      <c r="AA427" s="35"/>
      <c r="AB427" s="35"/>
      <c r="AC427" s="35"/>
      <c r="AD427" s="35"/>
      <c r="AE427" s="35"/>
      <c r="AR427" s="205" t="s">
        <v>218</v>
      </c>
      <c r="AT427" s="205" t="s">
        <v>214</v>
      </c>
      <c r="AU427" s="205" t="s">
        <v>85</v>
      </c>
      <c r="AY427" s="18" t="s">
        <v>209</v>
      </c>
      <c r="BE427" s="206">
        <f t="shared" si="104"/>
        <v>0</v>
      </c>
      <c r="BF427" s="206">
        <f t="shared" si="105"/>
        <v>0</v>
      </c>
      <c r="BG427" s="206">
        <f t="shared" si="106"/>
        <v>0</v>
      </c>
      <c r="BH427" s="206">
        <f t="shared" si="107"/>
        <v>0</v>
      </c>
      <c r="BI427" s="206">
        <f t="shared" si="108"/>
        <v>0</v>
      </c>
      <c r="BJ427" s="18" t="s">
        <v>85</v>
      </c>
      <c r="BK427" s="206">
        <f t="shared" si="109"/>
        <v>0</v>
      </c>
      <c r="BL427" s="18" t="s">
        <v>218</v>
      </c>
      <c r="BM427" s="205" t="s">
        <v>9707</v>
      </c>
    </row>
    <row r="428" spans="1:65" s="2" customFormat="1" ht="16.5" customHeight="1">
      <c r="A428" s="35"/>
      <c r="B428" s="36"/>
      <c r="C428" s="193" t="s">
        <v>3040</v>
      </c>
      <c r="D428" s="193" t="s">
        <v>214</v>
      </c>
      <c r="E428" s="194" t="s">
        <v>9708</v>
      </c>
      <c r="F428" s="195" t="s">
        <v>9709</v>
      </c>
      <c r="G428" s="196" t="s">
        <v>2761</v>
      </c>
      <c r="H428" s="197">
        <v>3</v>
      </c>
      <c r="I428" s="198"/>
      <c r="J428" s="199">
        <f t="shared" si="100"/>
        <v>0</v>
      </c>
      <c r="K428" s="200"/>
      <c r="L428" s="40"/>
      <c r="M428" s="201" t="s">
        <v>1</v>
      </c>
      <c r="N428" s="202" t="s">
        <v>42</v>
      </c>
      <c r="O428" s="72"/>
      <c r="P428" s="203">
        <f t="shared" si="101"/>
        <v>0</v>
      </c>
      <c r="Q428" s="203">
        <v>0</v>
      </c>
      <c r="R428" s="203">
        <f t="shared" si="102"/>
        <v>0</v>
      </c>
      <c r="S428" s="203">
        <v>0</v>
      </c>
      <c r="T428" s="204">
        <f t="shared" si="103"/>
        <v>0</v>
      </c>
      <c r="U428" s="35"/>
      <c r="V428" s="35"/>
      <c r="W428" s="35"/>
      <c r="X428" s="35"/>
      <c r="Y428" s="35"/>
      <c r="Z428" s="35"/>
      <c r="AA428" s="35"/>
      <c r="AB428" s="35"/>
      <c r="AC428" s="35"/>
      <c r="AD428" s="35"/>
      <c r="AE428" s="35"/>
      <c r="AR428" s="205" t="s">
        <v>218</v>
      </c>
      <c r="AT428" s="205" t="s">
        <v>214</v>
      </c>
      <c r="AU428" s="205" t="s">
        <v>85</v>
      </c>
      <c r="AY428" s="18" t="s">
        <v>209</v>
      </c>
      <c r="BE428" s="206">
        <f t="shared" si="104"/>
        <v>0</v>
      </c>
      <c r="BF428" s="206">
        <f t="shared" si="105"/>
        <v>0</v>
      </c>
      <c r="BG428" s="206">
        <f t="shared" si="106"/>
        <v>0</v>
      </c>
      <c r="BH428" s="206">
        <f t="shared" si="107"/>
        <v>0</v>
      </c>
      <c r="BI428" s="206">
        <f t="shared" si="108"/>
        <v>0</v>
      </c>
      <c r="BJ428" s="18" t="s">
        <v>85</v>
      </c>
      <c r="BK428" s="206">
        <f t="shared" si="109"/>
        <v>0</v>
      </c>
      <c r="BL428" s="18" t="s">
        <v>218</v>
      </c>
      <c r="BM428" s="205" t="s">
        <v>9710</v>
      </c>
    </row>
    <row r="429" spans="1:65" s="2" customFormat="1" ht="24.2" customHeight="1">
      <c r="A429" s="35"/>
      <c r="B429" s="36"/>
      <c r="C429" s="193" t="s">
        <v>3045</v>
      </c>
      <c r="D429" s="193" t="s">
        <v>214</v>
      </c>
      <c r="E429" s="194" t="s">
        <v>9711</v>
      </c>
      <c r="F429" s="195" t="s">
        <v>9712</v>
      </c>
      <c r="G429" s="196" t="s">
        <v>2761</v>
      </c>
      <c r="H429" s="197">
        <v>18</v>
      </c>
      <c r="I429" s="198"/>
      <c r="J429" s="199">
        <f t="shared" si="100"/>
        <v>0</v>
      </c>
      <c r="K429" s="200"/>
      <c r="L429" s="40"/>
      <c r="M429" s="201" t="s">
        <v>1</v>
      </c>
      <c r="N429" s="202" t="s">
        <v>42</v>
      </c>
      <c r="O429" s="72"/>
      <c r="P429" s="203">
        <f t="shared" si="101"/>
        <v>0</v>
      </c>
      <c r="Q429" s="203">
        <v>0</v>
      </c>
      <c r="R429" s="203">
        <f t="shared" si="102"/>
        <v>0</v>
      </c>
      <c r="S429" s="203">
        <v>0</v>
      </c>
      <c r="T429" s="204">
        <f t="shared" si="103"/>
        <v>0</v>
      </c>
      <c r="U429" s="35"/>
      <c r="V429" s="35"/>
      <c r="W429" s="35"/>
      <c r="X429" s="35"/>
      <c r="Y429" s="35"/>
      <c r="Z429" s="35"/>
      <c r="AA429" s="35"/>
      <c r="AB429" s="35"/>
      <c r="AC429" s="35"/>
      <c r="AD429" s="35"/>
      <c r="AE429" s="35"/>
      <c r="AR429" s="205" t="s">
        <v>218</v>
      </c>
      <c r="AT429" s="205" t="s">
        <v>214</v>
      </c>
      <c r="AU429" s="205" t="s">
        <v>85</v>
      </c>
      <c r="AY429" s="18" t="s">
        <v>209</v>
      </c>
      <c r="BE429" s="206">
        <f t="shared" si="104"/>
        <v>0</v>
      </c>
      <c r="BF429" s="206">
        <f t="shared" si="105"/>
        <v>0</v>
      </c>
      <c r="BG429" s="206">
        <f t="shared" si="106"/>
        <v>0</v>
      </c>
      <c r="BH429" s="206">
        <f t="shared" si="107"/>
        <v>0</v>
      </c>
      <c r="BI429" s="206">
        <f t="shared" si="108"/>
        <v>0</v>
      </c>
      <c r="BJ429" s="18" t="s">
        <v>85</v>
      </c>
      <c r="BK429" s="206">
        <f t="shared" si="109"/>
        <v>0</v>
      </c>
      <c r="BL429" s="18" t="s">
        <v>218</v>
      </c>
      <c r="BM429" s="205" t="s">
        <v>9713</v>
      </c>
    </row>
    <row r="430" spans="1:65" s="2" customFormat="1" ht="16.5" customHeight="1">
      <c r="A430" s="35"/>
      <c r="B430" s="36"/>
      <c r="C430" s="193" t="s">
        <v>3048</v>
      </c>
      <c r="D430" s="193" t="s">
        <v>214</v>
      </c>
      <c r="E430" s="194" t="s">
        <v>9714</v>
      </c>
      <c r="F430" s="195" t="s">
        <v>9114</v>
      </c>
      <c r="G430" s="196" t="s">
        <v>1088</v>
      </c>
      <c r="H430" s="197">
        <v>1</v>
      </c>
      <c r="I430" s="198"/>
      <c r="J430" s="199">
        <f t="shared" si="100"/>
        <v>0</v>
      </c>
      <c r="K430" s="200"/>
      <c r="L430" s="40"/>
      <c r="M430" s="201" t="s">
        <v>1</v>
      </c>
      <c r="N430" s="202" t="s">
        <v>42</v>
      </c>
      <c r="O430" s="72"/>
      <c r="P430" s="203">
        <f t="shared" si="101"/>
        <v>0</v>
      </c>
      <c r="Q430" s="203">
        <v>0</v>
      </c>
      <c r="R430" s="203">
        <f t="shared" si="102"/>
        <v>0</v>
      </c>
      <c r="S430" s="203">
        <v>0</v>
      </c>
      <c r="T430" s="204">
        <f t="shared" si="103"/>
        <v>0</v>
      </c>
      <c r="U430" s="35"/>
      <c r="V430" s="35"/>
      <c r="W430" s="35"/>
      <c r="X430" s="35"/>
      <c r="Y430" s="35"/>
      <c r="Z430" s="35"/>
      <c r="AA430" s="35"/>
      <c r="AB430" s="35"/>
      <c r="AC430" s="35"/>
      <c r="AD430" s="35"/>
      <c r="AE430" s="35"/>
      <c r="AR430" s="205" t="s">
        <v>218</v>
      </c>
      <c r="AT430" s="205" t="s">
        <v>214</v>
      </c>
      <c r="AU430" s="205" t="s">
        <v>85</v>
      </c>
      <c r="AY430" s="18" t="s">
        <v>209</v>
      </c>
      <c r="BE430" s="206">
        <f t="shared" si="104"/>
        <v>0</v>
      </c>
      <c r="BF430" s="206">
        <f t="shared" si="105"/>
        <v>0</v>
      </c>
      <c r="BG430" s="206">
        <f t="shared" si="106"/>
        <v>0</v>
      </c>
      <c r="BH430" s="206">
        <f t="shared" si="107"/>
        <v>0</v>
      </c>
      <c r="BI430" s="206">
        <f t="shared" si="108"/>
        <v>0</v>
      </c>
      <c r="BJ430" s="18" t="s">
        <v>85</v>
      </c>
      <c r="BK430" s="206">
        <f t="shared" si="109"/>
        <v>0</v>
      </c>
      <c r="BL430" s="18" t="s">
        <v>218</v>
      </c>
      <c r="BM430" s="205" t="s">
        <v>9715</v>
      </c>
    </row>
    <row r="431" spans="1:65" s="2" customFormat="1" ht="16.5" customHeight="1">
      <c r="A431" s="35"/>
      <c r="B431" s="36"/>
      <c r="C431" s="193" t="s">
        <v>3088</v>
      </c>
      <c r="D431" s="193" t="s">
        <v>214</v>
      </c>
      <c r="E431" s="194" t="s">
        <v>9716</v>
      </c>
      <c r="F431" s="195" t="s">
        <v>9117</v>
      </c>
      <c r="G431" s="196" t="s">
        <v>1088</v>
      </c>
      <c r="H431" s="197">
        <v>1</v>
      </c>
      <c r="I431" s="198"/>
      <c r="J431" s="199">
        <f t="shared" si="100"/>
        <v>0</v>
      </c>
      <c r="K431" s="200"/>
      <c r="L431" s="40"/>
      <c r="M431" s="201" t="s">
        <v>1</v>
      </c>
      <c r="N431" s="202" t="s">
        <v>42</v>
      </c>
      <c r="O431" s="72"/>
      <c r="P431" s="203">
        <f t="shared" si="101"/>
        <v>0</v>
      </c>
      <c r="Q431" s="203">
        <v>0</v>
      </c>
      <c r="R431" s="203">
        <f t="shared" si="102"/>
        <v>0</v>
      </c>
      <c r="S431" s="203">
        <v>0</v>
      </c>
      <c r="T431" s="204">
        <f t="shared" si="103"/>
        <v>0</v>
      </c>
      <c r="U431" s="35"/>
      <c r="V431" s="35"/>
      <c r="W431" s="35"/>
      <c r="X431" s="35"/>
      <c r="Y431" s="35"/>
      <c r="Z431" s="35"/>
      <c r="AA431" s="35"/>
      <c r="AB431" s="35"/>
      <c r="AC431" s="35"/>
      <c r="AD431" s="35"/>
      <c r="AE431" s="35"/>
      <c r="AR431" s="205" t="s">
        <v>218</v>
      </c>
      <c r="AT431" s="205" t="s">
        <v>214</v>
      </c>
      <c r="AU431" s="205" t="s">
        <v>85</v>
      </c>
      <c r="AY431" s="18" t="s">
        <v>209</v>
      </c>
      <c r="BE431" s="206">
        <f t="shared" si="104"/>
        <v>0</v>
      </c>
      <c r="BF431" s="206">
        <f t="shared" si="105"/>
        <v>0</v>
      </c>
      <c r="BG431" s="206">
        <f t="shared" si="106"/>
        <v>0</v>
      </c>
      <c r="BH431" s="206">
        <f t="shared" si="107"/>
        <v>0</v>
      </c>
      <c r="BI431" s="206">
        <f t="shared" si="108"/>
        <v>0</v>
      </c>
      <c r="BJ431" s="18" t="s">
        <v>85</v>
      </c>
      <c r="BK431" s="206">
        <f t="shared" si="109"/>
        <v>0</v>
      </c>
      <c r="BL431" s="18" t="s">
        <v>218</v>
      </c>
      <c r="BM431" s="205" t="s">
        <v>9717</v>
      </c>
    </row>
    <row r="432" spans="1:65" s="12" customFormat="1" ht="25.9" customHeight="1">
      <c r="B432" s="177"/>
      <c r="C432" s="178"/>
      <c r="D432" s="179" t="s">
        <v>76</v>
      </c>
      <c r="E432" s="180" t="s">
        <v>9718</v>
      </c>
      <c r="F432" s="180" t="s">
        <v>9719</v>
      </c>
      <c r="G432" s="178"/>
      <c r="H432" s="178"/>
      <c r="I432" s="181"/>
      <c r="J432" s="182">
        <f>BK432</f>
        <v>0</v>
      </c>
      <c r="K432" s="178"/>
      <c r="L432" s="183"/>
      <c r="M432" s="184"/>
      <c r="N432" s="185"/>
      <c r="O432" s="185"/>
      <c r="P432" s="186">
        <f>SUM(P433:P445)</f>
        <v>0</v>
      </c>
      <c r="Q432" s="185"/>
      <c r="R432" s="186">
        <f>SUM(R433:R445)</f>
        <v>0</v>
      </c>
      <c r="S432" s="185"/>
      <c r="T432" s="187">
        <f>SUM(T433:T445)</f>
        <v>0</v>
      </c>
      <c r="AR432" s="188" t="s">
        <v>85</v>
      </c>
      <c r="AT432" s="189" t="s">
        <v>76</v>
      </c>
      <c r="AU432" s="189" t="s">
        <v>77</v>
      </c>
      <c r="AY432" s="188" t="s">
        <v>209</v>
      </c>
      <c r="BK432" s="190">
        <f>SUM(BK433:BK445)</f>
        <v>0</v>
      </c>
    </row>
    <row r="433" spans="1:65" s="2" customFormat="1" ht="16.5" customHeight="1">
      <c r="A433" s="35"/>
      <c r="B433" s="36"/>
      <c r="C433" s="193" t="s">
        <v>3091</v>
      </c>
      <c r="D433" s="193" t="s">
        <v>214</v>
      </c>
      <c r="E433" s="194" t="s">
        <v>9720</v>
      </c>
      <c r="F433" s="195" t="s">
        <v>9721</v>
      </c>
      <c r="G433" s="196" t="s">
        <v>318</v>
      </c>
      <c r="H433" s="197">
        <v>44</v>
      </c>
      <c r="I433" s="198"/>
      <c r="J433" s="199">
        <f t="shared" ref="J433:J445" si="110">ROUND(I433*H433,2)</f>
        <v>0</v>
      </c>
      <c r="K433" s="200"/>
      <c r="L433" s="40"/>
      <c r="M433" s="201" t="s">
        <v>1</v>
      </c>
      <c r="N433" s="202" t="s">
        <v>42</v>
      </c>
      <c r="O433" s="72"/>
      <c r="P433" s="203">
        <f t="shared" ref="P433:P445" si="111">O433*H433</f>
        <v>0</v>
      </c>
      <c r="Q433" s="203">
        <v>0</v>
      </c>
      <c r="R433" s="203">
        <f t="shared" ref="R433:R445" si="112">Q433*H433</f>
        <v>0</v>
      </c>
      <c r="S433" s="203">
        <v>0</v>
      </c>
      <c r="T433" s="204">
        <f t="shared" ref="T433:T445" si="113">S433*H433</f>
        <v>0</v>
      </c>
      <c r="U433" s="35"/>
      <c r="V433" s="35"/>
      <c r="W433" s="35"/>
      <c r="X433" s="35"/>
      <c r="Y433" s="35"/>
      <c r="Z433" s="35"/>
      <c r="AA433" s="35"/>
      <c r="AB433" s="35"/>
      <c r="AC433" s="35"/>
      <c r="AD433" s="35"/>
      <c r="AE433" s="35"/>
      <c r="AR433" s="205" t="s">
        <v>218</v>
      </c>
      <c r="AT433" s="205" t="s">
        <v>214</v>
      </c>
      <c r="AU433" s="205" t="s">
        <v>85</v>
      </c>
      <c r="AY433" s="18" t="s">
        <v>209</v>
      </c>
      <c r="BE433" s="206">
        <f t="shared" ref="BE433:BE445" si="114">IF(N433="základní",J433,0)</f>
        <v>0</v>
      </c>
      <c r="BF433" s="206">
        <f t="shared" ref="BF433:BF445" si="115">IF(N433="snížená",J433,0)</f>
        <v>0</v>
      </c>
      <c r="BG433" s="206">
        <f t="shared" ref="BG433:BG445" si="116">IF(N433="zákl. přenesená",J433,0)</f>
        <v>0</v>
      </c>
      <c r="BH433" s="206">
        <f t="shared" ref="BH433:BH445" si="117">IF(N433="sníž. přenesená",J433,0)</f>
        <v>0</v>
      </c>
      <c r="BI433" s="206">
        <f t="shared" ref="BI433:BI445" si="118">IF(N433="nulová",J433,0)</f>
        <v>0</v>
      </c>
      <c r="BJ433" s="18" t="s">
        <v>85</v>
      </c>
      <c r="BK433" s="206">
        <f t="shared" ref="BK433:BK445" si="119">ROUND(I433*H433,2)</f>
        <v>0</v>
      </c>
      <c r="BL433" s="18" t="s">
        <v>218</v>
      </c>
      <c r="BM433" s="205" t="s">
        <v>9722</v>
      </c>
    </row>
    <row r="434" spans="1:65" s="2" customFormat="1" ht="24.2" customHeight="1">
      <c r="A434" s="35"/>
      <c r="B434" s="36"/>
      <c r="C434" s="193" t="s">
        <v>3109</v>
      </c>
      <c r="D434" s="193" t="s">
        <v>214</v>
      </c>
      <c r="E434" s="194" t="s">
        <v>9723</v>
      </c>
      <c r="F434" s="195" t="s">
        <v>9724</v>
      </c>
      <c r="G434" s="196" t="s">
        <v>318</v>
      </c>
      <c r="H434" s="197">
        <v>1600</v>
      </c>
      <c r="I434" s="198"/>
      <c r="J434" s="199">
        <f t="shared" si="110"/>
        <v>0</v>
      </c>
      <c r="K434" s="200"/>
      <c r="L434" s="40"/>
      <c r="M434" s="201" t="s">
        <v>1</v>
      </c>
      <c r="N434" s="202" t="s">
        <v>42</v>
      </c>
      <c r="O434" s="72"/>
      <c r="P434" s="203">
        <f t="shared" si="111"/>
        <v>0</v>
      </c>
      <c r="Q434" s="203">
        <v>0</v>
      </c>
      <c r="R434" s="203">
        <f t="shared" si="112"/>
        <v>0</v>
      </c>
      <c r="S434" s="203">
        <v>0</v>
      </c>
      <c r="T434" s="204">
        <f t="shared" si="113"/>
        <v>0</v>
      </c>
      <c r="U434" s="35"/>
      <c r="V434" s="35"/>
      <c r="W434" s="35"/>
      <c r="X434" s="35"/>
      <c r="Y434" s="35"/>
      <c r="Z434" s="35"/>
      <c r="AA434" s="35"/>
      <c r="AB434" s="35"/>
      <c r="AC434" s="35"/>
      <c r="AD434" s="35"/>
      <c r="AE434" s="35"/>
      <c r="AR434" s="205" t="s">
        <v>218</v>
      </c>
      <c r="AT434" s="205" t="s">
        <v>214</v>
      </c>
      <c r="AU434" s="205" t="s">
        <v>85</v>
      </c>
      <c r="AY434" s="18" t="s">
        <v>209</v>
      </c>
      <c r="BE434" s="206">
        <f t="shared" si="114"/>
        <v>0</v>
      </c>
      <c r="BF434" s="206">
        <f t="shared" si="115"/>
        <v>0</v>
      </c>
      <c r="BG434" s="206">
        <f t="shared" si="116"/>
        <v>0</v>
      </c>
      <c r="BH434" s="206">
        <f t="shared" si="117"/>
        <v>0</v>
      </c>
      <c r="BI434" s="206">
        <f t="shared" si="118"/>
        <v>0</v>
      </c>
      <c r="BJ434" s="18" t="s">
        <v>85</v>
      </c>
      <c r="BK434" s="206">
        <f t="shared" si="119"/>
        <v>0</v>
      </c>
      <c r="BL434" s="18" t="s">
        <v>218</v>
      </c>
      <c r="BM434" s="205" t="s">
        <v>9725</v>
      </c>
    </row>
    <row r="435" spans="1:65" s="2" customFormat="1" ht="16.5" customHeight="1">
      <c r="A435" s="35"/>
      <c r="B435" s="36"/>
      <c r="C435" s="193" t="s">
        <v>3114</v>
      </c>
      <c r="D435" s="193" t="s">
        <v>214</v>
      </c>
      <c r="E435" s="194" t="s">
        <v>9726</v>
      </c>
      <c r="F435" s="195" t="s">
        <v>9727</v>
      </c>
      <c r="G435" s="196" t="s">
        <v>318</v>
      </c>
      <c r="H435" s="197">
        <v>440</v>
      </c>
      <c r="I435" s="198"/>
      <c r="J435" s="199">
        <f t="shared" si="110"/>
        <v>0</v>
      </c>
      <c r="K435" s="200"/>
      <c r="L435" s="40"/>
      <c r="M435" s="201" t="s">
        <v>1</v>
      </c>
      <c r="N435" s="202" t="s">
        <v>42</v>
      </c>
      <c r="O435" s="72"/>
      <c r="P435" s="203">
        <f t="shared" si="111"/>
        <v>0</v>
      </c>
      <c r="Q435" s="203">
        <v>0</v>
      </c>
      <c r="R435" s="203">
        <f t="shared" si="112"/>
        <v>0</v>
      </c>
      <c r="S435" s="203">
        <v>0</v>
      </c>
      <c r="T435" s="204">
        <f t="shared" si="113"/>
        <v>0</v>
      </c>
      <c r="U435" s="35"/>
      <c r="V435" s="35"/>
      <c r="W435" s="35"/>
      <c r="X435" s="35"/>
      <c r="Y435" s="35"/>
      <c r="Z435" s="35"/>
      <c r="AA435" s="35"/>
      <c r="AB435" s="35"/>
      <c r="AC435" s="35"/>
      <c r="AD435" s="35"/>
      <c r="AE435" s="35"/>
      <c r="AR435" s="205" t="s">
        <v>218</v>
      </c>
      <c r="AT435" s="205" t="s">
        <v>214</v>
      </c>
      <c r="AU435" s="205" t="s">
        <v>85</v>
      </c>
      <c r="AY435" s="18" t="s">
        <v>209</v>
      </c>
      <c r="BE435" s="206">
        <f t="shared" si="114"/>
        <v>0</v>
      </c>
      <c r="BF435" s="206">
        <f t="shared" si="115"/>
        <v>0</v>
      </c>
      <c r="BG435" s="206">
        <f t="shared" si="116"/>
        <v>0</v>
      </c>
      <c r="BH435" s="206">
        <f t="shared" si="117"/>
        <v>0</v>
      </c>
      <c r="BI435" s="206">
        <f t="shared" si="118"/>
        <v>0</v>
      </c>
      <c r="BJ435" s="18" t="s">
        <v>85</v>
      </c>
      <c r="BK435" s="206">
        <f t="shared" si="119"/>
        <v>0</v>
      </c>
      <c r="BL435" s="18" t="s">
        <v>218</v>
      </c>
      <c r="BM435" s="205" t="s">
        <v>9728</v>
      </c>
    </row>
    <row r="436" spans="1:65" s="2" customFormat="1" ht="24.2" customHeight="1">
      <c r="A436" s="35"/>
      <c r="B436" s="36"/>
      <c r="C436" s="193" t="s">
        <v>3256</v>
      </c>
      <c r="D436" s="193" t="s">
        <v>214</v>
      </c>
      <c r="E436" s="194" t="s">
        <v>9729</v>
      </c>
      <c r="F436" s="195" t="s">
        <v>9730</v>
      </c>
      <c r="G436" s="196" t="s">
        <v>2761</v>
      </c>
      <c r="H436" s="197">
        <v>22</v>
      </c>
      <c r="I436" s="198"/>
      <c r="J436" s="199">
        <f t="shared" si="110"/>
        <v>0</v>
      </c>
      <c r="K436" s="200"/>
      <c r="L436" s="40"/>
      <c r="M436" s="201" t="s">
        <v>1</v>
      </c>
      <c r="N436" s="202" t="s">
        <v>42</v>
      </c>
      <c r="O436" s="72"/>
      <c r="P436" s="203">
        <f t="shared" si="111"/>
        <v>0</v>
      </c>
      <c r="Q436" s="203">
        <v>0</v>
      </c>
      <c r="R436" s="203">
        <f t="shared" si="112"/>
        <v>0</v>
      </c>
      <c r="S436" s="203">
        <v>0</v>
      </c>
      <c r="T436" s="204">
        <f t="shared" si="113"/>
        <v>0</v>
      </c>
      <c r="U436" s="35"/>
      <c r="V436" s="35"/>
      <c r="W436" s="35"/>
      <c r="X436" s="35"/>
      <c r="Y436" s="35"/>
      <c r="Z436" s="35"/>
      <c r="AA436" s="35"/>
      <c r="AB436" s="35"/>
      <c r="AC436" s="35"/>
      <c r="AD436" s="35"/>
      <c r="AE436" s="35"/>
      <c r="AR436" s="205" t="s">
        <v>218</v>
      </c>
      <c r="AT436" s="205" t="s">
        <v>214</v>
      </c>
      <c r="AU436" s="205" t="s">
        <v>85</v>
      </c>
      <c r="AY436" s="18" t="s">
        <v>209</v>
      </c>
      <c r="BE436" s="206">
        <f t="shared" si="114"/>
        <v>0</v>
      </c>
      <c r="BF436" s="206">
        <f t="shared" si="115"/>
        <v>0</v>
      </c>
      <c r="BG436" s="206">
        <f t="shared" si="116"/>
        <v>0</v>
      </c>
      <c r="BH436" s="206">
        <f t="shared" si="117"/>
        <v>0</v>
      </c>
      <c r="BI436" s="206">
        <f t="shared" si="118"/>
        <v>0</v>
      </c>
      <c r="BJ436" s="18" t="s">
        <v>85</v>
      </c>
      <c r="BK436" s="206">
        <f t="shared" si="119"/>
        <v>0</v>
      </c>
      <c r="BL436" s="18" t="s">
        <v>218</v>
      </c>
      <c r="BM436" s="205" t="s">
        <v>9731</v>
      </c>
    </row>
    <row r="437" spans="1:65" s="2" customFormat="1" ht="16.5" customHeight="1">
      <c r="A437" s="35"/>
      <c r="B437" s="36"/>
      <c r="C437" s="193" t="s">
        <v>3259</v>
      </c>
      <c r="D437" s="193" t="s">
        <v>214</v>
      </c>
      <c r="E437" s="194" t="s">
        <v>9732</v>
      </c>
      <c r="F437" s="195" t="s">
        <v>9733</v>
      </c>
      <c r="G437" s="196" t="s">
        <v>2761</v>
      </c>
      <c r="H437" s="197">
        <v>1320</v>
      </c>
      <c r="I437" s="198"/>
      <c r="J437" s="199">
        <f t="shared" si="110"/>
        <v>0</v>
      </c>
      <c r="K437" s="200"/>
      <c r="L437" s="40"/>
      <c r="M437" s="201" t="s">
        <v>1</v>
      </c>
      <c r="N437" s="202" t="s">
        <v>42</v>
      </c>
      <c r="O437" s="72"/>
      <c r="P437" s="203">
        <f t="shared" si="111"/>
        <v>0</v>
      </c>
      <c r="Q437" s="203">
        <v>0</v>
      </c>
      <c r="R437" s="203">
        <f t="shared" si="112"/>
        <v>0</v>
      </c>
      <c r="S437" s="203">
        <v>0</v>
      </c>
      <c r="T437" s="204">
        <f t="shared" si="113"/>
        <v>0</v>
      </c>
      <c r="U437" s="35"/>
      <c r="V437" s="35"/>
      <c r="W437" s="35"/>
      <c r="X437" s="35"/>
      <c r="Y437" s="35"/>
      <c r="Z437" s="35"/>
      <c r="AA437" s="35"/>
      <c r="AB437" s="35"/>
      <c r="AC437" s="35"/>
      <c r="AD437" s="35"/>
      <c r="AE437" s="35"/>
      <c r="AR437" s="205" t="s">
        <v>218</v>
      </c>
      <c r="AT437" s="205" t="s">
        <v>214</v>
      </c>
      <c r="AU437" s="205" t="s">
        <v>85</v>
      </c>
      <c r="AY437" s="18" t="s">
        <v>209</v>
      </c>
      <c r="BE437" s="206">
        <f t="shared" si="114"/>
        <v>0</v>
      </c>
      <c r="BF437" s="206">
        <f t="shared" si="115"/>
        <v>0</v>
      </c>
      <c r="BG437" s="206">
        <f t="shared" si="116"/>
        <v>0</v>
      </c>
      <c r="BH437" s="206">
        <f t="shared" si="117"/>
        <v>0</v>
      </c>
      <c r="BI437" s="206">
        <f t="shared" si="118"/>
        <v>0</v>
      </c>
      <c r="BJ437" s="18" t="s">
        <v>85</v>
      </c>
      <c r="BK437" s="206">
        <f t="shared" si="119"/>
        <v>0</v>
      </c>
      <c r="BL437" s="18" t="s">
        <v>218</v>
      </c>
      <c r="BM437" s="205" t="s">
        <v>9734</v>
      </c>
    </row>
    <row r="438" spans="1:65" s="2" customFormat="1" ht="16.5" customHeight="1">
      <c r="A438" s="35"/>
      <c r="B438" s="36"/>
      <c r="C438" s="193" t="s">
        <v>3421</v>
      </c>
      <c r="D438" s="193" t="s">
        <v>214</v>
      </c>
      <c r="E438" s="194" t="s">
        <v>9735</v>
      </c>
      <c r="F438" s="195" t="s">
        <v>9736</v>
      </c>
      <c r="G438" s="196" t="s">
        <v>2761</v>
      </c>
      <c r="H438" s="197">
        <v>50</v>
      </c>
      <c r="I438" s="198"/>
      <c r="J438" s="199">
        <f t="shared" si="110"/>
        <v>0</v>
      </c>
      <c r="K438" s="200"/>
      <c r="L438" s="40"/>
      <c r="M438" s="201" t="s">
        <v>1</v>
      </c>
      <c r="N438" s="202" t="s">
        <v>42</v>
      </c>
      <c r="O438" s="72"/>
      <c r="P438" s="203">
        <f t="shared" si="111"/>
        <v>0</v>
      </c>
      <c r="Q438" s="203">
        <v>0</v>
      </c>
      <c r="R438" s="203">
        <f t="shared" si="112"/>
        <v>0</v>
      </c>
      <c r="S438" s="203">
        <v>0</v>
      </c>
      <c r="T438" s="204">
        <f t="shared" si="113"/>
        <v>0</v>
      </c>
      <c r="U438" s="35"/>
      <c r="V438" s="35"/>
      <c r="W438" s="35"/>
      <c r="X438" s="35"/>
      <c r="Y438" s="35"/>
      <c r="Z438" s="35"/>
      <c r="AA438" s="35"/>
      <c r="AB438" s="35"/>
      <c r="AC438" s="35"/>
      <c r="AD438" s="35"/>
      <c r="AE438" s="35"/>
      <c r="AR438" s="205" t="s">
        <v>218</v>
      </c>
      <c r="AT438" s="205" t="s">
        <v>214</v>
      </c>
      <c r="AU438" s="205" t="s">
        <v>85</v>
      </c>
      <c r="AY438" s="18" t="s">
        <v>209</v>
      </c>
      <c r="BE438" s="206">
        <f t="shared" si="114"/>
        <v>0</v>
      </c>
      <c r="BF438" s="206">
        <f t="shared" si="115"/>
        <v>0</v>
      </c>
      <c r="BG438" s="206">
        <f t="shared" si="116"/>
        <v>0</v>
      </c>
      <c r="BH438" s="206">
        <f t="shared" si="117"/>
        <v>0</v>
      </c>
      <c r="BI438" s="206">
        <f t="shared" si="118"/>
        <v>0</v>
      </c>
      <c r="BJ438" s="18" t="s">
        <v>85</v>
      </c>
      <c r="BK438" s="206">
        <f t="shared" si="119"/>
        <v>0</v>
      </c>
      <c r="BL438" s="18" t="s">
        <v>218</v>
      </c>
      <c r="BM438" s="205" t="s">
        <v>9737</v>
      </c>
    </row>
    <row r="439" spans="1:65" s="2" customFormat="1" ht="16.5" customHeight="1">
      <c r="A439" s="35"/>
      <c r="B439" s="36"/>
      <c r="C439" s="193" t="s">
        <v>921</v>
      </c>
      <c r="D439" s="193" t="s">
        <v>214</v>
      </c>
      <c r="E439" s="194" t="s">
        <v>9738</v>
      </c>
      <c r="F439" s="195" t="s">
        <v>9739</v>
      </c>
      <c r="G439" s="196" t="s">
        <v>2761</v>
      </c>
      <c r="H439" s="197">
        <v>60</v>
      </c>
      <c r="I439" s="198"/>
      <c r="J439" s="199">
        <f t="shared" si="110"/>
        <v>0</v>
      </c>
      <c r="K439" s="200"/>
      <c r="L439" s="40"/>
      <c r="M439" s="201" t="s">
        <v>1</v>
      </c>
      <c r="N439" s="202" t="s">
        <v>42</v>
      </c>
      <c r="O439" s="72"/>
      <c r="P439" s="203">
        <f t="shared" si="111"/>
        <v>0</v>
      </c>
      <c r="Q439" s="203">
        <v>0</v>
      </c>
      <c r="R439" s="203">
        <f t="shared" si="112"/>
        <v>0</v>
      </c>
      <c r="S439" s="203">
        <v>0</v>
      </c>
      <c r="T439" s="204">
        <f t="shared" si="113"/>
        <v>0</v>
      </c>
      <c r="U439" s="35"/>
      <c r="V439" s="35"/>
      <c r="W439" s="35"/>
      <c r="X439" s="35"/>
      <c r="Y439" s="35"/>
      <c r="Z439" s="35"/>
      <c r="AA439" s="35"/>
      <c r="AB439" s="35"/>
      <c r="AC439" s="35"/>
      <c r="AD439" s="35"/>
      <c r="AE439" s="35"/>
      <c r="AR439" s="205" t="s">
        <v>218</v>
      </c>
      <c r="AT439" s="205" t="s">
        <v>214</v>
      </c>
      <c r="AU439" s="205" t="s">
        <v>85</v>
      </c>
      <c r="AY439" s="18" t="s">
        <v>209</v>
      </c>
      <c r="BE439" s="206">
        <f t="shared" si="114"/>
        <v>0</v>
      </c>
      <c r="BF439" s="206">
        <f t="shared" si="115"/>
        <v>0</v>
      </c>
      <c r="BG439" s="206">
        <f t="shared" si="116"/>
        <v>0</v>
      </c>
      <c r="BH439" s="206">
        <f t="shared" si="117"/>
        <v>0</v>
      </c>
      <c r="BI439" s="206">
        <f t="shared" si="118"/>
        <v>0</v>
      </c>
      <c r="BJ439" s="18" t="s">
        <v>85</v>
      </c>
      <c r="BK439" s="206">
        <f t="shared" si="119"/>
        <v>0</v>
      </c>
      <c r="BL439" s="18" t="s">
        <v>218</v>
      </c>
      <c r="BM439" s="205" t="s">
        <v>9740</v>
      </c>
    </row>
    <row r="440" spans="1:65" s="2" customFormat="1" ht="16.5" customHeight="1">
      <c r="A440" s="35"/>
      <c r="B440" s="36"/>
      <c r="C440" s="193" t="s">
        <v>3428</v>
      </c>
      <c r="D440" s="193" t="s">
        <v>214</v>
      </c>
      <c r="E440" s="194" t="s">
        <v>9741</v>
      </c>
      <c r="F440" s="195" t="s">
        <v>9742</v>
      </c>
      <c r="G440" s="196" t="s">
        <v>2761</v>
      </c>
      <c r="H440" s="197">
        <v>1</v>
      </c>
      <c r="I440" s="198"/>
      <c r="J440" s="199">
        <f t="shared" si="110"/>
        <v>0</v>
      </c>
      <c r="K440" s="200"/>
      <c r="L440" s="40"/>
      <c r="M440" s="201" t="s">
        <v>1</v>
      </c>
      <c r="N440" s="202" t="s">
        <v>42</v>
      </c>
      <c r="O440" s="72"/>
      <c r="P440" s="203">
        <f t="shared" si="111"/>
        <v>0</v>
      </c>
      <c r="Q440" s="203">
        <v>0</v>
      </c>
      <c r="R440" s="203">
        <f t="shared" si="112"/>
        <v>0</v>
      </c>
      <c r="S440" s="203">
        <v>0</v>
      </c>
      <c r="T440" s="204">
        <f t="shared" si="113"/>
        <v>0</v>
      </c>
      <c r="U440" s="35"/>
      <c r="V440" s="35"/>
      <c r="W440" s="35"/>
      <c r="X440" s="35"/>
      <c r="Y440" s="35"/>
      <c r="Z440" s="35"/>
      <c r="AA440" s="35"/>
      <c r="AB440" s="35"/>
      <c r="AC440" s="35"/>
      <c r="AD440" s="35"/>
      <c r="AE440" s="35"/>
      <c r="AR440" s="205" t="s">
        <v>218</v>
      </c>
      <c r="AT440" s="205" t="s">
        <v>214</v>
      </c>
      <c r="AU440" s="205" t="s">
        <v>85</v>
      </c>
      <c r="AY440" s="18" t="s">
        <v>209</v>
      </c>
      <c r="BE440" s="206">
        <f t="shared" si="114"/>
        <v>0</v>
      </c>
      <c r="BF440" s="206">
        <f t="shared" si="115"/>
        <v>0</v>
      </c>
      <c r="BG440" s="206">
        <f t="shared" si="116"/>
        <v>0</v>
      </c>
      <c r="BH440" s="206">
        <f t="shared" si="117"/>
        <v>0</v>
      </c>
      <c r="BI440" s="206">
        <f t="shared" si="118"/>
        <v>0</v>
      </c>
      <c r="BJ440" s="18" t="s">
        <v>85</v>
      </c>
      <c r="BK440" s="206">
        <f t="shared" si="119"/>
        <v>0</v>
      </c>
      <c r="BL440" s="18" t="s">
        <v>218</v>
      </c>
      <c r="BM440" s="205" t="s">
        <v>9743</v>
      </c>
    </row>
    <row r="441" spans="1:65" s="2" customFormat="1" ht="16.5" customHeight="1">
      <c r="A441" s="35"/>
      <c r="B441" s="36"/>
      <c r="C441" s="193" t="s">
        <v>3432</v>
      </c>
      <c r="D441" s="193" t="s">
        <v>214</v>
      </c>
      <c r="E441" s="194" t="s">
        <v>9744</v>
      </c>
      <c r="F441" s="195" t="s">
        <v>9745</v>
      </c>
      <c r="G441" s="196" t="s">
        <v>2761</v>
      </c>
      <c r="H441" s="197">
        <v>8</v>
      </c>
      <c r="I441" s="198"/>
      <c r="J441" s="199">
        <f t="shared" si="110"/>
        <v>0</v>
      </c>
      <c r="K441" s="200"/>
      <c r="L441" s="40"/>
      <c r="M441" s="201" t="s">
        <v>1</v>
      </c>
      <c r="N441" s="202" t="s">
        <v>42</v>
      </c>
      <c r="O441" s="72"/>
      <c r="P441" s="203">
        <f t="shared" si="111"/>
        <v>0</v>
      </c>
      <c r="Q441" s="203">
        <v>0</v>
      </c>
      <c r="R441" s="203">
        <f t="shared" si="112"/>
        <v>0</v>
      </c>
      <c r="S441" s="203">
        <v>0</v>
      </c>
      <c r="T441" s="204">
        <f t="shared" si="113"/>
        <v>0</v>
      </c>
      <c r="U441" s="35"/>
      <c r="V441" s="35"/>
      <c r="W441" s="35"/>
      <c r="X441" s="35"/>
      <c r="Y441" s="35"/>
      <c r="Z441" s="35"/>
      <c r="AA441" s="35"/>
      <c r="AB441" s="35"/>
      <c r="AC441" s="35"/>
      <c r="AD441" s="35"/>
      <c r="AE441" s="35"/>
      <c r="AR441" s="205" t="s">
        <v>218</v>
      </c>
      <c r="AT441" s="205" t="s">
        <v>214</v>
      </c>
      <c r="AU441" s="205" t="s">
        <v>85</v>
      </c>
      <c r="AY441" s="18" t="s">
        <v>209</v>
      </c>
      <c r="BE441" s="206">
        <f t="shared" si="114"/>
        <v>0</v>
      </c>
      <c r="BF441" s="206">
        <f t="shared" si="115"/>
        <v>0</v>
      </c>
      <c r="BG441" s="206">
        <f t="shared" si="116"/>
        <v>0</v>
      </c>
      <c r="BH441" s="206">
        <f t="shared" si="117"/>
        <v>0</v>
      </c>
      <c r="BI441" s="206">
        <f t="shared" si="118"/>
        <v>0</v>
      </c>
      <c r="BJ441" s="18" t="s">
        <v>85</v>
      </c>
      <c r="BK441" s="206">
        <f t="shared" si="119"/>
        <v>0</v>
      </c>
      <c r="BL441" s="18" t="s">
        <v>218</v>
      </c>
      <c r="BM441" s="205" t="s">
        <v>9746</v>
      </c>
    </row>
    <row r="442" spans="1:65" s="2" customFormat="1" ht="16.5" customHeight="1">
      <c r="A442" s="35"/>
      <c r="B442" s="36"/>
      <c r="C442" s="193" t="s">
        <v>3442</v>
      </c>
      <c r="D442" s="193" t="s">
        <v>214</v>
      </c>
      <c r="E442" s="194" t="s">
        <v>9747</v>
      </c>
      <c r="F442" s="195" t="s">
        <v>9748</v>
      </c>
      <c r="G442" s="196" t="s">
        <v>2761</v>
      </c>
      <c r="H442" s="197">
        <v>19</v>
      </c>
      <c r="I442" s="198"/>
      <c r="J442" s="199">
        <f t="shared" si="110"/>
        <v>0</v>
      </c>
      <c r="K442" s="200"/>
      <c r="L442" s="40"/>
      <c r="M442" s="201" t="s">
        <v>1</v>
      </c>
      <c r="N442" s="202" t="s">
        <v>42</v>
      </c>
      <c r="O442" s="72"/>
      <c r="P442" s="203">
        <f t="shared" si="111"/>
        <v>0</v>
      </c>
      <c r="Q442" s="203">
        <v>0</v>
      </c>
      <c r="R442" s="203">
        <f t="shared" si="112"/>
        <v>0</v>
      </c>
      <c r="S442" s="203">
        <v>0</v>
      </c>
      <c r="T442" s="204">
        <f t="shared" si="113"/>
        <v>0</v>
      </c>
      <c r="U442" s="35"/>
      <c r="V442" s="35"/>
      <c r="W442" s="35"/>
      <c r="X442" s="35"/>
      <c r="Y442" s="35"/>
      <c r="Z442" s="35"/>
      <c r="AA442" s="35"/>
      <c r="AB442" s="35"/>
      <c r="AC442" s="35"/>
      <c r="AD442" s="35"/>
      <c r="AE442" s="35"/>
      <c r="AR442" s="205" t="s">
        <v>218</v>
      </c>
      <c r="AT442" s="205" t="s">
        <v>214</v>
      </c>
      <c r="AU442" s="205" t="s">
        <v>85</v>
      </c>
      <c r="AY442" s="18" t="s">
        <v>209</v>
      </c>
      <c r="BE442" s="206">
        <f t="shared" si="114"/>
        <v>0</v>
      </c>
      <c r="BF442" s="206">
        <f t="shared" si="115"/>
        <v>0</v>
      </c>
      <c r="BG442" s="206">
        <f t="shared" si="116"/>
        <v>0</v>
      </c>
      <c r="BH442" s="206">
        <f t="shared" si="117"/>
        <v>0</v>
      </c>
      <c r="BI442" s="206">
        <f t="shared" si="118"/>
        <v>0</v>
      </c>
      <c r="BJ442" s="18" t="s">
        <v>85</v>
      </c>
      <c r="BK442" s="206">
        <f t="shared" si="119"/>
        <v>0</v>
      </c>
      <c r="BL442" s="18" t="s">
        <v>218</v>
      </c>
      <c r="BM442" s="205" t="s">
        <v>9749</v>
      </c>
    </row>
    <row r="443" spans="1:65" s="2" customFormat="1" ht="16.5" customHeight="1">
      <c r="A443" s="35"/>
      <c r="B443" s="36"/>
      <c r="C443" s="193" t="s">
        <v>3446</v>
      </c>
      <c r="D443" s="193" t="s">
        <v>214</v>
      </c>
      <c r="E443" s="194" t="s">
        <v>9750</v>
      </c>
      <c r="F443" s="195" t="s">
        <v>9751</v>
      </c>
      <c r="G443" s="196" t="s">
        <v>2761</v>
      </c>
      <c r="H443" s="197">
        <v>22</v>
      </c>
      <c r="I443" s="198"/>
      <c r="J443" s="199">
        <f t="shared" si="110"/>
        <v>0</v>
      </c>
      <c r="K443" s="200"/>
      <c r="L443" s="40"/>
      <c r="M443" s="201" t="s">
        <v>1</v>
      </c>
      <c r="N443" s="202" t="s">
        <v>42</v>
      </c>
      <c r="O443" s="72"/>
      <c r="P443" s="203">
        <f t="shared" si="111"/>
        <v>0</v>
      </c>
      <c r="Q443" s="203">
        <v>0</v>
      </c>
      <c r="R443" s="203">
        <f t="shared" si="112"/>
        <v>0</v>
      </c>
      <c r="S443" s="203">
        <v>0</v>
      </c>
      <c r="T443" s="204">
        <f t="shared" si="113"/>
        <v>0</v>
      </c>
      <c r="U443" s="35"/>
      <c r="V443" s="35"/>
      <c r="W443" s="35"/>
      <c r="X443" s="35"/>
      <c r="Y443" s="35"/>
      <c r="Z443" s="35"/>
      <c r="AA443" s="35"/>
      <c r="AB443" s="35"/>
      <c r="AC443" s="35"/>
      <c r="AD443" s="35"/>
      <c r="AE443" s="35"/>
      <c r="AR443" s="205" t="s">
        <v>218</v>
      </c>
      <c r="AT443" s="205" t="s">
        <v>214</v>
      </c>
      <c r="AU443" s="205" t="s">
        <v>85</v>
      </c>
      <c r="AY443" s="18" t="s">
        <v>209</v>
      </c>
      <c r="BE443" s="206">
        <f t="shared" si="114"/>
        <v>0</v>
      </c>
      <c r="BF443" s="206">
        <f t="shared" si="115"/>
        <v>0</v>
      </c>
      <c r="BG443" s="206">
        <f t="shared" si="116"/>
        <v>0</v>
      </c>
      <c r="BH443" s="206">
        <f t="shared" si="117"/>
        <v>0</v>
      </c>
      <c r="BI443" s="206">
        <f t="shared" si="118"/>
        <v>0</v>
      </c>
      <c r="BJ443" s="18" t="s">
        <v>85</v>
      </c>
      <c r="BK443" s="206">
        <f t="shared" si="119"/>
        <v>0</v>
      </c>
      <c r="BL443" s="18" t="s">
        <v>218</v>
      </c>
      <c r="BM443" s="205" t="s">
        <v>9752</v>
      </c>
    </row>
    <row r="444" spans="1:65" s="2" customFormat="1" ht="16.5" customHeight="1">
      <c r="A444" s="35"/>
      <c r="B444" s="36"/>
      <c r="C444" s="193" t="s">
        <v>3450</v>
      </c>
      <c r="D444" s="193" t="s">
        <v>214</v>
      </c>
      <c r="E444" s="194" t="s">
        <v>9753</v>
      </c>
      <c r="F444" s="195" t="s">
        <v>9114</v>
      </c>
      <c r="G444" s="196" t="s">
        <v>1088</v>
      </c>
      <c r="H444" s="197">
        <v>1</v>
      </c>
      <c r="I444" s="198"/>
      <c r="J444" s="199">
        <f t="shared" si="110"/>
        <v>0</v>
      </c>
      <c r="K444" s="200"/>
      <c r="L444" s="40"/>
      <c r="M444" s="201" t="s">
        <v>1</v>
      </c>
      <c r="N444" s="202" t="s">
        <v>42</v>
      </c>
      <c r="O444" s="72"/>
      <c r="P444" s="203">
        <f t="shared" si="111"/>
        <v>0</v>
      </c>
      <c r="Q444" s="203">
        <v>0</v>
      </c>
      <c r="R444" s="203">
        <f t="shared" si="112"/>
        <v>0</v>
      </c>
      <c r="S444" s="203">
        <v>0</v>
      </c>
      <c r="T444" s="204">
        <f t="shared" si="113"/>
        <v>0</v>
      </c>
      <c r="U444" s="35"/>
      <c r="V444" s="35"/>
      <c r="W444" s="35"/>
      <c r="X444" s="35"/>
      <c r="Y444" s="35"/>
      <c r="Z444" s="35"/>
      <c r="AA444" s="35"/>
      <c r="AB444" s="35"/>
      <c r="AC444" s="35"/>
      <c r="AD444" s="35"/>
      <c r="AE444" s="35"/>
      <c r="AR444" s="205" t="s">
        <v>218</v>
      </c>
      <c r="AT444" s="205" t="s">
        <v>214</v>
      </c>
      <c r="AU444" s="205" t="s">
        <v>85</v>
      </c>
      <c r="AY444" s="18" t="s">
        <v>209</v>
      </c>
      <c r="BE444" s="206">
        <f t="shared" si="114"/>
        <v>0</v>
      </c>
      <c r="BF444" s="206">
        <f t="shared" si="115"/>
        <v>0</v>
      </c>
      <c r="BG444" s="206">
        <f t="shared" si="116"/>
        <v>0</v>
      </c>
      <c r="BH444" s="206">
        <f t="shared" si="117"/>
        <v>0</v>
      </c>
      <c r="BI444" s="206">
        <f t="shared" si="118"/>
        <v>0</v>
      </c>
      <c r="BJ444" s="18" t="s">
        <v>85</v>
      </c>
      <c r="BK444" s="206">
        <f t="shared" si="119"/>
        <v>0</v>
      </c>
      <c r="BL444" s="18" t="s">
        <v>218</v>
      </c>
      <c r="BM444" s="205" t="s">
        <v>9754</v>
      </c>
    </row>
    <row r="445" spans="1:65" s="2" customFormat="1" ht="16.5" customHeight="1">
      <c r="A445" s="35"/>
      <c r="B445" s="36"/>
      <c r="C445" s="193" t="s">
        <v>3458</v>
      </c>
      <c r="D445" s="193" t="s">
        <v>214</v>
      </c>
      <c r="E445" s="194" t="s">
        <v>9755</v>
      </c>
      <c r="F445" s="195" t="s">
        <v>9117</v>
      </c>
      <c r="G445" s="196" t="s">
        <v>1088</v>
      </c>
      <c r="H445" s="197">
        <v>1</v>
      </c>
      <c r="I445" s="198"/>
      <c r="J445" s="199">
        <f t="shared" si="110"/>
        <v>0</v>
      </c>
      <c r="K445" s="200"/>
      <c r="L445" s="40"/>
      <c r="M445" s="201" t="s">
        <v>1</v>
      </c>
      <c r="N445" s="202" t="s">
        <v>42</v>
      </c>
      <c r="O445" s="72"/>
      <c r="P445" s="203">
        <f t="shared" si="111"/>
        <v>0</v>
      </c>
      <c r="Q445" s="203">
        <v>0</v>
      </c>
      <c r="R445" s="203">
        <f t="shared" si="112"/>
        <v>0</v>
      </c>
      <c r="S445" s="203">
        <v>0</v>
      </c>
      <c r="T445" s="204">
        <f t="shared" si="113"/>
        <v>0</v>
      </c>
      <c r="U445" s="35"/>
      <c r="V445" s="35"/>
      <c r="W445" s="35"/>
      <c r="X445" s="35"/>
      <c r="Y445" s="35"/>
      <c r="Z445" s="35"/>
      <c r="AA445" s="35"/>
      <c r="AB445" s="35"/>
      <c r="AC445" s="35"/>
      <c r="AD445" s="35"/>
      <c r="AE445" s="35"/>
      <c r="AR445" s="205" t="s">
        <v>218</v>
      </c>
      <c r="AT445" s="205" t="s">
        <v>214</v>
      </c>
      <c r="AU445" s="205" t="s">
        <v>85</v>
      </c>
      <c r="AY445" s="18" t="s">
        <v>209</v>
      </c>
      <c r="BE445" s="206">
        <f t="shared" si="114"/>
        <v>0</v>
      </c>
      <c r="BF445" s="206">
        <f t="shared" si="115"/>
        <v>0</v>
      </c>
      <c r="BG445" s="206">
        <f t="shared" si="116"/>
        <v>0</v>
      </c>
      <c r="BH445" s="206">
        <f t="shared" si="117"/>
        <v>0</v>
      </c>
      <c r="BI445" s="206">
        <f t="shared" si="118"/>
        <v>0</v>
      </c>
      <c r="BJ445" s="18" t="s">
        <v>85</v>
      </c>
      <c r="BK445" s="206">
        <f t="shared" si="119"/>
        <v>0</v>
      </c>
      <c r="BL445" s="18" t="s">
        <v>218</v>
      </c>
      <c r="BM445" s="205" t="s">
        <v>9756</v>
      </c>
    </row>
    <row r="446" spans="1:65" s="12" customFormat="1" ht="25.9" customHeight="1">
      <c r="B446" s="177"/>
      <c r="C446" s="178"/>
      <c r="D446" s="179" t="s">
        <v>76</v>
      </c>
      <c r="E446" s="180" t="s">
        <v>9757</v>
      </c>
      <c r="F446" s="180" t="s">
        <v>9758</v>
      </c>
      <c r="G446" s="178"/>
      <c r="H446" s="178"/>
      <c r="I446" s="181"/>
      <c r="J446" s="182">
        <f>BK446</f>
        <v>0</v>
      </c>
      <c r="K446" s="178"/>
      <c r="L446" s="183"/>
      <c r="M446" s="184"/>
      <c r="N446" s="185"/>
      <c r="O446" s="185"/>
      <c r="P446" s="186">
        <f>SUM(P447:P451)</f>
        <v>0</v>
      </c>
      <c r="Q446" s="185"/>
      <c r="R446" s="186">
        <f>SUM(R447:R451)</f>
        <v>0</v>
      </c>
      <c r="S446" s="185"/>
      <c r="T446" s="187">
        <f>SUM(T447:T451)</f>
        <v>0</v>
      </c>
      <c r="AR446" s="188" t="s">
        <v>85</v>
      </c>
      <c r="AT446" s="189" t="s">
        <v>76</v>
      </c>
      <c r="AU446" s="189" t="s">
        <v>77</v>
      </c>
      <c r="AY446" s="188" t="s">
        <v>209</v>
      </c>
      <c r="BK446" s="190">
        <f>SUM(BK447:BK451)</f>
        <v>0</v>
      </c>
    </row>
    <row r="447" spans="1:65" s="2" customFormat="1" ht="16.5" customHeight="1">
      <c r="A447" s="35"/>
      <c r="B447" s="36"/>
      <c r="C447" s="193" t="s">
        <v>3463</v>
      </c>
      <c r="D447" s="193" t="s">
        <v>214</v>
      </c>
      <c r="E447" s="194" t="s">
        <v>9759</v>
      </c>
      <c r="F447" s="195" t="s">
        <v>9760</v>
      </c>
      <c r="G447" s="196" t="s">
        <v>318</v>
      </c>
      <c r="H447" s="197">
        <v>60</v>
      </c>
      <c r="I447" s="198"/>
      <c r="J447" s="199">
        <f>ROUND(I447*H447,2)</f>
        <v>0</v>
      </c>
      <c r="K447" s="200"/>
      <c r="L447" s="40"/>
      <c r="M447" s="201" t="s">
        <v>1</v>
      </c>
      <c r="N447" s="202" t="s">
        <v>42</v>
      </c>
      <c r="O447" s="72"/>
      <c r="P447" s="203">
        <f>O447*H447</f>
        <v>0</v>
      </c>
      <c r="Q447" s="203">
        <v>0</v>
      </c>
      <c r="R447" s="203">
        <f>Q447*H447</f>
        <v>0</v>
      </c>
      <c r="S447" s="203">
        <v>0</v>
      </c>
      <c r="T447" s="204">
        <f>S447*H447</f>
        <v>0</v>
      </c>
      <c r="U447" s="35"/>
      <c r="V447" s="35"/>
      <c r="W447" s="35"/>
      <c r="X447" s="35"/>
      <c r="Y447" s="35"/>
      <c r="Z447" s="35"/>
      <c r="AA447" s="35"/>
      <c r="AB447" s="35"/>
      <c r="AC447" s="35"/>
      <c r="AD447" s="35"/>
      <c r="AE447" s="35"/>
      <c r="AR447" s="205" t="s">
        <v>218</v>
      </c>
      <c r="AT447" s="205" t="s">
        <v>214</v>
      </c>
      <c r="AU447" s="205" t="s">
        <v>85</v>
      </c>
      <c r="AY447" s="18" t="s">
        <v>209</v>
      </c>
      <c r="BE447" s="206">
        <f>IF(N447="základní",J447,0)</f>
        <v>0</v>
      </c>
      <c r="BF447" s="206">
        <f>IF(N447="snížená",J447,0)</f>
        <v>0</v>
      </c>
      <c r="BG447" s="206">
        <f>IF(N447="zákl. přenesená",J447,0)</f>
        <v>0</v>
      </c>
      <c r="BH447" s="206">
        <f>IF(N447="sníž. přenesená",J447,0)</f>
        <v>0</v>
      </c>
      <c r="BI447" s="206">
        <f>IF(N447="nulová",J447,0)</f>
        <v>0</v>
      </c>
      <c r="BJ447" s="18" t="s">
        <v>85</v>
      </c>
      <c r="BK447" s="206">
        <f>ROUND(I447*H447,2)</f>
        <v>0</v>
      </c>
      <c r="BL447" s="18" t="s">
        <v>218</v>
      </c>
      <c r="BM447" s="205" t="s">
        <v>9761</v>
      </c>
    </row>
    <row r="448" spans="1:65" s="2" customFormat="1" ht="16.5" customHeight="1">
      <c r="A448" s="35"/>
      <c r="B448" s="36"/>
      <c r="C448" s="193" t="s">
        <v>3468</v>
      </c>
      <c r="D448" s="193" t="s">
        <v>214</v>
      </c>
      <c r="E448" s="194" t="s">
        <v>9762</v>
      </c>
      <c r="F448" s="195" t="s">
        <v>9763</v>
      </c>
      <c r="G448" s="196" t="s">
        <v>2761</v>
      </c>
      <c r="H448" s="197">
        <v>20</v>
      </c>
      <c r="I448" s="198"/>
      <c r="J448" s="199">
        <f>ROUND(I448*H448,2)</f>
        <v>0</v>
      </c>
      <c r="K448" s="200"/>
      <c r="L448" s="40"/>
      <c r="M448" s="201" t="s">
        <v>1</v>
      </c>
      <c r="N448" s="202" t="s">
        <v>42</v>
      </c>
      <c r="O448" s="72"/>
      <c r="P448" s="203">
        <f>O448*H448</f>
        <v>0</v>
      </c>
      <c r="Q448" s="203">
        <v>0</v>
      </c>
      <c r="R448" s="203">
        <f>Q448*H448</f>
        <v>0</v>
      </c>
      <c r="S448" s="203">
        <v>0</v>
      </c>
      <c r="T448" s="204">
        <f>S448*H448</f>
        <v>0</v>
      </c>
      <c r="U448" s="35"/>
      <c r="V448" s="35"/>
      <c r="W448" s="35"/>
      <c r="X448" s="35"/>
      <c r="Y448" s="35"/>
      <c r="Z448" s="35"/>
      <c r="AA448" s="35"/>
      <c r="AB448" s="35"/>
      <c r="AC448" s="35"/>
      <c r="AD448" s="35"/>
      <c r="AE448" s="35"/>
      <c r="AR448" s="205" t="s">
        <v>218</v>
      </c>
      <c r="AT448" s="205" t="s">
        <v>214</v>
      </c>
      <c r="AU448" s="205" t="s">
        <v>85</v>
      </c>
      <c r="AY448" s="18" t="s">
        <v>209</v>
      </c>
      <c r="BE448" s="206">
        <f>IF(N448="základní",J448,0)</f>
        <v>0</v>
      </c>
      <c r="BF448" s="206">
        <f>IF(N448="snížená",J448,0)</f>
        <v>0</v>
      </c>
      <c r="BG448" s="206">
        <f>IF(N448="zákl. přenesená",J448,0)</f>
        <v>0</v>
      </c>
      <c r="BH448" s="206">
        <f>IF(N448="sníž. přenesená",J448,0)</f>
        <v>0</v>
      </c>
      <c r="BI448" s="206">
        <f>IF(N448="nulová",J448,0)</f>
        <v>0</v>
      </c>
      <c r="BJ448" s="18" t="s">
        <v>85</v>
      </c>
      <c r="BK448" s="206">
        <f>ROUND(I448*H448,2)</f>
        <v>0</v>
      </c>
      <c r="BL448" s="18" t="s">
        <v>218</v>
      </c>
      <c r="BM448" s="205" t="s">
        <v>9764</v>
      </c>
    </row>
    <row r="449" spans="1:65" s="2" customFormat="1" ht="16.5" customHeight="1">
      <c r="A449" s="35"/>
      <c r="B449" s="36"/>
      <c r="C449" s="193" t="s">
        <v>3474</v>
      </c>
      <c r="D449" s="193" t="s">
        <v>214</v>
      </c>
      <c r="E449" s="194" t="s">
        <v>9765</v>
      </c>
      <c r="F449" s="195" t="s">
        <v>9766</v>
      </c>
      <c r="G449" s="196" t="s">
        <v>2761</v>
      </c>
      <c r="H449" s="197">
        <v>4</v>
      </c>
      <c r="I449" s="198"/>
      <c r="J449" s="199">
        <f>ROUND(I449*H449,2)</f>
        <v>0</v>
      </c>
      <c r="K449" s="200"/>
      <c r="L449" s="40"/>
      <c r="M449" s="201" t="s">
        <v>1</v>
      </c>
      <c r="N449" s="202" t="s">
        <v>42</v>
      </c>
      <c r="O449" s="72"/>
      <c r="P449" s="203">
        <f>O449*H449</f>
        <v>0</v>
      </c>
      <c r="Q449" s="203">
        <v>0</v>
      </c>
      <c r="R449" s="203">
        <f>Q449*H449</f>
        <v>0</v>
      </c>
      <c r="S449" s="203">
        <v>0</v>
      </c>
      <c r="T449" s="204">
        <f>S449*H449</f>
        <v>0</v>
      </c>
      <c r="U449" s="35"/>
      <c r="V449" s="35"/>
      <c r="W449" s="35"/>
      <c r="X449" s="35"/>
      <c r="Y449" s="35"/>
      <c r="Z449" s="35"/>
      <c r="AA449" s="35"/>
      <c r="AB449" s="35"/>
      <c r="AC449" s="35"/>
      <c r="AD449" s="35"/>
      <c r="AE449" s="35"/>
      <c r="AR449" s="205" t="s">
        <v>218</v>
      </c>
      <c r="AT449" s="205" t="s">
        <v>214</v>
      </c>
      <c r="AU449" s="205" t="s">
        <v>85</v>
      </c>
      <c r="AY449" s="18" t="s">
        <v>209</v>
      </c>
      <c r="BE449" s="206">
        <f>IF(N449="základní",J449,0)</f>
        <v>0</v>
      </c>
      <c r="BF449" s="206">
        <f>IF(N449="snížená",J449,0)</f>
        <v>0</v>
      </c>
      <c r="BG449" s="206">
        <f>IF(N449="zákl. přenesená",J449,0)</f>
        <v>0</v>
      </c>
      <c r="BH449" s="206">
        <f>IF(N449="sníž. přenesená",J449,0)</f>
        <v>0</v>
      </c>
      <c r="BI449" s="206">
        <f>IF(N449="nulová",J449,0)</f>
        <v>0</v>
      </c>
      <c r="BJ449" s="18" t="s">
        <v>85</v>
      </c>
      <c r="BK449" s="206">
        <f>ROUND(I449*H449,2)</f>
        <v>0</v>
      </c>
      <c r="BL449" s="18" t="s">
        <v>218</v>
      </c>
      <c r="BM449" s="205" t="s">
        <v>9767</v>
      </c>
    </row>
    <row r="450" spans="1:65" s="2" customFormat="1" ht="16.5" customHeight="1">
      <c r="A450" s="35"/>
      <c r="B450" s="36"/>
      <c r="C450" s="193" t="s">
        <v>3725</v>
      </c>
      <c r="D450" s="193" t="s">
        <v>214</v>
      </c>
      <c r="E450" s="194" t="s">
        <v>9768</v>
      </c>
      <c r="F450" s="195" t="s">
        <v>9114</v>
      </c>
      <c r="G450" s="196" t="s">
        <v>1088</v>
      </c>
      <c r="H450" s="197">
        <v>1</v>
      </c>
      <c r="I450" s="198"/>
      <c r="J450" s="199">
        <f>ROUND(I450*H450,2)</f>
        <v>0</v>
      </c>
      <c r="K450" s="200"/>
      <c r="L450" s="40"/>
      <c r="M450" s="201" t="s">
        <v>1</v>
      </c>
      <c r="N450" s="202" t="s">
        <v>42</v>
      </c>
      <c r="O450" s="72"/>
      <c r="P450" s="203">
        <f>O450*H450</f>
        <v>0</v>
      </c>
      <c r="Q450" s="203">
        <v>0</v>
      </c>
      <c r="R450" s="203">
        <f>Q450*H450</f>
        <v>0</v>
      </c>
      <c r="S450" s="203">
        <v>0</v>
      </c>
      <c r="T450" s="204">
        <f>S450*H450</f>
        <v>0</v>
      </c>
      <c r="U450" s="35"/>
      <c r="V450" s="35"/>
      <c r="W450" s="35"/>
      <c r="X450" s="35"/>
      <c r="Y450" s="35"/>
      <c r="Z450" s="35"/>
      <c r="AA450" s="35"/>
      <c r="AB450" s="35"/>
      <c r="AC450" s="35"/>
      <c r="AD450" s="35"/>
      <c r="AE450" s="35"/>
      <c r="AR450" s="205" t="s">
        <v>218</v>
      </c>
      <c r="AT450" s="205" t="s">
        <v>214</v>
      </c>
      <c r="AU450" s="205" t="s">
        <v>85</v>
      </c>
      <c r="AY450" s="18" t="s">
        <v>209</v>
      </c>
      <c r="BE450" s="206">
        <f>IF(N450="základní",J450,0)</f>
        <v>0</v>
      </c>
      <c r="BF450" s="206">
        <f>IF(N450="snížená",J450,0)</f>
        <v>0</v>
      </c>
      <c r="BG450" s="206">
        <f>IF(N450="zákl. přenesená",J450,0)</f>
        <v>0</v>
      </c>
      <c r="BH450" s="206">
        <f>IF(N450="sníž. přenesená",J450,0)</f>
        <v>0</v>
      </c>
      <c r="BI450" s="206">
        <f>IF(N450="nulová",J450,0)</f>
        <v>0</v>
      </c>
      <c r="BJ450" s="18" t="s">
        <v>85</v>
      </c>
      <c r="BK450" s="206">
        <f>ROUND(I450*H450,2)</f>
        <v>0</v>
      </c>
      <c r="BL450" s="18" t="s">
        <v>218</v>
      </c>
      <c r="BM450" s="205" t="s">
        <v>9769</v>
      </c>
    </row>
    <row r="451" spans="1:65" s="2" customFormat="1" ht="16.5" customHeight="1">
      <c r="A451" s="35"/>
      <c r="B451" s="36"/>
      <c r="C451" s="193" t="s">
        <v>3730</v>
      </c>
      <c r="D451" s="193" t="s">
        <v>214</v>
      </c>
      <c r="E451" s="194" t="s">
        <v>9770</v>
      </c>
      <c r="F451" s="195" t="s">
        <v>9117</v>
      </c>
      <c r="G451" s="196" t="s">
        <v>1088</v>
      </c>
      <c r="H451" s="197">
        <v>1</v>
      </c>
      <c r="I451" s="198"/>
      <c r="J451" s="199">
        <f>ROUND(I451*H451,2)</f>
        <v>0</v>
      </c>
      <c r="K451" s="200"/>
      <c r="L451" s="40"/>
      <c r="M451" s="201" t="s">
        <v>1</v>
      </c>
      <c r="N451" s="202" t="s">
        <v>42</v>
      </c>
      <c r="O451" s="72"/>
      <c r="P451" s="203">
        <f>O451*H451</f>
        <v>0</v>
      </c>
      <c r="Q451" s="203">
        <v>0</v>
      </c>
      <c r="R451" s="203">
        <f>Q451*H451</f>
        <v>0</v>
      </c>
      <c r="S451" s="203">
        <v>0</v>
      </c>
      <c r="T451" s="204">
        <f>S451*H451</f>
        <v>0</v>
      </c>
      <c r="U451" s="35"/>
      <c r="V451" s="35"/>
      <c r="W451" s="35"/>
      <c r="X451" s="35"/>
      <c r="Y451" s="35"/>
      <c r="Z451" s="35"/>
      <c r="AA451" s="35"/>
      <c r="AB451" s="35"/>
      <c r="AC451" s="35"/>
      <c r="AD451" s="35"/>
      <c r="AE451" s="35"/>
      <c r="AR451" s="205" t="s">
        <v>218</v>
      </c>
      <c r="AT451" s="205" t="s">
        <v>214</v>
      </c>
      <c r="AU451" s="205" t="s">
        <v>85</v>
      </c>
      <c r="AY451" s="18" t="s">
        <v>209</v>
      </c>
      <c r="BE451" s="206">
        <f>IF(N451="základní",J451,0)</f>
        <v>0</v>
      </c>
      <c r="BF451" s="206">
        <f>IF(N451="snížená",J451,0)</f>
        <v>0</v>
      </c>
      <c r="BG451" s="206">
        <f>IF(N451="zákl. přenesená",J451,0)</f>
        <v>0</v>
      </c>
      <c r="BH451" s="206">
        <f>IF(N451="sníž. přenesená",J451,0)</f>
        <v>0</v>
      </c>
      <c r="BI451" s="206">
        <f>IF(N451="nulová",J451,0)</f>
        <v>0</v>
      </c>
      <c r="BJ451" s="18" t="s">
        <v>85</v>
      </c>
      <c r="BK451" s="206">
        <f>ROUND(I451*H451,2)</f>
        <v>0</v>
      </c>
      <c r="BL451" s="18" t="s">
        <v>218</v>
      </c>
      <c r="BM451" s="205" t="s">
        <v>9771</v>
      </c>
    </row>
    <row r="452" spans="1:65" s="12" customFormat="1" ht="25.9" customHeight="1">
      <c r="B452" s="177"/>
      <c r="C452" s="178"/>
      <c r="D452" s="179" t="s">
        <v>76</v>
      </c>
      <c r="E452" s="180" t="s">
        <v>9772</v>
      </c>
      <c r="F452" s="180" t="s">
        <v>9773</v>
      </c>
      <c r="G452" s="178"/>
      <c r="H452" s="178"/>
      <c r="I452" s="181"/>
      <c r="J452" s="182">
        <f>BK452</f>
        <v>0</v>
      </c>
      <c r="K452" s="178"/>
      <c r="L452" s="183"/>
      <c r="M452" s="184"/>
      <c r="N452" s="185"/>
      <c r="O452" s="185"/>
      <c r="P452" s="186">
        <f>SUM(P453:P502)</f>
        <v>0</v>
      </c>
      <c r="Q452" s="185"/>
      <c r="R452" s="186">
        <f>SUM(R453:R502)</f>
        <v>0</v>
      </c>
      <c r="S452" s="185"/>
      <c r="T452" s="187">
        <f>SUM(T453:T502)</f>
        <v>0</v>
      </c>
      <c r="AR452" s="188" t="s">
        <v>85</v>
      </c>
      <c r="AT452" s="189" t="s">
        <v>76</v>
      </c>
      <c r="AU452" s="189" t="s">
        <v>77</v>
      </c>
      <c r="AY452" s="188" t="s">
        <v>209</v>
      </c>
      <c r="BK452" s="190">
        <f>SUM(BK453:BK502)</f>
        <v>0</v>
      </c>
    </row>
    <row r="453" spans="1:65" s="2" customFormat="1" ht="16.5" customHeight="1">
      <c r="A453" s="35"/>
      <c r="B453" s="36"/>
      <c r="C453" s="193" t="s">
        <v>3769</v>
      </c>
      <c r="D453" s="193" t="s">
        <v>214</v>
      </c>
      <c r="E453" s="194" t="s">
        <v>9774</v>
      </c>
      <c r="F453" s="195" t="s">
        <v>8537</v>
      </c>
      <c r="G453" s="196" t="s">
        <v>344</v>
      </c>
      <c r="H453" s="197">
        <v>650</v>
      </c>
      <c r="I453" s="198"/>
      <c r="J453" s="199">
        <f t="shared" ref="J453:J484" si="120">ROUND(I453*H453,2)</f>
        <v>0</v>
      </c>
      <c r="K453" s="200"/>
      <c r="L453" s="40"/>
      <c r="M453" s="201" t="s">
        <v>1</v>
      </c>
      <c r="N453" s="202" t="s">
        <v>42</v>
      </c>
      <c r="O453" s="72"/>
      <c r="P453" s="203">
        <f t="shared" ref="P453:P484" si="121">O453*H453</f>
        <v>0</v>
      </c>
      <c r="Q453" s="203">
        <v>0</v>
      </c>
      <c r="R453" s="203">
        <f t="shared" ref="R453:R484" si="122">Q453*H453</f>
        <v>0</v>
      </c>
      <c r="S453" s="203">
        <v>0</v>
      </c>
      <c r="T453" s="204">
        <f t="shared" ref="T453:T484" si="123">S453*H453</f>
        <v>0</v>
      </c>
      <c r="U453" s="35"/>
      <c r="V453" s="35"/>
      <c r="W453" s="35"/>
      <c r="X453" s="35"/>
      <c r="Y453" s="35"/>
      <c r="Z453" s="35"/>
      <c r="AA453" s="35"/>
      <c r="AB453" s="35"/>
      <c r="AC453" s="35"/>
      <c r="AD453" s="35"/>
      <c r="AE453" s="35"/>
      <c r="AR453" s="205" t="s">
        <v>218</v>
      </c>
      <c r="AT453" s="205" t="s">
        <v>214</v>
      </c>
      <c r="AU453" s="205" t="s">
        <v>85</v>
      </c>
      <c r="AY453" s="18" t="s">
        <v>209</v>
      </c>
      <c r="BE453" s="206">
        <f t="shared" ref="BE453:BE484" si="124">IF(N453="základní",J453,0)</f>
        <v>0</v>
      </c>
      <c r="BF453" s="206">
        <f t="shared" ref="BF453:BF484" si="125">IF(N453="snížená",J453,0)</f>
        <v>0</v>
      </c>
      <c r="BG453" s="206">
        <f t="shared" ref="BG453:BG484" si="126">IF(N453="zákl. přenesená",J453,0)</f>
        <v>0</v>
      </c>
      <c r="BH453" s="206">
        <f t="shared" ref="BH453:BH484" si="127">IF(N453="sníž. přenesená",J453,0)</f>
        <v>0</v>
      </c>
      <c r="BI453" s="206">
        <f t="shared" ref="BI453:BI484" si="128">IF(N453="nulová",J453,0)</f>
        <v>0</v>
      </c>
      <c r="BJ453" s="18" t="s">
        <v>85</v>
      </c>
      <c r="BK453" s="206">
        <f t="shared" ref="BK453:BK484" si="129">ROUND(I453*H453,2)</f>
        <v>0</v>
      </c>
      <c r="BL453" s="18" t="s">
        <v>218</v>
      </c>
      <c r="BM453" s="205" t="s">
        <v>9775</v>
      </c>
    </row>
    <row r="454" spans="1:65" s="2" customFormat="1" ht="16.5" customHeight="1">
      <c r="A454" s="35"/>
      <c r="B454" s="36"/>
      <c r="C454" s="193" t="s">
        <v>3775</v>
      </c>
      <c r="D454" s="193" t="s">
        <v>214</v>
      </c>
      <c r="E454" s="194" t="s">
        <v>9776</v>
      </c>
      <c r="F454" s="195" t="s">
        <v>9777</v>
      </c>
      <c r="G454" s="196" t="s">
        <v>344</v>
      </c>
      <c r="H454" s="197">
        <v>180</v>
      </c>
      <c r="I454" s="198"/>
      <c r="J454" s="199">
        <f t="shared" si="120"/>
        <v>0</v>
      </c>
      <c r="K454" s="200"/>
      <c r="L454" s="40"/>
      <c r="M454" s="201" t="s">
        <v>1</v>
      </c>
      <c r="N454" s="202" t="s">
        <v>42</v>
      </c>
      <c r="O454" s="72"/>
      <c r="P454" s="203">
        <f t="shared" si="121"/>
        <v>0</v>
      </c>
      <c r="Q454" s="203">
        <v>0</v>
      </c>
      <c r="R454" s="203">
        <f t="shared" si="122"/>
        <v>0</v>
      </c>
      <c r="S454" s="203">
        <v>0</v>
      </c>
      <c r="T454" s="204">
        <f t="shared" si="123"/>
        <v>0</v>
      </c>
      <c r="U454" s="35"/>
      <c r="V454" s="35"/>
      <c r="W454" s="35"/>
      <c r="X454" s="35"/>
      <c r="Y454" s="35"/>
      <c r="Z454" s="35"/>
      <c r="AA454" s="35"/>
      <c r="AB454" s="35"/>
      <c r="AC454" s="35"/>
      <c r="AD454" s="35"/>
      <c r="AE454" s="35"/>
      <c r="AR454" s="205" t="s">
        <v>218</v>
      </c>
      <c r="AT454" s="205" t="s">
        <v>214</v>
      </c>
      <c r="AU454" s="205" t="s">
        <v>85</v>
      </c>
      <c r="AY454" s="18" t="s">
        <v>209</v>
      </c>
      <c r="BE454" s="206">
        <f t="shared" si="124"/>
        <v>0</v>
      </c>
      <c r="BF454" s="206">
        <f t="shared" si="125"/>
        <v>0</v>
      </c>
      <c r="BG454" s="206">
        <f t="shared" si="126"/>
        <v>0</v>
      </c>
      <c r="BH454" s="206">
        <f t="shared" si="127"/>
        <v>0</v>
      </c>
      <c r="BI454" s="206">
        <f t="shared" si="128"/>
        <v>0</v>
      </c>
      <c r="BJ454" s="18" t="s">
        <v>85</v>
      </c>
      <c r="BK454" s="206">
        <f t="shared" si="129"/>
        <v>0</v>
      </c>
      <c r="BL454" s="18" t="s">
        <v>218</v>
      </c>
      <c r="BM454" s="205" t="s">
        <v>9778</v>
      </c>
    </row>
    <row r="455" spans="1:65" s="2" customFormat="1" ht="16.5" customHeight="1">
      <c r="A455" s="35"/>
      <c r="B455" s="36"/>
      <c r="C455" s="193" t="s">
        <v>3853</v>
      </c>
      <c r="D455" s="193" t="s">
        <v>214</v>
      </c>
      <c r="E455" s="194" t="s">
        <v>9779</v>
      </c>
      <c r="F455" s="195" t="s">
        <v>9780</v>
      </c>
      <c r="G455" s="196" t="s">
        <v>344</v>
      </c>
      <c r="H455" s="197">
        <v>220</v>
      </c>
      <c r="I455" s="198"/>
      <c r="J455" s="199">
        <f t="shared" si="120"/>
        <v>0</v>
      </c>
      <c r="K455" s="200"/>
      <c r="L455" s="40"/>
      <c r="M455" s="201" t="s">
        <v>1</v>
      </c>
      <c r="N455" s="202" t="s">
        <v>42</v>
      </c>
      <c r="O455" s="72"/>
      <c r="P455" s="203">
        <f t="shared" si="121"/>
        <v>0</v>
      </c>
      <c r="Q455" s="203">
        <v>0</v>
      </c>
      <c r="R455" s="203">
        <f t="shared" si="122"/>
        <v>0</v>
      </c>
      <c r="S455" s="203">
        <v>0</v>
      </c>
      <c r="T455" s="204">
        <f t="shared" si="123"/>
        <v>0</v>
      </c>
      <c r="U455" s="35"/>
      <c r="V455" s="35"/>
      <c r="W455" s="35"/>
      <c r="X455" s="35"/>
      <c r="Y455" s="35"/>
      <c r="Z455" s="35"/>
      <c r="AA455" s="35"/>
      <c r="AB455" s="35"/>
      <c r="AC455" s="35"/>
      <c r="AD455" s="35"/>
      <c r="AE455" s="35"/>
      <c r="AR455" s="205" t="s">
        <v>218</v>
      </c>
      <c r="AT455" s="205" t="s">
        <v>214</v>
      </c>
      <c r="AU455" s="205" t="s">
        <v>85</v>
      </c>
      <c r="AY455" s="18" t="s">
        <v>209</v>
      </c>
      <c r="BE455" s="206">
        <f t="shared" si="124"/>
        <v>0</v>
      </c>
      <c r="BF455" s="206">
        <f t="shared" si="125"/>
        <v>0</v>
      </c>
      <c r="BG455" s="206">
        <f t="shared" si="126"/>
        <v>0</v>
      </c>
      <c r="BH455" s="206">
        <f t="shared" si="127"/>
        <v>0</v>
      </c>
      <c r="BI455" s="206">
        <f t="shared" si="128"/>
        <v>0</v>
      </c>
      <c r="BJ455" s="18" t="s">
        <v>85</v>
      </c>
      <c r="BK455" s="206">
        <f t="shared" si="129"/>
        <v>0</v>
      </c>
      <c r="BL455" s="18" t="s">
        <v>218</v>
      </c>
      <c r="BM455" s="205" t="s">
        <v>9781</v>
      </c>
    </row>
    <row r="456" spans="1:65" s="2" customFormat="1" ht="16.5" customHeight="1">
      <c r="A456" s="35"/>
      <c r="B456" s="36"/>
      <c r="C456" s="193" t="s">
        <v>3859</v>
      </c>
      <c r="D456" s="193" t="s">
        <v>214</v>
      </c>
      <c r="E456" s="194" t="s">
        <v>9782</v>
      </c>
      <c r="F456" s="195" t="s">
        <v>9783</v>
      </c>
      <c r="G456" s="196" t="s">
        <v>344</v>
      </c>
      <c r="H456" s="197">
        <v>1890</v>
      </c>
      <c r="I456" s="198"/>
      <c r="J456" s="199">
        <f t="shared" si="120"/>
        <v>0</v>
      </c>
      <c r="K456" s="200"/>
      <c r="L456" s="40"/>
      <c r="M456" s="201" t="s">
        <v>1</v>
      </c>
      <c r="N456" s="202" t="s">
        <v>42</v>
      </c>
      <c r="O456" s="72"/>
      <c r="P456" s="203">
        <f t="shared" si="121"/>
        <v>0</v>
      </c>
      <c r="Q456" s="203">
        <v>0</v>
      </c>
      <c r="R456" s="203">
        <f t="shared" si="122"/>
        <v>0</v>
      </c>
      <c r="S456" s="203">
        <v>0</v>
      </c>
      <c r="T456" s="204">
        <f t="shared" si="123"/>
        <v>0</v>
      </c>
      <c r="U456" s="35"/>
      <c r="V456" s="35"/>
      <c r="W456" s="35"/>
      <c r="X456" s="35"/>
      <c r="Y456" s="35"/>
      <c r="Z456" s="35"/>
      <c r="AA456" s="35"/>
      <c r="AB456" s="35"/>
      <c r="AC456" s="35"/>
      <c r="AD456" s="35"/>
      <c r="AE456" s="35"/>
      <c r="AR456" s="205" t="s">
        <v>218</v>
      </c>
      <c r="AT456" s="205" t="s">
        <v>214</v>
      </c>
      <c r="AU456" s="205" t="s">
        <v>85</v>
      </c>
      <c r="AY456" s="18" t="s">
        <v>209</v>
      </c>
      <c r="BE456" s="206">
        <f t="shared" si="124"/>
        <v>0</v>
      </c>
      <c r="BF456" s="206">
        <f t="shared" si="125"/>
        <v>0</v>
      </c>
      <c r="BG456" s="206">
        <f t="shared" si="126"/>
        <v>0</v>
      </c>
      <c r="BH456" s="206">
        <f t="shared" si="127"/>
        <v>0</v>
      </c>
      <c r="BI456" s="206">
        <f t="shared" si="128"/>
        <v>0</v>
      </c>
      <c r="BJ456" s="18" t="s">
        <v>85</v>
      </c>
      <c r="BK456" s="206">
        <f t="shared" si="129"/>
        <v>0</v>
      </c>
      <c r="BL456" s="18" t="s">
        <v>218</v>
      </c>
      <c r="BM456" s="205" t="s">
        <v>9784</v>
      </c>
    </row>
    <row r="457" spans="1:65" s="2" customFormat="1" ht="16.5" customHeight="1">
      <c r="A457" s="35"/>
      <c r="B457" s="36"/>
      <c r="C457" s="193" t="s">
        <v>4057</v>
      </c>
      <c r="D457" s="193" t="s">
        <v>214</v>
      </c>
      <c r="E457" s="194" t="s">
        <v>9785</v>
      </c>
      <c r="F457" s="195" t="s">
        <v>9786</v>
      </c>
      <c r="G457" s="196" t="s">
        <v>392</v>
      </c>
      <c r="H457" s="197">
        <v>1</v>
      </c>
      <c r="I457" s="198"/>
      <c r="J457" s="199">
        <f t="shared" si="120"/>
        <v>0</v>
      </c>
      <c r="K457" s="200"/>
      <c r="L457" s="40"/>
      <c r="M457" s="201" t="s">
        <v>1</v>
      </c>
      <c r="N457" s="202" t="s">
        <v>42</v>
      </c>
      <c r="O457" s="72"/>
      <c r="P457" s="203">
        <f t="shared" si="121"/>
        <v>0</v>
      </c>
      <c r="Q457" s="203">
        <v>0</v>
      </c>
      <c r="R457" s="203">
        <f t="shared" si="122"/>
        <v>0</v>
      </c>
      <c r="S457" s="203">
        <v>0</v>
      </c>
      <c r="T457" s="204">
        <f t="shared" si="123"/>
        <v>0</v>
      </c>
      <c r="U457" s="35"/>
      <c r="V457" s="35"/>
      <c r="W457" s="35"/>
      <c r="X457" s="35"/>
      <c r="Y457" s="35"/>
      <c r="Z457" s="35"/>
      <c r="AA457" s="35"/>
      <c r="AB457" s="35"/>
      <c r="AC457" s="35"/>
      <c r="AD457" s="35"/>
      <c r="AE457" s="35"/>
      <c r="AR457" s="205" t="s">
        <v>218</v>
      </c>
      <c r="AT457" s="205" t="s">
        <v>214</v>
      </c>
      <c r="AU457" s="205" t="s">
        <v>85</v>
      </c>
      <c r="AY457" s="18" t="s">
        <v>209</v>
      </c>
      <c r="BE457" s="206">
        <f t="shared" si="124"/>
        <v>0</v>
      </c>
      <c r="BF457" s="206">
        <f t="shared" si="125"/>
        <v>0</v>
      </c>
      <c r="BG457" s="206">
        <f t="shared" si="126"/>
        <v>0</v>
      </c>
      <c r="BH457" s="206">
        <f t="shared" si="127"/>
        <v>0</v>
      </c>
      <c r="BI457" s="206">
        <f t="shared" si="128"/>
        <v>0</v>
      </c>
      <c r="BJ457" s="18" t="s">
        <v>85</v>
      </c>
      <c r="BK457" s="206">
        <f t="shared" si="129"/>
        <v>0</v>
      </c>
      <c r="BL457" s="18" t="s">
        <v>218</v>
      </c>
      <c r="BM457" s="205" t="s">
        <v>9787</v>
      </c>
    </row>
    <row r="458" spans="1:65" s="2" customFormat="1" ht="16.5" customHeight="1">
      <c r="A458" s="35"/>
      <c r="B458" s="36"/>
      <c r="C458" s="193" t="s">
        <v>4063</v>
      </c>
      <c r="D458" s="193" t="s">
        <v>214</v>
      </c>
      <c r="E458" s="194" t="s">
        <v>9788</v>
      </c>
      <c r="F458" s="195" t="s">
        <v>9789</v>
      </c>
      <c r="G458" s="196" t="s">
        <v>344</v>
      </c>
      <c r="H458" s="197">
        <v>100</v>
      </c>
      <c r="I458" s="198"/>
      <c r="J458" s="199">
        <f t="shared" si="120"/>
        <v>0</v>
      </c>
      <c r="K458" s="200"/>
      <c r="L458" s="40"/>
      <c r="M458" s="201" t="s">
        <v>1</v>
      </c>
      <c r="N458" s="202" t="s">
        <v>42</v>
      </c>
      <c r="O458" s="72"/>
      <c r="P458" s="203">
        <f t="shared" si="121"/>
        <v>0</v>
      </c>
      <c r="Q458" s="203">
        <v>0</v>
      </c>
      <c r="R458" s="203">
        <f t="shared" si="122"/>
        <v>0</v>
      </c>
      <c r="S458" s="203">
        <v>0</v>
      </c>
      <c r="T458" s="204">
        <f t="shared" si="123"/>
        <v>0</v>
      </c>
      <c r="U458" s="35"/>
      <c r="V458" s="35"/>
      <c r="W458" s="35"/>
      <c r="X458" s="35"/>
      <c r="Y458" s="35"/>
      <c r="Z458" s="35"/>
      <c r="AA458" s="35"/>
      <c r="AB458" s="35"/>
      <c r="AC458" s="35"/>
      <c r="AD458" s="35"/>
      <c r="AE458" s="35"/>
      <c r="AR458" s="205" t="s">
        <v>218</v>
      </c>
      <c r="AT458" s="205" t="s">
        <v>214</v>
      </c>
      <c r="AU458" s="205" t="s">
        <v>85</v>
      </c>
      <c r="AY458" s="18" t="s">
        <v>209</v>
      </c>
      <c r="BE458" s="206">
        <f t="shared" si="124"/>
        <v>0</v>
      </c>
      <c r="BF458" s="206">
        <f t="shared" si="125"/>
        <v>0</v>
      </c>
      <c r="BG458" s="206">
        <f t="shared" si="126"/>
        <v>0</v>
      </c>
      <c r="BH458" s="206">
        <f t="shared" si="127"/>
        <v>0</v>
      </c>
      <c r="BI458" s="206">
        <f t="shared" si="128"/>
        <v>0</v>
      </c>
      <c r="BJ458" s="18" t="s">
        <v>85</v>
      </c>
      <c r="BK458" s="206">
        <f t="shared" si="129"/>
        <v>0</v>
      </c>
      <c r="BL458" s="18" t="s">
        <v>218</v>
      </c>
      <c r="BM458" s="205" t="s">
        <v>9790</v>
      </c>
    </row>
    <row r="459" spans="1:65" s="2" customFormat="1" ht="16.5" customHeight="1">
      <c r="A459" s="35"/>
      <c r="B459" s="36"/>
      <c r="C459" s="193" t="s">
        <v>4067</v>
      </c>
      <c r="D459" s="193" t="s">
        <v>214</v>
      </c>
      <c r="E459" s="194" t="s">
        <v>9791</v>
      </c>
      <c r="F459" s="195" t="s">
        <v>9792</v>
      </c>
      <c r="G459" s="196" t="s">
        <v>344</v>
      </c>
      <c r="H459" s="197">
        <v>80</v>
      </c>
      <c r="I459" s="198"/>
      <c r="J459" s="199">
        <f t="shared" si="120"/>
        <v>0</v>
      </c>
      <c r="K459" s="200"/>
      <c r="L459" s="40"/>
      <c r="M459" s="201" t="s">
        <v>1</v>
      </c>
      <c r="N459" s="202" t="s">
        <v>42</v>
      </c>
      <c r="O459" s="72"/>
      <c r="P459" s="203">
        <f t="shared" si="121"/>
        <v>0</v>
      </c>
      <c r="Q459" s="203">
        <v>0</v>
      </c>
      <c r="R459" s="203">
        <f t="shared" si="122"/>
        <v>0</v>
      </c>
      <c r="S459" s="203">
        <v>0</v>
      </c>
      <c r="T459" s="204">
        <f t="shared" si="123"/>
        <v>0</v>
      </c>
      <c r="U459" s="35"/>
      <c r="V459" s="35"/>
      <c r="W459" s="35"/>
      <c r="X459" s="35"/>
      <c r="Y459" s="35"/>
      <c r="Z459" s="35"/>
      <c r="AA459" s="35"/>
      <c r="AB459" s="35"/>
      <c r="AC459" s="35"/>
      <c r="AD459" s="35"/>
      <c r="AE459" s="35"/>
      <c r="AR459" s="205" t="s">
        <v>218</v>
      </c>
      <c r="AT459" s="205" t="s">
        <v>214</v>
      </c>
      <c r="AU459" s="205" t="s">
        <v>85</v>
      </c>
      <c r="AY459" s="18" t="s">
        <v>209</v>
      </c>
      <c r="BE459" s="206">
        <f t="shared" si="124"/>
        <v>0</v>
      </c>
      <c r="BF459" s="206">
        <f t="shared" si="125"/>
        <v>0</v>
      </c>
      <c r="BG459" s="206">
        <f t="shared" si="126"/>
        <v>0</v>
      </c>
      <c r="BH459" s="206">
        <f t="shared" si="127"/>
        <v>0</v>
      </c>
      <c r="BI459" s="206">
        <f t="shared" si="128"/>
        <v>0</v>
      </c>
      <c r="BJ459" s="18" t="s">
        <v>85</v>
      </c>
      <c r="BK459" s="206">
        <f t="shared" si="129"/>
        <v>0</v>
      </c>
      <c r="BL459" s="18" t="s">
        <v>218</v>
      </c>
      <c r="BM459" s="205" t="s">
        <v>9793</v>
      </c>
    </row>
    <row r="460" spans="1:65" s="2" customFormat="1" ht="16.5" customHeight="1">
      <c r="A460" s="35"/>
      <c r="B460" s="36"/>
      <c r="C460" s="193" t="s">
        <v>4072</v>
      </c>
      <c r="D460" s="193" t="s">
        <v>214</v>
      </c>
      <c r="E460" s="194" t="s">
        <v>9794</v>
      </c>
      <c r="F460" s="195" t="s">
        <v>9795</v>
      </c>
      <c r="G460" s="196" t="s">
        <v>344</v>
      </c>
      <c r="H460" s="197">
        <v>400</v>
      </c>
      <c r="I460" s="198"/>
      <c r="J460" s="199">
        <f t="shared" si="120"/>
        <v>0</v>
      </c>
      <c r="K460" s="200"/>
      <c r="L460" s="40"/>
      <c r="M460" s="201" t="s">
        <v>1</v>
      </c>
      <c r="N460" s="202" t="s">
        <v>42</v>
      </c>
      <c r="O460" s="72"/>
      <c r="P460" s="203">
        <f t="shared" si="121"/>
        <v>0</v>
      </c>
      <c r="Q460" s="203">
        <v>0</v>
      </c>
      <c r="R460" s="203">
        <f t="shared" si="122"/>
        <v>0</v>
      </c>
      <c r="S460" s="203">
        <v>0</v>
      </c>
      <c r="T460" s="204">
        <f t="shared" si="123"/>
        <v>0</v>
      </c>
      <c r="U460" s="35"/>
      <c r="V460" s="35"/>
      <c r="W460" s="35"/>
      <c r="X460" s="35"/>
      <c r="Y460" s="35"/>
      <c r="Z460" s="35"/>
      <c r="AA460" s="35"/>
      <c r="AB460" s="35"/>
      <c r="AC460" s="35"/>
      <c r="AD460" s="35"/>
      <c r="AE460" s="35"/>
      <c r="AR460" s="205" t="s">
        <v>218</v>
      </c>
      <c r="AT460" s="205" t="s">
        <v>214</v>
      </c>
      <c r="AU460" s="205" t="s">
        <v>85</v>
      </c>
      <c r="AY460" s="18" t="s">
        <v>209</v>
      </c>
      <c r="BE460" s="206">
        <f t="shared" si="124"/>
        <v>0</v>
      </c>
      <c r="BF460" s="206">
        <f t="shared" si="125"/>
        <v>0</v>
      </c>
      <c r="BG460" s="206">
        <f t="shared" si="126"/>
        <v>0</v>
      </c>
      <c r="BH460" s="206">
        <f t="shared" si="127"/>
        <v>0</v>
      </c>
      <c r="BI460" s="206">
        <f t="shared" si="128"/>
        <v>0</v>
      </c>
      <c r="BJ460" s="18" t="s">
        <v>85</v>
      </c>
      <c r="BK460" s="206">
        <f t="shared" si="129"/>
        <v>0</v>
      </c>
      <c r="BL460" s="18" t="s">
        <v>218</v>
      </c>
      <c r="BM460" s="205" t="s">
        <v>9796</v>
      </c>
    </row>
    <row r="461" spans="1:65" s="2" customFormat="1" ht="16.5" customHeight="1">
      <c r="A461" s="35"/>
      <c r="B461" s="36"/>
      <c r="C461" s="193" t="s">
        <v>4077</v>
      </c>
      <c r="D461" s="193" t="s">
        <v>214</v>
      </c>
      <c r="E461" s="194" t="s">
        <v>9797</v>
      </c>
      <c r="F461" s="195" t="s">
        <v>9798</v>
      </c>
      <c r="G461" s="196" t="s">
        <v>344</v>
      </c>
      <c r="H461" s="197">
        <v>510</v>
      </c>
      <c r="I461" s="198"/>
      <c r="J461" s="199">
        <f t="shared" si="120"/>
        <v>0</v>
      </c>
      <c r="K461" s="200"/>
      <c r="L461" s="40"/>
      <c r="M461" s="201" t="s">
        <v>1</v>
      </c>
      <c r="N461" s="202" t="s">
        <v>42</v>
      </c>
      <c r="O461" s="72"/>
      <c r="P461" s="203">
        <f t="shared" si="121"/>
        <v>0</v>
      </c>
      <c r="Q461" s="203">
        <v>0</v>
      </c>
      <c r="R461" s="203">
        <f t="shared" si="122"/>
        <v>0</v>
      </c>
      <c r="S461" s="203">
        <v>0</v>
      </c>
      <c r="T461" s="204">
        <f t="shared" si="123"/>
        <v>0</v>
      </c>
      <c r="U461" s="35"/>
      <c r="V461" s="35"/>
      <c r="W461" s="35"/>
      <c r="X461" s="35"/>
      <c r="Y461" s="35"/>
      <c r="Z461" s="35"/>
      <c r="AA461" s="35"/>
      <c r="AB461" s="35"/>
      <c r="AC461" s="35"/>
      <c r="AD461" s="35"/>
      <c r="AE461" s="35"/>
      <c r="AR461" s="205" t="s">
        <v>218</v>
      </c>
      <c r="AT461" s="205" t="s">
        <v>214</v>
      </c>
      <c r="AU461" s="205" t="s">
        <v>85</v>
      </c>
      <c r="AY461" s="18" t="s">
        <v>209</v>
      </c>
      <c r="BE461" s="206">
        <f t="shared" si="124"/>
        <v>0</v>
      </c>
      <c r="BF461" s="206">
        <f t="shared" si="125"/>
        <v>0</v>
      </c>
      <c r="BG461" s="206">
        <f t="shared" si="126"/>
        <v>0</v>
      </c>
      <c r="BH461" s="206">
        <f t="shared" si="127"/>
        <v>0</v>
      </c>
      <c r="BI461" s="206">
        <f t="shared" si="128"/>
        <v>0</v>
      </c>
      <c r="BJ461" s="18" t="s">
        <v>85</v>
      </c>
      <c r="BK461" s="206">
        <f t="shared" si="129"/>
        <v>0</v>
      </c>
      <c r="BL461" s="18" t="s">
        <v>218</v>
      </c>
      <c r="BM461" s="205" t="s">
        <v>9799</v>
      </c>
    </row>
    <row r="462" spans="1:65" s="2" customFormat="1" ht="24.2" customHeight="1">
      <c r="A462" s="35"/>
      <c r="B462" s="36"/>
      <c r="C462" s="193" t="s">
        <v>4080</v>
      </c>
      <c r="D462" s="193" t="s">
        <v>214</v>
      </c>
      <c r="E462" s="194" t="s">
        <v>9800</v>
      </c>
      <c r="F462" s="195" t="s">
        <v>9801</v>
      </c>
      <c r="G462" s="196" t="s">
        <v>344</v>
      </c>
      <c r="H462" s="197">
        <v>110</v>
      </c>
      <c r="I462" s="198"/>
      <c r="J462" s="199">
        <f t="shared" si="120"/>
        <v>0</v>
      </c>
      <c r="K462" s="200"/>
      <c r="L462" s="40"/>
      <c r="M462" s="201" t="s">
        <v>1</v>
      </c>
      <c r="N462" s="202" t="s">
        <v>42</v>
      </c>
      <c r="O462" s="72"/>
      <c r="P462" s="203">
        <f t="shared" si="121"/>
        <v>0</v>
      </c>
      <c r="Q462" s="203">
        <v>0</v>
      </c>
      <c r="R462" s="203">
        <f t="shared" si="122"/>
        <v>0</v>
      </c>
      <c r="S462" s="203">
        <v>0</v>
      </c>
      <c r="T462" s="204">
        <f t="shared" si="123"/>
        <v>0</v>
      </c>
      <c r="U462" s="35"/>
      <c r="V462" s="35"/>
      <c r="W462" s="35"/>
      <c r="X462" s="35"/>
      <c r="Y462" s="35"/>
      <c r="Z462" s="35"/>
      <c r="AA462" s="35"/>
      <c r="AB462" s="35"/>
      <c r="AC462" s="35"/>
      <c r="AD462" s="35"/>
      <c r="AE462" s="35"/>
      <c r="AR462" s="205" t="s">
        <v>218</v>
      </c>
      <c r="AT462" s="205" t="s">
        <v>214</v>
      </c>
      <c r="AU462" s="205" t="s">
        <v>85</v>
      </c>
      <c r="AY462" s="18" t="s">
        <v>209</v>
      </c>
      <c r="BE462" s="206">
        <f t="shared" si="124"/>
        <v>0</v>
      </c>
      <c r="BF462" s="206">
        <f t="shared" si="125"/>
        <v>0</v>
      </c>
      <c r="BG462" s="206">
        <f t="shared" si="126"/>
        <v>0</v>
      </c>
      <c r="BH462" s="206">
        <f t="shared" si="127"/>
        <v>0</v>
      </c>
      <c r="BI462" s="206">
        <f t="shared" si="128"/>
        <v>0</v>
      </c>
      <c r="BJ462" s="18" t="s">
        <v>85</v>
      </c>
      <c r="BK462" s="206">
        <f t="shared" si="129"/>
        <v>0</v>
      </c>
      <c r="BL462" s="18" t="s">
        <v>218</v>
      </c>
      <c r="BM462" s="205" t="s">
        <v>9802</v>
      </c>
    </row>
    <row r="463" spans="1:65" s="2" customFormat="1" ht="37.9" customHeight="1">
      <c r="A463" s="35"/>
      <c r="B463" s="36"/>
      <c r="C463" s="193" t="s">
        <v>4085</v>
      </c>
      <c r="D463" s="193" t="s">
        <v>214</v>
      </c>
      <c r="E463" s="194" t="s">
        <v>9803</v>
      </c>
      <c r="F463" s="195" t="s">
        <v>9804</v>
      </c>
      <c r="G463" s="196" t="s">
        <v>344</v>
      </c>
      <c r="H463" s="197">
        <v>58</v>
      </c>
      <c r="I463" s="198"/>
      <c r="J463" s="199">
        <f t="shared" si="120"/>
        <v>0</v>
      </c>
      <c r="K463" s="200"/>
      <c r="L463" s="40"/>
      <c r="M463" s="201" t="s">
        <v>1</v>
      </c>
      <c r="N463" s="202" t="s">
        <v>42</v>
      </c>
      <c r="O463" s="72"/>
      <c r="P463" s="203">
        <f t="shared" si="121"/>
        <v>0</v>
      </c>
      <c r="Q463" s="203">
        <v>0</v>
      </c>
      <c r="R463" s="203">
        <f t="shared" si="122"/>
        <v>0</v>
      </c>
      <c r="S463" s="203">
        <v>0</v>
      </c>
      <c r="T463" s="204">
        <f t="shared" si="123"/>
        <v>0</v>
      </c>
      <c r="U463" s="35"/>
      <c r="V463" s="35"/>
      <c r="W463" s="35"/>
      <c r="X463" s="35"/>
      <c r="Y463" s="35"/>
      <c r="Z463" s="35"/>
      <c r="AA463" s="35"/>
      <c r="AB463" s="35"/>
      <c r="AC463" s="35"/>
      <c r="AD463" s="35"/>
      <c r="AE463" s="35"/>
      <c r="AR463" s="205" t="s">
        <v>218</v>
      </c>
      <c r="AT463" s="205" t="s">
        <v>214</v>
      </c>
      <c r="AU463" s="205" t="s">
        <v>85</v>
      </c>
      <c r="AY463" s="18" t="s">
        <v>209</v>
      </c>
      <c r="BE463" s="206">
        <f t="shared" si="124"/>
        <v>0</v>
      </c>
      <c r="BF463" s="206">
        <f t="shared" si="125"/>
        <v>0</v>
      </c>
      <c r="BG463" s="206">
        <f t="shared" si="126"/>
        <v>0</v>
      </c>
      <c r="BH463" s="206">
        <f t="shared" si="127"/>
        <v>0</v>
      </c>
      <c r="BI463" s="206">
        <f t="shared" si="128"/>
        <v>0</v>
      </c>
      <c r="BJ463" s="18" t="s">
        <v>85</v>
      </c>
      <c r="BK463" s="206">
        <f t="shared" si="129"/>
        <v>0</v>
      </c>
      <c r="BL463" s="18" t="s">
        <v>218</v>
      </c>
      <c r="BM463" s="205" t="s">
        <v>9805</v>
      </c>
    </row>
    <row r="464" spans="1:65" s="2" customFormat="1" ht="33" customHeight="1">
      <c r="A464" s="35"/>
      <c r="B464" s="36"/>
      <c r="C464" s="193" t="s">
        <v>4088</v>
      </c>
      <c r="D464" s="193" t="s">
        <v>214</v>
      </c>
      <c r="E464" s="194" t="s">
        <v>9806</v>
      </c>
      <c r="F464" s="195" t="s">
        <v>9807</v>
      </c>
      <c r="G464" s="196" t="s">
        <v>344</v>
      </c>
      <c r="H464" s="197">
        <v>53</v>
      </c>
      <c r="I464" s="198"/>
      <c r="J464" s="199">
        <f t="shared" si="120"/>
        <v>0</v>
      </c>
      <c r="K464" s="200"/>
      <c r="L464" s="40"/>
      <c r="M464" s="201" t="s">
        <v>1</v>
      </c>
      <c r="N464" s="202" t="s">
        <v>42</v>
      </c>
      <c r="O464" s="72"/>
      <c r="P464" s="203">
        <f t="shared" si="121"/>
        <v>0</v>
      </c>
      <c r="Q464" s="203">
        <v>0</v>
      </c>
      <c r="R464" s="203">
        <f t="shared" si="122"/>
        <v>0</v>
      </c>
      <c r="S464" s="203">
        <v>0</v>
      </c>
      <c r="T464" s="204">
        <f t="shared" si="123"/>
        <v>0</v>
      </c>
      <c r="U464" s="35"/>
      <c r="V464" s="35"/>
      <c r="W464" s="35"/>
      <c r="X464" s="35"/>
      <c r="Y464" s="35"/>
      <c r="Z464" s="35"/>
      <c r="AA464" s="35"/>
      <c r="AB464" s="35"/>
      <c r="AC464" s="35"/>
      <c r="AD464" s="35"/>
      <c r="AE464" s="35"/>
      <c r="AR464" s="205" t="s">
        <v>218</v>
      </c>
      <c r="AT464" s="205" t="s">
        <v>214</v>
      </c>
      <c r="AU464" s="205" t="s">
        <v>85</v>
      </c>
      <c r="AY464" s="18" t="s">
        <v>209</v>
      </c>
      <c r="BE464" s="206">
        <f t="shared" si="124"/>
        <v>0</v>
      </c>
      <c r="BF464" s="206">
        <f t="shared" si="125"/>
        <v>0</v>
      </c>
      <c r="BG464" s="206">
        <f t="shared" si="126"/>
        <v>0</v>
      </c>
      <c r="BH464" s="206">
        <f t="shared" si="127"/>
        <v>0</v>
      </c>
      <c r="BI464" s="206">
        <f t="shared" si="128"/>
        <v>0</v>
      </c>
      <c r="BJ464" s="18" t="s">
        <v>85</v>
      </c>
      <c r="BK464" s="206">
        <f t="shared" si="129"/>
        <v>0</v>
      </c>
      <c r="BL464" s="18" t="s">
        <v>218</v>
      </c>
      <c r="BM464" s="205" t="s">
        <v>9808</v>
      </c>
    </row>
    <row r="465" spans="1:65" s="2" customFormat="1" ht="16.5" customHeight="1">
      <c r="A465" s="35"/>
      <c r="B465" s="36"/>
      <c r="C465" s="193" t="s">
        <v>4092</v>
      </c>
      <c r="D465" s="193" t="s">
        <v>214</v>
      </c>
      <c r="E465" s="194" t="s">
        <v>9809</v>
      </c>
      <c r="F465" s="195" t="s">
        <v>9810</v>
      </c>
      <c r="G465" s="196" t="s">
        <v>344</v>
      </c>
      <c r="H465" s="197">
        <v>250</v>
      </c>
      <c r="I465" s="198"/>
      <c r="J465" s="199">
        <f t="shared" si="120"/>
        <v>0</v>
      </c>
      <c r="K465" s="200"/>
      <c r="L465" s="40"/>
      <c r="M465" s="201" t="s">
        <v>1</v>
      </c>
      <c r="N465" s="202" t="s">
        <v>42</v>
      </c>
      <c r="O465" s="72"/>
      <c r="P465" s="203">
        <f t="shared" si="121"/>
        <v>0</v>
      </c>
      <c r="Q465" s="203">
        <v>0</v>
      </c>
      <c r="R465" s="203">
        <f t="shared" si="122"/>
        <v>0</v>
      </c>
      <c r="S465" s="203">
        <v>0</v>
      </c>
      <c r="T465" s="204">
        <f t="shared" si="123"/>
        <v>0</v>
      </c>
      <c r="U465" s="35"/>
      <c r="V465" s="35"/>
      <c r="W465" s="35"/>
      <c r="X465" s="35"/>
      <c r="Y465" s="35"/>
      <c r="Z465" s="35"/>
      <c r="AA465" s="35"/>
      <c r="AB465" s="35"/>
      <c r="AC465" s="35"/>
      <c r="AD465" s="35"/>
      <c r="AE465" s="35"/>
      <c r="AR465" s="205" t="s">
        <v>218</v>
      </c>
      <c r="AT465" s="205" t="s">
        <v>214</v>
      </c>
      <c r="AU465" s="205" t="s">
        <v>85</v>
      </c>
      <c r="AY465" s="18" t="s">
        <v>209</v>
      </c>
      <c r="BE465" s="206">
        <f t="shared" si="124"/>
        <v>0</v>
      </c>
      <c r="BF465" s="206">
        <f t="shared" si="125"/>
        <v>0</v>
      </c>
      <c r="BG465" s="206">
        <f t="shared" si="126"/>
        <v>0</v>
      </c>
      <c r="BH465" s="206">
        <f t="shared" si="127"/>
        <v>0</v>
      </c>
      <c r="BI465" s="206">
        <f t="shared" si="128"/>
        <v>0</v>
      </c>
      <c r="BJ465" s="18" t="s">
        <v>85</v>
      </c>
      <c r="BK465" s="206">
        <f t="shared" si="129"/>
        <v>0</v>
      </c>
      <c r="BL465" s="18" t="s">
        <v>218</v>
      </c>
      <c r="BM465" s="205" t="s">
        <v>9811</v>
      </c>
    </row>
    <row r="466" spans="1:65" s="2" customFormat="1" ht="24.2" customHeight="1">
      <c r="A466" s="35"/>
      <c r="B466" s="36"/>
      <c r="C466" s="193" t="s">
        <v>4097</v>
      </c>
      <c r="D466" s="193" t="s">
        <v>214</v>
      </c>
      <c r="E466" s="194" t="s">
        <v>9812</v>
      </c>
      <c r="F466" s="195" t="s">
        <v>9813</v>
      </c>
      <c r="G466" s="196" t="s">
        <v>344</v>
      </c>
      <c r="H466" s="197">
        <v>95</v>
      </c>
      <c r="I466" s="198"/>
      <c r="J466" s="199">
        <f t="shared" si="120"/>
        <v>0</v>
      </c>
      <c r="K466" s="200"/>
      <c r="L466" s="40"/>
      <c r="M466" s="201" t="s">
        <v>1</v>
      </c>
      <c r="N466" s="202" t="s">
        <v>42</v>
      </c>
      <c r="O466" s="72"/>
      <c r="P466" s="203">
        <f t="shared" si="121"/>
        <v>0</v>
      </c>
      <c r="Q466" s="203">
        <v>0</v>
      </c>
      <c r="R466" s="203">
        <f t="shared" si="122"/>
        <v>0</v>
      </c>
      <c r="S466" s="203">
        <v>0</v>
      </c>
      <c r="T466" s="204">
        <f t="shared" si="123"/>
        <v>0</v>
      </c>
      <c r="U466" s="35"/>
      <c r="V466" s="35"/>
      <c r="W466" s="35"/>
      <c r="X466" s="35"/>
      <c r="Y466" s="35"/>
      <c r="Z466" s="35"/>
      <c r="AA466" s="35"/>
      <c r="AB466" s="35"/>
      <c r="AC466" s="35"/>
      <c r="AD466" s="35"/>
      <c r="AE466" s="35"/>
      <c r="AR466" s="205" t="s">
        <v>218</v>
      </c>
      <c r="AT466" s="205" t="s">
        <v>214</v>
      </c>
      <c r="AU466" s="205" t="s">
        <v>85</v>
      </c>
      <c r="AY466" s="18" t="s">
        <v>209</v>
      </c>
      <c r="BE466" s="206">
        <f t="shared" si="124"/>
        <v>0</v>
      </c>
      <c r="BF466" s="206">
        <f t="shared" si="125"/>
        <v>0</v>
      </c>
      <c r="BG466" s="206">
        <f t="shared" si="126"/>
        <v>0</v>
      </c>
      <c r="BH466" s="206">
        <f t="shared" si="127"/>
        <v>0</v>
      </c>
      <c r="BI466" s="206">
        <f t="shared" si="128"/>
        <v>0</v>
      </c>
      <c r="BJ466" s="18" t="s">
        <v>85</v>
      </c>
      <c r="BK466" s="206">
        <f t="shared" si="129"/>
        <v>0</v>
      </c>
      <c r="BL466" s="18" t="s">
        <v>218</v>
      </c>
      <c r="BM466" s="205" t="s">
        <v>9814</v>
      </c>
    </row>
    <row r="467" spans="1:65" s="2" customFormat="1" ht="16.5" customHeight="1">
      <c r="A467" s="35"/>
      <c r="B467" s="36"/>
      <c r="C467" s="193" t="s">
        <v>4101</v>
      </c>
      <c r="D467" s="193" t="s">
        <v>214</v>
      </c>
      <c r="E467" s="194" t="s">
        <v>9815</v>
      </c>
      <c r="F467" s="195" t="s">
        <v>9816</v>
      </c>
      <c r="G467" s="196" t="s">
        <v>344</v>
      </c>
      <c r="H467" s="197">
        <v>125</v>
      </c>
      <c r="I467" s="198"/>
      <c r="J467" s="199">
        <f t="shared" si="120"/>
        <v>0</v>
      </c>
      <c r="K467" s="200"/>
      <c r="L467" s="40"/>
      <c r="M467" s="201" t="s">
        <v>1</v>
      </c>
      <c r="N467" s="202" t="s">
        <v>42</v>
      </c>
      <c r="O467" s="72"/>
      <c r="P467" s="203">
        <f t="shared" si="121"/>
        <v>0</v>
      </c>
      <c r="Q467" s="203">
        <v>0</v>
      </c>
      <c r="R467" s="203">
        <f t="shared" si="122"/>
        <v>0</v>
      </c>
      <c r="S467" s="203">
        <v>0</v>
      </c>
      <c r="T467" s="204">
        <f t="shared" si="123"/>
        <v>0</v>
      </c>
      <c r="U467" s="35"/>
      <c r="V467" s="35"/>
      <c r="W467" s="35"/>
      <c r="X467" s="35"/>
      <c r="Y467" s="35"/>
      <c r="Z467" s="35"/>
      <c r="AA467" s="35"/>
      <c r="AB467" s="35"/>
      <c r="AC467" s="35"/>
      <c r="AD467" s="35"/>
      <c r="AE467" s="35"/>
      <c r="AR467" s="205" t="s">
        <v>218</v>
      </c>
      <c r="AT467" s="205" t="s">
        <v>214</v>
      </c>
      <c r="AU467" s="205" t="s">
        <v>85</v>
      </c>
      <c r="AY467" s="18" t="s">
        <v>209</v>
      </c>
      <c r="BE467" s="206">
        <f t="shared" si="124"/>
        <v>0</v>
      </c>
      <c r="BF467" s="206">
        <f t="shared" si="125"/>
        <v>0</v>
      </c>
      <c r="BG467" s="206">
        <f t="shared" si="126"/>
        <v>0</v>
      </c>
      <c r="BH467" s="206">
        <f t="shared" si="127"/>
        <v>0</v>
      </c>
      <c r="BI467" s="206">
        <f t="shared" si="128"/>
        <v>0</v>
      </c>
      <c r="BJ467" s="18" t="s">
        <v>85</v>
      </c>
      <c r="BK467" s="206">
        <f t="shared" si="129"/>
        <v>0</v>
      </c>
      <c r="BL467" s="18" t="s">
        <v>218</v>
      </c>
      <c r="BM467" s="205" t="s">
        <v>9817</v>
      </c>
    </row>
    <row r="468" spans="1:65" s="2" customFormat="1" ht="16.5" customHeight="1">
      <c r="A468" s="35"/>
      <c r="B468" s="36"/>
      <c r="C468" s="193" t="s">
        <v>4106</v>
      </c>
      <c r="D468" s="193" t="s">
        <v>214</v>
      </c>
      <c r="E468" s="194" t="s">
        <v>9818</v>
      </c>
      <c r="F468" s="195" t="s">
        <v>9819</v>
      </c>
      <c r="G468" s="196" t="s">
        <v>344</v>
      </c>
      <c r="H468" s="197">
        <v>60</v>
      </c>
      <c r="I468" s="198"/>
      <c r="J468" s="199">
        <f t="shared" si="120"/>
        <v>0</v>
      </c>
      <c r="K468" s="200"/>
      <c r="L468" s="40"/>
      <c r="M468" s="201" t="s">
        <v>1</v>
      </c>
      <c r="N468" s="202" t="s">
        <v>42</v>
      </c>
      <c r="O468" s="72"/>
      <c r="P468" s="203">
        <f t="shared" si="121"/>
        <v>0</v>
      </c>
      <c r="Q468" s="203">
        <v>0</v>
      </c>
      <c r="R468" s="203">
        <f t="shared" si="122"/>
        <v>0</v>
      </c>
      <c r="S468" s="203">
        <v>0</v>
      </c>
      <c r="T468" s="204">
        <f t="shared" si="123"/>
        <v>0</v>
      </c>
      <c r="U468" s="35"/>
      <c r="V468" s="35"/>
      <c r="W468" s="35"/>
      <c r="X468" s="35"/>
      <c r="Y468" s="35"/>
      <c r="Z468" s="35"/>
      <c r="AA468" s="35"/>
      <c r="AB468" s="35"/>
      <c r="AC468" s="35"/>
      <c r="AD468" s="35"/>
      <c r="AE468" s="35"/>
      <c r="AR468" s="205" t="s">
        <v>218</v>
      </c>
      <c r="AT468" s="205" t="s">
        <v>214</v>
      </c>
      <c r="AU468" s="205" t="s">
        <v>85</v>
      </c>
      <c r="AY468" s="18" t="s">
        <v>209</v>
      </c>
      <c r="BE468" s="206">
        <f t="shared" si="124"/>
        <v>0</v>
      </c>
      <c r="BF468" s="206">
        <f t="shared" si="125"/>
        <v>0</v>
      </c>
      <c r="BG468" s="206">
        <f t="shared" si="126"/>
        <v>0</v>
      </c>
      <c r="BH468" s="206">
        <f t="shared" si="127"/>
        <v>0</v>
      </c>
      <c r="BI468" s="206">
        <f t="shared" si="128"/>
        <v>0</v>
      </c>
      <c r="BJ468" s="18" t="s">
        <v>85</v>
      </c>
      <c r="BK468" s="206">
        <f t="shared" si="129"/>
        <v>0</v>
      </c>
      <c r="BL468" s="18" t="s">
        <v>218</v>
      </c>
      <c r="BM468" s="205" t="s">
        <v>9820</v>
      </c>
    </row>
    <row r="469" spans="1:65" s="2" customFormat="1" ht="16.5" customHeight="1">
      <c r="A469" s="35"/>
      <c r="B469" s="36"/>
      <c r="C469" s="193" t="s">
        <v>4112</v>
      </c>
      <c r="D469" s="193" t="s">
        <v>214</v>
      </c>
      <c r="E469" s="194" t="s">
        <v>9821</v>
      </c>
      <c r="F469" s="195" t="s">
        <v>9822</v>
      </c>
      <c r="G469" s="196" t="s">
        <v>344</v>
      </c>
      <c r="H469" s="197">
        <v>40</v>
      </c>
      <c r="I469" s="198"/>
      <c r="J469" s="199">
        <f t="shared" si="120"/>
        <v>0</v>
      </c>
      <c r="K469" s="200"/>
      <c r="L469" s="40"/>
      <c r="M469" s="201" t="s">
        <v>1</v>
      </c>
      <c r="N469" s="202" t="s">
        <v>42</v>
      </c>
      <c r="O469" s="72"/>
      <c r="P469" s="203">
        <f t="shared" si="121"/>
        <v>0</v>
      </c>
      <c r="Q469" s="203">
        <v>0</v>
      </c>
      <c r="R469" s="203">
        <f t="shared" si="122"/>
        <v>0</v>
      </c>
      <c r="S469" s="203">
        <v>0</v>
      </c>
      <c r="T469" s="204">
        <f t="shared" si="123"/>
        <v>0</v>
      </c>
      <c r="U469" s="35"/>
      <c r="V469" s="35"/>
      <c r="W469" s="35"/>
      <c r="X469" s="35"/>
      <c r="Y469" s="35"/>
      <c r="Z469" s="35"/>
      <c r="AA469" s="35"/>
      <c r="AB469" s="35"/>
      <c r="AC469" s="35"/>
      <c r="AD469" s="35"/>
      <c r="AE469" s="35"/>
      <c r="AR469" s="205" t="s">
        <v>218</v>
      </c>
      <c r="AT469" s="205" t="s">
        <v>214</v>
      </c>
      <c r="AU469" s="205" t="s">
        <v>85</v>
      </c>
      <c r="AY469" s="18" t="s">
        <v>209</v>
      </c>
      <c r="BE469" s="206">
        <f t="shared" si="124"/>
        <v>0</v>
      </c>
      <c r="BF469" s="206">
        <f t="shared" si="125"/>
        <v>0</v>
      </c>
      <c r="BG469" s="206">
        <f t="shared" si="126"/>
        <v>0</v>
      </c>
      <c r="BH469" s="206">
        <f t="shared" si="127"/>
        <v>0</v>
      </c>
      <c r="BI469" s="206">
        <f t="shared" si="128"/>
        <v>0</v>
      </c>
      <c r="BJ469" s="18" t="s">
        <v>85</v>
      </c>
      <c r="BK469" s="206">
        <f t="shared" si="129"/>
        <v>0</v>
      </c>
      <c r="BL469" s="18" t="s">
        <v>218</v>
      </c>
      <c r="BM469" s="205" t="s">
        <v>9823</v>
      </c>
    </row>
    <row r="470" spans="1:65" s="2" customFormat="1" ht="16.5" customHeight="1">
      <c r="A470" s="35"/>
      <c r="B470" s="36"/>
      <c r="C470" s="193" t="s">
        <v>4116</v>
      </c>
      <c r="D470" s="193" t="s">
        <v>214</v>
      </c>
      <c r="E470" s="194" t="s">
        <v>9824</v>
      </c>
      <c r="F470" s="195" t="s">
        <v>9825</v>
      </c>
      <c r="G470" s="196" t="s">
        <v>344</v>
      </c>
      <c r="H470" s="197">
        <v>85</v>
      </c>
      <c r="I470" s="198"/>
      <c r="J470" s="199">
        <f t="shared" si="120"/>
        <v>0</v>
      </c>
      <c r="K470" s="200"/>
      <c r="L470" s="40"/>
      <c r="M470" s="201" t="s">
        <v>1</v>
      </c>
      <c r="N470" s="202" t="s">
        <v>42</v>
      </c>
      <c r="O470" s="72"/>
      <c r="P470" s="203">
        <f t="shared" si="121"/>
        <v>0</v>
      </c>
      <c r="Q470" s="203">
        <v>0</v>
      </c>
      <c r="R470" s="203">
        <f t="shared" si="122"/>
        <v>0</v>
      </c>
      <c r="S470" s="203">
        <v>0</v>
      </c>
      <c r="T470" s="204">
        <f t="shared" si="123"/>
        <v>0</v>
      </c>
      <c r="U470" s="35"/>
      <c r="V470" s="35"/>
      <c r="W470" s="35"/>
      <c r="X470" s="35"/>
      <c r="Y470" s="35"/>
      <c r="Z470" s="35"/>
      <c r="AA470" s="35"/>
      <c r="AB470" s="35"/>
      <c r="AC470" s="35"/>
      <c r="AD470" s="35"/>
      <c r="AE470" s="35"/>
      <c r="AR470" s="205" t="s">
        <v>218</v>
      </c>
      <c r="AT470" s="205" t="s">
        <v>214</v>
      </c>
      <c r="AU470" s="205" t="s">
        <v>85</v>
      </c>
      <c r="AY470" s="18" t="s">
        <v>209</v>
      </c>
      <c r="BE470" s="206">
        <f t="shared" si="124"/>
        <v>0</v>
      </c>
      <c r="BF470" s="206">
        <f t="shared" si="125"/>
        <v>0</v>
      </c>
      <c r="BG470" s="206">
        <f t="shared" si="126"/>
        <v>0</v>
      </c>
      <c r="BH470" s="206">
        <f t="shared" si="127"/>
        <v>0</v>
      </c>
      <c r="BI470" s="206">
        <f t="shared" si="128"/>
        <v>0</v>
      </c>
      <c r="BJ470" s="18" t="s">
        <v>85</v>
      </c>
      <c r="BK470" s="206">
        <f t="shared" si="129"/>
        <v>0</v>
      </c>
      <c r="BL470" s="18" t="s">
        <v>218</v>
      </c>
      <c r="BM470" s="205" t="s">
        <v>9826</v>
      </c>
    </row>
    <row r="471" spans="1:65" s="2" customFormat="1" ht="16.5" customHeight="1">
      <c r="A471" s="35"/>
      <c r="B471" s="36"/>
      <c r="C471" s="193" t="s">
        <v>4121</v>
      </c>
      <c r="D471" s="193" t="s">
        <v>214</v>
      </c>
      <c r="E471" s="194" t="s">
        <v>9827</v>
      </c>
      <c r="F471" s="195" t="s">
        <v>9828</v>
      </c>
      <c r="G471" s="196" t="s">
        <v>344</v>
      </c>
      <c r="H471" s="197">
        <v>25</v>
      </c>
      <c r="I471" s="198"/>
      <c r="J471" s="199">
        <f t="shared" si="120"/>
        <v>0</v>
      </c>
      <c r="K471" s="200"/>
      <c r="L471" s="40"/>
      <c r="M471" s="201" t="s">
        <v>1</v>
      </c>
      <c r="N471" s="202" t="s">
        <v>42</v>
      </c>
      <c r="O471" s="72"/>
      <c r="P471" s="203">
        <f t="shared" si="121"/>
        <v>0</v>
      </c>
      <c r="Q471" s="203">
        <v>0</v>
      </c>
      <c r="R471" s="203">
        <f t="shared" si="122"/>
        <v>0</v>
      </c>
      <c r="S471" s="203">
        <v>0</v>
      </c>
      <c r="T471" s="204">
        <f t="shared" si="123"/>
        <v>0</v>
      </c>
      <c r="U471" s="35"/>
      <c r="V471" s="35"/>
      <c r="W471" s="35"/>
      <c r="X471" s="35"/>
      <c r="Y471" s="35"/>
      <c r="Z471" s="35"/>
      <c r="AA471" s="35"/>
      <c r="AB471" s="35"/>
      <c r="AC471" s="35"/>
      <c r="AD471" s="35"/>
      <c r="AE471" s="35"/>
      <c r="AR471" s="205" t="s">
        <v>218</v>
      </c>
      <c r="AT471" s="205" t="s">
        <v>214</v>
      </c>
      <c r="AU471" s="205" t="s">
        <v>85</v>
      </c>
      <c r="AY471" s="18" t="s">
        <v>209</v>
      </c>
      <c r="BE471" s="206">
        <f t="shared" si="124"/>
        <v>0</v>
      </c>
      <c r="BF471" s="206">
        <f t="shared" si="125"/>
        <v>0</v>
      </c>
      <c r="BG471" s="206">
        <f t="shared" si="126"/>
        <v>0</v>
      </c>
      <c r="BH471" s="206">
        <f t="shared" si="127"/>
        <v>0</v>
      </c>
      <c r="BI471" s="206">
        <f t="shared" si="128"/>
        <v>0</v>
      </c>
      <c r="BJ471" s="18" t="s">
        <v>85</v>
      </c>
      <c r="BK471" s="206">
        <f t="shared" si="129"/>
        <v>0</v>
      </c>
      <c r="BL471" s="18" t="s">
        <v>218</v>
      </c>
      <c r="BM471" s="205" t="s">
        <v>9829</v>
      </c>
    </row>
    <row r="472" spans="1:65" s="2" customFormat="1" ht="24.2" customHeight="1">
      <c r="A472" s="35"/>
      <c r="B472" s="36"/>
      <c r="C472" s="193" t="s">
        <v>4129</v>
      </c>
      <c r="D472" s="193" t="s">
        <v>214</v>
      </c>
      <c r="E472" s="194" t="s">
        <v>9830</v>
      </c>
      <c r="F472" s="195" t="s">
        <v>9831</v>
      </c>
      <c r="G472" s="196" t="s">
        <v>344</v>
      </c>
      <c r="H472" s="197">
        <v>450</v>
      </c>
      <c r="I472" s="198"/>
      <c r="J472" s="199">
        <f t="shared" si="120"/>
        <v>0</v>
      </c>
      <c r="K472" s="200"/>
      <c r="L472" s="40"/>
      <c r="M472" s="201" t="s">
        <v>1</v>
      </c>
      <c r="N472" s="202" t="s">
        <v>42</v>
      </c>
      <c r="O472" s="72"/>
      <c r="P472" s="203">
        <f t="shared" si="121"/>
        <v>0</v>
      </c>
      <c r="Q472" s="203">
        <v>0</v>
      </c>
      <c r="R472" s="203">
        <f t="shared" si="122"/>
        <v>0</v>
      </c>
      <c r="S472" s="203">
        <v>0</v>
      </c>
      <c r="T472" s="204">
        <f t="shared" si="123"/>
        <v>0</v>
      </c>
      <c r="U472" s="35"/>
      <c r="V472" s="35"/>
      <c r="W472" s="35"/>
      <c r="X472" s="35"/>
      <c r="Y472" s="35"/>
      <c r="Z472" s="35"/>
      <c r="AA472" s="35"/>
      <c r="AB472" s="35"/>
      <c r="AC472" s="35"/>
      <c r="AD472" s="35"/>
      <c r="AE472" s="35"/>
      <c r="AR472" s="205" t="s">
        <v>218</v>
      </c>
      <c r="AT472" s="205" t="s">
        <v>214</v>
      </c>
      <c r="AU472" s="205" t="s">
        <v>85</v>
      </c>
      <c r="AY472" s="18" t="s">
        <v>209</v>
      </c>
      <c r="BE472" s="206">
        <f t="shared" si="124"/>
        <v>0</v>
      </c>
      <c r="BF472" s="206">
        <f t="shared" si="125"/>
        <v>0</v>
      </c>
      <c r="BG472" s="206">
        <f t="shared" si="126"/>
        <v>0</v>
      </c>
      <c r="BH472" s="206">
        <f t="shared" si="127"/>
        <v>0</v>
      </c>
      <c r="BI472" s="206">
        <f t="shared" si="128"/>
        <v>0</v>
      </c>
      <c r="BJ472" s="18" t="s">
        <v>85</v>
      </c>
      <c r="BK472" s="206">
        <f t="shared" si="129"/>
        <v>0</v>
      </c>
      <c r="BL472" s="18" t="s">
        <v>218</v>
      </c>
      <c r="BM472" s="205" t="s">
        <v>9832</v>
      </c>
    </row>
    <row r="473" spans="1:65" s="2" customFormat="1" ht="16.5" customHeight="1">
      <c r="A473" s="35"/>
      <c r="B473" s="36"/>
      <c r="C473" s="193" t="s">
        <v>4134</v>
      </c>
      <c r="D473" s="193" t="s">
        <v>214</v>
      </c>
      <c r="E473" s="194" t="s">
        <v>9833</v>
      </c>
      <c r="F473" s="195" t="s">
        <v>9834</v>
      </c>
      <c r="G473" s="196" t="s">
        <v>344</v>
      </c>
      <c r="H473" s="197">
        <v>255</v>
      </c>
      <c r="I473" s="198"/>
      <c r="J473" s="199">
        <f t="shared" si="120"/>
        <v>0</v>
      </c>
      <c r="K473" s="200"/>
      <c r="L473" s="40"/>
      <c r="M473" s="201" t="s">
        <v>1</v>
      </c>
      <c r="N473" s="202" t="s">
        <v>42</v>
      </c>
      <c r="O473" s="72"/>
      <c r="P473" s="203">
        <f t="shared" si="121"/>
        <v>0</v>
      </c>
      <c r="Q473" s="203">
        <v>0</v>
      </c>
      <c r="R473" s="203">
        <f t="shared" si="122"/>
        <v>0</v>
      </c>
      <c r="S473" s="203">
        <v>0</v>
      </c>
      <c r="T473" s="204">
        <f t="shared" si="123"/>
        <v>0</v>
      </c>
      <c r="U473" s="35"/>
      <c r="V473" s="35"/>
      <c r="W473" s="35"/>
      <c r="X473" s="35"/>
      <c r="Y473" s="35"/>
      <c r="Z473" s="35"/>
      <c r="AA473" s="35"/>
      <c r="AB473" s="35"/>
      <c r="AC473" s="35"/>
      <c r="AD473" s="35"/>
      <c r="AE473" s="35"/>
      <c r="AR473" s="205" t="s">
        <v>218</v>
      </c>
      <c r="AT473" s="205" t="s">
        <v>214</v>
      </c>
      <c r="AU473" s="205" t="s">
        <v>85</v>
      </c>
      <c r="AY473" s="18" t="s">
        <v>209</v>
      </c>
      <c r="BE473" s="206">
        <f t="shared" si="124"/>
        <v>0</v>
      </c>
      <c r="BF473" s="206">
        <f t="shared" si="125"/>
        <v>0</v>
      </c>
      <c r="BG473" s="206">
        <f t="shared" si="126"/>
        <v>0</v>
      </c>
      <c r="BH473" s="206">
        <f t="shared" si="127"/>
        <v>0</v>
      </c>
      <c r="BI473" s="206">
        <f t="shared" si="128"/>
        <v>0</v>
      </c>
      <c r="BJ473" s="18" t="s">
        <v>85</v>
      </c>
      <c r="BK473" s="206">
        <f t="shared" si="129"/>
        <v>0</v>
      </c>
      <c r="BL473" s="18" t="s">
        <v>218</v>
      </c>
      <c r="BM473" s="205" t="s">
        <v>9835</v>
      </c>
    </row>
    <row r="474" spans="1:65" s="2" customFormat="1" ht="24.2" customHeight="1">
      <c r="A474" s="35"/>
      <c r="B474" s="36"/>
      <c r="C474" s="193" t="s">
        <v>4139</v>
      </c>
      <c r="D474" s="193" t="s">
        <v>214</v>
      </c>
      <c r="E474" s="194" t="s">
        <v>9836</v>
      </c>
      <c r="F474" s="195" t="s">
        <v>9837</v>
      </c>
      <c r="G474" s="196" t="s">
        <v>344</v>
      </c>
      <c r="H474" s="197">
        <v>620</v>
      </c>
      <c r="I474" s="198"/>
      <c r="J474" s="199">
        <f t="shared" si="120"/>
        <v>0</v>
      </c>
      <c r="K474" s="200"/>
      <c r="L474" s="40"/>
      <c r="M474" s="201" t="s">
        <v>1</v>
      </c>
      <c r="N474" s="202" t="s">
        <v>42</v>
      </c>
      <c r="O474" s="72"/>
      <c r="P474" s="203">
        <f t="shared" si="121"/>
        <v>0</v>
      </c>
      <c r="Q474" s="203">
        <v>0</v>
      </c>
      <c r="R474" s="203">
        <f t="shared" si="122"/>
        <v>0</v>
      </c>
      <c r="S474" s="203">
        <v>0</v>
      </c>
      <c r="T474" s="204">
        <f t="shared" si="123"/>
        <v>0</v>
      </c>
      <c r="U474" s="35"/>
      <c r="V474" s="35"/>
      <c r="W474" s="35"/>
      <c r="X474" s="35"/>
      <c r="Y474" s="35"/>
      <c r="Z474" s="35"/>
      <c r="AA474" s="35"/>
      <c r="AB474" s="35"/>
      <c r="AC474" s="35"/>
      <c r="AD474" s="35"/>
      <c r="AE474" s="35"/>
      <c r="AR474" s="205" t="s">
        <v>218</v>
      </c>
      <c r="AT474" s="205" t="s">
        <v>214</v>
      </c>
      <c r="AU474" s="205" t="s">
        <v>85</v>
      </c>
      <c r="AY474" s="18" t="s">
        <v>209</v>
      </c>
      <c r="BE474" s="206">
        <f t="shared" si="124"/>
        <v>0</v>
      </c>
      <c r="BF474" s="206">
        <f t="shared" si="125"/>
        <v>0</v>
      </c>
      <c r="BG474" s="206">
        <f t="shared" si="126"/>
        <v>0</v>
      </c>
      <c r="BH474" s="206">
        <f t="shared" si="127"/>
        <v>0</v>
      </c>
      <c r="BI474" s="206">
        <f t="shared" si="128"/>
        <v>0</v>
      </c>
      <c r="BJ474" s="18" t="s">
        <v>85</v>
      </c>
      <c r="BK474" s="206">
        <f t="shared" si="129"/>
        <v>0</v>
      </c>
      <c r="BL474" s="18" t="s">
        <v>218</v>
      </c>
      <c r="BM474" s="205" t="s">
        <v>9838</v>
      </c>
    </row>
    <row r="475" spans="1:65" s="2" customFormat="1" ht="24.2" customHeight="1">
      <c r="A475" s="35"/>
      <c r="B475" s="36"/>
      <c r="C475" s="193" t="s">
        <v>4145</v>
      </c>
      <c r="D475" s="193" t="s">
        <v>214</v>
      </c>
      <c r="E475" s="194" t="s">
        <v>9839</v>
      </c>
      <c r="F475" s="195" t="s">
        <v>9840</v>
      </c>
      <c r="G475" s="196" t="s">
        <v>344</v>
      </c>
      <c r="H475" s="197">
        <v>160</v>
      </c>
      <c r="I475" s="198"/>
      <c r="J475" s="199">
        <f t="shared" si="120"/>
        <v>0</v>
      </c>
      <c r="K475" s="200"/>
      <c r="L475" s="40"/>
      <c r="M475" s="201" t="s">
        <v>1</v>
      </c>
      <c r="N475" s="202" t="s">
        <v>42</v>
      </c>
      <c r="O475" s="72"/>
      <c r="P475" s="203">
        <f t="shared" si="121"/>
        <v>0</v>
      </c>
      <c r="Q475" s="203">
        <v>0</v>
      </c>
      <c r="R475" s="203">
        <f t="shared" si="122"/>
        <v>0</v>
      </c>
      <c r="S475" s="203">
        <v>0</v>
      </c>
      <c r="T475" s="204">
        <f t="shared" si="123"/>
        <v>0</v>
      </c>
      <c r="U475" s="35"/>
      <c r="V475" s="35"/>
      <c r="W475" s="35"/>
      <c r="X475" s="35"/>
      <c r="Y475" s="35"/>
      <c r="Z475" s="35"/>
      <c r="AA475" s="35"/>
      <c r="AB475" s="35"/>
      <c r="AC475" s="35"/>
      <c r="AD475" s="35"/>
      <c r="AE475" s="35"/>
      <c r="AR475" s="205" t="s">
        <v>218</v>
      </c>
      <c r="AT475" s="205" t="s">
        <v>214</v>
      </c>
      <c r="AU475" s="205" t="s">
        <v>85</v>
      </c>
      <c r="AY475" s="18" t="s">
        <v>209</v>
      </c>
      <c r="BE475" s="206">
        <f t="shared" si="124"/>
        <v>0</v>
      </c>
      <c r="BF475" s="206">
        <f t="shared" si="125"/>
        <v>0</v>
      </c>
      <c r="BG475" s="206">
        <f t="shared" si="126"/>
        <v>0</v>
      </c>
      <c r="BH475" s="206">
        <f t="shared" si="127"/>
        <v>0</v>
      </c>
      <c r="BI475" s="206">
        <f t="shared" si="128"/>
        <v>0</v>
      </c>
      <c r="BJ475" s="18" t="s">
        <v>85</v>
      </c>
      <c r="BK475" s="206">
        <f t="shared" si="129"/>
        <v>0</v>
      </c>
      <c r="BL475" s="18" t="s">
        <v>218</v>
      </c>
      <c r="BM475" s="205" t="s">
        <v>9841</v>
      </c>
    </row>
    <row r="476" spans="1:65" s="2" customFormat="1" ht="37.9" customHeight="1">
      <c r="A476" s="35"/>
      <c r="B476" s="36"/>
      <c r="C476" s="193" t="s">
        <v>4155</v>
      </c>
      <c r="D476" s="193" t="s">
        <v>214</v>
      </c>
      <c r="E476" s="194" t="s">
        <v>9842</v>
      </c>
      <c r="F476" s="195" t="s">
        <v>9843</v>
      </c>
      <c r="G476" s="196" t="s">
        <v>344</v>
      </c>
      <c r="H476" s="197">
        <v>100</v>
      </c>
      <c r="I476" s="198"/>
      <c r="J476" s="199">
        <f t="shared" si="120"/>
        <v>0</v>
      </c>
      <c r="K476" s="200"/>
      <c r="L476" s="40"/>
      <c r="M476" s="201" t="s">
        <v>1</v>
      </c>
      <c r="N476" s="202" t="s">
        <v>42</v>
      </c>
      <c r="O476" s="72"/>
      <c r="P476" s="203">
        <f t="shared" si="121"/>
        <v>0</v>
      </c>
      <c r="Q476" s="203">
        <v>0</v>
      </c>
      <c r="R476" s="203">
        <f t="shared" si="122"/>
        <v>0</v>
      </c>
      <c r="S476" s="203">
        <v>0</v>
      </c>
      <c r="T476" s="204">
        <f t="shared" si="123"/>
        <v>0</v>
      </c>
      <c r="U476" s="35"/>
      <c r="V476" s="35"/>
      <c r="W476" s="35"/>
      <c r="X476" s="35"/>
      <c r="Y476" s="35"/>
      <c r="Z476" s="35"/>
      <c r="AA476" s="35"/>
      <c r="AB476" s="35"/>
      <c r="AC476" s="35"/>
      <c r="AD476" s="35"/>
      <c r="AE476" s="35"/>
      <c r="AR476" s="205" t="s">
        <v>218</v>
      </c>
      <c r="AT476" s="205" t="s">
        <v>214</v>
      </c>
      <c r="AU476" s="205" t="s">
        <v>85</v>
      </c>
      <c r="AY476" s="18" t="s">
        <v>209</v>
      </c>
      <c r="BE476" s="206">
        <f t="shared" si="124"/>
        <v>0</v>
      </c>
      <c r="BF476" s="206">
        <f t="shared" si="125"/>
        <v>0</v>
      </c>
      <c r="BG476" s="206">
        <f t="shared" si="126"/>
        <v>0</v>
      </c>
      <c r="BH476" s="206">
        <f t="shared" si="127"/>
        <v>0</v>
      </c>
      <c r="BI476" s="206">
        <f t="shared" si="128"/>
        <v>0</v>
      </c>
      <c r="BJ476" s="18" t="s">
        <v>85</v>
      </c>
      <c r="BK476" s="206">
        <f t="shared" si="129"/>
        <v>0</v>
      </c>
      <c r="BL476" s="18" t="s">
        <v>218</v>
      </c>
      <c r="BM476" s="205" t="s">
        <v>9844</v>
      </c>
    </row>
    <row r="477" spans="1:65" s="2" customFormat="1" ht="33" customHeight="1">
      <c r="A477" s="35"/>
      <c r="B477" s="36"/>
      <c r="C477" s="193" t="s">
        <v>4160</v>
      </c>
      <c r="D477" s="193" t="s">
        <v>214</v>
      </c>
      <c r="E477" s="194" t="s">
        <v>9845</v>
      </c>
      <c r="F477" s="195" t="s">
        <v>9846</v>
      </c>
      <c r="G477" s="196" t="s">
        <v>344</v>
      </c>
      <c r="H477" s="197">
        <v>250</v>
      </c>
      <c r="I477" s="198"/>
      <c r="J477" s="199">
        <f t="shared" si="120"/>
        <v>0</v>
      </c>
      <c r="K477" s="200"/>
      <c r="L477" s="40"/>
      <c r="M477" s="201" t="s">
        <v>1</v>
      </c>
      <c r="N477" s="202" t="s">
        <v>42</v>
      </c>
      <c r="O477" s="72"/>
      <c r="P477" s="203">
        <f t="shared" si="121"/>
        <v>0</v>
      </c>
      <c r="Q477" s="203">
        <v>0</v>
      </c>
      <c r="R477" s="203">
        <f t="shared" si="122"/>
        <v>0</v>
      </c>
      <c r="S477" s="203">
        <v>0</v>
      </c>
      <c r="T477" s="204">
        <f t="shared" si="123"/>
        <v>0</v>
      </c>
      <c r="U477" s="35"/>
      <c r="V477" s="35"/>
      <c r="W477" s="35"/>
      <c r="X477" s="35"/>
      <c r="Y477" s="35"/>
      <c r="Z477" s="35"/>
      <c r="AA477" s="35"/>
      <c r="AB477" s="35"/>
      <c r="AC477" s="35"/>
      <c r="AD477" s="35"/>
      <c r="AE477" s="35"/>
      <c r="AR477" s="205" t="s">
        <v>218</v>
      </c>
      <c r="AT477" s="205" t="s">
        <v>214</v>
      </c>
      <c r="AU477" s="205" t="s">
        <v>85</v>
      </c>
      <c r="AY477" s="18" t="s">
        <v>209</v>
      </c>
      <c r="BE477" s="206">
        <f t="shared" si="124"/>
        <v>0</v>
      </c>
      <c r="BF477" s="206">
        <f t="shared" si="125"/>
        <v>0</v>
      </c>
      <c r="BG477" s="206">
        <f t="shared" si="126"/>
        <v>0</v>
      </c>
      <c r="BH477" s="206">
        <f t="shared" si="127"/>
        <v>0</v>
      </c>
      <c r="BI477" s="206">
        <f t="shared" si="128"/>
        <v>0</v>
      </c>
      <c r="BJ477" s="18" t="s">
        <v>85</v>
      </c>
      <c r="BK477" s="206">
        <f t="shared" si="129"/>
        <v>0</v>
      </c>
      <c r="BL477" s="18" t="s">
        <v>218</v>
      </c>
      <c r="BM477" s="205" t="s">
        <v>9847</v>
      </c>
    </row>
    <row r="478" spans="1:65" s="2" customFormat="1" ht="16.5" customHeight="1">
      <c r="A478" s="35"/>
      <c r="B478" s="36"/>
      <c r="C478" s="193" t="s">
        <v>4164</v>
      </c>
      <c r="D478" s="193" t="s">
        <v>214</v>
      </c>
      <c r="E478" s="194" t="s">
        <v>9848</v>
      </c>
      <c r="F478" s="195" t="s">
        <v>9849</v>
      </c>
      <c r="G478" s="196" t="s">
        <v>344</v>
      </c>
      <c r="H478" s="197">
        <v>400</v>
      </c>
      <c r="I478" s="198"/>
      <c r="J478" s="199">
        <f t="shared" si="120"/>
        <v>0</v>
      </c>
      <c r="K478" s="200"/>
      <c r="L478" s="40"/>
      <c r="M478" s="201" t="s">
        <v>1</v>
      </c>
      <c r="N478" s="202" t="s">
        <v>42</v>
      </c>
      <c r="O478" s="72"/>
      <c r="P478" s="203">
        <f t="shared" si="121"/>
        <v>0</v>
      </c>
      <c r="Q478" s="203">
        <v>0</v>
      </c>
      <c r="R478" s="203">
        <f t="shared" si="122"/>
        <v>0</v>
      </c>
      <c r="S478" s="203">
        <v>0</v>
      </c>
      <c r="T478" s="204">
        <f t="shared" si="123"/>
        <v>0</v>
      </c>
      <c r="U478" s="35"/>
      <c r="V478" s="35"/>
      <c r="W478" s="35"/>
      <c r="X478" s="35"/>
      <c r="Y478" s="35"/>
      <c r="Z478" s="35"/>
      <c r="AA478" s="35"/>
      <c r="AB478" s="35"/>
      <c r="AC478" s="35"/>
      <c r="AD478" s="35"/>
      <c r="AE478" s="35"/>
      <c r="AR478" s="205" t="s">
        <v>218</v>
      </c>
      <c r="AT478" s="205" t="s">
        <v>214</v>
      </c>
      <c r="AU478" s="205" t="s">
        <v>85</v>
      </c>
      <c r="AY478" s="18" t="s">
        <v>209</v>
      </c>
      <c r="BE478" s="206">
        <f t="shared" si="124"/>
        <v>0</v>
      </c>
      <c r="BF478" s="206">
        <f t="shared" si="125"/>
        <v>0</v>
      </c>
      <c r="BG478" s="206">
        <f t="shared" si="126"/>
        <v>0</v>
      </c>
      <c r="BH478" s="206">
        <f t="shared" si="127"/>
        <v>0</v>
      </c>
      <c r="BI478" s="206">
        <f t="shared" si="128"/>
        <v>0</v>
      </c>
      <c r="BJ478" s="18" t="s">
        <v>85</v>
      </c>
      <c r="BK478" s="206">
        <f t="shared" si="129"/>
        <v>0</v>
      </c>
      <c r="BL478" s="18" t="s">
        <v>218</v>
      </c>
      <c r="BM478" s="205" t="s">
        <v>9850</v>
      </c>
    </row>
    <row r="479" spans="1:65" s="2" customFormat="1" ht="24.2" customHeight="1">
      <c r="A479" s="35"/>
      <c r="B479" s="36"/>
      <c r="C479" s="193" t="s">
        <v>4168</v>
      </c>
      <c r="D479" s="193" t="s">
        <v>214</v>
      </c>
      <c r="E479" s="194" t="s">
        <v>9851</v>
      </c>
      <c r="F479" s="195" t="s">
        <v>9852</v>
      </c>
      <c r="G479" s="196" t="s">
        <v>344</v>
      </c>
      <c r="H479" s="197">
        <v>140</v>
      </c>
      <c r="I479" s="198"/>
      <c r="J479" s="199">
        <f t="shared" si="120"/>
        <v>0</v>
      </c>
      <c r="K479" s="200"/>
      <c r="L479" s="40"/>
      <c r="M479" s="201" t="s">
        <v>1</v>
      </c>
      <c r="N479" s="202" t="s">
        <v>42</v>
      </c>
      <c r="O479" s="72"/>
      <c r="P479" s="203">
        <f t="shared" si="121"/>
        <v>0</v>
      </c>
      <c r="Q479" s="203">
        <v>0</v>
      </c>
      <c r="R479" s="203">
        <f t="shared" si="122"/>
        <v>0</v>
      </c>
      <c r="S479" s="203">
        <v>0</v>
      </c>
      <c r="T479" s="204">
        <f t="shared" si="123"/>
        <v>0</v>
      </c>
      <c r="U479" s="35"/>
      <c r="V479" s="35"/>
      <c r="W479" s="35"/>
      <c r="X479" s="35"/>
      <c r="Y479" s="35"/>
      <c r="Z479" s="35"/>
      <c r="AA479" s="35"/>
      <c r="AB479" s="35"/>
      <c r="AC479" s="35"/>
      <c r="AD479" s="35"/>
      <c r="AE479" s="35"/>
      <c r="AR479" s="205" t="s">
        <v>218</v>
      </c>
      <c r="AT479" s="205" t="s">
        <v>214</v>
      </c>
      <c r="AU479" s="205" t="s">
        <v>85</v>
      </c>
      <c r="AY479" s="18" t="s">
        <v>209</v>
      </c>
      <c r="BE479" s="206">
        <f t="shared" si="124"/>
        <v>0</v>
      </c>
      <c r="BF479" s="206">
        <f t="shared" si="125"/>
        <v>0</v>
      </c>
      <c r="BG479" s="206">
        <f t="shared" si="126"/>
        <v>0</v>
      </c>
      <c r="BH479" s="206">
        <f t="shared" si="127"/>
        <v>0</v>
      </c>
      <c r="BI479" s="206">
        <f t="shared" si="128"/>
        <v>0</v>
      </c>
      <c r="BJ479" s="18" t="s">
        <v>85</v>
      </c>
      <c r="BK479" s="206">
        <f t="shared" si="129"/>
        <v>0</v>
      </c>
      <c r="BL479" s="18" t="s">
        <v>218</v>
      </c>
      <c r="BM479" s="205" t="s">
        <v>9853</v>
      </c>
    </row>
    <row r="480" spans="1:65" s="2" customFormat="1" ht="24.2" customHeight="1">
      <c r="A480" s="35"/>
      <c r="B480" s="36"/>
      <c r="C480" s="193" t="s">
        <v>4177</v>
      </c>
      <c r="D480" s="193" t="s">
        <v>214</v>
      </c>
      <c r="E480" s="194" t="s">
        <v>9854</v>
      </c>
      <c r="F480" s="195" t="s">
        <v>9855</v>
      </c>
      <c r="G480" s="196" t="s">
        <v>344</v>
      </c>
      <c r="H480" s="197">
        <v>190</v>
      </c>
      <c r="I480" s="198"/>
      <c r="J480" s="199">
        <f t="shared" si="120"/>
        <v>0</v>
      </c>
      <c r="K480" s="200"/>
      <c r="L480" s="40"/>
      <c r="M480" s="201" t="s">
        <v>1</v>
      </c>
      <c r="N480" s="202" t="s">
        <v>42</v>
      </c>
      <c r="O480" s="72"/>
      <c r="P480" s="203">
        <f t="shared" si="121"/>
        <v>0</v>
      </c>
      <c r="Q480" s="203">
        <v>0</v>
      </c>
      <c r="R480" s="203">
        <f t="shared" si="122"/>
        <v>0</v>
      </c>
      <c r="S480" s="203">
        <v>0</v>
      </c>
      <c r="T480" s="204">
        <f t="shared" si="123"/>
        <v>0</v>
      </c>
      <c r="U480" s="35"/>
      <c r="V480" s="35"/>
      <c r="W480" s="35"/>
      <c r="X480" s="35"/>
      <c r="Y480" s="35"/>
      <c r="Z480" s="35"/>
      <c r="AA480" s="35"/>
      <c r="AB480" s="35"/>
      <c r="AC480" s="35"/>
      <c r="AD480" s="35"/>
      <c r="AE480" s="35"/>
      <c r="AR480" s="205" t="s">
        <v>218</v>
      </c>
      <c r="AT480" s="205" t="s">
        <v>214</v>
      </c>
      <c r="AU480" s="205" t="s">
        <v>85</v>
      </c>
      <c r="AY480" s="18" t="s">
        <v>209</v>
      </c>
      <c r="BE480" s="206">
        <f t="shared" si="124"/>
        <v>0</v>
      </c>
      <c r="BF480" s="206">
        <f t="shared" si="125"/>
        <v>0</v>
      </c>
      <c r="BG480" s="206">
        <f t="shared" si="126"/>
        <v>0</v>
      </c>
      <c r="BH480" s="206">
        <f t="shared" si="127"/>
        <v>0</v>
      </c>
      <c r="BI480" s="206">
        <f t="shared" si="128"/>
        <v>0</v>
      </c>
      <c r="BJ480" s="18" t="s">
        <v>85</v>
      </c>
      <c r="BK480" s="206">
        <f t="shared" si="129"/>
        <v>0</v>
      </c>
      <c r="BL480" s="18" t="s">
        <v>218</v>
      </c>
      <c r="BM480" s="205" t="s">
        <v>9856</v>
      </c>
    </row>
    <row r="481" spans="1:65" s="2" customFormat="1" ht="16.5" customHeight="1">
      <c r="A481" s="35"/>
      <c r="B481" s="36"/>
      <c r="C481" s="193" t="s">
        <v>4181</v>
      </c>
      <c r="D481" s="193" t="s">
        <v>214</v>
      </c>
      <c r="E481" s="194" t="s">
        <v>9857</v>
      </c>
      <c r="F481" s="195" t="s">
        <v>9858</v>
      </c>
      <c r="G481" s="196" t="s">
        <v>344</v>
      </c>
      <c r="H481" s="197">
        <v>160</v>
      </c>
      <c r="I481" s="198"/>
      <c r="J481" s="199">
        <f t="shared" si="120"/>
        <v>0</v>
      </c>
      <c r="K481" s="200"/>
      <c r="L481" s="40"/>
      <c r="M481" s="201" t="s">
        <v>1</v>
      </c>
      <c r="N481" s="202" t="s">
        <v>42</v>
      </c>
      <c r="O481" s="72"/>
      <c r="P481" s="203">
        <f t="shared" si="121"/>
        <v>0</v>
      </c>
      <c r="Q481" s="203">
        <v>0</v>
      </c>
      <c r="R481" s="203">
        <f t="shared" si="122"/>
        <v>0</v>
      </c>
      <c r="S481" s="203">
        <v>0</v>
      </c>
      <c r="T481" s="204">
        <f t="shared" si="123"/>
        <v>0</v>
      </c>
      <c r="U481" s="35"/>
      <c r="V481" s="35"/>
      <c r="W481" s="35"/>
      <c r="X481" s="35"/>
      <c r="Y481" s="35"/>
      <c r="Z481" s="35"/>
      <c r="AA481" s="35"/>
      <c r="AB481" s="35"/>
      <c r="AC481" s="35"/>
      <c r="AD481" s="35"/>
      <c r="AE481" s="35"/>
      <c r="AR481" s="205" t="s">
        <v>218</v>
      </c>
      <c r="AT481" s="205" t="s">
        <v>214</v>
      </c>
      <c r="AU481" s="205" t="s">
        <v>85</v>
      </c>
      <c r="AY481" s="18" t="s">
        <v>209</v>
      </c>
      <c r="BE481" s="206">
        <f t="shared" si="124"/>
        <v>0</v>
      </c>
      <c r="BF481" s="206">
        <f t="shared" si="125"/>
        <v>0</v>
      </c>
      <c r="BG481" s="206">
        <f t="shared" si="126"/>
        <v>0</v>
      </c>
      <c r="BH481" s="206">
        <f t="shared" si="127"/>
        <v>0</v>
      </c>
      <c r="BI481" s="206">
        <f t="shared" si="128"/>
        <v>0</v>
      </c>
      <c r="BJ481" s="18" t="s">
        <v>85</v>
      </c>
      <c r="BK481" s="206">
        <f t="shared" si="129"/>
        <v>0</v>
      </c>
      <c r="BL481" s="18" t="s">
        <v>218</v>
      </c>
      <c r="BM481" s="205" t="s">
        <v>9859</v>
      </c>
    </row>
    <row r="482" spans="1:65" s="2" customFormat="1" ht="44.25" customHeight="1">
      <c r="A482" s="35"/>
      <c r="B482" s="36"/>
      <c r="C482" s="193" t="s">
        <v>4186</v>
      </c>
      <c r="D482" s="193" t="s">
        <v>214</v>
      </c>
      <c r="E482" s="194" t="s">
        <v>9860</v>
      </c>
      <c r="F482" s="195" t="s">
        <v>9861</v>
      </c>
      <c r="G482" s="196" t="s">
        <v>344</v>
      </c>
      <c r="H482" s="197">
        <v>200</v>
      </c>
      <c r="I482" s="198"/>
      <c r="J482" s="199">
        <f t="shared" si="120"/>
        <v>0</v>
      </c>
      <c r="K482" s="200"/>
      <c r="L482" s="40"/>
      <c r="M482" s="201" t="s">
        <v>1</v>
      </c>
      <c r="N482" s="202" t="s">
        <v>42</v>
      </c>
      <c r="O482" s="72"/>
      <c r="P482" s="203">
        <f t="shared" si="121"/>
        <v>0</v>
      </c>
      <c r="Q482" s="203">
        <v>0</v>
      </c>
      <c r="R482" s="203">
        <f t="shared" si="122"/>
        <v>0</v>
      </c>
      <c r="S482" s="203">
        <v>0</v>
      </c>
      <c r="T482" s="204">
        <f t="shared" si="123"/>
        <v>0</v>
      </c>
      <c r="U482" s="35"/>
      <c r="V482" s="35"/>
      <c r="W482" s="35"/>
      <c r="X482" s="35"/>
      <c r="Y482" s="35"/>
      <c r="Z482" s="35"/>
      <c r="AA482" s="35"/>
      <c r="AB482" s="35"/>
      <c r="AC482" s="35"/>
      <c r="AD482" s="35"/>
      <c r="AE482" s="35"/>
      <c r="AR482" s="205" t="s">
        <v>218</v>
      </c>
      <c r="AT482" s="205" t="s">
        <v>214</v>
      </c>
      <c r="AU482" s="205" t="s">
        <v>85</v>
      </c>
      <c r="AY482" s="18" t="s">
        <v>209</v>
      </c>
      <c r="BE482" s="206">
        <f t="shared" si="124"/>
        <v>0</v>
      </c>
      <c r="BF482" s="206">
        <f t="shared" si="125"/>
        <v>0</v>
      </c>
      <c r="BG482" s="206">
        <f t="shared" si="126"/>
        <v>0</v>
      </c>
      <c r="BH482" s="206">
        <f t="shared" si="127"/>
        <v>0</v>
      </c>
      <c r="BI482" s="206">
        <f t="shared" si="128"/>
        <v>0</v>
      </c>
      <c r="BJ482" s="18" t="s">
        <v>85</v>
      </c>
      <c r="BK482" s="206">
        <f t="shared" si="129"/>
        <v>0</v>
      </c>
      <c r="BL482" s="18" t="s">
        <v>218</v>
      </c>
      <c r="BM482" s="205" t="s">
        <v>9862</v>
      </c>
    </row>
    <row r="483" spans="1:65" s="2" customFormat="1" ht="33" customHeight="1">
      <c r="A483" s="35"/>
      <c r="B483" s="36"/>
      <c r="C483" s="193" t="s">
        <v>4201</v>
      </c>
      <c r="D483" s="193" t="s">
        <v>214</v>
      </c>
      <c r="E483" s="194" t="s">
        <v>9863</v>
      </c>
      <c r="F483" s="195" t="s">
        <v>9864</v>
      </c>
      <c r="G483" s="196" t="s">
        <v>344</v>
      </c>
      <c r="H483" s="197">
        <v>60</v>
      </c>
      <c r="I483" s="198"/>
      <c r="J483" s="199">
        <f t="shared" si="120"/>
        <v>0</v>
      </c>
      <c r="K483" s="200"/>
      <c r="L483" s="40"/>
      <c r="M483" s="201" t="s">
        <v>1</v>
      </c>
      <c r="N483" s="202" t="s">
        <v>42</v>
      </c>
      <c r="O483" s="72"/>
      <c r="P483" s="203">
        <f t="shared" si="121"/>
        <v>0</v>
      </c>
      <c r="Q483" s="203">
        <v>0</v>
      </c>
      <c r="R483" s="203">
        <f t="shared" si="122"/>
        <v>0</v>
      </c>
      <c r="S483" s="203">
        <v>0</v>
      </c>
      <c r="T483" s="204">
        <f t="shared" si="123"/>
        <v>0</v>
      </c>
      <c r="U483" s="35"/>
      <c r="V483" s="35"/>
      <c r="W483" s="35"/>
      <c r="X483" s="35"/>
      <c r="Y483" s="35"/>
      <c r="Z483" s="35"/>
      <c r="AA483" s="35"/>
      <c r="AB483" s="35"/>
      <c r="AC483" s="35"/>
      <c r="AD483" s="35"/>
      <c r="AE483" s="35"/>
      <c r="AR483" s="205" t="s">
        <v>218</v>
      </c>
      <c r="AT483" s="205" t="s">
        <v>214</v>
      </c>
      <c r="AU483" s="205" t="s">
        <v>85</v>
      </c>
      <c r="AY483" s="18" t="s">
        <v>209</v>
      </c>
      <c r="BE483" s="206">
        <f t="shared" si="124"/>
        <v>0</v>
      </c>
      <c r="BF483" s="206">
        <f t="shared" si="125"/>
        <v>0</v>
      </c>
      <c r="BG483" s="206">
        <f t="shared" si="126"/>
        <v>0</v>
      </c>
      <c r="BH483" s="206">
        <f t="shared" si="127"/>
        <v>0</v>
      </c>
      <c r="BI483" s="206">
        <f t="shared" si="128"/>
        <v>0</v>
      </c>
      <c r="BJ483" s="18" t="s">
        <v>85</v>
      </c>
      <c r="BK483" s="206">
        <f t="shared" si="129"/>
        <v>0</v>
      </c>
      <c r="BL483" s="18" t="s">
        <v>218</v>
      </c>
      <c r="BM483" s="205" t="s">
        <v>9865</v>
      </c>
    </row>
    <row r="484" spans="1:65" s="2" customFormat="1" ht="16.5" customHeight="1">
      <c r="A484" s="35"/>
      <c r="B484" s="36"/>
      <c r="C484" s="193" t="s">
        <v>4207</v>
      </c>
      <c r="D484" s="193" t="s">
        <v>214</v>
      </c>
      <c r="E484" s="194" t="s">
        <v>9866</v>
      </c>
      <c r="F484" s="195" t="s">
        <v>9867</v>
      </c>
      <c r="G484" s="196" t="s">
        <v>344</v>
      </c>
      <c r="H484" s="197">
        <v>180</v>
      </c>
      <c r="I484" s="198"/>
      <c r="J484" s="199">
        <f t="shared" si="120"/>
        <v>0</v>
      </c>
      <c r="K484" s="200"/>
      <c r="L484" s="40"/>
      <c r="M484" s="201" t="s">
        <v>1</v>
      </c>
      <c r="N484" s="202" t="s">
        <v>42</v>
      </c>
      <c r="O484" s="72"/>
      <c r="P484" s="203">
        <f t="shared" si="121"/>
        <v>0</v>
      </c>
      <c r="Q484" s="203">
        <v>0</v>
      </c>
      <c r="R484" s="203">
        <f t="shared" si="122"/>
        <v>0</v>
      </c>
      <c r="S484" s="203">
        <v>0</v>
      </c>
      <c r="T484" s="204">
        <f t="shared" si="123"/>
        <v>0</v>
      </c>
      <c r="U484" s="35"/>
      <c r="V484" s="35"/>
      <c r="W484" s="35"/>
      <c r="X484" s="35"/>
      <c r="Y484" s="35"/>
      <c r="Z484" s="35"/>
      <c r="AA484" s="35"/>
      <c r="AB484" s="35"/>
      <c r="AC484" s="35"/>
      <c r="AD484" s="35"/>
      <c r="AE484" s="35"/>
      <c r="AR484" s="205" t="s">
        <v>218</v>
      </c>
      <c r="AT484" s="205" t="s">
        <v>214</v>
      </c>
      <c r="AU484" s="205" t="s">
        <v>85</v>
      </c>
      <c r="AY484" s="18" t="s">
        <v>209</v>
      </c>
      <c r="BE484" s="206">
        <f t="shared" si="124"/>
        <v>0</v>
      </c>
      <c r="BF484" s="206">
        <f t="shared" si="125"/>
        <v>0</v>
      </c>
      <c r="BG484" s="206">
        <f t="shared" si="126"/>
        <v>0</v>
      </c>
      <c r="BH484" s="206">
        <f t="shared" si="127"/>
        <v>0</v>
      </c>
      <c r="BI484" s="206">
        <f t="shared" si="128"/>
        <v>0</v>
      </c>
      <c r="BJ484" s="18" t="s">
        <v>85</v>
      </c>
      <c r="BK484" s="206">
        <f t="shared" si="129"/>
        <v>0</v>
      </c>
      <c r="BL484" s="18" t="s">
        <v>218</v>
      </c>
      <c r="BM484" s="205" t="s">
        <v>9868</v>
      </c>
    </row>
    <row r="485" spans="1:65" s="2" customFormat="1" ht="24.2" customHeight="1">
      <c r="A485" s="35"/>
      <c r="B485" s="36"/>
      <c r="C485" s="193" t="s">
        <v>4487</v>
      </c>
      <c r="D485" s="193" t="s">
        <v>214</v>
      </c>
      <c r="E485" s="194" t="s">
        <v>9869</v>
      </c>
      <c r="F485" s="195" t="s">
        <v>9870</v>
      </c>
      <c r="G485" s="196" t="s">
        <v>2761</v>
      </c>
      <c r="H485" s="197">
        <v>1</v>
      </c>
      <c r="I485" s="198"/>
      <c r="J485" s="199">
        <f t="shared" ref="J485:J502" si="130">ROUND(I485*H485,2)</f>
        <v>0</v>
      </c>
      <c r="K485" s="200"/>
      <c r="L485" s="40"/>
      <c r="M485" s="201" t="s">
        <v>1</v>
      </c>
      <c r="N485" s="202" t="s">
        <v>42</v>
      </c>
      <c r="O485" s="72"/>
      <c r="P485" s="203">
        <f t="shared" ref="P485:P502" si="131">O485*H485</f>
        <v>0</v>
      </c>
      <c r="Q485" s="203">
        <v>0</v>
      </c>
      <c r="R485" s="203">
        <f t="shared" ref="R485:R502" si="132">Q485*H485</f>
        <v>0</v>
      </c>
      <c r="S485" s="203">
        <v>0</v>
      </c>
      <c r="T485" s="204">
        <f t="shared" ref="T485:T502" si="133">S485*H485</f>
        <v>0</v>
      </c>
      <c r="U485" s="35"/>
      <c r="V485" s="35"/>
      <c r="W485" s="35"/>
      <c r="X485" s="35"/>
      <c r="Y485" s="35"/>
      <c r="Z485" s="35"/>
      <c r="AA485" s="35"/>
      <c r="AB485" s="35"/>
      <c r="AC485" s="35"/>
      <c r="AD485" s="35"/>
      <c r="AE485" s="35"/>
      <c r="AR485" s="205" t="s">
        <v>218</v>
      </c>
      <c r="AT485" s="205" t="s">
        <v>214</v>
      </c>
      <c r="AU485" s="205" t="s">
        <v>85</v>
      </c>
      <c r="AY485" s="18" t="s">
        <v>209</v>
      </c>
      <c r="BE485" s="206">
        <f t="shared" ref="BE485:BE502" si="134">IF(N485="základní",J485,0)</f>
        <v>0</v>
      </c>
      <c r="BF485" s="206">
        <f t="shared" ref="BF485:BF502" si="135">IF(N485="snížená",J485,0)</f>
        <v>0</v>
      </c>
      <c r="BG485" s="206">
        <f t="shared" ref="BG485:BG502" si="136">IF(N485="zákl. přenesená",J485,0)</f>
        <v>0</v>
      </c>
      <c r="BH485" s="206">
        <f t="shared" ref="BH485:BH502" si="137">IF(N485="sníž. přenesená",J485,0)</f>
        <v>0</v>
      </c>
      <c r="BI485" s="206">
        <f t="shared" ref="BI485:BI502" si="138">IF(N485="nulová",J485,0)</f>
        <v>0</v>
      </c>
      <c r="BJ485" s="18" t="s">
        <v>85</v>
      </c>
      <c r="BK485" s="206">
        <f t="shared" ref="BK485:BK502" si="139">ROUND(I485*H485,2)</f>
        <v>0</v>
      </c>
      <c r="BL485" s="18" t="s">
        <v>218</v>
      </c>
      <c r="BM485" s="205" t="s">
        <v>9871</v>
      </c>
    </row>
    <row r="486" spans="1:65" s="2" customFormat="1" ht="24.2" customHeight="1">
      <c r="A486" s="35"/>
      <c r="B486" s="36"/>
      <c r="C486" s="193" t="s">
        <v>4493</v>
      </c>
      <c r="D486" s="193" t="s">
        <v>214</v>
      </c>
      <c r="E486" s="194" t="s">
        <v>9872</v>
      </c>
      <c r="F486" s="195" t="s">
        <v>9873</v>
      </c>
      <c r="G486" s="196" t="s">
        <v>344</v>
      </c>
      <c r="H486" s="197">
        <v>65</v>
      </c>
      <c r="I486" s="198"/>
      <c r="J486" s="199">
        <f t="shared" si="130"/>
        <v>0</v>
      </c>
      <c r="K486" s="200"/>
      <c r="L486" s="40"/>
      <c r="M486" s="201" t="s">
        <v>1</v>
      </c>
      <c r="N486" s="202" t="s">
        <v>42</v>
      </c>
      <c r="O486" s="72"/>
      <c r="P486" s="203">
        <f t="shared" si="131"/>
        <v>0</v>
      </c>
      <c r="Q486" s="203">
        <v>0</v>
      </c>
      <c r="R486" s="203">
        <f t="shared" si="132"/>
        <v>0</v>
      </c>
      <c r="S486" s="203">
        <v>0</v>
      </c>
      <c r="T486" s="204">
        <f t="shared" si="133"/>
        <v>0</v>
      </c>
      <c r="U486" s="35"/>
      <c r="V486" s="35"/>
      <c r="W486" s="35"/>
      <c r="X486" s="35"/>
      <c r="Y486" s="35"/>
      <c r="Z486" s="35"/>
      <c r="AA486" s="35"/>
      <c r="AB486" s="35"/>
      <c r="AC486" s="35"/>
      <c r="AD486" s="35"/>
      <c r="AE486" s="35"/>
      <c r="AR486" s="205" t="s">
        <v>218</v>
      </c>
      <c r="AT486" s="205" t="s">
        <v>214</v>
      </c>
      <c r="AU486" s="205" t="s">
        <v>85</v>
      </c>
      <c r="AY486" s="18" t="s">
        <v>209</v>
      </c>
      <c r="BE486" s="206">
        <f t="shared" si="134"/>
        <v>0</v>
      </c>
      <c r="BF486" s="206">
        <f t="shared" si="135"/>
        <v>0</v>
      </c>
      <c r="BG486" s="206">
        <f t="shared" si="136"/>
        <v>0</v>
      </c>
      <c r="BH486" s="206">
        <f t="shared" si="137"/>
        <v>0</v>
      </c>
      <c r="BI486" s="206">
        <f t="shared" si="138"/>
        <v>0</v>
      </c>
      <c r="BJ486" s="18" t="s">
        <v>85</v>
      </c>
      <c r="BK486" s="206">
        <f t="shared" si="139"/>
        <v>0</v>
      </c>
      <c r="BL486" s="18" t="s">
        <v>218</v>
      </c>
      <c r="BM486" s="205" t="s">
        <v>9874</v>
      </c>
    </row>
    <row r="487" spans="1:65" s="2" customFormat="1" ht="24.2" customHeight="1">
      <c r="A487" s="35"/>
      <c r="B487" s="36"/>
      <c r="C487" s="193" t="s">
        <v>4521</v>
      </c>
      <c r="D487" s="193" t="s">
        <v>214</v>
      </c>
      <c r="E487" s="194" t="s">
        <v>9875</v>
      </c>
      <c r="F487" s="195" t="s">
        <v>9876</v>
      </c>
      <c r="G487" s="196" t="s">
        <v>344</v>
      </c>
      <c r="H487" s="197">
        <v>75</v>
      </c>
      <c r="I487" s="198"/>
      <c r="J487" s="199">
        <f t="shared" si="130"/>
        <v>0</v>
      </c>
      <c r="K487" s="200"/>
      <c r="L487" s="40"/>
      <c r="M487" s="201" t="s">
        <v>1</v>
      </c>
      <c r="N487" s="202" t="s">
        <v>42</v>
      </c>
      <c r="O487" s="72"/>
      <c r="P487" s="203">
        <f t="shared" si="131"/>
        <v>0</v>
      </c>
      <c r="Q487" s="203">
        <v>0</v>
      </c>
      <c r="R487" s="203">
        <f t="shared" si="132"/>
        <v>0</v>
      </c>
      <c r="S487" s="203">
        <v>0</v>
      </c>
      <c r="T487" s="204">
        <f t="shared" si="133"/>
        <v>0</v>
      </c>
      <c r="U487" s="35"/>
      <c r="V487" s="35"/>
      <c r="W487" s="35"/>
      <c r="X487" s="35"/>
      <c r="Y487" s="35"/>
      <c r="Z487" s="35"/>
      <c r="AA487" s="35"/>
      <c r="AB487" s="35"/>
      <c r="AC487" s="35"/>
      <c r="AD487" s="35"/>
      <c r="AE487" s="35"/>
      <c r="AR487" s="205" t="s">
        <v>218</v>
      </c>
      <c r="AT487" s="205" t="s">
        <v>214</v>
      </c>
      <c r="AU487" s="205" t="s">
        <v>85</v>
      </c>
      <c r="AY487" s="18" t="s">
        <v>209</v>
      </c>
      <c r="BE487" s="206">
        <f t="shared" si="134"/>
        <v>0</v>
      </c>
      <c r="BF487" s="206">
        <f t="shared" si="135"/>
        <v>0</v>
      </c>
      <c r="BG487" s="206">
        <f t="shared" si="136"/>
        <v>0</v>
      </c>
      <c r="BH487" s="206">
        <f t="shared" si="137"/>
        <v>0</v>
      </c>
      <c r="BI487" s="206">
        <f t="shared" si="138"/>
        <v>0</v>
      </c>
      <c r="BJ487" s="18" t="s">
        <v>85</v>
      </c>
      <c r="BK487" s="206">
        <f t="shared" si="139"/>
        <v>0</v>
      </c>
      <c r="BL487" s="18" t="s">
        <v>218</v>
      </c>
      <c r="BM487" s="205" t="s">
        <v>9877</v>
      </c>
    </row>
    <row r="488" spans="1:65" s="2" customFormat="1" ht="24.2" customHeight="1">
      <c r="A488" s="35"/>
      <c r="B488" s="36"/>
      <c r="C488" s="193" t="s">
        <v>4527</v>
      </c>
      <c r="D488" s="193" t="s">
        <v>214</v>
      </c>
      <c r="E488" s="194" t="s">
        <v>9878</v>
      </c>
      <c r="F488" s="195" t="s">
        <v>9879</v>
      </c>
      <c r="G488" s="196" t="s">
        <v>344</v>
      </c>
      <c r="H488" s="197">
        <v>40</v>
      </c>
      <c r="I488" s="198"/>
      <c r="J488" s="199">
        <f t="shared" si="130"/>
        <v>0</v>
      </c>
      <c r="K488" s="200"/>
      <c r="L488" s="40"/>
      <c r="M488" s="201" t="s">
        <v>1</v>
      </c>
      <c r="N488" s="202" t="s">
        <v>42</v>
      </c>
      <c r="O488" s="72"/>
      <c r="P488" s="203">
        <f t="shared" si="131"/>
        <v>0</v>
      </c>
      <c r="Q488" s="203">
        <v>0</v>
      </c>
      <c r="R488" s="203">
        <f t="shared" si="132"/>
        <v>0</v>
      </c>
      <c r="S488" s="203">
        <v>0</v>
      </c>
      <c r="T488" s="204">
        <f t="shared" si="133"/>
        <v>0</v>
      </c>
      <c r="U488" s="35"/>
      <c r="V488" s="35"/>
      <c r="W488" s="35"/>
      <c r="X488" s="35"/>
      <c r="Y488" s="35"/>
      <c r="Z488" s="35"/>
      <c r="AA488" s="35"/>
      <c r="AB488" s="35"/>
      <c r="AC488" s="35"/>
      <c r="AD488" s="35"/>
      <c r="AE488" s="35"/>
      <c r="AR488" s="205" t="s">
        <v>218</v>
      </c>
      <c r="AT488" s="205" t="s">
        <v>214</v>
      </c>
      <c r="AU488" s="205" t="s">
        <v>85</v>
      </c>
      <c r="AY488" s="18" t="s">
        <v>209</v>
      </c>
      <c r="BE488" s="206">
        <f t="shared" si="134"/>
        <v>0</v>
      </c>
      <c r="BF488" s="206">
        <f t="shared" si="135"/>
        <v>0</v>
      </c>
      <c r="BG488" s="206">
        <f t="shared" si="136"/>
        <v>0</v>
      </c>
      <c r="BH488" s="206">
        <f t="shared" si="137"/>
        <v>0</v>
      </c>
      <c r="BI488" s="206">
        <f t="shared" si="138"/>
        <v>0</v>
      </c>
      <c r="BJ488" s="18" t="s">
        <v>85</v>
      </c>
      <c r="BK488" s="206">
        <f t="shared" si="139"/>
        <v>0</v>
      </c>
      <c r="BL488" s="18" t="s">
        <v>218</v>
      </c>
      <c r="BM488" s="205" t="s">
        <v>9880</v>
      </c>
    </row>
    <row r="489" spans="1:65" s="2" customFormat="1" ht="16.5" customHeight="1">
      <c r="A489" s="35"/>
      <c r="B489" s="36"/>
      <c r="C489" s="193" t="s">
        <v>4540</v>
      </c>
      <c r="D489" s="193" t="s">
        <v>214</v>
      </c>
      <c r="E489" s="194" t="s">
        <v>9881</v>
      </c>
      <c r="F489" s="195" t="s">
        <v>9882</v>
      </c>
      <c r="G489" s="196" t="s">
        <v>344</v>
      </c>
      <c r="H489" s="197">
        <v>200</v>
      </c>
      <c r="I489" s="198"/>
      <c r="J489" s="199">
        <f t="shared" si="130"/>
        <v>0</v>
      </c>
      <c r="K489" s="200"/>
      <c r="L489" s="40"/>
      <c r="M489" s="201" t="s">
        <v>1</v>
      </c>
      <c r="N489" s="202" t="s">
        <v>42</v>
      </c>
      <c r="O489" s="72"/>
      <c r="P489" s="203">
        <f t="shared" si="131"/>
        <v>0</v>
      </c>
      <c r="Q489" s="203">
        <v>0</v>
      </c>
      <c r="R489" s="203">
        <f t="shared" si="132"/>
        <v>0</v>
      </c>
      <c r="S489" s="203">
        <v>0</v>
      </c>
      <c r="T489" s="204">
        <f t="shared" si="133"/>
        <v>0</v>
      </c>
      <c r="U489" s="35"/>
      <c r="V489" s="35"/>
      <c r="W489" s="35"/>
      <c r="X489" s="35"/>
      <c r="Y489" s="35"/>
      <c r="Z489" s="35"/>
      <c r="AA489" s="35"/>
      <c r="AB489" s="35"/>
      <c r="AC489" s="35"/>
      <c r="AD489" s="35"/>
      <c r="AE489" s="35"/>
      <c r="AR489" s="205" t="s">
        <v>218</v>
      </c>
      <c r="AT489" s="205" t="s">
        <v>214</v>
      </c>
      <c r="AU489" s="205" t="s">
        <v>85</v>
      </c>
      <c r="AY489" s="18" t="s">
        <v>209</v>
      </c>
      <c r="BE489" s="206">
        <f t="shared" si="134"/>
        <v>0</v>
      </c>
      <c r="BF489" s="206">
        <f t="shared" si="135"/>
        <v>0</v>
      </c>
      <c r="BG489" s="206">
        <f t="shared" si="136"/>
        <v>0</v>
      </c>
      <c r="BH489" s="206">
        <f t="shared" si="137"/>
        <v>0</v>
      </c>
      <c r="BI489" s="206">
        <f t="shared" si="138"/>
        <v>0</v>
      </c>
      <c r="BJ489" s="18" t="s">
        <v>85</v>
      </c>
      <c r="BK489" s="206">
        <f t="shared" si="139"/>
        <v>0</v>
      </c>
      <c r="BL489" s="18" t="s">
        <v>218</v>
      </c>
      <c r="BM489" s="205" t="s">
        <v>9883</v>
      </c>
    </row>
    <row r="490" spans="1:65" s="2" customFormat="1" ht="24.2" customHeight="1">
      <c r="A490" s="35"/>
      <c r="B490" s="36"/>
      <c r="C490" s="193" t="s">
        <v>4546</v>
      </c>
      <c r="D490" s="193" t="s">
        <v>214</v>
      </c>
      <c r="E490" s="194" t="s">
        <v>9884</v>
      </c>
      <c r="F490" s="195" t="s">
        <v>9885</v>
      </c>
      <c r="G490" s="196" t="s">
        <v>344</v>
      </c>
      <c r="H490" s="197">
        <v>75</v>
      </c>
      <c r="I490" s="198"/>
      <c r="J490" s="199">
        <f t="shared" si="130"/>
        <v>0</v>
      </c>
      <c r="K490" s="200"/>
      <c r="L490" s="40"/>
      <c r="M490" s="201" t="s">
        <v>1</v>
      </c>
      <c r="N490" s="202" t="s">
        <v>42</v>
      </c>
      <c r="O490" s="72"/>
      <c r="P490" s="203">
        <f t="shared" si="131"/>
        <v>0</v>
      </c>
      <c r="Q490" s="203">
        <v>0</v>
      </c>
      <c r="R490" s="203">
        <f t="shared" si="132"/>
        <v>0</v>
      </c>
      <c r="S490" s="203">
        <v>0</v>
      </c>
      <c r="T490" s="204">
        <f t="shared" si="133"/>
        <v>0</v>
      </c>
      <c r="U490" s="35"/>
      <c r="V490" s="35"/>
      <c r="W490" s="35"/>
      <c r="X490" s="35"/>
      <c r="Y490" s="35"/>
      <c r="Z490" s="35"/>
      <c r="AA490" s="35"/>
      <c r="AB490" s="35"/>
      <c r="AC490" s="35"/>
      <c r="AD490" s="35"/>
      <c r="AE490" s="35"/>
      <c r="AR490" s="205" t="s">
        <v>218</v>
      </c>
      <c r="AT490" s="205" t="s">
        <v>214</v>
      </c>
      <c r="AU490" s="205" t="s">
        <v>85</v>
      </c>
      <c r="AY490" s="18" t="s">
        <v>209</v>
      </c>
      <c r="BE490" s="206">
        <f t="shared" si="134"/>
        <v>0</v>
      </c>
      <c r="BF490" s="206">
        <f t="shared" si="135"/>
        <v>0</v>
      </c>
      <c r="BG490" s="206">
        <f t="shared" si="136"/>
        <v>0</v>
      </c>
      <c r="BH490" s="206">
        <f t="shared" si="137"/>
        <v>0</v>
      </c>
      <c r="BI490" s="206">
        <f t="shared" si="138"/>
        <v>0</v>
      </c>
      <c r="BJ490" s="18" t="s">
        <v>85</v>
      </c>
      <c r="BK490" s="206">
        <f t="shared" si="139"/>
        <v>0</v>
      </c>
      <c r="BL490" s="18" t="s">
        <v>218</v>
      </c>
      <c r="BM490" s="205" t="s">
        <v>9886</v>
      </c>
    </row>
    <row r="491" spans="1:65" s="2" customFormat="1" ht="24.2" customHeight="1">
      <c r="A491" s="35"/>
      <c r="B491" s="36"/>
      <c r="C491" s="193" t="s">
        <v>4556</v>
      </c>
      <c r="D491" s="193" t="s">
        <v>214</v>
      </c>
      <c r="E491" s="194" t="s">
        <v>9887</v>
      </c>
      <c r="F491" s="195" t="s">
        <v>9888</v>
      </c>
      <c r="G491" s="196" t="s">
        <v>344</v>
      </c>
      <c r="H491" s="197">
        <v>65</v>
      </c>
      <c r="I491" s="198"/>
      <c r="J491" s="199">
        <f t="shared" si="130"/>
        <v>0</v>
      </c>
      <c r="K491" s="200"/>
      <c r="L491" s="40"/>
      <c r="M491" s="201" t="s">
        <v>1</v>
      </c>
      <c r="N491" s="202" t="s">
        <v>42</v>
      </c>
      <c r="O491" s="72"/>
      <c r="P491" s="203">
        <f t="shared" si="131"/>
        <v>0</v>
      </c>
      <c r="Q491" s="203">
        <v>0</v>
      </c>
      <c r="R491" s="203">
        <f t="shared" si="132"/>
        <v>0</v>
      </c>
      <c r="S491" s="203">
        <v>0</v>
      </c>
      <c r="T491" s="204">
        <f t="shared" si="133"/>
        <v>0</v>
      </c>
      <c r="U491" s="35"/>
      <c r="V491" s="35"/>
      <c r="W491" s="35"/>
      <c r="X491" s="35"/>
      <c r="Y491" s="35"/>
      <c r="Z491" s="35"/>
      <c r="AA491" s="35"/>
      <c r="AB491" s="35"/>
      <c r="AC491" s="35"/>
      <c r="AD491" s="35"/>
      <c r="AE491" s="35"/>
      <c r="AR491" s="205" t="s">
        <v>218</v>
      </c>
      <c r="AT491" s="205" t="s">
        <v>214</v>
      </c>
      <c r="AU491" s="205" t="s">
        <v>85</v>
      </c>
      <c r="AY491" s="18" t="s">
        <v>209</v>
      </c>
      <c r="BE491" s="206">
        <f t="shared" si="134"/>
        <v>0</v>
      </c>
      <c r="BF491" s="206">
        <f t="shared" si="135"/>
        <v>0</v>
      </c>
      <c r="BG491" s="206">
        <f t="shared" si="136"/>
        <v>0</v>
      </c>
      <c r="BH491" s="206">
        <f t="shared" si="137"/>
        <v>0</v>
      </c>
      <c r="BI491" s="206">
        <f t="shared" si="138"/>
        <v>0</v>
      </c>
      <c r="BJ491" s="18" t="s">
        <v>85</v>
      </c>
      <c r="BK491" s="206">
        <f t="shared" si="139"/>
        <v>0</v>
      </c>
      <c r="BL491" s="18" t="s">
        <v>218</v>
      </c>
      <c r="BM491" s="205" t="s">
        <v>9889</v>
      </c>
    </row>
    <row r="492" spans="1:65" s="2" customFormat="1" ht="16.5" customHeight="1">
      <c r="A492" s="35"/>
      <c r="B492" s="36"/>
      <c r="C492" s="193" t="s">
        <v>4561</v>
      </c>
      <c r="D492" s="193" t="s">
        <v>214</v>
      </c>
      <c r="E492" s="194" t="s">
        <v>9890</v>
      </c>
      <c r="F492" s="195" t="s">
        <v>9891</v>
      </c>
      <c r="G492" s="196" t="s">
        <v>344</v>
      </c>
      <c r="H492" s="197">
        <v>130</v>
      </c>
      <c r="I492" s="198"/>
      <c r="J492" s="199">
        <f t="shared" si="130"/>
        <v>0</v>
      </c>
      <c r="K492" s="200"/>
      <c r="L492" s="40"/>
      <c r="M492" s="201" t="s">
        <v>1</v>
      </c>
      <c r="N492" s="202" t="s">
        <v>42</v>
      </c>
      <c r="O492" s="72"/>
      <c r="P492" s="203">
        <f t="shared" si="131"/>
        <v>0</v>
      </c>
      <c r="Q492" s="203">
        <v>0</v>
      </c>
      <c r="R492" s="203">
        <f t="shared" si="132"/>
        <v>0</v>
      </c>
      <c r="S492" s="203">
        <v>0</v>
      </c>
      <c r="T492" s="204">
        <f t="shared" si="133"/>
        <v>0</v>
      </c>
      <c r="U492" s="35"/>
      <c r="V492" s="35"/>
      <c r="W492" s="35"/>
      <c r="X492" s="35"/>
      <c r="Y492" s="35"/>
      <c r="Z492" s="35"/>
      <c r="AA492" s="35"/>
      <c r="AB492" s="35"/>
      <c r="AC492" s="35"/>
      <c r="AD492" s="35"/>
      <c r="AE492" s="35"/>
      <c r="AR492" s="205" t="s">
        <v>218</v>
      </c>
      <c r="AT492" s="205" t="s">
        <v>214</v>
      </c>
      <c r="AU492" s="205" t="s">
        <v>85</v>
      </c>
      <c r="AY492" s="18" t="s">
        <v>209</v>
      </c>
      <c r="BE492" s="206">
        <f t="shared" si="134"/>
        <v>0</v>
      </c>
      <c r="BF492" s="206">
        <f t="shared" si="135"/>
        <v>0</v>
      </c>
      <c r="BG492" s="206">
        <f t="shared" si="136"/>
        <v>0</v>
      </c>
      <c r="BH492" s="206">
        <f t="shared" si="137"/>
        <v>0</v>
      </c>
      <c r="BI492" s="206">
        <f t="shared" si="138"/>
        <v>0</v>
      </c>
      <c r="BJ492" s="18" t="s">
        <v>85</v>
      </c>
      <c r="BK492" s="206">
        <f t="shared" si="139"/>
        <v>0</v>
      </c>
      <c r="BL492" s="18" t="s">
        <v>218</v>
      </c>
      <c r="BM492" s="205" t="s">
        <v>9892</v>
      </c>
    </row>
    <row r="493" spans="1:65" s="2" customFormat="1" ht="16.5" customHeight="1">
      <c r="A493" s="35"/>
      <c r="B493" s="36"/>
      <c r="C493" s="193" t="s">
        <v>4566</v>
      </c>
      <c r="D493" s="193" t="s">
        <v>214</v>
      </c>
      <c r="E493" s="194" t="s">
        <v>9893</v>
      </c>
      <c r="F493" s="195" t="s">
        <v>9894</v>
      </c>
      <c r="G493" s="196" t="s">
        <v>344</v>
      </c>
      <c r="H493" s="197">
        <v>50</v>
      </c>
      <c r="I493" s="198"/>
      <c r="J493" s="199">
        <f t="shared" si="130"/>
        <v>0</v>
      </c>
      <c r="K493" s="200"/>
      <c r="L493" s="40"/>
      <c r="M493" s="201" t="s">
        <v>1</v>
      </c>
      <c r="N493" s="202" t="s">
        <v>42</v>
      </c>
      <c r="O493" s="72"/>
      <c r="P493" s="203">
        <f t="shared" si="131"/>
        <v>0</v>
      </c>
      <c r="Q493" s="203">
        <v>0</v>
      </c>
      <c r="R493" s="203">
        <f t="shared" si="132"/>
        <v>0</v>
      </c>
      <c r="S493" s="203">
        <v>0</v>
      </c>
      <c r="T493" s="204">
        <f t="shared" si="133"/>
        <v>0</v>
      </c>
      <c r="U493" s="35"/>
      <c r="V493" s="35"/>
      <c r="W493" s="35"/>
      <c r="X493" s="35"/>
      <c r="Y493" s="35"/>
      <c r="Z493" s="35"/>
      <c r="AA493" s="35"/>
      <c r="AB493" s="35"/>
      <c r="AC493" s="35"/>
      <c r="AD493" s="35"/>
      <c r="AE493" s="35"/>
      <c r="AR493" s="205" t="s">
        <v>218</v>
      </c>
      <c r="AT493" s="205" t="s">
        <v>214</v>
      </c>
      <c r="AU493" s="205" t="s">
        <v>85</v>
      </c>
      <c r="AY493" s="18" t="s">
        <v>209</v>
      </c>
      <c r="BE493" s="206">
        <f t="shared" si="134"/>
        <v>0</v>
      </c>
      <c r="BF493" s="206">
        <f t="shared" si="135"/>
        <v>0</v>
      </c>
      <c r="BG493" s="206">
        <f t="shared" si="136"/>
        <v>0</v>
      </c>
      <c r="BH493" s="206">
        <f t="shared" si="137"/>
        <v>0</v>
      </c>
      <c r="BI493" s="206">
        <f t="shared" si="138"/>
        <v>0</v>
      </c>
      <c r="BJ493" s="18" t="s">
        <v>85</v>
      </c>
      <c r="BK493" s="206">
        <f t="shared" si="139"/>
        <v>0</v>
      </c>
      <c r="BL493" s="18" t="s">
        <v>218</v>
      </c>
      <c r="BM493" s="205" t="s">
        <v>9895</v>
      </c>
    </row>
    <row r="494" spans="1:65" s="2" customFormat="1" ht="16.5" customHeight="1">
      <c r="A494" s="35"/>
      <c r="B494" s="36"/>
      <c r="C494" s="193" t="s">
        <v>4570</v>
      </c>
      <c r="D494" s="193" t="s">
        <v>214</v>
      </c>
      <c r="E494" s="194" t="s">
        <v>9896</v>
      </c>
      <c r="F494" s="195" t="s">
        <v>9897</v>
      </c>
      <c r="G494" s="196" t="s">
        <v>344</v>
      </c>
      <c r="H494" s="197">
        <v>90</v>
      </c>
      <c r="I494" s="198"/>
      <c r="J494" s="199">
        <f t="shared" si="130"/>
        <v>0</v>
      </c>
      <c r="K494" s="200"/>
      <c r="L494" s="40"/>
      <c r="M494" s="201" t="s">
        <v>1</v>
      </c>
      <c r="N494" s="202" t="s">
        <v>42</v>
      </c>
      <c r="O494" s="72"/>
      <c r="P494" s="203">
        <f t="shared" si="131"/>
        <v>0</v>
      </c>
      <c r="Q494" s="203">
        <v>0</v>
      </c>
      <c r="R494" s="203">
        <f t="shared" si="132"/>
        <v>0</v>
      </c>
      <c r="S494" s="203">
        <v>0</v>
      </c>
      <c r="T494" s="204">
        <f t="shared" si="133"/>
        <v>0</v>
      </c>
      <c r="U494" s="35"/>
      <c r="V494" s="35"/>
      <c r="W494" s="35"/>
      <c r="X494" s="35"/>
      <c r="Y494" s="35"/>
      <c r="Z494" s="35"/>
      <c r="AA494" s="35"/>
      <c r="AB494" s="35"/>
      <c r="AC494" s="35"/>
      <c r="AD494" s="35"/>
      <c r="AE494" s="35"/>
      <c r="AR494" s="205" t="s">
        <v>218</v>
      </c>
      <c r="AT494" s="205" t="s">
        <v>214</v>
      </c>
      <c r="AU494" s="205" t="s">
        <v>85</v>
      </c>
      <c r="AY494" s="18" t="s">
        <v>209</v>
      </c>
      <c r="BE494" s="206">
        <f t="shared" si="134"/>
        <v>0</v>
      </c>
      <c r="BF494" s="206">
        <f t="shared" si="135"/>
        <v>0</v>
      </c>
      <c r="BG494" s="206">
        <f t="shared" si="136"/>
        <v>0</v>
      </c>
      <c r="BH494" s="206">
        <f t="shared" si="137"/>
        <v>0</v>
      </c>
      <c r="BI494" s="206">
        <f t="shared" si="138"/>
        <v>0</v>
      </c>
      <c r="BJ494" s="18" t="s">
        <v>85</v>
      </c>
      <c r="BK494" s="206">
        <f t="shared" si="139"/>
        <v>0</v>
      </c>
      <c r="BL494" s="18" t="s">
        <v>218</v>
      </c>
      <c r="BM494" s="205" t="s">
        <v>9898</v>
      </c>
    </row>
    <row r="495" spans="1:65" s="2" customFormat="1" ht="24.2" customHeight="1">
      <c r="A495" s="35"/>
      <c r="B495" s="36"/>
      <c r="C495" s="193" t="s">
        <v>4574</v>
      </c>
      <c r="D495" s="193" t="s">
        <v>214</v>
      </c>
      <c r="E495" s="194" t="s">
        <v>9899</v>
      </c>
      <c r="F495" s="195" t="s">
        <v>9900</v>
      </c>
      <c r="G495" s="196" t="s">
        <v>344</v>
      </c>
      <c r="H495" s="197">
        <v>40</v>
      </c>
      <c r="I495" s="198"/>
      <c r="J495" s="199">
        <f t="shared" si="130"/>
        <v>0</v>
      </c>
      <c r="K495" s="200"/>
      <c r="L495" s="40"/>
      <c r="M495" s="201" t="s">
        <v>1</v>
      </c>
      <c r="N495" s="202" t="s">
        <v>42</v>
      </c>
      <c r="O495" s="72"/>
      <c r="P495" s="203">
        <f t="shared" si="131"/>
        <v>0</v>
      </c>
      <c r="Q495" s="203">
        <v>0</v>
      </c>
      <c r="R495" s="203">
        <f t="shared" si="132"/>
        <v>0</v>
      </c>
      <c r="S495" s="203">
        <v>0</v>
      </c>
      <c r="T495" s="204">
        <f t="shared" si="133"/>
        <v>0</v>
      </c>
      <c r="U495" s="35"/>
      <c r="V495" s="35"/>
      <c r="W495" s="35"/>
      <c r="X495" s="35"/>
      <c r="Y495" s="35"/>
      <c r="Z495" s="35"/>
      <c r="AA495" s="35"/>
      <c r="AB495" s="35"/>
      <c r="AC495" s="35"/>
      <c r="AD495" s="35"/>
      <c r="AE495" s="35"/>
      <c r="AR495" s="205" t="s">
        <v>218</v>
      </c>
      <c r="AT495" s="205" t="s">
        <v>214</v>
      </c>
      <c r="AU495" s="205" t="s">
        <v>85</v>
      </c>
      <c r="AY495" s="18" t="s">
        <v>209</v>
      </c>
      <c r="BE495" s="206">
        <f t="shared" si="134"/>
        <v>0</v>
      </c>
      <c r="BF495" s="206">
        <f t="shared" si="135"/>
        <v>0</v>
      </c>
      <c r="BG495" s="206">
        <f t="shared" si="136"/>
        <v>0</v>
      </c>
      <c r="BH495" s="206">
        <f t="shared" si="137"/>
        <v>0</v>
      </c>
      <c r="BI495" s="206">
        <f t="shared" si="138"/>
        <v>0</v>
      </c>
      <c r="BJ495" s="18" t="s">
        <v>85</v>
      </c>
      <c r="BK495" s="206">
        <f t="shared" si="139"/>
        <v>0</v>
      </c>
      <c r="BL495" s="18" t="s">
        <v>218</v>
      </c>
      <c r="BM495" s="205" t="s">
        <v>9901</v>
      </c>
    </row>
    <row r="496" spans="1:65" s="2" customFormat="1" ht="24.2" customHeight="1">
      <c r="A496" s="35"/>
      <c r="B496" s="36"/>
      <c r="C496" s="193" t="s">
        <v>4578</v>
      </c>
      <c r="D496" s="193" t="s">
        <v>214</v>
      </c>
      <c r="E496" s="194" t="s">
        <v>9902</v>
      </c>
      <c r="F496" s="195" t="s">
        <v>9903</v>
      </c>
      <c r="G496" s="196" t="s">
        <v>344</v>
      </c>
      <c r="H496" s="197">
        <v>230</v>
      </c>
      <c r="I496" s="198"/>
      <c r="J496" s="199">
        <f t="shared" si="130"/>
        <v>0</v>
      </c>
      <c r="K496" s="200"/>
      <c r="L496" s="40"/>
      <c r="M496" s="201" t="s">
        <v>1</v>
      </c>
      <c r="N496" s="202" t="s">
        <v>42</v>
      </c>
      <c r="O496" s="72"/>
      <c r="P496" s="203">
        <f t="shared" si="131"/>
        <v>0</v>
      </c>
      <c r="Q496" s="203">
        <v>0</v>
      </c>
      <c r="R496" s="203">
        <f t="shared" si="132"/>
        <v>0</v>
      </c>
      <c r="S496" s="203">
        <v>0</v>
      </c>
      <c r="T496" s="204">
        <f t="shared" si="133"/>
        <v>0</v>
      </c>
      <c r="U496" s="35"/>
      <c r="V496" s="35"/>
      <c r="W496" s="35"/>
      <c r="X496" s="35"/>
      <c r="Y496" s="35"/>
      <c r="Z496" s="35"/>
      <c r="AA496" s="35"/>
      <c r="AB496" s="35"/>
      <c r="AC496" s="35"/>
      <c r="AD496" s="35"/>
      <c r="AE496" s="35"/>
      <c r="AR496" s="205" t="s">
        <v>218</v>
      </c>
      <c r="AT496" s="205" t="s">
        <v>214</v>
      </c>
      <c r="AU496" s="205" t="s">
        <v>85</v>
      </c>
      <c r="AY496" s="18" t="s">
        <v>209</v>
      </c>
      <c r="BE496" s="206">
        <f t="shared" si="134"/>
        <v>0</v>
      </c>
      <c r="BF496" s="206">
        <f t="shared" si="135"/>
        <v>0</v>
      </c>
      <c r="BG496" s="206">
        <f t="shared" si="136"/>
        <v>0</v>
      </c>
      <c r="BH496" s="206">
        <f t="shared" si="137"/>
        <v>0</v>
      </c>
      <c r="BI496" s="206">
        <f t="shared" si="138"/>
        <v>0</v>
      </c>
      <c r="BJ496" s="18" t="s">
        <v>85</v>
      </c>
      <c r="BK496" s="206">
        <f t="shared" si="139"/>
        <v>0</v>
      </c>
      <c r="BL496" s="18" t="s">
        <v>218</v>
      </c>
      <c r="BM496" s="205" t="s">
        <v>9904</v>
      </c>
    </row>
    <row r="497" spans="1:65" s="2" customFormat="1" ht="16.5" customHeight="1">
      <c r="A497" s="35"/>
      <c r="B497" s="36"/>
      <c r="C497" s="193" t="s">
        <v>4584</v>
      </c>
      <c r="D497" s="193" t="s">
        <v>214</v>
      </c>
      <c r="E497" s="194" t="s">
        <v>9905</v>
      </c>
      <c r="F497" s="195" t="s">
        <v>9906</v>
      </c>
      <c r="G497" s="196" t="s">
        <v>344</v>
      </c>
      <c r="H497" s="197">
        <v>130</v>
      </c>
      <c r="I497" s="198"/>
      <c r="J497" s="199">
        <f t="shared" si="130"/>
        <v>0</v>
      </c>
      <c r="K497" s="200"/>
      <c r="L497" s="40"/>
      <c r="M497" s="201" t="s">
        <v>1</v>
      </c>
      <c r="N497" s="202" t="s">
        <v>42</v>
      </c>
      <c r="O497" s="72"/>
      <c r="P497" s="203">
        <f t="shared" si="131"/>
        <v>0</v>
      </c>
      <c r="Q497" s="203">
        <v>0</v>
      </c>
      <c r="R497" s="203">
        <f t="shared" si="132"/>
        <v>0</v>
      </c>
      <c r="S497" s="203">
        <v>0</v>
      </c>
      <c r="T497" s="204">
        <f t="shared" si="133"/>
        <v>0</v>
      </c>
      <c r="U497" s="35"/>
      <c r="V497" s="35"/>
      <c r="W497" s="35"/>
      <c r="X497" s="35"/>
      <c r="Y497" s="35"/>
      <c r="Z497" s="35"/>
      <c r="AA497" s="35"/>
      <c r="AB497" s="35"/>
      <c r="AC497" s="35"/>
      <c r="AD497" s="35"/>
      <c r="AE497" s="35"/>
      <c r="AR497" s="205" t="s">
        <v>218</v>
      </c>
      <c r="AT497" s="205" t="s">
        <v>214</v>
      </c>
      <c r="AU497" s="205" t="s">
        <v>85</v>
      </c>
      <c r="AY497" s="18" t="s">
        <v>209</v>
      </c>
      <c r="BE497" s="206">
        <f t="shared" si="134"/>
        <v>0</v>
      </c>
      <c r="BF497" s="206">
        <f t="shared" si="135"/>
        <v>0</v>
      </c>
      <c r="BG497" s="206">
        <f t="shared" si="136"/>
        <v>0</v>
      </c>
      <c r="BH497" s="206">
        <f t="shared" si="137"/>
        <v>0</v>
      </c>
      <c r="BI497" s="206">
        <f t="shared" si="138"/>
        <v>0</v>
      </c>
      <c r="BJ497" s="18" t="s">
        <v>85</v>
      </c>
      <c r="BK497" s="206">
        <f t="shared" si="139"/>
        <v>0</v>
      </c>
      <c r="BL497" s="18" t="s">
        <v>218</v>
      </c>
      <c r="BM497" s="205" t="s">
        <v>9907</v>
      </c>
    </row>
    <row r="498" spans="1:65" s="2" customFormat="1" ht="37.9" customHeight="1">
      <c r="A498" s="35"/>
      <c r="B498" s="36"/>
      <c r="C498" s="193" t="s">
        <v>4590</v>
      </c>
      <c r="D498" s="193" t="s">
        <v>214</v>
      </c>
      <c r="E498" s="194" t="s">
        <v>9908</v>
      </c>
      <c r="F498" s="195" t="s">
        <v>9909</v>
      </c>
      <c r="G498" s="196" t="s">
        <v>344</v>
      </c>
      <c r="H498" s="197">
        <v>750</v>
      </c>
      <c r="I498" s="198"/>
      <c r="J498" s="199">
        <f t="shared" si="130"/>
        <v>0</v>
      </c>
      <c r="K498" s="200"/>
      <c r="L498" s="40"/>
      <c r="M498" s="201" t="s">
        <v>1</v>
      </c>
      <c r="N498" s="202" t="s">
        <v>42</v>
      </c>
      <c r="O498" s="72"/>
      <c r="P498" s="203">
        <f t="shared" si="131"/>
        <v>0</v>
      </c>
      <c r="Q498" s="203">
        <v>0</v>
      </c>
      <c r="R498" s="203">
        <f t="shared" si="132"/>
        <v>0</v>
      </c>
      <c r="S498" s="203">
        <v>0</v>
      </c>
      <c r="T498" s="204">
        <f t="shared" si="133"/>
        <v>0</v>
      </c>
      <c r="U498" s="35"/>
      <c r="V498" s="35"/>
      <c r="W498" s="35"/>
      <c r="X498" s="35"/>
      <c r="Y498" s="35"/>
      <c r="Z498" s="35"/>
      <c r="AA498" s="35"/>
      <c r="AB498" s="35"/>
      <c r="AC498" s="35"/>
      <c r="AD498" s="35"/>
      <c r="AE498" s="35"/>
      <c r="AR498" s="205" t="s">
        <v>218</v>
      </c>
      <c r="AT498" s="205" t="s">
        <v>214</v>
      </c>
      <c r="AU498" s="205" t="s">
        <v>85</v>
      </c>
      <c r="AY498" s="18" t="s">
        <v>209</v>
      </c>
      <c r="BE498" s="206">
        <f t="shared" si="134"/>
        <v>0</v>
      </c>
      <c r="BF498" s="206">
        <f t="shared" si="135"/>
        <v>0</v>
      </c>
      <c r="BG498" s="206">
        <f t="shared" si="136"/>
        <v>0</v>
      </c>
      <c r="BH498" s="206">
        <f t="shared" si="137"/>
        <v>0</v>
      </c>
      <c r="BI498" s="206">
        <f t="shared" si="138"/>
        <v>0</v>
      </c>
      <c r="BJ498" s="18" t="s">
        <v>85</v>
      </c>
      <c r="BK498" s="206">
        <f t="shared" si="139"/>
        <v>0</v>
      </c>
      <c r="BL498" s="18" t="s">
        <v>218</v>
      </c>
      <c r="BM498" s="205" t="s">
        <v>9910</v>
      </c>
    </row>
    <row r="499" spans="1:65" s="2" customFormat="1" ht="44.25" customHeight="1">
      <c r="A499" s="35"/>
      <c r="B499" s="36"/>
      <c r="C499" s="193" t="s">
        <v>4594</v>
      </c>
      <c r="D499" s="193" t="s">
        <v>214</v>
      </c>
      <c r="E499" s="194" t="s">
        <v>9911</v>
      </c>
      <c r="F499" s="195" t="s">
        <v>9912</v>
      </c>
      <c r="G499" s="196" t="s">
        <v>344</v>
      </c>
      <c r="H499" s="197">
        <v>900</v>
      </c>
      <c r="I499" s="198"/>
      <c r="J499" s="199">
        <f t="shared" si="130"/>
        <v>0</v>
      </c>
      <c r="K499" s="200"/>
      <c r="L499" s="40"/>
      <c r="M499" s="201" t="s">
        <v>1</v>
      </c>
      <c r="N499" s="202" t="s">
        <v>42</v>
      </c>
      <c r="O499" s="72"/>
      <c r="P499" s="203">
        <f t="shared" si="131"/>
        <v>0</v>
      </c>
      <c r="Q499" s="203">
        <v>0</v>
      </c>
      <c r="R499" s="203">
        <f t="shared" si="132"/>
        <v>0</v>
      </c>
      <c r="S499" s="203">
        <v>0</v>
      </c>
      <c r="T499" s="204">
        <f t="shared" si="133"/>
        <v>0</v>
      </c>
      <c r="U499" s="35"/>
      <c r="V499" s="35"/>
      <c r="W499" s="35"/>
      <c r="X499" s="35"/>
      <c r="Y499" s="35"/>
      <c r="Z499" s="35"/>
      <c r="AA499" s="35"/>
      <c r="AB499" s="35"/>
      <c r="AC499" s="35"/>
      <c r="AD499" s="35"/>
      <c r="AE499" s="35"/>
      <c r="AR499" s="205" t="s">
        <v>218</v>
      </c>
      <c r="AT499" s="205" t="s">
        <v>214</v>
      </c>
      <c r="AU499" s="205" t="s">
        <v>85</v>
      </c>
      <c r="AY499" s="18" t="s">
        <v>209</v>
      </c>
      <c r="BE499" s="206">
        <f t="shared" si="134"/>
        <v>0</v>
      </c>
      <c r="BF499" s="206">
        <f t="shared" si="135"/>
        <v>0</v>
      </c>
      <c r="BG499" s="206">
        <f t="shared" si="136"/>
        <v>0</v>
      </c>
      <c r="BH499" s="206">
        <f t="shared" si="137"/>
        <v>0</v>
      </c>
      <c r="BI499" s="206">
        <f t="shared" si="138"/>
        <v>0</v>
      </c>
      <c r="BJ499" s="18" t="s">
        <v>85</v>
      </c>
      <c r="BK499" s="206">
        <f t="shared" si="139"/>
        <v>0</v>
      </c>
      <c r="BL499" s="18" t="s">
        <v>218</v>
      </c>
      <c r="BM499" s="205" t="s">
        <v>9913</v>
      </c>
    </row>
    <row r="500" spans="1:65" s="2" customFormat="1" ht="16.5" customHeight="1">
      <c r="A500" s="35"/>
      <c r="B500" s="36"/>
      <c r="C500" s="193" t="s">
        <v>4599</v>
      </c>
      <c r="D500" s="193" t="s">
        <v>214</v>
      </c>
      <c r="E500" s="194" t="s">
        <v>9914</v>
      </c>
      <c r="F500" s="195" t="s">
        <v>9915</v>
      </c>
      <c r="G500" s="196" t="s">
        <v>344</v>
      </c>
      <c r="H500" s="197">
        <v>200</v>
      </c>
      <c r="I500" s="198"/>
      <c r="J500" s="199">
        <f t="shared" si="130"/>
        <v>0</v>
      </c>
      <c r="K500" s="200"/>
      <c r="L500" s="40"/>
      <c r="M500" s="201" t="s">
        <v>1</v>
      </c>
      <c r="N500" s="202" t="s">
        <v>42</v>
      </c>
      <c r="O500" s="72"/>
      <c r="P500" s="203">
        <f t="shared" si="131"/>
        <v>0</v>
      </c>
      <c r="Q500" s="203">
        <v>0</v>
      </c>
      <c r="R500" s="203">
        <f t="shared" si="132"/>
        <v>0</v>
      </c>
      <c r="S500" s="203">
        <v>0</v>
      </c>
      <c r="T500" s="204">
        <f t="shared" si="133"/>
        <v>0</v>
      </c>
      <c r="U500" s="35"/>
      <c r="V500" s="35"/>
      <c r="W500" s="35"/>
      <c r="X500" s="35"/>
      <c r="Y500" s="35"/>
      <c r="Z500" s="35"/>
      <c r="AA500" s="35"/>
      <c r="AB500" s="35"/>
      <c r="AC500" s="35"/>
      <c r="AD500" s="35"/>
      <c r="AE500" s="35"/>
      <c r="AR500" s="205" t="s">
        <v>218</v>
      </c>
      <c r="AT500" s="205" t="s">
        <v>214</v>
      </c>
      <c r="AU500" s="205" t="s">
        <v>85</v>
      </c>
      <c r="AY500" s="18" t="s">
        <v>209</v>
      </c>
      <c r="BE500" s="206">
        <f t="shared" si="134"/>
        <v>0</v>
      </c>
      <c r="BF500" s="206">
        <f t="shared" si="135"/>
        <v>0</v>
      </c>
      <c r="BG500" s="206">
        <f t="shared" si="136"/>
        <v>0</v>
      </c>
      <c r="BH500" s="206">
        <f t="shared" si="137"/>
        <v>0</v>
      </c>
      <c r="BI500" s="206">
        <f t="shared" si="138"/>
        <v>0</v>
      </c>
      <c r="BJ500" s="18" t="s">
        <v>85</v>
      </c>
      <c r="BK500" s="206">
        <f t="shared" si="139"/>
        <v>0</v>
      </c>
      <c r="BL500" s="18" t="s">
        <v>218</v>
      </c>
      <c r="BM500" s="205" t="s">
        <v>9916</v>
      </c>
    </row>
    <row r="501" spans="1:65" s="2" customFormat="1" ht="16.5" customHeight="1">
      <c r="A501" s="35"/>
      <c r="B501" s="36"/>
      <c r="C501" s="193" t="s">
        <v>4612</v>
      </c>
      <c r="D501" s="193" t="s">
        <v>214</v>
      </c>
      <c r="E501" s="194" t="s">
        <v>9917</v>
      </c>
      <c r="F501" s="195" t="s">
        <v>9918</v>
      </c>
      <c r="G501" s="196" t="s">
        <v>344</v>
      </c>
      <c r="H501" s="197">
        <v>150</v>
      </c>
      <c r="I501" s="198"/>
      <c r="J501" s="199">
        <f t="shared" si="130"/>
        <v>0</v>
      </c>
      <c r="K501" s="200"/>
      <c r="L501" s="40"/>
      <c r="M501" s="201" t="s">
        <v>1</v>
      </c>
      <c r="N501" s="202" t="s">
        <v>42</v>
      </c>
      <c r="O501" s="72"/>
      <c r="P501" s="203">
        <f t="shared" si="131"/>
        <v>0</v>
      </c>
      <c r="Q501" s="203">
        <v>0</v>
      </c>
      <c r="R501" s="203">
        <f t="shared" si="132"/>
        <v>0</v>
      </c>
      <c r="S501" s="203">
        <v>0</v>
      </c>
      <c r="T501" s="204">
        <f t="shared" si="133"/>
        <v>0</v>
      </c>
      <c r="U501" s="35"/>
      <c r="V501" s="35"/>
      <c r="W501" s="35"/>
      <c r="X501" s="35"/>
      <c r="Y501" s="35"/>
      <c r="Z501" s="35"/>
      <c r="AA501" s="35"/>
      <c r="AB501" s="35"/>
      <c r="AC501" s="35"/>
      <c r="AD501" s="35"/>
      <c r="AE501" s="35"/>
      <c r="AR501" s="205" t="s">
        <v>218</v>
      </c>
      <c r="AT501" s="205" t="s">
        <v>214</v>
      </c>
      <c r="AU501" s="205" t="s">
        <v>85</v>
      </c>
      <c r="AY501" s="18" t="s">
        <v>209</v>
      </c>
      <c r="BE501" s="206">
        <f t="shared" si="134"/>
        <v>0</v>
      </c>
      <c r="BF501" s="206">
        <f t="shared" si="135"/>
        <v>0</v>
      </c>
      <c r="BG501" s="206">
        <f t="shared" si="136"/>
        <v>0</v>
      </c>
      <c r="BH501" s="206">
        <f t="shared" si="137"/>
        <v>0</v>
      </c>
      <c r="BI501" s="206">
        <f t="shared" si="138"/>
        <v>0</v>
      </c>
      <c r="BJ501" s="18" t="s">
        <v>85</v>
      </c>
      <c r="BK501" s="206">
        <f t="shared" si="139"/>
        <v>0</v>
      </c>
      <c r="BL501" s="18" t="s">
        <v>218</v>
      </c>
      <c r="BM501" s="205" t="s">
        <v>9919</v>
      </c>
    </row>
    <row r="502" spans="1:65" s="2" customFormat="1" ht="16.5" customHeight="1">
      <c r="A502" s="35"/>
      <c r="B502" s="36"/>
      <c r="C502" s="193" t="s">
        <v>4616</v>
      </c>
      <c r="D502" s="193" t="s">
        <v>214</v>
      </c>
      <c r="E502" s="194" t="s">
        <v>9920</v>
      </c>
      <c r="F502" s="195" t="s">
        <v>9921</v>
      </c>
      <c r="G502" s="196" t="s">
        <v>344</v>
      </c>
      <c r="H502" s="197">
        <v>350</v>
      </c>
      <c r="I502" s="198"/>
      <c r="J502" s="199">
        <f t="shared" si="130"/>
        <v>0</v>
      </c>
      <c r="K502" s="200"/>
      <c r="L502" s="40"/>
      <c r="M502" s="201" t="s">
        <v>1</v>
      </c>
      <c r="N502" s="202" t="s">
        <v>42</v>
      </c>
      <c r="O502" s="72"/>
      <c r="P502" s="203">
        <f t="shared" si="131"/>
        <v>0</v>
      </c>
      <c r="Q502" s="203">
        <v>0</v>
      </c>
      <c r="R502" s="203">
        <f t="shared" si="132"/>
        <v>0</v>
      </c>
      <c r="S502" s="203">
        <v>0</v>
      </c>
      <c r="T502" s="204">
        <f t="shared" si="133"/>
        <v>0</v>
      </c>
      <c r="U502" s="35"/>
      <c r="V502" s="35"/>
      <c r="W502" s="35"/>
      <c r="X502" s="35"/>
      <c r="Y502" s="35"/>
      <c r="Z502" s="35"/>
      <c r="AA502" s="35"/>
      <c r="AB502" s="35"/>
      <c r="AC502" s="35"/>
      <c r="AD502" s="35"/>
      <c r="AE502" s="35"/>
      <c r="AR502" s="205" t="s">
        <v>218</v>
      </c>
      <c r="AT502" s="205" t="s">
        <v>214</v>
      </c>
      <c r="AU502" s="205" t="s">
        <v>85</v>
      </c>
      <c r="AY502" s="18" t="s">
        <v>209</v>
      </c>
      <c r="BE502" s="206">
        <f t="shared" si="134"/>
        <v>0</v>
      </c>
      <c r="BF502" s="206">
        <f t="shared" si="135"/>
        <v>0</v>
      </c>
      <c r="BG502" s="206">
        <f t="shared" si="136"/>
        <v>0</v>
      </c>
      <c r="BH502" s="206">
        <f t="shared" si="137"/>
        <v>0</v>
      </c>
      <c r="BI502" s="206">
        <f t="shared" si="138"/>
        <v>0</v>
      </c>
      <c r="BJ502" s="18" t="s">
        <v>85</v>
      </c>
      <c r="BK502" s="206">
        <f t="shared" si="139"/>
        <v>0</v>
      </c>
      <c r="BL502" s="18" t="s">
        <v>218</v>
      </c>
      <c r="BM502" s="205" t="s">
        <v>9922</v>
      </c>
    </row>
    <row r="503" spans="1:65" s="12" customFormat="1" ht="25.9" customHeight="1">
      <c r="B503" s="177"/>
      <c r="C503" s="178"/>
      <c r="D503" s="179" t="s">
        <v>76</v>
      </c>
      <c r="E503" s="180" t="s">
        <v>9923</v>
      </c>
      <c r="F503" s="180" t="s">
        <v>9924</v>
      </c>
      <c r="G503" s="178"/>
      <c r="H503" s="178"/>
      <c r="I503" s="181"/>
      <c r="J503" s="182">
        <f>BK503</f>
        <v>0</v>
      </c>
      <c r="K503" s="178"/>
      <c r="L503" s="183"/>
      <c r="M503" s="184"/>
      <c r="N503" s="185"/>
      <c r="O503" s="185"/>
      <c r="P503" s="186">
        <f>SUM(P504:P509)</f>
        <v>0</v>
      </c>
      <c r="Q503" s="185"/>
      <c r="R503" s="186">
        <f>SUM(R504:R509)</f>
        <v>0</v>
      </c>
      <c r="S503" s="185"/>
      <c r="T503" s="187">
        <f>SUM(T504:T509)</f>
        <v>0</v>
      </c>
      <c r="AR503" s="188" t="s">
        <v>85</v>
      </c>
      <c r="AT503" s="189" t="s">
        <v>76</v>
      </c>
      <c r="AU503" s="189" t="s">
        <v>77</v>
      </c>
      <c r="AY503" s="188" t="s">
        <v>209</v>
      </c>
      <c r="BK503" s="190">
        <f>SUM(BK504:BK509)</f>
        <v>0</v>
      </c>
    </row>
    <row r="504" spans="1:65" s="2" customFormat="1" ht="44.25" customHeight="1">
      <c r="A504" s="35"/>
      <c r="B504" s="36"/>
      <c r="C504" s="193" t="s">
        <v>4621</v>
      </c>
      <c r="D504" s="193" t="s">
        <v>214</v>
      </c>
      <c r="E504" s="194" t="s">
        <v>9925</v>
      </c>
      <c r="F504" s="195" t="s">
        <v>9926</v>
      </c>
      <c r="G504" s="196" t="s">
        <v>344</v>
      </c>
      <c r="H504" s="197">
        <v>165</v>
      </c>
      <c r="I504" s="198"/>
      <c r="J504" s="199">
        <f t="shared" ref="J504:J509" si="140">ROUND(I504*H504,2)</f>
        <v>0</v>
      </c>
      <c r="K504" s="200"/>
      <c r="L504" s="40"/>
      <c r="M504" s="201" t="s">
        <v>1</v>
      </c>
      <c r="N504" s="202" t="s">
        <v>42</v>
      </c>
      <c r="O504" s="72"/>
      <c r="P504" s="203">
        <f t="shared" ref="P504:P509" si="141">O504*H504</f>
        <v>0</v>
      </c>
      <c r="Q504" s="203">
        <v>0</v>
      </c>
      <c r="R504" s="203">
        <f t="shared" ref="R504:R509" si="142">Q504*H504</f>
        <v>0</v>
      </c>
      <c r="S504" s="203">
        <v>0</v>
      </c>
      <c r="T504" s="204">
        <f t="shared" ref="T504:T509" si="143">S504*H504</f>
        <v>0</v>
      </c>
      <c r="U504" s="35"/>
      <c r="V504" s="35"/>
      <c r="W504" s="35"/>
      <c r="X504" s="35"/>
      <c r="Y504" s="35"/>
      <c r="Z504" s="35"/>
      <c r="AA504" s="35"/>
      <c r="AB504" s="35"/>
      <c r="AC504" s="35"/>
      <c r="AD504" s="35"/>
      <c r="AE504" s="35"/>
      <c r="AR504" s="205" t="s">
        <v>218</v>
      </c>
      <c r="AT504" s="205" t="s">
        <v>214</v>
      </c>
      <c r="AU504" s="205" t="s">
        <v>85</v>
      </c>
      <c r="AY504" s="18" t="s">
        <v>209</v>
      </c>
      <c r="BE504" s="206">
        <f t="shared" ref="BE504:BE509" si="144">IF(N504="základní",J504,0)</f>
        <v>0</v>
      </c>
      <c r="BF504" s="206">
        <f t="shared" ref="BF504:BF509" si="145">IF(N504="snížená",J504,0)</f>
        <v>0</v>
      </c>
      <c r="BG504" s="206">
        <f t="shared" ref="BG504:BG509" si="146">IF(N504="zákl. přenesená",J504,0)</f>
        <v>0</v>
      </c>
      <c r="BH504" s="206">
        <f t="shared" ref="BH504:BH509" si="147">IF(N504="sníž. přenesená",J504,0)</f>
        <v>0</v>
      </c>
      <c r="BI504" s="206">
        <f t="shared" ref="BI504:BI509" si="148">IF(N504="nulová",J504,0)</f>
        <v>0</v>
      </c>
      <c r="BJ504" s="18" t="s">
        <v>85</v>
      </c>
      <c r="BK504" s="206">
        <f t="shared" ref="BK504:BK509" si="149">ROUND(I504*H504,2)</f>
        <v>0</v>
      </c>
      <c r="BL504" s="18" t="s">
        <v>218</v>
      </c>
      <c r="BM504" s="205" t="s">
        <v>9927</v>
      </c>
    </row>
    <row r="505" spans="1:65" s="2" customFormat="1" ht="16.5" customHeight="1">
      <c r="A505" s="35"/>
      <c r="B505" s="36"/>
      <c r="C505" s="193" t="s">
        <v>5327</v>
      </c>
      <c r="D505" s="193" t="s">
        <v>214</v>
      </c>
      <c r="E505" s="194" t="s">
        <v>9928</v>
      </c>
      <c r="F505" s="195" t="s">
        <v>9929</v>
      </c>
      <c r="G505" s="196" t="s">
        <v>2761</v>
      </c>
      <c r="H505" s="197">
        <v>6</v>
      </c>
      <c r="I505" s="198"/>
      <c r="J505" s="199">
        <f t="shared" si="140"/>
        <v>0</v>
      </c>
      <c r="K505" s="200"/>
      <c r="L505" s="40"/>
      <c r="M505" s="201" t="s">
        <v>1</v>
      </c>
      <c r="N505" s="202" t="s">
        <v>42</v>
      </c>
      <c r="O505" s="72"/>
      <c r="P505" s="203">
        <f t="shared" si="141"/>
        <v>0</v>
      </c>
      <c r="Q505" s="203">
        <v>0</v>
      </c>
      <c r="R505" s="203">
        <f t="shared" si="142"/>
        <v>0</v>
      </c>
      <c r="S505" s="203">
        <v>0</v>
      </c>
      <c r="T505" s="204">
        <f t="shared" si="143"/>
        <v>0</v>
      </c>
      <c r="U505" s="35"/>
      <c r="V505" s="35"/>
      <c r="W505" s="35"/>
      <c r="X505" s="35"/>
      <c r="Y505" s="35"/>
      <c r="Z505" s="35"/>
      <c r="AA505" s="35"/>
      <c r="AB505" s="35"/>
      <c r="AC505" s="35"/>
      <c r="AD505" s="35"/>
      <c r="AE505" s="35"/>
      <c r="AR505" s="205" t="s">
        <v>218</v>
      </c>
      <c r="AT505" s="205" t="s">
        <v>214</v>
      </c>
      <c r="AU505" s="205" t="s">
        <v>85</v>
      </c>
      <c r="AY505" s="18" t="s">
        <v>209</v>
      </c>
      <c r="BE505" s="206">
        <f t="shared" si="144"/>
        <v>0</v>
      </c>
      <c r="BF505" s="206">
        <f t="shared" si="145"/>
        <v>0</v>
      </c>
      <c r="BG505" s="206">
        <f t="shared" si="146"/>
        <v>0</v>
      </c>
      <c r="BH505" s="206">
        <f t="shared" si="147"/>
        <v>0</v>
      </c>
      <c r="BI505" s="206">
        <f t="shared" si="148"/>
        <v>0</v>
      </c>
      <c r="BJ505" s="18" t="s">
        <v>85</v>
      </c>
      <c r="BK505" s="206">
        <f t="shared" si="149"/>
        <v>0</v>
      </c>
      <c r="BL505" s="18" t="s">
        <v>218</v>
      </c>
      <c r="BM505" s="205" t="s">
        <v>9930</v>
      </c>
    </row>
    <row r="506" spans="1:65" s="2" customFormat="1" ht="16.5" customHeight="1">
      <c r="A506" s="35"/>
      <c r="B506" s="36"/>
      <c r="C506" s="193" t="s">
        <v>5330</v>
      </c>
      <c r="D506" s="193" t="s">
        <v>214</v>
      </c>
      <c r="E506" s="194" t="s">
        <v>9931</v>
      </c>
      <c r="F506" s="195" t="s">
        <v>9932</v>
      </c>
      <c r="G506" s="196" t="s">
        <v>2761</v>
      </c>
      <c r="H506" s="197">
        <v>1</v>
      </c>
      <c r="I506" s="198"/>
      <c r="J506" s="199">
        <f t="shared" si="140"/>
        <v>0</v>
      </c>
      <c r="K506" s="200"/>
      <c r="L506" s="40"/>
      <c r="M506" s="201" t="s">
        <v>1</v>
      </c>
      <c r="N506" s="202" t="s">
        <v>42</v>
      </c>
      <c r="O506" s="72"/>
      <c r="P506" s="203">
        <f t="shared" si="141"/>
        <v>0</v>
      </c>
      <c r="Q506" s="203">
        <v>0</v>
      </c>
      <c r="R506" s="203">
        <f t="shared" si="142"/>
        <v>0</v>
      </c>
      <c r="S506" s="203">
        <v>0</v>
      </c>
      <c r="T506" s="204">
        <f t="shared" si="143"/>
        <v>0</v>
      </c>
      <c r="U506" s="35"/>
      <c r="V506" s="35"/>
      <c r="W506" s="35"/>
      <c r="X506" s="35"/>
      <c r="Y506" s="35"/>
      <c r="Z506" s="35"/>
      <c r="AA506" s="35"/>
      <c r="AB506" s="35"/>
      <c r="AC506" s="35"/>
      <c r="AD506" s="35"/>
      <c r="AE506" s="35"/>
      <c r="AR506" s="205" t="s">
        <v>218</v>
      </c>
      <c r="AT506" s="205" t="s">
        <v>214</v>
      </c>
      <c r="AU506" s="205" t="s">
        <v>85</v>
      </c>
      <c r="AY506" s="18" t="s">
        <v>209</v>
      </c>
      <c r="BE506" s="206">
        <f t="shared" si="144"/>
        <v>0</v>
      </c>
      <c r="BF506" s="206">
        <f t="shared" si="145"/>
        <v>0</v>
      </c>
      <c r="BG506" s="206">
        <f t="shared" si="146"/>
        <v>0</v>
      </c>
      <c r="BH506" s="206">
        <f t="shared" si="147"/>
        <v>0</v>
      </c>
      <c r="BI506" s="206">
        <f t="shared" si="148"/>
        <v>0</v>
      </c>
      <c r="BJ506" s="18" t="s">
        <v>85</v>
      </c>
      <c r="BK506" s="206">
        <f t="shared" si="149"/>
        <v>0</v>
      </c>
      <c r="BL506" s="18" t="s">
        <v>218</v>
      </c>
      <c r="BM506" s="205" t="s">
        <v>9933</v>
      </c>
    </row>
    <row r="507" spans="1:65" s="2" customFormat="1" ht="16.5" customHeight="1">
      <c r="A507" s="35"/>
      <c r="B507" s="36"/>
      <c r="C507" s="193" t="s">
        <v>5333</v>
      </c>
      <c r="D507" s="193" t="s">
        <v>214</v>
      </c>
      <c r="E507" s="194" t="s">
        <v>9934</v>
      </c>
      <c r="F507" s="195" t="s">
        <v>9935</v>
      </c>
      <c r="G507" s="196" t="s">
        <v>344</v>
      </c>
      <c r="H507" s="197">
        <v>45</v>
      </c>
      <c r="I507" s="198"/>
      <c r="J507" s="199">
        <f t="shared" si="140"/>
        <v>0</v>
      </c>
      <c r="K507" s="200"/>
      <c r="L507" s="40"/>
      <c r="M507" s="201" t="s">
        <v>1</v>
      </c>
      <c r="N507" s="202" t="s">
        <v>42</v>
      </c>
      <c r="O507" s="72"/>
      <c r="P507" s="203">
        <f t="shared" si="141"/>
        <v>0</v>
      </c>
      <c r="Q507" s="203">
        <v>0</v>
      </c>
      <c r="R507" s="203">
        <f t="shared" si="142"/>
        <v>0</v>
      </c>
      <c r="S507" s="203">
        <v>0</v>
      </c>
      <c r="T507" s="204">
        <f t="shared" si="143"/>
        <v>0</v>
      </c>
      <c r="U507" s="35"/>
      <c r="V507" s="35"/>
      <c r="W507" s="35"/>
      <c r="X507" s="35"/>
      <c r="Y507" s="35"/>
      <c r="Z507" s="35"/>
      <c r="AA507" s="35"/>
      <c r="AB507" s="35"/>
      <c r="AC507" s="35"/>
      <c r="AD507" s="35"/>
      <c r="AE507" s="35"/>
      <c r="AR507" s="205" t="s">
        <v>218</v>
      </c>
      <c r="AT507" s="205" t="s">
        <v>214</v>
      </c>
      <c r="AU507" s="205" t="s">
        <v>85</v>
      </c>
      <c r="AY507" s="18" t="s">
        <v>209</v>
      </c>
      <c r="BE507" s="206">
        <f t="shared" si="144"/>
        <v>0</v>
      </c>
      <c r="BF507" s="206">
        <f t="shared" si="145"/>
        <v>0</v>
      </c>
      <c r="BG507" s="206">
        <f t="shared" si="146"/>
        <v>0</v>
      </c>
      <c r="BH507" s="206">
        <f t="shared" si="147"/>
        <v>0</v>
      </c>
      <c r="BI507" s="206">
        <f t="shared" si="148"/>
        <v>0</v>
      </c>
      <c r="BJ507" s="18" t="s">
        <v>85</v>
      </c>
      <c r="BK507" s="206">
        <f t="shared" si="149"/>
        <v>0</v>
      </c>
      <c r="BL507" s="18" t="s">
        <v>218</v>
      </c>
      <c r="BM507" s="205" t="s">
        <v>9936</v>
      </c>
    </row>
    <row r="508" spans="1:65" s="2" customFormat="1" ht="24.2" customHeight="1">
      <c r="A508" s="35"/>
      <c r="B508" s="36"/>
      <c r="C508" s="193" t="s">
        <v>5336</v>
      </c>
      <c r="D508" s="193" t="s">
        <v>214</v>
      </c>
      <c r="E508" s="194" t="s">
        <v>9937</v>
      </c>
      <c r="F508" s="195" t="s">
        <v>9938</v>
      </c>
      <c r="G508" s="196" t="s">
        <v>2761</v>
      </c>
      <c r="H508" s="197">
        <v>6</v>
      </c>
      <c r="I508" s="198"/>
      <c r="J508" s="199">
        <f t="shared" si="140"/>
        <v>0</v>
      </c>
      <c r="K508" s="200"/>
      <c r="L508" s="40"/>
      <c r="M508" s="201" t="s">
        <v>1</v>
      </c>
      <c r="N508" s="202" t="s">
        <v>42</v>
      </c>
      <c r="O508" s="72"/>
      <c r="P508" s="203">
        <f t="shared" si="141"/>
        <v>0</v>
      </c>
      <c r="Q508" s="203">
        <v>0</v>
      </c>
      <c r="R508" s="203">
        <f t="shared" si="142"/>
        <v>0</v>
      </c>
      <c r="S508" s="203">
        <v>0</v>
      </c>
      <c r="T508" s="204">
        <f t="shared" si="143"/>
        <v>0</v>
      </c>
      <c r="U508" s="35"/>
      <c r="V508" s="35"/>
      <c r="W508" s="35"/>
      <c r="X508" s="35"/>
      <c r="Y508" s="35"/>
      <c r="Z508" s="35"/>
      <c r="AA508" s="35"/>
      <c r="AB508" s="35"/>
      <c r="AC508" s="35"/>
      <c r="AD508" s="35"/>
      <c r="AE508" s="35"/>
      <c r="AR508" s="205" t="s">
        <v>218</v>
      </c>
      <c r="AT508" s="205" t="s">
        <v>214</v>
      </c>
      <c r="AU508" s="205" t="s">
        <v>85</v>
      </c>
      <c r="AY508" s="18" t="s">
        <v>209</v>
      </c>
      <c r="BE508" s="206">
        <f t="shared" si="144"/>
        <v>0</v>
      </c>
      <c r="BF508" s="206">
        <f t="shared" si="145"/>
        <v>0</v>
      </c>
      <c r="BG508" s="206">
        <f t="shared" si="146"/>
        <v>0</v>
      </c>
      <c r="BH508" s="206">
        <f t="shared" si="147"/>
        <v>0</v>
      </c>
      <c r="BI508" s="206">
        <f t="shared" si="148"/>
        <v>0</v>
      </c>
      <c r="BJ508" s="18" t="s">
        <v>85</v>
      </c>
      <c r="BK508" s="206">
        <f t="shared" si="149"/>
        <v>0</v>
      </c>
      <c r="BL508" s="18" t="s">
        <v>218</v>
      </c>
      <c r="BM508" s="205" t="s">
        <v>9939</v>
      </c>
    </row>
    <row r="509" spans="1:65" s="2" customFormat="1" ht="49.15" customHeight="1">
      <c r="A509" s="35"/>
      <c r="B509" s="36"/>
      <c r="C509" s="193" t="s">
        <v>5339</v>
      </c>
      <c r="D509" s="193" t="s">
        <v>214</v>
      </c>
      <c r="E509" s="194" t="s">
        <v>9940</v>
      </c>
      <c r="F509" s="195" t="s">
        <v>9941</v>
      </c>
      <c r="G509" s="196" t="s">
        <v>2761</v>
      </c>
      <c r="H509" s="197">
        <v>1</v>
      </c>
      <c r="I509" s="198"/>
      <c r="J509" s="199">
        <f t="shared" si="140"/>
        <v>0</v>
      </c>
      <c r="K509" s="200"/>
      <c r="L509" s="40"/>
      <c r="M509" s="207" t="s">
        <v>1</v>
      </c>
      <c r="N509" s="208" t="s">
        <v>42</v>
      </c>
      <c r="O509" s="209"/>
      <c r="P509" s="210">
        <f t="shared" si="141"/>
        <v>0</v>
      </c>
      <c r="Q509" s="210">
        <v>0</v>
      </c>
      <c r="R509" s="210">
        <f t="shared" si="142"/>
        <v>0</v>
      </c>
      <c r="S509" s="210">
        <v>0</v>
      </c>
      <c r="T509" s="211">
        <f t="shared" si="143"/>
        <v>0</v>
      </c>
      <c r="U509" s="35"/>
      <c r="V509" s="35"/>
      <c r="W509" s="35"/>
      <c r="X509" s="35"/>
      <c r="Y509" s="35"/>
      <c r="Z509" s="35"/>
      <c r="AA509" s="35"/>
      <c r="AB509" s="35"/>
      <c r="AC509" s="35"/>
      <c r="AD509" s="35"/>
      <c r="AE509" s="35"/>
      <c r="AR509" s="205" t="s">
        <v>218</v>
      </c>
      <c r="AT509" s="205" t="s">
        <v>214</v>
      </c>
      <c r="AU509" s="205" t="s">
        <v>85</v>
      </c>
      <c r="AY509" s="18" t="s">
        <v>209</v>
      </c>
      <c r="BE509" s="206">
        <f t="shared" si="144"/>
        <v>0</v>
      </c>
      <c r="BF509" s="206">
        <f t="shared" si="145"/>
        <v>0</v>
      </c>
      <c r="BG509" s="206">
        <f t="shared" si="146"/>
        <v>0</v>
      </c>
      <c r="BH509" s="206">
        <f t="shared" si="147"/>
        <v>0</v>
      </c>
      <c r="BI509" s="206">
        <f t="shared" si="148"/>
        <v>0</v>
      </c>
      <c r="BJ509" s="18" t="s">
        <v>85</v>
      </c>
      <c r="BK509" s="206">
        <f t="shared" si="149"/>
        <v>0</v>
      </c>
      <c r="BL509" s="18" t="s">
        <v>218</v>
      </c>
      <c r="BM509" s="205" t="s">
        <v>9942</v>
      </c>
    </row>
    <row r="510" spans="1:65" s="2" customFormat="1" ht="6.95" customHeight="1">
      <c r="A510" s="35"/>
      <c r="B510" s="55"/>
      <c r="C510" s="56"/>
      <c r="D510" s="56"/>
      <c r="E510" s="56"/>
      <c r="F510" s="56"/>
      <c r="G510" s="56"/>
      <c r="H510" s="56"/>
      <c r="I510" s="56"/>
      <c r="J510" s="56"/>
      <c r="K510" s="56"/>
      <c r="L510" s="40"/>
      <c r="M510" s="35"/>
      <c r="O510" s="35"/>
      <c r="P510" s="35"/>
      <c r="Q510" s="35"/>
      <c r="R510" s="35"/>
      <c r="S510" s="35"/>
      <c r="T510" s="35"/>
      <c r="U510" s="35"/>
      <c r="V510" s="35"/>
      <c r="W510" s="35"/>
      <c r="X510" s="35"/>
      <c r="Y510" s="35"/>
      <c r="Z510" s="35"/>
      <c r="AA510" s="35"/>
      <c r="AB510" s="35"/>
      <c r="AC510" s="35"/>
      <c r="AD510" s="35"/>
      <c r="AE510" s="35"/>
    </row>
  </sheetData>
  <sheetProtection algorithmName="SHA-512" hashValue="D8QqPs0jym58s9AMn/6Z/6YOYemQZkLymrT4/PFAJrSZ0JRXG/r8sP2hWbeUwxHqPZ7B5SYHtjS2vY5siWLwUA==" saltValue="UGlwFob9+cNOB6Cq05GtyjEzGVDxe75FkYGWvXOBSCRJqryWocFT/Yq0Fhgb9tpHhCNK9JAonczmKgrRuMvobg==" spinCount="100000" sheet="1" objects="1" scenarios="1" formatColumns="0" formatRows="0" autoFilter="0"/>
  <autoFilter ref="C129:K509"/>
  <mergeCells count="9">
    <mergeCell ref="E87:H87"/>
    <mergeCell ref="E120:H120"/>
    <mergeCell ref="E122:H12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sheetPr>
    <pageSetUpPr fitToPage="1"/>
  </sheetPr>
  <dimension ref="A2:BM417"/>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121</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9943</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ROUND(J155,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ROUND((SUM(BE155:BE416)),  2)</f>
        <v>0</v>
      </c>
      <c r="G33" s="35"/>
      <c r="H33" s="35"/>
      <c r="I33" s="131">
        <v>0.21</v>
      </c>
      <c r="J33" s="130">
        <f>ROUND(((SUM(BE155:BE416))*I33),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ROUND((SUM(BF155:BF416)),  2)</f>
        <v>0</v>
      </c>
      <c r="G34" s="35"/>
      <c r="H34" s="35"/>
      <c r="I34" s="131">
        <v>0.15</v>
      </c>
      <c r="J34" s="130">
        <f>ROUND(((SUM(BF155:BF416))*I34),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ROUND((SUM(BG155:BG416)),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ROUND((SUM(BH155:BH416)),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ROUND((SUM(BI155:BI416)),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D.1.4.3 - Chlazení vodní</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J155</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9944</v>
      </c>
      <c r="E97" s="157"/>
      <c r="F97" s="157"/>
      <c r="G97" s="157"/>
      <c r="H97" s="157"/>
      <c r="I97" s="157"/>
      <c r="J97" s="158">
        <f>J156</f>
        <v>0</v>
      </c>
      <c r="K97" s="155"/>
      <c r="L97" s="159"/>
    </row>
    <row r="98" spans="2:12" s="9" customFormat="1" ht="24.95" customHeight="1">
      <c r="B98" s="154"/>
      <c r="C98" s="155"/>
      <c r="D98" s="156" t="s">
        <v>9945</v>
      </c>
      <c r="E98" s="157"/>
      <c r="F98" s="157"/>
      <c r="G98" s="157"/>
      <c r="H98" s="157"/>
      <c r="I98" s="157"/>
      <c r="J98" s="158">
        <f>J173</f>
        <v>0</v>
      </c>
      <c r="K98" s="155"/>
      <c r="L98" s="159"/>
    </row>
    <row r="99" spans="2:12" s="10" customFormat="1" ht="19.899999999999999" customHeight="1">
      <c r="B99" s="160"/>
      <c r="C99" s="105"/>
      <c r="D99" s="161" t="s">
        <v>9946</v>
      </c>
      <c r="E99" s="162"/>
      <c r="F99" s="162"/>
      <c r="G99" s="162"/>
      <c r="H99" s="162"/>
      <c r="I99" s="162"/>
      <c r="J99" s="163">
        <f>J174</f>
        <v>0</v>
      </c>
      <c r="K99" s="105"/>
      <c r="L99" s="164"/>
    </row>
    <row r="100" spans="2:12" s="10" customFormat="1" ht="19.899999999999999" customHeight="1">
      <c r="B100" s="160"/>
      <c r="C100" s="105"/>
      <c r="D100" s="161" t="s">
        <v>9947</v>
      </c>
      <c r="E100" s="162"/>
      <c r="F100" s="162"/>
      <c r="G100" s="162"/>
      <c r="H100" s="162"/>
      <c r="I100" s="162"/>
      <c r="J100" s="163">
        <f>J191</f>
        <v>0</v>
      </c>
      <c r="K100" s="105"/>
      <c r="L100" s="164"/>
    </row>
    <row r="101" spans="2:12" s="10" customFormat="1" ht="19.899999999999999" customHeight="1">
      <c r="B101" s="160"/>
      <c r="C101" s="105"/>
      <c r="D101" s="161" t="s">
        <v>9948</v>
      </c>
      <c r="E101" s="162"/>
      <c r="F101" s="162"/>
      <c r="G101" s="162"/>
      <c r="H101" s="162"/>
      <c r="I101" s="162"/>
      <c r="J101" s="163">
        <f>J212</f>
        <v>0</v>
      </c>
      <c r="K101" s="105"/>
      <c r="L101" s="164"/>
    </row>
    <row r="102" spans="2:12" s="10" customFormat="1" ht="19.899999999999999" customHeight="1">
      <c r="B102" s="160"/>
      <c r="C102" s="105"/>
      <c r="D102" s="161" t="s">
        <v>9949</v>
      </c>
      <c r="E102" s="162"/>
      <c r="F102" s="162"/>
      <c r="G102" s="162"/>
      <c r="H102" s="162"/>
      <c r="I102" s="162"/>
      <c r="J102" s="163">
        <f>J214</f>
        <v>0</v>
      </c>
      <c r="K102" s="105"/>
      <c r="L102" s="164"/>
    </row>
    <row r="103" spans="2:12" s="10" customFormat="1" ht="19.899999999999999" customHeight="1">
      <c r="B103" s="160"/>
      <c r="C103" s="105"/>
      <c r="D103" s="161" t="s">
        <v>9950</v>
      </c>
      <c r="E103" s="162"/>
      <c r="F103" s="162"/>
      <c r="G103" s="162"/>
      <c r="H103" s="162"/>
      <c r="I103" s="162"/>
      <c r="J103" s="163">
        <f>J216</f>
        <v>0</v>
      </c>
      <c r="K103" s="105"/>
      <c r="L103" s="164"/>
    </row>
    <row r="104" spans="2:12" s="10" customFormat="1" ht="19.899999999999999" customHeight="1">
      <c r="B104" s="160"/>
      <c r="C104" s="105"/>
      <c r="D104" s="161" t="s">
        <v>9951</v>
      </c>
      <c r="E104" s="162"/>
      <c r="F104" s="162"/>
      <c r="G104" s="162"/>
      <c r="H104" s="162"/>
      <c r="I104" s="162"/>
      <c r="J104" s="163">
        <f>J225</f>
        <v>0</v>
      </c>
      <c r="K104" s="105"/>
      <c r="L104" s="164"/>
    </row>
    <row r="105" spans="2:12" s="10" customFormat="1" ht="19.899999999999999" customHeight="1">
      <c r="B105" s="160"/>
      <c r="C105" s="105"/>
      <c r="D105" s="161" t="s">
        <v>9952</v>
      </c>
      <c r="E105" s="162"/>
      <c r="F105" s="162"/>
      <c r="G105" s="162"/>
      <c r="H105" s="162"/>
      <c r="I105" s="162"/>
      <c r="J105" s="163">
        <f>J230</f>
        <v>0</v>
      </c>
      <c r="K105" s="105"/>
      <c r="L105" s="164"/>
    </row>
    <row r="106" spans="2:12" s="10" customFormat="1" ht="19.899999999999999" customHeight="1">
      <c r="B106" s="160"/>
      <c r="C106" s="105"/>
      <c r="D106" s="161" t="s">
        <v>9953</v>
      </c>
      <c r="E106" s="162"/>
      <c r="F106" s="162"/>
      <c r="G106" s="162"/>
      <c r="H106" s="162"/>
      <c r="I106" s="162"/>
      <c r="J106" s="163">
        <f>J235</f>
        <v>0</v>
      </c>
      <c r="K106" s="105"/>
      <c r="L106" s="164"/>
    </row>
    <row r="107" spans="2:12" s="10" customFormat="1" ht="19.899999999999999" customHeight="1">
      <c r="B107" s="160"/>
      <c r="C107" s="105"/>
      <c r="D107" s="161" t="s">
        <v>9954</v>
      </c>
      <c r="E107" s="162"/>
      <c r="F107" s="162"/>
      <c r="G107" s="162"/>
      <c r="H107" s="162"/>
      <c r="I107" s="162"/>
      <c r="J107" s="163">
        <f>J238</f>
        <v>0</v>
      </c>
      <c r="K107" s="105"/>
      <c r="L107" s="164"/>
    </row>
    <row r="108" spans="2:12" s="10" customFormat="1" ht="19.899999999999999" customHeight="1">
      <c r="B108" s="160"/>
      <c r="C108" s="105"/>
      <c r="D108" s="161" t="s">
        <v>9955</v>
      </c>
      <c r="E108" s="162"/>
      <c r="F108" s="162"/>
      <c r="G108" s="162"/>
      <c r="H108" s="162"/>
      <c r="I108" s="162"/>
      <c r="J108" s="163">
        <f>J253</f>
        <v>0</v>
      </c>
      <c r="K108" s="105"/>
      <c r="L108" s="164"/>
    </row>
    <row r="109" spans="2:12" s="10" customFormat="1" ht="19.899999999999999" customHeight="1">
      <c r="B109" s="160"/>
      <c r="C109" s="105"/>
      <c r="D109" s="161" t="s">
        <v>9956</v>
      </c>
      <c r="E109" s="162"/>
      <c r="F109" s="162"/>
      <c r="G109" s="162"/>
      <c r="H109" s="162"/>
      <c r="I109" s="162"/>
      <c r="J109" s="163">
        <f>J258</f>
        <v>0</v>
      </c>
      <c r="K109" s="105"/>
      <c r="L109" s="164"/>
    </row>
    <row r="110" spans="2:12" s="10" customFormat="1" ht="19.899999999999999" customHeight="1">
      <c r="B110" s="160"/>
      <c r="C110" s="105"/>
      <c r="D110" s="161" t="s">
        <v>9957</v>
      </c>
      <c r="E110" s="162"/>
      <c r="F110" s="162"/>
      <c r="G110" s="162"/>
      <c r="H110" s="162"/>
      <c r="I110" s="162"/>
      <c r="J110" s="163">
        <f>J267</f>
        <v>0</v>
      </c>
      <c r="K110" s="105"/>
      <c r="L110" s="164"/>
    </row>
    <row r="111" spans="2:12" s="10" customFormat="1" ht="19.899999999999999" customHeight="1">
      <c r="B111" s="160"/>
      <c r="C111" s="105"/>
      <c r="D111" s="161" t="s">
        <v>9958</v>
      </c>
      <c r="E111" s="162"/>
      <c r="F111" s="162"/>
      <c r="G111" s="162"/>
      <c r="H111" s="162"/>
      <c r="I111" s="162"/>
      <c r="J111" s="163">
        <f>J271</f>
        <v>0</v>
      </c>
      <c r="K111" s="105"/>
      <c r="L111" s="164"/>
    </row>
    <row r="112" spans="2:12" s="10" customFormat="1" ht="19.899999999999999" customHeight="1">
      <c r="B112" s="160"/>
      <c r="C112" s="105"/>
      <c r="D112" s="161" t="s">
        <v>9959</v>
      </c>
      <c r="E112" s="162"/>
      <c r="F112" s="162"/>
      <c r="G112" s="162"/>
      <c r="H112" s="162"/>
      <c r="I112" s="162"/>
      <c r="J112" s="163">
        <f>J274</f>
        <v>0</v>
      </c>
      <c r="K112" s="105"/>
      <c r="L112" s="164"/>
    </row>
    <row r="113" spans="2:12" s="10" customFormat="1" ht="19.899999999999999" customHeight="1">
      <c r="B113" s="160"/>
      <c r="C113" s="105"/>
      <c r="D113" s="161" t="s">
        <v>9960</v>
      </c>
      <c r="E113" s="162"/>
      <c r="F113" s="162"/>
      <c r="G113" s="162"/>
      <c r="H113" s="162"/>
      <c r="I113" s="162"/>
      <c r="J113" s="163">
        <f>J276</f>
        <v>0</v>
      </c>
      <c r="K113" s="105"/>
      <c r="L113" s="164"/>
    </row>
    <row r="114" spans="2:12" s="10" customFormat="1" ht="19.899999999999999" customHeight="1">
      <c r="B114" s="160"/>
      <c r="C114" s="105"/>
      <c r="D114" s="161" t="s">
        <v>9961</v>
      </c>
      <c r="E114" s="162"/>
      <c r="F114" s="162"/>
      <c r="G114" s="162"/>
      <c r="H114" s="162"/>
      <c r="I114" s="162"/>
      <c r="J114" s="163">
        <f>J281</f>
        <v>0</v>
      </c>
      <c r="K114" s="105"/>
      <c r="L114" s="164"/>
    </row>
    <row r="115" spans="2:12" s="10" customFormat="1" ht="19.899999999999999" customHeight="1">
      <c r="B115" s="160"/>
      <c r="C115" s="105"/>
      <c r="D115" s="161" t="s">
        <v>9962</v>
      </c>
      <c r="E115" s="162"/>
      <c r="F115" s="162"/>
      <c r="G115" s="162"/>
      <c r="H115" s="162"/>
      <c r="I115" s="162"/>
      <c r="J115" s="163">
        <f>J283</f>
        <v>0</v>
      </c>
      <c r="K115" s="105"/>
      <c r="L115" s="164"/>
    </row>
    <row r="116" spans="2:12" s="10" customFormat="1" ht="19.899999999999999" customHeight="1">
      <c r="B116" s="160"/>
      <c r="C116" s="105"/>
      <c r="D116" s="161" t="s">
        <v>9963</v>
      </c>
      <c r="E116" s="162"/>
      <c r="F116" s="162"/>
      <c r="G116" s="162"/>
      <c r="H116" s="162"/>
      <c r="I116" s="162"/>
      <c r="J116" s="163">
        <f>J285</f>
        <v>0</v>
      </c>
      <c r="K116" s="105"/>
      <c r="L116" s="164"/>
    </row>
    <row r="117" spans="2:12" s="10" customFormat="1" ht="19.899999999999999" customHeight="1">
      <c r="B117" s="160"/>
      <c r="C117" s="105"/>
      <c r="D117" s="161" t="s">
        <v>9964</v>
      </c>
      <c r="E117" s="162"/>
      <c r="F117" s="162"/>
      <c r="G117" s="162"/>
      <c r="H117" s="162"/>
      <c r="I117" s="162"/>
      <c r="J117" s="163">
        <f>J287</f>
        <v>0</v>
      </c>
      <c r="K117" s="105"/>
      <c r="L117" s="164"/>
    </row>
    <row r="118" spans="2:12" s="10" customFormat="1" ht="19.899999999999999" customHeight="1">
      <c r="B118" s="160"/>
      <c r="C118" s="105"/>
      <c r="D118" s="161" t="s">
        <v>9965</v>
      </c>
      <c r="E118" s="162"/>
      <c r="F118" s="162"/>
      <c r="G118" s="162"/>
      <c r="H118" s="162"/>
      <c r="I118" s="162"/>
      <c r="J118" s="163">
        <f>J289</f>
        <v>0</v>
      </c>
      <c r="K118" s="105"/>
      <c r="L118" s="164"/>
    </row>
    <row r="119" spans="2:12" s="10" customFormat="1" ht="19.899999999999999" customHeight="1">
      <c r="B119" s="160"/>
      <c r="C119" s="105"/>
      <c r="D119" s="161" t="s">
        <v>9966</v>
      </c>
      <c r="E119" s="162"/>
      <c r="F119" s="162"/>
      <c r="G119" s="162"/>
      <c r="H119" s="162"/>
      <c r="I119" s="162"/>
      <c r="J119" s="163">
        <f>J292</f>
        <v>0</v>
      </c>
      <c r="K119" s="105"/>
      <c r="L119" s="164"/>
    </row>
    <row r="120" spans="2:12" s="9" customFormat="1" ht="24.95" customHeight="1">
      <c r="B120" s="154"/>
      <c r="C120" s="155"/>
      <c r="D120" s="156" t="s">
        <v>9967</v>
      </c>
      <c r="E120" s="157"/>
      <c r="F120" s="157"/>
      <c r="G120" s="157"/>
      <c r="H120" s="157"/>
      <c r="I120" s="157"/>
      <c r="J120" s="158">
        <f>J297</f>
        <v>0</v>
      </c>
      <c r="K120" s="155"/>
      <c r="L120" s="159"/>
    </row>
    <row r="121" spans="2:12" s="10" customFormat="1" ht="19.899999999999999" customHeight="1">
      <c r="B121" s="160"/>
      <c r="C121" s="105"/>
      <c r="D121" s="161" t="s">
        <v>9968</v>
      </c>
      <c r="E121" s="162"/>
      <c r="F121" s="162"/>
      <c r="G121" s="162"/>
      <c r="H121" s="162"/>
      <c r="I121" s="162"/>
      <c r="J121" s="163">
        <f>J298</f>
        <v>0</v>
      </c>
      <c r="K121" s="105"/>
      <c r="L121" s="164"/>
    </row>
    <row r="122" spans="2:12" s="10" customFormat="1" ht="19.899999999999999" customHeight="1">
      <c r="B122" s="160"/>
      <c r="C122" s="105"/>
      <c r="D122" s="161" t="s">
        <v>9969</v>
      </c>
      <c r="E122" s="162"/>
      <c r="F122" s="162"/>
      <c r="G122" s="162"/>
      <c r="H122" s="162"/>
      <c r="I122" s="162"/>
      <c r="J122" s="163">
        <f>J308</f>
        <v>0</v>
      </c>
      <c r="K122" s="105"/>
      <c r="L122" s="164"/>
    </row>
    <row r="123" spans="2:12" s="10" customFormat="1" ht="19.899999999999999" customHeight="1">
      <c r="B123" s="160"/>
      <c r="C123" s="105"/>
      <c r="D123" s="161" t="s">
        <v>9970</v>
      </c>
      <c r="E123" s="162"/>
      <c r="F123" s="162"/>
      <c r="G123" s="162"/>
      <c r="H123" s="162"/>
      <c r="I123" s="162"/>
      <c r="J123" s="163">
        <f>J311</f>
        <v>0</v>
      </c>
      <c r="K123" s="105"/>
      <c r="L123" s="164"/>
    </row>
    <row r="124" spans="2:12" s="10" customFormat="1" ht="19.899999999999999" customHeight="1">
      <c r="B124" s="160"/>
      <c r="C124" s="105"/>
      <c r="D124" s="161" t="s">
        <v>9971</v>
      </c>
      <c r="E124" s="162"/>
      <c r="F124" s="162"/>
      <c r="G124" s="162"/>
      <c r="H124" s="162"/>
      <c r="I124" s="162"/>
      <c r="J124" s="163">
        <f>J327</f>
        <v>0</v>
      </c>
      <c r="K124" s="105"/>
      <c r="L124" s="164"/>
    </row>
    <row r="125" spans="2:12" s="10" customFormat="1" ht="19.899999999999999" customHeight="1">
      <c r="B125" s="160"/>
      <c r="C125" s="105"/>
      <c r="D125" s="161" t="s">
        <v>9972</v>
      </c>
      <c r="E125" s="162"/>
      <c r="F125" s="162"/>
      <c r="G125" s="162"/>
      <c r="H125" s="162"/>
      <c r="I125" s="162"/>
      <c r="J125" s="163">
        <f>J334</f>
        <v>0</v>
      </c>
      <c r="K125" s="105"/>
      <c r="L125" s="164"/>
    </row>
    <row r="126" spans="2:12" s="10" customFormat="1" ht="19.899999999999999" customHeight="1">
      <c r="B126" s="160"/>
      <c r="C126" s="105"/>
      <c r="D126" s="161" t="s">
        <v>9973</v>
      </c>
      <c r="E126" s="162"/>
      <c r="F126" s="162"/>
      <c r="G126" s="162"/>
      <c r="H126" s="162"/>
      <c r="I126" s="162"/>
      <c r="J126" s="163">
        <f>J337</f>
        <v>0</v>
      </c>
      <c r="K126" s="105"/>
      <c r="L126" s="164"/>
    </row>
    <row r="127" spans="2:12" s="10" customFormat="1" ht="19.899999999999999" customHeight="1">
      <c r="B127" s="160"/>
      <c r="C127" s="105"/>
      <c r="D127" s="161" t="s">
        <v>9974</v>
      </c>
      <c r="E127" s="162"/>
      <c r="F127" s="162"/>
      <c r="G127" s="162"/>
      <c r="H127" s="162"/>
      <c r="I127" s="162"/>
      <c r="J127" s="163">
        <f>J343</f>
        <v>0</v>
      </c>
      <c r="K127" s="105"/>
      <c r="L127" s="164"/>
    </row>
    <row r="128" spans="2:12" s="10" customFormat="1" ht="19.899999999999999" customHeight="1">
      <c r="B128" s="160"/>
      <c r="C128" s="105"/>
      <c r="D128" s="161" t="s">
        <v>9975</v>
      </c>
      <c r="E128" s="162"/>
      <c r="F128" s="162"/>
      <c r="G128" s="162"/>
      <c r="H128" s="162"/>
      <c r="I128" s="162"/>
      <c r="J128" s="163">
        <f>J347</f>
        <v>0</v>
      </c>
      <c r="K128" s="105"/>
      <c r="L128" s="164"/>
    </row>
    <row r="129" spans="1:31" s="10" customFormat="1" ht="19.899999999999999" customHeight="1">
      <c r="B129" s="160"/>
      <c r="C129" s="105"/>
      <c r="D129" s="161" t="s">
        <v>9976</v>
      </c>
      <c r="E129" s="162"/>
      <c r="F129" s="162"/>
      <c r="G129" s="162"/>
      <c r="H129" s="162"/>
      <c r="I129" s="162"/>
      <c r="J129" s="163">
        <f>J350</f>
        <v>0</v>
      </c>
      <c r="K129" s="105"/>
      <c r="L129" s="164"/>
    </row>
    <row r="130" spans="1:31" s="9" customFormat="1" ht="24.95" customHeight="1">
      <c r="B130" s="154"/>
      <c r="C130" s="155"/>
      <c r="D130" s="156" t="s">
        <v>9977</v>
      </c>
      <c r="E130" s="157"/>
      <c r="F130" s="157"/>
      <c r="G130" s="157"/>
      <c r="H130" s="157"/>
      <c r="I130" s="157"/>
      <c r="J130" s="158">
        <f>J363</f>
        <v>0</v>
      </c>
      <c r="K130" s="155"/>
      <c r="L130" s="159"/>
    </row>
    <row r="131" spans="1:31" s="9" customFormat="1" ht="24.95" customHeight="1">
      <c r="B131" s="154"/>
      <c r="C131" s="155"/>
      <c r="D131" s="156" t="s">
        <v>9978</v>
      </c>
      <c r="E131" s="157"/>
      <c r="F131" s="157"/>
      <c r="G131" s="157"/>
      <c r="H131" s="157"/>
      <c r="I131" s="157"/>
      <c r="J131" s="158">
        <f>J368</f>
        <v>0</v>
      </c>
      <c r="K131" s="155"/>
      <c r="L131" s="159"/>
    </row>
    <row r="132" spans="1:31" s="10" customFormat="1" ht="19.899999999999999" customHeight="1">
      <c r="B132" s="160"/>
      <c r="C132" s="105"/>
      <c r="D132" s="161" t="s">
        <v>9979</v>
      </c>
      <c r="E132" s="162"/>
      <c r="F132" s="162"/>
      <c r="G132" s="162"/>
      <c r="H132" s="162"/>
      <c r="I132" s="162"/>
      <c r="J132" s="163">
        <f>J369</f>
        <v>0</v>
      </c>
      <c r="K132" s="105"/>
      <c r="L132" s="164"/>
    </row>
    <row r="133" spans="1:31" s="10" customFormat="1" ht="19.899999999999999" customHeight="1">
      <c r="B133" s="160"/>
      <c r="C133" s="105"/>
      <c r="D133" s="161" t="s">
        <v>9980</v>
      </c>
      <c r="E133" s="162"/>
      <c r="F133" s="162"/>
      <c r="G133" s="162"/>
      <c r="H133" s="162"/>
      <c r="I133" s="162"/>
      <c r="J133" s="163">
        <f>J394</f>
        <v>0</v>
      </c>
      <c r="K133" s="105"/>
      <c r="L133" s="164"/>
    </row>
    <row r="134" spans="1:31" s="9" customFormat="1" ht="24.95" customHeight="1">
      <c r="B134" s="154"/>
      <c r="C134" s="155"/>
      <c r="D134" s="156" t="s">
        <v>9981</v>
      </c>
      <c r="E134" s="157"/>
      <c r="F134" s="157"/>
      <c r="G134" s="157"/>
      <c r="H134" s="157"/>
      <c r="I134" s="157"/>
      <c r="J134" s="158">
        <f>J402</f>
        <v>0</v>
      </c>
      <c r="K134" s="155"/>
      <c r="L134" s="159"/>
    </row>
    <row r="135" spans="1:31" s="9" customFormat="1" ht="24.95" customHeight="1">
      <c r="B135" s="154"/>
      <c r="C135" s="155"/>
      <c r="D135" s="156" t="s">
        <v>9982</v>
      </c>
      <c r="E135" s="157"/>
      <c r="F135" s="157"/>
      <c r="G135" s="157"/>
      <c r="H135" s="157"/>
      <c r="I135" s="157"/>
      <c r="J135" s="158">
        <f>J409</f>
        <v>0</v>
      </c>
      <c r="K135" s="155"/>
      <c r="L135" s="159"/>
    </row>
    <row r="136" spans="1:31" s="2" customFormat="1" ht="21.75" customHeight="1">
      <c r="A136" s="35"/>
      <c r="B136" s="36"/>
      <c r="C136" s="37"/>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31" s="2" customFormat="1" ht="6.95" customHeight="1">
      <c r="A137" s="35"/>
      <c r="B137" s="55"/>
      <c r="C137" s="56"/>
      <c r="D137" s="56"/>
      <c r="E137" s="56"/>
      <c r="F137" s="56"/>
      <c r="G137" s="56"/>
      <c r="H137" s="56"/>
      <c r="I137" s="56"/>
      <c r="J137" s="56"/>
      <c r="K137" s="56"/>
      <c r="L137" s="52"/>
      <c r="S137" s="35"/>
      <c r="T137" s="35"/>
      <c r="U137" s="35"/>
      <c r="V137" s="35"/>
      <c r="W137" s="35"/>
      <c r="X137" s="35"/>
      <c r="Y137" s="35"/>
      <c r="Z137" s="35"/>
      <c r="AA137" s="35"/>
      <c r="AB137" s="35"/>
      <c r="AC137" s="35"/>
      <c r="AD137" s="35"/>
      <c r="AE137" s="35"/>
    </row>
    <row r="141" spans="1:31" s="2" customFormat="1" ht="6.95" customHeight="1">
      <c r="A141" s="35"/>
      <c r="B141" s="57"/>
      <c r="C141" s="58"/>
      <c r="D141" s="58"/>
      <c r="E141" s="58"/>
      <c r="F141" s="58"/>
      <c r="G141" s="58"/>
      <c r="H141" s="58"/>
      <c r="I141" s="58"/>
      <c r="J141" s="58"/>
      <c r="K141" s="58"/>
      <c r="L141" s="52"/>
      <c r="S141" s="35"/>
      <c r="T141" s="35"/>
      <c r="U141" s="35"/>
      <c r="V141" s="35"/>
      <c r="W141" s="35"/>
      <c r="X141" s="35"/>
      <c r="Y141" s="35"/>
      <c r="Z141" s="35"/>
      <c r="AA141" s="35"/>
      <c r="AB141" s="35"/>
      <c r="AC141" s="35"/>
      <c r="AD141" s="35"/>
      <c r="AE141" s="35"/>
    </row>
    <row r="142" spans="1:31" s="2" customFormat="1" ht="24.95" customHeight="1">
      <c r="A142" s="35"/>
      <c r="B142" s="36"/>
      <c r="C142" s="24" t="s">
        <v>194</v>
      </c>
      <c r="D142" s="37"/>
      <c r="E142" s="37"/>
      <c r="F142" s="37"/>
      <c r="G142" s="37"/>
      <c r="H142" s="37"/>
      <c r="I142" s="37"/>
      <c r="J142" s="37"/>
      <c r="K142" s="37"/>
      <c r="L142" s="52"/>
      <c r="S142" s="35"/>
      <c r="T142" s="35"/>
      <c r="U142" s="35"/>
      <c r="V142" s="35"/>
      <c r="W142" s="35"/>
      <c r="X142" s="35"/>
      <c r="Y142" s="35"/>
      <c r="Z142" s="35"/>
      <c r="AA142" s="35"/>
      <c r="AB142" s="35"/>
      <c r="AC142" s="35"/>
      <c r="AD142" s="35"/>
      <c r="AE142" s="35"/>
    </row>
    <row r="143" spans="1:31" s="2" customFormat="1" ht="6.95" customHeight="1">
      <c r="A143" s="35"/>
      <c r="B143" s="36"/>
      <c r="C143" s="37"/>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16</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26.25" customHeight="1">
      <c r="A145" s="35"/>
      <c r="B145" s="36"/>
      <c r="C145" s="37"/>
      <c r="D145" s="37"/>
      <c r="E145" s="329" t="str">
        <f>E7</f>
        <v>SO07 - Přístavby, nástavby a stavební úpravy pavilonu CH, Nemocnice ČB - 2.etapa</v>
      </c>
      <c r="F145" s="330"/>
      <c r="G145" s="330"/>
      <c r="H145" s="330"/>
      <c r="I145" s="37"/>
      <c r="J145" s="37"/>
      <c r="K145" s="37"/>
      <c r="L145" s="52"/>
      <c r="S145" s="35"/>
      <c r="T145" s="35"/>
      <c r="U145" s="35"/>
      <c r="V145" s="35"/>
      <c r="W145" s="35"/>
      <c r="X145" s="35"/>
      <c r="Y145" s="35"/>
      <c r="Z145" s="35"/>
      <c r="AA145" s="35"/>
      <c r="AB145" s="35"/>
      <c r="AC145" s="35"/>
      <c r="AD145" s="35"/>
      <c r="AE145" s="35"/>
    </row>
    <row r="146" spans="1:65" s="2" customFormat="1" ht="12" customHeight="1">
      <c r="A146" s="35"/>
      <c r="B146" s="36"/>
      <c r="C146" s="30" t="s">
        <v>172</v>
      </c>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6.5" customHeight="1">
      <c r="A147" s="35"/>
      <c r="B147" s="36"/>
      <c r="C147" s="37"/>
      <c r="D147" s="37"/>
      <c r="E147" s="290" t="str">
        <f>E9</f>
        <v>D.1.4.3 - Chlazení vodní</v>
      </c>
      <c r="F147" s="328"/>
      <c r="G147" s="328"/>
      <c r="H147" s="328"/>
      <c r="I147" s="37"/>
      <c r="J147" s="37"/>
      <c r="K147" s="37"/>
      <c r="L147" s="52"/>
      <c r="S147" s="35"/>
      <c r="T147" s="35"/>
      <c r="U147" s="35"/>
      <c r="V147" s="35"/>
      <c r="W147" s="35"/>
      <c r="X147" s="35"/>
      <c r="Y147" s="35"/>
      <c r="Z147" s="35"/>
      <c r="AA147" s="35"/>
      <c r="AB147" s="35"/>
      <c r="AC147" s="35"/>
      <c r="AD147" s="35"/>
      <c r="AE147" s="35"/>
    </row>
    <row r="148" spans="1:65" s="2" customFormat="1" ht="6.95"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2" customHeight="1">
      <c r="A149" s="35"/>
      <c r="B149" s="36"/>
      <c r="C149" s="30" t="s">
        <v>20</v>
      </c>
      <c r="D149" s="37"/>
      <c r="E149" s="37"/>
      <c r="F149" s="28" t="str">
        <f>F12</f>
        <v>České Budějovice</v>
      </c>
      <c r="G149" s="37"/>
      <c r="H149" s="37"/>
      <c r="I149" s="30" t="s">
        <v>22</v>
      </c>
      <c r="J149" s="67" t="str">
        <f>IF(J12="","",J12)</f>
        <v>19. 6. 2022</v>
      </c>
      <c r="K149" s="37"/>
      <c r="L149" s="52"/>
      <c r="S149" s="35"/>
      <c r="T149" s="35"/>
      <c r="U149" s="35"/>
      <c r="V149" s="35"/>
      <c r="W149" s="35"/>
      <c r="X149" s="35"/>
      <c r="Y149" s="35"/>
      <c r="Z149" s="35"/>
      <c r="AA149" s="35"/>
      <c r="AB149" s="35"/>
      <c r="AC149" s="35"/>
      <c r="AD149" s="35"/>
      <c r="AE149" s="35"/>
    </row>
    <row r="150" spans="1:65" s="2" customFormat="1" ht="6.95" customHeight="1">
      <c r="A150" s="35"/>
      <c r="B150" s="36"/>
      <c r="C150" s="37"/>
      <c r="D150" s="37"/>
      <c r="E150" s="37"/>
      <c r="F150" s="37"/>
      <c r="G150" s="37"/>
      <c r="H150" s="37"/>
      <c r="I150" s="37"/>
      <c r="J150" s="37"/>
      <c r="K150" s="37"/>
      <c r="L150" s="52"/>
      <c r="S150" s="35"/>
      <c r="T150" s="35"/>
      <c r="U150" s="35"/>
      <c r="V150" s="35"/>
      <c r="W150" s="35"/>
      <c r="X150" s="35"/>
      <c r="Y150" s="35"/>
      <c r="Z150" s="35"/>
      <c r="AA150" s="35"/>
      <c r="AB150" s="35"/>
      <c r="AC150" s="35"/>
      <c r="AD150" s="35"/>
      <c r="AE150" s="35"/>
    </row>
    <row r="151" spans="1:65" s="2" customFormat="1" ht="15.2" customHeight="1">
      <c r="A151" s="35"/>
      <c r="B151" s="36"/>
      <c r="C151" s="30" t="s">
        <v>24</v>
      </c>
      <c r="D151" s="37"/>
      <c r="E151" s="37"/>
      <c r="F151" s="28" t="str">
        <f>E15</f>
        <v>Nemocnice České Budějovice</v>
      </c>
      <c r="G151" s="37"/>
      <c r="H151" s="37"/>
      <c r="I151" s="30" t="s">
        <v>30</v>
      </c>
      <c r="J151" s="33" t="str">
        <f>E21</f>
        <v>AGP nova</v>
      </c>
      <c r="K151" s="37"/>
      <c r="L151" s="52"/>
      <c r="S151" s="35"/>
      <c r="T151" s="35"/>
      <c r="U151" s="35"/>
      <c r="V151" s="35"/>
      <c r="W151" s="35"/>
      <c r="X151" s="35"/>
      <c r="Y151" s="35"/>
      <c r="Z151" s="35"/>
      <c r="AA151" s="35"/>
      <c r="AB151" s="35"/>
      <c r="AC151" s="35"/>
      <c r="AD151" s="35"/>
      <c r="AE151" s="35"/>
    </row>
    <row r="152" spans="1:65" s="2" customFormat="1" ht="15.2" customHeight="1">
      <c r="A152" s="35"/>
      <c r="B152" s="36"/>
      <c r="C152" s="30" t="s">
        <v>28</v>
      </c>
      <c r="D152" s="37"/>
      <c r="E152" s="37"/>
      <c r="F152" s="28" t="str">
        <f>IF(E18="","",E18)</f>
        <v>Vyplň údaj</v>
      </c>
      <c r="G152" s="37"/>
      <c r="H152" s="37"/>
      <c r="I152" s="30" t="s">
        <v>33</v>
      </c>
      <c r="J152" s="33" t="str">
        <f>E24</f>
        <v xml:space="preserve"> </v>
      </c>
      <c r="K152" s="37"/>
      <c r="L152" s="52"/>
      <c r="S152" s="35"/>
      <c r="T152" s="35"/>
      <c r="U152" s="35"/>
      <c r="V152" s="35"/>
      <c r="W152" s="35"/>
      <c r="X152" s="35"/>
      <c r="Y152" s="35"/>
      <c r="Z152" s="35"/>
      <c r="AA152" s="35"/>
      <c r="AB152" s="35"/>
      <c r="AC152" s="35"/>
      <c r="AD152" s="35"/>
      <c r="AE152" s="35"/>
    </row>
    <row r="153" spans="1:65" s="2" customFormat="1" ht="10.35"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5" s="11" customFormat="1" ht="29.25" customHeight="1">
      <c r="A154" s="165"/>
      <c r="B154" s="166"/>
      <c r="C154" s="167" t="s">
        <v>195</v>
      </c>
      <c r="D154" s="168" t="s">
        <v>62</v>
      </c>
      <c r="E154" s="168" t="s">
        <v>58</v>
      </c>
      <c r="F154" s="168" t="s">
        <v>59</v>
      </c>
      <c r="G154" s="168" t="s">
        <v>196</v>
      </c>
      <c r="H154" s="168" t="s">
        <v>197</v>
      </c>
      <c r="I154" s="168" t="s">
        <v>198</v>
      </c>
      <c r="J154" s="169" t="s">
        <v>177</v>
      </c>
      <c r="K154" s="170" t="s">
        <v>199</v>
      </c>
      <c r="L154" s="171"/>
      <c r="M154" s="76" t="s">
        <v>1</v>
      </c>
      <c r="N154" s="77" t="s">
        <v>41</v>
      </c>
      <c r="O154" s="77" t="s">
        <v>200</v>
      </c>
      <c r="P154" s="77" t="s">
        <v>201</v>
      </c>
      <c r="Q154" s="77" t="s">
        <v>202</v>
      </c>
      <c r="R154" s="77" t="s">
        <v>203</v>
      </c>
      <c r="S154" s="77" t="s">
        <v>204</v>
      </c>
      <c r="T154" s="78" t="s">
        <v>205</v>
      </c>
      <c r="U154" s="165"/>
      <c r="V154" s="165"/>
      <c r="W154" s="165"/>
      <c r="X154" s="165"/>
      <c r="Y154" s="165"/>
      <c r="Z154" s="165"/>
      <c r="AA154" s="165"/>
      <c r="AB154" s="165"/>
      <c r="AC154" s="165"/>
      <c r="AD154" s="165"/>
      <c r="AE154" s="165"/>
    </row>
    <row r="155" spans="1:65" s="2" customFormat="1" ht="22.9" customHeight="1">
      <c r="A155" s="35"/>
      <c r="B155" s="36"/>
      <c r="C155" s="83" t="s">
        <v>206</v>
      </c>
      <c r="D155" s="37"/>
      <c r="E155" s="37"/>
      <c r="F155" s="37"/>
      <c r="G155" s="37"/>
      <c r="H155" s="37"/>
      <c r="I155" s="37"/>
      <c r="J155" s="172">
        <f>BK155</f>
        <v>0</v>
      </c>
      <c r="K155" s="37"/>
      <c r="L155" s="40"/>
      <c r="M155" s="79"/>
      <c r="N155" s="173"/>
      <c r="O155" s="80"/>
      <c r="P155" s="174">
        <f>P156+P173+P297+P363+P368+P402+P409</f>
        <v>0</v>
      </c>
      <c r="Q155" s="80"/>
      <c r="R155" s="174">
        <f>R156+R173+R297+R363+R368+R402+R409</f>
        <v>0</v>
      </c>
      <c r="S155" s="80"/>
      <c r="T155" s="175">
        <f>T156+T173+T297+T363+T368+T402+T409</f>
        <v>0</v>
      </c>
      <c r="U155" s="35"/>
      <c r="V155" s="35"/>
      <c r="W155" s="35"/>
      <c r="X155" s="35"/>
      <c r="Y155" s="35"/>
      <c r="Z155" s="35"/>
      <c r="AA155" s="35"/>
      <c r="AB155" s="35"/>
      <c r="AC155" s="35"/>
      <c r="AD155" s="35"/>
      <c r="AE155" s="35"/>
      <c r="AT155" s="18" t="s">
        <v>76</v>
      </c>
      <c r="AU155" s="18" t="s">
        <v>179</v>
      </c>
      <c r="BK155" s="176">
        <f>BK156+BK173+BK297+BK363+BK368+BK402+BK409</f>
        <v>0</v>
      </c>
    </row>
    <row r="156" spans="1:65" s="12" customFormat="1" ht="25.9" customHeight="1">
      <c r="B156" s="177"/>
      <c r="C156" s="178"/>
      <c r="D156" s="179" t="s">
        <v>76</v>
      </c>
      <c r="E156" s="180" t="s">
        <v>8928</v>
      </c>
      <c r="F156" s="180" t="s">
        <v>9983</v>
      </c>
      <c r="G156" s="178"/>
      <c r="H156" s="178"/>
      <c r="I156" s="181"/>
      <c r="J156" s="182">
        <f>BK156</f>
        <v>0</v>
      </c>
      <c r="K156" s="178"/>
      <c r="L156" s="183"/>
      <c r="M156" s="184"/>
      <c r="N156" s="185"/>
      <c r="O156" s="185"/>
      <c r="P156" s="186">
        <f>SUM(P157:P172)</f>
        <v>0</v>
      </c>
      <c r="Q156" s="185"/>
      <c r="R156" s="186">
        <f>SUM(R157:R172)</f>
        <v>0</v>
      </c>
      <c r="S156" s="185"/>
      <c r="T156" s="187">
        <f>SUM(T157:T172)</f>
        <v>0</v>
      </c>
      <c r="AR156" s="188" t="s">
        <v>85</v>
      </c>
      <c r="AT156" s="189" t="s">
        <v>76</v>
      </c>
      <c r="AU156" s="189" t="s">
        <v>77</v>
      </c>
      <c r="AY156" s="188" t="s">
        <v>209</v>
      </c>
      <c r="BK156" s="190">
        <f>SUM(BK157:BK172)</f>
        <v>0</v>
      </c>
    </row>
    <row r="157" spans="1:65" s="2" customFormat="1" ht="16.5" customHeight="1">
      <c r="A157" s="35"/>
      <c r="B157" s="36"/>
      <c r="C157" s="193" t="s">
        <v>85</v>
      </c>
      <c r="D157" s="193" t="s">
        <v>214</v>
      </c>
      <c r="E157" s="194" t="s">
        <v>9984</v>
      </c>
      <c r="F157" s="195" t="s">
        <v>9985</v>
      </c>
      <c r="G157" s="196" t="s">
        <v>2761</v>
      </c>
      <c r="H157" s="197">
        <v>3</v>
      </c>
      <c r="I157" s="198"/>
      <c r="J157" s="199">
        <f>ROUND(I157*H157,2)</f>
        <v>0</v>
      </c>
      <c r="K157" s="200"/>
      <c r="L157" s="40"/>
      <c r="M157" s="201" t="s">
        <v>1</v>
      </c>
      <c r="N157" s="202" t="s">
        <v>42</v>
      </c>
      <c r="O157" s="72"/>
      <c r="P157" s="203">
        <f>O157*H157</f>
        <v>0</v>
      </c>
      <c r="Q157" s="203">
        <v>0</v>
      </c>
      <c r="R157" s="203">
        <f>Q157*H157</f>
        <v>0</v>
      </c>
      <c r="S157" s="203">
        <v>0</v>
      </c>
      <c r="T157" s="204">
        <f>S157*H157</f>
        <v>0</v>
      </c>
      <c r="U157" s="35"/>
      <c r="V157" s="35"/>
      <c r="W157" s="35"/>
      <c r="X157" s="35"/>
      <c r="Y157" s="35"/>
      <c r="Z157" s="35"/>
      <c r="AA157" s="35"/>
      <c r="AB157" s="35"/>
      <c r="AC157" s="35"/>
      <c r="AD157" s="35"/>
      <c r="AE157" s="35"/>
      <c r="AR157" s="205" t="s">
        <v>218</v>
      </c>
      <c r="AT157" s="205" t="s">
        <v>214</v>
      </c>
      <c r="AU157" s="205" t="s">
        <v>85</v>
      </c>
      <c r="AY157" s="18" t="s">
        <v>209</v>
      </c>
      <c r="BE157" s="206">
        <f>IF(N157="základní",J157,0)</f>
        <v>0</v>
      </c>
      <c r="BF157" s="206">
        <f>IF(N157="snížená",J157,0)</f>
        <v>0</v>
      </c>
      <c r="BG157" s="206">
        <f>IF(N157="zákl. přenesená",J157,0)</f>
        <v>0</v>
      </c>
      <c r="BH157" s="206">
        <f>IF(N157="sníž. přenesená",J157,0)</f>
        <v>0</v>
      </c>
      <c r="BI157" s="206">
        <f>IF(N157="nulová",J157,0)</f>
        <v>0</v>
      </c>
      <c r="BJ157" s="18" t="s">
        <v>85</v>
      </c>
      <c r="BK157" s="206">
        <f>ROUND(I157*H157,2)</f>
        <v>0</v>
      </c>
      <c r="BL157" s="18" t="s">
        <v>218</v>
      </c>
      <c r="BM157" s="205" t="s">
        <v>9986</v>
      </c>
    </row>
    <row r="158" spans="1:65" s="2" customFormat="1" ht="58.5">
      <c r="A158" s="35"/>
      <c r="B158" s="36"/>
      <c r="C158" s="37"/>
      <c r="D158" s="214" t="s">
        <v>807</v>
      </c>
      <c r="E158" s="37"/>
      <c r="F158" s="256" t="s">
        <v>9987</v>
      </c>
      <c r="G158" s="37"/>
      <c r="H158" s="37"/>
      <c r="I158" s="257"/>
      <c r="J158" s="37"/>
      <c r="K158" s="37"/>
      <c r="L158" s="40"/>
      <c r="M158" s="258"/>
      <c r="N158" s="259"/>
      <c r="O158" s="72"/>
      <c r="P158" s="72"/>
      <c r="Q158" s="72"/>
      <c r="R158" s="72"/>
      <c r="S158" s="72"/>
      <c r="T158" s="73"/>
      <c r="U158" s="35"/>
      <c r="V158" s="35"/>
      <c r="W158" s="35"/>
      <c r="X158" s="35"/>
      <c r="Y158" s="35"/>
      <c r="Z158" s="35"/>
      <c r="AA158" s="35"/>
      <c r="AB158" s="35"/>
      <c r="AC158" s="35"/>
      <c r="AD158" s="35"/>
      <c r="AE158" s="35"/>
      <c r="AT158" s="18" t="s">
        <v>807</v>
      </c>
      <c r="AU158" s="18" t="s">
        <v>85</v>
      </c>
    </row>
    <row r="159" spans="1:65" s="2" customFormat="1" ht="16.5" customHeight="1">
      <c r="A159" s="35"/>
      <c r="B159" s="36"/>
      <c r="C159" s="193" t="s">
        <v>87</v>
      </c>
      <c r="D159" s="193" t="s">
        <v>214</v>
      </c>
      <c r="E159" s="194" t="s">
        <v>9988</v>
      </c>
      <c r="F159" s="195" t="s">
        <v>9989</v>
      </c>
      <c r="G159" s="196" t="s">
        <v>1088</v>
      </c>
      <c r="H159" s="197">
        <v>1</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85</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9990</v>
      </c>
    </row>
    <row r="160" spans="1:65" s="2" customFormat="1" ht="16.5" customHeight="1">
      <c r="A160" s="35"/>
      <c r="B160" s="36"/>
      <c r="C160" s="193" t="s">
        <v>226</v>
      </c>
      <c r="D160" s="193" t="s">
        <v>214</v>
      </c>
      <c r="E160" s="194" t="s">
        <v>9991</v>
      </c>
      <c r="F160" s="195" t="s">
        <v>9992</v>
      </c>
      <c r="G160" s="196" t="s">
        <v>1088</v>
      </c>
      <c r="H160" s="197">
        <v>1</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85</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9993</v>
      </c>
    </row>
    <row r="161" spans="1:65" s="2" customFormat="1" ht="16.5" customHeight="1">
      <c r="A161" s="35"/>
      <c r="B161" s="36"/>
      <c r="C161" s="193" t="s">
        <v>218</v>
      </c>
      <c r="D161" s="193" t="s">
        <v>214</v>
      </c>
      <c r="E161" s="194" t="s">
        <v>9994</v>
      </c>
      <c r="F161" s="195" t="s">
        <v>9995</v>
      </c>
      <c r="G161" s="196" t="s">
        <v>1088</v>
      </c>
      <c r="H161" s="197">
        <v>1</v>
      </c>
      <c r="I161" s="198"/>
      <c r="J161" s="199">
        <f>ROUND(I161*H161,2)</f>
        <v>0</v>
      </c>
      <c r="K161" s="200"/>
      <c r="L161" s="40"/>
      <c r="M161" s="201" t="s">
        <v>1</v>
      </c>
      <c r="N161" s="202"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218</v>
      </c>
      <c r="AT161" s="205" t="s">
        <v>214</v>
      </c>
      <c r="AU161" s="205" t="s">
        <v>85</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9996</v>
      </c>
    </row>
    <row r="162" spans="1:65" s="2" customFormat="1" ht="16.5" customHeight="1">
      <c r="A162" s="35"/>
      <c r="B162" s="36"/>
      <c r="C162" s="193" t="s">
        <v>233</v>
      </c>
      <c r="D162" s="193" t="s">
        <v>214</v>
      </c>
      <c r="E162" s="194" t="s">
        <v>9997</v>
      </c>
      <c r="F162" s="195" t="s">
        <v>9998</v>
      </c>
      <c r="G162" s="196" t="s">
        <v>1088</v>
      </c>
      <c r="H162" s="197">
        <v>1</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85</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9999</v>
      </c>
    </row>
    <row r="163" spans="1:65" s="2" customFormat="1" ht="29.25">
      <c r="A163" s="35"/>
      <c r="B163" s="36"/>
      <c r="C163" s="37"/>
      <c r="D163" s="214" t="s">
        <v>807</v>
      </c>
      <c r="E163" s="37"/>
      <c r="F163" s="256" t="s">
        <v>10000</v>
      </c>
      <c r="G163" s="37"/>
      <c r="H163" s="37"/>
      <c r="I163" s="257"/>
      <c r="J163" s="37"/>
      <c r="K163" s="37"/>
      <c r="L163" s="40"/>
      <c r="M163" s="258"/>
      <c r="N163" s="259"/>
      <c r="O163" s="72"/>
      <c r="P163" s="72"/>
      <c r="Q163" s="72"/>
      <c r="R163" s="72"/>
      <c r="S163" s="72"/>
      <c r="T163" s="73"/>
      <c r="U163" s="35"/>
      <c r="V163" s="35"/>
      <c r="W163" s="35"/>
      <c r="X163" s="35"/>
      <c r="Y163" s="35"/>
      <c r="Z163" s="35"/>
      <c r="AA163" s="35"/>
      <c r="AB163" s="35"/>
      <c r="AC163" s="35"/>
      <c r="AD163" s="35"/>
      <c r="AE163" s="35"/>
      <c r="AT163" s="18" t="s">
        <v>807</v>
      </c>
      <c r="AU163" s="18" t="s">
        <v>85</v>
      </c>
    </row>
    <row r="164" spans="1:65" s="2" customFormat="1" ht="16.5" customHeight="1">
      <c r="A164" s="35"/>
      <c r="B164" s="36"/>
      <c r="C164" s="193" t="s">
        <v>238</v>
      </c>
      <c r="D164" s="193" t="s">
        <v>214</v>
      </c>
      <c r="E164" s="194" t="s">
        <v>10001</v>
      </c>
      <c r="F164" s="195" t="s">
        <v>10002</v>
      </c>
      <c r="G164" s="196" t="s">
        <v>1088</v>
      </c>
      <c r="H164" s="197">
        <v>1</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85</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10003</v>
      </c>
    </row>
    <row r="165" spans="1:65" s="2" customFormat="1" ht="29.25">
      <c r="A165" s="35"/>
      <c r="B165" s="36"/>
      <c r="C165" s="37"/>
      <c r="D165" s="214" t="s">
        <v>807</v>
      </c>
      <c r="E165" s="37"/>
      <c r="F165" s="256" t="s">
        <v>10004</v>
      </c>
      <c r="G165" s="37"/>
      <c r="H165" s="37"/>
      <c r="I165" s="257"/>
      <c r="J165" s="37"/>
      <c r="K165" s="37"/>
      <c r="L165" s="40"/>
      <c r="M165" s="258"/>
      <c r="N165" s="259"/>
      <c r="O165" s="72"/>
      <c r="P165" s="72"/>
      <c r="Q165" s="72"/>
      <c r="R165" s="72"/>
      <c r="S165" s="72"/>
      <c r="T165" s="73"/>
      <c r="U165" s="35"/>
      <c r="V165" s="35"/>
      <c r="W165" s="35"/>
      <c r="X165" s="35"/>
      <c r="Y165" s="35"/>
      <c r="Z165" s="35"/>
      <c r="AA165" s="35"/>
      <c r="AB165" s="35"/>
      <c r="AC165" s="35"/>
      <c r="AD165" s="35"/>
      <c r="AE165" s="35"/>
      <c r="AT165" s="18" t="s">
        <v>807</v>
      </c>
      <c r="AU165" s="18" t="s">
        <v>85</v>
      </c>
    </row>
    <row r="166" spans="1:65" s="2" customFormat="1" ht="16.5" customHeight="1">
      <c r="A166" s="35"/>
      <c r="B166" s="36"/>
      <c r="C166" s="193" t="s">
        <v>242</v>
      </c>
      <c r="D166" s="193" t="s">
        <v>214</v>
      </c>
      <c r="E166" s="194" t="s">
        <v>10005</v>
      </c>
      <c r="F166" s="195" t="s">
        <v>10006</v>
      </c>
      <c r="G166" s="196" t="s">
        <v>2761</v>
      </c>
      <c r="H166" s="197">
        <v>1</v>
      </c>
      <c r="I166" s="198"/>
      <c r="J166" s="199">
        <f>ROUND(I166*H166,2)</f>
        <v>0</v>
      </c>
      <c r="K166" s="200"/>
      <c r="L166" s="40"/>
      <c r="M166" s="201" t="s">
        <v>1</v>
      </c>
      <c r="N166" s="202" t="s">
        <v>42</v>
      </c>
      <c r="O166" s="72"/>
      <c r="P166" s="203">
        <f>O166*H166</f>
        <v>0</v>
      </c>
      <c r="Q166" s="203">
        <v>0</v>
      </c>
      <c r="R166" s="203">
        <f>Q166*H166</f>
        <v>0</v>
      </c>
      <c r="S166" s="203">
        <v>0</v>
      </c>
      <c r="T166" s="204">
        <f>S166*H166</f>
        <v>0</v>
      </c>
      <c r="U166" s="35"/>
      <c r="V166" s="35"/>
      <c r="W166" s="35"/>
      <c r="X166" s="35"/>
      <c r="Y166" s="35"/>
      <c r="Z166" s="35"/>
      <c r="AA166" s="35"/>
      <c r="AB166" s="35"/>
      <c r="AC166" s="35"/>
      <c r="AD166" s="35"/>
      <c r="AE166" s="35"/>
      <c r="AR166" s="205" t="s">
        <v>218</v>
      </c>
      <c r="AT166" s="205" t="s">
        <v>214</v>
      </c>
      <c r="AU166" s="205" t="s">
        <v>85</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10007</v>
      </c>
    </row>
    <row r="167" spans="1:65" s="2" customFormat="1" ht="16.5" customHeight="1">
      <c r="A167" s="35"/>
      <c r="B167" s="36"/>
      <c r="C167" s="193" t="s">
        <v>246</v>
      </c>
      <c r="D167" s="193" t="s">
        <v>214</v>
      </c>
      <c r="E167" s="194" t="s">
        <v>10008</v>
      </c>
      <c r="F167" s="195" t="s">
        <v>10009</v>
      </c>
      <c r="G167" s="196" t="s">
        <v>2761</v>
      </c>
      <c r="H167" s="197">
        <v>2</v>
      </c>
      <c r="I167" s="198"/>
      <c r="J167" s="199">
        <f>ROUND(I167*H167,2)</f>
        <v>0</v>
      </c>
      <c r="K167" s="200"/>
      <c r="L167" s="40"/>
      <c r="M167" s="201" t="s">
        <v>1</v>
      </c>
      <c r="N167" s="202"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218</v>
      </c>
      <c r="AT167" s="205" t="s">
        <v>214</v>
      </c>
      <c r="AU167" s="205" t="s">
        <v>85</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218</v>
      </c>
      <c r="BM167" s="205" t="s">
        <v>10010</v>
      </c>
    </row>
    <row r="168" spans="1:65" s="2" customFormat="1" ht="16.5" customHeight="1">
      <c r="A168" s="35"/>
      <c r="B168" s="36"/>
      <c r="C168" s="193" t="s">
        <v>210</v>
      </c>
      <c r="D168" s="193" t="s">
        <v>214</v>
      </c>
      <c r="E168" s="194" t="s">
        <v>10011</v>
      </c>
      <c r="F168" s="195" t="s">
        <v>10012</v>
      </c>
      <c r="G168" s="196" t="s">
        <v>2761</v>
      </c>
      <c r="H168" s="197">
        <v>2</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85</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10013</v>
      </c>
    </row>
    <row r="169" spans="1:65" s="2" customFormat="1" ht="16.5" customHeight="1">
      <c r="A169" s="35"/>
      <c r="B169" s="36"/>
      <c r="C169" s="193" t="s">
        <v>253</v>
      </c>
      <c r="D169" s="193" t="s">
        <v>214</v>
      </c>
      <c r="E169" s="194" t="s">
        <v>10014</v>
      </c>
      <c r="F169" s="195" t="s">
        <v>10015</v>
      </c>
      <c r="G169" s="196" t="s">
        <v>10016</v>
      </c>
      <c r="H169" s="197">
        <v>1700</v>
      </c>
      <c r="I169" s="198"/>
      <c r="J169" s="199">
        <f>ROUND(I169*H169,2)</f>
        <v>0</v>
      </c>
      <c r="K169" s="200"/>
      <c r="L169" s="40"/>
      <c r="M169" s="201" t="s">
        <v>1</v>
      </c>
      <c r="N169" s="202" t="s">
        <v>42</v>
      </c>
      <c r="O169" s="72"/>
      <c r="P169" s="203">
        <f>O169*H169</f>
        <v>0</v>
      </c>
      <c r="Q169" s="203">
        <v>0</v>
      </c>
      <c r="R169" s="203">
        <f>Q169*H169</f>
        <v>0</v>
      </c>
      <c r="S169" s="203">
        <v>0</v>
      </c>
      <c r="T169" s="204">
        <f>S169*H169</f>
        <v>0</v>
      </c>
      <c r="U169" s="35"/>
      <c r="V169" s="35"/>
      <c r="W169" s="35"/>
      <c r="X169" s="35"/>
      <c r="Y169" s="35"/>
      <c r="Z169" s="35"/>
      <c r="AA169" s="35"/>
      <c r="AB169" s="35"/>
      <c r="AC169" s="35"/>
      <c r="AD169" s="35"/>
      <c r="AE169" s="35"/>
      <c r="AR169" s="205" t="s">
        <v>218</v>
      </c>
      <c r="AT169" s="205" t="s">
        <v>214</v>
      </c>
      <c r="AU169" s="205" t="s">
        <v>85</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218</v>
      </c>
      <c r="BM169" s="205" t="s">
        <v>10017</v>
      </c>
    </row>
    <row r="170" spans="1:65" s="2" customFormat="1" ht="19.5">
      <c r="A170" s="35"/>
      <c r="B170" s="36"/>
      <c r="C170" s="37"/>
      <c r="D170" s="214" t="s">
        <v>807</v>
      </c>
      <c r="E170" s="37"/>
      <c r="F170" s="256" t="s">
        <v>10018</v>
      </c>
      <c r="G170" s="37"/>
      <c r="H170" s="37"/>
      <c r="I170" s="257"/>
      <c r="J170" s="37"/>
      <c r="K170" s="37"/>
      <c r="L170" s="40"/>
      <c r="M170" s="258"/>
      <c r="N170" s="259"/>
      <c r="O170" s="72"/>
      <c r="P170" s="72"/>
      <c r="Q170" s="72"/>
      <c r="R170" s="72"/>
      <c r="S170" s="72"/>
      <c r="T170" s="73"/>
      <c r="U170" s="35"/>
      <c r="V170" s="35"/>
      <c r="W170" s="35"/>
      <c r="X170" s="35"/>
      <c r="Y170" s="35"/>
      <c r="Z170" s="35"/>
      <c r="AA170" s="35"/>
      <c r="AB170" s="35"/>
      <c r="AC170" s="35"/>
      <c r="AD170" s="35"/>
      <c r="AE170" s="35"/>
      <c r="AT170" s="18" t="s">
        <v>807</v>
      </c>
      <c r="AU170" s="18" t="s">
        <v>85</v>
      </c>
    </row>
    <row r="171" spans="1:65" s="2" customFormat="1" ht="16.5" customHeight="1">
      <c r="A171" s="35"/>
      <c r="B171" s="36"/>
      <c r="C171" s="193" t="s">
        <v>257</v>
      </c>
      <c r="D171" s="193" t="s">
        <v>214</v>
      </c>
      <c r="E171" s="194" t="s">
        <v>10019</v>
      </c>
      <c r="F171" s="195" t="s">
        <v>10020</v>
      </c>
      <c r="G171" s="196" t="s">
        <v>2761</v>
      </c>
      <c r="H171" s="197">
        <v>1</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85</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10021</v>
      </c>
    </row>
    <row r="172" spans="1:65" s="2" customFormat="1" ht="16.5" customHeight="1">
      <c r="A172" s="35"/>
      <c r="B172" s="36"/>
      <c r="C172" s="193" t="s">
        <v>261</v>
      </c>
      <c r="D172" s="193" t="s">
        <v>214</v>
      </c>
      <c r="E172" s="194" t="s">
        <v>10022</v>
      </c>
      <c r="F172" s="195" t="s">
        <v>1091</v>
      </c>
      <c r="G172" s="196" t="s">
        <v>7332</v>
      </c>
      <c r="H172" s="274"/>
      <c r="I172" s="198"/>
      <c r="J172" s="199">
        <f>ROUND(I172*H172,2)</f>
        <v>0</v>
      </c>
      <c r="K172" s="200"/>
      <c r="L172" s="40"/>
      <c r="M172" s="201" t="s">
        <v>1</v>
      </c>
      <c r="N172" s="202" t="s">
        <v>42</v>
      </c>
      <c r="O172" s="72"/>
      <c r="P172" s="203">
        <f>O172*H172</f>
        <v>0</v>
      </c>
      <c r="Q172" s="203">
        <v>0</v>
      </c>
      <c r="R172" s="203">
        <f>Q172*H172</f>
        <v>0</v>
      </c>
      <c r="S172" s="203">
        <v>0</v>
      </c>
      <c r="T172" s="204">
        <f>S172*H172</f>
        <v>0</v>
      </c>
      <c r="U172" s="35"/>
      <c r="V172" s="35"/>
      <c r="W172" s="35"/>
      <c r="X172" s="35"/>
      <c r="Y172" s="35"/>
      <c r="Z172" s="35"/>
      <c r="AA172" s="35"/>
      <c r="AB172" s="35"/>
      <c r="AC172" s="35"/>
      <c r="AD172" s="35"/>
      <c r="AE172" s="35"/>
      <c r="AR172" s="205" t="s">
        <v>218</v>
      </c>
      <c r="AT172" s="205" t="s">
        <v>214</v>
      </c>
      <c r="AU172" s="205" t="s">
        <v>85</v>
      </c>
      <c r="AY172" s="18" t="s">
        <v>209</v>
      </c>
      <c r="BE172" s="206">
        <f>IF(N172="základní",J172,0)</f>
        <v>0</v>
      </c>
      <c r="BF172" s="206">
        <f>IF(N172="snížená",J172,0)</f>
        <v>0</v>
      </c>
      <c r="BG172" s="206">
        <f>IF(N172="zákl. přenesená",J172,0)</f>
        <v>0</v>
      </c>
      <c r="BH172" s="206">
        <f>IF(N172="sníž. přenesená",J172,0)</f>
        <v>0</v>
      </c>
      <c r="BI172" s="206">
        <f>IF(N172="nulová",J172,0)</f>
        <v>0</v>
      </c>
      <c r="BJ172" s="18" t="s">
        <v>85</v>
      </c>
      <c r="BK172" s="206">
        <f>ROUND(I172*H172,2)</f>
        <v>0</v>
      </c>
      <c r="BL172" s="18" t="s">
        <v>218</v>
      </c>
      <c r="BM172" s="205" t="s">
        <v>10023</v>
      </c>
    </row>
    <row r="173" spans="1:65" s="12" customFormat="1" ht="25.9" customHeight="1">
      <c r="B173" s="177"/>
      <c r="C173" s="178"/>
      <c r="D173" s="179" t="s">
        <v>76</v>
      </c>
      <c r="E173" s="180" t="s">
        <v>9125</v>
      </c>
      <c r="F173" s="180" t="s">
        <v>10024</v>
      </c>
      <c r="G173" s="178"/>
      <c r="H173" s="178"/>
      <c r="I173" s="181"/>
      <c r="J173" s="182">
        <f>BK173</f>
        <v>0</v>
      </c>
      <c r="K173" s="178"/>
      <c r="L173" s="183"/>
      <c r="M173" s="184"/>
      <c r="N173" s="185"/>
      <c r="O173" s="185"/>
      <c r="P173" s="186">
        <f>P174+P191+P212+P214+P216+P225+P230+P235+P238+P253+P258+P267+P271+P274+P276+P281+P283+P285+P287+P289+P292</f>
        <v>0</v>
      </c>
      <c r="Q173" s="185"/>
      <c r="R173" s="186">
        <f>R174+R191+R212+R214+R216+R225+R230+R235+R238+R253+R258+R267+R271+R274+R276+R281+R283+R285+R287+R289+R292</f>
        <v>0</v>
      </c>
      <c r="S173" s="185"/>
      <c r="T173" s="187">
        <f>T174+T191+T212+T214+T216+T225+T230+T235+T238+T253+T258+T267+T271+T274+T276+T281+T283+T285+T287+T289+T292</f>
        <v>0</v>
      </c>
      <c r="AR173" s="188" t="s">
        <v>85</v>
      </c>
      <c r="AT173" s="189" t="s">
        <v>76</v>
      </c>
      <c r="AU173" s="189" t="s">
        <v>77</v>
      </c>
      <c r="AY173" s="188" t="s">
        <v>209</v>
      </c>
      <c r="BK173" s="190">
        <f>BK174+BK191+BK212+BK214+BK216+BK225+BK230+BK235+BK238+BK253+BK258+BK267+BK271+BK274+BK276+BK281+BK283+BK285+BK287+BK289+BK292</f>
        <v>0</v>
      </c>
    </row>
    <row r="174" spans="1:65" s="12" customFormat="1" ht="22.9" customHeight="1">
      <c r="B174" s="177"/>
      <c r="C174" s="178"/>
      <c r="D174" s="179" t="s">
        <v>76</v>
      </c>
      <c r="E174" s="191" t="s">
        <v>9170</v>
      </c>
      <c r="F174" s="191" t="s">
        <v>10025</v>
      </c>
      <c r="G174" s="178"/>
      <c r="H174" s="178"/>
      <c r="I174" s="181"/>
      <c r="J174" s="192">
        <f>BK174</f>
        <v>0</v>
      </c>
      <c r="K174" s="178"/>
      <c r="L174" s="183"/>
      <c r="M174" s="184"/>
      <c r="N174" s="185"/>
      <c r="O174" s="185"/>
      <c r="P174" s="186">
        <f>SUM(P175:P190)</f>
        <v>0</v>
      </c>
      <c r="Q174" s="185"/>
      <c r="R174" s="186">
        <f>SUM(R175:R190)</f>
        <v>0</v>
      </c>
      <c r="S174" s="185"/>
      <c r="T174" s="187">
        <f>SUM(T175:T190)</f>
        <v>0</v>
      </c>
      <c r="AR174" s="188" t="s">
        <v>85</v>
      </c>
      <c r="AT174" s="189" t="s">
        <v>76</v>
      </c>
      <c r="AU174" s="189" t="s">
        <v>85</v>
      </c>
      <c r="AY174" s="188" t="s">
        <v>209</v>
      </c>
      <c r="BK174" s="190">
        <f>SUM(BK175:BK190)</f>
        <v>0</v>
      </c>
    </row>
    <row r="175" spans="1:65" s="2" customFormat="1" ht="16.5" customHeight="1">
      <c r="A175" s="35"/>
      <c r="B175" s="36"/>
      <c r="C175" s="193" t="s">
        <v>265</v>
      </c>
      <c r="D175" s="193" t="s">
        <v>214</v>
      </c>
      <c r="E175" s="194" t="s">
        <v>10026</v>
      </c>
      <c r="F175" s="195" t="s">
        <v>10027</v>
      </c>
      <c r="G175" s="196" t="s">
        <v>318</v>
      </c>
      <c r="H175" s="197">
        <v>24</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218</v>
      </c>
      <c r="AT175" s="205" t="s">
        <v>214</v>
      </c>
      <c r="AU175" s="205" t="s">
        <v>87</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10028</v>
      </c>
    </row>
    <row r="176" spans="1:65" s="2" customFormat="1" ht="48.75">
      <c r="A176" s="35"/>
      <c r="B176" s="36"/>
      <c r="C176" s="37"/>
      <c r="D176" s="214" t="s">
        <v>807</v>
      </c>
      <c r="E176" s="37"/>
      <c r="F176" s="256" t="s">
        <v>10029</v>
      </c>
      <c r="G176" s="37"/>
      <c r="H176" s="37"/>
      <c r="I176" s="257"/>
      <c r="J176" s="37"/>
      <c r="K176" s="37"/>
      <c r="L176" s="40"/>
      <c r="M176" s="258"/>
      <c r="N176" s="259"/>
      <c r="O176" s="72"/>
      <c r="P176" s="72"/>
      <c r="Q176" s="72"/>
      <c r="R176" s="72"/>
      <c r="S176" s="72"/>
      <c r="T176" s="73"/>
      <c r="U176" s="35"/>
      <c r="V176" s="35"/>
      <c r="W176" s="35"/>
      <c r="X176" s="35"/>
      <c r="Y176" s="35"/>
      <c r="Z176" s="35"/>
      <c r="AA176" s="35"/>
      <c r="AB176" s="35"/>
      <c r="AC176" s="35"/>
      <c r="AD176" s="35"/>
      <c r="AE176" s="35"/>
      <c r="AT176" s="18" t="s">
        <v>807</v>
      </c>
      <c r="AU176" s="18" t="s">
        <v>87</v>
      </c>
    </row>
    <row r="177" spans="1:65" s="2" customFormat="1" ht="16.5" customHeight="1">
      <c r="A177" s="35"/>
      <c r="B177" s="36"/>
      <c r="C177" s="193" t="s">
        <v>269</v>
      </c>
      <c r="D177" s="193" t="s">
        <v>214</v>
      </c>
      <c r="E177" s="194" t="s">
        <v>10030</v>
      </c>
      <c r="F177" s="195" t="s">
        <v>10031</v>
      </c>
      <c r="G177" s="196" t="s">
        <v>10032</v>
      </c>
      <c r="H177" s="197">
        <v>18</v>
      </c>
      <c r="I177" s="198"/>
      <c r="J177" s="199">
        <f>ROUND(I177*H177,2)</f>
        <v>0</v>
      </c>
      <c r="K177" s="200"/>
      <c r="L177" s="40"/>
      <c r="M177" s="201" t="s">
        <v>1</v>
      </c>
      <c r="N177" s="202" t="s">
        <v>42</v>
      </c>
      <c r="O177" s="72"/>
      <c r="P177" s="203">
        <f>O177*H177</f>
        <v>0</v>
      </c>
      <c r="Q177" s="203">
        <v>0</v>
      </c>
      <c r="R177" s="203">
        <f>Q177*H177</f>
        <v>0</v>
      </c>
      <c r="S177" s="203">
        <v>0</v>
      </c>
      <c r="T177" s="204">
        <f>S177*H177</f>
        <v>0</v>
      </c>
      <c r="U177" s="35"/>
      <c r="V177" s="35"/>
      <c r="W177" s="35"/>
      <c r="X177" s="35"/>
      <c r="Y177" s="35"/>
      <c r="Z177" s="35"/>
      <c r="AA177" s="35"/>
      <c r="AB177" s="35"/>
      <c r="AC177" s="35"/>
      <c r="AD177" s="35"/>
      <c r="AE177" s="35"/>
      <c r="AR177" s="205" t="s">
        <v>218</v>
      </c>
      <c r="AT177" s="205" t="s">
        <v>214</v>
      </c>
      <c r="AU177" s="205" t="s">
        <v>87</v>
      </c>
      <c r="AY177" s="18" t="s">
        <v>209</v>
      </c>
      <c r="BE177" s="206">
        <f>IF(N177="základní",J177,0)</f>
        <v>0</v>
      </c>
      <c r="BF177" s="206">
        <f>IF(N177="snížená",J177,0)</f>
        <v>0</v>
      </c>
      <c r="BG177" s="206">
        <f>IF(N177="zákl. přenesená",J177,0)</f>
        <v>0</v>
      </c>
      <c r="BH177" s="206">
        <f>IF(N177="sníž. přenesená",J177,0)</f>
        <v>0</v>
      </c>
      <c r="BI177" s="206">
        <f>IF(N177="nulová",J177,0)</f>
        <v>0</v>
      </c>
      <c r="BJ177" s="18" t="s">
        <v>85</v>
      </c>
      <c r="BK177" s="206">
        <f>ROUND(I177*H177,2)</f>
        <v>0</v>
      </c>
      <c r="BL177" s="18" t="s">
        <v>218</v>
      </c>
      <c r="BM177" s="205" t="s">
        <v>10033</v>
      </c>
    </row>
    <row r="178" spans="1:65" s="2" customFormat="1" ht="48.75">
      <c r="A178" s="35"/>
      <c r="B178" s="36"/>
      <c r="C178" s="37"/>
      <c r="D178" s="214" t="s">
        <v>807</v>
      </c>
      <c r="E178" s="37"/>
      <c r="F178" s="256" t="s">
        <v>10029</v>
      </c>
      <c r="G178" s="37"/>
      <c r="H178" s="37"/>
      <c r="I178" s="257"/>
      <c r="J178" s="37"/>
      <c r="K178" s="37"/>
      <c r="L178" s="40"/>
      <c r="M178" s="258"/>
      <c r="N178" s="259"/>
      <c r="O178" s="72"/>
      <c r="P178" s="72"/>
      <c r="Q178" s="72"/>
      <c r="R178" s="72"/>
      <c r="S178" s="72"/>
      <c r="T178" s="73"/>
      <c r="U178" s="35"/>
      <c r="V178" s="35"/>
      <c r="W178" s="35"/>
      <c r="X178" s="35"/>
      <c r="Y178" s="35"/>
      <c r="Z178" s="35"/>
      <c r="AA178" s="35"/>
      <c r="AB178" s="35"/>
      <c r="AC178" s="35"/>
      <c r="AD178" s="35"/>
      <c r="AE178" s="35"/>
      <c r="AT178" s="18" t="s">
        <v>807</v>
      </c>
      <c r="AU178" s="18" t="s">
        <v>87</v>
      </c>
    </row>
    <row r="179" spans="1:65" s="2" customFormat="1" ht="16.5" customHeight="1">
      <c r="A179" s="35"/>
      <c r="B179" s="36"/>
      <c r="C179" s="193" t="s">
        <v>8</v>
      </c>
      <c r="D179" s="193" t="s">
        <v>214</v>
      </c>
      <c r="E179" s="194" t="s">
        <v>10034</v>
      </c>
      <c r="F179" s="195" t="s">
        <v>10035</v>
      </c>
      <c r="G179" s="196" t="s">
        <v>10032</v>
      </c>
      <c r="H179" s="197">
        <v>15</v>
      </c>
      <c r="I179" s="198"/>
      <c r="J179" s="199">
        <f>ROUND(I179*H179,2)</f>
        <v>0</v>
      </c>
      <c r="K179" s="200"/>
      <c r="L179" s="40"/>
      <c r="M179" s="201" t="s">
        <v>1</v>
      </c>
      <c r="N179" s="202" t="s">
        <v>42</v>
      </c>
      <c r="O179" s="72"/>
      <c r="P179" s="203">
        <f>O179*H179</f>
        <v>0</v>
      </c>
      <c r="Q179" s="203">
        <v>0</v>
      </c>
      <c r="R179" s="203">
        <f>Q179*H179</f>
        <v>0</v>
      </c>
      <c r="S179" s="203">
        <v>0</v>
      </c>
      <c r="T179" s="204">
        <f>S179*H179</f>
        <v>0</v>
      </c>
      <c r="U179" s="35"/>
      <c r="V179" s="35"/>
      <c r="W179" s="35"/>
      <c r="X179" s="35"/>
      <c r="Y179" s="35"/>
      <c r="Z179" s="35"/>
      <c r="AA179" s="35"/>
      <c r="AB179" s="35"/>
      <c r="AC179" s="35"/>
      <c r="AD179" s="35"/>
      <c r="AE179" s="35"/>
      <c r="AR179" s="205" t="s">
        <v>218</v>
      </c>
      <c r="AT179" s="205" t="s">
        <v>214</v>
      </c>
      <c r="AU179" s="205" t="s">
        <v>87</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218</v>
      </c>
      <c r="BM179" s="205" t="s">
        <v>10036</v>
      </c>
    </row>
    <row r="180" spans="1:65" s="2" customFormat="1" ht="48.75">
      <c r="A180" s="35"/>
      <c r="B180" s="36"/>
      <c r="C180" s="37"/>
      <c r="D180" s="214" t="s">
        <v>807</v>
      </c>
      <c r="E180" s="37"/>
      <c r="F180" s="256" t="s">
        <v>10029</v>
      </c>
      <c r="G180" s="37"/>
      <c r="H180" s="37"/>
      <c r="I180" s="257"/>
      <c r="J180" s="37"/>
      <c r="K180" s="37"/>
      <c r="L180" s="40"/>
      <c r="M180" s="258"/>
      <c r="N180" s="259"/>
      <c r="O180" s="72"/>
      <c r="P180" s="72"/>
      <c r="Q180" s="72"/>
      <c r="R180" s="72"/>
      <c r="S180" s="72"/>
      <c r="T180" s="73"/>
      <c r="U180" s="35"/>
      <c r="V180" s="35"/>
      <c r="W180" s="35"/>
      <c r="X180" s="35"/>
      <c r="Y180" s="35"/>
      <c r="Z180" s="35"/>
      <c r="AA180" s="35"/>
      <c r="AB180" s="35"/>
      <c r="AC180" s="35"/>
      <c r="AD180" s="35"/>
      <c r="AE180" s="35"/>
      <c r="AT180" s="18" t="s">
        <v>807</v>
      </c>
      <c r="AU180" s="18" t="s">
        <v>87</v>
      </c>
    </row>
    <row r="181" spans="1:65" s="2" customFormat="1" ht="16.5" customHeight="1">
      <c r="A181" s="35"/>
      <c r="B181" s="36"/>
      <c r="C181" s="193" t="s">
        <v>276</v>
      </c>
      <c r="D181" s="193" t="s">
        <v>214</v>
      </c>
      <c r="E181" s="194" t="s">
        <v>10037</v>
      </c>
      <c r="F181" s="195" t="s">
        <v>10038</v>
      </c>
      <c r="G181" s="196" t="s">
        <v>10032</v>
      </c>
      <c r="H181" s="197">
        <v>28</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218</v>
      </c>
      <c r="AT181" s="205" t="s">
        <v>214</v>
      </c>
      <c r="AU181" s="205" t="s">
        <v>87</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10039</v>
      </c>
    </row>
    <row r="182" spans="1:65" s="2" customFormat="1" ht="48.75">
      <c r="A182" s="35"/>
      <c r="B182" s="36"/>
      <c r="C182" s="37"/>
      <c r="D182" s="214" t="s">
        <v>807</v>
      </c>
      <c r="E182" s="37"/>
      <c r="F182" s="256" t="s">
        <v>10029</v>
      </c>
      <c r="G182" s="37"/>
      <c r="H182" s="37"/>
      <c r="I182" s="257"/>
      <c r="J182" s="37"/>
      <c r="K182" s="37"/>
      <c r="L182" s="40"/>
      <c r="M182" s="258"/>
      <c r="N182" s="259"/>
      <c r="O182" s="72"/>
      <c r="P182" s="72"/>
      <c r="Q182" s="72"/>
      <c r="R182" s="72"/>
      <c r="S182" s="72"/>
      <c r="T182" s="73"/>
      <c r="U182" s="35"/>
      <c r="V182" s="35"/>
      <c r="W182" s="35"/>
      <c r="X182" s="35"/>
      <c r="Y182" s="35"/>
      <c r="Z182" s="35"/>
      <c r="AA182" s="35"/>
      <c r="AB182" s="35"/>
      <c r="AC182" s="35"/>
      <c r="AD182" s="35"/>
      <c r="AE182" s="35"/>
      <c r="AT182" s="18" t="s">
        <v>807</v>
      </c>
      <c r="AU182" s="18" t="s">
        <v>87</v>
      </c>
    </row>
    <row r="183" spans="1:65" s="2" customFormat="1" ht="16.5" customHeight="1">
      <c r="A183" s="35"/>
      <c r="B183" s="36"/>
      <c r="C183" s="193" t="s">
        <v>280</v>
      </c>
      <c r="D183" s="193" t="s">
        <v>214</v>
      </c>
      <c r="E183" s="194" t="s">
        <v>10040</v>
      </c>
      <c r="F183" s="195" t="s">
        <v>10041</v>
      </c>
      <c r="G183" s="196" t="s">
        <v>10032</v>
      </c>
      <c r="H183" s="197">
        <v>36</v>
      </c>
      <c r="I183" s="198"/>
      <c r="J183" s="199">
        <f>ROUND(I183*H183,2)</f>
        <v>0</v>
      </c>
      <c r="K183" s="200"/>
      <c r="L183" s="40"/>
      <c r="M183" s="201" t="s">
        <v>1</v>
      </c>
      <c r="N183" s="202" t="s">
        <v>42</v>
      </c>
      <c r="O183" s="72"/>
      <c r="P183" s="203">
        <f>O183*H183</f>
        <v>0</v>
      </c>
      <c r="Q183" s="203">
        <v>0</v>
      </c>
      <c r="R183" s="203">
        <f>Q183*H183</f>
        <v>0</v>
      </c>
      <c r="S183" s="203">
        <v>0</v>
      </c>
      <c r="T183" s="204">
        <f>S183*H183</f>
        <v>0</v>
      </c>
      <c r="U183" s="35"/>
      <c r="V183" s="35"/>
      <c r="W183" s="35"/>
      <c r="X183" s="35"/>
      <c r="Y183" s="35"/>
      <c r="Z183" s="35"/>
      <c r="AA183" s="35"/>
      <c r="AB183" s="35"/>
      <c r="AC183" s="35"/>
      <c r="AD183" s="35"/>
      <c r="AE183" s="35"/>
      <c r="AR183" s="205" t="s">
        <v>218</v>
      </c>
      <c r="AT183" s="205" t="s">
        <v>214</v>
      </c>
      <c r="AU183" s="205" t="s">
        <v>87</v>
      </c>
      <c r="AY183" s="18" t="s">
        <v>209</v>
      </c>
      <c r="BE183" s="206">
        <f>IF(N183="základní",J183,0)</f>
        <v>0</v>
      </c>
      <c r="BF183" s="206">
        <f>IF(N183="snížená",J183,0)</f>
        <v>0</v>
      </c>
      <c r="BG183" s="206">
        <f>IF(N183="zákl. přenesená",J183,0)</f>
        <v>0</v>
      </c>
      <c r="BH183" s="206">
        <f>IF(N183="sníž. přenesená",J183,0)</f>
        <v>0</v>
      </c>
      <c r="BI183" s="206">
        <f>IF(N183="nulová",J183,0)</f>
        <v>0</v>
      </c>
      <c r="BJ183" s="18" t="s">
        <v>85</v>
      </c>
      <c r="BK183" s="206">
        <f>ROUND(I183*H183,2)</f>
        <v>0</v>
      </c>
      <c r="BL183" s="18" t="s">
        <v>218</v>
      </c>
      <c r="BM183" s="205" t="s">
        <v>10042</v>
      </c>
    </row>
    <row r="184" spans="1:65" s="2" customFormat="1" ht="48.75">
      <c r="A184" s="35"/>
      <c r="B184" s="36"/>
      <c r="C184" s="37"/>
      <c r="D184" s="214" t="s">
        <v>807</v>
      </c>
      <c r="E184" s="37"/>
      <c r="F184" s="256" t="s">
        <v>10029</v>
      </c>
      <c r="G184" s="37"/>
      <c r="H184" s="37"/>
      <c r="I184" s="257"/>
      <c r="J184" s="37"/>
      <c r="K184" s="37"/>
      <c r="L184" s="40"/>
      <c r="M184" s="258"/>
      <c r="N184" s="259"/>
      <c r="O184" s="72"/>
      <c r="P184" s="72"/>
      <c r="Q184" s="72"/>
      <c r="R184" s="72"/>
      <c r="S184" s="72"/>
      <c r="T184" s="73"/>
      <c r="U184" s="35"/>
      <c r="V184" s="35"/>
      <c r="W184" s="35"/>
      <c r="X184" s="35"/>
      <c r="Y184" s="35"/>
      <c r="Z184" s="35"/>
      <c r="AA184" s="35"/>
      <c r="AB184" s="35"/>
      <c r="AC184" s="35"/>
      <c r="AD184" s="35"/>
      <c r="AE184" s="35"/>
      <c r="AT184" s="18" t="s">
        <v>807</v>
      </c>
      <c r="AU184" s="18" t="s">
        <v>87</v>
      </c>
    </row>
    <row r="185" spans="1:65" s="2" customFormat="1" ht="16.5" customHeight="1">
      <c r="A185" s="35"/>
      <c r="B185" s="36"/>
      <c r="C185" s="193" t="s">
        <v>284</v>
      </c>
      <c r="D185" s="193" t="s">
        <v>214</v>
      </c>
      <c r="E185" s="194" t="s">
        <v>10043</v>
      </c>
      <c r="F185" s="195" t="s">
        <v>10044</v>
      </c>
      <c r="G185" s="196" t="s">
        <v>10032</v>
      </c>
      <c r="H185" s="197">
        <v>60</v>
      </c>
      <c r="I185" s="198"/>
      <c r="J185" s="199">
        <f>ROUND(I185*H185,2)</f>
        <v>0</v>
      </c>
      <c r="K185" s="200"/>
      <c r="L185" s="40"/>
      <c r="M185" s="201" t="s">
        <v>1</v>
      </c>
      <c r="N185" s="202"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218</v>
      </c>
      <c r="AT185" s="205" t="s">
        <v>214</v>
      </c>
      <c r="AU185" s="205" t="s">
        <v>87</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218</v>
      </c>
      <c r="BM185" s="205" t="s">
        <v>10045</v>
      </c>
    </row>
    <row r="186" spans="1:65" s="2" customFormat="1" ht="48.75">
      <c r="A186" s="35"/>
      <c r="B186" s="36"/>
      <c r="C186" s="37"/>
      <c r="D186" s="214" t="s">
        <v>807</v>
      </c>
      <c r="E186" s="37"/>
      <c r="F186" s="256" t="s">
        <v>10029</v>
      </c>
      <c r="G186" s="37"/>
      <c r="H186" s="37"/>
      <c r="I186" s="257"/>
      <c r="J186" s="37"/>
      <c r="K186" s="37"/>
      <c r="L186" s="40"/>
      <c r="M186" s="258"/>
      <c r="N186" s="259"/>
      <c r="O186" s="72"/>
      <c r="P186" s="72"/>
      <c r="Q186" s="72"/>
      <c r="R186" s="72"/>
      <c r="S186" s="72"/>
      <c r="T186" s="73"/>
      <c r="U186" s="35"/>
      <c r="V186" s="35"/>
      <c r="W186" s="35"/>
      <c r="X186" s="35"/>
      <c r="Y186" s="35"/>
      <c r="Z186" s="35"/>
      <c r="AA186" s="35"/>
      <c r="AB186" s="35"/>
      <c r="AC186" s="35"/>
      <c r="AD186" s="35"/>
      <c r="AE186" s="35"/>
      <c r="AT186" s="18" t="s">
        <v>807</v>
      </c>
      <c r="AU186" s="18" t="s">
        <v>87</v>
      </c>
    </row>
    <row r="187" spans="1:65" s="2" customFormat="1" ht="16.5" customHeight="1">
      <c r="A187" s="35"/>
      <c r="B187" s="36"/>
      <c r="C187" s="193" t="s">
        <v>288</v>
      </c>
      <c r="D187" s="193" t="s">
        <v>214</v>
      </c>
      <c r="E187" s="194" t="s">
        <v>10046</v>
      </c>
      <c r="F187" s="195" t="s">
        <v>10047</v>
      </c>
      <c r="G187" s="196" t="s">
        <v>10032</v>
      </c>
      <c r="H187" s="197">
        <v>80</v>
      </c>
      <c r="I187" s="198"/>
      <c r="J187" s="199">
        <f>ROUND(I187*H187,2)</f>
        <v>0</v>
      </c>
      <c r="K187" s="200"/>
      <c r="L187" s="40"/>
      <c r="M187" s="201" t="s">
        <v>1</v>
      </c>
      <c r="N187" s="202" t="s">
        <v>42</v>
      </c>
      <c r="O187" s="72"/>
      <c r="P187" s="203">
        <f>O187*H187</f>
        <v>0</v>
      </c>
      <c r="Q187" s="203">
        <v>0</v>
      </c>
      <c r="R187" s="203">
        <f>Q187*H187</f>
        <v>0</v>
      </c>
      <c r="S187" s="203">
        <v>0</v>
      </c>
      <c r="T187" s="204">
        <f>S187*H187</f>
        <v>0</v>
      </c>
      <c r="U187" s="35"/>
      <c r="V187" s="35"/>
      <c r="W187" s="35"/>
      <c r="X187" s="35"/>
      <c r="Y187" s="35"/>
      <c r="Z187" s="35"/>
      <c r="AA187" s="35"/>
      <c r="AB187" s="35"/>
      <c r="AC187" s="35"/>
      <c r="AD187" s="35"/>
      <c r="AE187" s="35"/>
      <c r="AR187" s="205" t="s">
        <v>218</v>
      </c>
      <c r="AT187" s="205" t="s">
        <v>214</v>
      </c>
      <c r="AU187" s="205" t="s">
        <v>87</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10048</v>
      </c>
    </row>
    <row r="188" spans="1:65" s="2" customFormat="1" ht="48.75">
      <c r="A188" s="35"/>
      <c r="B188" s="36"/>
      <c r="C188" s="37"/>
      <c r="D188" s="214" t="s">
        <v>807</v>
      </c>
      <c r="E188" s="37"/>
      <c r="F188" s="256" t="s">
        <v>10029</v>
      </c>
      <c r="G188" s="37"/>
      <c r="H188" s="37"/>
      <c r="I188" s="257"/>
      <c r="J188" s="37"/>
      <c r="K188" s="37"/>
      <c r="L188" s="40"/>
      <c r="M188" s="258"/>
      <c r="N188" s="259"/>
      <c r="O188" s="72"/>
      <c r="P188" s="72"/>
      <c r="Q188" s="72"/>
      <c r="R188" s="72"/>
      <c r="S188" s="72"/>
      <c r="T188" s="73"/>
      <c r="U188" s="35"/>
      <c r="V188" s="35"/>
      <c r="W188" s="35"/>
      <c r="X188" s="35"/>
      <c r="Y188" s="35"/>
      <c r="Z188" s="35"/>
      <c r="AA188" s="35"/>
      <c r="AB188" s="35"/>
      <c r="AC188" s="35"/>
      <c r="AD188" s="35"/>
      <c r="AE188" s="35"/>
      <c r="AT188" s="18" t="s">
        <v>807</v>
      </c>
      <c r="AU188" s="18" t="s">
        <v>87</v>
      </c>
    </row>
    <row r="189" spans="1:65" s="2" customFormat="1" ht="16.5" customHeight="1">
      <c r="A189" s="35"/>
      <c r="B189" s="36"/>
      <c r="C189" s="193" t="s">
        <v>292</v>
      </c>
      <c r="D189" s="193" t="s">
        <v>214</v>
      </c>
      <c r="E189" s="194" t="s">
        <v>10049</v>
      </c>
      <c r="F189" s="195" t="s">
        <v>10050</v>
      </c>
      <c r="G189" s="196" t="s">
        <v>10032</v>
      </c>
      <c r="H189" s="197">
        <v>35</v>
      </c>
      <c r="I189" s="198"/>
      <c r="J189" s="199">
        <f>ROUND(I189*H189,2)</f>
        <v>0</v>
      </c>
      <c r="K189" s="200"/>
      <c r="L189" s="40"/>
      <c r="M189" s="201" t="s">
        <v>1</v>
      </c>
      <c r="N189" s="202" t="s">
        <v>42</v>
      </c>
      <c r="O189" s="72"/>
      <c r="P189" s="203">
        <f>O189*H189</f>
        <v>0</v>
      </c>
      <c r="Q189" s="203">
        <v>0</v>
      </c>
      <c r="R189" s="203">
        <f>Q189*H189</f>
        <v>0</v>
      </c>
      <c r="S189" s="203">
        <v>0</v>
      </c>
      <c r="T189" s="204">
        <f>S189*H189</f>
        <v>0</v>
      </c>
      <c r="U189" s="35"/>
      <c r="V189" s="35"/>
      <c r="W189" s="35"/>
      <c r="X189" s="35"/>
      <c r="Y189" s="35"/>
      <c r="Z189" s="35"/>
      <c r="AA189" s="35"/>
      <c r="AB189" s="35"/>
      <c r="AC189" s="35"/>
      <c r="AD189" s="35"/>
      <c r="AE189" s="35"/>
      <c r="AR189" s="205" t="s">
        <v>218</v>
      </c>
      <c r="AT189" s="205" t="s">
        <v>214</v>
      </c>
      <c r="AU189" s="205" t="s">
        <v>87</v>
      </c>
      <c r="AY189" s="18" t="s">
        <v>209</v>
      </c>
      <c r="BE189" s="206">
        <f>IF(N189="základní",J189,0)</f>
        <v>0</v>
      </c>
      <c r="BF189" s="206">
        <f>IF(N189="snížená",J189,0)</f>
        <v>0</v>
      </c>
      <c r="BG189" s="206">
        <f>IF(N189="zákl. přenesená",J189,0)</f>
        <v>0</v>
      </c>
      <c r="BH189" s="206">
        <f>IF(N189="sníž. přenesená",J189,0)</f>
        <v>0</v>
      </c>
      <c r="BI189" s="206">
        <f>IF(N189="nulová",J189,0)</f>
        <v>0</v>
      </c>
      <c r="BJ189" s="18" t="s">
        <v>85</v>
      </c>
      <c r="BK189" s="206">
        <f>ROUND(I189*H189,2)</f>
        <v>0</v>
      </c>
      <c r="BL189" s="18" t="s">
        <v>218</v>
      </c>
      <c r="BM189" s="205" t="s">
        <v>10051</v>
      </c>
    </row>
    <row r="190" spans="1:65" s="2" customFormat="1" ht="48.75">
      <c r="A190" s="35"/>
      <c r="B190" s="36"/>
      <c r="C190" s="37"/>
      <c r="D190" s="214" t="s">
        <v>807</v>
      </c>
      <c r="E190" s="37"/>
      <c r="F190" s="256" t="s">
        <v>10029</v>
      </c>
      <c r="G190" s="37"/>
      <c r="H190" s="37"/>
      <c r="I190" s="257"/>
      <c r="J190" s="37"/>
      <c r="K190" s="37"/>
      <c r="L190" s="40"/>
      <c r="M190" s="258"/>
      <c r="N190" s="259"/>
      <c r="O190" s="72"/>
      <c r="P190" s="72"/>
      <c r="Q190" s="72"/>
      <c r="R190" s="72"/>
      <c r="S190" s="72"/>
      <c r="T190" s="73"/>
      <c r="U190" s="35"/>
      <c r="V190" s="35"/>
      <c r="W190" s="35"/>
      <c r="X190" s="35"/>
      <c r="Y190" s="35"/>
      <c r="Z190" s="35"/>
      <c r="AA190" s="35"/>
      <c r="AB190" s="35"/>
      <c r="AC190" s="35"/>
      <c r="AD190" s="35"/>
      <c r="AE190" s="35"/>
      <c r="AT190" s="18" t="s">
        <v>807</v>
      </c>
      <c r="AU190" s="18" t="s">
        <v>87</v>
      </c>
    </row>
    <row r="191" spans="1:65" s="12" customFormat="1" ht="22.9" customHeight="1">
      <c r="B191" s="177"/>
      <c r="C191" s="178"/>
      <c r="D191" s="179" t="s">
        <v>76</v>
      </c>
      <c r="E191" s="191" t="s">
        <v>9225</v>
      </c>
      <c r="F191" s="191" t="s">
        <v>10052</v>
      </c>
      <c r="G191" s="178"/>
      <c r="H191" s="178"/>
      <c r="I191" s="181"/>
      <c r="J191" s="192">
        <f>BK191</f>
        <v>0</v>
      </c>
      <c r="K191" s="178"/>
      <c r="L191" s="183"/>
      <c r="M191" s="184"/>
      <c r="N191" s="185"/>
      <c r="O191" s="185"/>
      <c r="P191" s="186">
        <f>SUM(P192:P211)</f>
        <v>0</v>
      </c>
      <c r="Q191" s="185"/>
      <c r="R191" s="186">
        <f>SUM(R192:R211)</f>
        <v>0</v>
      </c>
      <c r="S191" s="185"/>
      <c r="T191" s="187">
        <f>SUM(T192:T211)</f>
        <v>0</v>
      </c>
      <c r="AR191" s="188" t="s">
        <v>85</v>
      </c>
      <c r="AT191" s="189" t="s">
        <v>76</v>
      </c>
      <c r="AU191" s="189" t="s">
        <v>85</v>
      </c>
      <c r="AY191" s="188" t="s">
        <v>209</v>
      </c>
      <c r="BK191" s="190">
        <f>SUM(BK192:BK211)</f>
        <v>0</v>
      </c>
    </row>
    <row r="192" spans="1:65" s="2" customFormat="1" ht="16.5" customHeight="1">
      <c r="A192" s="35"/>
      <c r="B192" s="36"/>
      <c r="C192" s="193" t="s">
        <v>7</v>
      </c>
      <c r="D192" s="193" t="s">
        <v>214</v>
      </c>
      <c r="E192" s="194" t="s">
        <v>10053</v>
      </c>
      <c r="F192" s="195" t="s">
        <v>10054</v>
      </c>
      <c r="G192" s="196" t="s">
        <v>2761</v>
      </c>
      <c r="H192" s="197">
        <v>85</v>
      </c>
      <c r="I192" s="198"/>
      <c r="J192" s="199">
        <f>ROUND(I192*H192,2)</f>
        <v>0</v>
      </c>
      <c r="K192" s="200"/>
      <c r="L192" s="40"/>
      <c r="M192" s="201" t="s">
        <v>1</v>
      </c>
      <c r="N192" s="202" t="s">
        <v>42</v>
      </c>
      <c r="O192" s="72"/>
      <c r="P192" s="203">
        <f>O192*H192</f>
        <v>0</v>
      </c>
      <c r="Q192" s="203">
        <v>0</v>
      </c>
      <c r="R192" s="203">
        <f>Q192*H192</f>
        <v>0</v>
      </c>
      <c r="S192" s="203">
        <v>0</v>
      </c>
      <c r="T192" s="204">
        <f>S192*H192</f>
        <v>0</v>
      </c>
      <c r="U192" s="35"/>
      <c r="V192" s="35"/>
      <c r="W192" s="35"/>
      <c r="X192" s="35"/>
      <c r="Y192" s="35"/>
      <c r="Z192" s="35"/>
      <c r="AA192" s="35"/>
      <c r="AB192" s="35"/>
      <c r="AC192" s="35"/>
      <c r="AD192" s="35"/>
      <c r="AE192" s="35"/>
      <c r="AR192" s="205" t="s">
        <v>218</v>
      </c>
      <c r="AT192" s="205" t="s">
        <v>214</v>
      </c>
      <c r="AU192" s="205" t="s">
        <v>87</v>
      </c>
      <c r="AY192" s="18" t="s">
        <v>209</v>
      </c>
      <c r="BE192" s="206">
        <f>IF(N192="základní",J192,0)</f>
        <v>0</v>
      </c>
      <c r="BF192" s="206">
        <f>IF(N192="snížená",J192,0)</f>
        <v>0</v>
      </c>
      <c r="BG192" s="206">
        <f>IF(N192="zákl. přenesená",J192,0)</f>
        <v>0</v>
      </c>
      <c r="BH192" s="206">
        <f>IF(N192="sníž. přenesená",J192,0)</f>
        <v>0</v>
      </c>
      <c r="BI192" s="206">
        <f>IF(N192="nulová",J192,0)</f>
        <v>0</v>
      </c>
      <c r="BJ192" s="18" t="s">
        <v>85</v>
      </c>
      <c r="BK192" s="206">
        <f>ROUND(I192*H192,2)</f>
        <v>0</v>
      </c>
      <c r="BL192" s="18" t="s">
        <v>218</v>
      </c>
      <c r="BM192" s="205" t="s">
        <v>10055</v>
      </c>
    </row>
    <row r="193" spans="1:65" s="2" customFormat="1" ht="19.5">
      <c r="A193" s="35"/>
      <c r="B193" s="36"/>
      <c r="C193" s="37"/>
      <c r="D193" s="214" t="s">
        <v>807</v>
      </c>
      <c r="E193" s="37"/>
      <c r="F193" s="256" t="s">
        <v>10056</v>
      </c>
      <c r="G193" s="37"/>
      <c r="H193" s="37"/>
      <c r="I193" s="257"/>
      <c r="J193" s="37"/>
      <c r="K193" s="37"/>
      <c r="L193" s="40"/>
      <c r="M193" s="258"/>
      <c r="N193" s="259"/>
      <c r="O193" s="72"/>
      <c r="P193" s="72"/>
      <c r="Q193" s="72"/>
      <c r="R193" s="72"/>
      <c r="S193" s="72"/>
      <c r="T193" s="73"/>
      <c r="U193" s="35"/>
      <c r="V193" s="35"/>
      <c r="W193" s="35"/>
      <c r="X193" s="35"/>
      <c r="Y193" s="35"/>
      <c r="Z193" s="35"/>
      <c r="AA193" s="35"/>
      <c r="AB193" s="35"/>
      <c r="AC193" s="35"/>
      <c r="AD193" s="35"/>
      <c r="AE193" s="35"/>
      <c r="AT193" s="18" t="s">
        <v>807</v>
      </c>
      <c r="AU193" s="18" t="s">
        <v>87</v>
      </c>
    </row>
    <row r="194" spans="1:65" s="2" customFormat="1" ht="16.5" customHeight="1">
      <c r="A194" s="35"/>
      <c r="B194" s="36"/>
      <c r="C194" s="193" t="s">
        <v>299</v>
      </c>
      <c r="D194" s="193" t="s">
        <v>214</v>
      </c>
      <c r="E194" s="194" t="s">
        <v>10057</v>
      </c>
      <c r="F194" s="195" t="s">
        <v>10038</v>
      </c>
      <c r="G194" s="196" t="s">
        <v>2761</v>
      </c>
      <c r="H194" s="197">
        <v>6</v>
      </c>
      <c r="I194" s="198"/>
      <c r="J194" s="199">
        <f>ROUND(I194*H194,2)</f>
        <v>0</v>
      </c>
      <c r="K194" s="200"/>
      <c r="L194" s="40"/>
      <c r="M194" s="201" t="s">
        <v>1</v>
      </c>
      <c r="N194" s="202" t="s">
        <v>42</v>
      </c>
      <c r="O194" s="72"/>
      <c r="P194" s="203">
        <f>O194*H194</f>
        <v>0</v>
      </c>
      <c r="Q194" s="203">
        <v>0</v>
      </c>
      <c r="R194" s="203">
        <f>Q194*H194</f>
        <v>0</v>
      </c>
      <c r="S194" s="203">
        <v>0</v>
      </c>
      <c r="T194" s="204">
        <f>S194*H194</f>
        <v>0</v>
      </c>
      <c r="U194" s="35"/>
      <c r="V194" s="35"/>
      <c r="W194" s="35"/>
      <c r="X194" s="35"/>
      <c r="Y194" s="35"/>
      <c r="Z194" s="35"/>
      <c r="AA194" s="35"/>
      <c r="AB194" s="35"/>
      <c r="AC194" s="35"/>
      <c r="AD194" s="35"/>
      <c r="AE194" s="35"/>
      <c r="AR194" s="205" t="s">
        <v>218</v>
      </c>
      <c r="AT194" s="205" t="s">
        <v>214</v>
      </c>
      <c r="AU194" s="205" t="s">
        <v>87</v>
      </c>
      <c r="AY194" s="18" t="s">
        <v>209</v>
      </c>
      <c r="BE194" s="206">
        <f>IF(N194="základní",J194,0)</f>
        <v>0</v>
      </c>
      <c r="BF194" s="206">
        <f>IF(N194="snížená",J194,0)</f>
        <v>0</v>
      </c>
      <c r="BG194" s="206">
        <f>IF(N194="zákl. přenesená",J194,0)</f>
        <v>0</v>
      </c>
      <c r="BH194" s="206">
        <f>IF(N194="sníž. přenesená",J194,0)</f>
        <v>0</v>
      </c>
      <c r="BI194" s="206">
        <f>IF(N194="nulová",J194,0)</f>
        <v>0</v>
      </c>
      <c r="BJ194" s="18" t="s">
        <v>85</v>
      </c>
      <c r="BK194" s="206">
        <f>ROUND(I194*H194,2)</f>
        <v>0</v>
      </c>
      <c r="BL194" s="18" t="s">
        <v>218</v>
      </c>
      <c r="BM194" s="205" t="s">
        <v>10058</v>
      </c>
    </row>
    <row r="195" spans="1:65" s="2" customFormat="1" ht="19.5">
      <c r="A195" s="35"/>
      <c r="B195" s="36"/>
      <c r="C195" s="37"/>
      <c r="D195" s="214" t="s">
        <v>807</v>
      </c>
      <c r="E195" s="37"/>
      <c r="F195" s="256" t="s">
        <v>10056</v>
      </c>
      <c r="G195" s="37"/>
      <c r="H195" s="37"/>
      <c r="I195" s="257"/>
      <c r="J195" s="37"/>
      <c r="K195" s="37"/>
      <c r="L195" s="40"/>
      <c r="M195" s="258"/>
      <c r="N195" s="259"/>
      <c r="O195" s="72"/>
      <c r="P195" s="72"/>
      <c r="Q195" s="72"/>
      <c r="R195" s="72"/>
      <c r="S195" s="72"/>
      <c r="T195" s="73"/>
      <c r="U195" s="35"/>
      <c r="V195" s="35"/>
      <c r="W195" s="35"/>
      <c r="X195" s="35"/>
      <c r="Y195" s="35"/>
      <c r="Z195" s="35"/>
      <c r="AA195" s="35"/>
      <c r="AB195" s="35"/>
      <c r="AC195" s="35"/>
      <c r="AD195" s="35"/>
      <c r="AE195" s="35"/>
      <c r="AT195" s="18" t="s">
        <v>807</v>
      </c>
      <c r="AU195" s="18" t="s">
        <v>87</v>
      </c>
    </row>
    <row r="196" spans="1:65" s="2" customFormat="1" ht="16.5" customHeight="1">
      <c r="A196" s="35"/>
      <c r="B196" s="36"/>
      <c r="C196" s="193" t="s">
        <v>303</v>
      </c>
      <c r="D196" s="193" t="s">
        <v>214</v>
      </c>
      <c r="E196" s="194" t="s">
        <v>10059</v>
      </c>
      <c r="F196" s="195" t="s">
        <v>10060</v>
      </c>
      <c r="G196" s="196" t="s">
        <v>2761</v>
      </c>
      <c r="H196" s="197">
        <v>2</v>
      </c>
      <c r="I196" s="198"/>
      <c r="J196" s="199">
        <f>ROUND(I196*H196,2)</f>
        <v>0</v>
      </c>
      <c r="K196" s="200"/>
      <c r="L196" s="40"/>
      <c r="M196" s="201" t="s">
        <v>1</v>
      </c>
      <c r="N196" s="202"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218</v>
      </c>
      <c r="AT196" s="205" t="s">
        <v>214</v>
      </c>
      <c r="AU196" s="205" t="s">
        <v>87</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218</v>
      </c>
      <c r="BM196" s="205" t="s">
        <v>10061</v>
      </c>
    </row>
    <row r="197" spans="1:65" s="2" customFormat="1" ht="19.5">
      <c r="A197" s="35"/>
      <c r="B197" s="36"/>
      <c r="C197" s="37"/>
      <c r="D197" s="214" t="s">
        <v>807</v>
      </c>
      <c r="E197" s="37"/>
      <c r="F197" s="256" t="s">
        <v>10056</v>
      </c>
      <c r="G197" s="37"/>
      <c r="H197" s="37"/>
      <c r="I197" s="257"/>
      <c r="J197" s="37"/>
      <c r="K197" s="37"/>
      <c r="L197" s="40"/>
      <c r="M197" s="258"/>
      <c r="N197" s="259"/>
      <c r="O197" s="72"/>
      <c r="P197" s="72"/>
      <c r="Q197" s="72"/>
      <c r="R197" s="72"/>
      <c r="S197" s="72"/>
      <c r="T197" s="73"/>
      <c r="U197" s="35"/>
      <c r="V197" s="35"/>
      <c r="W197" s="35"/>
      <c r="X197" s="35"/>
      <c r="Y197" s="35"/>
      <c r="Z197" s="35"/>
      <c r="AA197" s="35"/>
      <c r="AB197" s="35"/>
      <c r="AC197" s="35"/>
      <c r="AD197" s="35"/>
      <c r="AE197" s="35"/>
      <c r="AT197" s="18" t="s">
        <v>807</v>
      </c>
      <c r="AU197" s="18" t="s">
        <v>87</v>
      </c>
    </row>
    <row r="198" spans="1:65" s="2" customFormat="1" ht="16.5" customHeight="1">
      <c r="A198" s="35"/>
      <c r="B198" s="36"/>
      <c r="C198" s="193" t="s">
        <v>307</v>
      </c>
      <c r="D198" s="193" t="s">
        <v>214</v>
      </c>
      <c r="E198" s="194" t="s">
        <v>10062</v>
      </c>
      <c r="F198" s="195" t="s">
        <v>10063</v>
      </c>
      <c r="G198" s="196" t="s">
        <v>2761</v>
      </c>
      <c r="H198" s="197">
        <v>18</v>
      </c>
      <c r="I198" s="198"/>
      <c r="J198" s="199">
        <f>ROUND(I198*H198,2)</f>
        <v>0</v>
      </c>
      <c r="K198" s="200"/>
      <c r="L198" s="40"/>
      <c r="M198" s="201" t="s">
        <v>1</v>
      </c>
      <c r="N198" s="202" t="s">
        <v>42</v>
      </c>
      <c r="O198" s="72"/>
      <c r="P198" s="203">
        <f>O198*H198</f>
        <v>0</v>
      </c>
      <c r="Q198" s="203">
        <v>0</v>
      </c>
      <c r="R198" s="203">
        <f>Q198*H198</f>
        <v>0</v>
      </c>
      <c r="S198" s="203">
        <v>0</v>
      </c>
      <c r="T198" s="204">
        <f>S198*H198</f>
        <v>0</v>
      </c>
      <c r="U198" s="35"/>
      <c r="V198" s="35"/>
      <c r="W198" s="35"/>
      <c r="X198" s="35"/>
      <c r="Y198" s="35"/>
      <c r="Z198" s="35"/>
      <c r="AA198" s="35"/>
      <c r="AB198" s="35"/>
      <c r="AC198" s="35"/>
      <c r="AD198" s="35"/>
      <c r="AE198" s="35"/>
      <c r="AR198" s="205" t="s">
        <v>218</v>
      </c>
      <c r="AT198" s="205" t="s">
        <v>214</v>
      </c>
      <c r="AU198" s="205" t="s">
        <v>87</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218</v>
      </c>
      <c r="BM198" s="205" t="s">
        <v>10064</v>
      </c>
    </row>
    <row r="199" spans="1:65" s="2" customFormat="1" ht="19.5">
      <c r="A199" s="35"/>
      <c r="B199" s="36"/>
      <c r="C199" s="37"/>
      <c r="D199" s="214" t="s">
        <v>807</v>
      </c>
      <c r="E199" s="37"/>
      <c r="F199" s="256" t="s">
        <v>10056</v>
      </c>
      <c r="G199" s="37"/>
      <c r="H199" s="37"/>
      <c r="I199" s="257"/>
      <c r="J199" s="37"/>
      <c r="K199" s="37"/>
      <c r="L199" s="40"/>
      <c r="M199" s="258"/>
      <c r="N199" s="259"/>
      <c r="O199" s="72"/>
      <c r="P199" s="72"/>
      <c r="Q199" s="72"/>
      <c r="R199" s="72"/>
      <c r="S199" s="72"/>
      <c r="T199" s="73"/>
      <c r="U199" s="35"/>
      <c r="V199" s="35"/>
      <c r="W199" s="35"/>
      <c r="X199" s="35"/>
      <c r="Y199" s="35"/>
      <c r="Z199" s="35"/>
      <c r="AA199" s="35"/>
      <c r="AB199" s="35"/>
      <c r="AC199" s="35"/>
      <c r="AD199" s="35"/>
      <c r="AE199" s="35"/>
      <c r="AT199" s="18" t="s">
        <v>807</v>
      </c>
      <c r="AU199" s="18" t="s">
        <v>87</v>
      </c>
    </row>
    <row r="200" spans="1:65" s="2" customFormat="1" ht="16.5" customHeight="1">
      <c r="A200" s="35"/>
      <c r="B200" s="36"/>
      <c r="C200" s="193" t="s">
        <v>311</v>
      </c>
      <c r="D200" s="193" t="s">
        <v>214</v>
      </c>
      <c r="E200" s="194" t="s">
        <v>10065</v>
      </c>
      <c r="F200" s="195" t="s">
        <v>10066</v>
      </c>
      <c r="G200" s="196" t="s">
        <v>2761</v>
      </c>
      <c r="H200" s="197">
        <v>12</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87</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10067</v>
      </c>
    </row>
    <row r="201" spans="1:65" s="2" customFormat="1" ht="19.5">
      <c r="A201" s="35"/>
      <c r="B201" s="36"/>
      <c r="C201" s="37"/>
      <c r="D201" s="214" t="s">
        <v>807</v>
      </c>
      <c r="E201" s="37"/>
      <c r="F201" s="256" t="s">
        <v>10056</v>
      </c>
      <c r="G201" s="37"/>
      <c r="H201" s="37"/>
      <c r="I201" s="257"/>
      <c r="J201" s="37"/>
      <c r="K201" s="37"/>
      <c r="L201" s="40"/>
      <c r="M201" s="258"/>
      <c r="N201" s="259"/>
      <c r="O201" s="72"/>
      <c r="P201" s="72"/>
      <c r="Q201" s="72"/>
      <c r="R201" s="72"/>
      <c r="S201" s="72"/>
      <c r="T201" s="73"/>
      <c r="U201" s="35"/>
      <c r="V201" s="35"/>
      <c r="W201" s="35"/>
      <c r="X201" s="35"/>
      <c r="Y201" s="35"/>
      <c r="Z201" s="35"/>
      <c r="AA201" s="35"/>
      <c r="AB201" s="35"/>
      <c r="AC201" s="35"/>
      <c r="AD201" s="35"/>
      <c r="AE201" s="35"/>
      <c r="AT201" s="18" t="s">
        <v>807</v>
      </c>
      <c r="AU201" s="18" t="s">
        <v>87</v>
      </c>
    </row>
    <row r="202" spans="1:65" s="2" customFormat="1" ht="37.9" customHeight="1">
      <c r="A202" s="35"/>
      <c r="B202" s="36"/>
      <c r="C202" s="193" t="s">
        <v>315</v>
      </c>
      <c r="D202" s="193" t="s">
        <v>214</v>
      </c>
      <c r="E202" s="194" t="s">
        <v>10068</v>
      </c>
      <c r="F202" s="195" t="s">
        <v>10069</v>
      </c>
      <c r="G202" s="196" t="s">
        <v>1088</v>
      </c>
      <c r="H202" s="197">
        <v>1</v>
      </c>
      <c r="I202" s="198"/>
      <c r="J202" s="199">
        <f t="shared" ref="J202:J211" si="0">ROUND(I202*H202,2)</f>
        <v>0</v>
      </c>
      <c r="K202" s="200"/>
      <c r="L202" s="40"/>
      <c r="M202" s="201" t="s">
        <v>1</v>
      </c>
      <c r="N202" s="202" t="s">
        <v>42</v>
      </c>
      <c r="O202" s="72"/>
      <c r="P202" s="203">
        <f t="shared" ref="P202:P211" si="1">O202*H202</f>
        <v>0</v>
      </c>
      <c r="Q202" s="203">
        <v>0</v>
      </c>
      <c r="R202" s="203">
        <f t="shared" ref="R202:R211" si="2">Q202*H202</f>
        <v>0</v>
      </c>
      <c r="S202" s="203">
        <v>0</v>
      </c>
      <c r="T202" s="204">
        <f t="shared" ref="T202:T211" si="3">S202*H202</f>
        <v>0</v>
      </c>
      <c r="U202" s="35"/>
      <c r="V202" s="35"/>
      <c r="W202" s="35"/>
      <c r="X202" s="35"/>
      <c r="Y202" s="35"/>
      <c r="Z202" s="35"/>
      <c r="AA202" s="35"/>
      <c r="AB202" s="35"/>
      <c r="AC202" s="35"/>
      <c r="AD202" s="35"/>
      <c r="AE202" s="35"/>
      <c r="AR202" s="205" t="s">
        <v>218</v>
      </c>
      <c r="AT202" s="205" t="s">
        <v>214</v>
      </c>
      <c r="AU202" s="205" t="s">
        <v>87</v>
      </c>
      <c r="AY202" s="18" t="s">
        <v>209</v>
      </c>
      <c r="BE202" s="206">
        <f t="shared" ref="BE202:BE211" si="4">IF(N202="základní",J202,0)</f>
        <v>0</v>
      </c>
      <c r="BF202" s="206">
        <f t="shared" ref="BF202:BF211" si="5">IF(N202="snížená",J202,0)</f>
        <v>0</v>
      </c>
      <c r="BG202" s="206">
        <f t="shared" ref="BG202:BG211" si="6">IF(N202="zákl. přenesená",J202,0)</f>
        <v>0</v>
      </c>
      <c r="BH202" s="206">
        <f t="shared" ref="BH202:BH211" si="7">IF(N202="sníž. přenesená",J202,0)</f>
        <v>0</v>
      </c>
      <c r="BI202" s="206">
        <f t="shared" ref="BI202:BI211" si="8">IF(N202="nulová",J202,0)</f>
        <v>0</v>
      </c>
      <c r="BJ202" s="18" t="s">
        <v>85</v>
      </c>
      <c r="BK202" s="206">
        <f t="shared" ref="BK202:BK211" si="9">ROUND(I202*H202,2)</f>
        <v>0</v>
      </c>
      <c r="BL202" s="18" t="s">
        <v>218</v>
      </c>
      <c r="BM202" s="205" t="s">
        <v>10070</v>
      </c>
    </row>
    <row r="203" spans="1:65" s="2" customFormat="1" ht="16.5" customHeight="1">
      <c r="A203" s="35"/>
      <c r="B203" s="36"/>
      <c r="C203" s="193" t="s">
        <v>320</v>
      </c>
      <c r="D203" s="193" t="s">
        <v>214</v>
      </c>
      <c r="E203" s="194" t="s">
        <v>10071</v>
      </c>
      <c r="F203" s="195" t="s">
        <v>10031</v>
      </c>
      <c r="G203" s="196" t="s">
        <v>318</v>
      </c>
      <c r="H203" s="197">
        <v>85</v>
      </c>
      <c r="I203" s="198"/>
      <c r="J203" s="199">
        <f t="shared" si="0"/>
        <v>0</v>
      </c>
      <c r="K203" s="200"/>
      <c r="L203" s="40"/>
      <c r="M203" s="201" t="s">
        <v>1</v>
      </c>
      <c r="N203" s="202" t="s">
        <v>42</v>
      </c>
      <c r="O203" s="72"/>
      <c r="P203" s="203">
        <f t="shared" si="1"/>
        <v>0</v>
      </c>
      <c r="Q203" s="203">
        <v>0</v>
      </c>
      <c r="R203" s="203">
        <f t="shared" si="2"/>
        <v>0</v>
      </c>
      <c r="S203" s="203">
        <v>0</v>
      </c>
      <c r="T203" s="204">
        <f t="shared" si="3"/>
        <v>0</v>
      </c>
      <c r="U203" s="35"/>
      <c r="V203" s="35"/>
      <c r="W203" s="35"/>
      <c r="X203" s="35"/>
      <c r="Y203" s="35"/>
      <c r="Z203" s="35"/>
      <c r="AA203" s="35"/>
      <c r="AB203" s="35"/>
      <c r="AC203" s="35"/>
      <c r="AD203" s="35"/>
      <c r="AE203" s="35"/>
      <c r="AR203" s="205" t="s">
        <v>218</v>
      </c>
      <c r="AT203" s="205" t="s">
        <v>214</v>
      </c>
      <c r="AU203" s="205" t="s">
        <v>87</v>
      </c>
      <c r="AY203" s="18" t="s">
        <v>209</v>
      </c>
      <c r="BE203" s="206">
        <f t="shared" si="4"/>
        <v>0</v>
      </c>
      <c r="BF203" s="206">
        <f t="shared" si="5"/>
        <v>0</v>
      </c>
      <c r="BG203" s="206">
        <f t="shared" si="6"/>
        <v>0</v>
      </c>
      <c r="BH203" s="206">
        <f t="shared" si="7"/>
        <v>0</v>
      </c>
      <c r="BI203" s="206">
        <f t="shared" si="8"/>
        <v>0</v>
      </c>
      <c r="BJ203" s="18" t="s">
        <v>85</v>
      </c>
      <c r="BK203" s="206">
        <f t="shared" si="9"/>
        <v>0</v>
      </c>
      <c r="BL203" s="18" t="s">
        <v>218</v>
      </c>
      <c r="BM203" s="205" t="s">
        <v>10072</v>
      </c>
    </row>
    <row r="204" spans="1:65" s="2" customFormat="1" ht="16.5" customHeight="1">
      <c r="A204" s="35"/>
      <c r="B204" s="36"/>
      <c r="C204" s="193" t="s">
        <v>325</v>
      </c>
      <c r="D204" s="193" t="s">
        <v>214</v>
      </c>
      <c r="E204" s="194" t="s">
        <v>10073</v>
      </c>
      <c r="F204" s="195" t="s">
        <v>10074</v>
      </c>
      <c r="G204" s="196" t="s">
        <v>318</v>
      </c>
      <c r="H204" s="197">
        <v>15</v>
      </c>
      <c r="I204" s="198"/>
      <c r="J204" s="199">
        <f t="shared" si="0"/>
        <v>0</v>
      </c>
      <c r="K204" s="200"/>
      <c r="L204" s="40"/>
      <c r="M204" s="201" t="s">
        <v>1</v>
      </c>
      <c r="N204" s="202" t="s">
        <v>42</v>
      </c>
      <c r="O204" s="72"/>
      <c r="P204" s="203">
        <f t="shared" si="1"/>
        <v>0</v>
      </c>
      <c r="Q204" s="203">
        <v>0</v>
      </c>
      <c r="R204" s="203">
        <f t="shared" si="2"/>
        <v>0</v>
      </c>
      <c r="S204" s="203">
        <v>0</v>
      </c>
      <c r="T204" s="204">
        <f t="shared" si="3"/>
        <v>0</v>
      </c>
      <c r="U204" s="35"/>
      <c r="V204" s="35"/>
      <c r="W204" s="35"/>
      <c r="X204" s="35"/>
      <c r="Y204" s="35"/>
      <c r="Z204" s="35"/>
      <c r="AA204" s="35"/>
      <c r="AB204" s="35"/>
      <c r="AC204" s="35"/>
      <c r="AD204" s="35"/>
      <c r="AE204" s="35"/>
      <c r="AR204" s="205" t="s">
        <v>218</v>
      </c>
      <c r="AT204" s="205" t="s">
        <v>214</v>
      </c>
      <c r="AU204" s="205" t="s">
        <v>87</v>
      </c>
      <c r="AY204" s="18" t="s">
        <v>209</v>
      </c>
      <c r="BE204" s="206">
        <f t="shared" si="4"/>
        <v>0</v>
      </c>
      <c r="BF204" s="206">
        <f t="shared" si="5"/>
        <v>0</v>
      </c>
      <c r="BG204" s="206">
        <f t="shared" si="6"/>
        <v>0</v>
      </c>
      <c r="BH204" s="206">
        <f t="shared" si="7"/>
        <v>0</v>
      </c>
      <c r="BI204" s="206">
        <f t="shared" si="8"/>
        <v>0</v>
      </c>
      <c r="BJ204" s="18" t="s">
        <v>85</v>
      </c>
      <c r="BK204" s="206">
        <f t="shared" si="9"/>
        <v>0</v>
      </c>
      <c r="BL204" s="18" t="s">
        <v>218</v>
      </c>
      <c r="BM204" s="205" t="s">
        <v>10075</v>
      </c>
    </row>
    <row r="205" spans="1:65" s="2" customFormat="1" ht="16.5" customHeight="1">
      <c r="A205" s="35"/>
      <c r="B205" s="36"/>
      <c r="C205" s="193" t="s">
        <v>329</v>
      </c>
      <c r="D205" s="193" t="s">
        <v>214</v>
      </c>
      <c r="E205" s="194" t="s">
        <v>10076</v>
      </c>
      <c r="F205" s="195" t="s">
        <v>10077</v>
      </c>
      <c r="G205" s="196" t="s">
        <v>318</v>
      </c>
      <c r="H205" s="197">
        <v>28</v>
      </c>
      <c r="I205" s="198"/>
      <c r="J205" s="199">
        <f t="shared" si="0"/>
        <v>0</v>
      </c>
      <c r="K205" s="200"/>
      <c r="L205" s="40"/>
      <c r="M205" s="201" t="s">
        <v>1</v>
      </c>
      <c r="N205" s="202" t="s">
        <v>42</v>
      </c>
      <c r="O205" s="72"/>
      <c r="P205" s="203">
        <f t="shared" si="1"/>
        <v>0</v>
      </c>
      <c r="Q205" s="203">
        <v>0</v>
      </c>
      <c r="R205" s="203">
        <f t="shared" si="2"/>
        <v>0</v>
      </c>
      <c r="S205" s="203">
        <v>0</v>
      </c>
      <c r="T205" s="204">
        <f t="shared" si="3"/>
        <v>0</v>
      </c>
      <c r="U205" s="35"/>
      <c r="V205" s="35"/>
      <c r="W205" s="35"/>
      <c r="X205" s="35"/>
      <c r="Y205" s="35"/>
      <c r="Z205" s="35"/>
      <c r="AA205" s="35"/>
      <c r="AB205" s="35"/>
      <c r="AC205" s="35"/>
      <c r="AD205" s="35"/>
      <c r="AE205" s="35"/>
      <c r="AR205" s="205" t="s">
        <v>218</v>
      </c>
      <c r="AT205" s="205" t="s">
        <v>214</v>
      </c>
      <c r="AU205" s="205" t="s">
        <v>87</v>
      </c>
      <c r="AY205" s="18" t="s">
        <v>209</v>
      </c>
      <c r="BE205" s="206">
        <f t="shared" si="4"/>
        <v>0</v>
      </c>
      <c r="BF205" s="206">
        <f t="shared" si="5"/>
        <v>0</v>
      </c>
      <c r="BG205" s="206">
        <f t="shared" si="6"/>
        <v>0</v>
      </c>
      <c r="BH205" s="206">
        <f t="shared" si="7"/>
        <v>0</v>
      </c>
      <c r="BI205" s="206">
        <f t="shared" si="8"/>
        <v>0</v>
      </c>
      <c r="BJ205" s="18" t="s">
        <v>85</v>
      </c>
      <c r="BK205" s="206">
        <f t="shared" si="9"/>
        <v>0</v>
      </c>
      <c r="BL205" s="18" t="s">
        <v>218</v>
      </c>
      <c r="BM205" s="205" t="s">
        <v>10078</v>
      </c>
    </row>
    <row r="206" spans="1:65" s="2" customFormat="1" ht="16.5" customHeight="1">
      <c r="A206" s="35"/>
      <c r="B206" s="36"/>
      <c r="C206" s="193" t="s">
        <v>333</v>
      </c>
      <c r="D206" s="193" t="s">
        <v>214</v>
      </c>
      <c r="E206" s="194" t="s">
        <v>10079</v>
      </c>
      <c r="F206" s="195" t="s">
        <v>10041</v>
      </c>
      <c r="G206" s="196" t="s">
        <v>318</v>
      </c>
      <c r="H206" s="197">
        <v>36</v>
      </c>
      <c r="I206" s="198"/>
      <c r="J206" s="199">
        <f t="shared" si="0"/>
        <v>0</v>
      </c>
      <c r="K206" s="200"/>
      <c r="L206" s="40"/>
      <c r="M206" s="201" t="s">
        <v>1</v>
      </c>
      <c r="N206" s="202" t="s">
        <v>42</v>
      </c>
      <c r="O206" s="72"/>
      <c r="P206" s="203">
        <f t="shared" si="1"/>
        <v>0</v>
      </c>
      <c r="Q206" s="203">
        <v>0</v>
      </c>
      <c r="R206" s="203">
        <f t="shared" si="2"/>
        <v>0</v>
      </c>
      <c r="S206" s="203">
        <v>0</v>
      </c>
      <c r="T206" s="204">
        <f t="shared" si="3"/>
        <v>0</v>
      </c>
      <c r="U206" s="35"/>
      <c r="V206" s="35"/>
      <c r="W206" s="35"/>
      <c r="X206" s="35"/>
      <c r="Y206" s="35"/>
      <c r="Z206" s="35"/>
      <c r="AA206" s="35"/>
      <c r="AB206" s="35"/>
      <c r="AC206" s="35"/>
      <c r="AD206" s="35"/>
      <c r="AE206" s="35"/>
      <c r="AR206" s="205" t="s">
        <v>218</v>
      </c>
      <c r="AT206" s="205" t="s">
        <v>214</v>
      </c>
      <c r="AU206" s="205" t="s">
        <v>87</v>
      </c>
      <c r="AY206" s="18" t="s">
        <v>209</v>
      </c>
      <c r="BE206" s="206">
        <f t="shared" si="4"/>
        <v>0</v>
      </c>
      <c r="BF206" s="206">
        <f t="shared" si="5"/>
        <v>0</v>
      </c>
      <c r="BG206" s="206">
        <f t="shared" si="6"/>
        <v>0</v>
      </c>
      <c r="BH206" s="206">
        <f t="shared" si="7"/>
        <v>0</v>
      </c>
      <c r="BI206" s="206">
        <f t="shared" si="8"/>
        <v>0</v>
      </c>
      <c r="BJ206" s="18" t="s">
        <v>85</v>
      </c>
      <c r="BK206" s="206">
        <f t="shared" si="9"/>
        <v>0</v>
      </c>
      <c r="BL206" s="18" t="s">
        <v>218</v>
      </c>
      <c r="BM206" s="205" t="s">
        <v>10080</v>
      </c>
    </row>
    <row r="207" spans="1:65" s="2" customFormat="1" ht="16.5" customHeight="1">
      <c r="A207" s="35"/>
      <c r="B207" s="36"/>
      <c r="C207" s="193" t="s">
        <v>337</v>
      </c>
      <c r="D207" s="193" t="s">
        <v>214</v>
      </c>
      <c r="E207" s="194" t="s">
        <v>10081</v>
      </c>
      <c r="F207" s="195" t="s">
        <v>10066</v>
      </c>
      <c r="G207" s="196" t="s">
        <v>318</v>
      </c>
      <c r="H207" s="197">
        <v>60</v>
      </c>
      <c r="I207" s="198"/>
      <c r="J207" s="199">
        <f t="shared" si="0"/>
        <v>0</v>
      </c>
      <c r="K207" s="200"/>
      <c r="L207" s="40"/>
      <c r="M207" s="201" t="s">
        <v>1</v>
      </c>
      <c r="N207" s="202" t="s">
        <v>42</v>
      </c>
      <c r="O207" s="72"/>
      <c r="P207" s="203">
        <f t="shared" si="1"/>
        <v>0</v>
      </c>
      <c r="Q207" s="203">
        <v>0</v>
      </c>
      <c r="R207" s="203">
        <f t="shared" si="2"/>
        <v>0</v>
      </c>
      <c r="S207" s="203">
        <v>0</v>
      </c>
      <c r="T207" s="204">
        <f t="shared" si="3"/>
        <v>0</v>
      </c>
      <c r="U207" s="35"/>
      <c r="V207" s="35"/>
      <c r="W207" s="35"/>
      <c r="X207" s="35"/>
      <c r="Y207" s="35"/>
      <c r="Z207" s="35"/>
      <c r="AA207" s="35"/>
      <c r="AB207" s="35"/>
      <c r="AC207" s="35"/>
      <c r="AD207" s="35"/>
      <c r="AE207" s="35"/>
      <c r="AR207" s="205" t="s">
        <v>218</v>
      </c>
      <c r="AT207" s="205" t="s">
        <v>214</v>
      </c>
      <c r="AU207" s="205" t="s">
        <v>87</v>
      </c>
      <c r="AY207" s="18" t="s">
        <v>209</v>
      </c>
      <c r="BE207" s="206">
        <f t="shared" si="4"/>
        <v>0</v>
      </c>
      <c r="BF207" s="206">
        <f t="shared" si="5"/>
        <v>0</v>
      </c>
      <c r="BG207" s="206">
        <f t="shared" si="6"/>
        <v>0</v>
      </c>
      <c r="BH207" s="206">
        <f t="shared" si="7"/>
        <v>0</v>
      </c>
      <c r="BI207" s="206">
        <f t="shared" si="8"/>
        <v>0</v>
      </c>
      <c r="BJ207" s="18" t="s">
        <v>85</v>
      </c>
      <c r="BK207" s="206">
        <f t="shared" si="9"/>
        <v>0</v>
      </c>
      <c r="BL207" s="18" t="s">
        <v>218</v>
      </c>
      <c r="BM207" s="205" t="s">
        <v>10082</v>
      </c>
    </row>
    <row r="208" spans="1:65" s="2" customFormat="1" ht="16.5" customHeight="1">
      <c r="A208" s="35"/>
      <c r="B208" s="36"/>
      <c r="C208" s="193" t="s">
        <v>341</v>
      </c>
      <c r="D208" s="193" t="s">
        <v>214</v>
      </c>
      <c r="E208" s="194" t="s">
        <v>10083</v>
      </c>
      <c r="F208" s="195" t="s">
        <v>10084</v>
      </c>
      <c r="G208" s="196" t="s">
        <v>318</v>
      </c>
      <c r="H208" s="197">
        <v>80</v>
      </c>
      <c r="I208" s="198"/>
      <c r="J208" s="199">
        <f t="shared" si="0"/>
        <v>0</v>
      </c>
      <c r="K208" s="200"/>
      <c r="L208" s="40"/>
      <c r="M208" s="201" t="s">
        <v>1</v>
      </c>
      <c r="N208" s="202" t="s">
        <v>42</v>
      </c>
      <c r="O208" s="72"/>
      <c r="P208" s="203">
        <f t="shared" si="1"/>
        <v>0</v>
      </c>
      <c r="Q208" s="203">
        <v>0</v>
      </c>
      <c r="R208" s="203">
        <f t="shared" si="2"/>
        <v>0</v>
      </c>
      <c r="S208" s="203">
        <v>0</v>
      </c>
      <c r="T208" s="204">
        <f t="shared" si="3"/>
        <v>0</v>
      </c>
      <c r="U208" s="35"/>
      <c r="V208" s="35"/>
      <c r="W208" s="35"/>
      <c r="X208" s="35"/>
      <c r="Y208" s="35"/>
      <c r="Z208" s="35"/>
      <c r="AA208" s="35"/>
      <c r="AB208" s="35"/>
      <c r="AC208" s="35"/>
      <c r="AD208" s="35"/>
      <c r="AE208" s="35"/>
      <c r="AR208" s="205" t="s">
        <v>218</v>
      </c>
      <c r="AT208" s="205" t="s">
        <v>214</v>
      </c>
      <c r="AU208" s="205" t="s">
        <v>87</v>
      </c>
      <c r="AY208" s="18" t="s">
        <v>209</v>
      </c>
      <c r="BE208" s="206">
        <f t="shared" si="4"/>
        <v>0</v>
      </c>
      <c r="BF208" s="206">
        <f t="shared" si="5"/>
        <v>0</v>
      </c>
      <c r="BG208" s="206">
        <f t="shared" si="6"/>
        <v>0</v>
      </c>
      <c r="BH208" s="206">
        <f t="shared" si="7"/>
        <v>0</v>
      </c>
      <c r="BI208" s="206">
        <f t="shared" si="8"/>
        <v>0</v>
      </c>
      <c r="BJ208" s="18" t="s">
        <v>85</v>
      </c>
      <c r="BK208" s="206">
        <f t="shared" si="9"/>
        <v>0</v>
      </c>
      <c r="BL208" s="18" t="s">
        <v>218</v>
      </c>
      <c r="BM208" s="205" t="s">
        <v>10085</v>
      </c>
    </row>
    <row r="209" spans="1:65" s="2" customFormat="1" ht="16.5" customHeight="1">
      <c r="A209" s="35"/>
      <c r="B209" s="36"/>
      <c r="C209" s="193" t="s">
        <v>346</v>
      </c>
      <c r="D209" s="193" t="s">
        <v>214</v>
      </c>
      <c r="E209" s="194" t="s">
        <v>10086</v>
      </c>
      <c r="F209" s="195" t="s">
        <v>10087</v>
      </c>
      <c r="G209" s="196" t="s">
        <v>318</v>
      </c>
      <c r="H209" s="197">
        <v>35</v>
      </c>
      <c r="I209" s="198"/>
      <c r="J209" s="199">
        <f t="shared" si="0"/>
        <v>0</v>
      </c>
      <c r="K209" s="200"/>
      <c r="L209" s="40"/>
      <c r="M209" s="201" t="s">
        <v>1</v>
      </c>
      <c r="N209" s="202" t="s">
        <v>42</v>
      </c>
      <c r="O209" s="72"/>
      <c r="P209" s="203">
        <f t="shared" si="1"/>
        <v>0</v>
      </c>
      <c r="Q209" s="203">
        <v>0</v>
      </c>
      <c r="R209" s="203">
        <f t="shared" si="2"/>
        <v>0</v>
      </c>
      <c r="S209" s="203">
        <v>0</v>
      </c>
      <c r="T209" s="204">
        <f t="shared" si="3"/>
        <v>0</v>
      </c>
      <c r="U209" s="35"/>
      <c r="V209" s="35"/>
      <c r="W209" s="35"/>
      <c r="X209" s="35"/>
      <c r="Y209" s="35"/>
      <c r="Z209" s="35"/>
      <c r="AA209" s="35"/>
      <c r="AB209" s="35"/>
      <c r="AC209" s="35"/>
      <c r="AD209" s="35"/>
      <c r="AE209" s="35"/>
      <c r="AR209" s="205" t="s">
        <v>218</v>
      </c>
      <c r="AT209" s="205" t="s">
        <v>214</v>
      </c>
      <c r="AU209" s="205" t="s">
        <v>87</v>
      </c>
      <c r="AY209" s="18" t="s">
        <v>209</v>
      </c>
      <c r="BE209" s="206">
        <f t="shared" si="4"/>
        <v>0</v>
      </c>
      <c r="BF209" s="206">
        <f t="shared" si="5"/>
        <v>0</v>
      </c>
      <c r="BG209" s="206">
        <f t="shared" si="6"/>
        <v>0</v>
      </c>
      <c r="BH209" s="206">
        <f t="shared" si="7"/>
        <v>0</v>
      </c>
      <c r="BI209" s="206">
        <f t="shared" si="8"/>
        <v>0</v>
      </c>
      <c r="BJ209" s="18" t="s">
        <v>85</v>
      </c>
      <c r="BK209" s="206">
        <f t="shared" si="9"/>
        <v>0</v>
      </c>
      <c r="BL209" s="18" t="s">
        <v>218</v>
      </c>
      <c r="BM209" s="205" t="s">
        <v>10088</v>
      </c>
    </row>
    <row r="210" spans="1:65" s="2" customFormat="1" ht="16.5" customHeight="1">
      <c r="A210" s="35"/>
      <c r="B210" s="36"/>
      <c r="C210" s="193" t="s">
        <v>350</v>
      </c>
      <c r="D210" s="193" t="s">
        <v>214</v>
      </c>
      <c r="E210" s="194" t="s">
        <v>10089</v>
      </c>
      <c r="F210" s="195" t="s">
        <v>10090</v>
      </c>
      <c r="G210" s="196" t="s">
        <v>2761</v>
      </c>
      <c r="H210" s="197">
        <v>6</v>
      </c>
      <c r="I210" s="198"/>
      <c r="J210" s="199">
        <f t="shared" si="0"/>
        <v>0</v>
      </c>
      <c r="K210" s="200"/>
      <c r="L210" s="40"/>
      <c r="M210" s="201" t="s">
        <v>1</v>
      </c>
      <c r="N210" s="202" t="s">
        <v>42</v>
      </c>
      <c r="O210" s="72"/>
      <c r="P210" s="203">
        <f t="shared" si="1"/>
        <v>0</v>
      </c>
      <c r="Q210" s="203">
        <v>0</v>
      </c>
      <c r="R210" s="203">
        <f t="shared" si="2"/>
        <v>0</v>
      </c>
      <c r="S210" s="203">
        <v>0</v>
      </c>
      <c r="T210" s="204">
        <f t="shared" si="3"/>
        <v>0</v>
      </c>
      <c r="U210" s="35"/>
      <c r="V210" s="35"/>
      <c r="W210" s="35"/>
      <c r="X210" s="35"/>
      <c r="Y210" s="35"/>
      <c r="Z210" s="35"/>
      <c r="AA210" s="35"/>
      <c r="AB210" s="35"/>
      <c r="AC210" s="35"/>
      <c r="AD210" s="35"/>
      <c r="AE210" s="35"/>
      <c r="AR210" s="205" t="s">
        <v>218</v>
      </c>
      <c r="AT210" s="205" t="s">
        <v>214</v>
      </c>
      <c r="AU210" s="205" t="s">
        <v>87</v>
      </c>
      <c r="AY210" s="18" t="s">
        <v>209</v>
      </c>
      <c r="BE210" s="206">
        <f t="shared" si="4"/>
        <v>0</v>
      </c>
      <c r="BF210" s="206">
        <f t="shared" si="5"/>
        <v>0</v>
      </c>
      <c r="BG210" s="206">
        <f t="shared" si="6"/>
        <v>0</v>
      </c>
      <c r="BH210" s="206">
        <f t="shared" si="7"/>
        <v>0</v>
      </c>
      <c r="BI210" s="206">
        <f t="shared" si="8"/>
        <v>0</v>
      </c>
      <c r="BJ210" s="18" t="s">
        <v>85</v>
      </c>
      <c r="BK210" s="206">
        <f t="shared" si="9"/>
        <v>0</v>
      </c>
      <c r="BL210" s="18" t="s">
        <v>218</v>
      </c>
      <c r="BM210" s="205" t="s">
        <v>10091</v>
      </c>
    </row>
    <row r="211" spans="1:65" s="2" customFormat="1" ht="16.5" customHeight="1">
      <c r="A211" s="35"/>
      <c r="B211" s="36"/>
      <c r="C211" s="193" t="s">
        <v>354</v>
      </c>
      <c r="D211" s="193" t="s">
        <v>214</v>
      </c>
      <c r="E211" s="194" t="s">
        <v>10092</v>
      </c>
      <c r="F211" s="195" t="s">
        <v>10093</v>
      </c>
      <c r="G211" s="196" t="s">
        <v>2761</v>
      </c>
      <c r="H211" s="197">
        <v>2</v>
      </c>
      <c r="I211" s="198"/>
      <c r="J211" s="199">
        <f t="shared" si="0"/>
        <v>0</v>
      </c>
      <c r="K211" s="200"/>
      <c r="L211" s="40"/>
      <c r="M211" s="201" t="s">
        <v>1</v>
      </c>
      <c r="N211" s="202" t="s">
        <v>42</v>
      </c>
      <c r="O211" s="72"/>
      <c r="P211" s="203">
        <f t="shared" si="1"/>
        <v>0</v>
      </c>
      <c r="Q211" s="203">
        <v>0</v>
      </c>
      <c r="R211" s="203">
        <f t="shared" si="2"/>
        <v>0</v>
      </c>
      <c r="S211" s="203">
        <v>0</v>
      </c>
      <c r="T211" s="204">
        <f t="shared" si="3"/>
        <v>0</v>
      </c>
      <c r="U211" s="35"/>
      <c r="V211" s="35"/>
      <c r="W211" s="35"/>
      <c r="X211" s="35"/>
      <c r="Y211" s="35"/>
      <c r="Z211" s="35"/>
      <c r="AA211" s="35"/>
      <c r="AB211" s="35"/>
      <c r="AC211" s="35"/>
      <c r="AD211" s="35"/>
      <c r="AE211" s="35"/>
      <c r="AR211" s="205" t="s">
        <v>218</v>
      </c>
      <c r="AT211" s="205" t="s">
        <v>214</v>
      </c>
      <c r="AU211" s="205" t="s">
        <v>87</v>
      </c>
      <c r="AY211" s="18" t="s">
        <v>209</v>
      </c>
      <c r="BE211" s="206">
        <f t="shared" si="4"/>
        <v>0</v>
      </c>
      <c r="BF211" s="206">
        <f t="shared" si="5"/>
        <v>0</v>
      </c>
      <c r="BG211" s="206">
        <f t="shared" si="6"/>
        <v>0</v>
      </c>
      <c r="BH211" s="206">
        <f t="shared" si="7"/>
        <v>0</v>
      </c>
      <c r="BI211" s="206">
        <f t="shared" si="8"/>
        <v>0</v>
      </c>
      <c r="BJ211" s="18" t="s">
        <v>85</v>
      </c>
      <c r="BK211" s="206">
        <f t="shared" si="9"/>
        <v>0</v>
      </c>
      <c r="BL211" s="18" t="s">
        <v>218</v>
      </c>
      <c r="BM211" s="205" t="s">
        <v>10094</v>
      </c>
    </row>
    <row r="212" spans="1:65" s="12" customFormat="1" ht="22.9" customHeight="1">
      <c r="B212" s="177"/>
      <c r="C212" s="178"/>
      <c r="D212" s="179" t="s">
        <v>76</v>
      </c>
      <c r="E212" s="191" t="s">
        <v>9366</v>
      </c>
      <c r="F212" s="191" t="s">
        <v>10095</v>
      </c>
      <c r="G212" s="178"/>
      <c r="H212" s="178"/>
      <c r="I212" s="181"/>
      <c r="J212" s="192">
        <f>BK212</f>
        <v>0</v>
      </c>
      <c r="K212" s="178"/>
      <c r="L212" s="183"/>
      <c r="M212" s="184"/>
      <c r="N212" s="185"/>
      <c r="O212" s="185"/>
      <c r="P212" s="186">
        <f>P213</f>
        <v>0</v>
      </c>
      <c r="Q212" s="185"/>
      <c r="R212" s="186">
        <f>R213</f>
        <v>0</v>
      </c>
      <c r="S212" s="185"/>
      <c r="T212" s="187">
        <f>T213</f>
        <v>0</v>
      </c>
      <c r="AR212" s="188" t="s">
        <v>85</v>
      </c>
      <c r="AT212" s="189" t="s">
        <v>76</v>
      </c>
      <c r="AU212" s="189" t="s">
        <v>85</v>
      </c>
      <c r="AY212" s="188" t="s">
        <v>209</v>
      </c>
      <c r="BK212" s="190">
        <f>BK213</f>
        <v>0</v>
      </c>
    </row>
    <row r="213" spans="1:65" s="2" customFormat="1" ht="16.5" customHeight="1">
      <c r="A213" s="35"/>
      <c r="B213" s="36"/>
      <c r="C213" s="193" t="s">
        <v>358</v>
      </c>
      <c r="D213" s="193" t="s">
        <v>214</v>
      </c>
      <c r="E213" s="194" t="s">
        <v>10096</v>
      </c>
      <c r="F213" s="195" t="s">
        <v>10097</v>
      </c>
      <c r="G213" s="196" t="s">
        <v>318</v>
      </c>
      <c r="H213" s="197">
        <v>300</v>
      </c>
      <c r="I213" s="198"/>
      <c r="J213" s="199">
        <f>ROUND(I213*H213,2)</f>
        <v>0</v>
      </c>
      <c r="K213" s="200"/>
      <c r="L213" s="40"/>
      <c r="M213" s="201" t="s">
        <v>1</v>
      </c>
      <c r="N213" s="202" t="s">
        <v>42</v>
      </c>
      <c r="O213" s="72"/>
      <c r="P213" s="203">
        <f>O213*H213</f>
        <v>0</v>
      </c>
      <c r="Q213" s="203">
        <v>0</v>
      </c>
      <c r="R213" s="203">
        <f>Q213*H213</f>
        <v>0</v>
      </c>
      <c r="S213" s="203">
        <v>0</v>
      </c>
      <c r="T213" s="204">
        <f>S213*H213</f>
        <v>0</v>
      </c>
      <c r="U213" s="35"/>
      <c r="V213" s="35"/>
      <c r="W213" s="35"/>
      <c r="X213" s="35"/>
      <c r="Y213" s="35"/>
      <c r="Z213" s="35"/>
      <c r="AA213" s="35"/>
      <c r="AB213" s="35"/>
      <c r="AC213" s="35"/>
      <c r="AD213" s="35"/>
      <c r="AE213" s="35"/>
      <c r="AR213" s="205" t="s">
        <v>218</v>
      </c>
      <c r="AT213" s="205" t="s">
        <v>214</v>
      </c>
      <c r="AU213" s="205" t="s">
        <v>87</v>
      </c>
      <c r="AY213" s="18" t="s">
        <v>209</v>
      </c>
      <c r="BE213" s="206">
        <f>IF(N213="základní",J213,0)</f>
        <v>0</v>
      </c>
      <c r="BF213" s="206">
        <f>IF(N213="snížená",J213,0)</f>
        <v>0</v>
      </c>
      <c r="BG213" s="206">
        <f>IF(N213="zákl. přenesená",J213,0)</f>
        <v>0</v>
      </c>
      <c r="BH213" s="206">
        <f>IF(N213="sníž. přenesená",J213,0)</f>
        <v>0</v>
      </c>
      <c r="BI213" s="206">
        <f>IF(N213="nulová",J213,0)</f>
        <v>0</v>
      </c>
      <c r="BJ213" s="18" t="s">
        <v>85</v>
      </c>
      <c r="BK213" s="206">
        <f>ROUND(I213*H213,2)</f>
        <v>0</v>
      </c>
      <c r="BL213" s="18" t="s">
        <v>218</v>
      </c>
      <c r="BM213" s="205" t="s">
        <v>10098</v>
      </c>
    </row>
    <row r="214" spans="1:65" s="12" customFormat="1" ht="22.9" customHeight="1">
      <c r="B214" s="177"/>
      <c r="C214" s="178"/>
      <c r="D214" s="179" t="s">
        <v>76</v>
      </c>
      <c r="E214" s="191" t="s">
        <v>9426</v>
      </c>
      <c r="F214" s="191" t="s">
        <v>10099</v>
      </c>
      <c r="G214" s="178"/>
      <c r="H214" s="178"/>
      <c r="I214" s="181"/>
      <c r="J214" s="192">
        <f>BK214</f>
        <v>0</v>
      </c>
      <c r="K214" s="178"/>
      <c r="L214" s="183"/>
      <c r="M214" s="184"/>
      <c r="N214" s="185"/>
      <c r="O214" s="185"/>
      <c r="P214" s="186">
        <f>P215</f>
        <v>0</v>
      </c>
      <c r="Q214" s="185"/>
      <c r="R214" s="186">
        <f>R215</f>
        <v>0</v>
      </c>
      <c r="S214" s="185"/>
      <c r="T214" s="187">
        <f>T215</f>
        <v>0</v>
      </c>
      <c r="AR214" s="188" t="s">
        <v>85</v>
      </c>
      <c r="AT214" s="189" t="s">
        <v>76</v>
      </c>
      <c r="AU214" s="189" t="s">
        <v>85</v>
      </c>
      <c r="AY214" s="188" t="s">
        <v>209</v>
      </c>
      <c r="BK214" s="190">
        <f>BK215</f>
        <v>0</v>
      </c>
    </row>
    <row r="215" spans="1:65" s="2" customFormat="1" ht="16.5" customHeight="1">
      <c r="A215" s="35"/>
      <c r="B215" s="36"/>
      <c r="C215" s="193" t="s">
        <v>365</v>
      </c>
      <c r="D215" s="193" t="s">
        <v>214</v>
      </c>
      <c r="E215" s="194" t="s">
        <v>10100</v>
      </c>
      <c r="F215" s="195" t="s">
        <v>10101</v>
      </c>
      <c r="G215" s="196" t="s">
        <v>2761</v>
      </c>
      <c r="H215" s="197">
        <v>2</v>
      </c>
      <c r="I215" s="198"/>
      <c r="J215" s="199">
        <f>ROUND(I215*H215,2)</f>
        <v>0</v>
      </c>
      <c r="K215" s="200"/>
      <c r="L215" s="40"/>
      <c r="M215" s="201" t="s">
        <v>1</v>
      </c>
      <c r="N215" s="202" t="s">
        <v>42</v>
      </c>
      <c r="O215" s="72"/>
      <c r="P215" s="203">
        <f>O215*H215</f>
        <v>0</v>
      </c>
      <c r="Q215" s="203">
        <v>0</v>
      </c>
      <c r="R215" s="203">
        <f>Q215*H215</f>
        <v>0</v>
      </c>
      <c r="S215" s="203">
        <v>0</v>
      </c>
      <c r="T215" s="204">
        <f>S215*H215</f>
        <v>0</v>
      </c>
      <c r="U215" s="35"/>
      <c r="V215" s="35"/>
      <c r="W215" s="35"/>
      <c r="X215" s="35"/>
      <c r="Y215" s="35"/>
      <c r="Z215" s="35"/>
      <c r="AA215" s="35"/>
      <c r="AB215" s="35"/>
      <c r="AC215" s="35"/>
      <c r="AD215" s="35"/>
      <c r="AE215" s="35"/>
      <c r="AR215" s="205" t="s">
        <v>218</v>
      </c>
      <c r="AT215" s="205" t="s">
        <v>214</v>
      </c>
      <c r="AU215" s="205" t="s">
        <v>87</v>
      </c>
      <c r="AY215" s="18" t="s">
        <v>209</v>
      </c>
      <c r="BE215" s="206">
        <f>IF(N215="základní",J215,0)</f>
        <v>0</v>
      </c>
      <c r="BF215" s="206">
        <f>IF(N215="snížená",J215,0)</f>
        <v>0</v>
      </c>
      <c r="BG215" s="206">
        <f>IF(N215="zákl. přenesená",J215,0)</f>
        <v>0</v>
      </c>
      <c r="BH215" s="206">
        <f>IF(N215="sníž. přenesená",J215,0)</f>
        <v>0</v>
      </c>
      <c r="BI215" s="206">
        <f>IF(N215="nulová",J215,0)</f>
        <v>0</v>
      </c>
      <c r="BJ215" s="18" t="s">
        <v>85</v>
      </c>
      <c r="BK215" s="206">
        <f>ROUND(I215*H215,2)</f>
        <v>0</v>
      </c>
      <c r="BL215" s="18" t="s">
        <v>218</v>
      </c>
      <c r="BM215" s="205" t="s">
        <v>10102</v>
      </c>
    </row>
    <row r="216" spans="1:65" s="12" customFormat="1" ht="22.9" customHeight="1">
      <c r="B216" s="177"/>
      <c r="C216" s="178"/>
      <c r="D216" s="179" t="s">
        <v>76</v>
      </c>
      <c r="E216" s="191" t="s">
        <v>9459</v>
      </c>
      <c r="F216" s="191" t="s">
        <v>10103</v>
      </c>
      <c r="G216" s="178"/>
      <c r="H216" s="178"/>
      <c r="I216" s="181"/>
      <c r="J216" s="192">
        <f>BK216</f>
        <v>0</v>
      </c>
      <c r="K216" s="178"/>
      <c r="L216" s="183"/>
      <c r="M216" s="184"/>
      <c r="N216" s="185"/>
      <c r="O216" s="185"/>
      <c r="P216" s="186">
        <f>SUM(P217:P224)</f>
        <v>0</v>
      </c>
      <c r="Q216" s="185"/>
      <c r="R216" s="186">
        <f>SUM(R217:R224)</f>
        <v>0</v>
      </c>
      <c r="S216" s="185"/>
      <c r="T216" s="187">
        <f>SUM(T217:T224)</f>
        <v>0</v>
      </c>
      <c r="AR216" s="188" t="s">
        <v>85</v>
      </c>
      <c r="AT216" s="189" t="s">
        <v>76</v>
      </c>
      <c r="AU216" s="189" t="s">
        <v>85</v>
      </c>
      <c r="AY216" s="188" t="s">
        <v>209</v>
      </c>
      <c r="BK216" s="190">
        <f>SUM(BK217:BK224)</f>
        <v>0</v>
      </c>
    </row>
    <row r="217" spans="1:65" s="2" customFormat="1" ht="16.5" customHeight="1">
      <c r="A217" s="35"/>
      <c r="B217" s="36"/>
      <c r="C217" s="193" t="s">
        <v>369</v>
      </c>
      <c r="D217" s="193" t="s">
        <v>214</v>
      </c>
      <c r="E217" s="194" t="s">
        <v>10104</v>
      </c>
      <c r="F217" s="195" t="s">
        <v>10105</v>
      </c>
      <c r="G217" s="196" t="s">
        <v>10032</v>
      </c>
      <c r="H217" s="197">
        <v>78</v>
      </c>
      <c r="I217" s="198"/>
      <c r="J217" s="199">
        <f>ROUND(I217*H217,2)</f>
        <v>0</v>
      </c>
      <c r="K217" s="200"/>
      <c r="L217" s="40"/>
      <c r="M217" s="201" t="s">
        <v>1</v>
      </c>
      <c r="N217" s="202" t="s">
        <v>42</v>
      </c>
      <c r="O217" s="72"/>
      <c r="P217" s="203">
        <f>O217*H217</f>
        <v>0</v>
      </c>
      <c r="Q217" s="203">
        <v>0</v>
      </c>
      <c r="R217" s="203">
        <f>Q217*H217</f>
        <v>0</v>
      </c>
      <c r="S217" s="203">
        <v>0</v>
      </c>
      <c r="T217" s="204">
        <f>S217*H217</f>
        <v>0</v>
      </c>
      <c r="U217" s="35"/>
      <c r="V217" s="35"/>
      <c r="W217" s="35"/>
      <c r="X217" s="35"/>
      <c r="Y217" s="35"/>
      <c r="Z217" s="35"/>
      <c r="AA217" s="35"/>
      <c r="AB217" s="35"/>
      <c r="AC217" s="35"/>
      <c r="AD217" s="35"/>
      <c r="AE217" s="35"/>
      <c r="AR217" s="205" t="s">
        <v>218</v>
      </c>
      <c r="AT217" s="205" t="s">
        <v>214</v>
      </c>
      <c r="AU217" s="205" t="s">
        <v>87</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218</v>
      </c>
      <c r="BM217" s="205" t="s">
        <v>10106</v>
      </c>
    </row>
    <row r="218" spans="1:65" s="2" customFormat="1" ht="39">
      <c r="A218" s="35"/>
      <c r="B218" s="36"/>
      <c r="C218" s="37"/>
      <c r="D218" s="214" t="s">
        <v>807</v>
      </c>
      <c r="E218" s="37"/>
      <c r="F218" s="256" t="s">
        <v>10107</v>
      </c>
      <c r="G218" s="37"/>
      <c r="H218" s="37"/>
      <c r="I218" s="257"/>
      <c r="J218" s="37"/>
      <c r="K218" s="37"/>
      <c r="L218" s="40"/>
      <c r="M218" s="258"/>
      <c r="N218" s="259"/>
      <c r="O218" s="72"/>
      <c r="P218" s="72"/>
      <c r="Q218" s="72"/>
      <c r="R218" s="72"/>
      <c r="S218" s="72"/>
      <c r="T218" s="73"/>
      <c r="U218" s="35"/>
      <c r="V218" s="35"/>
      <c r="W218" s="35"/>
      <c r="X218" s="35"/>
      <c r="Y218" s="35"/>
      <c r="Z218" s="35"/>
      <c r="AA218" s="35"/>
      <c r="AB218" s="35"/>
      <c r="AC218" s="35"/>
      <c r="AD218" s="35"/>
      <c r="AE218" s="35"/>
      <c r="AT218" s="18" t="s">
        <v>807</v>
      </c>
      <c r="AU218" s="18" t="s">
        <v>87</v>
      </c>
    </row>
    <row r="219" spans="1:65" s="2" customFormat="1" ht="16.5" customHeight="1">
      <c r="A219" s="35"/>
      <c r="B219" s="36"/>
      <c r="C219" s="193" t="s">
        <v>373</v>
      </c>
      <c r="D219" s="193" t="s">
        <v>214</v>
      </c>
      <c r="E219" s="194" t="s">
        <v>10108</v>
      </c>
      <c r="F219" s="195" t="s">
        <v>10109</v>
      </c>
      <c r="G219" s="196" t="s">
        <v>10032</v>
      </c>
      <c r="H219" s="197">
        <v>112</v>
      </c>
      <c r="I219" s="198"/>
      <c r="J219" s="199">
        <f>ROUND(I219*H219,2)</f>
        <v>0</v>
      </c>
      <c r="K219" s="200"/>
      <c r="L219" s="40"/>
      <c r="M219" s="201" t="s">
        <v>1</v>
      </c>
      <c r="N219" s="202" t="s">
        <v>42</v>
      </c>
      <c r="O219" s="72"/>
      <c r="P219" s="203">
        <f>O219*H219</f>
        <v>0</v>
      </c>
      <c r="Q219" s="203">
        <v>0</v>
      </c>
      <c r="R219" s="203">
        <f>Q219*H219</f>
        <v>0</v>
      </c>
      <c r="S219" s="203">
        <v>0</v>
      </c>
      <c r="T219" s="204">
        <f>S219*H219</f>
        <v>0</v>
      </c>
      <c r="U219" s="35"/>
      <c r="V219" s="35"/>
      <c r="W219" s="35"/>
      <c r="X219" s="35"/>
      <c r="Y219" s="35"/>
      <c r="Z219" s="35"/>
      <c r="AA219" s="35"/>
      <c r="AB219" s="35"/>
      <c r="AC219" s="35"/>
      <c r="AD219" s="35"/>
      <c r="AE219" s="35"/>
      <c r="AR219" s="205" t="s">
        <v>218</v>
      </c>
      <c r="AT219" s="205" t="s">
        <v>214</v>
      </c>
      <c r="AU219" s="205" t="s">
        <v>87</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218</v>
      </c>
      <c r="BM219" s="205" t="s">
        <v>10110</v>
      </c>
    </row>
    <row r="220" spans="1:65" s="2" customFormat="1" ht="39">
      <c r="A220" s="35"/>
      <c r="B220" s="36"/>
      <c r="C220" s="37"/>
      <c r="D220" s="214" t="s">
        <v>807</v>
      </c>
      <c r="E220" s="37"/>
      <c r="F220" s="256" t="s">
        <v>10107</v>
      </c>
      <c r="G220" s="37"/>
      <c r="H220" s="37"/>
      <c r="I220" s="257"/>
      <c r="J220" s="37"/>
      <c r="K220" s="37"/>
      <c r="L220" s="40"/>
      <c r="M220" s="258"/>
      <c r="N220" s="259"/>
      <c r="O220" s="72"/>
      <c r="P220" s="72"/>
      <c r="Q220" s="72"/>
      <c r="R220" s="72"/>
      <c r="S220" s="72"/>
      <c r="T220" s="73"/>
      <c r="U220" s="35"/>
      <c r="V220" s="35"/>
      <c r="W220" s="35"/>
      <c r="X220" s="35"/>
      <c r="Y220" s="35"/>
      <c r="Z220" s="35"/>
      <c r="AA220" s="35"/>
      <c r="AB220" s="35"/>
      <c r="AC220" s="35"/>
      <c r="AD220" s="35"/>
      <c r="AE220" s="35"/>
      <c r="AT220" s="18" t="s">
        <v>807</v>
      </c>
      <c r="AU220" s="18" t="s">
        <v>87</v>
      </c>
    </row>
    <row r="221" spans="1:65" s="2" customFormat="1" ht="16.5" customHeight="1">
      <c r="A221" s="35"/>
      <c r="B221" s="36"/>
      <c r="C221" s="193" t="s">
        <v>377</v>
      </c>
      <c r="D221" s="193" t="s">
        <v>214</v>
      </c>
      <c r="E221" s="194" t="s">
        <v>10111</v>
      </c>
      <c r="F221" s="195" t="s">
        <v>10112</v>
      </c>
      <c r="G221" s="196" t="s">
        <v>10032</v>
      </c>
      <c r="H221" s="197">
        <v>58</v>
      </c>
      <c r="I221" s="198"/>
      <c r="J221" s="199">
        <f>ROUND(I221*H221,2)</f>
        <v>0</v>
      </c>
      <c r="K221" s="200"/>
      <c r="L221" s="40"/>
      <c r="M221" s="201" t="s">
        <v>1</v>
      </c>
      <c r="N221" s="202" t="s">
        <v>42</v>
      </c>
      <c r="O221" s="72"/>
      <c r="P221" s="203">
        <f>O221*H221</f>
        <v>0</v>
      </c>
      <c r="Q221" s="203">
        <v>0</v>
      </c>
      <c r="R221" s="203">
        <f>Q221*H221</f>
        <v>0</v>
      </c>
      <c r="S221" s="203">
        <v>0</v>
      </c>
      <c r="T221" s="204">
        <f>S221*H221</f>
        <v>0</v>
      </c>
      <c r="U221" s="35"/>
      <c r="V221" s="35"/>
      <c r="W221" s="35"/>
      <c r="X221" s="35"/>
      <c r="Y221" s="35"/>
      <c r="Z221" s="35"/>
      <c r="AA221" s="35"/>
      <c r="AB221" s="35"/>
      <c r="AC221" s="35"/>
      <c r="AD221" s="35"/>
      <c r="AE221" s="35"/>
      <c r="AR221" s="205" t="s">
        <v>218</v>
      </c>
      <c r="AT221" s="205" t="s">
        <v>214</v>
      </c>
      <c r="AU221" s="205" t="s">
        <v>87</v>
      </c>
      <c r="AY221" s="18" t="s">
        <v>209</v>
      </c>
      <c r="BE221" s="206">
        <f>IF(N221="základní",J221,0)</f>
        <v>0</v>
      </c>
      <c r="BF221" s="206">
        <f>IF(N221="snížená",J221,0)</f>
        <v>0</v>
      </c>
      <c r="BG221" s="206">
        <f>IF(N221="zákl. přenesená",J221,0)</f>
        <v>0</v>
      </c>
      <c r="BH221" s="206">
        <f>IF(N221="sníž. přenesená",J221,0)</f>
        <v>0</v>
      </c>
      <c r="BI221" s="206">
        <f>IF(N221="nulová",J221,0)</f>
        <v>0</v>
      </c>
      <c r="BJ221" s="18" t="s">
        <v>85</v>
      </c>
      <c r="BK221" s="206">
        <f>ROUND(I221*H221,2)</f>
        <v>0</v>
      </c>
      <c r="BL221" s="18" t="s">
        <v>218</v>
      </c>
      <c r="BM221" s="205" t="s">
        <v>10113</v>
      </c>
    </row>
    <row r="222" spans="1:65" s="2" customFormat="1" ht="39">
      <c r="A222" s="35"/>
      <c r="B222" s="36"/>
      <c r="C222" s="37"/>
      <c r="D222" s="214" t="s">
        <v>807</v>
      </c>
      <c r="E222" s="37"/>
      <c r="F222" s="256" t="s">
        <v>10107</v>
      </c>
      <c r="G222" s="37"/>
      <c r="H222" s="37"/>
      <c r="I222" s="257"/>
      <c r="J222" s="37"/>
      <c r="K222" s="37"/>
      <c r="L222" s="40"/>
      <c r="M222" s="258"/>
      <c r="N222" s="259"/>
      <c r="O222" s="72"/>
      <c r="P222" s="72"/>
      <c r="Q222" s="72"/>
      <c r="R222" s="72"/>
      <c r="S222" s="72"/>
      <c r="T222" s="73"/>
      <c r="U222" s="35"/>
      <c r="V222" s="35"/>
      <c r="W222" s="35"/>
      <c r="X222" s="35"/>
      <c r="Y222" s="35"/>
      <c r="Z222" s="35"/>
      <c r="AA222" s="35"/>
      <c r="AB222" s="35"/>
      <c r="AC222" s="35"/>
      <c r="AD222" s="35"/>
      <c r="AE222" s="35"/>
      <c r="AT222" s="18" t="s">
        <v>807</v>
      </c>
      <c r="AU222" s="18" t="s">
        <v>87</v>
      </c>
    </row>
    <row r="223" spans="1:65" s="2" customFormat="1" ht="16.5" customHeight="1">
      <c r="A223" s="35"/>
      <c r="B223" s="36"/>
      <c r="C223" s="193" t="s">
        <v>381</v>
      </c>
      <c r="D223" s="193" t="s">
        <v>214</v>
      </c>
      <c r="E223" s="194" t="s">
        <v>10114</v>
      </c>
      <c r="F223" s="195" t="s">
        <v>10115</v>
      </c>
      <c r="G223" s="196" t="s">
        <v>10032</v>
      </c>
      <c r="H223" s="197">
        <v>19</v>
      </c>
      <c r="I223" s="198"/>
      <c r="J223" s="199">
        <f>ROUND(I223*H223,2)</f>
        <v>0</v>
      </c>
      <c r="K223" s="200"/>
      <c r="L223" s="40"/>
      <c r="M223" s="201" t="s">
        <v>1</v>
      </c>
      <c r="N223" s="202" t="s">
        <v>42</v>
      </c>
      <c r="O223" s="72"/>
      <c r="P223" s="203">
        <f>O223*H223</f>
        <v>0</v>
      </c>
      <c r="Q223" s="203">
        <v>0</v>
      </c>
      <c r="R223" s="203">
        <f>Q223*H223</f>
        <v>0</v>
      </c>
      <c r="S223" s="203">
        <v>0</v>
      </c>
      <c r="T223" s="204">
        <f>S223*H223</f>
        <v>0</v>
      </c>
      <c r="U223" s="35"/>
      <c r="V223" s="35"/>
      <c r="W223" s="35"/>
      <c r="X223" s="35"/>
      <c r="Y223" s="35"/>
      <c r="Z223" s="35"/>
      <c r="AA223" s="35"/>
      <c r="AB223" s="35"/>
      <c r="AC223" s="35"/>
      <c r="AD223" s="35"/>
      <c r="AE223" s="35"/>
      <c r="AR223" s="205" t="s">
        <v>218</v>
      </c>
      <c r="AT223" s="205" t="s">
        <v>214</v>
      </c>
      <c r="AU223" s="205" t="s">
        <v>87</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10116</v>
      </c>
    </row>
    <row r="224" spans="1:65" s="2" customFormat="1" ht="39">
      <c r="A224" s="35"/>
      <c r="B224" s="36"/>
      <c r="C224" s="37"/>
      <c r="D224" s="214" t="s">
        <v>807</v>
      </c>
      <c r="E224" s="37"/>
      <c r="F224" s="256" t="s">
        <v>10107</v>
      </c>
      <c r="G224" s="37"/>
      <c r="H224" s="37"/>
      <c r="I224" s="257"/>
      <c r="J224" s="37"/>
      <c r="K224" s="37"/>
      <c r="L224" s="40"/>
      <c r="M224" s="258"/>
      <c r="N224" s="259"/>
      <c r="O224" s="72"/>
      <c r="P224" s="72"/>
      <c r="Q224" s="72"/>
      <c r="R224" s="72"/>
      <c r="S224" s="72"/>
      <c r="T224" s="73"/>
      <c r="U224" s="35"/>
      <c r="V224" s="35"/>
      <c r="W224" s="35"/>
      <c r="X224" s="35"/>
      <c r="Y224" s="35"/>
      <c r="Z224" s="35"/>
      <c r="AA224" s="35"/>
      <c r="AB224" s="35"/>
      <c r="AC224" s="35"/>
      <c r="AD224" s="35"/>
      <c r="AE224" s="35"/>
      <c r="AT224" s="18" t="s">
        <v>807</v>
      </c>
      <c r="AU224" s="18" t="s">
        <v>87</v>
      </c>
    </row>
    <row r="225" spans="1:65" s="12" customFormat="1" ht="22.9" customHeight="1">
      <c r="B225" s="177"/>
      <c r="C225" s="178"/>
      <c r="D225" s="179" t="s">
        <v>76</v>
      </c>
      <c r="E225" s="191" t="s">
        <v>9489</v>
      </c>
      <c r="F225" s="191" t="s">
        <v>10117</v>
      </c>
      <c r="G225" s="178"/>
      <c r="H225" s="178"/>
      <c r="I225" s="181"/>
      <c r="J225" s="192">
        <f>BK225</f>
        <v>0</v>
      </c>
      <c r="K225" s="178"/>
      <c r="L225" s="183"/>
      <c r="M225" s="184"/>
      <c r="N225" s="185"/>
      <c r="O225" s="185"/>
      <c r="P225" s="186">
        <f>SUM(P226:P229)</f>
        <v>0</v>
      </c>
      <c r="Q225" s="185"/>
      <c r="R225" s="186">
        <f>SUM(R226:R229)</f>
        <v>0</v>
      </c>
      <c r="S225" s="185"/>
      <c r="T225" s="187">
        <f>SUM(T226:T229)</f>
        <v>0</v>
      </c>
      <c r="AR225" s="188" t="s">
        <v>85</v>
      </c>
      <c r="AT225" s="189" t="s">
        <v>76</v>
      </c>
      <c r="AU225" s="189" t="s">
        <v>85</v>
      </c>
      <c r="AY225" s="188" t="s">
        <v>209</v>
      </c>
      <c r="BK225" s="190">
        <f>SUM(BK226:BK229)</f>
        <v>0</v>
      </c>
    </row>
    <row r="226" spans="1:65" s="2" customFormat="1" ht="16.5" customHeight="1">
      <c r="A226" s="35"/>
      <c r="B226" s="36"/>
      <c r="C226" s="193" t="s">
        <v>385</v>
      </c>
      <c r="D226" s="193" t="s">
        <v>214</v>
      </c>
      <c r="E226" s="194" t="s">
        <v>10118</v>
      </c>
      <c r="F226" s="195" t="s">
        <v>10119</v>
      </c>
      <c r="G226" s="196" t="s">
        <v>2761</v>
      </c>
      <c r="H226" s="197">
        <v>24</v>
      </c>
      <c r="I226" s="198"/>
      <c r="J226" s="199">
        <f>ROUND(I226*H226,2)</f>
        <v>0</v>
      </c>
      <c r="K226" s="200"/>
      <c r="L226" s="40"/>
      <c r="M226" s="201" t="s">
        <v>1</v>
      </c>
      <c r="N226" s="202" t="s">
        <v>42</v>
      </c>
      <c r="O226" s="72"/>
      <c r="P226" s="203">
        <f>O226*H226</f>
        <v>0</v>
      </c>
      <c r="Q226" s="203">
        <v>0</v>
      </c>
      <c r="R226" s="203">
        <f>Q226*H226</f>
        <v>0</v>
      </c>
      <c r="S226" s="203">
        <v>0</v>
      </c>
      <c r="T226" s="204">
        <f>S226*H226</f>
        <v>0</v>
      </c>
      <c r="U226" s="35"/>
      <c r="V226" s="35"/>
      <c r="W226" s="35"/>
      <c r="X226" s="35"/>
      <c r="Y226" s="35"/>
      <c r="Z226" s="35"/>
      <c r="AA226" s="35"/>
      <c r="AB226" s="35"/>
      <c r="AC226" s="35"/>
      <c r="AD226" s="35"/>
      <c r="AE226" s="35"/>
      <c r="AR226" s="205" t="s">
        <v>218</v>
      </c>
      <c r="AT226" s="205" t="s">
        <v>214</v>
      </c>
      <c r="AU226" s="205" t="s">
        <v>87</v>
      </c>
      <c r="AY226" s="18" t="s">
        <v>209</v>
      </c>
      <c r="BE226" s="206">
        <f>IF(N226="základní",J226,0)</f>
        <v>0</v>
      </c>
      <c r="BF226" s="206">
        <f>IF(N226="snížená",J226,0)</f>
        <v>0</v>
      </c>
      <c r="BG226" s="206">
        <f>IF(N226="zákl. přenesená",J226,0)</f>
        <v>0</v>
      </c>
      <c r="BH226" s="206">
        <f>IF(N226="sníž. přenesená",J226,0)</f>
        <v>0</v>
      </c>
      <c r="BI226" s="206">
        <f>IF(N226="nulová",J226,0)</f>
        <v>0</v>
      </c>
      <c r="BJ226" s="18" t="s">
        <v>85</v>
      </c>
      <c r="BK226" s="206">
        <f>ROUND(I226*H226,2)</f>
        <v>0</v>
      </c>
      <c r="BL226" s="18" t="s">
        <v>218</v>
      </c>
      <c r="BM226" s="205" t="s">
        <v>10120</v>
      </c>
    </row>
    <row r="227" spans="1:65" s="2" customFormat="1" ht="16.5" customHeight="1">
      <c r="A227" s="35"/>
      <c r="B227" s="36"/>
      <c r="C227" s="193" t="s">
        <v>389</v>
      </c>
      <c r="D227" s="193" t="s">
        <v>214</v>
      </c>
      <c r="E227" s="194" t="s">
        <v>10121</v>
      </c>
      <c r="F227" s="195" t="s">
        <v>10109</v>
      </c>
      <c r="G227" s="196" t="s">
        <v>2761</v>
      </c>
      <c r="H227" s="197">
        <v>72</v>
      </c>
      <c r="I227" s="198"/>
      <c r="J227" s="199">
        <f>ROUND(I227*H227,2)</f>
        <v>0</v>
      </c>
      <c r="K227" s="200"/>
      <c r="L227" s="40"/>
      <c r="M227" s="201" t="s">
        <v>1</v>
      </c>
      <c r="N227" s="202" t="s">
        <v>42</v>
      </c>
      <c r="O227" s="72"/>
      <c r="P227" s="203">
        <f>O227*H227</f>
        <v>0</v>
      </c>
      <c r="Q227" s="203">
        <v>0</v>
      </c>
      <c r="R227" s="203">
        <f>Q227*H227</f>
        <v>0</v>
      </c>
      <c r="S227" s="203">
        <v>0</v>
      </c>
      <c r="T227" s="204">
        <f>S227*H227</f>
        <v>0</v>
      </c>
      <c r="U227" s="35"/>
      <c r="V227" s="35"/>
      <c r="W227" s="35"/>
      <c r="X227" s="35"/>
      <c r="Y227" s="35"/>
      <c r="Z227" s="35"/>
      <c r="AA227" s="35"/>
      <c r="AB227" s="35"/>
      <c r="AC227" s="35"/>
      <c r="AD227" s="35"/>
      <c r="AE227" s="35"/>
      <c r="AR227" s="205" t="s">
        <v>218</v>
      </c>
      <c r="AT227" s="205" t="s">
        <v>214</v>
      </c>
      <c r="AU227" s="205" t="s">
        <v>87</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10122</v>
      </c>
    </row>
    <row r="228" spans="1:65" s="2" customFormat="1" ht="16.5" customHeight="1">
      <c r="A228" s="35"/>
      <c r="B228" s="36"/>
      <c r="C228" s="193" t="s">
        <v>394</v>
      </c>
      <c r="D228" s="193" t="s">
        <v>214</v>
      </c>
      <c r="E228" s="194" t="s">
        <v>10123</v>
      </c>
      <c r="F228" s="195" t="s">
        <v>10112</v>
      </c>
      <c r="G228" s="196" t="s">
        <v>2761</v>
      </c>
      <c r="H228" s="197">
        <v>18</v>
      </c>
      <c r="I228" s="198"/>
      <c r="J228" s="199">
        <f>ROUND(I228*H228,2)</f>
        <v>0</v>
      </c>
      <c r="K228" s="200"/>
      <c r="L228" s="40"/>
      <c r="M228" s="201" t="s">
        <v>1</v>
      </c>
      <c r="N228" s="202" t="s">
        <v>42</v>
      </c>
      <c r="O228" s="72"/>
      <c r="P228" s="203">
        <f>O228*H228</f>
        <v>0</v>
      </c>
      <c r="Q228" s="203">
        <v>0</v>
      </c>
      <c r="R228" s="203">
        <f>Q228*H228</f>
        <v>0</v>
      </c>
      <c r="S228" s="203">
        <v>0</v>
      </c>
      <c r="T228" s="204">
        <f>S228*H228</f>
        <v>0</v>
      </c>
      <c r="U228" s="35"/>
      <c r="V228" s="35"/>
      <c r="W228" s="35"/>
      <c r="X228" s="35"/>
      <c r="Y228" s="35"/>
      <c r="Z228" s="35"/>
      <c r="AA228" s="35"/>
      <c r="AB228" s="35"/>
      <c r="AC228" s="35"/>
      <c r="AD228" s="35"/>
      <c r="AE228" s="35"/>
      <c r="AR228" s="205" t="s">
        <v>218</v>
      </c>
      <c r="AT228" s="205" t="s">
        <v>214</v>
      </c>
      <c r="AU228" s="205" t="s">
        <v>87</v>
      </c>
      <c r="AY228" s="18" t="s">
        <v>209</v>
      </c>
      <c r="BE228" s="206">
        <f>IF(N228="základní",J228,0)</f>
        <v>0</v>
      </c>
      <c r="BF228" s="206">
        <f>IF(N228="snížená",J228,0)</f>
        <v>0</v>
      </c>
      <c r="BG228" s="206">
        <f>IF(N228="zákl. přenesená",J228,0)</f>
        <v>0</v>
      </c>
      <c r="BH228" s="206">
        <f>IF(N228="sníž. přenesená",J228,0)</f>
        <v>0</v>
      </c>
      <c r="BI228" s="206">
        <f>IF(N228="nulová",J228,0)</f>
        <v>0</v>
      </c>
      <c r="BJ228" s="18" t="s">
        <v>85</v>
      </c>
      <c r="BK228" s="206">
        <f>ROUND(I228*H228,2)</f>
        <v>0</v>
      </c>
      <c r="BL228" s="18" t="s">
        <v>218</v>
      </c>
      <c r="BM228" s="205" t="s">
        <v>10124</v>
      </c>
    </row>
    <row r="229" spans="1:65" s="2" customFormat="1" ht="16.5" customHeight="1">
      <c r="A229" s="35"/>
      <c r="B229" s="36"/>
      <c r="C229" s="193" t="s">
        <v>398</v>
      </c>
      <c r="D229" s="193" t="s">
        <v>214</v>
      </c>
      <c r="E229" s="194" t="s">
        <v>10125</v>
      </c>
      <c r="F229" s="195" t="s">
        <v>10115</v>
      </c>
      <c r="G229" s="196" t="s">
        <v>2761</v>
      </c>
      <c r="H229" s="197">
        <v>6</v>
      </c>
      <c r="I229" s="198"/>
      <c r="J229" s="199">
        <f>ROUND(I229*H229,2)</f>
        <v>0</v>
      </c>
      <c r="K229" s="200"/>
      <c r="L229" s="40"/>
      <c r="M229" s="201" t="s">
        <v>1</v>
      </c>
      <c r="N229" s="202" t="s">
        <v>42</v>
      </c>
      <c r="O229" s="72"/>
      <c r="P229" s="203">
        <f>O229*H229</f>
        <v>0</v>
      </c>
      <c r="Q229" s="203">
        <v>0</v>
      </c>
      <c r="R229" s="203">
        <f>Q229*H229</f>
        <v>0</v>
      </c>
      <c r="S229" s="203">
        <v>0</v>
      </c>
      <c r="T229" s="204">
        <f>S229*H229</f>
        <v>0</v>
      </c>
      <c r="U229" s="35"/>
      <c r="V229" s="35"/>
      <c r="W229" s="35"/>
      <c r="X229" s="35"/>
      <c r="Y229" s="35"/>
      <c r="Z229" s="35"/>
      <c r="AA229" s="35"/>
      <c r="AB229" s="35"/>
      <c r="AC229" s="35"/>
      <c r="AD229" s="35"/>
      <c r="AE229" s="35"/>
      <c r="AR229" s="205" t="s">
        <v>218</v>
      </c>
      <c r="AT229" s="205" t="s">
        <v>214</v>
      </c>
      <c r="AU229" s="205" t="s">
        <v>87</v>
      </c>
      <c r="AY229" s="18" t="s">
        <v>209</v>
      </c>
      <c r="BE229" s="206">
        <f>IF(N229="základní",J229,0)</f>
        <v>0</v>
      </c>
      <c r="BF229" s="206">
        <f>IF(N229="snížená",J229,0)</f>
        <v>0</v>
      </c>
      <c r="BG229" s="206">
        <f>IF(N229="zákl. přenesená",J229,0)</f>
        <v>0</v>
      </c>
      <c r="BH229" s="206">
        <f>IF(N229="sníž. přenesená",J229,0)</f>
        <v>0</v>
      </c>
      <c r="BI229" s="206">
        <f>IF(N229="nulová",J229,0)</f>
        <v>0</v>
      </c>
      <c r="BJ229" s="18" t="s">
        <v>85</v>
      </c>
      <c r="BK229" s="206">
        <f>ROUND(I229*H229,2)</f>
        <v>0</v>
      </c>
      <c r="BL229" s="18" t="s">
        <v>218</v>
      </c>
      <c r="BM229" s="205" t="s">
        <v>10126</v>
      </c>
    </row>
    <row r="230" spans="1:65" s="12" customFormat="1" ht="22.9" customHeight="1">
      <c r="B230" s="177"/>
      <c r="C230" s="178"/>
      <c r="D230" s="179" t="s">
        <v>76</v>
      </c>
      <c r="E230" s="191" t="s">
        <v>9520</v>
      </c>
      <c r="F230" s="191" t="s">
        <v>10127</v>
      </c>
      <c r="G230" s="178"/>
      <c r="H230" s="178"/>
      <c r="I230" s="181"/>
      <c r="J230" s="192">
        <f>BK230</f>
        <v>0</v>
      </c>
      <c r="K230" s="178"/>
      <c r="L230" s="183"/>
      <c r="M230" s="184"/>
      <c r="N230" s="185"/>
      <c r="O230" s="185"/>
      <c r="P230" s="186">
        <f>SUM(P231:P234)</f>
        <v>0</v>
      </c>
      <c r="Q230" s="185"/>
      <c r="R230" s="186">
        <f>SUM(R231:R234)</f>
        <v>0</v>
      </c>
      <c r="S230" s="185"/>
      <c r="T230" s="187">
        <f>SUM(T231:T234)</f>
        <v>0</v>
      </c>
      <c r="AR230" s="188" t="s">
        <v>85</v>
      </c>
      <c r="AT230" s="189" t="s">
        <v>76</v>
      </c>
      <c r="AU230" s="189" t="s">
        <v>85</v>
      </c>
      <c r="AY230" s="188" t="s">
        <v>209</v>
      </c>
      <c r="BK230" s="190">
        <f>SUM(BK231:BK234)</f>
        <v>0</v>
      </c>
    </row>
    <row r="231" spans="1:65" s="2" customFormat="1" ht="16.5" customHeight="1">
      <c r="A231" s="35"/>
      <c r="B231" s="36"/>
      <c r="C231" s="193" t="s">
        <v>402</v>
      </c>
      <c r="D231" s="193" t="s">
        <v>214</v>
      </c>
      <c r="E231" s="194" t="s">
        <v>10128</v>
      </c>
      <c r="F231" s="195" t="s">
        <v>10129</v>
      </c>
      <c r="G231" s="196" t="s">
        <v>318</v>
      </c>
      <c r="H231" s="197">
        <v>24</v>
      </c>
      <c r="I231" s="198"/>
      <c r="J231" s="199">
        <f>ROUND(I231*H231,2)</f>
        <v>0</v>
      </c>
      <c r="K231" s="200"/>
      <c r="L231" s="40"/>
      <c r="M231" s="201" t="s">
        <v>1</v>
      </c>
      <c r="N231" s="202" t="s">
        <v>42</v>
      </c>
      <c r="O231" s="72"/>
      <c r="P231" s="203">
        <f>O231*H231</f>
        <v>0</v>
      </c>
      <c r="Q231" s="203">
        <v>0</v>
      </c>
      <c r="R231" s="203">
        <f>Q231*H231</f>
        <v>0</v>
      </c>
      <c r="S231" s="203">
        <v>0</v>
      </c>
      <c r="T231" s="204">
        <f>S231*H231</f>
        <v>0</v>
      </c>
      <c r="U231" s="35"/>
      <c r="V231" s="35"/>
      <c r="W231" s="35"/>
      <c r="X231" s="35"/>
      <c r="Y231" s="35"/>
      <c r="Z231" s="35"/>
      <c r="AA231" s="35"/>
      <c r="AB231" s="35"/>
      <c r="AC231" s="35"/>
      <c r="AD231" s="35"/>
      <c r="AE231" s="35"/>
      <c r="AR231" s="205" t="s">
        <v>218</v>
      </c>
      <c r="AT231" s="205" t="s">
        <v>214</v>
      </c>
      <c r="AU231" s="205" t="s">
        <v>87</v>
      </c>
      <c r="AY231" s="18" t="s">
        <v>209</v>
      </c>
      <c r="BE231" s="206">
        <f>IF(N231="základní",J231,0)</f>
        <v>0</v>
      </c>
      <c r="BF231" s="206">
        <f>IF(N231="snížená",J231,0)</f>
        <v>0</v>
      </c>
      <c r="BG231" s="206">
        <f>IF(N231="zákl. přenesená",J231,0)</f>
        <v>0</v>
      </c>
      <c r="BH231" s="206">
        <f>IF(N231="sníž. přenesená",J231,0)</f>
        <v>0</v>
      </c>
      <c r="BI231" s="206">
        <f>IF(N231="nulová",J231,0)</f>
        <v>0</v>
      </c>
      <c r="BJ231" s="18" t="s">
        <v>85</v>
      </c>
      <c r="BK231" s="206">
        <f>ROUND(I231*H231,2)</f>
        <v>0</v>
      </c>
      <c r="BL231" s="18" t="s">
        <v>218</v>
      </c>
      <c r="BM231" s="205" t="s">
        <v>10130</v>
      </c>
    </row>
    <row r="232" spans="1:65" s="2" customFormat="1" ht="16.5" customHeight="1">
      <c r="A232" s="35"/>
      <c r="B232" s="36"/>
      <c r="C232" s="193" t="s">
        <v>406</v>
      </c>
      <c r="D232" s="193" t="s">
        <v>214</v>
      </c>
      <c r="E232" s="194" t="s">
        <v>10131</v>
      </c>
      <c r="F232" s="195" t="s">
        <v>10109</v>
      </c>
      <c r="G232" s="196" t="s">
        <v>318</v>
      </c>
      <c r="H232" s="197">
        <v>72</v>
      </c>
      <c r="I232" s="198"/>
      <c r="J232" s="199">
        <f>ROUND(I232*H232,2)</f>
        <v>0</v>
      </c>
      <c r="K232" s="200"/>
      <c r="L232" s="40"/>
      <c r="M232" s="201" t="s">
        <v>1</v>
      </c>
      <c r="N232" s="202" t="s">
        <v>42</v>
      </c>
      <c r="O232" s="72"/>
      <c r="P232" s="203">
        <f>O232*H232</f>
        <v>0</v>
      </c>
      <c r="Q232" s="203">
        <v>0</v>
      </c>
      <c r="R232" s="203">
        <f>Q232*H232</f>
        <v>0</v>
      </c>
      <c r="S232" s="203">
        <v>0</v>
      </c>
      <c r="T232" s="204">
        <f>S232*H232</f>
        <v>0</v>
      </c>
      <c r="U232" s="35"/>
      <c r="V232" s="35"/>
      <c r="W232" s="35"/>
      <c r="X232" s="35"/>
      <c r="Y232" s="35"/>
      <c r="Z232" s="35"/>
      <c r="AA232" s="35"/>
      <c r="AB232" s="35"/>
      <c r="AC232" s="35"/>
      <c r="AD232" s="35"/>
      <c r="AE232" s="35"/>
      <c r="AR232" s="205" t="s">
        <v>218</v>
      </c>
      <c r="AT232" s="205" t="s">
        <v>214</v>
      </c>
      <c r="AU232" s="205" t="s">
        <v>87</v>
      </c>
      <c r="AY232" s="18" t="s">
        <v>209</v>
      </c>
      <c r="BE232" s="206">
        <f>IF(N232="základní",J232,0)</f>
        <v>0</v>
      </c>
      <c r="BF232" s="206">
        <f>IF(N232="snížená",J232,0)</f>
        <v>0</v>
      </c>
      <c r="BG232" s="206">
        <f>IF(N232="zákl. přenesená",J232,0)</f>
        <v>0</v>
      </c>
      <c r="BH232" s="206">
        <f>IF(N232="sníž. přenesená",J232,0)</f>
        <v>0</v>
      </c>
      <c r="BI232" s="206">
        <f>IF(N232="nulová",J232,0)</f>
        <v>0</v>
      </c>
      <c r="BJ232" s="18" t="s">
        <v>85</v>
      </c>
      <c r="BK232" s="206">
        <f>ROUND(I232*H232,2)</f>
        <v>0</v>
      </c>
      <c r="BL232" s="18" t="s">
        <v>218</v>
      </c>
      <c r="BM232" s="205" t="s">
        <v>10132</v>
      </c>
    </row>
    <row r="233" spans="1:65" s="2" customFormat="1" ht="16.5" customHeight="1">
      <c r="A233" s="35"/>
      <c r="B233" s="36"/>
      <c r="C233" s="193" t="s">
        <v>410</v>
      </c>
      <c r="D233" s="193" t="s">
        <v>214</v>
      </c>
      <c r="E233" s="194" t="s">
        <v>10133</v>
      </c>
      <c r="F233" s="195" t="s">
        <v>10112</v>
      </c>
      <c r="G233" s="196" t="s">
        <v>318</v>
      </c>
      <c r="H233" s="197">
        <v>18</v>
      </c>
      <c r="I233" s="198"/>
      <c r="J233" s="199">
        <f>ROUND(I233*H233,2)</f>
        <v>0</v>
      </c>
      <c r="K233" s="200"/>
      <c r="L233" s="40"/>
      <c r="M233" s="201" t="s">
        <v>1</v>
      </c>
      <c r="N233" s="202" t="s">
        <v>42</v>
      </c>
      <c r="O233" s="72"/>
      <c r="P233" s="203">
        <f>O233*H233</f>
        <v>0</v>
      </c>
      <c r="Q233" s="203">
        <v>0</v>
      </c>
      <c r="R233" s="203">
        <f>Q233*H233</f>
        <v>0</v>
      </c>
      <c r="S233" s="203">
        <v>0</v>
      </c>
      <c r="T233" s="204">
        <f>S233*H233</f>
        <v>0</v>
      </c>
      <c r="U233" s="35"/>
      <c r="V233" s="35"/>
      <c r="W233" s="35"/>
      <c r="X233" s="35"/>
      <c r="Y233" s="35"/>
      <c r="Z233" s="35"/>
      <c r="AA233" s="35"/>
      <c r="AB233" s="35"/>
      <c r="AC233" s="35"/>
      <c r="AD233" s="35"/>
      <c r="AE233" s="35"/>
      <c r="AR233" s="205" t="s">
        <v>218</v>
      </c>
      <c r="AT233" s="205" t="s">
        <v>214</v>
      </c>
      <c r="AU233" s="205" t="s">
        <v>87</v>
      </c>
      <c r="AY233" s="18" t="s">
        <v>209</v>
      </c>
      <c r="BE233" s="206">
        <f>IF(N233="základní",J233,0)</f>
        <v>0</v>
      </c>
      <c r="BF233" s="206">
        <f>IF(N233="snížená",J233,0)</f>
        <v>0</v>
      </c>
      <c r="BG233" s="206">
        <f>IF(N233="zákl. přenesená",J233,0)</f>
        <v>0</v>
      </c>
      <c r="BH233" s="206">
        <f>IF(N233="sníž. přenesená",J233,0)</f>
        <v>0</v>
      </c>
      <c r="BI233" s="206">
        <f>IF(N233="nulová",J233,0)</f>
        <v>0</v>
      </c>
      <c r="BJ233" s="18" t="s">
        <v>85</v>
      </c>
      <c r="BK233" s="206">
        <f>ROUND(I233*H233,2)</f>
        <v>0</v>
      </c>
      <c r="BL233" s="18" t="s">
        <v>218</v>
      </c>
      <c r="BM233" s="205" t="s">
        <v>10134</v>
      </c>
    </row>
    <row r="234" spans="1:65" s="2" customFormat="1" ht="16.5" customHeight="1">
      <c r="A234" s="35"/>
      <c r="B234" s="36"/>
      <c r="C234" s="193" t="s">
        <v>414</v>
      </c>
      <c r="D234" s="193" t="s">
        <v>214</v>
      </c>
      <c r="E234" s="194" t="s">
        <v>10135</v>
      </c>
      <c r="F234" s="195" t="s">
        <v>10115</v>
      </c>
      <c r="G234" s="196" t="s">
        <v>318</v>
      </c>
      <c r="H234" s="197">
        <v>6</v>
      </c>
      <c r="I234" s="198"/>
      <c r="J234" s="199">
        <f>ROUND(I234*H234,2)</f>
        <v>0</v>
      </c>
      <c r="K234" s="200"/>
      <c r="L234" s="40"/>
      <c r="M234" s="201" t="s">
        <v>1</v>
      </c>
      <c r="N234" s="202" t="s">
        <v>42</v>
      </c>
      <c r="O234" s="72"/>
      <c r="P234" s="203">
        <f>O234*H234</f>
        <v>0</v>
      </c>
      <c r="Q234" s="203">
        <v>0</v>
      </c>
      <c r="R234" s="203">
        <f>Q234*H234</f>
        <v>0</v>
      </c>
      <c r="S234" s="203">
        <v>0</v>
      </c>
      <c r="T234" s="204">
        <f>S234*H234</f>
        <v>0</v>
      </c>
      <c r="U234" s="35"/>
      <c r="V234" s="35"/>
      <c r="W234" s="35"/>
      <c r="X234" s="35"/>
      <c r="Y234" s="35"/>
      <c r="Z234" s="35"/>
      <c r="AA234" s="35"/>
      <c r="AB234" s="35"/>
      <c r="AC234" s="35"/>
      <c r="AD234" s="35"/>
      <c r="AE234" s="35"/>
      <c r="AR234" s="205" t="s">
        <v>218</v>
      </c>
      <c r="AT234" s="205" t="s">
        <v>214</v>
      </c>
      <c r="AU234" s="205" t="s">
        <v>87</v>
      </c>
      <c r="AY234" s="18" t="s">
        <v>209</v>
      </c>
      <c r="BE234" s="206">
        <f>IF(N234="základní",J234,0)</f>
        <v>0</v>
      </c>
      <c r="BF234" s="206">
        <f>IF(N234="snížená",J234,0)</f>
        <v>0</v>
      </c>
      <c r="BG234" s="206">
        <f>IF(N234="zákl. přenesená",J234,0)</f>
        <v>0</v>
      </c>
      <c r="BH234" s="206">
        <f>IF(N234="sníž. přenesená",J234,0)</f>
        <v>0</v>
      </c>
      <c r="BI234" s="206">
        <f>IF(N234="nulová",J234,0)</f>
        <v>0</v>
      </c>
      <c r="BJ234" s="18" t="s">
        <v>85</v>
      </c>
      <c r="BK234" s="206">
        <f>ROUND(I234*H234,2)</f>
        <v>0</v>
      </c>
      <c r="BL234" s="18" t="s">
        <v>218</v>
      </c>
      <c r="BM234" s="205" t="s">
        <v>10136</v>
      </c>
    </row>
    <row r="235" spans="1:65" s="12" customFormat="1" ht="22.9" customHeight="1">
      <c r="B235" s="177"/>
      <c r="C235" s="178"/>
      <c r="D235" s="179" t="s">
        <v>76</v>
      </c>
      <c r="E235" s="191" t="s">
        <v>9629</v>
      </c>
      <c r="F235" s="191" t="s">
        <v>10137</v>
      </c>
      <c r="G235" s="178"/>
      <c r="H235" s="178"/>
      <c r="I235" s="181"/>
      <c r="J235" s="192">
        <f>BK235</f>
        <v>0</v>
      </c>
      <c r="K235" s="178"/>
      <c r="L235" s="183"/>
      <c r="M235" s="184"/>
      <c r="N235" s="185"/>
      <c r="O235" s="185"/>
      <c r="P235" s="186">
        <f>SUM(P236:P237)</f>
        <v>0</v>
      </c>
      <c r="Q235" s="185"/>
      <c r="R235" s="186">
        <f>SUM(R236:R237)</f>
        <v>0</v>
      </c>
      <c r="S235" s="185"/>
      <c r="T235" s="187">
        <f>SUM(T236:T237)</f>
        <v>0</v>
      </c>
      <c r="AR235" s="188" t="s">
        <v>85</v>
      </c>
      <c r="AT235" s="189" t="s">
        <v>76</v>
      </c>
      <c r="AU235" s="189" t="s">
        <v>85</v>
      </c>
      <c r="AY235" s="188" t="s">
        <v>209</v>
      </c>
      <c r="BK235" s="190">
        <f>SUM(BK236:BK237)</f>
        <v>0</v>
      </c>
    </row>
    <row r="236" spans="1:65" s="2" customFormat="1" ht="16.5" customHeight="1">
      <c r="A236" s="35"/>
      <c r="B236" s="36"/>
      <c r="C236" s="193" t="s">
        <v>418</v>
      </c>
      <c r="D236" s="193" t="s">
        <v>214</v>
      </c>
      <c r="E236" s="194" t="s">
        <v>10138</v>
      </c>
      <c r="F236" s="195" t="s">
        <v>10139</v>
      </c>
      <c r="G236" s="196" t="s">
        <v>318</v>
      </c>
      <c r="H236" s="197">
        <v>267</v>
      </c>
      <c r="I236" s="198"/>
      <c r="J236" s="199">
        <f>ROUND(I236*H236,2)</f>
        <v>0</v>
      </c>
      <c r="K236" s="200"/>
      <c r="L236" s="40"/>
      <c r="M236" s="201" t="s">
        <v>1</v>
      </c>
      <c r="N236" s="202" t="s">
        <v>42</v>
      </c>
      <c r="O236" s="72"/>
      <c r="P236" s="203">
        <f>O236*H236</f>
        <v>0</v>
      </c>
      <c r="Q236" s="203">
        <v>0</v>
      </c>
      <c r="R236" s="203">
        <f>Q236*H236</f>
        <v>0</v>
      </c>
      <c r="S236" s="203">
        <v>0</v>
      </c>
      <c r="T236" s="204">
        <f>S236*H236</f>
        <v>0</v>
      </c>
      <c r="U236" s="35"/>
      <c r="V236" s="35"/>
      <c r="W236" s="35"/>
      <c r="X236" s="35"/>
      <c r="Y236" s="35"/>
      <c r="Z236" s="35"/>
      <c r="AA236" s="35"/>
      <c r="AB236" s="35"/>
      <c r="AC236" s="35"/>
      <c r="AD236" s="35"/>
      <c r="AE236" s="35"/>
      <c r="AR236" s="205" t="s">
        <v>218</v>
      </c>
      <c r="AT236" s="205" t="s">
        <v>214</v>
      </c>
      <c r="AU236" s="205" t="s">
        <v>87</v>
      </c>
      <c r="AY236" s="18" t="s">
        <v>209</v>
      </c>
      <c r="BE236" s="206">
        <f>IF(N236="základní",J236,0)</f>
        <v>0</v>
      </c>
      <c r="BF236" s="206">
        <f>IF(N236="snížená",J236,0)</f>
        <v>0</v>
      </c>
      <c r="BG236" s="206">
        <f>IF(N236="zákl. přenesená",J236,0)</f>
        <v>0</v>
      </c>
      <c r="BH236" s="206">
        <f>IF(N236="sníž. přenesená",J236,0)</f>
        <v>0</v>
      </c>
      <c r="BI236" s="206">
        <f>IF(N236="nulová",J236,0)</f>
        <v>0</v>
      </c>
      <c r="BJ236" s="18" t="s">
        <v>85</v>
      </c>
      <c r="BK236" s="206">
        <f>ROUND(I236*H236,2)</f>
        <v>0</v>
      </c>
      <c r="BL236" s="18" t="s">
        <v>218</v>
      </c>
      <c r="BM236" s="205" t="s">
        <v>10140</v>
      </c>
    </row>
    <row r="237" spans="1:65" s="2" customFormat="1" ht="16.5" customHeight="1">
      <c r="A237" s="35"/>
      <c r="B237" s="36"/>
      <c r="C237" s="193" t="s">
        <v>422</v>
      </c>
      <c r="D237" s="193" t="s">
        <v>214</v>
      </c>
      <c r="E237" s="194" t="s">
        <v>10141</v>
      </c>
      <c r="F237" s="195" t="s">
        <v>1091</v>
      </c>
      <c r="G237" s="196" t="s">
        <v>7332</v>
      </c>
      <c r="H237" s="274"/>
      <c r="I237" s="198"/>
      <c r="J237" s="199">
        <f>ROUND(I237*H237,2)</f>
        <v>0</v>
      </c>
      <c r="K237" s="200"/>
      <c r="L237" s="40"/>
      <c r="M237" s="201" t="s">
        <v>1</v>
      </c>
      <c r="N237" s="202" t="s">
        <v>42</v>
      </c>
      <c r="O237" s="72"/>
      <c r="P237" s="203">
        <f>O237*H237</f>
        <v>0</v>
      </c>
      <c r="Q237" s="203">
        <v>0</v>
      </c>
      <c r="R237" s="203">
        <f>Q237*H237</f>
        <v>0</v>
      </c>
      <c r="S237" s="203">
        <v>0</v>
      </c>
      <c r="T237" s="204">
        <f>S237*H237</f>
        <v>0</v>
      </c>
      <c r="U237" s="35"/>
      <c r="V237" s="35"/>
      <c r="W237" s="35"/>
      <c r="X237" s="35"/>
      <c r="Y237" s="35"/>
      <c r="Z237" s="35"/>
      <c r="AA237" s="35"/>
      <c r="AB237" s="35"/>
      <c r="AC237" s="35"/>
      <c r="AD237" s="35"/>
      <c r="AE237" s="35"/>
      <c r="AR237" s="205" t="s">
        <v>218</v>
      </c>
      <c r="AT237" s="205" t="s">
        <v>214</v>
      </c>
      <c r="AU237" s="205" t="s">
        <v>87</v>
      </c>
      <c r="AY237" s="18" t="s">
        <v>209</v>
      </c>
      <c r="BE237" s="206">
        <f>IF(N237="základní",J237,0)</f>
        <v>0</v>
      </c>
      <c r="BF237" s="206">
        <f>IF(N237="snížená",J237,0)</f>
        <v>0</v>
      </c>
      <c r="BG237" s="206">
        <f>IF(N237="zákl. přenesená",J237,0)</f>
        <v>0</v>
      </c>
      <c r="BH237" s="206">
        <f>IF(N237="sníž. přenesená",J237,0)</f>
        <v>0</v>
      </c>
      <c r="BI237" s="206">
        <f>IF(N237="nulová",J237,0)</f>
        <v>0</v>
      </c>
      <c r="BJ237" s="18" t="s">
        <v>85</v>
      </c>
      <c r="BK237" s="206">
        <f>ROUND(I237*H237,2)</f>
        <v>0</v>
      </c>
      <c r="BL237" s="18" t="s">
        <v>218</v>
      </c>
      <c r="BM237" s="205" t="s">
        <v>10142</v>
      </c>
    </row>
    <row r="238" spans="1:65" s="12" customFormat="1" ht="22.9" customHeight="1">
      <c r="B238" s="177"/>
      <c r="C238" s="178"/>
      <c r="D238" s="179" t="s">
        <v>76</v>
      </c>
      <c r="E238" s="191" t="s">
        <v>9757</v>
      </c>
      <c r="F238" s="191" t="s">
        <v>10024</v>
      </c>
      <c r="G238" s="178"/>
      <c r="H238" s="178"/>
      <c r="I238" s="181"/>
      <c r="J238" s="192">
        <f>BK238</f>
        <v>0</v>
      </c>
      <c r="K238" s="178"/>
      <c r="L238" s="183"/>
      <c r="M238" s="184"/>
      <c r="N238" s="185"/>
      <c r="O238" s="185"/>
      <c r="P238" s="186">
        <f>SUM(P239:P252)</f>
        <v>0</v>
      </c>
      <c r="Q238" s="185"/>
      <c r="R238" s="186">
        <f>SUM(R239:R252)</f>
        <v>0</v>
      </c>
      <c r="S238" s="185"/>
      <c r="T238" s="187">
        <f>SUM(T239:T252)</f>
        <v>0</v>
      </c>
      <c r="AR238" s="188" t="s">
        <v>85</v>
      </c>
      <c r="AT238" s="189" t="s">
        <v>76</v>
      </c>
      <c r="AU238" s="189" t="s">
        <v>85</v>
      </c>
      <c r="AY238" s="188" t="s">
        <v>209</v>
      </c>
      <c r="BK238" s="190">
        <f>SUM(BK239:BK252)</f>
        <v>0</v>
      </c>
    </row>
    <row r="239" spans="1:65" s="2" customFormat="1" ht="16.5" customHeight="1">
      <c r="A239" s="35"/>
      <c r="B239" s="36"/>
      <c r="C239" s="193" t="s">
        <v>426</v>
      </c>
      <c r="D239" s="193" t="s">
        <v>214</v>
      </c>
      <c r="E239" s="194" t="s">
        <v>10143</v>
      </c>
      <c r="F239" s="195" t="s">
        <v>10144</v>
      </c>
      <c r="G239" s="196" t="s">
        <v>318</v>
      </c>
      <c r="H239" s="197">
        <v>42</v>
      </c>
      <c r="I239" s="198"/>
      <c r="J239" s="199">
        <f>ROUND(I239*H239,2)</f>
        <v>0</v>
      </c>
      <c r="K239" s="200"/>
      <c r="L239" s="40"/>
      <c r="M239" s="201" t="s">
        <v>1</v>
      </c>
      <c r="N239" s="202" t="s">
        <v>42</v>
      </c>
      <c r="O239" s="72"/>
      <c r="P239" s="203">
        <f>O239*H239</f>
        <v>0</v>
      </c>
      <c r="Q239" s="203">
        <v>0</v>
      </c>
      <c r="R239" s="203">
        <f>Q239*H239</f>
        <v>0</v>
      </c>
      <c r="S239" s="203">
        <v>0</v>
      </c>
      <c r="T239" s="204">
        <f>S239*H239</f>
        <v>0</v>
      </c>
      <c r="U239" s="35"/>
      <c r="V239" s="35"/>
      <c r="W239" s="35"/>
      <c r="X239" s="35"/>
      <c r="Y239" s="35"/>
      <c r="Z239" s="35"/>
      <c r="AA239" s="35"/>
      <c r="AB239" s="35"/>
      <c r="AC239" s="35"/>
      <c r="AD239" s="35"/>
      <c r="AE239" s="35"/>
      <c r="AR239" s="205" t="s">
        <v>218</v>
      </c>
      <c r="AT239" s="205" t="s">
        <v>214</v>
      </c>
      <c r="AU239" s="205" t="s">
        <v>87</v>
      </c>
      <c r="AY239" s="18" t="s">
        <v>209</v>
      </c>
      <c r="BE239" s="206">
        <f>IF(N239="základní",J239,0)</f>
        <v>0</v>
      </c>
      <c r="BF239" s="206">
        <f>IF(N239="snížená",J239,0)</f>
        <v>0</v>
      </c>
      <c r="BG239" s="206">
        <f>IF(N239="zákl. přenesená",J239,0)</f>
        <v>0</v>
      </c>
      <c r="BH239" s="206">
        <f>IF(N239="sníž. přenesená",J239,0)</f>
        <v>0</v>
      </c>
      <c r="BI239" s="206">
        <f>IF(N239="nulová",J239,0)</f>
        <v>0</v>
      </c>
      <c r="BJ239" s="18" t="s">
        <v>85</v>
      </c>
      <c r="BK239" s="206">
        <f>ROUND(I239*H239,2)</f>
        <v>0</v>
      </c>
      <c r="BL239" s="18" t="s">
        <v>218</v>
      </c>
      <c r="BM239" s="205" t="s">
        <v>10145</v>
      </c>
    </row>
    <row r="240" spans="1:65" s="2" customFormat="1" ht="39">
      <c r="A240" s="35"/>
      <c r="B240" s="36"/>
      <c r="C240" s="37"/>
      <c r="D240" s="214" t="s">
        <v>807</v>
      </c>
      <c r="E240" s="37"/>
      <c r="F240" s="256" t="s">
        <v>10146</v>
      </c>
      <c r="G240" s="37"/>
      <c r="H240" s="37"/>
      <c r="I240" s="257"/>
      <c r="J240" s="37"/>
      <c r="K240" s="37"/>
      <c r="L240" s="40"/>
      <c r="M240" s="258"/>
      <c r="N240" s="259"/>
      <c r="O240" s="72"/>
      <c r="P240" s="72"/>
      <c r="Q240" s="72"/>
      <c r="R240" s="72"/>
      <c r="S240" s="72"/>
      <c r="T240" s="73"/>
      <c r="U240" s="35"/>
      <c r="V240" s="35"/>
      <c r="W240" s="35"/>
      <c r="X240" s="35"/>
      <c r="Y240" s="35"/>
      <c r="Z240" s="35"/>
      <c r="AA240" s="35"/>
      <c r="AB240" s="35"/>
      <c r="AC240" s="35"/>
      <c r="AD240" s="35"/>
      <c r="AE240" s="35"/>
      <c r="AT240" s="18" t="s">
        <v>807</v>
      </c>
      <c r="AU240" s="18" t="s">
        <v>87</v>
      </c>
    </row>
    <row r="241" spans="1:65" s="2" customFormat="1" ht="21.75" customHeight="1">
      <c r="A241" s="35"/>
      <c r="B241" s="36"/>
      <c r="C241" s="193" t="s">
        <v>77</v>
      </c>
      <c r="D241" s="193" t="s">
        <v>214</v>
      </c>
      <c r="E241" s="194" t="s">
        <v>10147</v>
      </c>
      <c r="F241" s="195" t="s">
        <v>10148</v>
      </c>
      <c r="G241" s="196" t="s">
        <v>318</v>
      </c>
      <c r="H241" s="197">
        <v>55</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218</v>
      </c>
      <c r="AT241" s="205" t="s">
        <v>214</v>
      </c>
      <c r="AU241" s="205" t="s">
        <v>87</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218</v>
      </c>
      <c r="BM241" s="205" t="s">
        <v>10149</v>
      </c>
    </row>
    <row r="242" spans="1:65" s="2" customFormat="1" ht="39">
      <c r="A242" s="35"/>
      <c r="B242" s="36"/>
      <c r="C242" s="37"/>
      <c r="D242" s="214" t="s">
        <v>807</v>
      </c>
      <c r="E242" s="37"/>
      <c r="F242" s="256" t="s">
        <v>10150</v>
      </c>
      <c r="G242" s="37"/>
      <c r="H242" s="37"/>
      <c r="I242" s="257"/>
      <c r="J242" s="37"/>
      <c r="K242" s="37"/>
      <c r="L242" s="40"/>
      <c r="M242" s="258"/>
      <c r="N242" s="259"/>
      <c r="O242" s="72"/>
      <c r="P242" s="72"/>
      <c r="Q242" s="72"/>
      <c r="R242" s="72"/>
      <c r="S242" s="72"/>
      <c r="T242" s="73"/>
      <c r="U242" s="35"/>
      <c r="V242" s="35"/>
      <c r="W242" s="35"/>
      <c r="X242" s="35"/>
      <c r="Y242" s="35"/>
      <c r="Z242" s="35"/>
      <c r="AA242" s="35"/>
      <c r="AB242" s="35"/>
      <c r="AC242" s="35"/>
      <c r="AD242" s="35"/>
      <c r="AE242" s="35"/>
      <c r="AT242" s="18" t="s">
        <v>807</v>
      </c>
      <c r="AU242" s="18" t="s">
        <v>87</v>
      </c>
    </row>
    <row r="243" spans="1:65" s="2" customFormat="1" ht="16.5" customHeight="1">
      <c r="A243" s="35"/>
      <c r="B243" s="36"/>
      <c r="C243" s="193" t="s">
        <v>77</v>
      </c>
      <c r="D243" s="193" t="s">
        <v>214</v>
      </c>
      <c r="E243" s="194" t="s">
        <v>10151</v>
      </c>
      <c r="F243" s="195" t="s">
        <v>10152</v>
      </c>
      <c r="G243" s="196" t="s">
        <v>2673</v>
      </c>
      <c r="H243" s="197">
        <v>1</v>
      </c>
      <c r="I243" s="198"/>
      <c r="J243" s="199">
        <f>ROUND(I243*H243,2)</f>
        <v>0</v>
      </c>
      <c r="K243" s="200"/>
      <c r="L243" s="40"/>
      <c r="M243" s="201" t="s">
        <v>1</v>
      </c>
      <c r="N243" s="202" t="s">
        <v>42</v>
      </c>
      <c r="O243" s="72"/>
      <c r="P243" s="203">
        <f>O243*H243</f>
        <v>0</v>
      </c>
      <c r="Q243" s="203">
        <v>0</v>
      </c>
      <c r="R243" s="203">
        <f>Q243*H243</f>
        <v>0</v>
      </c>
      <c r="S243" s="203">
        <v>0</v>
      </c>
      <c r="T243" s="204">
        <f>S243*H243</f>
        <v>0</v>
      </c>
      <c r="U243" s="35"/>
      <c r="V243" s="35"/>
      <c r="W243" s="35"/>
      <c r="X243" s="35"/>
      <c r="Y243" s="35"/>
      <c r="Z243" s="35"/>
      <c r="AA243" s="35"/>
      <c r="AB243" s="35"/>
      <c r="AC243" s="35"/>
      <c r="AD243" s="35"/>
      <c r="AE243" s="35"/>
      <c r="AR243" s="205" t="s">
        <v>218</v>
      </c>
      <c r="AT243" s="205" t="s">
        <v>214</v>
      </c>
      <c r="AU243" s="205" t="s">
        <v>87</v>
      </c>
      <c r="AY243" s="18" t="s">
        <v>209</v>
      </c>
      <c r="BE243" s="206">
        <f>IF(N243="základní",J243,0)</f>
        <v>0</v>
      </c>
      <c r="BF243" s="206">
        <f>IF(N243="snížená",J243,0)</f>
        <v>0</v>
      </c>
      <c r="BG243" s="206">
        <f>IF(N243="zákl. přenesená",J243,0)</f>
        <v>0</v>
      </c>
      <c r="BH243" s="206">
        <f>IF(N243="sníž. přenesená",J243,0)</f>
        <v>0</v>
      </c>
      <c r="BI243" s="206">
        <f>IF(N243="nulová",J243,0)</f>
        <v>0</v>
      </c>
      <c r="BJ243" s="18" t="s">
        <v>85</v>
      </c>
      <c r="BK243" s="206">
        <f>ROUND(I243*H243,2)</f>
        <v>0</v>
      </c>
      <c r="BL243" s="18" t="s">
        <v>218</v>
      </c>
      <c r="BM243" s="205" t="s">
        <v>10153</v>
      </c>
    </row>
    <row r="244" spans="1:65" s="2" customFormat="1" ht="39">
      <c r="A244" s="35"/>
      <c r="B244" s="36"/>
      <c r="C244" s="37"/>
      <c r="D244" s="214" t="s">
        <v>807</v>
      </c>
      <c r="E244" s="37"/>
      <c r="F244" s="256" t="s">
        <v>10154</v>
      </c>
      <c r="G244" s="37"/>
      <c r="H244" s="37"/>
      <c r="I244" s="257"/>
      <c r="J244" s="37"/>
      <c r="K244" s="37"/>
      <c r="L244" s="40"/>
      <c r="M244" s="258"/>
      <c r="N244" s="259"/>
      <c r="O244" s="72"/>
      <c r="P244" s="72"/>
      <c r="Q244" s="72"/>
      <c r="R244" s="72"/>
      <c r="S244" s="72"/>
      <c r="T244" s="73"/>
      <c r="U244" s="35"/>
      <c r="V244" s="35"/>
      <c r="W244" s="35"/>
      <c r="X244" s="35"/>
      <c r="Y244" s="35"/>
      <c r="Z244" s="35"/>
      <c r="AA244" s="35"/>
      <c r="AB244" s="35"/>
      <c r="AC244" s="35"/>
      <c r="AD244" s="35"/>
      <c r="AE244" s="35"/>
      <c r="AT244" s="18" t="s">
        <v>807</v>
      </c>
      <c r="AU244" s="18" t="s">
        <v>87</v>
      </c>
    </row>
    <row r="245" spans="1:65" s="2" customFormat="1" ht="16.5" customHeight="1">
      <c r="A245" s="35"/>
      <c r="B245" s="36"/>
      <c r="C245" s="193" t="s">
        <v>77</v>
      </c>
      <c r="D245" s="193" t="s">
        <v>214</v>
      </c>
      <c r="E245" s="194" t="s">
        <v>10155</v>
      </c>
      <c r="F245" s="195" t="s">
        <v>10156</v>
      </c>
      <c r="G245" s="196" t="s">
        <v>318</v>
      </c>
      <c r="H245" s="197">
        <v>55</v>
      </c>
      <c r="I245" s="198"/>
      <c r="J245" s="199">
        <f>ROUND(I245*H245,2)</f>
        <v>0</v>
      </c>
      <c r="K245" s="200"/>
      <c r="L245" s="40"/>
      <c r="M245" s="201" t="s">
        <v>1</v>
      </c>
      <c r="N245" s="202" t="s">
        <v>42</v>
      </c>
      <c r="O245" s="72"/>
      <c r="P245" s="203">
        <f>O245*H245</f>
        <v>0</v>
      </c>
      <c r="Q245" s="203">
        <v>0</v>
      </c>
      <c r="R245" s="203">
        <f>Q245*H245</f>
        <v>0</v>
      </c>
      <c r="S245" s="203">
        <v>0</v>
      </c>
      <c r="T245" s="204">
        <f>S245*H245</f>
        <v>0</v>
      </c>
      <c r="U245" s="35"/>
      <c r="V245" s="35"/>
      <c r="W245" s="35"/>
      <c r="X245" s="35"/>
      <c r="Y245" s="35"/>
      <c r="Z245" s="35"/>
      <c r="AA245" s="35"/>
      <c r="AB245" s="35"/>
      <c r="AC245" s="35"/>
      <c r="AD245" s="35"/>
      <c r="AE245" s="35"/>
      <c r="AR245" s="205" t="s">
        <v>218</v>
      </c>
      <c r="AT245" s="205" t="s">
        <v>214</v>
      </c>
      <c r="AU245" s="205" t="s">
        <v>87</v>
      </c>
      <c r="AY245" s="18" t="s">
        <v>209</v>
      </c>
      <c r="BE245" s="206">
        <f>IF(N245="základní",J245,0)</f>
        <v>0</v>
      </c>
      <c r="BF245" s="206">
        <f>IF(N245="snížená",J245,0)</f>
        <v>0</v>
      </c>
      <c r="BG245" s="206">
        <f>IF(N245="zákl. přenesená",J245,0)</f>
        <v>0</v>
      </c>
      <c r="BH245" s="206">
        <f>IF(N245="sníž. přenesená",J245,0)</f>
        <v>0</v>
      </c>
      <c r="BI245" s="206">
        <f>IF(N245="nulová",J245,0)</f>
        <v>0</v>
      </c>
      <c r="BJ245" s="18" t="s">
        <v>85</v>
      </c>
      <c r="BK245" s="206">
        <f>ROUND(I245*H245,2)</f>
        <v>0</v>
      </c>
      <c r="BL245" s="18" t="s">
        <v>218</v>
      </c>
      <c r="BM245" s="205" t="s">
        <v>10157</v>
      </c>
    </row>
    <row r="246" spans="1:65" s="2" customFormat="1" ht="39">
      <c r="A246" s="35"/>
      <c r="B246" s="36"/>
      <c r="C246" s="37"/>
      <c r="D246" s="214" t="s">
        <v>807</v>
      </c>
      <c r="E246" s="37"/>
      <c r="F246" s="256" t="s">
        <v>10154</v>
      </c>
      <c r="G246" s="37"/>
      <c r="H246" s="37"/>
      <c r="I246" s="257"/>
      <c r="J246" s="37"/>
      <c r="K246" s="37"/>
      <c r="L246" s="40"/>
      <c r="M246" s="258"/>
      <c r="N246" s="259"/>
      <c r="O246" s="72"/>
      <c r="P246" s="72"/>
      <c r="Q246" s="72"/>
      <c r="R246" s="72"/>
      <c r="S246" s="72"/>
      <c r="T246" s="73"/>
      <c r="U246" s="35"/>
      <c r="V246" s="35"/>
      <c r="W246" s="35"/>
      <c r="X246" s="35"/>
      <c r="Y246" s="35"/>
      <c r="Z246" s="35"/>
      <c r="AA246" s="35"/>
      <c r="AB246" s="35"/>
      <c r="AC246" s="35"/>
      <c r="AD246" s="35"/>
      <c r="AE246" s="35"/>
      <c r="AT246" s="18" t="s">
        <v>807</v>
      </c>
      <c r="AU246" s="18" t="s">
        <v>87</v>
      </c>
    </row>
    <row r="247" spans="1:65" s="2" customFormat="1" ht="16.5" customHeight="1">
      <c r="A247" s="35"/>
      <c r="B247" s="36"/>
      <c r="C247" s="193" t="s">
        <v>430</v>
      </c>
      <c r="D247" s="193" t="s">
        <v>214</v>
      </c>
      <c r="E247" s="194" t="s">
        <v>10158</v>
      </c>
      <c r="F247" s="195" t="s">
        <v>10159</v>
      </c>
      <c r="G247" s="196" t="s">
        <v>318</v>
      </c>
      <c r="H247" s="197">
        <v>32</v>
      </c>
      <c r="I247" s="198"/>
      <c r="J247" s="199">
        <f>ROUND(I247*H247,2)</f>
        <v>0</v>
      </c>
      <c r="K247" s="200"/>
      <c r="L247" s="40"/>
      <c r="M247" s="201" t="s">
        <v>1</v>
      </c>
      <c r="N247" s="202" t="s">
        <v>42</v>
      </c>
      <c r="O247" s="72"/>
      <c r="P247" s="203">
        <f>O247*H247</f>
        <v>0</v>
      </c>
      <c r="Q247" s="203">
        <v>0</v>
      </c>
      <c r="R247" s="203">
        <f>Q247*H247</f>
        <v>0</v>
      </c>
      <c r="S247" s="203">
        <v>0</v>
      </c>
      <c r="T247" s="204">
        <f>S247*H247</f>
        <v>0</v>
      </c>
      <c r="U247" s="35"/>
      <c r="V247" s="35"/>
      <c r="W247" s="35"/>
      <c r="X247" s="35"/>
      <c r="Y247" s="35"/>
      <c r="Z247" s="35"/>
      <c r="AA247" s="35"/>
      <c r="AB247" s="35"/>
      <c r="AC247" s="35"/>
      <c r="AD247" s="35"/>
      <c r="AE247" s="35"/>
      <c r="AR247" s="205" t="s">
        <v>218</v>
      </c>
      <c r="AT247" s="205" t="s">
        <v>214</v>
      </c>
      <c r="AU247" s="205" t="s">
        <v>87</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10160</v>
      </c>
    </row>
    <row r="248" spans="1:65" s="2" customFormat="1" ht="39">
      <c r="A248" s="35"/>
      <c r="B248" s="36"/>
      <c r="C248" s="37"/>
      <c r="D248" s="214" t="s">
        <v>807</v>
      </c>
      <c r="E248" s="37"/>
      <c r="F248" s="256" t="s">
        <v>10146</v>
      </c>
      <c r="G248" s="37"/>
      <c r="H248" s="37"/>
      <c r="I248" s="257"/>
      <c r="J248" s="37"/>
      <c r="K248" s="37"/>
      <c r="L248" s="40"/>
      <c r="M248" s="258"/>
      <c r="N248" s="259"/>
      <c r="O248" s="72"/>
      <c r="P248" s="72"/>
      <c r="Q248" s="72"/>
      <c r="R248" s="72"/>
      <c r="S248" s="72"/>
      <c r="T248" s="73"/>
      <c r="U248" s="35"/>
      <c r="V248" s="35"/>
      <c r="W248" s="35"/>
      <c r="X248" s="35"/>
      <c r="Y248" s="35"/>
      <c r="Z248" s="35"/>
      <c r="AA248" s="35"/>
      <c r="AB248" s="35"/>
      <c r="AC248" s="35"/>
      <c r="AD248" s="35"/>
      <c r="AE248" s="35"/>
      <c r="AT248" s="18" t="s">
        <v>807</v>
      </c>
      <c r="AU248" s="18" t="s">
        <v>87</v>
      </c>
    </row>
    <row r="249" spans="1:65" s="2" customFormat="1" ht="16.5" customHeight="1">
      <c r="A249" s="35"/>
      <c r="B249" s="36"/>
      <c r="C249" s="193" t="s">
        <v>434</v>
      </c>
      <c r="D249" s="193" t="s">
        <v>214</v>
      </c>
      <c r="E249" s="194" t="s">
        <v>10161</v>
      </c>
      <c r="F249" s="195" t="s">
        <v>10162</v>
      </c>
      <c r="G249" s="196" t="s">
        <v>318</v>
      </c>
      <c r="H249" s="197">
        <v>28</v>
      </c>
      <c r="I249" s="198"/>
      <c r="J249" s="199">
        <f>ROUND(I249*H249,2)</f>
        <v>0</v>
      </c>
      <c r="K249" s="200"/>
      <c r="L249" s="40"/>
      <c r="M249" s="201" t="s">
        <v>1</v>
      </c>
      <c r="N249" s="202" t="s">
        <v>42</v>
      </c>
      <c r="O249" s="72"/>
      <c r="P249" s="203">
        <f>O249*H249</f>
        <v>0</v>
      </c>
      <c r="Q249" s="203">
        <v>0</v>
      </c>
      <c r="R249" s="203">
        <f>Q249*H249</f>
        <v>0</v>
      </c>
      <c r="S249" s="203">
        <v>0</v>
      </c>
      <c r="T249" s="204">
        <f>S249*H249</f>
        <v>0</v>
      </c>
      <c r="U249" s="35"/>
      <c r="V249" s="35"/>
      <c r="W249" s="35"/>
      <c r="X249" s="35"/>
      <c r="Y249" s="35"/>
      <c r="Z249" s="35"/>
      <c r="AA249" s="35"/>
      <c r="AB249" s="35"/>
      <c r="AC249" s="35"/>
      <c r="AD249" s="35"/>
      <c r="AE249" s="35"/>
      <c r="AR249" s="205" t="s">
        <v>218</v>
      </c>
      <c r="AT249" s="205" t="s">
        <v>214</v>
      </c>
      <c r="AU249" s="205" t="s">
        <v>87</v>
      </c>
      <c r="AY249" s="18" t="s">
        <v>209</v>
      </c>
      <c r="BE249" s="206">
        <f>IF(N249="základní",J249,0)</f>
        <v>0</v>
      </c>
      <c r="BF249" s="206">
        <f>IF(N249="snížená",J249,0)</f>
        <v>0</v>
      </c>
      <c r="BG249" s="206">
        <f>IF(N249="zákl. přenesená",J249,0)</f>
        <v>0</v>
      </c>
      <c r="BH249" s="206">
        <f>IF(N249="sníž. přenesená",J249,0)</f>
        <v>0</v>
      </c>
      <c r="BI249" s="206">
        <f>IF(N249="nulová",J249,0)</f>
        <v>0</v>
      </c>
      <c r="BJ249" s="18" t="s">
        <v>85</v>
      </c>
      <c r="BK249" s="206">
        <f>ROUND(I249*H249,2)</f>
        <v>0</v>
      </c>
      <c r="BL249" s="18" t="s">
        <v>218</v>
      </c>
      <c r="BM249" s="205" t="s">
        <v>10163</v>
      </c>
    </row>
    <row r="250" spans="1:65" s="2" customFormat="1" ht="39">
      <c r="A250" s="35"/>
      <c r="B250" s="36"/>
      <c r="C250" s="37"/>
      <c r="D250" s="214" t="s">
        <v>807</v>
      </c>
      <c r="E250" s="37"/>
      <c r="F250" s="256" t="s">
        <v>10146</v>
      </c>
      <c r="G250" s="37"/>
      <c r="H250" s="37"/>
      <c r="I250" s="257"/>
      <c r="J250" s="37"/>
      <c r="K250" s="37"/>
      <c r="L250" s="40"/>
      <c r="M250" s="258"/>
      <c r="N250" s="259"/>
      <c r="O250" s="72"/>
      <c r="P250" s="72"/>
      <c r="Q250" s="72"/>
      <c r="R250" s="72"/>
      <c r="S250" s="72"/>
      <c r="T250" s="73"/>
      <c r="U250" s="35"/>
      <c r="V250" s="35"/>
      <c r="W250" s="35"/>
      <c r="X250" s="35"/>
      <c r="Y250" s="35"/>
      <c r="Z250" s="35"/>
      <c r="AA250" s="35"/>
      <c r="AB250" s="35"/>
      <c r="AC250" s="35"/>
      <c r="AD250" s="35"/>
      <c r="AE250" s="35"/>
      <c r="AT250" s="18" t="s">
        <v>807</v>
      </c>
      <c r="AU250" s="18" t="s">
        <v>87</v>
      </c>
    </row>
    <row r="251" spans="1:65" s="2" customFormat="1" ht="16.5" customHeight="1">
      <c r="A251" s="35"/>
      <c r="B251" s="36"/>
      <c r="C251" s="193" t="s">
        <v>442</v>
      </c>
      <c r="D251" s="193" t="s">
        <v>214</v>
      </c>
      <c r="E251" s="194" t="s">
        <v>10164</v>
      </c>
      <c r="F251" s="195" t="s">
        <v>10165</v>
      </c>
      <c r="G251" s="196" t="s">
        <v>318</v>
      </c>
      <c r="H251" s="197">
        <v>100</v>
      </c>
      <c r="I251" s="198"/>
      <c r="J251" s="199">
        <f>ROUND(I251*H251,2)</f>
        <v>0</v>
      </c>
      <c r="K251" s="200"/>
      <c r="L251" s="40"/>
      <c r="M251" s="201" t="s">
        <v>1</v>
      </c>
      <c r="N251" s="202" t="s">
        <v>42</v>
      </c>
      <c r="O251" s="72"/>
      <c r="P251" s="203">
        <f>O251*H251</f>
        <v>0</v>
      </c>
      <c r="Q251" s="203">
        <v>0</v>
      </c>
      <c r="R251" s="203">
        <f>Q251*H251</f>
        <v>0</v>
      </c>
      <c r="S251" s="203">
        <v>0</v>
      </c>
      <c r="T251" s="204">
        <f>S251*H251</f>
        <v>0</v>
      </c>
      <c r="U251" s="35"/>
      <c r="V251" s="35"/>
      <c r="W251" s="35"/>
      <c r="X251" s="35"/>
      <c r="Y251" s="35"/>
      <c r="Z251" s="35"/>
      <c r="AA251" s="35"/>
      <c r="AB251" s="35"/>
      <c r="AC251" s="35"/>
      <c r="AD251" s="35"/>
      <c r="AE251" s="35"/>
      <c r="AR251" s="205" t="s">
        <v>218</v>
      </c>
      <c r="AT251" s="205" t="s">
        <v>214</v>
      </c>
      <c r="AU251" s="205" t="s">
        <v>87</v>
      </c>
      <c r="AY251" s="18" t="s">
        <v>209</v>
      </c>
      <c r="BE251" s="206">
        <f>IF(N251="základní",J251,0)</f>
        <v>0</v>
      </c>
      <c r="BF251" s="206">
        <f>IF(N251="snížená",J251,0)</f>
        <v>0</v>
      </c>
      <c r="BG251" s="206">
        <f>IF(N251="zákl. přenesená",J251,0)</f>
        <v>0</v>
      </c>
      <c r="BH251" s="206">
        <f>IF(N251="sníž. přenesená",J251,0)</f>
        <v>0</v>
      </c>
      <c r="BI251" s="206">
        <f>IF(N251="nulová",J251,0)</f>
        <v>0</v>
      </c>
      <c r="BJ251" s="18" t="s">
        <v>85</v>
      </c>
      <c r="BK251" s="206">
        <f>ROUND(I251*H251,2)</f>
        <v>0</v>
      </c>
      <c r="BL251" s="18" t="s">
        <v>218</v>
      </c>
      <c r="BM251" s="205" t="s">
        <v>10166</v>
      </c>
    </row>
    <row r="252" spans="1:65" s="2" customFormat="1" ht="39">
      <c r="A252" s="35"/>
      <c r="B252" s="36"/>
      <c r="C252" s="37"/>
      <c r="D252" s="214" t="s">
        <v>807</v>
      </c>
      <c r="E252" s="37"/>
      <c r="F252" s="256" t="s">
        <v>10146</v>
      </c>
      <c r="G252" s="37"/>
      <c r="H252" s="37"/>
      <c r="I252" s="257"/>
      <c r="J252" s="37"/>
      <c r="K252" s="37"/>
      <c r="L252" s="40"/>
      <c r="M252" s="258"/>
      <c r="N252" s="259"/>
      <c r="O252" s="72"/>
      <c r="P252" s="72"/>
      <c r="Q252" s="72"/>
      <c r="R252" s="72"/>
      <c r="S252" s="72"/>
      <c r="T252" s="73"/>
      <c r="U252" s="35"/>
      <c r="V252" s="35"/>
      <c r="W252" s="35"/>
      <c r="X252" s="35"/>
      <c r="Y252" s="35"/>
      <c r="Z252" s="35"/>
      <c r="AA252" s="35"/>
      <c r="AB252" s="35"/>
      <c r="AC252" s="35"/>
      <c r="AD252" s="35"/>
      <c r="AE252" s="35"/>
      <c r="AT252" s="18" t="s">
        <v>807</v>
      </c>
      <c r="AU252" s="18" t="s">
        <v>87</v>
      </c>
    </row>
    <row r="253" spans="1:65" s="12" customFormat="1" ht="22.9" customHeight="1">
      <c r="B253" s="177"/>
      <c r="C253" s="178"/>
      <c r="D253" s="179" t="s">
        <v>76</v>
      </c>
      <c r="E253" s="191" t="s">
        <v>9772</v>
      </c>
      <c r="F253" s="191" t="s">
        <v>10167</v>
      </c>
      <c r="G253" s="178"/>
      <c r="H253" s="178"/>
      <c r="I253" s="181"/>
      <c r="J253" s="192">
        <f>BK253</f>
        <v>0</v>
      </c>
      <c r="K253" s="178"/>
      <c r="L253" s="183"/>
      <c r="M253" s="184"/>
      <c r="N253" s="185"/>
      <c r="O253" s="185"/>
      <c r="P253" s="186">
        <f>SUM(P254:P257)</f>
        <v>0</v>
      </c>
      <c r="Q253" s="185"/>
      <c r="R253" s="186">
        <f>SUM(R254:R257)</f>
        <v>0</v>
      </c>
      <c r="S253" s="185"/>
      <c r="T253" s="187">
        <f>SUM(T254:T257)</f>
        <v>0</v>
      </c>
      <c r="AR253" s="188" t="s">
        <v>85</v>
      </c>
      <c r="AT253" s="189" t="s">
        <v>76</v>
      </c>
      <c r="AU253" s="189" t="s">
        <v>85</v>
      </c>
      <c r="AY253" s="188" t="s">
        <v>209</v>
      </c>
      <c r="BK253" s="190">
        <f>SUM(BK254:BK257)</f>
        <v>0</v>
      </c>
    </row>
    <row r="254" spans="1:65" s="2" customFormat="1" ht="16.5" customHeight="1">
      <c r="A254" s="35"/>
      <c r="B254" s="36"/>
      <c r="C254" s="193" t="s">
        <v>446</v>
      </c>
      <c r="D254" s="193" t="s">
        <v>214</v>
      </c>
      <c r="E254" s="194" t="s">
        <v>10168</v>
      </c>
      <c r="F254" s="195" t="s">
        <v>10169</v>
      </c>
      <c r="G254" s="196" t="s">
        <v>2761</v>
      </c>
      <c r="H254" s="197">
        <v>2</v>
      </c>
      <c r="I254" s="198"/>
      <c r="J254" s="199">
        <f>ROUND(I254*H254,2)</f>
        <v>0</v>
      </c>
      <c r="K254" s="200"/>
      <c r="L254" s="40"/>
      <c r="M254" s="201" t="s">
        <v>1</v>
      </c>
      <c r="N254" s="202" t="s">
        <v>42</v>
      </c>
      <c r="O254" s="72"/>
      <c r="P254" s="203">
        <f>O254*H254</f>
        <v>0</v>
      </c>
      <c r="Q254" s="203">
        <v>0</v>
      </c>
      <c r="R254" s="203">
        <f>Q254*H254</f>
        <v>0</v>
      </c>
      <c r="S254" s="203">
        <v>0</v>
      </c>
      <c r="T254" s="204">
        <f>S254*H254</f>
        <v>0</v>
      </c>
      <c r="U254" s="35"/>
      <c r="V254" s="35"/>
      <c r="W254" s="35"/>
      <c r="X254" s="35"/>
      <c r="Y254" s="35"/>
      <c r="Z254" s="35"/>
      <c r="AA254" s="35"/>
      <c r="AB254" s="35"/>
      <c r="AC254" s="35"/>
      <c r="AD254" s="35"/>
      <c r="AE254" s="35"/>
      <c r="AR254" s="205" t="s">
        <v>218</v>
      </c>
      <c r="AT254" s="205" t="s">
        <v>214</v>
      </c>
      <c r="AU254" s="205" t="s">
        <v>87</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10170</v>
      </c>
    </row>
    <row r="255" spans="1:65" s="2" customFormat="1" ht="16.5" customHeight="1">
      <c r="A255" s="35"/>
      <c r="B255" s="36"/>
      <c r="C255" s="193" t="s">
        <v>450</v>
      </c>
      <c r="D255" s="193" t="s">
        <v>214</v>
      </c>
      <c r="E255" s="194" t="s">
        <v>10171</v>
      </c>
      <c r="F255" s="195" t="s">
        <v>10172</v>
      </c>
      <c r="G255" s="196" t="s">
        <v>2761</v>
      </c>
      <c r="H255" s="197">
        <v>2</v>
      </c>
      <c r="I255" s="198"/>
      <c r="J255" s="199">
        <f>ROUND(I255*H255,2)</f>
        <v>0</v>
      </c>
      <c r="K255" s="200"/>
      <c r="L255" s="40"/>
      <c r="M255" s="201" t="s">
        <v>1</v>
      </c>
      <c r="N255" s="202" t="s">
        <v>42</v>
      </c>
      <c r="O255" s="72"/>
      <c r="P255" s="203">
        <f>O255*H255</f>
        <v>0</v>
      </c>
      <c r="Q255" s="203">
        <v>0</v>
      </c>
      <c r="R255" s="203">
        <f>Q255*H255</f>
        <v>0</v>
      </c>
      <c r="S255" s="203">
        <v>0</v>
      </c>
      <c r="T255" s="204">
        <f>S255*H255</f>
        <v>0</v>
      </c>
      <c r="U255" s="35"/>
      <c r="V255" s="35"/>
      <c r="W255" s="35"/>
      <c r="X255" s="35"/>
      <c r="Y255" s="35"/>
      <c r="Z255" s="35"/>
      <c r="AA255" s="35"/>
      <c r="AB255" s="35"/>
      <c r="AC255" s="35"/>
      <c r="AD255" s="35"/>
      <c r="AE255" s="35"/>
      <c r="AR255" s="205" t="s">
        <v>218</v>
      </c>
      <c r="AT255" s="205" t="s">
        <v>214</v>
      </c>
      <c r="AU255" s="205" t="s">
        <v>87</v>
      </c>
      <c r="AY255" s="18" t="s">
        <v>209</v>
      </c>
      <c r="BE255" s="206">
        <f>IF(N255="základní",J255,0)</f>
        <v>0</v>
      </c>
      <c r="BF255" s="206">
        <f>IF(N255="snížená",J255,0)</f>
        <v>0</v>
      </c>
      <c r="BG255" s="206">
        <f>IF(N255="zákl. přenesená",J255,0)</f>
        <v>0</v>
      </c>
      <c r="BH255" s="206">
        <f>IF(N255="sníž. přenesená",J255,0)</f>
        <v>0</v>
      </c>
      <c r="BI255" s="206">
        <f>IF(N255="nulová",J255,0)</f>
        <v>0</v>
      </c>
      <c r="BJ255" s="18" t="s">
        <v>85</v>
      </c>
      <c r="BK255" s="206">
        <f>ROUND(I255*H255,2)</f>
        <v>0</v>
      </c>
      <c r="BL255" s="18" t="s">
        <v>218</v>
      </c>
      <c r="BM255" s="205" t="s">
        <v>10173</v>
      </c>
    </row>
    <row r="256" spans="1:65" s="2" customFormat="1" ht="16.5" customHeight="1">
      <c r="A256" s="35"/>
      <c r="B256" s="36"/>
      <c r="C256" s="193" t="s">
        <v>456</v>
      </c>
      <c r="D256" s="193" t="s">
        <v>214</v>
      </c>
      <c r="E256" s="194" t="s">
        <v>10174</v>
      </c>
      <c r="F256" s="195" t="s">
        <v>10175</v>
      </c>
      <c r="G256" s="196" t="s">
        <v>2761</v>
      </c>
      <c r="H256" s="197">
        <v>2</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87</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10176</v>
      </c>
    </row>
    <row r="257" spans="1:65" s="2" customFormat="1" ht="16.5" customHeight="1">
      <c r="A257" s="35"/>
      <c r="B257" s="36"/>
      <c r="C257" s="193" t="s">
        <v>450</v>
      </c>
      <c r="D257" s="193" t="s">
        <v>214</v>
      </c>
      <c r="E257" s="194" t="s">
        <v>10177</v>
      </c>
      <c r="F257" s="195" t="s">
        <v>10178</v>
      </c>
      <c r="G257" s="196" t="s">
        <v>2761</v>
      </c>
      <c r="H257" s="197">
        <v>2</v>
      </c>
      <c r="I257" s="198"/>
      <c r="J257" s="199">
        <f>ROUND(I257*H257,2)</f>
        <v>0</v>
      </c>
      <c r="K257" s="200"/>
      <c r="L257" s="40"/>
      <c r="M257" s="201" t="s">
        <v>1</v>
      </c>
      <c r="N257" s="202" t="s">
        <v>42</v>
      </c>
      <c r="O257" s="72"/>
      <c r="P257" s="203">
        <f>O257*H257</f>
        <v>0</v>
      </c>
      <c r="Q257" s="203">
        <v>0</v>
      </c>
      <c r="R257" s="203">
        <f>Q257*H257</f>
        <v>0</v>
      </c>
      <c r="S257" s="203">
        <v>0</v>
      </c>
      <c r="T257" s="204">
        <f>S257*H257</f>
        <v>0</v>
      </c>
      <c r="U257" s="35"/>
      <c r="V257" s="35"/>
      <c r="W257" s="35"/>
      <c r="X257" s="35"/>
      <c r="Y257" s="35"/>
      <c r="Z257" s="35"/>
      <c r="AA257" s="35"/>
      <c r="AB257" s="35"/>
      <c r="AC257" s="35"/>
      <c r="AD257" s="35"/>
      <c r="AE257" s="35"/>
      <c r="AR257" s="205" t="s">
        <v>218</v>
      </c>
      <c r="AT257" s="205" t="s">
        <v>214</v>
      </c>
      <c r="AU257" s="205" t="s">
        <v>87</v>
      </c>
      <c r="AY257" s="18" t="s">
        <v>209</v>
      </c>
      <c r="BE257" s="206">
        <f>IF(N257="základní",J257,0)</f>
        <v>0</v>
      </c>
      <c r="BF257" s="206">
        <f>IF(N257="snížená",J257,0)</f>
        <v>0</v>
      </c>
      <c r="BG257" s="206">
        <f>IF(N257="zákl. přenesená",J257,0)</f>
        <v>0</v>
      </c>
      <c r="BH257" s="206">
        <f>IF(N257="sníž. přenesená",J257,0)</f>
        <v>0</v>
      </c>
      <c r="BI257" s="206">
        <f>IF(N257="nulová",J257,0)</f>
        <v>0</v>
      </c>
      <c r="BJ257" s="18" t="s">
        <v>85</v>
      </c>
      <c r="BK257" s="206">
        <f>ROUND(I257*H257,2)</f>
        <v>0</v>
      </c>
      <c r="BL257" s="18" t="s">
        <v>218</v>
      </c>
      <c r="BM257" s="205" t="s">
        <v>10179</v>
      </c>
    </row>
    <row r="258" spans="1:65" s="12" customFormat="1" ht="22.9" customHeight="1">
      <c r="B258" s="177"/>
      <c r="C258" s="178"/>
      <c r="D258" s="179" t="s">
        <v>76</v>
      </c>
      <c r="E258" s="191" t="s">
        <v>9923</v>
      </c>
      <c r="F258" s="191" t="s">
        <v>10180</v>
      </c>
      <c r="G258" s="178"/>
      <c r="H258" s="178"/>
      <c r="I258" s="181"/>
      <c r="J258" s="192">
        <f>BK258</f>
        <v>0</v>
      </c>
      <c r="K258" s="178"/>
      <c r="L258" s="183"/>
      <c r="M258" s="184"/>
      <c r="N258" s="185"/>
      <c r="O258" s="185"/>
      <c r="P258" s="186">
        <f>SUM(P259:P266)</f>
        <v>0</v>
      </c>
      <c r="Q258" s="185"/>
      <c r="R258" s="186">
        <f>SUM(R259:R266)</f>
        <v>0</v>
      </c>
      <c r="S258" s="185"/>
      <c r="T258" s="187">
        <f>SUM(T259:T266)</f>
        <v>0</v>
      </c>
      <c r="AR258" s="188" t="s">
        <v>85</v>
      </c>
      <c r="AT258" s="189" t="s">
        <v>76</v>
      </c>
      <c r="AU258" s="189" t="s">
        <v>85</v>
      </c>
      <c r="AY258" s="188" t="s">
        <v>209</v>
      </c>
      <c r="BK258" s="190">
        <f>SUM(BK259:BK266)</f>
        <v>0</v>
      </c>
    </row>
    <row r="259" spans="1:65" s="2" customFormat="1" ht="16.5" customHeight="1">
      <c r="A259" s="35"/>
      <c r="B259" s="36"/>
      <c r="C259" s="193" t="s">
        <v>460</v>
      </c>
      <c r="D259" s="193" t="s">
        <v>214</v>
      </c>
      <c r="E259" s="194" t="s">
        <v>10181</v>
      </c>
      <c r="F259" s="195" t="s">
        <v>10182</v>
      </c>
      <c r="G259" s="196" t="s">
        <v>2761</v>
      </c>
      <c r="H259" s="197">
        <v>4</v>
      </c>
      <c r="I259" s="198"/>
      <c r="J259" s="199">
        <f t="shared" ref="J259:J266" si="10">ROUND(I259*H259,2)</f>
        <v>0</v>
      </c>
      <c r="K259" s="200"/>
      <c r="L259" s="40"/>
      <c r="M259" s="201" t="s">
        <v>1</v>
      </c>
      <c r="N259" s="202" t="s">
        <v>42</v>
      </c>
      <c r="O259" s="72"/>
      <c r="P259" s="203">
        <f t="shared" ref="P259:P266" si="11">O259*H259</f>
        <v>0</v>
      </c>
      <c r="Q259" s="203">
        <v>0</v>
      </c>
      <c r="R259" s="203">
        <f t="shared" ref="R259:R266" si="12">Q259*H259</f>
        <v>0</v>
      </c>
      <c r="S259" s="203">
        <v>0</v>
      </c>
      <c r="T259" s="204">
        <f t="shared" ref="T259:T266" si="13">S259*H259</f>
        <v>0</v>
      </c>
      <c r="U259" s="35"/>
      <c r="V259" s="35"/>
      <c r="W259" s="35"/>
      <c r="X259" s="35"/>
      <c r="Y259" s="35"/>
      <c r="Z259" s="35"/>
      <c r="AA259" s="35"/>
      <c r="AB259" s="35"/>
      <c r="AC259" s="35"/>
      <c r="AD259" s="35"/>
      <c r="AE259" s="35"/>
      <c r="AR259" s="205" t="s">
        <v>218</v>
      </c>
      <c r="AT259" s="205" t="s">
        <v>214</v>
      </c>
      <c r="AU259" s="205" t="s">
        <v>87</v>
      </c>
      <c r="AY259" s="18" t="s">
        <v>209</v>
      </c>
      <c r="BE259" s="206">
        <f t="shared" ref="BE259:BE266" si="14">IF(N259="základní",J259,0)</f>
        <v>0</v>
      </c>
      <c r="BF259" s="206">
        <f t="shared" ref="BF259:BF266" si="15">IF(N259="snížená",J259,0)</f>
        <v>0</v>
      </c>
      <c r="BG259" s="206">
        <f t="shared" ref="BG259:BG266" si="16">IF(N259="zákl. přenesená",J259,0)</f>
        <v>0</v>
      </c>
      <c r="BH259" s="206">
        <f t="shared" ref="BH259:BH266" si="17">IF(N259="sníž. přenesená",J259,0)</f>
        <v>0</v>
      </c>
      <c r="BI259" s="206">
        <f t="shared" ref="BI259:BI266" si="18">IF(N259="nulová",J259,0)</f>
        <v>0</v>
      </c>
      <c r="BJ259" s="18" t="s">
        <v>85</v>
      </c>
      <c r="BK259" s="206">
        <f t="shared" ref="BK259:BK266" si="19">ROUND(I259*H259,2)</f>
        <v>0</v>
      </c>
      <c r="BL259" s="18" t="s">
        <v>218</v>
      </c>
      <c r="BM259" s="205" t="s">
        <v>10183</v>
      </c>
    </row>
    <row r="260" spans="1:65" s="2" customFormat="1" ht="16.5" customHeight="1">
      <c r="A260" s="35"/>
      <c r="B260" s="36"/>
      <c r="C260" s="193" t="s">
        <v>464</v>
      </c>
      <c r="D260" s="193" t="s">
        <v>214</v>
      </c>
      <c r="E260" s="194" t="s">
        <v>10184</v>
      </c>
      <c r="F260" s="195" t="s">
        <v>10185</v>
      </c>
      <c r="G260" s="196" t="s">
        <v>2761</v>
      </c>
      <c r="H260" s="197">
        <v>2</v>
      </c>
      <c r="I260" s="198"/>
      <c r="J260" s="199">
        <f t="shared" si="10"/>
        <v>0</v>
      </c>
      <c r="K260" s="200"/>
      <c r="L260" s="40"/>
      <c r="M260" s="201" t="s">
        <v>1</v>
      </c>
      <c r="N260" s="202" t="s">
        <v>42</v>
      </c>
      <c r="O260" s="72"/>
      <c r="P260" s="203">
        <f t="shared" si="11"/>
        <v>0</v>
      </c>
      <c r="Q260" s="203">
        <v>0</v>
      </c>
      <c r="R260" s="203">
        <f t="shared" si="12"/>
        <v>0</v>
      </c>
      <c r="S260" s="203">
        <v>0</v>
      </c>
      <c r="T260" s="204">
        <f t="shared" si="13"/>
        <v>0</v>
      </c>
      <c r="U260" s="35"/>
      <c r="V260" s="35"/>
      <c r="W260" s="35"/>
      <c r="X260" s="35"/>
      <c r="Y260" s="35"/>
      <c r="Z260" s="35"/>
      <c r="AA260" s="35"/>
      <c r="AB260" s="35"/>
      <c r="AC260" s="35"/>
      <c r="AD260" s="35"/>
      <c r="AE260" s="35"/>
      <c r="AR260" s="205" t="s">
        <v>218</v>
      </c>
      <c r="AT260" s="205" t="s">
        <v>214</v>
      </c>
      <c r="AU260" s="205" t="s">
        <v>87</v>
      </c>
      <c r="AY260" s="18" t="s">
        <v>209</v>
      </c>
      <c r="BE260" s="206">
        <f t="shared" si="14"/>
        <v>0</v>
      </c>
      <c r="BF260" s="206">
        <f t="shared" si="15"/>
        <v>0</v>
      </c>
      <c r="BG260" s="206">
        <f t="shared" si="16"/>
        <v>0</v>
      </c>
      <c r="BH260" s="206">
        <f t="shared" si="17"/>
        <v>0</v>
      </c>
      <c r="BI260" s="206">
        <f t="shared" si="18"/>
        <v>0</v>
      </c>
      <c r="BJ260" s="18" t="s">
        <v>85</v>
      </c>
      <c r="BK260" s="206">
        <f t="shared" si="19"/>
        <v>0</v>
      </c>
      <c r="BL260" s="18" t="s">
        <v>218</v>
      </c>
      <c r="BM260" s="205" t="s">
        <v>10186</v>
      </c>
    </row>
    <row r="261" spans="1:65" s="2" customFormat="1" ht="16.5" customHeight="1">
      <c r="A261" s="35"/>
      <c r="B261" s="36"/>
      <c r="C261" s="193" t="s">
        <v>468</v>
      </c>
      <c r="D261" s="193" t="s">
        <v>214</v>
      </c>
      <c r="E261" s="194" t="s">
        <v>10187</v>
      </c>
      <c r="F261" s="195" t="s">
        <v>10188</v>
      </c>
      <c r="G261" s="196" t="s">
        <v>2761</v>
      </c>
      <c r="H261" s="197">
        <v>4</v>
      </c>
      <c r="I261" s="198"/>
      <c r="J261" s="199">
        <f t="shared" si="10"/>
        <v>0</v>
      </c>
      <c r="K261" s="200"/>
      <c r="L261" s="40"/>
      <c r="M261" s="201" t="s">
        <v>1</v>
      </c>
      <c r="N261" s="202" t="s">
        <v>42</v>
      </c>
      <c r="O261" s="72"/>
      <c r="P261" s="203">
        <f t="shared" si="11"/>
        <v>0</v>
      </c>
      <c r="Q261" s="203">
        <v>0</v>
      </c>
      <c r="R261" s="203">
        <f t="shared" si="12"/>
        <v>0</v>
      </c>
      <c r="S261" s="203">
        <v>0</v>
      </c>
      <c r="T261" s="204">
        <f t="shared" si="13"/>
        <v>0</v>
      </c>
      <c r="U261" s="35"/>
      <c r="V261" s="35"/>
      <c r="W261" s="35"/>
      <c r="X261" s="35"/>
      <c r="Y261" s="35"/>
      <c r="Z261" s="35"/>
      <c r="AA261" s="35"/>
      <c r="AB261" s="35"/>
      <c r="AC261" s="35"/>
      <c r="AD261" s="35"/>
      <c r="AE261" s="35"/>
      <c r="AR261" s="205" t="s">
        <v>218</v>
      </c>
      <c r="AT261" s="205" t="s">
        <v>214</v>
      </c>
      <c r="AU261" s="205" t="s">
        <v>87</v>
      </c>
      <c r="AY261" s="18" t="s">
        <v>209</v>
      </c>
      <c r="BE261" s="206">
        <f t="shared" si="14"/>
        <v>0</v>
      </c>
      <c r="BF261" s="206">
        <f t="shared" si="15"/>
        <v>0</v>
      </c>
      <c r="BG261" s="206">
        <f t="shared" si="16"/>
        <v>0</v>
      </c>
      <c r="BH261" s="206">
        <f t="shared" si="17"/>
        <v>0</v>
      </c>
      <c r="BI261" s="206">
        <f t="shared" si="18"/>
        <v>0</v>
      </c>
      <c r="BJ261" s="18" t="s">
        <v>85</v>
      </c>
      <c r="BK261" s="206">
        <f t="shared" si="19"/>
        <v>0</v>
      </c>
      <c r="BL261" s="18" t="s">
        <v>218</v>
      </c>
      <c r="BM261" s="205" t="s">
        <v>10189</v>
      </c>
    </row>
    <row r="262" spans="1:65" s="2" customFormat="1" ht="16.5" customHeight="1">
      <c r="A262" s="35"/>
      <c r="B262" s="36"/>
      <c r="C262" s="193" t="s">
        <v>474</v>
      </c>
      <c r="D262" s="193" t="s">
        <v>214</v>
      </c>
      <c r="E262" s="194" t="s">
        <v>10190</v>
      </c>
      <c r="F262" s="195" t="s">
        <v>10191</v>
      </c>
      <c r="G262" s="196" t="s">
        <v>2761</v>
      </c>
      <c r="H262" s="197">
        <v>2</v>
      </c>
      <c r="I262" s="198"/>
      <c r="J262" s="199">
        <f t="shared" si="10"/>
        <v>0</v>
      </c>
      <c r="K262" s="200"/>
      <c r="L262" s="40"/>
      <c r="M262" s="201" t="s">
        <v>1</v>
      </c>
      <c r="N262" s="202" t="s">
        <v>42</v>
      </c>
      <c r="O262" s="72"/>
      <c r="P262" s="203">
        <f t="shared" si="11"/>
        <v>0</v>
      </c>
      <c r="Q262" s="203">
        <v>0</v>
      </c>
      <c r="R262" s="203">
        <f t="shared" si="12"/>
        <v>0</v>
      </c>
      <c r="S262" s="203">
        <v>0</v>
      </c>
      <c r="T262" s="204">
        <f t="shared" si="13"/>
        <v>0</v>
      </c>
      <c r="U262" s="35"/>
      <c r="V262" s="35"/>
      <c r="W262" s="35"/>
      <c r="X262" s="35"/>
      <c r="Y262" s="35"/>
      <c r="Z262" s="35"/>
      <c r="AA262" s="35"/>
      <c r="AB262" s="35"/>
      <c r="AC262" s="35"/>
      <c r="AD262" s="35"/>
      <c r="AE262" s="35"/>
      <c r="AR262" s="205" t="s">
        <v>218</v>
      </c>
      <c r="AT262" s="205" t="s">
        <v>214</v>
      </c>
      <c r="AU262" s="205" t="s">
        <v>87</v>
      </c>
      <c r="AY262" s="18" t="s">
        <v>209</v>
      </c>
      <c r="BE262" s="206">
        <f t="shared" si="14"/>
        <v>0</v>
      </c>
      <c r="BF262" s="206">
        <f t="shared" si="15"/>
        <v>0</v>
      </c>
      <c r="BG262" s="206">
        <f t="shared" si="16"/>
        <v>0</v>
      </c>
      <c r="BH262" s="206">
        <f t="shared" si="17"/>
        <v>0</v>
      </c>
      <c r="BI262" s="206">
        <f t="shared" si="18"/>
        <v>0</v>
      </c>
      <c r="BJ262" s="18" t="s">
        <v>85</v>
      </c>
      <c r="BK262" s="206">
        <f t="shared" si="19"/>
        <v>0</v>
      </c>
      <c r="BL262" s="18" t="s">
        <v>218</v>
      </c>
      <c r="BM262" s="205" t="s">
        <v>10192</v>
      </c>
    </row>
    <row r="263" spans="1:65" s="2" customFormat="1" ht="16.5" customHeight="1">
      <c r="A263" s="35"/>
      <c r="B263" s="36"/>
      <c r="C263" s="193" t="s">
        <v>478</v>
      </c>
      <c r="D263" s="193" t="s">
        <v>214</v>
      </c>
      <c r="E263" s="194" t="s">
        <v>10193</v>
      </c>
      <c r="F263" s="195" t="s">
        <v>10169</v>
      </c>
      <c r="G263" s="196" t="s">
        <v>2761</v>
      </c>
      <c r="H263" s="197">
        <v>2</v>
      </c>
      <c r="I263" s="198"/>
      <c r="J263" s="199">
        <f t="shared" si="10"/>
        <v>0</v>
      </c>
      <c r="K263" s="200"/>
      <c r="L263" s="40"/>
      <c r="M263" s="201" t="s">
        <v>1</v>
      </c>
      <c r="N263" s="202" t="s">
        <v>42</v>
      </c>
      <c r="O263" s="72"/>
      <c r="P263" s="203">
        <f t="shared" si="11"/>
        <v>0</v>
      </c>
      <c r="Q263" s="203">
        <v>0</v>
      </c>
      <c r="R263" s="203">
        <f t="shared" si="12"/>
        <v>0</v>
      </c>
      <c r="S263" s="203">
        <v>0</v>
      </c>
      <c r="T263" s="204">
        <f t="shared" si="13"/>
        <v>0</v>
      </c>
      <c r="U263" s="35"/>
      <c r="V263" s="35"/>
      <c r="W263" s="35"/>
      <c r="X263" s="35"/>
      <c r="Y263" s="35"/>
      <c r="Z263" s="35"/>
      <c r="AA263" s="35"/>
      <c r="AB263" s="35"/>
      <c r="AC263" s="35"/>
      <c r="AD263" s="35"/>
      <c r="AE263" s="35"/>
      <c r="AR263" s="205" t="s">
        <v>218</v>
      </c>
      <c r="AT263" s="205" t="s">
        <v>214</v>
      </c>
      <c r="AU263" s="205" t="s">
        <v>87</v>
      </c>
      <c r="AY263" s="18" t="s">
        <v>209</v>
      </c>
      <c r="BE263" s="206">
        <f t="shared" si="14"/>
        <v>0</v>
      </c>
      <c r="BF263" s="206">
        <f t="shared" si="15"/>
        <v>0</v>
      </c>
      <c r="BG263" s="206">
        <f t="shared" si="16"/>
        <v>0</v>
      </c>
      <c r="BH263" s="206">
        <f t="shared" si="17"/>
        <v>0</v>
      </c>
      <c r="BI263" s="206">
        <f t="shared" si="18"/>
        <v>0</v>
      </c>
      <c r="BJ263" s="18" t="s">
        <v>85</v>
      </c>
      <c r="BK263" s="206">
        <f t="shared" si="19"/>
        <v>0</v>
      </c>
      <c r="BL263" s="18" t="s">
        <v>218</v>
      </c>
      <c r="BM263" s="205" t="s">
        <v>10194</v>
      </c>
    </row>
    <row r="264" spans="1:65" s="2" customFormat="1" ht="16.5" customHeight="1">
      <c r="A264" s="35"/>
      <c r="B264" s="36"/>
      <c r="C264" s="193" t="s">
        <v>482</v>
      </c>
      <c r="D264" s="193" t="s">
        <v>214</v>
      </c>
      <c r="E264" s="194" t="s">
        <v>10195</v>
      </c>
      <c r="F264" s="195" t="s">
        <v>10175</v>
      </c>
      <c r="G264" s="196" t="s">
        <v>2761</v>
      </c>
      <c r="H264" s="197">
        <v>4</v>
      </c>
      <c r="I264" s="198"/>
      <c r="J264" s="199">
        <f t="shared" si="10"/>
        <v>0</v>
      </c>
      <c r="K264" s="200"/>
      <c r="L264" s="40"/>
      <c r="M264" s="201" t="s">
        <v>1</v>
      </c>
      <c r="N264" s="202" t="s">
        <v>42</v>
      </c>
      <c r="O264" s="72"/>
      <c r="P264" s="203">
        <f t="shared" si="11"/>
        <v>0</v>
      </c>
      <c r="Q264" s="203">
        <v>0</v>
      </c>
      <c r="R264" s="203">
        <f t="shared" si="12"/>
        <v>0</v>
      </c>
      <c r="S264" s="203">
        <v>0</v>
      </c>
      <c r="T264" s="204">
        <f t="shared" si="13"/>
        <v>0</v>
      </c>
      <c r="U264" s="35"/>
      <c r="V264" s="35"/>
      <c r="W264" s="35"/>
      <c r="X264" s="35"/>
      <c r="Y264" s="35"/>
      <c r="Z264" s="35"/>
      <c r="AA264" s="35"/>
      <c r="AB264" s="35"/>
      <c r="AC264" s="35"/>
      <c r="AD264" s="35"/>
      <c r="AE264" s="35"/>
      <c r="AR264" s="205" t="s">
        <v>218</v>
      </c>
      <c r="AT264" s="205" t="s">
        <v>214</v>
      </c>
      <c r="AU264" s="205" t="s">
        <v>87</v>
      </c>
      <c r="AY264" s="18" t="s">
        <v>209</v>
      </c>
      <c r="BE264" s="206">
        <f t="shared" si="14"/>
        <v>0</v>
      </c>
      <c r="BF264" s="206">
        <f t="shared" si="15"/>
        <v>0</v>
      </c>
      <c r="BG264" s="206">
        <f t="shared" si="16"/>
        <v>0</v>
      </c>
      <c r="BH264" s="206">
        <f t="shared" si="17"/>
        <v>0</v>
      </c>
      <c r="BI264" s="206">
        <f t="shared" si="18"/>
        <v>0</v>
      </c>
      <c r="BJ264" s="18" t="s">
        <v>85</v>
      </c>
      <c r="BK264" s="206">
        <f t="shared" si="19"/>
        <v>0</v>
      </c>
      <c r="BL264" s="18" t="s">
        <v>218</v>
      </c>
      <c r="BM264" s="205" t="s">
        <v>10196</v>
      </c>
    </row>
    <row r="265" spans="1:65" s="2" customFormat="1" ht="16.5" customHeight="1">
      <c r="A265" s="35"/>
      <c r="B265" s="36"/>
      <c r="C265" s="193" t="s">
        <v>486</v>
      </c>
      <c r="D265" s="193" t="s">
        <v>214</v>
      </c>
      <c r="E265" s="194" t="s">
        <v>10197</v>
      </c>
      <c r="F265" s="195" t="s">
        <v>10198</v>
      </c>
      <c r="G265" s="196" t="s">
        <v>2761</v>
      </c>
      <c r="H265" s="197">
        <v>4</v>
      </c>
      <c r="I265" s="198"/>
      <c r="J265" s="199">
        <f t="shared" si="10"/>
        <v>0</v>
      </c>
      <c r="K265" s="200"/>
      <c r="L265" s="40"/>
      <c r="M265" s="201" t="s">
        <v>1</v>
      </c>
      <c r="N265" s="202" t="s">
        <v>42</v>
      </c>
      <c r="O265" s="72"/>
      <c r="P265" s="203">
        <f t="shared" si="11"/>
        <v>0</v>
      </c>
      <c r="Q265" s="203">
        <v>0</v>
      </c>
      <c r="R265" s="203">
        <f t="shared" si="12"/>
        <v>0</v>
      </c>
      <c r="S265" s="203">
        <v>0</v>
      </c>
      <c r="T265" s="204">
        <f t="shared" si="13"/>
        <v>0</v>
      </c>
      <c r="U265" s="35"/>
      <c r="V265" s="35"/>
      <c r="W265" s="35"/>
      <c r="X265" s="35"/>
      <c r="Y265" s="35"/>
      <c r="Z265" s="35"/>
      <c r="AA265" s="35"/>
      <c r="AB265" s="35"/>
      <c r="AC265" s="35"/>
      <c r="AD265" s="35"/>
      <c r="AE265" s="35"/>
      <c r="AR265" s="205" t="s">
        <v>218</v>
      </c>
      <c r="AT265" s="205" t="s">
        <v>214</v>
      </c>
      <c r="AU265" s="205" t="s">
        <v>87</v>
      </c>
      <c r="AY265" s="18" t="s">
        <v>209</v>
      </c>
      <c r="BE265" s="206">
        <f t="shared" si="14"/>
        <v>0</v>
      </c>
      <c r="BF265" s="206">
        <f t="shared" si="15"/>
        <v>0</v>
      </c>
      <c r="BG265" s="206">
        <f t="shared" si="16"/>
        <v>0</v>
      </c>
      <c r="BH265" s="206">
        <f t="shared" si="17"/>
        <v>0</v>
      </c>
      <c r="BI265" s="206">
        <f t="shared" si="18"/>
        <v>0</v>
      </c>
      <c r="BJ265" s="18" t="s">
        <v>85</v>
      </c>
      <c r="BK265" s="206">
        <f t="shared" si="19"/>
        <v>0</v>
      </c>
      <c r="BL265" s="18" t="s">
        <v>218</v>
      </c>
      <c r="BM265" s="205" t="s">
        <v>10199</v>
      </c>
    </row>
    <row r="266" spans="1:65" s="2" customFormat="1" ht="16.5" customHeight="1">
      <c r="A266" s="35"/>
      <c r="B266" s="36"/>
      <c r="C266" s="193" t="s">
        <v>490</v>
      </c>
      <c r="D266" s="193" t="s">
        <v>214</v>
      </c>
      <c r="E266" s="194" t="s">
        <v>10200</v>
      </c>
      <c r="F266" s="195" t="s">
        <v>10201</v>
      </c>
      <c r="G266" s="196" t="s">
        <v>2761</v>
      </c>
      <c r="H266" s="197">
        <v>9</v>
      </c>
      <c r="I266" s="198"/>
      <c r="J266" s="199">
        <f t="shared" si="10"/>
        <v>0</v>
      </c>
      <c r="K266" s="200"/>
      <c r="L266" s="40"/>
      <c r="M266" s="201" t="s">
        <v>1</v>
      </c>
      <c r="N266" s="202" t="s">
        <v>42</v>
      </c>
      <c r="O266" s="72"/>
      <c r="P266" s="203">
        <f t="shared" si="11"/>
        <v>0</v>
      </c>
      <c r="Q266" s="203">
        <v>0</v>
      </c>
      <c r="R266" s="203">
        <f t="shared" si="12"/>
        <v>0</v>
      </c>
      <c r="S266" s="203">
        <v>0</v>
      </c>
      <c r="T266" s="204">
        <f t="shared" si="13"/>
        <v>0</v>
      </c>
      <c r="U266" s="35"/>
      <c r="V266" s="35"/>
      <c r="W266" s="35"/>
      <c r="X266" s="35"/>
      <c r="Y266" s="35"/>
      <c r="Z266" s="35"/>
      <c r="AA266" s="35"/>
      <c r="AB266" s="35"/>
      <c r="AC266" s="35"/>
      <c r="AD266" s="35"/>
      <c r="AE266" s="35"/>
      <c r="AR266" s="205" t="s">
        <v>218</v>
      </c>
      <c r="AT266" s="205" t="s">
        <v>214</v>
      </c>
      <c r="AU266" s="205" t="s">
        <v>87</v>
      </c>
      <c r="AY266" s="18" t="s">
        <v>209</v>
      </c>
      <c r="BE266" s="206">
        <f t="shared" si="14"/>
        <v>0</v>
      </c>
      <c r="BF266" s="206">
        <f t="shared" si="15"/>
        <v>0</v>
      </c>
      <c r="BG266" s="206">
        <f t="shared" si="16"/>
        <v>0</v>
      </c>
      <c r="BH266" s="206">
        <f t="shared" si="17"/>
        <v>0</v>
      </c>
      <c r="BI266" s="206">
        <f t="shared" si="18"/>
        <v>0</v>
      </c>
      <c r="BJ266" s="18" t="s">
        <v>85</v>
      </c>
      <c r="BK266" s="206">
        <f t="shared" si="19"/>
        <v>0</v>
      </c>
      <c r="BL266" s="18" t="s">
        <v>218</v>
      </c>
      <c r="BM266" s="205" t="s">
        <v>10202</v>
      </c>
    </row>
    <row r="267" spans="1:65" s="12" customFormat="1" ht="22.9" customHeight="1">
      <c r="B267" s="177"/>
      <c r="C267" s="178"/>
      <c r="D267" s="179" t="s">
        <v>76</v>
      </c>
      <c r="E267" s="191" t="s">
        <v>10203</v>
      </c>
      <c r="F267" s="191" t="s">
        <v>10204</v>
      </c>
      <c r="G267" s="178"/>
      <c r="H267" s="178"/>
      <c r="I267" s="181"/>
      <c r="J267" s="192">
        <f>BK267</f>
        <v>0</v>
      </c>
      <c r="K267" s="178"/>
      <c r="L267" s="183"/>
      <c r="M267" s="184"/>
      <c r="N267" s="185"/>
      <c r="O267" s="185"/>
      <c r="P267" s="186">
        <f>SUM(P268:P270)</f>
        <v>0</v>
      </c>
      <c r="Q267" s="185"/>
      <c r="R267" s="186">
        <f>SUM(R268:R270)</f>
        <v>0</v>
      </c>
      <c r="S267" s="185"/>
      <c r="T267" s="187">
        <f>SUM(T268:T270)</f>
        <v>0</v>
      </c>
      <c r="AR267" s="188" t="s">
        <v>85</v>
      </c>
      <c r="AT267" s="189" t="s">
        <v>76</v>
      </c>
      <c r="AU267" s="189" t="s">
        <v>85</v>
      </c>
      <c r="AY267" s="188" t="s">
        <v>209</v>
      </c>
      <c r="BK267" s="190">
        <f>SUM(BK268:BK270)</f>
        <v>0</v>
      </c>
    </row>
    <row r="268" spans="1:65" s="2" customFormat="1" ht="16.5" customHeight="1">
      <c r="A268" s="35"/>
      <c r="B268" s="36"/>
      <c r="C268" s="193" t="s">
        <v>496</v>
      </c>
      <c r="D268" s="193" t="s">
        <v>214</v>
      </c>
      <c r="E268" s="194" t="s">
        <v>10205</v>
      </c>
      <c r="F268" s="195" t="s">
        <v>10206</v>
      </c>
      <c r="G268" s="196" t="s">
        <v>318</v>
      </c>
      <c r="H268" s="197">
        <v>42</v>
      </c>
      <c r="I268" s="198"/>
      <c r="J268" s="199">
        <f>ROUND(I268*H268,2)</f>
        <v>0</v>
      </c>
      <c r="K268" s="200"/>
      <c r="L268" s="40"/>
      <c r="M268" s="201" t="s">
        <v>1</v>
      </c>
      <c r="N268" s="202" t="s">
        <v>42</v>
      </c>
      <c r="O268" s="72"/>
      <c r="P268" s="203">
        <f>O268*H268</f>
        <v>0</v>
      </c>
      <c r="Q268" s="203">
        <v>0</v>
      </c>
      <c r="R268" s="203">
        <f>Q268*H268</f>
        <v>0</v>
      </c>
      <c r="S268" s="203">
        <v>0</v>
      </c>
      <c r="T268" s="204">
        <f>S268*H268</f>
        <v>0</v>
      </c>
      <c r="U268" s="35"/>
      <c r="V268" s="35"/>
      <c r="W268" s="35"/>
      <c r="X268" s="35"/>
      <c r="Y268" s="35"/>
      <c r="Z268" s="35"/>
      <c r="AA268" s="35"/>
      <c r="AB268" s="35"/>
      <c r="AC268" s="35"/>
      <c r="AD268" s="35"/>
      <c r="AE268" s="35"/>
      <c r="AR268" s="205" t="s">
        <v>218</v>
      </c>
      <c r="AT268" s="205" t="s">
        <v>214</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10207</v>
      </c>
    </row>
    <row r="269" spans="1:65" s="2" customFormat="1" ht="16.5" customHeight="1">
      <c r="A269" s="35"/>
      <c r="B269" s="36"/>
      <c r="C269" s="193" t="s">
        <v>500</v>
      </c>
      <c r="D269" s="193" t="s">
        <v>214</v>
      </c>
      <c r="E269" s="194" t="s">
        <v>10208</v>
      </c>
      <c r="F269" s="195" t="s">
        <v>10209</v>
      </c>
      <c r="G269" s="196" t="s">
        <v>318</v>
      </c>
      <c r="H269" s="197">
        <v>160</v>
      </c>
      <c r="I269" s="198"/>
      <c r="J269" s="199">
        <f>ROUND(I269*H269,2)</f>
        <v>0</v>
      </c>
      <c r="K269" s="200"/>
      <c r="L269" s="40"/>
      <c r="M269" s="201" t="s">
        <v>1</v>
      </c>
      <c r="N269" s="202" t="s">
        <v>42</v>
      </c>
      <c r="O269" s="72"/>
      <c r="P269" s="203">
        <f>O269*H269</f>
        <v>0</v>
      </c>
      <c r="Q269" s="203">
        <v>0</v>
      </c>
      <c r="R269" s="203">
        <f>Q269*H269</f>
        <v>0</v>
      </c>
      <c r="S269" s="203">
        <v>0</v>
      </c>
      <c r="T269" s="204">
        <f>S269*H269</f>
        <v>0</v>
      </c>
      <c r="U269" s="35"/>
      <c r="V269" s="35"/>
      <c r="W269" s="35"/>
      <c r="X269" s="35"/>
      <c r="Y269" s="35"/>
      <c r="Z269" s="35"/>
      <c r="AA269" s="35"/>
      <c r="AB269" s="35"/>
      <c r="AC269" s="35"/>
      <c r="AD269" s="35"/>
      <c r="AE269" s="35"/>
      <c r="AR269" s="205" t="s">
        <v>218</v>
      </c>
      <c r="AT269" s="205" t="s">
        <v>214</v>
      </c>
      <c r="AU269" s="205" t="s">
        <v>87</v>
      </c>
      <c r="AY269" s="18" t="s">
        <v>209</v>
      </c>
      <c r="BE269" s="206">
        <f>IF(N269="základní",J269,0)</f>
        <v>0</v>
      </c>
      <c r="BF269" s="206">
        <f>IF(N269="snížená",J269,0)</f>
        <v>0</v>
      </c>
      <c r="BG269" s="206">
        <f>IF(N269="zákl. přenesená",J269,0)</f>
        <v>0</v>
      </c>
      <c r="BH269" s="206">
        <f>IF(N269="sníž. přenesená",J269,0)</f>
        <v>0</v>
      </c>
      <c r="BI269" s="206">
        <f>IF(N269="nulová",J269,0)</f>
        <v>0</v>
      </c>
      <c r="BJ269" s="18" t="s">
        <v>85</v>
      </c>
      <c r="BK269" s="206">
        <f>ROUND(I269*H269,2)</f>
        <v>0</v>
      </c>
      <c r="BL269" s="18" t="s">
        <v>218</v>
      </c>
      <c r="BM269" s="205" t="s">
        <v>10210</v>
      </c>
    </row>
    <row r="270" spans="1:65" s="2" customFormat="1" ht="16.5" customHeight="1">
      <c r="A270" s="35"/>
      <c r="B270" s="36"/>
      <c r="C270" s="193" t="s">
        <v>504</v>
      </c>
      <c r="D270" s="193" t="s">
        <v>214</v>
      </c>
      <c r="E270" s="194" t="s">
        <v>10211</v>
      </c>
      <c r="F270" s="195" t="s">
        <v>10212</v>
      </c>
      <c r="G270" s="196" t="s">
        <v>2673</v>
      </c>
      <c r="H270" s="197">
        <v>1</v>
      </c>
      <c r="I270" s="198"/>
      <c r="J270" s="199">
        <f>ROUND(I270*H270,2)</f>
        <v>0</v>
      </c>
      <c r="K270" s="200"/>
      <c r="L270" s="40"/>
      <c r="M270" s="201" t="s">
        <v>1</v>
      </c>
      <c r="N270" s="202" t="s">
        <v>42</v>
      </c>
      <c r="O270" s="72"/>
      <c r="P270" s="203">
        <f>O270*H270</f>
        <v>0</v>
      </c>
      <c r="Q270" s="203">
        <v>0</v>
      </c>
      <c r="R270" s="203">
        <f>Q270*H270</f>
        <v>0</v>
      </c>
      <c r="S270" s="203">
        <v>0</v>
      </c>
      <c r="T270" s="204">
        <f>S270*H270</f>
        <v>0</v>
      </c>
      <c r="U270" s="35"/>
      <c r="V270" s="35"/>
      <c r="W270" s="35"/>
      <c r="X270" s="35"/>
      <c r="Y270" s="35"/>
      <c r="Z270" s="35"/>
      <c r="AA270" s="35"/>
      <c r="AB270" s="35"/>
      <c r="AC270" s="35"/>
      <c r="AD270" s="35"/>
      <c r="AE270" s="35"/>
      <c r="AR270" s="205" t="s">
        <v>218</v>
      </c>
      <c r="AT270" s="205" t="s">
        <v>214</v>
      </c>
      <c r="AU270" s="205" t="s">
        <v>87</v>
      </c>
      <c r="AY270" s="18" t="s">
        <v>209</v>
      </c>
      <c r="BE270" s="206">
        <f>IF(N270="základní",J270,0)</f>
        <v>0</v>
      </c>
      <c r="BF270" s="206">
        <f>IF(N270="snížená",J270,0)</f>
        <v>0</v>
      </c>
      <c r="BG270" s="206">
        <f>IF(N270="zákl. přenesená",J270,0)</f>
        <v>0</v>
      </c>
      <c r="BH270" s="206">
        <f>IF(N270="sníž. přenesená",J270,0)</f>
        <v>0</v>
      </c>
      <c r="BI270" s="206">
        <f>IF(N270="nulová",J270,0)</f>
        <v>0</v>
      </c>
      <c r="BJ270" s="18" t="s">
        <v>85</v>
      </c>
      <c r="BK270" s="206">
        <f>ROUND(I270*H270,2)</f>
        <v>0</v>
      </c>
      <c r="BL270" s="18" t="s">
        <v>218</v>
      </c>
      <c r="BM270" s="205" t="s">
        <v>10213</v>
      </c>
    </row>
    <row r="271" spans="1:65" s="12" customFormat="1" ht="22.9" customHeight="1">
      <c r="B271" s="177"/>
      <c r="C271" s="178"/>
      <c r="D271" s="179" t="s">
        <v>76</v>
      </c>
      <c r="E271" s="191" t="s">
        <v>10214</v>
      </c>
      <c r="F271" s="191" t="s">
        <v>10215</v>
      </c>
      <c r="G271" s="178"/>
      <c r="H271" s="178"/>
      <c r="I271" s="181"/>
      <c r="J271" s="192">
        <f>BK271</f>
        <v>0</v>
      </c>
      <c r="K271" s="178"/>
      <c r="L271" s="183"/>
      <c r="M271" s="184"/>
      <c r="N271" s="185"/>
      <c r="O271" s="185"/>
      <c r="P271" s="186">
        <f>SUM(P272:P273)</f>
        <v>0</v>
      </c>
      <c r="Q271" s="185"/>
      <c r="R271" s="186">
        <f>SUM(R272:R273)</f>
        <v>0</v>
      </c>
      <c r="S271" s="185"/>
      <c r="T271" s="187">
        <f>SUM(T272:T273)</f>
        <v>0</v>
      </c>
      <c r="AR271" s="188" t="s">
        <v>85</v>
      </c>
      <c r="AT271" s="189" t="s">
        <v>76</v>
      </c>
      <c r="AU271" s="189" t="s">
        <v>85</v>
      </c>
      <c r="AY271" s="188" t="s">
        <v>209</v>
      </c>
      <c r="BK271" s="190">
        <f>SUM(BK272:BK273)</f>
        <v>0</v>
      </c>
    </row>
    <row r="272" spans="1:65" s="2" customFormat="1" ht="16.5" customHeight="1">
      <c r="A272" s="35"/>
      <c r="B272" s="36"/>
      <c r="C272" s="193" t="s">
        <v>922</v>
      </c>
      <c r="D272" s="193" t="s">
        <v>214</v>
      </c>
      <c r="E272" s="194" t="s">
        <v>10216</v>
      </c>
      <c r="F272" s="195" t="s">
        <v>10217</v>
      </c>
      <c r="G272" s="196" t="s">
        <v>318</v>
      </c>
      <c r="H272" s="197">
        <v>42</v>
      </c>
      <c r="I272" s="198"/>
      <c r="J272" s="199">
        <f>ROUND(I272*H272,2)</f>
        <v>0</v>
      </c>
      <c r="K272" s="200"/>
      <c r="L272" s="40"/>
      <c r="M272" s="201" t="s">
        <v>1</v>
      </c>
      <c r="N272" s="202" t="s">
        <v>42</v>
      </c>
      <c r="O272" s="72"/>
      <c r="P272" s="203">
        <f>O272*H272</f>
        <v>0</v>
      </c>
      <c r="Q272" s="203">
        <v>0</v>
      </c>
      <c r="R272" s="203">
        <f>Q272*H272</f>
        <v>0</v>
      </c>
      <c r="S272" s="203">
        <v>0</v>
      </c>
      <c r="T272" s="204">
        <f>S272*H272</f>
        <v>0</v>
      </c>
      <c r="U272" s="35"/>
      <c r="V272" s="35"/>
      <c r="W272" s="35"/>
      <c r="X272" s="35"/>
      <c r="Y272" s="35"/>
      <c r="Z272" s="35"/>
      <c r="AA272" s="35"/>
      <c r="AB272" s="35"/>
      <c r="AC272" s="35"/>
      <c r="AD272" s="35"/>
      <c r="AE272" s="35"/>
      <c r="AR272" s="205" t="s">
        <v>218</v>
      </c>
      <c r="AT272" s="205" t="s">
        <v>214</v>
      </c>
      <c r="AU272" s="205" t="s">
        <v>87</v>
      </c>
      <c r="AY272" s="18" t="s">
        <v>209</v>
      </c>
      <c r="BE272" s="206">
        <f>IF(N272="základní",J272,0)</f>
        <v>0</v>
      </c>
      <c r="BF272" s="206">
        <f>IF(N272="snížená",J272,0)</f>
        <v>0</v>
      </c>
      <c r="BG272" s="206">
        <f>IF(N272="zákl. přenesená",J272,0)</f>
        <v>0</v>
      </c>
      <c r="BH272" s="206">
        <f>IF(N272="sníž. přenesená",J272,0)</f>
        <v>0</v>
      </c>
      <c r="BI272" s="206">
        <f>IF(N272="nulová",J272,0)</f>
        <v>0</v>
      </c>
      <c r="BJ272" s="18" t="s">
        <v>85</v>
      </c>
      <c r="BK272" s="206">
        <f>ROUND(I272*H272,2)</f>
        <v>0</v>
      </c>
      <c r="BL272" s="18" t="s">
        <v>218</v>
      </c>
      <c r="BM272" s="205" t="s">
        <v>10218</v>
      </c>
    </row>
    <row r="273" spans="1:65" s="2" customFormat="1" ht="16.5" customHeight="1">
      <c r="A273" s="35"/>
      <c r="B273" s="36"/>
      <c r="C273" s="193" t="s">
        <v>928</v>
      </c>
      <c r="D273" s="193" t="s">
        <v>214</v>
      </c>
      <c r="E273" s="194" t="s">
        <v>10219</v>
      </c>
      <c r="F273" s="195" t="s">
        <v>10220</v>
      </c>
      <c r="G273" s="196" t="s">
        <v>318</v>
      </c>
      <c r="H273" s="197">
        <v>160</v>
      </c>
      <c r="I273" s="198"/>
      <c r="J273" s="199">
        <f>ROUND(I273*H273,2)</f>
        <v>0</v>
      </c>
      <c r="K273" s="200"/>
      <c r="L273" s="40"/>
      <c r="M273" s="201" t="s">
        <v>1</v>
      </c>
      <c r="N273" s="202" t="s">
        <v>42</v>
      </c>
      <c r="O273" s="72"/>
      <c r="P273" s="203">
        <f>O273*H273</f>
        <v>0</v>
      </c>
      <c r="Q273" s="203">
        <v>0</v>
      </c>
      <c r="R273" s="203">
        <f>Q273*H273</f>
        <v>0</v>
      </c>
      <c r="S273" s="203">
        <v>0</v>
      </c>
      <c r="T273" s="204">
        <f>S273*H273</f>
        <v>0</v>
      </c>
      <c r="U273" s="35"/>
      <c r="V273" s="35"/>
      <c r="W273" s="35"/>
      <c r="X273" s="35"/>
      <c r="Y273" s="35"/>
      <c r="Z273" s="35"/>
      <c r="AA273" s="35"/>
      <c r="AB273" s="35"/>
      <c r="AC273" s="35"/>
      <c r="AD273" s="35"/>
      <c r="AE273" s="35"/>
      <c r="AR273" s="205" t="s">
        <v>218</v>
      </c>
      <c r="AT273" s="205" t="s">
        <v>214</v>
      </c>
      <c r="AU273" s="205" t="s">
        <v>87</v>
      </c>
      <c r="AY273" s="18" t="s">
        <v>209</v>
      </c>
      <c r="BE273" s="206">
        <f>IF(N273="základní",J273,0)</f>
        <v>0</v>
      </c>
      <c r="BF273" s="206">
        <f>IF(N273="snížená",J273,0)</f>
        <v>0</v>
      </c>
      <c r="BG273" s="206">
        <f>IF(N273="zákl. přenesená",J273,0)</f>
        <v>0</v>
      </c>
      <c r="BH273" s="206">
        <f>IF(N273="sníž. přenesená",J273,0)</f>
        <v>0</v>
      </c>
      <c r="BI273" s="206">
        <f>IF(N273="nulová",J273,0)</f>
        <v>0</v>
      </c>
      <c r="BJ273" s="18" t="s">
        <v>85</v>
      </c>
      <c r="BK273" s="206">
        <f>ROUND(I273*H273,2)</f>
        <v>0</v>
      </c>
      <c r="BL273" s="18" t="s">
        <v>218</v>
      </c>
      <c r="BM273" s="205" t="s">
        <v>10221</v>
      </c>
    </row>
    <row r="274" spans="1:65" s="12" customFormat="1" ht="22.9" customHeight="1">
      <c r="B274" s="177"/>
      <c r="C274" s="178"/>
      <c r="D274" s="179" t="s">
        <v>76</v>
      </c>
      <c r="E274" s="191" t="s">
        <v>10222</v>
      </c>
      <c r="F274" s="191" t="s">
        <v>10223</v>
      </c>
      <c r="G274" s="178"/>
      <c r="H274" s="178"/>
      <c r="I274" s="181"/>
      <c r="J274" s="192">
        <f>BK274</f>
        <v>0</v>
      </c>
      <c r="K274" s="178"/>
      <c r="L274" s="183"/>
      <c r="M274" s="184"/>
      <c r="N274" s="185"/>
      <c r="O274" s="185"/>
      <c r="P274" s="186">
        <f>P275</f>
        <v>0</v>
      </c>
      <c r="Q274" s="185"/>
      <c r="R274" s="186">
        <f>R275</f>
        <v>0</v>
      </c>
      <c r="S274" s="185"/>
      <c r="T274" s="187">
        <f>T275</f>
        <v>0</v>
      </c>
      <c r="AR274" s="188" t="s">
        <v>85</v>
      </c>
      <c r="AT274" s="189" t="s">
        <v>76</v>
      </c>
      <c r="AU274" s="189" t="s">
        <v>85</v>
      </c>
      <c r="AY274" s="188" t="s">
        <v>209</v>
      </c>
      <c r="BK274" s="190">
        <f>BK275</f>
        <v>0</v>
      </c>
    </row>
    <row r="275" spans="1:65" s="2" customFormat="1" ht="16.5" customHeight="1">
      <c r="A275" s="35"/>
      <c r="B275" s="36"/>
      <c r="C275" s="193" t="s">
        <v>955</v>
      </c>
      <c r="D275" s="193" t="s">
        <v>214</v>
      </c>
      <c r="E275" s="194" t="s">
        <v>10224</v>
      </c>
      <c r="F275" s="195" t="s">
        <v>10225</v>
      </c>
      <c r="G275" s="196" t="s">
        <v>2761</v>
      </c>
      <c r="H275" s="197">
        <v>6</v>
      </c>
      <c r="I275" s="198"/>
      <c r="J275" s="199">
        <f>ROUND(I275*H275,2)</f>
        <v>0</v>
      </c>
      <c r="K275" s="200"/>
      <c r="L275" s="40"/>
      <c r="M275" s="201" t="s">
        <v>1</v>
      </c>
      <c r="N275" s="202" t="s">
        <v>42</v>
      </c>
      <c r="O275" s="72"/>
      <c r="P275" s="203">
        <f>O275*H275</f>
        <v>0</v>
      </c>
      <c r="Q275" s="203">
        <v>0</v>
      </c>
      <c r="R275" s="203">
        <f>Q275*H275</f>
        <v>0</v>
      </c>
      <c r="S275" s="203">
        <v>0</v>
      </c>
      <c r="T275" s="204">
        <f>S275*H275</f>
        <v>0</v>
      </c>
      <c r="U275" s="35"/>
      <c r="V275" s="35"/>
      <c r="W275" s="35"/>
      <c r="X275" s="35"/>
      <c r="Y275" s="35"/>
      <c r="Z275" s="35"/>
      <c r="AA275" s="35"/>
      <c r="AB275" s="35"/>
      <c r="AC275" s="35"/>
      <c r="AD275" s="35"/>
      <c r="AE275" s="35"/>
      <c r="AR275" s="205" t="s">
        <v>218</v>
      </c>
      <c r="AT275" s="205" t="s">
        <v>214</v>
      </c>
      <c r="AU275" s="205" t="s">
        <v>87</v>
      </c>
      <c r="AY275" s="18" t="s">
        <v>209</v>
      </c>
      <c r="BE275" s="206">
        <f>IF(N275="základní",J275,0)</f>
        <v>0</v>
      </c>
      <c r="BF275" s="206">
        <f>IF(N275="snížená",J275,0)</f>
        <v>0</v>
      </c>
      <c r="BG275" s="206">
        <f>IF(N275="zákl. přenesená",J275,0)</f>
        <v>0</v>
      </c>
      <c r="BH275" s="206">
        <f>IF(N275="sníž. přenesená",J275,0)</f>
        <v>0</v>
      </c>
      <c r="BI275" s="206">
        <f>IF(N275="nulová",J275,0)</f>
        <v>0</v>
      </c>
      <c r="BJ275" s="18" t="s">
        <v>85</v>
      </c>
      <c r="BK275" s="206">
        <f>ROUND(I275*H275,2)</f>
        <v>0</v>
      </c>
      <c r="BL275" s="18" t="s">
        <v>218</v>
      </c>
      <c r="BM275" s="205" t="s">
        <v>10226</v>
      </c>
    </row>
    <row r="276" spans="1:65" s="12" customFormat="1" ht="22.9" customHeight="1">
      <c r="B276" s="177"/>
      <c r="C276" s="178"/>
      <c r="D276" s="179" t="s">
        <v>76</v>
      </c>
      <c r="E276" s="191" t="s">
        <v>10227</v>
      </c>
      <c r="F276" s="191" t="s">
        <v>10228</v>
      </c>
      <c r="G276" s="178"/>
      <c r="H276" s="178"/>
      <c r="I276" s="181"/>
      <c r="J276" s="192">
        <f>BK276</f>
        <v>0</v>
      </c>
      <c r="K276" s="178"/>
      <c r="L276" s="183"/>
      <c r="M276" s="184"/>
      <c r="N276" s="185"/>
      <c r="O276" s="185"/>
      <c r="P276" s="186">
        <f>SUM(P277:P280)</f>
        <v>0</v>
      </c>
      <c r="Q276" s="185"/>
      <c r="R276" s="186">
        <f>SUM(R277:R280)</f>
        <v>0</v>
      </c>
      <c r="S276" s="185"/>
      <c r="T276" s="187">
        <f>SUM(T277:T280)</f>
        <v>0</v>
      </c>
      <c r="AR276" s="188" t="s">
        <v>85</v>
      </c>
      <c r="AT276" s="189" t="s">
        <v>76</v>
      </c>
      <c r="AU276" s="189" t="s">
        <v>85</v>
      </c>
      <c r="AY276" s="188" t="s">
        <v>209</v>
      </c>
      <c r="BK276" s="190">
        <f>SUM(BK277:BK280)</f>
        <v>0</v>
      </c>
    </row>
    <row r="277" spans="1:65" s="2" customFormat="1" ht="16.5" customHeight="1">
      <c r="A277" s="35"/>
      <c r="B277" s="36"/>
      <c r="C277" s="193" t="s">
        <v>957</v>
      </c>
      <c r="D277" s="193" t="s">
        <v>214</v>
      </c>
      <c r="E277" s="194" t="s">
        <v>10229</v>
      </c>
      <c r="F277" s="195" t="s">
        <v>10230</v>
      </c>
      <c r="G277" s="196" t="s">
        <v>2761</v>
      </c>
      <c r="H277" s="197">
        <v>2</v>
      </c>
      <c r="I277" s="198"/>
      <c r="J277" s="199">
        <f>ROUND(I277*H277,2)</f>
        <v>0</v>
      </c>
      <c r="K277" s="200"/>
      <c r="L277" s="40"/>
      <c r="M277" s="201" t="s">
        <v>1</v>
      </c>
      <c r="N277" s="202" t="s">
        <v>42</v>
      </c>
      <c r="O277" s="72"/>
      <c r="P277" s="203">
        <f>O277*H277</f>
        <v>0</v>
      </c>
      <c r="Q277" s="203">
        <v>0</v>
      </c>
      <c r="R277" s="203">
        <f>Q277*H277</f>
        <v>0</v>
      </c>
      <c r="S277" s="203">
        <v>0</v>
      </c>
      <c r="T277" s="204">
        <f>S277*H277</f>
        <v>0</v>
      </c>
      <c r="U277" s="35"/>
      <c r="V277" s="35"/>
      <c r="W277" s="35"/>
      <c r="X277" s="35"/>
      <c r="Y277" s="35"/>
      <c r="Z277" s="35"/>
      <c r="AA277" s="35"/>
      <c r="AB277" s="35"/>
      <c r="AC277" s="35"/>
      <c r="AD277" s="35"/>
      <c r="AE277" s="35"/>
      <c r="AR277" s="205" t="s">
        <v>218</v>
      </c>
      <c r="AT277" s="205" t="s">
        <v>214</v>
      </c>
      <c r="AU277" s="205" t="s">
        <v>87</v>
      </c>
      <c r="AY277" s="18" t="s">
        <v>209</v>
      </c>
      <c r="BE277" s="206">
        <f>IF(N277="základní",J277,0)</f>
        <v>0</v>
      </c>
      <c r="BF277" s="206">
        <f>IF(N277="snížená",J277,0)</f>
        <v>0</v>
      </c>
      <c r="BG277" s="206">
        <f>IF(N277="zákl. přenesená",J277,0)</f>
        <v>0</v>
      </c>
      <c r="BH277" s="206">
        <f>IF(N277="sníž. přenesená",J277,0)</f>
        <v>0</v>
      </c>
      <c r="BI277" s="206">
        <f>IF(N277="nulová",J277,0)</f>
        <v>0</v>
      </c>
      <c r="BJ277" s="18" t="s">
        <v>85</v>
      </c>
      <c r="BK277" s="206">
        <f>ROUND(I277*H277,2)</f>
        <v>0</v>
      </c>
      <c r="BL277" s="18" t="s">
        <v>218</v>
      </c>
      <c r="BM277" s="205" t="s">
        <v>10231</v>
      </c>
    </row>
    <row r="278" spans="1:65" s="2" customFormat="1" ht="16.5" customHeight="1">
      <c r="A278" s="35"/>
      <c r="B278" s="36"/>
      <c r="C278" s="193" t="s">
        <v>963</v>
      </c>
      <c r="D278" s="193" t="s">
        <v>214</v>
      </c>
      <c r="E278" s="194" t="s">
        <v>10232</v>
      </c>
      <c r="F278" s="195" t="s">
        <v>10233</v>
      </c>
      <c r="G278" s="196" t="s">
        <v>2761</v>
      </c>
      <c r="H278" s="197">
        <v>2</v>
      </c>
      <c r="I278" s="198"/>
      <c r="J278" s="199">
        <f>ROUND(I278*H278,2)</f>
        <v>0</v>
      </c>
      <c r="K278" s="200"/>
      <c r="L278" s="40"/>
      <c r="M278" s="201" t="s">
        <v>1</v>
      </c>
      <c r="N278" s="202" t="s">
        <v>42</v>
      </c>
      <c r="O278" s="72"/>
      <c r="P278" s="203">
        <f>O278*H278</f>
        <v>0</v>
      </c>
      <c r="Q278" s="203">
        <v>0</v>
      </c>
      <c r="R278" s="203">
        <f>Q278*H278</f>
        <v>0</v>
      </c>
      <c r="S278" s="203">
        <v>0</v>
      </c>
      <c r="T278" s="204">
        <f>S278*H278</f>
        <v>0</v>
      </c>
      <c r="U278" s="35"/>
      <c r="V278" s="35"/>
      <c r="W278" s="35"/>
      <c r="X278" s="35"/>
      <c r="Y278" s="35"/>
      <c r="Z278" s="35"/>
      <c r="AA278" s="35"/>
      <c r="AB278" s="35"/>
      <c r="AC278" s="35"/>
      <c r="AD278" s="35"/>
      <c r="AE278" s="35"/>
      <c r="AR278" s="205" t="s">
        <v>218</v>
      </c>
      <c r="AT278" s="205" t="s">
        <v>214</v>
      </c>
      <c r="AU278" s="205" t="s">
        <v>87</v>
      </c>
      <c r="AY278" s="18" t="s">
        <v>209</v>
      </c>
      <c r="BE278" s="206">
        <f>IF(N278="základní",J278,0)</f>
        <v>0</v>
      </c>
      <c r="BF278" s="206">
        <f>IF(N278="snížená",J278,0)</f>
        <v>0</v>
      </c>
      <c r="BG278" s="206">
        <f>IF(N278="zákl. přenesená",J278,0)</f>
        <v>0</v>
      </c>
      <c r="BH278" s="206">
        <f>IF(N278="sníž. přenesená",J278,0)</f>
        <v>0</v>
      </c>
      <c r="BI278" s="206">
        <f>IF(N278="nulová",J278,0)</f>
        <v>0</v>
      </c>
      <c r="BJ278" s="18" t="s">
        <v>85</v>
      </c>
      <c r="BK278" s="206">
        <f>ROUND(I278*H278,2)</f>
        <v>0</v>
      </c>
      <c r="BL278" s="18" t="s">
        <v>218</v>
      </c>
      <c r="BM278" s="205" t="s">
        <v>10234</v>
      </c>
    </row>
    <row r="279" spans="1:65" s="2" customFormat="1" ht="16.5" customHeight="1">
      <c r="A279" s="35"/>
      <c r="B279" s="36"/>
      <c r="C279" s="193" t="s">
        <v>965</v>
      </c>
      <c r="D279" s="193" t="s">
        <v>214</v>
      </c>
      <c r="E279" s="194" t="s">
        <v>10235</v>
      </c>
      <c r="F279" s="195" t="s">
        <v>10236</v>
      </c>
      <c r="G279" s="196" t="s">
        <v>2761</v>
      </c>
      <c r="H279" s="197">
        <v>9</v>
      </c>
      <c r="I279" s="198"/>
      <c r="J279" s="199">
        <f>ROUND(I279*H279,2)</f>
        <v>0</v>
      </c>
      <c r="K279" s="200"/>
      <c r="L279" s="40"/>
      <c r="M279" s="201" t="s">
        <v>1</v>
      </c>
      <c r="N279" s="202" t="s">
        <v>42</v>
      </c>
      <c r="O279" s="72"/>
      <c r="P279" s="203">
        <f>O279*H279</f>
        <v>0</v>
      </c>
      <c r="Q279" s="203">
        <v>0</v>
      </c>
      <c r="R279" s="203">
        <f>Q279*H279</f>
        <v>0</v>
      </c>
      <c r="S279" s="203">
        <v>0</v>
      </c>
      <c r="T279" s="204">
        <f>S279*H279</f>
        <v>0</v>
      </c>
      <c r="U279" s="35"/>
      <c r="V279" s="35"/>
      <c r="W279" s="35"/>
      <c r="X279" s="35"/>
      <c r="Y279" s="35"/>
      <c r="Z279" s="35"/>
      <c r="AA279" s="35"/>
      <c r="AB279" s="35"/>
      <c r="AC279" s="35"/>
      <c r="AD279" s="35"/>
      <c r="AE279" s="35"/>
      <c r="AR279" s="205" t="s">
        <v>218</v>
      </c>
      <c r="AT279" s="205" t="s">
        <v>214</v>
      </c>
      <c r="AU279" s="205" t="s">
        <v>87</v>
      </c>
      <c r="AY279" s="18" t="s">
        <v>209</v>
      </c>
      <c r="BE279" s="206">
        <f>IF(N279="základní",J279,0)</f>
        <v>0</v>
      </c>
      <c r="BF279" s="206">
        <f>IF(N279="snížená",J279,0)</f>
        <v>0</v>
      </c>
      <c r="BG279" s="206">
        <f>IF(N279="zákl. přenesená",J279,0)</f>
        <v>0</v>
      </c>
      <c r="BH279" s="206">
        <f>IF(N279="sníž. přenesená",J279,0)</f>
        <v>0</v>
      </c>
      <c r="BI279" s="206">
        <f>IF(N279="nulová",J279,0)</f>
        <v>0</v>
      </c>
      <c r="BJ279" s="18" t="s">
        <v>85</v>
      </c>
      <c r="BK279" s="206">
        <f>ROUND(I279*H279,2)</f>
        <v>0</v>
      </c>
      <c r="BL279" s="18" t="s">
        <v>218</v>
      </c>
      <c r="BM279" s="205" t="s">
        <v>10237</v>
      </c>
    </row>
    <row r="280" spans="1:65" s="2" customFormat="1" ht="16.5" customHeight="1">
      <c r="A280" s="35"/>
      <c r="B280" s="36"/>
      <c r="C280" s="193" t="s">
        <v>969</v>
      </c>
      <c r="D280" s="193" t="s">
        <v>214</v>
      </c>
      <c r="E280" s="194" t="s">
        <v>10238</v>
      </c>
      <c r="F280" s="195" t="s">
        <v>10239</v>
      </c>
      <c r="G280" s="196" t="s">
        <v>2761</v>
      </c>
      <c r="H280" s="197">
        <v>2</v>
      </c>
      <c r="I280" s="198"/>
      <c r="J280" s="199">
        <f>ROUND(I280*H280,2)</f>
        <v>0</v>
      </c>
      <c r="K280" s="200"/>
      <c r="L280" s="40"/>
      <c r="M280" s="201" t="s">
        <v>1</v>
      </c>
      <c r="N280" s="202" t="s">
        <v>42</v>
      </c>
      <c r="O280" s="72"/>
      <c r="P280" s="203">
        <f>O280*H280</f>
        <v>0</v>
      </c>
      <c r="Q280" s="203">
        <v>0</v>
      </c>
      <c r="R280" s="203">
        <f>Q280*H280</f>
        <v>0</v>
      </c>
      <c r="S280" s="203">
        <v>0</v>
      </c>
      <c r="T280" s="204">
        <f>S280*H280</f>
        <v>0</v>
      </c>
      <c r="U280" s="35"/>
      <c r="V280" s="35"/>
      <c r="W280" s="35"/>
      <c r="X280" s="35"/>
      <c r="Y280" s="35"/>
      <c r="Z280" s="35"/>
      <c r="AA280" s="35"/>
      <c r="AB280" s="35"/>
      <c r="AC280" s="35"/>
      <c r="AD280" s="35"/>
      <c r="AE280" s="35"/>
      <c r="AR280" s="205" t="s">
        <v>218</v>
      </c>
      <c r="AT280" s="205" t="s">
        <v>214</v>
      </c>
      <c r="AU280" s="205" t="s">
        <v>87</v>
      </c>
      <c r="AY280" s="18" t="s">
        <v>209</v>
      </c>
      <c r="BE280" s="206">
        <f>IF(N280="základní",J280,0)</f>
        <v>0</v>
      </c>
      <c r="BF280" s="206">
        <f>IF(N280="snížená",J280,0)</f>
        <v>0</v>
      </c>
      <c r="BG280" s="206">
        <f>IF(N280="zákl. přenesená",J280,0)</f>
        <v>0</v>
      </c>
      <c r="BH280" s="206">
        <f>IF(N280="sníž. přenesená",J280,0)</f>
        <v>0</v>
      </c>
      <c r="BI280" s="206">
        <f>IF(N280="nulová",J280,0)</f>
        <v>0</v>
      </c>
      <c r="BJ280" s="18" t="s">
        <v>85</v>
      </c>
      <c r="BK280" s="206">
        <f>ROUND(I280*H280,2)</f>
        <v>0</v>
      </c>
      <c r="BL280" s="18" t="s">
        <v>218</v>
      </c>
      <c r="BM280" s="205" t="s">
        <v>10240</v>
      </c>
    </row>
    <row r="281" spans="1:65" s="12" customFormat="1" ht="22.9" customHeight="1">
      <c r="B281" s="177"/>
      <c r="C281" s="178"/>
      <c r="D281" s="179" t="s">
        <v>76</v>
      </c>
      <c r="E281" s="191" t="s">
        <v>10241</v>
      </c>
      <c r="F281" s="191" t="s">
        <v>10242</v>
      </c>
      <c r="G281" s="178"/>
      <c r="H281" s="178"/>
      <c r="I281" s="181"/>
      <c r="J281" s="192">
        <f>BK281</f>
        <v>0</v>
      </c>
      <c r="K281" s="178"/>
      <c r="L281" s="183"/>
      <c r="M281" s="184"/>
      <c r="N281" s="185"/>
      <c r="O281" s="185"/>
      <c r="P281" s="186">
        <f>P282</f>
        <v>0</v>
      </c>
      <c r="Q281" s="185"/>
      <c r="R281" s="186">
        <f>R282</f>
        <v>0</v>
      </c>
      <c r="S281" s="185"/>
      <c r="T281" s="187">
        <f>T282</f>
        <v>0</v>
      </c>
      <c r="AR281" s="188" t="s">
        <v>85</v>
      </c>
      <c r="AT281" s="189" t="s">
        <v>76</v>
      </c>
      <c r="AU281" s="189" t="s">
        <v>85</v>
      </c>
      <c r="AY281" s="188" t="s">
        <v>209</v>
      </c>
      <c r="BK281" s="190">
        <f>BK282</f>
        <v>0</v>
      </c>
    </row>
    <row r="282" spans="1:65" s="2" customFormat="1" ht="16.5" customHeight="1">
      <c r="A282" s="35"/>
      <c r="B282" s="36"/>
      <c r="C282" s="193" t="s">
        <v>980</v>
      </c>
      <c r="D282" s="193" t="s">
        <v>214</v>
      </c>
      <c r="E282" s="194" t="s">
        <v>10243</v>
      </c>
      <c r="F282" s="195" t="s">
        <v>10236</v>
      </c>
      <c r="G282" s="196" t="s">
        <v>2761</v>
      </c>
      <c r="H282" s="197">
        <v>3</v>
      </c>
      <c r="I282" s="198"/>
      <c r="J282" s="199">
        <f>ROUND(I282*H282,2)</f>
        <v>0</v>
      </c>
      <c r="K282" s="200"/>
      <c r="L282" s="40"/>
      <c r="M282" s="201" t="s">
        <v>1</v>
      </c>
      <c r="N282" s="202" t="s">
        <v>42</v>
      </c>
      <c r="O282" s="72"/>
      <c r="P282" s="203">
        <f>O282*H282</f>
        <v>0</v>
      </c>
      <c r="Q282" s="203">
        <v>0</v>
      </c>
      <c r="R282" s="203">
        <f>Q282*H282</f>
        <v>0</v>
      </c>
      <c r="S282" s="203">
        <v>0</v>
      </c>
      <c r="T282" s="204">
        <f>S282*H282</f>
        <v>0</v>
      </c>
      <c r="U282" s="35"/>
      <c r="V282" s="35"/>
      <c r="W282" s="35"/>
      <c r="X282" s="35"/>
      <c r="Y282" s="35"/>
      <c r="Z282" s="35"/>
      <c r="AA282" s="35"/>
      <c r="AB282" s="35"/>
      <c r="AC282" s="35"/>
      <c r="AD282" s="35"/>
      <c r="AE282" s="35"/>
      <c r="AR282" s="205" t="s">
        <v>218</v>
      </c>
      <c r="AT282" s="205" t="s">
        <v>214</v>
      </c>
      <c r="AU282" s="205" t="s">
        <v>87</v>
      </c>
      <c r="AY282" s="18" t="s">
        <v>209</v>
      </c>
      <c r="BE282" s="206">
        <f>IF(N282="základní",J282,0)</f>
        <v>0</v>
      </c>
      <c r="BF282" s="206">
        <f>IF(N282="snížená",J282,0)</f>
        <v>0</v>
      </c>
      <c r="BG282" s="206">
        <f>IF(N282="zákl. přenesená",J282,0)</f>
        <v>0</v>
      </c>
      <c r="BH282" s="206">
        <f>IF(N282="sníž. přenesená",J282,0)</f>
        <v>0</v>
      </c>
      <c r="BI282" s="206">
        <f>IF(N282="nulová",J282,0)</f>
        <v>0</v>
      </c>
      <c r="BJ282" s="18" t="s">
        <v>85</v>
      </c>
      <c r="BK282" s="206">
        <f>ROUND(I282*H282,2)</f>
        <v>0</v>
      </c>
      <c r="BL282" s="18" t="s">
        <v>218</v>
      </c>
      <c r="BM282" s="205" t="s">
        <v>10244</v>
      </c>
    </row>
    <row r="283" spans="1:65" s="12" customFormat="1" ht="22.9" customHeight="1">
      <c r="B283" s="177"/>
      <c r="C283" s="178"/>
      <c r="D283" s="179" t="s">
        <v>76</v>
      </c>
      <c r="E283" s="191" t="s">
        <v>10245</v>
      </c>
      <c r="F283" s="191" t="s">
        <v>10246</v>
      </c>
      <c r="G283" s="178"/>
      <c r="H283" s="178"/>
      <c r="I283" s="181"/>
      <c r="J283" s="192">
        <f>BK283</f>
        <v>0</v>
      </c>
      <c r="K283" s="178"/>
      <c r="L283" s="183"/>
      <c r="M283" s="184"/>
      <c r="N283" s="185"/>
      <c r="O283" s="185"/>
      <c r="P283" s="186">
        <f>P284</f>
        <v>0</v>
      </c>
      <c r="Q283" s="185"/>
      <c r="R283" s="186">
        <f>R284</f>
        <v>0</v>
      </c>
      <c r="S283" s="185"/>
      <c r="T283" s="187">
        <f>T284</f>
        <v>0</v>
      </c>
      <c r="AR283" s="188" t="s">
        <v>85</v>
      </c>
      <c r="AT283" s="189" t="s">
        <v>76</v>
      </c>
      <c r="AU283" s="189" t="s">
        <v>85</v>
      </c>
      <c r="AY283" s="188" t="s">
        <v>209</v>
      </c>
      <c r="BK283" s="190">
        <f>BK284</f>
        <v>0</v>
      </c>
    </row>
    <row r="284" spans="1:65" s="2" customFormat="1" ht="16.5" customHeight="1">
      <c r="A284" s="35"/>
      <c r="B284" s="36"/>
      <c r="C284" s="193" t="s">
        <v>984</v>
      </c>
      <c r="D284" s="193" t="s">
        <v>214</v>
      </c>
      <c r="E284" s="194" t="s">
        <v>10247</v>
      </c>
      <c r="F284" s="195" t="s">
        <v>10236</v>
      </c>
      <c r="G284" s="196" t="s">
        <v>2761</v>
      </c>
      <c r="H284" s="197">
        <v>3</v>
      </c>
      <c r="I284" s="198"/>
      <c r="J284" s="199">
        <f>ROUND(I284*H284,2)</f>
        <v>0</v>
      </c>
      <c r="K284" s="200"/>
      <c r="L284" s="40"/>
      <c r="M284" s="201" t="s">
        <v>1</v>
      </c>
      <c r="N284" s="202" t="s">
        <v>42</v>
      </c>
      <c r="O284" s="72"/>
      <c r="P284" s="203">
        <f>O284*H284</f>
        <v>0</v>
      </c>
      <c r="Q284" s="203">
        <v>0</v>
      </c>
      <c r="R284" s="203">
        <f>Q284*H284</f>
        <v>0</v>
      </c>
      <c r="S284" s="203">
        <v>0</v>
      </c>
      <c r="T284" s="204">
        <f>S284*H284</f>
        <v>0</v>
      </c>
      <c r="U284" s="35"/>
      <c r="V284" s="35"/>
      <c r="W284" s="35"/>
      <c r="X284" s="35"/>
      <c r="Y284" s="35"/>
      <c r="Z284" s="35"/>
      <c r="AA284" s="35"/>
      <c r="AB284" s="35"/>
      <c r="AC284" s="35"/>
      <c r="AD284" s="35"/>
      <c r="AE284" s="35"/>
      <c r="AR284" s="205" t="s">
        <v>218</v>
      </c>
      <c r="AT284" s="205" t="s">
        <v>214</v>
      </c>
      <c r="AU284" s="205" t="s">
        <v>87</v>
      </c>
      <c r="AY284" s="18" t="s">
        <v>209</v>
      </c>
      <c r="BE284" s="206">
        <f>IF(N284="základní",J284,0)</f>
        <v>0</v>
      </c>
      <c r="BF284" s="206">
        <f>IF(N284="snížená",J284,0)</f>
        <v>0</v>
      </c>
      <c r="BG284" s="206">
        <f>IF(N284="zákl. přenesená",J284,0)</f>
        <v>0</v>
      </c>
      <c r="BH284" s="206">
        <f>IF(N284="sníž. přenesená",J284,0)</f>
        <v>0</v>
      </c>
      <c r="BI284" s="206">
        <f>IF(N284="nulová",J284,0)</f>
        <v>0</v>
      </c>
      <c r="BJ284" s="18" t="s">
        <v>85</v>
      </c>
      <c r="BK284" s="206">
        <f>ROUND(I284*H284,2)</f>
        <v>0</v>
      </c>
      <c r="BL284" s="18" t="s">
        <v>218</v>
      </c>
      <c r="BM284" s="205" t="s">
        <v>10248</v>
      </c>
    </row>
    <row r="285" spans="1:65" s="12" customFormat="1" ht="22.9" customHeight="1">
      <c r="B285" s="177"/>
      <c r="C285" s="178"/>
      <c r="D285" s="179" t="s">
        <v>76</v>
      </c>
      <c r="E285" s="191" t="s">
        <v>10249</v>
      </c>
      <c r="F285" s="191" t="s">
        <v>10250</v>
      </c>
      <c r="G285" s="178"/>
      <c r="H285" s="178"/>
      <c r="I285" s="181"/>
      <c r="J285" s="192">
        <f>BK285</f>
        <v>0</v>
      </c>
      <c r="K285" s="178"/>
      <c r="L285" s="183"/>
      <c r="M285" s="184"/>
      <c r="N285" s="185"/>
      <c r="O285" s="185"/>
      <c r="P285" s="186">
        <f>P286</f>
        <v>0</v>
      </c>
      <c r="Q285" s="185"/>
      <c r="R285" s="186">
        <f>R286</f>
        <v>0</v>
      </c>
      <c r="S285" s="185"/>
      <c r="T285" s="187">
        <f>T286</f>
        <v>0</v>
      </c>
      <c r="AR285" s="188" t="s">
        <v>85</v>
      </c>
      <c r="AT285" s="189" t="s">
        <v>76</v>
      </c>
      <c r="AU285" s="189" t="s">
        <v>85</v>
      </c>
      <c r="AY285" s="188" t="s">
        <v>209</v>
      </c>
      <c r="BK285" s="190">
        <f>BK286</f>
        <v>0</v>
      </c>
    </row>
    <row r="286" spans="1:65" s="2" customFormat="1" ht="16.5" customHeight="1">
      <c r="A286" s="35"/>
      <c r="B286" s="36"/>
      <c r="C286" s="193" t="s">
        <v>988</v>
      </c>
      <c r="D286" s="193" t="s">
        <v>214</v>
      </c>
      <c r="E286" s="194" t="s">
        <v>10251</v>
      </c>
      <c r="F286" s="195" t="s">
        <v>10252</v>
      </c>
      <c r="G286" s="196" t="s">
        <v>2761</v>
      </c>
      <c r="H286" s="197">
        <v>2</v>
      </c>
      <c r="I286" s="198"/>
      <c r="J286" s="199">
        <f>ROUND(I286*H286,2)</f>
        <v>0</v>
      </c>
      <c r="K286" s="200"/>
      <c r="L286" s="40"/>
      <c r="M286" s="201" t="s">
        <v>1</v>
      </c>
      <c r="N286" s="202" t="s">
        <v>42</v>
      </c>
      <c r="O286" s="72"/>
      <c r="P286" s="203">
        <f>O286*H286</f>
        <v>0</v>
      </c>
      <c r="Q286" s="203">
        <v>0</v>
      </c>
      <c r="R286" s="203">
        <f>Q286*H286</f>
        <v>0</v>
      </c>
      <c r="S286" s="203">
        <v>0</v>
      </c>
      <c r="T286" s="204">
        <f>S286*H286</f>
        <v>0</v>
      </c>
      <c r="U286" s="35"/>
      <c r="V286" s="35"/>
      <c r="W286" s="35"/>
      <c r="X286" s="35"/>
      <c r="Y286" s="35"/>
      <c r="Z286" s="35"/>
      <c r="AA286" s="35"/>
      <c r="AB286" s="35"/>
      <c r="AC286" s="35"/>
      <c r="AD286" s="35"/>
      <c r="AE286" s="35"/>
      <c r="AR286" s="205" t="s">
        <v>218</v>
      </c>
      <c r="AT286" s="205" t="s">
        <v>214</v>
      </c>
      <c r="AU286" s="205" t="s">
        <v>87</v>
      </c>
      <c r="AY286" s="18" t="s">
        <v>209</v>
      </c>
      <c r="BE286" s="206">
        <f>IF(N286="základní",J286,0)</f>
        <v>0</v>
      </c>
      <c r="BF286" s="206">
        <f>IF(N286="snížená",J286,0)</f>
        <v>0</v>
      </c>
      <c r="BG286" s="206">
        <f>IF(N286="zákl. přenesená",J286,0)</f>
        <v>0</v>
      </c>
      <c r="BH286" s="206">
        <f>IF(N286="sníž. přenesená",J286,0)</f>
        <v>0</v>
      </c>
      <c r="BI286" s="206">
        <f>IF(N286="nulová",J286,0)</f>
        <v>0</v>
      </c>
      <c r="BJ286" s="18" t="s">
        <v>85</v>
      </c>
      <c r="BK286" s="206">
        <f>ROUND(I286*H286,2)</f>
        <v>0</v>
      </c>
      <c r="BL286" s="18" t="s">
        <v>218</v>
      </c>
      <c r="BM286" s="205" t="s">
        <v>10253</v>
      </c>
    </row>
    <row r="287" spans="1:65" s="12" customFormat="1" ht="22.9" customHeight="1">
      <c r="B287" s="177"/>
      <c r="C287" s="178"/>
      <c r="D287" s="179" t="s">
        <v>76</v>
      </c>
      <c r="E287" s="191" t="s">
        <v>10254</v>
      </c>
      <c r="F287" s="191" t="s">
        <v>10255</v>
      </c>
      <c r="G287" s="178"/>
      <c r="H287" s="178"/>
      <c r="I287" s="181"/>
      <c r="J287" s="192">
        <f>BK287</f>
        <v>0</v>
      </c>
      <c r="K287" s="178"/>
      <c r="L287" s="183"/>
      <c r="M287" s="184"/>
      <c r="N287" s="185"/>
      <c r="O287" s="185"/>
      <c r="P287" s="186">
        <f>P288</f>
        <v>0</v>
      </c>
      <c r="Q287" s="185"/>
      <c r="R287" s="186">
        <f>R288</f>
        <v>0</v>
      </c>
      <c r="S287" s="185"/>
      <c r="T287" s="187">
        <f>T288</f>
        <v>0</v>
      </c>
      <c r="AR287" s="188" t="s">
        <v>85</v>
      </c>
      <c r="AT287" s="189" t="s">
        <v>76</v>
      </c>
      <c r="AU287" s="189" t="s">
        <v>85</v>
      </c>
      <c r="AY287" s="188" t="s">
        <v>209</v>
      </c>
      <c r="BK287" s="190">
        <f>BK288</f>
        <v>0</v>
      </c>
    </row>
    <row r="288" spans="1:65" s="2" customFormat="1" ht="16.5" customHeight="1">
      <c r="A288" s="35"/>
      <c r="B288" s="36"/>
      <c r="C288" s="193" t="s">
        <v>992</v>
      </c>
      <c r="D288" s="193" t="s">
        <v>214</v>
      </c>
      <c r="E288" s="194" t="s">
        <v>10256</v>
      </c>
      <c r="F288" s="195" t="s">
        <v>10236</v>
      </c>
      <c r="G288" s="196" t="s">
        <v>2761</v>
      </c>
      <c r="H288" s="197">
        <v>6</v>
      </c>
      <c r="I288" s="198"/>
      <c r="J288" s="199">
        <f>ROUND(I288*H288,2)</f>
        <v>0</v>
      </c>
      <c r="K288" s="200"/>
      <c r="L288" s="40"/>
      <c r="M288" s="201" t="s">
        <v>1</v>
      </c>
      <c r="N288" s="202" t="s">
        <v>42</v>
      </c>
      <c r="O288" s="72"/>
      <c r="P288" s="203">
        <f>O288*H288</f>
        <v>0</v>
      </c>
      <c r="Q288" s="203">
        <v>0</v>
      </c>
      <c r="R288" s="203">
        <f>Q288*H288</f>
        <v>0</v>
      </c>
      <c r="S288" s="203">
        <v>0</v>
      </c>
      <c r="T288" s="204">
        <f>S288*H288</f>
        <v>0</v>
      </c>
      <c r="U288" s="35"/>
      <c r="V288" s="35"/>
      <c r="W288" s="35"/>
      <c r="X288" s="35"/>
      <c r="Y288" s="35"/>
      <c r="Z288" s="35"/>
      <c r="AA288" s="35"/>
      <c r="AB288" s="35"/>
      <c r="AC288" s="35"/>
      <c r="AD288" s="35"/>
      <c r="AE288" s="35"/>
      <c r="AR288" s="205" t="s">
        <v>218</v>
      </c>
      <c r="AT288" s="205" t="s">
        <v>214</v>
      </c>
      <c r="AU288" s="205" t="s">
        <v>87</v>
      </c>
      <c r="AY288" s="18" t="s">
        <v>209</v>
      </c>
      <c r="BE288" s="206">
        <f>IF(N288="základní",J288,0)</f>
        <v>0</v>
      </c>
      <c r="BF288" s="206">
        <f>IF(N288="snížená",J288,0)</f>
        <v>0</v>
      </c>
      <c r="BG288" s="206">
        <f>IF(N288="zákl. přenesená",J288,0)</f>
        <v>0</v>
      </c>
      <c r="BH288" s="206">
        <f>IF(N288="sníž. přenesená",J288,0)</f>
        <v>0</v>
      </c>
      <c r="BI288" s="206">
        <f>IF(N288="nulová",J288,0)</f>
        <v>0</v>
      </c>
      <c r="BJ288" s="18" t="s">
        <v>85</v>
      </c>
      <c r="BK288" s="206">
        <f>ROUND(I288*H288,2)</f>
        <v>0</v>
      </c>
      <c r="BL288" s="18" t="s">
        <v>218</v>
      </c>
      <c r="BM288" s="205" t="s">
        <v>10257</v>
      </c>
    </row>
    <row r="289" spans="1:65" s="12" customFormat="1" ht="22.9" customHeight="1">
      <c r="B289" s="177"/>
      <c r="C289" s="178"/>
      <c r="D289" s="179" t="s">
        <v>76</v>
      </c>
      <c r="E289" s="191" t="s">
        <v>10258</v>
      </c>
      <c r="F289" s="191" t="s">
        <v>10259</v>
      </c>
      <c r="G289" s="178"/>
      <c r="H289" s="178"/>
      <c r="I289" s="181"/>
      <c r="J289" s="192">
        <f>BK289</f>
        <v>0</v>
      </c>
      <c r="K289" s="178"/>
      <c r="L289" s="183"/>
      <c r="M289" s="184"/>
      <c r="N289" s="185"/>
      <c r="O289" s="185"/>
      <c r="P289" s="186">
        <f>SUM(P290:P291)</f>
        <v>0</v>
      </c>
      <c r="Q289" s="185"/>
      <c r="R289" s="186">
        <f>SUM(R290:R291)</f>
        <v>0</v>
      </c>
      <c r="S289" s="185"/>
      <c r="T289" s="187">
        <f>SUM(T290:T291)</f>
        <v>0</v>
      </c>
      <c r="AR289" s="188" t="s">
        <v>85</v>
      </c>
      <c r="AT289" s="189" t="s">
        <v>76</v>
      </c>
      <c r="AU289" s="189" t="s">
        <v>85</v>
      </c>
      <c r="AY289" s="188" t="s">
        <v>209</v>
      </c>
      <c r="BK289" s="190">
        <f>SUM(BK290:BK291)</f>
        <v>0</v>
      </c>
    </row>
    <row r="290" spans="1:65" s="2" customFormat="1" ht="16.5" customHeight="1">
      <c r="A290" s="35"/>
      <c r="B290" s="36"/>
      <c r="C290" s="193" t="s">
        <v>997</v>
      </c>
      <c r="D290" s="193" t="s">
        <v>214</v>
      </c>
      <c r="E290" s="194" t="s">
        <v>10260</v>
      </c>
      <c r="F290" s="195" t="s">
        <v>10261</v>
      </c>
      <c r="G290" s="196" t="s">
        <v>2761</v>
      </c>
      <c r="H290" s="197">
        <v>8</v>
      </c>
      <c r="I290" s="198"/>
      <c r="J290" s="199">
        <f>ROUND(I290*H290,2)</f>
        <v>0</v>
      </c>
      <c r="K290" s="200"/>
      <c r="L290" s="40"/>
      <c r="M290" s="201" t="s">
        <v>1</v>
      </c>
      <c r="N290" s="202" t="s">
        <v>42</v>
      </c>
      <c r="O290" s="72"/>
      <c r="P290" s="203">
        <f>O290*H290</f>
        <v>0</v>
      </c>
      <c r="Q290" s="203">
        <v>0</v>
      </c>
      <c r="R290" s="203">
        <f>Q290*H290</f>
        <v>0</v>
      </c>
      <c r="S290" s="203">
        <v>0</v>
      </c>
      <c r="T290" s="204">
        <f>S290*H290</f>
        <v>0</v>
      </c>
      <c r="U290" s="35"/>
      <c r="V290" s="35"/>
      <c r="W290" s="35"/>
      <c r="X290" s="35"/>
      <c r="Y290" s="35"/>
      <c r="Z290" s="35"/>
      <c r="AA290" s="35"/>
      <c r="AB290" s="35"/>
      <c r="AC290" s="35"/>
      <c r="AD290" s="35"/>
      <c r="AE290" s="35"/>
      <c r="AR290" s="205" t="s">
        <v>218</v>
      </c>
      <c r="AT290" s="205" t="s">
        <v>214</v>
      </c>
      <c r="AU290" s="205" t="s">
        <v>87</v>
      </c>
      <c r="AY290" s="18" t="s">
        <v>209</v>
      </c>
      <c r="BE290" s="206">
        <f>IF(N290="základní",J290,0)</f>
        <v>0</v>
      </c>
      <c r="BF290" s="206">
        <f>IF(N290="snížená",J290,0)</f>
        <v>0</v>
      </c>
      <c r="BG290" s="206">
        <f>IF(N290="zákl. přenesená",J290,0)</f>
        <v>0</v>
      </c>
      <c r="BH290" s="206">
        <f>IF(N290="sníž. přenesená",J290,0)</f>
        <v>0</v>
      </c>
      <c r="BI290" s="206">
        <f>IF(N290="nulová",J290,0)</f>
        <v>0</v>
      </c>
      <c r="BJ290" s="18" t="s">
        <v>85</v>
      </c>
      <c r="BK290" s="206">
        <f>ROUND(I290*H290,2)</f>
        <v>0</v>
      </c>
      <c r="BL290" s="18" t="s">
        <v>218</v>
      </c>
      <c r="BM290" s="205" t="s">
        <v>10262</v>
      </c>
    </row>
    <row r="291" spans="1:65" s="2" customFormat="1" ht="16.5" customHeight="1">
      <c r="A291" s="35"/>
      <c r="B291" s="36"/>
      <c r="C291" s="193" t="s">
        <v>1002</v>
      </c>
      <c r="D291" s="193" t="s">
        <v>214</v>
      </c>
      <c r="E291" s="194" t="s">
        <v>10263</v>
      </c>
      <c r="F291" s="195" t="s">
        <v>10264</v>
      </c>
      <c r="G291" s="196" t="s">
        <v>2761</v>
      </c>
      <c r="H291" s="197">
        <v>17</v>
      </c>
      <c r="I291" s="198"/>
      <c r="J291" s="199">
        <f>ROUND(I291*H291,2)</f>
        <v>0</v>
      </c>
      <c r="K291" s="200"/>
      <c r="L291" s="40"/>
      <c r="M291" s="201" t="s">
        <v>1</v>
      </c>
      <c r="N291" s="202" t="s">
        <v>42</v>
      </c>
      <c r="O291" s="72"/>
      <c r="P291" s="203">
        <f>O291*H291</f>
        <v>0</v>
      </c>
      <c r="Q291" s="203">
        <v>0</v>
      </c>
      <c r="R291" s="203">
        <f>Q291*H291</f>
        <v>0</v>
      </c>
      <c r="S291" s="203">
        <v>0</v>
      </c>
      <c r="T291" s="204">
        <f>S291*H291</f>
        <v>0</v>
      </c>
      <c r="U291" s="35"/>
      <c r="V291" s="35"/>
      <c r="W291" s="35"/>
      <c r="X291" s="35"/>
      <c r="Y291" s="35"/>
      <c r="Z291" s="35"/>
      <c r="AA291" s="35"/>
      <c r="AB291" s="35"/>
      <c r="AC291" s="35"/>
      <c r="AD291" s="35"/>
      <c r="AE291" s="35"/>
      <c r="AR291" s="205" t="s">
        <v>218</v>
      </c>
      <c r="AT291" s="205" t="s">
        <v>214</v>
      </c>
      <c r="AU291" s="205" t="s">
        <v>87</v>
      </c>
      <c r="AY291" s="18" t="s">
        <v>209</v>
      </c>
      <c r="BE291" s="206">
        <f>IF(N291="základní",J291,0)</f>
        <v>0</v>
      </c>
      <c r="BF291" s="206">
        <f>IF(N291="snížená",J291,0)</f>
        <v>0</v>
      </c>
      <c r="BG291" s="206">
        <f>IF(N291="zákl. přenesená",J291,0)</f>
        <v>0</v>
      </c>
      <c r="BH291" s="206">
        <f>IF(N291="sníž. přenesená",J291,0)</f>
        <v>0</v>
      </c>
      <c r="BI291" s="206">
        <f>IF(N291="nulová",J291,0)</f>
        <v>0</v>
      </c>
      <c r="BJ291" s="18" t="s">
        <v>85</v>
      </c>
      <c r="BK291" s="206">
        <f>ROUND(I291*H291,2)</f>
        <v>0</v>
      </c>
      <c r="BL291" s="18" t="s">
        <v>218</v>
      </c>
      <c r="BM291" s="205" t="s">
        <v>10265</v>
      </c>
    </row>
    <row r="292" spans="1:65" s="12" customFormat="1" ht="22.9" customHeight="1">
      <c r="B292" s="177"/>
      <c r="C292" s="178"/>
      <c r="D292" s="179" t="s">
        <v>76</v>
      </c>
      <c r="E292" s="191" t="s">
        <v>10266</v>
      </c>
      <c r="F292" s="191" t="s">
        <v>10267</v>
      </c>
      <c r="G292" s="178"/>
      <c r="H292" s="178"/>
      <c r="I292" s="181"/>
      <c r="J292" s="192">
        <f>BK292</f>
        <v>0</v>
      </c>
      <c r="K292" s="178"/>
      <c r="L292" s="183"/>
      <c r="M292" s="184"/>
      <c r="N292" s="185"/>
      <c r="O292" s="185"/>
      <c r="P292" s="186">
        <f>SUM(P293:P296)</f>
        <v>0</v>
      </c>
      <c r="Q292" s="185"/>
      <c r="R292" s="186">
        <f>SUM(R293:R296)</f>
        <v>0</v>
      </c>
      <c r="S292" s="185"/>
      <c r="T292" s="187">
        <f>SUM(T293:T296)</f>
        <v>0</v>
      </c>
      <c r="AR292" s="188" t="s">
        <v>85</v>
      </c>
      <c r="AT292" s="189" t="s">
        <v>76</v>
      </c>
      <c r="AU292" s="189" t="s">
        <v>85</v>
      </c>
      <c r="AY292" s="188" t="s">
        <v>209</v>
      </c>
      <c r="BK292" s="190">
        <f>SUM(BK293:BK296)</f>
        <v>0</v>
      </c>
    </row>
    <row r="293" spans="1:65" s="2" customFormat="1" ht="16.5" customHeight="1">
      <c r="A293" s="35"/>
      <c r="B293" s="36"/>
      <c r="C293" s="193" t="s">
        <v>1006</v>
      </c>
      <c r="D293" s="193" t="s">
        <v>214</v>
      </c>
      <c r="E293" s="194" t="s">
        <v>10268</v>
      </c>
      <c r="F293" s="195" t="s">
        <v>10269</v>
      </c>
      <c r="G293" s="196" t="s">
        <v>318</v>
      </c>
      <c r="H293" s="197">
        <v>42</v>
      </c>
      <c r="I293" s="198"/>
      <c r="J293" s="199">
        <f>ROUND(I293*H293,2)</f>
        <v>0</v>
      </c>
      <c r="K293" s="200"/>
      <c r="L293" s="40"/>
      <c r="M293" s="201" t="s">
        <v>1</v>
      </c>
      <c r="N293" s="202" t="s">
        <v>42</v>
      </c>
      <c r="O293" s="72"/>
      <c r="P293" s="203">
        <f>O293*H293</f>
        <v>0</v>
      </c>
      <c r="Q293" s="203">
        <v>0</v>
      </c>
      <c r="R293" s="203">
        <f>Q293*H293</f>
        <v>0</v>
      </c>
      <c r="S293" s="203">
        <v>0</v>
      </c>
      <c r="T293" s="204">
        <f>S293*H293</f>
        <v>0</v>
      </c>
      <c r="U293" s="35"/>
      <c r="V293" s="35"/>
      <c r="W293" s="35"/>
      <c r="X293" s="35"/>
      <c r="Y293" s="35"/>
      <c r="Z293" s="35"/>
      <c r="AA293" s="35"/>
      <c r="AB293" s="35"/>
      <c r="AC293" s="35"/>
      <c r="AD293" s="35"/>
      <c r="AE293" s="35"/>
      <c r="AR293" s="205" t="s">
        <v>218</v>
      </c>
      <c r="AT293" s="205" t="s">
        <v>214</v>
      </c>
      <c r="AU293" s="205" t="s">
        <v>87</v>
      </c>
      <c r="AY293" s="18" t="s">
        <v>209</v>
      </c>
      <c r="BE293" s="206">
        <f>IF(N293="základní",J293,0)</f>
        <v>0</v>
      </c>
      <c r="BF293" s="206">
        <f>IF(N293="snížená",J293,0)</f>
        <v>0</v>
      </c>
      <c r="BG293" s="206">
        <f>IF(N293="zákl. přenesená",J293,0)</f>
        <v>0</v>
      </c>
      <c r="BH293" s="206">
        <f>IF(N293="sníž. přenesená",J293,0)</f>
        <v>0</v>
      </c>
      <c r="BI293" s="206">
        <f>IF(N293="nulová",J293,0)</f>
        <v>0</v>
      </c>
      <c r="BJ293" s="18" t="s">
        <v>85</v>
      </c>
      <c r="BK293" s="206">
        <f>ROUND(I293*H293,2)</f>
        <v>0</v>
      </c>
      <c r="BL293" s="18" t="s">
        <v>218</v>
      </c>
      <c r="BM293" s="205" t="s">
        <v>10270</v>
      </c>
    </row>
    <row r="294" spans="1:65" s="2" customFormat="1" ht="16.5" customHeight="1">
      <c r="A294" s="35"/>
      <c r="B294" s="36"/>
      <c r="C294" s="193" t="s">
        <v>1010</v>
      </c>
      <c r="D294" s="193" t="s">
        <v>214</v>
      </c>
      <c r="E294" s="194" t="s">
        <v>10271</v>
      </c>
      <c r="F294" s="195" t="s">
        <v>10272</v>
      </c>
      <c r="G294" s="196" t="s">
        <v>318</v>
      </c>
      <c r="H294" s="197">
        <v>28</v>
      </c>
      <c r="I294" s="198"/>
      <c r="J294" s="199">
        <f>ROUND(I294*H294,2)</f>
        <v>0</v>
      </c>
      <c r="K294" s="200"/>
      <c r="L294" s="40"/>
      <c r="M294" s="201" t="s">
        <v>1</v>
      </c>
      <c r="N294" s="202" t="s">
        <v>42</v>
      </c>
      <c r="O294" s="72"/>
      <c r="P294" s="203">
        <f>O294*H294</f>
        <v>0</v>
      </c>
      <c r="Q294" s="203">
        <v>0</v>
      </c>
      <c r="R294" s="203">
        <f>Q294*H294</f>
        <v>0</v>
      </c>
      <c r="S294" s="203">
        <v>0</v>
      </c>
      <c r="T294" s="204">
        <f>S294*H294</f>
        <v>0</v>
      </c>
      <c r="U294" s="35"/>
      <c r="V294" s="35"/>
      <c r="W294" s="35"/>
      <c r="X294" s="35"/>
      <c r="Y294" s="35"/>
      <c r="Z294" s="35"/>
      <c r="AA294" s="35"/>
      <c r="AB294" s="35"/>
      <c r="AC294" s="35"/>
      <c r="AD294" s="35"/>
      <c r="AE294" s="35"/>
      <c r="AR294" s="205" t="s">
        <v>218</v>
      </c>
      <c r="AT294" s="205" t="s">
        <v>214</v>
      </c>
      <c r="AU294" s="205" t="s">
        <v>87</v>
      </c>
      <c r="AY294" s="18" t="s">
        <v>209</v>
      </c>
      <c r="BE294" s="206">
        <f>IF(N294="základní",J294,0)</f>
        <v>0</v>
      </c>
      <c r="BF294" s="206">
        <f>IF(N294="snížená",J294,0)</f>
        <v>0</v>
      </c>
      <c r="BG294" s="206">
        <f>IF(N294="zákl. přenesená",J294,0)</f>
        <v>0</v>
      </c>
      <c r="BH294" s="206">
        <f>IF(N294="sníž. přenesená",J294,0)</f>
        <v>0</v>
      </c>
      <c r="BI294" s="206">
        <f>IF(N294="nulová",J294,0)</f>
        <v>0</v>
      </c>
      <c r="BJ294" s="18" t="s">
        <v>85</v>
      </c>
      <c r="BK294" s="206">
        <f>ROUND(I294*H294,2)</f>
        <v>0</v>
      </c>
      <c r="BL294" s="18" t="s">
        <v>218</v>
      </c>
      <c r="BM294" s="205" t="s">
        <v>10273</v>
      </c>
    </row>
    <row r="295" spans="1:65" s="2" customFormat="1" ht="16.5" customHeight="1">
      <c r="A295" s="35"/>
      <c r="B295" s="36"/>
      <c r="C295" s="193" t="s">
        <v>1014</v>
      </c>
      <c r="D295" s="193" t="s">
        <v>214</v>
      </c>
      <c r="E295" s="194" t="s">
        <v>10274</v>
      </c>
      <c r="F295" s="195" t="s">
        <v>10239</v>
      </c>
      <c r="G295" s="196" t="s">
        <v>318</v>
      </c>
      <c r="H295" s="197">
        <v>50</v>
      </c>
      <c r="I295" s="198"/>
      <c r="J295" s="199">
        <f>ROUND(I295*H295,2)</f>
        <v>0</v>
      </c>
      <c r="K295" s="200"/>
      <c r="L295" s="40"/>
      <c r="M295" s="201" t="s">
        <v>1</v>
      </c>
      <c r="N295" s="202" t="s">
        <v>42</v>
      </c>
      <c r="O295" s="72"/>
      <c r="P295" s="203">
        <f>O295*H295</f>
        <v>0</v>
      </c>
      <c r="Q295" s="203">
        <v>0</v>
      </c>
      <c r="R295" s="203">
        <f>Q295*H295</f>
        <v>0</v>
      </c>
      <c r="S295" s="203">
        <v>0</v>
      </c>
      <c r="T295" s="204">
        <f>S295*H295</f>
        <v>0</v>
      </c>
      <c r="U295" s="35"/>
      <c r="V295" s="35"/>
      <c r="W295" s="35"/>
      <c r="X295" s="35"/>
      <c r="Y295" s="35"/>
      <c r="Z295" s="35"/>
      <c r="AA295" s="35"/>
      <c r="AB295" s="35"/>
      <c r="AC295" s="35"/>
      <c r="AD295" s="35"/>
      <c r="AE295" s="35"/>
      <c r="AR295" s="205" t="s">
        <v>218</v>
      </c>
      <c r="AT295" s="205" t="s">
        <v>214</v>
      </c>
      <c r="AU295" s="205" t="s">
        <v>87</v>
      </c>
      <c r="AY295" s="18" t="s">
        <v>209</v>
      </c>
      <c r="BE295" s="206">
        <f>IF(N295="základní",J295,0)</f>
        <v>0</v>
      </c>
      <c r="BF295" s="206">
        <f>IF(N295="snížená",J295,0)</f>
        <v>0</v>
      </c>
      <c r="BG295" s="206">
        <f>IF(N295="zákl. přenesená",J295,0)</f>
        <v>0</v>
      </c>
      <c r="BH295" s="206">
        <f>IF(N295="sníž. přenesená",J295,0)</f>
        <v>0</v>
      </c>
      <c r="BI295" s="206">
        <f>IF(N295="nulová",J295,0)</f>
        <v>0</v>
      </c>
      <c r="BJ295" s="18" t="s">
        <v>85</v>
      </c>
      <c r="BK295" s="206">
        <f>ROUND(I295*H295,2)</f>
        <v>0</v>
      </c>
      <c r="BL295" s="18" t="s">
        <v>218</v>
      </c>
      <c r="BM295" s="205" t="s">
        <v>10275</v>
      </c>
    </row>
    <row r="296" spans="1:65" s="2" customFormat="1" ht="16.5" customHeight="1">
      <c r="A296" s="35"/>
      <c r="B296" s="36"/>
      <c r="C296" s="193" t="s">
        <v>1018</v>
      </c>
      <c r="D296" s="193" t="s">
        <v>214</v>
      </c>
      <c r="E296" s="194" t="s">
        <v>10276</v>
      </c>
      <c r="F296" s="195" t="s">
        <v>1091</v>
      </c>
      <c r="G296" s="196" t="s">
        <v>7332</v>
      </c>
      <c r="H296" s="274"/>
      <c r="I296" s="198"/>
      <c r="J296" s="199">
        <f>ROUND(I296*H296,2)</f>
        <v>0</v>
      </c>
      <c r="K296" s="200"/>
      <c r="L296" s="40"/>
      <c r="M296" s="201" t="s">
        <v>1</v>
      </c>
      <c r="N296" s="202" t="s">
        <v>42</v>
      </c>
      <c r="O296" s="72"/>
      <c r="P296" s="203">
        <f>O296*H296</f>
        <v>0</v>
      </c>
      <c r="Q296" s="203">
        <v>0</v>
      </c>
      <c r="R296" s="203">
        <f>Q296*H296</f>
        <v>0</v>
      </c>
      <c r="S296" s="203">
        <v>0</v>
      </c>
      <c r="T296" s="204">
        <f>S296*H296</f>
        <v>0</v>
      </c>
      <c r="U296" s="35"/>
      <c r="V296" s="35"/>
      <c r="W296" s="35"/>
      <c r="X296" s="35"/>
      <c r="Y296" s="35"/>
      <c r="Z296" s="35"/>
      <c r="AA296" s="35"/>
      <c r="AB296" s="35"/>
      <c r="AC296" s="35"/>
      <c r="AD296" s="35"/>
      <c r="AE296" s="35"/>
      <c r="AR296" s="205" t="s">
        <v>218</v>
      </c>
      <c r="AT296" s="205" t="s">
        <v>214</v>
      </c>
      <c r="AU296" s="205" t="s">
        <v>87</v>
      </c>
      <c r="AY296" s="18" t="s">
        <v>209</v>
      </c>
      <c r="BE296" s="206">
        <f>IF(N296="základní",J296,0)</f>
        <v>0</v>
      </c>
      <c r="BF296" s="206">
        <f>IF(N296="snížená",J296,0)</f>
        <v>0</v>
      </c>
      <c r="BG296" s="206">
        <f>IF(N296="zákl. přenesená",J296,0)</f>
        <v>0</v>
      </c>
      <c r="BH296" s="206">
        <f>IF(N296="sníž. přenesená",J296,0)</f>
        <v>0</v>
      </c>
      <c r="BI296" s="206">
        <f>IF(N296="nulová",J296,0)</f>
        <v>0</v>
      </c>
      <c r="BJ296" s="18" t="s">
        <v>85</v>
      </c>
      <c r="BK296" s="206">
        <f>ROUND(I296*H296,2)</f>
        <v>0</v>
      </c>
      <c r="BL296" s="18" t="s">
        <v>218</v>
      </c>
      <c r="BM296" s="205" t="s">
        <v>10277</v>
      </c>
    </row>
    <row r="297" spans="1:65" s="12" customFormat="1" ht="25.9" customHeight="1">
      <c r="B297" s="177"/>
      <c r="C297" s="178"/>
      <c r="D297" s="179" t="s">
        <v>76</v>
      </c>
      <c r="E297" s="180" t="s">
        <v>10278</v>
      </c>
      <c r="F297" s="180" t="s">
        <v>10279</v>
      </c>
      <c r="G297" s="178"/>
      <c r="H297" s="178"/>
      <c r="I297" s="181"/>
      <c r="J297" s="182">
        <f>BK297</f>
        <v>0</v>
      </c>
      <c r="K297" s="178"/>
      <c r="L297" s="183"/>
      <c r="M297" s="184"/>
      <c r="N297" s="185"/>
      <c r="O297" s="185"/>
      <c r="P297" s="186">
        <f>P298+P308+P311+P327+P334+P337+P343+P347+P350</f>
        <v>0</v>
      </c>
      <c r="Q297" s="185"/>
      <c r="R297" s="186">
        <f>R298+R308+R311+R327+R334+R337+R343+R347+R350</f>
        <v>0</v>
      </c>
      <c r="S297" s="185"/>
      <c r="T297" s="187">
        <f>T298+T308+T311+T327+T334+T337+T343+T347+T350</f>
        <v>0</v>
      </c>
      <c r="AR297" s="188" t="s">
        <v>85</v>
      </c>
      <c r="AT297" s="189" t="s">
        <v>76</v>
      </c>
      <c r="AU297" s="189" t="s">
        <v>77</v>
      </c>
      <c r="AY297" s="188" t="s">
        <v>209</v>
      </c>
      <c r="BK297" s="190">
        <f>BK298+BK308+BK311+BK327+BK334+BK337+BK343+BK347+BK350</f>
        <v>0</v>
      </c>
    </row>
    <row r="298" spans="1:65" s="12" customFormat="1" ht="22.9" customHeight="1">
      <c r="B298" s="177"/>
      <c r="C298" s="178"/>
      <c r="D298" s="179" t="s">
        <v>76</v>
      </c>
      <c r="E298" s="191" t="s">
        <v>10280</v>
      </c>
      <c r="F298" s="191" t="s">
        <v>10281</v>
      </c>
      <c r="G298" s="178"/>
      <c r="H298" s="178"/>
      <c r="I298" s="181"/>
      <c r="J298" s="192">
        <f>BK298</f>
        <v>0</v>
      </c>
      <c r="K298" s="178"/>
      <c r="L298" s="183"/>
      <c r="M298" s="184"/>
      <c r="N298" s="185"/>
      <c r="O298" s="185"/>
      <c r="P298" s="186">
        <f>SUM(P299:P307)</f>
        <v>0</v>
      </c>
      <c r="Q298" s="185"/>
      <c r="R298" s="186">
        <f>SUM(R299:R307)</f>
        <v>0</v>
      </c>
      <c r="S298" s="185"/>
      <c r="T298" s="187">
        <f>SUM(T299:T307)</f>
        <v>0</v>
      </c>
      <c r="AR298" s="188" t="s">
        <v>85</v>
      </c>
      <c r="AT298" s="189" t="s">
        <v>76</v>
      </c>
      <c r="AU298" s="189" t="s">
        <v>85</v>
      </c>
      <c r="AY298" s="188" t="s">
        <v>209</v>
      </c>
      <c r="BK298" s="190">
        <f>SUM(BK299:BK307)</f>
        <v>0</v>
      </c>
    </row>
    <row r="299" spans="1:65" s="2" customFormat="1" ht="16.5" customHeight="1">
      <c r="A299" s="35"/>
      <c r="B299" s="36"/>
      <c r="C299" s="193" t="s">
        <v>212</v>
      </c>
      <c r="D299" s="193" t="s">
        <v>214</v>
      </c>
      <c r="E299" s="194" t="s">
        <v>10282</v>
      </c>
      <c r="F299" s="195" t="s">
        <v>10283</v>
      </c>
      <c r="G299" s="196" t="s">
        <v>2761</v>
      </c>
      <c r="H299" s="197">
        <v>18</v>
      </c>
      <c r="I299" s="198"/>
      <c r="J299" s="199">
        <f t="shared" ref="J299:J307" si="20">ROUND(I299*H299,2)</f>
        <v>0</v>
      </c>
      <c r="K299" s="200"/>
      <c r="L299" s="40"/>
      <c r="M299" s="201" t="s">
        <v>1</v>
      </c>
      <c r="N299" s="202" t="s">
        <v>42</v>
      </c>
      <c r="O299" s="72"/>
      <c r="P299" s="203">
        <f t="shared" ref="P299:P307" si="21">O299*H299</f>
        <v>0</v>
      </c>
      <c r="Q299" s="203">
        <v>0</v>
      </c>
      <c r="R299" s="203">
        <f t="shared" ref="R299:R307" si="22">Q299*H299</f>
        <v>0</v>
      </c>
      <c r="S299" s="203">
        <v>0</v>
      </c>
      <c r="T299" s="204">
        <f t="shared" ref="T299:T307" si="23">S299*H299</f>
        <v>0</v>
      </c>
      <c r="U299" s="35"/>
      <c r="V299" s="35"/>
      <c r="W299" s="35"/>
      <c r="X299" s="35"/>
      <c r="Y299" s="35"/>
      <c r="Z299" s="35"/>
      <c r="AA299" s="35"/>
      <c r="AB299" s="35"/>
      <c r="AC299" s="35"/>
      <c r="AD299" s="35"/>
      <c r="AE299" s="35"/>
      <c r="AR299" s="205" t="s">
        <v>218</v>
      </c>
      <c r="AT299" s="205" t="s">
        <v>214</v>
      </c>
      <c r="AU299" s="205" t="s">
        <v>87</v>
      </c>
      <c r="AY299" s="18" t="s">
        <v>209</v>
      </c>
      <c r="BE299" s="206">
        <f t="shared" ref="BE299:BE307" si="24">IF(N299="základní",J299,0)</f>
        <v>0</v>
      </c>
      <c r="BF299" s="206">
        <f t="shared" ref="BF299:BF307" si="25">IF(N299="snížená",J299,0)</f>
        <v>0</v>
      </c>
      <c r="BG299" s="206">
        <f t="shared" ref="BG299:BG307" si="26">IF(N299="zákl. přenesená",J299,0)</f>
        <v>0</v>
      </c>
      <c r="BH299" s="206">
        <f t="shared" ref="BH299:BH307" si="27">IF(N299="sníž. přenesená",J299,0)</f>
        <v>0</v>
      </c>
      <c r="BI299" s="206">
        <f t="shared" ref="BI299:BI307" si="28">IF(N299="nulová",J299,0)</f>
        <v>0</v>
      </c>
      <c r="BJ299" s="18" t="s">
        <v>85</v>
      </c>
      <c r="BK299" s="206">
        <f t="shared" ref="BK299:BK307" si="29">ROUND(I299*H299,2)</f>
        <v>0</v>
      </c>
      <c r="BL299" s="18" t="s">
        <v>218</v>
      </c>
      <c r="BM299" s="205" t="s">
        <v>10284</v>
      </c>
    </row>
    <row r="300" spans="1:65" s="2" customFormat="1" ht="16.5" customHeight="1">
      <c r="A300" s="35"/>
      <c r="B300" s="36"/>
      <c r="C300" s="193" t="s">
        <v>1024</v>
      </c>
      <c r="D300" s="193" t="s">
        <v>214</v>
      </c>
      <c r="E300" s="194" t="s">
        <v>10285</v>
      </c>
      <c r="F300" s="195" t="s">
        <v>10286</v>
      </c>
      <c r="G300" s="196" t="s">
        <v>2761</v>
      </c>
      <c r="H300" s="197">
        <v>8</v>
      </c>
      <c r="I300" s="198"/>
      <c r="J300" s="199">
        <f t="shared" si="20"/>
        <v>0</v>
      </c>
      <c r="K300" s="200"/>
      <c r="L300" s="40"/>
      <c r="M300" s="201" t="s">
        <v>1</v>
      </c>
      <c r="N300" s="202" t="s">
        <v>42</v>
      </c>
      <c r="O300" s="72"/>
      <c r="P300" s="203">
        <f t="shared" si="21"/>
        <v>0</v>
      </c>
      <c r="Q300" s="203">
        <v>0</v>
      </c>
      <c r="R300" s="203">
        <f t="shared" si="22"/>
        <v>0</v>
      </c>
      <c r="S300" s="203">
        <v>0</v>
      </c>
      <c r="T300" s="204">
        <f t="shared" si="23"/>
        <v>0</v>
      </c>
      <c r="U300" s="35"/>
      <c r="V300" s="35"/>
      <c r="W300" s="35"/>
      <c r="X300" s="35"/>
      <c r="Y300" s="35"/>
      <c r="Z300" s="35"/>
      <c r="AA300" s="35"/>
      <c r="AB300" s="35"/>
      <c r="AC300" s="35"/>
      <c r="AD300" s="35"/>
      <c r="AE300" s="35"/>
      <c r="AR300" s="205" t="s">
        <v>218</v>
      </c>
      <c r="AT300" s="205" t="s">
        <v>214</v>
      </c>
      <c r="AU300" s="205" t="s">
        <v>87</v>
      </c>
      <c r="AY300" s="18" t="s">
        <v>209</v>
      </c>
      <c r="BE300" s="206">
        <f t="shared" si="24"/>
        <v>0</v>
      </c>
      <c r="BF300" s="206">
        <f t="shared" si="25"/>
        <v>0</v>
      </c>
      <c r="BG300" s="206">
        <f t="shared" si="26"/>
        <v>0</v>
      </c>
      <c r="BH300" s="206">
        <f t="shared" si="27"/>
        <v>0</v>
      </c>
      <c r="BI300" s="206">
        <f t="shared" si="28"/>
        <v>0</v>
      </c>
      <c r="BJ300" s="18" t="s">
        <v>85</v>
      </c>
      <c r="BK300" s="206">
        <f t="shared" si="29"/>
        <v>0</v>
      </c>
      <c r="BL300" s="18" t="s">
        <v>218</v>
      </c>
      <c r="BM300" s="205" t="s">
        <v>10287</v>
      </c>
    </row>
    <row r="301" spans="1:65" s="2" customFormat="1" ht="16.5" customHeight="1">
      <c r="A301" s="35"/>
      <c r="B301" s="36"/>
      <c r="C301" s="193" t="s">
        <v>220</v>
      </c>
      <c r="D301" s="193" t="s">
        <v>214</v>
      </c>
      <c r="E301" s="194" t="s">
        <v>10288</v>
      </c>
      <c r="F301" s="195" t="s">
        <v>10289</v>
      </c>
      <c r="G301" s="196" t="s">
        <v>2761</v>
      </c>
      <c r="H301" s="197">
        <v>12</v>
      </c>
      <c r="I301" s="198"/>
      <c r="J301" s="199">
        <f t="shared" si="20"/>
        <v>0</v>
      </c>
      <c r="K301" s="200"/>
      <c r="L301" s="40"/>
      <c r="M301" s="201" t="s">
        <v>1</v>
      </c>
      <c r="N301" s="202" t="s">
        <v>42</v>
      </c>
      <c r="O301" s="72"/>
      <c r="P301" s="203">
        <f t="shared" si="21"/>
        <v>0</v>
      </c>
      <c r="Q301" s="203">
        <v>0</v>
      </c>
      <c r="R301" s="203">
        <f t="shared" si="22"/>
        <v>0</v>
      </c>
      <c r="S301" s="203">
        <v>0</v>
      </c>
      <c r="T301" s="204">
        <f t="shared" si="23"/>
        <v>0</v>
      </c>
      <c r="U301" s="35"/>
      <c r="V301" s="35"/>
      <c r="W301" s="35"/>
      <c r="X301" s="35"/>
      <c r="Y301" s="35"/>
      <c r="Z301" s="35"/>
      <c r="AA301" s="35"/>
      <c r="AB301" s="35"/>
      <c r="AC301" s="35"/>
      <c r="AD301" s="35"/>
      <c r="AE301" s="35"/>
      <c r="AR301" s="205" t="s">
        <v>218</v>
      </c>
      <c r="AT301" s="205" t="s">
        <v>214</v>
      </c>
      <c r="AU301" s="205" t="s">
        <v>87</v>
      </c>
      <c r="AY301" s="18" t="s">
        <v>209</v>
      </c>
      <c r="BE301" s="206">
        <f t="shared" si="24"/>
        <v>0</v>
      </c>
      <c r="BF301" s="206">
        <f t="shared" si="25"/>
        <v>0</v>
      </c>
      <c r="BG301" s="206">
        <f t="shared" si="26"/>
        <v>0</v>
      </c>
      <c r="BH301" s="206">
        <f t="shared" si="27"/>
        <v>0</v>
      </c>
      <c r="BI301" s="206">
        <f t="shared" si="28"/>
        <v>0</v>
      </c>
      <c r="BJ301" s="18" t="s">
        <v>85</v>
      </c>
      <c r="BK301" s="206">
        <f t="shared" si="29"/>
        <v>0</v>
      </c>
      <c r="BL301" s="18" t="s">
        <v>218</v>
      </c>
      <c r="BM301" s="205" t="s">
        <v>10290</v>
      </c>
    </row>
    <row r="302" spans="1:65" s="2" customFormat="1" ht="16.5" customHeight="1">
      <c r="A302" s="35"/>
      <c r="B302" s="36"/>
      <c r="C302" s="193" t="s">
        <v>1031</v>
      </c>
      <c r="D302" s="193" t="s">
        <v>214</v>
      </c>
      <c r="E302" s="194" t="s">
        <v>10291</v>
      </c>
      <c r="F302" s="195" t="s">
        <v>10292</v>
      </c>
      <c r="G302" s="196" t="s">
        <v>2761</v>
      </c>
      <c r="H302" s="197">
        <v>4</v>
      </c>
      <c r="I302" s="198"/>
      <c r="J302" s="199">
        <f t="shared" si="20"/>
        <v>0</v>
      </c>
      <c r="K302" s="200"/>
      <c r="L302" s="40"/>
      <c r="M302" s="201" t="s">
        <v>1</v>
      </c>
      <c r="N302" s="202" t="s">
        <v>42</v>
      </c>
      <c r="O302" s="72"/>
      <c r="P302" s="203">
        <f t="shared" si="21"/>
        <v>0</v>
      </c>
      <c r="Q302" s="203">
        <v>0</v>
      </c>
      <c r="R302" s="203">
        <f t="shared" si="22"/>
        <v>0</v>
      </c>
      <c r="S302" s="203">
        <v>0</v>
      </c>
      <c r="T302" s="204">
        <f t="shared" si="23"/>
        <v>0</v>
      </c>
      <c r="U302" s="35"/>
      <c r="V302" s="35"/>
      <c r="W302" s="35"/>
      <c r="X302" s="35"/>
      <c r="Y302" s="35"/>
      <c r="Z302" s="35"/>
      <c r="AA302" s="35"/>
      <c r="AB302" s="35"/>
      <c r="AC302" s="35"/>
      <c r="AD302" s="35"/>
      <c r="AE302" s="35"/>
      <c r="AR302" s="205" t="s">
        <v>218</v>
      </c>
      <c r="AT302" s="205" t="s">
        <v>214</v>
      </c>
      <c r="AU302" s="205" t="s">
        <v>87</v>
      </c>
      <c r="AY302" s="18" t="s">
        <v>209</v>
      </c>
      <c r="BE302" s="206">
        <f t="shared" si="24"/>
        <v>0</v>
      </c>
      <c r="BF302" s="206">
        <f t="shared" si="25"/>
        <v>0</v>
      </c>
      <c r="BG302" s="206">
        <f t="shared" si="26"/>
        <v>0</v>
      </c>
      <c r="BH302" s="206">
        <f t="shared" si="27"/>
        <v>0</v>
      </c>
      <c r="BI302" s="206">
        <f t="shared" si="28"/>
        <v>0</v>
      </c>
      <c r="BJ302" s="18" t="s">
        <v>85</v>
      </c>
      <c r="BK302" s="206">
        <f t="shared" si="29"/>
        <v>0</v>
      </c>
      <c r="BL302" s="18" t="s">
        <v>218</v>
      </c>
      <c r="BM302" s="205" t="s">
        <v>10293</v>
      </c>
    </row>
    <row r="303" spans="1:65" s="2" customFormat="1" ht="16.5" customHeight="1">
      <c r="A303" s="35"/>
      <c r="B303" s="36"/>
      <c r="C303" s="193" t="s">
        <v>1035</v>
      </c>
      <c r="D303" s="193" t="s">
        <v>214</v>
      </c>
      <c r="E303" s="194" t="s">
        <v>10294</v>
      </c>
      <c r="F303" s="195" t="s">
        <v>10295</v>
      </c>
      <c r="G303" s="196" t="s">
        <v>2761</v>
      </c>
      <c r="H303" s="197">
        <v>60</v>
      </c>
      <c r="I303" s="198"/>
      <c r="J303" s="199">
        <f t="shared" si="20"/>
        <v>0</v>
      </c>
      <c r="K303" s="200"/>
      <c r="L303" s="40"/>
      <c r="M303" s="201" t="s">
        <v>1</v>
      </c>
      <c r="N303" s="202" t="s">
        <v>42</v>
      </c>
      <c r="O303" s="72"/>
      <c r="P303" s="203">
        <f t="shared" si="21"/>
        <v>0</v>
      </c>
      <c r="Q303" s="203">
        <v>0</v>
      </c>
      <c r="R303" s="203">
        <f t="shared" si="22"/>
        <v>0</v>
      </c>
      <c r="S303" s="203">
        <v>0</v>
      </c>
      <c r="T303" s="204">
        <f t="shared" si="23"/>
        <v>0</v>
      </c>
      <c r="U303" s="35"/>
      <c r="V303" s="35"/>
      <c r="W303" s="35"/>
      <c r="X303" s="35"/>
      <c r="Y303" s="35"/>
      <c r="Z303" s="35"/>
      <c r="AA303" s="35"/>
      <c r="AB303" s="35"/>
      <c r="AC303" s="35"/>
      <c r="AD303" s="35"/>
      <c r="AE303" s="35"/>
      <c r="AR303" s="205" t="s">
        <v>218</v>
      </c>
      <c r="AT303" s="205" t="s">
        <v>214</v>
      </c>
      <c r="AU303" s="205" t="s">
        <v>87</v>
      </c>
      <c r="AY303" s="18" t="s">
        <v>209</v>
      </c>
      <c r="BE303" s="206">
        <f t="shared" si="24"/>
        <v>0</v>
      </c>
      <c r="BF303" s="206">
        <f t="shared" si="25"/>
        <v>0</v>
      </c>
      <c r="BG303" s="206">
        <f t="shared" si="26"/>
        <v>0</v>
      </c>
      <c r="BH303" s="206">
        <f t="shared" si="27"/>
        <v>0</v>
      </c>
      <c r="BI303" s="206">
        <f t="shared" si="28"/>
        <v>0</v>
      </c>
      <c r="BJ303" s="18" t="s">
        <v>85</v>
      </c>
      <c r="BK303" s="206">
        <f t="shared" si="29"/>
        <v>0</v>
      </c>
      <c r="BL303" s="18" t="s">
        <v>218</v>
      </c>
      <c r="BM303" s="205" t="s">
        <v>10296</v>
      </c>
    </row>
    <row r="304" spans="1:65" s="2" customFormat="1" ht="16.5" customHeight="1">
      <c r="A304" s="35"/>
      <c r="B304" s="36"/>
      <c r="C304" s="193" t="s">
        <v>1040</v>
      </c>
      <c r="D304" s="193" t="s">
        <v>214</v>
      </c>
      <c r="E304" s="194" t="s">
        <v>10297</v>
      </c>
      <c r="F304" s="195" t="s">
        <v>10298</v>
      </c>
      <c r="G304" s="196" t="s">
        <v>2761</v>
      </c>
      <c r="H304" s="197">
        <v>5</v>
      </c>
      <c r="I304" s="198"/>
      <c r="J304" s="199">
        <f t="shared" si="20"/>
        <v>0</v>
      </c>
      <c r="K304" s="200"/>
      <c r="L304" s="40"/>
      <c r="M304" s="201" t="s">
        <v>1</v>
      </c>
      <c r="N304" s="202" t="s">
        <v>42</v>
      </c>
      <c r="O304" s="72"/>
      <c r="P304" s="203">
        <f t="shared" si="21"/>
        <v>0</v>
      </c>
      <c r="Q304" s="203">
        <v>0</v>
      </c>
      <c r="R304" s="203">
        <f t="shared" si="22"/>
        <v>0</v>
      </c>
      <c r="S304" s="203">
        <v>0</v>
      </c>
      <c r="T304" s="204">
        <f t="shared" si="23"/>
        <v>0</v>
      </c>
      <c r="U304" s="35"/>
      <c r="V304" s="35"/>
      <c r="W304" s="35"/>
      <c r="X304" s="35"/>
      <c r="Y304" s="35"/>
      <c r="Z304" s="35"/>
      <c r="AA304" s="35"/>
      <c r="AB304" s="35"/>
      <c r="AC304" s="35"/>
      <c r="AD304" s="35"/>
      <c r="AE304" s="35"/>
      <c r="AR304" s="205" t="s">
        <v>218</v>
      </c>
      <c r="AT304" s="205" t="s">
        <v>214</v>
      </c>
      <c r="AU304" s="205" t="s">
        <v>87</v>
      </c>
      <c r="AY304" s="18" t="s">
        <v>209</v>
      </c>
      <c r="BE304" s="206">
        <f t="shared" si="24"/>
        <v>0</v>
      </c>
      <c r="BF304" s="206">
        <f t="shared" si="25"/>
        <v>0</v>
      </c>
      <c r="BG304" s="206">
        <f t="shared" si="26"/>
        <v>0</v>
      </c>
      <c r="BH304" s="206">
        <f t="shared" si="27"/>
        <v>0</v>
      </c>
      <c r="BI304" s="206">
        <f t="shared" si="28"/>
        <v>0</v>
      </c>
      <c r="BJ304" s="18" t="s">
        <v>85</v>
      </c>
      <c r="BK304" s="206">
        <f t="shared" si="29"/>
        <v>0</v>
      </c>
      <c r="BL304" s="18" t="s">
        <v>218</v>
      </c>
      <c r="BM304" s="205" t="s">
        <v>10299</v>
      </c>
    </row>
    <row r="305" spans="1:65" s="2" customFormat="1" ht="16.5" customHeight="1">
      <c r="A305" s="35"/>
      <c r="B305" s="36"/>
      <c r="C305" s="193" t="s">
        <v>1044</v>
      </c>
      <c r="D305" s="193" t="s">
        <v>214</v>
      </c>
      <c r="E305" s="194" t="s">
        <v>10300</v>
      </c>
      <c r="F305" s="195" t="s">
        <v>10301</v>
      </c>
      <c r="G305" s="196" t="s">
        <v>2761</v>
      </c>
      <c r="H305" s="197">
        <v>4</v>
      </c>
      <c r="I305" s="198"/>
      <c r="J305" s="199">
        <f t="shared" si="20"/>
        <v>0</v>
      </c>
      <c r="K305" s="200"/>
      <c r="L305" s="40"/>
      <c r="M305" s="201" t="s">
        <v>1</v>
      </c>
      <c r="N305" s="202" t="s">
        <v>42</v>
      </c>
      <c r="O305" s="72"/>
      <c r="P305" s="203">
        <f t="shared" si="21"/>
        <v>0</v>
      </c>
      <c r="Q305" s="203">
        <v>0</v>
      </c>
      <c r="R305" s="203">
        <f t="shared" si="22"/>
        <v>0</v>
      </c>
      <c r="S305" s="203">
        <v>0</v>
      </c>
      <c r="T305" s="204">
        <f t="shared" si="23"/>
        <v>0</v>
      </c>
      <c r="U305" s="35"/>
      <c r="V305" s="35"/>
      <c r="W305" s="35"/>
      <c r="X305" s="35"/>
      <c r="Y305" s="35"/>
      <c r="Z305" s="35"/>
      <c r="AA305" s="35"/>
      <c r="AB305" s="35"/>
      <c r="AC305" s="35"/>
      <c r="AD305" s="35"/>
      <c r="AE305" s="35"/>
      <c r="AR305" s="205" t="s">
        <v>218</v>
      </c>
      <c r="AT305" s="205" t="s">
        <v>214</v>
      </c>
      <c r="AU305" s="205" t="s">
        <v>87</v>
      </c>
      <c r="AY305" s="18" t="s">
        <v>209</v>
      </c>
      <c r="BE305" s="206">
        <f t="shared" si="24"/>
        <v>0</v>
      </c>
      <c r="BF305" s="206">
        <f t="shared" si="25"/>
        <v>0</v>
      </c>
      <c r="BG305" s="206">
        <f t="shared" si="26"/>
        <v>0</v>
      </c>
      <c r="BH305" s="206">
        <f t="shared" si="27"/>
        <v>0</v>
      </c>
      <c r="BI305" s="206">
        <f t="shared" si="28"/>
        <v>0</v>
      </c>
      <c r="BJ305" s="18" t="s">
        <v>85</v>
      </c>
      <c r="BK305" s="206">
        <f t="shared" si="29"/>
        <v>0</v>
      </c>
      <c r="BL305" s="18" t="s">
        <v>218</v>
      </c>
      <c r="BM305" s="205" t="s">
        <v>10302</v>
      </c>
    </row>
    <row r="306" spans="1:65" s="2" customFormat="1" ht="16.5" customHeight="1">
      <c r="A306" s="35"/>
      <c r="B306" s="36"/>
      <c r="C306" s="193" t="s">
        <v>1058</v>
      </c>
      <c r="D306" s="193" t="s">
        <v>214</v>
      </c>
      <c r="E306" s="194" t="s">
        <v>10303</v>
      </c>
      <c r="F306" s="195" t="s">
        <v>10304</v>
      </c>
      <c r="G306" s="196" t="s">
        <v>2761</v>
      </c>
      <c r="H306" s="197">
        <v>14</v>
      </c>
      <c r="I306" s="198"/>
      <c r="J306" s="199">
        <f t="shared" si="20"/>
        <v>0</v>
      </c>
      <c r="K306" s="200"/>
      <c r="L306" s="40"/>
      <c r="M306" s="201" t="s">
        <v>1</v>
      </c>
      <c r="N306" s="202" t="s">
        <v>42</v>
      </c>
      <c r="O306" s="72"/>
      <c r="P306" s="203">
        <f t="shared" si="21"/>
        <v>0</v>
      </c>
      <c r="Q306" s="203">
        <v>0</v>
      </c>
      <c r="R306" s="203">
        <f t="shared" si="22"/>
        <v>0</v>
      </c>
      <c r="S306" s="203">
        <v>0</v>
      </c>
      <c r="T306" s="204">
        <f t="shared" si="23"/>
        <v>0</v>
      </c>
      <c r="U306" s="35"/>
      <c r="V306" s="35"/>
      <c r="W306" s="35"/>
      <c r="X306" s="35"/>
      <c r="Y306" s="35"/>
      <c r="Z306" s="35"/>
      <c r="AA306" s="35"/>
      <c r="AB306" s="35"/>
      <c r="AC306" s="35"/>
      <c r="AD306" s="35"/>
      <c r="AE306" s="35"/>
      <c r="AR306" s="205" t="s">
        <v>218</v>
      </c>
      <c r="AT306" s="205" t="s">
        <v>214</v>
      </c>
      <c r="AU306" s="205" t="s">
        <v>87</v>
      </c>
      <c r="AY306" s="18" t="s">
        <v>209</v>
      </c>
      <c r="BE306" s="206">
        <f t="shared" si="24"/>
        <v>0</v>
      </c>
      <c r="BF306" s="206">
        <f t="shared" si="25"/>
        <v>0</v>
      </c>
      <c r="BG306" s="206">
        <f t="shared" si="26"/>
        <v>0</v>
      </c>
      <c r="BH306" s="206">
        <f t="shared" si="27"/>
        <v>0</v>
      </c>
      <c r="BI306" s="206">
        <f t="shared" si="28"/>
        <v>0</v>
      </c>
      <c r="BJ306" s="18" t="s">
        <v>85</v>
      </c>
      <c r="BK306" s="206">
        <f t="shared" si="29"/>
        <v>0</v>
      </c>
      <c r="BL306" s="18" t="s">
        <v>218</v>
      </c>
      <c r="BM306" s="205" t="s">
        <v>10305</v>
      </c>
    </row>
    <row r="307" spans="1:65" s="2" customFormat="1" ht="16.5" customHeight="1">
      <c r="A307" s="35"/>
      <c r="B307" s="36"/>
      <c r="C307" s="193" t="s">
        <v>1064</v>
      </c>
      <c r="D307" s="193" t="s">
        <v>214</v>
      </c>
      <c r="E307" s="194" t="s">
        <v>10306</v>
      </c>
      <c r="F307" s="195" t="s">
        <v>10307</v>
      </c>
      <c r="G307" s="196" t="s">
        <v>2761</v>
      </c>
      <c r="H307" s="197">
        <v>5</v>
      </c>
      <c r="I307" s="198"/>
      <c r="J307" s="199">
        <f t="shared" si="20"/>
        <v>0</v>
      </c>
      <c r="K307" s="200"/>
      <c r="L307" s="40"/>
      <c r="M307" s="201" t="s">
        <v>1</v>
      </c>
      <c r="N307" s="202" t="s">
        <v>42</v>
      </c>
      <c r="O307" s="72"/>
      <c r="P307" s="203">
        <f t="shared" si="21"/>
        <v>0</v>
      </c>
      <c r="Q307" s="203">
        <v>0</v>
      </c>
      <c r="R307" s="203">
        <f t="shared" si="22"/>
        <v>0</v>
      </c>
      <c r="S307" s="203">
        <v>0</v>
      </c>
      <c r="T307" s="204">
        <f t="shared" si="23"/>
        <v>0</v>
      </c>
      <c r="U307" s="35"/>
      <c r="V307" s="35"/>
      <c r="W307" s="35"/>
      <c r="X307" s="35"/>
      <c r="Y307" s="35"/>
      <c r="Z307" s="35"/>
      <c r="AA307" s="35"/>
      <c r="AB307" s="35"/>
      <c r="AC307" s="35"/>
      <c r="AD307" s="35"/>
      <c r="AE307" s="35"/>
      <c r="AR307" s="205" t="s">
        <v>218</v>
      </c>
      <c r="AT307" s="205" t="s">
        <v>214</v>
      </c>
      <c r="AU307" s="205" t="s">
        <v>87</v>
      </c>
      <c r="AY307" s="18" t="s">
        <v>209</v>
      </c>
      <c r="BE307" s="206">
        <f t="shared" si="24"/>
        <v>0</v>
      </c>
      <c r="BF307" s="206">
        <f t="shared" si="25"/>
        <v>0</v>
      </c>
      <c r="BG307" s="206">
        <f t="shared" si="26"/>
        <v>0</v>
      </c>
      <c r="BH307" s="206">
        <f t="shared" si="27"/>
        <v>0</v>
      </c>
      <c r="BI307" s="206">
        <f t="shared" si="28"/>
        <v>0</v>
      </c>
      <c r="BJ307" s="18" t="s">
        <v>85</v>
      </c>
      <c r="BK307" s="206">
        <f t="shared" si="29"/>
        <v>0</v>
      </c>
      <c r="BL307" s="18" t="s">
        <v>218</v>
      </c>
      <c r="BM307" s="205" t="s">
        <v>10308</v>
      </c>
    </row>
    <row r="308" spans="1:65" s="12" customFormat="1" ht="22.9" customHeight="1">
      <c r="B308" s="177"/>
      <c r="C308" s="178"/>
      <c r="D308" s="179" t="s">
        <v>76</v>
      </c>
      <c r="E308" s="191" t="s">
        <v>10309</v>
      </c>
      <c r="F308" s="191" t="s">
        <v>10310</v>
      </c>
      <c r="G308" s="178"/>
      <c r="H308" s="178"/>
      <c r="I308" s="181"/>
      <c r="J308" s="192">
        <f>BK308</f>
        <v>0</v>
      </c>
      <c r="K308" s="178"/>
      <c r="L308" s="183"/>
      <c r="M308" s="184"/>
      <c r="N308" s="185"/>
      <c r="O308" s="185"/>
      <c r="P308" s="186">
        <f>SUM(P309:P310)</f>
        <v>0</v>
      </c>
      <c r="Q308" s="185"/>
      <c r="R308" s="186">
        <f>SUM(R309:R310)</f>
        <v>0</v>
      </c>
      <c r="S308" s="185"/>
      <c r="T308" s="187">
        <f>SUM(T309:T310)</f>
        <v>0</v>
      </c>
      <c r="AR308" s="188" t="s">
        <v>85</v>
      </c>
      <c r="AT308" s="189" t="s">
        <v>76</v>
      </c>
      <c r="AU308" s="189" t="s">
        <v>85</v>
      </c>
      <c r="AY308" s="188" t="s">
        <v>209</v>
      </c>
      <c r="BK308" s="190">
        <f>SUM(BK309:BK310)</f>
        <v>0</v>
      </c>
    </row>
    <row r="309" spans="1:65" s="2" customFormat="1" ht="16.5" customHeight="1">
      <c r="A309" s="35"/>
      <c r="B309" s="36"/>
      <c r="C309" s="193" t="s">
        <v>1069</v>
      </c>
      <c r="D309" s="193" t="s">
        <v>214</v>
      </c>
      <c r="E309" s="194" t="s">
        <v>10311</v>
      </c>
      <c r="F309" s="195" t="s">
        <v>10312</v>
      </c>
      <c r="G309" s="196" t="s">
        <v>2761</v>
      </c>
      <c r="H309" s="197">
        <v>2</v>
      </c>
      <c r="I309" s="198"/>
      <c r="J309" s="199">
        <f>ROUND(I309*H309,2)</f>
        <v>0</v>
      </c>
      <c r="K309" s="200"/>
      <c r="L309" s="40"/>
      <c r="M309" s="201" t="s">
        <v>1</v>
      </c>
      <c r="N309" s="202" t="s">
        <v>42</v>
      </c>
      <c r="O309" s="72"/>
      <c r="P309" s="203">
        <f>O309*H309</f>
        <v>0</v>
      </c>
      <c r="Q309" s="203">
        <v>0</v>
      </c>
      <c r="R309" s="203">
        <f>Q309*H309</f>
        <v>0</v>
      </c>
      <c r="S309" s="203">
        <v>0</v>
      </c>
      <c r="T309" s="204">
        <f>S309*H309</f>
        <v>0</v>
      </c>
      <c r="U309" s="35"/>
      <c r="V309" s="35"/>
      <c r="W309" s="35"/>
      <c r="X309" s="35"/>
      <c r="Y309" s="35"/>
      <c r="Z309" s="35"/>
      <c r="AA309" s="35"/>
      <c r="AB309" s="35"/>
      <c r="AC309" s="35"/>
      <c r="AD309" s="35"/>
      <c r="AE309" s="35"/>
      <c r="AR309" s="205" t="s">
        <v>218</v>
      </c>
      <c r="AT309" s="205" t="s">
        <v>214</v>
      </c>
      <c r="AU309" s="205" t="s">
        <v>87</v>
      </c>
      <c r="AY309" s="18" t="s">
        <v>209</v>
      </c>
      <c r="BE309" s="206">
        <f>IF(N309="základní",J309,0)</f>
        <v>0</v>
      </c>
      <c r="BF309" s="206">
        <f>IF(N309="snížená",J309,0)</f>
        <v>0</v>
      </c>
      <c r="BG309" s="206">
        <f>IF(N309="zákl. přenesená",J309,0)</f>
        <v>0</v>
      </c>
      <c r="BH309" s="206">
        <f>IF(N309="sníž. přenesená",J309,0)</f>
        <v>0</v>
      </c>
      <c r="BI309" s="206">
        <f>IF(N309="nulová",J309,0)</f>
        <v>0</v>
      </c>
      <c r="BJ309" s="18" t="s">
        <v>85</v>
      </c>
      <c r="BK309" s="206">
        <f>ROUND(I309*H309,2)</f>
        <v>0</v>
      </c>
      <c r="BL309" s="18" t="s">
        <v>218</v>
      </c>
      <c r="BM309" s="205" t="s">
        <v>10313</v>
      </c>
    </row>
    <row r="310" spans="1:65" s="2" customFormat="1" ht="16.5" customHeight="1">
      <c r="A310" s="35"/>
      <c r="B310" s="36"/>
      <c r="C310" s="193" t="s">
        <v>1080</v>
      </c>
      <c r="D310" s="193" t="s">
        <v>214</v>
      </c>
      <c r="E310" s="194" t="s">
        <v>10314</v>
      </c>
      <c r="F310" s="195" t="s">
        <v>10315</v>
      </c>
      <c r="G310" s="196" t="s">
        <v>2761</v>
      </c>
      <c r="H310" s="197">
        <v>3</v>
      </c>
      <c r="I310" s="198"/>
      <c r="J310" s="199">
        <f>ROUND(I310*H310,2)</f>
        <v>0</v>
      </c>
      <c r="K310" s="200"/>
      <c r="L310" s="40"/>
      <c r="M310" s="201" t="s">
        <v>1</v>
      </c>
      <c r="N310" s="202" t="s">
        <v>42</v>
      </c>
      <c r="O310" s="72"/>
      <c r="P310" s="203">
        <f>O310*H310</f>
        <v>0</v>
      </c>
      <c r="Q310" s="203">
        <v>0</v>
      </c>
      <c r="R310" s="203">
        <f>Q310*H310</f>
        <v>0</v>
      </c>
      <c r="S310" s="203">
        <v>0</v>
      </c>
      <c r="T310" s="204">
        <f>S310*H310</f>
        <v>0</v>
      </c>
      <c r="U310" s="35"/>
      <c r="V310" s="35"/>
      <c r="W310" s="35"/>
      <c r="X310" s="35"/>
      <c r="Y310" s="35"/>
      <c r="Z310" s="35"/>
      <c r="AA310" s="35"/>
      <c r="AB310" s="35"/>
      <c r="AC310" s="35"/>
      <c r="AD310" s="35"/>
      <c r="AE310" s="35"/>
      <c r="AR310" s="205" t="s">
        <v>218</v>
      </c>
      <c r="AT310" s="205" t="s">
        <v>214</v>
      </c>
      <c r="AU310" s="205" t="s">
        <v>87</v>
      </c>
      <c r="AY310" s="18" t="s">
        <v>209</v>
      </c>
      <c r="BE310" s="206">
        <f>IF(N310="základní",J310,0)</f>
        <v>0</v>
      </c>
      <c r="BF310" s="206">
        <f>IF(N310="snížená",J310,0)</f>
        <v>0</v>
      </c>
      <c r="BG310" s="206">
        <f>IF(N310="zákl. přenesená",J310,0)</f>
        <v>0</v>
      </c>
      <c r="BH310" s="206">
        <f>IF(N310="sníž. přenesená",J310,0)</f>
        <v>0</v>
      </c>
      <c r="BI310" s="206">
        <f>IF(N310="nulová",J310,0)</f>
        <v>0</v>
      </c>
      <c r="BJ310" s="18" t="s">
        <v>85</v>
      </c>
      <c r="BK310" s="206">
        <f>ROUND(I310*H310,2)</f>
        <v>0</v>
      </c>
      <c r="BL310" s="18" t="s">
        <v>218</v>
      </c>
      <c r="BM310" s="205" t="s">
        <v>10316</v>
      </c>
    </row>
    <row r="311" spans="1:65" s="12" customFormat="1" ht="22.9" customHeight="1">
      <c r="B311" s="177"/>
      <c r="C311" s="178"/>
      <c r="D311" s="179" t="s">
        <v>76</v>
      </c>
      <c r="E311" s="191" t="s">
        <v>10317</v>
      </c>
      <c r="F311" s="191" t="s">
        <v>10318</v>
      </c>
      <c r="G311" s="178"/>
      <c r="H311" s="178"/>
      <c r="I311" s="181"/>
      <c r="J311" s="192">
        <f>BK311</f>
        <v>0</v>
      </c>
      <c r="K311" s="178"/>
      <c r="L311" s="183"/>
      <c r="M311" s="184"/>
      <c r="N311" s="185"/>
      <c r="O311" s="185"/>
      <c r="P311" s="186">
        <f>SUM(P312:P326)</f>
        <v>0</v>
      </c>
      <c r="Q311" s="185"/>
      <c r="R311" s="186">
        <f>SUM(R312:R326)</f>
        <v>0</v>
      </c>
      <c r="S311" s="185"/>
      <c r="T311" s="187">
        <f>SUM(T312:T326)</f>
        <v>0</v>
      </c>
      <c r="AR311" s="188" t="s">
        <v>85</v>
      </c>
      <c r="AT311" s="189" t="s">
        <v>76</v>
      </c>
      <c r="AU311" s="189" t="s">
        <v>85</v>
      </c>
      <c r="AY311" s="188" t="s">
        <v>209</v>
      </c>
      <c r="BK311" s="190">
        <f>SUM(BK312:BK326)</f>
        <v>0</v>
      </c>
    </row>
    <row r="312" spans="1:65" s="2" customFormat="1" ht="16.5" customHeight="1">
      <c r="A312" s="35"/>
      <c r="B312" s="36"/>
      <c r="C312" s="193" t="s">
        <v>1085</v>
      </c>
      <c r="D312" s="193" t="s">
        <v>214</v>
      </c>
      <c r="E312" s="194" t="s">
        <v>10319</v>
      </c>
      <c r="F312" s="195" t="s">
        <v>10320</v>
      </c>
      <c r="G312" s="196" t="s">
        <v>2761</v>
      </c>
      <c r="H312" s="197">
        <v>110</v>
      </c>
      <c r="I312" s="198"/>
      <c r="J312" s="199">
        <f>ROUND(I312*H312,2)</f>
        <v>0</v>
      </c>
      <c r="K312" s="200"/>
      <c r="L312" s="40"/>
      <c r="M312" s="201" t="s">
        <v>1</v>
      </c>
      <c r="N312" s="202" t="s">
        <v>42</v>
      </c>
      <c r="O312" s="72"/>
      <c r="P312" s="203">
        <f>O312*H312</f>
        <v>0</v>
      </c>
      <c r="Q312" s="203">
        <v>0</v>
      </c>
      <c r="R312" s="203">
        <f>Q312*H312</f>
        <v>0</v>
      </c>
      <c r="S312" s="203">
        <v>0</v>
      </c>
      <c r="T312" s="204">
        <f>S312*H312</f>
        <v>0</v>
      </c>
      <c r="U312" s="35"/>
      <c r="V312" s="35"/>
      <c r="W312" s="35"/>
      <c r="X312" s="35"/>
      <c r="Y312" s="35"/>
      <c r="Z312" s="35"/>
      <c r="AA312" s="35"/>
      <c r="AB312" s="35"/>
      <c r="AC312" s="35"/>
      <c r="AD312" s="35"/>
      <c r="AE312" s="35"/>
      <c r="AR312" s="205" t="s">
        <v>218</v>
      </c>
      <c r="AT312" s="205" t="s">
        <v>214</v>
      </c>
      <c r="AU312" s="205" t="s">
        <v>87</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10321</v>
      </c>
    </row>
    <row r="313" spans="1:65" s="2" customFormat="1" ht="16.5" customHeight="1">
      <c r="A313" s="35"/>
      <c r="B313" s="36"/>
      <c r="C313" s="193" t="s">
        <v>1092</v>
      </c>
      <c r="D313" s="193" t="s">
        <v>214</v>
      </c>
      <c r="E313" s="194" t="s">
        <v>10322</v>
      </c>
      <c r="F313" s="195" t="s">
        <v>10323</v>
      </c>
      <c r="G313" s="196" t="s">
        <v>2761</v>
      </c>
      <c r="H313" s="197">
        <v>2</v>
      </c>
      <c r="I313" s="198"/>
      <c r="J313" s="199">
        <f>ROUND(I313*H313,2)</f>
        <v>0</v>
      </c>
      <c r="K313" s="200"/>
      <c r="L313" s="40"/>
      <c r="M313" s="201" t="s">
        <v>1</v>
      </c>
      <c r="N313" s="202" t="s">
        <v>42</v>
      </c>
      <c r="O313" s="72"/>
      <c r="P313" s="203">
        <f>O313*H313</f>
        <v>0</v>
      </c>
      <c r="Q313" s="203">
        <v>0</v>
      </c>
      <c r="R313" s="203">
        <f>Q313*H313</f>
        <v>0</v>
      </c>
      <c r="S313" s="203">
        <v>0</v>
      </c>
      <c r="T313" s="204">
        <f>S313*H313</f>
        <v>0</v>
      </c>
      <c r="U313" s="35"/>
      <c r="V313" s="35"/>
      <c r="W313" s="35"/>
      <c r="X313" s="35"/>
      <c r="Y313" s="35"/>
      <c r="Z313" s="35"/>
      <c r="AA313" s="35"/>
      <c r="AB313" s="35"/>
      <c r="AC313" s="35"/>
      <c r="AD313" s="35"/>
      <c r="AE313" s="35"/>
      <c r="AR313" s="205" t="s">
        <v>218</v>
      </c>
      <c r="AT313" s="205" t="s">
        <v>214</v>
      </c>
      <c r="AU313" s="205" t="s">
        <v>87</v>
      </c>
      <c r="AY313" s="18" t="s">
        <v>209</v>
      </c>
      <c r="BE313" s="206">
        <f>IF(N313="základní",J313,0)</f>
        <v>0</v>
      </c>
      <c r="BF313" s="206">
        <f>IF(N313="snížená",J313,0)</f>
        <v>0</v>
      </c>
      <c r="BG313" s="206">
        <f>IF(N313="zákl. přenesená",J313,0)</f>
        <v>0</v>
      </c>
      <c r="BH313" s="206">
        <f>IF(N313="sníž. přenesená",J313,0)</f>
        <v>0</v>
      </c>
      <c r="BI313" s="206">
        <f>IF(N313="nulová",J313,0)</f>
        <v>0</v>
      </c>
      <c r="BJ313" s="18" t="s">
        <v>85</v>
      </c>
      <c r="BK313" s="206">
        <f>ROUND(I313*H313,2)</f>
        <v>0</v>
      </c>
      <c r="BL313" s="18" t="s">
        <v>218</v>
      </c>
      <c r="BM313" s="205" t="s">
        <v>10324</v>
      </c>
    </row>
    <row r="314" spans="1:65" s="2" customFormat="1" ht="19.5">
      <c r="A314" s="35"/>
      <c r="B314" s="36"/>
      <c r="C314" s="37"/>
      <c r="D314" s="214" t="s">
        <v>807</v>
      </c>
      <c r="E314" s="37"/>
      <c r="F314" s="256" t="s">
        <v>10325</v>
      </c>
      <c r="G314" s="37"/>
      <c r="H314" s="37"/>
      <c r="I314" s="257"/>
      <c r="J314" s="37"/>
      <c r="K314" s="37"/>
      <c r="L314" s="40"/>
      <c r="M314" s="258"/>
      <c r="N314" s="259"/>
      <c r="O314" s="72"/>
      <c r="P314" s="72"/>
      <c r="Q314" s="72"/>
      <c r="R314" s="72"/>
      <c r="S314" s="72"/>
      <c r="T314" s="73"/>
      <c r="U314" s="35"/>
      <c r="V314" s="35"/>
      <c r="W314" s="35"/>
      <c r="X314" s="35"/>
      <c r="Y314" s="35"/>
      <c r="Z314" s="35"/>
      <c r="AA314" s="35"/>
      <c r="AB314" s="35"/>
      <c r="AC314" s="35"/>
      <c r="AD314" s="35"/>
      <c r="AE314" s="35"/>
      <c r="AT314" s="18" t="s">
        <v>807</v>
      </c>
      <c r="AU314" s="18" t="s">
        <v>87</v>
      </c>
    </row>
    <row r="315" spans="1:65" s="2" customFormat="1" ht="16.5" customHeight="1">
      <c r="A315" s="35"/>
      <c r="B315" s="36"/>
      <c r="C315" s="193" t="s">
        <v>1098</v>
      </c>
      <c r="D315" s="193" t="s">
        <v>214</v>
      </c>
      <c r="E315" s="194" t="s">
        <v>10326</v>
      </c>
      <c r="F315" s="195" t="s">
        <v>10327</v>
      </c>
      <c r="G315" s="196" t="s">
        <v>2761</v>
      </c>
      <c r="H315" s="197">
        <v>12</v>
      </c>
      <c r="I315" s="198"/>
      <c r="J315" s="199">
        <f>ROUND(I315*H315,2)</f>
        <v>0</v>
      </c>
      <c r="K315" s="200"/>
      <c r="L315" s="40"/>
      <c r="M315" s="201" t="s">
        <v>1</v>
      </c>
      <c r="N315" s="202" t="s">
        <v>42</v>
      </c>
      <c r="O315" s="72"/>
      <c r="P315" s="203">
        <f>O315*H315</f>
        <v>0</v>
      </c>
      <c r="Q315" s="203">
        <v>0</v>
      </c>
      <c r="R315" s="203">
        <f>Q315*H315</f>
        <v>0</v>
      </c>
      <c r="S315" s="203">
        <v>0</v>
      </c>
      <c r="T315" s="204">
        <f>S315*H315</f>
        <v>0</v>
      </c>
      <c r="U315" s="35"/>
      <c r="V315" s="35"/>
      <c r="W315" s="35"/>
      <c r="X315" s="35"/>
      <c r="Y315" s="35"/>
      <c r="Z315" s="35"/>
      <c r="AA315" s="35"/>
      <c r="AB315" s="35"/>
      <c r="AC315" s="35"/>
      <c r="AD315" s="35"/>
      <c r="AE315" s="35"/>
      <c r="AR315" s="205" t="s">
        <v>218</v>
      </c>
      <c r="AT315" s="205" t="s">
        <v>214</v>
      </c>
      <c r="AU315" s="205" t="s">
        <v>87</v>
      </c>
      <c r="AY315" s="18" t="s">
        <v>209</v>
      </c>
      <c r="BE315" s="206">
        <f>IF(N315="základní",J315,0)</f>
        <v>0</v>
      </c>
      <c r="BF315" s="206">
        <f>IF(N315="snížená",J315,0)</f>
        <v>0</v>
      </c>
      <c r="BG315" s="206">
        <f>IF(N315="zákl. přenesená",J315,0)</f>
        <v>0</v>
      </c>
      <c r="BH315" s="206">
        <f>IF(N315="sníž. přenesená",J315,0)</f>
        <v>0</v>
      </c>
      <c r="BI315" s="206">
        <f>IF(N315="nulová",J315,0)</f>
        <v>0</v>
      </c>
      <c r="BJ315" s="18" t="s">
        <v>85</v>
      </c>
      <c r="BK315" s="206">
        <f>ROUND(I315*H315,2)</f>
        <v>0</v>
      </c>
      <c r="BL315" s="18" t="s">
        <v>218</v>
      </c>
      <c r="BM315" s="205" t="s">
        <v>10328</v>
      </c>
    </row>
    <row r="316" spans="1:65" s="2" customFormat="1" ht="29.25">
      <c r="A316" s="35"/>
      <c r="B316" s="36"/>
      <c r="C316" s="37"/>
      <c r="D316" s="214" t="s">
        <v>807</v>
      </c>
      <c r="E316" s="37"/>
      <c r="F316" s="256" t="s">
        <v>10329</v>
      </c>
      <c r="G316" s="37"/>
      <c r="H316" s="37"/>
      <c r="I316" s="257"/>
      <c r="J316" s="37"/>
      <c r="K316" s="37"/>
      <c r="L316" s="40"/>
      <c r="M316" s="258"/>
      <c r="N316" s="259"/>
      <c r="O316" s="72"/>
      <c r="P316" s="72"/>
      <c r="Q316" s="72"/>
      <c r="R316" s="72"/>
      <c r="S316" s="72"/>
      <c r="T316" s="73"/>
      <c r="U316" s="35"/>
      <c r="V316" s="35"/>
      <c r="W316" s="35"/>
      <c r="X316" s="35"/>
      <c r="Y316" s="35"/>
      <c r="Z316" s="35"/>
      <c r="AA316" s="35"/>
      <c r="AB316" s="35"/>
      <c r="AC316" s="35"/>
      <c r="AD316" s="35"/>
      <c r="AE316" s="35"/>
      <c r="AT316" s="18" t="s">
        <v>807</v>
      </c>
      <c r="AU316" s="18" t="s">
        <v>87</v>
      </c>
    </row>
    <row r="317" spans="1:65" s="2" customFormat="1" ht="16.5" customHeight="1">
      <c r="A317" s="35"/>
      <c r="B317" s="36"/>
      <c r="C317" s="193" t="s">
        <v>1103</v>
      </c>
      <c r="D317" s="193" t="s">
        <v>214</v>
      </c>
      <c r="E317" s="194" t="s">
        <v>10330</v>
      </c>
      <c r="F317" s="195" t="s">
        <v>10323</v>
      </c>
      <c r="G317" s="196" t="s">
        <v>2761</v>
      </c>
      <c r="H317" s="197">
        <v>6</v>
      </c>
      <c r="I317" s="198"/>
      <c r="J317" s="199">
        <f>ROUND(I317*H317,2)</f>
        <v>0</v>
      </c>
      <c r="K317" s="200"/>
      <c r="L317" s="40"/>
      <c r="M317" s="201" t="s">
        <v>1</v>
      </c>
      <c r="N317" s="202" t="s">
        <v>42</v>
      </c>
      <c r="O317" s="72"/>
      <c r="P317" s="203">
        <f>O317*H317</f>
        <v>0</v>
      </c>
      <c r="Q317" s="203">
        <v>0</v>
      </c>
      <c r="R317" s="203">
        <f>Q317*H317</f>
        <v>0</v>
      </c>
      <c r="S317" s="203">
        <v>0</v>
      </c>
      <c r="T317" s="204">
        <f>S317*H317</f>
        <v>0</v>
      </c>
      <c r="U317" s="35"/>
      <c r="V317" s="35"/>
      <c r="W317" s="35"/>
      <c r="X317" s="35"/>
      <c r="Y317" s="35"/>
      <c r="Z317" s="35"/>
      <c r="AA317" s="35"/>
      <c r="AB317" s="35"/>
      <c r="AC317" s="35"/>
      <c r="AD317" s="35"/>
      <c r="AE317" s="35"/>
      <c r="AR317" s="205" t="s">
        <v>218</v>
      </c>
      <c r="AT317" s="205" t="s">
        <v>214</v>
      </c>
      <c r="AU317" s="205" t="s">
        <v>87</v>
      </c>
      <c r="AY317" s="18" t="s">
        <v>209</v>
      </c>
      <c r="BE317" s="206">
        <f>IF(N317="základní",J317,0)</f>
        <v>0</v>
      </c>
      <c r="BF317" s="206">
        <f>IF(N317="snížená",J317,0)</f>
        <v>0</v>
      </c>
      <c r="BG317" s="206">
        <f>IF(N317="zákl. přenesená",J317,0)</f>
        <v>0</v>
      </c>
      <c r="BH317" s="206">
        <f>IF(N317="sníž. přenesená",J317,0)</f>
        <v>0</v>
      </c>
      <c r="BI317" s="206">
        <f>IF(N317="nulová",J317,0)</f>
        <v>0</v>
      </c>
      <c r="BJ317" s="18" t="s">
        <v>85</v>
      </c>
      <c r="BK317" s="206">
        <f>ROUND(I317*H317,2)</f>
        <v>0</v>
      </c>
      <c r="BL317" s="18" t="s">
        <v>218</v>
      </c>
      <c r="BM317" s="205" t="s">
        <v>10331</v>
      </c>
    </row>
    <row r="318" spans="1:65" s="2" customFormat="1" ht="29.25">
      <c r="A318" s="35"/>
      <c r="B318" s="36"/>
      <c r="C318" s="37"/>
      <c r="D318" s="214" t="s">
        <v>807</v>
      </c>
      <c r="E318" s="37"/>
      <c r="F318" s="256" t="s">
        <v>10329</v>
      </c>
      <c r="G318" s="37"/>
      <c r="H318" s="37"/>
      <c r="I318" s="257"/>
      <c r="J318" s="37"/>
      <c r="K318" s="37"/>
      <c r="L318" s="40"/>
      <c r="M318" s="258"/>
      <c r="N318" s="259"/>
      <c r="O318" s="72"/>
      <c r="P318" s="72"/>
      <c r="Q318" s="72"/>
      <c r="R318" s="72"/>
      <c r="S318" s="72"/>
      <c r="T318" s="73"/>
      <c r="U318" s="35"/>
      <c r="V318" s="35"/>
      <c r="W318" s="35"/>
      <c r="X318" s="35"/>
      <c r="Y318" s="35"/>
      <c r="Z318" s="35"/>
      <c r="AA318" s="35"/>
      <c r="AB318" s="35"/>
      <c r="AC318" s="35"/>
      <c r="AD318" s="35"/>
      <c r="AE318" s="35"/>
      <c r="AT318" s="18" t="s">
        <v>807</v>
      </c>
      <c r="AU318" s="18" t="s">
        <v>87</v>
      </c>
    </row>
    <row r="319" spans="1:65" s="2" customFormat="1" ht="16.5" customHeight="1">
      <c r="A319" s="35"/>
      <c r="B319" s="36"/>
      <c r="C319" s="193" t="s">
        <v>1107</v>
      </c>
      <c r="D319" s="193" t="s">
        <v>214</v>
      </c>
      <c r="E319" s="194" t="s">
        <v>10332</v>
      </c>
      <c r="F319" s="195" t="s">
        <v>10295</v>
      </c>
      <c r="G319" s="196" t="s">
        <v>2761</v>
      </c>
      <c r="H319" s="197">
        <v>72</v>
      </c>
      <c r="I319" s="198"/>
      <c r="J319" s="199">
        <f>ROUND(I319*H319,2)</f>
        <v>0</v>
      </c>
      <c r="K319" s="200"/>
      <c r="L319" s="40"/>
      <c r="M319" s="201" t="s">
        <v>1</v>
      </c>
      <c r="N319" s="202" t="s">
        <v>42</v>
      </c>
      <c r="O319" s="72"/>
      <c r="P319" s="203">
        <f>O319*H319</f>
        <v>0</v>
      </c>
      <c r="Q319" s="203">
        <v>0</v>
      </c>
      <c r="R319" s="203">
        <f>Q319*H319</f>
        <v>0</v>
      </c>
      <c r="S319" s="203">
        <v>0</v>
      </c>
      <c r="T319" s="204">
        <f>S319*H319</f>
        <v>0</v>
      </c>
      <c r="U319" s="35"/>
      <c r="V319" s="35"/>
      <c r="W319" s="35"/>
      <c r="X319" s="35"/>
      <c r="Y319" s="35"/>
      <c r="Z319" s="35"/>
      <c r="AA319" s="35"/>
      <c r="AB319" s="35"/>
      <c r="AC319" s="35"/>
      <c r="AD319" s="35"/>
      <c r="AE319" s="35"/>
      <c r="AR319" s="205" t="s">
        <v>218</v>
      </c>
      <c r="AT319" s="205" t="s">
        <v>214</v>
      </c>
      <c r="AU319" s="205" t="s">
        <v>87</v>
      </c>
      <c r="AY319" s="18" t="s">
        <v>209</v>
      </c>
      <c r="BE319" s="206">
        <f>IF(N319="základní",J319,0)</f>
        <v>0</v>
      </c>
      <c r="BF319" s="206">
        <f>IF(N319="snížená",J319,0)</f>
        <v>0</v>
      </c>
      <c r="BG319" s="206">
        <f>IF(N319="zákl. přenesená",J319,0)</f>
        <v>0</v>
      </c>
      <c r="BH319" s="206">
        <f>IF(N319="sníž. přenesená",J319,0)</f>
        <v>0</v>
      </c>
      <c r="BI319" s="206">
        <f>IF(N319="nulová",J319,0)</f>
        <v>0</v>
      </c>
      <c r="BJ319" s="18" t="s">
        <v>85</v>
      </c>
      <c r="BK319" s="206">
        <f>ROUND(I319*H319,2)</f>
        <v>0</v>
      </c>
      <c r="BL319" s="18" t="s">
        <v>218</v>
      </c>
      <c r="BM319" s="205" t="s">
        <v>10333</v>
      </c>
    </row>
    <row r="320" spans="1:65" s="2" customFormat="1" ht="29.25">
      <c r="A320" s="35"/>
      <c r="B320" s="36"/>
      <c r="C320" s="37"/>
      <c r="D320" s="214" t="s">
        <v>807</v>
      </c>
      <c r="E320" s="37"/>
      <c r="F320" s="256" t="s">
        <v>10329</v>
      </c>
      <c r="G320" s="37"/>
      <c r="H320" s="37"/>
      <c r="I320" s="257"/>
      <c r="J320" s="37"/>
      <c r="K320" s="37"/>
      <c r="L320" s="40"/>
      <c r="M320" s="258"/>
      <c r="N320" s="259"/>
      <c r="O320" s="72"/>
      <c r="P320" s="72"/>
      <c r="Q320" s="72"/>
      <c r="R320" s="72"/>
      <c r="S320" s="72"/>
      <c r="T320" s="73"/>
      <c r="U320" s="35"/>
      <c r="V320" s="35"/>
      <c r="W320" s="35"/>
      <c r="X320" s="35"/>
      <c r="Y320" s="35"/>
      <c r="Z320" s="35"/>
      <c r="AA320" s="35"/>
      <c r="AB320" s="35"/>
      <c r="AC320" s="35"/>
      <c r="AD320" s="35"/>
      <c r="AE320" s="35"/>
      <c r="AT320" s="18" t="s">
        <v>807</v>
      </c>
      <c r="AU320" s="18" t="s">
        <v>87</v>
      </c>
    </row>
    <row r="321" spans="1:65" s="2" customFormat="1" ht="16.5" customHeight="1">
      <c r="A321" s="35"/>
      <c r="B321" s="36"/>
      <c r="C321" s="193" t="s">
        <v>1113</v>
      </c>
      <c r="D321" s="193" t="s">
        <v>214</v>
      </c>
      <c r="E321" s="194" t="s">
        <v>10334</v>
      </c>
      <c r="F321" s="195" t="s">
        <v>10335</v>
      </c>
      <c r="G321" s="196" t="s">
        <v>2761</v>
      </c>
      <c r="H321" s="197">
        <v>16</v>
      </c>
      <c r="I321" s="198"/>
      <c r="J321" s="199">
        <f>ROUND(I321*H321,2)</f>
        <v>0</v>
      </c>
      <c r="K321" s="200"/>
      <c r="L321" s="40"/>
      <c r="M321" s="201" t="s">
        <v>1</v>
      </c>
      <c r="N321" s="202" t="s">
        <v>42</v>
      </c>
      <c r="O321" s="72"/>
      <c r="P321" s="203">
        <f>O321*H321</f>
        <v>0</v>
      </c>
      <c r="Q321" s="203">
        <v>0</v>
      </c>
      <c r="R321" s="203">
        <f>Q321*H321</f>
        <v>0</v>
      </c>
      <c r="S321" s="203">
        <v>0</v>
      </c>
      <c r="T321" s="204">
        <f>S321*H321</f>
        <v>0</v>
      </c>
      <c r="U321" s="35"/>
      <c r="V321" s="35"/>
      <c r="W321" s="35"/>
      <c r="X321" s="35"/>
      <c r="Y321" s="35"/>
      <c r="Z321" s="35"/>
      <c r="AA321" s="35"/>
      <c r="AB321" s="35"/>
      <c r="AC321" s="35"/>
      <c r="AD321" s="35"/>
      <c r="AE321" s="35"/>
      <c r="AR321" s="205" t="s">
        <v>218</v>
      </c>
      <c r="AT321" s="205" t="s">
        <v>214</v>
      </c>
      <c r="AU321" s="205" t="s">
        <v>87</v>
      </c>
      <c r="AY321" s="18" t="s">
        <v>209</v>
      </c>
      <c r="BE321" s="206">
        <f>IF(N321="základní",J321,0)</f>
        <v>0</v>
      </c>
      <c r="BF321" s="206">
        <f>IF(N321="snížená",J321,0)</f>
        <v>0</v>
      </c>
      <c r="BG321" s="206">
        <f>IF(N321="zákl. přenesená",J321,0)</f>
        <v>0</v>
      </c>
      <c r="BH321" s="206">
        <f>IF(N321="sníž. přenesená",J321,0)</f>
        <v>0</v>
      </c>
      <c r="BI321" s="206">
        <f>IF(N321="nulová",J321,0)</f>
        <v>0</v>
      </c>
      <c r="BJ321" s="18" t="s">
        <v>85</v>
      </c>
      <c r="BK321" s="206">
        <f>ROUND(I321*H321,2)</f>
        <v>0</v>
      </c>
      <c r="BL321" s="18" t="s">
        <v>218</v>
      </c>
      <c r="BM321" s="205" t="s">
        <v>10336</v>
      </c>
    </row>
    <row r="322" spans="1:65" s="2" customFormat="1" ht="29.25">
      <c r="A322" s="35"/>
      <c r="B322" s="36"/>
      <c r="C322" s="37"/>
      <c r="D322" s="214" t="s">
        <v>807</v>
      </c>
      <c r="E322" s="37"/>
      <c r="F322" s="256" t="s">
        <v>10329</v>
      </c>
      <c r="G322" s="37"/>
      <c r="H322" s="37"/>
      <c r="I322" s="257"/>
      <c r="J322" s="37"/>
      <c r="K322" s="37"/>
      <c r="L322" s="40"/>
      <c r="M322" s="258"/>
      <c r="N322" s="259"/>
      <c r="O322" s="72"/>
      <c r="P322" s="72"/>
      <c r="Q322" s="72"/>
      <c r="R322" s="72"/>
      <c r="S322" s="72"/>
      <c r="T322" s="73"/>
      <c r="U322" s="35"/>
      <c r="V322" s="35"/>
      <c r="W322" s="35"/>
      <c r="X322" s="35"/>
      <c r="Y322" s="35"/>
      <c r="Z322" s="35"/>
      <c r="AA322" s="35"/>
      <c r="AB322" s="35"/>
      <c r="AC322" s="35"/>
      <c r="AD322" s="35"/>
      <c r="AE322" s="35"/>
      <c r="AT322" s="18" t="s">
        <v>807</v>
      </c>
      <c r="AU322" s="18" t="s">
        <v>87</v>
      </c>
    </row>
    <row r="323" spans="1:65" s="2" customFormat="1" ht="16.5" customHeight="1">
      <c r="A323" s="35"/>
      <c r="B323" s="36"/>
      <c r="C323" s="193" t="s">
        <v>1118</v>
      </c>
      <c r="D323" s="193" t="s">
        <v>214</v>
      </c>
      <c r="E323" s="194" t="s">
        <v>10337</v>
      </c>
      <c r="F323" s="195" t="s">
        <v>10301</v>
      </c>
      <c r="G323" s="196" t="s">
        <v>2761</v>
      </c>
      <c r="H323" s="197">
        <v>24</v>
      </c>
      <c r="I323" s="198"/>
      <c r="J323" s="199">
        <f>ROUND(I323*H323,2)</f>
        <v>0</v>
      </c>
      <c r="K323" s="200"/>
      <c r="L323" s="40"/>
      <c r="M323" s="201" t="s">
        <v>1</v>
      </c>
      <c r="N323" s="202" t="s">
        <v>42</v>
      </c>
      <c r="O323" s="72"/>
      <c r="P323" s="203">
        <f>O323*H323</f>
        <v>0</v>
      </c>
      <c r="Q323" s="203">
        <v>0</v>
      </c>
      <c r="R323" s="203">
        <f>Q323*H323</f>
        <v>0</v>
      </c>
      <c r="S323" s="203">
        <v>0</v>
      </c>
      <c r="T323" s="204">
        <f>S323*H323</f>
        <v>0</v>
      </c>
      <c r="U323" s="35"/>
      <c r="V323" s="35"/>
      <c r="W323" s="35"/>
      <c r="X323" s="35"/>
      <c r="Y323" s="35"/>
      <c r="Z323" s="35"/>
      <c r="AA323" s="35"/>
      <c r="AB323" s="35"/>
      <c r="AC323" s="35"/>
      <c r="AD323" s="35"/>
      <c r="AE323" s="35"/>
      <c r="AR323" s="205" t="s">
        <v>218</v>
      </c>
      <c r="AT323" s="205" t="s">
        <v>214</v>
      </c>
      <c r="AU323" s="205" t="s">
        <v>87</v>
      </c>
      <c r="AY323" s="18" t="s">
        <v>209</v>
      </c>
      <c r="BE323" s="206">
        <f>IF(N323="základní",J323,0)</f>
        <v>0</v>
      </c>
      <c r="BF323" s="206">
        <f>IF(N323="snížená",J323,0)</f>
        <v>0</v>
      </c>
      <c r="BG323" s="206">
        <f>IF(N323="zákl. přenesená",J323,0)</f>
        <v>0</v>
      </c>
      <c r="BH323" s="206">
        <f>IF(N323="sníž. přenesená",J323,0)</f>
        <v>0</v>
      </c>
      <c r="BI323" s="206">
        <f>IF(N323="nulová",J323,0)</f>
        <v>0</v>
      </c>
      <c r="BJ323" s="18" t="s">
        <v>85</v>
      </c>
      <c r="BK323" s="206">
        <f>ROUND(I323*H323,2)</f>
        <v>0</v>
      </c>
      <c r="BL323" s="18" t="s">
        <v>218</v>
      </c>
      <c r="BM323" s="205" t="s">
        <v>10338</v>
      </c>
    </row>
    <row r="324" spans="1:65" s="2" customFormat="1" ht="29.25">
      <c r="A324" s="35"/>
      <c r="B324" s="36"/>
      <c r="C324" s="37"/>
      <c r="D324" s="214" t="s">
        <v>807</v>
      </c>
      <c r="E324" s="37"/>
      <c r="F324" s="256" t="s">
        <v>10329</v>
      </c>
      <c r="G324" s="37"/>
      <c r="H324" s="37"/>
      <c r="I324" s="257"/>
      <c r="J324" s="37"/>
      <c r="K324" s="37"/>
      <c r="L324" s="40"/>
      <c r="M324" s="258"/>
      <c r="N324" s="259"/>
      <c r="O324" s="72"/>
      <c r="P324" s="72"/>
      <c r="Q324" s="72"/>
      <c r="R324" s="72"/>
      <c r="S324" s="72"/>
      <c r="T324" s="73"/>
      <c r="U324" s="35"/>
      <c r="V324" s="35"/>
      <c r="W324" s="35"/>
      <c r="X324" s="35"/>
      <c r="Y324" s="35"/>
      <c r="Z324" s="35"/>
      <c r="AA324" s="35"/>
      <c r="AB324" s="35"/>
      <c r="AC324" s="35"/>
      <c r="AD324" s="35"/>
      <c r="AE324" s="35"/>
      <c r="AT324" s="18" t="s">
        <v>807</v>
      </c>
      <c r="AU324" s="18" t="s">
        <v>87</v>
      </c>
    </row>
    <row r="325" spans="1:65" s="2" customFormat="1" ht="16.5" customHeight="1">
      <c r="A325" s="35"/>
      <c r="B325" s="36"/>
      <c r="C325" s="193" t="s">
        <v>1122</v>
      </c>
      <c r="D325" s="193" t="s">
        <v>214</v>
      </c>
      <c r="E325" s="194" t="s">
        <v>10339</v>
      </c>
      <c r="F325" s="195" t="s">
        <v>10340</v>
      </c>
      <c r="G325" s="196" t="s">
        <v>2761</v>
      </c>
      <c r="H325" s="197">
        <v>34</v>
      </c>
      <c r="I325" s="198"/>
      <c r="J325" s="199">
        <f>ROUND(I325*H325,2)</f>
        <v>0</v>
      </c>
      <c r="K325" s="200"/>
      <c r="L325" s="40"/>
      <c r="M325" s="201" t="s">
        <v>1</v>
      </c>
      <c r="N325" s="202" t="s">
        <v>42</v>
      </c>
      <c r="O325" s="72"/>
      <c r="P325" s="203">
        <f>O325*H325</f>
        <v>0</v>
      </c>
      <c r="Q325" s="203">
        <v>0</v>
      </c>
      <c r="R325" s="203">
        <f>Q325*H325</f>
        <v>0</v>
      </c>
      <c r="S325" s="203">
        <v>0</v>
      </c>
      <c r="T325" s="204">
        <f>S325*H325</f>
        <v>0</v>
      </c>
      <c r="U325" s="35"/>
      <c r="V325" s="35"/>
      <c r="W325" s="35"/>
      <c r="X325" s="35"/>
      <c r="Y325" s="35"/>
      <c r="Z325" s="35"/>
      <c r="AA325" s="35"/>
      <c r="AB325" s="35"/>
      <c r="AC325" s="35"/>
      <c r="AD325" s="35"/>
      <c r="AE325" s="35"/>
      <c r="AR325" s="205" t="s">
        <v>218</v>
      </c>
      <c r="AT325" s="205" t="s">
        <v>214</v>
      </c>
      <c r="AU325" s="205" t="s">
        <v>87</v>
      </c>
      <c r="AY325" s="18" t="s">
        <v>209</v>
      </c>
      <c r="BE325" s="206">
        <f>IF(N325="základní",J325,0)</f>
        <v>0</v>
      </c>
      <c r="BF325" s="206">
        <f>IF(N325="snížená",J325,0)</f>
        <v>0</v>
      </c>
      <c r="BG325" s="206">
        <f>IF(N325="zákl. přenesená",J325,0)</f>
        <v>0</v>
      </c>
      <c r="BH325" s="206">
        <f>IF(N325="sníž. přenesená",J325,0)</f>
        <v>0</v>
      </c>
      <c r="BI325" s="206">
        <f>IF(N325="nulová",J325,0)</f>
        <v>0</v>
      </c>
      <c r="BJ325" s="18" t="s">
        <v>85</v>
      </c>
      <c r="BK325" s="206">
        <f>ROUND(I325*H325,2)</f>
        <v>0</v>
      </c>
      <c r="BL325" s="18" t="s">
        <v>218</v>
      </c>
      <c r="BM325" s="205" t="s">
        <v>10341</v>
      </c>
    </row>
    <row r="326" spans="1:65" s="2" customFormat="1" ht="29.25">
      <c r="A326" s="35"/>
      <c r="B326" s="36"/>
      <c r="C326" s="37"/>
      <c r="D326" s="214" t="s">
        <v>807</v>
      </c>
      <c r="E326" s="37"/>
      <c r="F326" s="256" t="s">
        <v>10329</v>
      </c>
      <c r="G326" s="37"/>
      <c r="H326" s="37"/>
      <c r="I326" s="257"/>
      <c r="J326" s="37"/>
      <c r="K326" s="37"/>
      <c r="L326" s="40"/>
      <c r="M326" s="258"/>
      <c r="N326" s="259"/>
      <c r="O326" s="72"/>
      <c r="P326" s="72"/>
      <c r="Q326" s="72"/>
      <c r="R326" s="72"/>
      <c r="S326" s="72"/>
      <c r="T326" s="73"/>
      <c r="U326" s="35"/>
      <c r="V326" s="35"/>
      <c r="W326" s="35"/>
      <c r="X326" s="35"/>
      <c r="Y326" s="35"/>
      <c r="Z326" s="35"/>
      <c r="AA326" s="35"/>
      <c r="AB326" s="35"/>
      <c r="AC326" s="35"/>
      <c r="AD326" s="35"/>
      <c r="AE326" s="35"/>
      <c r="AT326" s="18" t="s">
        <v>807</v>
      </c>
      <c r="AU326" s="18" t="s">
        <v>87</v>
      </c>
    </row>
    <row r="327" spans="1:65" s="12" customFormat="1" ht="22.9" customHeight="1">
      <c r="B327" s="177"/>
      <c r="C327" s="178"/>
      <c r="D327" s="179" t="s">
        <v>76</v>
      </c>
      <c r="E327" s="191" t="s">
        <v>10342</v>
      </c>
      <c r="F327" s="191" t="s">
        <v>10343</v>
      </c>
      <c r="G327" s="178"/>
      <c r="H327" s="178"/>
      <c r="I327" s="181"/>
      <c r="J327" s="192">
        <f>BK327</f>
        <v>0</v>
      </c>
      <c r="K327" s="178"/>
      <c r="L327" s="183"/>
      <c r="M327" s="184"/>
      <c r="N327" s="185"/>
      <c r="O327" s="185"/>
      <c r="P327" s="186">
        <f>SUM(P328:P333)</f>
        <v>0</v>
      </c>
      <c r="Q327" s="185"/>
      <c r="R327" s="186">
        <f>SUM(R328:R333)</f>
        <v>0</v>
      </c>
      <c r="S327" s="185"/>
      <c r="T327" s="187">
        <f>SUM(T328:T333)</f>
        <v>0</v>
      </c>
      <c r="AR327" s="188" t="s">
        <v>85</v>
      </c>
      <c r="AT327" s="189" t="s">
        <v>76</v>
      </c>
      <c r="AU327" s="189" t="s">
        <v>85</v>
      </c>
      <c r="AY327" s="188" t="s">
        <v>209</v>
      </c>
      <c r="BK327" s="190">
        <f>SUM(BK328:BK333)</f>
        <v>0</v>
      </c>
    </row>
    <row r="328" spans="1:65" s="2" customFormat="1" ht="16.5" customHeight="1">
      <c r="A328" s="35"/>
      <c r="B328" s="36"/>
      <c r="C328" s="193" t="s">
        <v>1127</v>
      </c>
      <c r="D328" s="193" t="s">
        <v>214</v>
      </c>
      <c r="E328" s="194" t="s">
        <v>10344</v>
      </c>
      <c r="F328" s="195" t="s">
        <v>10289</v>
      </c>
      <c r="G328" s="196" t="s">
        <v>2761</v>
      </c>
      <c r="H328" s="197">
        <v>10</v>
      </c>
      <c r="I328" s="198"/>
      <c r="J328" s="199">
        <f t="shared" ref="J328:J333" si="30">ROUND(I328*H328,2)</f>
        <v>0</v>
      </c>
      <c r="K328" s="200"/>
      <c r="L328" s="40"/>
      <c r="M328" s="201" t="s">
        <v>1</v>
      </c>
      <c r="N328" s="202" t="s">
        <v>42</v>
      </c>
      <c r="O328" s="72"/>
      <c r="P328" s="203">
        <f t="shared" ref="P328:P333" si="31">O328*H328</f>
        <v>0</v>
      </c>
      <c r="Q328" s="203">
        <v>0</v>
      </c>
      <c r="R328" s="203">
        <f t="shared" ref="R328:R333" si="32">Q328*H328</f>
        <v>0</v>
      </c>
      <c r="S328" s="203">
        <v>0</v>
      </c>
      <c r="T328" s="204">
        <f t="shared" ref="T328:T333" si="33">S328*H328</f>
        <v>0</v>
      </c>
      <c r="U328" s="35"/>
      <c r="V328" s="35"/>
      <c r="W328" s="35"/>
      <c r="X328" s="35"/>
      <c r="Y328" s="35"/>
      <c r="Z328" s="35"/>
      <c r="AA328" s="35"/>
      <c r="AB328" s="35"/>
      <c r="AC328" s="35"/>
      <c r="AD328" s="35"/>
      <c r="AE328" s="35"/>
      <c r="AR328" s="205" t="s">
        <v>218</v>
      </c>
      <c r="AT328" s="205" t="s">
        <v>214</v>
      </c>
      <c r="AU328" s="205" t="s">
        <v>87</v>
      </c>
      <c r="AY328" s="18" t="s">
        <v>209</v>
      </c>
      <c r="BE328" s="206">
        <f t="shared" ref="BE328:BE333" si="34">IF(N328="základní",J328,0)</f>
        <v>0</v>
      </c>
      <c r="BF328" s="206">
        <f t="shared" ref="BF328:BF333" si="35">IF(N328="snížená",J328,0)</f>
        <v>0</v>
      </c>
      <c r="BG328" s="206">
        <f t="shared" ref="BG328:BG333" si="36">IF(N328="zákl. přenesená",J328,0)</f>
        <v>0</v>
      </c>
      <c r="BH328" s="206">
        <f t="shared" ref="BH328:BH333" si="37">IF(N328="sníž. přenesená",J328,0)</f>
        <v>0</v>
      </c>
      <c r="BI328" s="206">
        <f t="shared" ref="BI328:BI333" si="38">IF(N328="nulová",J328,0)</f>
        <v>0</v>
      </c>
      <c r="BJ328" s="18" t="s">
        <v>85</v>
      </c>
      <c r="BK328" s="206">
        <f t="shared" ref="BK328:BK333" si="39">ROUND(I328*H328,2)</f>
        <v>0</v>
      </c>
      <c r="BL328" s="18" t="s">
        <v>218</v>
      </c>
      <c r="BM328" s="205" t="s">
        <v>10345</v>
      </c>
    </row>
    <row r="329" spans="1:65" s="2" customFormat="1" ht="16.5" customHeight="1">
      <c r="A329" s="35"/>
      <c r="B329" s="36"/>
      <c r="C329" s="193" t="s">
        <v>1132</v>
      </c>
      <c r="D329" s="193" t="s">
        <v>214</v>
      </c>
      <c r="E329" s="194" t="s">
        <v>10346</v>
      </c>
      <c r="F329" s="195" t="s">
        <v>10347</v>
      </c>
      <c r="G329" s="196" t="s">
        <v>2761</v>
      </c>
      <c r="H329" s="197">
        <v>2</v>
      </c>
      <c r="I329" s="198"/>
      <c r="J329" s="199">
        <f t="shared" si="30"/>
        <v>0</v>
      </c>
      <c r="K329" s="200"/>
      <c r="L329" s="40"/>
      <c r="M329" s="201" t="s">
        <v>1</v>
      </c>
      <c r="N329" s="202" t="s">
        <v>42</v>
      </c>
      <c r="O329" s="72"/>
      <c r="P329" s="203">
        <f t="shared" si="31"/>
        <v>0</v>
      </c>
      <c r="Q329" s="203">
        <v>0</v>
      </c>
      <c r="R329" s="203">
        <f t="shared" si="32"/>
        <v>0</v>
      </c>
      <c r="S329" s="203">
        <v>0</v>
      </c>
      <c r="T329" s="204">
        <f t="shared" si="33"/>
        <v>0</v>
      </c>
      <c r="U329" s="35"/>
      <c r="V329" s="35"/>
      <c r="W329" s="35"/>
      <c r="X329" s="35"/>
      <c r="Y329" s="35"/>
      <c r="Z329" s="35"/>
      <c r="AA329" s="35"/>
      <c r="AB329" s="35"/>
      <c r="AC329" s="35"/>
      <c r="AD329" s="35"/>
      <c r="AE329" s="35"/>
      <c r="AR329" s="205" t="s">
        <v>218</v>
      </c>
      <c r="AT329" s="205" t="s">
        <v>214</v>
      </c>
      <c r="AU329" s="205" t="s">
        <v>87</v>
      </c>
      <c r="AY329" s="18" t="s">
        <v>209</v>
      </c>
      <c r="BE329" s="206">
        <f t="shared" si="34"/>
        <v>0</v>
      </c>
      <c r="BF329" s="206">
        <f t="shared" si="35"/>
        <v>0</v>
      </c>
      <c r="BG329" s="206">
        <f t="shared" si="36"/>
        <v>0</v>
      </c>
      <c r="BH329" s="206">
        <f t="shared" si="37"/>
        <v>0</v>
      </c>
      <c r="BI329" s="206">
        <f t="shared" si="38"/>
        <v>0</v>
      </c>
      <c r="BJ329" s="18" t="s">
        <v>85</v>
      </c>
      <c r="BK329" s="206">
        <f t="shared" si="39"/>
        <v>0</v>
      </c>
      <c r="BL329" s="18" t="s">
        <v>218</v>
      </c>
      <c r="BM329" s="205" t="s">
        <v>10348</v>
      </c>
    </row>
    <row r="330" spans="1:65" s="2" customFormat="1" ht="16.5" customHeight="1">
      <c r="A330" s="35"/>
      <c r="B330" s="36"/>
      <c r="C330" s="193" t="s">
        <v>1137</v>
      </c>
      <c r="D330" s="193" t="s">
        <v>214</v>
      </c>
      <c r="E330" s="194" t="s">
        <v>10349</v>
      </c>
      <c r="F330" s="195" t="s">
        <v>10350</v>
      </c>
      <c r="G330" s="196" t="s">
        <v>2761</v>
      </c>
      <c r="H330" s="197">
        <v>1</v>
      </c>
      <c r="I330" s="198"/>
      <c r="J330" s="199">
        <f t="shared" si="30"/>
        <v>0</v>
      </c>
      <c r="K330" s="200"/>
      <c r="L330" s="40"/>
      <c r="M330" s="201" t="s">
        <v>1</v>
      </c>
      <c r="N330" s="202" t="s">
        <v>42</v>
      </c>
      <c r="O330" s="72"/>
      <c r="P330" s="203">
        <f t="shared" si="31"/>
        <v>0</v>
      </c>
      <c r="Q330" s="203">
        <v>0</v>
      </c>
      <c r="R330" s="203">
        <f t="shared" si="32"/>
        <v>0</v>
      </c>
      <c r="S330" s="203">
        <v>0</v>
      </c>
      <c r="T330" s="204">
        <f t="shared" si="33"/>
        <v>0</v>
      </c>
      <c r="U330" s="35"/>
      <c r="V330" s="35"/>
      <c r="W330" s="35"/>
      <c r="X330" s="35"/>
      <c r="Y330" s="35"/>
      <c r="Z330" s="35"/>
      <c r="AA330" s="35"/>
      <c r="AB330" s="35"/>
      <c r="AC330" s="35"/>
      <c r="AD330" s="35"/>
      <c r="AE330" s="35"/>
      <c r="AR330" s="205" t="s">
        <v>218</v>
      </c>
      <c r="AT330" s="205" t="s">
        <v>214</v>
      </c>
      <c r="AU330" s="205" t="s">
        <v>87</v>
      </c>
      <c r="AY330" s="18" t="s">
        <v>209</v>
      </c>
      <c r="BE330" s="206">
        <f t="shared" si="34"/>
        <v>0</v>
      </c>
      <c r="BF330" s="206">
        <f t="shared" si="35"/>
        <v>0</v>
      </c>
      <c r="BG330" s="206">
        <f t="shared" si="36"/>
        <v>0</v>
      </c>
      <c r="BH330" s="206">
        <f t="shared" si="37"/>
        <v>0</v>
      </c>
      <c r="BI330" s="206">
        <f t="shared" si="38"/>
        <v>0</v>
      </c>
      <c r="BJ330" s="18" t="s">
        <v>85</v>
      </c>
      <c r="BK330" s="206">
        <f t="shared" si="39"/>
        <v>0</v>
      </c>
      <c r="BL330" s="18" t="s">
        <v>218</v>
      </c>
      <c r="BM330" s="205" t="s">
        <v>10351</v>
      </c>
    </row>
    <row r="331" spans="1:65" s="2" customFormat="1" ht="16.5" customHeight="1">
      <c r="A331" s="35"/>
      <c r="B331" s="36"/>
      <c r="C331" s="193" t="s">
        <v>1142</v>
      </c>
      <c r="D331" s="193" t="s">
        <v>214</v>
      </c>
      <c r="E331" s="194" t="s">
        <v>10352</v>
      </c>
      <c r="F331" s="195" t="s">
        <v>10353</v>
      </c>
      <c r="G331" s="196" t="s">
        <v>2761</v>
      </c>
      <c r="H331" s="197">
        <v>6</v>
      </c>
      <c r="I331" s="198"/>
      <c r="J331" s="199">
        <f t="shared" si="30"/>
        <v>0</v>
      </c>
      <c r="K331" s="200"/>
      <c r="L331" s="40"/>
      <c r="M331" s="201" t="s">
        <v>1</v>
      </c>
      <c r="N331" s="202" t="s">
        <v>42</v>
      </c>
      <c r="O331" s="72"/>
      <c r="P331" s="203">
        <f t="shared" si="31"/>
        <v>0</v>
      </c>
      <c r="Q331" s="203">
        <v>0</v>
      </c>
      <c r="R331" s="203">
        <f t="shared" si="32"/>
        <v>0</v>
      </c>
      <c r="S331" s="203">
        <v>0</v>
      </c>
      <c r="T331" s="204">
        <f t="shared" si="33"/>
        <v>0</v>
      </c>
      <c r="U331" s="35"/>
      <c r="V331" s="35"/>
      <c r="W331" s="35"/>
      <c r="X331" s="35"/>
      <c r="Y331" s="35"/>
      <c r="Z331" s="35"/>
      <c r="AA331" s="35"/>
      <c r="AB331" s="35"/>
      <c r="AC331" s="35"/>
      <c r="AD331" s="35"/>
      <c r="AE331" s="35"/>
      <c r="AR331" s="205" t="s">
        <v>218</v>
      </c>
      <c r="AT331" s="205" t="s">
        <v>214</v>
      </c>
      <c r="AU331" s="205" t="s">
        <v>87</v>
      </c>
      <c r="AY331" s="18" t="s">
        <v>209</v>
      </c>
      <c r="BE331" s="206">
        <f t="shared" si="34"/>
        <v>0</v>
      </c>
      <c r="BF331" s="206">
        <f t="shared" si="35"/>
        <v>0</v>
      </c>
      <c r="BG331" s="206">
        <f t="shared" si="36"/>
        <v>0</v>
      </c>
      <c r="BH331" s="206">
        <f t="shared" si="37"/>
        <v>0</v>
      </c>
      <c r="BI331" s="206">
        <f t="shared" si="38"/>
        <v>0</v>
      </c>
      <c r="BJ331" s="18" t="s">
        <v>85</v>
      </c>
      <c r="BK331" s="206">
        <f t="shared" si="39"/>
        <v>0</v>
      </c>
      <c r="BL331" s="18" t="s">
        <v>218</v>
      </c>
      <c r="BM331" s="205" t="s">
        <v>10354</v>
      </c>
    </row>
    <row r="332" spans="1:65" s="2" customFormat="1" ht="16.5" customHeight="1">
      <c r="A332" s="35"/>
      <c r="B332" s="36"/>
      <c r="C332" s="193" t="s">
        <v>1147</v>
      </c>
      <c r="D332" s="193" t="s">
        <v>214</v>
      </c>
      <c r="E332" s="194" t="s">
        <v>10355</v>
      </c>
      <c r="F332" s="195" t="s">
        <v>10356</v>
      </c>
      <c r="G332" s="196" t="s">
        <v>2761</v>
      </c>
      <c r="H332" s="197">
        <v>9</v>
      </c>
      <c r="I332" s="198"/>
      <c r="J332" s="199">
        <f t="shared" si="30"/>
        <v>0</v>
      </c>
      <c r="K332" s="200"/>
      <c r="L332" s="40"/>
      <c r="M332" s="201" t="s">
        <v>1</v>
      </c>
      <c r="N332" s="202" t="s">
        <v>42</v>
      </c>
      <c r="O332" s="72"/>
      <c r="P332" s="203">
        <f t="shared" si="31"/>
        <v>0</v>
      </c>
      <c r="Q332" s="203">
        <v>0</v>
      </c>
      <c r="R332" s="203">
        <f t="shared" si="32"/>
        <v>0</v>
      </c>
      <c r="S332" s="203">
        <v>0</v>
      </c>
      <c r="T332" s="204">
        <f t="shared" si="33"/>
        <v>0</v>
      </c>
      <c r="U332" s="35"/>
      <c r="V332" s="35"/>
      <c r="W332" s="35"/>
      <c r="X332" s="35"/>
      <c r="Y332" s="35"/>
      <c r="Z332" s="35"/>
      <c r="AA332" s="35"/>
      <c r="AB332" s="35"/>
      <c r="AC332" s="35"/>
      <c r="AD332" s="35"/>
      <c r="AE332" s="35"/>
      <c r="AR332" s="205" t="s">
        <v>218</v>
      </c>
      <c r="AT332" s="205" t="s">
        <v>214</v>
      </c>
      <c r="AU332" s="205" t="s">
        <v>87</v>
      </c>
      <c r="AY332" s="18" t="s">
        <v>209</v>
      </c>
      <c r="BE332" s="206">
        <f t="shared" si="34"/>
        <v>0</v>
      </c>
      <c r="BF332" s="206">
        <f t="shared" si="35"/>
        <v>0</v>
      </c>
      <c r="BG332" s="206">
        <f t="shared" si="36"/>
        <v>0</v>
      </c>
      <c r="BH332" s="206">
        <f t="shared" si="37"/>
        <v>0</v>
      </c>
      <c r="BI332" s="206">
        <f t="shared" si="38"/>
        <v>0</v>
      </c>
      <c r="BJ332" s="18" t="s">
        <v>85</v>
      </c>
      <c r="BK332" s="206">
        <f t="shared" si="39"/>
        <v>0</v>
      </c>
      <c r="BL332" s="18" t="s">
        <v>218</v>
      </c>
      <c r="BM332" s="205" t="s">
        <v>10357</v>
      </c>
    </row>
    <row r="333" spans="1:65" s="2" customFormat="1" ht="16.5" customHeight="1">
      <c r="A333" s="35"/>
      <c r="B333" s="36"/>
      <c r="C333" s="193" t="s">
        <v>1152</v>
      </c>
      <c r="D333" s="193" t="s">
        <v>214</v>
      </c>
      <c r="E333" s="194" t="s">
        <v>10358</v>
      </c>
      <c r="F333" s="195" t="s">
        <v>10359</v>
      </c>
      <c r="G333" s="196" t="s">
        <v>2761</v>
      </c>
      <c r="H333" s="197">
        <v>4</v>
      </c>
      <c r="I333" s="198"/>
      <c r="J333" s="199">
        <f t="shared" si="30"/>
        <v>0</v>
      </c>
      <c r="K333" s="200"/>
      <c r="L333" s="40"/>
      <c r="M333" s="201" t="s">
        <v>1</v>
      </c>
      <c r="N333" s="202" t="s">
        <v>42</v>
      </c>
      <c r="O333" s="72"/>
      <c r="P333" s="203">
        <f t="shared" si="31"/>
        <v>0</v>
      </c>
      <c r="Q333" s="203">
        <v>0</v>
      </c>
      <c r="R333" s="203">
        <f t="shared" si="32"/>
        <v>0</v>
      </c>
      <c r="S333" s="203">
        <v>0</v>
      </c>
      <c r="T333" s="204">
        <f t="shared" si="33"/>
        <v>0</v>
      </c>
      <c r="U333" s="35"/>
      <c r="V333" s="35"/>
      <c r="W333" s="35"/>
      <c r="X333" s="35"/>
      <c r="Y333" s="35"/>
      <c r="Z333" s="35"/>
      <c r="AA333" s="35"/>
      <c r="AB333" s="35"/>
      <c r="AC333" s="35"/>
      <c r="AD333" s="35"/>
      <c r="AE333" s="35"/>
      <c r="AR333" s="205" t="s">
        <v>218</v>
      </c>
      <c r="AT333" s="205" t="s">
        <v>214</v>
      </c>
      <c r="AU333" s="205" t="s">
        <v>87</v>
      </c>
      <c r="AY333" s="18" t="s">
        <v>209</v>
      </c>
      <c r="BE333" s="206">
        <f t="shared" si="34"/>
        <v>0</v>
      </c>
      <c r="BF333" s="206">
        <f t="shared" si="35"/>
        <v>0</v>
      </c>
      <c r="BG333" s="206">
        <f t="shared" si="36"/>
        <v>0</v>
      </c>
      <c r="BH333" s="206">
        <f t="shared" si="37"/>
        <v>0</v>
      </c>
      <c r="BI333" s="206">
        <f t="shared" si="38"/>
        <v>0</v>
      </c>
      <c r="BJ333" s="18" t="s">
        <v>85</v>
      </c>
      <c r="BK333" s="206">
        <f t="shared" si="39"/>
        <v>0</v>
      </c>
      <c r="BL333" s="18" t="s">
        <v>218</v>
      </c>
      <c r="BM333" s="205" t="s">
        <v>10360</v>
      </c>
    </row>
    <row r="334" spans="1:65" s="12" customFormat="1" ht="22.9" customHeight="1">
      <c r="B334" s="177"/>
      <c r="C334" s="178"/>
      <c r="D334" s="179" t="s">
        <v>76</v>
      </c>
      <c r="E334" s="191" t="s">
        <v>10361</v>
      </c>
      <c r="F334" s="191" t="s">
        <v>10362</v>
      </c>
      <c r="G334" s="178"/>
      <c r="H334" s="178"/>
      <c r="I334" s="181"/>
      <c r="J334" s="192">
        <f>BK334</f>
        <v>0</v>
      </c>
      <c r="K334" s="178"/>
      <c r="L334" s="183"/>
      <c r="M334" s="184"/>
      <c r="N334" s="185"/>
      <c r="O334" s="185"/>
      <c r="P334" s="186">
        <f>SUM(P335:P336)</f>
        <v>0</v>
      </c>
      <c r="Q334" s="185"/>
      <c r="R334" s="186">
        <f>SUM(R335:R336)</f>
        <v>0</v>
      </c>
      <c r="S334" s="185"/>
      <c r="T334" s="187">
        <f>SUM(T335:T336)</f>
        <v>0</v>
      </c>
      <c r="AR334" s="188" t="s">
        <v>85</v>
      </c>
      <c r="AT334" s="189" t="s">
        <v>76</v>
      </c>
      <c r="AU334" s="189" t="s">
        <v>85</v>
      </c>
      <c r="AY334" s="188" t="s">
        <v>209</v>
      </c>
      <c r="BK334" s="190">
        <f>SUM(BK335:BK336)</f>
        <v>0</v>
      </c>
    </row>
    <row r="335" spans="1:65" s="2" customFormat="1" ht="16.5" customHeight="1">
      <c r="A335" s="35"/>
      <c r="B335" s="36"/>
      <c r="C335" s="193" t="s">
        <v>1157</v>
      </c>
      <c r="D335" s="193" t="s">
        <v>214</v>
      </c>
      <c r="E335" s="194" t="s">
        <v>10363</v>
      </c>
      <c r="F335" s="195" t="s">
        <v>10295</v>
      </c>
      <c r="G335" s="196" t="s">
        <v>2761</v>
      </c>
      <c r="H335" s="197">
        <v>1</v>
      </c>
      <c r="I335" s="198"/>
      <c r="J335" s="199">
        <f>ROUND(I335*H335,2)</f>
        <v>0</v>
      </c>
      <c r="K335" s="200"/>
      <c r="L335" s="40"/>
      <c r="M335" s="201" t="s">
        <v>1</v>
      </c>
      <c r="N335" s="202" t="s">
        <v>42</v>
      </c>
      <c r="O335" s="72"/>
      <c r="P335" s="203">
        <f>O335*H335</f>
        <v>0</v>
      </c>
      <c r="Q335" s="203">
        <v>0</v>
      </c>
      <c r="R335" s="203">
        <f>Q335*H335</f>
        <v>0</v>
      </c>
      <c r="S335" s="203">
        <v>0</v>
      </c>
      <c r="T335" s="204">
        <f>S335*H335</f>
        <v>0</v>
      </c>
      <c r="U335" s="35"/>
      <c r="V335" s="35"/>
      <c r="W335" s="35"/>
      <c r="X335" s="35"/>
      <c r="Y335" s="35"/>
      <c r="Z335" s="35"/>
      <c r="AA335" s="35"/>
      <c r="AB335" s="35"/>
      <c r="AC335" s="35"/>
      <c r="AD335" s="35"/>
      <c r="AE335" s="35"/>
      <c r="AR335" s="205" t="s">
        <v>218</v>
      </c>
      <c r="AT335" s="205" t="s">
        <v>214</v>
      </c>
      <c r="AU335" s="205" t="s">
        <v>87</v>
      </c>
      <c r="AY335" s="18" t="s">
        <v>209</v>
      </c>
      <c r="BE335" s="206">
        <f>IF(N335="základní",J335,0)</f>
        <v>0</v>
      </c>
      <c r="BF335" s="206">
        <f>IF(N335="snížená",J335,0)</f>
        <v>0</v>
      </c>
      <c r="BG335" s="206">
        <f>IF(N335="zákl. přenesená",J335,0)</f>
        <v>0</v>
      </c>
      <c r="BH335" s="206">
        <f>IF(N335="sníž. přenesená",J335,0)</f>
        <v>0</v>
      </c>
      <c r="BI335" s="206">
        <f>IF(N335="nulová",J335,0)</f>
        <v>0</v>
      </c>
      <c r="BJ335" s="18" t="s">
        <v>85</v>
      </c>
      <c r="BK335" s="206">
        <f>ROUND(I335*H335,2)</f>
        <v>0</v>
      </c>
      <c r="BL335" s="18" t="s">
        <v>218</v>
      </c>
      <c r="BM335" s="205" t="s">
        <v>10364</v>
      </c>
    </row>
    <row r="336" spans="1:65" s="2" customFormat="1" ht="16.5" customHeight="1">
      <c r="A336" s="35"/>
      <c r="B336" s="36"/>
      <c r="C336" s="193" t="s">
        <v>1162</v>
      </c>
      <c r="D336" s="193" t="s">
        <v>214</v>
      </c>
      <c r="E336" s="194" t="s">
        <v>10365</v>
      </c>
      <c r="F336" s="195" t="s">
        <v>10323</v>
      </c>
      <c r="G336" s="196" t="s">
        <v>2761</v>
      </c>
      <c r="H336" s="197">
        <v>1</v>
      </c>
      <c r="I336" s="198"/>
      <c r="J336" s="199">
        <f>ROUND(I336*H336,2)</f>
        <v>0</v>
      </c>
      <c r="K336" s="200"/>
      <c r="L336" s="40"/>
      <c r="M336" s="201" t="s">
        <v>1</v>
      </c>
      <c r="N336" s="202" t="s">
        <v>42</v>
      </c>
      <c r="O336" s="72"/>
      <c r="P336" s="203">
        <f>O336*H336</f>
        <v>0</v>
      </c>
      <c r="Q336" s="203">
        <v>0</v>
      </c>
      <c r="R336" s="203">
        <f>Q336*H336</f>
        <v>0</v>
      </c>
      <c r="S336" s="203">
        <v>0</v>
      </c>
      <c r="T336" s="204">
        <f>S336*H336</f>
        <v>0</v>
      </c>
      <c r="U336" s="35"/>
      <c r="V336" s="35"/>
      <c r="W336" s="35"/>
      <c r="X336" s="35"/>
      <c r="Y336" s="35"/>
      <c r="Z336" s="35"/>
      <c r="AA336" s="35"/>
      <c r="AB336" s="35"/>
      <c r="AC336" s="35"/>
      <c r="AD336" s="35"/>
      <c r="AE336" s="35"/>
      <c r="AR336" s="205" t="s">
        <v>218</v>
      </c>
      <c r="AT336" s="205" t="s">
        <v>214</v>
      </c>
      <c r="AU336" s="205" t="s">
        <v>87</v>
      </c>
      <c r="AY336" s="18" t="s">
        <v>209</v>
      </c>
      <c r="BE336" s="206">
        <f>IF(N336="základní",J336,0)</f>
        <v>0</v>
      </c>
      <c r="BF336" s="206">
        <f>IF(N336="snížená",J336,0)</f>
        <v>0</v>
      </c>
      <c r="BG336" s="206">
        <f>IF(N336="zákl. přenesená",J336,0)</f>
        <v>0</v>
      </c>
      <c r="BH336" s="206">
        <f>IF(N336="sníž. přenesená",J336,0)</f>
        <v>0</v>
      </c>
      <c r="BI336" s="206">
        <f>IF(N336="nulová",J336,0)</f>
        <v>0</v>
      </c>
      <c r="BJ336" s="18" t="s">
        <v>85</v>
      </c>
      <c r="BK336" s="206">
        <f>ROUND(I336*H336,2)</f>
        <v>0</v>
      </c>
      <c r="BL336" s="18" t="s">
        <v>218</v>
      </c>
      <c r="BM336" s="205" t="s">
        <v>10366</v>
      </c>
    </row>
    <row r="337" spans="1:65" s="12" customFormat="1" ht="22.9" customHeight="1">
      <c r="B337" s="177"/>
      <c r="C337" s="178"/>
      <c r="D337" s="179" t="s">
        <v>76</v>
      </c>
      <c r="E337" s="191" t="s">
        <v>10367</v>
      </c>
      <c r="F337" s="191" t="s">
        <v>10368</v>
      </c>
      <c r="G337" s="178"/>
      <c r="H337" s="178"/>
      <c r="I337" s="181"/>
      <c r="J337" s="192">
        <f>BK337</f>
        <v>0</v>
      </c>
      <c r="K337" s="178"/>
      <c r="L337" s="183"/>
      <c r="M337" s="184"/>
      <c r="N337" s="185"/>
      <c r="O337" s="185"/>
      <c r="P337" s="186">
        <f>SUM(P338:P342)</f>
        <v>0</v>
      </c>
      <c r="Q337" s="185"/>
      <c r="R337" s="186">
        <f>SUM(R338:R342)</f>
        <v>0</v>
      </c>
      <c r="S337" s="185"/>
      <c r="T337" s="187">
        <f>SUM(T338:T342)</f>
        <v>0</v>
      </c>
      <c r="AR337" s="188" t="s">
        <v>85</v>
      </c>
      <c r="AT337" s="189" t="s">
        <v>76</v>
      </c>
      <c r="AU337" s="189" t="s">
        <v>85</v>
      </c>
      <c r="AY337" s="188" t="s">
        <v>209</v>
      </c>
      <c r="BK337" s="190">
        <f>SUM(BK338:BK342)</f>
        <v>0</v>
      </c>
    </row>
    <row r="338" spans="1:65" s="2" customFormat="1" ht="16.5" customHeight="1">
      <c r="A338" s="35"/>
      <c r="B338" s="36"/>
      <c r="C338" s="193" t="s">
        <v>1173</v>
      </c>
      <c r="D338" s="193" t="s">
        <v>214</v>
      </c>
      <c r="E338" s="194" t="s">
        <v>10369</v>
      </c>
      <c r="F338" s="195" t="s">
        <v>10295</v>
      </c>
      <c r="G338" s="196" t="s">
        <v>2761</v>
      </c>
      <c r="H338" s="197">
        <v>3</v>
      </c>
      <c r="I338" s="198"/>
      <c r="J338" s="199">
        <f>ROUND(I338*H338,2)</f>
        <v>0</v>
      </c>
      <c r="K338" s="200"/>
      <c r="L338" s="40"/>
      <c r="M338" s="201" t="s">
        <v>1</v>
      </c>
      <c r="N338" s="202" t="s">
        <v>42</v>
      </c>
      <c r="O338" s="72"/>
      <c r="P338" s="203">
        <f>O338*H338</f>
        <v>0</v>
      </c>
      <c r="Q338" s="203">
        <v>0</v>
      </c>
      <c r="R338" s="203">
        <f>Q338*H338</f>
        <v>0</v>
      </c>
      <c r="S338" s="203">
        <v>0</v>
      </c>
      <c r="T338" s="204">
        <f>S338*H338</f>
        <v>0</v>
      </c>
      <c r="U338" s="35"/>
      <c r="V338" s="35"/>
      <c r="W338" s="35"/>
      <c r="X338" s="35"/>
      <c r="Y338" s="35"/>
      <c r="Z338" s="35"/>
      <c r="AA338" s="35"/>
      <c r="AB338" s="35"/>
      <c r="AC338" s="35"/>
      <c r="AD338" s="35"/>
      <c r="AE338" s="35"/>
      <c r="AR338" s="205" t="s">
        <v>218</v>
      </c>
      <c r="AT338" s="205" t="s">
        <v>214</v>
      </c>
      <c r="AU338" s="205" t="s">
        <v>87</v>
      </c>
      <c r="AY338" s="18" t="s">
        <v>209</v>
      </c>
      <c r="BE338" s="206">
        <f>IF(N338="základní",J338,0)</f>
        <v>0</v>
      </c>
      <c r="BF338" s="206">
        <f>IF(N338="snížená",J338,0)</f>
        <v>0</v>
      </c>
      <c r="BG338" s="206">
        <f>IF(N338="zákl. přenesená",J338,0)</f>
        <v>0</v>
      </c>
      <c r="BH338" s="206">
        <f>IF(N338="sníž. přenesená",J338,0)</f>
        <v>0</v>
      </c>
      <c r="BI338" s="206">
        <f>IF(N338="nulová",J338,0)</f>
        <v>0</v>
      </c>
      <c r="BJ338" s="18" t="s">
        <v>85</v>
      </c>
      <c r="BK338" s="206">
        <f>ROUND(I338*H338,2)</f>
        <v>0</v>
      </c>
      <c r="BL338" s="18" t="s">
        <v>218</v>
      </c>
      <c r="BM338" s="205" t="s">
        <v>10370</v>
      </c>
    </row>
    <row r="339" spans="1:65" s="2" customFormat="1" ht="16.5" customHeight="1">
      <c r="A339" s="35"/>
      <c r="B339" s="36"/>
      <c r="C339" s="193" t="s">
        <v>1170</v>
      </c>
      <c r="D339" s="193" t="s">
        <v>214</v>
      </c>
      <c r="E339" s="194" t="s">
        <v>10371</v>
      </c>
      <c r="F339" s="195" t="s">
        <v>10335</v>
      </c>
      <c r="G339" s="196" t="s">
        <v>2761</v>
      </c>
      <c r="H339" s="197">
        <v>2</v>
      </c>
      <c r="I339" s="198"/>
      <c r="J339" s="199">
        <f>ROUND(I339*H339,2)</f>
        <v>0</v>
      </c>
      <c r="K339" s="200"/>
      <c r="L339" s="40"/>
      <c r="M339" s="201" t="s">
        <v>1</v>
      </c>
      <c r="N339" s="202" t="s">
        <v>42</v>
      </c>
      <c r="O339" s="72"/>
      <c r="P339" s="203">
        <f>O339*H339</f>
        <v>0</v>
      </c>
      <c r="Q339" s="203">
        <v>0</v>
      </c>
      <c r="R339" s="203">
        <f>Q339*H339</f>
        <v>0</v>
      </c>
      <c r="S339" s="203">
        <v>0</v>
      </c>
      <c r="T339" s="204">
        <f>S339*H339</f>
        <v>0</v>
      </c>
      <c r="U339" s="35"/>
      <c r="V339" s="35"/>
      <c r="W339" s="35"/>
      <c r="X339" s="35"/>
      <c r="Y339" s="35"/>
      <c r="Z339" s="35"/>
      <c r="AA339" s="35"/>
      <c r="AB339" s="35"/>
      <c r="AC339" s="35"/>
      <c r="AD339" s="35"/>
      <c r="AE339" s="35"/>
      <c r="AR339" s="205" t="s">
        <v>218</v>
      </c>
      <c r="AT339" s="205" t="s">
        <v>214</v>
      </c>
      <c r="AU339" s="205" t="s">
        <v>87</v>
      </c>
      <c r="AY339" s="18" t="s">
        <v>209</v>
      </c>
      <c r="BE339" s="206">
        <f>IF(N339="základní",J339,0)</f>
        <v>0</v>
      </c>
      <c r="BF339" s="206">
        <f>IF(N339="snížená",J339,0)</f>
        <v>0</v>
      </c>
      <c r="BG339" s="206">
        <f>IF(N339="zákl. přenesená",J339,0)</f>
        <v>0</v>
      </c>
      <c r="BH339" s="206">
        <f>IF(N339="sníž. přenesená",J339,0)</f>
        <v>0</v>
      </c>
      <c r="BI339" s="206">
        <f>IF(N339="nulová",J339,0)</f>
        <v>0</v>
      </c>
      <c r="BJ339" s="18" t="s">
        <v>85</v>
      </c>
      <c r="BK339" s="206">
        <f>ROUND(I339*H339,2)</f>
        <v>0</v>
      </c>
      <c r="BL339" s="18" t="s">
        <v>218</v>
      </c>
      <c r="BM339" s="205" t="s">
        <v>10372</v>
      </c>
    </row>
    <row r="340" spans="1:65" s="2" customFormat="1" ht="16.5" customHeight="1">
      <c r="A340" s="35"/>
      <c r="B340" s="36"/>
      <c r="C340" s="193" t="s">
        <v>1173</v>
      </c>
      <c r="D340" s="193" t="s">
        <v>214</v>
      </c>
      <c r="E340" s="194" t="s">
        <v>10373</v>
      </c>
      <c r="F340" s="195" t="s">
        <v>10301</v>
      </c>
      <c r="G340" s="196" t="s">
        <v>2761</v>
      </c>
      <c r="H340" s="197">
        <v>10</v>
      </c>
      <c r="I340" s="198"/>
      <c r="J340" s="199">
        <f>ROUND(I340*H340,2)</f>
        <v>0</v>
      </c>
      <c r="K340" s="200"/>
      <c r="L340" s="40"/>
      <c r="M340" s="201" t="s">
        <v>1</v>
      </c>
      <c r="N340" s="202" t="s">
        <v>42</v>
      </c>
      <c r="O340" s="72"/>
      <c r="P340" s="203">
        <f>O340*H340</f>
        <v>0</v>
      </c>
      <c r="Q340" s="203">
        <v>0</v>
      </c>
      <c r="R340" s="203">
        <f>Q340*H340</f>
        <v>0</v>
      </c>
      <c r="S340" s="203">
        <v>0</v>
      </c>
      <c r="T340" s="204">
        <f>S340*H340</f>
        <v>0</v>
      </c>
      <c r="U340" s="35"/>
      <c r="V340" s="35"/>
      <c r="W340" s="35"/>
      <c r="X340" s="35"/>
      <c r="Y340" s="35"/>
      <c r="Z340" s="35"/>
      <c r="AA340" s="35"/>
      <c r="AB340" s="35"/>
      <c r="AC340" s="35"/>
      <c r="AD340" s="35"/>
      <c r="AE340" s="35"/>
      <c r="AR340" s="205" t="s">
        <v>218</v>
      </c>
      <c r="AT340" s="205" t="s">
        <v>214</v>
      </c>
      <c r="AU340" s="205" t="s">
        <v>87</v>
      </c>
      <c r="AY340" s="18" t="s">
        <v>209</v>
      </c>
      <c r="BE340" s="206">
        <f>IF(N340="základní",J340,0)</f>
        <v>0</v>
      </c>
      <c r="BF340" s="206">
        <f>IF(N340="snížená",J340,0)</f>
        <v>0</v>
      </c>
      <c r="BG340" s="206">
        <f>IF(N340="zákl. přenesená",J340,0)</f>
        <v>0</v>
      </c>
      <c r="BH340" s="206">
        <f>IF(N340="sníž. přenesená",J340,0)</f>
        <v>0</v>
      </c>
      <c r="BI340" s="206">
        <f>IF(N340="nulová",J340,0)</f>
        <v>0</v>
      </c>
      <c r="BJ340" s="18" t="s">
        <v>85</v>
      </c>
      <c r="BK340" s="206">
        <f>ROUND(I340*H340,2)</f>
        <v>0</v>
      </c>
      <c r="BL340" s="18" t="s">
        <v>218</v>
      </c>
      <c r="BM340" s="205" t="s">
        <v>10374</v>
      </c>
    </row>
    <row r="341" spans="1:65" s="2" customFormat="1" ht="16.5" customHeight="1">
      <c r="A341" s="35"/>
      <c r="B341" s="36"/>
      <c r="C341" s="193" t="s">
        <v>1178</v>
      </c>
      <c r="D341" s="193" t="s">
        <v>214</v>
      </c>
      <c r="E341" s="194" t="s">
        <v>10375</v>
      </c>
      <c r="F341" s="195" t="s">
        <v>10304</v>
      </c>
      <c r="G341" s="196" t="s">
        <v>2761</v>
      </c>
      <c r="H341" s="197">
        <v>12</v>
      </c>
      <c r="I341" s="198"/>
      <c r="J341" s="199">
        <f>ROUND(I341*H341,2)</f>
        <v>0</v>
      </c>
      <c r="K341" s="200"/>
      <c r="L341" s="40"/>
      <c r="M341" s="201" t="s">
        <v>1</v>
      </c>
      <c r="N341" s="202" t="s">
        <v>42</v>
      </c>
      <c r="O341" s="72"/>
      <c r="P341" s="203">
        <f>O341*H341</f>
        <v>0</v>
      </c>
      <c r="Q341" s="203">
        <v>0</v>
      </c>
      <c r="R341" s="203">
        <f>Q341*H341</f>
        <v>0</v>
      </c>
      <c r="S341" s="203">
        <v>0</v>
      </c>
      <c r="T341" s="204">
        <f>S341*H341</f>
        <v>0</v>
      </c>
      <c r="U341" s="35"/>
      <c r="V341" s="35"/>
      <c r="W341" s="35"/>
      <c r="X341" s="35"/>
      <c r="Y341" s="35"/>
      <c r="Z341" s="35"/>
      <c r="AA341" s="35"/>
      <c r="AB341" s="35"/>
      <c r="AC341" s="35"/>
      <c r="AD341" s="35"/>
      <c r="AE341" s="35"/>
      <c r="AR341" s="205" t="s">
        <v>218</v>
      </c>
      <c r="AT341" s="205" t="s">
        <v>214</v>
      </c>
      <c r="AU341" s="205" t="s">
        <v>87</v>
      </c>
      <c r="AY341" s="18" t="s">
        <v>209</v>
      </c>
      <c r="BE341" s="206">
        <f>IF(N341="základní",J341,0)</f>
        <v>0</v>
      </c>
      <c r="BF341" s="206">
        <f>IF(N341="snížená",J341,0)</f>
        <v>0</v>
      </c>
      <c r="BG341" s="206">
        <f>IF(N341="zákl. přenesená",J341,0)</f>
        <v>0</v>
      </c>
      <c r="BH341" s="206">
        <f>IF(N341="sníž. přenesená",J341,0)</f>
        <v>0</v>
      </c>
      <c r="BI341" s="206">
        <f>IF(N341="nulová",J341,0)</f>
        <v>0</v>
      </c>
      <c r="BJ341" s="18" t="s">
        <v>85</v>
      </c>
      <c r="BK341" s="206">
        <f>ROUND(I341*H341,2)</f>
        <v>0</v>
      </c>
      <c r="BL341" s="18" t="s">
        <v>218</v>
      </c>
      <c r="BM341" s="205" t="s">
        <v>10376</v>
      </c>
    </row>
    <row r="342" spans="1:65" s="2" customFormat="1" ht="16.5" customHeight="1">
      <c r="A342" s="35"/>
      <c r="B342" s="36"/>
      <c r="C342" s="193" t="s">
        <v>1181</v>
      </c>
      <c r="D342" s="193" t="s">
        <v>214</v>
      </c>
      <c r="E342" s="194" t="s">
        <v>10377</v>
      </c>
      <c r="F342" s="195" t="s">
        <v>10359</v>
      </c>
      <c r="G342" s="196" t="s">
        <v>2761</v>
      </c>
      <c r="H342" s="197">
        <v>4</v>
      </c>
      <c r="I342" s="198"/>
      <c r="J342" s="199">
        <f>ROUND(I342*H342,2)</f>
        <v>0</v>
      </c>
      <c r="K342" s="200"/>
      <c r="L342" s="40"/>
      <c r="M342" s="201" t="s">
        <v>1</v>
      </c>
      <c r="N342" s="202" t="s">
        <v>42</v>
      </c>
      <c r="O342" s="72"/>
      <c r="P342" s="203">
        <f>O342*H342</f>
        <v>0</v>
      </c>
      <c r="Q342" s="203">
        <v>0</v>
      </c>
      <c r="R342" s="203">
        <f>Q342*H342</f>
        <v>0</v>
      </c>
      <c r="S342" s="203">
        <v>0</v>
      </c>
      <c r="T342" s="204">
        <f>S342*H342</f>
        <v>0</v>
      </c>
      <c r="U342" s="35"/>
      <c r="V342" s="35"/>
      <c r="W342" s="35"/>
      <c r="X342" s="35"/>
      <c r="Y342" s="35"/>
      <c r="Z342" s="35"/>
      <c r="AA342" s="35"/>
      <c r="AB342" s="35"/>
      <c r="AC342" s="35"/>
      <c r="AD342" s="35"/>
      <c r="AE342" s="35"/>
      <c r="AR342" s="205" t="s">
        <v>218</v>
      </c>
      <c r="AT342" s="205" t="s">
        <v>214</v>
      </c>
      <c r="AU342" s="205" t="s">
        <v>87</v>
      </c>
      <c r="AY342" s="18" t="s">
        <v>209</v>
      </c>
      <c r="BE342" s="206">
        <f>IF(N342="základní",J342,0)</f>
        <v>0</v>
      </c>
      <c r="BF342" s="206">
        <f>IF(N342="snížená",J342,0)</f>
        <v>0</v>
      </c>
      <c r="BG342" s="206">
        <f>IF(N342="zákl. přenesená",J342,0)</f>
        <v>0</v>
      </c>
      <c r="BH342" s="206">
        <f>IF(N342="sníž. přenesená",J342,0)</f>
        <v>0</v>
      </c>
      <c r="BI342" s="206">
        <f>IF(N342="nulová",J342,0)</f>
        <v>0</v>
      </c>
      <c r="BJ342" s="18" t="s">
        <v>85</v>
      </c>
      <c r="BK342" s="206">
        <f>ROUND(I342*H342,2)</f>
        <v>0</v>
      </c>
      <c r="BL342" s="18" t="s">
        <v>218</v>
      </c>
      <c r="BM342" s="205" t="s">
        <v>10378</v>
      </c>
    </row>
    <row r="343" spans="1:65" s="12" customFormat="1" ht="22.9" customHeight="1">
      <c r="B343" s="177"/>
      <c r="C343" s="178"/>
      <c r="D343" s="179" t="s">
        <v>76</v>
      </c>
      <c r="E343" s="191" t="s">
        <v>10379</v>
      </c>
      <c r="F343" s="191" t="s">
        <v>10380</v>
      </c>
      <c r="G343" s="178"/>
      <c r="H343" s="178"/>
      <c r="I343" s="181"/>
      <c r="J343" s="192">
        <f>BK343</f>
        <v>0</v>
      </c>
      <c r="K343" s="178"/>
      <c r="L343" s="183"/>
      <c r="M343" s="184"/>
      <c r="N343" s="185"/>
      <c r="O343" s="185"/>
      <c r="P343" s="186">
        <f>SUM(P344:P346)</f>
        <v>0</v>
      </c>
      <c r="Q343" s="185"/>
      <c r="R343" s="186">
        <f>SUM(R344:R346)</f>
        <v>0</v>
      </c>
      <c r="S343" s="185"/>
      <c r="T343" s="187">
        <f>SUM(T344:T346)</f>
        <v>0</v>
      </c>
      <c r="AR343" s="188" t="s">
        <v>85</v>
      </c>
      <c r="AT343" s="189" t="s">
        <v>76</v>
      </c>
      <c r="AU343" s="189" t="s">
        <v>85</v>
      </c>
      <c r="AY343" s="188" t="s">
        <v>209</v>
      </c>
      <c r="BK343" s="190">
        <f>SUM(BK344:BK346)</f>
        <v>0</v>
      </c>
    </row>
    <row r="344" spans="1:65" s="2" customFormat="1" ht="16.5" customHeight="1">
      <c r="A344" s="35"/>
      <c r="B344" s="36"/>
      <c r="C344" s="193" t="s">
        <v>1186</v>
      </c>
      <c r="D344" s="193" t="s">
        <v>214</v>
      </c>
      <c r="E344" s="194" t="s">
        <v>10381</v>
      </c>
      <c r="F344" s="195" t="s">
        <v>10382</v>
      </c>
      <c r="G344" s="196" t="s">
        <v>2761</v>
      </c>
      <c r="H344" s="197">
        <v>1</v>
      </c>
      <c r="I344" s="198"/>
      <c r="J344" s="199">
        <f>ROUND(I344*H344,2)</f>
        <v>0</v>
      </c>
      <c r="K344" s="200"/>
      <c r="L344" s="40"/>
      <c r="M344" s="201" t="s">
        <v>1</v>
      </c>
      <c r="N344" s="202" t="s">
        <v>42</v>
      </c>
      <c r="O344" s="72"/>
      <c r="P344" s="203">
        <f>O344*H344</f>
        <v>0</v>
      </c>
      <c r="Q344" s="203">
        <v>0</v>
      </c>
      <c r="R344" s="203">
        <f>Q344*H344</f>
        <v>0</v>
      </c>
      <c r="S344" s="203">
        <v>0</v>
      </c>
      <c r="T344" s="204">
        <f>S344*H344</f>
        <v>0</v>
      </c>
      <c r="U344" s="35"/>
      <c r="V344" s="35"/>
      <c r="W344" s="35"/>
      <c r="X344" s="35"/>
      <c r="Y344" s="35"/>
      <c r="Z344" s="35"/>
      <c r="AA344" s="35"/>
      <c r="AB344" s="35"/>
      <c r="AC344" s="35"/>
      <c r="AD344" s="35"/>
      <c r="AE344" s="35"/>
      <c r="AR344" s="205" t="s">
        <v>218</v>
      </c>
      <c r="AT344" s="205" t="s">
        <v>214</v>
      </c>
      <c r="AU344" s="205" t="s">
        <v>87</v>
      </c>
      <c r="AY344" s="18" t="s">
        <v>209</v>
      </c>
      <c r="BE344" s="206">
        <f>IF(N344="základní",J344,0)</f>
        <v>0</v>
      </c>
      <c r="BF344" s="206">
        <f>IF(N344="snížená",J344,0)</f>
        <v>0</v>
      </c>
      <c r="BG344" s="206">
        <f>IF(N344="zákl. přenesená",J344,0)</f>
        <v>0</v>
      </c>
      <c r="BH344" s="206">
        <f>IF(N344="sníž. přenesená",J344,0)</f>
        <v>0</v>
      </c>
      <c r="BI344" s="206">
        <f>IF(N344="nulová",J344,0)</f>
        <v>0</v>
      </c>
      <c r="BJ344" s="18" t="s">
        <v>85</v>
      </c>
      <c r="BK344" s="206">
        <f>ROUND(I344*H344,2)</f>
        <v>0</v>
      </c>
      <c r="BL344" s="18" t="s">
        <v>218</v>
      </c>
      <c r="BM344" s="205" t="s">
        <v>10383</v>
      </c>
    </row>
    <row r="345" spans="1:65" s="2" customFormat="1" ht="16.5" customHeight="1">
      <c r="A345" s="35"/>
      <c r="B345" s="36"/>
      <c r="C345" s="193" t="s">
        <v>1189</v>
      </c>
      <c r="D345" s="193" t="s">
        <v>214</v>
      </c>
      <c r="E345" s="194" t="s">
        <v>10384</v>
      </c>
      <c r="F345" s="195" t="s">
        <v>10385</v>
      </c>
      <c r="G345" s="196" t="s">
        <v>2761</v>
      </c>
      <c r="H345" s="197">
        <v>26</v>
      </c>
      <c r="I345" s="198"/>
      <c r="J345" s="199">
        <f>ROUND(I345*H345,2)</f>
        <v>0</v>
      </c>
      <c r="K345" s="200"/>
      <c r="L345" s="40"/>
      <c r="M345" s="201" t="s">
        <v>1</v>
      </c>
      <c r="N345" s="202" t="s">
        <v>42</v>
      </c>
      <c r="O345" s="72"/>
      <c r="P345" s="203">
        <f>O345*H345</f>
        <v>0</v>
      </c>
      <c r="Q345" s="203">
        <v>0</v>
      </c>
      <c r="R345" s="203">
        <f>Q345*H345</f>
        <v>0</v>
      </c>
      <c r="S345" s="203">
        <v>0</v>
      </c>
      <c r="T345" s="204">
        <f>S345*H345</f>
        <v>0</v>
      </c>
      <c r="U345" s="35"/>
      <c r="V345" s="35"/>
      <c r="W345" s="35"/>
      <c r="X345" s="35"/>
      <c r="Y345" s="35"/>
      <c r="Z345" s="35"/>
      <c r="AA345" s="35"/>
      <c r="AB345" s="35"/>
      <c r="AC345" s="35"/>
      <c r="AD345" s="35"/>
      <c r="AE345" s="35"/>
      <c r="AR345" s="205" t="s">
        <v>218</v>
      </c>
      <c r="AT345" s="205" t="s">
        <v>214</v>
      </c>
      <c r="AU345" s="205" t="s">
        <v>87</v>
      </c>
      <c r="AY345" s="18" t="s">
        <v>209</v>
      </c>
      <c r="BE345" s="206">
        <f>IF(N345="základní",J345,0)</f>
        <v>0</v>
      </c>
      <c r="BF345" s="206">
        <f>IF(N345="snížená",J345,0)</f>
        <v>0</v>
      </c>
      <c r="BG345" s="206">
        <f>IF(N345="zákl. přenesená",J345,0)</f>
        <v>0</v>
      </c>
      <c r="BH345" s="206">
        <f>IF(N345="sníž. přenesená",J345,0)</f>
        <v>0</v>
      </c>
      <c r="BI345" s="206">
        <f>IF(N345="nulová",J345,0)</f>
        <v>0</v>
      </c>
      <c r="BJ345" s="18" t="s">
        <v>85</v>
      </c>
      <c r="BK345" s="206">
        <f>ROUND(I345*H345,2)</f>
        <v>0</v>
      </c>
      <c r="BL345" s="18" t="s">
        <v>218</v>
      </c>
      <c r="BM345" s="205" t="s">
        <v>10386</v>
      </c>
    </row>
    <row r="346" spans="1:65" s="2" customFormat="1" ht="16.5" customHeight="1">
      <c r="A346" s="35"/>
      <c r="B346" s="36"/>
      <c r="C346" s="193" t="s">
        <v>1194</v>
      </c>
      <c r="D346" s="193" t="s">
        <v>214</v>
      </c>
      <c r="E346" s="194" t="s">
        <v>10387</v>
      </c>
      <c r="F346" s="195" t="s">
        <v>10388</v>
      </c>
      <c r="G346" s="196" t="s">
        <v>2761</v>
      </c>
      <c r="H346" s="197">
        <v>48</v>
      </c>
      <c r="I346" s="198"/>
      <c r="J346" s="199">
        <f>ROUND(I346*H346,2)</f>
        <v>0</v>
      </c>
      <c r="K346" s="200"/>
      <c r="L346" s="40"/>
      <c r="M346" s="201" t="s">
        <v>1</v>
      </c>
      <c r="N346" s="202" t="s">
        <v>42</v>
      </c>
      <c r="O346" s="72"/>
      <c r="P346" s="203">
        <f>O346*H346</f>
        <v>0</v>
      </c>
      <c r="Q346" s="203">
        <v>0</v>
      </c>
      <c r="R346" s="203">
        <f>Q346*H346</f>
        <v>0</v>
      </c>
      <c r="S346" s="203">
        <v>0</v>
      </c>
      <c r="T346" s="204">
        <f>S346*H346</f>
        <v>0</v>
      </c>
      <c r="U346" s="35"/>
      <c r="V346" s="35"/>
      <c r="W346" s="35"/>
      <c r="X346" s="35"/>
      <c r="Y346" s="35"/>
      <c r="Z346" s="35"/>
      <c r="AA346" s="35"/>
      <c r="AB346" s="35"/>
      <c r="AC346" s="35"/>
      <c r="AD346" s="35"/>
      <c r="AE346" s="35"/>
      <c r="AR346" s="205" t="s">
        <v>218</v>
      </c>
      <c r="AT346" s="205" t="s">
        <v>214</v>
      </c>
      <c r="AU346" s="205" t="s">
        <v>87</v>
      </c>
      <c r="AY346" s="18" t="s">
        <v>209</v>
      </c>
      <c r="BE346" s="206">
        <f>IF(N346="základní",J346,0)</f>
        <v>0</v>
      </c>
      <c r="BF346" s="206">
        <f>IF(N346="snížená",J346,0)</f>
        <v>0</v>
      </c>
      <c r="BG346" s="206">
        <f>IF(N346="zákl. přenesená",J346,0)</f>
        <v>0</v>
      </c>
      <c r="BH346" s="206">
        <f>IF(N346="sníž. přenesená",J346,0)</f>
        <v>0</v>
      </c>
      <c r="BI346" s="206">
        <f>IF(N346="nulová",J346,0)</f>
        <v>0</v>
      </c>
      <c r="BJ346" s="18" t="s">
        <v>85</v>
      </c>
      <c r="BK346" s="206">
        <f>ROUND(I346*H346,2)</f>
        <v>0</v>
      </c>
      <c r="BL346" s="18" t="s">
        <v>218</v>
      </c>
      <c r="BM346" s="205" t="s">
        <v>10389</v>
      </c>
    </row>
    <row r="347" spans="1:65" s="12" customFormat="1" ht="22.9" customHeight="1">
      <c r="B347" s="177"/>
      <c r="C347" s="178"/>
      <c r="D347" s="179" t="s">
        <v>76</v>
      </c>
      <c r="E347" s="191" t="s">
        <v>10390</v>
      </c>
      <c r="F347" s="191" t="s">
        <v>10391</v>
      </c>
      <c r="G347" s="178"/>
      <c r="H347" s="178"/>
      <c r="I347" s="181"/>
      <c r="J347" s="192">
        <f>BK347</f>
        <v>0</v>
      </c>
      <c r="K347" s="178"/>
      <c r="L347" s="183"/>
      <c r="M347" s="184"/>
      <c r="N347" s="185"/>
      <c r="O347" s="185"/>
      <c r="P347" s="186">
        <f>SUM(P348:P349)</f>
        <v>0</v>
      </c>
      <c r="Q347" s="185"/>
      <c r="R347" s="186">
        <f>SUM(R348:R349)</f>
        <v>0</v>
      </c>
      <c r="S347" s="185"/>
      <c r="T347" s="187">
        <f>SUM(T348:T349)</f>
        <v>0</v>
      </c>
      <c r="AR347" s="188" t="s">
        <v>85</v>
      </c>
      <c r="AT347" s="189" t="s">
        <v>76</v>
      </c>
      <c r="AU347" s="189" t="s">
        <v>85</v>
      </c>
      <c r="AY347" s="188" t="s">
        <v>209</v>
      </c>
      <c r="BK347" s="190">
        <f>SUM(BK348:BK349)</f>
        <v>0</v>
      </c>
    </row>
    <row r="348" spans="1:65" s="2" customFormat="1" ht="16.5" customHeight="1">
      <c r="A348" s="35"/>
      <c r="B348" s="36"/>
      <c r="C348" s="193" t="s">
        <v>1197</v>
      </c>
      <c r="D348" s="193" t="s">
        <v>214</v>
      </c>
      <c r="E348" s="194" t="s">
        <v>10392</v>
      </c>
      <c r="F348" s="195" t="s">
        <v>10393</v>
      </c>
      <c r="G348" s="196" t="s">
        <v>2761</v>
      </c>
      <c r="H348" s="197">
        <v>36</v>
      </c>
      <c r="I348" s="198"/>
      <c r="J348" s="199">
        <f>ROUND(I348*H348,2)</f>
        <v>0</v>
      </c>
      <c r="K348" s="200"/>
      <c r="L348" s="40"/>
      <c r="M348" s="201" t="s">
        <v>1</v>
      </c>
      <c r="N348" s="202" t="s">
        <v>42</v>
      </c>
      <c r="O348" s="72"/>
      <c r="P348" s="203">
        <f>O348*H348</f>
        <v>0</v>
      </c>
      <c r="Q348" s="203">
        <v>0</v>
      </c>
      <c r="R348" s="203">
        <f>Q348*H348</f>
        <v>0</v>
      </c>
      <c r="S348" s="203">
        <v>0</v>
      </c>
      <c r="T348" s="204">
        <f>S348*H348</f>
        <v>0</v>
      </c>
      <c r="U348" s="35"/>
      <c r="V348" s="35"/>
      <c r="W348" s="35"/>
      <c r="X348" s="35"/>
      <c r="Y348" s="35"/>
      <c r="Z348" s="35"/>
      <c r="AA348" s="35"/>
      <c r="AB348" s="35"/>
      <c r="AC348" s="35"/>
      <c r="AD348" s="35"/>
      <c r="AE348" s="35"/>
      <c r="AR348" s="205" t="s">
        <v>218</v>
      </c>
      <c r="AT348" s="205" t="s">
        <v>214</v>
      </c>
      <c r="AU348" s="205" t="s">
        <v>87</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10394</v>
      </c>
    </row>
    <row r="349" spans="1:65" s="2" customFormat="1" ht="16.5" customHeight="1">
      <c r="A349" s="35"/>
      <c r="B349" s="36"/>
      <c r="C349" s="193" t="s">
        <v>1202</v>
      </c>
      <c r="D349" s="193" t="s">
        <v>214</v>
      </c>
      <c r="E349" s="194" t="s">
        <v>10395</v>
      </c>
      <c r="F349" s="195" t="s">
        <v>10327</v>
      </c>
      <c r="G349" s="196" t="s">
        <v>2761</v>
      </c>
      <c r="H349" s="197">
        <v>8</v>
      </c>
      <c r="I349" s="198"/>
      <c r="J349" s="199">
        <f>ROUND(I349*H349,2)</f>
        <v>0</v>
      </c>
      <c r="K349" s="200"/>
      <c r="L349" s="40"/>
      <c r="M349" s="201" t="s">
        <v>1</v>
      </c>
      <c r="N349" s="202" t="s">
        <v>42</v>
      </c>
      <c r="O349" s="72"/>
      <c r="P349" s="203">
        <f>O349*H349</f>
        <v>0</v>
      </c>
      <c r="Q349" s="203">
        <v>0</v>
      </c>
      <c r="R349" s="203">
        <f>Q349*H349</f>
        <v>0</v>
      </c>
      <c r="S349" s="203">
        <v>0</v>
      </c>
      <c r="T349" s="204">
        <f>S349*H349</f>
        <v>0</v>
      </c>
      <c r="U349" s="35"/>
      <c r="V349" s="35"/>
      <c r="W349" s="35"/>
      <c r="X349" s="35"/>
      <c r="Y349" s="35"/>
      <c r="Z349" s="35"/>
      <c r="AA349" s="35"/>
      <c r="AB349" s="35"/>
      <c r="AC349" s="35"/>
      <c r="AD349" s="35"/>
      <c r="AE349" s="35"/>
      <c r="AR349" s="205" t="s">
        <v>218</v>
      </c>
      <c r="AT349" s="205" t="s">
        <v>214</v>
      </c>
      <c r="AU349" s="205" t="s">
        <v>87</v>
      </c>
      <c r="AY349" s="18" t="s">
        <v>209</v>
      </c>
      <c r="BE349" s="206">
        <f>IF(N349="základní",J349,0)</f>
        <v>0</v>
      </c>
      <c r="BF349" s="206">
        <f>IF(N349="snížená",J349,0)</f>
        <v>0</v>
      </c>
      <c r="BG349" s="206">
        <f>IF(N349="zákl. přenesená",J349,0)</f>
        <v>0</v>
      </c>
      <c r="BH349" s="206">
        <f>IF(N349="sníž. přenesená",J349,0)</f>
        <v>0</v>
      </c>
      <c r="BI349" s="206">
        <f>IF(N349="nulová",J349,0)</f>
        <v>0</v>
      </c>
      <c r="BJ349" s="18" t="s">
        <v>85</v>
      </c>
      <c r="BK349" s="206">
        <f>ROUND(I349*H349,2)</f>
        <v>0</v>
      </c>
      <c r="BL349" s="18" t="s">
        <v>218</v>
      </c>
      <c r="BM349" s="205" t="s">
        <v>10396</v>
      </c>
    </row>
    <row r="350" spans="1:65" s="12" customFormat="1" ht="22.9" customHeight="1">
      <c r="B350" s="177"/>
      <c r="C350" s="178"/>
      <c r="D350" s="179" t="s">
        <v>76</v>
      </c>
      <c r="E350" s="191" t="s">
        <v>10397</v>
      </c>
      <c r="F350" s="191" t="s">
        <v>10398</v>
      </c>
      <c r="G350" s="178"/>
      <c r="H350" s="178"/>
      <c r="I350" s="181"/>
      <c r="J350" s="192">
        <f>BK350</f>
        <v>0</v>
      </c>
      <c r="K350" s="178"/>
      <c r="L350" s="183"/>
      <c r="M350" s="184"/>
      <c r="N350" s="185"/>
      <c r="O350" s="185"/>
      <c r="P350" s="186">
        <f>SUM(P351:P362)</f>
        <v>0</v>
      </c>
      <c r="Q350" s="185"/>
      <c r="R350" s="186">
        <f>SUM(R351:R362)</f>
        <v>0</v>
      </c>
      <c r="S350" s="185"/>
      <c r="T350" s="187">
        <f>SUM(T351:T362)</f>
        <v>0</v>
      </c>
      <c r="AR350" s="188" t="s">
        <v>85</v>
      </c>
      <c r="AT350" s="189" t="s">
        <v>76</v>
      </c>
      <c r="AU350" s="189" t="s">
        <v>85</v>
      </c>
      <c r="AY350" s="188" t="s">
        <v>209</v>
      </c>
      <c r="BK350" s="190">
        <f>SUM(BK351:BK362)</f>
        <v>0</v>
      </c>
    </row>
    <row r="351" spans="1:65" s="2" customFormat="1" ht="16.5" customHeight="1">
      <c r="A351" s="35"/>
      <c r="B351" s="36"/>
      <c r="C351" s="193" t="s">
        <v>1207</v>
      </c>
      <c r="D351" s="193" t="s">
        <v>214</v>
      </c>
      <c r="E351" s="194" t="s">
        <v>10399</v>
      </c>
      <c r="F351" s="195" t="s">
        <v>10400</v>
      </c>
      <c r="G351" s="196" t="s">
        <v>2761</v>
      </c>
      <c r="H351" s="197">
        <v>30</v>
      </c>
      <c r="I351" s="198"/>
      <c r="J351" s="199">
        <f>ROUND(I351*H351,2)</f>
        <v>0</v>
      </c>
      <c r="K351" s="200"/>
      <c r="L351" s="40"/>
      <c r="M351" s="201" t="s">
        <v>1</v>
      </c>
      <c r="N351" s="202" t="s">
        <v>42</v>
      </c>
      <c r="O351" s="72"/>
      <c r="P351" s="203">
        <f>O351*H351</f>
        <v>0</v>
      </c>
      <c r="Q351" s="203">
        <v>0</v>
      </c>
      <c r="R351" s="203">
        <f>Q351*H351</f>
        <v>0</v>
      </c>
      <c r="S351" s="203">
        <v>0</v>
      </c>
      <c r="T351" s="204">
        <f>S351*H351</f>
        <v>0</v>
      </c>
      <c r="U351" s="35"/>
      <c r="V351" s="35"/>
      <c r="W351" s="35"/>
      <c r="X351" s="35"/>
      <c r="Y351" s="35"/>
      <c r="Z351" s="35"/>
      <c r="AA351" s="35"/>
      <c r="AB351" s="35"/>
      <c r="AC351" s="35"/>
      <c r="AD351" s="35"/>
      <c r="AE351" s="35"/>
      <c r="AR351" s="205" t="s">
        <v>218</v>
      </c>
      <c r="AT351" s="205" t="s">
        <v>214</v>
      </c>
      <c r="AU351" s="205" t="s">
        <v>87</v>
      </c>
      <c r="AY351" s="18" t="s">
        <v>209</v>
      </c>
      <c r="BE351" s="206">
        <f>IF(N351="základní",J351,0)</f>
        <v>0</v>
      </c>
      <c r="BF351" s="206">
        <f>IF(N351="snížená",J351,0)</f>
        <v>0</v>
      </c>
      <c r="BG351" s="206">
        <f>IF(N351="zákl. přenesená",J351,0)</f>
        <v>0</v>
      </c>
      <c r="BH351" s="206">
        <f>IF(N351="sníž. přenesená",J351,0)</f>
        <v>0</v>
      </c>
      <c r="BI351" s="206">
        <f>IF(N351="nulová",J351,0)</f>
        <v>0</v>
      </c>
      <c r="BJ351" s="18" t="s">
        <v>85</v>
      </c>
      <c r="BK351" s="206">
        <f>ROUND(I351*H351,2)</f>
        <v>0</v>
      </c>
      <c r="BL351" s="18" t="s">
        <v>218</v>
      </c>
      <c r="BM351" s="205" t="s">
        <v>10401</v>
      </c>
    </row>
    <row r="352" spans="1:65" s="2" customFormat="1" ht="16.5" customHeight="1">
      <c r="A352" s="35"/>
      <c r="B352" s="36"/>
      <c r="C352" s="193" t="s">
        <v>1211</v>
      </c>
      <c r="D352" s="193" t="s">
        <v>214</v>
      </c>
      <c r="E352" s="194" t="s">
        <v>10402</v>
      </c>
      <c r="F352" s="195" t="s">
        <v>10403</v>
      </c>
      <c r="G352" s="196" t="s">
        <v>2761</v>
      </c>
      <c r="H352" s="197">
        <v>12</v>
      </c>
      <c r="I352" s="198"/>
      <c r="J352" s="199">
        <f>ROUND(I352*H352,2)</f>
        <v>0</v>
      </c>
      <c r="K352" s="200"/>
      <c r="L352" s="40"/>
      <c r="M352" s="201" t="s">
        <v>1</v>
      </c>
      <c r="N352" s="202" t="s">
        <v>42</v>
      </c>
      <c r="O352" s="72"/>
      <c r="P352" s="203">
        <f>O352*H352</f>
        <v>0</v>
      </c>
      <c r="Q352" s="203">
        <v>0</v>
      </c>
      <c r="R352" s="203">
        <f>Q352*H352</f>
        <v>0</v>
      </c>
      <c r="S352" s="203">
        <v>0</v>
      </c>
      <c r="T352" s="204">
        <f>S352*H352</f>
        <v>0</v>
      </c>
      <c r="U352" s="35"/>
      <c r="V352" s="35"/>
      <c r="W352" s="35"/>
      <c r="X352" s="35"/>
      <c r="Y352" s="35"/>
      <c r="Z352" s="35"/>
      <c r="AA352" s="35"/>
      <c r="AB352" s="35"/>
      <c r="AC352" s="35"/>
      <c r="AD352" s="35"/>
      <c r="AE352" s="35"/>
      <c r="AR352" s="205" t="s">
        <v>218</v>
      </c>
      <c r="AT352" s="205" t="s">
        <v>214</v>
      </c>
      <c r="AU352" s="205" t="s">
        <v>87</v>
      </c>
      <c r="AY352" s="18" t="s">
        <v>209</v>
      </c>
      <c r="BE352" s="206">
        <f>IF(N352="základní",J352,0)</f>
        <v>0</v>
      </c>
      <c r="BF352" s="206">
        <f>IF(N352="snížená",J352,0)</f>
        <v>0</v>
      </c>
      <c r="BG352" s="206">
        <f>IF(N352="zákl. přenesená",J352,0)</f>
        <v>0</v>
      </c>
      <c r="BH352" s="206">
        <f>IF(N352="sníž. přenesená",J352,0)</f>
        <v>0</v>
      </c>
      <c r="BI352" s="206">
        <f>IF(N352="nulová",J352,0)</f>
        <v>0</v>
      </c>
      <c r="BJ352" s="18" t="s">
        <v>85</v>
      </c>
      <c r="BK352" s="206">
        <f>ROUND(I352*H352,2)</f>
        <v>0</v>
      </c>
      <c r="BL352" s="18" t="s">
        <v>218</v>
      </c>
      <c r="BM352" s="205" t="s">
        <v>10404</v>
      </c>
    </row>
    <row r="353" spans="1:65" s="2" customFormat="1" ht="16.5" customHeight="1">
      <c r="A353" s="35"/>
      <c r="B353" s="36"/>
      <c r="C353" s="193" t="s">
        <v>1216</v>
      </c>
      <c r="D353" s="193" t="s">
        <v>214</v>
      </c>
      <c r="E353" s="194" t="s">
        <v>10405</v>
      </c>
      <c r="F353" s="195" t="s">
        <v>10406</v>
      </c>
      <c r="G353" s="196" t="s">
        <v>2761</v>
      </c>
      <c r="H353" s="197">
        <v>6</v>
      </c>
      <c r="I353" s="198"/>
      <c r="J353" s="199">
        <f>ROUND(I353*H353,2)</f>
        <v>0</v>
      </c>
      <c r="K353" s="200"/>
      <c r="L353" s="40"/>
      <c r="M353" s="201" t="s">
        <v>1</v>
      </c>
      <c r="N353" s="202" t="s">
        <v>42</v>
      </c>
      <c r="O353" s="72"/>
      <c r="P353" s="203">
        <f>O353*H353</f>
        <v>0</v>
      </c>
      <c r="Q353" s="203">
        <v>0</v>
      </c>
      <c r="R353" s="203">
        <f>Q353*H353</f>
        <v>0</v>
      </c>
      <c r="S353" s="203">
        <v>0</v>
      </c>
      <c r="T353" s="204">
        <f>S353*H353</f>
        <v>0</v>
      </c>
      <c r="U353" s="35"/>
      <c r="V353" s="35"/>
      <c r="W353" s="35"/>
      <c r="X353" s="35"/>
      <c r="Y353" s="35"/>
      <c r="Z353" s="35"/>
      <c r="AA353" s="35"/>
      <c r="AB353" s="35"/>
      <c r="AC353" s="35"/>
      <c r="AD353" s="35"/>
      <c r="AE353" s="35"/>
      <c r="AR353" s="205" t="s">
        <v>218</v>
      </c>
      <c r="AT353" s="205" t="s">
        <v>214</v>
      </c>
      <c r="AU353" s="205" t="s">
        <v>87</v>
      </c>
      <c r="AY353" s="18" t="s">
        <v>209</v>
      </c>
      <c r="BE353" s="206">
        <f>IF(N353="základní",J353,0)</f>
        <v>0</v>
      </c>
      <c r="BF353" s="206">
        <f>IF(N353="snížená",J353,0)</f>
        <v>0</v>
      </c>
      <c r="BG353" s="206">
        <f>IF(N353="zákl. přenesená",J353,0)</f>
        <v>0</v>
      </c>
      <c r="BH353" s="206">
        <f>IF(N353="sníž. přenesená",J353,0)</f>
        <v>0</v>
      </c>
      <c r="BI353" s="206">
        <f>IF(N353="nulová",J353,0)</f>
        <v>0</v>
      </c>
      <c r="BJ353" s="18" t="s">
        <v>85</v>
      </c>
      <c r="BK353" s="206">
        <f>ROUND(I353*H353,2)</f>
        <v>0</v>
      </c>
      <c r="BL353" s="18" t="s">
        <v>218</v>
      </c>
      <c r="BM353" s="205" t="s">
        <v>10407</v>
      </c>
    </row>
    <row r="354" spans="1:65" s="2" customFormat="1" ht="16.5" customHeight="1">
      <c r="A354" s="35"/>
      <c r="B354" s="36"/>
      <c r="C354" s="193" t="s">
        <v>1220</v>
      </c>
      <c r="D354" s="193" t="s">
        <v>214</v>
      </c>
      <c r="E354" s="194" t="s">
        <v>10408</v>
      </c>
      <c r="F354" s="195" t="s">
        <v>10409</v>
      </c>
      <c r="G354" s="196" t="s">
        <v>2761</v>
      </c>
      <c r="H354" s="197">
        <v>60</v>
      </c>
      <c r="I354" s="198"/>
      <c r="J354" s="199">
        <f>ROUND(I354*H354,2)</f>
        <v>0</v>
      </c>
      <c r="K354" s="200"/>
      <c r="L354" s="40"/>
      <c r="M354" s="201" t="s">
        <v>1</v>
      </c>
      <c r="N354" s="202" t="s">
        <v>42</v>
      </c>
      <c r="O354" s="72"/>
      <c r="P354" s="203">
        <f>O354*H354</f>
        <v>0</v>
      </c>
      <c r="Q354" s="203">
        <v>0</v>
      </c>
      <c r="R354" s="203">
        <f>Q354*H354</f>
        <v>0</v>
      </c>
      <c r="S354" s="203">
        <v>0</v>
      </c>
      <c r="T354" s="204">
        <f>S354*H354</f>
        <v>0</v>
      </c>
      <c r="U354" s="35"/>
      <c r="V354" s="35"/>
      <c r="W354" s="35"/>
      <c r="X354" s="35"/>
      <c r="Y354" s="35"/>
      <c r="Z354" s="35"/>
      <c r="AA354" s="35"/>
      <c r="AB354" s="35"/>
      <c r="AC354" s="35"/>
      <c r="AD354" s="35"/>
      <c r="AE354" s="35"/>
      <c r="AR354" s="205" t="s">
        <v>218</v>
      </c>
      <c r="AT354" s="205" t="s">
        <v>214</v>
      </c>
      <c r="AU354" s="205" t="s">
        <v>87</v>
      </c>
      <c r="AY354" s="18" t="s">
        <v>209</v>
      </c>
      <c r="BE354" s="206">
        <f>IF(N354="základní",J354,0)</f>
        <v>0</v>
      </c>
      <c r="BF354" s="206">
        <f>IF(N354="snížená",J354,0)</f>
        <v>0</v>
      </c>
      <c r="BG354" s="206">
        <f>IF(N354="zákl. přenesená",J354,0)</f>
        <v>0</v>
      </c>
      <c r="BH354" s="206">
        <f>IF(N354="sníž. přenesená",J354,0)</f>
        <v>0</v>
      </c>
      <c r="BI354" s="206">
        <f>IF(N354="nulová",J354,0)</f>
        <v>0</v>
      </c>
      <c r="BJ354" s="18" t="s">
        <v>85</v>
      </c>
      <c r="BK354" s="206">
        <f>ROUND(I354*H354,2)</f>
        <v>0</v>
      </c>
      <c r="BL354" s="18" t="s">
        <v>218</v>
      </c>
      <c r="BM354" s="205" t="s">
        <v>10410</v>
      </c>
    </row>
    <row r="355" spans="1:65" s="2" customFormat="1" ht="29.25">
      <c r="A355" s="35"/>
      <c r="B355" s="36"/>
      <c r="C355" s="37"/>
      <c r="D355" s="214" t="s">
        <v>807</v>
      </c>
      <c r="E355" s="37"/>
      <c r="F355" s="256" t="s">
        <v>10411</v>
      </c>
      <c r="G355" s="37"/>
      <c r="H355" s="37"/>
      <c r="I355" s="257"/>
      <c r="J355" s="37"/>
      <c r="K355" s="37"/>
      <c r="L355" s="40"/>
      <c r="M355" s="258"/>
      <c r="N355" s="259"/>
      <c r="O355" s="72"/>
      <c r="P355" s="72"/>
      <c r="Q355" s="72"/>
      <c r="R355" s="72"/>
      <c r="S355" s="72"/>
      <c r="T355" s="73"/>
      <c r="U355" s="35"/>
      <c r="V355" s="35"/>
      <c r="W355" s="35"/>
      <c r="X355" s="35"/>
      <c r="Y355" s="35"/>
      <c r="Z355" s="35"/>
      <c r="AA355" s="35"/>
      <c r="AB355" s="35"/>
      <c r="AC355" s="35"/>
      <c r="AD355" s="35"/>
      <c r="AE355" s="35"/>
      <c r="AT355" s="18" t="s">
        <v>807</v>
      </c>
      <c r="AU355" s="18" t="s">
        <v>87</v>
      </c>
    </row>
    <row r="356" spans="1:65" s="2" customFormat="1" ht="16.5" customHeight="1">
      <c r="A356" s="35"/>
      <c r="B356" s="36"/>
      <c r="C356" s="193" t="s">
        <v>1223</v>
      </c>
      <c r="D356" s="193" t="s">
        <v>214</v>
      </c>
      <c r="E356" s="194" t="s">
        <v>10412</v>
      </c>
      <c r="F356" s="195" t="s">
        <v>1091</v>
      </c>
      <c r="G356" s="196" t="s">
        <v>7332</v>
      </c>
      <c r="H356" s="274"/>
      <c r="I356" s="198"/>
      <c r="J356" s="199">
        <f t="shared" ref="J356:J361" si="40">ROUND(I356*H356,2)</f>
        <v>0</v>
      </c>
      <c r="K356" s="200"/>
      <c r="L356" s="40"/>
      <c r="M356" s="201" t="s">
        <v>1</v>
      </c>
      <c r="N356" s="202" t="s">
        <v>42</v>
      </c>
      <c r="O356" s="72"/>
      <c r="P356" s="203">
        <f t="shared" ref="P356:P361" si="41">O356*H356</f>
        <v>0</v>
      </c>
      <c r="Q356" s="203">
        <v>0</v>
      </c>
      <c r="R356" s="203">
        <f t="shared" ref="R356:R361" si="42">Q356*H356</f>
        <v>0</v>
      </c>
      <c r="S356" s="203">
        <v>0</v>
      </c>
      <c r="T356" s="204">
        <f t="shared" ref="T356:T361" si="43">S356*H356</f>
        <v>0</v>
      </c>
      <c r="U356" s="35"/>
      <c r="V356" s="35"/>
      <c r="W356" s="35"/>
      <c r="X356" s="35"/>
      <c r="Y356" s="35"/>
      <c r="Z356" s="35"/>
      <c r="AA356" s="35"/>
      <c r="AB356" s="35"/>
      <c r="AC356" s="35"/>
      <c r="AD356" s="35"/>
      <c r="AE356" s="35"/>
      <c r="AR356" s="205" t="s">
        <v>218</v>
      </c>
      <c r="AT356" s="205" t="s">
        <v>214</v>
      </c>
      <c r="AU356" s="205" t="s">
        <v>87</v>
      </c>
      <c r="AY356" s="18" t="s">
        <v>209</v>
      </c>
      <c r="BE356" s="206">
        <f t="shared" ref="BE356:BE361" si="44">IF(N356="základní",J356,0)</f>
        <v>0</v>
      </c>
      <c r="BF356" s="206">
        <f t="shared" ref="BF356:BF361" si="45">IF(N356="snížená",J356,0)</f>
        <v>0</v>
      </c>
      <c r="BG356" s="206">
        <f t="shared" ref="BG356:BG361" si="46">IF(N356="zákl. přenesená",J356,0)</f>
        <v>0</v>
      </c>
      <c r="BH356" s="206">
        <f t="shared" ref="BH356:BH361" si="47">IF(N356="sníž. přenesená",J356,0)</f>
        <v>0</v>
      </c>
      <c r="BI356" s="206">
        <f t="shared" ref="BI356:BI361" si="48">IF(N356="nulová",J356,0)</f>
        <v>0</v>
      </c>
      <c r="BJ356" s="18" t="s">
        <v>85</v>
      </c>
      <c r="BK356" s="206">
        <f t="shared" ref="BK356:BK361" si="49">ROUND(I356*H356,2)</f>
        <v>0</v>
      </c>
      <c r="BL356" s="18" t="s">
        <v>218</v>
      </c>
      <c r="BM356" s="205" t="s">
        <v>10413</v>
      </c>
    </row>
    <row r="357" spans="1:65" s="2" customFormat="1" ht="16.5" customHeight="1">
      <c r="A357" s="35"/>
      <c r="B357" s="36"/>
      <c r="C357" s="193" t="s">
        <v>1227</v>
      </c>
      <c r="D357" s="193" t="s">
        <v>214</v>
      </c>
      <c r="E357" s="194" t="s">
        <v>10414</v>
      </c>
      <c r="F357" s="195" t="s">
        <v>10415</v>
      </c>
      <c r="G357" s="196" t="s">
        <v>344</v>
      </c>
      <c r="H357" s="197">
        <v>60</v>
      </c>
      <c r="I357" s="198"/>
      <c r="J357" s="199">
        <f t="shared" si="40"/>
        <v>0</v>
      </c>
      <c r="K357" s="200"/>
      <c r="L357" s="40"/>
      <c r="M357" s="201" t="s">
        <v>1</v>
      </c>
      <c r="N357" s="202" t="s">
        <v>42</v>
      </c>
      <c r="O357" s="72"/>
      <c r="P357" s="203">
        <f t="shared" si="41"/>
        <v>0</v>
      </c>
      <c r="Q357" s="203">
        <v>0</v>
      </c>
      <c r="R357" s="203">
        <f t="shared" si="42"/>
        <v>0</v>
      </c>
      <c r="S357" s="203">
        <v>0</v>
      </c>
      <c r="T357" s="204">
        <f t="shared" si="43"/>
        <v>0</v>
      </c>
      <c r="U357" s="35"/>
      <c r="V357" s="35"/>
      <c r="W357" s="35"/>
      <c r="X357" s="35"/>
      <c r="Y357" s="35"/>
      <c r="Z357" s="35"/>
      <c r="AA357" s="35"/>
      <c r="AB357" s="35"/>
      <c r="AC357" s="35"/>
      <c r="AD357" s="35"/>
      <c r="AE357" s="35"/>
      <c r="AR357" s="205" t="s">
        <v>218</v>
      </c>
      <c r="AT357" s="205" t="s">
        <v>214</v>
      </c>
      <c r="AU357" s="205" t="s">
        <v>87</v>
      </c>
      <c r="AY357" s="18" t="s">
        <v>209</v>
      </c>
      <c r="BE357" s="206">
        <f t="shared" si="44"/>
        <v>0</v>
      </c>
      <c r="BF357" s="206">
        <f t="shared" si="45"/>
        <v>0</v>
      </c>
      <c r="BG357" s="206">
        <f t="shared" si="46"/>
        <v>0</v>
      </c>
      <c r="BH357" s="206">
        <f t="shared" si="47"/>
        <v>0</v>
      </c>
      <c r="BI357" s="206">
        <f t="shared" si="48"/>
        <v>0</v>
      </c>
      <c r="BJ357" s="18" t="s">
        <v>85</v>
      </c>
      <c r="BK357" s="206">
        <f t="shared" si="49"/>
        <v>0</v>
      </c>
      <c r="BL357" s="18" t="s">
        <v>218</v>
      </c>
      <c r="BM357" s="205" t="s">
        <v>10416</v>
      </c>
    </row>
    <row r="358" spans="1:65" s="2" customFormat="1" ht="16.5" customHeight="1">
      <c r="A358" s="35"/>
      <c r="B358" s="36"/>
      <c r="C358" s="193" t="s">
        <v>1230</v>
      </c>
      <c r="D358" s="193" t="s">
        <v>214</v>
      </c>
      <c r="E358" s="194" t="s">
        <v>10417</v>
      </c>
      <c r="F358" s="195" t="s">
        <v>10418</v>
      </c>
      <c r="G358" s="196" t="s">
        <v>344</v>
      </c>
      <c r="H358" s="197">
        <v>50</v>
      </c>
      <c r="I358" s="198"/>
      <c r="J358" s="199">
        <f t="shared" si="40"/>
        <v>0</v>
      </c>
      <c r="K358" s="200"/>
      <c r="L358" s="40"/>
      <c r="M358" s="201" t="s">
        <v>1</v>
      </c>
      <c r="N358" s="202" t="s">
        <v>42</v>
      </c>
      <c r="O358" s="72"/>
      <c r="P358" s="203">
        <f t="shared" si="41"/>
        <v>0</v>
      </c>
      <c r="Q358" s="203">
        <v>0</v>
      </c>
      <c r="R358" s="203">
        <f t="shared" si="42"/>
        <v>0</v>
      </c>
      <c r="S358" s="203">
        <v>0</v>
      </c>
      <c r="T358" s="204">
        <f t="shared" si="43"/>
        <v>0</v>
      </c>
      <c r="U358" s="35"/>
      <c r="V358" s="35"/>
      <c r="W358" s="35"/>
      <c r="X358" s="35"/>
      <c r="Y358" s="35"/>
      <c r="Z358" s="35"/>
      <c r="AA358" s="35"/>
      <c r="AB358" s="35"/>
      <c r="AC358" s="35"/>
      <c r="AD358" s="35"/>
      <c r="AE358" s="35"/>
      <c r="AR358" s="205" t="s">
        <v>218</v>
      </c>
      <c r="AT358" s="205" t="s">
        <v>214</v>
      </c>
      <c r="AU358" s="205" t="s">
        <v>87</v>
      </c>
      <c r="AY358" s="18" t="s">
        <v>209</v>
      </c>
      <c r="BE358" s="206">
        <f t="shared" si="44"/>
        <v>0</v>
      </c>
      <c r="BF358" s="206">
        <f t="shared" si="45"/>
        <v>0</v>
      </c>
      <c r="BG358" s="206">
        <f t="shared" si="46"/>
        <v>0</v>
      </c>
      <c r="BH358" s="206">
        <f t="shared" si="47"/>
        <v>0</v>
      </c>
      <c r="BI358" s="206">
        <f t="shared" si="48"/>
        <v>0</v>
      </c>
      <c r="BJ358" s="18" t="s">
        <v>85</v>
      </c>
      <c r="BK358" s="206">
        <f t="shared" si="49"/>
        <v>0</v>
      </c>
      <c r="BL358" s="18" t="s">
        <v>218</v>
      </c>
      <c r="BM358" s="205" t="s">
        <v>10419</v>
      </c>
    </row>
    <row r="359" spans="1:65" s="2" customFormat="1" ht="16.5" customHeight="1">
      <c r="A359" s="35"/>
      <c r="B359" s="36"/>
      <c r="C359" s="193" t="s">
        <v>1235</v>
      </c>
      <c r="D359" s="193" t="s">
        <v>214</v>
      </c>
      <c r="E359" s="194" t="s">
        <v>10420</v>
      </c>
      <c r="F359" s="195" t="s">
        <v>10421</v>
      </c>
      <c r="G359" s="196" t="s">
        <v>344</v>
      </c>
      <c r="H359" s="197">
        <v>60</v>
      </c>
      <c r="I359" s="198"/>
      <c r="J359" s="199">
        <f t="shared" si="40"/>
        <v>0</v>
      </c>
      <c r="K359" s="200"/>
      <c r="L359" s="40"/>
      <c r="M359" s="201" t="s">
        <v>1</v>
      </c>
      <c r="N359" s="202" t="s">
        <v>42</v>
      </c>
      <c r="O359" s="72"/>
      <c r="P359" s="203">
        <f t="shared" si="41"/>
        <v>0</v>
      </c>
      <c r="Q359" s="203">
        <v>0</v>
      </c>
      <c r="R359" s="203">
        <f t="shared" si="42"/>
        <v>0</v>
      </c>
      <c r="S359" s="203">
        <v>0</v>
      </c>
      <c r="T359" s="204">
        <f t="shared" si="43"/>
        <v>0</v>
      </c>
      <c r="U359" s="35"/>
      <c r="V359" s="35"/>
      <c r="W359" s="35"/>
      <c r="X359" s="35"/>
      <c r="Y359" s="35"/>
      <c r="Z359" s="35"/>
      <c r="AA359" s="35"/>
      <c r="AB359" s="35"/>
      <c r="AC359" s="35"/>
      <c r="AD359" s="35"/>
      <c r="AE359" s="35"/>
      <c r="AR359" s="205" t="s">
        <v>218</v>
      </c>
      <c r="AT359" s="205" t="s">
        <v>214</v>
      </c>
      <c r="AU359" s="205" t="s">
        <v>87</v>
      </c>
      <c r="AY359" s="18" t="s">
        <v>209</v>
      </c>
      <c r="BE359" s="206">
        <f t="shared" si="44"/>
        <v>0</v>
      </c>
      <c r="BF359" s="206">
        <f t="shared" si="45"/>
        <v>0</v>
      </c>
      <c r="BG359" s="206">
        <f t="shared" si="46"/>
        <v>0</v>
      </c>
      <c r="BH359" s="206">
        <f t="shared" si="47"/>
        <v>0</v>
      </c>
      <c r="BI359" s="206">
        <f t="shared" si="48"/>
        <v>0</v>
      </c>
      <c r="BJ359" s="18" t="s">
        <v>85</v>
      </c>
      <c r="BK359" s="206">
        <f t="shared" si="49"/>
        <v>0</v>
      </c>
      <c r="BL359" s="18" t="s">
        <v>218</v>
      </c>
      <c r="BM359" s="205" t="s">
        <v>10422</v>
      </c>
    </row>
    <row r="360" spans="1:65" s="2" customFormat="1" ht="16.5" customHeight="1">
      <c r="A360" s="35"/>
      <c r="B360" s="36"/>
      <c r="C360" s="193" t="s">
        <v>1242</v>
      </c>
      <c r="D360" s="193" t="s">
        <v>214</v>
      </c>
      <c r="E360" s="194" t="s">
        <v>10423</v>
      </c>
      <c r="F360" s="195" t="s">
        <v>10424</v>
      </c>
      <c r="G360" s="196" t="s">
        <v>344</v>
      </c>
      <c r="H360" s="197">
        <v>25</v>
      </c>
      <c r="I360" s="198"/>
      <c r="J360" s="199">
        <f t="shared" si="40"/>
        <v>0</v>
      </c>
      <c r="K360" s="200"/>
      <c r="L360" s="40"/>
      <c r="M360" s="201" t="s">
        <v>1</v>
      </c>
      <c r="N360" s="202" t="s">
        <v>42</v>
      </c>
      <c r="O360" s="72"/>
      <c r="P360" s="203">
        <f t="shared" si="41"/>
        <v>0</v>
      </c>
      <c r="Q360" s="203">
        <v>0</v>
      </c>
      <c r="R360" s="203">
        <f t="shared" si="42"/>
        <v>0</v>
      </c>
      <c r="S360" s="203">
        <v>0</v>
      </c>
      <c r="T360" s="204">
        <f t="shared" si="43"/>
        <v>0</v>
      </c>
      <c r="U360" s="35"/>
      <c r="V360" s="35"/>
      <c r="W360" s="35"/>
      <c r="X360" s="35"/>
      <c r="Y360" s="35"/>
      <c r="Z360" s="35"/>
      <c r="AA360" s="35"/>
      <c r="AB360" s="35"/>
      <c r="AC360" s="35"/>
      <c r="AD360" s="35"/>
      <c r="AE360" s="35"/>
      <c r="AR360" s="205" t="s">
        <v>218</v>
      </c>
      <c r="AT360" s="205" t="s">
        <v>214</v>
      </c>
      <c r="AU360" s="205" t="s">
        <v>87</v>
      </c>
      <c r="AY360" s="18" t="s">
        <v>209</v>
      </c>
      <c r="BE360" s="206">
        <f t="shared" si="44"/>
        <v>0</v>
      </c>
      <c r="BF360" s="206">
        <f t="shared" si="45"/>
        <v>0</v>
      </c>
      <c r="BG360" s="206">
        <f t="shared" si="46"/>
        <v>0</v>
      </c>
      <c r="BH360" s="206">
        <f t="shared" si="47"/>
        <v>0</v>
      </c>
      <c r="BI360" s="206">
        <f t="shared" si="48"/>
        <v>0</v>
      </c>
      <c r="BJ360" s="18" t="s">
        <v>85</v>
      </c>
      <c r="BK360" s="206">
        <f t="shared" si="49"/>
        <v>0</v>
      </c>
      <c r="BL360" s="18" t="s">
        <v>218</v>
      </c>
      <c r="BM360" s="205" t="s">
        <v>10425</v>
      </c>
    </row>
    <row r="361" spans="1:65" s="2" customFormat="1" ht="16.5" customHeight="1">
      <c r="A361" s="35"/>
      <c r="B361" s="36"/>
      <c r="C361" s="193" t="s">
        <v>1247</v>
      </c>
      <c r="D361" s="193" t="s">
        <v>214</v>
      </c>
      <c r="E361" s="194" t="s">
        <v>10426</v>
      </c>
      <c r="F361" s="195" t="s">
        <v>10427</v>
      </c>
      <c r="G361" s="196" t="s">
        <v>2761</v>
      </c>
      <c r="H361" s="197">
        <v>88</v>
      </c>
      <c r="I361" s="198"/>
      <c r="J361" s="199">
        <f t="shared" si="40"/>
        <v>0</v>
      </c>
      <c r="K361" s="200"/>
      <c r="L361" s="40"/>
      <c r="M361" s="201" t="s">
        <v>1</v>
      </c>
      <c r="N361" s="202" t="s">
        <v>42</v>
      </c>
      <c r="O361" s="72"/>
      <c r="P361" s="203">
        <f t="shared" si="41"/>
        <v>0</v>
      </c>
      <c r="Q361" s="203">
        <v>0</v>
      </c>
      <c r="R361" s="203">
        <f t="shared" si="42"/>
        <v>0</v>
      </c>
      <c r="S361" s="203">
        <v>0</v>
      </c>
      <c r="T361" s="204">
        <f t="shared" si="43"/>
        <v>0</v>
      </c>
      <c r="U361" s="35"/>
      <c r="V361" s="35"/>
      <c r="W361" s="35"/>
      <c r="X361" s="35"/>
      <c r="Y361" s="35"/>
      <c r="Z361" s="35"/>
      <c r="AA361" s="35"/>
      <c r="AB361" s="35"/>
      <c r="AC361" s="35"/>
      <c r="AD361" s="35"/>
      <c r="AE361" s="35"/>
      <c r="AR361" s="205" t="s">
        <v>218</v>
      </c>
      <c r="AT361" s="205" t="s">
        <v>214</v>
      </c>
      <c r="AU361" s="205" t="s">
        <v>87</v>
      </c>
      <c r="AY361" s="18" t="s">
        <v>209</v>
      </c>
      <c r="BE361" s="206">
        <f t="shared" si="44"/>
        <v>0</v>
      </c>
      <c r="BF361" s="206">
        <f t="shared" si="45"/>
        <v>0</v>
      </c>
      <c r="BG361" s="206">
        <f t="shared" si="46"/>
        <v>0</v>
      </c>
      <c r="BH361" s="206">
        <f t="shared" si="47"/>
        <v>0</v>
      </c>
      <c r="BI361" s="206">
        <f t="shared" si="48"/>
        <v>0</v>
      </c>
      <c r="BJ361" s="18" t="s">
        <v>85</v>
      </c>
      <c r="BK361" s="206">
        <f t="shared" si="49"/>
        <v>0</v>
      </c>
      <c r="BL361" s="18" t="s">
        <v>218</v>
      </c>
      <c r="BM361" s="205" t="s">
        <v>10428</v>
      </c>
    </row>
    <row r="362" spans="1:65" s="2" customFormat="1" ht="29.25">
      <c r="A362" s="35"/>
      <c r="B362" s="36"/>
      <c r="C362" s="37"/>
      <c r="D362" s="214" t="s">
        <v>807</v>
      </c>
      <c r="E362" s="37"/>
      <c r="F362" s="256" t="s">
        <v>10429</v>
      </c>
      <c r="G362" s="37"/>
      <c r="H362" s="37"/>
      <c r="I362" s="257"/>
      <c r="J362" s="37"/>
      <c r="K362" s="37"/>
      <c r="L362" s="40"/>
      <c r="M362" s="258"/>
      <c r="N362" s="259"/>
      <c r="O362" s="72"/>
      <c r="P362" s="72"/>
      <c r="Q362" s="72"/>
      <c r="R362" s="72"/>
      <c r="S362" s="72"/>
      <c r="T362" s="73"/>
      <c r="U362" s="35"/>
      <c r="V362" s="35"/>
      <c r="W362" s="35"/>
      <c r="X362" s="35"/>
      <c r="Y362" s="35"/>
      <c r="Z362" s="35"/>
      <c r="AA362" s="35"/>
      <c r="AB362" s="35"/>
      <c r="AC362" s="35"/>
      <c r="AD362" s="35"/>
      <c r="AE362" s="35"/>
      <c r="AT362" s="18" t="s">
        <v>807</v>
      </c>
      <c r="AU362" s="18" t="s">
        <v>87</v>
      </c>
    </row>
    <row r="363" spans="1:65" s="12" customFormat="1" ht="25.9" customHeight="1">
      <c r="B363" s="177"/>
      <c r="C363" s="178"/>
      <c r="D363" s="179" t="s">
        <v>76</v>
      </c>
      <c r="E363" s="180" t="s">
        <v>10430</v>
      </c>
      <c r="F363" s="180" t="s">
        <v>10431</v>
      </c>
      <c r="G363" s="178"/>
      <c r="H363" s="178"/>
      <c r="I363" s="181"/>
      <c r="J363" s="182">
        <f>BK363</f>
        <v>0</v>
      </c>
      <c r="K363" s="178"/>
      <c r="L363" s="183"/>
      <c r="M363" s="184"/>
      <c r="N363" s="185"/>
      <c r="O363" s="185"/>
      <c r="P363" s="186">
        <f>SUM(P364:P367)</f>
        <v>0</v>
      </c>
      <c r="Q363" s="185"/>
      <c r="R363" s="186">
        <f>SUM(R364:R367)</f>
        <v>0</v>
      </c>
      <c r="S363" s="185"/>
      <c r="T363" s="187">
        <f>SUM(T364:T367)</f>
        <v>0</v>
      </c>
      <c r="AR363" s="188" t="s">
        <v>85</v>
      </c>
      <c r="AT363" s="189" t="s">
        <v>76</v>
      </c>
      <c r="AU363" s="189" t="s">
        <v>77</v>
      </c>
      <c r="AY363" s="188" t="s">
        <v>209</v>
      </c>
      <c r="BK363" s="190">
        <f>SUM(BK364:BK367)</f>
        <v>0</v>
      </c>
    </row>
    <row r="364" spans="1:65" s="2" customFormat="1" ht="16.5" customHeight="1">
      <c r="A364" s="35"/>
      <c r="B364" s="36"/>
      <c r="C364" s="193" t="s">
        <v>1251</v>
      </c>
      <c r="D364" s="193" t="s">
        <v>214</v>
      </c>
      <c r="E364" s="194" t="s">
        <v>10432</v>
      </c>
      <c r="F364" s="195" t="s">
        <v>10433</v>
      </c>
      <c r="G364" s="196" t="s">
        <v>2673</v>
      </c>
      <c r="H364" s="197">
        <v>1</v>
      </c>
      <c r="I364" s="198"/>
      <c r="J364" s="199">
        <f>ROUND(I364*H364,2)</f>
        <v>0</v>
      </c>
      <c r="K364" s="200"/>
      <c r="L364" s="40"/>
      <c r="M364" s="201" t="s">
        <v>1</v>
      </c>
      <c r="N364" s="202" t="s">
        <v>42</v>
      </c>
      <c r="O364" s="72"/>
      <c r="P364" s="203">
        <f>O364*H364</f>
        <v>0</v>
      </c>
      <c r="Q364" s="203">
        <v>0</v>
      </c>
      <c r="R364" s="203">
        <f>Q364*H364</f>
        <v>0</v>
      </c>
      <c r="S364" s="203">
        <v>0</v>
      </c>
      <c r="T364" s="204">
        <f>S364*H364</f>
        <v>0</v>
      </c>
      <c r="U364" s="35"/>
      <c r="V364" s="35"/>
      <c r="W364" s="35"/>
      <c r="X364" s="35"/>
      <c r="Y364" s="35"/>
      <c r="Z364" s="35"/>
      <c r="AA364" s="35"/>
      <c r="AB364" s="35"/>
      <c r="AC364" s="35"/>
      <c r="AD364" s="35"/>
      <c r="AE364" s="35"/>
      <c r="AR364" s="205" t="s">
        <v>218</v>
      </c>
      <c r="AT364" s="205" t="s">
        <v>214</v>
      </c>
      <c r="AU364" s="205" t="s">
        <v>85</v>
      </c>
      <c r="AY364" s="18" t="s">
        <v>209</v>
      </c>
      <c r="BE364" s="206">
        <f>IF(N364="základní",J364,0)</f>
        <v>0</v>
      </c>
      <c r="BF364" s="206">
        <f>IF(N364="snížená",J364,0)</f>
        <v>0</v>
      </c>
      <c r="BG364" s="206">
        <f>IF(N364="zákl. přenesená",J364,0)</f>
        <v>0</v>
      </c>
      <c r="BH364" s="206">
        <f>IF(N364="sníž. přenesená",J364,0)</f>
        <v>0</v>
      </c>
      <c r="BI364" s="206">
        <f>IF(N364="nulová",J364,0)</f>
        <v>0</v>
      </c>
      <c r="BJ364" s="18" t="s">
        <v>85</v>
      </c>
      <c r="BK364" s="206">
        <f>ROUND(I364*H364,2)</f>
        <v>0</v>
      </c>
      <c r="BL364" s="18" t="s">
        <v>218</v>
      </c>
      <c r="BM364" s="205" t="s">
        <v>10434</v>
      </c>
    </row>
    <row r="365" spans="1:65" s="2" customFormat="1" ht="58.5">
      <c r="A365" s="35"/>
      <c r="B365" s="36"/>
      <c r="C365" s="37"/>
      <c r="D365" s="214" t="s">
        <v>807</v>
      </c>
      <c r="E365" s="37"/>
      <c r="F365" s="256" t="s">
        <v>10435</v>
      </c>
      <c r="G365" s="37"/>
      <c r="H365" s="37"/>
      <c r="I365" s="257"/>
      <c r="J365" s="37"/>
      <c r="K365" s="37"/>
      <c r="L365" s="40"/>
      <c r="M365" s="258"/>
      <c r="N365" s="259"/>
      <c r="O365" s="72"/>
      <c r="P365" s="72"/>
      <c r="Q365" s="72"/>
      <c r="R365" s="72"/>
      <c r="S365" s="72"/>
      <c r="T365" s="73"/>
      <c r="U365" s="35"/>
      <c r="V365" s="35"/>
      <c r="W365" s="35"/>
      <c r="X365" s="35"/>
      <c r="Y365" s="35"/>
      <c r="Z365" s="35"/>
      <c r="AA365" s="35"/>
      <c r="AB365" s="35"/>
      <c r="AC365" s="35"/>
      <c r="AD365" s="35"/>
      <c r="AE365" s="35"/>
      <c r="AT365" s="18" t="s">
        <v>807</v>
      </c>
      <c r="AU365" s="18" t="s">
        <v>85</v>
      </c>
    </row>
    <row r="366" spans="1:65" s="2" customFormat="1" ht="16.5" customHeight="1">
      <c r="A366" s="35"/>
      <c r="B366" s="36"/>
      <c r="C366" s="193" t="s">
        <v>77</v>
      </c>
      <c r="D366" s="193" t="s">
        <v>214</v>
      </c>
      <c r="E366" s="194" t="s">
        <v>10436</v>
      </c>
      <c r="F366" s="195" t="s">
        <v>10437</v>
      </c>
      <c r="G366" s="196" t="s">
        <v>586</v>
      </c>
      <c r="H366" s="197">
        <v>280</v>
      </c>
      <c r="I366" s="198"/>
      <c r="J366" s="199">
        <f>ROUND(I366*H366,2)</f>
        <v>0</v>
      </c>
      <c r="K366" s="200"/>
      <c r="L366" s="40"/>
      <c r="M366" s="201" t="s">
        <v>1</v>
      </c>
      <c r="N366" s="202" t="s">
        <v>42</v>
      </c>
      <c r="O366" s="72"/>
      <c r="P366" s="203">
        <f>O366*H366</f>
        <v>0</v>
      </c>
      <c r="Q366" s="203">
        <v>0</v>
      </c>
      <c r="R366" s="203">
        <f>Q366*H366</f>
        <v>0</v>
      </c>
      <c r="S366" s="203">
        <v>0</v>
      </c>
      <c r="T366" s="204">
        <f>S366*H366</f>
        <v>0</v>
      </c>
      <c r="U366" s="35"/>
      <c r="V366" s="35"/>
      <c r="W366" s="35"/>
      <c r="X366" s="35"/>
      <c r="Y366" s="35"/>
      <c r="Z366" s="35"/>
      <c r="AA366" s="35"/>
      <c r="AB366" s="35"/>
      <c r="AC366" s="35"/>
      <c r="AD366" s="35"/>
      <c r="AE366" s="35"/>
      <c r="AR366" s="205" t="s">
        <v>218</v>
      </c>
      <c r="AT366" s="205" t="s">
        <v>214</v>
      </c>
      <c r="AU366" s="205" t="s">
        <v>85</v>
      </c>
      <c r="AY366" s="18" t="s">
        <v>209</v>
      </c>
      <c r="BE366" s="206">
        <f>IF(N366="základní",J366,0)</f>
        <v>0</v>
      </c>
      <c r="BF366" s="206">
        <f>IF(N366="snížená",J366,0)</f>
        <v>0</v>
      </c>
      <c r="BG366" s="206">
        <f>IF(N366="zákl. přenesená",J366,0)</f>
        <v>0</v>
      </c>
      <c r="BH366" s="206">
        <f>IF(N366="sníž. přenesená",J366,0)</f>
        <v>0</v>
      </c>
      <c r="BI366" s="206">
        <f>IF(N366="nulová",J366,0)</f>
        <v>0</v>
      </c>
      <c r="BJ366" s="18" t="s">
        <v>85</v>
      </c>
      <c r="BK366" s="206">
        <f>ROUND(I366*H366,2)</f>
        <v>0</v>
      </c>
      <c r="BL366" s="18" t="s">
        <v>218</v>
      </c>
      <c r="BM366" s="205" t="s">
        <v>10438</v>
      </c>
    </row>
    <row r="367" spans="1:65" s="2" customFormat="1" ht="48.75">
      <c r="A367" s="35"/>
      <c r="B367" s="36"/>
      <c r="C367" s="37"/>
      <c r="D367" s="214" t="s">
        <v>807</v>
      </c>
      <c r="E367" s="37"/>
      <c r="F367" s="256" t="s">
        <v>10439</v>
      </c>
      <c r="G367" s="37"/>
      <c r="H367" s="37"/>
      <c r="I367" s="257"/>
      <c r="J367" s="37"/>
      <c r="K367" s="37"/>
      <c r="L367" s="40"/>
      <c r="M367" s="258"/>
      <c r="N367" s="259"/>
      <c r="O367" s="72"/>
      <c r="P367" s="72"/>
      <c r="Q367" s="72"/>
      <c r="R367" s="72"/>
      <c r="S367" s="72"/>
      <c r="T367" s="73"/>
      <c r="U367" s="35"/>
      <c r="V367" s="35"/>
      <c r="W367" s="35"/>
      <c r="X367" s="35"/>
      <c r="Y367" s="35"/>
      <c r="Z367" s="35"/>
      <c r="AA367" s="35"/>
      <c r="AB367" s="35"/>
      <c r="AC367" s="35"/>
      <c r="AD367" s="35"/>
      <c r="AE367" s="35"/>
      <c r="AT367" s="18" t="s">
        <v>807</v>
      </c>
      <c r="AU367" s="18" t="s">
        <v>85</v>
      </c>
    </row>
    <row r="368" spans="1:65" s="12" customFormat="1" ht="25.9" customHeight="1">
      <c r="B368" s="177"/>
      <c r="C368" s="178"/>
      <c r="D368" s="179" t="s">
        <v>76</v>
      </c>
      <c r="E368" s="180" t="s">
        <v>10440</v>
      </c>
      <c r="F368" s="180" t="s">
        <v>10441</v>
      </c>
      <c r="G368" s="178"/>
      <c r="H368" s="178"/>
      <c r="I368" s="181"/>
      <c r="J368" s="182">
        <f>BK368</f>
        <v>0</v>
      </c>
      <c r="K368" s="178"/>
      <c r="L368" s="183"/>
      <c r="M368" s="184"/>
      <c r="N368" s="185"/>
      <c r="O368" s="185"/>
      <c r="P368" s="186">
        <f>P369+P394</f>
        <v>0</v>
      </c>
      <c r="Q368" s="185"/>
      <c r="R368" s="186">
        <f>R369+R394</f>
        <v>0</v>
      </c>
      <c r="S368" s="185"/>
      <c r="T368" s="187">
        <f>T369+T394</f>
        <v>0</v>
      </c>
      <c r="AR368" s="188" t="s">
        <v>85</v>
      </c>
      <c r="AT368" s="189" t="s">
        <v>76</v>
      </c>
      <c r="AU368" s="189" t="s">
        <v>77</v>
      </c>
      <c r="AY368" s="188" t="s">
        <v>209</v>
      </c>
      <c r="BK368" s="190">
        <f>BK369+BK394</f>
        <v>0</v>
      </c>
    </row>
    <row r="369" spans="1:65" s="12" customFormat="1" ht="22.9" customHeight="1">
      <c r="B369" s="177"/>
      <c r="C369" s="178"/>
      <c r="D369" s="179" t="s">
        <v>76</v>
      </c>
      <c r="E369" s="191" t="s">
        <v>10442</v>
      </c>
      <c r="F369" s="191" t="s">
        <v>10443</v>
      </c>
      <c r="G369" s="178"/>
      <c r="H369" s="178"/>
      <c r="I369" s="181"/>
      <c r="J369" s="192">
        <f>BK369</f>
        <v>0</v>
      </c>
      <c r="K369" s="178"/>
      <c r="L369" s="183"/>
      <c r="M369" s="184"/>
      <c r="N369" s="185"/>
      <c r="O369" s="185"/>
      <c r="P369" s="186">
        <f>SUM(P370:P393)</f>
        <v>0</v>
      </c>
      <c r="Q369" s="185"/>
      <c r="R369" s="186">
        <f>SUM(R370:R393)</f>
        <v>0</v>
      </c>
      <c r="S369" s="185"/>
      <c r="T369" s="187">
        <f>SUM(T370:T393)</f>
        <v>0</v>
      </c>
      <c r="AR369" s="188" t="s">
        <v>85</v>
      </c>
      <c r="AT369" s="189" t="s">
        <v>76</v>
      </c>
      <c r="AU369" s="189" t="s">
        <v>85</v>
      </c>
      <c r="AY369" s="188" t="s">
        <v>209</v>
      </c>
      <c r="BK369" s="190">
        <f>SUM(BK370:BK393)</f>
        <v>0</v>
      </c>
    </row>
    <row r="370" spans="1:65" s="2" customFormat="1" ht="16.5" customHeight="1">
      <c r="A370" s="35"/>
      <c r="B370" s="36"/>
      <c r="C370" s="193" t="s">
        <v>1265</v>
      </c>
      <c r="D370" s="193" t="s">
        <v>214</v>
      </c>
      <c r="E370" s="194" t="s">
        <v>10444</v>
      </c>
      <c r="F370" s="195" t="s">
        <v>10445</v>
      </c>
      <c r="G370" s="196" t="s">
        <v>10032</v>
      </c>
      <c r="H370" s="197">
        <v>144</v>
      </c>
      <c r="I370" s="198"/>
      <c r="J370" s="199">
        <f>ROUND(I370*H370,2)</f>
        <v>0</v>
      </c>
      <c r="K370" s="200"/>
      <c r="L370" s="40"/>
      <c r="M370" s="201" t="s">
        <v>1</v>
      </c>
      <c r="N370" s="202" t="s">
        <v>42</v>
      </c>
      <c r="O370" s="72"/>
      <c r="P370" s="203">
        <f>O370*H370</f>
        <v>0</v>
      </c>
      <c r="Q370" s="203">
        <v>0</v>
      </c>
      <c r="R370" s="203">
        <f>Q370*H370</f>
        <v>0</v>
      </c>
      <c r="S370" s="203">
        <v>0</v>
      </c>
      <c r="T370" s="204">
        <f>S370*H370</f>
        <v>0</v>
      </c>
      <c r="U370" s="35"/>
      <c r="V370" s="35"/>
      <c r="W370" s="35"/>
      <c r="X370" s="35"/>
      <c r="Y370" s="35"/>
      <c r="Z370" s="35"/>
      <c r="AA370" s="35"/>
      <c r="AB370" s="35"/>
      <c r="AC370" s="35"/>
      <c r="AD370" s="35"/>
      <c r="AE370" s="35"/>
      <c r="AR370" s="205" t="s">
        <v>218</v>
      </c>
      <c r="AT370" s="205" t="s">
        <v>214</v>
      </c>
      <c r="AU370" s="205" t="s">
        <v>87</v>
      </c>
      <c r="AY370" s="18" t="s">
        <v>209</v>
      </c>
      <c r="BE370" s="206">
        <f>IF(N370="základní",J370,0)</f>
        <v>0</v>
      </c>
      <c r="BF370" s="206">
        <f>IF(N370="snížená",J370,0)</f>
        <v>0</v>
      </c>
      <c r="BG370" s="206">
        <f>IF(N370="zákl. přenesená",J370,0)</f>
        <v>0</v>
      </c>
      <c r="BH370" s="206">
        <f>IF(N370="sníž. přenesená",J370,0)</f>
        <v>0</v>
      </c>
      <c r="BI370" s="206">
        <f>IF(N370="nulová",J370,0)</f>
        <v>0</v>
      </c>
      <c r="BJ370" s="18" t="s">
        <v>85</v>
      </c>
      <c r="BK370" s="206">
        <f>ROUND(I370*H370,2)</f>
        <v>0</v>
      </c>
      <c r="BL370" s="18" t="s">
        <v>218</v>
      </c>
      <c r="BM370" s="205" t="s">
        <v>10446</v>
      </c>
    </row>
    <row r="371" spans="1:65" s="2" customFormat="1" ht="19.5">
      <c r="A371" s="35"/>
      <c r="B371" s="36"/>
      <c r="C371" s="37"/>
      <c r="D371" s="214" t="s">
        <v>807</v>
      </c>
      <c r="E371" s="37"/>
      <c r="F371" s="256" t="s">
        <v>10447</v>
      </c>
      <c r="G371" s="37"/>
      <c r="H371" s="37"/>
      <c r="I371" s="257"/>
      <c r="J371" s="37"/>
      <c r="K371" s="37"/>
      <c r="L371" s="40"/>
      <c r="M371" s="258"/>
      <c r="N371" s="259"/>
      <c r="O371" s="72"/>
      <c r="P371" s="72"/>
      <c r="Q371" s="72"/>
      <c r="R371" s="72"/>
      <c r="S371" s="72"/>
      <c r="T371" s="73"/>
      <c r="U371" s="35"/>
      <c r="V371" s="35"/>
      <c r="W371" s="35"/>
      <c r="X371" s="35"/>
      <c r="Y371" s="35"/>
      <c r="Z371" s="35"/>
      <c r="AA371" s="35"/>
      <c r="AB371" s="35"/>
      <c r="AC371" s="35"/>
      <c r="AD371" s="35"/>
      <c r="AE371" s="35"/>
      <c r="AT371" s="18" t="s">
        <v>807</v>
      </c>
      <c r="AU371" s="18" t="s">
        <v>87</v>
      </c>
    </row>
    <row r="372" spans="1:65" s="2" customFormat="1" ht="16.5" customHeight="1">
      <c r="A372" s="35"/>
      <c r="B372" s="36"/>
      <c r="C372" s="193" t="s">
        <v>1269</v>
      </c>
      <c r="D372" s="193" t="s">
        <v>214</v>
      </c>
      <c r="E372" s="194" t="s">
        <v>10448</v>
      </c>
      <c r="F372" s="195" t="s">
        <v>10449</v>
      </c>
      <c r="G372" s="196" t="s">
        <v>10032</v>
      </c>
      <c r="H372" s="197">
        <v>15</v>
      </c>
      <c r="I372" s="198"/>
      <c r="J372" s="199">
        <f>ROUND(I372*H372,2)</f>
        <v>0</v>
      </c>
      <c r="K372" s="200"/>
      <c r="L372" s="40"/>
      <c r="M372" s="201" t="s">
        <v>1</v>
      </c>
      <c r="N372" s="202" t="s">
        <v>42</v>
      </c>
      <c r="O372" s="72"/>
      <c r="P372" s="203">
        <f>O372*H372</f>
        <v>0</v>
      </c>
      <c r="Q372" s="203">
        <v>0</v>
      </c>
      <c r="R372" s="203">
        <f>Q372*H372</f>
        <v>0</v>
      </c>
      <c r="S372" s="203">
        <v>0</v>
      </c>
      <c r="T372" s="204">
        <f>S372*H372</f>
        <v>0</v>
      </c>
      <c r="U372" s="35"/>
      <c r="V372" s="35"/>
      <c r="W372" s="35"/>
      <c r="X372" s="35"/>
      <c r="Y372" s="35"/>
      <c r="Z372" s="35"/>
      <c r="AA372" s="35"/>
      <c r="AB372" s="35"/>
      <c r="AC372" s="35"/>
      <c r="AD372" s="35"/>
      <c r="AE372" s="35"/>
      <c r="AR372" s="205" t="s">
        <v>218</v>
      </c>
      <c r="AT372" s="205" t="s">
        <v>214</v>
      </c>
      <c r="AU372" s="205" t="s">
        <v>87</v>
      </c>
      <c r="AY372" s="18" t="s">
        <v>209</v>
      </c>
      <c r="BE372" s="206">
        <f>IF(N372="základní",J372,0)</f>
        <v>0</v>
      </c>
      <c r="BF372" s="206">
        <f>IF(N372="snížená",J372,0)</f>
        <v>0</v>
      </c>
      <c r="BG372" s="206">
        <f>IF(N372="zákl. přenesená",J372,0)</f>
        <v>0</v>
      </c>
      <c r="BH372" s="206">
        <f>IF(N372="sníž. přenesená",J372,0)</f>
        <v>0</v>
      </c>
      <c r="BI372" s="206">
        <f>IF(N372="nulová",J372,0)</f>
        <v>0</v>
      </c>
      <c r="BJ372" s="18" t="s">
        <v>85</v>
      </c>
      <c r="BK372" s="206">
        <f>ROUND(I372*H372,2)</f>
        <v>0</v>
      </c>
      <c r="BL372" s="18" t="s">
        <v>218</v>
      </c>
      <c r="BM372" s="205" t="s">
        <v>10450</v>
      </c>
    </row>
    <row r="373" spans="1:65" s="2" customFormat="1" ht="19.5">
      <c r="A373" s="35"/>
      <c r="B373" s="36"/>
      <c r="C373" s="37"/>
      <c r="D373" s="214" t="s">
        <v>807</v>
      </c>
      <c r="E373" s="37"/>
      <c r="F373" s="256" t="s">
        <v>10447</v>
      </c>
      <c r="G373" s="37"/>
      <c r="H373" s="37"/>
      <c r="I373" s="257"/>
      <c r="J373" s="37"/>
      <c r="K373" s="37"/>
      <c r="L373" s="40"/>
      <c r="M373" s="258"/>
      <c r="N373" s="259"/>
      <c r="O373" s="72"/>
      <c r="P373" s="72"/>
      <c r="Q373" s="72"/>
      <c r="R373" s="72"/>
      <c r="S373" s="72"/>
      <c r="T373" s="73"/>
      <c r="U373" s="35"/>
      <c r="V373" s="35"/>
      <c r="W373" s="35"/>
      <c r="X373" s="35"/>
      <c r="Y373" s="35"/>
      <c r="Z373" s="35"/>
      <c r="AA373" s="35"/>
      <c r="AB373" s="35"/>
      <c r="AC373" s="35"/>
      <c r="AD373" s="35"/>
      <c r="AE373" s="35"/>
      <c r="AT373" s="18" t="s">
        <v>807</v>
      </c>
      <c r="AU373" s="18" t="s">
        <v>87</v>
      </c>
    </row>
    <row r="374" spans="1:65" s="2" customFormat="1" ht="16.5" customHeight="1">
      <c r="A374" s="35"/>
      <c r="B374" s="36"/>
      <c r="C374" s="193" t="s">
        <v>1273</v>
      </c>
      <c r="D374" s="193" t="s">
        <v>214</v>
      </c>
      <c r="E374" s="194" t="s">
        <v>10451</v>
      </c>
      <c r="F374" s="195" t="s">
        <v>10452</v>
      </c>
      <c r="G374" s="196" t="s">
        <v>10032</v>
      </c>
      <c r="H374" s="197">
        <v>185</v>
      </c>
      <c r="I374" s="198"/>
      <c r="J374" s="199">
        <f>ROUND(I374*H374,2)</f>
        <v>0</v>
      </c>
      <c r="K374" s="200"/>
      <c r="L374" s="40"/>
      <c r="M374" s="201" t="s">
        <v>1</v>
      </c>
      <c r="N374" s="202" t="s">
        <v>42</v>
      </c>
      <c r="O374" s="72"/>
      <c r="P374" s="203">
        <f>O374*H374</f>
        <v>0</v>
      </c>
      <c r="Q374" s="203">
        <v>0</v>
      </c>
      <c r="R374" s="203">
        <f>Q374*H374</f>
        <v>0</v>
      </c>
      <c r="S374" s="203">
        <v>0</v>
      </c>
      <c r="T374" s="204">
        <f>S374*H374</f>
        <v>0</v>
      </c>
      <c r="U374" s="35"/>
      <c r="V374" s="35"/>
      <c r="W374" s="35"/>
      <c r="X374" s="35"/>
      <c r="Y374" s="35"/>
      <c r="Z374" s="35"/>
      <c r="AA374" s="35"/>
      <c r="AB374" s="35"/>
      <c r="AC374" s="35"/>
      <c r="AD374" s="35"/>
      <c r="AE374" s="35"/>
      <c r="AR374" s="205" t="s">
        <v>218</v>
      </c>
      <c r="AT374" s="205" t="s">
        <v>214</v>
      </c>
      <c r="AU374" s="205" t="s">
        <v>87</v>
      </c>
      <c r="AY374" s="18" t="s">
        <v>209</v>
      </c>
      <c r="BE374" s="206">
        <f>IF(N374="základní",J374,0)</f>
        <v>0</v>
      </c>
      <c r="BF374" s="206">
        <f>IF(N374="snížená",J374,0)</f>
        <v>0</v>
      </c>
      <c r="BG374" s="206">
        <f>IF(N374="zákl. přenesená",J374,0)</f>
        <v>0</v>
      </c>
      <c r="BH374" s="206">
        <f>IF(N374="sníž. přenesená",J374,0)</f>
        <v>0</v>
      </c>
      <c r="BI374" s="206">
        <f>IF(N374="nulová",J374,0)</f>
        <v>0</v>
      </c>
      <c r="BJ374" s="18" t="s">
        <v>85</v>
      </c>
      <c r="BK374" s="206">
        <f>ROUND(I374*H374,2)</f>
        <v>0</v>
      </c>
      <c r="BL374" s="18" t="s">
        <v>218</v>
      </c>
      <c r="BM374" s="205" t="s">
        <v>10453</v>
      </c>
    </row>
    <row r="375" spans="1:65" s="2" customFormat="1" ht="19.5">
      <c r="A375" s="35"/>
      <c r="B375" s="36"/>
      <c r="C375" s="37"/>
      <c r="D375" s="214" t="s">
        <v>807</v>
      </c>
      <c r="E375" s="37"/>
      <c r="F375" s="256" t="s">
        <v>10447</v>
      </c>
      <c r="G375" s="37"/>
      <c r="H375" s="37"/>
      <c r="I375" s="257"/>
      <c r="J375" s="37"/>
      <c r="K375" s="37"/>
      <c r="L375" s="40"/>
      <c r="M375" s="258"/>
      <c r="N375" s="259"/>
      <c r="O375" s="72"/>
      <c r="P375" s="72"/>
      <c r="Q375" s="72"/>
      <c r="R375" s="72"/>
      <c r="S375" s="72"/>
      <c r="T375" s="73"/>
      <c r="U375" s="35"/>
      <c r="V375" s="35"/>
      <c r="W375" s="35"/>
      <c r="X375" s="35"/>
      <c r="Y375" s="35"/>
      <c r="Z375" s="35"/>
      <c r="AA375" s="35"/>
      <c r="AB375" s="35"/>
      <c r="AC375" s="35"/>
      <c r="AD375" s="35"/>
      <c r="AE375" s="35"/>
      <c r="AT375" s="18" t="s">
        <v>807</v>
      </c>
      <c r="AU375" s="18" t="s">
        <v>87</v>
      </c>
    </row>
    <row r="376" spans="1:65" s="2" customFormat="1" ht="16.5" customHeight="1">
      <c r="A376" s="35"/>
      <c r="B376" s="36"/>
      <c r="C376" s="193" t="s">
        <v>1278</v>
      </c>
      <c r="D376" s="193" t="s">
        <v>214</v>
      </c>
      <c r="E376" s="194" t="s">
        <v>10454</v>
      </c>
      <c r="F376" s="195" t="s">
        <v>10455</v>
      </c>
      <c r="G376" s="196" t="s">
        <v>10032</v>
      </c>
      <c r="H376" s="197">
        <v>75</v>
      </c>
      <c r="I376" s="198"/>
      <c r="J376" s="199">
        <f>ROUND(I376*H376,2)</f>
        <v>0</v>
      </c>
      <c r="K376" s="200"/>
      <c r="L376" s="40"/>
      <c r="M376" s="201" t="s">
        <v>1</v>
      </c>
      <c r="N376" s="202" t="s">
        <v>42</v>
      </c>
      <c r="O376" s="72"/>
      <c r="P376" s="203">
        <f>O376*H376</f>
        <v>0</v>
      </c>
      <c r="Q376" s="203">
        <v>0</v>
      </c>
      <c r="R376" s="203">
        <f>Q376*H376</f>
        <v>0</v>
      </c>
      <c r="S376" s="203">
        <v>0</v>
      </c>
      <c r="T376" s="204">
        <f>S376*H376</f>
        <v>0</v>
      </c>
      <c r="U376" s="35"/>
      <c r="V376" s="35"/>
      <c r="W376" s="35"/>
      <c r="X376" s="35"/>
      <c r="Y376" s="35"/>
      <c r="Z376" s="35"/>
      <c r="AA376" s="35"/>
      <c r="AB376" s="35"/>
      <c r="AC376" s="35"/>
      <c r="AD376" s="35"/>
      <c r="AE376" s="35"/>
      <c r="AR376" s="205" t="s">
        <v>218</v>
      </c>
      <c r="AT376" s="205" t="s">
        <v>214</v>
      </c>
      <c r="AU376" s="205" t="s">
        <v>87</v>
      </c>
      <c r="AY376" s="18" t="s">
        <v>209</v>
      </c>
      <c r="BE376" s="206">
        <f>IF(N376="základní",J376,0)</f>
        <v>0</v>
      </c>
      <c r="BF376" s="206">
        <f>IF(N376="snížená",J376,0)</f>
        <v>0</v>
      </c>
      <c r="BG376" s="206">
        <f>IF(N376="zákl. přenesená",J376,0)</f>
        <v>0</v>
      </c>
      <c r="BH376" s="206">
        <f>IF(N376="sníž. přenesená",J376,0)</f>
        <v>0</v>
      </c>
      <c r="BI376" s="206">
        <f>IF(N376="nulová",J376,0)</f>
        <v>0</v>
      </c>
      <c r="BJ376" s="18" t="s">
        <v>85</v>
      </c>
      <c r="BK376" s="206">
        <f>ROUND(I376*H376,2)</f>
        <v>0</v>
      </c>
      <c r="BL376" s="18" t="s">
        <v>218</v>
      </c>
      <c r="BM376" s="205" t="s">
        <v>10456</v>
      </c>
    </row>
    <row r="377" spans="1:65" s="2" customFormat="1" ht="19.5">
      <c r="A377" s="35"/>
      <c r="B377" s="36"/>
      <c r="C377" s="37"/>
      <c r="D377" s="214" t="s">
        <v>807</v>
      </c>
      <c r="E377" s="37"/>
      <c r="F377" s="256" t="s">
        <v>10447</v>
      </c>
      <c r="G377" s="37"/>
      <c r="H377" s="37"/>
      <c r="I377" s="257"/>
      <c r="J377" s="37"/>
      <c r="K377" s="37"/>
      <c r="L377" s="40"/>
      <c r="M377" s="258"/>
      <c r="N377" s="259"/>
      <c r="O377" s="72"/>
      <c r="P377" s="72"/>
      <c r="Q377" s="72"/>
      <c r="R377" s="72"/>
      <c r="S377" s="72"/>
      <c r="T377" s="73"/>
      <c r="U377" s="35"/>
      <c r="V377" s="35"/>
      <c r="W377" s="35"/>
      <c r="X377" s="35"/>
      <c r="Y377" s="35"/>
      <c r="Z377" s="35"/>
      <c r="AA377" s="35"/>
      <c r="AB377" s="35"/>
      <c r="AC377" s="35"/>
      <c r="AD377" s="35"/>
      <c r="AE377" s="35"/>
      <c r="AT377" s="18" t="s">
        <v>807</v>
      </c>
      <c r="AU377" s="18" t="s">
        <v>87</v>
      </c>
    </row>
    <row r="378" spans="1:65" s="2" customFormat="1" ht="16.5" customHeight="1">
      <c r="A378" s="35"/>
      <c r="B378" s="36"/>
      <c r="C378" s="193" t="s">
        <v>1283</v>
      </c>
      <c r="D378" s="193" t="s">
        <v>214</v>
      </c>
      <c r="E378" s="194" t="s">
        <v>10457</v>
      </c>
      <c r="F378" s="195" t="s">
        <v>10458</v>
      </c>
      <c r="G378" s="196" t="s">
        <v>10032</v>
      </c>
      <c r="H378" s="197">
        <v>37</v>
      </c>
      <c r="I378" s="198"/>
      <c r="J378" s="199">
        <f>ROUND(I378*H378,2)</f>
        <v>0</v>
      </c>
      <c r="K378" s="200"/>
      <c r="L378" s="40"/>
      <c r="M378" s="201" t="s">
        <v>1</v>
      </c>
      <c r="N378" s="202" t="s">
        <v>42</v>
      </c>
      <c r="O378" s="72"/>
      <c r="P378" s="203">
        <f>O378*H378</f>
        <v>0</v>
      </c>
      <c r="Q378" s="203">
        <v>0</v>
      </c>
      <c r="R378" s="203">
        <f>Q378*H378</f>
        <v>0</v>
      </c>
      <c r="S378" s="203">
        <v>0</v>
      </c>
      <c r="T378" s="204">
        <f>S378*H378</f>
        <v>0</v>
      </c>
      <c r="U378" s="35"/>
      <c r="V378" s="35"/>
      <c r="W378" s="35"/>
      <c r="X378" s="35"/>
      <c r="Y378" s="35"/>
      <c r="Z378" s="35"/>
      <c r="AA378" s="35"/>
      <c r="AB378" s="35"/>
      <c r="AC378" s="35"/>
      <c r="AD378" s="35"/>
      <c r="AE378" s="35"/>
      <c r="AR378" s="205" t="s">
        <v>218</v>
      </c>
      <c r="AT378" s="205" t="s">
        <v>214</v>
      </c>
      <c r="AU378" s="205" t="s">
        <v>87</v>
      </c>
      <c r="AY378" s="18" t="s">
        <v>209</v>
      </c>
      <c r="BE378" s="206">
        <f>IF(N378="základní",J378,0)</f>
        <v>0</v>
      </c>
      <c r="BF378" s="206">
        <f>IF(N378="snížená",J378,0)</f>
        <v>0</v>
      </c>
      <c r="BG378" s="206">
        <f>IF(N378="zákl. přenesená",J378,0)</f>
        <v>0</v>
      </c>
      <c r="BH378" s="206">
        <f>IF(N378="sníž. přenesená",J378,0)</f>
        <v>0</v>
      </c>
      <c r="BI378" s="206">
        <f>IF(N378="nulová",J378,0)</f>
        <v>0</v>
      </c>
      <c r="BJ378" s="18" t="s">
        <v>85</v>
      </c>
      <c r="BK378" s="206">
        <f>ROUND(I378*H378,2)</f>
        <v>0</v>
      </c>
      <c r="BL378" s="18" t="s">
        <v>218</v>
      </c>
      <c r="BM378" s="205" t="s">
        <v>10459</v>
      </c>
    </row>
    <row r="379" spans="1:65" s="2" customFormat="1" ht="19.5">
      <c r="A379" s="35"/>
      <c r="B379" s="36"/>
      <c r="C379" s="37"/>
      <c r="D379" s="214" t="s">
        <v>807</v>
      </c>
      <c r="E379" s="37"/>
      <c r="F379" s="256" t="s">
        <v>10447</v>
      </c>
      <c r="G379" s="37"/>
      <c r="H379" s="37"/>
      <c r="I379" s="257"/>
      <c r="J379" s="37"/>
      <c r="K379" s="37"/>
      <c r="L379" s="40"/>
      <c r="M379" s="258"/>
      <c r="N379" s="259"/>
      <c r="O379" s="72"/>
      <c r="P379" s="72"/>
      <c r="Q379" s="72"/>
      <c r="R379" s="72"/>
      <c r="S379" s="72"/>
      <c r="T379" s="73"/>
      <c r="U379" s="35"/>
      <c r="V379" s="35"/>
      <c r="W379" s="35"/>
      <c r="X379" s="35"/>
      <c r="Y379" s="35"/>
      <c r="Z379" s="35"/>
      <c r="AA379" s="35"/>
      <c r="AB379" s="35"/>
      <c r="AC379" s="35"/>
      <c r="AD379" s="35"/>
      <c r="AE379" s="35"/>
      <c r="AT379" s="18" t="s">
        <v>807</v>
      </c>
      <c r="AU379" s="18" t="s">
        <v>87</v>
      </c>
    </row>
    <row r="380" spans="1:65" s="2" customFormat="1" ht="16.5" customHeight="1">
      <c r="A380" s="35"/>
      <c r="B380" s="36"/>
      <c r="C380" s="193" t="s">
        <v>1288</v>
      </c>
      <c r="D380" s="193" t="s">
        <v>214</v>
      </c>
      <c r="E380" s="194" t="s">
        <v>10460</v>
      </c>
      <c r="F380" s="195" t="s">
        <v>10461</v>
      </c>
      <c r="G380" s="196" t="s">
        <v>10032</v>
      </c>
      <c r="H380" s="197">
        <v>86</v>
      </c>
      <c r="I380" s="198"/>
      <c r="J380" s="199">
        <f>ROUND(I380*H380,2)</f>
        <v>0</v>
      </c>
      <c r="K380" s="200"/>
      <c r="L380" s="40"/>
      <c r="M380" s="201" t="s">
        <v>1</v>
      </c>
      <c r="N380" s="202" t="s">
        <v>42</v>
      </c>
      <c r="O380" s="72"/>
      <c r="P380" s="203">
        <f>O380*H380</f>
        <v>0</v>
      </c>
      <c r="Q380" s="203">
        <v>0</v>
      </c>
      <c r="R380" s="203">
        <f>Q380*H380</f>
        <v>0</v>
      </c>
      <c r="S380" s="203">
        <v>0</v>
      </c>
      <c r="T380" s="204">
        <f>S380*H380</f>
        <v>0</v>
      </c>
      <c r="U380" s="35"/>
      <c r="V380" s="35"/>
      <c r="W380" s="35"/>
      <c r="X380" s="35"/>
      <c r="Y380" s="35"/>
      <c r="Z380" s="35"/>
      <c r="AA380" s="35"/>
      <c r="AB380" s="35"/>
      <c r="AC380" s="35"/>
      <c r="AD380" s="35"/>
      <c r="AE380" s="35"/>
      <c r="AR380" s="205" t="s">
        <v>218</v>
      </c>
      <c r="AT380" s="205" t="s">
        <v>214</v>
      </c>
      <c r="AU380" s="205" t="s">
        <v>87</v>
      </c>
      <c r="AY380" s="18" t="s">
        <v>209</v>
      </c>
      <c r="BE380" s="206">
        <f>IF(N380="základní",J380,0)</f>
        <v>0</v>
      </c>
      <c r="BF380" s="206">
        <f>IF(N380="snížená",J380,0)</f>
        <v>0</v>
      </c>
      <c r="BG380" s="206">
        <f>IF(N380="zákl. přenesená",J380,0)</f>
        <v>0</v>
      </c>
      <c r="BH380" s="206">
        <f>IF(N380="sníž. přenesená",J380,0)</f>
        <v>0</v>
      </c>
      <c r="BI380" s="206">
        <f>IF(N380="nulová",J380,0)</f>
        <v>0</v>
      </c>
      <c r="BJ380" s="18" t="s">
        <v>85</v>
      </c>
      <c r="BK380" s="206">
        <f>ROUND(I380*H380,2)</f>
        <v>0</v>
      </c>
      <c r="BL380" s="18" t="s">
        <v>218</v>
      </c>
      <c r="BM380" s="205" t="s">
        <v>10462</v>
      </c>
    </row>
    <row r="381" spans="1:65" s="2" customFormat="1" ht="19.5">
      <c r="A381" s="35"/>
      <c r="B381" s="36"/>
      <c r="C381" s="37"/>
      <c r="D381" s="214" t="s">
        <v>807</v>
      </c>
      <c r="E381" s="37"/>
      <c r="F381" s="256" t="s">
        <v>10447</v>
      </c>
      <c r="G381" s="37"/>
      <c r="H381" s="37"/>
      <c r="I381" s="257"/>
      <c r="J381" s="37"/>
      <c r="K381" s="37"/>
      <c r="L381" s="40"/>
      <c r="M381" s="258"/>
      <c r="N381" s="259"/>
      <c r="O381" s="72"/>
      <c r="P381" s="72"/>
      <c r="Q381" s="72"/>
      <c r="R381" s="72"/>
      <c r="S381" s="72"/>
      <c r="T381" s="73"/>
      <c r="U381" s="35"/>
      <c r="V381" s="35"/>
      <c r="W381" s="35"/>
      <c r="X381" s="35"/>
      <c r="Y381" s="35"/>
      <c r="Z381" s="35"/>
      <c r="AA381" s="35"/>
      <c r="AB381" s="35"/>
      <c r="AC381" s="35"/>
      <c r="AD381" s="35"/>
      <c r="AE381" s="35"/>
      <c r="AT381" s="18" t="s">
        <v>807</v>
      </c>
      <c r="AU381" s="18" t="s">
        <v>87</v>
      </c>
    </row>
    <row r="382" spans="1:65" s="2" customFormat="1" ht="16.5" customHeight="1">
      <c r="A382" s="35"/>
      <c r="B382" s="36"/>
      <c r="C382" s="193" t="s">
        <v>1295</v>
      </c>
      <c r="D382" s="193" t="s">
        <v>214</v>
      </c>
      <c r="E382" s="194" t="s">
        <v>10463</v>
      </c>
      <c r="F382" s="195" t="s">
        <v>10464</v>
      </c>
      <c r="G382" s="196" t="s">
        <v>10032</v>
      </c>
      <c r="H382" s="197">
        <v>80</v>
      </c>
      <c r="I382" s="198"/>
      <c r="J382" s="199">
        <f>ROUND(I382*H382,2)</f>
        <v>0</v>
      </c>
      <c r="K382" s="200"/>
      <c r="L382" s="40"/>
      <c r="M382" s="201" t="s">
        <v>1</v>
      </c>
      <c r="N382" s="202" t="s">
        <v>42</v>
      </c>
      <c r="O382" s="72"/>
      <c r="P382" s="203">
        <f>O382*H382</f>
        <v>0</v>
      </c>
      <c r="Q382" s="203">
        <v>0</v>
      </c>
      <c r="R382" s="203">
        <f>Q382*H382</f>
        <v>0</v>
      </c>
      <c r="S382" s="203">
        <v>0</v>
      </c>
      <c r="T382" s="204">
        <f>S382*H382</f>
        <v>0</v>
      </c>
      <c r="U382" s="35"/>
      <c r="V382" s="35"/>
      <c r="W382" s="35"/>
      <c r="X382" s="35"/>
      <c r="Y382" s="35"/>
      <c r="Z382" s="35"/>
      <c r="AA382" s="35"/>
      <c r="AB382" s="35"/>
      <c r="AC382" s="35"/>
      <c r="AD382" s="35"/>
      <c r="AE382" s="35"/>
      <c r="AR382" s="205" t="s">
        <v>218</v>
      </c>
      <c r="AT382" s="205" t="s">
        <v>214</v>
      </c>
      <c r="AU382" s="205" t="s">
        <v>87</v>
      </c>
      <c r="AY382" s="18" t="s">
        <v>209</v>
      </c>
      <c r="BE382" s="206">
        <f>IF(N382="základní",J382,0)</f>
        <v>0</v>
      </c>
      <c r="BF382" s="206">
        <f>IF(N382="snížená",J382,0)</f>
        <v>0</v>
      </c>
      <c r="BG382" s="206">
        <f>IF(N382="zákl. přenesená",J382,0)</f>
        <v>0</v>
      </c>
      <c r="BH382" s="206">
        <f>IF(N382="sníž. přenesená",J382,0)</f>
        <v>0</v>
      </c>
      <c r="BI382" s="206">
        <f>IF(N382="nulová",J382,0)</f>
        <v>0</v>
      </c>
      <c r="BJ382" s="18" t="s">
        <v>85</v>
      </c>
      <c r="BK382" s="206">
        <f>ROUND(I382*H382,2)</f>
        <v>0</v>
      </c>
      <c r="BL382" s="18" t="s">
        <v>218</v>
      </c>
      <c r="BM382" s="205" t="s">
        <v>10465</v>
      </c>
    </row>
    <row r="383" spans="1:65" s="2" customFormat="1" ht="19.5">
      <c r="A383" s="35"/>
      <c r="B383" s="36"/>
      <c r="C383" s="37"/>
      <c r="D383" s="214" t="s">
        <v>807</v>
      </c>
      <c r="E383" s="37"/>
      <c r="F383" s="256" t="s">
        <v>10447</v>
      </c>
      <c r="G383" s="37"/>
      <c r="H383" s="37"/>
      <c r="I383" s="257"/>
      <c r="J383" s="37"/>
      <c r="K383" s="37"/>
      <c r="L383" s="40"/>
      <c r="M383" s="258"/>
      <c r="N383" s="259"/>
      <c r="O383" s="72"/>
      <c r="P383" s="72"/>
      <c r="Q383" s="72"/>
      <c r="R383" s="72"/>
      <c r="S383" s="72"/>
      <c r="T383" s="73"/>
      <c r="U383" s="35"/>
      <c r="V383" s="35"/>
      <c r="W383" s="35"/>
      <c r="X383" s="35"/>
      <c r="Y383" s="35"/>
      <c r="Z383" s="35"/>
      <c r="AA383" s="35"/>
      <c r="AB383" s="35"/>
      <c r="AC383" s="35"/>
      <c r="AD383" s="35"/>
      <c r="AE383" s="35"/>
      <c r="AT383" s="18" t="s">
        <v>807</v>
      </c>
      <c r="AU383" s="18" t="s">
        <v>87</v>
      </c>
    </row>
    <row r="384" spans="1:65" s="2" customFormat="1" ht="16.5" customHeight="1">
      <c r="A384" s="35"/>
      <c r="B384" s="36"/>
      <c r="C384" s="193" t="s">
        <v>1300</v>
      </c>
      <c r="D384" s="193" t="s">
        <v>214</v>
      </c>
      <c r="E384" s="194" t="s">
        <v>10466</v>
      </c>
      <c r="F384" s="195" t="s">
        <v>10467</v>
      </c>
      <c r="G384" s="196" t="s">
        <v>10032</v>
      </c>
      <c r="H384" s="197">
        <v>35</v>
      </c>
      <c r="I384" s="198"/>
      <c r="J384" s="199">
        <f>ROUND(I384*H384,2)</f>
        <v>0</v>
      </c>
      <c r="K384" s="200"/>
      <c r="L384" s="40"/>
      <c r="M384" s="201" t="s">
        <v>1</v>
      </c>
      <c r="N384" s="202" t="s">
        <v>42</v>
      </c>
      <c r="O384" s="72"/>
      <c r="P384" s="203">
        <f>O384*H384</f>
        <v>0</v>
      </c>
      <c r="Q384" s="203">
        <v>0</v>
      </c>
      <c r="R384" s="203">
        <f>Q384*H384</f>
        <v>0</v>
      </c>
      <c r="S384" s="203">
        <v>0</v>
      </c>
      <c r="T384" s="204">
        <f>S384*H384</f>
        <v>0</v>
      </c>
      <c r="U384" s="35"/>
      <c r="V384" s="35"/>
      <c r="W384" s="35"/>
      <c r="X384" s="35"/>
      <c r="Y384" s="35"/>
      <c r="Z384" s="35"/>
      <c r="AA384" s="35"/>
      <c r="AB384" s="35"/>
      <c r="AC384" s="35"/>
      <c r="AD384" s="35"/>
      <c r="AE384" s="35"/>
      <c r="AR384" s="205" t="s">
        <v>218</v>
      </c>
      <c r="AT384" s="205" t="s">
        <v>214</v>
      </c>
      <c r="AU384" s="205" t="s">
        <v>87</v>
      </c>
      <c r="AY384" s="18" t="s">
        <v>209</v>
      </c>
      <c r="BE384" s="206">
        <f>IF(N384="základní",J384,0)</f>
        <v>0</v>
      </c>
      <c r="BF384" s="206">
        <f>IF(N384="snížená",J384,0)</f>
        <v>0</v>
      </c>
      <c r="BG384" s="206">
        <f>IF(N384="zákl. přenesená",J384,0)</f>
        <v>0</v>
      </c>
      <c r="BH384" s="206">
        <f>IF(N384="sníž. přenesená",J384,0)</f>
        <v>0</v>
      </c>
      <c r="BI384" s="206">
        <f>IF(N384="nulová",J384,0)</f>
        <v>0</v>
      </c>
      <c r="BJ384" s="18" t="s">
        <v>85</v>
      </c>
      <c r="BK384" s="206">
        <f>ROUND(I384*H384,2)</f>
        <v>0</v>
      </c>
      <c r="BL384" s="18" t="s">
        <v>218</v>
      </c>
      <c r="BM384" s="205" t="s">
        <v>10468</v>
      </c>
    </row>
    <row r="385" spans="1:65" s="2" customFormat="1" ht="19.5">
      <c r="A385" s="35"/>
      <c r="B385" s="36"/>
      <c r="C385" s="37"/>
      <c r="D385" s="214" t="s">
        <v>807</v>
      </c>
      <c r="E385" s="37"/>
      <c r="F385" s="256" t="s">
        <v>10447</v>
      </c>
      <c r="G385" s="37"/>
      <c r="H385" s="37"/>
      <c r="I385" s="257"/>
      <c r="J385" s="37"/>
      <c r="K385" s="37"/>
      <c r="L385" s="40"/>
      <c r="M385" s="258"/>
      <c r="N385" s="259"/>
      <c r="O385" s="72"/>
      <c r="P385" s="72"/>
      <c r="Q385" s="72"/>
      <c r="R385" s="72"/>
      <c r="S385" s="72"/>
      <c r="T385" s="73"/>
      <c r="U385" s="35"/>
      <c r="V385" s="35"/>
      <c r="W385" s="35"/>
      <c r="X385" s="35"/>
      <c r="Y385" s="35"/>
      <c r="Z385" s="35"/>
      <c r="AA385" s="35"/>
      <c r="AB385" s="35"/>
      <c r="AC385" s="35"/>
      <c r="AD385" s="35"/>
      <c r="AE385" s="35"/>
      <c r="AT385" s="18" t="s">
        <v>807</v>
      </c>
      <c r="AU385" s="18" t="s">
        <v>87</v>
      </c>
    </row>
    <row r="386" spans="1:65" s="2" customFormat="1" ht="16.5" customHeight="1">
      <c r="A386" s="35"/>
      <c r="B386" s="36"/>
      <c r="C386" s="193" t="s">
        <v>1303</v>
      </c>
      <c r="D386" s="193" t="s">
        <v>214</v>
      </c>
      <c r="E386" s="194" t="s">
        <v>10469</v>
      </c>
      <c r="F386" s="195" t="s">
        <v>10470</v>
      </c>
      <c r="G386" s="196" t="s">
        <v>10032</v>
      </c>
      <c r="H386" s="197">
        <v>42</v>
      </c>
      <c r="I386" s="198"/>
      <c r="J386" s="199">
        <f>ROUND(I386*H386,2)</f>
        <v>0</v>
      </c>
      <c r="K386" s="200"/>
      <c r="L386" s="40"/>
      <c r="M386" s="201" t="s">
        <v>1</v>
      </c>
      <c r="N386" s="202" t="s">
        <v>42</v>
      </c>
      <c r="O386" s="72"/>
      <c r="P386" s="203">
        <f>O386*H386</f>
        <v>0</v>
      </c>
      <c r="Q386" s="203">
        <v>0</v>
      </c>
      <c r="R386" s="203">
        <f>Q386*H386</f>
        <v>0</v>
      </c>
      <c r="S386" s="203">
        <v>0</v>
      </c>
      <c r="T386" s="204">
        <f>S386*H386</f>
        <v>0</v>
      </c>
      <c r="U386" s="35"/>
      <c r="V386" s="35"/>
      <c r="W386" s="35"/>
      <c r="X386" s="35"/>
      <c r="Y386" s="35"/>
      <c r="Z386" s="35"/>
      <c r="AA386" s="35"/>
      <c r="AB386" s="35"/>
      <c r="AC386" s="35"/>
      <c r="AD386" s="35"/>
      <c r="AE386" s="35"/>
      <c r="AR386" s="205" t="s">
        <v>218</v>
      </c>
      <c r="AT386" s="205" t="s">
        <v>214</v>
      </c>
      <c r="AU386" s="205" t="s">
        <v>87</v>
      </c>
      <c r="AY386" s="18" t="s">
        <v>209</v>
      </c>
      <c r="BE386" s="206">
        <f>IF(N386="základní",J386,0)</f>
        <v>0</v>
      </c>
      <c r="BF386" s="206">
        <f>IF(N386="snížená",J386,0)</f>
        <v>0</v>
      </c>
      <c r="BG386" s="206">
        <f>IF(N386="zákl. přenesená",J386,0)</f>
        <v>0</v>
      </c>
      <c r="BH386" s="206">
        <f>IF(N386="sníž. přenesená",J386,0)</f>
        <v>0</v>
      </c>
      <c r="BI386" s="206">
        <f>IF(N386="nulová",J386,0)</f>
        <v>0</v>
      </c>
      <c r="BJ386" s="18" t="s">
        <v>85</v>
      </c>
      <c r="BK386" s="206">
        <f>ROUND(I386*H386,2)</f>
        <v>0</v>
      </c>
      <c r="BL386" s="18" t="s">
        <v>218</v>
      </c>
      <c r="BM386" s="205" t="s">
        <v>10471</v>
      </c>
    </row>
    <row r="387" spans="1:65" s="2" customFormat="1" ht="19.5">
      <c r="A387" s="35"/>
      <c r="B387" s="36"/>
      <c r="C387" s="37"/>
      <c r="D387" s="214" t="s">
        <v>807</v>
      </c>
      <c r="E387" s="37"/>
      <c r="F387" s="256" t="s">
        <v>10447</v>
      </c>
      <c r="G387" s="37"/>
      <c r="H387" s="37"/>
      <c r="I387" s="257"/>
      <c r="J387" s="37"/>
      <c r="K387" s="37"/>
      <c r="L387" s="40"/>
      <c r="M387" s="258"/>
      <c r="N387" s="259"/>
      <c r="O387" s="72"/>
      <c r="P387" s="72"/>
      <c r="Q387" s="72"/>
      <c r="R387" s="72"/>
      <c r="S387" s="72"/>
      <c r="T387" s="73"/>
      <c r="U387" s="35"/>
      <c r="V387" s="35"/>
      <c r="W387" s="35"/>
      <c r="X387" s="35"/>
      <c r="Y387" s="35"/>
      <c r="Z387" s="35"/>
      <c r="AA387" s="35"/>
      <c r="AB387" s="35"/>
      <c r="AC387" s="35"/>
      <c r="AD387" s="35"/>
      <c r="AE387" s="35"/>
      <c r="AT387" s="18" t="s">
        <v>807</v>
      </c>
      <c r="AU387" s="18" t="s">
        <v>87</v>
      </c>
    </row>
    <row r="388" spans="1:65" s="2" customFormat="1" ht="16.5" customHeight="1">
      <c r="A388" s="35"/>
      <c r="B388" s="36"/>
      <c r="C388" s="193" t="s">
        <v>1308</v>
      </c>
      <c r="D388" s="193" t="s">
        <v>214</v>
      </c>
      <c r="E388" s="194" t="s">
        <v>10472</v>
      </c>
      <c r="F388" s="195" t="s">
        <v>10473</v>
      </c>
      <c r="G388" s="196" t="s">
        <v>10032</v>
      </c>
      <c r="H388" s="197">
        <v>33</v>
      </c>
      <c r="I388" s="198"/>
      <c r="J388" s="199">
        <f>ROUND(I388*H388,2)</f>
        <v>0</v>
      </c>
      <c r="K388" s="200"/>
      <c r="L388" s="40"/>
      <c r="M388" s="201" t="s">
        <v>1</v>
      </c>
      <c r="N388" s="202" t="s">
        <v>42</v>
      </c>
      <c r="O388" s="72"/>
      <c r="P388" s="203">
        <f>O388*H388</f>
        <v>0</v>
      </c>
      <c r="Q388" s="203">
        <v>0</v>
      </c>
      <c r="R388" s="203">
        <f>Q388*H388</f>
        <v>0</v>
      </c>
      <c r="S388" s="203">
        <v>0</v>
      </c>
      <c r="T388" s="204">
        <f>S388*H388</f>
        <v>0</v>
      </c>
      <c r="U388" s="35"/>
      <c r="V388" s="35"/>
      <c r="W388" s="35"/>
      <c r="X388" s="35"/>
      <c r="Y388" s="35"/>
      <c r="Z388" s="35"/>
      <c r="AA388" s="35"/>
      <c r="AB388" s="35"/>
      <c r="AC388" s="35"/>
      <c r="AD388" s="35"/>
      <c r="AE388" s="35"/>
      <c r="AR388" s="205" t="s">
        <v>218</v>
      </c>
      <c r="AT388" s="205" t="s">
        <v>214</v>
      </c>
      <c r="AU388" s="205" t="s">
        <v>87</v>
      </c>
      <c r="AY388" s="18" t="s">
        <v>209</v>
      </c>
      <c r="BE388" s="206">
        <f>IF(N388="základní",J388,0)</f>
        <v>0</v>
      </c>
      <c r="BF388" s="206">
        <f>IF(N388="snížená",J388,0)</f>
        <v>0</v>
      </c>
      <c r="BG388" s="206">
        <f>IF(N388="zákl. přenesená",J388,0)</f>
        <v>0</v>
      </c>
      <c r="BH388" s="206">
        <f>IF(N388="sníž. přenesená",J388,0)</f>
        <v>0</v>
      </c>
      <c r="BI388" s="206">
        <f>IF(N388="nulová",J388,0)</f>
        <v>0</v>
      </c>
      <c r="BJ388" s="18" t="s">
        <v>85</v>
      </c>
      <c r="BK388" s="206">
        <f>ROUND(I388*H388,2)</f>
        <v>0</v>
      </c>
      <c r="BL388" s="18" t="s">
        <v>218</v>
      </c>
      <c r="BM388" s="205" t="s">
        <v>10474</v>
      </c>
    </row>
    <row r="389" spans="1:65" s="2" customFormat="1" ht="19.5">
      <c r="A389" s="35"/>
      <c r="B389" s="36"/>
      <c r="C389" s="37"/>
      <c r="D389" s="214" t="s">
        <v>807</v>
      </c>
      <c r="E389" s="37"/>
      <c r="F389" s="256" t="s">
        <v>10447</v>
      </c>
      <c r="G389" s="37"/>
      <c r="H389" s="37"/>
      <c r="I389" s="257"/>
      <c r="J389" s="37"/>
      <c r="K389" s="37"/>
      <c r="L389" s="40"/>
      <c r="M389" s="258"/>
      <c r="N389" s="259"/>
      <c r="O389" s="72"/>
      <c r="P389" s="72"/>
      <c r="Q389" s="72"/>
      <c r="R389" s="72"/>
      <c r="S389" s="72"/>
      <c r="T389" s="73"/>
      <c r="U389" s="35"/>
      <c r="V389" s="35"/>
      <c r="W389" s="35"/>
      <c r="X389" s="35"/>
      <c r="Y389" s="35"/>
      <c r="Z389" s="35"/>
      <c r="AA389" s="35"/>
      <c r="AB389" s="35"/>
      <c r="AC389" s="35"/>
      <c r="AD389" s="35"/>
      <c r="AE389" s="35"/>
      <c r="AT389" s="18" t="s">
        <v>807</v>
      </c>
      <c r="AU389" s="18" t="s">
        <v>87</v>
      </c>
    </row>
    <row r="390" spans="1:65" s="2" customFormat="1" ht="16.5" customHeight="1">
      <c r="A390" s="35"/>
      <c r="B390" s="36"/>
      <c r="C390" s="193" t="s">
        <v>1312</v>
      </c>
      <c r="D390" s="193" t="s">
        <v>214</v>
      </c>
      <c r="E390" s="194" t="s">
        <v>10475</v>
      </c>
      <c r="F390" s="195" t="s">
        <v>10476</v>
      </c>
      <c r="G390" s="196" t="s">
        <v>10032</v>
      </c>
      <c r="H390" s="197">
        <v>28</v>
      </c>
      <c r="I390" s="198"/>
      <c r="J390" s="199">
        <f>ROUND(I390*H390,2)</f>
        <v>0</v>
      </c>
      <c r="K390" s="200"/>
      <c r="L390" s="40"/>
      <c r="M390" s="201" t="s">
        <v>1</v>
      </c>
      <c r="N390" s="202" t="s">
        <v>42</v>
      </c>
      <c r="O390" s="72"/>
      <c r="P390" s="203">
        <f>O390*H390</f>
        <v>0</v>
      </c>
      <c r="Q390" s="203">
        <v>0</v>
      </c>
      <c r="R390" s="203">
        <f>Q390*H390</f>
        <v>0</v>
      </c>
      <c r="S390" s="203">
        <v>0</v>
      </c>
      <c r="T390" s="204">
        <f>S390*H390</f>
        <v>0</v>
      </c>
      <c r="U390" s="35"/>
      <c r="V390" s="35"/>
      <c r="W390" s="35"/>
      <c r="X390" s="35"/>
      <c r="Y390" s="35"/>
      <c r="Z390" s="35"/>
      <c r="AA390" s="35"/>
      <c r="AB390" s="35"/>
      <c r="AC390" s="35"/>
      <c r="AD390" s="35"/>
      <c r="AE390" s="35"/>
      <c r="AR390" s="205" t="s">
        <v>218</v>
      </c>
      <c r="AT390" s="205" t="s">
        <v>214</v>
      </c>
      <c r="AU390" s="205" t="s">
        <v>87</v>
      </c>
      <c r="AY390" s="18" t="s">
        <v>209</v>
      </c>
      <c r="BE390" s="206">
        <f>IF(N390="základní",J390,0)</f>
        <v>0</v>
      </c>
      <c r="BF390" s="206">
        <f>IF(N390="snížená",J390,0)</f>
        <v>0</v>
      </c>
      <c r="BG390" s="206">
        <f>IF(N390="zákl. přenesená",J390,0)</f>
        <v>0</v>
      </c>
      <c r="BH390" s="206">
        <f>IF(N390="sníž. přenesená",J390,0)</f>
        <v>0</v>
      </c>
      <c r="BI390" s="206">
        <f>IF(N390="nulová",J390,0)</f>
        <v>0</v>
      </c>
      <c r="BJ390" s="18" t="s">
        <v>85</v>
      </c>
      <c r="BK390" s="206">
        <f>ROUND(I390*H390,2)</f>
        <v>0</v>
      </c>
      <c r="BL390" s="18" t="s">
        <v>218</v>
      </c>
      <c r="BM390" s="205" t="s">
        <v>10477</v>
      </c>
    </row>
    <row r="391" spans="1:65" s="2" customFormat="1" ht="19.5">
      <c r="A391" s="35"/>
      <c r="B391" s="36"/>
      <c r="C391" s="37"/>
      <c r="D391" s="214" t="s">
        <v>807</v>
      </c>
      <c r="E391" s="37"/>
      <c r="F391" s="256" t="s">
        <v>10447</v>
      </c>
      <c r="G391" s="37"/>
      <c r="H391" s="37"/>
      <c r="I391" s="257"/>
      <c r="J391" s="37"/>
      <c r="K391" s="37"/>
      <c r="L391" s="40"/>
      <c r="M391" s="258"/>
      <c r="N391" s="259"/>
      <c r="O391" s="72"/>
      <c r="P391" s="72"/>
      <c r="Q391" s="72"/>
      <c r="R391" s="72"/>
      <c r="S391" s="72"/>
      <c r="T391" s="73"/>
      <c r="U391" s="35"/>
      <c r="V391" s="35"/>
      <c r="W391" s="35"/>
      <c r="X391" s="35"/>
      <c r="Y391" s="35"/>
      <c r="Z391" s="35"/>
      <c r="AA391" s="35"/>
      <c r="AB391" s="35"/>
      <c r="AC391" s="35"/>
      <c r="AD391" s="35"/>
      <c r="AE391" s="35"/>
      <c r="AT391" s="18" t="s">
        <v>807</v>
      </c>
      <c r="AU391" s="18" t="s">
        <v>87</v>
      </c>
    </row>
    <row r="392" spans="1:65" s="2" customFormat="1" ht="16.5" customHeight="1">
      <c r="A392" s="35"/>
      <c r="B392" s="36"/>
      <c r="C392" s="193" t="s">
        <v>1317</v>
      </c>
      <c r="D392" s="193" t="s">
        <v>214</v>
      </c>
      <c r="E392" s="194" t="s">
        <v>10478</v>
      </c>
      <c r="F392" s="195" t="s">
        <v>10479</v>
      </c>
      <c r="G392" s="196" t="s">
        <v>10032</v>
      </c>
      <c r="H392" s="197">
        <v>102</v>
      </c>
      <c r="I392" s="198"/>
      <c r="J392" s="199">
        <f>ROUND(I392*H392,2)</f>
        <v>0</v>
      </c>
      <c r="K392" s="200"/>
      <c r="L392" s="40"/>
      <c r="M392" s="201" t="s">
        <v>1</v>
      </c>
      <c r="N392" s="202" t="s">
        <v>42</v>
      </c>
      <c r="O392" s="72"/>
      <c r="P392" s="203">
        <f>O392*H392</f>
        <v>0</v>
      </c>
      <c r="Q392" s="203">
        <v>0</v>
      </c>
      <c r="R392" s="203">
        <f>Q392*H392</f>
        <v>0</v>
      </c>
      <c r="S392" s="203">
        <v>0</v>
      </c>
      <c r="T392" s="204">
        <f>S392*H392</f>
        <v>0</v>
      </c>
      <c r="U392" s="35"/>
      <c r="V392" s="35"/>
      <c r="W392" s="35"/>
      <c r="X392" s="35"/>
      <c r="Y392" s="35"/>
      <c r="Z392" s="35"/>
      <c r="AA392" s="35"/>
      <c r="AB392" s="35"/>
      <c r="AC392" s="35"/>
      <c r="AD392" s="35"/>
      <c r="AE392" s="35"/>
      <c r="AR392" s="205" t="s">
        <v>218</v>
      </c>
      <c r="AT392" s="205" t="s">
        <v>214</v>
      </c>
      <c r="AU392" s="205" t="s">
        <v>87</v>
      </c>
      <c r="AY392" s="18" t="s">
        <v>209</v>
      </c>
      <c r="BE392" s="206">
        <f>IF(N392="základní",J392,0)</f>
        <v>0</v>
      </c>
      <c r="BF392" s="206">
        <f>IF(N392="snížená",J392,0)</f>
        <v>0</v>
      </c>
      <c r="BG392" s="206">
        <f>IF(N392="zákl. přenesená",J392,0)</f>
        <v>0</v>
      </c>
      <c r="BH392" s="206">
        <f>IF(N392="sníž. přenesená",J392,0)</f>
        <v>0</v>
      </c>
      <c r="BI392" s="206">
        <f>IF(N392="nulová",J392,0)</f>
        <v>0</v>
      </c>
      <c r="BJ392" s="18" t="s">
        <v>85</v>
      </c>
      <c r="BK392" s="206">
        <f>ROUND(I392*H392,2)</f>
        <v>0</v>
      </c>
      <c r="BL392" s="18" t="s">
        <v>218</v>
      </c>
      <c r="BM392" s="205" t="s">
        <v>10480</v>
      </c>
    </row>
    <row r="393" spans="1:65" s="2" customFormat="1" ht="19.5">
      <c r="A393" s="35"/>
      <c r="B393" s="36"/>
      <c r="C393" s="37"/>
      <c r="D393" s="214" t="s">
        <v>807</v>
      </c>
      <c r="E393" s="37"/>
      <c r="F393" s="256" t="s">
        <v>10447</v>
      </c>
      <c r="G393" s="37"/>
      <c r="H393" s="37"/>
      <c r="I393" s="257"/>
      <c r="J393" s="37"/>
      <c r="K393" s="37"/>
      <c r="L393" s="40"/>
      <c r="M393" s="258"/>
      <c r="N393" s="259"/>
      <c r="O393" s="72"/>
      <c r="P393" s="72"/>
      <c r="Q393" s="72"/>
      <c r="R393" s="72"/>
      <c r="S393" s="72"/>
      <c r="T393" s="73"/>
      <c r="U393" s="35"/>
      <c r="V393" s="35"/>
      <c r="W393" s="35"/>
      <c r="X393" s="35"/>
      <c r="Y393" s="35"/>
      <c r="Z393" s="35"/>
      <c r="AA393" s="35"/>
      <c r="AB393" s="35"/>
      <c r="AC393" s="35"/>
      <c r="AD393" s="35"/>
      <c r="AE393" s="35"/>
      <c r="AT393" s="18" t="s">
        <v>807</v>
      </c>
      <c r="AU393" s="18" t="s">
        <v>87</v>
      </c>
    </row>
    <row r="394" spans="1:65" s="12" customFormat="1" ht="22.9" customHeight="1">
      <c r="B394" s="177"/>
      <c r="C394" s="178"/>
      <c r="D394" s="179" t="s">
        <v>76</v>
      </c>
      <c r="E394" s="191" t="s">
        <v>10481</v>
      </c>
      <c r="F394" s="191" t="s">
        <v>10482</v>
      </c>
      <c r="G394" s="178"/>
      <c r="H394" s="178"/>
      <c r="I394" s="181"/>
      <c r="J394" s="192">
        <f>BK394</f>
        <v>0</v>
      </c>
      <c r="K394" s="178"/>
      <c r="L394" s="183"/>
      <c r="M394" s="184"/>
      <c r="N394" s="185"/>
      <c r="O394" s="185"/>
      <c r="P394" s="186">
        <f>SUM(P395:P401)</f>
        <v>0</v>
      </c>
      <c r="Q394" s="185"/>
      <c r="R394" s="186">
        <f>SUM(R395:R401)</f>
        <v>0</v>
      </c>
      <c r="S394" s="185"/>
      <c r="T394" s="187">
        <f>SUM(T395:T401)</f>
        <v>0</v>
      </c>
      <c r="AR394" s="188" t="s">
        <v>85</v>
      </c>
      <c r="AT394" s="189" t="s">
        <v>76</v>
      </c>
      <c r="AU394" s="189" t="s">
        <v>85</v>
      </c>
      <c r="AY394" s="188" t="s">
        <v>209</v>
      </c>
      <c r="BK394" s="190">
        <f>SUM(BK395:BK401)</f>
        <v>0</v>
      </c>
    </row>
    <row r="395" spans="1:65" s="2" customFormat="1" ht="16.5" customHeight="1">
      <c r="A395" s="35"/>
      <c r="B395" s="36"/>
      <c r="C395" s="193" t="s">
        <v>1321</v>
      </c>
      <c r="D395" s="193" t="s">
        <v>214</v>
      </c>
      <c r="E395" s="194" t="s">
        <v>10483</v>
      </c>
      <c r="F395" s="195" t="s">
        <v>10484</v>
      </c>
      <c r="G395" s="196" t="s">
        <v>217</v>
      </c>
      <c r="H395" s="197">
        <v>230</v>
      </c>
      <c r="I395" s="198"/>
      <c r="J395" s="199">
        <f>ROUND(I395*H395,2)</f>
        <v>0</v>
      </c>
      <c r="K395" s="200"/>
      <c r="L395" s="40"/>
      <c r="M395" s="201" t="s">
        <v>1</v>
      </c>
      <c r="N395" s="202" t="s">
        <v>42</v>
      </c>
      <c r="O395" s="72"/>
      <c r="P395" s="203">
        <f>O395*H395</f>
        <v>0</v>
      </c>
      <c r="Q395" s="203">
        <v>0</v>
      </c>
      <c r="R395" s="203">
        <f>Q395*H395</f>
        <v>0</v>
      </c>
      <c r="S395" s="203">
        <v>0</v>
      </c>
      <c r="T395" s="204">
        <f>S395*H395</f>
        <v>0</v>
      </c>
      <c r="U395" s="35"/>
      <c r="V395" s="35"/>
      <c r="W395" s="35"/>
      <c r="X395" s="35"/>
      <c r="Y395" s="35"/>
      <c r="Z395" s="35"/>
      <c r="AA395" s="35"/>
      <c r="AB395" s="35"/>
      <c r="AC395" s="35"/>
      <c r="AD395" s="35"/>
      <c r="AE395" s="35"/>
      <c r="AR395" s="205" t="s">
        <v>218</v>
      </c>
      <c r="AT395" s="205" t="s">
        <v>214</v>
      </c>
      <c r="AU395" s="205" t="s">
        <v>87</v>
      </c>
      <c r="AY395" s="18" t="s">
        <v>209</v>
      </c>
      <c r="BE395" s="206">
        <f>IF(N395="základní",J395,0)</f>
        <v>0</v>
      </c>
      <c r="BF395" s="206">
        <f>IF(N395="snížená",J395,0)</f>
        <v>0</v>
      </c>
      <c r="BG395" s="206">
        <f>IF(N395="zákl. přenesená",J395,0)</f>
        <v>0</v>
      </c>
      <c r="BH395" s="206">
        <f>IF(N395="sníž. přenesená",J395,0)</f>
        <v>0</v>
      </c>
      <c r="BI395" s="206">
        <f>IF(N395="nulová",J395,0)</f>
        <v>0</v>
      </c>
      <c r="BJ395" s="18" t="s">
        <v>85</v>
      </c>
      <c r="BK395" s="206">
        <f>ROUND(I395*H395,2)</f>
        <v>0</v>
      </c>
      <c r="BL395" s="18" t="s">
        <v>218</v>
      </c>
      <c r="BM395" s="205" t="s">
        <v>10485</v>
      </c>
    </row>
    <row r="396" spans="1:65" s="2" customFormat="1" ht="19.5">
      <c r="A396" s="35"/>
      <c r="B396" s="36"/>
      <c r="C396" s="37"/>
      <c r="D396" s="214" t="s">
        <v>807</v>
      </c>
      <c r="E396" s="37"/>
      <c r="F396" s="256" t="s">
        <v>10486</v>
      </c>
      <c r="G396" s="37"/>
      <c r="H396" s="37"/>
      <c r="I396" s="257"/>
      <c r="J396" s="37"/>
      <c r="K396" s="37"/>
      <c r="L396" s="40"/>
      <c r="M396" s="258"/>
      <c r="N396" s="259"/>
      <c r="O396" s="72"/>
      <c r="P396" s="72"/>
      <c r="Q396" s="72"/>
      <c r="R396" s="72"/>
      <c r="S396" s="72"/>
      <c r="T396" s="73"/>
      <c r="U396" s="35"/>
      <c r="V396" s="35"/>
      <c r="W396" s="35"/>
      <c r="X396" s="35"/>
      <c r="Y396" s="35"/>
      <c r="Z396" s="35"/>
      <c r="AA396" s="35"/>
      <c r="AB396" s="35"/>
      <c r="AC396" s="35"/>
      <c r="AD396" s="35"/>
      <c r="AE396" s="35"/>
      <c r="AT396" s="18" t="s">
        <v>807</v>
      </c>
      <c r="AU396" s="18" t="s">
        <v>87</v>
      </c>
    </row>
    <row r="397" spans="1:65" s="2" customFormat="1" ht="16.5" customHeight="1">
      <c r="A397" s="35"/>
      <c r="B397" s="36"/>
      <c r="C397" s="193" t="s">
        <v>1325</v>
      </c>
      <c r="D397" s="193" t="s">
        <v>214</v>
      </c>
      <c r="E397" s="194" t="s">
        <v>10487</v>
      </c>
      <c r="F397" s="195" t="s">
        <v>10488</v>
      </c>
      <c r="G397" s="196" t="s">
        <v>217</v>
      </c>
      <c r="H397" s="197">
        <v>40</v>
      </c>
      <c r="I397" s="198"/>
      <c r="J397" s="199">
        <f>ROUND(I397*H397,2)</f>
        <v>0</v>
      </c>
      <c r="K397" s="200"/>
      <c r="L397" s="40"/>
      <c r="M397" s="201" t="s">
        <v>1</v>
      </c>
      <c r="N397" s="202" t="s">
        <v>42</v>
      </c>
      <c r="O397" s="72"/>
      <c r="P397" s="203">
        <f>O397*H397</f>
        <v>0</v>
      </c>
      <c r="Q397" s="203">
        <v>0</v>
      </c>
      <c r="R397" s="203">
        <f>Q397*H397</f>
        <v>0</v>
      </c>
      <c r="S397" s="203">
        <v>0</v>
      </c>
      <c r="T397" s="204">
        <f>S397*H397</f>
        <v>0</v>
      </c>
      <c r="U397" s="35"/>
      <c r="V397" s="35"/>
      <c r="W397" s="35"/>
      <c r="X397" s="35"/>
      <c r="Y397" s="35"/>
      <c r="Z397" s="35"/>
      <c r="AA397" s="35"/>
      <c r="AB397" s="35"/>
      <c r="AC397" s="35"/>
      <c r="AD397" s="35"/>
      <c r="AE397" s="35"/>
      <c r="AR397" s="205" t="s">
        <v>218</v>
      </c>
      <c r="AT397" s="205" t="s">
        <v>214</v>
      </c>
      <c r="AU397" s="205" t="s">
        <v>87</v>
      </c>
      <c r="AY397" s="18" t="s">
        <v>209</v>
      </c>
      <c r="BE397" s="206">
        <f>IF(N397="základní",J397,0)</f>
        <v>0</v>
      </c>
      <c r="BF397" s="206">
        <f>IF(N397="snížená",J397,0)</f>
        <v>0</v>
      </c>
      <c r="BG397" s="206">
        <f>IF(N397="zákl. přenesená",J397,0)</f>
        <v>0</v>
      </c>
      <c r="BH397" s="206">
        <f>IF(N397="sníž. přenesená",J397,0)</f>
        <v>0</v>
      </c>
      <c r="BI397" s="206">
        <f>IF(N397="nulová",J397,0)</f>
        <v>0</v>
      </c>
      <c r="BJ397" s="18" t="s">
        <v>85</v>
      </c>
      <c r="BK397" s="206">
        <f>ROUND(I397*H397,2)</f>
        <v>0</v>
      </c>
      <c r="BL397" s="18" t="s">
        <v>218</v>
      </c>
      <c r="BM397" s="205" t="s">
        <v>10489</v>
      </c>
    </row>
    <row r="398" spans="1:65" s="2" customFormat="1" ht="19.5">
      <c r="A398" s="35"/>
      <c r="B398" s="36"/>
      <c r="C398" s="37"/>
      <c r="D398" s="214" t="s">
        <v>807</v>
      </c>
      <c r="E398" s="37"/>
      <c r="F398" s="256" t="s">
        <v>10490</v>
      </c>
      <c r="G398" s="37"/>
      <c r="H398" s="37"/>
      <c r="I398" s="257"/>
      <c r="J398" s="37"/>
      <c r="K398" s="37"/>
      <c r="L398" s="40"/>
      <c r="M398" s="258"/>
      <c r="N398" s="259"/>
      <c r="O398" s="72"/>
      <c r="P398" s="72"/>
      <c r="Q398" s="72"/>
      <c r="R398" s="72"/>
      <c r="S398" s="72"/>
      <c r="T398" s="73"/>
      <c r="U398" s="35"/>
      <c r="V398" s="35"/>
      <c r="W398" s="35"/>
      <c r="X398" s="35"/>
      <c r="Y398" s="35"/>
      <c r="Z398" s="35"/>
      <c r="AA398" s="35"/>
      <c r="AB398" s="35"/>
      <c r="AC398" s="35"/>
      <c r="AD398" s="35"/>
      <c r="AE398" s="35"/>
      <c r="AT398" s="18" t="s">
        <v>807</v>
      </c>
      <c r="AU398" s="18" t="s">
        <v>87</v>
      </c>
    </row>
    <row r="399" spans="1:65" s="2" customFormat="1" ht="16.5" customHeight="1">
      <c r="A399" s="35"/>
      <c r="B399" s="36"/>
      <c r="C399" s="193" t="s">
        <v>1336</v>
      </c>
      <c r="D399" s="193" t="s">
        <v>214</v>
      </c>
      <c r="E399" s="194" t="s">
        <v>10491</v>
      </c>
      <c r="F399" s="195" t="s">
        <v>10492</v>
      </c>
      <c r="G399" s="196" t="s">
        <v>217</v>
      </c>
      <c r="H399" s="197">
        <v>62</v>
      </c>
      <c r="I399" s="198"/>
      <c r="J399" s="199">
        <f>ROUND(I399*H399,2)</f>
        <v>0</v>
      </c>
      <c r="K399" s="200"/>
      <c r="L399" s="40"/>
      <c r="M399" s="201" t="s">
        <v>1</v>
      </c>
      <c r="N399" s="202" t="s">
        <v>42</v>
      </c>
      <c r="O399" s="72"/>
      <c r="P399" s="203">
        <f>O399*H399</f>
        <v>0</v>
      </c>
      <c r="Q399" s="203">
        <v>0</v>
      </c>
      <c r="R399" s="203">
        <f>Q399*H399</f>
        <v>0</v>
      </c>
      <c r="S399" s="203">
        <v>0</v>
      </c>
      <c r="T399" s="204">
        <f>S399*H399</f>
        <v>0</v>
      </c>
      <c r="U399" s="35"/>
      <c r="V399" s="35"/>
      <c r="W399" s="35"/>
      <c r="X399" s="35"/>
      <c r="Y399" s="35"/>
      <c r="Z399" s="35"/>
      <c r="AA399" s="35"/>
      <c r="AB399" s="35"/>
      <c r="AC399" s="35"/>
      <c r="AD399" s="35"/>
      <c r="AE399" s="35"/>
      <c r="AR399" s="205" t="s">
        <v>218</v>
      </c>
      <c r="AT399" s="205" t="s">
        <v>214</v>
      </c>
      <c r="AU399" s="205" t="s">
        <v>87</v>
      </c>
      <c r="AY399" s="18" t="s">
        <v>209</v>
      </c>
      <c r="BE399" s="206">
        <f>IF(N399="základní",J399,0)</f>
        <v>0</v>
      </c>
      <c r="BF399" s="206">
        <f>IF(N399="snížená",J399,0)</f>
        <v>0</v>
      </c>
      <c r="BG399" s="206">
        <f>IF(N399="zákl. přenesená",J399,0)</f>
        <v>0</v>
      </c>
      <c r="BH399" s="206">
        <f>IF(N399="sníž. přenesená",J399,0)</f>
        <v>0</v>
      </c>
      <c r="BI399" s="206">
        <f>IF(N399="nulová",J399,0)</f>
        <v>0</v>
      </c>
      <c r="BJ399" s="18" t="s">
        <v>85</v>
      </c>
      <c r="BK399" s="206">
        <f>ROUND(I399*H399,2)</f>
        <v>0</v>
      </c>
      <c r="BL399" s="18" t="s">
        <v>218</v>
      </c>
      <c r="BM399" s="205" t="s">
        <v>10493</v>
      </c>
    </row>
    <row r="400" spans="1:65" s="2" customFormat="1" ht="19.5">
      <c r="A400" s="35"/>
      <c r="B400" s="36"/>
      <c r="C400" s="37"/>
      <c r="D400" s="214" t="s">
        <v>807</v>
      </c>
      <c r="E400" s="37"/>
      <c r="F400" s="256" t="s">
        <v>10494</v>
      </c>
      <c r="G400" s="37"/>
      <c r="H400" s="37"/>
      <c r="I400" s="257"/>
      <c r="J400" s="37"/>
      <c r="K400" s="37"/>
      <c r="L400" s="40"/>
      <c r="M400" s="258"/>
      <c r="N400" s="259"/>
      <c r="O400" s="72"/>
      <c r="P400" s="72"/>
      <c r="Q400" s="72"/>
      <c r="R400" s="72"/>
      <c r="S400" s="72"/>
      <c r="T400" s="73"/>
      <c r="U400" s="35"/>
      <c r="V400" s="35"/>
      <c r="W400" s="35"/>
      <c r="X400" s="35"/>
      <c r="Y400" s="35"/>
      <c r="Z400" s="35"/>
      <c r="AA400" s="35"/>
      <c r="AB400" s="35"/>
      <c r="AC400" s="35"/>
      <c r="AD400" s="35"/>
      <c r="AE400" s="35"/>
      <c r="AT400" s="18" t="s">
        <v>807</v>
      </c>
      <c r="AU400" s="18" t="s">
        <v>87</v>
      </c>
    </row>
    <row r="401" spans="1:65" s="2" customFormat="1" ht="16.5" customHeight="1">
      <c r="A401" s="35"/>
      <c r="B401" s="36"/>
      <c r="C401" s="193" t="s">
        <v>1340</v>
      </c>
      <c r="D401" s="193" t="s">
        <v>214</v>
      </c>
      <c r="E401" s="194" t="s">
        <v>10495</v>
      </c>
      <c r="F401" s="195" t="s">
        <v>10496</v>
      </c>
      <c r="G401" s="196" t="s">
        <v>217</v>
      </c>
      <c r="H401" s="197">
        <v>18</v>
      </c>
      <c r="I401" s="198"/>
      <c r="J401" s="199">
        <f>ROUND(I401*H401,2)</f>
        <v>0</v>
      </c>
      <c r="K401" s="200"/>
      <c r="L401" s="40"/>
      <c r="M401" s="201" t="s">
        <v>1</v>
      </c>
      <c r="N401" s="202" t="s">
        <v>42</v>
      </c>
      <c r="O401" s="72"/>
      <c r="P401" s="203">
        <f>O401*H401</f>
        <v>0</v>
      </c>
      <c r="Q401" s="203">
        <v>0</v>
      </c>
      <c r="R401" s="203">
        <f>Q401*H401</f>
        <v>0</v>
      </c>
      <c r="S401" s="203">
        <v>0</v>
      </c>
      <c r="T401" s="204">
        <f>S401*H401</f>
        <v>0</v>
      </c>
      <c r="U401" s="35"/>
      <c r="V401" s="35"/>
      <c r="W401" s="35"/>
      <c r="X401" s="35"/>
      <c r="Y401" s="35"/>
      <c r="Z401" s="35"/>
      <c r="AA401" s="35"/>
      <c r="AB401" s="35"/>
      <c r="AC401" s="35"/>
      <c r="AD401" s="35"/>
      <c r="AE401" s="35"/>
      <c r="AR401" s="205" t="s">
        <v>218</v>
      </c>
      <c r="AT401" s="205" t="s">
        <v>214</v>
      </c>
      <c r="AU401" s="205" t="s">
        <v>87</v>
      </c>
      <c r="AY401" s="18" t="s">
        <v>209</v>
      </c>
      <c r="BE401" s="206">
        <f>IF(N401="základní",J401,0)</f>
        <v>0</v>
      </c>
      <c r="BF401" s="206">
        <f>IF(N401="snížená",J401,0)</f>
        <v>0</v>
      </c>
      <c r="BG401" s="206">
        <f>IF(N401="zákl. přenesená",J401,0)</f>
        <v>0</v>
      </c>
      <c r="BH401" s="206">
        <f>IF(N401="sníž. přenesená",J401,0)</f>
        <v>0</v>
      </c>
      <c r="BI401" s="206">
        <f>IF(N401="nulová",J401,0)</f>
        <v>0</v>
      </c>
      <c r="BJ401" s="18" t="s">
        <v>85</v>
      </c>
      <c r="BK401" s="206">
        <f>ROUND(I401*H401,2)</f>
        <v>0</v>
      </c>
      <c r="BL401" s="18" t="s">
        <v>218</v>
      </c>
      <c r="BM401" s="205" t="s">
        <v>10497</v>
      </c>
    </row>
    <row r="402" spans="1:65" s="12" customFormat="1" ht="25.9" customHeight="1">
      <c r="B402" s="177"/>
      <c r="C402" s="178"/>
      <c r="D402" s="179" t="s">
        <v>76</v>
      </c>
      <c r="E402" s="180" t="s">
        <v>10498</v>
      </c>
      <c r="F402" s="180" t="s">
        <v>10499</v>
      </c>
      <c r="G402" s="178"/>
      <c r="H402" s="178"/>
      <c r="I402" s="181"/>
      <c r="J402" s="182">
        <f>BK402</f>
        <v>0</v>
      </c>
      <c r="K402" s="178"/>
      <c r="L402" s="183"/>
      <c r="M402" s="184"/>
      <c r="N402" s="185"/>
      <c r="O402" s="185"/>
      <c r="P402" s="186">
        <f>SUM(P403:P408)</f>
        <v>0</v>
      </c>
      <c r="Q402" s="185"/>
      <c r="R402" s="186">
        <f>SUM(R403:R408)</f>
        <v>0</v>
      </c>
      <c r="S402" s="185"/>
      <c r="T402" s="187">
        <f>SUM(T403:T408)</f>
        <v>0</v>
      </c>
      <c r="AR402" s="188" t="s">
        <v>85</v>
      </c>
      <c r="AT402" s="189" t="s">
        <v>76</v>
      </c>
      <c r="AU402" s="189" t="s">
        <v>77</v>
      </c>
      <c r="AY402" s="188" t="s">
        <v>209</v>
      </c>
      <c r="BK402" s="190">
        <f>SUM(BK403:BK408)</f>
        <v>0</v>
      </c>
    </row>
    <row r="403" spans="1:65" s="2" customFormat="1" ht="16.5" customHeight="1">
      <c r="A403" s="35"/>
      <c r="B403" s="36"/>
      <c r="C403" s="193" t="s">
        <v>1346</v>
      </c>
      <c r="D403" s="193" t="s">
        <v>214</v>
      </c>
      <c r="E403" s="194" t="s">
        <v>10500</v>
      </c>
      <c r="F403" s="195" t="s">
        <v>10501</v>
      </c>
      <c r="G403" s="196" t="s">
        <v>318</v>
      </c>
      <c r="H403" s="197">
        <v>30</v>
      </c>
      <c r="I403" s="198"/>
      <c r="J403" s="199">
        <f>ROUND(I403*H403,2)</f>
        <v>0</v>
      </c>
      <c r="K403" s="200"/>
      <c r="L403" s="40"/>
      <c r="M403" s="201" t="s">
        <v>1</v>
      </c>
      <c r="N403" s="202" t="s">
        <v>42</v>
      </c>
      <c r="O403" s="72"/>
      <c r="P403" s="203">
        <f>O403*H403</f>
        <v>0</v>
      </c>
      <c r="Q403" s="203">
        <v>0</v>
      </c>
      <c r="R403" s="203">
        <f>Q403*H403</f>
        <v>0</v>
      </c>
      <c r="S403" s="203">
        <v>0</v>
      </c>
      <c r="T403" s="204">
        <f>S403*H403</f>
        <v>0</v>
      </c>
      <c r="U403" s="35"/>
      <c r="V403" s="35"/>
      <c r="W403" s="35"/>
      <c r="X403" s="35"/>
      <c r="Y403" s="35"/>
      <c r="Z403" s="35"/>
      <c r="AA403" s="35"/>
      <c r="AB403" s="35"/>
      <c r="AC403" s="35"/>
      <c r="AD403" s="35"/>
      <c r="AE403" s="35"/>
      <c r="AR403" s="205" t="s">
        <v>218</v>
      </c>
      <c r="AT403" s="205" t="s">
        <v>214</v>
      </c>
      <c r="AU403" s="205" t="s">
        <v>85</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218</v>
      </c>
      <c r="BM403" s="205" t="s">
        <v>10502</v>
      </c>
    </row>
    <row r="404" spans="1:65" s="2" customFormat="1" ht="19.5">
      <c r="A404" s="35"/>
      <c r="B404" s="36"/>
      <c r="C404" s="37"/>
      <c r="D404" s="214" t="s">
        <v>807</v>
      </c>
      <c r="E404" s="37"/>
      <c r="F404" s="256" t="s">
        <v>10503</v>
      </c>
      <c r="G404" s="37"/>
      <c r="H404" s="37"/>
      <c r="I404" s="257"/>
      <c r="J404" s="37"/>
      <c r="K404" s="37"/>
      <c r="L404" s="40"/>
      <c r="M404" s="258"/>
      <c r="N404" s="259"/>
      <c r="O404" s="72"/>
      <c r="P404" s="72"/>
      <c r="Q404" s="72"/>
      <c r="R404" s="72"/>
      <c r="S404" s="72"/>
      <c r="T404" s="73"/>
      <c r="U404" s="35"/>
      <c r="V404" s="35"/>
      <c r="W404" s="35"/>
      <c r="X404" s="35"/>
      <c r="Y404" s="35"/>
      <c r="Z404" s="35"/>
      <c r="AA404" s="35"/>
      <c r="AB404" s="35"/>
      <c r="AC404" s="35"/>
      <c r="AD404" s="35"/>
      <c r="AE404" s="35"/>
      <c r="AT404" s="18" t="s">
        <v>807</v>
      </c>
      <c r="AU404" s="18" t="s">
        <v>85</v>
      </c>
    </row>
    <row r="405" spans="1:65" s="2" customFormat="1" ht="16.5" customHeight="1">
      <c r="A405" s="35"/>
      <c r="B405" s="36"/>
      <c r="C405" s="193" t="s">
        <v>1350</v>
      </c>
      <c r="D405" s="193" t="s">
        <v>214</v>
      </c>
      <c r="E405" s="194" t="s">
        <v>10504</v>
      </c>
      <c r="F405" s="195" t="s">
        <v>10209</v>
      </c>
      <c r="G405" s="196" t="s">
        <v>318</v>
      </c>
      <c r="H405" s="197">
        <v>15</v>
      </c>
      <c r="I405" s="198"/>
      <c r="J405" s="199">
        <f>ROUND(I405*H405,2)</f>
        <v>0</v>
      </c>
      <c r="K405" s="200"/>
      <c r="L405" s="40"/>
      <c r="M405" s="201" t="s">
        <v>1</v>
      </c>
      <c r="N405" s="202" t="s">
        <v>42</v>
      </c>
      <c r="O405" s="72"/>
      <c r="P405" s="203">
        <f>O405*H405</f>
        <v>0</v>
      </c>
      <c r="Q405" s="203">
        <v>0</v>
      </c>
      <c r="R405" s="203">
        <f>Q405*H405</f>
        <v>0</v>
      </c>
      <c r="S405" s="203">
        <v>0</v>
      </c>
      <c r="T405" s="204">
        <f>S405*H405</f>
        <v>0</v>
      </c>
      <c r="U405" s="35"/>
      <c r="V405" s="35"/>
      <c r="W405" s="35"/>
      <c r="X405" s="35"/>
      <c r="Y405" s="35"/>
      <c r="Z405" s="35"/>
      <c r="AA405" s="35"/>
      <c r="AB405" s="35"/>
      <c r="AC405" s="35"/>
      <c r="AD405" s="35"/>
      <c r="AE405" s="35"/>
      <c r="AR405" s="205" t="s">
        <v>218</v>
      </c>
      <c r="AT405" s="205" t="s">
        <v>214</v>
      </c>
      <c r="AU405" s="205" t="s">
        <v>85</v>
      </c>
      <c r="AY405" s="18" t="s">
        <v>209</v>
      </c>
      <c r="BE405" s="206">
        <f>IF(N405="základní",J405,0)</f>
        <v>0</v>
      </c>
      <c r="BF405" s="206">
        <f>IF(N405="snížená",J405,0)</f>
        <v>0</v>
      </c>
      <c r="BG405" s="206">
        <f>IF(N405="zákl. přenesená",J405,0)</f>
        <v>0</v>
      </c>
      <c r="BH405" s="206">
        <f>IF(N405="sníž. přenesená",J405,0)</f>
        <v>0</v>
      </c>
      <c r="BI405" s="206">
        <f>IF(N405="nulová",J405,0)</f>
        <v>0</v>
      </c>
      <c r="BJ405" s="18" t="s">
        <v>85</v>
      </c>
      <c r="BK405" s="206">
        <f>ROUND(I405*H405,2)</f>
        <v>0</v>
      </c>
      <c r="BL405" s="18" t="s">
        <v>218</v>
      </c>
      <c r="BM405" s="205" t="s">
        <v>10505</v>
      </c>
    </row>
    <row r="406" spans="1:65" s="2" customFormat="1" ht="29.25">
      <c r="A406" s="35"/>
      <c r="B406" s="36"/>
      <c r="C406" s="37"/>
      <c r="D406" s="214" t="s">
        <v>807</v>
      </c>
      <c r="E406" s="37"/>
      <c r="F406" s="256" t="s">
        <v>10506</v>
      </c>
      <c r="G406" s="37"/>
      <c r="H406" s="37"/>
      <c r="I406" s="257"/>
      <c r="J406" s="37"/>
      <c r="K406" s="37"/>
      <c r="L406" s="40"/>
      <c r="M406" s="258"/>
      <c r="N406" s="259"/>
      <c r="O406" s="72"/>
      <c r="P406" s="72"/>
      <c r="Q406" s="72"/>
      <c r="R406" s="72"/>
      <c r="S406" s="72"/>
      <c r="T406" s="73"/>
      <c r="U406" s="35"/>
      <c r="V406" s="35"/>
      <c r="W406" s="35"/>
      <c r="X406" s="35"/>
      <c r="Y406" s="35"/>
      <c r="Z406" s="35"/>
      <c r="AA406" s="35"/>
      <c r="AB406" s="35"/>
      <c r="AC406" s="35"/>
      <c r="AD406" s="35"/>
      <c r="AE406" s="35"/>
      <c r="AT406" s="18" t="s">
        <v>807</v>
      </c>
      <c r="AU406" s="18" t="s">
        <v>85</v>
      </c>
    </row>
    <row r="407" spans="1:65" s="2" customFormat="1" ht="16.5" customHeight="1">
      <c r="A407" s="35"/>
      <c r="B407" s="36"/>
      <c r="C407" s="193" t="s">
        <v>1354</v>
      </c>
      <c r="D407" s="193" t="s">
        <v>214</v>
      </c>
      <c r="E407" s="194" t="s">
        <v>10507</v>
      </c>
      <c r="F407" s="195" t="s">
        <v>10508</v>
      </c>
      <c r="G407" s="196" t="s">
        <v>586</v>
      </c>
      <c r="H407" s="197">
        <v>280</v>
      </c>
      <c r="I407" s="198"/>
      <c r="J407" s="199">
        <f>ROUND(I407*H407,2)</f>
        <v>0</v>
      </c>
      <c r="K407" s="200"/>
      <c r="L407" s="40"/>
      <c r="M407" s="201" t="s">
        <v>1</v>
      </c>
      <c r="N407" s="202" t="s">
        <v>42</v>
      </c>
      <c r="O407" s="72"/>
      <c r="P407" s="203">
        <f>O407*H407</f>
        <v>0</v>
      </c>
      <c r="Q407" s="203">
        <v>0</v>
      </c>
      <c r="R407" s="203">
        <f>Q407*H407</f>
        <v>0</v>
      </c>
      <c r="S407" s="203">
        <v>0</v>
      </c>
      <c r="T407" s="204">
        <f>S407*H407</f>
        <v>0</v>
      </c>
      <c r="U407" s="35"/>
      <c r="V407" s="35"/>
      <c r="W407" s="35"/>
      <c r="X407" s="35"/>
      <c r="Y407" s="35"/>
      <c r="Z407" s="35"/>
      <c r="AA407" s="35"/>
      <c r="AB407" s="35"/>
      <c r="AC407" s="35"/>
      <c r="AD407" s="35"/>
      <c r="AE407" s="35"/>
      <c r="AR407" s="205" t="s">
        <v>218</v>
      </c>
      <c r="AT407" s="205" t="s">
        <v>214</v>
      </c>
      <c r="AU407" s="205" t="s">
        <v>85</v>
      </c>
      <c r="AY407" s="18" t="s">
        <v>209</v>
      </c>
      <c r="BE407" s="206">
        <f>IF(N407="základní",J407,0)</f>
        <v>0</v>
      </c>
      <c r="BF407" s="206">
        <f>IF(N407="snížená",J407,0)</f>
        <v>0</v>
      </c>
      <c r="BG407" s="206">
        <f>IF(N407="zákl. přenesená",J407,0)</f>
        <v>0</v>
      </c>
      <c r="BH407" s="206">
        <f>IF(N407="sníž. přenesená",J407,0)</f>
        <v>0</v>
      </c>
      <c r="BI407" s="206">
        <f>IF(N407="nulová",J407,0)</f>
        <v>0</v>
      </c>
      <c r="BJ407" s="18" t="s">
        <v>85</v>
      </c>
      <c r="BK407" s="206">
        <f>ROUND(I407*H407,2)</f>
        <v>0</v>
      </c>
      <c r="BL407" s="18" t="s">
        <v>218</v>
      </c>
      <c r="BM407" s="205" t="s">
        <v>10509</v>
      </c>
    </row>
    <row r="408" spans="1:65" s="2" customFormat="1" ht="29.25">
      <c r="A408" s="35"/>
      <c r="B408" s="36"/>
      <c r="C408" s="37"/>
      <c r="D408" s="214" t="s">
        <v>807</v>
      </c>
      <c r="E408" s="37"/>
      <c r="F408" s="256" t="s">
        <v>10510</v>
      </c>
      <c r="G408" s="37"/>
      <c r="H408" s="37"/>
      <c r="I408" s="257"/>
      <c r="J408" s="37"/>
      <c r="K408" s="37"/>
      <c r="L408" s="40"/>
      <c r="M408" s="258"/>
      <c r="N408" s="259"/>
      <c r="O408" s="72"/>
      <c r="P408" s="72"/>
      <c r="Q408" s="72"/>
      <c r="R408" s="72"/>
      <c r="S408" s="72"/>
      <c r="T408" s="73"/>
      <c r="U408" s="35"/>
      <c r="V408" s="35"/>
      <c r="W408" s="35"/>
      <c r="X408" s="35"/>
      <c r="Y408" s="35"/>
      <c r="Z408" s="35"/>
      <c r="AA408" s="35"/>
      <c r="AB408" s="35"/>
      <c r="AC408" s="35"/>
      <c r="AD408" s="35"/>
      <c r="AE408" s="35"/>
      <c r="AT408" s="18" t="s">
        <v>807</v>
      </c>
      <c r="AU408" s="18" t="s">
        <v>85</v>
      </c>
    </row>
    <row r="409" spans="1:65" s="12" customFormat="1" ht="25.9" customHeight="1">
      <c r="B409" s="177"/>
      <c r="C409" s="178"/>
      <c r="D409" s="179" t="s">
        <v>76</v>
      </c>
      <c r="E409" s="180" t="s">
        <v>10511</v>
      </c>
      <c r="F409" s="180" t="s">
        <v>8793</v>
      </c>
      <c r="G409" s="178"/>
      <c r="H409" s="178"/>
      <c r="I409" s="181"/>
      <c r="J409" s="182">
        <f>BK409</f>
        <v>0</v>
      </c>
      <c r="K409" s="178"/>
      <c r="L409" s="183"/>
      <c r="M409" s="184"/>
      <c r="N409" s="185"/>
      <c r="O409" s="185"/>
      <c r="P409" s="186">
        <f>SUM(P410:P416)</f>
        <v>0</v>
      </c>
      <c r="Q409" s="185"/>
      <c r="R409" s="186">
        <f>SUM(R410:R416)</f>
        <v>0</v>
      </c>
      <c r="S409" s="185"/>
      <c r="T409" s="187">
        <f>SUM(T410:T416)</f>
        <v>0</v>
      </c>
      <c r="AR409" s="188" t="s">
        <v>85</v>
      </c>
      <c r="AT409" s="189" t="s">
        <v>76</v>
      </c>
      <c r="AU409" s="189" t="s">
        <v>77</v>
      </c>
      <c r="AY409" s="188" t="s">
        <v>209</v>
      </c>
      <c r="BK409" s="190">
        <f>SUM(BK410:BK416)</f>
        <v>0</v>
      </c>
    </row>
    <row r="410" spans="1:65" s="2" customFormat="1" ht="16.5" customHeight="1">
      <c r="A410" s="35"/>
      <c r="B410" s="36"/>
      <c r="C410" s="193" t="s">
        <v>1358</v>
      </c>
      <c r="D410" s="193" t="s">
        <v>214</v>
      </c>
      <c r="E410" s="194" t="s">
        <v>10512</v>
      </c>
      <c r="F410" s="195" t="s">
        <v>10513</v>
      </c>
      <c r="G410" s="196" t="s">
        <v>2761</v>
      </c>
      <c r="H410" s="197">
        <v>2</v>
      </c>
      <c r="I410" s="198"/>
      <c r="J410" s="199">
        <f t="shared" ref="J410:J416" si="50">ROUND(I410*H410,2)</f>
        <v>0</v>
      </c>
      <c r="K410" s="200"/>
      <c r="L410" s="40"/>
      <c r="M410" s="201" t="s">
        <v>1</v>
      </c>
      <c r="N410" s="202" t="s">
        <v>42</v>
      </c>
      <c r="O410" s="72"/>
      <c r="P410" s="203">
        <f t="shared" ref="P410:P416" si="51">O410*H410</f>
        <v>0</v>
      </c>
      <c r="Q410" s="203">
        <v>0</v>
      </c>
      <c r="R410" s="203">
        <f t="shared" ref="R410:R416" si="52">Q410*H410</f>
        <v>0</v>
      </c>
      <c r="S410" s="203">
        <v>0</v>
      </c>
      <c r="T410" s="204">
        <f t="shared" ref="T410:T416" si="53">S410*H410</f>
        <v>0</v>
      </c>
      <c r="U410" s="35"/>
      <c r="V410" s="35"/>
      <c r="W410" s="35"/>
      <c r="X410" s="35"/>
      <c r="Y410" s="35"/>
      <c r="Z410" s="35"/>
      <c r="AA410" s="35"/>
      <c r="AB410" s="35"/>
      <c r="AC410" s="35"/>
      <c r="AD410" s="35"/>
      <c r="AE410" s="35"/>
      <c r="AR410" s="205" t="s">
        <v>218</v>
      </c>
      <c r="AT410" s="205" t="s">
        <v>214</v>
      </c>
      <c r="AU410" s="205" t="s">
        <v>85</v>
      </c>
      <c r="AY410" s="18" t="s">
        <v>209</v>
      </c>
      <c r="BE410" s="206">
        <f t="shared" ref="BE410:BE416" si="54">IF(N410="základní",J410,0)</f>
        <v>0</v>
      </c>
      <c r="BF410" s="206">
        <f t="shared" ref="BF410:BF416" si="55">IF(N410="snížená",J410,0)</f>
        <v>0</v>
      </c>
      <c r="BG410" s="206">
        <f t="shared" ref="BG410:BG416" si="56">IF(N410="zákl. přenesená",J410,0)</f>
        <v>0</v>
      </c>
      <c r="BH410" s="206">
        <f t="shared" ref="BH410:BH416" si="57">IF(N410="sníž. přenesená",J410,0)</f>
        <v>0</v>
      </c>
      <c r="BI410" s="206">
        <f t="shared" ref="BI410:BI416" si="58">IF(N410="nulová",J410,0)</f>
        <v>0</v>
      </c>
      <c r="BJ410" s="18" t="s">
        <v>85</v>
      </c>
      <c r="BK410" s="206">
        <f t="shared" ref="BK410:BK416" si="59">ROUND(I410*H410,2)</f>
        <v>0</v>
      </c>
      <c r="BL410" s="18" t="s">
        <v>218</v>
      </c>
      <c r="BM410" s="205" t="s">
        <v>10514</v>
      </c>
    </row>
    <row r="411" spans="1:65" s="2" customFormat="1" ht="16.5" customHeight="1">
      <c r="A411" s="35"/>
      <c r="B411" s="36"/>
      <c r="C411" s="193" t="s">
        <v>1363</v>
      </c>
      <c r="D411" s="193" t="s">
        <v>214</v>
      </c>
      <c r="E411" s="194" t="s">
        <v>10515</v>
      </c>
      <c r="F411" s="195" t="s">
        <v>10516</v>
      </c>
      <c r="G411" s="196" t="s">
        <v>2761</v>
      </c>
      <c r="H411" s="197">
        <v>2</v>
      </c>
      <c r="I411" s="198"/>
      <c r="J411" s="199">
        <f t="shared" si="50"/>
        <v>0</v>
      </c>
      <c r="K411" s="200"/>
      <c r="L411" s="40"/>
      <c r="M411" s="201" t="s">
        <v>1</v>
      </c>
      <c r="N411" s="202" t="s">
        <v>42</v>
      </c>
      <c r="O411" s="72"/>
      <c r="P411" s="203">
        <f t="shared" si="51"/>
        <v>0</v>
      </c>
      <c r="Q411" s="203">
        <v>0</v>
      </c>
      <c r="R411" s="203">
        <f t="shared" si="52"/>
        <v>0</v>
      </c>
      <c r="S411" s="203">
        <v>0</v>
      </c>
      <c r="T411" s="204">
        <f t="shared" si="53"/>
        <v>0</v>
      </c>
      <c r="U411" s="35"/>
      <c r="V411" s="35"/>
      <c r="W411" s="35"/>
      <c r="X411" s="35"/>
      <c r="Y411" s="35"/>
      <c r="Z411" s="35"/>
      <c r="AA411" s="35"/>
      <c r="AB411" s="35"/>
      <c r="AC411" s="35"/>
      <c r="AD411" s="35"/>
      <c r="AE411" s="35"/>
      <c r="AR411" s="205" t="s">
        <v>218</v>
      </c>
      <c r="AT411" s="205" t="s">
        <v>214</v>
      </c>
      <c r="AU411" s="205" t="s">
        <v>85</v>
      </c>
      <c r="AY411" s="18" t="s">
        <v>209</v>
      </c>
      <c r="BE411" s="206">
        <f t="shared" si="54"/>
        <v>0</v>
      </c>
      <c r="BF411" s="206">
        <f t="shared" si="55"/>
        <v>0</v>
      </c>
      <c r="BG411" s="206">
        <f t="shared" si="56"/>
        <v>0</v>
      </c>
      <c r="BH411" s="206">
        <f t="shared" si="57"/>
        <v>0</v>
      </c>
      <c r="BI411" s="206">
        <f t="shared" si="58"/>
        <v>0</v>
      </c>
      <c r="BJ411" s="18" t="s">
        <v>85</v>
      </c>
      <c r="BK411" s="206">
        <f t="shared" si="59"/>
        <v>0</v>
      </c>
      <c r="BL411" s="18" t="s">
        <v>218</v>
      </c>
      <c r="BM411" s="205" t="s">
        <v>10517</v>
      </c>
    </row>
    <row r="412" spans="1:65" s="2" customFormat="1" ht="16.5" customHeight="1">
      <c r="A412" s="35"/>
      <c r="B412" s="36"/>
      <c r="C412" s="193" t="s">
        <v>1367</v>
      </c>
      <c r="D412" s="193" t="s">
        <v>214</v>
      </c>
      <c r="E412" s="194" t="s">
        <v>10518</v>
      </c>
      <c r="F412" s="195" t="s">
        <v>10519</v>
      </c>
      <c r="G412" s="196" t="s">
        <v>2761</v>
      </c>
      <c r="H412" s="197">
        <v>2</v>
      </c>
      <c r="I412" s="198"/>
      <c r="J412" s="199">
        <f t="shared" si="50"/>
        <v>0</v>
      </c>
      <c r="K412" s="200"/>
      <c r="L412" s="40"/>
      <c r="M412" s="201" t="s">
        <v>1</v>
      </c>
      <c r="N412" s="202" t="s">
        <v>42</v>
      </c>
      <c r="O412" s="72"/>
      <c r="P412" s="203">
        <f t="shared" si="51"/>
        <v>0</v>
      </c>
      <c r="Q412" s="203">
        <v>0</v>
      </c>
      <c r="R412" s="203">
        <f t="shared" si="52"/>
        <v>0</v>
      </c>
      <c r="S412" s="203">
        <v>0</v>
      </c>
      <c r="T412" s="204">
        <f t="shared" si="53"/>
        <v>0</v>
      </c>
      <c r="U412" s="35"/>
      <c r="V412" s="35"/>
      <c r="W412" s="35"/>
      <c r="X412" s="35"/>
      <c r="Y412" s="35"/>
      <c r="Z412" s="35"/>
      <c r="AA412" s="35"/>
      <c r="AB412" s="35"/>
      <c r="AC412" s="35"/>
      <c r="AD412" s="35"/>
      <c r="AE412" s="35"/>
      <c r="AR412" s="205" t="s">
        <v>218</v>
      </c>
      <c r="AT412" s="205" t="s">
        <v>214</v>
      </c>
      <c r="AU412" s="205" t="s">
        <v>85</v>
      </c>
      <c r="AY412" s="18" t="s">
        <v>209</v>
      </c>
      <c r="BE412" s="206">
        <f t="shared" si="54"/>
        <v>0</v>
      </c>
      <c r="BF412" s="206">
        <f t="shared" si="55"/>
        <v>0</v>
      </c>
      <c r="BG412" s="206">
        <f t="shared" si="56"/>
        <v>0</v>
      </c>
      <c r="BH412" s="206">
        <f t="shared" si="57"/>
        <v>0</v>
      </c>
      <c r="BI412" s="206">
        <f t="shared" si="58"/>
        <v>0</v>
      </c>
      <c r="BJ412" s="18" t="s">
        <v>85</v>
      </c>
      <c r="BK412" s="206">
        <f t="shared" si="59"/>
        <v>0</v>
      </c>
      <c r="BL412" s="18" t="s">
        <v>218</v>
      </c>
      <c r="BM412" s="205" t="s">
        <v>10520</v>
      </c>
    </row>
    <row r="413" spans="1:65" s="2" customFormat="1" ht="16.5" customHeight="1">
      <c r="A413" s="35"/>
      <c r="B413" s="36"/>
      <c r="C413" s="193" t="s">
        <v>1371</v>
      </c>
      <c r="D413" s="193" t="s">
        <v>214</v>
      </c>
      <c r="E413" s="194" t="s">
        <v>10521</v>
      </c>
      <c r="F413" s="195" t="s">
        <v>10522</v>
      </c>
      <c r="G413" s="196" t="s">
        <v>2761</v>
      </c>
      <c r="H413" s="197">
        <v>160</v>
      </c>
      <c r="I413" s="198"/>
      <c r="J413" s="199">
        <f t="shared" si="50"/>
        <v>0</v>
      </c>
      <c r="K413" s="200"/>
      <c r="L413" s="40"/>
      <c r="M413" s="201" t="s">
        <v>1</v>
      </c>
      <c r="N413" s="202" t="s">
        <v>42</v>
      </c>
      <c r="O413" s="72"/>
      <c r="P413" s="203">
        <f t="shared" si="51"/>
        <v>0</v>
      </c>
      <c r="Q413" s="203">
        <v>0</v>
      </c>
      <c r="R413" s="203">
        <f t="shared" si="52"/>
        <v>0</v>
      </c>
      <c r="S413" s="203">
        <v>0</v>
      </c>
      <c r="T413" s="204">
        <f t="shared" si="53"/>
        <v>0</v>
      </c>
      <c r="U413" s="35"/>
      <c r="V413" s="35"/>
      <c r="W413" s="35"/>
      <c r="X413" s="35"/>
      <c r="Y413" s="35"/>
      <c r="Z413" s="35"/>
      <c r="AA413" s="35"/>
      <c r="AB413" s="35"/>
      <c r="AC413" s="35"/>
      <c r="AD413" s="35"/>
      <c r="AE413" s="35"/>
      <c r="AR413" s="205" t="s">
        <v>218</v>
      </c>
      <c r="AT413" s="205" t="s">
        <v>214</v>
      </c>
      <c r="AU413" s="205" t="s">
        <v>85</v>
      </c>
      <c r="AY413" s="18" t="s">
        <v>209</v>
      </c>
      <c r="BE413" s="206">
        <f t="shared" si="54"/>
        <v>0</v>
      </c>
      <c r="BF413" s="206">
        <f t="shared" si="55"/>
        <v>0</v>
      </c>
      <c r="BG413" s="206">
        <f t="shared" si="56"/>
        <v>0</v>
      </c>
      <c r="BH413" s="206">
        <f t="shared" si="57"/>
        <v>0</v>
      </c>
      <c r="BI413" s="206">
        <f t="shared" si="58"/>
        <v>0</v>
      </c>
      <c r="BJ413" s="18" t="s">
        <v>85</v>
      </c>
      <c r="BK413" s="206">
        <f t="shared" si="59"/>
        <v>0</v>
      </c>
      <c r="BL413" s="18" t="s">
        <v>218</v>
      </c>
      <c r="BM413" s="205" t="s">
        <v>10523</v>
      </c>
    </row>
    <row r="414" spans="1:65" s="2" customFormat="1" ht="16.5" customHeight="1">
      <c r="A414" s="35"/>
      <c r="B414" s="36"/>
      <c r="C414" s="193" t="s">
        <v>1376</v>
      </c>
      <c r="D414" s="193" t="s">
        <v>214</v>
      </c>
      <c r="E414" s="194" t="s">
        <v>10524</v>
      </c>
      <c r="F414" s="195" t="s">
        <v>10525</v>
      </c>
      <c r="G414" s="196" t="s">
        <v>2761</v>
      </c>
      <c r="H414" s="197">
        <v>2</v>
      </c>
      <c r="I414" s="198"/>
      <c r="J414" s="199">
        <f t="shared" si="50"/>
        <v>0</v>
      </c>
      <c r="K414" s="200"/>
      <c r="L414" s="40"/>
      <c r="M414" s="201" t="s">
        <v>1</v>
      </c>
      <c r="N414" s="202" t="s">
        <v>42</v>
      </c>
      <c r="O414" s="72"/>
      <c r="P414" s="203">
        <f t="shared" si="51"/>
        <v>0</v>
      </c>
      <c r="Q414" s="203">
        <v>0</v>
      </c>
      <c r="R414" s="203">
        <f t="shared" si="52"/>
        <v>0</v>
      </c>
      <c r="S414" s="203">
        <v>0</v>
      </c>
      <c r="T414" s="204">
        <f t="shared" si="53"/>
        <v>0</v>
      </c>
      <c r="U414" s="35"/>
      <c r="V414" s="35"/>
      <c r="W414" s="35"/>
      <c r="X414" s="35"/>
      <c r="Y414" s="35"/>
      <c r="Z414" s="35"/>
      <c r="AA414" s="35"/>
      <c r="AB414" s="35"/>
      <c r="AC414" s="35"/>
      <c r="AD414" s="35"/>
      <c r="AE414" s="35"/>
      <c r="AR414" s="205" t="s">
        <v>218</v>
      </c>
      <c r="AT414" s="205" t="s">
        <v>214</v>
      </c>
      <c r="AU414" s="205" t="s">
        <v>85</v>
      </c>
      <c r="AY414" s="18" t="s">
        <v>209</v>
      </c>
      <c r="BE414" s="206">
        <f t="shared" si="54"/>
        <v>0</v>
      </c>
      <c r="BF414" s="206">
        <f t="shared" si="55"/>
        <v>0</v>
      </c>
      <c r="BG414" s="206">
        <f t="shared" si="56"/>
        <v>0</v>
      </c>
      <c r="BH414" s="206">
        <f t="shared" si="57"/>
        <v>0</v>
      </c>
      <c r="BI414" s="206">
        <f t="shared" si="58"/>
        <v>0</v>
      </c>
      <c r="BJ414" s="18" t="s">
        <v>85</v>
      </c>
      <c r="BK414" s="206">
        <f t="shared" si="59"/>
        <v>0</v>
      </c>
      <c r="BL414" s="18" t="s">
        <v>218</v>
      </c>
      <c r="BM414" s="205" t="s">
        <v>10526</v>
      </c>
    </row>
    <row r="415" spans="1:65" s="2" customFormat="1" ht="16.5" customHeight="1">
      <c r="A415" s="35"/>
      <c r="B415" s="36"/>
      <c r="C415" s="193" t="s">
        <v>1380</v>
      </c>
      <c r="D415" s="193" t="s">
        <v>214</v>
      </c>
      <c r="E415" s="194" t="s">
        <v>10527</v>
      </c>
      <c r="F415" s="195" t="s">
        <v>10528</v>
      </c>
      <c r="G415" s="196" t="s">
        <v>224</v>
      </c>
      <c r="H415" s="197">
        <v>0.6</v>
      </c>
      <c r="I415" s="198"/>
      <c r="J415" s="199">
        <f t="shared" si="50"/>
        <v>0</v>
      </c>
      <c r="K415" s="200"/>
      <c r="L415" s="40"/>
      <c r="M415" s="201" t="s">
        <v>1</v>
      </c>
      <c r="N415" s="202" t="s">
        <v>42</v>
      </c>
      <c r="O415" s="72"/>
      <c r="P415" s="203">
        <f t="shared" si="51"/>
        <v>0</v>
      </c>
      <c r="Q415" s="203">
        <v>0</v>
      </c>
      <c r="R415" s="203">
        <f t="shared" si="52"/>
        <v>0</v>
      </c>
      <c r="S415" s="203">
        <v>0</v>
      </c>
      <c r="T415" s="204">
        <f t="shared" si="53"/>
        <v>0</v>
      </c>
      <c r="U415" s="35"/>
      <c r="V415" s="35"/>
      <c r="W415" s="35"/>
      <c r="X415" s="35"/>
      <c r="Y415" s="35"/>
      <c r="Z415" s="35"/>
      <c r="AA415" s="35"/>
      <c r="AB415" s="35"/>
      <c r="AC415" s="35"/>
      <c r="AD415" s="35"/>
      <c r="AE415" s="35"/>
      <c r="AR415" s="205" t="s">
        <v>218</v>
      </c>
      <c r="AT415" s="205" t="s">
        <v>214</v>
      </c>
      <c r="AU415" s="205" t="s">
        <v>85</v>
      </c>
      <c r="AY415" s="18" t="s">
        <v>209</v>
      </c>
      <c r="BE415" s="206">
        <f t="shared" si="54"/>
        <v>0</v>
      </c>
      <c r="BF415" s="206">
        <f t="shared" si="55"/>
        <v>0</v>
      </c>
      <c r="BG415" s="206">
        <f t="shared" si="56"/>
        <v>0</v>
      </c>
      <c r="BH415" s="206">
        <f t="shared" si="57"/>
        <v>0</v>
      </c>
      <c r="BI415" s="206">
        <f t="shared" si="58"/>
        <v>0</v>
      </c>
      <c r="BJ415" s="18" t="s">
        <v>85</v>
      </c>
      <c r="BK415" s="206">
        <f t="shared" si="59"/>
        <v>0</v>
      </c>
      <c r="BL415" s="18" t="s">
        <v>218</v>
      </c>
      <c r="BM415" s="205" t="s">
        <v>10529</v>
      </c>
    </row>
    <row r="416" spans="1:65" s="2" customFormat="1" ht="16.5" customHeight="1">
      <c r="A416" s="35"/>
      <c r="B416" s="36"/>
      <c r="C416" s="193" t="s">
        <v>1384</v>
      </c>
      <c r="D416" s="193" t="s">
        <v>214</v>
      </c>
      <c r="E416" s="194" t="s">
        <v>10530</v>
      </c>
      <c r="F416" s="195" t="s">
        <v>10531</v>
      </c>
      <c r="G416" s="196" t="s">
        <v>1088</v>
      </c>
      <c r="H416" s="197">
        <v>1</v>
      </c>
      <c r="I416" s="198"/>
      <c r="J416" s="199">
        <f t="shared" si="50"/>
        <v>0</v>
      </c>
      <c r="K416" s="200"/>
      <c r="L416" s="40"/>
      <c r="M416" s="207" t="s">
        <v>1</v>
      </c>
      <c r="N416" s="208" t="s">
        <v>42</v>
      </c>
      <c r="O416" s="209"/>
      <c r="P416" s="210">
        <f t="shared" si="51"/>
        <v>0</v>
      </c>
      <c r="Q416" s="210">
        <v>0</v>
      </c>
      <c r="R416" s="210">
        <f t="shared" si="52"/>
        <v>0</v>
      </c>
      <c r="S416" s="210">
        <v>0</v>
      </c>
      <c r="T416" s="211">
        <f t="shared" si="53"/>
        <v>0</v>
      </c>
      <c r="U416" s="35"/>
      <c r="V416" s="35"/>
      <c r="W416" s="35"/>
      <c r="X416" s="35"/>
      <c r="Y416" s="35"/>
      <c r="Z416" s="35"/>
      <c r="AA416" s="35"/>
      <c r="AB416" s="35"/>
      <c r="AC416" s="35"/>
      <c r="AD416" s="35"/>
      <c r="AE416" s="35"/>
      <c r="AR416" s="205" t="s">
        <v>218</v>
      </c>
      <c r="AT416" s="205" t="s">
        <v>214</v>
      </c>
      <c r="AU416" s="205" t="s">
        <v>85</v>
      </c>
      <c r="AY416" s="18" t="s">
        <v>209</v>
      </c>
      <c r="BE416" s="206">
        <f t="shared" si="54"/>
        <v>0</v>
      </c>
      <c r="BF416" s="206">
        <f t="shared" si="55"/>
        <v>0</v>
      </c>
      <c r="BG416" s="206">
        <f t="shared" si="56"/>
        <v>0</v>
      </c>
      <c r="BH416" s="206">
        <f t="shared" si="57"/>
        <v>0</v>
      </c>
      <c r="BI416" s="206">
        <f t="shared" si="58"/>
        <v>0</v>
      </c>
      <c r="BJ416" s="18" t="s">
        <v>85</v>
      </c>
      <c r="BK416" s="206">
        <f t="shared" si="59"/>
        <v>0</v>
      </c>
      <c r="BL416" s="18" t="s">
        <v>218</v>
      </c>
      <c r="BM416" s="205" t="s">
        <v>10532</v>
      </c>
    </row>
    <row r="417" spans="1:31" s="2" customFormat="1" ht="6.95" customHeight="1">
      <c r="A417" s="35"/>
      <c r="B417" s="55"/>
      <c r="C417" s="56"/>
      <c r="D417" s="56"/>
      <c r="E417" s="56"/>
      <c r="F417" s="56"/>
      <c r="G417" s="56"/>
      <c r="H417" s="56"/>
      <c r="I417" s="56"/>
      <c r="J417" s="56"/>
      <c r="K417" s="56"/>
      <c r="L417" s="40"/>
      <c r="M417" s="35"/>
      <c r="O417" s="35"/>
      <c r="P417" s="35"/>
      <c r="Q417" s="35"/>
      <c r="R417" s="35"/>
      <c r="S417" s="35"/>
      <c r="T417" s="35"/>
      <c r="U417" s="35"/>
      <c r="V417" s="35"/>
      <c r="W417" s="35"/>
      <c r="X417" s="35"/>
      <c r="Y417" s="35"/>
      <c r="Z417" s="35"/>
      <c r="AA417" s="35"/>
      <c r="AB417" s="35"/>
      <c r="AC417" s="35"/>
      <c r="AD417" s="35"/>
      <c r="AE417" s="35"/>
    </row>
  </sheetData>
  <sheetProtection algorithmName="SHA-512" hashValue="Q3IQf4+NqyH+TwuWIviAjI3xiVUsqF0G8O/TIqimFYtn76Xs2UmX7uWS3hB7sBoNvLFmQX33jw16M83kkMZymQ==" saltValue="8mvCJMvPlUdWD06IQL/+3jNpC9LmExdiJY6bpTmY4BDqNj2zZVxkdRB6U/Y1ONjH7R9igxLxHCA7+JBi4xb+NA==" spinCount="100000" sheet="1" objects="1" scenarios="1" formatColumns="0" formatRows="0" autoFilter="0"/>
  <autoFilter ref="C154:K416"/>
  <mergeCells count="9">
    <mergeCell ref="E87:H87"/>
    <mergeCell ref="E145:H145"/>
    <mergeCell ref="E147:H14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sheetPr>
    <pageSetUpPr fitToPage="1"/>
  </sheetPr>
  <dimension ref="A2:BM23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124</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10533</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ROUND(J122,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ROUND((SUM(BE122:BE233)),  2)</f>
        <v>0</v>
      </c>
      <c r="G33" s="35"/>
      <c r="H33" s="35"/>
      <c r="I33" s="131">
        <v>0.21</v>
      </c>
      <c r="J33" s="130">
        <f>ROUND(((SUM(BE122:BE233))*I33),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ROUND((SUM(BF122:BF233)),  2)</f>
        <v>0</v>
      </c>
      <c r="G34" s="35"/>
      <c r="H34" s="35"/>
      <c r="I34" s="131">
        <v>0.15</v>
      </c>
      <c r="J34" s="130">
        <f>ROUND(((SUM(BF122:BF233))*I34),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ROUND((SUM(BG122:BG233)),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ROUND((SUM(BH122:BH233)),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ROUND((SUM(BI122:BI233)),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D.1.4.4.1 - VRF chlazení</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J122</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10534</v>
      </c>
      <c r="E97" s="157"/>
      <c r="F97" s="157"/>
      <c r="G97" s="157"/>
      <c r="H97" s="157"/>
      <c r="I97" s="157"/>
      <c r="J97" s="158">
        <f>J123</f>
        <v>0</v>
      </c>
      <c r="K97" s="155"/>
      <c r="L97" s="159"/>
    </row>
    <row r="98" spans="1:31" s="9" customFormat="1" ht="24.95" customHeight="1">
      <c r="B98" s="154"/>
      <c r="C98" s="155"/>
      <c r="D98" s="156" t="s">
        <v>10535</v>
      </c>
      <c r="E98" s="157"/>
      <c r="F98" s="157"/>
      <c r="G98" s="157"/>
      <c r="H98" s="157"/>
      <c r="I98" s="157"/>
      <c r="J98" s="158">
        <f>J148</f>
        <v>0</v>
      </c>
      <c r="K98" s="155"/>
      <c r="L98" s="159"/>
    </row>
    <row r="99" spans="1:31" s="9" customFormat="1" ht="24.95" customHeight="1">
      <c r="B99" s="154"/>
      <c r="C99" s="155"/>
      <c r="D99" s="156" t="s">
        <v>10536</v>
      </c>
      <c r="E99" s="157"/>
      <c r="F99" s="157"/>
      <c r="G99" s="157"/>
      <c r="H99" s="157"/>
      <c r="I99" s="157"/>
      <c r="J99" s="158">
        <f>J174</f>
        <v>0</v>
      </c>
      <c r="K99" s="155"/>
      <c r="L99" s="159"/>
    </row>
    <row r="100" spans="1:31" s="9" customFormat="1" ht="24.95" customHeight="1">
      <c r="B100" s="154"/>
      <c r="C100" s="155"/>
      <c r="D100" s="156" t="s">
        <v>10537</v>
      </c>
      <c r="E100" s="157"/>
      <c r="F100" s="157"/>
      <c r="G100" s="157"/>
      <c r="H100" s="157"/>
      <c r="I100" s="157"/>
      <c r="J100" s="158">
        <f>J200</f>
        <v>0</v>
      </c>
      <c r="K100" s="155"/>
      <c r="L100" s="159"/>
    </row>
    <row r="101" spans="1:31" s="9" customFormat="1" ht="24.95" customHeight="1">
      <c r="B101" s="154"/>
      <c r="C101" s="155"/>
      <c r="D101" s="156" t="s">
        <v>10538</v>
      </c>
      <c r="E101" s="157"/>
      <c r="F101" s="157"/>
      <c r="G101" s="157"/>
      <c r="H101" s="157"/>
      <c r="I101" s="157"/>
      <c r="J101" s="158">
        <f>J222</f>
        <v>0</v>
      </c>
      <c r="K101" s="155"/>
      <c r="L101" s="159"/>
    </row>
    <row r="102" spans="1:31" s="9" customFormat="1" ht="24.95" customHeight="1">
      <c r="B102" s="154"/>
      <c r="C102" s="155"/>
      <c r="D102" s="156" t="s">
        <v>10539</v>
      </c>
      <c r="E102" s="157"/>
      <c r="F102" s="157"/>
      <c r="G102" s="157"/>
      <c r="H102" s="157"/>
      <c r="I102" s="157"/>
      <c r="J102" s="158">
        <f>J224</f>
        <v>0</v>
      </c>
      <c r="K102" s="155"/>
      <c r="L102" s="159"/>
    </row>
    <row r="103" spans="1:31"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31"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31"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31" s="2" customFormat="1" ht="24.95" customHeight="1">
      <c r="A109" s="35"/>
      <c r="B109" s="36"/>
      <c r="C109" s="24" t="s">
        <v>194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26.25" customHeight="1">
      <c r="A112" s="35"/>
      <c r="B112" s="36"/>
      <c r="C112" s="37"/>
      <c r="D112" s="37"/>
      <c r="E112" s="329" t="str">
        <f>E7</f>
        <v>SO07 - Přístavby, nástavby a stavební úpravy pavilonu CH, Nemocnice ČB - 2.etapa</v>
      </c>
      <c r="F112" s="330"/>
      <c r="G112" s="330"/>
      <c r="H112" s="330"/>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172</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290" t="str">
        <f>E9</f>
        <v>D.1.4.4.1 - VRF chlazení</v>
      </c>
      <c r="F114" s="328"/>
      <c r="G114" s="328"/>
      <c r="H114" s="328"/>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F12</f>
        <v>České Budějovice</v>
      </c>
      <c r="G116" s="37"/>
      <c r="H116" s="37"/>
      <c r="I116" s="30" t="s">
        <v>22</v>
      </c>
      <c r="J116" s="67" t="str">
        <f>IF(J12="","",J12)</f>
        <v>19. 6. 2022</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24</v>
      </c>
      <c r="D118" s="37"/>
      <c r="E118" s="37"/>
      <c r="F118" s="28" t="str">
        <f>E15</f>
        <v>Nemocnice České Budějovice</v>
      </c>
      <c r="G118" s="37"/>
      <c r="H118" s="37"/>
      <c r="I118" s="30" t="s">
        <v>30</v>
      </c>
      <c r="J118" s="33" t="str">
        <f>E21</f>
        <v>AGP nova</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28</v>
      </c>
      <c r="D119" s="37"/>
      <c r="E119" s="37"/>
      <c r="F119" s="28" t="str">
        <f>IF(E18="","",E18)</f>
        <v>Vyplň údaj</v>
      </c>
      <c r="G119" s="37"/>
      <c r="H119" s="37"/>
      <c r="I119" s="30" t="s">
        <v>33</v>
      </c>
      <c r="J119" s="33" t="str">
        <f>E24</f>
        <v xml:space="preserve"> </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5"/>
      <c r="B121" s="166"/>
      <c r="C121" s="167" t="s">
        <v>195</v>
      </c>
      <c r="D121" s="168" t="s">
        <v>62</v>
      </c>
      <c r="E121" s="168" t="s">
        <v>58</v>
      </c>
      <c r="F121" s="168" t="s">
        <v>59</v>
      </c>
      <c r="G121" s="168" t="s">
        <v>196</v>
      </c>
      <c r="H121" s="168" t="s">
        <v>197</v>
      </c>
      <c r="I121" s="168" t="s">
        <v>198</v>
      </c>
      <c r="J121" s="169" t="s">
        <v>177</v>
      </c>
      <c r="K121" s="170" t="s">
        <v>199</v>
      </c>
      <c r="L121" s="171"/>
      <c r="M121" s="76" t="s">
        <v>1</v>
      </c>
      <c r="N121" s="77" t="s">
        <v>41</v>
      </c>
      <c r="O121" s="77" t="s">
        <v>200</v>
      </c>
      <c r="P121" s="77" t="s">
        <v>201</v>
      </c>
      <c r="Q121" s="77" t="s">
        <v>202</v>
      </c>
      <c r="R121" s="77" t="s">
        <v>203</v>
      </c>
      <c r="S121" s="77" t="s">
        <v>204</v>
      </c>
      <c r="T121" s="78" t="s">
        <v>205</v>
      </c>
      <c r="U121" s="165"/>
      <c r="V121" s="165"/>
      <c r="W121" s="165"/>
      <c r="X121" s="165"/>
      <c r="Y121" s="165"/>
      <c r="Z121" s="165"/>
      <c r="AA121" s="165"/>
      <c r="AB121" s="165"/>
      <c r="AC121" s="165"/>
      <c r="AD121" s="165"/>
      <c r="AE121" s="165"/>
    </row>
    <row r="122" spans="1:65" s="2" customFormat="1" ht="22.9" customHeight="1">
      <c r="A122" s="35"/>
      <c r="B122" s="36"/>
      <c r="C122" s="83" t="s">
        <v>206</v>
      </c>
      <c r="D122" s="37"/>
      <c r="E122" s="37"/>
      <c r="F122" s="37"/>
      <c r="G122" s="37"/>
      <c r="H122" s="37"/>
      <c r="I122" s="37"/>
      <c r="J122" s="172">
        <f>BK122</f>
        <v>0</v>
      </c>
      <c r="K122" s="37"/>
      <c r="L122" s="40"/>
      <c r="M122" s="79"/>
      <c r="N122" s="173"/>
      <c r="O122" s="80"/>
      <c r="P122" s="174">
        <f>P123+P148+P174+P200+P222+P224</f>
        <v>0</v>
      </c>
      <c r="Q122" s="80"/>
      <c r="R122" s="174">
        <f>R123+R148+R174+R200+R222+R224</f>
        <v>0</v>
      </c>
      <c r="S122" s="80"/>
      <c r="T122" s="175">
        <f>T123+T148+T174+T200+T222+T224</f>
        <v>0</v>
      </c>
      <c r="U122" s="35"/>
      <c r="V122" s="35"/>
      <c r="W122" s="35"/>
      <c r="X122" s="35"/>
      <c r="Y122" s="35"/>
      <c r="Z122" s="35"/>
      <c r="AA122" s="35"/>
      <c r="AB122" s="35"/>
      <c r="AC122" s="35"/>
      <c r="AD122" s="35"/>
      <c r="AE122" s="35"/>
      <c r="AT122" s="18" t="s">
        <v>76</v>
      </c>
      <c r="AU122" s="18" t="s">
        <v>179</v>
      </c>
      <c r="BK122" s="176">
        <f>BK123+BK148+BK174+BK200+BK222+BK224</f>
        <v>0</v>
      </c>
    </row>
    <row r="123" spans="1:65" s="12" customFormat="1" ht="25.9" customHeight="1">
      <c r="B123" s="177"/>
      <c r="C123" s="178"/>
      <c r="D123" s="179" t="s">
        <v>76</v>
      </c>
      <c r="E123" s="180" t="s">
        <v>10540</v>
      </c>
      <c r="F123" s="180" t="s">
        <v>10541</v>
      </c>
      <c r="G123" s="178"/>
      <c r="H123" s="178"/>
      <c r="I123" s="181"/>
      <c r="J123" s="182">
        <f>BK123</f>
        <v>0</v>
      </c>
      <c r="K123" s="178"/>
      <c r="L123" s="183"/>
      <c r="M123" s="184"/>
      <c r="N123" s="185"/>
      <c r="O123" s="185"/>
      <c r="P123" s="186">
        <f>SUM(P124:P147)</f>
        <v>0</v>
      </c>
      <c r="Q123" s="185"/>
      <c r="R123" s="186">
        <f>SUM(R124:R147)</f>
        <v>0</v>
      </c>
      <c r="S123" s="185"/>
      <c r="T123" s="187">
        <f>SUM(T124:T147)</f>
        <v>0</v>
      </c>
      <c r="AR123" s="188" t="s">
        <v>85</v>
      </c>
      <c r="AT123" s="189" t="s">
        <v>76</v>
      </c>
      <c r="AU123" s="189" t="s">
        <v>77</v>
      </c>
      <c r="AY123" s="188" t="s">
        <v>209</v>
      </c>
      <c r="BK123" s="190">
        <f>SUM(BK124:BK147)</f>
        <v>0</v>
      </c>
    </row>
    <row r="124" spans="1:65" s="2" customFormat="1" ht="55.5" customHeight="1">
      <c r="A124" s="35"/>
      <c r="B124" s="36"/>
      <c r="C124" s="193" t="s">
        <v>85</v>
      </c>
      <c r="D124" s="193" t="s">
        <v>214</v>
      </c>
      <c r="E124" s="194" t="s">
        <v>10542</v>
      </c>
      <c r="F124" s="195" t="s">
        <v>10543</v>
      </c>
      <c r="G124" s="196" t="s">
        <v>2761</v>
      </c>
      <c r="H124" s="197">
        <v>1</v>
      </c>
      <c r="I124" s="198"/>
      <c r="J124" s="199">
        <f t="shared" ref="J124:J147" si="0">ROUND(I124*H124,2)</f>
        <v>0</v>
      </c>
      <c r="K124" s="200"/>
      <c r="L124" s="40"/>
      <c r="M124" s="201" t="s">
        <v>1</v>
      </c>
      <c r="N124" s="202" t="s">
        <v>42</v>
      </c>
      <c r="O124" s="72"/>
      <c r="P124" s="203">
        <f t="shared" ref="P124:P147" si="1">O124*H124</f>
        <v>0</v>
      </c>
      <c r="Q124" s="203">
        <v>0</v>
      </c>
      <c r="R124" s="203">
        <f t="shared" ref="R124:R147" si="2">Q124*H124</f>
        <v>0</v>
      </c>
      <c r="S124" s="203">
        <v>0</v>
      </c>
      <c r="T124" s="204">
        <f t="shared" ref="T124:T147" si="3">S124*H124</f>
        <v>0</v>
      </c>
      <c r="U124" s="35"/>
      <c r="V124" s="35"/>
      <c r="W124" s="35"/>
      <c r="X124" s="35"/>
      <c r="Y124" s="35"/>
      <c r="Z124" s="35"/>
      <c r="AA124" s="35"/>
      <c r="AB124" s="35"/>
      <c r="AC124" s="35"/>
      <c r="AD124" s="35"/>
      <c r="AE124" s="35"/>
      <c r="AR124" s="205" t="s">
        <v>218</v>
      </c>
      <c r="AT124" s="205" t="s">
        <v>214</v>
      </c>
      <c r="AU124" s="205" t="s">
        <v>85</v>
      </c>
      <c r="AY124" s="18" t="s">
        <v>209</v>
      </c>
      <c r="BE124" s="206">
        <f t="shared" ref="BE124:BE147" si="4">IF(N124="základní",J124,0)</f>
        <v>0</v>
      </c>
      <c r="BF124" s="206">
        <f t="shared" ref="BF124:BF147" si="5">IF(N124="snížená",J124,0)</f>
        <v>0</v>
      </c>
      <c r="BG124" s="206">
        <f t="shared" ref="BG124:BG147" si="6">IF(N124="zákl. přenesená",J124,0)</f>
        <v>0</v>
      </c>
      <c r="BH124" s="206">
        <f t="shared" ref="BH124:BH147" si="7">IF(N124="sníž. přenesená",J124,0)</f>
        <v>0</v>
      </c>
      <c r="BI124" s="206">
        <f t="shared" ref="BI124:BI147" si="8">IF(N124="nulová",J124,0)</f>
        <v>0</v>
      </c>
      <c r="BJ124" s="18" t="s">
        <v>85</v>
      </c>
      <c r="BK124" s="206">
        <f t="shared" ref="BK124:BK147" si="9">ROUND(I124*H124,2)</f>
        <v>0</v>
      </c>
      <c r="BL124" s="18" t="s">
        <v>218</v>
      </c>
      <c r="BM124" s="205" t="s">
        <v>10544</v>
      </c>
    </row>
    <row r="125" spans="1:65" s="2" customFormat="1" ht="49.15" customHeight="1">
      <c r="A125" s="35"/>
      <c r="B125" s="36"/>
      <c r="C125" s="193" t="s">
        <v>87</v>
      </c>
      <c r="D125" s="193" t="s">
        <v>214</v>
      </c>
      <c r="E125" s="194" t="s">
        <v>10545</v>
      </c>
      <c r="F125" s="195" t="s">
        <v>10546</v>
      </c>
      <c r="G125" s="196" t="s">
        <v>2761</v>
      </c>
      <c r="H125" s="197">
        <v>6</v>
      </c>
      <c r="I125" s="198"/>
      <c r="J125" s="199">
        <f t="shared" si="0"/>
        <v>0</v>
      </c>
      <c r="K125" s="200"/>
      <c r="L125" s="40"/>
      <c r="M125" s="201" t="s">
        <v>1</v>
      </c>
      <c r="N125" s="202" t="s">
        <v>42</v>
      </c>
      <c r="O125" s="72"/>
      <c r="P125" s="203">
        <f t="shared" si="1"/>
        <v>0</v>
      </c>
      <c r="Q125" s="203">
        <v>0</v>
      </c>
      <c r="R125" s="203">
        <f t="shared" si="2"/>
        <v>0</v>
      </c>
      <c r="S125" s="203">
        <v>0</v>
      </c>
      <c r="T125" s="204">
        <f t="shared" si="3"/>
        <v>0</v>
      </c>
      <c r="U125" s="35"/>
      <c r="V125" s="35"/>
      <c r="W125" s="35"/>
      <c r="X125" s="35"/>
      <c r="Y125" s="35"/>
      <c r="Z125" s="35"/>
      <c r="AA125" s="35"/>
      <c r="AB125" s="35"/>
      <c r="AC125" s="35"/>
      <c r="AD125" s="35"/>
      <c r="AE125" s="35"/>
      <c r="AR125" s="205" t="s">
        <v>218</v>
      </c>
      <c r="AT125" s="205" t="s">
        <v>214</v>
      </c>
      <c r="AU125" s="205" t="s">
        <v>85</v>
      </c>
      <c r="AY125" s="18" t="s">
        <v>209</v>
      </c>
      <c r="BE125" s="206">
        <f t="shared" si="4"/>
        <v>0</v>
      </c>
      <c r="BF125" s="206">
        <f t="shared" si="5"/>
        <v>0</v>
      </c>
      <c r="BG125" s="206">
        <f t="shared" si="6"/>
        <v>0</v>
      </c>
      <c r="BH125" s="206">
        <f t="shared" si="7"/>
        <v>0</v>
      </c>
      <c r="BI125" s="206">
        <f t="shared" si="8"/>
        <v>0</v>
      </c>
      <c r="BJ125" s="18" t="s">
        <v>85</v>
      </c>
      <c r="BK125" s="206">
        <f t="shared" si="9"/>
        <v>0</v>
      </c>
      <c r="BL125" s="18" t="s">
        <v>218</v>
      </c>
      <c r="BM125" s="205" t="s">
        <v>10547</v>
      </c>
    </row>
    <row r="126" spans="1:65" s="2" customFormat="1" ht="49.15" customHeight="1">
      <c r="A126" s="35"/>
      <c r="B126" s="36"/>
      <c r="C126" s="193" t="s">
        <v>226</v>
      </c>
      <c r="D126" s="193" t="s">
        <v>214</v>
      </c>
      <c r="E126" s="194" t="s">
        <v>10548</v>
      </c>
      <c r="F126" s="195" t="s">
        <v>10549</v>
      </c>
      <c r="G126" s="196" t="s">
        <v>2761</v>
      </c>
      <c r="H126" s="197">
        <v>13</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218</v>
      </c>
      <c r="AT126" s="205" t="s">
        <v>214</v>
      </c>
      <c r="AU126" s="205" t="s">
        <v>85</v>
      </c>
      <c r="AY126" s="18" t="s">
        <v>209</v>
      </c>
      <c r="BE126" s="206">
        <f t="shared" si="4"/>
        <v>0</v>
      </c>
      <c r="BF126" s="206">
        <f t="shared" si="5"/>
        <v>0</v>
      </c>
      <c r="BG126" s="206">
        <f t="shared" si="6"/>
        <v>0</v>
      </c>
      <c r="BH126" s="206">
        <f t="shared" si="7"/>
        <v>0</v>
      </c>
      <c r="BI126" s="206">
        <f t="shared" si="8"/>
        <v>0</v>
      </c>
      <c r="BJ126" s="18" t="s">
        <v>85</v>
      </c>
      <c r="BK126" s="206">
        <f t="shared" si="9"/>
        <v>0</v>
      </c>
      <c r="BL126" s="18" t="s">
        <v>218</v>
      </c>
      <c r="BM126" s="205" t="s">
        <v>10550</v>
      </c>
    </row>
    <row r="127" spans="1:65" s="2" customFormat="1" ht="49.15" customHeight="1">
      <c r="A127" s="35"/>
      <c r="B127" s="36"/>
      <c r="C127" s="193" t="s">
        <v>218</v>
      </c>
      <c r="D127" s="193" t="s">
        <v>214</v>
      </c>
      <c r="E127" s="194" t="s">
        <v>10551</v>
      </c>
      <c r="F127" s="195" t="s">
        <v>10552</v>
      </c>
      <c r="G127" s="196" t="s">
        <v>2761</v>
      </c>
      <c r="H127" s="197">
        <v>12</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218</v>
      </c>
      <c r="AT127" s="205" t="s">
        <v>214</v>
      </c>
      <c r="AU127" s="205" t="s">
        <v>85</v>
      </c>
      <c r="AY127" s="18" t="s">
        <v>209</v>
      </c>
      <c r="BE127" s="206">
        <f t="shared" si="4"/>
        <v>0</v>
      </c>
      <c r="BF127" s="206">
        <f t="shared" si="5"/>
        <v>0</v>
      </c>
      <c r="BG127" s="206">
        <f t="shared" si="6"/>
        <v>0</v>
      </c>
      <c r="BH127" s="206">
        <f t="shared" si="7"/>
        <v>0</v>
      </c>
      <c r="BI127" s="206">
        <f t="shared" si="8"/>
        <v>0</v>
      </c>
      <c r="BJ127" s="18" t="s">
        <v>85</v>
      </c>
      <c r="BK127" s="206">
        <f t="shared" si="9"/>
        <v>0</v>
      </c>
      <c r="BL127" s="18" t="s">
        <v>218</v>
      </c>
      <c r="BM127" s="205" t="s">
        <v>10553</v>
      </c>
    </row>
    <row r="128" spans="1:65" s="2" customFormat="1" ht="49.15" customHeight="1">
      <c r="A128" s="35"/>
      <c r="B128" s="36"/>
      <c r="C128" s="193" t="s">
        <v>233</v>
      </c>
      <c r="D128" s="193" t="s">
        <v>214</v>
      </c>
      <c r="E128" s="194" t="s">
        <v>10554</v>
      </c>
      <c r="F128" s="195" t="s">
        <v>10555</v>
      </c>
      <c r="G128" s="196" t="s">
        <v>2761</v>
      </c>
      <c r="H128" s="197">
        <v>7</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85</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10556</v>
      </c>
    </row>
    <row r="129" spans="1:65" s="2" customFormat="1" ht="49.15" customHeight="1">
      <c r="A129" s="35"/>
      <c r="B129" s="36"/>
      <c r="C129" s="193" t="s">
        <v>238</v>
      </c>
      <c r="D129" s="193" t="s">
        <v>214</v>
      </c>
      <c r="E129" s="194" t="s">
        <v>10557</v>
      </c>
      <c r="F129" s="195" t="s">
        <v>10558</v>
      </c>
      <c r="G129" s="196" t="s">
        <v>2761</v>
      </c>
      <c r="H129" s="197">
        <v>1</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85</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10559</v>
      </c>
    </row>
    <row r="130" spans="1:65" s="2" customFormat="1" ht="16.5" customHeight="1">
      <c r="A130" s="35"/>
      <c r="B130" s="36"/>
      <c r="C130" s="193" t="s">
        <v>242</v>
      </c>
      <c r="D130" s="193" t="s">
        <v>214</v>
      </c>
      <c r="E130" s="194" t="s">
        <v>10560</v>
      </c>
      <c r="F130" s="195" t="s">
        <v>10561</v>
      </c>
      <c r="G130" s="196" t="s">
        <v>2761</v>
      </c>
      <c r="H130" s="197">
        <v>39</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85</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10562</v>
      </c>
    </row>
    <row r="131" spans="1:65" s="2" customFormat="1" ht="16.5" customHeight="1">
      <c r="A131" s="35"/>
      <c r="B131" s="36"/>
      <c r="C131" s="193" t="s">
        <v>246</v>
      </c>
      <c r="D131" s="193" t="s">
        <v>214</v>
      </c>
      <c r="E131" s="194" t="s">
        <v>10563</v>
      </c>
      <c r="F131" s="195" t="s">
        <v>10564</v>
      </c>
      <c r="G131" s="196" t="s">
        <v>10032</v>
      </c>
      <c r="H131" s="197">
        <v>230</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85</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10565</v>
      </c>
    </row>
    <row r="132" spans="1:65" s="2" customFormat="1" ht="16.5" customHeight="1">
      <c r="A132" s="35"/>
      <c r="B132" s="36"/>
      <c r="C132" s="193" t="s">
        <v>210</v>
      </c>
      <c r="D132" s="193" t="s">
        <v>214</v>
      </c>
      <c r="E132" s="194" t="s">
        <v>10566</v>
      </c>
      <c r="F132" s="195" t="s">
        <v>10567</v>
      </c>
      <c r="G132" s="196" t="s">
        <v>10032</v>
      </c>
      <c r="H132" s="197">
        <v>300</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85</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10568</v>
      </c>
    </row>
    <row r="133" spans="1:65" s="2" customFormat="1" ht="16.5" customHeight="1">
      <c r="A133" s="35"/>
      <c r="B133" s="36"/>
      <c r="C133" s="193" t="s">
        <v>253</v>
      </c>
      <c r="D133" s="193" t="s">
        <v>214</v>
      </c>
      <c r="E133" s="194" t="s">
        <v>10569</v>
      </c>
      <c r="F133" s="195" t="s">
        <v>10570</v>
      </c>
      <c r="G133" s="196" t="s">
        <v>10032</v>
      </c>
      <c r="H133" s="197">
        <v>132</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85</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10571</v>
      </c>
    </row>
    <row r="134" spans="1:65" s="2" customFormat="1" ht="16.5" customHeight="1">
      <c r="A134" s="35"/>
      <c r="B134" s="36"/>
      <c r="C134" s="193" t="s">
        <v>257</v>
      </c>
      <c r="D134" s="193" t="s">
        <v>214</v>
      </c>
      <c r="E134" s="194" t="s">
        <v>10572</v>
      </c>
      <c r="F134" s="195" t="s">
        <v>10573</v>
      </c>
      <c r="G134" s="196" t="s">
        <v>10032</v>
      </c>
      <c r="H134" s="197">
        <v>101</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85</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10574</v>
      </c>
    </row>
    <row r="135" spans="1:65" s="2" customFormat="1" ht="16.5" customHeight="1">
      <c r="A135" s="35"/>
      <c r="B135" s="36"/>
      <c r="C135" s="193" t="s">
        <v>261</v>
      </c>
      <c r="D135" s="193" t="s">
        <v>214</v>
      </c>
      <c r="E135" s="194" t="s">
        <v>10575</v>
      </c>
      <c r="F135" s="195" t="s">
        <v>10576</v>
      </c>
      <c r="G135" s="196" t="s">
        <v>10032</v>
      </c>
      <c r="H135" s="197">
        <v>69</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85</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10577</v>
      </c>
    </row>
    <row r="136" spans="1:65" s="2" customFormat="1" ht="16.5" customHeight="1">
      <c r="A136" s="35"/>
      <c r="B136" s="36"/>
      <c r="C136" s="193" t="s">
        <v>265</v>
      </c>
      <c r="D136" s="193" t="s">
        <v>214</v>
      </c>
      <c r="E136" s="194" t="s">
        <v>10578</v>
      </c>
      <c r="F136" s="195" t="s">
        <v>10579</v>
      </c>
      <c r="G136" s="196" t="s">
        <v>10032</v>
      </c>
      <c r="H136" s="197">
        <v>42</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10580</v>
      </c>
    </row>
    <row r="137" spans="1:65" s="2" customFormat="1" ht="16.5" customHeight="1">
      <c r="A137" s="35"/>
      <c r="B137" s="36"/>
      <c r="C137" s="193" t="s">
        <v>269</v>
      </c>
      <c r="D137" s="193" t="s">
        <v>214</v>
      </c>
      <c r="E137" s="194" t="s">
        <v>10581</v>
      </c>
      <c r="F137" s="195" t="s">
        <v>10582</v>
      </c>
      <c r="G137" s="196" t="s">
        <v>10032</v>
      </c>
      <c r="H137" s="197">
        <v>20</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10583</v>
      </c>
    </row>
    <row r="138" spans="1:65" s="2" customFormat="1" ht="16.5" customHeight="1">
      <c r="A138" s="35"/>
      <c r="B138" s="36"/>
      <c r="C138" s="193" t="s">
        <v>8</v>
      </c>
      <c r="D138" s="193" t="s">
        <v>214</v>
      </c>
      <c r="E138" s="194" t="s">
        <v>10584</v>
      </c>
      <c r="F138" s="195" t="s">
        <v>10585</v>
      </c>
      <c r="G138" s="196" t="s">
        <v>2761</v>
      </c>
      <c r="H138" s="197">
        <v>22</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10586</v>
      </c>
    </row>
    <row r="139" spans="1:65" s="2" customFormat="1" ht="16.5" customHeight="1">
      <c r="A139" s="35"/>
      <c r="B139" s="36"/>
      <c r="C139" s="193" t="s">
        <v>276</v>
      </c>
      <c r="D139" s="193" t="s">
        <v>214</v>
      </c>
      <c r="E139" s="194" t="s">
        <v>10587</v>
      </c>
      <c r="F139" s="195" t="s">
        <v>10588</v>
      </c>
      <c r="G139" s="196" t="s">
        <v>2761</v>
      </c>
      <c r="H139" s="197">
        <v>13</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85</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10589</v>
      </c>
    </row>
    <row r="140" spans="1:65" s="2" customFormat="1" ht="16.5" customHeight="1">
      <c r="A140" s="35"/>
      <c r="B140" s="36"/>
      <c r="C140" s="193" t="s">
        <v>280</v>
      </c>
      <c r="D140" s="193" t="s">
        <v>214</v>
      </c>
      <c r="E140" s="194" t="s">
        <v>10590</v>
      </c>
      <c r="F140" s="195" t="s">
        <v>10591</v>
      </c>
      <c r="G140" s="196" t="s">
        <v>2761</v>
      </c>
      <c r="H140" s="197">
        <v>3</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85</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10592</v>
      </c>
    </row>
    <row r="141" spans="1:65" s="2" customFormat="1" ht="16.5" customHeight="1">
      <c r="A141" s="35"/>
      <c r="B141" s="36"/>
      <c r="C141" s="193" t="s">
        <v>284</v>
      </c>
      <c r="D141" s="193" t="s">
        <v>214</v>
      </c>
      <c r="E141" s="194" t="s">
        <v>10593</v>
      </c>
      <c r="F141" s="195" t="s">
        <v>10594</v>
      </c>
      <c r="G141" s="196" t="s">
        <v>2761</v>
      </c>
      <c r="H141" s="197">
        <v>4</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85</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10595</v>
      </c>
    </row>
    <row r="142" spans="1:65" s="2" customFormat="1" ht="16.5" customHeight="1">
      <c r="A142" s="35"/>
      <c r="B142" s="36"/>
      <c r="C142" s="193" t="s">
        <v>288</v>
      </c>
      <c r="D142" s="193" t="s">
        <v>214</v>
      </c>
      <c r="E142" s="194" t="s">
        <v>10596</v>
      </c>
      <c r="F142" s="195" t="s">
        <v>10597</v>
      </c>
      <c r="G142" s="196" t="s">
        <v>2761</v>
      </c>
      <c r="H142" s="197">
        <v>1</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85</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10598</v>
      </c>
    </row>
    <row r="143" spans="1:65" s="2" customFormat="1" ht="16.5" customHeight="1">
      <c r="A143" s="35"/>
      <c r="B143" s="36"/>
      <c r="C143" s="193" t="s">
        <v>292</v>
      </c>
      <c r="D143" s="193" t="s">
        <v>214</v>
      </c>
      <c r="E143" s="194" t="s">
        <v>10599</v>
      </c>
      <c r="F143" s="195" t="s">
        <v>10600</v>
      </c>
      <c r="G143" s="196" t="s">
        <v>2761</v>
      </c>
      <c r="H143" s="197">
        <v>39</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85</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10601</v>
      </c>
    </row>
    <row r="144" spans="1:65" s="2" customFormat="1" ht="16.5" customHeight="1">
      <c r="A144" s="35"/>
      <c r="B144" s="36"/>
      <c r="C144" s="193" t="s">
        <v>7</v>
      </c>
      <c r="D144" s="193" t="s">
        <v>214</v>
      </c>
      <c r="E144" s="194" t="s">
        <v>10602</v>
      </c>
      <c r="F144" s="195" t="s">
        <v>10603</v>
      </c>
      <c r="G144" s="196" t="s">
        <v>2761</v>
      </c>
      <c r="H144" s="197">
        <v>0</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85</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10604</v>
      </c>
    </row>
    <row r="145" spans="1:65" s="2" customFormat="1" ht="16.5" customHeight="1">
      <c r="A145" s="35"/>
      <c r="B145" s="36"/>
      <c r="C145" s="193" t="s">
        <v>299</v>
      </c>
      <c r="D145" s="193" t="s">
        <v>214</v>
      </c>
      <c r="E145" s="194" t="s">
        <v>10605</v>
      </c>
      <c r="F145" s="195" t="s">
        <v>10606</v>
      </c>
      <c r="G145" s="196" t="s">
        <v>586</v>
      </c>
      <c r="H145" s="197">
        <v>36</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85</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10607</v>
      </c>
    </row>
    <row r="146" spans="1:65" s="2" customFormat="1" ht="16.5" customHeight="1">
      <c r="A146" s="35"/>
      <c r="B146" s="36"/>
      <c r="C146" s="193" t="s">
        <v>303</v>
      </c>
      <c r="D146" s="193" t="s">
        <v>214</v>
      </c>
      <c r="E146" s="194" t="s">
        <v>10608</v>
      </c>
      <c r="F146" s="195" t="s">
        <v>10609</v>
      </c>
      <c r="G146" s="196" t="s">
        <v>2761</v>
      </c>
      <c r="H146" s="197">
        <v>78</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85</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10610</v>
      </c>
    </row>
    <row r="147" spans="1:65" s="2" customFormat="1" ht="16.5" customHeight="1">
      <c r="A147" s="35"/>
      <c r="B147" s="36"/>
      <c r="C147" s="193" t="s">
        <v>307</v>
      </c>
      <c r="D147" s="193" t="s">
        <v>214</v>
      </c>
      <c r="E147" s="194" t="s">
        <v>10611</v>
      </c>
      <c r="F147" s="195" t="s">
        <v>10612</v>
      </c>
      <c r="G147" s="196" t="s">
        <v>2761</v>
      </c>
      <c r="H147" s="197">
        <v>39</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85</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10613</v>
      </c>
    </row>
    <row r="148" spans="1:65" s="12" customFormat="1" ht="25.9" customHeight="1">
      <c r="B148" s="177"/>
      <c r="C148" s="178"/>
      <c r="D148" s="179" t="s">
        <v>76</v>
      </c>
      <c r="E148" s="180" t="s">
        <v>10614</v>
      </c>
      <c r="F148" s="180" t="s">
        <v>10615</v>
      </c>
      <c r="G148" s="178"/>
      <c r="H148" s="178"/>
      <c r="I148" s="181"/>
      <c r="J148" s="182">
        <f>BK148</f>
        <v>0</v>
      </c>
      <c r="K148" s="178"/>
      <c r="L148" s="183"/>
      <c r="M148" s="184"/>
      <c r="N148" s="185"/>
      <c r="O148" s="185"/>
      <c r="P148" s="186">
        <f>SUM(P149:P173)</f>
        <v>0</v>
      </c>
      <c r="Q148" s="185"/>
      <c r="R148" s="186">
        <f>SUM(R149:R173)</f>
        <v>0</v>
      </c>
      <c r="S148" s="185"/>
      <c r="T148" s="187">
        <f>SUM(T149:T173)</f>
        <v>0</v>
      </c>
      <c r="AR148" s="188" t="s">
        <v>85</v>
      </c>
      <c r="AT148" s="189" t="s">
        <v>76</v>
      </c>
      <c r="AU148" s="189" t="s">
        <v>77</v>
      </c>
      <c r="AY148" s="188" t="s">
        <v>209</v>
      </c>
      <c r="BK148" s="190">
        <f>SUM(BK149:BK173)</f>
        <v>0</v>
      </c>
    </row>
    <row r="149" spans="1:65" s="2" customFormat="1" ht="55.5" customHeight="1">
      <c r="A149" s="35"/>
      <c r="B149" s="36"/>
      <c r="C149" s="193" t="s">
        <v>311</v>
      </c>
      <c r="D149" s="193" t="s">
        <v>214</v>
      </c>
      <c r="E149" s="194" t="s">
        <v>10616</v>
      </c>
      <c r="F149" s="195" t="s">
        <v>10617</v>
      </c>
      <c r="G149" s="196" t="s">
        <v>2761</v>
      </c>
      <c r="H149" s="197">
        <v>1</v>
      </c>
      <c r="I149" s="198"/>
      <c r="J149" s="199">
        <f t="shared" ref="J149:J173" si="10">ROUND(I149*H149,2)</f>
        <v>0</v>
      </c>
      <c r="K149" s="200"/>
      <c r="L149" s="40"/>
      <c r="M149" s="201" t="s">
        <v>1</v>
      </c>
      <c r="N149" s="202" t="s">
        <v>42</v>
      </c>
      <c r="O149" s="72"/>
      <c r="P149" s="203">
        <f t="shared" ref="P149:P173" si="11">O149*H149</f>
        <v>0</v>
      </c>
      <c r="Q149" s="203">
        <v>0</v>
      </c>
      <c r="R149" s="203">
        <f t="shared" ref="R149:R173" si="12">Q149*H149</f>
        <v>0</v>
      </c>
      <c r="S149" s="203">
        <v>0</v>
      </c>
      <c r="T149" s="204">
        <f t="shared" ref="T149:T173" si="13">S149*H149</f>
        <v>0</v>
      </c>
      <c r="U149" s="35"/>
      <c r="V149" s="35"/>
      <c r="W149" s="35"/>
      <c r="X149" s="35"/>
      <c r="Y149" s="35"/>
      <c r="Z149" s="35"/>
      <c r="AA149" s="35"/>
      <c r="AB149" s="35"/>
      <c r="AC149" s="35"/>
      <c r="AD149" s="35"/>
      <c r="AE149" s="35"/>
      <c r="AR149" s="205" t="s">
        <v>218</v>
      </c>
      <c r="AT149" s="205" t="s">
        <v>214</v>
      </c>
      <c r="AU149" s="205" t="s">
        <v>85</v>
      </c>
      <c r="AY149" s="18" t="s">
        <v>209</v>
      </c>
      <c r="BE149" s="206">
        <f t="shared" ref="BE149:BE173" si="14">IF(N149="základní",J149,0)</f>
        <v>0</v>
      </c>
      <c r="BF149" s="206">
        <f t="shared" ref="BF149:BF173" si="15">IF(N149="snížená",J149,0)</f>
        <v>0</v>
      </c>
      <c r="BG149" s="206">
        <f t="shared" ref="BG149:BG173" si="16">IF(N149="zákl. přenesená",J149,0)</f>
        <v>0</v>
      </c>
      <c r="BH149" s="206">
        <f t="shared" ref="BH149:BH173" si="17">IF(N149="sníž. přenesená",J149,0)</f>
        <v>0</v>
      </c>
      <c r="BI149" s="206">
        <f t="shared" ref="BI149:BI173" si="18">IF(N149="nulová",J149,0)</f>
        <v>0</v>
      </c>
      <c r="BJ149" s="18" t="s">
        <v>85</v>
      </c>
      <c r="BK149" s="206">
        <f t="shared" ref="BK149:BK173" si="19">ROUND(I149*H149,2)</f>
        <v>0</v>
      </c>
      <c r="BL149" s="18" t="s">
        <v>218</v>
      </c>
      <c r="BM149" s="205" t="s">
        <v>10618</v>
      </c>
    </row>
    <row r="150" spans="1:65" s="2" customFormat="1" ht="49.15" customHeight="1">
      <c r="A150" s="35"/>
      <c r="B150" s="36"/>
      <c r="C150" s="193" t="s">
        <v>315</v>
      </c>
      <c r="D150" s="193" t="s">
        <v>214</v>
      </c>
      <c r="E150" s="194" t="s">
        <v>10619</v>
      </c>
      <c r="F150" s="195" t="s">
        <v>10546</v>
      </c>
      <c r="G150" s="196" t="s">
        <v>2761</v>
      </c>
      <c r="H150" s="197">
        <v>25</v>
      </c>
      <c r="I150" s="198"/>
      <c r="J150" s="199">
        <f t="shared" si="10"/>
        <v>0</v>
      </c>
      <c r="K150" s="200"/>
      <c r="L150" s="40"/>
      <c r="M150" s="201" t="s">
        <v>1</v>
      </c>
      <c r="N150" s="202" t="s">
        <v>42</v>
      </c>
      <c r="O150" s="72"/>
      <c r="P150" s="203">
        <f t="shared" si="11"/>
        <v>0</v>
      </c>
      <c r="Q150" s="203">
        <v>0</v>
      </c>
      <c r="R150" s="203">
        <f t="shared" si="12"/>
        <v>0</v>
      </c>
      <c r="S150" s="203">
        <v>0</v>
      </c>
      <c r="T150" s="204">
        <f t="shared" si="13"/>
        <v>0</v>
      </c>
      <c r="U150" s="35"/>
      <c r="V150" s="35"/>
      <c r="W150" s="35"/>
      <c r="X150" s="35"/>
      <c r="Y150" s="35"/>
      <c r="Z150" s="35"/>
      <c r="AA150" s="35"/>
      <c r="AB150" s="35"/>
      <c r="AC150" s="35"/>
      <c r="AD150" s="35"/>
      <c r="AE150" s="35"/>
      <c r="AR150" s="205" t="s">
        <v>218</v>
      </c>
      <c r="AT150" s="205" t="s">
        <v>214</v>
      </c>
      <c r="AU150" s="205" t="s">
        <v>85</v>
      </c>
      <c r="AY150" s="18" t="s">
        <v>209</v>
      </c>
      <c r="BE150" s="206">
        <f t="shared" si="14"/>
        <v>0</v>
      </c>
      <c r="BF150" s="206">
        <f t="shared" si="15"/>
        <v>0</v>
      </c>
      <c r="BG150" s="206">
        <f t="shared" si="16"/>
        <v>0</v>
      </c>
      <c r="BH150" s="206">
        <f t="shared" si="17"/>
        <v>0</v>
      </c>
      <c r="BI150" s="206">
        <f t="shared" si="18"/>
        <v>0</v>
      </c>
      <c r="BJ150" s="18" t="s">
        <v>85</v>
      </c>
      <c r="BK150" s="206">
        <f t="shared" si="19"/>
        <v>0</v>
      </c>
      <c r="BL150" s="18" t="s">
        <v>218</v>
      </c>
      <c r="BM150" s="205" t="s">
        <v>10620</v>
      </c>
    </row>
    <row r="151" spans="1:65" s="2" customFormat="1" ht="49.15" customHeight="1">
      <c r="A151" s="35"/>
      <c r="B151" s="36"/>
      <c r="C151" s="193" t="s">
        <v>320</v>
      </c>
      <c r="D151" s="193" t="s">
        <v>214</v>
      </c>
      <c r="E151" s="194" t="s">
        <v>10621</v>
      </c>
      <c r="F151" s="195" t="s">
        <v>10549</v>
      </c>
      <c r="G151" s="196" t="s">
        <v>2761</v>
      </c>
      <c r="H151" s="197">
        <v>15</v>
      </c>
      <c r="I151" s="198"/>
      <c r="J151" s="199">
        <f t="shared" si="10"/>
        <v>0</v>
      </c>
      <c r="K151" s="200"/>
      <c r="L151" s="40"/>
      <c r="M151" s="201" t="s">
        <v>1</v>
      </c>
      <c r="N151" s="202" t="s">
        <v>42</v>
      </c>
      <c r="O151" s="72"/>
      <c r="P151" s="203">
        <f t="shared" si="11"/>
        <v>0</v>
      </c>
      <c r="Q151" s="203">
        <v>0</v>
      </c>
      <c r="R151" s="203">
        <f t="shared" si="12"/>
        <v>0</v>
      </c>
      <c r="S151" s="203">
        <v>0</v>
      </c>
      <c r="T151" s="204">
        <f t="shared" si="13"/>
        <v>0</v>
      </c>
      <c r="U151" s="35"/>
      <c r="V151" s="35"/>
      <c r="W151" s="35"/>
      <c r="X151" s="35"/>
      <c r="Y151" s="35"/>
      <c r="Z151" s="35"/>
      <c r="AA151" s="35"/>
      <c r="AB151" s="35"/>
      <c r="AC151" s="35"/>
      <c r="AD151" s="35"/>
      <c r="AE151" s="35"/>
      <c r="AR151" s="205" t="s">
        <v>218</v>
      </c>
      <c r="AT151" s="205" t="s">
        <v>214</v>
      </c>
      <c r="AU151" s="205" t="s">
        <v>85</v>
      </c>
      <c r="AY151" s="18" t="s">
        <v>209</v>
      </c>
      <c r="BE151" s="206">
        <f t="shared" si="14"/>
        <v>0</v>
      </c>
      <c r="BF151" s="206">
        <f t="shared" si="15"/>
        <v>0</v>
      </c>
      <c r="BG151" s="206">
        <f t="shared" si="16"/>
        <v>0</v>
      </c>
      <c r="BH151" s="206">
        <f t="shared" si="17"/>
        <v>0</v>
      </c>
      <c r="BI151" s="206">
        <f t="shared" si="18"/>
        <v>0</v>
      </c>
      <c r="BJ151" s="18" t="s">
        <v>85</v>
      </c>
      <c r="BK151" s="206">
        <f t="shared" si="19"/>
        <v>0</v>
      </c>
      <c r="BL151" s="18" t="s">
        <v>218</v>
      </c>
      <c r="BM151" s="205" t="s">
        <v>10622</v>
      </c>
    </row>
    <row r="152" spans="1:65" s="2" customFormat="1" ht="49.15" customHeight="1">
      <c r="A152" s="35"/>
      <c r="B152" s="36"/>
      <c r="C152" s="193" t="s">
        <v>325</v>
      </c>
      <c r="D152" s="193" t="s">
        <v>214</v>
      </c>
      <c r="E152" s="194" t="s">
        <v>10623</v>
      </c>
      <c r="F152" s="195" t="s">
        <v>10552</v>
      </c>
      <c r="G152" s="196" t="s">
        <v>2761</v>
      </c>
      <c r="H152" s="197">
        <v>21</v>
      </c>
      <c r="I152" s="198"/>
      <c r="J152" s="199">
        <f t="shared" si="10"/>
        <v>0</v>
      </c>
      <c r="K152" s="200"/>
      <c r="L152" s="40"/>
      <c r="M152" s="201" t="s">
        <v>1</v>
      </c>
      <c r="N152" s="202" t="s">
        <v>42</v>
      </c>
      <c r="O152" s="72"/>
      <c r="P152" s="203">
        <f t="shared" si="11"/>
        <v>0</v>
      </c>
      <c r="Q152" s="203">
        <v>0</v>
      </c>
      <c r="R152" s="203">
        <f t="shared" si="12"/>
        <v>0</v>
      </c>
      <c r="S152" s="203">
        <v>0</v>
      </c>
      <c r="T152" s="204">
        <f t="shared" si="13"/>
        <v>0</v>
      </c>
      <c r="U152" s="35"/>
      <c r="V152" s="35"/>
      <c r="W152" s="35"/>
      <c r="X152" s="35"/>
      <c r="Y152" s="35"/>
      <c r="Z152" s="35"/>
      <c r="AA152" s="35"/>
      <c r="AB152" s="35"/>
      <c r="AC152" s="35"/>
      <c r="AD152" s="35"/>
      <c r="AE152" s="35"/>
      <c r="AR152" s="205" t="s">
        <v>218</v>
      </c>
      <c r="AT152" s="205" t="s">
        <v>214</v>
      </c>
      <c r="AU152" s="205" t="s">
        <v>85</v>
      </c>
      <c r="AY152" s="18" t="s">
        <v>209</v>
      </c>
      <c r="BE152" s="206">
        <f t="shared" si="14"/>
        <v>0</v>
      </c>
      <c r="BF152" s="206">
        <f t="shared" si="15"/>
        <v>0</v>
      </c>
      <c r="BG152" s="206">
        <f t="shared" si="16"/>
        <v>0</v>
      </c>
      <c r="BH152" s="206">
        <f t="shared" si="17"/>
        <v>0</v>
      </c>
      <c r="BI152" s="206">
        <f t="shared" si="18"/>
        <v>0</v>
      </c>
      <c r="BJ152" s="18" t="s">
        <v>85</v>
      </c>
      <c r="BK152" s="206">
        <f t="shared" si="19"/>
        <v>0</v>
      </c>
      <c r="BL152" s="18" t="s">
        <v>218</v>
      </c>
      <c r="BM152" s="205" t="s">
        <v>10624</v>
      </c>
    </row>
    <row r="153" spans="1:65" s="2" customFormat="1" ht="49.15" customHeight="1">
      <c r="A153" s="35"/>
      <c r="B153" s="36"/>
      <c r="C153" s="193" t="s">
        <v>329</v>
      </c>
      <c r="D153" s="193" t="s">
        <v>214</v>
      </c>
      <c r="E153" s="194" t="s">
        <v>10625</v>
      </c>
      <c r="F153" s="195" t="s">
        <v>10555</v>
      </c>
      <c r="G153" s="196" t="s">
        <v>2761</v>
      </c>
      <c r="H153" s="197">
        <v>5</v>
      </c>
      <c r="I153" s="198"/>
      <c r="J153" s="199">
        <f t="shared" si="10"/>
        <v>0</v>
      </c>
      <c r="K153" s="200"/>
      <c r="L153" s="40"/>
      <c r="M153" s="201" t="s">
        <v>1</v>
      </c>
      <c r="N153" s="202" t="s">
        <v>42</v>
      </c>
      <c r="O153" s="72"/>
      <c r="P153" s="203">
        <f t="shared" si="11"/>
        <v>0</v>
      </c>
      <c r="Q153" s="203">
        <v>0</v>
      </c>
      <c r="R153" s="203">
        <f t="shared" si="12"/>
        <v>0</v>
      </c>
      <c r="S153" s="203">
        <v>0</v>
      </c>
      <c r="T153" s="204">
        <f t="shared" si="13"/>
        <v>0</v>
      </c>
      <c r="U153" s="35"/>
      <c r="V153" s="35"/>
      <c r="W153" s="35"/>
      <c r="X153" s="35"/>
      <c r="Y153" s="35"/>
      <c r="Z153" s="35"/>
      <c r="AA153" s="35"/>
      <c r="AB153" s="35"/>
      <c r="AC153" s="35"/>
      <c r="AD153" s="35"/>
      <c r="AE153" s="35"/>
      <c r="AR153" s="205" t="s">
        <v>218</v>
      </c>
      <c r="AT153" s="205" t="s">
        <v>214</v>
      </c>
      <c r="AU153" s="205" t="s">
        <v>85</v>
      </c>
      <c r="AY153" s="18" t="s">
        <v>209</v>
      </c>
      <c r="BE153" s="206">
        <f t="shared" si="14"/>
        <v>0</v>
      </c>
      <c r="BF153" s="206">
        <f t="shared" si="15"/>
        <v>0</v>
      </c>
      <c r="BG153" s="206">
        <f t="shared" si="16"/>
        <v>0</v>
      </c>
      <c r="BH153" s="206">
        <f t="shared" si="17"/>
        <v>0</v>
      </c>
      <c r="BI153" s="206">
        <f t="shared" si="18"/>
        <v>0</v>
      </c>
      <c r="BJ153" s="18" t="s">
        <v>85</v>
      </c>
      <c r="BK153" s="206">
        <f t="shared" si="19"/>
        <v>0</v>
      </c>
      <c r="BL153" s="18" t="s">
        <v>218</v>
      </c>
      <c r="BM153" s="205" t="s">
        <v>10626</v>
      </c>
    </row>
    <row r="154" spans="1:65" s="2" customFormat="1" ht="49.15" customHeight="1">
      <c r="A154" s="35"/>
      <c r="B154" s="36"/>
      <c r="C154" s="193" t="s">
        <v>333</v>
      </c>
      <c r="D154" s="193" t="s">
        <v>214</v>
      </c>
      <c r="E154" s="194" t="s">
        <v>10627</v>
      </c>
      <c r="F154" s="195" t="s">
        <v>10628</v>
      </c>
      <c r="G154" s="196" t="s">
        <v>2761</v>
      </c>
      <c r="H154" s="197">
        <v>3</v>
      </c>
      <c r="I154" s="198"/>
      <c r="J154" s="199">
        <f t="shared" si="10"/>
        <v>0</v>
      </c>
      <c r="K154" s="200"/>
      <c r="L154" s="40"/>
      <c r="M154" s="201" t="s">
        <v>1</v>
      </c>
      <c r="N154" s="202" t="s">
        <v>42</v>
      </c>
      <c r="O154" s="72"/>
      <c r="P154" s="203">
        <f t="shared" si="11"/>
        <v>0</v>
      </c>
      <c r="Q154" s="203">
        <v>0</v>
      </c>
      <c r="R154" s="203">
        <f t="shared" si="12"/>
        <v>0</v>
      </c>
      <c r="S154" s="203">
        <v>0</v>
      </c>
      <c r="T154" s="204">
        <f t="shared" si="13"/>
        <v>0</v>
      </c>
      <c r="U154" s="35"/>
      <c r="V154" s="35"/>
      <c r="W154" s="35"/>
      <c r="X154" s="35"/>
      <c r="Y154" s="35"/>
      <c r="Z154" s="35"/>
      <c r="AA154" s="35"/>
      <c r="AB154" s="35"/>
      <c r="AC154" s="35"/>
      <c r="AD154" s="35"/>
      <c r="AE154" s="35"/>
      <c r="AR154" s="205" t="s">
        <v>218</v>
      </c>
      <c r="AT154" s="205" t="s">
        <v>214</v>
      </c>
      <c r="AU154" s="205" t="s">
        <v>85</v>
      </c>
      <c r="AY154" s="18" t="s">
        <v>209</v>
      </c>
      <c r="BE154" s="206">
        <f t="shared" si="14"/>
        <v>0</v>
      </c>
      <c r="BF154" s="206">
        <f t="shared" si="15"/>
        <v>0</v>
      </c>
      <c r="BG154" s="206">
        <f t="shared" si="16"/>
        <v>0</v>
      </c>
      <c r="BH154" s="206">
        <f t="shared" si="17"/>
        <v>0</v>
      </c>
      <c r="BI154" s="206">
        <f t="shared" si="18"/>
        <v>0</v>
      </c>
      <c r="BJ154" s="18" t="s">
        <v>85</v>
      </c>
      <c r="BK154" s="206">
        <f t="shared" si="19"/>
        <v>0</v>
      </c>
      <c r="BL154" s="18" t="s">
        <v>218</v>
      </c>
      <c r="BM154" s="205" t="s">
        <v>10629</v>
      </c>
    </row>
    <row r="155" spans="1:65" s="2" customFormat="1" ht="16.5" customHeight="1">
      <c r="A155" s="35"/>
      <c r="B155" s="36"/>
      <c r="C155" s="193" t="s">
        <v>337</v>
      </c>
      <c r="D155" s="193" t="s">
        <v>214</v>
      </c>
      <c r="E155" s="194" t="s">
        <v>10630</v>
      </c>
      <c r="F155" s="195" t="s">
        <v>10561</v>
      </c>
      <c r="G155" s="196" t="s">
        <v>2761</v>
      </c>
      <c r="H155" s="197">
        <v>69</v>
      </c>
      <c r="I155" s="198"/>
      <c r="J155" s="199">
        <f t="shared" si="10"/>
        <v>0</v>
      </c>
      <c r="K155" s="200"/>
      <c r="L155" s="40"/>
      <c r="M155" s="201" t="s">
        <v>1</v>
      </c>
      <c r="N155" s="202" t="s">
        <v>42</v>
      </c>
      <c r="O155" s="72"/>
      <c r="P155" s="203">
        <f t="shared" si="11"/>
        <v>0</v>
      </c>
      <c r="Q155" s="203">
        <v>0</v>
      </c>
      <c r="R155" s="203">
        <f t="shared" si="12"/>
        <v>0</v>
      </c>
      <c r="S155" s="203">
        <v>0</v>
      </c>
      <c r="T155" s="204">
        <f t="shared" si="13"/>
        <v>0</v>
      </c>
      <c r="U155" s="35"/>
      <c r="V155" s="35"/>
      <c r="W155" s="35"/>
      <c r="X155" s="35"/>
      <c r="Y155" s="35"/>
      <c r="Z155" s="35"/>
      <c r="AA155" s="35"/>
      <c r="AB155" s="35"/>
      <c r="AC155" s="35"/>
      <c r="AD155" s="35"/>
      <c r="AE155" s="35"/>
      <c r="AR155" s="205" t="s">
        <v>218</v>
      </c>
      <c r="AT155" s="205" t="s">
        <v>214</v>
      </c>
      <c r="AU155" s="205" t="s">
        <v>85</v>
      </c>
      <c r="AY155" s="18" t="s">
        <v>209</v>
      </c>
      <c r="BE155" s="206">
        <f t="shared" si="14"/>
        <v>0</v>
      </c>
      <c r="BF155" s="206">
        <f t="shared" si="15"/>
        <v>0</v>
      </c>
      <c r="BG155" s="206">
        <f t="shared" si="16"/>
        <v>0</v>
      </c>
      <c r="BH155" s="206">
        <f t="shared" si="17"/>
        <v>0</v>
      </c>
      <c r="BI155" s="206">
        <f t="shared" si="18"/>
        <v>0</v>
      </c>
      <c r="BJ155" s="18" t="s">
        <v>85</v>
      </c>
      <c r="BK155" s="206">
        <f t="shared" si="19"/>
        <v>0</v>
      </c>
      <c r="BL155" s="18" t="s">
        <v>218</v>
      </c>
      <c r="BM155" s="205" t="s">
        <v>10631</v>
      </c>
    </row>
    <row r="156" spans="1:65" s="2" customFormat="1" ht="16.5" customHeight="1">
      <c r="A156" s="35"/>
      <c r="B156" s="36"/>
      <c r="C156" s="193" t="s">
        <v>341</v>
      </c>
      <c r="D156" s="193" t="s">
        <v>214</v>
      </c>
      <c r="E156" s="194" t="s">
        <v>10632</v>
      </c>
      <c r="F156" s="195" t="s">
        <v>10564</v>
      </c>
      <c r="G156" s="196" t="s">
        <v>10032</v>
      </c>
      <c r="H156" s="197">
        <v>380</v>
      </c>
      <c r="I156" s="198"/>
      <c r="J156" s="199">
        <f t="shared" si="10"/>
        <v>0</v>
      </c>
      <c r="K156" s="200"/>
      <c r="L156" s="40"/>
      <c r="M156" s="201" t="s">
        <v>1</v>
      </c>
      <c r="N156" s="202" t="s">
        <v>42</v>
      </c>
      <c r="O156" s="72"/>
      <c r="P156" s="203">
        <f t="shared" si="11"/>
        <v>0</v>
      </c>
      <c r="Q156" s="203">
        <v>0</v>
      </c>
      <c r="R156" s="203">
        <f t="shared" si="12"/>
        <v>0</v>
      </c>
      <c r="S156" s="203">
        <v>0</v>
      </c>
      <c r="T156" s="204">
        <f t="shared" si="13"/>
        <v>0</v>
      </c>
      <c r="U156" s="35"/>
      <c r="V156" s="35"/>
      <c r="W156" s="35"/>
      <c r="X156" s="35"/>
      <c r="Y156" s="35"/>
      <c r="Z156" s="35"/>
      <c r="AA156" s="35"/>
      <c r="AB156" s="35"/>
      <c r="AC156" s="35"/>
      <c r="AD156" s="35"/>
      <c r="AE156" s="35"/>
      <c r="AR156" s="205" t="s">
        <v>218</v>
      </c>
      <c r="AT156" s="205" t="s">
        <v>214</v>
      </c>
      <c r="AU156" s="205" t="s">
        <v>85</v>
      </c>
      <c r="AY156" s="18" t="s">
        <v>209</v>
      </c>
      <c r="BE156" s="206">
        <f t="shared" si="14"/>
        <v>0</v>
      </c>
      <c r="BF156" s="206">
        <f t="shared" si="15"/>
        <v>0</v>
      </c>
      <c r="BG156" s="206">
        <f t="shared" si="16"/>
        <v>0</v>
      </c>
      <c r="BH156" s="206">
        <f t="shared" si="17"/>
        <v>0</v>
      </c>
      <c r="BI156" s="206">
        <f t="shared" si="18"/>
        <v>0</v>
      </c>
      <c r="BJ156" s="18" t="s">
        <v>85</v>
      </c>
      <c r="BK156" s="206">
        <f t="shared" si="19"/>
        <v>0</v>
      </c>
      <c r="BL156" s="18" t="s">
        <v>218</v>
      </c>
      <c r="BM156" s="205" t="s">
        <v>10633</v>
      </c>
    </row>
    <row r="157" spans="1:65" s="2" customFormat="1" ht="16.5" customHeight="1">
      <c r="A157" s="35"/>
      <c r="B157" s="36"/>
      <c r="C157" s="193" t="s">
        <v>346</v>
      </c>
      <c r="D157" s="193" t="s">
        <v>214</v>
      </c>
      <c r="E157" s="194" t="s">
        <v>10634</v>
      </c>
      <c r="F157" s="195" t="s">
        <v>10567</v>
      </c>
      <c r="G157" s="196" t="s">
        <v>10032</v>
      </c>
      <c r="H157" s="197">
        <v>561</v>
      </c>
      <c r="I157" s="198"/>
      <c r="J157" s="199">
        <f t="shared" si="10"/>
        <v>0</v>
      </c>
      <c r="K157" s="200"/>
      <c r="L157" s="40"/>
      <c r="M157" s="201" t="s">
        <v>1</v>
      </c>
      <c r="N157" s="202" t="s">
        <v>42</v>
      </c>
      <c r="O157" s="72"/>
      <c r="P157" s="203">
        <f t="shared" si="11"/>
        <v>0</v>
      </c>
      <c r="Q157" s="203">
        <v>0</v>
      </c>
      <c r="R157" s="203">
        <f t="shared" si="12"/>
        <v>0</v>
      </c>
      <c r="S157" s="203">
        <v>0</v>
      </c>
      <c r="T157" s="204">
        <f t="shared" si="13"/>
        <v>0</v>
      </c>
      <c r="U157" s="35"/>
      <c r="V157" s="35"/>
      <c r="W157" s="35"/>
      <c r="X157" s="35"/>
      <c r="Y157" s="35"/>
      <c r="Z157" s="35"/>
      <c r="AA157" s="35"/>
      <c r="AB157" s="35"/>
      <c r="AC157" s="35"/>
      <c r="AD157" s="35"/>
      <c r="AE157" s="35"/>
      <c r="AR157" s="205" t="s">
        <v>218</v>
      </c>
      <c r="AT157" s="205" t="s">
        <v>214</v>
      </c>
      <c r="AU157" s="205" t="s">
        <v>85</v>
      </c>
      <c r="AY157" s="18" t="s">
        <v>209</v>
      </c>
      <c r="BE157" s="206">
        <f t="shared" si="14"/>
        <v>0</v>
      </c>
      <c r="BF157" s="206">
        <f t="shared" si="15"/>
        <v>0</v>
      </c>
      <c r="BG157" s="206">
        <f t="shared" si="16"/>
        <v>0</v>
      </c>
      <c r="BH157" s="206">
        <f t="shared" si="17"/>
        <v>0</v>
      </c>
      <c r="BI157" s="206">
        <f t="shared" si="18"/>
        <v>0</v>
      </c>
      <c r="BJ157" s="18" t="s">
        <v>85</v>
      </c>
      <c r="BK157" s="206">
        <f t="shared" si="19"/>
        <v>0</v>
      </c>
      <c r="BL157" s="18" t="s">
        <v>218</v>
      </c>
      <c r="BM157" s="205" t="s">
        <v>10635</v>
      </c>
    </row>
    <row r="158" spans="1:65" s="2" customFormat="1" ht="16.5" customHeight="1">
      <c r="A158" s="35"/>
      <c r="B158" s="36"/>
      <c r="C158" s="193" t="s">
        <v>350</v>
      </c>
      <c r="D158" s="193" t="s">
        <v>214</v>
      </c>
      <c r="E158" s="194" t="s">
        <v>10636</v>
      </c>
      <c r="F158" s="195" t="s">
        <v>10570</v>
      </c>
      <c r="G158" s="196" t="s">
        <v>10032</v>
      </c>
      <c r="H158" s="197">
        <v>235</v>
      </c>
      <c r="I158" s="198"/>
      <c r="J158" s="199">
        <f t="shared" si="10"/>
        <v>0</v>
      </c>
      <c r="K158" s="200"/>
      <c r="L158" s="40"/>
      <c r="M158" s="201" t="s">
        <v>1</v>
      </c>
      <c r="N158" s="202" t="s">
        <v>42</v>
      </c>
      <c r="O158" s="72"/>
      <c r="P158" s="203">
        <f t="shared" si="11"/>
        <v>0</v>
      </c>
      <c r="Q158" s="203">
        <v>0</v>
      </c>
      <c r="R158" s="203">
        <f t="shared" si="12"/>
        <v>0</v>
      </c>
      <c r="S158" s="203">
        <v>0</v>
      </c>
      <c r="T158" s="204">
        <f t="shared" si="13"/>
        <v>0</v>
      </c>
      <c r="U158" s="35"/>
      <c r="V158" s="35"/>
      <c r="W158" s="35"/>
      <c r="X158" s="35"/>
      <c r="Y158" s="35"/>
      <c r="Z158" s="35"/>
      <c r="AA158" s="35"/>
      <c r="AB158" s="35"/>
      <c r="AC158" s="35"/>
      <c r="AD158" s="35"/>
      <c r="AE158" s="35"/>
      <c r="AR158" s="205" t="s">
        <v>218</v>
      </c>
      <c r="AT158" s="205" t="s">
        <v>214</v>
      </c>
      <c r="AU158" s="205" t="s">
        <v>85</v>
      </c>
      <c r="AY158" s="18" t="s">
        <v>209</v>
      </c>
      <c r="BE158" s="206">
        <f t="shared" si="14"/>
        <v>0</v>
      </c>
      <c r="BF158" s="206">
        <f t="shared" si="15"/>
        <v>0</v>
      </c>
      <c r="BG158" s="206">
        <f t="shared" si="16"/>
        <v>0</v>
      </c>
      <c r="BH158" s="206">
        <f t="shared" si="17"/>
        <v>0</v>
      </c>
      <c r="BI158" s="206">
        <f t="shared" si="18"/>
        <v>0</v>
      </c>
      <c r="BJ158" s="18" t="s">
        <v>85</v>
      </c>
      <c r="BK158" s="206">
        <f t="shared" si="19"/>
        <v>0</v>
      </c>
      <c r="BL158" s="18" t="s">
        <v>218</v>
      </c>
      <c r="BM158" s="205" t="s">
        <v>10637</v>
      </c>
    </row>
    <row r="159" spans="1:65" s="2" customFormat="1" ht="16.5" customHeight="1">
      <c r="A159" s="35"/>
      <c r="B159" s="36"/>
      <c r="C159" s="193" t="s">
        <v>354</v>
      </c>
      <c r="D159" s="193" t="s">
        <v>214</v>
      </c>
      <c r="E159" s="194" t="s">
        <v>10638</v>
      </c>
      <c r="F159" s="195" t="s">
        <v>10573</v>
      </c>
      <c r="G159" s="196" t="s">
        <v>10032</v>
      </c>
      <c r="H159" s="197">
        <v>232</v>
      </c>
      <c r="I159" s="198"/>
      <c r="J159" s="199">
        <f t="shared" si="10"/>
        <v>0</v>
      </c>
      <c r="K159" s="200"/>
      <c r="L159" s="40"/>
      <c r="M159" s="201" t="s">
        <v>1</v>
      </c>
      <c r="N159" s="202" t="s">
        <v>42</v>
      </c>
      <c r="O159" s="72"/>
      <c r="P159" s="203">
        <f t="shared" si="11"/>
        <v>0</v>
      </c>
      <c r="Q159" s="203">
        <v>0</v>
      </c>
      <c r="R159" s="203">
        <f t="shared" si="12"/>
        <v>0</v>
      </c>
      <c r="S159" s="203">
        <v>0</v>
      </c>
      <c r="T159" s="204">
        <f t="shared" si="13"/>
        <v>0</v>
      </c>
      <c r="U159" s="35"/>
      <c r="V159" s="35"/>
      <c r="W159" s="35"/>
      <c r="X159" s="35"/>
      <c r="Y159" s="35"/>
      <c r="Z159" s="35"/>
      <c r="AA159" s="35"/>
      <c r="AB159" s="35"/>
      <c r="AC159" s="35"/>
      <c r="AD159" s="35"/>
      <c r="AE159" s="35"/>
      <c r="AR159" s="205" t="s">
        <v>218</v>
      </c>
      <c r="AT159" s="205" t="s">
        <v>214</v>
      </c>
      <c r="AU159" s="205" t="s">
        <v>85</v>
      </c>
      <c r="AY159" s="18" t="s">
        <v>209</v>
      </c>
      <c r="BE159" s="206">
        <f t="shared" si="14"/>
        <v>0</v>
      </c>
      <c r="BF159" s="206">
        <f t="shared" si="15"/>
        <v>0</v>
      </c>
      <c r="BG159" s="206">
        <f t="shared" si="16"/>
        <v>0</v>
      </c>
      <c r="BH159" s="206">
        <f t="shared" si="17"/>
        <v>0</v>
      </c>
      <c r="BI159" s="206">
        <f t="shared" si="18"/>
        <v>0</v>
      </c>
      <c r="BJ159" s="18" t="s">
        <v>85</v>
      </c>
      <c r="BK159" s="206">
        <f t="shared" si="19"/>
        <v>0</v>
      </c>
      <c r="BL159" s="18" t="s">
        <v>218</v>
      </c>
      <c r="BM159" s="205" t="s">
        <v>10639</v>
      </c>
    </row>
    <row r="160" spans="1:65" s="2" customFormat="1" ht="16.5" customHeight="1">
      <c r="A160" s="35"/>
      <c r="B160" s="36"/>
      <c r="C160" s="193" t="s">
        <v>358</v>
      </c>
      <c r="D160" s="193" t="s">
        <v>214</v>
      </c>
      <c r="E160" s="194" t="s">
        <v>10640</v>
      </c>
      <c r="F160" s="195" t="s">
        <v>10576</v>
      </c>
      <c r="G160" s="196" t="s">
        <v>10032</v>
      </c>
      <c r="H160" s="197">
        <v>148</v>
      </c>
      <c r="I160" s="198"/>
      <c r="J160" s="199">
        <f t="shared" si="10"/>
        <v>0</v>
      </c>
      <c r="K160" s="200"/>
      <c r="L160" s="40"/>
      <c r="M160" s="201" t="s">
        <v>1</v>
      </c>
      <c r="N160" s="202" t="s">
        <v>42</v>
      </c>
      <c r="O160" s="72"/>
      <c r="P160" s="203">
        <f t="shared" si="11"/>
        <v>0</v>
      </c>
      <c r="Q160" s="203">
        <v>0</v>
      </c>
      <c r="R160" s="203">
        <f t="shared" si="12"/>
        <v>0</v>
      </c>
      <c r="S160" s="203">
        <v>0</v>
      </c>
      <c r="T160" s="204">
        <f t="shared" si="13"/>
        <v>0</v>
      </c>
      <c r="U160" s="35"/>
      <c r="V160" s="35"/>
      <c r="W160" s="35"/>
      <c r="X160" s="35"/>
      <c r="Y160" s="35"/>
      <c r="Z160" s="35"/>
      <c r="AA160" s="35"/>
      <c r="AB160" s="35"/>
      <c r="AC160" s="35"/>
      <c r="AD160" s="35"/>
      <c r="AE160" s="35"/>
      <c r="AR160" s="205" t="s">
        <v>218</v>
      </c>
      <c r="AT160" s="205" t="s">
        <v>214</v>
      </c>
      <c r="AU160" s="205" t="s">
        <v>85</v>
      </c>
      <c r="AY160" s="18" t="s">
        <v>209</v>
      </c>
      <c r="BE160" s="206">
        <f t="shared" si="14"/>
        <v>0</v>
      </c>
      <c r="BF160" s="206">
        <f t="shared" si="15"/>
        <v>0</v>
      </c>
      <c r="BG160" s="206">
        <f t="shared" si="16"/>
        <v>0</v>
      </c>
      <c r="BH160" s="206">
        <f t="shared" si="17"/>
        <v>0</v>
      </c>
      <c r="BI160" s="206">
        <f t="shared" si="18"/>
        <v>0</v>
      </c>
      <c r="BJ160" s="18" t="s">
        <v>85</v>
      </c>
      <c r="BK160" s="206">
        <f t="shared" si="19"/>
        <v>0</v>
      </c>
      <c r="BL160" s="18" t="s">
        <v>218</v>
      </c>
      <c r="BM160" s="205" t="s">
        <v>10641</v>
      </c>
    </row>
    <row r="161" spans="1:65" s="2" customFormat="1" ht="16.5" customHeight="1">
      <c r="A161" s="35"/>
      <c r="B161" s="36"/>
      <c r="C161" s="193" t="s">
        <v>365</v>
      </c>
      <c r="D161" s="193" t="s">
        <v>214</v>
      </c>
      <c r="E161" s="194" t="s">
        <v>10642</v>
      </c>
      <c r="F161" s="195" t="s">
        <v>10643</v>
      </c>
      <c r="G161" s="196" t="s">
        <v>10032</v>
      </c>
      <c r="H161" s="197">
        <v>33</v>
      </c>
      <c r="I161" s="198"/>
      <c r="J161" s="199">
        <f t="shared" si="10"/>
        <v>0</v>
      </c>
      <c r="K161" s="200"/>
      <c r="L161" s="40"/>
      <c r="M161" s="201" t="s">
        <v>1</v>
      </c>
      <c r="N161" s="202" t="s">
        <v>42</v>
      </c>
      <c r="O161" s="72"/>
      <c r="P161" s="203">
        <f t="shared" si="11"/>
        <v>0</v>
      </c>
      <c r="Q161" s="203">
        <v>0</v>
      </c>
      <c r="R161" s="203">
        <f t="shared" si="12"/>
        <v>0</v>
      </c>
      <c r="S161" s="203">
        <v>0</v>
      </c>
      <c r="T161" s="204">
        <f t="shared" si="13"/>
        <v>0</v>
      </c>
      <c r="U161" s="35"/>
      <c r="V161" s="35"/>
      <c r="W161" s="35"/>
      <c r="X161" s="35"/>
      <c r="Y161" s="35"/>
      <c r="Z161" s="35"/>
      <c r="AA161" s="35"/>
      <c r="AB161" s="35"/>
      <c r="AC161" s="35"/>
      <c r="AD161" s="35"/>
      <c r="AE161" s="35"/>
      <c r="AR161" s="205" t="s">
        <v>218</v>
      </c>
      <c r="AT161" s="205" t="s">
        <v>214</v>
      </c>
      <c r="AU161" s="205" t="s">
        <v>85</v>
      </c>
      <c r="AY161" s="18" t="s">
        <v>209</v>
      </c>
      <c r="BE161" s="206">
        <f t="shared" si="14"/>
        <v>0</v>
      </c>
      <c r="BF161" s="206">
        <f t="shared" si="15"/>
        <v>0</v>
      </c>
      <c r="BG161" s="206">
        <f t="shared" si="16"/>
        <v>0</v>
      </c>
      <c r="BH161" s="206">
        <f t="shared" si="17"/>
        <v>0</v>
      </c>
      <c r="BI161" s="206">
        <f t="shared" si="18"/>
        <v>0</v>
      </c>
      <c r="BJ161" s="18" t="s">
        <v>85</v>
      </c>
      <c r="BK161" s="206">
        <f t="shared" si="19"/>
        <v>0</v>
      </c>
      <c r="BL161" s="18" t="s">
        <v>218</v>
      </c>
      <c r="BM161" s="205" t="s">
        <v>10644</v>
      </c>
    </row>
    <row r="162" spans="1:65" s="2" customFormat="1" ht="16.5" customHeight="1">
      <c r="A162" s="35"/>
      <c r="B162" s="36"/>
      <c r="C162" s="193" t="s">
        <v>369</v>
      </c>
      <c r="D162" s="193" t="s">
        <v>214</v>
      </c>
      <c r="E162" s="194" t="s">
        <v>10645</v>
      </c>
      <c r="F162" s="195" t="s">
        <v>10579</v>
      </c>
      <c r="G162" s="196" t="s">
        <v>10032</v>
      </c>
      <c r="H162" s="197">
        <v>78</v>
      </c>
      <c r="I162" s="198"/>
      <c r="J162" s="199">
        <f t="shared" si="10"/>
        <v>0</v>
      </c>
      <c r="K162" s="200"/>
      <c r="L162" s="40"/>
      <c r="M162" s="201" t="s">
        <v>1</v>
      </c>
      <c r="N162" s="202" t="s">
        <v>42</v>
      </c>
      <c r="O162" s="72"/>
      <c r="P162" s="203">
        <f t="shared" si="11"/>
        <v>0</v>
      </c>
      <c r="Q162" s="203">
        <v>0</v>
      </c>
      <c r="R162" s="203">
        <f t="shared" si="12"/>
        <v>0</v>
      </c>
      <c r="S162" s="203">
        <v>0</v>
      </c>
      <c r="T162" s="204">
        <f t="shared" si="13"/>
        <v>0</v>
      </c>
      <c r="U162" s="35"/>
      <c r="V162" s="35"/>
      <c r="W162" s="35"/>
      <c r="X162" s="35"/>
      <c r="Y162" s="35"/>
      <c r="Z162" s="35"/>
      <c r="AA162" s="35"/>
      <c r="AB162" s="35"/>
      <c r="AC162" s="35"/>
      <c r="AD162" s="35"/>
      <c r="AE162" s="35"/>
      <c r="AR162" s="205" t="s">
        <v>218</v>
      </c>
      <c r="AT162" s="205" t="s">
        <v>214</v>
      </c>
      <c r="AU162" s="205" t="s">
        <v>85</v>
      </c>
      <c r="AY162" s="18" t="s">
        <v>209</v>
      </c>
      <c r="BE162" s="206">
        <f t="shared" si="14"/>
        <v>0</v>
      </c>
      <c r="BF162" s="206">
        <f t="shared" si="15"/>
        <v>0</v>
      </c>
      <c r="BG162" s="206">
        <f t="shared" si="16"/>
        <v>0</v>
      </c>
      <c r="BH162" s="206">
        <f t="shared" si="17"/>
        <v>0</v>
      </c>
      <c r="BI162" s="206">
        <f t="shared" si="18"/>
        <v>0</v>
      </c>
      <c r="BJ162" s="18" t="s">
        <v>85</v>
      </c>
      <c r="BK162" s="206">
        <f t="shared" si="19"/>
        <v>0</v>
      </c>
      <c r="BL162" s="18" t="s">
        <v>218</v>
      </c>
      <c r="BM162" s="205" t="s">
        <v>10646</v>
      </c>
    </row>
    <row r="163" spans="1:65" s="2" customFormat="1" ht="16.5" customHeight="1">
      <c r="A163" s="35"/>
      <c r="B163" s="36"/>
      <c r="C163" s="193" t="s">
        <v>373</v>
      </c>
      <c r="D163" s="193" t="s">
        <v>214</v>
      </c>
      <c r="E163" s="194" t="s">
        <v>10647</v>
      </c>
      <c r="F163" s="195" t="s">
        <v>10582</v>
      </c>
      <c r="G163" s="196" t="s">
        <v>10032</v>
      </c>
      <c r="H163" s="197">
        <v>64</v>
      </c>
      <c r="I163" s="198"/>
      <c r="J163" s="199">
        <f t="shared" si="10"/>
        <v>0</v>
      </c>
      <c r="K163" s="200"/>
      <c r="L163" s="40"/>
      <c r="M163" s="201" t="s">
        <v>1</v>
      </c>
      <c r="N163" s="202" t="s">
        <v>42</v>
      </c>
      <c r="O163" s="72"/>
      <c r="P163" s="203">
        <f t="shared" si="11"/>
        <v>0</v>
      </c>
      <c r="Q163" s="203">
        <v>0</v>
      </c>
      <c r="R163" s="203">
        <f t="shared" si="12"/>
        <v>0</v>
      </c>
      <c r="S163" s="203">
        <v>0</v>
      </c>
      <c r="T163" s="204">
        <f t="shared" si="13"/>
        <v>0</v>
      </c>
      <c r="U163" s="35"/>
      <c r="V163" s="35"/>
      <c r="W163" s="35"/>
      <c r="X163" s="35"/>
      <c r="Y163" s="35"/>
      <c r="Z163" s="35"/>
      <c r="AA163" s="35"/>
      <c r="AB163" s="35"/>
      <c r="AC163" s="35"/>
      <c r="AD163" s="35"/>
      <c r="AE163" s="35"/>
      <c r="AR163" s="205" t="s">
        <v>218</v>
      </c>
      <c r="AT163" s="205" t="s">
        <v>214</v>
      </c>
      <c r="AU163" s="205" t="s">
        <v>85</v>
      </c>
      <c r="AY163" s="18" t="s">
        <v>209</v>
      </c>
      <c r="BE163" s="206">
        <f t="shared" si="14"/>
        <v>0</v>
      </c>
      <c r="BF163" s="206">
        <f t="shared" si="15"/>
        <v>0</v>
      </c>
      <c r="BG163" s="206">
        <f t="shared" si="16"/>
        <v>0</v>
      </c>
      <c r="BH163" s="206">
        <f t="shared" si="17"/>
        <v>0</v>
      </c>
      <c r="BI163" s="206">
        <f t="shared" si="18"/>
        <v>0</v>
      </c>
      <c r="BJ163" s="18" t="s">
        <v>85</v>
      </c>
      <c r="BK163" s="206">
        <f t="shared" si="19"/>
        <v>0</v>
      </c>
      <c r="BL163" s="18" t="s">
        <v>218</v>
      </c>
      <c r="BM163" s="205" t="s">
        <v>10648</v>
      </c>
    </row>
    <row r="164" spans="1:65" s="2" customFormat="1" ht="16.5" customHeight="1">
      <c r="A164" s="35"/>
      <c r="B164" s="36"/>
      <c r="C164" s="193" t="s">
        <v>377</v>
      </c>
      <c r="D164" s="193" t="s">
        <v>214</v>
      </c>
      <c r="E164" s="194" t="s">
        <v>10649</v>
      </c>
      <c r="F164" s="195" t="s">
        <v>10585</v>
      </c>
      <c r="G164" s="196" t="s">
        <v>2761</v>
      </c>
      <c r="H164" s="197">
        <v>37</v>
      </c>
      <c r="I164" s="198"/>
      <c r="J164" s="199">
        <f t="shared" si="10"/>
        <v>0</v>
      </c>
      <c r="K164" s="200"/>
      <c r="L164" s="40"/>
      <c r="M164" s="201" t="s">
        <v>1</v>
      </c>
      <c r="N164" s="202" t="s">
        <v>42</v>
      </c>
      <c r="O164" s="72"/>
      <c r="P164" s="203">
        <f t="shared" si="11"/>
        <v>0</v>
      </c>
      <c r="Q164" s="203">
        <v>0</v>
      </c>
      <c r="R164" s="203">
        <f t="shared" si="12"/>
        <v>0</v>
      </c>
      <c r="S164" s="203">
        <v>0</v>
      </c>
      <c r="T164" s="204">
        <f t="shared" si="13"/>
        <v>0</v>
      </c>
      <c r="U164" s="35"/>
      <c r="V164" s="35"/>
      <c r="W164" s="35"/>
      <c r="X164" s="35"/>
      <c r="Y164" s="35"/>
      <c r="Z164" s="35"/>
      <c r="AA164" s="35"/>
      <c r="AB164" s="35"/>
      <c r="AC164" s="35"/>
      <c r="AD164" s="35"/>
      <c r="AE164" s="35"/>
      <c r="AR164" s="205" t="s">
        <v>218</v>
      </c>
      <c r="AT164" s="205" t="s">
        <v>214</v>
      </c>
      <c r="AU164" s="205" t="s">
        <v>85</v>
      </c>
      <c r="AY164" s="18" t="s">
        <v>209</v>
      </c>
      <c r="BE164" s="206">
        <f t="shared" si="14"/>
        <v>0</v>
      </c>
      <c r="BF164" s="206">
        <f t="shared" si="15"/>
        <v>0</v>
      </c>
      <c r="BG164" s="206">
        <f t="shared" si="16"/>
        <v>0</v>
      </c>
      <c r="BH164" s="206">
        <f t="shared" si="17"/>
        <v>0</v>
      </c>
      <c r="BI164" s="206">
        <f t="shared" si="18"/>
        <v>0</v>
      </c>
      <c r="BJ164" s="18" t="s">
        <v>85</v>
      </c>
      <c r="BK164" s="206">
        <f t="shared" si="19"/>
        <v>0</v>
      </c>
      <c r="BL164" s="18" t="s">
        <v>218</v>
      </c>
      <c r="BM164" s="205" t="s">
        <v>10650</v>
      </c>
    </row>
    <row r="165" spans="1:65" s="2" customFormat="1" ht="16.5" customHeight="1">
      <c r="A165" s="35"/>
      <c r="B165" s="36"/>
      <c r="C165" s="193" t="s">
        <v>381</v>
      </c>
      <c r="D165" s="193" t="s">
        <v>214</v>
      </c>
      <c r="E165" s="194" t="s">
        <v>10651</v>
      </c>
      <c r="F165" s="195" t="s">
        <v>10588</v>
      </c>
      <c r="G165" s="196" t="s">
        <v>2761</v>
      </c>
      <c r="H165" s="197">
        <v>21</v>
      </c>
      <c r="I165" s="198"/>
      <c r="J165" s="199">
        <f t="shared" si="10"/>
        <v>0</v>
      </c>
      <c r="K165" s="200"/>
      <c r="L165" s="40"/>
      <c r="M165" s="201" t="s">
        <v>1</v>
      </c>
      <c r="N165" s="202" t="s">
        <v>42</v>
      </c>
      <c r="O165" s="72"/>
      <c r="P165" s="203">
        <f t="shared" si="11"/>
        <v>0</v>
      </c>
      <c r="Q165" s="203">
        <v>0</v>
      </c>
      <c r="R165" s="203">
        <f t="shared" si="12"/>
        <v>0</v>
      </c>
      <c r="S165" s="203">
        <v>0</v>
      </c>
      <c r="T165" s="204">
        <f t="shared" si="13"/>
        <v>0</v>
      </c>
      <c r="U165" s="35"/>
      <c r="V165" s="35"/>
      <c r="W165" s="35"/>
      <c r="X165" s="35"/>
      <c r="Y165" s="35"/>
      <c r="Z165" s="35"/>
      <c r="AA165" s="35"/>
      <c r="AB165" s="35"/>
      <c r="AC165" s="35"/>
      <c r="AD165" s="35"/>
      <c r="AE165" s="35"/>
      <c r="AR165" s="205" t="s">
        <v>218</v>
      </c>
      <c r="AT165" s="205" t="s">
        <v>214</v>
      </c>
      <c r="AU165" s="205" t="s">
        <v>85</v>
      </c>
      <c r="AY165" s="18" t="s">
        <v>209</v>
      </c>
      <c r="BE165" s="206">
        <f t="shared" si="14"/>
        <v>0</v>
      </c>
      <c r="BF165" s="206">
        <f t="shared" si="15"/>
        <v>0</v>
      </c>
      <c r="BG165" s="206">
        <f t="shared" si="16"/>
        <v>0</v>
      </c>
      <c r="BH165" s="206">
        <f t="shared" si="17"/>
        <v>0</v>
      </c>
      <c r="BI165" s="206">
        <f t="shared" si="18"/>
        <v>0</v>
      </c>
      <c r="BJ165" s="18" t="s">
        <v>85</v>
      </c>
      <c r="BK165" s="206">
        <f t="shared" si="19"/>
        <v>0</v>
      </c>
      <c r="BL165" s="18" t="s">
        <v>218</v>
      </c>
      <c r="BM165" s="205" t="s">
        <v>10652</v>
      </c>
    </row>
    <row r="166" spans="1:65" s="2" customFormat="1" ht="16.5" customHeight="1">
      <c r="A166" s="35"/>
      <c r="B166" s="36"/>
      <c r="C166" s="193" t="s">
        <v>385</v>
      </c>
      <c r="D166" s="193" t="s">
        <v>214</v>
      </c>
      <c r="E166" s="194" t="s">
        <v>10653</v>
      </c>
      <c r="F166" s="195" t="s">
        <v>10591</v>
      </c>
      <c r="G166" s="196" t="s">
        <v>2761</v>
      </c>
      <c r="H166" s="197">
        <v>15</v>
      </c>
      <c r="I166" s="198"/>
      <c r="J166" s="199">
        <f t="shared" si="10"/>
        <v>0</v>
      </c>
      <c r="K166" s="200"/>
      <c r="L166" s="40"/>
      <c r="M166" s="201" t="s">
        <v>1</v>
      </c>
      <c r="N166" s="202" t="s">
        <v>42</v>
      </c>
      <c r="O166" s="72"/>
      <c r="P166" s="203">
        <f t="shared" si="11"/>
        <v>0</v>
      </c>
      <c r="Q166" s="203">
        <v>0</v>
      </c>
      <c r="R166" s="203">
        <f t="shared" si="12"/>
        <v>0</v>
      </c>
      <c r="S166" s="203">
        <v>0</v>
      </c>
      <c r="T166" s="204">
        <f t="shared" si="13"/>
        <v>0</v>
      </c>
      <c r="U166" s="35"/>
      <c r="V166" s="35"/>
      <c r="W166" s="35"/>
      <c r="X166" s="35"/>
      <c r="Y166" s="35"/>
      <c r="Z166" s="35"/>
      <c r="AA166" s="35"/>
      <c r="AB166" s="35"/>
      <c r="AC166" s="35"/>
      <c r="AD166" s="35"/>
      <c r="AE166" s="35"/>
      <c r="AR166" s="205" t="s">
        <v>218</v>
      </c>
      <c r="AT166" s="205" t="s">
        <v>214</v>
      </c>
      <c r="AU166" s="205" t="s">
        <v>85</v>
      </c>
      <c r="AY166" s="18" t="s">
        <v>209</v>
      </c>
      <c r="BE166" s="206">
        <f t="shared" si="14"/>
        <v>0</v>
      </c>
      <c r="BF166" s="206">
        <f t="shared" si="15"/>
        <v>0</v>
      </c>
      <c r="BG166" s="206">
        <f t="shared" si="16"/>
        <v>0</v>
      </c>
      <c r="BH166" s="206">
        <f t="shared" si="17"/>
        <v>0</v>
      </c>
      <c r="BI166" s="206">
        <f t="shared" si="18"/>
        <v>0</v>
      </c>
      <c r="BJ166" s="18" t="s">
        <v>85</v>
      </c>
      <c r="BK166" s="206">
        <f t="shared" si="19"/>
        <v>0</v>
      </c>
      <c r="BL166" s="18" t="s">
        <v>218</v>
      </c>
      <c r="BM166" s="205" t="s">
        <v>10654</v>
      </c>
    </row>
    <row r="167" spans="1:65" s="2" customFormat="1" ht="16.5" customHeight="1">
      <c r="A167" s="35"/>
      <c r="B167" s="36"/>
      <c r="C167" s="193" t="s">
        <v>389</v>
      </c>
      <c r="D167" s="193" t="s">
        <v>214</v>
      </c>
      <c r="E167" s="194" t="s">
        <v>10655</v>
      </c>
      <c r="F167" s="195" t="s">
        <v>10594</v>
      </c>
      <c r="G167" s="196" t="s">
        <v>2761</v>
      </c>
      <c r="H167" s="197">
        <v>5</v>
      </c>
      <c r="I167" s="198"/>
      <c r="J167" s="199">
        <f t="shared" si="10"/>
        <v>0</v>
      </c>
      <c r="K167" s="200"/>
      <c r="L167" s="40"/>
      <c r="M167" s="201" t="s">
        <v>1</v>
      </c>
      <c r="N167" s="202" t="s">
        <v>42</v>
      </c>
      <c r="O167" s="72"/>
      <c r="P167" s="203">
        <f t="shared" si="11"/>
        <v>0</v>
      </c>
      <c r="Q167" s="203">
        <v>0</v>
      </c>
      <c r="R167" s="203">
        <f t="shared" si="12"/>
        <v>0</v>
      </c>
      <c r="S167" s="203">
        <v>0</v>
      </c>
      <c r="T167" s="204">
        <f t="shared" si="13"/>
        <v>0</v>
      </c>
      <c r="U167" s="35"/>
      <c r="V167" s="35"/>
      <c r="W167" s="35"/>
      <c r="X167" s="35"/>
      <c r="Y167" s="35"/>
      <c r="Z167" s="35"/>
      <c r="AA167" s="35"/>
      <c r="AB167" s="35"/>
      <c r="AC167" s="35"/>
      <c r="AD167" s="35"/>
      <c r="AE167" s="35"/>
      <c r="AR167" s="205" t="s">
        <v>218</v>
      </c>
      <c r="AT167" s="205" t="s">
        <v>214</v>
      </c>
      <c r="AU167" s="205" t="s">
        <v>85</v>
      </c>
      <c r="AY167" s="18" t="s">
        <v>209</v>
      </c>
      <c r="BE167" s="206">
        <f t="shared" si="14"/>
        <v>0</v>
      </c>
      <c r="BF167" s="206">
        <f t="shared" si="15"/>
        <v>0</v>
      </c>
      <c r="BG167" s="206">
        <f t="shared" si="16"/>
        <v>0</v>
      </c>
      <c r="BH167" s="206">
        <f t="shared" si="17"/>
        <v>0</v>
      </c>
      <c r="BI167" s="206">
        <f t="shared" si="18"/>
        <v>0</v>
      </c>
      <c r="BJ167" s="18" t="s">
        <v>85</v>
      </c>
      <c r="BK167" s="206">
        <f t="shared" si="19"/>
        <v>0</v>
      </c>
      <c r="BL167" s="18" t="s">
        <v>218</v>
      </c>
      <c r="BM167" s="205" t="s">
        <v>10656</v>
      </c>
    </row>
    <row r="168" spans="1:65" s="2" customFormat="1" ht="16.5" customHeight="1">
      <c r="A168" s="35"/>
      <c r="B168" s="36"/>
      <c r="C168" s="193" t="s">
        <v>394</v>
      </c>
      <c r="D168" s="193" t="s">
        <v>214</v>
      </c>
      <c r="E168" s="194" t="s">
        <v>10657</v>
      </c>
      <c r="F168" s="195" t="s">
        <v>10597</v>
      </c>
      <c r="G168" s="196" t="s">
        <v>2761</v>
      </c>
      <c r="H168" s="197">
        <v>1</v>
      </c>
      <c r="I168" s="198"/>
      <c r="J168" s="199">
        <f t="shared" si="10"/>
        <v>0</v>
      </c>
      <c r="K168" s="200"/>
      <c r="L168" s="40"/>
      <c r="M168" s="201" t="s">
        <v>1</v>
      </c>
      <c r="N168" s="202" t="s">
        <v>42</v>
      </c>
      <c r="O168" s="72"/>
      <c r="P168" s="203">
        <f t="shared" si="11"/>
        <v>0</v>
      </c>
      <c r="Q168" s="203">
        <v>0</v>
      </c>
      <c r="R168" s="203">
        <f t="shared" si="12"/>
        <v>0</v>
      </c>
      <c r="S168" s="203">
        <v>0</v>
      </c>
      <c r="T168" s="204">
        <f t="shared" si="13"/>
        <v>0</v>
      </c>
      <c r="U168" s="35"/>
      <c r="V168" s="35"/>
      <c r="W168" s="35"/>
      <c r="X168" s="35"/>
      <c r="Y168" s="35"/>
      <c r="Z168" s="35"/>
      <c r="AA168" s="35"/>
      <c r="AB168" s="35"/>
      <c r="AC168" s="35"/>
      <c r="AD168" s="35"/>
      <c r="AE168" s="35"/>
      <c r="AR168" s="205" t="s">
        <v>218</v>
      </c>
      <c r="AT168" s="205" t="s">
        <v>214</v>
      </c>
      <c r="AU168" s="205" t="s">
        <v>85</v>
      </c>
      <c r="AY168" s="18" t="s">
        <v>209</v>
      </c>
      <c r="BE168" s="206">
        <f t="shared" si="14"/>
        <v>0</v>
      </c>
      <c r="BF168" s="206">
        <f t="shared" si="15"/>
        <v>0</v>
      </c>
      <c r="BG168" s="206">
        <f t="shared" si="16"/>
        <v>0</v>
      </c>
      <c r="BH168" s="206">
        <f t="shared" si="17"/>
        <v>0</v>
      </c>
      <c r="BI168" s="206">
        <f t="shared" si="18"/>
        <v>0</v>
      </c>
      <c r="BJ168" s="18" t="s">
        <v>85</v>
      </c>
      <c r="BK168" s="206">
        <f t="shared" si="19"/>
        <v>0</v>
      </c>
      <c r="BL168" s="18" t="s">
        <v>218</v>
      </c>
      <c r="BM168" s="205" t="s">
        <v>10658</v>
      </c>
    </row>
    <row r="169" spans="1:65" s="2" customFormat="1" ht="16.5" customHeight="1">
      <c r="A169" s="35"/>
      <c r="B169" s="36"/>
      <c r="C169" s="193" t="s">
        <v>398</v>
      </c>
      <c r="D169" s="193" t="s">
        <v>214</v>
      </c>
      <c r="E169" s="194" t="s">
        <v>10659</v>
      </c>
      <c r="F169" s="195" t="s">
        <v>10600</v>
      </c>
      <c r="G169" s="196" t="s">
        <v>2761</v>
      </c>
      <c r="H169" s="197">
        <v>37</v>
      </c>
      <c r="I169" s="198"/>
      <c r="J169" s="199">
        <f t="shared" si="10"/>
        <v>0</v>
      </c>
      <c r="K169" s="200"/>
      <c r="L169" s="40"/>
      <c r="M169" s="201" t="s">
        <v>1</v>
      </c>
      <c r="N169" s="202" t="s">
        <v>42</v>
      </c>
      <c r="O169" s="72"/>
      <c r="P169" s="203">
        <f t="shared" si="11"/>
        <v>0</v>
      </c>
      <c r="Q169" s="203">
        <v>0</v>
      </c>
      <c r="R169" s="203">
        <f t="shared" si="12"/>
        <v>0</v>
      </c>
      <c r="S169" s="203">
        <v>0</v>
      </c>
      <c r="T169" s="204">
        <f t="shared" si="13"/>
        <v>0</v>
      </c>
      <c r="U169" s="35"/>
      <c r="V169" s="35"/>
      <c r="W169" s="35"/>
      <c r="X169" s="35"/>
      <c r="Y169" s="35"/>
      <c r="Z169" s="35"/>
      <c r="AA169" s="35"/>
      <c r="AB169" s="35"/>
      <c r="AC169" s="35"/>
      <c r="AD169" s="35"/>
      <c r="AE169" s="35"/>
      <c r="AR169" s="205" t="s">
        <v>218</v>
      </c>
      <c r="AT169" s="205" t="s">
        <v>214</v>
      </c>
      <c r="AU169" s="205" t="s">
        <v>85</v>
      </c>
      <c r="AY169" s="18" t="s">
        <v>209</v>
      </c>
      <c r="BE169" s="206">
        <f t="shared" si="14"/>
        <v>0</v>
      </c>
      <c r="BF169" s="206">
        <f t="shared" si="15"/>
        <v>0</v>
      </c>
      <c r="BG169" s="206">
        <f t="shared" si="16"/>
        <v>0</v>
      </c>
      <c r="BH169" s="206">
        <f t="shared" si="17"/>
        <v>0</v>
      </c>
      <c r="BI169" s="206">
        <f t="shared" si="18"/>
        <v>0</v>
      </c>
      <c r="BJ169" s="18" t="s">
        <v>85</v>
      </c>
      <c r="BK169" s="206">
        <f t="shared" si="19"/>
        <v>0</v>
      </c>
      <c r="BL169" s="18" t="s">
        <v>218</v>
      </c>
      <c r="BM169" s="205" t="s">
        <v>10660</v>
      </c>
    </row>
    <row r="170" spans="1:65" s="2" customFormat="1" ht="16.5" customHeight="1">
      <c r="A170" s="35"/>
      <c r="B170" s="36"/>
      <c r="C170" s="193" t="s">
        <v>402</v>
      </c>
      <c r="D170" s="193" t="s">
        <v>214</v>
      </c>
      <c r="E170" s="194" t="s">
        <v>10661</v>
      </c>
      <c r="F170" s="195" t="s">
        <v>10603</v>
      </c>
      <c r="G170" s="196" t="s">
        <v>2761</v>
      </c>
      <c r="H170" s="197">
        <v>2</v>
      </c>
      <c r="I170" s="198"/>
      <c r="J170" s="199">
        <f t="shared" si="10"/>
        <v>0</v>
      </c>
      <c r="K170" s="200"/>
      <c r="L170" s="40"/>
      <c r="M170" s="201" t="s">
        <v>1</v>
      </c>
      <c r="N170" s="202" t="s">
        <v>42</v>
      </c>
      <c r="O170" s="72"/>
      <c r="P170" s="203">
        <f t="shared" si="11"/>
        <v>0</v>
      </c>
      <c r="Q170" s="203">
        <v>0</v>
      </c>
      <c r="R170" s="203">
        <f t="shared" si="12"/>
        <v>0</v>
      </c>
      <c r="S170" s="203">
        <v>0</v>
      </c>
      <c r="T170" s="204">
        <f t="shared" si="13"/>
        <v>0</v>
      </c>
      <c r="U170" s="35"/>
      <c r="V170" s="35"/>
      <c r="W170" s="35"/>
      <c r="X170" s="35"/>
      <c r="Y170" s="35"/>
      <c r="Z170" s="35"/>
      <c r="AA170" s="35"/>
      <c r="AB170" s="35"/>
      <c r="AC170" s="35"/>
      <c r="AD170" s="35"/>
      <c r="AE170" s="35"/>
      <c r="AR170" s="205" t="s">
        <v>218</v>
      </c>
      <c r="AT170" s="205" t="s">
        <v>214</v>
      </c>
      <c r="AU170" s="205" t="s">
        <v>85</v>
      </c>
      <c r="AY170" s="18" t="s">
        <v>209</v>
      </c>
      <c r="BE170" s="206">
        <f t="shared" si="14"/>
        <v>0</v>
      </c>
      <c r="BF170" s="206">
        <f t="shared" si="15"/>
        <v>0</v>
      </c>
      <c r="BG170" s="206">
        <f t="shared" si="16"/>
        <v>0</v>
      </c>
      <c r="BH170" s="206">
        <f t="shared" si="17"/>
        <v>0</v>
      </c>
      <c r="BI170" s="206">
        <f t="shared" si="18"/>
        <v>0</v>
      </c>
      <c r="BJ170" s="18" t="s">
        <v>85</v>
      </c>
      <c r="BK170" s="206">
        <f t="shared" si="19"/>
        <v>0</v>
      </c>
      <c r="BL170" s="18" t="s">
        <v>218</v>
      </c>
      <c r="BM170" s="205" t="s">
        <v>10662</v>
      </c>
    </row>
    <row r="171" spans="1:65" s="2" customFormat="1" ht="16.5" customHeight="1">
      <c r="A171" s="35"/>
      <c r="B171" s="36"/>
      <c r="C171" s="193" t="s">
        <v>406</v>
      </c>
      <c r="D171" s="193" t="s">
        <v>214</v>
      </c>
      <c r="E171" s="194" t="s">
        <v>10663</v>
      </c>
      <c r="F171" s="195" t="s">
        <v>10606</v>
      </c>
      <c r="G171" s="196" t="s">
        <v>586</v>
      </c>
      <c r="H171" s="197">
        <v>75</v>
      </c>
      <c r="I171" s="198"/>
      <c r="J171" s="199">
        <f t="shared" si="10"/>
        <v>0</v>
      </c>
      <c r="K171" s="200"/>
      <c r="L171" s="40"/>
      <c r="M171" s="201" t="s">
        <v>1</v>
      </c>
      <c r="N171" s="202" t="s">
        <v>42</v>
      </c>
      <c r="O171" s="72"/>
      <c r="P171" s="203">
        <f t="shared" si="11"/>
        <v>0</v>
      </c>
      <c r="Q171" s="203">
        <v>0</v>
      </c>
      <c r="R171" s="203">
        <f t="shared" si="12"/>
        <v>0</v>
      </c>
      <c r="S171" s="203">
        <v>0</v>
      </c>
      <c r="T171" s="204">
        <f t="shared" si="13"/>
        <v>0</v>
      </c>
      <c r="U171" s="35"/>
      <c r="V171" s="35"/>
      <c r="W171" s="35"/>
      <c r="X171" s="35"/>
      <c r="Y171" s="35"/>
      <c r="Z171" s="35"/>
      <c r="AA171" s="35"/>
      <c r="AB171" s="35"/>
      <c r="AC171" s="35"/>
      <c r="AD171" s="35"/>
      <c r="AE171" s="35"/>
      <c r="AR171" s="205" t="s">
        <v>218</v>
      </c>
      <c r="AT171" s="205" t="s">
        <v>214</v>
      </c>
      <c r="AU171" s="205" t="s">
        <v>85</v>
      </c>
      <c r="AY171" s="18" t="s">
        <v>209</v>
      </c>
      <c r="BE171" s="206">
        <f t="shared" si="14"/>
        <v>0</v>
      </c>
      <c r="BF171" s="206">
        <f t="shared" si="15"/>
        <v>0</v>
      </c>
      <c r="BG171" s="206">
        <f t="shared" si="16"/>
        <v>0</v>
      </c>
      <c r="BH171" s="206">
        <f t="shared" si="17"/>
        <v>0</v>
      </c>
      <c r="BI171" s="206">
        <f t="shared" si="18"/>
        <v>0</v>
      </c>
      <c r="BJ171" s="18" t="s">
        <v>85</v>
      </c>
      <c r="BK171" s="206">
        <f t="shared" si="19"/>
        <v>0</v>
      </c>
      <c r="BL171" s="18" t="s">
        <v>218</v>
      </c>
      <c r="BM171" s="205" t="s">
        <v>10664</v>
      </c>
    </row>
    <row r="172" spans="1:65" s="2" customFormat="1" ht="16.5" customHeight="1">
      <c r="A172" s="35"/>
      <c r="B172" s="36"/>
      <c r="C172" s="193" t="s">
        <v>410</v>
      </c>
      <c r="D172" s="193" t="s">
        <v>214</v>
      </c>
      <c r="E172" s="194" t="s">
        <v>10665</v>
      </c>
      <c r="F172" s="195" t="s">
        <v>10609</v>
      </c>
      <c r="G172" s="196" t="s">
        <v>2761</v>
      </c>
      <c r="H172" s="197">
        <v>138</v>
      </c>
      <c r="I172" s="198"/>
      <c r="J172" s="199">
        <f t="shared" si="10"/>
        <v>0</v>
      </c>
      <c r="K172" s="200"/>
      <c r="L172" s="40"/>
      <c r="M172" s="201" t="s">
        <v>1</v>
      </c>
      <c r="N172" s="202" t="s">
        <v>42</v>
      </c>
      <c r="O172" s="72"/>
      <c r="P172" s="203">
        <f t="shared" si="11"/>
        <v>0</v>
      </c>
      <c r="Q172" s="203">
        <v>0</v>
      </c>
      <c r="R172" s="203">
        <f t="shared" si="12"/>
        <v>0</v>
      </c>
      <c r="S172" s="203">
        <v>0</v>
      </c>
      <c r="T172" s="204">
        <f t="shared" si="13"/>
        <v>0</v>
      </c>
      <c r="U172" s="35"/>
      <c r="V172" s="35"/>
      <c r="W172" s="35"/>
      <c r="X172" s="35"/>
      <c r="Y172" s="35"/>
      <c r="Z172" s="35"/>
      <c r="AA172" s="35"/>
      <c r="AB172" s="35"/>
      <c r="AC172" s="35"/>
      <c r="AD172" s="35"/>
      <c r="AE172" s="35"/>
      <c r="AR172" s="205" t="s">
        <v>218</v>
      </c>
      <c r="AT172" s="205" t="s">
        <v>214</v>
      </c>
      <c r="AU172" s="205" t="s">
        <v>85</v>
      </c>
      <c r="AY172" s="18" t="s">
        <v>209</v>
      </c>
      <c r="BE172" s="206">
        <f t="shared" si="14"/>
        <v>0</v>
      </c>
      <c r="BF172" s="206">
        <f t="shared" si="15"/>
        <v>0</v>
      </c>
      <c r="BG172" s="206">
        <f t="shared" si="16"/>
        <v>0</v>
      </c>
      <c r="BH172" s="206">
        <f t="shared" si="17"/>
        <v>0</v>
      </c>
      <c r="BI172" s="206">
        <f t="shared" si="18"/>
        <v>0</v>
      </c>
      <c r="BJ172" s="18" t="s">
        <v>85</v>
      </c>
      <c r="BK172" s="206">
        <f t="shared" si="19"/>
        <v>0</v>
      </c>
      <c r="BL172" s="18" t="s">
        <v>218</v>
      </c>
      <c r="BM172" s="205" t="s">
        <v>10666</v>
      </c>
    </row>
    <row r="173" spans="1:65" s="2" customFormat="1" ht="16.5" customHeight="1">
      <c r="A173" s="35"/>
      <c r="B173" s="36"/>
      <c r="C173" s="193" t="s">
        <v>414</v>
      </c>
      <c r="D173" s="193" t="s">
        <v>214</v>
      </c>
      <c r="E173" s="194" t="s">
        <v>10667</v>
      </c>
      <c r="F173" s="195" t="s">
        <v>10612</v>
      </c>
      <c r="G173" s="196" t="s">
        <v>2761</v>
      </c>
      <c r="H173" s="197">
        <v>69</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85</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10668</v>
      </c>
    </row>
    <row r="174" spans="1:65" s="12" customFormat="1" ht="25.9" customHeight="1">
      <c r="B174" s="177"/>
      <c r="C174" s="178"/>
      <c r="D174" s="179" t="s">
        <v>76</v>
      </c>
      <c r="E174" s="180" t="s">
        <v>10669</v>
      </c>
      <c r="F174" s="180" t="s">
        <v>10670</v>
      </c>
      <c r="G174" s="178"/>
      <c r="H174" s="178"/>
      <c r="I174" s="181"/>
      <c r="J174" s="182">
        <f>BK174</f>
        <v>0</v>
      </c>
      <c r="K174" s="178"/>
      <c r="L174" s="183"/>
      <c r="M174" s="184"/>
      <c r="N174" s="185"/>
      <c r="O174" s="185"/>
      <c r="P174" s="186">
        <f>SUM(P175:P199)</f>
        <v>0</v>
      </c>
      <c r="Q174" s="185"/>
      <c r="R174" s="186">
        <f>SUM(R175:R199)</f>
        <v>0</v>
      </c>
      <c r="S174" s="185"/>
      <c r="T174" s="187">
        <f>SUM(T175:T199)</f>
        <v>0</v>
      </c>
      <c r="AR174" s="188" t="s">
        <v>85</v>
      </c>
      <c r="AT174" s="189" t="s">
        <v>76</v>
      </c>
      <c r="AU174" s="189" t="s">
        <v>77</v>
      </c>
      <c r="AY174" s="188" t="s">
        <v>209</v>
      </c>
      <c r="BK174" s="190">
        <f>SUM(BK175:BK199)</f>
        <v>0</v>
      </c>
    </row>
    <row r="175" spans="1:65" s="2" customFormat="1" ht="55.5" customHeight="1">
      <c r="A175" s="35"/>
      <c r="B175" s="36"/>
      <c r="C175" s="193" t="s">
        <v>418</v>
      </c>
      <c r="D175" s="193" t="s">
        <v>214</v>
      </c>
      <c r="E175" s="194" t="s">
        <v>10671</v>
      </c>
      <c r="F175" s="195" t="s">
        <v>10672</v>
      </c>
      <c r="G175" s="196" t="s">
        <v>2761</v>
      </c>
      <c r="H175" s="197">
        <v>1</v>
      </c>
      <c r="I175" s="198"/>
      <c r="J175" s="199">
        <f t="shared" ref="J175:J199" si="20">ROUND(I175*H175,2)</f>
        <v>0</v>
      </c>
      <c r="K175" s="200"/>
      <c r="L175" s="40"/>
      <c r="M175" s="201" t="s">
        <v>1</v>
      </c>
      <c r="N175" s="202" t="s">
        <v>42</v>
      </c>
      <c r="O175" s="72"/>
      <c r="P175" s="203">
        <f t="shared" ref="P175:P199" si="21">O175*H175</f>
        <v>0</v>
      </c>
      <c r="Q175" s="203">
        <v>0</v>
      </c>
      <c r="R175" s="203">
        <f t="shared" ref="R175:R199" si="22">Q175*H175</f>
        <v>0</v>
      </c>
      <c r="S175" s="203">
        <v>0</v>
      </c>
      <c r="T175" s="204">
        <f t="shared" ref="T175:T199" si="23">S175*H175</f>
        <v>0</v>
      </c>
      <c r="U175" s="35"/>
      <c r="V175" s="35"/>
      <c r="W175" s="35"/>
      <c r="X175" s="35"/>
      <c r="Y175" s="35"/>
      <c r="Z175" s="35"/>
      <c r="AA175" s="35"/>
      <c r="AB175" s="35"/>
      <c r="AC175" s="35"/>
      <c r="AD175" s="35"/>
      <c r="AE175" s="35"/>
      <c r="AR175" s="205" t="s">
        <v>218</v>
      </c>
      <c r="AT175" s="205" t="s">
        <v>214</v>
      </c>
      <c r="AU175" s="205" t="s">
        <v>85</v>
      </c>
      <c r="AY175" s="18" t="s">
        <v>209</v>
      </c>
      <c r="BE175" s="206">
        <f t="shared" ref="BE175:BE199" si="24">IF(N175="základní",J175,0)</f>
        <v>0</v>
      </c>
      <c r="BF175" s="206">
        <f t="shared" ref="BF175:BF199" si="25">IF(N175="snížená",J175,0)</f>
        <v>0</v>
      </c>
      <c r="BG175" s="206">
        <f t="shared" ref="BG175:BG199" si="26">IF(N175="zákl. přenesená",J175,0)</f>
        <v>0</v>
      </c>
      <c r="BH175" s="206">
        <f t="shared" ref="BH175:BH199" si="27">IF(N175="sníž. přenesená",J175,0)</f>
        <v>0</v>
      </c>
      <c r="BI175" s="206">
        <f t="shared" ref="BI175:BI199" si="28">IF(N175="nulová",J175,0)</f>
        <v>0</v>
      </c>
      <c r="BJ175" s="18" t="s">
        <v>85</v>
      </c>
      <c r="BK175" s="206">
        <f t="shared" ref="BK175:BK199" si="29">ROUND(I175*H175,2)</f>
        <v>0</v>
      </c>
      <c r="BL175" s="18" t="s">
        <v>218</v>
      </c>
      <c r="BM175" s="205" t="s">
        <v>10673</v>
      </c>
    </row>
    <row r="176" spans="1:65" s="2" customFormat="1" ht="49.15" customHeight="1">
      <c r="A176" s="35"/>
      <c r="B176" s="36"/>
      <c r="C176" s="193" t="s">
        <v>422</v>
      </c>
      <c r="D176" s="193" t="s">
        <v>214</v>
      </c>
      <c r="E176" s="194" t="s">
        <v>10674</v>
      </c>
      <c r="F176" s="195" t="s">
        <v>10546</v>
      </c>
      <c r="G176" s="196" t="s">
        <v>2761</v>
      </c>
      <c r="H176" s="197">
        <v>9</v>
      </c>
      <c r="I176" s="198"/>
      <c r="J176" s="199">
        <f t="shared" si="20"/>
        <v>0</v>
      </c>
      <c r="K176" s="200"/>
      <c r="L176" s="40"/>
      <c r="M176" s="201" t="s">
        <v>1</v>
      </c>
      <c r="N176" s="202" t="s">
        <v>42</v>
      </c>
      <c r="O176" s="72"/>
      <c r="P176" s="203">
        <f t="shared" si="21"/>
        <v>0</v>
      </c>
      <c r="Q176" s="203">
        <v>0</v>
      </c>
      <c r="R176" s="203">
        <f t="shared" si="22"/>
        <v>0</v>
      </c>
      <c r="S176" s="203">
        <v>0</v>
      </c>
      <c r="T176" s="204">
        <f t="shared" si="23"/>
        <v>0</v>
      </c>
      <c r="U176" s="35"/>
      <c r="V176" s="35"/>
      <c r="W176" s="35"/>
      <c r="X176" s="35"/>
      <c r="Y176" s="35"/>
      <c r="Z176" s="35"/>
      <c r="AA176" s="35"/>
      <c r="AB176" s="35"/>
      <c r="AC176" s="35"/>
      <c r="AD176" s="35"/>
      <c r="AE176" s="35"/>
      <c r="AR176" s="205" t="s">
        <v>218</v>
      </c>
      <c r="AT176" s="205" t="s">
        <v>214</v>
      </c>
      <c r="AU176" s="205" t="s">
        <v>85</v>
      </c>
      <c r="AY176" s="18" t="s">
        <v>209</v>
      </c>
      <c r="BE176" s="206">
        <f t="shared" si="24"/>
        <v>0</v>
      </c>
      <c r="BF176" s="206">
        <f t="shared" si="25"/>
        <v>0</v>
      </c>
      <c r="BG176" s="206">
        <f t="shared" si="26"/>
        <v>0</v>
      </c>
      <c r="BH176" s="206">
        <f t="shared" si="27"/>
        <v>0</v>
      </c>
      <c r="BI176" s="206">
        <f t="shared" si="28"/>
        <v>0</v>
      </c>
      <c r="BJ176" s="18" t="s">
        <v>85</v>
      </c>
      <c r="BK176" s="206">
        <f t="shared" si="29"/>
        <v>0</v>
      </c>
      <c r="BL176" s="18" t="s">
        <v>218</v>
      </c>
      <c r="BM176" s="205" t="s">
        <v>10675</v>
      </c>
    </row>
    <row r="177" spans="1:65" s="2" customFormat="1" ht="49.15" customHeight="1">
      <c r="A177" s="35"/>
      <c r="B177" s="36"/>
      <c r="C177" s="193" t="s">
        <v>426</v>
      </c>
      <c r="D177" s="193" t="s">
        <v>214</v>
      </c>
      <c r="E177" s="194" t="s">
        <v>10676</v>
      </c>
      <c r="F177" s="195" t="s">
        <v>10549</v>
      </c>
      <c r="G177" s="196" t="s">
        <v>2761</v>
      </c>
      <c r="H177" s="197">
        <v>15</v>
      </c>
      <c r="I177" s="198"/>
      <c r="J177" s="199">
        <f t="shared" si="20"/>
        <v>0</v>
      </c>
      <c r="K177" s="200"/>
      <c r="L177" s="40"/>
      <c r="M177" s="201" t="s">
        <v>1</v>
      </c>
      <c r="N177" s="202" t="s">
        <v>42</v>
      </c>
      <c r="O177" s="72"/>
      <c r="P177" s="203">
        <f t="shared" si="21"/>
        <v>0</v>
      </c>
      <c r="Q177" s="203">
        <v>0</v>
      </c>
      <c r="R177" s="203">
        <f t="shared" si="22"/>
        <v>0</v>
      </c>
      <c r="S177" s="203">
        <v>0</v>
      </c>
      <c r="T177" s="204">
        <f t="shared" si="23"/>
        <v>0</v>
      </c>
      <c r="U177" s="35"/>
      <c r="V177" s="35"/>
      <c r="W177" s="35"/>
      <c r="X177" s="35"/>
      <c r="Y177" s="35"/>
      <c r="Z177" s="35"/>
      <c r="AA177" s="35"/>
      <c r="AB177" s="35"/>
      <c r="AC177" s="35"/>
      <c r="AD177" s="35"/>
      <c r="AE177" s="35"/>
      <c r="AR177" s="205" t="s">
        <v>218</v>
      </c>
      <c r="AT177" s="205" t="s">
        <v>214</v>
      </c>
      <c r="AU177" s="205" t="s">
        <v>85</v>
      </c>
      <c r="AY177" s="18" t="s">
        <v>209</v>
      </c>
      <c r="BE177" s="206">
        <f t="shared" si="24"/>
        <v>0</v>
      </c>
      <c r="BF177" s="206">
        <f t="shared" si="25"/>
        <v>0</v>
      </c>
      <c r="BG177" s="206">
        <f t="shared" si="26"/>
        <v>0</v>
      </c>
      <c r="BH177" s="206">
        <f t="shared" si="27"/>
        <v>0</v>
      </c>
      <c r="BI177" s="206">
        <f t="shared" si="28"/>
        <v>0</v>
      </c>
      <c r="BJ177" s="18" t="s">
        <v>85</v>
      </c>
      <c r="BK177" s="206">
        <f t="shared" si="29"/>
        <v>0</v>
      </c>
      <c r="BL177" s="18" t="s">
        <v>218</v>
      </c>
      <c r="BM177" s="205" t="s">
        <v>10677</v>
      </c>
    </row>
    <row r="178" spans="1:65" s="2" customFormat="1" ht="49.15" customHeight="1">
      <c r="A178" s="35"/>
      <c r="B178" s="36"/>
      <c r="C178" s="193" t="s">
        <v>430</v>
      </c>
      <c r="D178" s="193" t="s">
        <v>214</v>
      </c>
      <c r="E178" s="194" t="s">
        <v>10678</v>
      </c>
      <c r="F178" s="195" t="s">
        <v>10552</v>
      </c>
      <c r="G178" s="196" t="s">
        <v>2761</v>
      </c>
      <c r="H178" s="197">
        <v>23</v>
      </c>
      <c r="I178" s="198"/>
      <c r="J178" s="199">
        <f t="shared" si="20"/>
        <v>0</v>
      </c>
      <c r="K178" s="200"/>
      <c r="L178" s="40"/>
      <c r="M178" s="201" t="s">
        <v>1</v>
      </c>
      <c r="N178" s="202" t="s">
        <v>42</v>
      </c>
      <c r="O178" s="72"/>
      <c r="P178" s="203">
        <f t="shared" si="21"/>
        <v>0</v>
      </c>
      <c r="Q178" s="203">
        <v>0</v>
      </c>
      <c r="R178" s="203">
        <f t="shared" si="22"/>
        <v>0</v>
      </c>
      <c r="S178" s="203">
        <v>0</v>
      </c>
      <c r="T178" s="204">
        <f t="shared" si="23"/>
        <v>0</v>
      </c>
      <c r="U178" s="35"/>
      <c r="V178" s="35"/>
      <c r="W178" s="35"/>
      <c r="X178" s="35"/>
      <c r="Y178" s="35"/>
      <c r="Z178" s="35"/>
      <c r="AA178" s="35"/>
      <c r="AB178" s="35"/>
      <c r="AC178" s="35"/>
      <c r="AD178" s="35"/>
      <c r="AE178" s="35"/>
      <c r="AR178" s="205" t="s">
        <v>218</v>
      </c>
      <c r="AT178" s="205" t="s">
        <v>214</v>
      </c>
      <c r="AU178" s="205" t="s">
        <v>85</v>
      </c>
      <c r="AY178" s="18" t="s">
        <v>209</v>
      </c>
      <c r="BE178" s="206">
        <f t="shared" si="24"/>
        <v>0</v>
      </c>
      <c r="BF178" s="206">
        <f t="shared" si="25"/>
        <v>0</v>
      </c>
      <c r="BG178" s="206">
        <f t="shared" si="26"/>
        <v>0</v>
      </c>
      <c r="BH178" s="206">
        <f t="shared" si="27"/>
        <v>0</v>
      </c>
      <c r="BI178" s="206">
        <f t="shared" si="28"/>
        <v>0</v>
      </c>
      <c r="BJ178" s="18" t="s">
        <v>85</v>
      </c>
      <c r="BK178" s="206">
        <f t="shared" si="29"/>
        <v>0</v>
      </c>
      <c r="BL178" s="18" t="s">
        <v>218</v>
      </c>
      <c r="BM178" s="205" t="s">
        <v>10679</v>
      </c>
    </row>
    <row r="179" spans="1:65" s="2" customFormat="1" ht="49.15" customHeight="1">
      <c r="A179" s="35"/>
      <c r="B179" s="36"/>
      <c r="C179" s="193" t="s">
        <v>434</v>
      </c>
      <c r="D179" s="193" t="s">
        <v>214</v>
      </c>
      <c r="E179" s="194" t="s">
        <v>10680</v>
      </c>
      <c r="F179" s="195" t="s">
        <v>10555</v>
      </c>
      <c r="G179" s="196" t="s">
        <v>2761</v>
      </c>
      <c r="H179" s="197">
        <v>7</v>
      </c>
      <c r="I179" s="198"/>
      <c r="J179" s="199">
        <f t="shared" si="20"/>
        <v>0</v>
      </c>
      <c r="K179" s="200"/>
      <c r="L179" s="40"/>
      <c r="M179" s="201" t="s">
        <v>1</v>
      </c>
      <c r="N179" s="202" t="s">
        <v>42</v>
      </c>
      <c r="O179" s="72"/>
      <c r="P179" s="203">
        <f t="shared" si="21"/>
        <v>0</v>
      </c>
      <c r="Q179" s="203">
        <v>0</v>
      </c>
      <c r="R179" s="203">
        <f t="shared" si="22"/>
        <v>0</v>
      </c>
      <c r="S179" s="203">
        <v>0</v>
      </c>
      <c r="T179" s="204">
        <f t="shared" si="23"/>
        <v>0</v>
      </c>
      <c r="U179" s="35"/>
      <c r="V179" s="35"/>
      <c r="W179" s="35"/>
      <c r="X179" s="35"/>
      <c r="Y179" s="35"/>
      <c r="Z179" s="35"/>
      <c r="AA179" s="35"/>
      <c r="AB179" s="35"/>
      <c r="AC179" s="35"/>
      <c r="AD179" s="35"/>
      <c r="AE179" s="35"/>
      <c r="AR179" s="205" t="s">
        <v>218</v>
      </c>
      <c r="AT179" s="205" t="s">
        <v>214</v>
      </c>
      <c r="AU179" s="205" t="s">
        <v>85</v>
      </c>
      <c r="AY179" s="18" t="s">
        <v>209</v>
      </c>
      <c r="BE179" s="206">
        <f t="shared" si="24"/>
        <v>0</v>
      </c>
      <c r="BF179" s="206">
        <f t="shared" si="25"/>
        <v>0</v>
      </c>
      <c r="BG179" s="206">
        <f t="shared" si="26"/>
        <v>0</v>
      </c>
      <c r="BH179" s="206">
        <f t="shared" si="27"/>
        <v>0</v>
      </c>
      <c r="BI179" s="206">
        <f t="shared" si="28"/>
        <v>0</v>
      </c>
      <c r="BJ179" s="18" t="s">
        <v>85</v>
      </c>
      <c r="BK179" s="206">
        <f t="shared" si="29"/>
        <v>0</v>
      </c>
      <c r="BL179" s="18" t="s">
        <v>218</v>
      </c>
      <c r="BM179" s="205" t="s">
        <v>10681</v>
      </c>
    </row>
    <row r="180" spans="1:65" s="2" customFormat="1" ht="49.15" customHeight="1">
      <c r="A180" s="35"/>
      <c r="B180" s="36"/>
      <c r="C180" s="193" t="s">
        <v>442</v>
      </c>
      <c r="D180" s="193" t="s">
        <v>214</v>
      </c>
      <c r="E180" s="194" t="s">
        <v>10682</v>
      </c>
      <c r="F180" s="195" t="s">
        <v>10628</v>
      </c>
      <c r="G180" s="196" t="s">
        <v>2761</v>
      </c>
      <c r="H180" s="197">
        <v>1</v>
      </c>
      <c r="I180" s="198"/>
      <c r="J180" s="199">
        <f t="shared" si="20"/>
        <v>0</v>
      </c>
      <c r="K180" s="200"/>
      <c r="L180" s="40"/>
      <c r="M180" s="201" t="s">
        <v>1</v>
      </c>
      <c r="N180" s="202" t="s">
        <v>42</v>
      </c>
      <c r="O180" s="72"/>
      <c r="P180" s="203">
        <f t="shared" si="21"/>
        <v>0</v>
      </c>
      <c r="Q180" s="203">
        <v>0</v>
      </c>
      <c r="R180" s="203">
        <f t="shared" si="22"/>
        <v>0</v>
      </c>
      <c r="S180" s="203">
        <v>0</v>
      </c>
      <c r="T180" s="204">
        <f t="shared" si="23"/>
        <v>0</v>
      </c>
      <c r="U180" s="35"/>
      <c r="V180" s="35"/>
      <c r="W180" s="35"/>
      <c r="X180" s="35"/>
      <c r="Y180" s="35"/>
      <c r="Z180" s="35"/>
      <c r="AA180" s="35"/>
      <c r="AB180" s="35"/>
      <c r="AC180" s="35"/>
      <c r="AD180" s="35"/>
      <c r="AE180" s="35"/>
      <c r="AR180" s="205" t="s">
        <v>218</v>
      </c>
      <c r="AT180" s="205" t="s">
        <v>214</v>
      </c>
      <c r="AU180" s="205" t="s">
        <v>85</v>
      </c>
      <c r="AY180" s="18" t="s">
        <v>209</v>
      </c>
      <c r="BE180" s="206">
        <f t="shared" si="24"/>
        <v>0</v>
      </c>
      <c r="BF180" s="206">
        <f t="shared" si="25"/>
        <v>0</v>
      </c>
      <c r="BG180" s="206">
        <f t="shared" si="26"/>
        <v>0</v>
      </c>
      <c r="BH180" s="206">
        <f t="shared" si="27"/>
        <v>0</v>
      </c>
      <c r="BI180" s="206">
        <f t="shared" si="28"/>
        <v>0</v>
      </c>
      <c r="BJ180" s="18" t="s">
        <v>85</v>
      </c>
      <c r="BK180" s="206">
        <f t="shared" si="29"/>
        <v>0</v>
      </c>
      <c r="BL180" s="18" t="s">
        <v>218</v>
      </c>
      <c r="BM180" s="205" t="s">
        <v>10683</v>
      </c>
    </row>
    <row r="181" spans="1:65" s="2" customFormat="1" ht="16.5" customHeight="1">
      <c r="A181" s="35"/>
      <c r="B181" s="36"/>
      <c r="C181" s="193" t="s">
        <v>446</v>
      </c>
      <c r="D181" s="193" t="s">
        <v>214</v>
      </c>
      <c r="E181" s="194" t="s">
        <v>10684</v>
      </c>
      <c r="F181" s="195" t="s">
        <v>10561</v>
      </c>
      <c r="G181" s="196" t="s">
        <v>2761</v>
      </c>
      <c r="H181" s="197">
        <v>55</v>
      </c>
      <c r="I181" s="198"/>
      <c r="J181" s="199">
        <f t="shared" si="20"/>
        <v>0</v>
      </c>
      <c r="K181" s="200"/>
      <c r="L181" s="40"/>
      <c r="M181" s="201" t="s">
        <v>1</v>
      </c>
      <c r="N181" s="202" t="s">
        <v>42</v>
      </c>
      <c r="O181" s="72"/>
      <c r="P181" s="203">
        <f t="shared" si="21"/>
        <v>0</v>
      </c>
      <c r="Q181" s="203">
        <v>0</v>
      </c>
      <c r="R181" s="203">
        <f t="shared" si="22"/>
        <v>0</v>
      </c>
      <c r="S181" s="203">
        <v>0</v>
      </c>
      <c r="T181" s="204">
        <f t="shared" si="23"/>
        <v>0</v>
      </c>
      <c r="U181" s="35"/>
      <c r="V181" s="35"/>
      <c r="W181" s="35"/>
      <c r="X181" s="35"/>
      <c r="Y181" s="35"/>
      <c r="Z181" s="35"/>
      <c r="AA181" s="35"/>
      <c r="AB181" s="35"/>
      <c r="AC181" s="35"/>
      <c r="AD181" s="35"/>
      <c r="AE181" s="35"/>
      <c r="AR181" s="205" t="s">
        <v>218</v>
      </c>
      <c r="AT181" s="205" t="s">
        <v>214</v>
      </c>
      <c r="AU181" s="205" t="s">
        <v>85</v>
      </c>
      <c r="AY181" s="18" t="s">
        <v>209</v>
      </c>
      <c r="BE181" s="206">
        <f t="shared" si="24"/>
        <v>0</v>
      </c>
      <c r="BF181" s="206">
        <f t="shared" si="25"/>
        <v>0</v>
      </c>
      <c r="BG181" s="206">
        <f t="shared" si="26"/>
        <v>0</v>
      </c>
      <c r="BH181" s="206">
        <f t="shared" si="27"/>
        <v>0</v>
      </c>
      <c r="BI181" s="206">
        <f t="shared" si="28"/>
        <v>0</v>
      </c>
      <c r="BJ181" s="18" t="s">
        <v>85</v>
      </c>
      <c r="BK181" s="206">
        <f t="shared" si="29"/>
        <v>0</v>
      </c>
      <c r="BL181" s="18" t="s">
        <v>218</v>
      </c>
      <c r="BM181" s="205" t="s">
        <v>10685</v>
      </c>
    </row>
    <row r="182" spans="1:65" s="2" customFormat="1" ht="16.5" customHeight="1">
      <c r="A182" s="35"/>
      <c r="B182" s="36"/>
      <c r="C182" s="193" t="s">
        <v>450</v>
      </c>
      <c r="D182" s="193" t="s">
        <v>214</v>
      </c>
      <c r="E182" s="194" t="s">
        <v>10686</v>
      </c>
      <c r="F182" s="195" t="s">
        <v>10564</v>
      </c>
      <c r="G182" s="196" t="s">
        <v>10032</v>
      </c>
      <c r="H182" s="197">
        <v>313</v>
      </c>
      <c r="I182" s="198"/>
      <c r="J182" s="199">
        <f t="shared" si="20"/>
        <v>0</v>
      </c>
      <c r="K182" s="200"/>
      <c r="L182" s="40"/>
      <c r="M182" s="201" t="s">
        <v>1</v>
      </c>
      <c r="N182" s="202" t="s">
        <v>42</v>
      </c>
      <c r="O182" s="72"/>
      <c r="P182" s="203">
        <f t="shared" si="21"/>
        <v>0</v>
      </c>
      <c r="Q182" s="203">
        <v>0</v>
      </c>
      <c r="R182" s="203">
        <f t="shared" si="22"/>
        <v>0</v>
      </c>
      <c r="S182" s="203">
        <v>0</v>
      </c>
      <c r="T182" s="204">
        <f t="shared" si="23"/>
        <v>0</v>
      </c>
      <c r="U182" s="35"/>
      <c r="V182" s="35"/>
      <c r="W182" s="35"/>
      <c r="X182" s="35"/>
      <c r="Y182" s="35"/>
      <c r="Z182" s="35"/>
      <c r="AA182" s="35"/>
      <c r="AB182" s="35"/>
      <c r="AC182" s="35"/>
      <c r="AD182" s="35"/>
      <c r="AE182" s="35"/>
      <c r="AR182" s="205" t="s">
        <v>218</v>
      </c>
      <c r="AT182" s="205" t="s">
        <v>214</v>
      </c>
      <c r="AU182" s="205" t="s">
        <v>85</v>
      </c>
      <c r="AY182" s="18" t="s">
        <v>209</v>
      </c>
      <c r="BE182" s="206">
        <f t="shared" si="24"/>
        <v>0</v>
      </c>
      <c r="BF182" s="206">
        <f t="shared" si="25"/>
        <v>0</v>
      </c>
      <c r="BG182" s="206">
        <f t="shared" si="26"/>
        <v>0</v>
      </c>
      <c r="BH182" s="206">
        <f t="shared" si="27"/>
        <v>0</v>
      </c>
      <c r="BI182" s="206">
        <f t="shared" si="28"/>
        <v>0</v>
      </c>
      <c r="BJ182" s="18" t="s">
        <v>85</v>
      </c>
      <c r="BK182" s="206">
        <f t="shared" si="29"/>
        <v>0</v>
      </c>
      <c r="BL182" s="18" t="s">
        <v>218</v>
      </c>
      <c r="BM182" s="205" t="s">
        <v>10687</v>
      </c>
    </row>
    <row r="183" spans="1:65" s="2" customFormat="1" ht="16.5" customHeight="1">
      <c r="A183" s="35"/>
      <c r="B183" s="36"/>
      <c r="C183" s="193" t="s">
        <v>456</v>
      </c>
      <c r="D183" s="193" t="s">
        <v>214</v>
      </c>
      <c r="E183" s="194" t="s">
        <v>10688</v>
      </c>
      <c r="F183" s="195" t="s">
        <v>10567</v>
      </c>
      <c r="G183" s="196" t="s">
        <v>10032</v>
      </c>
      <c r="H183" s="197">
        <v>477</v>
      </c>
      <c r="I183" s="198"/>
      <c r="J183" s="199">
        <f t="shared" si="20"/>
        <v>0</v>
      </c>
      <c r="K183" s="200"/>
      <c r="L183" s="40"/>
      <c r="M183" s="201" t="s">
        <v>1</v>
      </c>
      <c r="N183" s="202" t="s">
        <v>42</v>
      </c>
      <c r="O183" s="72"/>
      <c r="P183" s="203">
        <f t="shared" si="21"/>
        <v>0</v>
      </c>
      <c r="Q183" s="203">
        <v>0</v>
      </c>
      <c r="R183" s="203">
        <f t="shared" si="22"/>
        <v>0</v>
      </c>
      <c r="S183" s="203">
        <v>0</v>
      </c>
      <c r="T183" s="204">
        <f t="shared" si="23"/>
        <v>0</v>
      </c>
      <c r="U183" s="35"/>
      <c r="V183" s="35"/>
      <c r="W183" s="35"/>
      <c r="X183" s="35"/>
      <c r="Y183" s="35"/>
      <c r="Z183" s="35"/>
      <c r="AA183" s="35"/>
      <c r="AB183" s="35"/>
      <c r="AC183" s="35"/>
      <c r="AD183" s="35"/>
      <c r="AE183" s="35"/>
      <c r="AR183" s="205" t="s">
        <v>218</v>
      </c>
      <c r="AT183" s="205" t="s">
        <v>214</v>
      </c>
      <c r="AU183" s="205" t="s">
        <v>85</v>
      </c>
      <c r="AY183" s="18" t="s">
        <v>209</v>
      </c>
      <c r="BE183" s="206">
        <f t="shared" si="24"/>
        <v>0</v>
      </c>
      <c r="BF183" s="206">
        <f t="shared" si="25"/>
        <v>0</v>
      </c>
      <c r="BG183" s="206">
        <f t="shared" si="26"/>
        <v>0</v>
      </c>
      <c r="BH183" s="206">
        <f t="shared" si="27"/>
        <v>0</v>
      </c>
      <c r="BI183" s="206">
        <f t="shared" si="28"/>
        <v>0</v>
      </c>
      <c r="BJ183" s="18" t="s">
        <v>85</v>
      </c>
      <c r="BK183" s="206">
        <f t="shared" si="29"/>
        <v>0</v>
      </c>
      <c r="BL183" s="18" t="s">
        <v>218</v>
      </c>
      <c r="BM183" s="205" t="s">
        <v>10689</v>
      </c>
    </row>
    <row r="184" spans="1:65" s="2" customFormat="1" ht="16.5" customHeight="1">
      <c r="A184" s="35"/>
      <c r="B184" s="36"/>
      <c r="C184" s="193" t="s">
        <v>460</v>
      </c>
      <c r="D184" s="193" t="s">
        <v>214</v>
      </c>
      <c r="E184" s="194" t="s">
        <v>10690</v>
      </c>
      <c r="F184" s="195" t="s">
        <v>10570</v>
      </c>
      <c r="G184" s="196" t="s">
        <v>10032</v>
      </c>
      <c r="H184" s="197">
        <v>218</v>
      </c>
      <c r="I184" s="198"/>
      <c r="J184" s="199">
        <f t="shared" si="20"/>
        <v>0</v>
      </c>
      <c r="K184" s="200"/>
      <c r="L184" s="40"/>
      <c r="M184" s="201" t="s">
        <v>1</v>
      </c>
      <c r="N184" s="202" t="s">
        <v>42</v>
      </c>
      <c r="O184" s="72"/>
      <c r="P184" s="203">
        <f t="shared" si="21"/>
        <v>0</v>
      </c>
      <c r="Q184" s="203">
        <v>0</v>
      </c>
      <c r="R184" s="203">
        <f t="shared" si="22"/>
        <v>0</v>
      </c>
      <c r="S184" s="203">
        <v>0</v>
      </c>
      <c r="T184" s="204">
        <f t="shared" si="23"/>
        <v>0</v>
      </c>
      <c r="U184" s="35"/>
      <c r="V184" s="35"/>
      <c r="W184" s="35"/>
      <c r="X184" s="35"/>
      <c r="Y184" s="35"/>
      <c r="Z184" s="35"/>
      <c r="AA184" s="35"/>
      <c r="AB184" s="35"/>
      <c r="AC184" s="35"/>
      <c r="AD184" s="35"/>
      <c r="AE184" s="35"/>
      <c r="AR184" s="205" t="s">
        <v>218</v>
      </c>
      <c r="AT184" s="205" t="s">
        <v>214</v>
      </c>
      <c r="AU184" s="205" t="s">
        <v>85</v>
      </c>
      <c r="AY184" s="18" t="s">
        <v>209</v>
      </c>
      <c r="BE184" s="206">
        <f t="shared" si="24"/>
        <v>0</v>
      </c>
      <c r="BF184" s="206">
        <f t="shared" si="25"/>
        <v>0</v>
      </c>
      <c r="BG184" s="206">
        <f t="shared" si="26"/>
        <v>0</v>
      </c>
      <c r="BH184" s="206">
        <f t="shared" si="27"/>
        <v>0</v>
      </c>
      <c r="BI184" s="206">
        <f t="shared" si="28"/>
        <v>0</v>
      </c>
      <c r="BJ184" s="18" t="s">
        <v>85</v>
      </c>
      <c r="BK184" s="206">
        <f t="shared" si="29"/>
        <v>0</v>
      </c>
      <c r="BL184" s="18" t="s">
        <v>218</v>
      </c>
      <c r="BM184" s="205" t="s">
        <v>10691</v>
      </c>
    </row>
    <row r="185" spans="1:65" s="2" customFormat="1" ht="16.5" customHeight="1">
      <c r="A185" s="35"/>
      <c r="B185" s="36"/>
      <c r="C185" s="193" t="s">
        <v>464</v>
      </c>
      <c r="D185" s="193" t="s">
        <v>214</v>
      </c>
      <c r="E185" s="194" t="s">
        <v>10692</v>
      </c>
      <c r="F185" s="195" t="s">
        <v>10573</v>
      </c>
      <c r="G185" s="196" t="s">
        <v>10032</v>
      </c>
      <c r="H185" s="197">
        <v>202</v>
      </c>
      <c r="I185" s="198"/>
      <c r="J185" s="199">
        <f t="shared" si="20"/>
        <v>0</v>
      </c>
      <c r="K185" s="200"/>
      <c r="L185" s="40"/>
      <c r="M185" s="201" t="s">
        <v>1</v>
      </c>
      <c r="N185" s="202" t="s">
        <v>42</v>
      </c>
      <c r="O185" s="72"/>
      <c r="P185" s="203">
        <f t="shared" si="21"/>
        <v>0</v>
      </c>
      <c r="Q185" s="203">
        <v>0</v>
      </c>
      <c r="R185" s="203">
        <f t="shared" si="22"/>
        <v>0</v>
      </c>
      <c r="S185" s="203">
        <v>0</v>
      </c>
      <c r="T185" s="204">
        <f t="shared" si="23"/>
        <v>0</v>
      </c>
      <c r="U185" s="35"/>
      <c r="V185" s="35"/>
      <c r="W185" s="35"/>
      <c r="X185" s="35"/>
      <c r="Y185" s="35"/>
      <c r="Z185" s="35"/>
      <c r="AA185" s="35"/>
      <c r="AB185" s="35"/>
      <c r="AC185" s="35"/>
      <c r="AD185" s="35"/>
      <c r="AE185" s="35"/>
      <c r="AR185" s="205" t="s">
        <v>218</v>
      </c>
      <c r="AT185" s="205" t="s">
        <v>214</v>
      </c>
      <c r="AU185" s="205" t="s">
        <v>85</v>
      </c>
      <c r="AY185" s="18" t="s">
        <v>209</v>
      </c>
      <c r="BE185" s="206">
        <f t="shared" si="24"/>
        <v>0</v>
      </c>
      <c r="BF185" s="206">
        <f t="shared" si="25"/>
        <v>0</v>
      </c>
      <c r="BG185" s="206">
        <f t="shared" si="26"/>
        <v>0</v>
      </c>
      <c r="BH185" s="206">
        <f t="shared" si="27"/>
        <v>0</v>
      </c>
      <c r="BI185" s="206">
        <f t="shared" si="28"/>
        <v>0</v>
      </c>
      <c r="BJ185" s="18" t="s">
        <v>85</v>
      </c>
      <c r="BK185" s="206">
        <f t="shared" si="29"/>
        <v>0</v>
      </c>
      <c r="BL185" s="18" t="s">
        <v>218</v>
      </c>
      <c r="BM185" s="205" t="s">
        <v>10693</v>
      </c>
    </row>
    <row r="186" spans="1:65" s="2" customFormat="1" ht="16.5" customHeight="1">
      <c r="A186" s="35"/>
      <c r="B186" s="36"/>
      <c r="C186" s="193" t="s">
        <v>468</v>
      </c>
      <c r="D186" s="193" t="s">
        <v>214</v>
      </c>
      <c r="E186" s="194" t="s">
        <v>10694</v>
      </c>
      <c r="F186" s="195" t="s">
        <v>10576</v>
      </c>
      <c r="G186" s="196" t="s">
        <v>10032</v>
      </c>
      <c r="H186" s="197">
        <v>130</v>
      </c>
      <c r="I186" s="198"/>
      <c r="J186" s="199">
        <f t="shared" si="20"/>
        <v>0</v>
      </c>
      <c r="K186" s="200"/>
      <c r="L186" s="40"/>
      <c r="M186" s="201" t="s">
        <v>1</v>
      </c>
      <c r="N186" s="202" t="s">
        <v>42</v>
      </c>
      <c r="O186" s="72"/>
      <c r="P186" s="203">
        <f t="shared" si="21"/>
        <v>0</v>
      </c>
      <c r="Q186" s="203">
        <v>0</v>
      </c>
      <c r="R186" s="203">
        <f t="shared" si="22"/>
        <v>0</v>
      </c>
      <c r="S186" s="203">
        <v>0</v>
      </c>
      <c r="T186" s="204">
        <f t="shared" si="23"/>
        <v>0</v>
      </c>
      <c r="U186" s="35"/>
      <c r="V186" s="35"/>
      <c r="W186" s="35"/>
      <c r="X186" s="35"/>
      <c r="Y186" s="35"/>
      <c r="Z186" s="35"/>
      <c r="AA186" s="35"/>
      <c r="AB186" s="35"/>
      <c r="AC186" s="35"/>
      <c r="AD186" s="35"/>
      <c r="AE186" s="35"/>
      <c r="AR186" s="205" t="s">
        <v>218</v>
      </c>
      <c r="AT186" s="205" t="s">
        <v>214</v>
      </c>
      <c r="AU186" s="205" t="s">
        <v>85</v>
      </c>
      <c r="AY186" s="18" t="s">
        <v>209</v>
      </c>
      <c r="BE186" s="206">
        <f t="shared" si="24"/>
        <v>0</v>
      </c>
      <c r="BF186" s="206">
        <f t="shared" si="25"/>
        <v>0</v>
      </c>
      <c r="BG186" s="206">
        <f t="shared" si="26"/>
        <v>0</v>
      </c>
      <c r="BH186" s="206">
        <f t="shared" si="27"/>
        <v>0</v>
      </c>
      <c r="BI186" s="206">
        <f t="shared" si="28"/>
        <v>0</v>
      </c>
      <c r="BJ186" s="18" t="s">
        <v>85</v>
      </c>
      <c r="BK186" s="206">
        <f t="shared" si="29"/>
        <v>0</v>
      </c>
      <c r="BL186" s="18" t="s">
        <v>218</v>
      </c>
      <c r="BM186" s="205" t="s">
        <v>10695</v>
      </c>
    </row>
    <row r="187" spans="1:65" s="2" customFormat="1" ht="16.5" customHeight="1">
      <c r="A187" s="35"/>
      <c r="B187" s="36"/>
      <c r="C187" s="193" t="s">
        <v>474</v>
      </c>
      <c r="D187" s="193" t="s">
        <v>214</v>
      </c>
      <c r="E187" s="194" t="s">
        <v>10696</v>
      </c>
      <c r="F187" s="195" t="s">
        <v>10643</v>
      </c>
      <c r="G187" s="196" t="s">
        <v>10032</v>
      </c>
      <c r="H187" s="197">
        <v>42</v>
      </c>
      <c r="I187" s="198"/>
      <c r="J187" s="199">
        <f t="shared" si="20"/>
        <v>0</v>
      </c>
      <c r="K187" s="200"/>
      <c r="L187" s="40"/>
      <c r="M187" s="201" t="s">
        <v>1</v>
      </c>
      <c r="N187" s="202" t="s">
        <v>42</v>
      </c>
      <c r="O187" s="72"/>
      <c r="P187" s="203">
        <f t="shared" si="21"/>
        <v>0</v>
      </c>
      <c r="Q187" s="203">
        <v>0</v>
      </c>
      <c r="R187" s="203">
        <f t="shared" si="22"/>
        <v>0</v>
      </c>
      <c r="S187" s="203">
        <v>0</v>
      </c>
      <c r="T187" s="204">
        <f t="shared" si="23"/>
        <v>0</v>
      </c>
      <c r="U187" s="35"/>
      <c r="V187" s="35"/>
      <c r="W187" s="35"/>
      <c r="X187" s="35"/>
      <c r="Y187" s="35"/>
      <c r="Z187" s="35"/>
      <c r="AA187" s="35"/>
      <c r="AB187" s="35"/>
      <c r="AC187" s="35"/>
      <c r="AD187" s="35"/>
      <c r="AE187" s="35"/>
      <c r="AR187" s="205" t="s">
        <v>218</v>
      </c>
      <c r="AT187" s="205" t="s">
        <v>214</v>
      </c>
      <c r="AU187" s="205" t="s">
        <v>85</v>
      </c>
      <c r="AY187" s="18" t="s">
        <v>209</v>
      </c>
      <c r="BE187" s="206">
        <f t="shared" si="24"/>
        <v>0</v>
      </c>
      <c r="BF187" s="206">
        <f t="shared" si="25"/>
        <v>0</v>
      </c>
      <c r="BG187" s="206">
        <f t="shared" si="26"/>
        <v>0</v>
      </c>
      <c r="BH187" s="206">
        <f t="shared" si="27"/>
        <v>0</v>
      </c>
      <c r="BI187" s="206">
        <f t="shared" si="28"/>
        <v>0</v>
      </c>
      <c r="BJ187" s="18" t="s">
        <v>85</v>
      </c>
      <c r="BK187" s="206">
        <f t="shared" si="29"/>
        <v>0</v>
      </c>
      <c r="BL187" s="18" t="s">
        <v>218</v>
      </c>
      <c r="BM187" s="205" t="s">
        <v>10697</v>
      </c>
    </row>
    <row r="188" spans="1:65" s="2" customFormat="1" ht="16.5" customHeight="1">
      <c r="A188" s="35"/>
      <c r="B188" s="36"/>
      <c r="C188" s="193" t="s">
        <v>478</v>
      </c>
      <c r="D188" s="193" t="s">
        <v>214</v>
      </c>
      <c r="E188" s="194" t="s">
        <v>10698</v>
      </c>
      <c r="F188" s="195" t="s">
        <v>10579</v>
      </c>
      <c r="G188" s="196" t="s">
        <v>10032</v>
      </c>
      <c r="H188" s="197">
        <v>43</v>
      </c>
      <c r="I188" s="198"/>
      <c r="J188" s="199">
        <f t="shared" si="20"/>
        <v>0</v>
      </c>
      <c r="K188" s="200"/>
      <c r="L188" s="40"/>
      <c r="M188" s="201" t="s">
        <v>1</v>
      </c>
      <c r="N188" s="202" t="s">
        <v>42</v>
      </c>
      <c r="O188" s="72"/>
      <c r="P188" s="203">
        <f t="shared" si="21"/>
        <v>0</v>
      </c>
      <c r="Q188" s="203">
        <v>0</v>
      </c>
      <c r="R188" s="203">
        <f t="shared" si="22"/>
        <v>0</v>
      </c>
      <c r="S188" s="203">
        <v>0</v>
      </c>
      <c r="T188" s="204">
        <f t="shared" si="23"/>
        <v>0</v>
      </c>
      <c r="U188" s="35"/>
      <c r="V188" s="35"/>
      <c r="W188" s="35"/>
      <c r="X188" s="35"/>
      <c r="Y188" s="35"/>
      <c r="Z188" s="35"/>
      <c r="AA188" s="35"/>
      <c r="AB188" s="35"/>
      <c r="AC188" s="35"/>
      <c r="AD188" s="35"/>
      <c r="AE188" s="35"/>
      <c r="AR188" s="205" t="s">
        <v>218</v>
      </c>
      <c r="AT188" s="205" t="s">
        <v>214</v>
      </c>
      <c r="AU188" s="205" t="s">
        <v>85</v>
      </c>
      <c r="AY188" s="18" t="s">
        <v>209</v>
      </c>
      <c r="BE188" s="206">
        <f t="shared" si="24"/>
        <v>0</v>
      </c>
      <c r="BF188" s="206">
        <f t="shared" si="25"/>
        <v>0</v>
      </c>
      <c r="BG188" s="206">
        <f t="shared" si="26"/>
        <v>0</v>
      </c>
      <c r="BH188" s="206">
        <f t="shared" si="27"/>
        <v>0</v>
      </c>
      <c r="BI188" s="206">
        <f t="shared" si="28"/>
        <v>0</v>
      </c>
      <c r="BJ188" s="18" t="s">
        <v>85</v>
      </c>
      <c r="BK188" s="206">
        <f t="shared" si="29"/>
        <v>0</v>
      </c>
      <c r="BL188" s="18" t="s">
        <v>218</v>
      </c>
      <c r="BM188" s="205" t="s">
        <v>10699</v>
      </c>
    </row>
    <row r="189" spans="1:65" s="2" customFormat="1" ht="16.5" customHeight="1">
      <c r="A189" s="35"/>
      <c r="B189" s="36"/>
      <c r="C189" s="193" t="s">
        <v>482</v>
      </c>
      <c r="D189" s="193" t="s">
        <v>214</v>
      </c>
      <c r="E189" s="194" t="s">
        <v>10700</v>
      </c>
      <c r="F189" s="195" t="s">
        <v>10582</v>
      </c>
      <c r="G189" s="196" t="s">
        <v>10032</v>
      </c>
      <c r="H189" s="197">
        <v>73</v>
      </c>
      <c r="I189" s="198"/>
      <c r="J189" s="199">
        <f t="shared" si="20"/>
        <v>0</v>
      </c>
      <c r="K189" s="200"/>
      <c r="L189" s="40"/>
      <c r="M189" s="201" t="s">
        <v>1</v>
      </c>
      <c r="N189" s="202" t="s">
        <v>42</v>
      </c>
      <c r="O189" s="72"/>
      <c r="P189" s="203">
        <f t="shared" si="21"/>
        <v>0</v>
      </c>
      <c r="Q189" s="203">
        <v>0</v>
      </c>
      <c r="R189" s="203">
        <f t="shared" si="22"/>
        <v>0</v>
      </c>
      <c r="S189" s="203">
        <v>0</v>
      </c>
      <c r="T189" s="204">
        <f t="shared" si="23"/>
        <v>0</v>
      </c>
      <c r="U189" s="35"/>
      <c r="V189" s="35"/>
      <c r="W189" s="35"/>
      <c r="X189" s="35"/>
      <c r="Y189" s="35"/>
      <c r="Z189" s="35"/>
      <c r="AA189" s="35"/>
      <c r="AB189" s="35"/>
      <c r="AC189" s="35"/>
      <c r="AD189" s="35"/>
      <c r="AE189" s="35"/>
      <c r="AR189" s="205" t="s">
        <v>218</v>
      </c>
      <c r="AT189" s="205" t="s">
        <v>214</v>
      </c>
      <c r="AU189" s="205" t="s">
        <v>85</v>
      </c>
      <c r="AY189" s="18" t="s">
        <v>209</v>
      </c>
      <c r="BE189" s="206">
        <f t="shared" si="24"/>
        <v>0</v>
      </c>
      <c r="BF189" s="206">
        <f t="shared" si="25"/>
        <v>0</v>
      </c>
      <c r="BG189" s="206">
        <f t="shared" si="26"/>
        <v>0</v>
      </c>
      <c r="BH189" s="206">
        <f t="shared" si="27"/>
        <v>0</v>
      </c>
      <c r="BI189" s="206">
        <f t="shared" si="28"/>
        <v>0</v>
      </c>
      <c r="BJ189" s="18" t="s">
        <v>85</v>
      </c>
      <c r="BK189" s="206">
        <f t="shared" si="29"/>
        <v>0</v>
      </c>
      <c r="BL189" s="18" t="s">
        <v>218</v>
      </c>
      <c r="BM189" s="205" t="s">
        <v>10701</v>
      </c>
    </row>
    <row r="190" spans="1:65" s="2" customFormat="1" ht="16.5" customHeight="1">
      <c r="A190" s="35"/>
      <c r="B190" s="36"/>
      <c r="C190" s="193" t="s">
        <v>486</v>
      </c>
      <c r="D190" s="193" t="s">
        <v>214</v>
      </c>
      <c r="E190" s="194" t="s">
        <v>10702</v>
      </c>
      <c r="F190" s="195" t="s">
        <v>10585</v>
      </c>
      <c r="G190" s="196" t="s">
        <v>2761</v>
      </c>
      <c r="H190" s="197">
        <v>29</v>
      </c>
      <c r="I190" s="198"/>
      <c r="J190" s="199">
        <f t="shared" si="20"/>
        <v>0</v>
      </c>
      <c r="K190" s="200"/>
      <c r="L190" s="40"/>
      <c r="M190" s="201" t="s">
        <v>1</v>
      </c>
      <c r="N190" s="202" t="s">
        <v>42</v>
      </c>
      <c r="O190" s="72"/>
      <c r="P190" s="203">
        <f t="shared" si="21"/>
        <v>0</v>
      </c>
      <c r="Q190" s="203">
        <v>0</v>
      </c>
      <c r="R190" s="203">
        <f t="shared" si="22"/>
        <v>0</v>
      </c>
      <c r="S190" s="203">
        <v>0</v>
      </c>
      <c r="T190" s="204">
        <f t="shared" si="23"/>
        <v>0</v>
      </c>
      <c r="U190" s="35"/>
      <c r="V190" s="35"/>
      <c r="W190" s="35"/>
      <c r="X190" s="35"/>
      <c r="Y190" s="35"/>
      <c r="Z190" s="35"/>
      <c r="AA190" s="35"/>
      <c r="AB190" s="35"/>
      <c r="AC190" s="35"/>
      <c r="AD190" s="35"/>
      <c r="AE190" s="35"/>
      <c r="AR190" s="205" t="s">
        <v>218</v>
      </c>
      <c r="AT190" s="205" t="s">
        <v>214</v>
      </c>
      <c r="AU190" s="205" t="s">
        <v>85</v>
      </c>
      <c r="AY190" s="18" t="s">
        <v>209</v>
      </c>
      <c r="BE190" s="206">
        <f t="shared" si="24"/>
        <v>0</v>
      </c>
      <c r="BF190" s="206">
        <f t="shared" si="25"/>
        <v>0</v>
      </c>
      <c r="BG190" s="206">
        <f t="shared" si="26"/>
        <v>0</v>
      </c>
      <c r="BH190" s="206">
        <f t="shared" si="27"/>
        <v>0</v>
      </c>
      <c r="BI190" s="206">
        <f t="shared" si="28"/>
        <v>0</v>
      </c>
      <c r="BJ190" s="18" t="s">
        <v>85</v>
      </c>
      <c r="BK190" s="206">
        <f t="shared" si="29"/>
        <v>0</v>
      </c>
      <c r="BL190" s="18" t="s">
        <v>218</v>
      </c>
      <c r="BM190" s="205" t="s">
        <v>10703</v>
      </c>
    </row>
    <row r="191" spans="1:65" s="2" customFormat="1" ht="16.5" customHeight="1">
      <c r="A191" s="35"/>
      <c r="B191" s="36"/>
      <c r="C191" s="193" t="s">
        <v>490</v>
      </c>
      <c r="D191" s="193" t="s">
        <v>214</v>
      </c>
      <c r="E191" s="194" t="s">
        <v>10704</v>
      </c>
      <c r="F191" s="195" t="s">
        <v>10588</v>
      </c>
      <c r="G191" s="196" t="s">
        <v>2761</v>
      </c>
      <c r="H191" s="197">
        <v>21</v>
      </c>
      <c r="I191" s="198"/>
      <c r="J191" s="199">
        <f t="shared" si="20"/>
        <v>0</v>
      </c>
      <c r="K191" s="200"/>
      <c r="L191" s="40"/>
      <c r="M191" s="201" t="s">
        <v>1</v>
      </c>
      <c r="N191" s="202" t="s">
        <v>42</v>
      </c>
      <c r="O191" s="72"/>
      <c r="P191" s="203">
        <f t="shared" si="21"/>
        <v>0</v>
      </c>
      <c r="Q191" s="203">
        <v>0</v>
      </c>
      <c r="R191" s="203">
        <f t="shared" si="22"/>
        <v>0</v>
      </c>
      <c r="S191" s="203">
        <v>0</v>
      </c>
      <c r="T191" s="204">
        <f t="shared" si="23"/>
        <v>0</v>
      </c>
      <c r="U191" s="35"/>
      <c r="V191" s="35"/>
      <c r="W191" s="35"/>
      <c r="X191" s="35"/>
      <c r="Y191" s="35"/>
      <c r="Z191" s="35"/>
      <c r="AA191" s="35"/>
      <c r="AB191" s="35"/>
      <c r="AC191" s="35"/>
      <c r="AD191" s="35"/>
      <c r="AE191" s="35"/>
      <c r="AR191" s="205" t="s">
        <v>218</v>
      </c>
      <c r="AT191" s="205" t="s">
        <v>214</v>
      </c>
      <c r="AU191" s="205" t="s">
        <v>85</v>
      </c>
      <c r="AY191" s="18" t="s">
        <v>209</v>
      </c>
      <c r="BE191" s="206">
        <f t="shared" si="24"/>
        <v>0</v>
      </c>
      <c r="BF191" s="206">
        <f t="shared" si="25"/>
        <v>0</v>
      </c>
      <c r="BG191" s="206">
        <f t="shared" si="26"/>
        <v>0</v>
      </c>
      <c r="BH191" s="206">
        <f t="shared" si="27"/>
        <v>0</v>
      </c>
      <c r="BI191" s="206">
        <f t="shared" si="28"/>
        <v>0</v>
      </c>
      <c r="BJ191" s="18" t="s">
        <v>85</v>
      </c>
      <c r="BK191" s="206">
        <f t="shared" si="29"/>
        <v>0</v>
      </c>
      <c r="BL191" s="18" t="s">
        <v>218</v>
      </c>
      <c r="BM191" s="205" t="s">
        <v>10705</v>
      </c>
    </row>
    <row r="192" spans="1:65" s="2" customFormat="1" ht="16.5" customHeight="1">
      <c r="A192" s="35"/>
      <c r="B192" s="36"/>
      <c r="C192" s="193" t="s">
        <v>496</v>
      </c>
      <c r="D192" s="193" t="s">
        <v>214</v>
      </c>
      <c r="E192" s="194" t="s">
        <v>10706</v>
      </c>
      <c r="F192" s="195" t="s">
        <v>10591</v>
      </c>
      <c r="G192" s="196" t="s">
        <v>2761</v>
      </c>
      <c r="H192" s="197">
        <v>9</v>
      </c>
      <c r="I192" s="198"/>
      <c r="J192" s="199">
        <f t="shared" si="20"/>
        <v>0</v>
      </c>
      <c r="K192" s="200"/>
      <c r="L192" s="40"/>
      <c r="M192" s="201" t="s">
        <v>1</v>
      </c>
      <c r="N192" s="202" t="s">
        <v>42</v>
      </c>
      <c r="O192" s="72"/>
      <c r="P192" s="203">
        <f t="shared" si="21"/>
        <v>0</v>
      </c>
      <c r="Q192" s="203">
        <v>0</v>
      </c>
      <c r="R192" s="203">
        <f t="shared" si="22"/>
        <v>0</v>
      </c>
      <c r="S192" s="203">
        <v>0</v>
      </c>
      <c r="T192" s="204">
        <f t="shared" si="23"/>
        <v>0</v>
      </c>
      <c r="U192" s="35"/>
      <c r="V192" s="35"/>
      <c r="W192" s="35"/>
      <c r="X192" s="35"/>
      <c r="Y192" s="35"/>
      <c r="Z192" s="35"/>
      <c r="AA192" s="35"/>
      <c r="AB192" s="35"/>
      <c r="AC192" s="35"/>
      <c r="AD192" s="35"/>
      <c r="AE192" s="35"/>
      <c r="AR192" s="205" t="s">
        <v>218</v>
      </c>
      <c r="AT192" s="205" t="s">
        <v>214</v>
      </c>
      <c r="AU192" s="205" t="s">
        <v>85</v>
      </c>
      <c r="AY192" s="18" t="s">
        <v>209</v>
      </c>
      <c r="BE192" s="206">
        <f t="shared" si="24"/>
        <v>0</v>
      </c>
      <c r="BF192" s="206">
        <f t="shared" si="25"/>
        <v>0</v>
      </c>
      <c r="BG192" s="206">
        <f t="shared" si="26"/>
        <v>0</v>
      </c>
      <c r="BH192" s="206">
        <f t="shared" si="27"/>
        <v>0</v>
      </c>
      <c r="BI192" s="206">
        <f t="shared" si="28"/>
        <v>0</v>
      </c>
      <c r="BJ192" s="18" t="s">
        <v>85</v>
      </c>
      <c r="BK192" s="206">
        <f t="shared" si="29"/>
        <v>0</v>
      </c>
      <c r="BL192" s="18" t="s">
        <v>218</v>
      </c>
      <c r="BM192" s="205" t="s">
        <v>10707</v>
      </c>
    </row>
    <row r="193" spans="1:65" s="2" customFormat="1" ht="16.5" customHeight="1">
      <c r="A193" s="35"/>
      <c r="B193" s="36"/>
      <c r="C193" s="193" t="s">
        <v>500</v>
      </c>
      <c r="D193" s="193" t="s">
        <v>214</v>
      </c>
      <c r="E193" s="194" t="s">
        <v>10708</v>
      </c>
      <c r="F193" s="195" t="s">
        <v>10594</v>
      </c>
      <c r="G193" s="196" t="s">
        <v>2761</v>
      </c>
      <c r="H193" s="197">
        <v>3</v>
      </c>
      <c r="I193" s="198"/>
      <c r="J193" s="199">
        <f t="shared" si="20"/>
        <v>0</v>
      </c>
      <c r="K193" s="200"/>
      <c r="L193" s="40"/>
      <c r="M193" s="201" t="s">
        <v>1</v>
      </c>
      <c r="N193" s="202" t="s">
        <v>42</v>
      </c>
      <c r="O193" s="72"/>
      <c r="P193" s="203">
        <f t="shared" si="21"/>
        <v>0</v>
      </c>
      <c r="Q193" s="203">
        <v>0</v>
      </c>
      <c r="R193" s="203">
        <f t="shared" si="22"/>
        <v>0</v>
      </c>
      <c r="S193" s="203">
        <v>0</v>
      </c>
      <c r="T193" s="204">
        <f t="shared" si="23"/>
        <v>0</v>
      </c>
      <c r="U193" s="35"/>
      <c r="V193" s="35"/>
      <c r="W193" s="35"/>
      <c r="X193" s="35"/>
      <c r="Y193" s="35"/>
      <c r="Z193" s="35"/>
      <c r="AA193" s="35"/>
      <c r="AB193" s="35"/>
      <c r="AC193" s="35"/>
      <c r="AD193" s="35"/>
      <c r="AE193" s="35"/>
      <c r="AR193" s="205" t="s">
        <v>218</v>
      </c>
      <c r="AT193" s="205" t="s">
        <v>214</v>
      </c>
      <c r="AU193" s="205" t="s">
        <v>85</v>
      </c>
      <c r="AY193" s="18" t="s">
        <v>209</v>
      </c>
      <c r="BE193" s="206">
        <f t="shared" si="24"/>
        <v>0</v>
      </c>
      <c r="BF193" s="206">
        <f t="shared" si="25"/>
        <v>0</v>
      </c>
      <c r="BG193" s="206">
        <f t="shared" si="26"/>
        <v>0</v>
      </c>
      <c r="BH193" s="206">
        <f t="shared" si="27"/>
        <v>0</v>
      </c>
      <c r="BI193" s="206">
        <f t="shared" si="28"/>
        <v>0</v>
      </c>
      <c r="BJ193" s="18" t="s">
        <v>85</v>
      </c>
      <c r="BK193" s="206">
        <f t="shared" si="29"/>
        <v>0</v>
      </c>
      <c r="BL193" s="18" t="s">
        <v>218</v>
      </c>
      <c r="BM193" s="205" t="s">
        <v>10709</v>
      </c>
    </row>
    <row r="194" spans="1:65" s="2" customFormat="1" ht="16.5" customHeight="1">
      <c r="A194" s="35"/>
      <c r="B194" s="36"/>
      <c r="C194" s="193" t="s">
        <v>504</v>
      </c>
      <c r="D194" s="193" t="s">
        <v>214</v>
      </c>
      <c r="E194" s="194" t="s">
        <v>10710</v>
      </c>
      <c r="F194" s="195" t="s">
        <v>10597</v>
      </c>
      <c r="G194" s="196" t="s">
        <v>2761</v>
      </c>
      <c r="H194" s="197">
        <v>1</v>
      </c>
      <c r="I194" s="198"/>
      <c r="J194" s="199">
        <f t="shared" si="20"/>
        <v>0</v>
      </c>
      <c r="K194" s="200"/>
      <c r="L194" s="40"/>
      <c r="M194" s="201" t="s">
        <v>1</v>
      </c>
      <c r="N194" s="202" t="s">
        <v>42</v>
      </c>
      <c r="O194" s="72"/>
      <c r="P194" s="203">
        <f t="shared" si="21"/>
        <v>0</v>
      </c>
      <c r="Q194" s="203">
        <v>0</v>
      </c>
      <c r="R194" s="203">
        <f t="shared" si="22"/>
        <v>0</v>
      </c>
      <c r="S194" s="203">
        <v>0</v>
      </c>
      <c r="T194" s="204">
        <f t="shared" si="23"/>
        <v>0</v>
      </c>
      <c r="U194" s="35"/>
      <c r="V194" s="35"/>
      <c r="W194" s="35"/>
      <c r="X194" s="35"/>
      <c r="Y194" s="35"/>
      <c r="Z194" s="35"/>
      <c r="AA194" s="35"/>
      <c r="AB194" s="35"/>
      <c r="AC194" s="35"/>
      <c r="AD194" s="35"/>
      <c r="AE194" s="35"/>
      <c r="AR194" s="205" t="s">
        <v>218</v>
      </c>
      <c r="AT194" s="205" t="s">
        <v>214</v>
      </c>
      <c r="AU194" s="205" t="s">
        <v>85</v>
      </c>
      <c r="AY194" s="18" t="s">
        <v>209</v>
      </c>
      <c r="BE194" s="206">
        <f t="shared" si="24"/>
        <v>0</v>
      </c>
      <c r="BF194" s="206">
        <f t="shared" si="25"/>
        <v>0</v>
      </c>
      <c r="BG194" s="206">
        <f t="shared" si="26"/>
        <v>0</v>
      </c>
      <c r="BH194" s="206">
        <f t="shared" si="27"/>
        <v>0</v>
      </c>
      <c r="BI194" s="206">
        <f t="shared" si="28"/>
        <v>0</v>
      </c>
      <c r="BJ194" s="18" t="s">
        <v>85</v>
      </c>
      <c r="BK194" s="206">
        <f t="shared" si="29"/>
        <v>0</v>
      </c>
      <c r="BL194" s="18" t="s">
        <v>218</v>
      </c>
      <c r="BM194" s="205" t="s">
        <v>10711</v>
      </c>
    </row>
    <row r="195" spans="1:65" s="2" customFormat="1" ht="16.5" customHeight="1">
      <c r="A195" s="35"/>
      <c r="B195" s="36"/>
      <c r="C195" s="193" t="s">
        <v>510</v>
      </c>
      <c r="D195" s="193" t="s">
        <v>214</v>
      </c>
      <c r="E195" s="194" t="s">
        <v>10712</v>
      </c>
      <c r="F195" s="195" t="s">
        <v>10600</v>
      </c>
      <c r="G195" s="196" t="s">
        <v>2761</v>
      </c>
      <c r="H195" s="197">
        <v>4</v>
      </c>
      <c r="I195" s="198"/>
      <c r="J195" s="199">
        <f t="shared" si="20"/>
        <v>0</v>
      </c>
      <c r="K195" s="200"/>
      <c r="L195" s="40"/>
      <c r="M195" s="201" t="s">
        <v>1</v>
      </c>
      <c r="N195" s="202" t="s">
        <v>42</v>
      </c>
      <c r="O195" s="72"/>
      <c r="P195" s="203">
        <f t="shared" si="21"/>
        <v>0</v>
      </c>
      <c r="Q195" s="203">
        <v>0</v>
      </c>
      <c r="R195" s="203">
        <f t="shared" si="22"/>
        <v>0</v>
      </c>
      <c r="S195" s="203">
        <v>0</v>
      </c>
      <c r="T195" s="204">
        <f t="shared" si="23"/>
        <v>0</v>
      </c>
      <c r="U195" s="35"/>
      <c r="V195" s="35"/>
      <c r="W195" s="35"/>
      <c r="X195" s="35"/>
      <c r="Y195" s="35"/>
      <c r="Z195" s="35"/>
      <c r="AA195" s="35"/>
      <c r="AB195" s="35"/>
      <c r="AC195" s="35"/>
      <c r="AD195" s="35"/>
      <c r="AE195" s="35"/>
      <c r="AR195" s="205" t="s">
        <v>218</v>
      </c>
      <c r="AT195" s="205" t="s">
        <v>214</v>
      </c>
      <c r="AU195" s="205" t="s">
        <v>85</v>
      </c>
      <c r="AY195" s="18" t="s">
        <v>209</v>
      </c>
      <c r="BE195" s="206">
        <f t="shared" si="24"/>
        <v>0</v>
      </c>
      <c r="BF195" s="206">
        <f t="shared" si="25"/>
        <v>0</v>
      </c>
      <c r="BG195" s="206">
        <f t="shared" si="26"/>
        <v>0</v>
      </c>
      <c r="BH195" s="206">
        <f t="shared" si="27"/>
        <v>0</v>
      </c>
      <c r="BI195" s="206">
        <f t="shared" si="28"/>
        <v>0</v>
      </c>
      <c r="BJ195" s="18" t="s">
        <v>85</v>
      </c>
      <c r="BK195" s="206">
        <f t="shared" si="29"/>
        <v>0</v>
      </c>
      <c r="BL195" s="18" t="s">
        <v>218</v>
      </c>
      <c r="BM195" s="205" t="s">
        <v>10713</v>
      </c>
    </row>
    <row r="196" spans="1:65" s="2" customFormat="1" ht="16.5" customHeight="1">
      <c r="A196" s="35"/>
      <c r="B196" s="36"/>
      <c r="C196" s="193" t="s">
        <v>514</v>
      </c>
      <c r="D196" s="193" t="s">
        <v>214</v>
      </c>
      <c r="E196" s="194" t="s">
        <v>10714</v>
      </c>
      <c r="F196" s="195" t="s">
        <v>10603</v>
      </c>
      <c r="G196" s="196" t="s">
        <v>2761</v>
      </c>
      <c r="H196" s="197">
        <v>1</v>
      </c>
      <c r="I196" s="198"/>
      <c r="J196" s="199">
        <f t="shared" si="20"/>
        <v>0</v>
      </c>
      <c r="K196" s="200"/>
      <c r="L196" s="40"/>
      <c r="M196" s="201" t="s">
        <v>1</v>
      </c>
      <c r="N196" s="202" t="s">
        <v>42</v>
      </c>
      <c r="O196" s="72"/>
      <c r="P196" s="203">
        <f t="shared" si="21"/>
        <v>0</v>
      </c>
      <c r="Q196" s="203">
        <v>0</v>
      </c>
      <c r="R196" s="203">
        <f t="shared" si="22"/>
        <v>0</v>
      </c>
      <c r="S196" s="203">
        <v>0</v>
      </c>
      <c r="T196" s="204">
        <f t="shared" si="23"/>
        <v>0</v>
      </c>
      <c r="U196" s="35"/>
      <c r="V196" s="35"/>
      <c r="W196" s="35"/>
      <c r="X196" s="35"/>
      <c r="Y196" s="35"/>
      <c r="Z196" s="35"/>
      <c r="AA196" s="35"/>
      <c r="AB196" s="35"/>
      <c r="AC196" s="35"/>
      <c r="AD196" s="35"/>
      <c r="AE196" s="35"/>
      <c r="AR196" s="205" t="s">
        <v>218</v>
      </c>
      <c r="AT196" s="205" t="s">
        <v>214</v>
      </c>
      <c r="AU196" s="205" t="s">
        <v>85</v>
      </c>
      <c r="AY196" s="18" t="s">
        <v>209</v>
      </c>
      <c r="BE196" s="206">
        <f t="shared" si="24"/>
        <v>0</v>
      </c>
      <c r="BF196" s="206">
        <f t="shared" si="25"/>
        <v>0</v>
      </c>
      <c r="BG196" s="206">
        <f t="shared" si="26"/>
        <v>0</v>
      </c>
      <c r="BH196" s="206">
        <f t="shared" si="27"/>
        <v>0</v>
      </c>
      <c r="BI196" s="206">
        <f t="shared" si="28"/>
        <v>0</v>
      </c>
      <c r="BJ196" s="18" t="s">
        <v>85</v>
      </c>
      <c r="BK196" s="206">
        <f t="shared" si="29"/>
        <v>0</v>
      </c>
      <c r="BL196" s="18" t="s">
        <v>218</v>
      </c>
      <c r="BM196" s="205" t="s">
        <v>10715</v>
      </c>
    </row>
    <row r="197" spans="1:65" s="2" customFormat="1" ht="16.5" customHeight="1">
      <c r="A197" s="35"/>
      <c r="B197" s="36"/>
      <c r="C197" s="193" t="s">
        <v>518</v>
      </c>
      <c r="D197" s="193" t="s">
        <v>214</v>
      </c>
      <c r="E197" s="194" t="s">
        <v>10716</v>
      </c>
      <c r="F197" s="195" t="s">
        <v>10606</v>
      </c>
      <c r="G197" s="196" t="s">
        <v>586</v>
      </c>
      <c r="H197" s="197">
        <v>69</v>
      </c>
      <c r="I197" s="198"/>
      <c r="J197" s="199">
        <f t="shared" si="20"/>
        <v>0</v>
      </c>
      <c r="K197" s="200"/>
      <c r="L197" s="40"/>
      <c r="M197" s="201" t="s">
        <v>1</v>
      </c>
      <c r="N197" s="202" t="s">
        <v>42</v>
      </c>
      <c r="O197" s="72"/>
      <c r="P197" s="203">
        <f t="shared" si="21"/>
        <v>0</v>
      </c>
      <c r="Q197" s="203">
        <v>0</v>
      </c>
      <c r="R197" s="203">
        <f t="shared" si="22"/>
        <v>0</v>
      </c>
      <c r="S197" s="203">
        <v>0</v>
      </c>
      <c r="T197" s="204">
        <f t="shared" si="23"/>
        <v>0</v>
      </c>
      <c r="U197" s="35"/>
      <c r="V197" s="35"/>
      <c r="W197" s="35"/>
      <c r="X197" s="35"/>
      <c r="Y197" s="35"/>
      <c r="Z197" s="35"/>
      <c r="AA197" s="35"/>
      <c r="AB197" s="35"/>
      <c r="AC197" s="35"/>
      <c r="AD197" s="35"/>
      <c r="AE197" s="35"/>
      <c r="AR197" s="205" t="s">
        <v>218</v>
      </c>
      <c r="AT197" s="205" t="s">
        <v>214</v>
      </c>
      <c r="AU197" s="205" t="s">
        <v>85</v>
      </c>
      <c r="AY197" s="18" t="s">
        <v>209</v>
      </c>
      <c r="BE197" s="206">
        <f t="shared" si="24"/>
        <v>0</v>
      </c>
      <c r="BF197" s="206">
        <f t="shared" si="25"/>
        <v>0</v>
      </c>
      <c r="BG197" s="206">
        <f t="shared" si="26"/>
        <v>0</v>
      </c>
      <c r="BH197" s="206">
        <f t="shared" si="27"/>
        <v>0</v>
      </c>
      <c r="BI197" s="206">
        <f t="shared" si="28"/>
        <v>0</v>
      </c>
      <c r="BJ197" s="18" t="s">
        <v>85</v>
      </c>
      <c r="BK197" s="206">
        <f t="shared" si="29"/>
        <v>0</v>
      </c>
      <c r="BL197" s="18" t="s">
        <v>218</v>
      </c>
      <c r="BM197" s="205" t="s">
        <v>10717</v>
      </c>
    </row>
    <row r="198" spans="1:65" s="2" customFormat="1" ht="16.5" customHeight="1">
      <c r="A198" s="35"/>
      <c r="B198" s="36"/>
      <c r="C198" s="193" t="s">
        <v>524</v>
      </c>
      <c r="D198" s="193" t="s">
        <v>214</v>
      </c>
      <c r="E198" s="194" t="s">
        <v>10718</v>
      </c>
      <c r="F198" s="195" t="s">
        <v>10609</v>
      </c>
      <c r="G198" s="196" t="s">
        <v>2761</v>
      </c>
      <c r="H198" s="197">
        <v>110</v>
      </c>
      <c r="I198" s="198"/>
      <c r="J198" s="199">
        <f t="shared" si="20"/>
        <v>0</v>
      </c>
      <c r="K198" s="200"/>
      <c r="L198" s="40"/>
      <c r="M198" s="201" t="s">
        <v>1</v>
      </c>
      <c r="N198" s="202" t="s">
        <v>42</v>
      </c>
      <c r="O198" s="72"/>
      <c r="P198" s="203">
        <f t="shared" si="21"/>
        <v>0</v>
      </c>
      <c r="Q198" s="203">
        <v>0</v>
      </c>
      <c r="R198" s="203">
        <f t="shared" si="22"/>
        <v>0</v>
      </c>
      <c r="S198" s="203">
        <v>0</v>
      </c>
      <c r="T198" s="204">
        <f t="shared" si="23"/>
        <v>0</v>
      </c>
      <c r="U198" s="35"/>
      <c r="V198" s="35"/>
      <c r="W198" s="35"/>
      <c r="X198" s="35"/>
      <c r="Y198" s="35"/>
      <c r="Z198" s="35"/>
      <c r="AA198" s="35"/>
      <c r="AB198" s="35"/>
      <c r="AC198" s="35"/>
      <c r="AD198" s="35"/>
      <c r="AE198" s="35"/>
      <c r="AR198" s="205" t="s">
        <v>218</v>
      </c>
      <c r="AT198" s="205" t="s">
        <v>214</v>
      </c>
      <c r="AU198" s="205" t="s">
        <v>85</v>
      </c>
      <c r="AY198" s="18" t="s">
        <v>209</v>
      </c>
      <c r="BE198" s="206">
        <f t="shared" si="24"/>
        <v>0</v>
      </c>
      <c r="BF198" s="206">
        <f t="shared" si="25"/>
        <v>0</v>
      </c>
      <c r="BG198" s="206">
        <f t="shared" si="26"/>
        <v>0</v>
      </c>
      <c r="BH198" s="206">
        <f t="shared" si="27"/>
        <v>0</v>
      </c>
      <c r="BI198" s="206">
        <f t="shared" si="28"/>
        <v>0</v>
      </c>
      <c r="BJ198" s="18" t="s">
        <v>85</v>
      </c>
      <c r="BK198" s="206">
        <f t="shared" si="29"/>
        <v>0</v>
      </c>
      <c r="BL198" s="18" t="s">
        <v>218</v>
      </c>
      <c r="BM198" s="205" t="s">
        <v>10719</v>
      </c>
    </row>
    <row r="199" spans="1:65" s="2" customFormat="1" ht="16.5" customHeight="1">
      <c r="A199" s="35"/>
      <c r="B199" s="36"/>
      <c r="C199" s="193" t="s">
        <v>530</v>
      </c>
      <c r="D199" s="193" t="s">
        <v>214</v>
      </c>
      <c r="E199" s="194" t="s">
        <v>10720</v>
      </c>
      <c r="F199" s="195" t="s">
        <v>10612</v>
      </c>
      <c r="G199" s="196" t="s">
        <v>2761</v>
      </c>
      <c r="H199" s="197">
        <v>55</v>
      </c>
      <c r="I199" s="198"/>
      <c r="J199" s="199">
        <f t="shared" si="20"/>
        <v>0</v>
      </c>
      <c r="K199" s="200"/>
      <c r="L199" s="40"/>
      <c r="M199" s="201" t="s">
        <v>1</v>
      </c>
      <c r="N199" s="202" t="s">
        <v>42</v>
      </c>
      <c r="O199" s="72"/>
      <c r="P199" s="203">
        <f t="shared" si="21"/>
        <v>0</v>
      </c>
      <c r="Q199" s="203">
        <v>0</v>
      </c>
      <c r="R199" s="203">
        <f t="shared" si="22"/>
        <v>0</v>
      </c>
      <c r="S199" s="203">
        <v>0</v>
      </c>
      <c r="T199" s="204">
        <f t="shared" si="23"/>
        <v>0</v>
      </c>
      <c r="U199" s="35"/>
      <c r="V199" s="35"/>
      <c r="W199" s="35"/>
      <c r="X199" s="35"/>
      <c r="Y199" s="35"/>
      <c r="Z199" s="35"/>
      <c r="AA199" s="35"/>
      <c r="AB199" s="35"/>
      <c r="AC199" s="35"/>
      <c r="AD199" s="35"/>
      <c r="AE199" s="35"/>
      <c r="AR199" s="205" t="s">
        <v>218</v>
      </c>
      <c r="AT199" s="205" t="s">
        <v>214</v>
      </c>
      <c r="AU199" s="205" t="s">
        <v>85</v>
      </c>
      <c r="AY199" s="18" t="s">
        <v>209</v>
      </c>
      <c r="BE199" s="206">
        <f t="shared" si="24"/>
        <v>0</v>
      </c>
      <c r="BF199" s="206">
        <f t="shared" si="25"/>
        <v>0</v>
      </c>
      <c r="BG199" s="206">
        <f t="shared" si="26"/>
        <v>0</v>
      </c>
      <c r="BH199" s="206">
        <f t="shared" si="27"/>
        <v>0</v>
      </c>
      <c r="BI199" s="206">
        <f t="shared" si="28"/>
        <v>0</v>
      </c>
      <c r="BJ199" s="18" t="s">
        <v>85</v>
      </c>
      <c r="BK199" s="206">
        <f t="shared" si="29"/>
        <v>0</v>
      </c>
      <c r="BL199" s="18" t="s">
        <v>218</v>
      </c>
      <c r="BM199" s="205" t="s">
        <v>10721</v>
      </c>
    </row>
    <row r="200" spans="1:65" s="12" customFormat="1" ht="25.9" customHeight="1">
      <c r="B200" s="177"/>
      <c r="C200" s="178"/>
      <c r="D200" s="179" t="s">
        <v>76</v>
      </c>
      <c r="E200" s="180" t="s">
        <v>10722</v>
      </c>
      <c r="F200" s="180" t="s">
        <v>10723</v>
      </c>
      <c r="G200" s="178"/>
      <c r="H200" s="178"/>
      <c r="I200" s="181"/>
      <c r="J200" s="182">
        <f>BK200</f>
        <v>0</v>
      </c>
      <c r="K200" s="178"/>
      <c r="L200" s="183"/>
      <c r="M200" s="184"/>
      <c r="N200" s="185"/>
      <c r="O200" s="185"/>
      <c r="P200" s="186">
        <f>SUM(P201:P221)</f>
        <v>0</v>
      </c>
      <c r="Q200" s="185"/>
      <c r="R200" s="186">
        <f>SUM(R201:R221)</f>
        <v>0</v>
      </c>
      <c r="S200" s="185"/>
      <c r="T200" s="187">
        <f>SUM(T201:T221)</f>
        <v>0</v>
      </c>
      <c r="AR200" s="188" t="s">
        <v>85</v>
      </c>
      <c r="AT200" s="189" t="s">
        <v>76</v>
      </c>
      <c r="AU200" s="189" t="s">
        <v>77</v>
      </c>
      <c r="AY200" s="188" t="s">
        <v>209</v>
      </c>
      <c r="BK200" s="190">
        <f>SUM(BK201:BK221)</f>
        <v>0</v>
      </c>
    </row>
    <row r="201" spans="1:65" s="2" customFormat="1" ht="55.5" customHeight="1">
      <c r="A201" s="35"/>
      <c r="B201" s="36"/>
      <c r="C201" s="193" t="s">
        <v>536</v>
      </c>
      <c r="D201" s="193" t="s">
        <v>214</v>
      </c>
      <c r="E201" s="194" t="s">
        <v>8831</v>
      </c>
      <c r="F201" s="195" t="s">
        <v>10724</v>
      </c>
      <c r="G201" s="196" t="s">
        <v>2761</v>
      </c>
      <c r="H201" s="197">
        <v>1</v>
      </c>
      <c r="I201" s="198"/>
      <c r="J201" s="199">
        <f t="shared" ref="J201:J221" si="30">ROUND(I201*H201,2)</f>
        <v>0</v>
      </c>
      <c r="K201" s="200"/>
      <c r="L201" s="40"/>
      <c r="M201" s="201" t="s">
        <v>1</v>
      </c>
      <c r="N201" s="202" t="s">
        <v>42</v>
      </c>
      <c r="O201" s="72"/>
      <c r="P201" s="203">
        <f t="shared" ref="P201:P221" si="31">O201*H201</f>
        <v>0</v>
      </c>
      <c r="Q201" s="203">
        <v>0</v>
      </c>
      <c r="R201" s="203">
        <f t="shared" ref="R201:R221" si="32">Q201*H201</f>
        <v>0</v>
      </c>
      <c r="S201" s="203">
        <v>0</v>
      </c>
      <c r="T201" s="204">
        <f t="shared" ref="T201:T221" si="33">S201*H201</f>
        <v>0</v>
      </c>
      <c r="U201" s="35"/>
      <c r="V201" s="35"/>
      <c r="W201" s="35"/>
      <c r="X201" s="35"/>
      <c r="Y201" s="35"/>
      <c r="Z201" s="35"/>
      <c r="AA201" s="35"/>
      <c r="AB201" s="35"/>
      <c r="AC201" s="35"/>
      <c r="AD201" s="35"/>
      <c r="AE201" s="35"/>
      <c r="AR201" s="205" t="s">
        <v>218</v>
      </c>
      <c r="AT201" s="205" t="s">
        <v>214</v>
      </c>
      <c r="AU201" s="205" t="s">
        <v>85</v>
      </c>
      <c r="AY201" s="18" t="s">
        <v>209</v>
      </c>
      <c r="BE201" s="206">
        <f t="shared" ref="BE201:BE221" si="34">IF(N201="základní",J201,0)</f>
        <v>0</v>
      </c>
      <c r="BF201" s="206">
        <f t="shared" ref="BF201:BF221" si="35">IF(N201="snížená",J201,0)</f>
        <v>0</v>
      </c>
      <c r="BG201" s="206">
        <f t="shared" ref="BG201:BG221" si="36">IF(N201="zákl. přenesená",J201,0)</f>
        <v>0</v>
      </c>
      <c r="BH201" s="206">
        <f t="shared" ref="BH201:BH221" si="37">IF(N201="sníž. přenesená",J201,0)</f>
        <v>0</v>
      </c>
      <c r="BI201" s="206">
        <f t="shared" ref="BI201:BI221" si="38">IF(N201="nulová",J201,0)</f>
        <v>0</v>
      </c>
      <c r="BJ201" s="18" t="s">
        <v>85</v>
      </c>
      <c r="BK201" s="206">
        <f t="shared" ref="BK201:BK221" si="39">ROUND(I201*H201,2)</f>
        <v>0</v>
      </c>
      <c r="BL201" s="18" t="s">
        <v>218</v>
      </c>
      <c r="BM201" s="205" t="s">
        <v>10725</v>
      </c>
    </row>
    <row r="202" spans="1:65" s="2" customFormat="1" ht="49.15" customHeight="1">
      <c r="A202" s="35"/>
      <c r="B202" s="36"/>
      <c r="C202" s="193" t="s">
        <v>922</v>
      </c>
      <c r="D202" s="193" t="s">
        <v>214</v>
      </c>
      <c r="E202" s="194" t="s">
        <v>8874</v>
      </c>
      <c r="F202" s="195" t="s">
        <v>10546</v>
      </c>
      <c r="G202" s="196" t="s">
        <v>2761</v>
      </c>
      <c r="H202" s="197">
        <v>6</v>
      </c>
      <c r="I202" s="198"/>
      <c r="J202" s="199">
        <f t="shared" si="30"/>
        <v>0</v>
      </c>
      <c r="K202" s="200"/>
      <c r="L202" s="40"/>
      <c r="M202" s="201" t="s">
        <v>1</v>
      </c>
      <c r="N202" s="202" t="s">
        <v>42</v>
      </c>
      <c r="O202" s="72"/>
      <c r="P202" s="203">
        <f t="shared" si="31"/>
        <v>0</v>
      </c>
      <c r="Q202" s="203">
        <v>0</v>
      </c>
      <c r="R202" s="203">
        <f t="shared" si="32"/>
        <v>0</v>
      </c>
      <c r="S202" s="203">
        <v>0</v>
      </c>
      <c r="T202" s="204">
        <f t="shared" si="33"/>
        <v>0</v>
      </c>
      <c r="U202" s="35"/>
      <c r="V202" s="35"/>
      <c r="W202" s="35"/>
      <c r="X202" s="35"/>
      <c r="Y202" s="35"/>
      <c r="Z202" s="35"/>
      <c r="AA202" s="35"/>
      <c r="AB202" s="35"/>
      <c r="AC202" s="35"/>
      <c r="AD202" s="35"/>
      <c r="AE202" s="35"/>
      <c r="AR202" s="205" t="s">
        <v>218</v>
      </c>
      <c r="AT202" s="205" t="s">
        <v>214</v>
      </c>
      <c r="AU202" s="205" t="s">
        <v>85</v>
      </c>
      <c r="AY202" s="18" t="s">
        <v>209</v>
      </c>
      <c r="BE202" s="206">
        <f t="shared" si="34"/>
        <v>0</v>
      </c>
      <c r="BF202" s="206">
        <f t="shared" si="35"/>
        <v>0</v>
      </c>
      <c r="BG202" s="206">
        <f t="shared" si="36"/>
        <v>0</v>
      </c>
      <c r="BH202" s="206">
        <f t="shared" si="37"/>
        <v>0</v>
      </c>
      <c r="BI202" s="206">
        <f t="shared" si="38"/>
        <v>0</v>
      </c>
      <c r="BJ202" s="18" t="s">
        <v>85</v>
      </c>
      <c r="BK202" s="206">
        <f t="shared" si="39"/>
        <v>0</v>
      </c>
      <c r="BL202" s="18" t="s">
        <v>218</v>
      </c>
      <c r="BM202" s="205" t="s">
        <v>10726</v>
      </c>
    </row>
    <row r="203" spans="1:65" s="2" customFormat="1" ht="49.15" customHeight="1">
      <c r="A203" s="35"/>
      <c r="B203" s="36"/>
      <c r="C203" s="193" t="s">
        <v>928</v>
      </c>
      <c r="D203" s="193" t="s">
        <v>214</v>
      </c>
      <c r="E203" s="194" t="s">
        <v>10727</v>
      </c>
      <c r="F203" s="195" t="s">
        <v>10549</v>
      </c>
      <c r="G203" s="196" t="s">
        <v>2761</v>
      </c>
      <c r="H203" s="197">
        <v>6</v>
      </c>
      <c r="I203" s="198"/>
      <c r="J203" s="199">
        <f t="shared" si="30"/>
        <v>0</v>
      </c>
      <c r="K203" s="200"/>
      <c r="L203" s="40"/>
      <c r="M203" s="201" t="s">
        <v>1</v>
      </c>
      <c r="N203" s="202" t="s">
        <v>42</v>
      </c>
      <c r="O203" s="72"/>
      <c r="P203" s="203">
        <f t="shared" si="31"/>
        <v>0</v>
      </c>
      <c r="Q203" s="203">
        <v>0</v>
      </c>
      <c r="R203" s="203">
        <f t="shared" si="32"/>
        <v>0</v>
      </c>
      <c r="S203" s="203">
        <v>0</v>
      </c>
      <c r="T203" s="204">
        <f t="shared" si="33"/>
        <v>0</v>
      </c>
      <c r="U203" s="35"/>
      <c r="V203" s="35"/>
      <c r="W203" s="35"/>
      <c r="X203" s="35"/>
      <c r="Y203" s="35"/>
      <c r="Z203" s="35"/>
      <c r="AA203" s="35"/>
      <c r="AB203" s="35"/>
      <c r="AC203" s="35"/>
      <c r="AD203" s="35"/>
      <c r="AE203" s="35"/>
      <c r="AR203" s="205" t="s">
        <v>218</v>
      </c>
      <c r="AT203" s="205" t="s">
        <v>214</v>
      </c>
      <c r="AU203" s="205" t="s">
        <v>85</v>
      </c>
      <c r="AY203" s="18" t="s">
        <v>209</v>
      </c>
      <c r="BE203" s="206">
        <f t="shared" si="34"/>
        <v>0</v>
      </c>
      <c r="BF203" s="206">
        <f t="shared" si="35"/>
        <v>0</v>
      </c>
      <c r="BG203" s="206">
        <f t="shared" si="36"/>
        <v>0</v>
      </c>
      <c r="BH203" s="206">
        <f t="shared" si="37"/>
        <v>0</v>
      </c>
      <c r="BI203" s="206">
        <f t="shared" si="38"/>
        <v>0</v>
      </c>
      <c r="BJ203" s="18" t="s">
        <v>85</v>
      </c>
      <c r="BK203" s="206">
        <f t="shared" si="39"/>
        <v>0</v>
      </c>
      <c r="BL203" s="18" t="s">
        <v>218</v>
      </c>
      <c r="BM203" s="205" t="s">
        <v>10728</v>
      </c>
    </row>
    <row r="204" spans="1:65" s="2" customFormat="1" ht="49.15" customHeight="1">
      <c r="A204" s="35"/>
      <c r="B204" s="36"/>
      <c r="C204" s="193" t="s">
        <v>951</v>
      </c>
      <c r="D204" s="193" t="s">
        <v>214</v>
      </c>
      <c r="E204" s="194" t="s">
        <v>10729</v>
      </c>
      <c r="F204" s="195" t="s">
        <v>10552</v>
      </c>
      <c r="G204" s="196" t="s">
        <v>2761</v>
      </c>
      <c r="H204" s="197">
        <v>1</v>
      </c>
      <c r="I204" s="198"/>
      <c r="J204" s="199">
        <f t="shared" si="30"/>
        <v>0</v>
      </c>
      <c r="K204" s="200"/>
      <c r="L204" s="40"/>
      <c r="M204" s="201" t="s">
        <v>1</v>
      </c>
      <c r="N204" s="202" t="s">
        <v>42</v>
      </c>
      <c r="O204" s="72"/>
      <c r="P204" s="203">
        <f t="shared" si="31"/>
        <v>0</v>
      </c>
      <c r="Q204" s="203">
        <v>0</v>
      </c>
      <c r="R204" s="203">
        <f t="shared" si="32"/>
        <v>0</v>
      </c>
      <c r="S204" s="203">
        <v>0</v>
      </c>
      <c r="T204" s="204">
        <f t="shared" si="33"/>
        <v>0</v>
      </c>
      <c r="U204" s="35"/>
      <c r="V204" s="35"/>
      <c r="W204" s="35"/>
      <c r="X204" s="35"/>
      <c r="Y204" s="35"/>
      <c r="Z204" s="35"/>
      <c r="AA204" s="35"/>
      <c r="AB204" s="35"/>
      <c r="AC204" s="35"/>
      <c r="AD204" s="35"/>
      <c r="AE204" s="35"/>
      <c r="AR204" s="205" t="s">
        <v>218</v>
      </c>
      <c r="AT204" s="205" t="s">
        <v>214</v>
      </c>
      <c r="AU204" s="205" t="s">
        <v>85</v>
      </c>
      <c r="AY204" s="18" t="s">
        <v>209</v>
      </c>
      <c r="BE204" s="206">
        <f t="shared" si="34"/>
        <v>0</v>
      </c>
      <c r="BF204" s="206">
        <f t="shared" si="35"/>
        <v>0</v>
      </c>
      <c r="BG204" s="206">
        <f t="shared" si="36"/>
        <v>0</v>
      </c>
      <c r="BH204" s="206">
        <f t="shared" si="37"/>
        <v>0</v>
      </c>
      <c r="BI204" s="206">
        <f t="shared" si="38"/>
        <v>0</v>
      </c>
      <c r="BJ204" s="18" t="s">
        <v>85</v>
      </c>
      <c r="BK204" s="206">
        <f t="shared" si="39"/>
        <v>0</v>
      </c>
      <c r="BL204" s="18" t="s">
        <v>218</v>
      </c>
      <c r="BM204" s="205" t="s">
        <v>10730</v>
      </c>
    </row>
    <row r="205" spans="1:65" s="2" customFormat="1" ht="49.15" customHeight="1">
      <c r="A205" s="35"/>
      <c r="B205" s="36"/>
      <c r="C205" s="193" t="s">
        <v>955</v>
      </c>
      <c r="D205" s="193" t="s">
        <v>214</v>
      </c>
      <c r="E205" s="194" t="s">
        <v>10731</v>
      </c>
      <c r="F205" s="195" t="s">
        <v>10628</v>
      </c>
      <c r="G205" s="196" t="s">
        <v>2761</v>
      </c>
      <c r="H205" s="197">
        <v>1</v>
      </c>
      <c r="I205" s="198"/>
      <c r="J205" s="199">
        <f t="shared" si="30"/>
        <v>0</v>
      </c>
      <c r="K205" s="200"/>
      <c r="L205" s="40"/>
      <c r="M205" s="201" t="s">
        <v>1</v>
      </c>
      <c r="N205" s="202" t="s">
        <v>42</v>
      </c>
      <c r="O205" s="72"/>
      <c r="P205" s="203">
        <f t="shared" si="31"/>
        <v>0</v>
      </c>
      <c r="Q205" s="203">
        <v>0</v>
      </c>
      <c r="R205" s="203">
        <f t="shared" si="32"/>
        <v>0</v>
      </c>
      <c r="S205" s="203">
        <v>0</v>
      </c>
      <c r="T205" s="204">
        <f t="shared" si="33"/>
        <v>0</v>
      </c>
      <c r="U205" s="35"/>
      <c r="V205" s="35"/>
      <c r="W205" s="35"/>
      <c r="X205" s="35"/>
      <c r="Y205" s="35"/>
      <c r="Z205" s="35"/>
      <c r="AA205" s="35"/>
      <c r="AB205" s="35"/>
      <c r="AC205" s="35"/>
      <c r="AD205" s="35"/>
      <c r="AE205" s="35"/>
      <c r="AR205" s="205" t="s">
        <v>218</v>
      </c>
      <c r="AT205" s="205" t="s">
        <v>214</v>
      </c>
      <c r="AU205" s="205" t="s">
        <v>85</v>
      </c>
      <c r="AY205" s="18" t="s">
        <v>209</v>
      </c>
      <c r="BE205" s="206">
        <f t="shared" si="34"/>
        <v>0</v>
      </c>
      <c r="BF205" s="206">
        <f t="shared" si="35"/>
        <v>0</v>
      </c>
      <c r="BG205" s="206">
        <f t="shared" si="36"/>
        <v>0</v>
      </c>
      <c r="BH205" s="206">
        <f t="shared" si="37"/>
        <v>0</v>
      </c>
      <c r="BI205" s="206">
        <f t="shared" si="38"/>
        <v>0</v>
      </c>
      <c r="BJ205" s="18" t="s">
        <v>85</v>
      </c>
      <c r="BK205" s="206">
        <f t="shared" si="39"/>
        <v>0</v>
      </c>
      <c r="BL205" s="18" t="s">
        <v>218</v>
      </c>
      <c r="BM205" s="205" t="s">
        <v>10732</v>
      </c>
    </row>
    <row r="206" spans="1:65" s="2" customFormat="1" ht="16.5" customHeight="1">
      <c r="A206" s="35"/>
      <c r="B206" s="36"/>
      <c r="C206" s="193" t="s">
        <v>957</v>
      </c>
      <c r="D206" s="193" t="s">
        <v>214</v>
      </c>
      <c r="E206" s="194" t="s">
        <v>10733</v>
      </c>
      <c r="F206" s="195" t="s">
        <v>10561</v>
      </c>
      <c r="G206" s="196" t="s">
        <v>2761</v>
      </c>
      <c r="H206" s="197">
        <v>14</v>
      </c>
      <c r="I206" s="198"/>
      <c r="J206" s="199">
        <f t="shared" si="30"/>
        <v>0</v>
      </c>
      <c r="K206" s="200"/>
      <c r="L206" s="40"/>
      <c r="M206" s="201" t="s">
        <v>1</v>
      </c>
      <c r="N206" s="202" t="s">
        <v>42</v>
      </c>
      <c r="O206" s="72"/>
      <c r="P206" s="203">
        <f t="shared" si="31"/>
        <v>0</v>
      </c>
      <c r="Q206" s="203">
        <v>0</v>
      </c>
      <c r="R206" s="203">
        <f t="shared" si="32"/>
        <v>0</v>
      </c>
      <c r="S206" s="203">
        <v>0</v>
      </c>
      <c r="T206" s="204">
        <f t="shared" si="33"/>
        <v>0</v>
      </c>
      <c r="U206" s="35"/>
      <c r="V206" s="35"/>
      <c r="W206" s="35"/>
      <c r="X206" s="35"/>
      <c r="Y206" s="35"/>
      <c r="Z206" s="35"/>
      <c r="AA206" s="35"/>
      <c r="AB206" s="35"/>
      <c r="AC206" s="35"/>
      <c r="AD206" s="35"/>
      <c r="AE206" s="35"/>
      <c r="AR206" s="205" t="s">
        <v>218</v>
      </c>
      <c r="AT206" s="205" t="s">
        <v>214</v>
      </c>
      <c r="AU206" s="205" t="s">
        <v>85</v>
      </c>
      <c r="AY206" s="18" t="s">
        <v>209</v>
      </c>
      <c r="BE206" s="206">
        <f t="shared" si="34"/>
        <v>0</v>
      </c>
      <c r="BF206" s="206">
        <f t="shared" si="35"/>
        <v>0</v>
      </c>
      <c r="BG206" s="206">
        <f t="shared" si="36"/>
        <v>0</v>
      </c>
      <c r="BH206" s="206">
        <f t="shared" si="37"/>
        <v>0</v>
      </c>
      <c r="BI206" s="206">
        <f t="shared" si="38"/>
        <v>0</v>
      </c>
      <c r="BJ206" s="18" t="s">
        <v>85</v>
      </c>
      <c r="BK206" s="206">
        <f t="shared" si="39"/>
        <v>0</v>
      </c>
      <c r="BL206" s="18" t="s">
        <v>218</v>
      </c>
      <c r="BM206" s="205" t="s">
        <v>10734</v>
      </c>
    </row>
    <row r="207" spans="1:65" s="2" customFormat="1" ht="16.5" customHeight="1">
      <c r="A207" s="35"/>
      <c r="B207" s="36"/>
      <c r="C207" s="193" t="s">
        <v>963</v>
      </c>
      <c r="D207" s="193" t="s">
        <v>214</v>
      </c>
      <c r="E207" s="194" t="s">
        <v>10735</v>
      </c>
      <c r="F207" s="195" t="s">
        <v>10736</v>
      </c>
      <c r="G207" s="196" t="s">
        <v>10032</v>
      </c>
      <c r="H207" s="197">
        <v>244</v>
      </c>
      <c r="I207" s="198"/>
      <c r="J207" s="199">
        <f t="shared" si="30"/>
        <v>0</v>
      </c>
      <c r="K207" s="200"/>
      <c r="L207" s="40"/>
      <c r="M207" s="201" t="s">
        <v>1</v>
      </c>
      <c r="N207" s="202" t="s">
        <v>42</v>
      </c>
      <c r="O207" s="72"/>
      <c r="P207" s="203">
        <f t="shared" si="31"/>
        <v>0</v>
      </c>
      <c r="Q207" s="203">
        <v>0</v>
      </c>
      <c r="R207" s="203">
        <f t="shared" si="32"/>
        <v>0</v>
      </c>
      <c r="S207" s="203">
        <v>0</v>
      </c>
      <c r="T207" s="204">
        <f t="shared" si="33"/>
        <v>0</v>
      </c>
      <c r="U207" s="35"/>
      <c r="V207" s="35"/>
      <c r="W207" s="35"/>
      <c r="X207" s="35"/>
      <c r="Y207" s="35"/>
      <c r="Z207" s="35"/>
      <c r="AA207" s="35"/>
      <c r="AB207" s="35"/>
      <c r="AC207" s="35"/>
      <c r="AD207" s="35"/>
      <c r="AE207" s="35"/>
      <c r="AR207" s="205" t="s">
        <v>218</v>
      </c>
      <c r="AT207" s="205" t="s">
        <v>214</v>
      </c>
      <c r="AU207" s="205" t="s">
        <v>85</v>
      </c>
      <c r="AY207" s="18" t="s">
        <v>209</v>
      </c>
      <c r="BE207" s="206">
        <f t="shared" si="34"/>
        <v>0</v>
      </c>
      <c r="BF207" s="206">
        <f t="shared" si="35"/>
        <v>0</v>
      </c>
      <c r="BG207" s="206">
        <f t="shared" si="36"/>
        <v>0</v>
      </c>
      <c r="BH207" s="206">
        <f t="shared" si="37"/>
        <v>0</v>
      </c>
      <c r="BI207" s="206">
        <f t="shared" si="38"/>
        <v>0</v>
      </c>
      <c r="BJ207" s="18" t="s">
        <v>85</v>
      </c>
      <c r="BK207" s="206">
        <f t="shared" si="39"/>
        <v>0</v>
      </c>
      <c r="BL207" s="18" t="s">
        <v>218</v>
      </c>
      <c r="BM207" s="205" t="s">
        <v>10737</v>
      </c>
    </row>
    <row r="208" spans="1:65" s="2" customFormat="1" ht="16.5" customHeight="1">
      <c r="A208" s="35"/>
      <c r="B208" s="36"/>
      <c r="C208" s="193" t="s">
        <v>965</v>
      </c>
      <c r="D208" s="193" t="s">
        <v>214</v>
      </c>
      <c r="E208" s="194" t="s">
        <v>10738</v>
      </c>
      <c r="F208" s="195" t="s">
        <v>10739</v>
      </c>
      <c r="G208" s="196" t="s">
        <v>10032</v>
      </c>
      <c r="H208" s="197">
        <v>425</v>
      </c>
      <c r="I208" s="198"/>
      <c r="J208" s="199">
        <f t="shared" si="30"/>
        <v>0</v>
      </c>
      <c r="K208" s="200"/>
      <c r="L208" s="40"/>
      <c r="M208" s="201" t="s">
        <v>1</v>
      </c>
      <c r="N208" s="202" t="s">
        <v>42</v>
      </c>
      <c r="O208" s="72"/>
      <c r="P208" s="203">
        <f t="shared" si="31"/>
        <v>0</v>
      </c>
      <c r="Q208" s="203">
        <v>0</v>
      </c>
      <c r="R208" s="203">
        <f t="shared" si="32"/>
        <v>0</v>
      </c>
      <c r="S208" s="203">
        <v>0</v>
      </c>
      <c r="T208" s="204">
        <f t="shared" si="33"/>
        <v>0</v>
      </c>
      <c r="U208" s="35"/>
      <c r="V208" s="35"/>
      <c r="W208" s="35"/>
      <c r="X208" s="35"/>
      <c r="Y208" s="35"/>
      <c r="Z208" s="35"/>
      <c r="AA208" s="35"/>
      <c r="AB208" s="35"/>
      <c r="AC208" s="35"/>
      <c r="AD208" s="35"/>
      <c r="AE208" s="35"/>
      <c r="AR208" s="205" t="s">
        <v>218</v>
      </c>
      <c r="AT208" s="205" t="s">
        <v>214</v>
      </c>
      <c r="AU208" s="205" t="s">
        <v>85</v>
      </c>
      <c r="AY208" s="18" t="s">
        <v>209</v>
      </c>
      <c r="BE208" s="206">
        <f t="shared" si="34"/>
        <v>0</v>
      </c>
      <c r="BF208" s="206">
        <f t="shared" si="35"/>
        <v>0</v>
      </c>
      <c r="BG208" s="206">
        <f t="shared" si="36"/>
        <v>0</v>
      </c>
      <c r="BH208" s="206">
        <f t="shared" si="37"/>
        <v>0</v>
      </c>
      <c r="BI208" s="206">
        <f t="shared" si="38"/>
        <v>0</v>
      </c>
      <c r="BJ208" s="18" t="s">
        <v>85</v>
      </c>
      <c r="BK208" s="206">
        <f t="shared" si="39"/>
        <v>0</v>
      </c>
      <c r="BL208" s="18" t="s">
        <v>218</v>
      </c>
      <c r="BM208" s="205" t="s">
        <v>10740</v>
      </c>
    </row>
    <row r="209" spans="1:65" s="2" customFormat="1" ht="16.5" customHeight="1">
      <c r="A209" s="35"/>
      <c r="B209" s="36"/>
      <c r="C209" s="193" t="s">
        <v>969</v>
      </c>
      <c r="D209" s="193" t="s">
        <v>214</v>
      </c>
      <c r="E209" s="194" t="s">
        <v>10741</v>
      </c>
      <c r="F209" s="195" t="s">
        <v>10742</v>
      </c>
      <c r="G209" s="196" t="s">
        <v>10032</v>
      </c>
      <c r="H209" s="197">
        <v>139</v>
      </c>
      <c r="I209" s="198"/>
      <c r="J209" s="199">
        <f t="shared" si="30"/>
        <v>0</v>
      </c>
      <c r="K209" s="200"/>
      <c r="L209" s="40"/>
      <c r="M209" s="201" t="s">
        <v>1</v>
      </c>
      <c r="N209" s="202" t="s">
        <v>42</v>
      </c>
      <c r="O209" s="72"/>
      <c r="P209" s="203">
        <f t="shared" si="31"/>
        <v>0</v>
      </c>
      <c r="Q209" s="203">
        <v>0</v>
      </c>
      <c r="R209" s="203">
        <f t="shared" si="32"/>
        <v>0</v>
      </c>
      <c r="S209" s="203">
        <v>0</v>
      </c>
      <c r="T209" s="204">
        <f t="shared" si="33"/>
        <v>0</v>
      </c>
      <c r="U209" s="35"/>
      <c r="V209" s="35"/>
      <c r="W209" s="35"/>
      <c r="X209" s="35"/>
      <c r="Y209" s="35"/>
      <c r="Z209" s="35"/>
      <c r="AA209" s="35"/>
      <c r="AB209" s="35"/>
      <c r="AC209" s="35"/>
      <c r="AD209" s="35"/>
      <c r="AE209" s="35"/>
      <c r="AR209" s="205" t="s">
        <v>218</v>
      </c>
      <c r="AT209" s="205" t="s">
        <v>214</v>
      </c>
      <c r="AU209" s="205" t="s">
        <v>85</v>
      </c>
      <c r="AY209" s="18" t="s">
        <v>209</v>
      </c>
      <c r="BE209" s="206">
        <f t="shared" si="34"/>
        <v>0</v>
      </c>
      <c r="BF209" s="206">
        <f t="shared" si="35"/>
        <v>0</v>
      </c>
      <c r="BG209" s="206">
        <f t="shared" si="36"/>
        <v>0</v>
      </c>
      <c r="BH209" s="206">
        <f t="shared" si="37"/>
        <v>0</v>
      </c>
      <c r="BI209" s="206">
        <f t="shared" si="38"/>
        <v>0</v>
      </c>
      <c r="BJ209" s="18" t="s">
        <v>85</v>
      </c>
      <c r="BK209" s="206">
        <f t="shared" si="39"/>
        <v>0</v>
      </c>
      <c r="BL209" s="18" t="s">
        <v>218</v>
      </c>
      <c r="BM209" s="205" t="s">
        <v>10743</v>
      </c>
    </row>
    <row r="210" spans="1:65" s="2" customFormat="1" ht="16.5" customHeight="1">
      <c r="A210" s="35"/>
      <c r="B210" s="36"/>
      <c r="C210" s="193" t="s">
        <v>980</v>
      </c>
      <c r="D210" s="193" t="s">
        <v>214</v>
      </c>
      <c r="E210" s="194" t="s">
        <v>10744</v>
      </c>
      <c r="F210" s="195" t="s">
        <v>10745</v>
      </c>
      <c r="G210" s="196" t="s">
        <v>10032</v>
      </c>
      <c r="H210" s="197">
        <v>210</v>
      </c>
      <c r="I210" s="198"/>
      <c r="J210" s="199">
        <f t="shared" si="30"/>
        <v>0</v>
      </c>
      <c r="K210" s="200"/>
      <c r="L210" s="40"/>
      <c r="M210" s="201" t="s">
        <v>1</v>
      </c>
      <c r="N210" s="202" t="s">
        <v>42</v>
      </c>
      <c r="O210" s="72"/>
      <c r="P210" s="203">
        <f t="shared" si="31"/>
        <v>0</v>
      </c>
      <c r="Q210" s="203">
        <v>0</v>
      </c>
      <c r="R210" s="203">
        <f t="shared" si="32"/>
        <v>0</v>
      </c>
      <c r="S210" s="203">
        <v>0</v>
      </c>
      <c r="T210" s="204">
        <f t="shared" si="33"/>
        <v>0</v>
      </c>
      <c r="U210" s="35"/>
      <c r="V210" s="35"/>
      <c r="W210" s="35"/>
      <c r="X210" s="35"/>
      <c r="Y210" s="35"/>
      <c r="Z210" s="35"/>
      <c r="AA210" s="35"/>
      <c r="AB210" s="35"/>
      <c r="AC210" s="35"/>
      <c r="AD210" s="35"/>
      <c r="AE210" s="35"/>
      <c r="AR210" s="205" t="s">
        <v>218</v>
      </c>
      <c r="AT210" s="205" t="s">
        <v>214</v>
      </c>
      <c r="AU210" s="205" t="s">
        <v>85</v>
      </c>
      <c r="AY210" s="18" t="s">
        <v>209</v>
      </c>
      <c r="BE210" s="206">
        <f t="shared" si="34"/>
        <v>0</v>
      </c>
      <c r="BF210" s="206">
        <f t="shared" si="35"/>
        <v>0</v>
      </c>
      <c r="BG210" s="206">
        <f t="shared" si="36"/>
        <v>0</v>
      </c>
      <c r="BH210" s="206">
        <f t="shared" si="37"/>
        <v>0</v>
      </c>
      <c r="BI210" s="206">
        <f t="shared" si="38"/>
        <v>0</v>
      </c>
      <c r="BJ210" s="18" t="s">
        <v>85</v>
      </c>
      <c r="BK210" s="206">
        <f t="shared" si="39"/>
        <v>0</v>
      </c>
      <c r="BL210" s="18" t="s">
        <v>218</v>
      </c>
      <c r="BM210" s="205" t="s">
        <v>10746</v>
      </c>
    </row>
    <row r="211" spans="1:65" s="2" customFormat="1" ht="16.5" customHeight="1">
      <c r="A211" s="35"/>
      <c r="B211" s="36"/>
      <c r="C211" s="193" t="s">
        <v>984</v>
      </c>
      <c r="D211" s="193" t="s">
        <v>214</v>
      </c>
      <c r="E211" s="194" t="s">
        <v>10747</v>
      </c>
      <c r="F211" s="195" t="s">
        <v>10748</v>
      </c>
      <c r="G211" s="196" t="s">
        <v>10032</v>
      </c>
      <c r="H211" s="197">
        <v>30</v>
      </c>
      <c r="I211" s="198"/>
      <c r="J211" s="199">
        <f t="shared" si="30"/>
        <v>0</v>
      </c>
      <c r="K211" s="200"/>
      <c r="L211" s="40"/>
      <c r="M211" s="201" t="s">
        <v>1</v>
      </c>
      <c r="N211" s="202" t="s">
        <v>42</v>
      </c>
      <c r="O211" s="72"/>
      <c r="P211" s="203">
        <f t="shared" si="31"/>
        <v>0</v>
      </c>
      <c r="Q211" s="203">
        <v>0</v>
      </c>
      <c r="R211" s="203">
        <f t="shared" si="32"/>
        <v>0</v>
      </c>
      <c r="S211" s="203">
        <v>0</v>
      </c>
      <c r="T211" s="204">
        <f t="shared" si="33"/>
        <v>0</v>
      </c>
      <c r="U211" s="35"/>
      <c r="V211" s="35"/>
      <c r="W211" s="35"/>
      <c r="X211" s="35"/>
      <c r="Y211" s="35"/>
      <c r="Z211" s="35"/>
      <c r="AA211" s="35"/>
      <c r="AB211" s="35"/>
      <c r="AC211" s="35"/>
      <c r="AD211" s="35"/>
      <c r="AE211" s="35"/>
      <c r="AR211" s="205" t="s">
        <v>218</v>
      </c>
      <c r="AT211" s="205" t="s">
        <v>214</v>
      </c>
      <c r="AU211" s="205" t="s">
        <v>85</v>
      </c>
      <c r="AY211" s="18" t="s">
        <v>209</v>
      </c>
      <c r="BE211" s="206">
        <f t="shared" si="34"/>
        <v>0</v>
      </c>
      <c r="BF211" s="206">
        <f t="shared" si="35"/>
        <v>0</v>
      </c>
      <c r="BG211" s="206">
        <f t="shared" si="36"/>
        <v>0</v>
      </c>
      <c r="BH211" s="206">
        <f t="shared" si="37"/>
        <v>0</v>
      </c>
      <c r="BI211" s="206">
        <f t="shared" si="38"/>
        <v>0</v>
      </c>
      <c r="BJ211" s="18" t="s">
        <v>85</v>
      </c>
      <c r="BK211" s="206">
        <f t="shared" si="39"/>
        <v>0</v>
      </c>
      <c r="BL211" s="18" t="s">
        <v>218</v>
      </c>
      <c r="BM211" s="205" t="s">
        <v>10749</v>
      </c>
    </row>
    <row r="212" spans="1:65" s="2" customFormat="1" ht="16.5" customHeight="1">
      <c r="A212" s="35"/>
      <c r="B212" s="36"/>
      <c r="C212" s="193" t="s">
        <v>988</v>
      </c>
      <c r="D212" s="193" t="s">
        <v>214</v>
      </c>
      <c r="E212" s="194" t="s">
        <v>10750</v>
      </c>
      <c r="F212" s="195" t="s">
        <v>10751</v>
      </c>
      <c r="G212" s="196" t="s">
        <v>10032</v>
      </c>
      <c r="H212" s="197">
        <v>47</v>
      </c>
      <c r="I212" s="198"/>
      <c r="J212" s="199">
        <f t="shared" si="30"/>
        <v>0</v>
      </c>
      <c r="K212" s="200"/>
      <c r="L212" s="40"/>
      <c r="M212" s="201" t="s">
        <v>1</v>
      </c>
      <c r="N212" s="202" t="s">
        <v>42</v>
      </c>
      <c r="O212" s="72"/>
      <c r="P212" s="203">
        <f t="shared" si="31"/>
        <v>0</v>
      </c>
      <c r="Q212" s="203">
        <v>0</v>
      </c>
      <c r="R212" s="203">
        <f t="shared" si="32"/>
        <v>0</v>
      </c>
      <c r="S212" s="203">
        <v>0</v>
      </c>
      <c r="T212" s="204">
        <f t="shared" si="33"/>
        <v>0</v>
      </c>
      <c r="U212" s="35"/>
      <c r="V212" s="35"/>
      <c r="W212" s="35"/>
      <c r="X212" s="35"/>
      <c r="Y212" s="35"/>
      <c r="Z212" s="35"/>
      <c r="AA212" s="35"/>
      <c r="AB212" s="35"/>
      <c r="AC212" s="35"/>
      <c r="AD212" s="35"/>
      <c r="AE212" s="35"/>
      <c r="AR212" s="205" t="s">
        <v>218</v>
      </c>
      <c r="AT212" s="205" t="s">
        <v>214</v>
      </c>
      <c r="AU212" s="205" t="s">
        <v>85</v>
      </c>
      <c r="AY212" s="18" t="s">
        <v>209</v>
      </c>
      <c r="BE212" s="206">
        <f t="shared" si="34"/>
        <v>0</v>
      </c>
      <c r="BF212" s="206">
        <f t="shared" si="35"/>
        <v>0</v>
      </c>
      <c r="BG212" s="206">
        <f t="shared" si="36"/>
        <v>0</v>
      </c>
      <c r="BH212" s="206">
        <f t="shared" si="37"/>
        <v>0</v>
      </c>
      <c r="BI212" s="206">
        <f t="shared" si="38"/>
        <v>0</v>
      </c>
      <c r="BJ212" s="18" t="s">
        <v>85</v>
      </c>
      <c r="BK212" s="206">
        <f t="shared" si="39"/>
        <v>0</v>
      </c>
      <c r="BL212" s="18" t="s">
        <v>218</v>
      </c>
      <c r="BM212" s="205" t="s">
        <v>10752</v>
      </c>
    </row>
    <row r="213" spans="1:65" s="2" customFormat="1" ht="16.5" customHeight="1">
      <c r="A213" s="35"/>
      <c r="B213" s="36"/>
      <c r="C213" s="193" t="s">
        <v>992</v>
      </c>
      <c r="D213" s="193" t="s">
        <v>214</v>
      </c>
      <c r="E213" s="194" t="s">
        <v>10753</v>
      </c>
      <c r="F213" s="195" t="s">
        <v>10585</v>
      </c>
      <c r="G213" s="196" t="s">
        <v>2761</v>
      </c>
      <c r="H213" s="197">
        <v>24</v>
      </c>
      <c r="I213" s="198"/>
      <c r="J213" s="199">
        <f t="shared" si="30"/>
        <v>0</v>
      </c>
      <c r="K213" s="200"/>
      <c r="L213" s="40"/>
      <c r="M213" s="201" t="s">
        <v>1</v>
      </c>
      <c r="N213" s="202" t="s">
        <v>42</v>
      </c>
      <c r="O213" s="72"/>
      <c r="P213" s="203">
        <f t="shared" si="31"/>
        <v>0</v>
      </c>
      <c r="Q213" s="203">
        <v>0</v>
      </c>
      <c r="R213" s="203">
        <f t="shared" si="32"/>
        <v>0</v>
      </c>
      <c r="S213" s="203">
        <v>0</v>
      </c>
      <c r="T213" s="204">
        <f t="shared" si="33"/>
        <v>0</v>
      </c>
      <c r="U213" s="35"/>
      <c r="V213" s="35"/>
      <c r="W213" s="35"/>
      <c r="X213" s="35"/>
      <c r="Y213" s="35"/>
      <c r="Z213" s="35"/>
      <c r="AA213" s="35"/>
      <c r="AB213" s="35"/>
      <c r="AC213" s="35"/>
      <c r="AD213" s="35"/>
      <c r="AE213" s="35"/>
      <c r="AR213" s="205" t="s">
        <v>218</v>
      </c>
      <c r="AT213" s="205" t="s">
        <v>214</v>
      </c>
      <c r="AU213" s="205" t="s">
        <v>85</v>
      </c>
      <c r="AY213" s="18" t="s">
        <v>209</v>
      </c>
      <c r="BE213" s="206">
        <f t="shared" si="34"/>
        <v>0</v>
      </c>
      <c r="BF213" s="206">
        <f t="shared" si="35"/>
        <v>0</v>
      </c>
      <c r="BG213" s="206">
        <f t="shared" si="36"/>
        <v>0</v>
      </c>
      <c r="BH213" s="206">
        <f t="shared" si="37"/>
        <v>0</v>
      </c>
      <c r="BI213" s="206">
        <f t="shared" si="38"/>
        <v>0</v>
      </c>
      <c r="BJ213" s="18" t="s">
        <v>85</v>
      </c>
      <c r="BK213" s="206">
        <f t="shared" si="39"/>
        <v>0</v>
      </c>
      <c r="BL213" s="18" t="s">
        <v>218</v>
      </c>
      <c r="BM213" s="205" t="s">
        <v>10754</v>
      </c>
    </row>
    <row r="214" spans="1:65" s="2" customFormat="1" ht="16.5" customHeight="1">
      <c r="A214" s="35"/>
      <c r="B214" s="36"/>
      <c r="C214" s="193" t="s">
        <v>997</v>
      </c>
      <c r="D214" s="193" t="s">
        <v>214</v>
      </c>
      <c r="E214" s="194" t="s">
        <v>10755</v>
      </c>
      <c r="F214" s="195" t="s">
        <v>10588</v>
      </c>
      <c r="G214" s="196" t="s">
        <v>2761</v>
      </c>
      <c r="H214" s="197">
        <v>2</v>
      </c>
      <c r="I214" s="198"/>
      <c r="J214" s="199">
        <f t="shared" si="30"/>
        <v>0</v>
      </c>
      <c r="K214" s="200"/>
      <c r="L214" s="40"/>
      <c r="M214" s="201" t="s">
        <v>1</v>
      </c>
      <c r="N214" s="202" t="s">
        <v>42</v>
      </c>
      <c r="O214" s="72"/>
      <c r="P214" s="203">
        <f t="shared" si="31"/>
        <v>0</v>
      </c>
      <c r="Q214" s="203">
        <v>0</v>
      </c>
      <c r="R214" s="203">
        <f t="shared" si="32"/>
        <v>0</v>
      </c>
      <c r="S214" s="203">
        <v>0</v>
      </c>
      <c r="T214" s="204">
        <f t="shared" si="33"/>
        <v>0</v>
      </c>
      <c r="U214" s="35"/>
      <c r="V214" s="35"/>
      <c r="W214" s="35"/>
      <c r="X214" s="35"/>
      <c r="Y214" s="35"/>
      <c r="Z214" s="35"/>
      <c r="AA214" s="35"/>
      <c r="AB214" s="35"/>
      <c r="AC214" s="35"/>
      <c r="AD214" s="35"/>
      <c r="AE214" s="35"/>
      <c r="AR214" s="205" t="s">
        <v>218</v>
      </c>
      <c r="AT214" s="205" t="s">
        <v>214</v>
      </c>
      <c r="AU214" s="205" t="s">
        <v>85</v>
      </c>
      <c r="AY214" s="18" t="s">
        <v>209</v>
      </c>
      <c r="BE214" s="206">
        <f t="shared" si="34"/>
        <v>0</v>
      </c>
      <c r="BF214" s="206">
        <f t="shared" si="35"/>
        <v>0</v>
      </c>
      <c r="BG214" s="206">
        <f t="shared" si="36"/>
        <v>0</v>
      </c>
      <c r="BH214" s="206">
        <f t="shared" si="37"/>
        <v>0</v>
      </c>
      <c r="BI214" s="206">
        <f t="shared" si="38"/>
        <v>0</v>
      </c>
      <c r="BJ214" s="18" t="s">
        <v>85</v>
      </c>
      <c r="BK214" s="206">
        <f t="shared" si="39"/>
        <v>0</v>
      </c>
      <c r="BL214" s="18" t="s">
        <v>218</v>
      </c>
      <c r="BM214" s="205" t="s">
        <v>10756</v>
      </c>
    </row>
    <row r="215" spans="1:65" s="2" customFormat="1" ht="16.5" customHeight="1">
      <c r="A215" s="35"/>
      <c r="B215" s="36"/>
      <c r="C215" s="193" t="s">
        <v>1002</v>
      </c>
      <c r="D215" s="193" t="s">
        <v>214</v>
      </c>
      <c r="E215" s="194" t="s">
        <v>10757</v>
      </c>
      <c r="F215" s="195" t="s">
        <v>10758</v>
      </c>
      <c r="G215" s="196" t="s">
        <v>2761</v>
      </c>
      <c r="H215" s="197">
        <v>1</v>
      </c>
      <c r="I215" s="198"/>
      <c r="J215" s="199">
        <f t="shared" si="30"/>
        <v>0</v>
      </c>
      <c r="K215" s="200"/>
      <c r="L215" s="40"/>
      <c r="M215" s="201" t="s">
        <v>1</v>
      </c>
      <c r="N215" s="202" t="s">
        <v>42</v>
      </c>
      <c r="O215" s="72"/>
      <c r="P215" s="203">
        <f t="shared" si="31"/>
        <v>0</v>
      </c>
      <c r="Q215" s="203">
        <v>0</v>
      </c>
      <c r="R215" s="203">
        <f t="shared" si="32"/>
        <v>0</v>
      </c>
      <c r="S215" s="203">
        <v>0</v>
      </c>
      <c r="T215" s="204">
        <f t="shared" si="33"/>
        <v>0</v>
      </c>
      <c r="U215" s="35"/>
      <c r="V215" s="35"/>
      <c r="W215" s="35"/>
      <c r="X215" s="35"/>
      <c r="Y215" s="35"/>
      <c r="Z215" s="35"/>
      <c r="AA215" s="35"/>
      <c r="AB215" s="35"/>
      <c r="AC215" s="35"/>
      <c r="AD215" s="35"/>
      <c r="AE215" s="35"/>
      <c r="AR215" s="205" t="s">
        <v>218</v>
      </c>
      <c r="AT215" s="205" t="s">
        <v>214</v>
      </c>
      <c r="AU215" s="205" t="s">
        <v>85</v>
      </c>
      <c r="AY215" s="18" t="s">
        <v>209</v>
      </c>
      <c r="BE215" s="206">
        <f t="shared" si="34"/>
        <v>0</v>
      </c>
      <c r="BF215" s="206">
        <f t="shared" si="35"/>
        <v>0</v>
      </c>
      <c r="BG215" s="206">
        <f t="shared" si="36"/>
        <v>0</v>
      </c>
      <c r="BH215" s="206">
        <f t="shared" si="37"/>
        <v>0</v>
      </c>
      <c r="BI215" s="206">
        <f t="shared" si="38"/>
        <v>0</v>
      </c>
      <c r="BJ215" s="18" t="s">
        <v>85</v>
      </c>
      <c r="BK215" s="206">
        <f t="shared" si="39"/>
        <v>0</v>
      </c>
      <c r="BL215" s="18" t="s">
        <v>218</v>
      </c>
      <c r="BM215" s="205" t="s">
        <v>10759</v>
      </c>
    </row>
    <row r="216" spans="1:65" s="2" customFormat="1" ht="16.5" customHeight="1">
      <c r="A216" s="35"/>
      <c r="B216" s="36"/>
      <c r="C216" s="193" t="s">
        <v>1006</v>
      </c>
      <c r="D216" s="193" t="s">
        <v>214</v>
      </c>
      <c r="E216" s="194" t="s">
        <v>10760</v>
      </c>
      <c r="F216" s="195" t="s">
        <v>10594</v>
      </c>
      <c r="G216" s="196" t="s">
        <v>2761</v>
      </c>
      <c r="H216" s="197">
        <v>1</v>
      </c>
      <c r="I216" s="198"/>
      <c r="J216" s="199">
        <f t="shared" si="30"/>
        <v>0</v>
      </c>
      <c r="K216" s="200"/>
      <c r="L216" s="40"/>
      <c r="M216" s="201" t="s">
        <v>1</v>
      </c>
      <c r="N216" s="202" t="s">
        <v>42</v>
      </c>
      <c r="O216" s="72"/>
      <c r="P216" s="203">
        <f t="shared" si="31"/>
        <v>0</v>
      </c>
      <c r="Q216" s="203">
        <v>0</v>
      </c>
      <c r="R216" s="203">
        <f t="shared" si="32"/>
        <v>0</v>
      </c>
      <c r="S216" s="203">
        <v>0</v>
      </c>
      <c r="T216" s="204">
        <f t="shared" si="33"/>
        <v>0</v>
      </c>
      <c r="U216" s="35"/>
      <c r="V216" s="35"/>
      <c r="W216" s="35"/>
      <c r="X216" s="35"/>
      <c r="Y216" s="35"/>
      <c r="Z216" s="35"/>
      <c r="AA216" s="35"/>
      <c r="AB216" s="35"/>
      <c r="AC216" s="35"/>
      <c r="AD216" s="35"/>
      <c r="AE216" s="35"/>
      <c r="AR216" s="205" t="s">
        <v>218</v>
      </c>
      <c r="AT216" s="205" t="s">
        <v>214</v>
      </c>
      <c r="AU216" s="205" t="s">
        <v>85</v>
      </c>
      <c r="AY216" s="18" t="s">
        <v>209</v>
      </c>
      <c r="BE216" s="206">
        <f t="shared" si="34"/>
        <v>0</v>
      </c>
      <c r="BF216" s="206">
        <f t="shared" si="35"/>
        <v>0</v>
      </c>
      <c r="BG216" s="206">
        <f t="shared" si="36"/>
        <v>0</v>
      </c>
      <c r="BH216" s="206">
        <f t="shared" si="37"/>
        <v>0</v>
      </c>
      <c r="BI216" s="206">
        <f t="shared" si="38"/>
        <v>0</v>
      </c>
      <c r="BJ216" s="18" t="s">
        <v>85</v>
      </c>
      <c r="BK216" s="206">
        <f t="shared" si="39"/>
        <v>0</v>
      </c>
      <c r="BL216" s="18" t="s">
        <v>218</v>
      </c>
      <c r="BM216" s="205" t="s">
        <v>10761</v>
      </c>
    </row>
    <row r="217" spans="1:65" s="2" customFormat="1" ht="16.5" customHeight="1">
      <c r="A217" s="35"/>
      <c r="B217" s="36"/>
      <c r="C217" s="193" t="s">
        <v>1010</v>
      </c>
      <c r="D217" s="193" t="s">
        <v>214</v>
      </c>
      <c r="E217" s="194" t="s">
        <v>10762</v>
      </c>
      <c r="F217" s="195" t="s">
        <v>10600</v>
      </c>
      <c r="G217" s="196" t="s">
        <v>2761</v>
      </c>
      <c r="H217" s="197">
        <v>14</v>
      </c>
      <c r="I217" s="198"/>
      <c r="J217" s="199">
        <f t="shared" si="30"/>
        <v>0</v>
      </c>
      <c r="K217" s="200"/>
      <c r="L217" s="40"/>
      <c r="M217" s="201" t="s">
        <v>1</v>
      </c>
      <c r="N217" s="202" t="s">
        <v>42</v>
      </c>
      <c r="O217" s="72"/>
      <c r="P217" s="203">
        <f t="shared" si="31"/>
        <v>0</v>
      </c>
      <c r="Q217" s="203">
        <v>0</v>
      </c>
      <c r="R217" s="203">
        <f t="shared" si="32"/>
        <v>0</v>
      </c>
      <c r="S217" s="203">
        <v>0</v>
      </c>
      <c r="T217" s="204">
        <f t="shared" si="33"/>
        <v>0</v>
      </c>
      <c r="U217" s="35"/>
      <c r="V217" s="35"/>
      <c r="W217" s="35"/>
      <c r="X217" s="35"/>
      <c r="Y217" s="35"/>
      <c r="Z217" s="35"/>
      <c r="AA217" s="35"/>
      <c r="AB217" s="35"/>
      <c r="AC217" s="35"/>
      <c r="AD217" s="35"/>
      <c r="AE217" s="35"/>
      <c r="AR217" s="205" t="s">
        <v>218</v>
      </c>
      <c r="AT217" s="205" t="s">
        <v>214</v>
      </c>
      <c r="AU217" s="205" t="s">
        <v>85</v>
      </c>
      <c r="AY217" s="18" t="s">
        <v>209</v>
      </c>
      <c r="BE217" s="206">
        <f t="shared" si="34"/>
        <v>0</v>
      </c>
      <c r="BF217" s="206">
        <f t="shared" si="35"/>
        <v>0</v>
      </c>
      <c r="BG217" s="206">
        <f t="shared" si="36"/>
        <v>0</v>
      </c>
      <c r="BH217" s="206">
        <f t="shared" si="37"/>
        <v>0</v>
      </c>
      <c r="BI217" s="206">
        <f t="shared" si="38"/>
        <v>0</v>
      </c>
      <c r="BJ217" s="18" t="s">
        <v>85</v>
      </c>
      <c r="BK217" s="206">
        <f t="shared" si="39"/>
        <v>0</v>
      </c>
      <c r="BL217" s="18" t="s">
        <v>218</v>
      </c>
      <c r="BM217" s="205" t="s">
        <v>10763</v>
      </c>
    </row>
    <row r="218" spans="1:65" s="2" customFormat="1" ht="16.5" customHeight="1">
      <c r="A218" s="35"/>
      <c r="B218" s="36"/>
      <c r="C218" s="193" t="s">
        <v>1014</v>
      </c>
      <c r="D218" s="193" t="s">
        <v>214</v>
      </c>
      <c r="E218" s="194" t="s">
        <v>10764</v>
      </c>
      <c r="F218" s="195" t="s">
        <v>10603</v>
      </c>
      <c r="G218" s="196" t="s">
        <v>2761</v>
      </c>
      <c r="H218" s="197">
        <v>0</v>
      </c>
      <c r="I218" s="198"/>
      <c r="J218" s="199">
        <f t="shared" si="30"/>
        <v>0</v>
      </c>
      <c r="K218" s="200"/>
      <c r="L218" s="40"/>
      <c r="M218" s="201" t="s">
        <v>1</v>
      </c>
      <c r="N218" s="202" t="s">
        <v>42</v>
      </c>
      <c r="O218" s="72"/>
      <c r="P218" s="203">
        <f t="shared" si="31"/>
        <v>0</v>
      </c>
      <c r="Q218" s="203">
        <v>0</v>
      </c>
      <c r="R218" s="203">
        <f t="shared" si="32"/>
        <v>0</v>
      </c>
      <c r="S218" s="203">
        <v>0</v>
      </c>
      <c r="T218" s="204">
        <f t="shared" si="33"/>
        <v>0</v>
      </c>
      <c r="U218" s="35"/>
      <c r="V218" s="35"/>
      <c r="W218" s="35"/>
      <c r="X218" s="35"/>
      <c r="Y218" s="35"/>
      <c r="Z218" s="35"/>
      <c r="AA218" s="35"/>
      <c r="AB218" s="35"/>
      <c r="AC218" s="35"/>
      <c r="AD218" s="35"/>
      <c r="AE218" s="35"/>
      <c r="AR218" s="205" t="s">
        <v>218</v>
      </c>
      <c r="AT218" s="205" t="s">
        <v>214</v>
      </c>
      <c r="AU218" s="205" t="s">
        <v>85</v>
      </c>
      <c r="AY218" s="18" t="s">
        <v>209</v>
      </c>
      <c r="BE218" s="206">
        <f t="shared" si="34"/>
        <v>0</v>
      </c>
      <c r="BF218" s="206">
        <f t="shared" si="35"/>
        <v>0</v>
      </c>
      <c r="BG218" s="206">
        <f t="shared" si="36"/>
        <v>0</v>
      </c>
      <c r="BH218" s="206">
        <f t="shared" si="37"/>
        <v>0</v>
      </c>
      <c r="BI218" s="206">
        <f t="shared" si="38"/>
        <v>0</v>
      </c>
      <c r="BJ218" s="18" t="s">
        <v>85</v>
      </c>
      <c r="BK218" s="206">
        <f t="shared" si="39"/>
        <v>0</v>
      </c>
      <c r="BL218" s="18" t="s">
        <v>218</v>
      </c>
      <c r="BM218" s="205" t="s">
        <v>10765</v>
      </c>
    </row>
    <row r="219" spans="1:65" s="2" customFormat="1" ht="16.5" customHeight="1">
      <c r="A219" s="35"/>
      <c r="B219" s="36"/>
      <c r="C219" s="193" t="s">
        <v>1018</v>
      </c>
      <c r="D219" s="193" t="s">
        <v>214</v>
      </c>
      <c r="E219" s="194" t="s">
        <v>10766</v>
      </c>
      <c r="F219" s="195" t="s">
        <v>10606</v>
      </c>
      <c r="G219" s="196" t="s">
        <v>586</v>
      </c>
      <c r="H219" s="197">
        <v>31</v>
      </c>
      <c r="I219" s="198"/>
      <c r="J219" s="199">
        <f t="shared" si="30"/>
        <v>0</v>
      </c>
      <c r="K219" s="200"/>
      <c r="L219" s="40"/>
      <c r="M219" s="201" t="s">
        <v>1</v>
      </c>
      <c r="N219" s="202" t="s">
        <v>42</v>
      </c>
      <c r="O219" s="72"/>
      <c r="P219" s="203">
        <f t="shared" si="31"/>
        <v>0</v>
      </c>
      <c r="Q219" s="203">
        <v>0</v>
      </c>
      <c r="R219" s="203">
        <f t="shared" si="32"/>
        <v>0</v>
      </c>
      <c r="S219" s="203">
        <v>0</v>
      </c>
      <c r="T219" s="204">
        <f t="shared" si="33"/>
        <v>0</v>
      </c>
      <c r="U219" s="35"/>
      <c r="V219" s="35"/>
      <c r="W219" s="35"/>
      <c r="X219" s="35"/>
      <c r="Y219" s="35"/>
      <c r="Z219" s="35"/>
      <c r="AA219" s="35"/>
      <c r="AB219" s="35"/>
      <c r="AC219" s="35"/>
      <c r="AD219" s="35"/>
      <c r="AE219" s="35"/>
      <c r="AR219" s="205" t="s">
        <v>218</v>
      </c>
      <c r="AT219" s="205" t="s">
        <v>214</v>
      </c>
      <c r="AU219" s="205" t="s">
        <v>85</v>
      </c>
      <c r="AY219" s="18" t="s">
        <v>209</v>
      </c>
      <c r="BE219" s="206">
        <f t="shared" si="34"/>
        <v>0</v>
      </c>
      <c r="BF219" s="206">
        <f t="shared" si="35"/>
        <v>0</v>
      </c>
      <c r="BG219" s="206">
        <f t="shared" si="36"/>
        <v>0</v>
      </c>
      <c r="BH219" s="206">
        <f t="shared" si="37"/>
        <v>0</v>
      </c>
      <c r="BI219" s="206">
        <f t="shared" si="38"/>
        <v>0</v>
      </c>
      <c r="BJ219" s="18" t="s">
        <v>85</v>
      </c>
      <c r="BK219" s="206">
        <f t="shared" si="39"/>
        <v>0</v>
      </c>
      <c r="BL219" s="18" t="s">
        <v>218</v>
      </c>
      <c r="BM219" s="205" t="s">
        <v>10767</v>
      </c>
    </row>
    <row r="220" spans="1:65" s="2" customFormat="1" ht="16.5" customHeight="1">
      <c r="A220" s="35"/>
      <c r="B220" s="36"/>
      <c r="C220" s="193" t="s">
        <v>212</v>
      </c>
      <c r="D220" s="193" t="s">
        <v>214</v>
      </c>
      <c r="E220" s="194" t="s">
        <v>10768</v>
      </c>
      <c r="F220" s="195" t="s">
        <v>10609</v>
      </c>
      <c r="G220" s="196" t="s">
        <v>2761</v>
      </c>
      <c r="H220" s="197">
        <v>28</v>
      </c>
      <c r="I220" s="198"/>
      <c r="J220" s="199">
        <f t="shared" si="30"/>
        <v>0</v>
      </c>
      <c r="K220" s="200"/>
      <c r="L220" s="40"/>
      <c r="M220" s="201" t="s">
        <v>1</v>
      </c>
      <c r="N220" s="202" t="s">
        <v>42</v>
      </c>
      <c r="O220" s="72"/>
      <c r="P220" s="203">
        <f t="shared" si="31"/>
        <v>0</v>
      </c>
      <c r="Q220" s="203">
        <v>0</v>
      </c>
      <c r="R220" s="203">
        <f t="shared" si="32"/>
        <v>0</v>
      </c>
      <c r="S220" s="203">
        <v>0</v>
      </c>
      <c r="T220" s="204">
        <f t="shared" si="33"/>
        <v>0</v>
      </c>
      <c r="U220" s="35"/>
      <c r="V220" s="35"/>
      <c r="W220" s="35"/>
      <c r="X220" s="35"/>
      <c r="Y220" s="35"/>
      <c r="Z220" s="35"/>
      <c r="AA220" s="35"/>
      <c r="AB220" s="35"/>
      <c r="AC220" s="35"/>
      <c r="AD220" s="35"/>
      <c r="AE220" s="35"/>
      <c r="AR220" s="205" t="s">
        <v>218</v>
      </c>
      <c r="AT220" s="205" t="s">
        <v>214</v>
      </c>
      <c r="AU220" s="205" t="s">
        <v>85</v>
      </c>
      <c r="AY220" s="18" t="s">
        <v>209</v>
      </c>
      <c r="BE220" s="206">
        <f t="shared" si="34"/>
        <v>0</v>
      </c>
      <c r="BF220" s="206">
        <f t="shared" si="35"/>
        <v>0</v>
      </c>
      <c r="BG220" s="206">
        <f t="shared" si="36"/>
        <v>0</v>
      </c>
      <c r="BH220" s="206">
        <f t="shared" si="37"/>
        <v>0</v>
      </c>
      <c r="BI220" s="206">
        <f t="shared" si="38"/>
        <v>0</v>
      </c>
      <c r="BJ220" s="18" t="s">
        <v>85</v>
      </c>
      <c r="BK220" s="206">
        <f t="shared" si="39"/>
        <v>0</v>
      </c>
      <c r="BL220" s="18" t="s">
        <v>218</v>
      </c>
      <c r="BM220" s="205" t="s">
        <v>10769</v>
      </c>
    </row>
    <row r="221" spans="1:65" s="2" customFormat="1" ht="16.5" customHeight="1">
      <c r="A221" s="35"/>
      <c r="B221" s="36"/>
      <c r="C221" s="193" t="s">
        <v>1024</v>
      </c>
      <c r="D221" s="193" t="s">
        <v>214</v>
      </c>
      <c r="E221" s="194" t="s">
        <v>10770</v>
      </c>
      <c r="F221" s="195" t="s">
        <v>10612</v>
      </c>
      <c r="G221" s="196" t="s">
        <v>2761</v>
      </c>
      <c r="H221" s="197">
        <v>14</v>
      </c>
      <c r="I221" s="198"/>
      <c r="J221" s="199">
        <f t="shared" si="30"/>
        <v>0</v>
      </c>
      <c r="K221" s="200"/>
      <c r="L221" s="40"/>
      <c r="M221" s="201" t="s">
        <v>1</v>
      </c>
      <c r="N221" s="202" t="s">
        <v>42</v>
      </c>
      <c r="O221" s="72"/>
      <c r="P221" s="203">
        <f t="shared" si="31"/>
        <v>0</v>
      </c>
      <c r="Q221" s="203">
        <v>0</v>
      </c>
      <c r="R221" s="203">
        <f t="shared" si="32"/>
        <v>0</v>
      </c>
      <c r="S221" s="203">
        <v>0</v>
      </c>
      <c r="T221" s="204">
        <f t="shared" si="33"/>
        <v>0</v>
      </c>
      <c r="U221" s="35"/>
      <c r="V221" s="35"/>
      <c r="W221" s="35"/>
      <c r="X221" s="35"/>
      <c r="Y221" s="35"/>
      <c r="Z221" s="35"/>
      <c r="AA221" s="35"/>
      <c r="AB221" s="35"/>
      <c r="AC221" s="35"/>
      <c r="AD221" s="35"/>
      <c r="AE221" s="35"/>
      <c r="AR221" s="205" t="s">
        <v>218</v>
      </c>
      <c r="AT221" s="205" t="s">
        <v>214</v>
      </c>
      <c r="AU221" s="205" t="s">
        <v>85</v>
      </c>
      <c r="AY221" s="18" t="s">
        <v>209</v>
      </c>
      <c r="BE221" s="206">
        <f t="shared" si="34"/>
        <v>0</v>
      </c>
      <c r="BF221" s="206">
        <f t="shared" si="35"/>
        <v>0</v>
      </c>
      <c r="BG221" s="206">
        <f t="shared" si="36"/>
        <v>0</v>
      </c>
      <c r="BH221" s="206">
        <f t="shared" si="37"/>
        <v>0</v>
      </c>
      <c r="BI221" s="206">
        <f t="shared" si="38"/>
        <v>0</v>
      </c>
      <c r="BJ221" s="18" t="s">
        <v>85</v>
      </c>
      <c r="BK221" s="206">
        <f t="shared" si="39"/>
        <v>0</v>
      </c>
      <c r="BL221" s="18" t="s">
        <v>218</v>
      </c>
      <c r="BM221" s="205" t="s">
        <v>10771</v>
      </c>
    </row>
    <row r="222" spans="1:65" s="12" customFormat="1" ht="25.9" customHeight="1">
      <c r="B222" s="177"/>
      <c r="C222" s="178"/>
      <c r="D222" s="179" t="s">
        <v>76</v>
      </c>
      <c r="E222" s="180" t="s">
        <v>210</v>
      </c>
      <c r="F222" s="180" t="s">
        <v>10772</v>
      </c>
      <c r="G222" s="178"/>
      <c r="H222" s="178"/>
      <c r="I222" s="181"/>
      <c r="J222" s="182">
        <f>BK222</f>
        <v>0</v>
      </c>
      <c r="K222" s="178"/>
      <c r="L222" s="183"/>
      <c r="M222" s="184"/>
      <c r="N222" s="185"/>
      <c r="O222" s="185"/>
      <c r="P222" s="186">
        <f>P223</f>
        <v>0</v>
      </c>
      <c r="Q222" s="185"/>
      <c r="R222" s="186">
        <f>R223</f>
        <v>0</v>
      </c>
      <c r="S222" s="185"/>
      <c r="T222" s="187">
        <f>T223</f>
        <v>0</v>
      </c>
      <c r="AR222" s="188" t="s">
        <v>85</v>
      </c>
      <c r="AT222" s="189" t="s">
        <v>76</v>
      </c>
      <c r="AU222" s="189" t="s">
        <v>77</v>
      </c>
      <c r="AY222" s="188" t="s">
        <v>209</v>
      </c>
      <c r="BK222" s="190">
        <f>BK223</f>
        <v>0</v>
      </c>
    </row>
    <row r="223" spans="1:65" s="2" customFormat="1" ht="24.2" customHeight="1">
      <c r="A223" s="35"/>
      <c r="B223" s="36"/>
      <c r="C223" s="193" t="s">
        <v>220</v>
      </c>
      <c r="D223" s="193" t="s">
        <v>214</v>
      </c>
      <c r="E223" s="194" t="s">
        <v>10773</v>
      </c>
      <c r="F223" s="195" t="s">
        <v>10774</v>
      </c>
      <c r="G223" s="196" t="s">
        <v>2761</v>
      </c>
      <c r="H223" s="197">
        <v>2</v>
      </c>
      <c r="I223" s="198"/>
      <c r="J223" s="199">
        <f>ROUND(I223*H223,2)</f>
        <v>0</v>
      </c>
      <c r="K223" s="200"/>
      <c r="L223" s="40"/>
      <c r="M223" s="201" t="s">
        <v>1</v>
      </c>
      <c r="N223" s="202" t="s">
        <v>42</v>
      </c>
      <c r="O223" s="72"/>
      <c r="P223" s="203">
        <f>O223*H223</f>
        <v>0</v>
      </c>
      <c r="Q223" s="203">
        <v>0</v>
      </c>
      <c r="R223" s="203">
        <f>Q223*H223</f>
        <v>0</v>
      </c>
      <c r="S223" s="203">
        <v>0</v>
      </c>
      <c r="T223" s="204">
        <f>S223*H223</f>
        <v>0</v>
      </c>
      <c r="U223" s="35"/>
      <c r="V223" s="35"/>
      <c r="W223" s="35"/>
      <c r="X223" s="35"/>
      <c r="Y223" s="35"/>
      <c r="Z223" s="35"/>
      <c r="AA223" s="35"/>
      <c r="AB223" s="35"/>
      <c r="AC223" s="35"/>
      <c r="AD223" s="35"/>
      <c r="AE223" s="35"/>
      <c r="AR223" s="205" t="s">
        <v>218</v>
      </c>
      <c r="AT223" s="205" t="s">
        <v>214</v>
      </c>
      <c r="AU223" s="205" t="s">
        <v>85</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10775</v>
      </c>
    </row>
    <row r="224" spans="1:65" s="12" customFormat="1" ht="25.9" customHeight="1">
      <c r="B224" s="177"/>
      <c r="C224" s="178"/>
      <c r="D224" s="179" t="s">
        <v>76</v>
      </c>
      <c r="E224" s="180" t="s">
        <v>10776</v>
      </c>
      <c r="F224" s="180" t="s">
        <v>10777</v>
      </c>
      <c r="G224" s="178"/>
      <c r="H224" s="178"/>
      <c r="I224" s="181"/>
      <c r="J224" s="182">
        <f>BK224</f>
        <v>0</v>
      </c>
      <c r="K224" s="178"/>
      <c r="L224" s="183"/>
      <c r="M224" s="184"/>
      <c r="N224" s="185"/>
      <c r="O224" s="185"/>
      <c r="P224" s="186">
        <f>SUM(P225:P233)</f>
        <v>0</v>
      </c>
      <c r="Q224" s="185"/>
      <c r="R224" s="186">
        <f>SUM(R225:R233)</f>
        <v>0</v>
      </c>
      <c r="S224" s="185"/>
      <c r="T224" s="187">
        <f>SUM(T225:T233)</f>
        <v>0</v>
      </c>
      <c r="AR224" s="188" t="s">
        <v>85</v>
      </c>
      <c r="AT224" s="189" t="s">
        <v>76</v>
      </c>
      <c r="AU224" s="189" t="s">
        <v>77</v>
      </c>
      <c r="AY224" s="188" t="s">
        <v>209</v>
      </c>
      <c r="BK224" s="190">
        <f>SUM(BK225:BK233)</f>
        <v>0</v>
      </c>
    </row>
    <row r="225" spans="1:65" s="2" customFormat="1" ht="24.2" customHeight="1">
      <c r="A225" s="35"/>
      <c r="B225" s="36"/>
      <c r="C225" s="193" t="s">
        <v>1031</v>
      </c>
      <c r="D225" s="193" t="s">
        <v>214</v>
      </c>
      <c r="E225" s="194" t="s">
        <v>10778</v>
      </c>
      <c r="F225" s="195" t="s">
        <v>10779</v>
      </c>
      <c r="G225" s="196" t="s">
        <v>392</v>
      </c>
      <c r="H225" s="197">
        <v>4</v>
      </c>
      <c r="I225" s="198"/>
      <c r="J225" s="199">
        <f t="shared" ref="J225:J233" si="40">ROUND(I225*H225,2)</f>
        <v>0</v>
      </c>
      <c r="K225" s="200"/>
      <c r="L225" s="40"/>
      <c r="M225" s="201" t="s">
        <v>1</v>
      </c>
      <c r="N225" s="202" t="s">
        <v>42</v>
      </c>
      <c r="O225" s="72"/>
      <c r="P225" s="203">
        <f t="shared" ref="P225:P233" si="41">O225*H225</f>
        <v>0</v>
      </c>
      <c r="Q225" s="203">
        <v>0</v>
      </c>
      <c r="R225" s="203">
        <f t="shared" ref="R225:R233" si="42">Q225*H225</f>
        <v>0</v>
      </c>
      <c r="S225" s="203">
        <v>0</v>
      </c>
      <c r="T225" s="204">
        <f t="shared" ref="T225:T233" si="43">S225*H225</f>
        <v>0</v>
      </c>
      <c r="U225" s="35"/>
      <c r="V225" s="35"/>
      <c r="W225" s="35"/>
      <c r="X225" s="35"/>
      <c r="Y225" s="35"/>
      <c r="Z225" s="35"/>
      <c r="AA225" s="35"/>
      <c r="AB225" s="35"/>
      <c r="AC225" s="35"/>
      <c r="AD225" s="35"/>
      <c r="AE225" s="35"/>
      <c r="AR225" s="205" t="s">
        <v>218</v>
      </c>
      <c r="AT225" s="205" t="s">
        <v>214</v>
      </c>
      <c r="AU225" s="205" t="s">
        <v>85</v>
      </c>
      <c r="AY225" s="18" t="s">
        <v>209</v>
      </c>
      <c r="BE225" s="206">
        <f t="shared" ref="BE225:BE233" si="44">IF(N225="základní",J225,0)</f>
        <v>0</v>
      </c>
      <c r="BF225" s="206">
        <f t="shared" ref="BF225:BF233" si="45">IF(N225="snížená",J225,0)</f>
        <v>0</v>
      </c>
      <c r="BG225" s="206">
        <f t="shared" ref="BG225:BG233" si="46">IF(N225="zákl. přenesená",J225,0)</f>
        <v>0</v>
      </c>
      <c r="BH225" s="206">
        <f t="shared" ref="BH225:BH233" si="47">IF(N225="sníž. přenesená",J225,0)</f>
        <v>0</v>
      </c>
      <c r="BI225" s="206">
        <f t="shared" ref="BI225:BI233" si="48">IF(N225="nulová",J225,0)</f>
        <v>0</v>
      </c>
      <c r="BJ225" s="18" t="s">
        <v>85</v>
      </c>
      <c r="BK225" s="206">
        <f t="shared" ref="BK225:BK233" si="49">ROUND(I225*H225,2)</f>
        <v>0</v>
      </c>
      <c r="BL225" s="18" t="s">
        <v>218</v>
      </c>
      <c r="BM225" s="205" t="s">
        <v>10780</v>
      </c>
    </row>
    <row r="226" spans="1:65" s="2" customFormat="1" ht="16.5" customHeight="1">
      <c r="A226" s="35"/>
      <c r="B226" s="36"/>
      <c r="C226" s="193" t="s">
        <v>1035</v>
      </c>
      <c r="D226" s="193" t="s">
        <v>214</v>
      </c>
      <c r="E226" s="194" t="s">
        <v>10781</v>
      </c>
      <c r="F226" s="195" t="s">
        <v>10782</v>
      </c>
      <c r="G226" s="196" t="s">
        <v>2761</v>
      </c>
      <c r="H226" s="197">
        <v>200</v>
      </c>
      <c r="I226" s="198"/>
      <c r="J226" s="199">
        <f t="shared" si="40"/>
        <v>0</v>
      </c>
      <c r="K226" s="200"/>
      <c r="L226" s="40"/>
      <c r="M226" s="201" t="s">
        <v>1</v>
      </c>
      <c r="N226" s="202" t="s">
        <v>42</v>
      </c>
      <c r="O226" s="72"/>
      <c r="P226" s="203">
        <f t="shared" si="41"/>
        <v>0</v>
      </c>
      <c r="Q226" s="203">
        <v>0</v>
      </c>
      <c r="R226" s="203">
        <f t="shared" si="42"/>
        <v>0</v>
      </c>
      <c r="S226" s="203">
        <v>0</v>
      </c>
      <c r="T226" s="204">
        <f t="shared" si="43"/>
        <v>0</v>
      </c>
      <c r="U226" s="35"/>
      <c r="V226" s="35"/>
      <c r="W226" s="35"/>
      <c r="X226" s="35"/>
      <c r="Y226" s="35"/>
      <c r="Z226" s="35"/>
      <c r="AA226" s="35"/>
      <c r="AB226" s="35"/>
      <c r="AC226" s="35"/>
      <c r="AD226" s="35"/>
      <c r="AE226" s="35"/>
      <c r="AR226" s="205" t="s">
        <v>218</v>
      </c>
      <c r="AT226" s="205" t="s">
        <v>214</v>
      </c>
      <c r="AU226" s="205" t="s">
        <v>85</v>
      </c>
      <c r="AY226" s="18" t="s">
        <v>209</v>
      </c>
      <c r="BE226" s="206">
        <f t="shared" si="44"/>
        <v>0</v>
      </c>
      <c r="BF226" s="206">
        <f t="shared" si="45"/>
        <v>0</v>
      </c>
      <c r="BG226" s="206">
        <f t="shared" si="46"/>
        <v>0</v>
      </c>
      <c r="BH226" s="206">
        <f t="shared" si="47"/>
        <v>0</v>
      </c>
      <c r="BI226" s="206">
        <f t="shared" si="48"/>
        <v>0</v>
      </c>
      <c r="BJ226" s="18" t="s">
        <v>85</v>
      </c>
      <c r="BK226" s="206">
        <f t="shared" si="49"/>
        <v>0</v>
      </c>
      <c r="BL226" s="18" t="s">
        <v>218</v>
      </c>
      <c r="BM226" s="205" t="s">
        <v>10783</v>
      </c>
    </row>
    <row r="227" spans="1:65" s="2" customFormat="1" ht="16.5" customHeight="1">
      <c r="A227" s="35"/>
      <c r="B227" s="36"/>
      <c r="C227" s="193" t="s">
        <v>1040</v>
      </c>
      <c r="D227" s="193" t="s">
        <v>214</v>
      </c>
      <c r="E227" s="194" t="s">
        <v>10784</v>
      </c>
      <c r="F227" s="195" t="s">
        <v>10785</v>
      </c>
      <c r="G227" s="196" t="s">
        <v>392</v>
      </c>
      <c r="H227" s="197">
        <v>1</v>
      </c>
      <c r="I227" s="198"/>
      <c r="J227" s="199">
        <f t="shared" si="40"/>
        <v>0</v>
      </c>
      <c r="K227" s="200"/>
      <c r="L227" s="40"/>
      <c r="M227" s="201" t="s">
        <v>1</v>
      </c>
      <c r="N227" s="202" t="s">
        <v>42</v>
      </c>
      <c r="O227" s="72"/>
      <c r="P227" s="203">
        <f t="shared" si="41"/>
        <v>0</v>
      </c>
      <c r="Q227" s="203">
        <v>0</v>
      </c>
      <c r="R227" s="203">
        <f t="shared" si="42"/>
        <v>0</v>
      </c>
      <c r="S227" s="203">
        <v>0</v>
      </c>
      <c r="T227" s="204">
        <f t="shared" si="43"/>
        <v>0</v>
      </c>
      <c r="U227" s="35"/>
      <c r="V227" s="35"/>
      <c r="W227" s="35"/>
      <c r="X227" s="35"/>
      <c r="Y227" s="35"/>
      <c r="Z227" s="35"/>
      <c r="AA227" s="35"/>
      <c r="AB227" s="35"/>
      <c r="AC227" s="35"/>
      <c r="AD227" s="35"/>
      <c r="AE227" s="35"/>
      <c r="AR227" s="205" t="s">
        <v>218</v>
      </c>
      <c r="AT227" s="205" t="s">
        <v>214</v>
      </c>
      <c r="AU227" s="205" t="s">
        <v>85</v>
      </c>
      <c r="AY227" s="18" t="s">
        <v>209</v>
      </c>
      <c r="BE227" s="206">
        <f t="shared" si="44"/>
        <v>0</v>
      </c>
      <c r="BF227" s="206">
        <f t="shared" si="45"/>
        <v>0</v>
      </c>
      <c r="BG227" s="206">
        <f t="shared" si="46"/>
        <v>0</v>
      </c>
      <c r="BH227" s="206">
        <f t="shared" si="47"/>
        <v>0</v>
      </c>
      <c r="BI227" s="206">
        <f t="shared" si="48"/>
        <v>0</v>
      </c>
      <c r="BJ227" s="18" t="s">
        <v>85</v>
      </c>
      <c r="BK227" s="206">
        <f t="shared" si="49"/>
        <v>0</v>
      </c>
      <c r="BL227" s="18" t="s">
        <v>218</v>
      </c>
      <c r="BM227" s="205" t="s">
        <v>10786</v>
      </c>
    </row>
    <row r="228" spans="1:65" s="2" customFormat="1" ht="16.5" customHeight="1">
      <c r="A228" s="35"/>
      <c r="B228" s="36"/>
      <c r="C228" s="193" t="s">
        <v>1044</v>
      </c>
      <c r="D228" s="193" t="s">
        <v>214</v>
      </c>
      <c r="E228" s="194" t="s">
        <v>10787</v>
      </c>
      <c r="F228" s="195" t="s">
        <v>1091</v>
      </c>
      <c r="G228" s="196" t="s">
        <v>392</v>
      </c>
      <c r="H228" s="197">
        <v>1</v>
      </c>
      <c r="I228" s="198"/>
      <c r="J228" s="199">
        <f t="shared" si="40"/>
        <v>0</v>
      </c>
      <c r="K228" s="200"/>
      <c r="L228" s="40"/>
      <c r="M228" s="201" t="s">
        <v>1</v>
      </c>
      <c r="N228" s="202" t="s">
        <v>42</v>
      </c>
      <c r="O228" s="72"/>
      <c r="P228" s="203">
        <f t="shared" si="41"/>
        <v>0</v>
      </c>
      <c r="Q228" s="203">
        <v>0</v>
      </c>
      <c r="R228" s="203">
        <f t="shared" si="42"/>
        <v>0</v>
      </c>
      <c r="S228" s="203">
        <v>0</v>
      </c>
      <c r="T228" s="204">
        <f t="shared" si="43"/>
        <v>0</v>
      </c>
      <c r="U228" s="35"/>
      <c r="V228" s="35"/>
      <c r="W228" s="35"/>
      <c r="X228" s="35"/>
      <c r="Y228" s="35"/>
      <c r="Z228" s="35"/>
      <c r="AA228" s="35"/>
      <c r="AB228" s="35"/>
      <c r="AC228" s="35"/>
      <c r="AD228" s="35"/>
      <c r="AE228" s="35"/>
      <c r="AR228" s="205" t="s">
        <v>218</v>
      </c>
      <c r="AT228" s="205" t="s">
        <v>214</v>
      </c>
      <c r="AU228" s="205" t="s">
        <v>85</v>
      </c>
      <c r="AY228" s="18" t="s">
        <v>209</v>
      </c>
      <c r="BE228" s="206">
        <f t="shared" si="44"/>
        <v>0</v>
      </c>
      <c r="BF228" s="206">
        <f t="shared" si="45"/>
        <v>0</v>
      </c>
      <c r="BG228" s="206">
        <f t="shared" si="46"/>
        <v>0</v>
      </c>
      <c r="BH228" s="206">
        <f t="shared" si="47"/>
        <v>0</v>
      </c>
      <c r="BI228" s="206">
        <f t="shared" si="48"/>
        <v>0</v>
      </c>
      <c r="BJ228" s="18" t="s">
        <v>85</v>
      </c>
      <c r="BK228" s="206">
        <f t="shared" si="49"/>
        <v>0</v>
      </c>
      <c r="BL228" s="18" t="s">
        <v>218</v>
      </c>
      <c r="BM228" s="205" t="s">
        <v>10788</v>
      </c>
    </row>
    <row r="229" spans="1:65" s="2" customFormat="1" ht="16.5" customHeight="1">
      <c r="A229" s="35"/>
      <c r="B229" s="36"/>
      <c r="C229" s="193" t="s">
        <v>1058</v>
      </c>
      <c r="D229" s="193" t="s">
        <v>214</v>
      </c>
      <c r="E229" s="194" t="s">
        <v>10789</v>
      </c>
      <c r="F229" s="195" t="s">
        <v>10790</v>
      </c>
      <c r="G229" s="196" t="s">
        <v>392</v>
      </c>
      <c r="H229" s="197">
        <v>1</v>
      </c>
      <c r="I229" s="198"/>
      <c r="J229" s="199">
        <f t="shared" si="40"/>
        <v>0</v>
      </c>
      <c r="K229" s="200"/>
      <c r="L229" s="40"/>
      <c r="M229" s="201" t="s">
        <v>1</v>
      </c>
      <c r="N229" s="202" t="s">
        <v>42</v>
      </c>
      <c r="O229" s="72"/>
      <c r="P229" s="203">
        <f t="shared" si="41"/>
        <v>0</v>
      </c>
      <c r="Q229" s="203">
        <v>0</v>
      </c>
      <c r="R229" s="203">
        <f t="shared" si="42"/>
        <v>0</v>
      </c>
      <c r="S229" s="203">
        <v>0</v>
      </c>
      <c r="T229" s="204">
        <f t="shared" si="43"/>
        <v>0</v>
      </c>
      <c r="U229" s="35"/>
      <c r="V229" s="35"/>
      <c r="W229" s="35"/>
      <c r="X229" s="35"/>
      <c r="Y229" s="35"/>
      <c r="Z229" s="35"/>
      <c r="AA229" s="35"/>
      <c r="AB229" s="35"/>
      <c r="AC229" s="35"/>
      <c r="AD229" s="35"/>
      <c r="AE229" s="35"/>
      <c r="AR229" s="205" t="s">
        <v>218</v>
      </c>
      <c r="AT229" s="205" t="s">
        <v>214</v>
      </c>
      <c r="AU229" s="205" t="s">
        <v>85</v>
      </c>
      <c r="AY229" s="18" t="s">
        <v>209</v>
      </c>
      <c r="BE229" s="206">
        <f t="shared" si="44"/>
        <v>0</v>
      </c>
      <c r="BF229" s="206">
        <f t="shared" si="45"/>
        <v>0</v>
      </c>
      <c r="BG229" s="206">
        <f t="shared" si="46"/>
        <v>0</v>
      </c>
      <c r="BH229" s="206">
        <f t="shared" si="47"/>
        <v>0</v>
      </c>
      <c r="BI229" s="206">
        <f t="shared" si="48"/>
        <v>0</v>
      </c>
      <c r="BJ229" s="18" t="s">
        <v>85</v>
      </c>
      <c r="BK229" s="206">
        <f t="shared" si="49"/>
        <v>0</v>
      </c>
      <c r="BL229" s="18" t="s">
        <v>218</v>
      </c>
      <c r="BM229" s="205" t="s">
        <v>10791</v>
      </c>
    </row>
    <row r="230" spans="1:65" s="2" customFormat="1" ht="16.5" customHeight="1">
      <c r="A230" s="35"/>
      <c r="B230" s="36"/>
      <c r="C230" s="193" t="s">
        <v>1064</v>
      </c>
      <c r="D230" s="193" t="s">
        <v>214</v>
      </c>
      <c r="E230" s="194" t="s">
        <v>10792</v>
      </c>
      <c r="F230" s="195" t="s">
        <v>10793</v>
      </c>
      <c r="G230" s="196" t="s">
        <v>392</v>
      </c>
      <c r="H230" s="197">
        <v>1</v>
      </c>
      <c r="I230" s="198"/>
      <c r="J230" s="199">
        <f t="shared" si="40"/>
        <v>0</v>
      </c>
      <c r="K230" s="200"/>
      <c r="L230" s="40"/>
      <c r="M230" s="201" t="s">
        <v>1</v>
      </c>
      <c r="N230" s="202" t="s">
        <v>42</v>
      </c>
      <c r="O230" s="72"/>
      <c r="P230" s="203">
        <f t="shared" si="41"/>
        <v>0</v>
      </c>
      <c r="Q230" s="203">
        <v>0</v>
      </c>
      <c r="R230" s="203">
        <f t="shared" si="42"/>
        <v>0</v>
      </c>
      <c r="S230" s="203">
        <v>0</v>
      </c>
      <c r="T230" s="204">
        <f t="shared" si="43"/>
        <v>0</v>
      </c>
      <c r="U230" s="35"/>
      <c r="V230" s="35"/>
      <c r="W230" s="35"/>
      <c r="X230" s="35"/>
      <c r="Y230" s="35"/>
      <c r="Z230" s="35"/>
      <c r="AA230" s="35"/>
      <c r="AB230" s="35"/>
      <c r="AC230" s="35"/>
      <c r="AD230" s="35"/>
      <c r="AE230" s="35"/>
      <c r="AR230" s="205" t="s">
        <v>218</v>
      </c>
      <c r="AT230" s="205" t="s">
        <v>214</v>
      </c>
      <c r="AU230" s="205" t="s">
        <v>85</v>
      </c>
      <c r="AY230" s="18" t="s">
        <v>209</v>
      </c>
      <c r="BE230" s="206">
        <f t="shared" si="44"/>
        <v>0</v>
      </c>
      <c r="BF230" s="206">
        <f t="shared" si="45"/>
        <v>0</v>
      </c>
      <c r="BG230" s="206">
        <f t="shared" si="46"/>
        <v>0</v>
      </c>
      <c r="BH230" s="206">
        <f t="shared" si="47"/>
        <v>0</v>
      </c>
      <c r="BI230" s="206">
        <f t="shared" si="48"/>
        <v>0</v>
      </c>
      <c r="BJ230" s="18" t="s">
        <v>85</v>
      </c>
      <c r="BK230" s="206">
        <f t="shared" si="49"/>
        <v>0</v>
      </c>
      <c r="BL230" s="18" t="s">
        <v>218</v>
      </c>
      <c r="BM230" s="205" t="s">
        <v>10794</v>
      </c>
    </row>
    <row r="231" spans="1:65" s="2" customFormat="1" ht="16.5" customHeight="1">
      <c r="A231" s="35"/>
      <c r="B231" s="36"/>
      <c r="C231" s="193" t="s">
        <v>1069</v>
      </c>
      <c r="D231" s="193" t="s">
        <v>214</v>
      </c>
      <c r="E231" s="194" t="s">
        <v>10795</v>
      </c>
      <c r="F231" s="195" t="s">
        <v>10796</v>
      </c>
      <c r="G231" s="196" t="s">
        <v>392</v>
      </c>
      <c r="H231" s="197">
        <v>1</v>
      </c>
      <c r="I231" s="198"/>
      <c r="J231" s="199">
        <f t="shared" si="40"/>
        <v>0</v>
      </c>
      <c r="K231" s="200"/>
      <c r="L231" s="40"/>
      <c r="M231" s="201" t="s">
        <v>1</v>
      </c>
      <c r="N231" s="202" t="s">
        <v>42</v>
      </c>
      <c r="O231" s="72"/>
      <c r="P231" s="203">
        <f t="shared" si="41"/>
        <v>0</v>
      </c>
      <c r="Q231" s="203">
        <v>0</v>
      </c>
      <c r="R231" s="203">
        <f t="shared" si="42"/>
        <v>0</v>
      </c>
      <c r="S231" s="203">
        <v>0</v>
      </c>
      <c r="T231" s="204">
        <f t="shared" si="43"/>
        <v>0</v>
      </c>
      <c r="U231" s="35"/>
      <c r="V231" s="35"/>
      <c r="W231" s="35"/>
      <c r="X231" s="35"/>
      <c r="Y231" s="35"/>
      <c r="Z231" s="35"/>
      <c r="AA231" s="35"/>
      <c r="AB231" s="35"/>
      <c r="AC231" s="35"/>
      <c r="AD231" s="35"/>
      <c r="AE231" s="35"/>
      <c r="AR231" s="205" t="s">
        <v>218</v>
      </c>
      <c r="AT231" s="205" t="s">
        <v>214</v>
      </c>
      <c r="AU231" s="205" t="s">
        <v>85</v>
      </c>
      <c r="AY231" s="18" t="s">
        <v>209</v>
      </c>
      <c r="BE231" s="206">
        <f t="shared" si="44"/>
        <v>0</v>
      </c>
      <c r="BF231" s="206">
        <f t="shared" si="45"/>
        <v>0</v>
      </c>
      <c r="BG231" s="206">
        <f t="shared" si="46"/>
        <v>0</v>
      </c>
      <c r="BH231" s="206">
        <f t="shared" si="47"/>
        <v>0</v>
      </c>
      <c r="BI231" s="206">
        <f t="shared" si="48"/>
        <v>0</v>
      </c>
      <c r="BJ231" s="18" t="s">
        <v>85</v>
      </c>
      <c r="BK231" s="206">
        <f t="shared" si="49"/>
        <v>0</v>
      </c>
      <c r="BL231" s="18" t="s">
        <v>218</v>
      </c>
      <c r="BM231" s="205" t="s">
        <v>10797</v>
      </c>
    </row>
    <row r="232" spans="1:65" s="2" customFormat="1" ht="21.75" customHeight="1">
      <c r="A232" s="35"/>
      <c r="B232" s="36"/>
      <c r="C232" s="193" t="s">
        <v>1080</v>
      </c>
      <c r="D232" s="193" t="s">
        <v>214</v>
      </c>
      <c r="E232" s="194" t="s">
        <v>10798</v>
      </c>
      <c r="F232" s="195" t="s">
        <v>10799</v>
      </c>
      <c r="G232" s="196" t="s">
        <v>392</v>
      </c>
      <c r="H232" s="197">
        <v>1</v>
      </c>
      <c r="I232" s="198"/>
      <c r="J232" s="199">
        <f t="shared" si="40"/>
        <v>0</v>
      </c>
      <c r="K232" s="200"/>
      <c r="L232" s="40"/>
      <c r="M232" s="201" t="s">
        <v>1</v>
      </c>
      <c r="N232" s="202" t="s">
        <v>42</v>
      </c>
      <c r="O232" s="72"/>
      <c r="P232" s="203">
        <f t="shared" si="41"/>
        <v>0</v>
      </c>
      <c r="Q232" s="203">
        <v>0</v>
      </c>
      <c r="R232" s="203">
        <f t="shared" si="42"/>
        <v>0</v>
      </c>
      <c r="S232" s="203">
        <v>0</v>
      </c>
      <c r="T232" s="204">
        <f t="shared" si="43"/>
        <v>0</v>
      </c>
      <c r="U232" s="35"/>
      <c r="V232" s="35"/>
      <c r="W232" s="35"/>
      <c r="X232" s="35"/>
      <c r="Y232" s="35"/>
      <c r="Z232" s="35"/>
      <c r="AA232" s="35"/>
      <c r="AB232" s="35"/>
      <c r="AC232" s="35"/>
      <c r="AD232" s="35"/>
      <c r="AE232" s="35"/>
      <c r="AR232" s="205" t="s">
        <v>218</v>
      </c>
      <c r="AT232" s="205" t="s">
        <v>214</v>
      </c>
      <c r="AU232" s="205" t="s">
        <v>85</v>
      </c>
      <c r="AY232" s="18" t="s">
        <v>209</v>
      </c>
      <c r="BE232" s="206">
        <f t="shared" si="44"/>
        <v>0</v>
      </c>
      <c r="BF232" s="206">
        <f t="shared" si="45"/>
        <v>0</v>
      </c>
      <c r="BG232" s="206">
        <f t="shared" si="46"/>
        <v>0</v>
      </c>
      <c r="BH232" s="206">
        <f t="shared" si="47"/>
        <v>0</v>
      </c>
      <c r="BI232" s="206">
        <f t="shared" si="48"/>
        <v>0</v>
      </c>
      <c r="BJ232" s="18" t="s">
        <v>85</v>
      </c>
      <c r="BK232" s="206">
        <f t="shared" si="49"/>
        <v>0</v>
      </c>
      <c r="BL232" s="18" t="s">
        <v>218</v>
      </c>
      <c r="BM232" s="205" t="s">
        <v>10800</v>
      </c>
    </row>
    <row r="233" spans="1:65" s="2" customFormat="1" ht="16.5" customHeight="1">
      <c r="A233" s="35"/>
      <c r="B233" s="36"/>
      <c r="C233" s="193" t="s">
        <v>1085</v>
      </c>
      <c r="D233" s="193" t="s">
        <v>214</v>
      </c>
      <c r="E233" s="194" t="s">
        <v>10801</v>
      </c>
      <c r="F233" s="195" t="s">
        <v>10802</v>
      </c>
      <c r="G233" s="196" t="s">
        <v>392</v>
      </c>
      <c r="H233" s="197">
        <v>1</v>
      </c>
      <c r="I233" s="198"/>
      <c r="J233" s="199">
        <f t="shared" si="40"/>
        <v>0</v>
      </c>
      <c r="K233" s="200"/>
      <c r="L233" s="40"/>
      <c r="M233" s="207" t="s">
        <v>1</v>
      </c>
      <c r="N233" s="208" t="s">
        <v>42</v>
      </c>
      <c r="O233" s="209"/>
      <c r="P233" s="210">
        <f t="shared" si="41"/>
        <v>0</v>
      </c>
      <c r="Q233" s="210">
        <v>0</v>
      </c>
      <c r="R233" s="210">
        <f t="shared" si="42"/>
        <v>0</v>
      </c>
      <c r="S233" s="210">
        <v>0</v>
      </c>
      <c r="T233" s="211">
        <f t="shared" si="43"/>
        <v>0</v>
      </c>
      <c r="U233" s="35"/>
      <c r="V233" s="35"/>
      <c r="W233" s="35"/>
      <c r="X233" s="35"/>
      <c r="Y233" s="35"/>
      <c r="Z233" s="35"/>
      <c r="AA233" s="35"/>
      <c r="AB233" s="35"/>
      <c r="AC233" s="35"/>
      <c r="AD233" s="35"/>
      <c r="AE233" s="35"/>
      <c r="AR233" s="205" t="s">
        <v>218</v>
      </c>
      <c r="AT233" s="205" t="s">
        <v>214</v>
      </c>
      <c r="AU233" s="205" t="s">
        <v>85</v>
      </c>
      <c r="AY233" s="18" t="s">
        <v>209</v>
      </c>
      <c r="BE233" s="206">
        <f t="shared" si="44"/>
        <v>0</v>
      </c>
      <c r="BF233" s="206">
        <f t="shared" si="45"/>
        <v>0</v>
      </c>
      <c r="BG233" s="206">
        <f t="shared" si="46"/>
        <v>0</v>
      </c>
      <c r="BH233" s="206">
        <f t="shared" si="47"/>
        <v>0</v>
      </c>
      <c r="BI233" s="206">
        <f t="shared" si="48"/>
        <v>0</v>
      </c>
      <c r="BJ233" s="18" t="s">
        <v>85</v>
      </c>
      <c r="BK233" s="206">
        <f t="shared" si="49"/>
        <v>0</v>
      </c>
      <c r="BL233" s="18" t="s">
        <v>218</v>
      </c>
      <c r="BM233" s="205" t="s">
        <v>10803</v>
      </c>
    </row>
    <row r="234" spans="1:65" s="2" customFormat="1" ht="6.95" customHeight="1">
      <c r="A234" s="35"/>
      <c r="B234" s="55"/>
      <c r="C234" s="56"/>
      <c r="D234" s="56"/>
      <c r="E234" s="56"/>
      <c r="F234" s="56"/>
      <c r="G234" s="56"/>
      <c r="H234" s="56"/>
      <c r="I234" s="56"/>
      <c r="J234" s="56"/>
      <c r="K234" s="56"/>
      <c r="L234" s="40"/>
      <c r="M234" s="35"/>
      <c r="O234" s="35"/>
      <c r="P234" s="35"/>
      <c r="Q234" s="35"/>
      <c r="R234" s="35"/>
      <c r="S234" s="35"/>
      <c r="T234" s="35"/>
      <c r="U234" s="35"/>
      <c r="V234" s="35"/>
      <c r="W234" s="35"/>
      <c r="X234" s="35"/>
      <c r="Y234" s="35"/>
      <c r="Z234" s="35"/>
      <c r="AA234" s="35"/>
      <c r="AB234" s="35"/>
      <c r="AC234" s="35"/>
      <c r="AD234" s="35"/>
      <c r="AE234" s="35"/>
    </row>
  </sheetData>
  <sheetProtection algorithmName="SHA-512" hashValue="CWdsPwed+Ku95WmLOsnrAPITszkNUsiiSpTjCJD2fqKUZDQhSaCd9Vl8QB5QaYzixChpY4Ix31CE7dlyBMG/qg==" saltValue="L6ilRsdis2cXB+hPXINEnpB1eZ09MfT/YdSJwbj7Mwow9g1UZc0OYLqB52CcBH8aGrMTxL98bDbvc4Jqb0Zg/A==" spinCount="100000" sheet="1" objects="1" scenarios="1" formatColumns="0" formatRows="0" autoFilter="0"/>
  <autoFilter ref="C121:K233"/>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sheetPr>
    <pageSetUpPr fitToPage="1"/>
  </sheetPr>
  <dimension ref="A2:BM177"/>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127</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10804</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ROUND(J120,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ROUND((SUM(BE120:BE176)),  2)</f>
        <v>0</v>
      </c>
      <c r="G33" s="35"/>
      <c r="H33" s="35"/>
      <c r="I33" s="131">
        <v>0.21</v>
      </c>
      <c r="J33" s="130">
        <f>ROUND(((SUM(BE120:BE176))*I33),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ROUND((SUM(BF120:BF176)),  2)</f>
        <v>0</v>
      </c>
      <c r="G34" s="35"/>
      <c r="H34" s="35"/>
      <c r="I34" s="131">
        <v>0.15</v>
      </c>
      <c r="J34" s="130">
        <f>ROUND(((SUM(BF120:BF176))*I34),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ROUND((SUM(BG120:BG176)),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ROUND((SUM(BH120:BH176)),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ROUND((SUM(BI120:BI176)),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D.1.4.4.2 - Chlazení TM</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J120</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10805</v>
      </c>
      <c r="E97" s="157"/>
      <c r="F97" s="157"/>
      <c r="G97" s="157"/>
      <c r="H97" s="157"/>
      <c r="I97" s="157"/>
      <c r="J97" s="158">
        <f>J121</f>
        <v>0</v>
      </c>
      <c r="K97" s="155"/>
      <c r="L97" s="159"/>
    </row>
    <row r="98" spans="1:31" s="9" customFormat="1" ht="24.95" customHeight="1">
      <c r="B98" s="154"/>
      <c r="C98" s="155"/>
      <c r="D98" s="156" t="s">
        <v>10806</v>
      </c>
      <c r="E98" s="157"/>
      <c r="F98" s="157"/>
      <c r="G98" s="157"/>
      <c r="H98" s="157"/>
      <c r="I98" s="157"/>
      <c r="J98" s="158">
        <f>J139</f>
        <v>0</v>
      </c>
      <c r="K98" s="155"/>
      <c r="L98" s="159"/>
    </row>
    <row r="99" spans="1:31" s="9" customFormat="1" ht="24.95" customHeight="1">
      <c r="B99" s="154"/>
      <c r="C99" s="155"/>
      <c r="D99" s="156" t="s">
        <v>10807</v>
      </c>
      <c r="E99" s="157"/>
      <c r="F99" s="157"/>
      <c r="G99" s="157"/>
      <c r="H99" s="157"/>
      <c r="I99" s="157"/>
      <c r="J99" s="158">
        <f>J153</f>
        <v>0</v>
      </c>
      <c r="K99" s="155"/>
      <c r="L99" s="159"/>
    </row>
    <row r="100" spans="1:31" s="9" customFormat="1" ht="24.95" customHeight="1">
      <c r="B100" s="154"/>
      <c r="C100" s="155"/>
      <c r="D100" s="156" t="s">
        <v>10808</v>
      </c>
      <c r="E100" s="157"/>
      <c r="F100" s="157"/>
      <c r="G100" s="157"/>
      <c r="H100" s="157"/>
      <c r="I100" s="157"/>
      <c r="J100" s="158">
        <f>J167</f>
        <v>0</v>
      </c>
      <c r="K100" s="155"/>
      <c r="L100" s="159"/>
    </row>
    <row r="101" spans="1:31"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31" s="2" customFormat="1" ht="6.95"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31" s="2" customFormat="1" ht="6.95"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31" s="2" customFormat="1" ht="24.95" customHeight="1">
      <c r="A107" s="35"/>
      <c r="B107" s="36"/>
      <c r="C107" s="24" t="s">
        <v>194</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6.9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26.25" customHeight="1">
      <c r="A110" s="35"/>
      <c r="B110" s="36"/>
      <c r="C110" s="37"/>
      <c r="D110" s="37"/>
      <c r="E110" s="329" t="str">
        <f>E7</f>
        <v>SO07 - Přístavby, nástavby a stavební úpravy pavilonu CH, Nemocnice ČB - 2.etapa</v>
      </c>
      <c r="F110" s="330"/>
      <c r="G110" s="330"/>
      <c r="H110" s="330"/>
      <c r="I110" s="37"/>
      <c r="J110" s="37"/>
      <c r="K110" s="37"/>
      <c r="L110" s="52"/>
      <c r="S110" s="35"/>
      <c r="T110" s="35"/>
      <c r="U110" s="35"/>
      <c r="V110" s="35"/>
      <c r="W110" s="35"/>
      <c r="X110" s="35"/>
      <c r="Y110" s="35"/>
      <c r="Z110" s="35"/>
      <c r="AA110" s="35"/>
      <c r="AB110" s="35"/>
      <c r="AC110" s="35"/>
      <c r="AD110" s="35"/>
      <c r="AE110" s="35"/>
    </row>
    <row r="111" spans="1:31" s="2" customFormat="1" ht="12" customHeight="1">
      <c r="A111" s="35"/>
      <c r="B111" s="36"/>
      <c r="C111" s="30" t="s">
        <v>172</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6.5" customHeight="1">
      <c r="A112" s="35"/>
      <c r="B112" s="36"/>
      <c r="C112" s="37"/>
      <c r="D112" s="37"/>
      <c r="E112" s="290" t="str">
        <f>E9</f>
        <v>D.1.4.4.2 - Chlazení TM</v>
      </c>
      <c r="F112" s="328"/>
      <c r="G112" s="328"/>
      <c r="H112" s="328"/>
      <c r="I112" s="37"/>
      <c r="J112" s="37"/>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20</v>
      </c>
      <c r="D114" s="37"/>
      <c r="E114" s="37"/>
      <c r="F114" s="28" t="str">
        <f>F12</f>
        <v>České Budějovice</v>
      </c>
      <c r="G114" s="37"/>
      <c r="H114" s="37"/>
      <c r="I114" s="30" t="s">
        <v>22</v>
      </c>
      <c r="J114" s="67" t="str">
        <f>IF(J12="","",J12)</f>
        <v>19. 6. 2022</v>
      </c>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5.2" customHeight="1">
      <c r="A116" s="35"/>
      <c r="B116" s="36"/>
      <c r="C116" s="30" t="s">
        <v>24</v>
      </c>
      <c r="D116" s="37"/>
      <c r="E116" s="37"/>
      <c r="F116" s="28" t="str">
        <f>E15</f>
        <v>Nemocnice České Budějovice</v>
      </c>
      <c r="G116" s="37"/>
      <c r="H116" s="37"/>
      <c r="I116" s="30" t="s">
        <v>30</v>
      </c>
      <c r="J116" s="33" t="str">
        <f>E21</f>
        <v>AGP nova</v>
      </c>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28</v>
      </c>
      <c r="D117" s="37"/>
      <c r="E117" s="37"/>
      <c r="F117" s="28" t="str">
        <f>IF(E18="","",E18)</f>
        <v>Vyplň údaj</v>
      </c>
      <c r="G117" s="37"/>
      <c r="H117" s="37"/>
      <c r="I117" s="30" t="s">
        <v>33</v>
      </c>
      <c r="J117" s="33" t="str">
        <f>E24</f>
        <v xml:space="preserve"> </v>
      </c>
      <c r="K117" s="37"/>
      <c r="L117" s="52"/>
      <c r="S117" s="35"/>
      <c r="T117" s="35"/>
      <c r="U117" s="35"/>
      <c r="V117" s="35"/>
      <c r="W117" s="35"/>
      <c r="X117" s="35"/>
      <c r="Y117" s="35"/>
      <c r="Z117" s="35"/>
      <c r="AA117" s="35"/>
      <c r="AB117" s="35"/>
      <c r="AC117" s="35"/>
      <c r="AD117" s="35"/>
      <c r="AE117" s="35"/>
    </row>
    <row r="118" spans="1:65" s="2" customFormat="1" ht="10.3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11" customFormat="1" ht="29.25" customHeight="1">
      <c r="A119" s="165"/>
      <c r="B119" s="166"/>
      <c r="C119" s="167" t="s">
        <v>195</v>
      </c>
      <c r="D119" s="168" t="s">
        <v>62</v>
      </c>
      <c r="E119" s="168" t="s">
        <v>58</v>
      </c>
      <c r="F119" s="168" t="s">
        <v>59</v>
      </c>
      <c r="G119" s="168" t="s">
        <v>196</v>
      </c>
      <c r="H119" s="168" t="s">
        <v>197</v>
      </c>
      <c r="I119" s="168" t="s">
        <v>198</v>
      </c>
      <c r="J119" s="169" t="s">
        <v>177</v>
      </c>
      <c r="K119" s="170" t="s">
        <v>199</v>
      </c>
      <c r="L119" s="171"/>
      <c r="M119" s="76" t="s">
        <v>1</v>
      </c>
      <c r="N119" s="77" t="s">
        <v>41</v>
      </c>
      <c r="O119" s="77" t="s">
        <v>200</v>
      </c>
      <c r="P119" s="77" t="s">
        <v>201</v>
      </c>
      <c r="Q119" s="77" t="s">
        <v>202</v>
      </c>
      <c r="R119" s="77" t="s">
        <v>203</v>
      </c>
      <c r="S119" s="77" t="s">
        <v>204</v>
      </c>
      <c r="T119" s="78" t="s">
        <v>205</v>
      </c>
      <c r="U119" s="165"/>
      <c r="V119" s="165"/>
      <c r="W119" s="165"/>
      <c r="X119" s="165"/>
      <c r="Y119" s="165"/>
      <c r="Z119" s="165"/>
      <c r="AA119" s="165"/>
      <c r="AB119" s="165"/>
      <c r="AC119" s="165"/>
      <c r="AD119" s="165"/>
      <c r="AE119" s="165"/>
    </row>
    <row r="120" spans="1:65" s="2" customFormat="1" ht="22.9" customHeight="1">
      <c r="A120" s="35"/>
      <c r="B120" s="36"/>
      <c r="C120" s="83" t="s">
        <v>206</v>
      </c>
      <c r="D120" s="37"/>
      <c r="E120" s="37"/>
      <c r="F120" s="37"/>
      <c r="G120" s="37"/>
      <c r="H120" s="37"/>
      <c r="I120" s="37"/>
      <c r="J120" s="172">
        <f>BK120</f>
        <v>0</v>
      </c>
      <c r="K120" s="37"/>
      <c r="L120" s="40"/>
      <c r="M120" s="79"/>
      <c r="N120" s="173"/>
      <c r="O120" s="80"/>
      <c r="P120" s="174">
        <f>P121+P139+P153+P167</f>
        <v>0</v>
      </c>
      <c r="Q120" s="80"/>
      <c r="R120" s="174">
        <f>R121+R139+R153+R167</f>
        <v>0</v>
      </c>
      <c r="S120" s="80"/>
      <c r="T120" s="175">
        <f>T121+T139+T153+T167</f>
        <v>0</v>
      </c>
      <c r="U120" s="35"/>
      <c r="V120" s="35"/>
      <c r="W120" s="35"/>
      <c r="X120" s="35"/>
      <c r="Y120" s="35"/>
      <c r="Z120" s="35"/>
      <c r="AA120" s="35"/>
      <c r="AB120" s="35"/>
      <c r="AC120" s="35"/>
      <c r="AD120" s="35"/>
      <c r="AE120" s="35"/>
      <c r="AT120" s="18" t="s">
        <v>76</v>
      </c>
      <c r="AU120" s="18" t="s">
        <v>179</v>
      </c>
      <c r="BK120" s="176">
        <f>BK121+BK139+BK153+BK167</f>
        <v>0</v>
      </c>
    </row>
    <row r="121" spans="1:65" s="12" customFormat="1" ht="25.9" customHeight="1">
      <c r="B121" s="177"/>
      <c r="C121" s="178"/>
      <c r="D121" s="179" t="s">
        <v>76</v>
      </c>
      <c r="E121" s="180" t="s">
        <v>10809</v>
      </c>
      <c r="F121" s="180" t="s">
        <v>10810</v>
      </c>
      <c r="G121" s="178"/>
      <c r="H121" s="178"/>
      <c r="I121" s="181"/>
      <c r="J121" s="182">
        <f>BK121</f>
        <v>0</v>
      </c>
      <c r="K121" s="178"/>
      <c r="L121" s="183"/>
      <c r="M121" s="184"/>
      <c r="N121" s="185"/>
      <c r="O121" s="185"/>
      <c r="P121" s="186">
        <f>SUM(P122:P138)</f>
        <v>0</v>
      </c>
      <c r="Q121" s="185"/>
      <c r="R121" s="186">
        <f>SUM(R122:R138)</f>
        <v>0</v>
      </c>
      <c r="S121" s="185"/>
      <c r="T121" s="187">
        <f>SUM(T122:T138)</f>
        <v>0</v>
      </c>
      <c r="AR121" s="188" t="s">
        <v>85</v>
      </c>
      <c r="AT121" s="189" t="s">
        <v>76</v>
      </c>
      <c r="AU121" s="189" t="s">
        <v>77</v>
      </c>
      <c r="AY121" s="188" t="s">
        <v>209</v>
      </c>
      <c r="BK121" s="190">
        <f>SUM(BK122:BK138)</f>
        <v>0</v>
      </c>
    </row>
    <row r="122" spans="1:65" s="2" customFormat="1" ht="55.5" customHeight="1">
      <c r="A122" s="35"/>
      <c r="B122" s="36"/>
      <c r="C122" s="193" t="s">
        <v>85</v>
      </c>
      <c r="D122" s="193" t="s">
        <v>214</v>
      </c>
      <c r="E122" s="194" t="s">
        <v>10811</v>
      </c>
      <c r="F122" s="195" t="s">
        <v>10812</v>
      </c>
      <c r="G122" s="196" t="s">
        <v>2761</v>
      </c>
      <c r="H122" s="197">
        <v>1</v>
      </c>
      <c r="I122" s="198"/>
      <c r="J122" s="199">
        <f t="shared" ref="J122:J138" si="0">ROUND(I122*H122,2)</f>
        <v>0</v>
      </c>
      <c r="K122" s="200"/>
      <c r="L122" s="40"/>
      <c r="M122" s="201" t="s">
        <v>1</v>
      </c>
      <c r="N122" s="202" t="s">
        <v>42</v>
      </c>
      <c r="O122" s="72"/>
      <c r="P122" s="203">
        <f t="shared" ref="P122:P138" si="1">O122*H122</f>
        <v>0</v>
      </c>
      <c r="Q122" s="203">
        <v>0</v>
      </c>
      <c r="R122" s="203">
        <f t="shared" ref="R122:R138" si="2">Q122*H122</f>
        <v>0</v>
      </c>
      <c r="S122" s="203">
        <v>0</v>
      </c>
      <c r="T122" s="204">
        <f t="shared" ref="T122:T138" si="3">S122*H122</f>
        <v>0</v>
      </c>
      <c r="U122" s="35"/>
      <c r="V122" s="35"/>
      <c r="W122" s="35"/>
      <c r="X122" s="35"/>
      <c r="Y122" s="35"/>
      <c r="Z122" s="35"/>
      <c r="AA122" s="35"/>
      <c r="AB122" s="35"/>
      <c r="AC122" s="35"/>
      <c r="AD122" s="35"/>
      <c r="AE122" s="35"/>
      <c r="AR122" s="205" t="s">
        <v>218</v>
      </c>
      <c r="AT122" s="205" t="s">
        <v>214</v>
      </c>
      <c r="AU122" s="205" t="s">
        <v>85</v>
      </c>
      <c r="AY122" s="18" t="s">
        <v>209</v>
      </c>
      <c r="BE122" s="206">
        <f t="shared" ref="BE122:BE138" si="4">IF(N122="základní",J122,0)</f>
        <v>0</v>
      </c>
      <c r="BF122" s="206">
        <f t="shared" ref="BF122:BF138" si="5">IF(N122="snížená",J122,0)</f>
        <v>0</v>
      </c>
      <c r="BG122" s="206">
        <f t="shared" ref="BG122:BG138" si="6">IF(N122="zákl. přenesená",J122,0)</f>
        <v>0</v>
      </c>
      <c r="BH122" s="206">
        <f t="shared" ref="BH122:BH138" si="7">IF(N122="sníž. přenesená",J122,0)</f>
        <v>0</v>
      </c>
      <c r="BI122" s="206">
        <f t="shared" ref="BI122:BI138" si="8">IF(N122="nulová",J122,0)</f>
        <v>0</v>
      </c>
      <c r="BJ122" s="18" t="s">
        <v>85</v>
      </c>
      <c r="BK122" s="206">
        <f t="shared" ref="BK122:BK138" si="9">ROUND(I122*H122,2)</f>
        <v>0</v>
      </c>
      <c r="BL122" s="18" t="s">
        <v>218</v>
      </c>
      <c r="BM122" s="205" t="s">
        <v>10813</v>
      </c>
    </row>
    <row r="123" spans="1:65" s="2" customFormat="1" ht="49.15" customHeight="1">
      <c r="A123" s="35"/>
      <c r="B123" s="36"/>
      <c r="C123" s="193" t="s">
        <v>87</v>
      </c>
      <c r="D123" s="193" t="s">
        <v>214</v>
      </c>
      <c r="E123" s="194" t="s">
        <v>10814</v>
      </c>
      <c r="F123" s="195" t="s">
        <v>10815</v>
      </c>
      <c r="G123" s="196" t="s">
        <v>2761</v>
      </c>
      <c r="H123" s="197">
        <v>9</v>
      </c>
      <c r="I123" s="198"/>
      <c r="J123" s="199">
        <f t="shared" si="0"/>
        <v>0</v>
      </c>
      <c r="K123" s="200"/>
      <c r="L123" s="40"/>
      <c r="M123" s="201" t="s">
        <v>1</v>
      </c>
      <c r="N123" s="202" t="s">
        <v>42</v>
      </c>
      <c r="O123" s="72"/>
      <c r="P123" s="203">
        <f t="shared" si="1"/>
        <v>0</v>
      </c>
      <c r="Q123" s="203">
        <v>0</v>
      </c>
      <c r="R123" s="203">
        <f t="shared" si="2"/>
        <v>0</v>
      </c>
      <c r="S123" s="203">
        <v>0</v>
      </c>
      <c r="T123" s="204">
        <f t="shared" si="3"/>
        <v>0</v>
      </c>
      <c r="U123" s="35"/>
      <c r="V123" s="35"/>
      <c r="W123" s="35"/>
      <c r="X123" s="35"/>
      <c r="Y123" s="35"/>
      <c r="Z123" s="35"/>
      <c r="AA123" s="35"/>
      <c r="AB123" s="35"/>
      <c r="AC123" s="35"/>
      <c r="AD123" s="35"/>
      <c r="AE123" s="35"/>
      <c r="AR123" s="205" t="s">
        <v>218</v>
      </c>
      <c r="AT123" s="205" t="s">
        <v>214</v>
      </c>
      <c r="AU123" s="205" t="s">
        <v>85</v>
      </c>
      <c r="AY123" s="18" t="s">
        <v>209</v>
      </c>
      <c r="BE123" s="206">
        <f t="shared" si="4"/>
        <v>0</v>
      </c>
      <c r="BF123" s="206">
        <f t="shared" si="5"/>
        <v>0</v>
      </c>
      <c r="BG123" s="206">
        <f t="shared" si="6"/>
        <v>0</v>
      </c>
      <c r="BH123" s="206">
        <f t="shared" si="7"/>
        <v>0</v>
      </c>
      <c r="BI123" s="206">
        <f t="shared" si="8"/>
        <v>0</v>
      </c>
      <c r="BJ123" s="18" t="s">
        <v>85</v>
      </c>
      <c r="BK123" s="206">
        <f t="shared" si="9"/>
        <v>0</v>
      </c>
      <c r="BL123" s="18" t="s">
        <v>218</v>
      </c>
      <c r="BM123" s="205" t="s">
        <v>10816</v>
      </c>
    </row>
    <row r="124" spans="1:65" s="2" customFormat="1" ht="49.15" customHeight="1">
      <c r="A124" s="35"/>
      <c r="B124" s="36"/>
      <c r="C124" s="193" t="s">
        <v>226</v>
      </c>
      <c r="D124" s="193" t="s">
        <v>214</v>
      </c>
      <c r="E124" s="194" t="s">
        <v>10817</v>
      </c>
      <c r="F124" s="195" t="s">
        <v>10818</v>
      </c>
      <c r="G124" s="196" t="s">
        <v>2761</v>
      </c>
      <c r="H124" s="197">
        <v>3</v>
      </c>
      <c r="I124" s="198"/>
      <c r="J124" s="199">
        <f t="shared" si="0"/>
        <v>0</v>
      </c>
      <c r="K124" s="200"/>
      <c r="L124" s="40"/>
      <c r="M124" s="201" t="s">
        <v>1</v>
      </c>
      <c r="N124" s="202" t="s">
        <v>42</v>
      </c>
      <c r="O124" s="72"/>
      <c r="P124" s="203">
        <f t="shared" si="1"/>
        <v>0</v>
      </c>
      <c r="Q124" s="203">
        <v>0</v>
      </c>
      <c r="R124" s="203">
        <f t="shared" si="2"/>
        <v>0</v>
      </c>
      <c r="S124" s="203">
        <v>0</v>
      </c>
      <c r="T124" s="204">
        <f t="shared" si="3"/>
        <v>0</v>
      </c>
      <c r="U124" s="35"/>
      <c r="V124" s="35"/>
      <c r="W124" s="35"/>
      <c r="X124" s="35"/>
      <c r="Y124" s="35"/>
      <c r="Z124" s="35"/>
      <c r="AA124" s="35"/>
      <c r="AB124" s="35"/>
      <c r="AC124" s="35"/>
      <c r="AD124" s="35"/>
      <c r="AE124" s="35"/>
      <c r="AR124" s="205" t="s">
        <v>218</v>
      </c>
      <c r="AT124" s="205" t="s">
        <v>214</v>
      </c>
      <c r="AU124" s="205" t="s">
        <v>85</v>
      </c>
      <c r="AY124" s="18" t="s">
        <v>209</v>
      </c>
      <c r="BE124" s="206">
        <f t="shared" si="4"/>
        <v>0</v>
      </c>
      <c r="BF124" s="206">
        <f t="shared" si="5"/>
        <v>0</v>
      </c>
      <c r="BG124" s="206">
        <f t="shared" si="6"/>
        <v>0</v>
      </c>
      <c r="BH124" s="206">
        <f t="shared" si="7"/>
        <v>0</v>
      </c>
      <c r="BI124" s="206">
        <f t="shared" si="8"/>
        <v>0</v>
      </c>
      <c r="BJ124" s="18" t="s">
        <v>85</v>
      </c>
      <c r="BK124" s="206">
        <f t="shared" si="9"/>
        <v>0</v>
      </c>
      <c r="BL124" s="18" t="s">
        <v>218</v>
      </c>
      <c r="BM124" s="205" t="s">
        <v>10819</v>
      </c>
    </row>
    <row r="125" spans="1:65" s="2" customFormat="1" ht="16.5" customHeight="1">
      <c r="A125" s="35"/>
      <c r="B125" s="36"/>
      <c r="C125" s="193" t="s">
        <v>218</v>
      </c>
      <c r="D125" s="193" t="s">
        <v>214</v>
      </c>
      <c r="E125" s="194" t="s">
        <v>10820</v>
      </c>
      <c r="F125" s="195" t="s">
        <v>10561</v>
      </c>
      <c r="G125" s="196" t="s">
        <v>2761</v>
      </c>
      <c r="H125" s="197">
        <v>12</v>
      </c>
      <c r="I125" s="198"/>
      <c r="J125" s="199">
        <f t="shared" si="0"/>
        <v>0</v>
      </c>
      <c r="K125" s="200"/>
      <c r="L125" s="40"/>
      <c r="M125" s="201" t="s">
        <v>1</v>
      </c>
      <c r="N125" s="202" t="s">
        <v>42</v>
      </c>
      <c r="O125" s="72"/>
      <c r="P125" s="203">
        <f t="shared" si="1"/>
        <v>0</v>
      </c>
      <c r="Q125" s="203">
        <v>0</v>
      </c>
      <c r="R125" s="203">
        <f t="shared" si="2"/>
        <v>0</v>
      </c>
      <c r="S125" s="203">
        <v>0</v>
      </c>
      <c r="T125" s="204">
        <f t="shared" si="3"/>
        <v>0</v>
      </c>
      <c r="U125" s="35"/>
      <c r="V125" s="35"/>
      <c r="W125" s="35"/>
      <c r="X125" s="35"/>
      <c r="Y125" s="35"/>
      <c r="Z125" s="35"/>
      <c r="AA125" s="35"/>
      <c r="AB125" s="35"/>
      <c r="AC125" s="35"/>
      <c r="AD125" s="35"/>
      <c r="AE125" s="35"/>
      <c r="AR125" s="205" t="s">
        <v>218</v>
      </c>
      <c r="AT125" s="205" t="s">
        <v>214</v>
      </c>
      <c r="AU125" s="205" t="s">
        <v>85</v>
      </c>
      <c r="AY125" s="18" t="s">
        <v>209</v>
      </c>
      <c r="BE125" s="206">
        <f t="shared" si="4"/>
        <v>0</v>
      </c>
      <c r="BF125" s="206">
        <f t="shared" si="5"/>
        <v>0</v>
      </c>
      <c r="BG125" s="206">
        <f t="shared" si="6"/>
        <v>0</v>
      </c>
      <c r="BH125" s="206">
        <f t="shared" si="7"/>
        <v>0</v>
      </c>
      <c r="BI125" s="206">
        <f t="shared" si="8"/>
        <v>0</v>
      </c>
      <c r="BJ125" s="18" t="s">
        <v>85</v>
      </c>
      <c r="BK125" s="206">
        <f t="shared" si="9"/>
        <v>0</v>
      </c>
      <c r="BL125" s="18" t="s">
        <v>218</v>
      </c>
      <c r="BM125" s="205" t="s">
        <v>10821</v>
      </c>
    </row>
    <row r="126" spans="1:65" s="2" customFormat="1" ht="16.5" customHeight="1">
      <c r="A126" s="35"/>
      <c r="B126" s="36"/>
      <c r="C126" s="193" t="s">
        <v>233</v>
      </c>
      <c r="D126" s="193" t="s">
        <v>214</v>
      </c>
      <c r="E126" s="194" t="s">
        <v>10822</v>
      </c>
      <c r="F126" s="195" t="s">
        <v>10564</v>
      </c>
      <c r="G126" s="196" t="s">
        <v>10032</v>
      </c>
      <c r="H126" s="197">
        <v>165</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218</v>
      </c>
      <c r="AT126" s="205" t="s">
        <v>214</v>
      </c>
      <c r="AU126" s="205" t="s">
        <v>85</v>
      </c>
      <c r="AY126" s="18" t="s">
        <v>209</v>
      </c>
      <c r="BE126" s="206">
        <f t="shared" si="4"/>
        <v>0</v>
      </c>
      <c r="BF126" s="206">
        <f t="shared" si="5"/>
        <v>0</v>
      </c>
      <c r="BG126" s="206">
        <f t="shared" si="6"/>
        <v>0</v>
      </c>
      <c r="BH126" s="206">
        <f t="shared" si="7"/>
        <v>0</v>
      </c>
      <c r="BI126" s="206">
        <f t="shared" si="8"/>
        <v>0</v>
      </c>
      <c r="BJ126" s="18" t="s">
        <v>85</v>
      </c>
      <c r="BK126" s="206">
        <f t="shared" si="9"/>
        <v>0</v>
      </c>
      <c r="BL126" s="18" t="s">
        <v>218</v>
      </c>
      <c r="BM126" s="205" t="s">
        <v>10823</v>
      </c>
    </row>
    <row r="127" spans="1:65" s="2" customFormat="1" ht="16.5" customHeight="1">
      <c r="A127" s="35"/>
      <c r="B127" s="36"/>
      <c r="C127" s="193" t="s">
        <v>238</v>
      </c>
      <c r="D127" s="193" t="s">
        <v>214</v>
      </c>
      <c r="E127" s="194" t="s">
        <v>10824</v>
      </c>
      <c r="F127" s="195" t="s">
        <v>10567</v>
      </c>
      <c r="G127" s="196" t="s">
        <v>10032</v>
      </c>
      <c r="H127" s="197">
        <v>126</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218</v>
      </c>
      <c r="AT127" s="205" t="s">
        <v>214</v>
      </c>
      <c r="AU127" s="205" t="s">
        <v>85</v>
      </c>
      <c r="AY127" s="18" t="s">
        <v>209</v>
      </c>
      <c r="BE127" s="206">
        <f t="shared" si="4"/>
        <v>0</v>
      </c>
      <c r="BF127" s="206">
        <f t="shared" si="5"/>
        <v>0</v>
      </c>
      <c r="BG127" s="206">
        <f t="shared" si="6"/>
        <v>0</v>
      </c>
      <c r="BH127" s="206">
        <f t="shared" si="7"/>
        <v>0</v>
      </c>
      <c r="BI127" s="206">
        <f t="shared" si="8"/>
        <v>0</v>
      </c>
      <c r="BJ127" s="18" t="s">
        <v>85</v>
      </c>
      <c r="BK127" s="206">
        <f t="shared" si="9"/>
        <v>0</v>
      </c>
      <c r="BL127" s="18" t="s">
        <v>218</v>
      </c>
      <c r="BM127" s="205" t="s">
        <v>10825</v>
      </c>
    </row>
    <row r="128" spans="1:65" s="2" customFormat="1" ht="16.5" customHeight="1">
      <c r="A128" s="35"/>
      <c r="B128" s="36"/>
      <c r="C128" s="193" t="s">
        <v>242</v>
      </c>
      <c r="D128" s="193" t="s">
        <v>214</v>
      </c>
      <c r="E128" s="194" t="s">
        <v>10826</v>
      </c>
      <c r="F128" s="195" t="s">
        <v>10570</v>
      </c>
      <c r="G128" s="196" t="s">
        <v>10032</v>
      </c>
      <c r="H128" s="197">
        <v>224</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85</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10827</v>
      </c>
    </row>
    <row r="129" spans="1:65" s="2" customFormat="1" ht="16.5" customHeight="1">
      <c r="A129" s="35"/>
      <c r="B129" s="36"/>
      <c r="C129" s="193" t="s">
        <v>246</v>
      </c>
      <c r="D129" s="193" t="s">
        <v>214</v>
      </c>
      <c r="E129" s="194" t="s">
        <v>10828</v>
      </c>
      <c r="F129" s="195" t="s">
        <v>10573</v>
      </c>
      <c r="G129" s="196" t="s">
        <v>10032</v>
      </c>
      <c r="H129" s="197">
        <v>126</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85</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10829</v>
      </c>
    </row>
    <row r="130" spans="1:65" s="2" customFormat="1" ht="16.5" customHeight="1">
      <c r="A130" s="35"/>
      <c r="B130" s="36"/>
      <c r="C130" s="193" t="s">
        <v>210</v>
      </c>
      <c r="D130" s="193" t="s">
        <v>214</v>
      </c>
      <c r="E130" s="194" t="s">
        <v>10830</v>
      </c>
      <c r="F130" s="195" t="s">
        <v>10576</v>
      </c>
      <c r="G130" s="196" t="s">
        <v>10032</v>
      </c>
      <c r="H130" s="197">
        <v>10</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85</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10831</v>
      </c>
    </row>
    <row r="131" spans="1:65" s="2" customFormat="1" ht="16.5" customHeight="1">
      <c r="A131" s="35"/>
      <c r="B131" s="36"/>
      <c r="C131" s="193" t="s">
        <v>253</v>
      </c>
      <c r="D131" s="193" t="s">
        <v>214</v>
      </c>
      <c r="E131" s="194" t="s">
        <v>10832</v>
      </c>
      <c r="F131" s="195" t="s">
        <v>10579</v>
      </c>
      <c r="G131" s="196" t="s">
        <v>10032</v>
      </c>
      <c r="H131" s="197">
        <v>50</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85</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10833</v>
      </c>
    </row>
    <row r="132" spans="1:65" s="2" customFormat="1" ht="16.5" customHeight="1">
      <c r="A132" s="35"/>
      <c r="B132" s="36"/>
      <c r="C132" s="193" t="s">
        <v>257</v>
      </c>
      <c r="D132" s="193" t="s">
        <v>214</v>
      </c>
      <c r="E132" s="194" t="s">
        <v>10834</v>
      </c>
      <c r="F132" s="195" t="s">
        <v>10585</v>
      </c>
      <c r="G132" s="196" t="s">
        <v>2761</v>
      </c>
      <c r="H132" s="197">
        <v>5</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85</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10835</v>
      </c>
    </row>
    <row r="133" spans="1:65" s="2" customFormat="1" ht="16.5" customHeight="1">
      <c r="A133" s="35"/>
      <c r="B133" s="36"/>
      <c r="C133" s="193" t="s">
        <v>261</v>
      </c>
      <c r="D133" s="193" t="s">
        <v>214</v>
      </c>
      <c r="E133" s="194" t="s">
        <v>10836</v>
      </c>
      <c r="F133" s="195" t="s">
        <v>10588</v>
      </c>
      <c r="G133" s="196" t="s">
        <v>2761</v>
      </c>
      <c r="H133" s="197">
        <v>3</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85</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10837</v>
      </c>
    </row>
    <row r="134" spans="1:65" s="2" customFormat="1" ht="16.5" customHeight="1">
      <c r="A134" s="35"/>
      <c r="B134" s="36"/>
      <c r="C134" s="193" t="s">
        <v>265</v>
      </c>
      <c r="D134" s="193" t="s">
        <v>214</v>
      </c>
      <c r="E134" s="194" t="s">
        <v>10838</v>
      </c>
      <c r="F134" s="195" t="s">
        <v>10591</v>
      </c>
      <c r="G134" s="196" t="s">
        <v>2761</v>
      </c>
      <c r="H134" s="197">
        <v>3</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85</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10839</v>
      </c>
    </row>
    <row r="135" spans="1:65" s="2" customFormat="1" ht="16.5" customHeight="1">
      <c r="A135" s="35"/>
      <c r="B135" s="36"/>
      <c r="C135" s="193" t="s">
        <v>269</v>
      </c>
      <c r="D135" s="193" t="s">
        <v>214</v>
      </c>
      <c r="E135" s="194" t="s">
        <v>10840</v>
      </c>
      <c r="F135" s="195" t="s">
        <v>10600</v>
      </c>
      <c r="G135" s="196" t="s">
        <v>2761</v>
      </c>
      <c r="H135" s="197">
        <v>12</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85</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10841</v>
      </c>
    </row>
    <row r="136" spans="1:65" s="2" customFormat="1" ht="16.5" customHeight="1">
      <c r="A136" s="35"/>
      <c r="B136" s="36"/>
      <c r="C136" s="193" t="s">
        <v>8</v>
      </c>
      <c r="D136" s="193" t="s">
        <v>214</v>
      </c>
      <c r="E136" s="194" t="s">
        <v>10842</v>
      </c>
      <c r="F136" s="195" t="s">
        <v>10606</v>
      </c>
      <c r="G136" s="196" t="s">
        <v>2761</v>
      </c>
      <c r="H136" s="197">
        <v>20</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10843</v>
      </c>
    </row>
    <row r="137" spans="1:65" s="2" customFormat="1" ht="16.5" customHeight="1">
      <c r="A137" s="35"/>
      <c r="B137" s="36"/>
      <c r="C137" s="193" t="s">
        <v>276</v>
      </c>
      <c r="D137" s="193" t="s">
        <v>214</v>
      </c>
      <c r="E137" s="194" t="s">
        <v>10844</v>
      </c>
      <c r="F137" s="195" t="s">
        <v>10609</v>
      </c>
      <c r="G137" s="196" t="s">
        <v>2761</v>
      </c>
      <c r="H137" s="197">
        <v>24</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10845</v>
      </c>
    </row>
    <row r="138" spans="1:65" s="2" customFormat="1" ht="16.5" customHeight="1">
      <c r="A138" s="35"/>
      <c r="B138" s="36"/>
      <c r="C138" s="193" t="s">
        <v>280</v>
      </c>
      <c r="D138" s="193" t="s">
        <v>214</v>
      </c>
      <c r="E138" s="194" t="s">
        <v>10846</v>
      </c>
      <c r="F138" s="195" t="s">
        <v>10612</v>
      </c>
      <c r="G138" s="196" t="s">
        <v>2761</v>
      </c>
      <c r="H138" s="197">
        <v>12</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10847</v>
      </c>
    </row>
    <row r="139" spans="1:65" s="12" customFormat="1" ht="25.9" customHeight="1">
      <c r="B139" s="177"/>
      <c r="C139" s="178"/>
      <c r="D139" s="179" t="s">
        <v>76</v>
      </c>
      <c r="E139" s="180" t="s">
        <v>10848</v>
      </c>
      <c r="F139" s="180" t="s">
        <v>10849</v>
      </c>
      <c r="G139" s="178"/>
      <c r="H139" s="178"/>
      <c r="I139" s="181"/>
      <c r="J139" s="182">
        <f>BK139</f>
        <v>0</v>
      </c>
      <c r="K139" s="178"/>
      <c r="L139" s="183"/>
      <c r="M139" s="184"/>
      <c r="N139" s="185"/>
      <c r="O139" s="185"/>
      <c r="P139" s="186">
        <f>SUM(P140:P152)</f>
        <v>0</v>
      </c>
      <c r="Q139" s="185"/>
      <c r="R139" s="186">
        <f>SUM(R140:R152)</f>
        <v>0</v>
      </c>
      <c r="S139" s="185"/>
      <c r="T139" s="187">
        <f>SUM(T140:T152)</f>
        <v>0</v>
      </c>
      <c r="AR139" s="188" t="s">
        <v>85</v>
      </c>
      <c r="AT139" s="189" t="s">
        <v>76</v>
      </c>
      <c r="AU139" s="189" t="s">
        <v>77</v>
      </c>
      <c r="AY139" s="188" t="s">
        <v>209</v>
      </c>
      <c r="BK139" s="190">
        <f>SUM(BK140:BK152)</f>
        <v>0</v>
      </c>
    </row>
    <row r="140" spans="1:65" s="2" customFormat="1" ht="55.5" customHeight="1">
      <c r="A140" s="35"/>
      <c r="B140" s="36"/>
      <c r="C140" s="193" t="s">
        <v>284</v>
      </c>
      <c r="D140" s="193" t="s">
        <v>214</v>
      </c>
      <c r="E140" s="194" t="s">
        <v>10850</v>
      </c>
      <c r="F140" s="195" t="s">
        <v>10851</v>
      </c>
      <c r="G140" s="196" t="s">
        <v>2761</v>
      </c>
      <c r="H140" s="197">
        <v>1</v>
      </c>
      <c r="I140" s="198"/>
      <c r="J140" s="199">
        <f t="shared" ref="J140:J152" si="10">ROUND(I140*H140,2)</f>
        <v>0</v>
      </c>
      <c r="K140" s="200"/>
      <c r="L140" s="40"/>
      <c r="M140" s="201" t="s">
        <v>1</v>
      </c>
      <c r="N140" s="202" t="s">
        <v>42</v>
      </c>
      <c r="O140" s="72"/>
      <c r="P140" s="203">
        <f t="shared" ref="P140:P152" si="11">O140*H140</f>
        <v>0</v>
      </c>
      <c r="Q140" s="203">
        <v>0</v>
      </c>
      <c r="R140" s="203">
        <f t="shared" ref="R140:R152" si="12">Q140*H140</f>
        <v>0</v>
      </c>
      <c r="S140" s="203">
        <v>0</v>
      </c>
      <c r="T140" s="204">
        <f t="shared" ref="T140:T152" si="13">S140*H140</f>
        <v>0</v>
      </c>
      <c r="U140" s="35"/>
      <c r="V140" s="35"/>
      <c r="W140" s="35"/>
      <c r="X140" s="35"/>
      <c r="Y140" s="35"/>
      <c r="Z140" s="35"/>
      <c r="AA140" s="35"/>
      <c r="AB140" s="35"/>
      <c r="AC140" s="35"/>
      <c r="AD140" s="35"/>
      <c r="AE140" s="35"/>
      <c r="AR140" s="205" t="s">
        <v>218</v>
      </c>
      <c r="AT140" s="205" t="s">
        <v>214</v>
      </c>
      <c r="AU140" s="205" t="s">
        <v>85</v>
      </c>
      <c r="AY140" s="18" t="s">
        <v>209</v>
      </c>
      <c r="BE140" s="206">
        <f t="shared" ref="BE140:BE152" si="14">IF(N140="základní",J140,0)</f>
        <v>0</v>
      </c>
      <c r="BF140" s="206">
        <f t="shared" ref="BF140:BF152" si="15">IF(N140="snížená",J140,0)</f>
        <v>0</v>
      </c>
      <c r="BG140" s="206">
        <f t="shared" ref="BG140:BG152" si="16">IF(N140="zákl. přenesená",J140,0)</f>
        <v>0</v>
      </c>
      <c r="BH140" s="206">
        <f t="shared" ref="BH140:BH152" si="17">IF(N140="sníž. přenesená",J140,0)</f>
        <v>0</v>
      </c>
      <c r="BI140" s="206">
        <f t="shared" ref="BI140:BI152" si="18">IF(N140="nulová",J140,0)</f>
        <v>0</v>
      </c>
      <c r="BJ140" s="18" t="s">
        <v>85</v>
      </c>
      <c r="BK140" s="206">
        <f t="shared" ref="BK140:BK152" si="19">ROUND(I140*H140,2)</f>
        <v>0</v>
      </c>
      <c r="BL140" s="18" t="s">
        <v>218</v>
      </c>
      <c r="BM140" s="205" t="s">
        <v>10852</v>
      </c>
    </row>
    <row r="141" spans="1:65" s="2" customFormat="1" ht="49.15" customHeight="1">
      <c r="A141" s="35"/>
      <c r="B141" s="36"/>
      <c r="C141" s="193" t="s">
        <v>288</v>
      </c>
      <c r="D141" s="193" t="s">
        <v>214</v>
      </c>
      <c r="E141" s="194" t="s">
        <v>10853</v>
      </c>
      <c r="F141" s="195" t="s">
        <v>10854</v>
      </c>
      <c r="G141" s="196" t="s">
        <v>2761</v>
      </c>
      <c r="H141" s="197">
        <v>1</v>
      </c>
      <c r="I141" s="198"/>
      <c r="J141" s="199">
        <f t="shared" si="10"/>
        <v>0</v>
      </c>
      <c r="K141" s="200"/>
      <c r="L141" s="40"/>
      <c r="M141" s="201" t="s">
        <v>1</v>
      </c>
      <c r="N141" s="202" t="s">
        <v>42</v>
      </c>
      <c r="O141" s="72"/>
      <c r="P141" s="203">
        <f t="shared" si="11"/>
        <v>0</v>
      </c>
      <c r="Q141" s="203">
        <v>0</v>
      </c>
      <c r="R141" s="203">
        <f t="shared" si="12"/>
        <v>0</v>
      </c>
      <c r="S141" s="203">
        <v>0</v>
      </c>
      <c r="T141" s="204">
        <f t="shared" si="13"/>
        <v>0</v>
      </c>
      <c r="U141" s="35"/>
      <c r="V141" s="35"/>
      <c r="W141" s="35"/>
      <c r="X141" s="35"/>
      <c r="Y141" s="35"/>
      <c r="Z141" s="35"/>
      <c r="AA141" s="35"/>
      <c r="AB141" s="35"/>
      <c r="AC141" s="35"/>
      <c r="AD141" s="35"/>
      <c r="AE141" s="35"/>
      <c r="AR141" s="205" t="s">
        <v>218</v>
      </c>
      <c r="AT141" s="205" t="s">
        <v>214</v>
      </c>
      <c r="AU141" s="205" t="s">
        <v>85</v>
      </c>
      <c r="AY141" s="18" t="s">
        <v>209</v>
      </c>
      <c r="BE141" s="206">
        <f t="shared" si="14"/>
        <v>0</v>
      </c>
      <c r="BF141" s="206">
        <f t="shared" si="15"/>
        <v>0</v>
      </c>
      <c r="BG141" s="206">
        <f t="shared" si="16"/>
        <v>0</v>
      </c>
      <c r="BH141" s="206">
        <f t="shared" si="17"/>
        <v>0</v>
      </c>
      <c r="BI141" s="206">
        <f t="shared" si="18"/>
        <v>0</v>
      </c>
      <c r="BJ141" s="18" t="s">
        <v>85</v>
      </c>
      <c r="BK141" s="206">
        <f t="shared" si="19"/>
        <v>0</v>
      </c>
      <c r="BL141" s="18" t="s">
        <v>218</v>
      </c>
      <c r="BM141" s="205" t="s">
        <v>10855</v>
      </c>
    </row>
    <row r="142" spans="1:65" s="2" customFormat="1" ht="49.15" customHeight="1">
      <c r="A142" s="35"/>
      <c r="B142" s="36"/>
      <c r="C142" s="193" t="s">
        <v>292</v>
      </c>
      <c r="D142" s="193" t="s">
        <v>214</v>
      </c>
      <c r="E142" s="194" t="s">
        <v>10856</v>
      </c>
      <c r="F142" s="195" t="s">
        <v>10818</v>
      </c>
      <c r="G142" s="196" t="s">
        <v>2761</v>
      </c>
      <c r="H142" s="197">
        <v>1</v>
      </c>
      <c r="I142" s="198"/>
      <c r="J142" s="199">
        <f t="shared" si="10"/>
        <v>0</v>
      </c>
      <c r="K142" s="200"/>
      <c r="L142" s="40"/>
      <c r="M142" s="201" t="s">
        <v>1</v>
      </c>
      <c r="N142" s="202" t="s">
        <v>42</v>
      </c>
      <c r="O142" s="72"/>
      <c r="P142" s="203">
        <f t="shared" si="11"/>
        <v>0</v>
      </c>
      <c r="Q142" s="203">
        <v>0</v>
      </c>
      <c r="R142" s="203">
        <f t="shared" si="12"/>
        <v>0</v>
      </c>
      <c r="S142" s="203">
        <v>0</v>
      </c>
      <c r="T142" s="204">
        <f t="shared" si="13"/>
        <v>0</v>
      </c>
      <c r="U142" s="35"/>
      <c r="V142" s="35"/>
      <c r="W142" s="35"/>
      <c r="X142" s="35"/>
      <c r="Y142" s="35"/>
      <c r="Z142" s="35"/>
      <c r="AA142" s="35"/>
      <c r="AB142" s="35"/>
      <c r="AC142" s="35"/>
      <c r="AD142" s="35"/>
      <c r="AE142" s="35"/>
      <c r="AR142" s="205" t="s">
        <v>218</v>
      </c>
      <c r="AT142" s="205" t="s">
        <v>214</v>
      </c>
      <c r="AU142" s="205" t="s">
        <v>85</v>
      </c>
      <c r="AY142" s="18" t="s">
        <v>209</v>
      </c>
      <c r="BE142" s="206">
        <f t="shared" si="14"/>
        <v>0</v>
      </c>
      <c r="BF142" s="206">
        <f t="shared" si="15"/>
        <v>0</v>
      </c>
      <c r="BG142" s="206">
        <f t="shared" si="16"/>
        <v>0</v>
      </c>
      <c r="BH142" s="206">
        <f t="shared" si="17"/>
        <v>0</v>
      </c>
      <c r="BI142" s="206">
        <f t="shared" si="18"/>
        <v>0</v>
      </c>
      <c r="BJ142" s="18" t="s">
        <v>85</v>
      </c>
      <c r="BK142" s="206">
        <f t="shared" si="19"/>
        <v>0</v>
      </c>
      <c r="BL142" s="18" t="s">
        <v>218</v>
      </c>
      <c r="BM142" s="205" t="s">
        <v>10857</v>
      </c>
    </row>
    <row r="143" spans="1:65" s="2" customFormat="1" ht="16.5" customHeight="1">
      <c r="A143" s="35"/>
      <c r="B143" s="36"/>
      <c r="C143" s="193" t="s">
        <v>7</v>
      </c>
      <c r="D143" s="193" t="s">
        <v>214</v>
      </c>
      <c r="E143" s="194" t="s">
        <v>10858</v>
      </c>
      <c r="F143" s="195" t="s">
        <v>10561</v>
      </c>
      <c r="G143" s="196" t="s">
        <v>2761</v>
      </c>
      <c r="H143" s="197">
        <v>2</v>
      </c>
      <c r="I143" s="198"/>
      <c r="J143" s="199">
        <f t="shared" si="10"/>
        <v>0</v>
      </c>
      <c r="K143" s="200"/>
      <c r="L143" s="40"/>
      <c r="M143" s="201" t="s">
        <v>1</v>
      </c>
      <c r="N143" s="202" t="s">
        <v>42</v>
      </c>
      <c r="O143" s="72"/>
      <c r="P143" s="203">
        <f t="shared" si="11"/>
        <v>0</v>
      </c>
      <c r="Q143" s="203">
        <v>0</v>
      </c>
      <c r="R143" s="203">
        <f t="shared" si="12"/>
        <v>0</v>
      </c>
      <c r="S143" s="203">
        <v>0</v>
      </c>
      <c r="T143" s="204">
        <f t="shared" si="13"/>
        <v>0</v>
      </c>
      <c r="U143" s="35"/>
      <c r="V143" s="35"/>
      <c r="W143" s="35"/>
      <c r="X143" s="35"/>
      <c r="Y143" s="35"/>
      <c r="Z143" s="35"/>
      <c r="AA143" s="35"/>
      <c r="AB143" s="35"/>
      <c r="AC143" s="35"/>
      <c r="AD143" s="35"/>
      <c r="AE143" s="35"/>
      <c r="AR143" s="205" t="s">
        <v>218</v>
      </c>
      <c r="AT143" s="205" t="s">
        <v>214</v>
      </c>
      <c r="AU143" s="205" t="s">
        <v>85</v>
      </c>
      <c r="AY143" s="18" t="s">
        <v>209</v>
      </c>
      <c r="BE143" s="206">
        <f t="shared" si="14"/>
        <v>0</v>
      </c>
      <c r="BF143" s="206">
        <f t="shared" si="15"/>
        <v>0</v>
      </c>
      <c r="BG143" s="206">
        <f t="shared" si="16"/>
        <v>0</v>
      </c>
      <c r="BH143" s="206">
        <f t="shared" si="17"/>
        <v>0</v>
      </c>
      <c r="BI143" s="206">
        <f t="shared" si="18"/>
        <v>0</v>
      </c>
      <c r="BJ143" s="18" t="s">
        <v>85</v>
      </c>
      <c r="BK143" s="206">
        <f t="shared" si="19"/>
        <v>0</v>
      </c>
      <c r="BL143" s="18" t="s">
        <v>218</v>
      </c>
      <c r="BM143" s="205" t="s">
        <v>10859</v>
      </c>
    </row>
    <row r="144" spans="1:65" s="2" customFormat="1" ht="16.5" customHeight="1">
      <c r="A144" s="35"/>
      <c r="B144" s="36"/>
      <c r="C144" s="193" t="s">
        <v>299</v>
      </c>
      <c r="D144" s="193" t="s">
        <v>214</v>
      </c>
      <c r="E144" s="194" t="s">
        <v>10860</v>
      </c>
      <c r="F144" s="195" t="s">
        <v>10564</v>
      </c>
      <c r="G144" s="196" t="s">
        <v>10032</v>
      </c>
      <c r="H144" s="197">
        <v>56</v>
      </c>
      <c r="I144" s="198"/>
      <c r="J144" s="199">
        <f t="shared" si="10"/>
        <v>0</v>
      </c>
      <c r="K144" s="200"/>
      <c r="L144" s="40"/>
      <c r="M144" s="201" t="s">
        <v>1</v>
      </c>
      <c r="N144" s="202" t="s">
        <v>42</v>
      </c>
      <c r="O144" s="72"/>
      <c r="P144" s="203">
        <f t="shared" si="11"/>
        <v>0</v>
      </c>
      <c r="Q144" s="203">
        <v>0</v>
      </c>
      <c r="R144" s="203">
        <f t="shared" si="12"/>
        <v>0</v>
      </c>
      <c r="S144" s="203">
        <v>0</v>
      </c>
      <c r="T144" s="204">
        <f t="shared" si="13"/>
        <v>0</v>
      </c>
      <c r="U144" s="35"/>
      <c r="V144" s="35"/>
      <c r="W144" s="35"/>
      <c r="X144" s="35"/>
      <c r="Y144" s="35"/>
      <c r="Z144" s="35"/>
      <c r="AA144" s="35"/>
      <c r="AB144" s="35"/>
      <c r="AC144" s="35"/>
      <c r="AD144" s="35"/>
      <c r="AE144" s="35"/>
      <c r="AR144" s="205" t="s">
        <v>218</v>
      </c>
      <c r="AT144" s="205" t="s">
        <v>214</v>
      </c>
      <c r="AU144" s="205" t="s">
        <v>85</v>
      </c>
      <c r="AY144" s="18" t="s">
        <v>209</v>
      </c>
      <c r="BE144" s="206">
        <f t="shared" si="14"/>
        <v>0</v>
      </c>
      <c r="BF144" s="206">
        <f t="shared" si="15"/>
        <v>0</v>
      </c>
      <c r="BG144" s="206">
        <f t="shared" si="16"/>
        <v>0</v>
      </c>
      <c r="BH144" s="206">
        <f t="shared" si="17"/>
        <v>0</v>
      </c>
      <c r="BI144" s="206">
        <f t="shared" si="18"/>
        <v>0</v>
      </c>
      <c r="BJ144" s="18" t="s">
        <v>85</v>
      </c>
      <c r="BK144" s="206">
        <f t="shared" si="19"/>
        <v>0</v>
      </c>
      <c r="BL144" s="18" t="s">
        <v>218</v>
      </c>
      <c r="BM144" s="205" t="s">
        <v>10861</v>
      </c>
    </row>
    <row r="145" spans="1:65" s="2" customFormat="1" ht="16.5" customHeight="1">
      <c r="A145" s="35"/>
      <c r="B145" s="36"/>
      <c r="C145" s="193" t="s">
        <v>303</v>
      </c>
      <c r="D145" s="193" t="s">
        <v>214</v>
      </c>
      <c r="E145" s="194" t="s">
        <v>10862</v>
      </c>
      <c r="F145" s="195" t="s">
        <v>10567</v>
      </c>
      <c r="G145" s="196" t="s">
        <v>10032</v>
      </c>
      <c r="H145" s="197">
        <v>25</v>
      </c>
      <c r="I145" s="198"/>
      <c r="J145" s="199">
        <f t="shared" si="10"/>
        <v>0</v>
      </c>
      <c r="K145" s="200"/>
      <c r="L145" s="40"/>
      <c r="M145" s="201" t="s">
        <v>1</v>
      </c>
      <c r="N145" s="202" t="s">
        <v>42</v>
      </c>
      <c r="O145" s="72"/>
      <c r="P145" s="203">
        <f t="shared" si="11"/>
        <v>0</v>
      </c>
      <c r="Q145" s="203">
        <v>0</v>
      </c>
      <c r="R145" s="203">
        <f t="shared" si="12"/>
        <v>0</v>
      </c>
      <c r="S145" s="203">
        <v>0</v>
      </c>
      <c r="T145" s="204">
        <f t="shared" si="13"/>
        <v>0</v>
      </c>
      <c r="U145" s="35"/>
      <c r="V145" s="35"/>
      <c r="W145" s="35"/>
      <c r="X145" s="35"/>
      <c r="Y145" s="35"/>
      <c r="Z145" s="35"/>
      <c r="AA145" s="35"/>
      <c r="AB145" s="35"/>
      <c r="AC145" s="35"/>
      <c r="AD145" s="35"/>
      <c r="AE145" s="35"/>
      <c r="AR145" s="205" t="s">
        <v>218</v>
      </c>
      <c r="AT145" s="205" t="s">
        <v>214</v>
      </c>
      <c r="AU145" s="205" t="s">
        <v>85</v>
      </c>
      <c r="AY145" s="18" t="s">
        <v>209</v>
      </c>
      <c r="BE145" s="206">
        <f t="shared" si="14"/>
        <v>0</v>
      </c>
      <c r="BF145" s="206">
        <f t="shared" si="15"/>
        <v>0</v>
      </c>
      <c r="BG145" s="206">
        <f t="shared" si="16"/>
        <v>0</v>
      </c>
      <c r="BH145" s="206">
        <f t="shared" si="17"/>
        <v>0</v>
      </c>
      <c r="BI145" s="206">
        <f t="shared" si="18"/>
        <v>0</v>
      </c>
      <c r="BJ145" s="18" t="s">
        <v>85</v>
      </c>
      <c r="BK145" s="206">
        <f t="shared" si="19"/>
        <v>0</v>
      </c>
      <c r="BL145" s="18" t="s">
        <v>218</v>
      </c>
      <c r="BM145" s="205" t="s">
        <v>10863</v>
      </c>
    </row>
    <row r="146" spans="1:65" s="2" customFormat="1" ht="16.5" customHeight="1">
      <c r="A146" s="35"/>
      <c r="B146" s="36"/>
      <c r="C146" s="193" t="s">
        <v>307</v>
      </c>
      <c r="D146" s="193" t="s">
        <v>214</v>
      </c>
      <c r="E146" s="194" t="s">
        <v>10864</v>
      </c>
      <c r="F146" s="195" t="s">
        <v>10570</v>
      </c>
      <c r="G146" s="196" t="s">
        <v>10032</v>
      </c>
      <c r="H146" s="197">
        <v>56</v>
      </c>
      <c r="I146" s="198"/>
      <c r="J146" s="199">
        <f t="shared" si="10"/>
        <v>0</v>
      </c>
      <c r="K146" s="200"/>
      <c r="L146" s="40"/>
      <c r="M146" s="201" t="s">
        <v>1</v>
      </c>
      <c r="N146" s="202" t="s">
        <v>42</v>
      </c>
      <c r="O146" s="72"/>
      <c r="P146" s="203">
        <f t="shared" si="11"/>
        <v>0</v>
      </c>
      <c r="Q146" s="203">
        <v>0</v>
      </c>
      <c r="R146" s="203">
        <f t="shared" si="12"/>
        <v>0</v>
      </c>
      <c r="S146" s="203">
        <v>0</v>
      </c>
      <c r="T146" s="204">
        <f t="shared" si="13"/>
        <v>0</v>
      </c>
      <c r="U146" s="35"/>
      <c r="V146" s="35"/>
      <c r="W146" s="35"/>
      <c r="X146" s="35"/>
      <c r="Y146" s="35"/>
      <c r="Z146" s="35"/>
      <c r="AA146" s="35"/>
      <c r="AB146" s="35"/>
      <c r="AC146" s="35"/>
      <c r="AD146" s="35"/>
      <c r="AE146" s="35"/>
      <c r="AR146" s="205" t="s">
        <v>218</v>
      </c>
      <c r="AT146" s="205" t="s">
        <v>214</v>
      </c>
      <c r="AU146" s="205" t="s">
        <v>85</v>
      </c>
      <c r="AY146" s="18" t="s">
        <v>209</v>
      </c>
      <c r="BE146" s="206">
        <f t="shared" si="14"/>
        <v>0</v>
      </c>
      <c r="BF146" s="206">
        <f t="shared" si="15"/>
        <v>0</v>
      </c>
      <c r="BG146" s="206">
        <f t="shared" si="16"/>
        <v>0</v>
      </c>
      <c r="BH146" s="206">
        <f t="shared" si="17"/>
        <v>0</v>
      </c>
      <c r="BI146" s="206">
        <f t="shared" si="18"/>
        <v>0</v>
      </c>
      <c r="BJ146" s="18" t="s">
        <v>85</v>
      </c>
      <c r="BK146" s="206">
        <f t="shared" si="19"/>
        <v>0</v>
      </c>
      <c r="BL146" s="18" t="s">
        <v>218</v>
      </c>
      <c r="BM146" s="205" t="s">
        <v>10865</v>
      </c>
    </row>
    <row r="147" spans="1:65" s="2" customFormat="1" ht="16.5" customHeight="1">
      <c r="A147" s="35"/>
      <c r="B147" s="36"/>
      <c r="C147" s="193" t="s">
        <v>311</v>
      </c>
      <c r="D147" s="193" t="s">
        <v>214</v>
      </c>
      <c r="E147" s="194" t="s">
        <v>10866</v>
      </c>
      <c r="F147" s="195" t="s">
        <v>10573</v>
      </c>
      <c r="G147" s="196" t="s">
        <v>10032</v>
      </c>
      <c r="H147" s="197">
        <v>25</v>
      </c>
      <c r="I147" s="198"/>
      <c r="J147" s="199">
        <f t="shared" si="10"/>
        <v>0</v>
      </c>
      <c r="K147" s="200"/>
      <c r="L147" s="40"/>
      <c r="M147" s="201" t="s">
        <v>1</v>
      </c>
      <c r="N147" s="202" t="s">
        <v>42</v>
      </c>
      <c r="O147" s="72"/>
      <c r="P147" s="203">
        <f t="shared" si="11"/>
        <v>0</v>
      </c>
      <c r="Q147" s="203">
        <v>0</v>
      </c>
      <c r="R147" s="203">
        <f t="shared" si="12"/>
        <v>0</v>
      </c>
      <c r="S147" s="203">
        <v>0</v>
      </c>
      <c r="T147" s="204">
        <f t="shared" si="13"/>
        <v>0</v>
      </c>
      <c r="U147" s="35"/>
      <c r="V147" s="35"/>
      <c r="W147" s="35"/>
      <c r="X147" s="35"/>
      <c r="Y147" s="35"/>
      <c r="Z147" s="35"/>
      <c r="AA147" s="35"/>
      <c r="AB147" s="35"/>
      <c r="AC147" s="35"/>
      <c r="AD147" s="35"/>
      <c r="AE147" s="35"/>
      <c r="AR147" s="205" t="s">
        <v>218</v>
      </c>
      <c r="AT147" s="205" t="s">
        <v>214</v>
      </c>
      <c r="AU147" s="205" t="s">
        <v>85</v>
      </c>
      <c r="AY147" s="18" t="s">
        <v>209</v>
      </c>
      <c r="BE147" s="206">
        <f t="shared" si="14"/>
        <v>0</v>
      </c>
      <c r="BF147" s="206">
        <f t="shared" si="15"/>
        <v>0</v>
      </c>
      <c r="BG147" s="206">
        <f t="shared" si="16"/>
        <v>0</v>
      </c>
      <c r="BH147" s="206">
        <f t="shared" si="17"/>
        <v>0</v>
      </c>
      <c r="BI147" s="206">
        <f t="shared" si="18"/>
        <v>0</v>
      </c>
      <c r="BJ147" s="18" t="s">
        <v>85</v>
      </c>
      <c r="BK147" s="206">
        <f t="shared" si="19"/>
        <v>0</v>
      </c>
      <c r="BL147" s="18" t="s">
        <v>218</v>
      </c>
      <c r="BM147" s="205" t="s">
        <v>10867</v>
      </c>
    </row>
    <row r="148" spans="1:65" s="2" customFormat="1" ht="16.5" customHeight="1">
      <c r="A148" s="35"/>
      <c r="B148" s="36"/>
      <c r="C148" s="193" t="s">
        <v>315</v>
      </c>
      <c r="D148" s="193" t="s">
        <v>214</v>
      </c>
      <c r="E148" s="194" t="s">
        <v>10868</v>
      </c>
      <c r="F148" s="195" t="s">
        <v>10585</v>
      </c>
      <c r="G148" s="196" t="s">
        <v>2761</v>
      </c>
      <c r="H148" s="197">
        <v>2</v>
      </c>
      <c r="I148" s="198"/>
      <c r="J148" s="199">
        <f t="shared" si="10"/>
        <v>0</v>
      </c>
      <c r="K148" s="200"/>
      <c r="L148" s="40"/>
      <c r="M148" s="201" t="s">
        <v>1</v>
      </c>
      <c r="N148" s="202" t="s">
        <v>42</v>
      </c>
      <c r="O148" s="72"/>
      <c r="P148" s="203">
        <f t="shared" si="11"/>
        <v>0</v>
      </c>
      <c r="Q148" s="203">
        <v>0</v>
      </c>
      <c r="R148" s="203">
        <f t="shared" si="12"/>
        <v>0</v>
      </c>
      <c r="S148" s="203">
        <v>0</v>
      </c>
      <c r="T148" s="204">
        <f t="shared" si="13"/>
        <v>0</v>
      </c>
      <c r="U148" s="35"/>
      <c r="V148" s="35"/>
      <c r="W148" s="35"/>
      <c r="X148" s="35"/>
      <c r="Y148" s="35"/>
      <c r="Z148" s="35"/>
      <c r="AA148" s="35"/>
      <c r="AB148" s="35"/>
      <c r="AC148" s="35"/>
      <c r="AD148" s="35"/>
      <c r="AE148" s="35"/>
      <c r="AR148" s="205" t="s">
        <v>218</v>
      </c>
      <c r="AT148" s="205" t="s">
        <v>214</v>
      </c>
      <c r="AU148" s="205" t="s">
        <v>85</v>
      </c>
      <c r="AY148" s="18" t="s">
        <v>209</v>
      </c>
      <c r="BE148" s="206">
        <f t="shared" si="14"/>
        <v>0</v>
      </c>
      <c r="BF148" s="206">
        <f t="shared" si="15"/>
        <v>0</v>
      </c>
      <c r="BG148" s="206">
        <f t="shared" si="16"/>
        <v>0</v>
      </c>
      <c r="BH148" s="206">
        <f t="shared" si="17"/>
        <v>0</v>
      </c>
      <c r="BI148" s="206">
        <f t="shared" si="18"/>
        <v>0</v>
      </c>
      <c r="BJ148" s="18" t="s">
        <v>85</v>
      </c>
      <c r="BK148" s="206">
        <f t="shared" si="19"/>
        <v>0</v>
      </c>
      <c r="BL148" s="18" t="s">
        <v>218</v>
      </c>
      <c r="BM148" s="205" t="s">
        <v>10869</v>
      </c>
    </row>
    <row r="149" spans="1:65" s="2" customFormat="1" ht="16.5" customHeight="1">
      <c r="A149" s="35"/>
      <c r="B149" s="36"/>
      <c r="C149" s="193" t="s">
        <v>320</v>
      </c>
      <c r="D149" s="193" t="s">
        <v>214</v>
      </c>
      <c r="E149" s="194" t="s">
        <v>10870</v>
      </c>
      <c r="F149" s="195" t="s">
        <v>10600</v>
      </c>
      <c r="G149" s="196" t="s">
        <v>2761</v>
      </c>
      <c r="H149" s="197">
        <v>2</v>
      </c>
      <c r="I149" s="198"/>
      <c r="J149" s="199">
        <f t="shared" si="10"/>
        <v>0</v>
      </c>
      <c r="K149" s="200"/>
      <c r="L149" s="40"/>
      <c r="M149" s="201" t="s">
        <v>1</v>
      </c>
      <c r="N149" s="202" t="s">
        <v>42</v>
      </c>
      <c r="O149" s="72"/>
      <c r="P149" s="203">
        <f t="shared" si="11"/>
        <v>0</v>
      </c>
      <c r="Q149" s="203">
        <v>0</v>
      </c>
      <c r="R149" s="203">
        <f t="shared" si="12"/>
        <v>0</v>
      </c>
      <c r="S149" s="203">
        <v>0</v>
      </c>
      <c r="T149" s="204">
        <f t="shared" si="13"/>
        <v>0</v>
      </c>
      <c r="U149" s="35"/>
      <c r="V149" s="35"/>
      <c r="W149" s="35"/>
      <c r="X149" s="35"/>
      <c r="Y149" s="35"/>
      <c r="Z149" s="35"/>
      <c r="AA149" s="35"/>
      <c r="AB149" s="35"/>
      <c r="AC149" s="35"/>
      <c r="AD149" s="35"/>
      <c r="AE149" s="35"/>
      <c r="AR149" s="205" t="s">
        <v>218</v>
      </c>
      <c r="AT149" s="205" t="s">
        <v>214</v>
      </c>
      <c r="AU149" s="205" t="s">
        <v>85</v>
      </c>
      <c r="AY149" s="18" t="s">
        <v>209</v>
      </c>
      <c r="BE149" s="206">
        <f t="shared" si="14"/>
        <v>0</v>
      </c>
      <c r="BF149" s="206">
        <f t="shared" si="15"/>
        <v>0</v>
      </c>
      <c r="BG149" s="206">
        <f t="shared" si="16"/>
        <v>0</v>
      </c>
      <c r="BH149" s="206">
        <f t="shared" si="17"/>
        <v>0</v>
      </c>
      <c r="BI149" s="206">
        <f t="shared" si="18"/>
        <v>0</v>
      </c>
      <c r="BJ149" s="18" t="s">
        <v>85</v>
      </c>
      <c r="BK149" s="206">
        <f t="shared" si="19"/>
        <v>0</v>
      </c>
      <c r="BL149" s="18" t="s">
        <v>218</v>
      </c>
      <c r="BM149" s="205" t="s">
        <v>10871</v>
      </c>
    </row>
    <row r="150" spans="1:65" s="2" customFormat="1" ht="16.5" customHeight="1">
      <c r="A150" s="35"/>
      <c r="B150" s="36"/>
      <c r="C150" s="193" t="s">
        <v>325</v>
      </c>
      <c r="D150" s="193" t="s">
        <v>214</v>
      </c>
      <c r="E150" s="194" t="s">
        <v>10872</v>
      </c>
      <c r="F150" s="195" t="s">
        <v>10606</v>
      </c>
      <c r="G150" s="196" t="s">
        <v>586</v>
      </c>
      <c r="H150" s="197">
        <v>1</v>
      </c>
      <c r="I150" s="198"/>
      <c r="J150" s="199">
        <f t="shared" si="10"/>
        <v>0</v>
      </c>
      <c r="K150" s="200"/>
      <c r="L150" s="40"/>
      <c r="M150" s="201" t="s">
        <v>1</v>
      </c>
      <c r="N150" s="202" t="s">
        <v>42</v>
      </c>
      <c r="O150" s="72"/>
      <c r="P150" s="203">
        <f t="shared" si="11"/>
        <v>0</v>
      </c>
      <c r="Q150" s="203">
        <v>0</v>
      </c>
      <c r="R150" s="203">
        <f t="shared" si="12"/>
        <v>0</v>
      </c>
      <c r="S150" s="203">
        <v>0</v>
      </c>
      <c r="T150" s="204">
        <f t="shared" si="13"/>
        <v>0</v>
      </c>
      <c r="U150" s="35"/>
      <c r="V150" s="35"/>
      <c r="W150" s="35"/>
      <c r="X150" s="35"/>
      <c r="Y150" s="35"/>
      <c r="Z150" s="35"/>
      <c r="AA150" s="35"/>
      <c r="AB150" s="35"/>
      <c r="AC150" s="35"/>
      <c r="AD150" s="35"/>
      <c r="AE150" s="35"/>
      <c r="AR150" s="205" t="s">
        <v>218</v>
      </c>
      <c r="AT150" s="205" t="s">
        <v>214</v>
      </c>
      <c r="AU150" s="205" t="s">
        <v>85</v>
      </c>
      <c r="AY150" s="18" t="s">
        <v>209</v>
      </c>
      <c r="BE150" s="206">
        <f t="shared" si="14"/>
        <v>0</v>
      </c>
      <c r="BF150" s="206">
        <f t="shared" si="15"/>
        <v>0</v>
      </c>
      <c r="BG150" s="206">
        <f t="shared" si="16"/>
        <v>0</v>
      </c>
      <c r="BH150" s="206">
        <f t="shared" si="17"/>
        <v>0</v>
      </c>
      <c r="BI150" s="206">
        <f t="shared" si="18"/>
        <v>0</v>
      </c>
      <c r="BJ150" s="18" t="s">
        <v>85</v>
      </c>
      <c r="BK150" s="206">
        <f t="shared" si="19"/>
        <v>0</v>
      </c>
      <c r="BL150" s="18" t="s">
        <v>218</v>
      </c>
      <c r="BM150" s="205" t="s">
        <v>10873</v>
      </c>
    </row>
    <row r="151" spans="1:65" s="2" customFormat="1" ht="16.5" customHeight="1">
      <c r="A151" s="35"/>
      <c r="B151" s="36"/>
      <c r="C151" s="193" t="s">
        <v>329</v>
      </c>
      <c r="D151" s="193" t="s">
        <v>214</v>
      </c>
      <c r="E151" s="194" t="s">
        <v>10874</v>
      </c>
      <c r="F151" s="195" t="s">
        <v>10609</v>
      </c>
      <c r="G151" s="196" t="s">
        <v>2761</v>
      </c>
      <c r="H151" s="197">
        <v>4</v>
      </c>
      <c r="I151" s="198"/>
      <c r="J151" s="199">
        <f t="shared" si="10"/>
        <v>0</v>
      </c>
      <c r="K151" s="200"/>
      <c r="L151" s="40"/>
      <c r="M151" s="201" t="s">
        <v>1</v>
      </c>
      <c r="N151" s="202" t="s">
        <v>42</v>
      </c>
      <c r="O151" s="72"/>
      <c r="P151" s="203">
        <f t="shared" si="11"/>
        <v>0</v>
      </c>
      <c r="Q151" s="203">
        <v>0</v>
      </c>
      <c r="R151" s="203">
        <f t="shared" si="12"/>
        <v>0</v>
      </c>
      <c r="S151" s="203">
        <v>0</v>
      </c>
      <c r="T151" s="204">
        <f t="shared" si="13"/>
        <v>0</v>
      </c>
      <c r="U151" s="35"/>
      <c r="V151" s="35"/>
      <c r="W151" s="35"/>
      <c r="X151" s="35"/>
      <c r="Y151" s="35"/>
      <c r="Z151" s="35"/>
      <c r="AA151" s="35"/>
      <c r="AB151" s="35"/>
      <c r="AC151" s="35"/>
      <c r="AD151" s="35"/>
      <c r="AE151" s="35"/>
      <c r="AR151" s="205" t="s">
        <v>218</v>
      </c>
      <c r="AT151" s="205" t="s">
        <v>214</v>
      </c>
      <c r="AU151" s="205" t="s">
        <v>85</v>
      </c>
      <c r="AY151" s="18" t="s">
        <v>209</v>
      </c>
      <c r="BE151" s="206">
        <f t="shared" si="14"/>
        <v>0</v>
      </c>
      <c r="BF151" s="206">
        <f t="shared" si="15"/>
        <v>0</v>
      </c>
      <c r="BG151" s="206">
        <f t="shared" si="16"/>
        <v>0</v>
      </c>
      <c r="BH151" s="206">
        <f t="shared" si="17"/>
        <v>0</v>
      </c>
      <c r="BI151" s="206">
        <f t="shared" si="18"/>
        <v>0</v>
      </c>
      <c r="BJ151" s="18" t="s">
        <v>85</v>
      </c>
      <c r="BK151" s="206">
        <f t="shared" si="19"/>
        <v>0</v>
      </c>
      <c r="BL151" s="18" t="s">
        <v>218</v>
      </c>
      <c r="BM151" s="205" t="s">
        <v>10875</v>
      </c>
    </row>
    <row r="152" spans="1:65" s="2" customFormat="1" ht="16.5" customHeight="1">
      <c r="A152" s="35"/>
      <c r="B152" s="36"/>
      <c r="C152" s="193" t="s">
        <v>333</v>
      </c>
      <c r="D152" s="193" t="s">
        <v>214</v>
      </c>
      <c r="E152" s="194" t="s">
        <v>10876</v>
      </c>
      <c r="F152" s="195" t="s">
        <v>10612</v>
      </c>
      <c r="G152" s="196" t="s">
        <v>2761</v>
      </c>
      <c r="H152" s="197">
        <v>2</v>
      </c>
      <c r="I152" s="198"/>
      <c r="J152" s="199">
        <f t="shared" si="10"/>
        <v>0</v>
      </c>
      <c r="K152" s="200"/>
      <c r="L152" s="40"/>
      <c r="M152" s="201" t="s">
        <v>1</v>
      </c>
      <c r="N152" s="202" t="s">
        <v>42</v>
      </c>
      <c r="O152" s="72"/>
      <c r="P152" s="203">
        <f t="shared" si="11"/>
        <v>0</v>
      </c>
      <c r="Q152" s="203">
        <v>0</v>
      </c>
      <c r="R152" s="203">
        <f t="shared" si="12"/>
        <v>0</v>
      </c>
      <c r="S152" s="203">
        <v>0</v>
      </c>
      <c r="T152" s="204">
        <f t="shared" si="13"/>
        <v>0</v>
      </c>
      <c r="U152" s="35"/>
      <c r="V152" s="35"/>
      <c r="W152" s="35"/>
      <c r="X152" s="35"/>
      <c r="Y152" s="35"/>
      <c r="Z152" s="35"/>
      <c r="AA152" s="35"/>
      <c r="AB152" s="35"/>
      <c r="AC152" s="35"/>
      <c r="AD152" s="35"/>
      <c r="AE152" s="35"/>
      <c r="AR152" s="205" t="s">
        <v>218</v>
      </c>
      <c r="AT152" s="205" t="s">
        <v>214</v>
      </c>
      <c r="AU152" s="205" t="s">
        <v>85</v>
      </c>
      <c r="AY152" s="18" t="s">
        <v>209</v>
      </c>
      <c r="BE152" s="206">
        <f t="shared" si="14"/>
        <v>0</v>
      </c>
      <c r="BF152" s="206">
        <f t="shared" si="15"/>
        <v>0</v>
      </c>
      <c r="BG152" s="206">
        <f t="shared" si="16"/>
        <v>0</v>
      </c>
      <c r="BH152" s="206">
        <f t="shared" si="17"/>
        <v>0</v>
      </c>
      <c r="BI152" s="206">
        <f t="shared" si="18"/>
        <v>0</v>
      </c>
      <c r="BJ152" s="18" t="s">
        <v>85</v>
      </c>
      <c r="BK152" s="206">
        <f t="shared" si="19"/>
        <v>0</v>
      </c>
      <c r="BL152" s="18" t="s">
        <v>218</v>
      </c>
      <c r="BM152" s="205" t="s">
        <v>10877</v>
      </c>
    </row>
    <row r="153" spans="1:65" s="12" customFormat="1" ht="25.9" customHeight="1">
      <c r="B153" s="177"/>
      <c r="C153" s="178"/>
      <c r="D153" s="179" t="s">
        <v>76</v>
      </c>
      <c r="E153" s="180" t="s">
        <v>10878</v>
      </c>
      <c r="F153" s="180" t="s">
        <v>10879</v>
      </c>
      <c r="G153" s="178"/>
      <c r="H153" s="178"/>
      <c r="I153" s="181"/>
      <c r="J153" s="182">
        <f>BK153</f>
        <v>0</v>
      </c>
      <c r="K153" s="178"/>
      <c r="L153" s="183"/>
      <c r="M153" s="184"/>
      <c r="N153" s="185"/>
      <c r="O153" s="185"/>
      <c r="P153" s="186">
        <f>SUM(P154:P166)</f>
        <v>0</v>
      </c>
      <c r="Q153" s="185"/>
      <c r="R153" s="186">
        <f>SUM(R154:R166)</f>
        <v>0</v>
      </c>
      <c r="S153" s="185"/>
      <c r="T153" s="187">
        <f>SUM(T154:T166)</f>
        <v>0</v>
      </c>
      <c r="AR153" s="188" t="s">
        <v>85</v>
      </c>
      <c r="AT153" s="189" t="s">
        <v>76</v>
      </c>
      <c r="AU153" s="189" t="s">
        <v>77</v>
      </c>
      <c r="AY153" s="188" t="s">
        <v>209</v>
      </c>
      <c r="BK153" s="190">
        <f>SUM(BK154:BK166)</f>
        <v>0</v>
      </c>
    </row>
    <row r="154" spans="1:65" s="2" customFormat="1" ht="55.5" customHeight="1">
      <c r="A154" s="35"/>
      <c r="B154" s="36"/>
      <c r="C154" s="193" t="s">
        <v>337</v>
      </c>
      <c r="D154" s="193" t="s">
        <v>214</v>
      </c>
      <c r="E154" s="194" t="s">
        <v>10880</v>
      </c>
      <c r="F154" s="195" t="s">
        <v>10881</v>
      </c>
      <c r="G154" s="196" t="s">
        <v>2761</v>
      </c>
      <c r="H154" s="197">
        <v>1</v>
      </c>
      <c r="I154" s="198"/>
      <c r="J154" s="199">
        <f t="shared" ref="J154:J166" si="20">ROUND(I154*H154,2)</f>
        <v>0</v>
      </c>
      <c r="K154" s="200"/>
      <c r="L154" s="40"/>
      <c r="M154" s="201" t="s">
        <v>1</v>
      </c>
      <c r="N154" s="202" t="s">
        <v>42</v>
      </c>
      <c r="O154" s="72"/>
      <c r="P154" s="203">
        <f t="shared" ref="P154:P166" si="21">O154*H154</f>
        <v>0</v>
      </c>
      <c r="Q154" s="203">
        <v>0</v>
      </c>
      <c r="R154" s="203">
        <f t="shared" ref="R154:R166" si="22">Q154*H154</f>
        <v>0</v>
      </c>
      <c r="S154" s="203">
        <v>0</v>
      </c>
      <c r="T154" s="204">
        <f t="shared" ref="T154:T166" si="23">S154*H154</f>
        <v>0</v>
      </c>
      <c r="U154" s="35"/>
      <c r="V154" s="35"/>
      <c r="W154" s="35"/>
      <c r="X154" s="35"/>
      <c r="Y154" s="35"/>
      <c r="Z154" s="35"/>
      <c r="AA154" s="35"/>
      <c r="AB154" s="35"/>
      <c r="AC154" s="35"/>
      <c r="AD154" s="35"/>
      <c r="AE154" s="35"/>
      <c r="AR154" s="205" t="s">
        <v>218</v>
      </c>
      <c r="AT154" s="205" t="s">
        <v>214</v>
      </c>
      <c r="AU154" s="205" t="s">
        <v>85</v>
      </c>
      <c r="AY154" s="18" t="s">
        <v>209</v>
      </c>
      <c r="BE154" s="206">
        <f t="shared" ref="BE154:BE166" si="24">IF(N154="základní",J154,0)</f>
        <v>0</v>
      </c>
      <c r="BF154" s="206">
        <f t="shared" ref="BF154:BF166" si="25">IF(N154="snížená",J154,0)</f>
        <v>0</v>
      </c>
      <c r="BG154" s="206">
        <f t="shared" ref="BG154:BG166" si="26">IF(N154="zákl. přenesená",J154,0)</f>
        <v>0</v>
      </c>
      <c r="BH154" s="206">
        <f t="shared" ref="BH154:BH166" si="27">IF(N154="sníž. přenesená",J154,0)</f>
        <v>0</v>
      </c>
      <c r="BI154" s="206">
        <f t="shared" ref="BI154:BI166" si="28">IF(N154="nulová",J154,0)</f>
        <v>0</v>
      </c>
      <c r="BJ154" s="18" t="s">
        <v>85</v>
      </c>
      <c r="BK154" s="206">
        <f t="shared" ref="BK154:BK166" si="29">ROUND(I154*H154,2)</f>
        <v>0</v>
      </c>
      <c r="BL154" s="18" t="s">
        <v>218</v>
      </c>
      <c r="BM154" s="205" t="s">
        <v>10882</v>
      </c>
    </row>
    <row r="155" spans="1:65" s="2" customFormat="1" ht="49.15" customHeight="1">
      <c r="A155" s="35"/>
      <c r="B155" s="36"/>
      <c r="C155" s="193" t="s">
        <v>341</v>
      </c>
      <c r="D155" s="193" t="s">
        <v>214</v>
      </c>
      <c r="E155" s="194" t="s">
        <v>10883</v>
      </c>
      <c r="F155" s="195" t="s">
        <v>10884</v>
      </c>
      <c r="G155" s="196" t="s">
        <v>2761</v>
      </c>
      <c r="H155" s="197">
        <v>1</v>
      </c>
      <c r="I155" s="198"/>
      <c r="J155" s="199">
        <f t="shared" si="20"/>
        <v>0</v>
      </c>
      <c r="K155" s="200"/>
      <c r="L155" s="40"/>
      <c r="M155" s="201" t="s">
        <v>1</v>
      </c>
      <c r="N155" s="202" t="s">
        <v>42</v>
      </c>
      <c r="O155" s="72"/>
      <c r="P155" s="203">
        <f t="shared" si="21"/>
        <v>0</v>
      </c>
      <c r="Q155" s="203">
        <v>0</v>
      </c>
      <c r="R155" s="203">
        <f t="shared" si="22"/>
        <v>0</v>
      </c>
      <c r="S155" s="203">
        <v>0</v>
      </c>
      <c r="T155" s="204">
        <f t="shared" si="23"/>
        <v>0</v>
      </c>
      <c r="U155" s="35"/>
      <c r="V155" s="35"/>
      <c r="W155" s="35"/>
      <c r="X155" s="35"/>
      <c r="Y155" s="35"/>
      <c r="Z155" s="35"/>
      <c r="AA155" s="35"/>
      <c r="AB155" s="35"/>
      <c r="AC155" s="35"/>
      <c r="AD155" s="35"/>
      <c r="AE155" s="35"/>
      <c r="AR155" s="205" t="s">
        <v>218</v>
      </c>
      <c r="AT155" s="205" t="s">
        <v>214</v>
      </c>
      <c r="AU155" s="205" t="s">
        <v>85</v>
      </c>
      <c r="AY155" s="18" t="s">
        <v>209</v>
      </c>
      <c r="BE155" s="206">
        <f t="shared" si="24"/>
        <v>0</v>
      </c>
      <c r="BF155" s="206">
        <f t="shared" si="25"/>
        <v>0</v>
      </c>
      <c r="BG155" s="206">
        <f t="shared" si="26"/>
        <v>0</v>
      </c>
      <c r="BH155" s="206">
        <f t="shared" si="27"/>
        <v>0</v>
      </c>
      <c r="BI155" s="206">
        <f t="shared" si="28"/>
        <v>0</v>
      </c>
      <c r="BJ155" s="18" t="s">
        <v>85</v>
      </c>
      <c r="BK155" s="206">
        <f t="shared" si="29"/>
        <v>0</v>
      </c>
      <c r="BL155" s="18" t="s">
        <v>218</v>
      </c>
      <c r="BM155" s="205" t="s">
        <v>10885</v>
      </c>
    </row>
    <row r="156" spans="1:65" s="2" customFormat="1" ht="16.5" customHeight="1">
      <c r="A156" s="35"/>
      <c r="B156" s="36"/>
      <c r="C156" s="193" t="s">
        <v>346</v>
      </c>
      <c r="D156" s="193" t="s">
        <v>214</v>
      </c>
      <c r="E156" s="194" t="s">
        <v>10886</v>
      </c>
      <c r="F156" s="195" t="s">
        <v>10561</v>
      </c>
      <c r="G156" s="196" t="s">
        <v>2761</v>
      </c>
      <c r="H156" s="197">
        <v>1</v>
      </c>
      <c r="I156" s="198"/>
      <c r="J156" s="199">
        <f t="shared" si="20"/>
        <v>0</v>
      </c>
      <c r="K156" s="200"/>
      <c r="L156" s="40"/>
      <c r="M156" s="201" t="s">
        <v>1</v>
      </c>
      <c r="N156" s="202" t="s">
        <v>42</v>
      </c>
      <c r="O156" s="72"/>
      <c r="P156" s="203">
        <f t="shared" si="21"/>
        <v>0</v>
      </c>
      <c r="Q156" s="203">
        <v>0</v>
      </c>
      <c r="R156" s="203">
        <f t="shared" si="22"/>
        <v>0</v>
      </c>
      <c r="S156" s="203">
        <v>0</v>
      </c>
      <c r="T156" s="204">
        <f t="shared" si="23"/>
        <v>0</v>
      </c>
      <c r="U156" s="35"/>
      <c r="V156" s="35"/>
      <c r="W156" s="35"/>
      <c r="X156" s="35"/>
      <c r="Y156" s="35"/>
      <c r="Z156" s="35"/>
      <c r="AA156" s="35"/>
      <c r="AB156" s="35"/>
      <c r="AC156" s="35"/>
      <c r="AD156" s="35"/>
      <c r="AE156" s="35"/>
      <c r="AR156" s="205" t="s">
        <v>218</v>
      </c>
      <c r="AT156" s="205" t="s">
        <v>214</v>
      </c>
      <c r="AU156" s="205" t="s">
        <v>85</v>
      </c>
      <c r="AY156" s="18" t="s">
        <v>209</v>
      </c>
      <c r="BE156" s="206">
        <f t="shared" si="24"/>
        <v>0</v>
      </c>
      <c r="BF156" s="206">
        <f t="shared" si="25"/>
        <v>0</v>
      </c>
      <c r="BG156" s="206">
        <f t="shared" si="26"/>
        <v>0</v>
      </c>
      <c r="BH156" s="206">
        <f t="shared" si="27"/>
        <v>0</v>
      </c>
      <c r="BI156" s="206">
        <f t="shared" si="28"/>
        <v>0</v>
      </c>
      <c r="BJ156" s="18" t="s">
        <v>85</v>
      </c>
      <c r="BK156" s="206">
        <f t="shared" si="29"/>
        <v>0</v>
      </c>
      <c r="BL156" s="18" t="s">
        <v>218</v>
      </c>
      <c r="BM156" s="205" t="s">
        <v>10887</v>
      </c>
    </row>
    <row r="157" spans="1:65" s="2" customFormat="1" ht="16.5" customHeight="1">
      <c r="A157" s="35"/>
      <c r="B157" s="36"/>
      <c r="C157" s="193" t="s">
        <v>350</v>
      </c>
      <c r="D157" s="193" t="s">
        <v>214</v>
      </c>
      <c r="E157" s="194" t="s">
        <v>10888</v>
      </c>
      <c r="F157" s="195" t="s">
        <v>10889</v>
      </c>
      <c r="G157" s="196" t="s">
        <v>2761</v>
      </c>
      <c r="H157" s="197">
        <v>1</v>
      </c>
      <c r="I157" s="198"/>
      <c r="J157" s="199">
        <f t="shared" si="20"/>
        <v>0</v>
      </c>
      <c r="K157" s="200"/>
      <c r="L157" s="40"/>
      <c r="M157" s="201" t="s">
        <v>1</v>
      </c>
      <c r="N157" s="202" t="s">
        <v>42</v>
      </c>
      <c r="O157" s="72"/>
      <c r="P157" s="203">
        <f t="shared" si="21"/>
        <v>0</v>
      </c>
      <c r="Q157" s="203">
        <v>0</v>
      </c>
      <c r="R157" s="203">
        <f t="shared" si="22"/>
        <v>0</v>
      </c>
      <c r="S157" s="203">
        <v>0</v>
      </c>
      <c r="T157" s="204">
        <f t="shared" si="23"/>
        <v>0</v>
      </c>
      <c r="U157" s="35"/>
      <c r="V157" s="35"/>
      <c r="W157" s="35"/>
      <c r="X157" s="35"/>
      <c r="Y157" s="35"/>
      <c r="Z157" s="35"/>
      <c r="AA157" s="35"/>
      <c r="AB157" s="35"/>
      <c r="AC157" s="35"/>
      <c r="AD157" s="35"/>
      <c r="AE157" s="35"/>
      <c r="AR157" s="205" t="s">
        <v>218</v>
      </c>
      <c r="AT157" s="205" t="s">
        <v>214</v>
      </c>
      <c r="AU157" s="205" t="s">
        <v>85</v>
      </c>
      <c r="AY157" s="18" t="s">
        <v>209</v>
      </c>
      <c r="BE157" s="206">
        <f t="shared" si="24"/>
        <v>0</v>
      </c>
      <c r="BF157" s="206">
        <f t="shared" si="25"/>
        <v>0</v>
      </c>
      <c r="BG157" s="206">
        <f t="shared" si="26"/>
        <v>0</v>
      </c>
      <c r="BH157" s="206">
        <f t="shared" si="27"/>
        <v>0</v>
      </c>
      <c r="BI157" s="206">
        <f t="shared" si="28"/>
        <v>0</v>
      </c>
      <c r="BJ157" s="18" t="s">
        <v>85</v>
      </c>
      <c r="BK157" s="206">
        <f t="shared" si="29"/>
        <v>0</v>
      </c>
      <c r="BL157" s="18" t="s">
        <v>218</v>
      </c>
      <c r="BM157" s="205" t="s">
        <v>10890</v>
      </c>
    </row>
    <row r="158" spans="1:65" s="2" customFormat="1" ht="16.5" customHeight="1">
      <c r="A158" s="35"/>
      <c r="B158" s="36"/>
      <c r="C158" s="193" t="s">
        <v>354</v>
      </c>
      <c r="D158" s="193" t="s">
        <v>214</v>
      </c>
      <c r="E158" s="194" t="s">
        <v>10891</v>
      </c>
      <c r="F158" s="195" t="s">
        <v>10564</v>
      </c>
      <c r="G158" s="196" t="s">
        <v>10032</v>
      </c>
      <c r="H158" s="197">
        <v>35</v>
      </c>
      <c r="I158" s="198"/>
      <c r="J158" s="199">
        <f t="shared" si="20"/>
        <v>0</v>
      </c>
      <c r="K158" s="200"/>
      <c r="L158" s="40"/>
      <c r="M158" s="201" t="s">
        <v>1</v>
      </c>
      <c r="N158" s="202" t="s">
        <v>42</v>
      </c>
      <c r="O158" s="72"/>
      <c r="P158" s="203">
        <f t="shared" si="21"/>
        <v>0</v>
      </c>
      <c r="Q158" s="203">
        <v>0</v>
      </c>
      <c r="R158" s="203">
        <f t="shared" si="22"/>
        <v>0</v>
      </c>
      <c r="S158" s="203">
        <v>0</v>
      </c>
      <c r="T158" s="204">
        <f t="shared" si="23"/>
        <v>0</v>
      </c>
      <c r="U158" s="35"/>
      <c r="V158" s="35"/>
      <c r="W158" s="35"/>
      <c r="X158" s="35"/>
      <c r="Y158" s="35"/>
      <c r="Z158" s="35"/>
      <c r="AA158" s="35"/>
      <c r="AB158" s="35"/>
      <c r="AC158" s="35"/>
      <c r="AD158" s="35"/>
      <c r="AE158" s="35"/>
      <c r="AR158" s="205" t="s">
        <v>218</v>
      </c>
      <c r="AT158" s="205" t="s">
        <v>214</v>
      </c>
      <c r="AU158" s="205" t="s">
        <v>85</v>
      </c>
      <c r="AY158" s="18" t="s">
        <v>209</v>
      </c>
      <c r="BE158" s="206">
        <f t="shared" si="24"/>
        <v>0</v>
      </c>
      <c r="BF158" s="206">
        <f t="shared" si="25"/>
        <v>0</v>
      </c>
      <c r="BG158" s="206">
        <f t="shared" si="26"/>
        <v>0</v>
      </c>
      <c r="BH158" s="206">
        <f t="shared" si="27"/>
        <v>0</v>
      </c>
      <c r="BI158" s="206">
        <f t="shared" si="28"/>
        <v>0</v>
      </c>
      <c r="BJ158" s="18" t="s">
        <v>85</v>
      </c>
      <c r="BK158" s="206">
        <f t="shared" si="29"/>
        <v>0</v>
      </c>
      <c r="BL158" s="18" t="s">
        <v>218</v>
      </c>
      <c r="BM158" s="205" t="s">
        <v>10892</v>
      </c>
    </row>
    <row r="159" spans="1:65" s="2" customFormat="1" ht="16.5" customHeight="1">
      <c r="A159" s="35"/>
      <c r="B159" s="36"/>
      <c r="C159" s="193" t="s">
        <v>358</v>
      </c>
      <c r="D159" s="193" t="s">
        <v>214</v>
      </c>
      <c r="E159" s="194" t="s">
        <v>10893</v>
      </c>
      <c r="F159" s="195" t="s">
        <v>10567</v>
      </c>
      <c r="G159" s="196" t="s">
        <v>10032</v>
      </c>
      <c r="H159" s="197">
        <v>65</v>
      </c>
      <c r="I159" s="198"/>
      <c r="J159" s="199">
        <f t="shared" si="20"/>
        <v>0</v>
      </c>
      <c r="K159" s="200"/>
      <c r="L159" s="40"/>
      <c r="M159" s="201" t="s">
        <v>1</v>
      </c>
      <c r="N159" s="202" t="s">
        <v>42</v>
      </c>
      <c r="O159" s="72"/>
      <c r="P159" s="203">
        <f t="shared" si="21"/>
        <v>0</v>
      </c>
      <c r="Q159" s="203">
        <v>0</v>
      </c>
      <c r="R159" s="203">
        <f t="shared" si="22"/>
        <v>0</v>
      </c>
      <c r="S159" s="203">
        <v>0</v>
      </c>
      <c r="T159" s="204">
        <f t="shared" si="23"/>
        <v>0</v>
      </c>
      <c r="U159" s="35"/>
      <c r="V159" s="35"/>
      <c r="W159" s="35"/>
      <c r="X159" s="35"/>
      <c r="Y159" s="35"/>
      <c r="Z159" s="35"/>
      <c r="AA159" s="35"/>
      <c r="AB159" s="35"/>
      <c r="AC159" s="35"/>
      <c r="AD159" s="35"/>
      <c r="AE159" s="35"/>
      <c r="AR159" s="205" t="s">
        <v>218</v>
      </c>
      <c r="AT159" s="205" t="s">
        <v>214</v>
      </c>
      <c r="AU159" s="205" t="s">
        <v>85</v>
      </c>
      <c r="AY159" s="18" t="s">
        <v>209</v>
      </c>
      <c r="BE159" s="206">
        <f t="shared" si="24"/>
        <v>0</v>
      </c>
      <c r="BF159" s="206">
        <f t="shared" si="25"/>
        <v>0</v>
      </c>
      <c r="BG159" s="206">
        <f t="shared" si="26"/>
        <v>0</v>
      </c>
      <c r="BH159" s="206">
        <f t="shared" si="27"/>
        <v>0</v>
      </c>
      <c r="BI159" s="206">
        <f t="shared" si="28"/>
        <v>0</v>
      </c>
      <c r="BJ159" s="18" t="s">
        <v>85</v>
      </c>
      <c r="BK159" s="206">
        <f t="shared" si="29"/>
        <v>0</v>
      </c>
      <c r="BL159" s="18" t="s">
        <v>218</v>
      </c>
      <c r="BM159" s="205" t="s">
        <v>10894</v>
      </c>
    </row>
    <row r="160" spans="1:65" s="2" customFormat="1" ht="16.5" customHeight="1">
      <c r="A160" s="35"/>
      <c r="B160" s="36"/>
      <c r="C160" s="193" t="s">
        <v>365</v>
      </c>
      <c r="D160" s="193" t="s">
        <v>214</v>
      </c>
      <c r="E160" s="194" t="s">
        <v>10895</v>
      </c>
      <c r="F160" s="195" t="s">
        <v>10570</v>
      </c>
      <c r="G160" s="196" t="s">
        <v>10032</v>
      </c>
      <c r="H160" s="197">
        <v>12</v>
      </c>
      <c r="I160" s="198"/>
      <c r="J160" s="199">
        <f t="shared" si="20"/>
        <v>0</v>
      </c>
      <c r="K160" s="200"/>
      <c r="L160" s="40"/>
      <c r="M160" s="201" t="s">
        <v>1</v>
      </c>
      <c r="N160" s="202" t="s">
        <v>42</v>
      </c>
      <c r="O160" s="72"/>
      <c r="P160" s="203">
        <f t="shared" si="21"/>
        <v>0</v>
      </c>
      <c r="Q160" s="203">
        <v>0</v>
      </c>
      <c r="R160" s="203">
        <f t="shared" si="22"/>
        <v>0</v>
      </c>
      <c r="S160" s="203">
        <v>0</v>
      </c>
      <c r="T160" s="204">
        <f t="shared" si="23"/>
        <v>0</v>
      </c>
      <c r="U160" s="35"/>
      <c r="V160" s="35"/>
      <c r="W160" s="35"/>
      <c r="X160" s="35"/>
      <c r="Y160" s="35"/>
      <c r="Z160" s="35"/>
      <c r="AA160" s="35"/>
      <c r="AB160" s="35"/>
      <c r="AC160" s="35"/>
      <c r="AD160" s="35"/>
      <c r="AE160" s="35"/>
      <c r="AR160" s="205" t="s">
        <v>218</v>
      </c>
      <c r="AT160" s="205" t="s">
        <v>214</v>
      </c>
      <c r="AU160" s="205" t="s">
        <v>85</v>
      </c>
      <c r="AY160" s="18" t="s">
        <v>209</v>
      </c>
      <c r="BE160" s="206">
        <f t="shared" si="24"/>
        <v>0</v>
      </c>
      <c r="BF160" s="206">
        <f t="shared" si="25"/>
        <v>0</v>
      </c>
      <c r="BG160" s="206">
        <f t="shared" si="26"/>
        <v>0</v>
      </c>
      <c r="BH160" s="206">
        <f t="shared" si="27"/>
        <v>0</v>
      </c>
      <c r="BI160" s="206">
        <f t="shared" si="28"/>
        <v>0</v>
      </c>
      <c r="BJ160" s="18" t="s">
        <v>85</v>
      </c>
      <c r="BK160" s="206">
        <f t="shared" si="29"/>
        <v>0</v>
      </c>
      <c r="BL160" s="18" t="s">
        <v>218</v>
      </c>
      <c r="BM160" s="205" t="s">
        <v>10896</v>
      </c>
    </row>
    <row r="161" spans="1:65" s="2" customFormat="1" ht="16.5" customHeight="1">
      <c r="A161" s="35"/>
      <c r="B161" s="36"/>
      <c r="C161" s="193" t="s">
        <v>369</v>
      </c>
      <c r="D161" s="193" t="s">
        <v>214</v>
      </c>
      <c r="E161" s="194" t="s">
        <v>10897</v>
      </c>
      <c r="F161" s="195" t="s">
        <v>10573</v>
      </c>
      <c r="G161" s="196" t="s">
        <v>10032</v>
      </c>
      <c r="H161" s="197">
        <v>31</v>
      </c>
      <c r="I161" s="198"/>
      <c r="J161" s="199">
        <f t="shared" si="20"/>
        <v>0</v>
      </c>
      <c r="K161" s="200"/>
      <c r="L161" s="40"/>
      <c r="M161" s="201" t="s">
        <v>1</v>
      </c>
      <c r="N161" s="202" t="s">
        <v>42</v>
      </c>
      <c r="O161" s="72"/>
      <c r="P161" s="203">
        <f t="shared" si="21"/>
        <v>0</v>
      </c>
      <c r="Q161" s="203">
        <v>0</v>
      </c>
      <c r="R161" s="203">
        <f t="shared" si="22"/>
        <v>0</v>
      </c>
      <c r="S161" s="203">
        <v>0</v>
      </c>
      <c r="T161" s="204">
        <f t="shared" si="23"/>
        <v>0</v>
      </c>
      <c r="U161" s="35"/>
      <c r="V161" s="35"/>
      <c r="W161" s="35"/>
      <c r="X161" s="35"/>
      <c r="Y161" s="35"/>
      <c r="Z161" s="35"/>
      <c r="AA161" s="35"/>
      <c r="AB161" s="35"/>
      <c r="AC161" s="35"/>
      <c r="AD161" s="35"/>
      <c r="AE161" s="35"/>
      <c r="AR161" s="205" t="s">
        <v>218</v>
      </c>
      <c r="AT161" s="205" t="s">
        <v>214</v>
      </c>
      <c r="AU161" s="205" t="s">
        <v>85</v>
      </c>
      <c r="AY161" s="18" t="s">
        <v>209</v>
      </c>
      <c r="BE161" s="206">
        <f t="shared" si="24"/>
        <v>0</v>
      </c>
      <c r="BF161" s="206">
        <f t="shared" si="25"/>
        <v>0</v>
      </c>
      <c r="BG161" s="206">
        <f t="shared" si="26"/>
        <v>0</v>
      </c>
      <c r="BH161" s="206">
        <f t="shared" si="27"/>
        <v>0</v>
      </c>
      <c r="BI161" s="206">
        <f t="shared" si="28"/>
        <v>0</v>
      </c>
      <c r="BJ161" s="18" t="s">
        <v>85</v>
      </c>
      <c r="BK161" s="206">
        <f t="shared" si="29"/>
        <v>0</v>
      </c>
      <c r="BL161" s="18" t="s">
        <v>218</v>
      </c>
      <c r="BM161" s="205" t="s">
        <v>10898</v>
      </c>
    </row>
    <row r="162" spans="1:65" s="2" customFormat="1" ht="16.5" customHeight="1">
      <c r="A162" s="35"/>
      <c r="B162" s="36"/>
      <c r="C162" s="193" t="s">
        <v>373</v>
      </c>
      <c r="D162" s="193" t="s">
        <v>214</v>
      </c>
      <c r="E162" s="194" t="s">
        <v>10899</v>
      </c>
      <c r="F162" s="195" t="s">
        <v>10585</v>
      </c>
      <c r="G162" s="196" t="s">
        <v>2761</v>
      </c>
      <c r="H162" s="197">
        <v>3</v>
      </c>
      <c r="I162" s="198"/>
      <c r="J162" s="199">
        <f t="shared" si="20"/>
        <v>0</v>
      </c>
      <c r="K162" s="200"/>
      <c r="L162" s="40"/>
      <c r="M162" s="201" t="s">
        <v>1</v>
      </c>
      <c r="N162" s="202" t="s">
        <v>42</v>
      </c>
      <c r="O162" s="72"/>
      <c r="P162" s="203">
        <f t="shared" si="21"/>
        <v>0</v>
      </c>
      <c r="Q162" s="203">
        <v>0</v>
      </c>
      <c r="R162" s="203">
        <f t="shared" si="22"/>
        <v>0</v>
      </c>
      <c r="S162" s="203">
        <v>0</v>
      </c>
      <c r="T162" s="204">
        <f t="shared" si="23"/>
        <v>0</v>
      </c>
      <c r="U162" s="35"/>
      <c r="V162" s="35"/>
      <c r="W162" s="35"/>
      <c r="X162" s="35"/>
      <c r="Y162" s="35"/>
      <c r="Z162" s="35"/>
      <c r="AA162" s="35"/>
      <c r="AB162" s="35"/>
      <c r="AC162" s="35"/>
      <c r="AD162" s="35"/>
      <c r="AE162" s="35"/>
      <c r="AR162" s="205" t="s">
        <v>218</v>
      </c>
      <c r="AT162" s="205" t="s">
        <v>214</v>
      </c>
      <c r="AU162" s="205" t="s">
        <v>85</v>
      </c>
      <c r="AY162" s="18" t="s">
        <v>209</v>
      </c>
      <c r="BE162" s="206">
        <f t="shared" si="24"/>
        <v>0</v>
      </c>
      <c r="BF162" s="206">
        <f t="shared" si="25"/>
        <v>0</v>
      </c>
      <c r="BG162" s="206">
        <f t="shared" si="26"/>
        <v>0</v>
      </c>
      <c r="BH162" s="206">
        <f t="shared" si="27"/>
        <v>0</v>
      </c>
      <c r="BI162" s="206">
        <f t="shared" si="28"/>
        <v>0</v>
      </c>
      <c r="BJ162" s="18" t="s">
        <v>85</v>
      </c>
      <c r="BK162" s="206">
        <f t="shared" si="29"/>
        <v>0</v>
      </c>
      <c r="BL162" s="18" t="s">
        <v>218</v>
      </c>
      <c r="BM162" s="205" t="s">
        <v>10900</v>
      </c>
    </row>
    <row r="163" spans="1:65" s="2" customFormat="1" ht="16.5" customHeight="1">
      <c r="A163" s="35"/>
      <c r="B163" s="36"/>
      <c r="C163" s="193" t="s">
        <v>377</v>
      </c>
      <c r="D163" s="193" t="s">
        <v>214</v>
      </c>
      <c r="E163" s="194" t="s">
        <v>10901</v>
      </c>
      <c r="F163" s="195" t="s">
        <v>10600</v>
      </c>
      <c r="G163" s="196" t="s">
        <v>2761</v>
      </c>
      <c r="H163" s="197">
        <v>1</v>
      </c>
      <c r="I163" s="198"/>
      <c r="J163" s="199">
        <f t="shared" si="20"/>
        <v>0</v>
      </c>
      <c r="K163" s="200"/>
      <c r="L163" s="40"/>
      <c r="M163" s="201" t="s">
        <v>1</v>
      </c>
      <c r="N163" s="202" t="s">
        <v>42</v>
      </c>
      <c r="O163" s="72"/>
      <c r="P163" s="203">
        <f t="shared" si="21"/>
        <v>0</v>
      </c>
      <c r="Q163" s="203">
        <v>0</v>
      </c>
      <c r="R163" s="203">
        <f t="shared" si="22"/>
        <v>0</v>
      </c>
      <c r="S163" s="203">
        <v>0</v>
      </c>
      <c r="T163" s="204">
        <f t="shared" si="23"/>
        <v>0</v>
      </c>
      <c r="U163" s="35"/>
      <c r="V163" s="35"/>
      <c r="W163" s="35"/>
      <c r="X163" s="35"/>
      <c r="Y163" s="35"/>
      <c r="Z163" s="35"/>
      <c r="AA163" s="35"/>
      <c r="AB163" s="35"/>
      <c r="AC163" s="35"/>
      <c r="AD163" s="35"/>
      <c r="AE163" s="35"/>
      <c r="AR163" s="205" t="s">
        <v>218</v>
      </c>
      <c r="AT163" s="205" t="s">
        <v>214</v>
      </c>
      <c r="AU163" s="205" t="s">
        <v>85</v>
      </c>
      <c r="AY163" s="18" t="s">
        <v>209</v>
      </c>
      <c r="BE163" s="206">
        <f t="shared" si="24"/>
        <v>0</v>
      </c>
      <c r="BF163" s="206">
        <f t="shared" si="25"/>
        <v>0</v>
      </c>
      <c r="BG163" s="206">
        <f t="shared" si="26"/>
        <v>0</v>
      </c>
      <c r="BH163" s="206">
        <f t="shared" si="27"/>
        <v>0</v>
      </c>
      <c r="BI163" s="206">
        <f t="shared" si="28"/>
        <v>0</v>
      </c>
      <c r="BJ163" s="18" t="s">
        <v>85</v>
      </c>
      <c r="BK163" s="206">
        <f t="shared" si="29"/>
        <v>0</v>
      </c>
      <c r="BL163" s="18" t="s">
        <v>218</v>
      </c>
      <c r="BM163" s="205" t="s">
        <v>10902</v>
      </c>
    </row>
    <row r="164" spans="1:65" s="2" customFormat="1" ht="16.5" customHeight="1">
      <c r="A164" s="35"/>
      <c r="B164" s="36"/>
      <c r="C164" s="193" t="s">
        <v>381</v>
      </c>
      <c r="D164" s="193" t="s">
        <v>214</v>
      </c>
      <c r="E164" s="194" t="s">
        <v>10903</v>
      </c>
      <c r="F164" s="195" t="s">
        <v>10606</v>
      </c>
      <c r="G164" s="196" t="s">
        <v>586</v>
      </c>
      <c r="H164" s="197">
        <v>1</v>
      </c>
      <c r="I164" s="198"/>
      <c r="J164" s="199">
        <f t="shared" si="20"/>
        <v>0</v>
      </c>
      <c r="K164" s="200"/>
      <c r="L164" s="40"/>
      <c r="M164" s="201" t="s">
        <v>1</v>
      </c>
      <c r="N164" s="202" t="s">
        <v>42</v>
      </c>
      <c r="O164" s="72"/>
      <c r="P164" s="203">
        <f t="shared" si="21"/>
        <v>0</v>
      </c>
      <c r="Q164" s="203">
        <v>0</v>
      </c>
      <c r="R164" s="203">
        <f t="shared" si="22"/>
        <v>0</v>
      </c>
      <c r="S164" s="203">
        <v>0</v>
      </c>
      <c r="T164" s="204">
        <f t="shared" si="23"/>
        <v>0</v>
      </c>
      <c r="U164" s="35"/>
      <c r="V164" s="35"/>
      <c r="W164" s="35"/>
      <c r="X164" s="35"/>
      <c r="Y164" s="35"/>
      <c r="Z164" s="35"/>
      <c r="AA164" s="35"/>
      <c r="AB164" s="35"/>
      <c r="AC164" s="35"/>
      <c r="AD164" s="35"/>
      <c r="AE164" s="35"/>
      <c r="AR164" s="205" t="s">
        <v>218</v>
      </c>
      <c r="AT164" s="205" t="s">
        <v>214</v>
      </c>
      <c r="AU164" s="205" t="s">
        <v>85</v>
      </c>
      <c r="AY164" s="18" t="s">
        <v>209</v>
      </c>
      <c r="BE164" s="206">
        <f t="shared" si="24"/>
        <v>0</v>
      </c>
      <c r="BF164" s="206">
        <f t="shared" si="25"/>
        <v>0</v>
      </c>
      <c r="BG164" s="206">
        <f t="shared" si="26"/>
        <v>0</v>
      </c>
      <c r="BH164" s="206">
        <f t="shared" si="27"/>
        <v>0</v>
      </c>
      <c r="BI164" s="206">
        <f t="shared" si="28"/>
        <v>0</v>
      </c>
      <c r="BJ164" s="18" t="s">
        <v>85</v>
      </c>
      <c r="BK164" s="206">
        <f t="shared" si="29"/>
        <v>0</v>
      </c>
      <c r="BL164" s="18" t="s">
        <v>218</v>
      </c>
      <c r="BM164" s="205" t="s">
        <v>10904</v>
      </c>
    </row>
    <row r="165" spans="1:65" s="2" customFormat="1" ht="16.5" customHeight="1">
      <c r="A165" s="35"/>
      <c r="B165" s="36"/>
      <c r="C165" s="193" t="s">
        <v>385</v>
      </c>
      <c r="D165" s="193" t="s">
        <v>214</v>
      </c>
      <c r="E165" s="194" t="s">
        <v>10905</v>
      </c>
      <c r="F165" s="195" t="s">
        <v>10609</v>
      </c>
      <c r="G165" s="196" t="s">
        <v>2761</v>
      </c>
      <c r="H165" s="197">
        <v>2</v>
      </c>
      <c r="I165" s="198"/>
      <c r="J165" s="199">
        <f t="shared" si="20"/>
        <v>0</v>
      </c>
      <c r="K165" s="200"/>
      <c r="L165" s="40"/>
      <c r="M165" s="201" t="s">
        <v>1</v>
      </c>
      <c r="N165" s="202" t="s">
        <v>42</v>
      </c>
      <c r="O165" s="72"/>
      <c r="P165" s="203">
        <f t="shared" si="21"/>
        <v>0</v>
      </c>
      <c r="Q165" s="203">
        <v>0</v>
      </c>
      <c r="R165" s="203">
        <f t="shared" si="22"/>
        <v>0</v>
      </c>
      <c r="S165" s="203">
        <v>0</v>
      </c>
      <c r="T165" s="204">
        <f t="shared" si="23"/>
        <v>0</v>
      </c>
      <c r="U165" s="35"/>
      <c r="V165" s="35"/>
      <c r="W165" s="35"/>
      <c r="X165" s="35"/>
      <c r="Y165" s="35"/>
      <c r="Z165" s="35"/>
      <c r="AA165" s="35"/>
      <c r="AB165" s="35"/>
      <c r="AC165" s="35"/>
      <c r="AD165" s="35"/>
      <c r="AE165" s="35"/>
      <c r="AR165" s="205" t="s">
        <v>218</v>
      </c>
      <c r="AT165" s="205" t="s">
        <v>214</v>
      </c>
      <c r="AU165" s="205" t="s">
        <v>85</v>
      </c>
      <c r="AY165" s="18" t="s">
        <v>209</v>
      </c>
      <c r="BE165" s="206">
        <f t="shared" si="24"/>
        <v>0</v>
      </c>
      <c r="BF165" s="206">
        <f t="shared" si="25"/>
        <v>0</v>
      </c>
      <c r="BG165" s="206">
        <f t="shared" si="26"/>
        <v>0</v>
      </c>
      <c r="BH165" s="206">
        <f t="shared" si="27"/>
        <v>0</v>
      </c>
      <c r="BI165" s="206">
        <f t="shared" si="28"/>
        <v>0</v>
      </c>
      <c r="BJ165" s="18" t="s">
        <v>85</v>
      </c>
      <c r="BK165" s="206">
        <f t="shared" si="29"/>
        <v>0</v>
      </c>
      <c r="BL165" s="18" t="s">
        <v>218</v>
      </c>
      <c r="BM165" s="205" t="s">
        <v>10906</v>
      </c>
    </row>
    <row r="166" spans="1:65" s="2" customFormat="1" ht="16.5" customHeight="1">
      <c r="A166" s="35"/>
      <c r="B166" s="36"/>
      <c r="C166" s="193" t="s">
        <v>389</v>
      </c>
      <c r="D166" s="193" t="s">
        <v>214</v>
      </c>
      <c r="E166" s="194" t="s">
        <v>10907</v>
      </c>
      <c r="F166" s="195" t="s">
        <v>10612</v>
      </c>
      <c r="G166" s="196" t="s">
        <v>2761</v>
      </c>
      <c r="H166" s="197">
        <v>1</v>
      </c>
      <c r="I166" s="198"/>
      <c r="J166" s="199">
        <f t="shared" si="20"/>
        <v>0</v>
      </c>
      <c r="K166" s="200"/>
      <c r="L166" s="40"/>
      <c r="M166" s="201" t="s">
        <v>1</v>
      </c>
      <c r="N166" s="202" t="s">
        <v>42</v>
      </c>
      <c r="O166" s="72"/>
      <c r="P166" s="203">
        <f t="shared" si="21"/>
        <v>0</v>
      </c>
      <c r="Q166" s="203">
        <v>0</v>
      </c>
      <c r="R166" s="203">
        <f t="shared" si="22"/>
        <v>0</v>
      </c>
      <c r="S166" s="203">
        <v>0</v>
      </c>
      <c r="T166" s="204">
        <f t="shared" si="23"/>
        <v>0</v>
      </c>
      <c r="U166" s="35"/>
      <c r="V166" s="35"/>
      <c r="W166" s="35"/>
      <c r="X166" s="35"/>
      <c r="Y166" s="35"/>
      <c r="Z166" s="35"/>
      <c r="AA166" s="35"/>
      <c r="AB166" s="35"/>
      <c r="AC166" s="35"/>
      <c r="AD166" s="35"/>
      <c r="AE166" s="35"/>
      <c r="AR166" s="205" t="s">
        <v>218</v>
      </c>
      <c r="AT166" s="205" t="s">
        <v>214</v>
      </c>
      <c r="AU166" s="205" t="s">
        <v>85</v>
      </c>
      <c r="AY166" s="18" t="s">
        <v>209</v>
      </c>
      <c r="BE166" s="206">
        <f t="shared" si="24"/>
        <v>0</v>
      </c>
      <c r="BF166" s="206">
        <f t="shared" si="25"/>
        <v>0</v>
      </c>
      <c r="BG166" s="206">
        <f t="shared" si="26"/>
        <v>0</v>
      </c>
      <c r="BH166" s="206">
        <f t="shared" si="27"/>
        <v>0</v>
      </c>
      <c r="BI166" s="206">
        <f t="shared" si="28"/>
        <v>0</v>
      </c>
      <c r="BJ166" s="18" t="s">
        <v>85</v>
      </c>
      <c r="BK166" s="206">
        <f t="shared" si="29"/>
        <v>0</v>
      </c>
      <c r="BL166" s="18" t="s">
        <v>218</v>
      </c>
      <c r="BM166" s="205" t="s">
        <v>10908</v>
      </c>
    </row>
    <row r="167" spans="1:65" s="12" customFormat="1" ht="25.9" customHeight="1">
      <c r="B167" s="177"/>
      <c r="C167" s="178"/>
      <c r="D167" s="179" t="s">
        <v>76</v>
      </c>
      <c r="E167" s="180" t="s">
        <v>10777</v>
      </c>
      <c r="F167" s="180" t="s">
        <v>10777</v>
      </c>
      <c r="G167" s="178"/>
      <c r="H167" s="178"/>
      <c r="I167" s="181"/>
      <c r="J167" s="182">
        <f>BK167</f>
        <v>0</v>
      </c>
      <c r="K167" s="178"/>
      <c r="L167" s="183"/>
      <c r="M167" s="184"/>
      <c r="N167" s="185"/>
      <c r="O167" s="185"/>
      <c r="P167" s="186">
        <f>SUM(P168:P176)</f>
        <v>0</v>
      </c>
      <c r="Q167" s="185"/>
      <c r="R167" s="186">
        <f>SUM(R168:R176)</f>
        <v>0</v>
      </c>
      <c r="S167" s="185"/>
      <c r="T167" s="187">
        <f>SUM(T168:T176)</f>
        <v>0</v>
      </c>
      <c r="AR167" s="188" t="s">
        <v>85</v>
      </c>
      <c r="AT167" s="189" t="s">
        <v>76</v>
      </c>
      <c r="AU167" s="189" t="s">
        <v>77</v>
      </c>
      <c r="AY167" s="188" t="s">
        <v>209</v>
      </c>
      <c r="BK167" s="190">
        <f>SUM(BK168:BK176)</f>
        <v>0</v>
      </c>
    </row>
    <row r="168" spans="1:65" s="2" customFormat="1" ht="24.2" customHeight="1">
      <c r="A168" s="35"/>
      <c r="B168" s="36"/>
      <c r="C168" s="193" t="s">
        <v>394</v>
      </c>
      <c r="D168" s="193" t="s">
        <v>214</v>
      </c>
      <c r="E168" s="194" t="s">
        <v>10909</v>
      </c>
      <c r="F168" s="195" t="s">
        <v>10779</v>
      </c>
      <c r="G168" s="196" t="s">
        <v>392</v>
      </c>
      <c r="H168" s="197">
        <v>3</v>
      </c>
      <c r="I168" s="198"/>
      <c r="J168" s="199">
        <f t="shared" ref="J168:J176" si="30">ROUND(I168*H168,2)</f>
        <v>0</v>
      </c>
      <c r="K168" s="200"/>
      <c r="L168" s="40"/>
      <c r="M168" s="201" t="s">
        <v>1</v>
      </c>
      <c r="N168" s="202" t="s">
        <v>42</v>
      </c>
      <c r="O168" s="72"/>
      <c r="P168" s="203">
        <f t="shared" ref="P168:P176" si="31">O168*H168</f>
        <v>0</v>
      </c>
      <c r="Q168" s="203">
        <v>0</v>
      </c>
      <c r="R168" s="203">
        <f t="shared" ref="R168:R176" si="32">Q168*H168</f>
        <v>0</v>
      </c>
      <c r="S168" s="203">
        <v>0</v>
      </c>
      <c r="T168" s="204">
        <f t="shared" ref="T168:T176" si="33">S168*H168</f>
        <v>0</v>
      </c>
      <c r="U168" s="35"/>
      <c r="V168" s="35"/>
      <c r="W168" s="35"/>
      <c r="X168" s="35"/>
      <c r="Y168" s="35"/>
      <c r="Z168" s="35"/>
      <c r="AA168" s="35"/>
      <c r="AB168" s="35"/>
      <c r="AC168" s="35"/>
      <c r="AD168" s="35"/>
      <c r="AE168" s="35"/>
      <c r="AR168" s="205" t="s">
        <v>218</v>
      </c>
      <c r="AT168" s="205" t="s">
        <v>214</v>
      </c>
      <c r="AU168" s="205" t="s">
        <v>85</v>
      </c>
      <c r="AY168" s="18" t="s">
        <v>209</v>
      </c>
      <c r="BE168" s="206">
        <f t="shared" ref="BE168:BE176" si="34">IF(N168="základní",J168,0)</f>
        <v>0</v>
      </c>
      <c r="BF168" s="206">
        <f t="shared" ref="BF168:BF176" si="35">IF(N168="snížená",J168,0)</f>
        <v>0</v>
      </c>
      <c r="BG168" s="206">
        <f t="shared" ref="BG168:BG176" si="36">IF(N168="zákl. přenesená",J168,0)</f>
        <v>0</v>
      </c>
      <c r="BH168" s="206">
        <f t="shared" ref="BH168:BH176" si="37">IF(N168="sníž. přenesená",J168,0)</f>
        <v>0</v>
      </c>
      <c r="BI168" s="206">
        <f t="shared" ref="BI168:BI176" si="38">IF(N168="nulová",J168,0)</f>
        <v>0</v>
      </c>
      <c r="BJ168" s="18" t="s">
        <v>85</v>
      </c>
      <c r="BK168" s="206">
        <f t="shared" ref="BK168:BK176" si="39">ROUND(I168*H168,2)</f>
        <v>0</v>
      </c>
      <c r="BL168" s="18" t="s">
        <v>218</v>
      </c>
      <c r="BM168" s="205" t="s">
        <v>10910</v>
      </c>
    </row>
    <row r="169" spans="1:65" s="2" customFormat="1" ht="16.5" customHeight="1">
      <c r="A169" s="35"/>
      <c r="B169" s="36"/>
      <c r="C169" s="193" t="s">
        <v>398</v>
      </c>
      <c r="D169" s="193" t="s">
        <v>214</v>
      </c>
      <c r="E169" s="194" t="s">
        <v>10911</v>
      </c>
      <c r="F169" s="195" t="s">
        <v>10782</v>
      </c>
      <c r="G169" s="196" t="s">
        <v>2761</v>
      </c>
      <c r="H169" s="197">
        <v>50</v>
      </c>
      <c r="I169" s="198"/>
      <c r="J169" s="199">
        <f t="shared" si="30"/>
        <v>0</v>
      </c>
      <c r="K169" s="200"/>
      <c r="L169" s="40"/>
      <c r="M169" s="201" t="s">
        <v>1</v>
      </c>
      <c r="N169" s="202" t="s">
        <v>42</v>
      </c>
      <c r="O169" s="72"/>
      <c r="P169" s="203">
        <f t="shared" si="31"/>
        <v>0</v>
      </c>
      <c r="Q169" s="203">
        <v>0</v>
      </c>
      <c r="R169" s="203">
        <f t="shared" si="32"/>
        <v>0</v>
      </c>
      <c r="S169" s="203">
        <v>0</v>
      </c>
      <c r="T169" s="204">
        <f t="shared" si="33"/>
        <v>0</v>
      </c>
      <c r="U169" s="35"/>
      <c r="V169" s="35"/>
      <c r="W169" s="35"/>
      <c r="X169" s="35"/>
      <c r="Y169" s="35"/>
      <c r="Z169" s="35"/>
      <c r="AA169" s="35"/>
      <c r="AB169" s="35"/>
      <c r="AC169" s="35"/>
      <c r="AD169" s="35"/>
      <c r="AE169" s="35"/>
      <c r="AR169" s="205" t="s">
        <v>218</v>
      </c>
      <c r="AT169" s="205" t="s">
        <v>214</v>
      </c>
      <c r="AU169" s="205" t="s">
        <v>85</v>
      </c>
      <c r="AY169" s="18" t="s">
        <v>209</v>
      </c>
      <c r="BE169" s="206">
        <f t="shared" si="34"/>
        <v>0</v>
      </c>
      <c r="BF169" s="206">
        <f t="shared" si="35"/>
        <v>0</v>
      </c>
      <c r="BG169" s="206">
        <f t="shared" si="36"/>
        <v>0</v>
      </c>
      <c r="BH169" s="206">
        <f t="shared" si="37"/>
        <v>0</v>
      </c>
      <c r="BI169" s="206">
        <f t="shared" si="38"/>
        <v>0</v>
      </c>
      <c r="BJ169" s="18" t="s">
        <v>85</v>
      </c>
      <c r="BK169" s="206">
        <f t="shared" si="39"/>
        <v>0</v>
      </c>
      <c r="BL169" s="18" t="s">
        <v>218</v>
      </c>
      <c r="BM169" s="205" t="s">
        <v>10912</v>
      </c>
    </row>
    <row r="170" spans="1:65" s="2" customFormat="1" ht="16.5" customHeight="1">
      <c r="A170" s="35"/>
      <c r="B170" s="36"/>
      <c r="C170" s="193" t="s">
        <v>402</v>
      </c>
      <c r="D170" s="193" t="s">
        <v>214</v>
      </c>
      <c r="E170" s="194" t="s">
        <v>10913</v>
      </c>
      <c r="F170" s="195" t="s">
        <v>10785</v>
      </c>
      <c r="G170" s="196" t="s">
        <v>392</v>
      </c>
      <c r="H170" s="197">
        <v>1</v>
      </c>
      <c r="I170" s="198"/>
      <c r="J170" s="199">
        <f t="shared" si="30"/>
        <v>0</v>
      </c>
      <c r="K170" s="200"/>
      <c r="L170" s="40"/>
      <c r="M170" s="201" t="s">
        <v>1</v>
      </c>
      <c r="N170" s="202" t="s">
        <v>42</v>
      </c>
      <c r="O170" s="72"/>
      <c r="P170" s="203">
        <f t="shared" si="31"/>
        <v>0</v>
      </c>
      <c r="Q170" s="203">
        <v>0</v>
      </c>
      <c r="R170" s="203">
        <f t="shared" si="32"/>
        <v>0</v>
      </c>
      <c r="S170" s="203">
        <v>0</v>
      </c>
      <c r="T170" s="204">
        <f t="shared" si="33"/>
        <v>0</v>
      </c>
      <c r="U170" s="35"/>
      <c r="V170" s="35"/>
      <c r="W170" s="35"/>
      <c r="X170" s="35"/>
      <c r="Y170" s="35"/>
      <c r="Z170" s="35"/>
      <c r="AA170" s="35"/>
      <c r="AB170" s="35"/>
      <c r="AC170" s="35"/>
      <c r="AD170" s="35"/>
      <c r="AE170" s="35"/>
      <c r="AR170" s="205" t="s">
        <v>218</v>
      </c>
      <c r="AT170" s="205" t="s">
        <v>214</v>
      </c>
      <c r="AU170" s="205" t="s">
        <v>85</v>
      </c>
      <c r="AY170" s="18" t="s">
        <v>209</v>
      </c>
      <c r="BE170" s="206">
        <f t="shared" si="34"/>
        <v>0</v>
      </c>
      <c r="BF170" s="206">
        <f t="shared" si="35"/>
        <v>0</v>
      </c>
      <c r="BG170" s="206">
        <f t="shared" si="36"/>
        <v>0</v>
      </c>
      <c r="BH170" s="206">
        <f t="shared" si="37"/>
        <v>0</v>
      </c>
      <c r="BI170" s="206">
        <f t="shared" si="38"/>
        <v>0</v>
      </c>
      <c r="BJ170" s="18" t="s">
        <v>85</v>
      </c>
      <c r="BK170" s="206">
        <f t="shared" si="39"/>
        <v>0</v>
      </c>
      <c r="BL170" s="18" t="s">
        <v>218</v>
      </c>
      <c r="BM170" s="205" t="s">
        <v>10914</v>
      </c>
    </row>
    <row r="171" spans="1:65" s="2" customFormat="1" ht="16.5" customHeight="1">
      <c r="A171" s="35"/>
      <c r="B171" s="36"/>
      <c r="C171" s="193" t="s">
        <v>406</v>
      </c>
      <c r="D171" s="193" t="s">
        <v>214</v>
      </c>
      <c r="E171" s="194" t="s">
        <v>10915</v>
      </c>
      <c r="F171" s="195" t="s">
        <v>1091</v>
      </c>
      <c r="G171" s="196" t="s">
        <v>392</v>
      </c>
      <c r="H171" s="197">
        <v>1</v>
      </c>
      <c r="I171" s="198"/>
      <c r="J171" s="199">
        <f t="shared" si="30"/>
        <v>0</v>
      </c>
      <c r="K171" s="200"/>
      <c r="L171" s="40"/>
      <c r="M171" s="201" t="s">
        <v>1</v>
      </c>
      <c r="N171" s="202" t="s">
        <v>42</v>
      </c>
      <c r="O171" s="72"/>
      <c r="P171" s="203">
        <f t="shared" si="31"/>
        <v>0</v>
      </c>
      <c r="Q171" s="203">
        <v>0</v>
      </c>
      <c r="R171" s="203">
        <f t="shared" si="32"/>
        <v>0</v>
      </c>
      <c r="S171" s="203">
        <v>0</v>
      </c>
      <c r="T171" s="204">
        <f t="shared" si="33"/>
        <v>0</v>
      </c>
      <c r="U171" s="35"/>
      <c r="V171" s="35"/>
      <c r="W171" s="35"/>
      <c r="X171" s="35"/>
      <c r="Y171" s="35"/>
      <c r="Z171" s="35"/>
      <c r="AA171" s="35"/>
      <c r="AB171" s="35"/>
      <c r="AC171" s="35"/>
      <c r="AD171" s="35"/>
      <c r="AE171" s="35"/>
      <c r="AR171" s="205" t="s">
        <v>218</v>
      </c>
      <c r="AT171" s="205" t="s">
        <v>214</v>
      </c>
      <c r="AU171" s="205" t="s">
        <v>85</v>
      </c>
      <c r="AY171" s="18" t="s">
        <v>209</v>
      </c>
      <c r="BE171" s="206">
        <f t="shared" si="34"/>
        <v>0</v>
      </c>
      <c r="BF171" s="206">
        <f t="shared" si="35"/>
        <v>0</v>
      </c>
      <c r="BG171" s="206">
        <f t="shared" si="36"/>
        <v>0</v>
      </c>
      <c r="BH171" s="206">
        <f t="shared" si="37"/>
        <v>0</v>
      </c>
      <c r="BI171" s="206">
        <f t="shared" si="38"/>
        <v>0</v>
      </c>
      <c r="BJ171" s="18" t="s">
        <v>85</v>
      </c>
      <c r="BK171" s="206">
        <f t="shared" si="39"/>
        <v>0</v>
      </c>
      <c r="BL171" s="18" t="s">
        <v>218</v>
      </c>
      <c r="BM171" s="205" t="s">
        <v>10916</v>
      </c>
    </row>
    <row r="172" spans="1:65" s="2" customFormat="1" ht="16.5" customHeight="1">
      <c r="A172" s="35"/>
      <c r="B172" s="36"/>
      <c r="C172" s="193" t="s">
        <v>410</v>
      </c>
      <c r="D172" s="193" t="s">
        <v>214</v>
      </c>
      <c r="E172" s="194" t="s">
        <v>10917</v>
      </c>
      <c r="F172" s="195" t="s">
        <v>10790</v>
      </c>
      <c r="G172" s="196" t="s">
        <v>392</v>
      </c>
      <c r="H172" s="197">
        <v>1</v>
      </c>
      <c r="I172" s="198"/>
      <c r="J172" s="199">
        <f t="shared" si="30"/>
        <v>0</v>
      </c>
      <c r="K172" s="200"/>
      <c r="L172" s="40"/>
      <c r="M172" s="201" t="s">
        <v>1</v>
      </c>
      <c r="N172" s="202" t="s">
        <v>42</v>
      </c>
      <c r="O172" s="72"/>
      <c r="P172" s="203">
        <f t="shared" si="31"/>
        <v>0</v>
      </c>
      <c r="Q172" s="203">
        <v>0</v>
      </c>
      <c r="R172" s="203">
        <f t="shared" si="32"/>
        <v>0</v>
      </c>
      <c r="S172" s="203">
        <v>0</v>
      </c>
      <c r="T172" s="204">
        <f t="shared" si="33"/>
        <v>0</v>
      </c>
      <c r="U172" s="35"/>
      <c r="V172" s="35"/>
      <c r="W172" s="35"/>
      <c r="X172" s="35"/>
      <c r="Y172" s="35"/>
      <c r="Z172" s="35"/>
      <c r="AA172" s="35"/>
      <c r="AB172" s="35"/>
      <c r="AC172" s="35"/>
      <c r="AD172" s="35"/>
      <c r="AE172" s="35"/>
      <c r="AR172" s="205" t="s">
        <v>218</v>
      </c>
      <c r="AT172" s="205" t="s">
        <v>214</v>
      </c>
      <c r="AU172" s="205" t="s">
        <v>85</v>
      </c>
      <c r="AY172" s="18" t="s">
        <v>209</v>
      </c>
      <c r="BE172" s="206">
        <f t="shared" si="34"/>
        <v>0</v>
      </c>
      <c r="BF172" s="206">
        <f t="shared" si="35"/>
        <v>0</v>
      </c>
      <c r="BG172" s="206">
        <f t="shared" si="36"/>
        <v>0</v>
      </c>
      <c r="BH172" s="206">
        <f t="shared" si="37"/>
        <v>0</v>
      </c>
      <c r="BI172" s="206">
        <f t="shared" si="38"/>
        <v>0</v>
      </c>
      <c r="BJ172" s="18" t="s">
        <v>85</v>
      </c>
      <c r="BK172" s="206">
        <f t="shared" si="39"/>
        <v>0</v>
      </c>
      <c r="BL172" s="18" t="s">
        <v>218</v>
      </c>
      <c r="BM172" s="205" t="s">
        <v>10918</v>
      </c>
    </row>
    <row r="173" spans="1:65" s="2" customFormat="1" ht="16.5" customHeight="1">
      <c r="A173" s="35"/>
      <c r="B173" s="36"/>
      <c r="C173" s="193" t="s">
        <v>414</v>
      </c>
      <c r="D173" s="193" t="s">
        <v>214</v>
      </c>
      <c r="E173" s="194" t="s">
        <v>10919</v>
      </c>
      <c r="F173" s="195" t="s">
        <v>10793</v>
      </c>
      <c r="G173" s="196" t="s">
        <v>392</v>
      </c>
      <c r="H173" s="197">
        <v>1</v>
      </c>
      <c r="I173" s="198"/>
      <c r="J173" s="199">
        <f t="shared" si="30"/>
        <v>0</v>
      </c>
      <c r="K173" s="200"/>
      <c r="L173" s="40"/>
      <c r="M173" s="201" t="s">
        <v>1</v>
      </c>
      <c r="N173" s="202" t="s">
        <v>42</v>
      </c>
      <c r="O173" s="72"/>
      <c r="P173" s="203">
        <f t="shared" si="31"/>
        <v>0</v>
      </c>
      <c r="Q173" s="203">
        <v>0</v>
      </c>
      <c r="R173" s="203">
        <f t="shared" si="32"/>
        <v>0</v>
      </c>
      <c r="S173" s="203">
        <v>0</v>
      </c>
      <c r="T173" s="204">
        <f t="shared" si="33"/>
        <v>0</v>
      </c>
      <c r="U173" s="35"/>
      <c r="V173" s="35"/>
      <c r="W173" s="35"/>
      <c r="X173" s="35"/>
      <c r="Y173" s="35"/>
      <c r="Z173" s="35"/>
      <c r="AA173" s="35"/>
      <c r="AB173" s="35"/>
      <c r="AC173" s="35"/>
      <c r="AD173" s="35"/>
      <c r="AE173" s="35"/>
      <c r="AR173" s="205" t="s">
        <v>218</v>
      </c>
      <c r="AT173" s="205" t="s">
        <v>214</v>
      </c>
      <c r="AU173" s="205" t="s">
        <v>85</v>
      </c>
      <c r="AY173" s="18" t="s">
        <v>209</v>
      </c>
      <c r="BE173" s="206">
        <f t="shared" si="34"/>
        <v>0</v>
      </c>
      <c r="BF173" s="206">
        <f t="shared" si="35"/>
        <v>0</v>
      </c>
      <c r="BG173" s="206">
        <f t="shared" si="36"/>
        <v>0</v>
      </c>
      <c r="BH173" s="206">
        <f t="shared" si="37"/>
        <v>0</v>
      </c>
      <c r="BI173" s="206">
        <f t="shared" si="38"/>
        <v>0</v>
      </c>
      <c r="BJ173" s="18" t="s">
        <v>85</v>
      </c>
      <c r="BK173" s="206">
        <f t="shared" si="39"/>
        <v>0</v>
      </c>
      <c r="BL173" s="18" t="s">
        <v>218</v>
      </c>
      <c r="BM173" s="205" t="s">
        <v>10920</v>
      </c>
    </row>
    <row r="174" spans="1:65" s="2" customFormat="1" ht="16.5" customHeight="1">
      <c r="A174" s="35"/>
      <c r="B174" s="36"/>
      <c r="C174" s="193" t="s">
        <v>418</v>
      </c>
      <c r="D174" s="193" t="s">
        <v>214</v>
      </c>
      <c r="E174" s="194" t="s">
        <v>10921</v>
      </c>
      <c r="F174" s="195" t="s">
        <v>10796</v>
      </c>
      <c r="G174" s="196" t="s">
        <v>392</v>
      </c>
      <c r="H174" s="197">
        <v>1</v>
      </c>
      <c r="I174" s="198"/>
      <c r="J174" s="199">
        <f t="shared" si="30"/>
        <v>0</v>
      </c>
      <c r="K174" s="200"/>
      <c r="L174" s="40"/>
      <c r="M174" s="201" t="s">
        <v>1</v>
      </c>
      <c r="N174" s="202" t="s">
        <v>42</v>
      </c>
      <c r="O174" s="72"/>
      <c r="P174" s="203">
        <f t="shared" si="31"/>
        <v>0</v>
      </c>
      <c r="Q174" s="203">
        <v>0</v>
      </c>
      <c r="R174" s="203">
        <f t="shared" si="32"/>
        <v>0</v>
      </c>
      <c r="S174" s="203">
        <v>0</v>
      </c>
      <c r="T174" s="204">
        <f t="shared" si="33"/>
        <v>0</v>
      </c>
      <c r="U174" s="35"/>
      <c r="V174" s="35"/>
      <c r="W174" s="35"/>
      <c r="X174" s="35"/>
      <c r="Y174" s="35"/>
      <c r="Z174" s="35"/>
      <c r="AA174" s="35"/>
      <c r="AB174" s="35"/>
      <c r="AC174" s="35"/>
      <c r="AD174" s="35"/>
      <c r="AE174" s="35"/>
      <c r="AR174" s="205" t="s">
        <v>218</v>
      </c>
      <c r="AT174" s="205" t="s">
        <v>214</v>
      </c>
      <c r="AU174" s="205" t="s">
        <v>85</v>
      </c>
      <c r="AY174" s="18" t="s">
        <v>209</v>
      </c>
      <c r="BE174" s="206">
        <f t="shared" si="34"/>
        <v>0</v>
      </c>
      <c r="BF174" s="206">
        <f t="shared" si="35"/>
        <v>0</v>
      </c>
      <c r="BG174" s="206">
        <f t="shared" si="36"/>
        <v>0</v>
      </c>
      <c r="BH174" s="206">
        <f t="shared" si="37"/>
        <v>0</v>
      </c>
      <c r="BI174" s="206">
        <f t="shared" si="38"/>
        <v>0</v>
      </c>
      <c r="BJ174" s="18" t="s">
        <v>85</v>
      </c>
      <c r="BK174" s="206">
        <f t="shared" si="39"/>
        <v>0</v>
      </c>
      <c r="BL174" s="18" t="s">
        <v>218</v>
      </c>
      <c r="BM174" s="205" t="s">
        <v>10922</v>
      </c>
    </row>
    <row r="175" spans="1:65" s="2" customFormat="1" ht="21.75" customHeight="1">
      <c r="A175" s="35"/>
      <c r="B175" s="36"/>
      <c r="C175" s="193" t="s">
        <v>422</v>
      </c>
      <c r="D175" s="193" t="s">
        <v>214</v>
      </c>
      <c r="E175" s="194" t="s">
        <v>10923</v>
      </c>
      <c r="F175" s="195" t="s">
        <v>10799</v>
      </c>
      <c r="G175" s="196" t="s">
        <v>392</v>
      </c>
      <c r="H175" s="197">
        <v>1</v>
      </c>
      <c r="I175" s="198"/>
      <c r="J175" s="199">
        <f t="shared" si="30"/>
        <v>0</v>
      </c>
      <c r="K175" s="200"/>
      <c r="L175" s="40"/>
      <c r="M175" s="201" t="s">
        <v>1</v>
      </c>
      <c r="N175" s="202" t="s">
        <v>42</v>
      </c>
      <c r="O175" s="72"/>
      <c r="P175" s="203">
        <f t="shared" si="31"/>
        <v>0</v>
      </c>
      <c r="Q175" s="203">
        <v>0</v>
      </c>
      <c r="R175" s="203">
        <f t="shared" si="32"/>
        <v>0</v>
      </c>
      <c r="S175" s="203">
        <v>0</v>
      </c>
      <c r="T175" s="204">
        <f t="shared" si="33"/>
        <v>0</v>
      </c>
      <c r="U175" s="35"/>
      <c r="V175" s="35"/>
      <c r="W175" s="35"/>
      <c r="X175" s="35"/>
      <c r="Y175" s="35"/>
      <c r="Z175" s="35"/>
      <c r="AA175" s="35"/>
      <c r="AB175" s="35"/>
      <c r="AC175" s="35"/>
      <c r="AD175" s="35"/>
      <c r="AE175" s="35"/>
      <c r="AR175" s="205" t="s">
        <v>218</v>
      </c>
      <c r="AT175" s="205" t="s">
        <v>214</v>
      </c>
      <c r="AU175" s="205" t="s">
        <v>85</v>
      </c>
      <c r="AY175" s="18" t="s">
        <v>209</v>
      </c>
      <c r="BE175" s="206">
        <f t="shared" si="34"/>
        <v>0</v>
      </c>
      <c r="BF175" s="206">
        <f t="shared" si="35"/>
        <v>0</v>
      </c>
      <c r="BG175" s="206">
        <f t="shared" si="36"/>
        <v>0</v>
      </c>
      <c r="BH175" s="206">
        <f t="shared" si="37"/>
        <v>0</v>
      </c>
      <c r="BI175" s="206">
        <f t="shared" si="38"/>
        <v>0</v>
      </c>
      <c r="BJ175" s="18" t="s">
        <v>85</v>
      </c>
      <c r="BK175" s="206">
        <f t="shared" si="39"/>
        <v>0</v>
      </c>
      <c r="BL175" s="18" t="s">
        <v>218</v>
      </c>
      <c r="BM175" s="205" t="s">
        <v>10924</v>
      </c>
    </row>
    <row r="176" spans="1:65" s="2" customFormat="1" ht="16.5" customHeight="1">
      <c r="A176" s="35"/>
      <c r="B176" s="36"/>
      <c r="C176" s="193" t="s">
        <v>426</v>
      </c>
      <c r="D176" s="193" t="s">
        <v>214</v>
      </c>
      <c r="E176" s="194" t="s">
        <v>10925</v>
      </c>
      <c r="F176" s="195" t="s">
        <v>10802</v>
      </c>
      <c r="G176" s="196" t="s">
        <v>392</v>
      </c>
      <c r="H176" s="197">
        <v>1</v>
      </c>
      <c r="I176" s="198"/>
      <c r="J176" s="199">
        <f t="shared" si="30"/>
        <v>0</v>
      </c>
      <c r="K176" s="200"/>
      <c r="L176" s="40"/>
      <c r="M176" s="207" t="s">
        <v>1</v>
      </c>
      <c r="N176" s="208" t="s">
        <v>42</v>
      </c>
      <c r="O176" s="209"/>
      <c r="P176" s="210">
        <f t="shared" si="31"/>
        <v>0</v>
      </c>
      <c r="Q176" s="210">
        <v>0</v>
      </c>
      <c r="R176" s="210">
        <f t="shared" si="32"/>
        <v>0</v>
      </c>
      <c r="S176" s="210">
        <v>0</v>
      </c>
      <c r="T176" s="211">
        <f t="shared" si="33"/>
        <v>0</v>
      </c>
      <c r="U176" s="35"/>
      <c r="V176" s="35"/>
      <c r="W176" s="35"/>
      <c r="X176" s="35"/>
      <c r="Y176" s="35"/>
      <c r="Z176" s="35"/>
      <c r="AA176" s="35"/>
      <c r="AB176" s="35"/>
      <c r="AC176" s="35"/>
      <c r="AD176" s="35"/>
      <c r="AE176" s="35"/>
      <c r="AR176" s="205" t="s">
        <v>218</v>
      </c>
      <c r="AT176" s="205" t="s">
        <v>214</v>
      </c>
      <c r="AU176" s="205" t="s">
        <v>85</v>
      </c>
      <c r="AY176" s="18" t="s">
        <v>209</v>
      </c>
      <c r="BE176" s="206">
        <f t="shared" si="34"/>
        <v>0</v>
      </c>
      <c r="BF176" s="206">
        <f t="shared" si="35"/>
        <v>0</v>
      </c>
      <c r="BG176" s="206">
        <f t="shared" si="36"/>
        <v>0</v>
      </c>
      <c r="BH176" s="206">
        <f t="shared" si="37"/>
        <v>0</v>
      </c>
      <c r="BI176" s="206">
        <f t="shared" si="38"/>
        <v>0</v>
      </c>
      <c r="BJ176" s="18" t="s">
        <v>85</v>
      </c>
      <c r="BK176" s="206">
        <f t="shared" si="39"/>
        <v>0</v>
      </c>
      <c r="BL176" s="18" t="s">
        <v>218</v>
      </c>
      <c r="BM176" s="205" t="s">
        <v>10926</v>
      </c>
    </row>
    <row r="177" spans="1:31" s="2" customFormat="1" ht="6.95" customHeight="1">
      <c r="A177" s="35"/>
      <c r="B177" s="55"/>
      <c r="C177" s="56"/>
      <c r="D177" s="56"/>
      <c r="E177" s="56"/>
      <c r="F177" s="56"/>
      <c r="G177" s="56"/>
      <c r="H177" s="56"/>
      <c r="I177" s="56"/>
      <c r="J177" s="56"/>
      <c r="K177" s="56"/>
      <c r="L177" s="40"/>
      <c r="M177" s="35"/>
      <c r="O177" s="35"/>
      <c r="P177" s="35"/>
      <c r="Q177" s="35"/>
      <c r="R177" s="35"/>
      <c r="S177" s="35"/>
      <c r="T177" s="35"/>
      <c r="U177" s="35"/>
      <c r="V177" s="35"/>
      <c r="W177" s="35"/>
      <c r="X177" s="35"/>
      <c r="Y177" s="35"/>
      <c r="Z177" s="35"/>
      <c r="AA177" s="35"/>
      <c r="AB177" s="35"/>
      <c r="AC177" s="35"/>
      <c r="AD177" s="35"/>
      <c r="AE177" s="35"/>
    </row>
  </sheetData>
  <sheetProtection algorithmName="SHA-512" hashValue="e+zz9fmKoqIuaPsmwxp2Sc/1t3/SpPbE+CeraS3Ls5xRBicPjzwssSmPsrPLWugkdeTabJh9MPy8sR8rfD0Svw==" saltValue="/hffEskSfMNbaLAN4xwksioCah2u2VxA5Mc/g8s86+WJYNp5P9lewUHHNLV+nAjVKfLoBJIWpImhCEYwMmugOQ==" spinCount="100000" sheet="1" objects="1" scenarios="1" formatColumns="0" formatRows="0" autoFilter="0"/>
  <autoFilter ref="C119:K176"/>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sheetPr>
    <pageSetUpPr fitToPage="1"/>
  </sheetPr>
  <dimension ref="A2:BM273"/>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130</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10927</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ROUND((SUM(BE124:BE272)),  2)</f>
        <v>0</v>
      </c>
      <c r="G33" s="35"/>
      <c r="H33" s="35"/>
      <c r="I33" s="131">
        <v>0.21</v>
      </c>
      <c r="J33" s="130">
        <f>ROUND(((SUM(BE124:BE272))*I33),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ROUND((SUM(BF124:BF272)),  2)</f>
        <v>0</v>
      </c>
      <c r="G34" s="35"/>
      <c r="H34" s="35"/>
      <c r="I34" s="131">
        <v>0.15</v>
      </c>
      <c r="J34" s="130">
        <f>ROUND(((SUM(BF124:BF272))*I34),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ROUND((SUM(BG124:BG272)),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ROUND((SUM(BH124:BH272)),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ROUND((SUM(BI124:BI272)),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D.1.4.5 - Slaboproud</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J124</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10928</v>
      </c>
      <c r="E97" s="157"/>
      <c r="F97" s="157"/>
      <c r="G97" s="157"/>
      <c r="H97" s="157"/>
      <c r="I97" s="157"/>
      <c r="J97" s="158">
        <f>J125</f>
        <v>0</v>
      </c>
      <c r="K97" s="155"/>
      <c r="L97" s="159"/>
    </row>
    <row r="98" spans="1:31" s="10" customFormat="1" ht="19.899999999999999" customHeight="1">
      <c r="B98" s="160"/>
      <c r="C98" s="105"/>
      <c r="D98" s="161" t="s">
        <v>10929</v>
      </c>
      <c r="E98" s="162"/>
      <c r="F98" s="162"/>
      <c r="G98" s="162"/>
      <c r="H98" s="162"/>
      <c r="I98" s="162"/>
      <c r="J98" s="163">
        <f>J126</f>
        <v>0</v>
      </c>
      <c r="K98" s="105"/>
      <c r="L98" s="164"/>
    </row>
    <row r="99" spans="1:31" s="10" customFormat="1" ht="19.899999999999999" customHeight="1">
      <c r="B99" s="160"/>
      <c r="C99" s="105"/>
      <c r="D99" s="161" t="s">
        <v>10930</v>
      </c>
      <c r="E99" s="162"/>
      <c r="F99" s="162"/>
      <c r="G99" s="162"/>
      <c r="H99" s="162"/>
      <c r="I99" s="162"/>
      <c r="J99" s="163">
        <f>J160</f>
        <v>0</v>
      </c>
      <c r="K99" s="105"/>
      <c r="L99" s="164"/>
    </row>
    <row r="100" spans="1:31" s="10" customFormat="1" ht="19.899999999999999" customHeight="1">
      <c r="B100" s="160"/>
      <c r="C100" s="105"/>
      <c r="D100" s="161" t="s">
        <v>10931</v>
      </c>
      <c r="E100" s="162"/>
      <c r="F100" s="162"/>
      <c r="G100" s="162"/>
      <c r="H100" s="162"/>
      <c r="I100" s="162"/>
      <c r="J100" s="163">
        <f>J175</f>
        <v>0</v>
      </c>
      <c r="K100" s="105"/>
      <c r="L100" s="164"/>
    </row>
    <row r="101" spans="1:31" s="10" customFormat="1" ht="19.899999999999999" customHeight="1">
      <c r="B101" s="160"/>
      <c r="C101" s="105"/>
      <c r="D101" s="161" t="s">
        <v>10932</v>
      </c>
      <c r="E101" s="162"/>
      <c r="F101" s="162"/>
      <c r="G101" s="162"/>
      <c r="H101" s="162"/>
      <c r="I101" s="162"/>
      <c r="J101" s="163">
        <f>J206</f>
        <v>0</v>
      </c>
      <c r="K101" s="105"/>
      <c r="L101" s="164"/>
    </row>
    <row r="102" spans="1:31" s="10" customFormat="1" ht="19.899999999999999" customHeight="1">
      <c r="B102" s="160"/>
      <c r="C102" s="105"/>
      <c r="D102" s="161" t="s">
        <v>10933</v>
      </c>
      <c r="E102" s="162"/>
      <c r="F102" s="162"/>
      <c r="G102" s="162"/>
      <c r="H102" s="162"/>
      <c r="I102" s="162"/>
      <c r="J102" s="163">
        <f>J242</f>
        <v>0</v>
      </c>
      <c r="K102" s="105"/>
      <c r="L102" s="164"/>
    </row>
    <row r="103" spans="1:31" s="10" customFormat="1" ht="19.899999999999999" customHeight="1">
      <c r="B103" s="160"/>
      <c r="C103" s="105"/>
      <c r="D103" s="161" t="s">
        <v>10934</v>
      </c>
      <c r="E103" s="162"/>
      <c r="F103" s="162"/>
      <c r="G103" s="162"/>
      <c r="H103" s="162"/>
      <c r="I103" s="162"/>
      <c r="J103" s="163">
        <f>J254</f>
        <v>0</v>
      </c>
      <c r="K103" s="105"/>
      <c r="L103" s="164"/>
    </row>
    <row r="104" spans="1:31" s="10" customFormat="1" ht="19.899999999999999" customHeight="1">
      <c r="B104" s="160"/>
      <c r="C104" s="105"/>
      <c r="D104" s="161" t="s">
        <v>10935</v>
      </c>
      <c r="E104" s="162"/>
      <c r="F104" s="162"/>
      <c r="G104" s="162"/>
      <c r="H104" s="162"/>
      <c r="I104" s="162"/>
      <c r="J104" s="163">
        <f>J260</f>
        <v>0</v>
      </c>
      <c r="K104" s="105"/>
      <c r="L104" s="164"/>
    </row>
    <row r="105" spans="1:31"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31"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31" s="2" customFormat="1" ht="24.95" customHeight="1">
      <c r="A111" s="35"/>
      <c r="B111" s="36"/>
      <c r="C111" s="24" t="s">
        <v>194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26.25" customHeight="1">
      <c r="A114" s="35"/>
      <c r="B114" s="36"/>
      <c r="C114" s="37"/>
      <c r="D114" s="37"/>
      <c r="E114" s="329" t="str">
        <f>E7</f>
        <v>SO07 - Přístavby, nástavby a stavební úpravy pavilonu CH, Nemocnice ČB - 2.etapa</v>
      </c>
      <c r="F114" s="330"/>
      <c r="G114" s="330"/>
      <c r="H114" s="330"/>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172</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290" t="str">
        <f>E9</f>
        <v>D.1.4.5 - Slaboproud</v>
      </c>
      <c r="F116" s="328"/>
      <c r="G116" s="328"/>
      <c r="H116" s="328"/>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F12</f>
        <v>České Budějovice</v>
      </c>
      <c r="G118" s="37"/>
      <c r="H118" s="37"/>
      <c r="I118" s="30" t="s">
        <v>22</v>
      </c>
      <c r="J118" s="67" t="str">
        <f>IF(J12="","",J12)</f>
        <v>19. 6. 2022</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24</v>
      </c>
      <c r="D120" s="37"/>
      <c r="E120" s="37"/>
      <c r="F120" s="28" t="str">
        <f>E15</f>
        <v>Nemocnice České Budějovice</v>
      </c>
      <c r="G120" s="37"/>
      <c r="H120" s="37"/>
      <c r="I120" s="30" t="s">
        <v>30</v>
      </c>
      <c r="J120" s="33" t="str">
        <f>E21</f>
        <v>AGP nova</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28</v>
      </c>
      <c r="D121" s="37"/>
      <c r="E121" s="37"/>
      <c r="F121" s="28" t="str">
        <f>IF(E18="","",E18)</f>
        <v>Vyplň údaj</v>
      </c>
      <c r="G121" s="37"/>
      <c r="H121" s="37"/>
      <c r="I121" s="30" t="s">
        <v>33</v>
      </c>
      <c r="J121" s="33" t="str">
        <f>E24</f>
        <v xml:space="preserve"> </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5"/>
      <c r="B123" s="166"/>
      <c r="C123" s="167" t="s">
        <v>195</v>
      </c>
      <c r="D123" s="168" t="s">
        <v>62</v>
      </c>
      <c r="E123" s="168" t="s">
        <v>58</v>
      </c>
      <c r="F123" s="168" t="s">
        <v>59</v>
      </c>
      <c r="G123" s="168" t="s">
        <v>196</v>
      </c>
      <c r="H123" s="168" t="s">
        <v>197</v>
      </c>
      <c r="I123" s="168" t="s">
        <v>198</v>
      </c>
      <c r="J123" s="169" t="s">
        <v>177</v>
      </c>
      <c r="K123" s="170" t="s">
        <v>199</v>
      </c>
      <c r="L123" s="171"/>
      <c r="M123" s="76" t="s">
        <v>1</v>
      </c>
      <c r="N123" s="77" t="s">
        <v>41</v>
      </c>
      <c r="O123" s="77" t="s">
        <v>200</v>
      </c>
      <c r="P123" s="77" t="s">
        <v>201</v>
      </c>
      <c r="Q123" s="77" t="s">
        <v>202</v>
      </c>
      <c r="R123" s="77" t="s">
        <v>203</v>
      </c>
      <c r="S123" s="77" t="s">
        <v>204</v>
      </c>
      <c r="T123" s="78" t="s">
        <v>205</v>
      </c>
      <c r="U123" s="165"/>
      <c r="V123" s="165"/>
      <c r="W123" s="165"/>
      <c r="X123" s="165"/>
      <c r="Y123" s="165"/>
      <c r="Z123" s="165"/>
      <c r="AA123" s="165"/>
      <c r="AB123" s="165"/>
      <c r="AC123" s="165"/>
      <c r="AD123" s="165"/>
      <c r="AE123" s="165"/>
    </row>
    <row r="124" spans="1:65" s="2" customFormat="1" ht="22.9" customHeight="1">
      <c r="A124" s="35"/>
      <c r="B124" s="36"/>
      <c r="C124" s="83" t="s">
        <v>206</v>
      </c>
      <c r="D124" s="37"/>
      <c r="E124" s="37"/>
      <c r="F124" s="37"/>
      <c r="G124" s="37"/>
      <c r="H124" s="37"/>
      <c r="I124" s="37"/>
      <c r="J124" s="172">
        <f>BK124</f>
        <v>0</v>
      </c>
      <c r="K124" s="37"/>
      <c r="L124" s="40"/>
      <c r="M124" s="79"/>
      <c r="N124" s="173"/>
      <c r="O124" s="80"/>
      <c r="P124" s="174">
        <f>P125</f>
        <v>0</v>
      </c>
      <c r="Q124" s="80"/>
      <c r="R124" s="174">
        <f>R125</f>
        <v>0</v>
      </c>
      <c r="S124" s="80"/>
      <c r="T124" s="175">
        <f>T125</f>
        <v>0</v>
      </c>
      <c r="U124" s="35"/>
      <c r="V124" s="35"/>
      <c r="W124" s="35"/>
      <c r="X124" s="35"/>
      <c r="Y124" s="35"/>
      <c r="Z124" s="35"/>
      <c r="AA124" s="35"/>
      <c r="AB124" s="35"/>
      <c r="AC124" s="35"/>
      <c r="AD124" s="35"/>
      <c r="AE124" s="35"/>
      <c r="AT124" s="18" t="s">
        <v>76</v>
      </c>
      <c r="AU124" s="18" t="s">
        <v>179</v>
      </c>
      <c r="BK124" s="176">
        <f>BK125</f>
        <v>0</v>
      </c>
    </row>
    <row r="125" spans="1:65" s="12" customFormat="1" ht="25.9" customHeight="1">
      <c r="B125" s="177"/>
      <c r="C125" s="178"/>
      <c r="D125" s="179" t="s">
        <v>76</v>
      </c>
      <c r="E125" s="180" t="s">
        <v>8928</v>
      </c>
      <c r="F125" s="180" t="s">
        <v>10936</v>
      </c>
      <c r="G125" s="178"/>
      <c r="H125" s="178"/>
      <c r="I125" s="181"/>
      <c r="J125" s="182">
        <f>BK125</f>
        <v>0</v>
      </c>
      <c r="K125" s="178"/>
      <c r="L125" s="183"/>
      <c r="M125" s="184"/>
      <c r="N125" s="185"/>
      <c r="O125" s="185"/>
      <c r="P125" s="186">
        <f>P126+P160+P175+P206+P242+P254+P260</f>
        <v>0</v>
      </c>
      <c r="Q125" s="185"/>
      <c r="R125" s="186">
        <f>R126+R160+R175+R206+R242+R254+R260</f>
        <v>0</v>
      </c>
      <c r="S125" s="185"/>
      <c r="T125" s="187">
        <f>T126+T160+T175+T206+T242+T254+T260</f>
        <v>0</v>
      </c>
      <c r="AR125" s="188" t="s">
        <v>85</v>
      </c>
      <c r="AT125" s="189" t="s">
        <v>76</v>
      </c>
      <c r="AU125" s="189" t="s">
        <v>77</v>
      </c>
      <c r="AY125" s="188" t="s">
        <v>209</v>
      </c>
      <c r="BK125" s="190">
        <f>BK126+BK160+BK175+BK206+BK242+BK254+BK260</f>
        <v>0</v>
      </c>
    </row>
    <row r="126" spans="1:65" s="12" customFormat="1" ht="22.9" customHeight="1">
      <c r="B126" s="177"/>
      <c r="C126" s="178"/>
      <c r="D126" s="179" t="s">
        <v>76</v>
      </c>
      <c r="E126" s="191" t="s">
        <v>9125</v>
      </c>
      <c r="F126" s="191" t="s">
        <v>10937</v>
      </c>
      <c r="G126" s="178"/>
      <c r="H126" s="178"/>
      <c r="I126" s="181"/>
      <c r="J126" s="192">
        <f>BK126</f>
        <v>0</v>
      </c>
      <c r="K126" s="178"/>
      <c r="L126" s="183"/>
      <c r="M126" s="184"/>
      <c r="N126" s="185"/>
      <c r="O126" s="185"/>
      <c r="P126" s="186">
        <f>SUM(P127:P159)</f>
        <v>0</v>
      </c>
      <c r="Q126" s="185"/>
      <c r="R126" s="186">
        <f>SUM(R127:R159)</f>
        <v>0</v>
      </c>
      <c r="S126" s="185"/>
      <c r="T126" s="187">
        <f>SUM(T127:T159)</f>
        <v>0</v>
      </c>
      <c r="AR126" s="188" t="s">
        <v>85</v>
      </c>
      <c r="AT126" s="189" t="s">
        <v>76</v>
      </c>
      <c r="AU126" s="189" t="s">
        <v>85</v>
      </c>
      <c r="AY126" s="188" t="s">
        <v>209</v>
      </c>
      <c r="BK126" s="190">
        <f>SUM(BK127:BK159)</f>
        <v>0</v>
      </c>
    </row>
    <row r="127" spans="1:65" s="2" customFormat="1" ht="24.2" customHeight="1">
      <c r="A127" s="35"/>
      <c r="B127" s="36"/>
      <c r="C127" s="193" t="s">
        <v>85</v>
      </c>
      <c r="D127" s="193" t="s">
        <v>214</v>
      </c>
      <c r="E127" s="194" t="s">
        <v>10938</v>
      </c>
      <c r="F127" s="195" t="s">
        <v>10939</v>
      </c>
      <c r="G127" s="196" t="s">
        <v>2761</v>
      </c>
      <c r="H127" s="197">
        <v>9</v>
      </c>
      <c r="I127" s="198"/>
      <c r="J127" s="199">
        <f t="shared" ref="J127:J159" si="0">ROUND(I127*H127,2)</f>
        <v>0</v>
      </c>
      <c r="K127" s="200"/>
      <c r="L127" s="40"/>
      <c r="M127" s="201" t="s">
        <v>1</v>
      </c>
      <c r="N127" s="202" t="s">
        <v>42</v>
      </c>
      <c r="O127" s="72"/>
      <c r="P127" s="203">
        <f t="shared" ref="P127:P159" si="1">O127*H127</f>
        <v>0</v>
      </c>
      <c r="Q127" s="203">
        <v>0</v>
      </c>
      <c r="R127" s="203">
        <f t="shared" ref="R127:R159" si="2">Q127*H127</f>
        <v>0</v>
      </c>
      <c r="S127" s="203">
        <v>0</v>
      </c>
      <c r="T127" s="204">
        <f t="shared" ref="T127:T159" si="3">S127*H127</f>
        <v>0</v>
      </c>
      <c r="U127" s="35"/>
      <c r="V127" s="35"/>
      <c r="W127" s="35"/>
      <c r="X127" s="35"/>
      <c r="Y127" s="35"/>
      <c r="Z127" s="35"/>
      <c r="AA127" s="35"/>
      <c r="AB127" s="35"/>
      <c r="AC127" s="35"/>
      <c r="AD127" s="35"/>
      <c r="AE127" s="35"/>
      <c r="AR127" s="205" t="s">
        <v>218</v>
      </c>
      <c r="AT127" s="205" t="s">
        <v>214</v>
      </c>
      <c r="AU127" s="205" t="s">
        <v>87</v>
      </c>
      <c r="AY127" s="18" t="s">
        <v>209</v>
      </c>
      <c r="BE127" s="206">
        <f t="shared" ref="BE127:BE159" si="4">IF(N127="základní",J127,0)</f>
        <v>0</v>
      </c>
      <c r="BF127" s="206">
        <f t="shared" ref="BF127:BF159" si="5">IF(N127="snížená",J127,0)</f>
        <v>0</v>
      </c>
      <c r="BG127" s="206">
        <f t="shared" ref="BG127:BG159" si="6">IF(N127="zákl. přenesená",J127,0)</f>
        <v>0</v>
      </c>
      <c r="BH127" s="206">
        <f t="shared" ref="BH127:BH159" si="7">IF(N127="sníž. přenesená",J127,0)</f>
        <v>0</v>
      </c>
      <c r="BI127" s="206">
        <f t="shared" ref="BI127:BI159" si="8">IF(N127="nulová",J127,0)</f>
        <v>0</v>
      </c>
      <c r="BJ127" s="18" t="s">
        <v>85</v>
      </c>
      <c r="BK127" s="206">
        <f t="shared" ref="BK127:BK159" si="9">ROUND(I127*H127,2)</f>
        <v>0</v>
      </c>
      <c r="BL127" s="18" t="s">
        <v>218</v>
      </c>
      <c r="BM127" s="205" t="s">
        <v>10940</v>
      </c>
    </row>
    <row r="128" spans="1:65" s="2" customFormat="1" ht="16.5" customHeight="1">
      <c r="A128" s="35"/>
      <c r="B128" s="36"/>
      <c r="C128" s="193" t="s">
        <v>87</v>
      </c>
      <c r="D128" s="193" t="s">
        <v>214</v>
      </c>
      <c r="E128" s="194" t="s">
        <v>10941</v>
      </c>
      <c r="F128" s="195" t="s">
        <v>10942</v>
      </c>
      <c r="G128" s="196" t="s">
        <v>2761</v>
      </c>
      <c r="H128" s="197">
        <v>9</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87</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10943</v>
      </c>
    </row>
    <row r="129" spans="1:65" s="2" customFormat="1" ht="24.2" customHeight="1">
      <c r="A129" s="35"/>
      <c r="B129" s="36"/>
      <c r="C129" s="193" t="s">
        <v>226</v>
      </c>
      <c r="D129" s="193" t="s">
        <v>214</v>
      </c>
      <c r="E129" s="194" t="s">
        <v>10944</v>
      </c>
      <c r="F129" s="195" t="s">
        <v>10945</v>
      </c>
      <c r="G129" s="196" t="s">
        <v>2761</v>
      </c>
      <c r="H129" s="197">
        <v>9</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87</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10946</v>
      </c>
    </row>
    <row r="130" spans="1:65" s="2" customFormat="1" ht="16.5" customHeight="1">
      <c r="A130" s="35"/>
      <c r="B130" s="36"/>
      <c r="C130" s="193" t="s">
        <v>218</v>
      </c>
      <c r="D130" s="193" t="s">
        <v>214</v>
      </c>
      <c r="E130" s="194" t="s">
        <v>10947</v>
      </c>
      <c r="F130" s="195" t="s">
        <v>10948</v>
      </c>
      <c r="G130" s="196" t="s">
        <v>2761</v>
      </c>
      <c r="H130" s="197">
        <v>7</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87</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10949</v>
      </c>
    </row>
    <row r="131" spans="1:65" s="2" customFormat="1" ht="16.5" customHeight="1">
      <c r="A131" s="35"/>
      <c r="B131" s="36"/>
      <c r="C131" s="193" t="s">
        <v>233</v>
      </c>
      <c r="D131" s="193" t="s">
        <v>214</v>
      </c>
      <c r="E131" s="194" t="s">
        <v>10950</v>
      </c>
      <c r="F131" s="195" t="s">
        <v>10951</v>
      </c>
      <c r="G131" s="196" t="s">
        <v>2761</v>
      </c>
      <c r="H131" s="197">
        <v>2</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87</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10952</v>
      </c>
    </row>
    <row r="132" spans="1:65" s="2" customFormat="1" ht="16.5" customHeight="1">
      <c r="A132" s="35"/>
      <c r="B132" s="36"/>
      <c r="C132" s="193" t="s">
        <v>238</v>
      </c>
      <c r="D132" s="193" t="s">
        <v>214</v>
      </c>
      <c r="E132" s="194" t="s">
        <v>10953</v>
      </c>
      <c r="F132" s="195" t="s">
        <v>10954</v>
      </c>
      <c r="G132" s="196" t="s">
        <v>2761</v>
      </c>
      <c r="H132" s="197">
        <v>77</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87</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10955</v>
      </c>
    </row>
    <row r="133" spans="1:65" s="2" customFormat="1" ht="24.2" customHeight="1">
      <c r="A133" s="35"/>
      <c r="B133" s="36"/>
      <c r="C133" s="193" t="s">
        <v>242</v>
      </c>
      <c r="D133" s="193" t="s">
        <v>214</v>
      </c>
      <c r="E133" s="194" t="s">
        <v>10956</v>
      </c>
      <c r="F133" s="195" t="s">
        <v>10957</v>
      </c>
      <c r="G133" s="196" t="s">
        <v>2761</v>
      </c>
      <c r="H133" s="197">
        <v>12</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87</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10958</v>
      </c>
    </row>
    <row r="134" spans="1:65" s="2" customFormat="1" ht="21.75" customHeight="1">
      <c r="A134" s="35"/>
      <c r="B134" s="36"/>
      <c r="C134" s="193" t="s">
        <v>246</v>
      </c>
      <c r="D134" s="193" t="s">
        <v>214</v>
      </c>
      <c r="E134" s="194" t="s">
        <v>10959</v>
      </c>
      <c r="F134" s="195" t="s">
        <v>10960</v>
      </c>
      <c r="G134" s="196" t="s">
        <v>392</v>
      </c>
      <c r="H134" s="197">
        <v>1</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87</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10961</v>
      </c>
    </row>
    <row r="135" spans="1:65" s="2" customFormat="1" ht="16.5" customHeight="1">
      <c r="A135" s="35"/>
      <c r="B135" s="36"/>
      <c r="C135" s="193" t="s">
        <v>210</v>
      </c>
      <c r="D135" s="193" t="s">
        <v>214</v>
      </c>
      <c r="E135" s="194" t="s">
        <v>10962</v>
      </c>
      <c r="F135" s="195" t="s">
        <v>10963</v>
      </c>
      <c r="G135" s="196" t="s">
        <v>2761</v>
      </c>
      <c r="H135" s="197">
        <v>73</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87</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10964</v>
      </c>
    </row>
    <row r="136" spans="1:65" s="2" customFormat="1" ht="16.5" customHeight="1">
      <c r="A136" s="35"/>
      <c r="B136" s="36"/>
      <c r="C136" s="193" t="s">
        <v>253</v>
      </c>
      <c r="D136" s="193" t="s">
        <v>214</v>
      </c>
      <c r="E136" s="194" t="s">
        <v>10965</v>
      </c>
      <c r="F136" s="195" t="s">
        <v>10966</v>
      </c>
      <c r="G136" s="196" t="s">
        <v>2761</v>
      </c>
      <c r="H136" s="197">
        <v>169</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87</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10967</v>
      </c>
    </row>
    <row r="137" spans="1:65" s="2" customFormat="1" ht="16.5" customHeight="1">
      <c r="A137" s="35"/>
      <c r="B137" s="36"/>
      <c r="C137" s="193" t="s">
        <v>257</v>
      </c>
      <c r="D137" s="193" t="s">
        <v>214</v>
      </c>
      <c r="E137" s="194" t="s">
        <v>10968</v>
      </c>
      <c r="F137" s="195" t="s">
        <v>10969</v>
      </c>
      <c r="G137" s="196" t="s">
        <v>2761</v>
      </c>
      <c r="H137" s="197">
        <v>696</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87</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10970</v>
      </c>
    </row>
    <row r="138" spans="1:65" s="2" customFormat="1" ht="21.75" customHeight="1">
      <c r="A138" s="35"/>
      <c r="B138" s="36"/>
      <c r="C138" s="193" t="s">
        <v>261</v>
      </c>
      <c r="D138" s="193" t="s">
        <v>214</v>
      </c>
      <c r="E138" s="194" t="s">
        <v>10971</v>
      </c>
      <c r="F138" s="195" t="s">
        <v>10972</v>
      </c>
      <c r="G138" s="196" t="s">
        <v>2761</v>
      </c>
      <c r="H138" s="197">
        <v>12</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87</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10973</v>
      </c>
    </row>
    <row r="139" spans="1:65" s="2" customFormat="1" ht="21.75" customHeight="1">
      <c r="A139" s="35"/>
      <c r="B139" s="36"/>
      <c r="C139" s="193" t="s">
        <v>265</v>
      </c>
      <c r="D139" s="193" t="s">
        <v>214</v>
      </c>
      <c r="E139" s="194" t="s">
        <v>10974</v>
      </c>
      <c r="F139" s="195" t="s">
        <v>10975</v>
      </c>
      <c r="G139" s="196" t="s">
        <v>2761</v>
      </c>
      <c r="H139" s="197">
        <v>24</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87</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10976</v>
      </c>
    </row>
    <row r="140" spans="1:65" s="2" customFormat="1" ht="24.2" customHeight="1">
      <c r="A140" s="35"/>
      <c r="B140" s="36"/>
      <c r="C140" s="193" t="s">
        <v>269</v>
      </c>
      <c r="D140" s="193" t="s">
        <v>214</v>
      </c>
      <c r="E140" s="194" t="s">
        <v>10977</v>
      </c>
      <c r="F140" s="195" t="s">
        <v>10978</v>
      </c>
      <c r="G140" s="196" t="s">
        <v>2761</v>
      </c>
      <c r="H140" s="197">
        <v>59</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87</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10979</v>
      </c>
    </row>
    <row r="141" spans="1:65" s="2" customFormat="1" ht="16.5" customHeight="1">
      <c r="A141" s="35"/>
      <c r="B141" s="36"/>
      <c r="C141" s="193" t="s">
        <v>8</v>
      </c>
      <c r="D141" s="193" t="s">
        <v>214</v>
      </c>
      <c r="E141" s="194" t="s">
        <v>10980</v>
      </c>
      <c r="F141" s="195" t="s">
        <v>10981</v>
      </c>
      <c r="G141" s="196" t="s">
        <v>2761</v>
      </c>
      <c r="H141" s="197">
        <v>10</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87</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10982</v>
      </c>
    </row>
    <row r="142" spans="1:65" s="2" customFormat="1" ht="16.5" customHeight="1">
      <c r="A142" s="35"/>
      <c r="B142" s="36"/>
      <c r="C142" s="193" t="s">
        <v>276</v>
      </c>
      <c r="D142" s="193" t="s">
        <v>214</v>
      </c>
      <c r="E142" s="194" t="s">
        <v>10983</v>
      </c>
      <c r="F142" s="195" t="s">
        <v>10984</v>
      </c>
      <c r="G142" s="196" t="s">
        <v>2761</v>
      </c>
      <c r="H142" s="197">
        <v>8</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87</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10985</v>
      </c>
    </row>
    <row r="143" spans="1:65" s="2" customFormat="1" ht="16.5" customHeight="1">
      <c r="A143" s="35"/>
      <c r="B143" s="36"/>
      <c r="C143" s="193" t="s">
        <v>280</v>
      </c>
      <c r="D143" s="193" t="s">
        <v>214</v>
      </c>
      <c r="E143" s="194" t="s">
        <v>10986</v>
      </c>
      <c r="F143" s="195" t="s">
        <v>10987</v>
      </c>
      <c r="G143" s="196" t="s">
        <v>2761</v>
      </c>
      <c r="H143" s="197">
        <v>192</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87</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10988</v>
      </c>
    </row>
    <row r="144" spans="1:65" s="2" customFormat="1" ht="21.75" customHeight="1">
      <c r="A144" s="35"/>
      <c r="B144" s="36"/>
      <c r="C144" s="193" t="s">
        <v>284</v>
      </c>
      <c r="D144" s="193" t="s">
        <v>214</v>
      </c>
      <c r="E144" s="194" t="s">
        <v>10989</v>
      </c>
      <c r="F144" s="195" t="s">
        <v>10990</v>
      </c>
      <c r="G144" s="196" t="s">
        <v>2761</v>
      </c>
      <c r="H144" s="197">
        <v>192</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87</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10991</v>
      </c>
    </row>
    <row r="145" spans="1:65" s="2" customFormat="1" ht="21.75" customHeight="1">
      <c r="A145" s="35"/>
      <c r="B145" s="36"/>
      <c r="C145" s="193" t="s">
        <v>288</v>
      </c>
      <c r="D145" s="193" t="s">
        <v>214</v>
      </c>
      <c r="E145" s="194" t="s">
        <v>10992</v>
      </c>
      <c r="F145" s="195" t="s">
        <v>10993</v>
      </c>
      <c r="G145" s="196" t="s">
        <v>2761</v>
      </c>
      <c r="H145" s="197">
        <v>1582</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87</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10994</v>
      </c>
    </row>
    <row r="146" spans="1:65" s="2" customFormat="1" ht="16.5" customHeight="1">
      <c r="A146" s="35"/>
      <c r="B146" s="36"/>
      <c r="C146" s="193" t="s">
        <v>292</v>
      </c>
      <c r="D146" s="193" t="s">
        <v>214</v>
      </c>
      <c r="E146" s="194" t="s">
        <v>10995</v>
      </c>
      <c r="F146" s="195" t="s">
        <v>10996</v>
      </c>
      <c r="G146" s="196" t="s">
        <v>8823</v>
      </c>
      <c r="H146" s="197">
        <v>1</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87</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10997</v>
      </c>
    </row>
    <row r="147" spans="1:65" s="2" customFormat="1" ht="16.5" customHeight="1">
      <c r="A147" s="35"/>
      <c r="B147" s="36"/>
      <c r="C147" s="193" t="s">
        <v>7</v>
      </c>
      <c r="D147" s="193" t="s">
        <v>214</v>
      </c>
      <c r="E147" s="194" t="s">
        <v>10998</v>
      </c>
      <c r="F147" s="195" t="s">
        <v>10999</v>
      </c>
      <c r="G147" s="196" t="s">
        <v>2761</v>
      </c>
      <c r="H147" s="197">
        <v>755</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87</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11000</v>
      </c>
    </row>
    <row r="148" spans="1:65" s="2" customFormat="1" ht="16.5" customHeight="1">
      <c r="A148" s="35"/>
      <c r="B148" s="36"/>
      <c r="C148" s="193" t="s">
        <v>299</v>
      </c>
      <c r="D148" s="193" t="s">
        <v>214</v>
      </c>
      <c r="E148" s="194" t="s">
        <v>11001</v>
      </c>
      <c r="F148" s="195" t="s">
        <v>11002</v>
      </c>
      <c r="G148" s="196" t="s">
        <v>2761</v>
      </c>
      <c r="H148" s="197">
        <v>755</v>
      </c>
      <c r="I148" s="198"/>
      <c r="J148" s="199">
        <f t="shared" si="0"/>
        <v>0</v>
      </c>
      <c r="K148" s="200"/>
      <c r="L148" s="40"/>
      <c r="M148" s="201" t="s">
        <v>1</v>
      </c>
      <c r="N148" s="202" t="s">
        <v>42</v>
      </c>
      <c r="O148" s="72"/>
      <c r="P148" s="203">
        <f t="shared" si="1"/>
        <v>0</v>
      </c>
      <c r="Q148" s="203">
        <v>0</v>
      </c>
      <c r="R148" s="203">
        <f t="shared" si="2"/>
        <v>0</v>
      </c>
      <c r="S148" s="203">
        <v>0</v>
      </c>
      <c r="T148" s="204">
        <f t="shared" si="3"/>
        <v>0</v>
      </c>
      <c r="U148" s="35"/>
      <c r="V148" s="35"/>
      <c r="W148" s="35"/>
      <c r="X148" s="35"/>
      <c r="Y148" s="35"/>
      <c r="Z148" s="35"/>
      <c r="AA148" s="35"/>
      <c r="AB148" s="35"/>
      <c r="AC148" s="35"/>
      <c r="AD148" s="35"/>
      <c r="AE148" s="35"/>
      <c r="AR148" s="205" t="s">
        <v>218</v>
      </c>
      <c r="AT148" s="205" t="s">
        <v>214</v>
      </c>
      <c r="AU148" s="205" t="s">
        <v>87</v>
      </c>
      <c r="AY148" s="18" t="s">
        <v>209</v>
      </c>
      <c r="BE148" s="206">
        <f t="shared" si="4"/>
        <v>0</v>
      </c>
      <c r="BF148" s="206">
        <f t="shared" si="5"/>
        <v>0</v>
      </c>
      <c r="BG148" s="206">
        <f t="shared" si="6"/>
        <v>0</v>
      </c>
      <c r="BH148" s="206">
        <f t="shared" si="7"/>
        <v>0</v>
      </c>
      <c r="BI148" s="206">
        <f t="shared" si="8"/>
        <v>0</v>
      </c>
      <c r="BJ148" s="18" t="s">
        <v>85</v>
      </c>
      <c r="BK148" s="206">
        <f t="shared" si="9"/>
        <v>0</v>
      </c>
      <c r="BL148" s="18" t="s">
        <v>218</v>
      </c>
      <c r="BM148" s="205" t="s">
        <v>11003</v>
      </c>
    </row>
    <row r="149" spans="1:65" s="2" customFormat="1" ht="16.5" customHeight="1">
      <c r="A149" s="35"/>
      <c r="B149" s="36"/>
      <c r="C149" s="193" t="s">
        <v>303</v>
      </c>
      <c r="D149" s="193" t="s">
        <v>214</v>
      </c>
      <c r="E149" s="194" t="s">
        <v>11004</v>
      </c>
      <c r="F149" s="195" t="s">
        <v>11005</v>
      </c>
      <c r="G149" s="196" t="s">
        <v>2761</v>
      </c>
      <c r="H149" s="197">
        <v>6</v>
      </c>
      <c r="I149" s="198"/>
      <c r="J149" s="199">
        <f t="shared" si="0"/>
        <v>0</v>
      </c>
      <c r="K149" s="200"/>
      <c r="L149" s="40"/>
      <c r="M149" s="201" t="s">
        <v>1</v>
      </c>
      <c r="N149" s="202" t="s">
        <v>42</v>
      </c>
      <c r="O149" s="72"/>
      <c r="P149" s="203">
        <f t="shared" si="1"/>
        <v>0</v>
      </c>
      <c r="Q149" s="203">
        <v>0</v>
      </c>
      <c r="R149" s="203">
        <f t="shared" si="2"/>
        <v>0</v>
      </c>
      <c r="S149" s="203">
        <v>0</v>
      </c>
      <c r="T149" s="204">
        <f t="shared" si="3"/>
        <v>0</v>
      </c>
      <c r="U149" s="35"/>
      <c r="V149" s="35"/>
      <c r="W149" s="35"/>
      <c r="X149" s="35"/>
      <c r="Y149" s="35"/>
      <c r="Z149" s="35"/>
      <c r="AA149" s="35"/>
      <c r="AB149" s="35"/>
      <c r="AC149" s="35"/>
      <c r="AD149" s="35"/>
      <c r="AE149" s="35"/>
      <c r="AR149" s="205" t="s">
        <v>218</v>
      </c>
      <c r="AT149" s="205" t="s">
        <v>214</v>
      </c>
      <c r="AU149" s="205" t="s">
        <v>87</v>
      </c>
      <c r="AY149" s="18" t="s">
        <v>209</v>
      </c>
      <c r="BE149" s="206">
        <f t="shared" si="4"/>
        <v>0</v>
      </c>
      <c r="BF149" s="206">
        <f t="shared" si="5"/>
        <v>0</v>
      </c>
      <c r="BG149" s="206">
        <f t="shared" si="6"/>
        <v>0</v>
      </c>
      <c r="BH149" s="206">
        <f t="shared" si="7"/>
        <v>0</v>
      </c>
      <c r="BI149" s="206">
        <f t="shared" si="8"/>
        <v>0</v>
      </c>
      <c r="BJ149" s="18" t="s">
        <v>85</v>
      </c>
      <c r="BK149" s="206">
        <f t="shared" si="9"/>
        <v>0</v>
      </c>
      <c r="BL149" s="18" t="s">
        <v>218</v>
      </c>
      <c r="BM149" s="205" t="s">
        <v>11006</v>
      </c>
    </row>
    <row r="150" spans="1:65" s="2" customFormat="1" ht="16.5" customHeight="1">
      <c r="A150" s="35"/>
      <c r="B150" s="36"/>
      <c r="C150" s="193" t="s">
        <v>307</v>
      </c>
      <c r="D150" s="193" t="s">
        <v>214</v>
      </c>
      <c r="E150" s="194" t="s">
        <v>11007</v>
      </c>
      <c r="F150" s="195" t="s">
        <v>11008</v>
      </c>
      <c r="G150" s="196" t="s">
        <v>318</v>
      </c>
      <c r="H150" s="197">
        <v>103520</v>
      </c>
      <c r="I150" s="198"/>
      <c r="J150" s="199">
        <f t="shared" si="0"/>
        <v>0</v>
      </c>
      <c r="K150" s="200"/>
      <c r="L150" s="40"/>
      <c r="M150" s="201" t="s">
        <v>1</v>
      </c>
      <c r="N150" s="202" t="s">
        <v>42</v>
      </c>
      <c r="O150" s="72"/>
      <c r="P150" s="203">
        <f t="shared" si="1"/>
        <v>0</v>
      </c>
      <c r="Q150" s="203">
        <v>0</v>
      </c>
      <c r="R150" s="203">
        <f t="shared" si="2"/>
        <v>0</v>
      </c>
      <c r="S150" s="203">
        <v>0</v>
      </c>
      <c r="T150" s="204">
        <f t="shared" si="3"/>
        <v>0</v>
      </c>
      <c r="U150" s="35"/>
      <c r="V150" s="35"/>
      <c r="W150" s="35"/>
      <c r="X150" s="35"/>
      <c r="Y150" s="35"/>
      <c r="Z150" s="35"/>
      <c r="AA150" s="35"/>
      <c r="AB150" s="35"/>
      <c r="AC150" s="35"/>
      <c r="AD150" s="35"/>
      <c r="AE150" s="35"/>
      <c r="AR150" s="205" t="s">
        <v>218</v>
      </c>
      <c r="AT150" s="205" t="s">
        <v>214</v>
      </c>
      <c r="AU150" s="205" t="s">
        <v>87</v>
      </c>
      <c r="AY150" s="18" t="s">
        <v>209</v>
      </c>
      <c r="BE150" s="206">
        <f t="shared" si="4"/>
        <v>0</v>
      </c>
      <c r="BF150" s="206">
        <f t="shared" si="5"/>
        <v>0</v>
      </c>
      <c r="BG150" s="206">
        <f t="shared" si="6"/>
        <v>0</v>
      </c>
      <c r="BH150" s="206">
        <f t="shared" si="7"/>
        <v>0</v>
      </c>
      <c r="BI150" s="206">
        <f t="shared" si="8"/>
        <v>0</v>
      </c>
      <c r="BJ150" s="18" t="s">
        <v>85</v>
      </c>
      <c r="BK150" s="206">
        <f t="shared" si="9"/>
        <v>0</v>
      </c>
      <c r="BL150" s="18" t="s">
        <v>218</v>
      </c>
      <c r="BM150" s="205" t="s">
        <v>11009</v>
      </c>
    </row>
    <row r="151" spans="1:65" s="2" customFormat="1" ht="16.5" customHeight="1">
      <c r="A151" s="35"/>
      <c r="B151" s="36"/>
      <c r="C151" s="193" t="s">
        <v>311</v>
      </c>
      <c r="D151" s="193" t="s">
        <v>214</v>
      </c>
      <c r="E151" s="194" t="s">
        <v>11010</v>
      </c>
      <c r="F151" s="195" t="s">
        <v>11011</v>
      </c>
      <c r="G151" s="196" t="s">
        <v>318</v>
      </c>
      <c r="H151" s="197">
        <v>1009</v>
      </c>
      <c r="I151" s="198"/>
      <c r="J151" s="199">
        <f t="shared" si="0"/>
        <v>0</v>
      </c>
      <c r="K151" s="200"/>
      <c r="L151" s="40"/>
      <c r="M151" s="201" t="s">
        <v>1</v>
      </c>
      <c r="N151" s="202" t="s">
        <v>42</v>
      </c>
      <c r="O151" s="72"/>
      <c r="P151" s="203">
        <f t="shared" si="1"/>
        <v>0</v>
      </c>
      <c r="Q151" s="203">
        <v>0</v>
      </c>
      <c r="R151" s="203">
        <f t="shared" si="2"/>
        <v>0</v>
      </c>
      <c r="S151" s="203">
        <v>0</v>
      </c>
      <c r="T151" s="204">
        <f t="shared" si="3"/>
        <v>0</v>
      </c>
      <c r="U151" s="35"/>
      <c r="V151" s="35"/>
      <c r="W151" s="35"/>
      <c r="X151" s="35"/>
      <c r="Y151" s="35"/>
      <c r="Z151" s="35"/>
      <c r="AA151" s="35"/>
      <c r="AB151" s="35"/>
      <c r="AC151" s="35"/>
      <c r="AD151" s="35"/>
      <c r="AE151" s="35"/>
      <c r="AR151" s="205" t="s">
        <v>218</v>
      </c>
      <c r="AT151" s="205" t="s">
        <v>214</v>
      </c>
      <c r="AU151" s="205" t="s">
        <v>87</v>
      </c>
      <c r="AY151" s="18" t="s">
        <v>209</v>
      </c>
      <c r="BE151" s="206">
        <f t="shared" si="4"/>
        <v>0</v>
      </c>
      <c r="BF151" s="206">
        <f t="shared" si="5"/>
        <v>0</v>
      </c>
      <c r="BG151" s="206">
        <f t="shared" si="6"/>
        <v>0</v>
      </c>
      <c r="BH151" s="206">
        <f t="shared" si="7"/>
        <v>0</v>
      </c>
      <c r="BI151" s="206">
        <f t="shared" si="8"/>
        <v>0</v>
      </c>
      <c r="BJ151" s="18" t="s">
        <v>85</v>
      </c>
      <c r="BK151" s="206">
        <f t="shared" si="9"/>
        <v>0</v>
      </c>
      <c r="BL151" s="18" t="s">
        <v>218</v>
      </c>
      <c r="BM151" s="205" t="s">
        <v>11012</v>
      </c>
    </row>
    <row r="152" spans="1:65" s="2" customFormat="1" ht="16.5" customHeight="1">
      <c r="A152" s="35"/>
      <c r="B152" s="36"/>
      <c r="C152" s="193" t="s">
        <v>315</v>
      </c>
      <c r="D152" s="193" t="s">
        <v>214</v>
      </c>
      <c r="E152" s="194" t="s">
        <v>11013</v>
      </c>
      <c r="F152" s="195" t="s">
        <v>11014</v>
      </c>
      <c r="G152" s="196" t="s">
        <v>318</v>
      </c>
      <c r="H152" s="197">
        <v>265</v>
      </c>
      <c r="I152" s="198"/>
      <c r="J152" s="199">
        <f t="shared" si="0"/>
        <v>0</v>
      </c>
      <c r="K152" s="200"/>
      <c r="L152" s="40"/>
      <c r="M152" s="201" t="s">
        <v>1</v>
      </c>
      <c r="N152" s="202" t="s">
        <v>42</v>
      </c>
      <c r="O152" s="72"/>
      <c r="P152" s="203">
        <f t="shared" si="1"/>
        <v>0</v>
      </c>
      <c r="Q152" s="203">
        <v>0</v>
      </c>
      <c r="R152" s="203">
        <f t="shared" si="2"/>
        <v>0</v>
      </c>
      <c r="S152" s="203">
        <v>0</v>
      </c>
      <c r="T152" s="204">
        <f t="shared" si="3"/>
        <v>0</v>
      </c>
      <c r="U152" s="35"/>
      <c r="V152" s="35"/>
      <c r="W152" s="35"/>
      <c r="X152" s="35"/>
      <c r="Y152" s="35"/>
      <c r="Z152" s="35"/>
      <c r="AA152" s="35"/>
      <c r="AB152" s="35"/>
      <c r="AC152" s="35"/>
      <c r="AD152" s="35"/>
      <c r="AE152" s="35"/>
      <c r="AR152" s="205" t="s">
        <v>218</v>
      </c>
      <c r="AT152" s="205" t="s">
        <v>214</v>
      </c>
      <c r="AU152" s="205" t="s">
        <v>87</v>
      </c>
      <c r="AY152" s="18" t="s">
        <v>209</v>
      </c>
      <c r="BE152" s="206">
        <f t="shared" si="4"/>
        <v>0</v>
      </c>
      <c r="BF152" s="206">
        <f t="shared" si="5"/>
        <v>0</v>
      </c>
      <c r="BG152" s="206">
        <f t="shared" si="6"/>
        <v>0</v>
      </c>
      <c r="BH152" s="206">
        <f t="shared" si="7"/>
        <v>0</v>
      </c>
      <c r="BI152" s="206">
        <f t="shared" si="8"/>
        <v>0</v>
      </c>
      <c r="BJ152" s="18" t="s">
        <v>85</v>
      </c>
      <c r="BK152" s="206">
        <f t="shared" si="9"/>
        <v>0</v>
      </c>
      <c r="BL152" s="18" t="s">
        <v>218</v>
      </c>
      <c r="BM152" s="205" t="s">
        <v>11015</v>
      </c>
    </row>
    <row r="153" spans="1:65" s="2" customFormat="1" ht="16.5" customHeight="1">
      <c r="A153" s="35"/>
      <c r="B153" s="36"/>
      <c r="C153" s="193" t="s">
        <v>320</v>
      </c>
      <c r="D153" s="193" t="s">
        <v>214</v>
      </c>
      <c r="E153" s="194" t="s">
        <v>11016</v>
      </c>
      <c r="F153" s="195" t="s">
        <v>11017</v>
      </c>
      <c r="G153" s="196" t="s">
        <v>318</v>
      </c>
      <c r="H153" s="197">
        <v>1226</v>
      </c>
      <c r="I153" s="198"/>
      <c r="J153" s="199">
        <f t="shared" si="0"/>
        <v>0</v>
      </c>
      <c r="K153" s="200"/>
      <c r="L153" s="40"/>
      <c r="M153" s="201" t="s">
        <v>1</v>
      </c>
      <c r="N153" s="202" t="s">
        <v>42</v>
      </c>
      <c r="O153" s="72"/>
      <c r="P153" s="203">
        <f t="shared" si="1"/>
        <v>0</v>
      </c>
      <c r="Q153" s="203">
        <v>0</v>
      </c>
      <c r="R153" s="203">
        <f t="shared" si="2"/>
        <v>0</v>
      </c>
      <c r="S153" s="203">
        <v>0</v>
      </c>
      <c r="T153" s="204">
        <f t="shared" si="3"/>
        <v>0</v>
      </c>
      <c r="U153" s="35"/>
      <c r="V153" s="35"/>
      <c r="W153" s="35"/>
      <c r="X153" s="35"/>
      <c r="Y153" s="35"/>
      <c r="Z153" s="35"/>
      <c r="AA153" s="35"/>
      <c r="AB153" s="35"/>
      <c r="AC153" s="35"/>
      <c r="AD153" s="35"/>
      <c r="AE153" s="35"/>
      <c r="AR153" s="205" t="s">
        <v>218</v>
      </c>
      <c r="AT153" s="205" t="s">
        <v>214</v>
      </c>
      <c r="AU153" s="205" t="s">
        <v>87</v>
      </c>
      <c r="AY153" s="18" t="s">
        <v>209</v>
      </c>
      <c r="BE153" s="206">
        <f t="shared" si="4"/>
        <v>0</v>
      </c>
      <c r="BF153" s="206">
        <f t="shared" si="5"/>
        <v>0</v>
      </c>
      <c r="BG153" s="206">
        <f t="shared" si="6"/>
        <v>0</v>
      </c>
      <c r="BH153" s="206">
        <f t="shared" si="7"/>
        <v>0</v>
      </c>
      <c r="BI153" s="206">
        <f t="shared" si="8"/>
        <v>0</v>
      </c>
      <c r="BJ153" s="18" t="s">
        <v>85</v>
      </c>
      <c r="BK153" s="206">
        <f t="shared" si="9"/>
        <v>0</v>
      </c>
      <c r="BL153" s="18" t="s">
        <v>218</v>
      </c>
      <c r="BM153" s="205" t="s">
        <v>11018</v>
      </c>
    </row>
    <row r="154" spans="1:65" s="2" customFormat="1" ht="16.5" customHeight="1">
      <c r="A154" s="35"/>
      <c r="B154" s="36"/>
      <c r="C154" s="193" t="s">
        <v>325</v>
      </c>
      <c r="D154" s="193" t="s">
        <v>214</v>
      </c>
      <c r="E154" s="194" t="s">
        <v>11019</v>
      </c>
      <c r="F154" s="195" t="s">
        <v>11020</v>
      </c>
      <c r="G154" s="196" t="s">
        <v>318</v>
      </c>
      <c r="H154" s="197">
        <v>1637</v>
      </c>
      <c r="I154" s="198"/>
      <c r="J154" s="199">
        <f t="shared" si="0"/>
        <v>0</v>
      </c>
      <c r="K154" s="200"/>
      <c r="L154" s="40"/>
      <c r="M154" s="201" t="s">
        <v>1</v>
      </c>
      <c r="N154" s="202" t="s">
        <v>42</v>
      </c>
      <c r="O154" s="72"/>
      <c r="P154" s="203">
        <f t="shared" si="1"/>
        <v>0</v>
      </c>
      <c r="Q154" s="203">
        <v>0</v>
      </c>
      <c r="R154" s="203">
        <f t="shared" si="2"/>
        <v>0</v>
      </c>
      <c r="S154" s="203">
        <v>0</v>
      </c>
      <c r="T154" s="204">
        <f t="shared" si="3"/>
        <v>0</v>
      </c>
      <c r="U154" s="35"/>
      <c r="V154" s="35"/>
      <c r="W154" s="35"/>
      <c r="X154" s="35"/>
      <c r="Y154" s="35"/>
      <c r="Z154" s="35"/>
      <c r="AA154" s="35"/>
      <c r="AB154" s="35"/>
      <c r="AC154" s="35"/>
      <c r="AD154" s="35"/>
      <c r="AE154" s="35"/>
      <c r="AR154" s="205" t="s">
        <v>218</v>
      </c>
      <c r="AT154" s="205" t="s">
        <v>214</v>
      </c>
      <c r="AU154" s="205" t="s">
        <v>87</v>
      </c>
      <c r="AY154" s="18" t="s">
        <v>209</v>
      </c>
      <c r="BE154" s="206">
        <f t="shared" si="4"/>
        <v>0</v>
      </c>
      <c r="BF154" s="206">
        <f t="shared" si="5"/>
        <v>0</v>
      </c>
      <c r="BG154" s="206">
        <f t="shared" si="6"/>
        <v>0</v>
      </c>
      <c r="BH154" s="206">
        <f t="shared" si="7"/>
        <v>0</v>
      </c>
      <c r="BI154" s="206">
        <f t="shared" si="8"/>
        <v>0</v>
      </c>
      <c r="BJ154" s="18" t="s">
        <v>85</v>
      </c>
      <c r="BK154" s="206">
        <f t="shared" si="9"/>
        <v>0</v>
      </c>
      <c r="BL154" s="18" t="s">
        <v>218</v>
      </c>
      <c r="BM154" s="205" t="s">
        <v>11021</v>
      </c>
    </row>
    <row r="155" spans="1:65" s="2" customFormat="1" ht="16.5" customHeight="1">
      <c r="A155" s="35"/>
      <c r="B155" s="36"/>
      <c r="C155" s="193" t="s">
        <v>329</v>
      </c>
      <c r="D155" s="193" t="s">
        <v>214</v>
      </c>
      <c r="E155" s="194" t="s">
        <v>11022</v>
      </c>
      <c r="F155" s="195" t="s">
        <v>11023</v>
      </c>
      <c r="G155" s="196" t="s">
        <v>318</v>
      </c>
      <c r="H155" s="197">
        <v>2358</v>
      </c>
      <c r="I155" s="198"/>
      <c r="J155" s="199">
        <f t="shared" si="0"/>
        <v>0</v>
      </c>
      <c r="K155" s="200"/>
      <c r="L155" s="40"/>
      <c r="M155" s="201" t="s">
        <v>1</v>
      </c>
      <c r="N155" s="202" t="s">
        <v>42</v>
      </c>
      <c r="O155" s="72"/>
      <c r="P155" s="203">
        <f t="shared" si="1"/>
        <v>0</v>
      </c>
      <c r="Q155" s="203">
        <v>0</v>
      </c>
      <c r="R155" s="203">
        <f t="shared" si="2"/>
        <v>0</v>
      </c>
      <c r="S155" s="203">
        <v>0</v>
      </c>
      <c r="T155" s="204">
        <f t="shared" si="3"/>
        <v>0</v>
      </c>
      <c r="U155" s="35"/>
      <c r="V155" s="35"/>
      <c r="W155" s="35"/>
      <c r="X155" s="35"/>
      <c r="Y155" s="35"/>
      <c r="Z155" s="35"/>
      <c r="AA155" s="35"/>
      <c r="AB155" s="35"/>
      <c r="AC155" s="35"/>
      <c r="AD155" s="35"/>
      <c r="AE155" s="35"/>
      <c r="AR155" s="205" t="s">
        <v>218</v>
      </c>
      <c r="AT155" s="205" t="s">
        <v>214</v>
      </c>
      <c r="AU155" s="205" t="s">
        <v>87</v>
      </c>
      <c r="AY155" s="18" t="s">
        <v>209</v>
      </c>
      <c r="BE155" s="206">
        <f t="shared" si="4"/>
        <v>0</v>
      </c>
      <c r="BF155" s="206">
        <f t="shared" si="5"/>
        <v>0</v>
      </c>
      <c r="BG155" s="206">
        <f t="shared" si="6"/>
        <v>0</v>
      </c>
      <c r="BH155" s="206">
        <f t="shared" si="7"/>
        <v>0</v>
      </c>
      <c r="BI155" s="206">
        <f t="shared" si="8"/>
        <v>0</v>
      </c>
      <c r="BJ155" s="18" t="s">
        <v>85</v>
      </c>
      <c r="BK155" s="206">
        <f t="shared" si="9"/>
        <v>0</v>
      </c>
      <c r="BL155" s="18" t="s">
        <v>218</v>
      </c>
      <c r="BM155" s="205" t="s">
        <v>11024</v>
      </c>
    </row>
    <row r="156" spans="1:65" s="2" customFormat="1" ht="16.5" customHeight="1">
      <c r="A156" s="35"/>
      <c r="B156" s="36"/>
      <c r="C156" s="193" t="s">
        <v>333</v>
      </c>
      <c r="D156" s="193" t="s">
        <v>214</v>
      </c>
      <c r="E156" s="194" t="s">
        <v>11025</v>
      </c>
      <c r="F156" s="195" t="s">
        <v>11026</v>
      </c>
      <c r="G156" s="196" t="s">
        <v>2761</v>
      </c>
      <c r="H156" s="197">
        <v>15402</v>
      </c>
      <c r="I156" s="198"/>
      <c r="J156" s="199">
        <f t="shared" si="0"/>
        <v>0</v>
      </c>
      <c r="K156" s="200"/>
      <c r="L156" s="40"/>
      <c r="M156" s="201" t="s">
        <v>1</v>
      </c>
      <c r="N156" s="202" t="s">
        <v>42</v>
      </c>
      <c r="O156" s="72"/>
      <c r="P156" s="203">
        <f t="shared" si="1"/>
        <v>0</v>
      </c>
      <c r="Q156" s="203">
        <v>0</v>
      </c>
      <c r="R156" s="203">
        <f t="shared" si="2"/>
        <v>0</v>
      </c>
      <c r="S156" s="203">
        <v>0</v>
      </c>
      <c r="T156" s="204">
        <f t="shared" si="3"/>
        <v>0</v>
      </c>
      <c r="U156" s="35"/>
      <c r="V156" s="35"/>
      <c r="W156" s="35"/>
      <c r="X156" s="35"/>
      <c r="Y156" s="35"/>
      <c r="Z156" s="35"/>
      <c r="AA156" s="35"/>
      <c r="AB156" s="35"/>
      <c r="AC156" s="35"/>
      <c r="AD156" s="35"/>
      <c r="AE156" s="35"/>
      <c r="AR156" s="205" t="s">
        <v>218</v>
      </c>
      <c r="AT156" s="205" t="s">
        <v>214</v>
      </c>
      <c r="AU156" s="205" t="s">
        <v>87</v>
      </c>
      <c r="AY156" s="18" t="s">
        <v>209</v>
      </c>
      <c r="BE156" s="206">
        <f t="shared" si="4"/>
        <v>0</v>
      </c>
      <c r="BF156" s="206">
        <f t="shared" si="5"/>
        <v>0</v>
      </c>
      <c r="BG156" s="206">
        <f t="shared" si="6"/>
        <v>0</v>
      </c>
      <c r="BH156" s="206">
        <f t="shared" si="7"/>
        <v>0</v>
      </c>
      <c r="BI156" s="206">
        <f t="shared" si="8"/>
        <v>0</v>
      </c>
      <c r="BJ156" s="18" t="s">
        <v>85</v>
      </c>
      <c r="BK156" s="206">
        <f t="shared" si="9"/>
        <v>0</v>
      </c>
      <c r="BL156" s="18" t="s">
        <v>218</v>
      </c>
      <c r="BM156" s="205" t="s">
        <v>11027</v>
      </c>
    </row>
    <row r="157" spans="1:65" s="2" customFormat="1" ht="16.5" customHeight="1">
      <c r="A157" s="35"/>
      <c r="B157" s="36"/>
      <c r="C157" s="193" t="s">
        <v>337</v>
      </c>
      <c r="D157" s="193" t="s">
        <v>214</v>
      </c>
      <c r="E157" s="194" t="s">
        <v>11028</v>
      </c>
      <c r="F157" s="195" t="s">
        <v>11029</v>
      </c>
      <c r="G157" s="196" t="s">
        <v>8823</v>
      </c>
      <c r="H157" s="197">
        <v>1</v>
      </c>
      <c r="I157" s="198"/>
      <c r="J157" s="199">
        <f t="shared" si="0"/>
        <v>0</v>
      </c>
      <c r="K157" s="200"/>
      <c r="L157" s="40"/>
      <c r="M157" s="201" t="s">
        <v>1</v>
      </c>
      <c r="N157" s="202" t="s">
        <v>42</v>
      </c>
      <c r="O157" s="72"/>
      <c r="P157" s="203">
        <f t="shared" si="1"/>
        <v>0</v>
      </c>
      <c r="Q157" s="203">
        <v>0</v>
      </c>
      <c r="R157" s="203">
        <f t="shared" si="2"/>
        <v>0</v>
      </c>
      <c r="S157" s="203">
        <v>0</v>
      </c>
      <c r="T157" s="204">
        <f t="shared" si="3"/>
        <v>0</v>
      </c>
      <c r="U157" s="35"/>
      <c r="V157" s="35"/>
      <c r="W157" s="35"/>
      <c r="X157" s="35"/>
      <c r="Y157" s="35"/>
      <c r="Z157" s="35"/>
      <c r="AA157" s="35"/>
      <c r="AB157" s="35"/>
      <c r="AC157" s="35"/>
      <c r="AD157" s="35"/>
      <c r="AE157" s="35"/>
      <c r="AR157" s="205" t="s">
        <v>218</v>
      </c>
      <c r="AT157" s="205" t="s">
        <v>214</v>
      </c>
      <c r="AU157" s="205" t="s">
        <v>87</v>
      </c>
      <c r="AY157" s="18" t="s">
        <v>209</v>
      </c>
      <c r="BE157" s="206">
        <f t="shared" si="4"/>
        <v>0</v>
      </c>
      <c r="BF157" s="206">
        <f t="shared" si="5"/>
        <v>0</v>
      </c>
      <c r="BG157" s="206">
        <f t="shared" si="6"/>
        <v>0</v>
      </c>
      <c r="BH157" s="206">
        <f t="shared" si="7"/>
        <v>0</v>
      </c>
      <c r="BI157" s="206">
        <f t="shared" si="8"/>
        <v>0</v>
      </c>
      <c r="BJ157" s="18" t="s">
        <v>85</v>
      </c>
      <c r="BK157" s="206">
        <f t="shared" si="9"/>
        <v>0</v>
      </c>
      <c r="BL157" s="18" t="s">
        <v>218</v>
      </c>
      <c r="BM157" s="205" t="s">
        <v>11030</v>
      </c>
    </row>
    <row r="158" spans="1:65" s="2" customFormat="1" ht="16.5" customHeight="1">
      <c r="A158" s="35"/>
      <c r="B158" s="36"/>
      <c r="C158" s="193" t="s">
        <v>341</v>
      </c>
      <c r="D158" s="193" t="s">
        <v>214</v>
      </c>
      <c r="E158" s="194" t="s">
        <v>11031</v>
      </c>
      <c r="F158" s="195" t="s">
        <v>11032</v>
      </c>
      <c r="G158" s="196" t="s">
        <v>8823</v>
      </c>
      <c r="H158" s="197">
        <v>1</v>
      </c>
      <c r="I158" s="198"/>
      <c r="J158" s="199">
        <f t="shared" si="0"/>
        <v>0</v>
      </c>
      <c r="K158" s="200"/>
      <c r="L158" s="40"/>
      <c r="M158" s="201" t="s">
        <v>1</v>
      </c>
      <c r="N158" s="202" t="s">
        <v>42</v>
      </c>
      <c r="O158" s="72"/>
      <c r="P158" s="203">
        <f t="shared" si="1"/>
        <v>0</v>
      </c>
      <c r="Q158" s="203">
        <v>0</v>
      </c>
      <c r="R158" s="203">
        <f t="shared" si="2"/>
        <v>0</v>
      </c>
      <c r="S158" s="203">
        <v>0</v>
      </c>
      <c r="T158" s="204">
        <f t="shared" si="3"/>
        <v>0</v>
      </c>
      <c r="U158" s="35"/>
      <c r="V158" s="35"/>
      <c r="W158" s="35"/>
      <c r="X158" s="35"/>
      <c r="Y158" s="35"/>
      <c r="Z158" s="35"/>
      <c r="AA158" s="35"/>
      <c r="AB158" s="35"/>
      <c r="AC158" s="35"/>
      <c r="AD158" s="35"/>
      <c r="AE158" s="35"/>
      <c r="AR158" s="205" t="s">
        <v>218</v>
      </c>
      <c r="AT158" s="205" t="s">
        <v>214</v>
      </c>
      <c r="AU158" s="205" t="s">
        <v>87</v>
      </c>
      <c r="AY158" s="18" t="s">
        <v>209</v>
      </c>
      <c r="BE158" s="206">
        <f t="shared" si="4"/>
        <v>0</v>
      </c>
      <c r="BF158" s="206">
        <f t="shared" si="5"/>
        <v>0</v>
      </c>
      <c r="BG158" s="206">
        <f t="shared" si="6"/>
        <v>0</v>
      </c>
      <c r="BH158" s="206">
        <f t="shared" si="7"/>
        <v>0</v>
      </c>
      <c r="BI158" s="206">
        <f t="shared" si="8"/>
        <v>0</v>
      </c>
      <c r="BJ158" s="18" t="s">
        <v>85</v>
      </c>
      <c r="BK158" s="206">
        <f t="shared" si="9"/>
        <v>0</v>
      </c>
      <c r="BL158" s="18" t="s">
        <v>218</v>
      </c>
      <c r="BM158" s="205" t="s">
        <v>11033</v>
      </c>
    </row>
    <row r="159" spans="1:65" s="2" customFormat="1" ht="16.5" customHeight="1">
      <c r="A159" s="35"/>
      <c r="B159" s="36"/>
      <c r="C159" s="193" t="s">
        <v>346</v>
      </c>
      <c r="D159" s="193" t="s">
        <v>214</v>
      </c>
      <c r="E159" s="194" t="s">
        <v>11034</v>
      </c>
      <c r="F159" s="195" t="s">
        <v>1091</v>
      </c>
      <c r="G159" s="196" t="s">
        <v>7332</v>
      </c>
      <c r="H159" s="274"/>
      <c r="I159" s="198"/>
      <c r="J159" s="199">
        <f t="shared" si="0"/>
        <v>0</v>
      </c>
      <c r="K159" s="200"/>
      <c r="L159" s="40"/>
      <c r="M159" s="201" t="s">
        <v>1</v>
      </c>
      <c r="N159" s="202" t="s">
        <v>42</v>
      </c>
      <c r="O159" s="72"/>
      <c r="P159" s="203">
        <f t="shared" si="1"/>
        <v>0</v>
      </c>
      <c r="Q159" s="203">
        <v>0</v>
      </c>
      <c r="R159" s="203">
        <f t="shared" si="2"/>
        <v>0</v>
      </c>
      <c r="S159" s="203">
        <v>0</v>
      </c>
      <c r="T159" s="204">
        <f t="shared" si="3"/>
        <v>0</v>
      </c>
      <c r="U159" s="35"/>
      <c r="V159" s="35"/>
      <c r="W159" s="35"/>
      <c r="X159" s="35"/>
      <c r="Y159" s="35"/>
      <c r="Z159" s="35"/>
      <c r="AA159" s="35"/>
      <c r="AB159" s="35"/>
      <c r="AC159" s="35"/>
      <c r="AD159" s="35"/>
      <c r="AE159" s="35"/>
      <c r="AR159" s="205" t="s">
        <v>218</v>
      </c>
      <c r="AT159" s="205" t="s">
        <v>214</v>
      </c>
      <c r="AU159" s="205" t="s">
        <v>87</v>
      </c>
      <c r="AY159" s="18" t="s">
        <v>209</v>
      </c>
      <c r="BE159" s="206">
        <f t="shared" si="4"/>
        <v>0</v>
      </c>
      <c r="BF159" s="206">
        <f t="shared" si="5"/>
        <v>0</v>
      </c>
      <c r="BG159" s="206">
        <f t="shared" si="6"/>
        <v>0</v>
      </c>
      <c r="BH159" s="206">
        <f t="shared" si="7"/>
        <v>0</v>
      </c>
      <c r="BI159" s="206">
        <f t="shared" si="8"/>
        <v>0</v>
      </c>
      <c r="BJ159" s="18" t="s">
        <v>85</v>
      </c>
      <c r="BK159" s="206">
        <f t="shared" si="9"/>
        <v>0</v>
      </c>
      <c r="BL159" s="18" t="s">
        <v>218</v>
      </c>
      <c r="BM159" s="205" t="s">
        <v>11035</v>
      </c>
    </row>
    <row r="160" spans="1:65" s="12" customFormat="1" ht="22.9" customHeight="1">
      <c r="B160" s="177"/>
      <c r="C160" s="178"/>
      <c r="D160" s="179" t="s">
        <v>76</v>
      </c>
      <c r="E160" s="191" t="s">
        <v>9170</v>
      </c>
      <c r="F160" s="191" t="s">
        <v>11036</v>
      </c>
      <c r="G160" s="178"/>
      <c r="H160" s="178"/>
      <c r="I160" s="181"/>
      <c r="J160" s="192">
        <f>BK160</f>
        <v>0</v>
      </c>
      <c r="K160" s="178"/>
      <c r="L160" s="183"/>
      <c r="M160" s="184"/>
      <c r="N160" s="185"/>
      <c r="O160" s="185"/>
      <c r="P160" s="186">
        <f>SUM(P161:P174)</f>
        <v>0</v>
      </c>
      <c r="Q160" s="185"/>
      <c r="R160" s="186">
        <f>SUM(R161:R174)</f>
        <v>0</v>
      </c>
      <c r="S160" s="185"/>
      <c r="T160" s="187">
        <f>SUM(T161:T174)</f>
        <v>0</v>
      </c>
      <c r="AR160" s="188" t="s">
        <v>85</v>
      </c>
      <c r="AT160" s="189" t="s">
        <v>76</v>
      </c>
      <c r="AU160" s="189" t="s">
        <v>85</v>
      </c>
      <c r="AY160" s="188" t="s">
        <v>209</v>
      </c>
      <c r="BK160" s="190">
        <f>SUM(BK161:BK174)</f>
        <v>0</v>
      </c>
    </row>
    <row r="161" spans="1:65" s="2" customFormat="1" ht="24.2" customHeight="1">
      <c r="A161" s="35"/>
      <c r="B161" s="36"/>
      <c r="C161" s="193" t="s">
        <v>350</v>
      </c>
      <c r="D161" s="193" t="s">
        <v>214</v>
      </c>
      <c r="E161" s="194" t="s">
        <v>11037</v>
      </c>
      <c r="F161" s="195" t="s">
        <v>11038</v>
      </c>
      <c r="G161" s="196" t="s">
        <v>2761</v>
      </c>
      <c r="H161" s="197">
        <v>7</v>
      </c>
      <c r="I161" s="198"/>
      <c r="J161" s="199">
        <f t="shared" ref="J161:J174" si="10">ROUND(I161*H161,2)</f>
        <v>0</v>
      </c>
      <c r="K161" s="200"/>
      <c r="L161" s="40"/>
      <c r="M161" s="201" t="s">
        <v>1</v>
      </c>
      <c r="N161" s="202" t="s">
        <v>42</v>
      </c>
      <c r="O161" s="72"/>
      <c r="P161" s="203">
        <f t="shared" ref="P161:P174" si="11">O161*H161</f>
        <v>0</v>
      </c>
      <c r="Q161" s="203">
        <v>0</v>
      </c>
      <c r="R161" s="203">
        <f t="shared" ref="R161:R174" si="12">Q161*H161</f>
        <v>0</v>
      </c>
      <c r="S161" s="203">
        <v>0</v>
      </c>
      <c r="T161" s="204">
        <f t="shared" ref="T161:T174" si="13">S161*H161</f>
        <v>0</v>
      </c>
      <c r="U161" s="35"/>
      <c r="V161" s="35"/>
      <c r="W161" s="35"/>
      <c r="X161" s="35"/>
      <c r="Y161" s="35"/>
      <c r="Z161" s="35"/>
      <c r="AA161" s="35"/>
      <c r="AB161" s="35"/>
      <c r="AC161" s="35"/>
      <c r="AD161" s="35"/>
      <c r="AE161" s="35"/>
      <c r="AR161" s="205" t="s">
        <v>218</v>
      </c>
      <c r="AT161" s="205" t="s">
        <v>214</v>
      </c>
      <c r="AU161" s="205" t="s">
        <v>87</v>
      </c>
      <c r="AY161" s="18" t="s">
        <v>209</v>
      </c>
      <c r="BE161" s="206">
        <f t="shared" ref="BE161:BE174" si="14">IF(N161="základní",J161,0)</f>
        <v>0</v>
      </c>
      <c r="BF161" s="206">
        <f t="shared" ref="BF161:BF174" si="15">IF(N161="snížená",J161,0)</f>
        <v>0</v>
      </c>
      <c r="BG161" s="206">
        <f t="shared" ref="BG161:BG174" si="16">IF(N161="zákl. přenesená",J161,0)</f>
        <v>0</v>
      </c>
      <c r="BH161" s="206">
        <f t="shared" ref="BH161:BH174" si="17">IF(N161="sníž. přenesená",J161,0)</f>
        <v>0</v>
      </c>
      <c r="BI161" s="206">
        <f t="shared" ref="BI161:BI174" si="18">IF(N161="nulová",J161,0)</f>
        <v>0</v>
      </c>
      <c r="BJ161" s="18" t="s">
        <v>85</v>
      </c>
      <c r="BK161" s="206">
        <f t="shared" ref="BK161:BK174" si="19">ROUND(I161*H161,2)</f>
        <v>0</v>
      </c>
      <c r="BL161" s="18" t="s">
        <v>218</v>
      </c>
      <c r="BM161" s="205" t="s">
        <v>11039</v>
      </c>
    </row>
    <row r="162" spans="1:65" s="2" customFormat="1" ht="24.2" customHeight="1">
      <c r="A162" s="35"/>
      <c r="B162" s="36"/>
      <c r="C162" s="193" t="s">
        <v>354</v>
      </c>
      <c r="D162" s="193" t="s">
        <v>214</v>
      </c>
      <c r="E162" s="194" t="s">
        <v>11040</v>
      </c>
      <c r="F162" s="195" t="s">
        <v>11041</v>
      </c>
      <c r="G162" s="196" t="s">
        <v>2761</v>
      </c>
      <c r="H162" s="197">
        <v>71</v>
      </c>
      <c r="I162" s="198"/>
      <c r="J162" s="199">
        <f t="shared" si="10"/>
        <v>0</v>
      </c>
      <c r="K162" s="200"/>
      <c r="L162" s="40"/>
      <c r="M162" s="201" t="s">
        <v>1</v>
      </c>
      <c r="N162" s="202" t="s">
        <v>42</v>
      </c>
      <c r="O162" s="72"/>
      <c r="P162" s="203">
        <f t="shared" si="11"/>
        <v>0</v>
      </c>
      <c r="Q162" s="203">
        <v>0</v>
      </c>
      <c r="R162" s="203">
        <f t="shared" si="12"/>
        <v>0</v>
      </c>
      <c r="S162" s="203">
        <v>0</v>
      </c>
      <c r="T162" s="204">
        <f t="shared" si="13"/>
        <v>0</v>
      </c>
      <c r="U162" s="35"/>
      <c r="V162" s="35"/>
      <c r="W162" s="35"/>
      <c r="X162" s="35"/>
      <c r="Y162" s="35"/>
      <c r="Z162" s="35"/>
      <c r="AA162" s="35"/>
      <c r="AB162" s="35"/>
      <c r="AC162" s="35"/>
      <c r="AD162" s="35"/>
      <c r="AE162" s="35"/>
      <c r="AR162" s="205" t="s">
        <v>218</v>
      </c>
      <c r="AT162" s="205" t="s">
        <v>214</v>
      </c>
      <c r="AU162" s="205" t="s">
        <v>87</v>
      </c>
      <c r="AY162" s="18" t="s">
        <v>209</v>
      </c>
      <c r="BE162" s="206">
        <f t="shared" si="14"/>
        <v>0</v>
      </c>
      <c r="BF162" s="206">
        <f t="shared" si="15"/>
        <v>0</v>
      </c>
      <c r="BG162" s="206">
        <f t="shared" si="16"/>
        <v>0</v>
      </c>
      <c r="BH162" s="206">
        <f t="shared" si="17"/>
        <v>0</v>
      </c>
      <c r="BI162" s="206">
        <f t="shared" si="18"/>
        <v>0</v>
      </c>
      <c r="BJ162" s="18" t="s">
        <v>85</v>
      </c>
      <c r="BK162" s="206">
        <f t="shared" si="19"/>
        <v>0</v>
      </c>
      <c r="BL162" s="18" t="s">
        <v>218</v>
      </c>
      <c r="BM162" s="205" t="s">
        <v>11042</v>
      </c>
    </row>
    <row r="163" spans="1:65" s="2" customFormat="1" ht="16.5" customHeight="1">
      <c r="A163" s="35"/>
      <c r="B163" s="36"/>
      <c r="C163" s="193" t="s">
        <v>358</v>
      </c>
      <c r="D163" s="193" t="s">
        <v>214</v>
      </c>
      <c r="E163" s="194" t="s">
        <v>11043</v>
      </c>
      <c r="F163" s="195" t="s">
        <v>11044</v>
      </c>
      <c r="G163" s="196" t="s">
        <v>2761</v>
      </c>
      <c r="H163" s="197">
        <v>1</v>
      </c>
      <c r="I163" s="198"/>
      <c r="J163" s="199">
        <f t="shared" si="10"/>
        <v>0</v>
      </c>
      <c r="K163" s="200"/>
      <c r="L163" s="40"/>
      <c r="M163" s="201" t="s">
        <v>1</v>
      </c>
      <c r="N163" s="202" t="s">
        <v>42</v>
      </c>
      <c r="O163" s="72"/>
      <c r="P163" s="203">
        <f t="shared" si="11"/>
        <v>0</v>
      </c>
      <c r="Q163" s="203">
        <v>0</v>
      </c>
      <c r="R163" s="203">
        <f t="shared" si="12"/>
        <v>0</v>
      </c>
      <c r="S163" s="203">
        <v>0</v>
      </c>
      <c r="T163" s="204">
        <f t="shared" si="13"/>
        <v>0</v>
      </c>
      <c r="U163" s="35"/>
      <c r="V163" s="35"/>
      <c r="W163" s="35"/>
      <c r="X163" s="35"/>
      <c r="Y163" s="35"/>
      <c r="Z163" s="35"/>
      <c r="AA163" s="35"/>
      <c r="AB163" s="35"/>
      <c r="AC163" s="35"/>
      <c r="AD163" s="35"/>
      <c r="AE163" s="35"/>
      <c r="AR163" s="205" t="s">
        <v>218</v>
      </c>
      <c r="AT163" s="205" t="s">
        <v>214</v>
      </c>
      <c r="AU163" s="205" t="s">
        <v>87</v>
      </c>
      <c r="AY163" s="18" t="s">
        <v>209</v>
      </c>
      <c r="BE163" s="206">
        <f t="shared" si="14"/>
        <v>0</v>
      </c>
      <c r="BF163" s="206">
        <f t="shared" si="15"/>
        <v>0</v>
      </c>
      <c r="BG163" s="206">
        <f t="shared" si="16"/>
        <v>0</v>
      </c>
      <c r="BH163" s="206">
        <f t="shared" si="17"/>
        <v>0</v>
      </c>
      <c r="BI163" s="206">
        <f t="shared" si="18"/>
        <v>0</v>
      </c>
      <c r="BJ163" s="18" t="s">
        <v>85</v>
      </c>
      <c r="BK163" s="206">
        <f t="shared" si="19"/>
        <v>0</v>
      </c>
      <c r="BL163" s="18" t="s">
        <v>218</v>
      </c>
      <c r="BM163" s="205" t="s">
        <v>11045</v>
      </c>
    </row>
    <row r="164" spans="1:65" s="2" customFormat="1" ht="21.75" customHeight="1">
      <c r="A164" s="35"/>
      <c r="B164" s="36"/>
      <c r="C164" s="193" t="s">
        <v>365</v>
      </c>
      <c r="D164" s="193" t="s">
        <v>214</v>
      </c>
      <c r="E164" s="194" t="s">
        <v>11046</v>
      </c>
      <c r="F164" s="195" t="s">
        <v>11047</v>
      </c>
      <c r="G164" s="196" t="s">
        <v>2761</v>
      </c>
      <c r="H164" s="197">
        <v>5</v>
      </c>
      <c r="I164" s="198"/>
      <c r="J164" s="199">
        <f t="shared" si="10"/>
        <v>0</v>
      </c>
      <c r="K164" s="200"/>
      <c r="L164" s="40"/>
      <c r="M164" s="201" t="s">
        <v>1</v>
      </c>
      <c r="N164" s="202" t="s">
        <v>42</v>
      </c>
      <c r="O164" s="72"/>
      <c r="P164" s="203">
        <f t="shared" si="11"/>
        <v>0</v>
      </c>
      <c r="Q164" s="203">
        <v>0</v>
      </c>
      <c r="R164" s="203">
        <f t="shared" si="12"/>
        <v>0</v>
      </c>
      <c r="S164" s="203">
        <v>0</v>
      </c>
      <c r="T164" s="204">
        <f t="shared" si="13"/>
        <v>0</v>
      </c>
      <c r="U164" s="35"/>
      <c r="V164" s="35"/>
      <c r="W164" s="35"/>
      <c r="X164" s="35"/>
      <c r="Y164" s="35"/>
      <c r="Z164" s="35"/>
      <c r="AA164" s="35"/>
      <c r="AB164" s="35"/>
      <c r="AC164" s="35"/>
      <c r="AD164" s="35"/>
      <c r="AE164" s="35"/>
      <c r="AR164" s="205" t="s">
        <v>218</v>
      </c>
      <c r="AT164" s="205" t="s">
        <v>214</v>
      </c>
      <c r="AU164" s="205" t="s">
        <v>87</v>
      </c>
      <c r="AY164" s="18" t="s">
        <v>209</v>
      </c>
      <c r="BE164" s="206">
        <f t="shared" si="14"/>
        <v>0</v>
      </c>
      <c r="BF164" s="206">
        <f t="shared" si="15"/>
        <v>0</v>
      </c>
      <c r="BG164" s="206">
        <f t="shared" si="16"/>
        <v>0</v>
      </c>
      <c r="BH164" s="206">
        <f t="shared" si="17"/>
        <v>0</v>
      </c>
      <c r="BI164" s="206">
        <f t="shared" si="18"/>
        <v>0</v>
      </c>
      <c r="BJ164" s="18" t="s">
        <v>85</v>
      </c>
      <c r="BK164" s="206">
        <f t="shared" si="19"/>
        <v>0</v>
      </c>
      <c r="BL164" s="18" t="s">
        <v>218</v>
      </c>
      <c r="BM164" s="205" t="s">
        <v>11048</v>
      </c>
    </row>
    <row r="165" spans="1:65" s="2" customFormat="1" ht="16.5" customHeight="1">
      <c r="A165" s="35"/>
      <c r="B165" s="36"/>
      <c r="C165" s="193" t="s">
        <v>369</v>
      </c>
      <c r="D165" s="193" t="s">
        <v>214</v>
      </c>
      <c r="E165" s="194" t="s">
        <v>11049</v>
      </c>
      <c r="F165" s="195" t="s">
        <v>11050</v>
      </c>
      <c r="G165" s="196" t="s">
        <v>2761</v>
      </c>
      <c r="H165" s="197">
        <v>10</v>
      </c>
      <c r="I165" s="198"/>
      <c r="J165" s="199">
        <f t="shared" si="10"/>
        <v>0</v>
      </c>
      <c r="K165" s="200"/>
      <c r="L165" s="40"/>
      <c r="M165" s="201" t="s">
        <v>1</v>
      </c>
      <c r="N165" s="202" t="s">
        <v>42</v>
      </c>
      <c r="O165" s="72"/>
      <c r="P165" s="203">
        <f t="shared" si="11"/>
        <v>0</v>
      </c>
      <c r="Q165" s="203">
        <v>0</v>
      </c>
      <c r="R165" s="203">
        <f t="shared" si="12"/>
        <v>0</v>
      </c>
      <c r="S165" s="203">
        <v>0</v>
      </c>
      <c r="T165" s="204">
        <f t="shared" si="13"/>
        <v>0</v>
      </c>
      <c r="U165" s="35"/>
      <c r="V165" s="35"/>
      <c r="W165" s="35"/>
      <c r="X165" s="35"/>
      <c r="Y165" s="35"/>
      <c r="Z165" s="35"/>
      <c r="AA165" s="35"/>
      <c r="AB165" s="35"/>
      <c r="AC165" s="35"/>
      <c r="AD165" s="35"/>
      <c r="AE165" s="35"/>
      <c r="AR165" s="205" t="s">
        <v>218</v>
      </c>
      <c r="AT165" s="205" t="s">
        <v>214</v>
      </c>
      <c r="AU165" s="205" t="s">
        <v>87</v>
      </c>
      <c r="AY165" s="18" t="s">
        <v>209</v>
      </c>
      <c r="BE165" s="206">
        <f t="shared" si="14"/>
        <v>0</v>
      </c>
      <c r="BF165" s="206">
        <f t="shared" si="15"/>
        <v>0</v>
      </c>
      <c r="BG165" s="206">
        <f t="shared" si="16"/>
        <v>0</v>
      </c>
      <c r="BH165" s="206">
        <f t="shared" si="17"/>
        <v>0</v>
      </c>
      <c r="BI165" s="206">
        <f t="shared" si="18"/>
        <v>0</v>
      </c>
      <c r="BJ165" s="18" t="s">
        <v>85</v>
      </c>
      <c r="BK165" s="206">
        <f t="shared" si="19"/>
        <v>0</v>
      </c>
      <c r="BL165" s="18" t="s">
        <v>218</v>
      </c>
      <c r="BM165" s="205" t="s">
        <v>11051</v>
      </c>
    </row>
    <row r="166" spans="1:65" s="2" customFormat="1" ht="33" customHeight="1">
      <c r="A166" s="35"/>
      <c r="B166" s="36"/>
      <c r="C166" s="193" t="s">
        <v>373</v>
      </c>
      <c r="D166" s="193" t="s">
        <v>214</v>
      </c>
      <c r="E166" s="194" t="s">
        <v>11052</v>
      </c>
      <c r="F166" s="195" t="s">
        <v>11053</v>
      </c>
      <c r="G166" s="196" t="s">
        <v>2761</v>
      </c>
      <c r="H166" s="197">
        <v>1</v>
      </c>
      <c r="I166" s="198"/>
      <c r="J166" s="199">
        <f t="shared" si="10"/>
        <v>0</v>
      </c>
      <c r="K166" s="200"/>
      <c r="L166" s="40"/>
      <c r="M166" s="201" t="s">
        <v>1</v>
      </c>
      <c r="N166" s="202" t="s">
        <v>42</v>
      </c>
      <c r="O166" s="72"/>
      <c r="P166" s="203">
        <f t="shared" si="11"/>
        <v>0</v>
      </c>
      <c r="Q166" s="203">
        <v>0</v>
      </c>
      <c r="R166" s="203">
        <f t="shared" si="12"/>
        <v>0</v>
      </c>
      <c r="S166" s="203">
        <v>0</v>
      </c>
      <c r="T166" s="204">
        <f t="shared" si="13"/>
        <v>0</v>
      </c>
      <c r="U166" s="35"/>
      <c r="V166" s="35"/>
      <c r="W166" s="35"/>
      <c r="X166" s="35"/>
      <c r="Y166" s="35"/>
      <c r="Z166" s="35"/>
      <c r="AA166" s="35"/>
      <c r="AB166" s="35"/>
      <c r="AC166" s="35"/>
      <c r="AD166" s="35"/>
      <c r="AE166" s="35"/>
      <c r="AR166" s="205" t="s">
        <v>218</v>
      </c>
      <c r="AT166" s="205" t="s">
        <v>214</v>
      </c>
      <c r="AU166" s="205" t="s">
        <v>87</v>
      </c>
      <c r="AY166" s="18" t="s">
        <v>209</v>
      </c>
      <c r="BE166" s="206">
        <f t="shared" si="14"/>
        <v>0</v>
      </c>
      <c r="BF166" s="206">
        <f t="shared" si="15"/>
        <v>0</v>
      </c>
      <c r="BG166" s="206">
        <f t="shared" si="16"/>
        <v>0</v>
      </c>
      <c r="BH166" s="206">
        <f t="shared" si="17"/>
        <v>0</v>
      </c>
      <c r="BI166" s="206">
        <f t="shared" si="18"/>
        <v>0</v>
      </c>
      <c r="BJ166" s="18" t="s">
        <v>85</v>
      </c>
      <c r="BK166" s="206">
        <f t="shared" si="19"/>
        <v>0</v>
      </c>
      <c r="BL166" s="18" t="s">
        <v>218</v>
      </c>
      <c r="BM166" s="205" t="s">
        <v>11054</v>
      </c>
    </row>
    <row r="167" spans="1:65" s="2" customFormat="1" ht="16.5" customHeight="1">
      <c r="A167" s="35"/>
      <c r="B167" s="36"/>
      <c r="C167" s="193" t="s">
        <v>377</v>
      </c>
      <c r="D167" s="193" t="s">
        <v>214</v>
      </c>
      <c r="E167" s="194" t="s">
        <v>11055</v>
      </c>
      <c r="F167" s="195" t="s">
        <v>11056</v>
      </c>
      <c r="G167" s="196" t="s">
        <v>2761</v>
      </c>
      <c r="H167" s="197">
        <v>9</v>
      </c>
      <c r="I167" s="198"/>
      <c r="J167" s="199">
        <f t="shared" si="10"/>
        <v>0</v>
      </c>
      <c r="K167" s="200"/>
      <c r="L167" s="40"/>
      <c r="M167" s="201" t="s">
        <v>1</v>
      </c>
      <c r="N167" s="202" t="s">
        <v>42</v>
      </c>
      <c r="O167" s="72"/>
      <c r="P167" s="203">
        <f t="shared" si="11"/>
        <v>0</v>
      </c>
      <c r="Q167" s="203">
        <v>0</v>
      </c>
      <c r="R167" s="203">
        <f t="shared" si="12"/>
        <v>0</v>
      </c>
      <c r="S167" s="203">
        <v>0</v>
      </c>
      <c r="T167" s="204">
        <f t="shared" si="13"/>
        <v>0</v>
      </c>
      <c r="U167" s="35"/>
      <c r="V167" s="35"/>
      <c r="W167" s="35"/>
      <c r="X167" s="35"/>
      <c r="Y167" s="35"/>
      <c r="Z167" s="35"/>
      <c r="AA167" s="35"/>
      <c r="AB167" s="35"/>
      <c r="AC167" s="35"/>
      <c r="AD167" s="35"/>
      <c r="AE167" s="35"/>
      <c r="AR167" s="205" t="s">
        <v>218</v>
      </c>
      <c r="AT167" s="205" t="s">
        <v>214</v>
      </c>
      <c r="AU167" s="205" t="s">
        <v>87</v>
      </c>
      <c r="AY167" s="18" t="s">
        <v>209</v>
      </c>
      <c r="BE167" s="206">
        <f t="shared" si="14"/>
        <v>0</v>
      </c>
      <c r="BF167" s="206">
        <f t="shared" si="15"/>
        <v>0</v>
      </c>
      <c r="BG167" s="206">
        <f t="shared" si="16"/>
        <v>0</v>
      </c>
      <c r="BH167" s="206">
        <f t="shared" si="17"/>
        <v>0</v>
      </c>
      <c r="BI167" s="206">
        <f t="shared" si="18"/>
        <v>0</v>
      </c>
      <c r="BJ167" s="18" t="s">
        <v>85</v>
      </c>
      <c r="BK167" s="206">
        <f t="shared" si="19"/>
        <v>0</v>
      </c>
      <c r="BL167" s="18" t="s">
        <v>218</v>
      </c>
      <c r="BM167" s="205" t="s">
        <v>11057</v>
      </c>
    </row>
    <row r="168" spans="1:65" s="2" customFormat="1" ht="16.5" customHeight="1">
      <c r="A168" s="35"/>
      <c r="B168" s="36"/>
      <c r="C168" s="193" t="s">
        <v>381</v>
      </c>
      <c r="D168" s="193" t="s">
        <v>214</v>
      </c>
      <c r="E168" s="194" t="s">
        <v>11022</v>
      </c>
      <c r="F168" s="195" t="s">
        <v>11023</v>
      </c>
      <c r="G168" s="196" t="s">
        <v>318</v>
      </c>
      <c r="H168" s="197">
        <v>2550</v>
      </c>
      <c r="I168" s="198"/>
      <c r="J168" s="199">
        <f t="shared" si="10"/>
        <v>0</v>
      </c>
      <c r="K168" s="200"/>
      <c r="L168" s="40"/>
      <c r="M168" s="201" t="s">
        <v>1</v>
      </c>
      <c r="N168" s="202" t="s">
        <v>42</v>
      </c>
      <c r="O168" s="72"/>
      <c r="P168" s="203">
        <f t="shared" si="11"/>
        <v>0</v>
      </c>
      <c r="Q168" s="203">
        <v>0</v>
      </c>
      <c r="R168" s="203">
        <f t="shared" si="12"/>
        <v>0</v>
      </c>
      <c r="S168" s="203">
        <v>0</v>
      </c>
      <c r="T168" s="204">
        <f t="shared" si="13"/>
        <v>0</v>
      </c>
      <c r="U168" s="35"/>
      <c r="V168" s="35"/>
      <c r="W168" s="35"/>
      <c r="X168" s="35"/>
      <c r="Y168" s="35"/>
      <c r="Z168" s="35"/>
      <c r="AA168" s="35"/>
      <c r="AB168" s="35"/>
      <c r="AC168" s="35"/>
      <c r="AD168" s="35"/>
      <c r="AE168" s="35"/>
      <c r="AR168" s="205" t="s">
        <v>218</v>
      </c>
      <c r="AT168" s="205" t="s">
        <v>214</v>
      </c>
      <c r="AU168" s="205" t="s">
        <v>87</v>
      </c>
      <c r="AY168" s="18" t="s">
        <v>209</v>
      </c>
      <c r="BE168" s="206">
        <f t="shared" si="14"/>
        <v>0</v>
      </c>
      <c r="BF168" s="206">
        <f t="shared" si="15"/>
        <v>0</v>
      </c>
      <c r="BG168" s="206">
        <f t="shared" si="16"/>
        <v>0</v>
      </c>
      <c r="BH168" s="206">
        <f t="shared" si="17"/>
        <v>0</v>
      </c>
      <c r="BI168" s="206">
        <f t="shared" si="18"/>
        <v>0</v>
      </c>
      <c r="BJ168" s="18" t="s">
        <v>85</v>
      </c>
      <c r="BK168" s="206">
        <f t="shared" si="19"/>
        <v>0</v>
      </c>
      <c r="BL168" s="18" t="s">
        <v>218</v>
      </c>
      <c r="BM168" s="205" t="s">
        <v>11058</v>
      </c>
    </row>
    <row r="169" spans="1:65" s="2" customFormat="1" ht="16.5" customHeight="1">
      <c r="A169" s="35"/>
      <c r="B169" s="36"/>
      <c r="C169" s="193" t="s">
        <v>385</v>
      </c>
      <c r="D169" s="193" t="s">
        <v>214</v>
      </c>
      <c r="E169" s="194" t="s">
        <v>11059</v>
      </c>
      <c r="F169" s="195" t="s">
        <v>11060</v>
      </c>
      <c r="G169" s="196" t="s">
        <v>318</v>
      </c>
      <c r="H169" s="197">
        <v>5200</v>
      </c>
      <c r="I169" s="198"/>
      <c r="J169" s="199">
        <f t="shared" si="10"/>
        <v>0</v>
      </c>
      <c r="K169" s="200"/>
      <c r="L169" s="40"/>
      <c r="M169" s="201" t="s">
        <v>1</v>
      </c>
      <c r="N169" s="202" t="s">
        <v>42</v>
      </c>
      <c r="O169" s="72"/>
      <c r="P169" s="203">
        <f t="shared" si="11"/>
        <v>0</v>
      </c>
      <c r="Q169" s="203">
        <v>0</v>
      </c>
      <c r="R169" s="203">
        <f t="shared" si="12"/>
        <v>0</v>
      </c>
      <c r="S169" s="203">
        <v>0</v>
      </c>
      <c r="T169" s="204">
        <f t="shared" si="13"/>
        <v>0</v>
      </c>
      <c r="U169" s="35"/>
      <c r="V169" s="35"/>
      <c r="W169" s="35"/>
      <c r="X169" s="35"/>
      <c r="Y169" s="35"/>
      <c r="Z169" s="35"/>
      <c r="AA169" s="35"/>
      <c r="AB169" s="35"/>
      <c r="AC169" s="35"/>
      <c r="AD169" s="35"/>
      <c r="AE169" s="35"/>
      <c r="AR169" s="205" t="s">
        <v>218</v>
      </c>
      <c r="AT169" s="205" t="s">
        <v>214</v>
      </c>
      <c r="AU169" s="205" t="s">
        <v>87</v>
      </c>
      <c r="AY169" s="18" t="s">
        <v>209</v>
      </c>
      <c r="BE169" s="206">
        <f t="shared" si="14"/>
        <v>0</v>
      </c>
      <c r="BF169" s="206">
        <f t="shared" si="15"/>
        <v>0</v>
      </c>
      <c r="BG169" s="206">
        <f t="shared" si="16"/>
        <v>0</v>
      </c>
      <c r="BH169" s="206">
        <f t="shared" si="17"/>
        <v>0</v>
      </c>
      <c r="BI169" s="206">
        <f t="shared" si="18"/>
        <v>0</v>
      </c>
      <c r="BJ169" s="18" t="s">
        <v>85</v>
      </c>
      <c r="BK169" s="206">
        <f t="shared" si="19"/>
        <v>0</v>
      </c>
      <c r="BL169" s="18" t="s">
        <v>218</v>
      </c>
      <c r="BM169" s="205" t="s">
        <v>11061</v>
      </c>
    </row>
    <row r="170" spans="1:65" s="2" customFormat="1" ht="16.5" customHeight="1">
      <c r="A170" s="35"/>
      <c r="B170" s="36"/>
      <c r="C170" s="193" t="s">
        <v>389</v>
      </c>
      <c r="D170" s="193" t="s">
        <v>214</v>
      </c>
      <c r="E170" s="194" t="s">
        <v>11062</v>
      </c>
      <c r="F170" s="195" t="s">
        <v>11063</v>
      </c>
      <c r="G170" s="196" t="s">
        <v>2761</v>
      </c>
      <c r="H170" s="197">
        <v>70</v>
      </c>
      <c r="I170" s="198"/>
      <c r="J170" s="199">
        <f t="shared" si="10"/>
        <v>0</v>
      </c>
      <c r="K170" s="200"/>
      <c r="L170" s="40"/>
      <c r="M170" s="201" t="s">
        <v>1</v>
      </c>
      <c r="N170" s="202" t="s">
        <v>42</v>
      </c>
      <c r="O170" s="72"/>
      <c r="P170" s="203">
        <f t="shared" si="11"/>
        <v>0</v>
      </c>
      <c r="Q170" s="203">
        <v>0</v>
      </c>
      <c r="R170" s="203">
        <f t="shared" si="12"/>
        <v>0</v>
      </c>
      <c r="S170" s="203">
        <v>0</v>
      </c>
      <c r="T170" s="204">
        <f t="shared" si="13"/>
        <v>0</v>
      </c>
      <c r="U170" s="35"/>
      <c r="V170" s="35"/>
      <c r="W170" s="35"/>
      <c r="X170" s="35"/>
      <c r="Y170" s="35"/>
      <c r="Z170" s="35"/>
      <c r="AA170" s="35"/>
      <c r="AB170" s="35"/>
      <c r="AC170" s="35"/>
      <c r="AD170" s="35"/>
      <c r="AE170" s="35"/>
      <c r="AR170" s="205" t="s">
        <v>218</v>
      </c>
      <c r="AT170" s="205" t="s">
        <v>214</v>
      </c>
      <c r="AU170" s="205" t="s">
        <v>87</v>
      </c>
      <c r="AY170" s="18" t="s">
        <v>209</v>
      </c>
      <c r="BE170" s="206">
        <f t="shared" si="14"/>
        <v>0</v>
      </c>
      <c r="BF170" s="206">
        <f t="shared" si="15"/>
        <v>0</v>
      </c>
      <c r="BG170" s="206">
        <f t="shared" si="16"/>
        <v>0</v>
      </c>
      <c r="BH170" s="206">
        <f t="shared" si="17"/>
        <v>0</v>
      </c>
      <c r="BI170" s="206">
        <f t="shared" si="18"/>
        <v>0</v>
      </c>
      <c r="BJ170" s="18" t="s">
        <v>85</v>
      </c>
      <c r="BK170" s="206">
        <f t="shared" si="19"/>
        <v>0</v>
      </c>
      <c r="BL170" s="18" t="s">
        <v>218</v>
      </c>
      <c r="BM170" s="205" t="s">
        <v>11064</v>
      </c>
    </row>
    <row r="171" spans="1:65" s="2" customFormat="1" ht="16.5" customHeight="1">
      <c r="A171" s="35"/>
      <c r="B171" s="36"/>
      <c r="C171" s="193" t="s">
        <v>394</v>
      </c>
      <c r="D171" s="193" t="s">
        <v>214</v>
      </c>
      <c r="E171" s="194" t="s">
        <v>11065</v>
      </c>
      <c r="F171" s="195" t="s">
        <v>11029</v>
      </c>
      <c r="G171" s="196" t="s">
        <v>2761</v>
      </c>
      <c r="H171" s="197">
        <v>1</v>
      </c>
      <c r="I171" s="198"/>
      <c r="J171" s="199">
        <f t="shared" si="10"/>
        <v>0</v>
      </c>
      <c r="K171" s="200"/>
      <c r="L171" s="40"/>
      <c r="M171" s="201" t="s">
        <v>1</v>
      </c>
      <c r="N171" s="202" t="s">
        <v>42</v>
      </c>
      <c r="O171" s="72"/>
      <c r="P171" s="203">
        <f t="shared" si="11"/>
        <v>0</v>
      </c>
      <c r="Q171" s="203">
        <v>0</v>
      </c>
      <c r="R171" s="203">
        <f t="shared" si="12"/>
        <v>0</v>
      </c>
      <c r="S171" s="203">
        <v>0</v>
      </c>
      <c r="T171" s="204">
        <f t="shared" si="13"/>
        <v>0</v>
      </c>
      <c r="U171" s="35"/>
      <c r="V171" s="35"/>
      <c r="W171" s="35"/>
      <c r="X171" s="35"/>
      <c r="Y171" s="35"/>
      <c r="Z171" s="35"/>
      <c r="AA171" s="35"/>
      <c r="AB171" s="35"/>
      <c r="AC171" s="35"/>
      <c r="AD171" s="35"/>
      <c r="AE171" s="35"/>
      <c r="AR171" s="205" t="s">
        <v>218</v>
      </c>
      <c r="AT171" s="205" t="s">
        <v>214</v>
      </c>
      <c r="AU171" s="205" t="s">
        <v>87</v>
      </c>
      <c r="AY171" s="18" t="s">
        <v>209</v>
      </c>
      <c r="BE171" s="206">
        <f t="shared" si="14"/>
        <v>0</v>
      </c>
      <c r="BF171" s="206">
        <f t="shared" si="15"/>
        <v>0</v>
      </c>
      <c r="BG171" s="206">
        <f t="shared" si="16"/>
        <v>0</v>
      </c>
      <c r="BH171" s="206">
        <f t="shared" si="17"/>
        <v>0</v>
      </c>
      <c r="BI171" s="206">
        <f t="shared" si="18"/>
        <v>0</v>
      </c>
      <c r="BJ171" s="18" t="s">
        <v>85</v>
      </c>
      <c r="BK171" s="206">
        <f t="shared" si="19"/>
        <v>0</v>
      </c>
      <c r="BL171" s="18" t="s">
        <v>218</v>
      </c>
      <c r="BM171" s="205" t="s">
        <v>11066</v>
      </c>
    </row>
    <row r="172" spans="1:65" s="2" customFormat="1" ht="16.5" customHeight="1">
      <c r="A172" s="35"/>
      <c r="B172" s="36"/>
      <c r="C172" s="193" t="s">
        <v>398</v>
      </c>
      <c r="D172" s="193" t="s">
        <v>214</v>
      </c>
      <c r="E172" s="194" t="s">
        <v>11067</v>
      </c>
      <c r="F172" s="195" t="s">
        <v>11068</v>
      </c>
      <c r="G172" s="196" t="s">
        <v>2761</v>
      </c>
      <c r="H172" s="197">
        <v>2844</v>
      </c>
      <c r="I172" s="198"/>
      <c r="J172" s="199">
        <f t="shared" si="10"/>
        <v>0</v>
      </c>
      <c r="K172" s="200"/>
      <c r="L172" s="40"/>
      <c r="M172" s="201" t="s">
        <v>1</v>
      </c>
      <c r="N172" s="202" t="s">
        <v>42</v>
      </c>
      <c r="O172" s="72"/>
      <c r="P172" s="203">
        <f t="shared" si="11"/>
        <v>0</v>
      </c>
      <c r="Q172" s="203">
        <v>0</v>
      </c>
      <c r="R172" s="203">
        <f t="shared" si="12"/>
        <v>0</v>
      </c>
      <c r="S172" s="203">
        <v>0</v>
      </c>
      <c r="T172" s="204">
        <f t="shared" si="13"/>
        <v>0</v>
      </c>
      <c r="U172" s="35"/>
      <c r="V172" s="35"/>
      <c r="W172" s="35"/>
      <c r="X172" s="35"/>
      <c r="Y172" s="35"/>
      <c r="Z172" s="35"/>
      <c r="AA172" s="35"/>
      <c r="AB172" s="35"/>
      <c r="AC172" s="35"/>
      <c r="AD172" s="35"/>
      <c r="AE172" s="35"/>
      <c r="AR172" s="205" t="s">
        <v>218</v>
      </c>
      <c r="AT172" s="205" t="s">
        <v>214</v>
      </c>
      <c r="AU172" s="205" t="s">
        <v>87</v>
      </c>
      <c r="AY172" s="18" t="s">
        <v>209</v>
      </c>
      <c r="BE172" s="206">
        <f t="shared" si="14"/>
        <v>0</v>
      </c>
      <c r="BF172" s="206">
        <f t="shared" si="15"/>
        <v>0</v>
      </c>
      <c r="BG172" s="206">
        <f t="shared" si="16"/>
        <v>0</v>
      </c>
      <c r="BH172" s="206">
        <f t="shared" si="17"/>
        <v>0</v>
      </c>
      <c r="BI172" s="206">
        <f t="shared" si="18"/>
        <v>0</v>
      </c>
      <c r="BJ172" s="18" t="s">
        <v>85</v>
      </c>
      <c r="BK172" s="206">
        <f t="shared" si="19"/>
        <v>0</v>
      </c>
      <c r="BL172" s="18" t="s">
        <v>218</v>
      </c>
      <c r="BM172" s="205" t="s">
        <v>11069</v>
      </c>
    </row>
    <row r="173" spans="1:65" s="2" customFormat="1" ht="16.5" customHeight="1">
      <c r="A173" s="35"/>
      <c r="B173" s="36"/>
      <c r="C173" s="193" t="s">
        <v>402</v>
      </c>
      <c r="D173" s="193" t="s">
        <v>214</v>
      </c>
      <c r="E173" s="194" t="s">
        <v>11070</v>
      </c>
      <c r="F173" s="195" t="s">
        <v>11032</v>
      </c>
      <c r="G173" s="196" t="s">
        <v>8823</v>
      </c>
      <c r="H173" s="197">
        <v>1</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87</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11071</v>
      </c>
    </row>
    <row r="174" spans="1:65" s="2" customFormat="1" ht="16.5" customHeight="1">
      <c r="A174" s="35"/>
      <c r="B174" s="36"/>
      <c r="C174" s="193" t="s">
        <v>406</v>
      </c>
      <c r="D174" s="193" t="s">
        <v>214</v>
      </c>
      <c r="E174" s="194" t="s">
        <v>11072</v>
      </c>
      <c r="F174" s="195" t="s">
        <v>1091</v>
      </c>
      <c r="G174" s="196" t="s">
        <v>7332</v>
      </c>
      <c r="H174" s="274"/>
      <c r="I174" s="198"/>
      <c r="J174" s="199">
        <f t="shared" si="10"/>
        <v>0</v>
      </c>
      <c r="K174" s="200"/>
      <c r="L174" s="40"/>
      <c r="M174" s="201" t="s">
        <v>1</v>
      </c>
      <c r="N174" s="202" t="s">
        <v>42</v>
      </c>
      <c r="O174" s="72"/>
      <c r="P174" s="203">
        <f t="shared" si="11"/>
        <v>0</v>
      </c>
      <c r="Q174" s="203">
        <v>0</v>
      </c>
      <c r="R174" s="203">
        <f t="shared" si="12"/>
        <v>0</v>
      </c>
      <c r="S174" s="203">
        <v>0</v>
      </c>
      <c r="T174" s="204">
        <f t="shared" si="13"/>
        <v>0</v>
      </c>
      <c r="U174" s="35"/>
      <c r="V174" s="35"/>
      <c r="W174" s="35"/>
      <c r="X174" s="35"/>
      <c r="Y174" s="35"/>
      <c r="Z174" s="35"/>
      <c r="AA174" s="35"/>
      <c r="AB174" s="35"/>
      <c r="AC174" s="35"/>
      <c r="AD174" s="35"/>
      <c r="AE174" s="35"/>
      <c r="AR174" s="205" t="s">
        <v>218</v>
      </c>
      <c r="AT174" s="205" t="s">
        <v>214</v>
      </c>
      <c r="AU174" s="205" t="s">
        <v>87</v>
      </c>
      <c r="AY174" s="18" t="s">
        <v>209</v>
      </c>
      <c r="BE174" s="206">
        <f t="shared" si="14"/>
        <v>0</v>
      </c>
      <c r="BF174" s="206">
        <f t="shared" si="15"/>
        <v>0</v>
      </c>
      <c r="BG174" s="206">
        <f t="shared" si="16"/>
        <v>0</v>
      </c>
      <c r="BH174" s="206">
        <f t="shared" si="17"/>
        <v>0</v>
      </c>
      <c r="BI174" s="206">
        <f t="shared" si="18"/>
        <v>0</v>
      </c>
      <c r="BJ174" s="18" t="s">
        <v>85</v>
      </c>
      <c r="BK174" s="206">
        <f t="shared" si="19"/>
        <v>0</v>
      </c>
      <c r="BL174" s="18" t="s">
        <v>218</v>
      </c>
      <c r="BM174" s="205" t="s">
        <v>11073</v>
      </c>
    </row>
    <row r="175" spans="1:65" s="12" customFormat="1" ht="22.9" customHeight="1">
      <c r="B175" s="177"/>
      <c r="C175" s="178"/>
      <c r="D175" s="179" t="s">
        <v>76</v>
      </c>
      <c r="E175" s="191" t="s">
        <v>9225</v>
      </c>
      <c r="F175" s="191" t="s">
        <v>11074</v>
      </c>
      <c r="G175" s="178"/>
      <c r="H175" s="178"/>
      <c r="I175" s="181"/>
      <c r="J175" s="192">
        <f>BK175</f>
        <v>0</v>
      </c>
      <c r="K175" s="178"/>
      <c r="L175" s="183"/>
      <c r="M175" s="184"/>
      <c r="N175" s="185"/>
      <c r="O175" s="185"/>
      <c r="P175" s="186">
        <f>SUM(P176:P205)</f>
        <v>0</v>
      </c>
      <c r="Q175" s="185"/>
      <c r="R175" s="186">
        <f>SUM(R176:R205)</f>
        <v>0</v>
      </c>
      <c r="S175" s="185"/>
      <c r="T175" s="187">
        <f>SUM(T176:T205)</f>
        <v>0</v>
      </c>
      <c r="AR175" s="188" t="s">
        <v>85</v>
      </c>
      <c r="AT175" s="189" t="s">
        <v>76</v>
      </c>
      <c r="AU175" s="189" t="s">
        <v>85</v>
      </c>
      <c r="AY175" s="188" t="s">
        <v>209</v>
      </c>
      <c r="BK175" s="190">
        <f>SUM(BK176:BK205)</f>
        <v>0</v>
      </c>
    </row>
    <row r="176" spans="1:65" s="2" customFormat="1" ht="24.2" customHeight="1">
      <c r="A176" s="35"/>
      <c r="B176" s="36"/>
      <c r="C176" s="193" t="s">
        <v>410</v>
      </c>
      <c r="D176" s="193" t="s">
        <v>214</v>
      </c>
      <c r="E176" s="194" t="s">
        <v>11075</v>
      </c>
      <c r="F176" s="195" t="s">
        <v>11076</v>
      </c>
      <c r="G176" s="196" t="s">
        <v>2761</v>
      </c>
      <c r="H176" s="197">
        <v>26</v>
      </c>
      <c r="I176" s="198"/>
      <c r="J176" s="199">
        <f t="shared" ref="J176:J205" si="20">ROUND(I176*H176,2)</f>
        <v>0</v>
      </c>
      <c r="K176" s="200"/>
      <c r="L176" s="40"/>
      <c r="M176" s="201" t="s">
        <v>1</v>
      </c>
      <c r="N176" s="202" t="s">
        <v>42</v>
      </c>
      <c r="O176" s="72"/>
      <c r="P176" s="203">
        <f t="shared" ref="P176:P205" si="21">O176*H176</f>
        <v>0</v>
      </c>
      <c r="Q176" s="203">
        <v>0</v>
      </c>
      <c r="R176" s="203">
        <f t="shared" ref="R176:R205" si="22">Q176*H176</f>
        <v>0</v>
      </c>
      <c r="S176" s="203">
        <v>0</v>
      </c>
      <c r="T176" s="204">
        <f t="shared" ref="T176:T205" si="23">S176*H176</f>
        <v>0</v>
      </c>
      <c r="U176" s="35"/>
      <c r="V176" s="35"/>
      <c r="W176" s="35"/>
      <c r="X176" s="35"/>
      <c r="Y176" s="35"/>
      <c r="Z176" s="35"/>
      <c r="AA176" s="35"/>
      <c r="AB176" s="35"/>
      <c r="AC176" s="35"/>
      <c r="AD176" s="35"/>
      <c r="AE176" s="35"/>
      <c r="AR176" s="205" t="s">
        <v>218</v>
      </c>
      <c r="AT176" s="205" t="s">
        <v>214</v>
      </c>
      <c r="AU176" s="205" t="s">
        <v>87</v>
      </c>
      <c r="AY176" s="18" t="s">
        <v>209</v>
      </c>
      <c r="BE176" s="206">
        <f t="shared" ref="BE176:BE205" si="24">IF(N176="základní",J176,0)</f>
        <v>0</v>
      </c>
      <c r="BF176" s="206">
        <f t="shared" ref="BF176:BF205" si="25">IF(N176="snížená",J176,0)</f>
        <v>0</v>
      </c>
      <c r="BG176" s="206">
        <f t="shared" ref="BG176:BG205" si="26">IF(N176="zákl. přenesená",J176,0)</f>
        <v>0</v>
      </c>
      <c r="BH176" s="206">
        <f t="shared" ref="BH176:BH205" si="27">IF(N176="sníž. přenesená",J176,0)</f>
        <v>0</v>
      </c>
      <c r="BI176" s="206">
        <f t="shared" ref="BI176:BI205" si="28">IF(N176="nulová",J176,0)</f>
        <v>0</v>
      </c>
      <c r="BJ176" s="18" t="s">
        <v>85</v>
      </c>
      <c r="BK176" s="206">
        <f t="shared" ref="BK176:BK205" si="29">ROUND(I176*H176,2)</f>
        <v>0</v>
      </c>
      <c r="BL176" s="18" t="s">
        <v>218</v>
      </c>
      <c r="BM176" s="205" t="s">
        <v>11077</v>
      </c>
    </row>
    <row r="177" spans="1:65" s="2" customFormat="1" ht="16.5" customHeight="1">
      <c r="A177" s="35"/>
      <c r="B177" s="36"/>
      <c r="C177" s="193" t="s">
        <v>414</v>
      </c>
      <c r="D177" s="193" t="s">
        <v>214</v>
      </c>
      <c r="E177" s="194" t="s">
        <v>11078</v>
      </c>
      <c r="F177" s="195" t="s">
        <v>11079</v>
      </c>
      <c r="G177" s="196" t="s">
        <v>2761</v>
      </c>
      <c r="H177" s="197">
        <v>18</v>
      </c>
      <c r="I177" s="198"/>
      <c r="J177" s="199">
        <f t="shared" si="20"/>
        <v>0</v>
      </c>
      <c r="K177" s="200"/>
      <c r="L177" s="40"/>
      <c r="M177" s="201" t="s">
        <v>1</v>
      </c>
      <c r="N177" s="202" t="s">
        <v>42</v>
      </c>
      <c r="O177" s="72"/>
      <c r="P177" s="203">
        <f t="shared" si="21"/>
        <v>0</v>
      </c>
      <c r="Q177" s="203">
        <v>0</v>
      </c>
      <c r="R177" s="203">
        <f t="shared" si="22"/>
        <v>0</v>
      </c>
      <c r="S177" s="203">
        <v>0</v>
      </c>
      <c r="T177" s="204">
        <f t="shared" si="23"/>
        <v>0</v>
      </c>
      <c r="U177" s="35"/>
      <c r="V177" s="35"/>
      <c r="W177" s="35"/>
      <c r="X177" s="35"/>
      <c r="Y177" s="35"/>
      <c r="Z177" s="35"/>
      <c r="AA177" s="35"/>
      <c r="AB177" s="35"/>
      <c r="AC177" s="35"/>
      <c r="AD177" s="35"/>
      <c r="AE177" s="35"/>
      <c r="AR177" s="205" t="s">
        <v>218</v>
      </c>
      <c r="AT177" s="205" t="s">
        <v>214</v>
      </c>
      <c r="AU177" s="205" t="s">
        <v>87</v>
      </c>
      <c r="AY177" s="18" t="s">
        <v>209</v>
      </c>
      <c r="BE177" s="206">
        <f t="shared" si="24"/>
        <v>0</v>
      </c>
      <c r="BF177" s="206">
        <f t="shared" si="25"/>
        <v>0</v>
      </c>
      <c r="BG177" s="206">
        <f t="shared" si="26"/>
        <v>0</v>
      </c>
      <c r="BH177" s="206">
        <f t="shared" si="27"/>
        <v>0</v>
      </c>
      <c r="BI177" s="206">
        <f t="shared" si="28"/>
        <v>0</v>
      </c>
      <c r="BJ177" s="18" t="s">
        <v>85</v>
      </c>
      <c r="BK177" s="206">
        <f t="shared" si="29"/>
        <v>0</v>
      </c>
      <c r="BL177" s="18" t="s">
        <v>218</v>
      </c>
      <c r="BM177" s="205" t="s">
        <v>11080</v>
      </c>
    </row>
    <row r="178" spans="1:65" s="2" customFormat="1" ht="16.5" customHeight="1">
      <c r="A178" s="35"/>
      <c r="B178" s="36"/>
      <c r="C178" s="193" t="s">
        <v>418</v>
      </c>
      <c r="D178" s="193" t="s">
        <v>214</v>
      </c>
      <c r="E178" s="194" t="s">
        <v>11081</v>
      </c>
      <c r="F178" s="195" t="s">
        <v>11082</v>
      </c>
      <c r="G178" s="196" t="s">
        <v>2761</v>
      </c>
      <c r="H178" s="197">
        <v>18</v>
      </c>
      <c r="I178" s="198"/>
      <c r="J178" s="199">
        <f t="shared" si="20"/>
        <v>0</v>
      </c>
      <c r="K178" s="200"/>
      <c r="L178" s="40"/>
      <c r="M178" s="201" t="s">
        <v>1</v>
      </c>
      <c r="N178" s="202" t="s">
        <v>42</v>
      </c>
      <c r="O178" s="72"/>
      <c r="P178" s="203">
        <f t="shared" si="21"/>
        <v>0</v>
      </c>
      <c r="Q178" s="203">
        <v>0</v>
      </c>
      <c r="R178" s="203">
        <f t="shared" si="22"/>
        <v>0</v>
      </c>
      <c r="S178" s="203">
        <v>0</v>
      </c>
      <c r="T178" s="204">
        <f t="shared" si="23"/>
        <v>0</v>
      </c>
      <c r="U178" s="35"/>
      <c r="V178" s="35"/>
      <c r="W178" s="35"/>
      <c r="X178" s="35"/>
      <c r="Y178" s="35"/>
      <c r="Z178" s="35"/>
      <c r="AA178" s="35"/>
      <c r="AB178" s="35"/>
      <c r="AC178" s="35"/>
      <c r="AD178" s="35"/>
      <c r="AE178" s="35"/>
      <c r="AR178" s="205" t="s">
        <v>218</v>
      </c>
      <c r="AT178" s="205" t="s">
        <v>214</v>
      </c>
      <c r="AU178" s="205" t="s">
        <v>87</v>
      </c>
      <c r="AY178" s="18" t="s">
        <v>209</v>
      </c>
      <c r="BE178" s="206">
        <f t="shared" si="24"/>
        <v>0</v>
      </c>
      <c r="BF178" s="206">
        <f t="shared" si="25"/>
        <v>0</v>
      </c>
      <c r="BG178" s="206">
        <f t="shared" si="26"/>
        <v>0</v>
      </c>
      <c r="BH178" s="206">
        <f t="shared" si="27"/>
        <v>0</v>
      </c>
      <c r="BI178" s="206">
        <f t="shared" si="28"/>
        <v>0</v>
      </c>
      <c r="BJ178" s="18" t="s">
        <v>85</v>
      </c>
      <c r="BK178" s="206">
        <f t="shared" si="29"/>
        <v>0</v>
      </c>
      <c r="BL178" s="18" t="s">
        <v>218</v>
      </c>
      <c r="BM178" s="205" t="s">
        <v>11083</v>
      </c>
    </row>
    <row r="179" spans="1:65" s="2" customFormat="1" ht="16.5" customHeight="1">
      <c r="A179" s="35"/>
      <c r="B179" s="36"/>
      <c r="C179" s="193" t="s">
        <v>422</v>
      </c>
      <c r="D179" s="193" t="s">
        <v>214</v>
      </c>
      <c r="E179" s="194" t="s">
        <v>11084</v>
      </c>
      <c r="F179" s="195" t="s">
        <v>11085</v>
      </c>
      <c r="G179" s="196" t="s">
        <v>2761</v>
      </c>
      <c r="H179" s="197">
        <v>18</v>
      </c>
      <c r="I179" s="198"/>
      <c r="J179" s="199">
        <f t="shared" si="20"/>
        <v>0</v>
      </c>
      <c r="K179" s="200"/>
      <c r="L179" s="40"/>
      <c r="M179" s="201" t="s">
        <v>1</v>
      </c>
      <c r="N179" s="202" t="s">
        <v>42</v>
      </c>
      <c r="O179" s="72"/>
      <c r="P179" s="203">
        <f t="shared" si="21"/>
        <v>0</v>
      </c>
      <c r="Q179" s="203">
        <v>0</v>
      </c>
      <c r="R179" s="203">
        <f t="shared" si="22"/>
        <v>0</v>
      </c>
      <c r="S179" s="203">
        <v>0</v>
      </c>
      <c r="T179" s="204">
        <f t="shared" si="23"/>
        <v>0</v>
      </c>
      <c r="U179" s="35"/>
      <c r="V179" s="35"/>
      <c r="W179" s="35"/>
      <c r="X179" s="35"/>
      <c r="Y179" s="35"/>
      <c r="Z179" s="35"/>
      <c r="AA179" s="35"/>
      <c r="AB179" s="35"/>
      <c r="AC179" s="35"/>
      <c r="AD179" s="35"/>
      <c r="AE179" s="35"/>
      <c r="AR179" s="205" t="s">
        <v>218</v>
      </c>
      <c r="AT179" s="205" t="s">
        <v>214</v>
      </c>
      <c r="AU179" s="205" t="s">
        <v>87</v>
      </c>
      <c r="AY179" s="18" t="s">
        <v>209</v>
      </c>
      <c r="BE179" s="206">
        <f t="shared" si="24"/>
        <v>0</v>
      </c>
      <c r="BF179" s="206">
        <f t="shared" si="25"/>
        <v>0</v>
      </c>
      <c r="BG179" s="206">
        <f t="shared" si="26"/>
        <v>0</v>
      </c>
      <c r="BH179" s="206">
        <f t="shared" si="27"/>
        <v>0</v>
      </c>
      <c r="BI179" s="206">
        <f t="shared" si="28"/>
        <v>0</v>
      </c>
      <c r="BJ179" s="18" t="s">
        <v>85</v>
      </c>
      <c r="BK179" s="206">
        <f t="shared" si="29"/>
        <v>0</v>
      </c>
      <c r="BL179" s="18" t="s">
        <v>218</v>
      </c>
      <c r="BM179" s="205" t="s">
        <v>11086</v>
      </c>
    </row>
    <row r="180" spans="1:65" s="2" customFormat="1" ht="16.5" customHeight="1">
      <c r="A180" s="35"/>
      <c r="B180" s="36"/>
      <c r="C180" s="193" t="s">
        <v>426</v>
      </c>
      <c r="D180" s="193" t="s">
        <v>214</v>
      </c>
      <c r="E180" s="194" t="s">
        <v>11087</v>
      </c>
      <c r="F180" s="195" t="s">
        <v>11088</v>
      </c>
      <c r="G180" s="196" t="s">
        <v>2761</v>
      </c>
      <c r="H180" s="197">
        <v>104</v>
      </c>
      <c r="I180" s="198"/>
      <c r="J180" s="199">
        <f t="shared" si="20"/>
        <v>0</v>
      </c>
      <c r="K180" s="200"/>
      <c r="L180" s="40"/>
      <c r="M180" s="201" t="s">
        <v>1</v>
      </c>
      <c r="N180" s="202" t="s">
        <v>42</v>
      </c>
      <c r="O180" s="72"/>
      <c r="P180" s="203">
        <f t="shared" si="21"/>
        <v>0</v>
      </c>
      <c r="Q180" s="203">
        <v>0</v>
      </c>
      <c r="R180" s="203">
        <f t="shared" si="22"/>
        <v>0</v>
      </c>
      <c r="S180" s="203">
        <v>0</v>
      </c>
      <c r="T180" s="204">
        <f t="shared" si="23"/>
        <v>0</v>
      </c>
      <c r="U180" s="35"/>
      <c r="V180" s="35"/>
      <c r="W180" s="35"/>
      <c r="X180" s="35"/>
      <c r="Y180" s="35"/>
      <c r="Z180" s="35"/>
      <c r="AA180" s="35"/>
      <c r="AB180" s="35"/>
      <c r="AC180" s="35"/>
      <c r="AD180" s="35"/>
      <c r="AE180" s="35"/>
      <c r="AR180" s="205" t="s">
        <v>218</v>
      </c>
      <c r="AT180" s="205" t="s">
        <v>214</v>
      </c>
      <c r="AU180" s="205" t="s">
        <v>87</v>
      </c>
      <c r="AY180" s="18" t="s">
        <v>209</v>
      </c>
      <c r="BE180" s="206">
        <f t="shared" si="24"/>
        <v>0</v>
      </c>
      <c r="BF180" s="206">
        <f t="shared" si="25"/>
        <v>0</v>
      </c>
      <c r="BG180" s="206">
        <f t="shared" si="26"/>
        <v>0</v>
      </c>
      <c r="BH180" s="206">
        <f t="shared" si="27"/>
        <v>0</v>
      </c>
      <c r="BI180" s="206">
        <f t="shared" si="28"/>
        <v>0</v>
      </c>
      <c r="BJ180" s="18" t="s">
        <v>85</v>
      </c>
      <c r="BK180" s="206">
        <f t="shared" si="29"/>
        <v>0</v>
      </c>
      <c r="BL180" s="18" t="s">
        <v>218</v>
      </c>
      <c r="BM180" s="205" t="s">
        <v>11089</v>
      </c>
    </row>
    <row r="181" spans="1:65" s="2" customFormat="1" ht="16.5" customHeight="1">
      <c r="A181" s="35"/>
      <c r="B181" s="36"/>
      <c r="C181" s="193" t="s">
        <v>430</v>
      </c>
      <c r="D181" s="193" t="s">
        <v>214</v>
      </c>
      <c r="E181" s="194" t="s">
        <v>11090</v>
      </c>
      <c r="F181" s="195" t="s">
        <v>11091</v>
      </c>
      <c r="G181" s="196" t="s">
        <v>2761</v>
      </c>
      <c r="H181" s="197">
        <v>121</v>
      </c>
      <c r="I181" s="198"/>
      <c r="J181" s="199">
        <f t="shared" si="20"/>
        <v>0</v>
      </c>
      <c r="K181" s="200"/>
      <c r="L181" s="40"/>
      <c r="M181" s="201" t="s">
        <v>1</v>
      </c>
      <c r="N181" s="202" t="s">
        <v>42</v>
      </c>
      <c r="O181" s="72"/>
      <c r="P181" s="203">
        <f t="shared" si="21"/>
        <v>0</v>
      </c>
      <c r="Q181" s="203">
        <v>0</v>
      </c>
      <c r="R181" s="203">
        <f t="shared" si="22"/>
        <v>0</v>
      </c>
      <c r="S181" s="203">
        <v>0</v>
      </c>
      <c r="T181" s="204">
        <f t="shared" si="23"/>
        <v>0</v>
      </c>
      <c r="U181" s="35"/>
      <c r="V181" s="35"/>
      <c r="W181" s="35"/>
      <c r="X181" s="35"/>
      <c r="Y181" s="35"/>
      <c r="Z181" s="35"/>
      <c r="AA181" s="35"/>
      <c r="AB181" s="35"/>
      <c r="AC181" s="35"/>
      <c r="AD181" s="35"/>
      <c r="AE181" s="35"/>
      <c r="AR181" s="205" t="s">
        <v>218</v>
      </c>
      <c r="AT181" s="205" t="s">
        <v>214</v>
      </c>
      <c r="AU181" s="205" t="s">
        <v>87</v>
      </c>
      <c r="AY181" s="18" t="s">
        <v>209</v>
      </c>
      <c r="BE181" s="206">
        <f t="shared" si="24"/>
        <v>0</v>
      </c>
      <c r="BF181" s="206">
        <f t="shared" si="25"/>
        <v>0</v>
      </c>
      <c r="BG181" s="206">
        <f t="shared" si="26"/>
        <v>0</v>
      </c>
      <c r="BH181" s="206">
        <f t="shared" si="27"/>
        <v>0</v>
      </c>
      <c r="BI181" s="206">
        <f t="shared" si="28"/>
        <v>0</v>
      </c>
      <c r="BJ181" s="18" t="s">
        <v>85</v>
      </c>
      <c r="BK181" s="206">
        <f t="shared" si="29"/>
        <v>0</v>
      </c>
      <c r="BL181" s="18" t="s">
        <v>218</v>
      </c>
      <c r="BM181" s="205" t="s">
        <v>11092</v>
      </c>
    </row>
    <row r="182" spans="1:65" s="2" customFormat="1" ht="16.5" customHeight="1">
      <c r="A182" s="35"/>
      <c r="B182" s="36"/>
      <c r="C182" s="193" t="s">
        <v>434</v>
      </c>
      <c r="D182" s="193" t="s">
        <v>214</v>
      </c>
      <c r="E182" s="194" t="s">
        <v>11093</v>
      </c>
      <c r="F182" s="195" t="s">
        <v>11094</v>
      </c>
      <c r="G182" s="196" t="s">
        <v>2761</v>
      </c>
      <c r="H182" s="197">
        <v>225</v>
      </c>
      <c r="I182" s="198"/>
      <c r="J182" s="199">
        <f t="shared" si="20"/>
        <v>0</v>
      </c>
      <c r="K182" s="200"/>
      <c r="L182" s="40"/>
      <c r="M182" s="201" t="s">
        <v>1</v>
      </c>
      <c r="N182" s="202" t="s">
        <v>42</v>
      </c>
      <c r="O182" s="72"/>
      <c r="P182" s="203">
        <f t="shared" si="21"/>
        <v>0</v>
      </c>
      <c r="Q182" s="203">
        <v>0</v>
      </c>
      <c r="R182" s="203">
        <f t="shared" si="22"/>
        <v>0</v>
      </c>
      <c r="S182" s="203">
        <v>0</v>
      </c>
      <c r="T182" s="204">
        <f t="shared" si="23"/>
        <v>0</v>
      </c>
      <c r="U182" s="35"/>
      <c r="V182" s="35"/>
      <c r="W182" s="35"/>
      <c r="X182" s="35"/>
      <c r="Y182" s="35"/>
      <c r="Z182" s="35"/>
      <c r="AA182" s="35"/>
      <c r="AB182" s="35"/>
      <c r="AC182" s="35"/>
      <c r="AD182" s="35"/>
      <c r="AE182" s="35"/>
      <c r="AR182" s="205" t="s">
        <v>218</v>
      </c>
      <c r="AT182" s="205" t="s">
        <v>214</v>
      </c>
      <c r="AU182" s="205" t="s">
        <v>87</v>
      </c>
      <c r="AY182" s="18" t="s">
        <v>209</v>
      </c>
      <c r="BE182" s="206">
        <f t="shared" si="24"/>
        <v>0</v>
      </c>
      <c r="BF182" s="206">
        <f t="shared" si="25"/>
        <v>0</v>
      </c>
      <c r="BG182" s="206">
        <f t="shared" si="26"/>
        <v>0</v>
      </c>
      <c r="BH182" s="206">
        <f t="shared" si="27"/>
        <v>0</v>
      </c>
      <c r="BI182" s="206">
        <f t="shared" si="28"/>
        <v>0</v>
      </c>
      <c r="BJ182" s="18" t="s">
        <v>85</v>
      </c>
      <c r="BK182" s="206">
        <f t="shared" si="29"/>
        <v>0</v>
      </c>
      <c r="BL182" s="18" t="s">
        <v>218</v>
      </c>
      <c r="BM182" s="205" t="s">
        <v>11095</v>
      </c>
    </row>
    <row r="183" spans="1:65" s="2" customFormat="1" ht="16.5" customHeight="1">
      <c r="A183" s="35"/>
      <c r="B183" s="36"/>
      <c r="C183" s="193" t="s">
        <v>442</v>
      </c>
      <c r="D183" s="193" t="s">
        <v>214</v>
      </c>
      <c r="E183" s="194" t="s">
        <v>11096</v>
      </c>
      <c r="F183" s="195" t="s">
        <v>11097</v>
      </c>
      <c r="G183" s="196" t="s">
        <v>2761</v>
      </c>
      <c r="H183" s="197">
        <v>220</v>
      </c>
      <c r="I183" s="198"/>
      <c r="J183" s="199">
        <f t="shared" si="20"/>
        <v>0</v>
      </c>
      <c r="K183" s="200"/>
      <c r="L183" s="40"/>
      <c r="M183" s="201" t="s">
        <v>1</v>
      </c>
      <c r="N183" s="202" t="s">
        <v>42</v>
      </c>
      <c r="O183" s="72"/>
      <c r="P183" s="203">
        <f t="shared" si="21"/>
        <v>0</v>
      </c>
      <c r="Q183" s="203">
        <v>0</v>
      </c>
      <c r="R183" s="203">
        <f t="shared" si="22"/>
        <v>0</v>
      </c>
      <c r="S183" s="203">
        <v>0</v>
      </c>
      <c r="T183" s="204">
        <f t="shared" si="23"/>
        <v>0</v>
      </c>
      <c r="U183" s="35"/>
      <c r="V183" s="35"/>
      <c r="W183" s="35"/>
      <c r="X183" s="35"/>
      <c r="Y183" s="35"/>
      <c r="Z183" s="35"/>
      <c r="AA183" s="35"/>
      <c r="AB183" s="35"/>
      <c r="AC183" s="35"/>
      <c r="AD183" s="35"/>
      <c r="AE183" s="35"/>
      <c r="AR183" s="205" t="s">
        <v>218</v>
      </c>
      <c r="AT183" s="205" t="s">
        <v>214</v>
      </c>
      <c r="AU183" s="205" t="s">
        <v>87</v>
      </c>
      <c r="AY183" s="18" t="s">
        <v>209</v>
      </c>
      <c r="BE183" s="206">
        <f t="shared" si="24"/>
        <v>0</v>
      </c>
      <c r="BF183" s="206">
        <f t="shared" si="25"/>
        <v>0</v>
      </c>
      <c r="BG183" s="206">
        <f t="shared" si="26"/>
        <v>0</v>
      </c>
      <c r="BH183" s="206">
        <f t="shared" si="27"/>
        <v>0</v>
      </c>
      <c r="BI183" s="206">
        <f t="shared" si="28"/>
        <v>0</v>
      </c>
      <c r="BJ183" s="18" t="s">
        <v>85</v>
      </c>
      <c r="BK183" s="206">
        <f t="shared" si="29"/>
        <v>0</v>
      </c>
      <c r="BL183" s="18" t="s">
        <v>218</v>
      </c>
      <c r="BM183" s="205" t="s">
        <v>11098</v>
      </c>
    </row>
    <row r="184" spans="1:65" s="2" customFormat="1" ht="16.5" customHeight="1">
      <c r="A184" s="35"/>
      <c r="B184" s="36"/>
      <c r="C184" s="193" t="s">
        <v>446</v>
      </c>
      <c r="D184" s="193" t="s">
        <v>214</v>
      </c>
      <c r="E184" s="194" t="s">
        <v>11099</v>
      </c>
      <c r="F184" s="195" t="s">
        <v>11100</v>
      </c>
      <c r="G184" s="196" t="s">
        <v>2761</v>
      </c>
      <c r="H184" s="197">
        <v>5</v>
      </c>
      <c r="I184" s="198"/>
      <c r="J184" s="199">
        <f t="shared" si="20"/>
        <v>0</v>
      </c>
      <c r="K184" s="200"/>
      <c r="L184" s="40"/>
      <c r="M184" s="201" t="s">
        <v>1</v>
      </c>
      <c r="N184" s="202" t="s">
        <v>42</v>
      </c>
      <c r="O184" s="72"/>
      <c r="P184" s="203">
        <f t="shared" si="21"/>
        <v>0</v>
      </c>
      <c r="Q184" s="203">
        <v>0</v>
      </c>
      <c r="R184" s="203">
        <f t="shared" si="22"/>
        <v>0</v>
      </c>
      <c r="S184" s="203">
        <v>0</v>
      </c>
      <c r="T184" s="204">
        <f t="shared" si="23"/>
        <v>0</v>
      </c>
      <c r="U184" s="35"/>
      <c r="V184" s="35"/>
      <c r="W184" s="35"/>
      <c r="X184" s="35"/>
      <c r="Y184" s="35"/>
      <c r="Z184" s="35"/>
      <c r="AA184" s="35"/>
      <c r="AB184" s="35"/>
      <c r="AC184" s="35"/>
      <c r="AD184" s="35"/>
      <c r="AE184" s="35"/>
      <c r="AR184" s="205" t="s">
        <v>218</v>
      </c>
      <c r="AT184" s="205" t="s">
        <v>214</v>
      </c>
      <c r="AU184" s="205" t="s">
        <v>87</v>
      </c>
      <c r="AY184" s="18" t="s">
        <v>209</v>
      </c>
      <c r="BE184" s="206">
        <f t="shared" si="24"/>
        <v>0</v>
      </c>
      <c r="BF184" s="206">
        <f t="shared" si="25"/>
        <v>0</v>
      </c>
      <c r="BG184" s="206">
        <f t="shared" si="26"/>
        <v>0</v>
      </c>
      <c r="BH184" s="206">
        <f t="shared" si="27"/>
        <v>0</v>
      </c>
      <c r="BI184" s="206">
        <f t="shared" si="28"/>
        <v>0</v>
      </c>
      <c r="BJ184" s="18" t="s">
        <v>85</v>
      </c>
      <c r="BK184" s="206">
        <f t="shared" si="29"/>
        <v>0</v>
      </c>
      <c r="BL184" s="18" t="s">
        <v>218</v>
      </c>
      <c r="BM184" s="205" t="s">
        <v>11101</v>
      </c>
    </row>
    <row r="185" spans="1:65" s="2" customFormat="1" ht="16.5" customHeight="1">
      <c r="A185" s="35"/>
      <c r="B185" s="36"/>
      <c r="C185" s="193" t="s">
        <v>450</v>
      </c>
      <c r="D185" s="193" t="s">
        <v>214</v>
      </c>
      <c r="E185" s="194" t="s">
        <v>11102</v>
      </c>
      <c r="F185" s="195" t="s">
        <v>11103</v>
      </c>
      <c r="G185" s="196" t="s">
        <v>2761</v>
      </c>
      <c r="H185" s="197">
        <v>225</v>
      </c>
      <c r="I185" s="198"/>
      <c r="J185" s="199">
        <f t="shared" si="20"/>
        <v>0</v>
      </c>
      <c r="K185" s="200"/>
      <c r="L185" s="40"/>
      <c r="M185" s="201" t="s">
        <v>1</v>
      </c>
      <c r="N185" s="202" t="s">
        <v>42</v>
      </c>
      <c r="O185" s="72"/>
      <c r="P185" s="203">
        <f t="shared" si="21"/>
        <v>0</v>
      </c>
      <c r="Q185" s="203">
        <v>0</v>
      </c>
      <c r="R185" s="203">
        <f t="shared" si="22"/>
        <v>0</v>
      </c>
      <c r="S185" s="203">
        <v>0</v>
      </c>
      <c r="T185" s="204">
        <f t="shared" si="23"/>
        <v>0</v>
      </c>
      <c r="U185" s="35"/>
      <c r="V185" s="35"/>
      <c r="W185" s="35"/>
      <c r="X185" s="35"/>
      <c r="Y185" s="35"/>
      <c r="Z185" s="35"/>
      <c r="AA185" s="35"/>
      <c r="AB185" s="35"/>
      <c r="AC185" s="35"/>
      <c r="AD185" s="35"/>
      <c r="AE185" s="35"/>
      <c r="AR185" s="205" t="s">
        <v>218</v>
      </c>
      <c r="AT185" s="205" t="s">
        <v>214</v>
      </c>
      <c r="AU185" s="205" t="s">
        <v>87</v>
      </c>
      <c r="AY185" s="18" t="s">
        <v>209</v>
      </c>
      <c r="BE185" s="206">
        <f t="shared" si="24"/>
        <v>0</v>
      </c>
      <c r="BF185" s="206">
        <f t="shared" si="25"/>
        <v>0</v>
      </c>
      <c r="BG185" s="206">
        <f t="shared" si="26"/>
        <v>0</v>
      </c>
      <c r="BH185" s="206">
        <f t="shared" si="27"/>
        <v>0</v>
      </c>
      <c r="BI185" s="206">
        <f t="shared" si="28"/>
        <v>0</v>
      </c>
      <c r="BJ185" s="18" t="s">
        <v>85</v>
      </c>
      <c r="BK185" s="206">
        <f t="shared" si="29"/>
        <v>0</v>
      </c>
      <c r="BL185" s="18" t="s">
        <v>218</v>
      </c>
      <c r="BM185" s="205" t="s">
        <v>11104</v>
      </c>
    </row>
    <row r="186" spans="1:65" s="2" customFormat="1" ht="16.5" customHeight="1">
      <c r="A186" s="35"/>
      <c r="B186" s="36"/>
      <c r="C186" s="193" t="s">
        <v>456</v>
      </c>
      <c r="D186" s="193" t="s">
        <v>214</v>
      </c>
      <c r="E186" s="194" t="s">
        <v>11105</v>
      </c>
      <c r="F186" s="195" t="s">
        <v>11106</v>
      </c>
      <c r="G186" s="196" t="s">
        <v>2761</v>
      </c>
      <c r="H186" s="197">
        <v>225</v>
      </c>
      <c r="I186" s="198"/>
      <c r="J186" s="199">
        <f t="shared" si="20"/>
        <v>0</v>
      </c>
      <c r="K186" s="200"/>
      <c r="L186" s="40"/>
      <c r="M186" s="201" t="s">
        <v>1</v>
      </c>
      <c r="N186" s="202" t="s">
        <v>42</v>
      </c>
      <c r="O186" s="72"/>
      <c r="P186" s="203">
        <f t="shared" si="21"/>
        <v>0</v>
      </c>
      <c r="Q186" s="203">
        <v>0</v>
      </c>
      <c r="R186" s="203">
        <f t="shared" si="22"/>
        <v>0</v>
      </c>
      <c r="S186" s="203">
        <v>0</v>
      </c>
      <c r="T186" s="204">
        <f t="shared" si="23"/>
        <v>0</v>
      </c>
      <c r="U186" s="35"/>
      <c r="V186" s="35"/>
      <c r="W186" s="35"/>
      <c r="X186" s="35"/>
      <c r="Y186" s="35"/>
      <c r="Z186" s="35"/>
      <c r="AA186" s="35"/>
      <c r="AB186" s="35"/>
      <c r="AC186" s="35"/>
      <c r="AD186" s="35"/>
      <c r="AE186" s="35"/>
      <c r="AR186" s="205" t="s">
        <v>218</v>
      </c>
      <c r="AT186" s="205" t="s">
        <v>214</v>
      </c>
      <c r="AU186" s="205" t="s">
        <v>87</v>
      </c>
      <c r="AY186" s="18" t="s">
        <v>209</v>
      </c>
      <c r="BE186" s="206">
        <f t="shared" si="24"/>
        <v>0</v>
      </c>
      <c r="BF186" s="206">
        <f t="shared" si="25"/>
        <v>0</v>
      </c>
      <c r="BG186" s="206">
        <f t="shared" si="26"/>
        <v>0</v>
      </c>
      <c r="BH186" s="206">
        <f t="shared" si="27"/>
        <v>0</v>
      </c>
      <c r="BI186" s="206">
        <f t="shared" si="28"/>
        <v>0</v>
      </c>
      <c r="BJ186" s="18" t="s">
        <v>85</v>
      </c>
      <c r="BK186" s="206">
        <f t="shared" si="29"/>
        <v>0</v>
      </c>
      <c r="BL186" s="18" t="s">
        <v>218</v>
      </c>
      <c r="BM186" s="205" t="s">
        <v>11107</v>
      </c>
    </row>
    <row r="187" spans="1:65" s="2" customFormat="1" ht="16.5" customHeight="1">
      <c r="A187" s="35"/>
      <c r="B187" s="36"/>
      <c r="C187" s="193" t="s">
        <v>460</v>
      </c>
      <c r="D187" s="193" t="s">
        <v>214</v>
      </c>
      <c r="E187" s="194" t="s">
        <v>11108</v>
      </c>
      <c r="F187" s="195" t="s">
        <v>11109</v>
      </c>
      <c r="G187" s="196" t="s">
        <v>2761</v>
      </c>
      <c r="H187" s="197">
        <v>67</v>
      </c>
      <c r="I187" s="198"/>
      <c r="J187" s="199">
        <f t="shared" si="20"/>
        <v>0</v>
      </c>
      <c r="K187" s="200"/>
      <c r="L187" s="40"/>
      <c r="M187" s="201" t="s">
        <v>1</v>
      </c>
      <c r="N187" s="202" t="s">
        <v>42</v>
      </c>
      <c r="O187" s="72"/>
      <c r="P187" s="203">
        <f t="shared" si="21"/>
        <v>0</v>
      </c>
      <c r="Q187" s="203">
        <v>0</v>
      </c>
      <c r="R187" s="203">
        <f t="shared" si="22"/>
        <v>0</v>
      </c>
      <c r="S187" s="203">
        <v>0</v>
      </c>
      <c r="T187" s="204">
        <f t="shared" si="23"/>
        <v>0</v>
      </c>
      <c r="U187" s="35"/>
      <c r="V187" s="35"/>
      <c r="W187" s="35"/>
      <c r="X187" s="35"/>
      <c r="Y187" s="35"/>
      <c r="Z187" s="35"/>
      <c r="AA187" s="35"/>
      <c r="AB187" s="35"/>
      <c r="AC187" s="35"/>
      <c r="AD187" s="35"/>
      <c r="AE187" s="35"/>
      <c r="AR187" s="205" t="s">
        <v>218</v>
      </c>
      <c r="AT187" s="205" t="s">
        <v>214</v>
      </c>
      <c r="AU187" s="205" t="s">
        <v>87</v>
      </c>
      <c r="AY187" s="18" t="s">
        <v>209</v>
      </c>
      <c r="BE187" s="206">
        <f t="shared" si="24"/>
        <v>0</v>
      </c>
      <c r="BF187" s="206">
        <f t="shared" si="25"/>
        <v>0</v>
      </c>
      <c r="BG187" s="206">
        <f t="shared" si="26"/>
        <v>0</v>
      </c>
      <c r="BH187" s="206">
        <f t="shared" si="27"/>
        <v>0</v>
      </c>
      <c r="BI187" s="206">
        <f t="shared" si="28"/>
        <v>0</v>
      </c>
      <c r="BJ187" s="18" t="s">
        <v>85</v>
      </c>
      <c r="BK187" s="206">
        <f t="shared" si="29"/>
        <v>0</v>
      </c>
      <c r="BL187" s="18" t="s">
        <v>218</v>
      </c>
      <c r="BM187" s="205" t="s">
        <v>11110</v>
      </c>
    </row>
    <row r="188" spans="1:65" s="2" customFormat="1" ht="16.5" customHeight="1">
      <c r="A188" s="35"/>
      <c r="B188" s="36"/>
      <c r="C188" s="193" t="s">
        <v>464</v>
      </c>
      <c r="D188" s="193" t="s">
        <v>214</v>
      </c>
      <c r="E188" s="194" t="s">
        <v>11111</v>
      </c>
      <c r="F188" s="195" t="s">
        <v>11112</v>
      </c>
      <c r="G188" s="196" t="s">
        <v>2761</v>
      </c>
      <c r="H188" s="197">
        <v>61</v>
      </c>
      <c r="I188" s="198"/>
      <c r="J188" s="199">
        <f t="shared" si="20"/>
        <v>0</v>
      </c>
      <c r="K188" s="200"/>
      <c r="L188" s="40"/>
      <c r="M188" s="201" t="s">
        <v>1</v>
      </c>
      <c r="N188" s="202" t="s">
        <v>42</v>
      </c>
      <c r="O188" s="72"/>
      <c r="P188" s="203">
        <f t="shared" si="21"/>
        <v>0</v>
      </c>
      <c r="Q188" s="203">
        <v>0</v>
      </c>
      <c r="R188" s="203">
        <f t="shared" si="22"/>
        <v>0</v>
      </c>
      <c r="S188" s="203">
        <v>0</v>
      </c>
      <c r="T188" s="204">
        <f t="shared" si="23"/>
        <v>0</v>
      </c>
      <c r="U188" s="35"/>
      <c r="V188" s="35"/>
      <c r="W188" s="35"/>
      <c r="X188" s="35"/>
      <c r="Y188" s="35"/>
      <c r="Z188" s="35"/>
      <c r="AA188" s="35"/>
      <c r="AB188" s="35"/>
      <c r="AC188" s="35"/>
      <c r="AD188" s="35"/>
      <c r="AE188" s="35"/>
      <c r="AR188" s="205" t="s">
        <v>218</v>
      </c>
      <c r="AT188" s="205" t="s">
        <v>214</v>
      </c>
      <c r="AU188" s="205" t="s">
        <v>87</v>
      </c>
      <c r="AY188" s="18" t="s">
        <v>209</v>
      </c>
      <c r="BE188" s="206">
        <f t="shared" si="24"/>
        <v>0</v>
      </c>
      <c r="BF188" s="206">
        <f t="shared" si="25"/>
        <v>0</v>
      </c>
      <c r="BG188" s="206">
        <f t="shared" si="26"/>
        <v>0</v>
      </c>
      <c r="BH188" s="206">
        <f t="shared" si="27"/>
        <v>0</v>
      </c>
      <c r="BI188" s="206">
        <f t="shared" si="28"/>
        <v>0</v>
      </c>
      <c r="BJ188" s="18" t="s">
        <v>85</v>
      </c>
      <c r="BK188" s="206">
        <f t="shared" si="29"/>
        <v>0</v>
      </c>
      <c r="BL188" s="18" t="s">
        <v>218</v>
      </c>
      <c r="BM188" s="205" t="s">
        <v>11113</v>
      </c>
    </row>
    <row r="189" spans="1:65" s="2" customFormat="1" ht="16.5" customHeight="1">
      <c r="A189" s="35"/>
      <c r="B189" s="36"/>
      <c r="C189" s="193" t="s">
        <v>468</v>
      </c>
      <c r="D189" s="193" t="s">
        <v>214</v>
      </c>
      <c r="E189" s="194" t="s">
        <v>11114</v>
      </c>
      <c r="F189" s="195" t="s">
        <v>11115</v>
      </c>
      <c r="G189" s="196" t="s">
        <v>2761</v>
      </c>
      <c r="H189" s="197">
        <v>61</v>
      </c>
      <c r="I189" s="198"/>
      <c r="J189" s="199">
        <f t="shared" si="20"/>
        <v>0</v>
      </c>
      <c r="K189" s="200"/>
      <c r="L189" s="40"/>
      <c r="M189" s="201" t="s">
        <v>1</v>
      </c>
      <c r="N189" s="202" t="s">
        <v>42</v>
      </c>
      <c r="O189" s="72"/>
      <c r="P189" s="203">
        <f t="shared" si="21"/>
        <v>0</v>
      </c>
      <c r="Q189" s="203">
        <v>0</v>
      </c>
      <c r="R189" s="203">
        <f t="shared" si="22"/>
        <v>0</v>
      </c>
      <c r="S189" s="203">
        <v>0</v>
      </c>
      <c r="T189" s="204">
        <f t="shared" si="23"/>
        <v>0</v>
      </c>
      <c r="U189" s="35"/>
      <c r="V189" s="35"/>
      <c r="W189" s="35"/>
      <c r="X189" s="35"/>
      <c r="Y189" s="35"/>
      <c r="Z189" s="35"/>
      <c r="AA189" s="35"/>
      <c r="AB189" s="35"/>
      <c r="AC189" s="35"/>
      <c r="AD189" s="35"/>
      <c r="AE189" s="35"/>
      <c r="AR189" s="205" t="s">
        <v>218</v>
      </c>
      <c r="AT189" s="205" t="s">
        <v>214</v>
      </c>
      <c r="AU189" s="205" t="s">
        <v>87</v>
      </c>
      <c r="AY189" s="18" t="s">
        <v>209</v>
      </c>
      <c r="BE189" s="206">
        <f t="shared" si="24"/>
        <v>0</v>
      </c>
      <c r="BF189" s="206">
        <f t="shared" si="25"/>
        <v>0</v>
      </c>
      <c r="BG189" s="206">
        <f t="shared" si="26"/>
        <v>0</v>
      </c>
      <c r="BH189" s="206">
        <f t="shared" si="27"/>
        <v>0</v>
      </c>
      <c r="BI189" s="206">
        <f t="shared" si="28"/>
        <v>0</v>
      </c>
      <c r="BJ189" s="18" t="s">
        <v>85</v>
      </c>
      <c r="BK189" s="206">
        <f t="shared" si="29"/>
        <v>0</v>
      </c>
      <c r="BL189" s="18" t="s">
        <v>218</v>
      </c>
      <c r="BM189" s="205" t="s">
        <v>11116</v>
      </c>
    </row>
    <row r="190" spans="1:65" s="2" customFormat="1" ht="16.5" customHeight="1">
      <c r="A190" s="35"/>
      <c r="B190" s="36"/>
      <c r="C190" s="193" t="s">
        <v>474</v>
      </c>
      <c r="D190" s="193" t="s">
        <v>214</v>
      </c>
      <c r="E190" s="194" t="s">
        <v>11117</v>
      </c>
      <c r="F190" s="195" t="s">
        <v>11118</v>
      </c>
      <c r="G190" s="196" t="s">
        <v>2761</v>
      </c>
      <c r="H190" s="197">
        <v>108</v>
      </c>
      <c r="I190" s="198"/>
      <c r="J190" s="199">
        <f t="shared" si="20"/>
        <v>0</v>
      </c>
      <c r="K190" s="200"/>
      <c r="L190" s="40"/>
      <c r="M190" s="201" t="s">
        <v>1</v>
      </c>
      <c r="N190" s="202" t="s">
        <v>42</v>
      </c>
      <c r="O190" s="72"/>
      <c r="P190" s="203">
        <f t="shared" si="21"/>
        <v>0</v>
      </c>
      <c r="Q190" s="203">
        <v>0</v>
      </c>
      <c r="R190" s="203">
        <f t="shared" si="22"/>
        <v>0</v>
      </c>
      <c r="S190" s="203">
        <v>0</v>
      </c>
      <c r="T190" s="204">
        <f t="shared" si="23"/>
        <v>0</v>
      </c>
      <c r="U190" s="35"/>
      <c r="V190" s="35"/>
      <c r="W190" s="35"/>
      <c r="X190" s="35"/>
      <c r="Y190" s="35"/>
      <c r="Z190" s="35"/>
      <c r="AA190" s="35"/>
      <c r="AB190" s="35"/>
      <c r="AC190" s="35"/>
      <c r="AD190" s="35"/>
      <c r="AE190" s="35"/>
      <c r="AR190" s="205" t="s">
        <v>218</v>
      </c>
      <c r="AT190" s="205" t="s">
        <v>214</v>
      </c>
      <c r="AU190" s="205" t="s">
        <v>87</v>
      </c>
      <c r="AY190" s="18" t="s">
        <v>209</v>
      </c>
      <c r="BE190" s="206">
        <f t="shared" si="24"/>
        <v>0</v>
      </c>
      <c r="BF190" s="206">
        <f t="shared" si="25"/>
        <v>0</v>
      </c>
      <c r="BG190" s="206">
        <f t="shared" si="26"/>
        <v>0</v>
      </c>
      <c r="BH190" s="206">
        <f t="shared" si="27"/>
        <v>0</v>
      </c>
      <c r="BI190" s="206">
        <f t="shared" si="28"/>
        <v>0</v>
      </c>
      <c r="BJ190" s="18" t="s">
        <v>85</v>
      </c>
      <c r="BK190" s="206">
        <f t="shared" si="29"/>
        <v>0</v>
      </c>
      <c r="BL190" s="18" t="s">
        <v>218</v>
      </c>
      <c r="BM190" s="205" t="s">
        <v>11119</v>
      </c>
    </row>
    <row r="191" spans="1:65" s="2" customFormat="1" ht="16.5" customHeight="1">
      <c r="A191" s="35"/>
      <c r="B191" s="36"/>
      <c r="C191" s="193" t="s">
        <v>478</v>
      </c>
      <c r="D191" s="193" t="s">
        <v>214</v>
      </c>
      <c r="E191" s="194" t="s">
        <v>11120</v>
      </c>
      <c r="F191" s="195" t="s">
        <v>11121</v>
      </c>
      <c r="G191" s="196" t="s">
        <v>2761</v>
      </c>
      <c r="H191" s="197">
        <v>228</v>
      </c>
      <c r="I191" s="198"/>
      <c r="J191" s="199">
        <f t="shared" si="20"/>
        <v>0</v>
      </c>
      <c r="K191" s="200"/>
      <c r="L191" s="40"/>
      <c r="M191" s="201" t="s">
        <v>1</v>
      </c>
      <c r="N191" s="202" t="s">
        <v>42</v>
      </c>
      <c r="O191" s="72"/>
      <c r="P191" s="203">
        <f t="shared" si="21"/>
        <v>0</v>
      </c>
      <c r="Q191" s="203">
        <v>0</v>
      </c>
      <c r="R191" s="203">
        <f t="shared" si="22"/>
        <v>0</v>
      </c>
      <c r="S191" s="203">
        <v>0</v>
      </c>
      <c r="T191" s="204">
        <f t="shared" si="23"/>
        <v>0</v>
      </c>
      <c r="U191" s="35"/>
      <c r="V191" s="35"/>
      <c r="W191" s="35"/>
      <c r="X191" s="35"/>
      <c r="Y191" s="35"/>
      <c r="Z191" s="35"/>
      <c r="AA191" s="35"/>
      <c r="AB191" s="35"/>
      <c r="AC191" s="35"/>
      <c r="AD191" s="35"/>
      <c r="AE191" s="35"/>
      <c r="AR191" s="205" t="s">
        <v>218</v>
      </c>
      <c r="AT191" s="205" t="s">
        <v>214</v>
      </c>
      <c r="AU191" s="205" t="s">
        <v>87</v>
      </c>
      <c r="AY191" s="18" t="s">
        <v>209</v>
      </c>
      <c r="BE191" s="206">
        <f t="shared" si="24"/>
        <v>0</v>
      </c>
      <c r="BF191" s="206">
        <f t="shared" si="25"/>
        <v>0</v>
      </c>
      <c r="BG191" s="206">
        <f t="shared" si="26"/>
        <v>0</v>
      </c>
      <c r="BH191" s="206">
        <f t="shared" si="27"/>
        <v>0</v>
      </c>
      <c r="BI191" s="206">
        <f t="shared" si="28"/>
        <v>0</v>
      </c>
      <c r="BJ191" s="18" t="s">
        <v>85</v>
      </c>
      <c r="BK191" s="206">
        <f t="shared" si="29"/>
        <v>0</v>
      </c>
      <c r="BL191" s="18" t="s">
        <v>218</v>
      </c>
      <c r="BM191" s="205" t="s">
        <v>11122</v>
      </c>
    </row>
    <row r="192" spans="1:65" s="2" customFormat="1" ht="16.5" customHeight="1">
      <c r="A192" s="35"/>
      <c r="B192" s="36"/>
      <c r="C192" s="193" t="s">
        <v>482</v>
      </c>
      <c r="D192" s="193" t="s">
        <v>214</v>
      </c>
      <c r="E192" s="194" t="s">
        <v>11123</v>
      </c>
      <c r="F192" s="195" t="s">
        <v>11124</v>
      </c>
      <c r="G192" s="196" t="s">
        <v>2761</v>
      </c>
      <c r="H192" s="197">
        <v>15</v>
      </c>
      <c r="I192" s="198"/>
      <c r="J192" s="199">
        <f t="shared" si="20"/>
        <v>0</v>
      </c>
      <c r="K192" s="200"/>
      <c r="L192" s="40"/>
      <c r="M192" s="201" t="s">
        <v>1</v>
      </c>
      <c r="N192" s="202" t="s">
        <v>42</v>
      </c>
      <c r="O192" s="72"/>
      <c r="P192" s="203">
        <f t="shared" si="21"/>
        <v>0</v>
      </c>
      <c r="Q192" s="203">
        <v>0</v>
      </c>
      <c r="R192" s="203">
        <f t="shared" si="22"/>
        <v>0</v>
      </c>
      <c r="S192" s="203">
        <v>0</v>
      </c>
      <c r="T192" s="204">
        <f t="shared" si="23"/>
        <v>0</v>
      </c>
      <c r="U192" s="35"/>
      <c r="V192" s="35"/>
      <c r="W192" s="35"/>
      <c r="X192" s="35"/>
      <c r="Y192" s="35"/>
      <c r="Z192" s="35"/>
      <c r="AA192" s="35"/>
      <c r="AB192" s="35"/>
      <c r="AC192" s="35"/>
      <c r="AD192" s="35"/>
      <c r="AE192" s="35"/>
      <c r="AR192" s="205" t="s">
        <v>218</v>
      </c>
      <c r="AT192" s="205" t="s">
        <v>214</v>
      </c>
      <c r="AU192" s="205" t="s">
        <v>87</v>
      </c>
      <c r="AY192" s="18" t="s">
        <v>209</v>
      </c>
      <c r="BE192" s="206">
        <f t="shared" si="24"/>
        <v>0</v>
      </c>
      <c r="BF192" s="206">
        <f t="shared" si="25"/>
        <v>0</v>
      </c>
      <c r="BG192" s="206">
        <f t="shared" si="26"/>
        <v>0</v>
      </c>
      <c r="BH192" s="206">
        <f t="shared" si="27"/>
        <v>0</v>
      </c>
      <c r="BI192" s="206">
        <f t="shared" si="28"/>
        <v>0</v>
      </c>
      <c r="BJ192" s="18" t="s">
        <v>85</v>
      </c>
      <c r="BK192" s="206">
        <f t="shared" si="29"/>
        <v>0</v>
      </c>
      <c r="BL192" s="18" t="s">
        <v>218</v>
      </c>
      <c r="BM192" s="205" t="s">
        <v>11125</v>
      </c>
    </row>
    <row r="193" spans="1:65" s="2" customFormat="1" ht="16.5" customHeight="1">
      <c r="A193" s="35"/>
      <c r="B193" s="36"/>
      <c r="C193" s="193" t="s">
        <v>486</v>
      </c>
      <c r="D193" s="193" t="s">
        <v>214</v>
      </c>
      <c r="E193" s="194" t="s">
        <v>11126</v>
      </c>
      <c r="F193" s="195" t="s">
        <v>11127</v>
      </c>
      <c r="G193" s="196" t="s">
        <v>2761</v>
      </c>
      <c r="H193" s="197">
        <v>119</v>
      </c>
      <c r="I193" s="198"/>
      <c r="J193" s="199">
        <f t="shared" si="20"/>
        <v>0</v>
      </c>
      <c r="K193" s="200"/>
      <c r="L193" s="40"/>
      <c r="M193" s="201" t="s">
        <v>1</v>
      </c>
      <c r="N193" s="202" t="s">
        <v>42</v>
      </c>
      <c r="O193" s="72"/>
      <c r="P193" s="203">
        <f t="shared" si="21"/>
        <v>0</v>
      </c>
      <c r="Q193" s="203">
        <v>0</v>
      </c>
      <c r="R193" s="203">
        <f t="shared" si="22"/>
        <v>0</v>
      </c>
      <c r="S193" s="203">
        <v>0</v>
      </c>
      <c r="T193" s="204">
        <f t="shared" si="23"/>
        <v>0</v>
      </c>
      <c r="U193" s="35"/>
      <c r="V193" s="35"/>
      <c r="W193" s="35"/>
      <c r="X193" s="35"/>
      <c r="Y193" s="35"/>
      <c r="Z193" s="35"/>
      <c r="AA193" s="35"/>
      <c r="AB193" s="35"/>
      <c r="AC193" s="35"/>
      <c r="AD193" s="35"/>
      <c r="AE193" s="35"/>
      <c r="AR193" s="205" t="s">
        <v>218</v>
      </c>
      <c r="AT193" s="205" t="s">
        <v>214</v>
      </c>
      <c r="AU193" s="205" t="s">
        <v>87</v>
      </c>
      <c r="AY193" s="18" t="s">
        <v>209</v>
      </c>
      <c r="BE193" s="206">
        <f t="shared" si="24"/>
        <v>0</v>
      </c>
      <c r="BF193" s="206">
        <f t="shared" si="25"/>
        <v>0</v>
      </c>
      <c r="BG193" s="206">
        <f t="shared" si="26"/>
        <v>0</v>
      </c>
      <c r="BH193" s="206">
        <f t="shared" si="27"/>
        <v>0</v>
      </c>
      <c r="BI193" s="206">
        <f t="shared" si="28"/>
        <v>0</v>
      </c>
      <c r="BJ193" s="18" t="s">
        <v>85</v>
      </c>
      <c r="BK193" s="206">
        <f t="shared" si="29"/>
        <v>0</v>
      </c>
      <c r="BL193" s="18" t="s">
        <v>218</v>
      </c>
      <c r="BM193" s="205" t="s">
        <v>11128</v>
      </c>
    </row>
    <row r="194" spans="1:65" s="2" customFormat="1" ht="16.5" customHeight="1">
      <c r="A194" s="35"/>
      <c r="B194" s="36"/>
      <c r="C194" s="193" t="s">
        <v>490</v>
      </c>
      <c r="D194" s="193" t="s">
        <v>214</v>
      </c>
      <c r="E194" s="194" t="s">
        <v>11129</v>
      </c>
      <c r="F194" s="195" t="s">
        <v>11130</v>
      </c>
      <c r="G194" s="196" t="s">
        <v>2761</v>
      </c>
      <c r="H194" s="197">
        <v>21</v>
      </c>
      <c r="I194" s="198"/>
      <c r="J194" s="199">
        <f t="shared" si="20"/>
        <v>0</v>
      </c>
      <c r="K194" s="200"/>
      <c r="L194" s="40"/>
      <c r="M194" s="201" t="s">
        <v>1</v>
      </c>
      <c r="N194" s="202" t="s">
        <v>42</v>
      </c>
      <c r="O194" s="72"/>
      <c r="P194" s="203">
        <f t="shared" si="21"/>
        <v>0</v>
      </c>
      <c r="Q194" s="203">
        <v>0</v>
      </c>
      <c r="R194" s="203">
        <f t="shared" si="22"/>
        <v>0</v>
      </c>
      <c r="S194" s="203">
        <v>0</v>
      </c>
      <c r="T194" s="204">
        <f t="shared" si="23"/>
        <v>0</v>
      </c>
      <c r="U194" s="35"/>
      <c r="V194" s="35"/>
      <c r="W194" s="35"/>
      <c r="X194" s="35"/>
      <c r="Y194" s="35"/>
      <c r="Z194" s="35"/>
      <c r="AA194" s="35"/>
      <c r="AB194" s="35"/>
      <c r="AC194" s="35"/>
      <c r="AD194" s="35"/>
      <c r="AE194" s="35"/>
      <c r="AR194" s="205" t="s">
        <v>218</v>
      </c>
      <c r="AT194" s="205" t="s">
        <v>214</v>
      </c>
      <c r="AU194" s="205" t="s">
        <v>87</v>
      </c>
      <c r="AY194" s="18" t="s">
        <v>209</v>
      </c>
      <c r="BE194" s="206">
        <f t="shared" si="24"/>
        <v>0</v>
      </c>
      <c r="BF194" s="206">
        <f t="shared" si="25"/>
        <v>0</v>
      </c>
      <c r="BG194" s="206">
        <f t="shared" si="26"/>
        <v>0</v>
      </c>
      <c r="BH194" s="206">
        <f t="shared" si="27"/>
        <v>0</v>
      </c>
      <c r="BI194" s="206">
        <f t="shared" si="28"/>
        <v>0</v>
      </c>
      <c r="BJ194" s="18" t="s">
        <v>85</v>
      </c>
      <c r="BK194" s="206">
        <f t="shared" si="29"/>
        <v>0</v>
      </c>
      <c r="BL194" s="18" t="s">
        <v>218</v>
      </c>
      <c r="BM194" s="205" t="s">
        <v>11131</v>
      </c>
    </row>
    <row r="195" spans="1:65" s="2" customFormat="1" ht="16.5" customHeight="1">
      <c r="A195" s="35"/>
      <c r="B195" s="36"/>
      <c r="C195" s="193" t="s">
        <v>496</v>
      </c>
      <c r="D195" s="193" t="s">
        <v>214</v>
      </c>
      <c r="E195" s="194" t="s">
        <v>11132</v>
      </c>
      <c r="F195" s="195" t="s">
        <v>11133</v>
      </c>
      <c r="G195" s="196" t="s">
        <v>2761</v>
      </c>
      <c r="H195" s="197">
        <v>3</v>
      </c>
      <c r="I195" s="198"/>
      <c r="J195" s="199">
        <f t="shared" si="20"/>
        <v>0</v>
      </c>
      <c r="K195" s="200"/>
      <c r="L195" s="40"/>
      <c r="M195" s="201" t="s">
        <v>1</v>
      </c>
      <c r="N195" s="202" t="s">
        <v>42</v>
      </c>
      <c r="O195" s="72"/>
      <c r="P195" s="203">
        <f t="shared" si="21"/>
        <v>0</v>
      </c>
      <c r="Q195" s="203">
        <v>0</v>
      </c>
      <c r="R195" s="203">
        <f t="shared" si="22"/>
        <v>0</v>
      </c>
      <c r="S195" s="203">
        <v>0</v>
      </c>
      <c r="T195" s="204">
        <f t="shared" si="23"/>
        <v>0</v>
      </c>
      <c r="U195" s="35"/>
      <c r="V195" s="35"/>
      <c r="W195" s="35"/>
      <c r="X195" s="35"/>
      <c r="Y195" s="35"/>
      <c r="Z195" s="35"/>
      <c r="AA195" s="35"/>
      <c r="AB195" s="35"/>
      <c r="AC195" s="35"/>
      <c r="AD195" s="35"/>
      <c r="AE195" s="35"/>
      <c r="AR195" s="205" t="s">
        <v>218</v>
      </c>
      <c r="AT195" s="205" t="s">
        <v>214</v>
      </c>
      <c r="AU195" s="205" t="s">
        <v>87</v>
      </c>
      <c r="AY195" s="18" t="s">
        <v>209</v>
      </c>
      <c r="BE195" s="206">
        <f t="shared" si="24"/>
        <v>0</v>
      </c>
      <c r="BF195" s="206">
        <f t="shared" si="25"/>
        <v>0</v>
      </c>
      <c r="BG195" s="206">
        <f t="shared" si="26"/>
        <v>0</v>
      </c>
      <c r="BH195" s="206">
        <f t="shared" si="27"/>
        <v>0</v>
      </c>
      <c r="BI195" s="206">
        <f t="shared" si="28"/>
        <v>0</v>
      </c>
      <c r="BJ195" s="18" t="s">
        <v>85</v>
      </c>
      <c r="BK195" s="206">
        <f t="shared" si="29"/>
        <v>0</v>
      </c>
      <c r="BL195" s="18" t="s">
        <v>218</v>
      </c>
      <c r="BM195" s="205" t="s">
        <v>11134</v>
      </c>
    </row>
    <row r="196" spans="1:65" s="2" customFormat="1" ht="16.5" customHeight="1">
      <c r="A196" s="35"/>
      <c r="B196" s="36"/>
      <c r="C196" s="193" t="s">
        <v>500</v>
      </c>
      <c r="D196" s="193" t="s">
        <v>214</v>
      </c>
      <c r="E196" s="194" t="s">
        <v>11135</v>
      </c>
      <c r="F196" s="195" t="s">
        <v>11136</v>
      </c>
      <c r="G196" s="196" t="s">
        <v>318</v>
      </c>
      <c r="H196" s="197">
        <v>2950</v>
      </c>
      <c r="I196" s="198"/>
      <c r="J196" s="199">
        <f t="shared" si="20"/>
        <v>0</v>
      </c>
      <c r="K196" s="200"/>
      <c r="L196" s="40"/>
      <c r="M196" s="201" t="s">
        <v>1</v>
      </c>
      <c r="N196" s="202" t="s">
        <v>42</v>
      </c>
      <c r="O196" s="72"/>
      <c r="P196" s="203">
        <f t="shared" si="21"/>
        <v>0</v>
      </c>
      <c r="Q196" s="203">
        <v>0</v>
      </c>
      <c r="R196" s="203">
        <f t="shared" si="22"/>
        <v>0</v>
      </c>
      <c r="S196" s="203">
        <v>0</v>
      </c>
      <c r="T196" s="204">
        <f t="shared" si="23"/>
        <v>0</v>
      </c>
      <c r="U196" s="35"/>
      <c r="V196" s="35"/>
      <c r="W196" s="35"/>
      <c r="X196" s="35"/>
      <c r="Y196" s="35"/>
      <c r="Z196" s="35"/>
      <c r="AA196" s="35"/>
      <c r="AB196" s="35"/>
      <c r="AC196" s="35"/>
      <c r="AD196" s="35"/>
      <c r="AE196" s="35"/>
      <c r="AR196" s="205" t="s">
        <v>218</v>
      </c>
      <c r="AT196" s="205" t="s">
        <v>214</v>
      </c>
      <c r="AU196" s="205" t="s">
        <v>87</v>
      </c>
      <c r="AY196" s="18" t="s">
        <v>209</v>
      </c>
      <c r="BE196" s="206">
        <f t="shared" si="24"/>
        <v>0</v>
      </c>
      <c r="BF196" s="206">
        <f t="shared" si="25"/>
        <v>0</v>
      </c>
      <c r="BG196" s="206">
        <f t="shared" si="26"/>
        <v>0</v>
      </c>
      <c r="BH196" s="206">
        <f t="shared" si="27"/>
        <v>0</v>
      </c>
      <c r="BI196" s="206">
        <f t="shared" si="28"/>
        <v>0</v>
      </c>
      <c r="BJ196" s="18" t="s">
        <v>85</v>
      </c>
      <c r="BK196" s="206">
        <f t="shared" si="29"/>
        <v>0</v>
      </c>
      <c r="BL196" s="18" t="s">
        <v>218</v>
      </c>
      <c r="BM196" s="205" t="s">
        <v>11137</v>
      </c>
    </row>
    <row r="197" spans="1:65" s="2" customFormat="1" ht="16.5" customHeight="1">
      <c r="A197" s="35"/>
      <c r="B197" s="36"/>
      <c r="C197" s="193" t="s">
        <v>504</v>
      </c>
      <c r="D197" s="193" t="s">
        <v>214</v>
      </c>
      <c r="E197" s="194" t="s">
        <v>11138</v>
      </c>
      <c r="F197" s="195" t="s">
        <v>11139</v>
      </c>
      <c r="G197" s="196" t="s">
        <v>318</v>
      </c>
      <c r="H197" s="197">
        <v>640</v>
      </c>
      <c r="I197" s="198"/>
      <c r="J197" s="199">
        <f t="shared" si="20"/>
        <v>0</v>
      </c>
      <c r="K197" s="200"/>
      <c r="L197" s="40"/>
      <c r="M197" s="201" t="s">
        <v>1</v>
      </c>
      <c r="N197" s="202" t="s">
        <v>42</v>
      </c>
      <c r="O197" s="72"/>
      <c r="P197" s="203">
        <f t="shared" si="21"/>
        <v>0</v>
      </c>
      <c r="Q197" s="203">
        <v>0</v>
      </c>
      <c r="R197" s="203">
        <f t="shared" si="22"/>
        <v>0</v>
      </c>
      <c r="S197" s="203">
        <v>0</v>
      </c>
      <c r="T197" s="204">
        <f t="shared" si="23"/>
        <v>0</v>
      </c>
      <c r="U197" s="35"/>
      <c r="V197" s="35"/>
      <c r="W197" s="35"/>
      <c r="X197" s="35"/>
      <c r="Y197" s="35"/>
      <c r="Z197" s="35"/>
      <c r="AA197" s="35"/>
      <c r="AB197" s="35"/>
      <c r="AC197" s="35"/>
      <c r="AD197" s="35"/>
      <c r="AE197" s="35"/>
      <c r="AR197" s="205" t="s">
        <v>218</v>
      </c>
      <c r="AT197" s="205" t="s">
        <v>214</v>
      </c>
      <c r="AU197" s="205" t="s">
        <v>87</v>
      </c>
      <c r="AY197" s="18" t="s">
        <v>209</v>
      </c>
      <c r="BE197" s="206">
        <f t="shared" si="24"/>
        <v>0</v>
      </c>
      <c r="BF197" s="206">
        <f t="shared" si="25"/>
        <v>0</v>
      </c>
      <c r="BG197" s="206">
        <f t="shared" si="26"/>
        <v>0</v>
      </c>
      <c r="BH197" s="206">
        <f t="shared" si="27"/>
        <v>0</v>
      </c>
      <c r="BI197" s="206">
        <f t="shared" si="28"/>
        <v>0</v>
      </c>
      <c r="BJ197" s="18" t="s">
        <v>85</v>
      </c>
      <c r="BK197" s="206">
        <f t="shared" si="29"/>
        <v>0</v>
      </c>
      <c r="BL197" s="18" t="s">
        <v>218</v>
      </c>
      <c r="BM197" s="205" t="s">
        <v>11140</v>
      </c>
    </row>
    <row r="198" spans="1:65" s="2" customFormat="1" ht="16.5" customHeight="1">
      <c r="A198" s="35"/>
      <c r="B198" s="36"/>
      <c r="C198" s="193" t="s">
        <v>510</v>
      </c>
      <c r="D198" s="193" t="s">
        <v>214</v>
      </c>
      <c r="E198" s="194" t="s">
        <v>11141</v>
      </c>
      <c r="F198" s="195" t="s">
        <v>11142</v>
      </c>
      <c r="G198" s="196" t="s">
        <v>318</v>
      </c>
      <c r="H198" s="197">
        <v>680</v>
      </c>
      <c r="I198" s="198"/>
      <c r="J198" s="199">
        <f t="shared" si="20"/>
        <v>0</v>
      </c>
      <c r="K198" s="200"/>
      <c r="L198" s="40"/>
      <c r="M198" s="201" t="s">
        <v>1</v>
      </c>
      <c r="N198" s="202" t="s">
        <v>42</v>
      </c>
      <c r="O198" s="72"/>
      <c r="P198" s="203">
        <f t="shared" si="21"/>
        <v>0</v>
      </c>
      <c r="Q198" s="203">
        <v>0</v>
      </c>
      <c r="R198" s="203">
        <f t="shared" si="22"/>
        <v>0</v>
      </c>
      <c r="S198" s="203">
        <v>0</v>
      </c>
      <c r="T198" s="204">
        <f t="shared" si="23"/>
        <v>0</v>
      </c>
      <c r="U198" s="35"/>
      <c r="V198" s="35"/>
      <c r="W198" s="35"/>
      <c r="X198" s="35"/>
      <c r="Y198" s="35"/>
      <c r="Z198" s="35"/>
      <c r="AA198" s="35"/>
      <c r="AB198" s="35"/>
      <c r="AC198" s="35"/>
      <c r="AD198" s="35"/>
      <c r="AE198" s="35"/>
      <c r="AR198" s="205" t="s">
        <v>218</v>
      </c>
      <c r="AT198" s="205" t="s">
        <v>214</v>
      </c>
      <c r="AU198" s="205" t="s">
        <v>87</v>
      </c>
      <c r="AY198" s="18" t="s">
        <v>209</v>
      </c>
      <c r="BE198" s="206">
        <f t="shared" si="24"/>
        <v>0</v>
      </c>
      <c r="BF198" s="206">
        <f t="shared" si="25"/>
        <v>0</v>
      </c>
      <c r="BG198" s="206">
        <f t="shared" si="26"/>
        <v>0</v>
      </c>
      <c r="BH198" s="206">
        <f t="shared" si="27"/>
        <v>0</v>
      </c>
      <c r="BI198" s="206">
        <f t="shared" si="28"/>
        <v>0</v>
      </c>
      <c r="BJ198" s="18" t="s">
        <v>85</v>
      </c>
      <c r="BK198" s="206">
        <f t="shared" si="29"/>
        <v>0</v>
      </c>
      <c r="BL198" s="18" t="s">
        <v>218</v>
      </c>
      <c r="BM198" s="205" t="s">
        <v>11143</v>
      </c>
    </row>
    <row r="199" spans="1:65" s="2" customFormat="1" ht="16.5" customHeight="1">
      <c r="A199" s="35"/>
      <c r="B199" s="36"/>
      <c r="C199" s="193" t="s">
        <v>514</v>
      </c>
      <c r="D199" s="193" t="s">
        <v>214</v>
      </c>
      <c r="E199" s="194" t="s">
        <v>11144</v>
      </c>
      <c r="F199" s="195" t="s">
        <v>11145</v>
      </c>
      <c r="G199" s="196" t="s">
        <v>2761</v>
      </c>
      <c r="H199" s="197">
        <v>468</v>
      </c>
      <c r="I199" s="198"/>
      <c r="J199" s="199">
        <f t="shared" si="20"/>
        <v>0</v>
      </c>
      <c r="K199" s="200"/>
      <c r="L199" s="40"/>
      <c r="M199" s="201" t="s">
        <v>1</v>
      </c>
      <c r="N199" s="202" t="s">
        <v>42</v>
      </c>
      <c r="O199" s="72"/>
      <c r="P199" s="203">
        <f t="shared" si="21"/>
        <v>0</v>
      </c>
      <c r="Q199" s="203">
        <v>0</v>
      </c>
      <c r="R199" s="203">
        <f t="shared" si="22"/>
        <v>0</v>
      </c>
      <c r="S199" s="203">
        <v>0</v>
      </c>
      <c r="T199" s="204">
        <f t="shared" si="23"/>
        <v>0</v>
      </c>
      <c r="U199" s="35"/>
      <c r="V199" s="35"/>
      <c r="W199" s="35"/>
      <c r="X199" s="35"/>
      <c r="Y199" s="35"/>
      <c r="Z199" s="35"/>
      <c r="AA199" s="35"/>
      <c r="AB199" s="35"/>
      <c r="AC199" s="35"/>
      <c r="AD199" s="35"/>
      <c r="AE199" s="35"/>
      <c r="AR199" s="205" t="s">
        <v>218</v>
      </c>
      <c r="AT199" s="205" t="s">
        <v>214</v>
      </c>
      <c r="AU199" s="205" t="s">
        <v>87</v>
      </c>
      <c r="AY199" s="18" t="s">
        <v>209</v>
      </c>
      <c r="BE199" s="206">
        <f t="shared" si="24"/>
        <v>0</v>
      </c>
      <c r="BF199" s="206">
        <f t="shared" si="25"/>
        <v>0</v>
      </c>
      <c r="BG199" s="206">
        <f t="shared" si="26"/>
        <v>0</v>
      </c>
      <c r="BH199" s="206">
        <f t="shared" si="27"/>
        <v>0</v>
      </c>
      <c r="BI199" s="206">
        <f t="shared" si="28"/>
        <v>0</v>
      </c>
      <c r="BJ199" s="18" t="s">
        <v>85</v>
      </c>
      <c r="BK199" s="206">
        <f t="shared" si="29"/>
        <v>0</v>
      </c>
      <c r="BL199" s="18" t="s">
        <v>218</v>
      </c>
      <c r="BM199" s="205" t="s">
        <v>11146</v>
      </c>
    </row>
    <row r="200" spans="1:65" s="2" customFormat="1" ht="21.75" customHeight="1">
      <c r="A200" s="35"/>
      <c r="B200" s="36"/>
      <c r="C200" s="193" t="s">
        <v>518</v>
      </c>
      <c r="D200" s="193" t="s">
        <v>214</v>
      </c>
      <c r="E200" s="194" t="s">
        <v>11147</v>
      </c>
      <c r="F200" s="195" t="s">
        <v>11148</v>
      </c>
      <c r="G200" s="196" t="s">
        <v>344</v>
      </c>
      <c r="H200" s="197">
        <v>26</v>
      </c>
      <c r="I200" s="198"/>
      <c r="J200" s="199">
        <f t="shared" si="20"/>
        <v>0</v>
      </c>
      <c r="K200" s="200"/>
      <c r="L200" s="40"/>
      <c r="M200" s="201" t="s">
        <v>1</v>
      </c>
      <c r="N200" s="202" t="s">
        <v>42</v>
      </c>
      <c r="O200" s="72"/>
      <c r="P200" s="203">
        <f t="shared" si="21"/>
        <v>0</v>
      </c>
      <c r="Q200" s="203">
        <v>0</v>
      </c>
      <c r="R200" s="203">
        <f t="shared" si="22"/>
        <v>0</v>
      </c>
      <c r="S200" s="203">
        <v>0</v>
      </c>
      <c r="T200" s="204">
        <f t="shared" si="23"/>
        <v>0</v>
      </c>
      <c r="U200" s="35"/>
      <c r="V200" s="35"/>
      <c r="W200" s="35"/>
      <c r="X200" s="35"/>
      <c r="Y200" s="35"/>
      <c r="Z200" s="35"/>
      <c r="AA200" s="35"/>
      <c r="AB200" s="35"/>
      <c r="AC200" s="35"/>
      <c r="AD200" s="35"/>
      <c r="AE200" s="35"/>
      <c r="AR200" s="205" t="s">
        <v>218</v>
      </c>
      <c r="AT200" s="205" t="s">
        <v>214</v>
      </c>
      <c r="AU200" s="205" t="s">
        <v>87</v>
      </c>
      <c r="AY200" s="18" t="s">
        <v>209</v>
      </c>
      <c r="BE200" s="206">
        <f t="shared" si="24"/>
        <v>0</v>
      </c>
      <c r="BF200" s="206">
        <f t="shared" si="25"/>
        <v>0</v>
      </c>
      <c r="BG200" s="206">
        <f t="shared" si="26"/>
        <v>0</v>
      </c>
      <c r="BH200" s="206">
        <f t="shared" si="27"/>
        <v>0</v>
      </c>
      <c r="BI200" s="206">
        <f t="shared" si="28"/>
        <v>0</v>
      </c>
      <c r="BJ200" s="18" t="s">
        <v>85</v>
      </c>
      <c r="BK200" s="206">
        <f t="shared" si="29"/>
        <v>0</v>
      </c>
      <c r="BL200" s="18" t="s">
        <v>218</v>
      </c>
      <c r="BM200" s="205" t="s">
        <v>11149</v>
      </c>
    </row>
    <row r="201" spans="1:65" s="2" customFormat="1" ht="16.5" customHeight="1">
      <c r="A201" s="35"/>
      <c r="B201" s="36"/>
      <c r="C201" s="193" t="s">
        <v>524</v>
      </c>
      <c r="D201" s="193" t="s">
        <v>214</v>
      </c>
      <c r="E201" s="194" t="s">
        <v>11022</v>
      </c>
      <c r="F201" s="195" t="s">
        <v>11023</v>
      </c>
      <c r="G201" s="196" t="s">
        <v>318</v>
      </c>
      <c r="H201" s="197">
        <v>985</v>
      </c>
      <c r="I201" s="198"/>
      <c r="J201" s="199">
        <f t="shared" si="20"/>
        <v>0</v>
      </c>
      <c r="K201" s="200"/>
      <c r="L201" s="40"/>
      <c r="M201" s="201" t="s">
        <v>1</v>
      </c>
      <c r="N201" s="202" t="s">
        <v>42</v>
      </c>
      <c r="O201" s="72"/>
      <c r="P201" s="203">
        <f t="shared" si="21"/>
        <v>0</v>
      </c>
      <c r="Q201" s="203">
        <v>0</v>
      </c>
      <c r="R201" s="203">
        <f t="shared" si="22"/>
        <v>0</v>
      </c>
      <c r="S201" s="203">
        <v>0</v>
      </c>
      <c r="T201" s="204">
        <f t="shared" si="23"/>
        <v>0</v>
      </c>
      <c r="U201" s="35"/>
      <c r="V201" s="35"/>
      <c r="W201" s="35"/>
      <c r="X201" s="35"/>
      <c r="Y201" s="35"/>
      <c r="Z201" s="35"/>
      <c r="AA201" s="35"/>
      <c r="AB201" s="35"/>
      <c r="AC201" s="35"/>
      <c r="AD201" s="35"/>
      <c r="AE201" s="35"/>
      <c r="AR201" s="205" t="s">
        <v>218</v>
      </c>
      <c r="AT201" s="205" t="s">
        <v>214</v>
      </c>
      <c r="AU201" s="205" t="s">
        <v>87</v>
      </c>
      <c r="AY201" s="18" t="s">
        <v>209</v>
      </c>
      <c r="BE201" s="206">
        <f t="shared" si="24"/>
        <v>0</v>
      </c>
      <c r="BF201" s="206">
        <f t="shared" si="25"/>
        <v>0</v>
      </c>
      <c r="BG201" s="206">
        <f t="shared" si="26"/>
        <v>0</v>
      </c>
      <c r="BH201" s="206">
        <f t="shared" si="27"/>
        <v>0</v>
      </c>
      <c r="BI201" s="206">
        <f t="shared" si="28"/>
        <v>0</v>
      </c>
      <c r="BJ201" s="18" t="s">
        <v>85</v>
      </c>
      <c r="BK201" s="206">
        <f t="shared" si="29"/>
        <v>0</v>
      </c>
      <c r="BL201" s="18" t="s">
        <v>218</v>
      </c>
      <c r="BM201" s="205" t="s">
        <v>11150</v>
      </c>
    </row>
    <row r="202" spans="1:65" s="2" customFormat="1" ht="16.5" customHeight="1">
      <c r="A202" s="35"/>
      <c r="B202" s="36"/>
      <c r="C202" s="193" t="s">
        <v>530</v>
      </c>
      <c r="D202" s="193" t="s">
        <v>214</v>
      </c>
      <c r="E202" s="194" t="s">
        <v>11067</v>
      </c>
      <c r="F202" s="195" t="s">
        <v>11068</v>
      </c>
      <c r="G202" s="196" t="s">
        <v>2761</v>
      </c>
      <c r="H202" s="197">
        <v>3735</v>
      </c>
      <c r="I202" s="198"/>
      <c r="J202" s="199">
        <f t="shared" si="20"/>
        <v>0</v>
      </c>
      <c r="K202" s="200"/>
      <c r="L202" s="40"/>
      <c r="M202" s="201" t="s">
        <v>1</v>
      </c>
      <c r="N202" s="202" t="s">
        <v>42</v>
      </c>
      <c r="O202" s="72"/>
      <c r="P202" s="203">
        <f t="shared" si="21"/>
        <v>0</v>
      </c>
      <c r="Q202" s="203">
        <v>0</v>
      </c>
      <c r="R202" s="203">
        <f t="shared" si="22"/>
        <v>0</v>
      </c>
      <c r="S202" s="203">
        <v>0</v>
      </c>
      <c r="T202" s="204">
        <f t="shared" si="23"/>
        <v>0</v>
      </c>
      <c r="U202" s="35"/>
      <c r="V202" s="35"/>
      <c r="W202" s="35"/>
      <c r="X202" s="35"/>
      <c r="Y202" s="35"/>
      <c r="Z202" s="35"/>
      <c r="AA202" s="35"/>
      <c r="AB202" s="35"/>
      <c r="AC202" s="35"/>
      <c r="AD202" s="35"/>
      <c r="AE202" s="35"/>
      <c r="AR202" s="205" t="s">
        <v>218</v>
      </c>
      <c r="AT202" s="205" t="s">
        <v>214</v>
      </c>
      <c r="AU202" s="205" t="s">
        <v>87</v>
      </c>
      <c r="AY202" s="18" t="s">
        <v>209</v>
      </c>
      <c r="BE202" s="206">
        <f t="shared" si="24"/>
        <v>0</v>
      </c>
      <c r="BF202" s="206">
        <f t="shared" si="25"/>
        <v>0</v>
      </c>
      <c r="BG202" s="206">
        <f t="shared" si="26"/>
        <v>0</v>
      </c>
      <c r="BH202" s="206">
        <f t="shared" si="27"/>
        <v>0</v>
      </c>
      <c r="BI202" s="206">
        <f t="shared" si="28"/>
        <v>0</v>
      </c>
      <c r="BJ202" s="18" t="s">
        <v>85</v>
      </c>
      <c r="BK202" s="206">
        <f t="shared" si="29"/>
        <v>0</v>
      </c>
      <c r="BL202" s="18" t="s">
        <v>218</v>
      </c>
      <c r="BM202" s="205" t="s">
        <v>11151</v>
      </c>
    </row>
    <row r="203" spans="1:65" s="2" customFormat="1" ht="16.5" customHeight="1">
      <c r="A203" s="35"/>
      <c r="B203" s="36"/>
      <c r="C203" s="193" t="s">
        <v>536</v>
      </c>
      <c r="D203" s="193" t="s">
        <v>214</v>
      </c>
      <c r="E203" s="194" t="s">
        <v>11152</v>
      </c>
      <c r="F203" s="195" t="s">
        <v>11029</v>
      </c>
      <c r="G203" s="196" t="s">
        <v>8823</v>
      </c>
      <c r="H203" s="197">
        <v>1</v>
      </c>
      <c r="I203" s="198"/>
      <c r="J203" s="199">
        <f t="shared" si="20"/>
        <v>0</v>
      </c>
      <c r="K203" s="200"/>
      <c r="L203" s="40"/>
      <c r="M203" s="201" t="s">
        <v>1</v>
      </c>
      <c r="N203" s="202" t="s">
        <v>42</v>
      </c>
      <c r="O203" s="72"/>
      <c r="P203" s="203">
        <f t="shared" si="21"/>
        <v>0</v>
      </c>
      <c r="Q203" s="203">
        <v>0</v>
      </c>
      <c r="R203" s="203">
        <f t="shared" si="22"/>
        <v>0</v>
      </c>
      <c r="S203" s="203">
        <v>0</v>
      </c>
      <c r="T203" s="204">
        <f t="shared" si="23"/>
        <v>0</v>
      </c>
      <c r="U203" s="35"/>
      <c r="V203" s="35"/>
      <c r="W203" s="35"/>
      <c r="X203" s="35"/>
      <c r="Y203" s="35"/>
      <c r="Z203" s="35"/>
      <c r="AA203" s="35"/>
      <c r="AB203" s="35"/>
      <c r="AC203" s="35"/>
      <c r="AD203" s="35"/>
      <c r="AE203" s="35"/>
      <c r="AR203" s="205" t="s">
        <v>218</v>
      </c>
      <c r="AT203" s="205" t="s">
        <v>214</v>
      </c>
      <c r="AU203" s="205" t="s">
        <v>87</v>
      </c>
      <c r="AY203" s="18" t="s">
        <v>209</v>
      </c>
      <c r="BE203" s="206">
        <f t="shared" si="24"/>
        <v>0</v>
      </c>
      <c r="BF203" s="206">
        <f t="shared" si="25"/>
        <v>0</v>
      </c>
      <c r="BG203" s="206">
        <f t="shared" si="26"/>
        <v>0</v>
      </c>
      <c r="BH203" s="206">
        <f t="shared" si="27"/>
        <v>0</v>
      </c>
      <c r="BI203" s="206">
        <f t="shared" si="28"/>
        <v>0</v>
      </c>
      <c r="BJ203" s="18" t="s">
        <v>85</v>
      </c>
      <c r="BK203" s="206">
        <f t="shared" si="29"/>
        <v>0</v>
      </c>
      <c r="BL203" s="18" t="s">
        <v>218</v>
      </c>
      <c r="BM203" s="205" t="s">
        <v>11153</v>
      </c>
    </row>
    <row r="204" spans="1:65" s="2" customFormat="1" ht="16.5" customHeight="1">
      <c r="A204" s="35"/>
      <c r="B204" s="36"/>
      <c r="C204" s="193" t="s">
        <v>922</v>
      </c>
      <c r="D204" s="193" t="s">
        <v>214</v>
      </c>
      <c r="E204" s="194" t="s">
        <v>11154</v>
      </c>
      <c r="F204" s="195" t="s">
        <v>11032</v>
      </c>
      <c r="G204" s="196" t="s">
        <v>8823</v>
      </c>
      <c r="H204" s="197">
        <v>1</v>
      </c>
      <c r="I204" s="198"/>
      <c r="J204" s="199">
        <f t="shared" si="20"/>
        <v>0</v>
      </c>
      <c r="K204" s="200"/>
      <c r="L204" s="40"/>
      <c r="M204" s="201" t="s">
        <v>1</v>
      </c>
      <c r="N204" s="202" t="s">
        <v>42</v>
      </c>
      <c r="O204" s="72"/>
      <c r="P204" s="203">
        <f t="shared" si="21"/>
        <v>0</v>
      </c>
      <c r="Q204" s="203">
        <v>0</v>
      </c>
      <c r="R204" s="203">
        <f t="shared" si="22"/>
        <v>0</v>
      </c>
      <c r="S204" s="203">
        <v>0</v>
      </c>
      <c r="T204" s="204">
        <f t="shared" si="23"/>
        <v>0</v>
      </c>
      <c r="U204" s="35"/>
      <c r="V204" s="35"/>
      <c r="W204" s="35"/>
      <c r="X204" s="35"/>
      <c r="Y204" s="35"/>
      <c r="Z204" s="35"/>
      <c r="AA204" s="35"/>
      <c r="AB204" s="35"/>
      <c r="AC204" s="35"/>
      <c r="AD204" s="35"/>
      <c r="AE204" s="35"/>
      <c r="AR204" s="205" t="s">
        <v>218</v>
      </c>
      <c r="AT204" s="205" t="s">
        <v>214</v>
      </c>
      <c r="AU204" s="205" t="s">
        <v>87</v>
      </c>
      <c r="AY204" s="18" t="s">
        <v>209</v>
      </c>
      <c r="BE204" s="206">
        <f t="shared" si="24"/>
        <v>0</v>
      </c>
      <c r="BF204" s="206">
        <f t="shared" si="25"/>
        <v>0</v>
      </c>
      <c r="BG204" s="206">
        <f t="shared" si="26"/>
        <v>0</v>
      </c>
      <c r="BH204" s="206">
        <f t="shared" si="27"/>
        <v>0</v>
      </c>
      <c r="BI204" s="206">
        <f t="shared" si="28"/>
        <v>0</v>
      </c>
      <c r="BJ204" s="18" t="s">
        <v>85</v>
      </c>
      <c r="BK204" s="206">
        <f t="shared" si="29"/>
        <v>0</v>
      </c>
      <c r="BL204" s="18" t="s">
        <v>218</v>
      </c>
      <c r="BM204" s="205" t="s">
        <v>11155</v>
      </c>
    </row>
    <row r="205" spans="1:65" s="2" customFormat="1" ht="16.5" customHeight="1">
      <c r="A205" s="35"/>
      <c r="B205" s="36"/>
      <c r="C205" s="193" t="s">
        <v>928</v>
      </c>
      <c r="D205" s="193" t="s">
        <v>214</v>
      </c>
      <c r="E205" s="194" t="s">
        <v>11156</v>
      </c>
      <c r="F205" s="195" t="s">
        <v>1091</v>
      </c>
      <c r="G205" s="196" t="s">
        <v>7332</v>
      </c>
      <c r="H205" s="274"/>
      <c r="I205" s="198"/>
      <c r="J205" s="199">
        <f t="shared" si="20"/>
        <v>0</v>
      </c>
      <c r="K205" s="200"/>
      <c r="L205" s="40"/>
      <c r="M205" s="201" t="s">
        <v>1</v>
      </c>
      <c r="N205" s="202" t="s">
        <v>42</v>
      </c>
      <c r="O205" s="72"/>
      <c r="P205" s="203">
        <f t="shared" si="21"/>
        <v>0</v>
      </c>
      <c r="Q205" s="203">
        <v>0</v>
      </c>
      <c r="R205" s="203">
        <f t="shared" si="22"/>
        <v>0</v>
      </c>
      <c r="S205" s="203">
        <v>0</v>
      </c>
      <c r="T205" s="204">
        <f t="shared" si="23"/>
        <v>0</v>
      </c>
      <c r="U205" s="35"/>
      <c r="V205" s="35"/>
      <c r="W205" s="35"/>
      <c r="X205" s="35"/>
      <c r="Y205" s="35"/>
      <c r="Z205" s="35"/>
      <c r="AA205" s="35"/>
      <c r="AB205" s="35"/>
      <c r="AC205" s="35"/>
      <c r="AD205" s="35"/>
      <c r="AE205" s="35"/>
      <c r="AR205" s="205" t="s">
        <v>218</v>
      </c>
      <c r="AT205" s="205" t="s">
        <v>214</v>
      </c>
      <c r="AU205" s="205" t="s">
        <v>87</v>
      </c>
      <c r="AY205" s="18" t="s">
        <v>209</v>
      </c>
      <c r="BE205" s="206">
        <f t="shared" si="24"/>
        <v>0</v>
      </c>
      <c r="BF205" s="206">
        <f t="shared" si="25"/>
        <v>0</v>
      </c>
      <c r="BG205" s="206">
        <f t="shared" si="26"/>
        <v>0</v>
      </c>
      <c r="BH205" s="206">
        <f t="shared" si="27"/>
        <v>0</v>
      </c>
      <c r="BI205" s="206">
        <f t="shared" si="28"/>
        <v>0</v>
      </c>
      <c r="BJ205" s="18" t="s">
        <v>85</v>
      </c>
      <c r="BK205" s="206">
        <f t="shared" si="29"/>
        <v>0</v>
      </c>
      <c r="BL205" s="18" t="s">
        <v>218</v>
      </c>
      <c r="BM205" s="205" t="s">
        <v>11157</v>
      </c>
    </row>
    <row r="206" spans="1:65" s="12" customFormat="1" ht="22.9" customHeight="1">
      <c r="B206" s="177"/>
      <c r="C206" s="178"/>
      <c r="D206" s="179" t="s">
        <v>76</v>
      </c>
      <c r="E206" s="191" t="s">
        <v>9366</v>
      </c>
      <c r="F206" s="191" t="s">
        <v>11158</v>
      </c>
      <c r="G206" s="178"/>
      <c r="H206" s="178"/>
      <c r="I206" s="181"/>
      <c r="J206" s="192">
        <f>BK206</f>
        <v>0</v>
      </c>
      <c r="K206" s="178"/>
      <c r="L206" s="183"/>
      <c r="M206" s="184"/>
      <c r="N206" s="185"/>
      <c r="O206" s="185"/>
      <c r="P206" s="186">
        <f>SUM(P207:P241)</f>
        <v>0</v>
      </c>
      <c r="Q206" s="185"/>
      <c r="R206" s="186">
        <f>SUM(R207:R241)</f>
        <v>0</v>
      </c>
      <c r="S206" s="185"/>
      <c r="T206" s="187">
        <f>SUM(T207:T241)</f>
        <v>0</v>
      </c>
      <c r="AR206" s="188" t="s">
        <v>85</v>
      </c>
      <c r="AT206" s="189" t="s">
        <v>76</v>
      </c>
      <c r="AU206" s="189" t="s">
        <v>85</v>
      </c>
      <c r="AY206" s="188" t="s">
        <v>209</v>
      </c>
      <c r="BK206" s="190">
        <f>SUM(BK207:BK241)</f>
        <v>0</v>
      </c>
    </row>
    <row r="207" spans="1:65" s="2" customFormat="1" ht="16.5" customHeight="1">
      <c r="A207" s="35"/>
      <c r="B207" s="36"/>
      <c r="C207" s="193" t="s">
        <v>951</v>
      </c>
      <c r="D207" s="193" t="s">
        <v>214</v>
      </c>
      <c r="E207" s="194" t="s">
        <v>11159</v>
      </c>
      <c r="F207" s="195" t="s">
        <v>11160</v>
      </c>
      <c r="G207" s="196" t="s">
        <v>2761</v>
      </c>
      <c r="H207" s="197">
        <v>6</v>
      </c>
      <c r="I207" s="198"/>
      <c r="J207" s="199">
        <f t="shared" ref="J207:J241" si="30">ROUND(I207*H207,2)</f>
        <v>0</v>
      </c>
      <c r="K207" s="200"/>
      <c r="L207" s="40"/>
      <c r="M207" s="201" t="s">
        <v>1</v>
      </c>
      <c r="N207" s="202" t="s">
        <v>42</v>
      </c>
      <c r="O207" s="72"/>
      <c r="P207" s="203">
        <f t="shared" ref="P207:P241" si="31">O207*H207</f>
        <v>0</v>
      </c>
      <c r="Q207" s="203">
        <v>0</v>
      </c>
      <c r="R207" s="203">
        <f t="shared" ref="R207:R241" si="32">Q207*H207</f>
        <v>0</v>
      </c>
      <c r="S207" s="203">
        <v>0</v>
      </c>
      <c r="T207" s="204">
        <f t="shared" ref="T207:T241" si="33">S207*H207</f>
        <v>0</v>
      </c>
      <c r="U207" s="35"/>
      <c r="V207" s="35"/>
      <c r="W207" s="35"/>
      <c r="X207" s="35"/>
      <c r="Y207" s="35"/>
      <c r="Z207" s="35"/>
      <c r="AA207" s="35"/>
      <c r="AB207" s="35"/>
      <c r="AC207" s="35"/>
      <c r="AD207" s="35"/>
      <c r="AE207" s="35"/>
      <c r="AR207" s="205" t="s">
        <v>218</v>
      </c>
      <c r="AT207" s="205" t="s">
        <v>214</v>
      </c>
      <c r="AU207" s="205" t="s">
        <v>87</v>
      </c>
      <c r="AY207" s="18" t="s">
        <v>209</v>
      </c>
      <c r="BE207" s="206">
        <f t="shared" ref="BE207:BE241" si="34">IF(N207="základní",J207,0)</f>
        <v>0</v>
      </c>
      <c r="BF207" s="206">
        <f t="shared" ref="BF207:BF241" si="35">IF(N207="snížená",J207,0)</f>
        <v>0</v>
      </c>
      <c r="BG207" s="206">
        <f t="shared" ref="BG207:BG241" si="36">IF(N207="zákl. přenesená",J207,0)</f>
        <v>0</v>
      </c>
      <c r="BH207" s="206">
        <f t="shared" ref="BH207:BH241" si="37">IF(N207="sníž. přenesená",J207,0)</f>
        <v>0</v>
      </c>
      <c r="BI207" s="206">
        <f t="shared" ref="BI207:BI241" si="38">IF(N207="nulová",J207,0)</f>
        <v>0</v>
      </c>
      <c r="BJ207" s="18" t="s">
        <v>85</v>
      </c>
      <c r="BK207" s="206">
        <f t="shared" ref="BK207:BK241" si="39">ROUND(I207*H207,2)</f>
        <v>0</v>
      </c>
      <c r="BL207" s="18" t="s">
        <v>218</v>
      </c>
      <c r="BM207" s="205" t="s">
        <v>11161</v>
      </c>
    </row>
    <row r="208" spans="1:65" s="2" customFormat="1" ht="16.5" customHeight="1">
      <c r="A208" s="35"/>
      <c r="B208" s="36"/>
      <c r="C208" s="193" t="s">
        <v>955</v>
      </c>
      <c r="D208" s="193" t="s">
        <v>214</v>
      </c>
      <c r="E208" s="194" t="s">
        <v>11162</v>
      </c>
      <c r="F208" s="195" t="s">
        <v>11163</v>
      </c>
      <c r="G208" s="196" t="s">
        <v>2761</v>
      </c>
      <c r="H208" s="197">
        <v>6</v>
      </c>
      <c r="I208" s="198"/>
      <c r="J208" s="199">
        <f t="shared" si="30"/>
        <v>0</v>
      </c>
      <c r="K208" s="200"/>
      <c r="L208" s="40"/>
      <c r="M208" s="201" t="s">
        <v>1</v>
      </c>
      <c r="N208" s="202" t="s">
        <v>42</v>
      </c>
      <c r="O208" s="72"/>
      <c r="P208" s="203">
        <f t="shared" si="31"/>
        <v>0</v>
      </c>
      <c r="Q208" s="203">
        <v>0</v>
      </c>
      <c r="R208" s="203">
        <f t="shared" si="32"/>
        <v>0</v>
      </c>
      <c r="S208" s="203">
        <v>0</v>
      </c>
      <c r="T208" s="204">
        <f t="shared" si="33"/>
        <v>0</v>
      </c>
      <c r="U208" s="35"/>
      <c r="V208" s="35"/>
      <c r="W208" s="35"/>
      <c r="X208" s="35"/>
      <c r="Y208" s="35"/>
      <c r="Z208" s="35"/>
      <c r="AA208" s="35"/>
      <c r="AB208" s="35"/>
      <c r="AC208" s="35"/>
      <c r="AD208" s="35"/>
      <c r="AE208" s="35"/>
      <c r="AR208" s="205" t="s">
        <v>218</v>
      </c>
      <c r="AT208" s="205" t="s">
        <v>214</v>
      </c>
      <c r="AU208" s="205" t="s">
        <v>87</v>
      </c>
      <c r="AY208" s="18" t="s">
        <v>209</v>
      </c>
      <c r="BE208" s="206">
        <f t="shared" si="34"/>
        <v>0</v>
      </c>
      <c r="BF208" s="206">
        <f t="shared" si="35"/>
        <v>0</v>
      </c>
      <c r="BG208" s="206">
        <f t="shared" si="36"/>
        <v>0</v>
      </c>
      <c r="BH208" s="206">
        <f t="shared" si="37"/>
        <v>0</v>
      </c>
      <c r="BI208" s="206">
        <f t="shared" si="38"/>
        <v>0</v>
      </c>
      <c r="BJ208" s="18" t="s">
        <v>85</v>
      </c>
      <c r="BK208" s="206">
        <f t="shared" si="39"/>
        <v>0</v>
      </c>
      <c r="BL208" s="18" t="s">
        <v>218</v>
      </c>
      <c r="BM208" s="205" t="s">
        <v>11164</v>
      </c>
    </row>
    <row r="209" spans="1:65" s="2" customFormat="1" ht="16.5" customHeight="1">
      <c r="A209" s="35"/>
      <c r="B209" s="36"/>
      <c r="C209" s="193" t="s">
        <v>957</v>
      </c>
      <c r="D209" s="193" t="s">
        <v>214</v>
      </c>
      <c r="E209" s="194" t="s">
        <v>11165</v>
      </c>
      <c r="F209" s="195" t="s">
        <v>11166</v>
      </c>
      <c r="G209" s="196" t="s">
        <v>2761</v>
      </c>
      <c r="H209" s="197">
        <v>6</v>
      </c>
      <c r="I209" s="198"/>
      <c r="J209" s="199">
        <f t="shared" si="30"/>
        <v>0</v>
      </c>
      <c r="K209" s="200"/>
      <c r="L209" s="40"/>
      <c r="M209" s="201" t="s">
        <v>1</v>
      </c>
      <c r="N209" s="202" t="s">
        <v>42</v>
      </c>
      <c r="O209" s="72"/>
      <c r="P209" s="203">
        <f t="shared" si="31"/>
        <v>0</v>
      </c>
      <c r="Q209" s="203">
        <v>0</v>
      </c>
      <c r="R209" s="203">
        <f t="shared" si="32"/>
        <v>0</v>
      </c>
      <c r="S209" s="203">
        <v>0</v>
      </c>
      <c r="T209" s="204">
        <f t="shared" si="33"/>
        <v>0</v>
      </c>
      <c r="U209" s="35"/>
      <c r="V209" s="35"/>
      <c r="W209" s="35"/>
      <c r="X209" s="35"/>
      <c r="Y209" s="35"/>
      <c r="Z209" s="35"/>
      <c r="AA209" s="35"/>
      <c r="AB209" s="35"/>
      <c r="AC209" s="35"/>
      <c r="AD209" s="35"/>
      <c r="AE209" s="35"/>
      <c r="AR209" s="205" t="s">
        <v>218</v>
      </c>
      <c r="AT209" s="205" t="s">
        <v>214</v>
      </c>
      <c r="AU209" s="205" t="s">
        <v>87</v>
      </c>
      <c r="AY209" s="18" t="s">
        <v>209</v>
      </c>
      <c r="BE209" s="206">
        <f t="shared" si="34"/>
        <v>0</v>
      </c>
      <c r="BF209" s="206">
        <f t="shared" si="35"/>
        <v>0</v>
      </c>
      <c r="BG209" s="206">
        <f t="shared" si="36"/>
        <v>0</v>
      </c>
      <c r="BH209" s="206">
        <f t="shared" si="37"/>
        <v>0</v>
      </c>
      <c r="BI209" s="206">
        <f t="shared" si="38"/>
        <v>0</v>
      </c>
      <c r="BJ209" s="18" t="s">
        <v>85</v>
      </c>
      <c r="BK209" s="206">
        <f t="shared" si="39"/>
        <v>0</v>
      </c>
      <c r="BL209" s="18" t="s">
        <v>218</v>
      </c>
      <c r="BM209" s="205" t="s">
        <v>11167</v>
      </c>
    </row>
    <row r="210" spans="1:65" s="2" customFormat="1" ht="16.5" customHeight="1">
      <c r="A210" s="35"/>
      <c r="B210" s="36"/>
      <c r="C210" s="193" t="s">
        <v>963</v>
      </c>
      <c r="D210" s="193" t="s">
        <v>214</v>
      </c>
      <c r="E210" s="194" t="s">
        <v>11168</v>
      </c>
      <c r="F210" s="195" t="s">
        <v>11169</v>
      </c>
      <c r="G210" s="196" t="s">
        <v>2761</v>
      </c>
      <c r="H210" s="197">
        <v>6</v>
      </c>
      <c r="I210" s="198"/>
      <c r="J210" s="199">
        <f t="shared" si="30"/>
        <v>0</v>
      </c>
      <c r="K210" s="200"/>
      <c r="L210" s="40"/>
      <c r="M210" s="201" t="s">
        <v>1</v>
      </c>
      <c r="N210" s="202" t="s">
        <v>42</v>
      </c>
      <c r="O210" s="72"/>
      <c r="P210" s="203">
        <f t="shared" si="31"/>
        <v>0</v>
      </c>
      <c r="Q210" s="203">
        <v>0</v>
      </c>
      <c r="R210" s="203">
        <f t="shared" si="32"/>
        <v>0</v>
      </c>
      <c r="S210" s="203">
        <v>0</v>
      </c>
      <c r="T210" s="204">
        <f t="shared" si="33"/>
        <v>0</v>
      </c>
      <c r="U210" s="35"/>
      <c r="V210" s="35"/>
      <c r="W210" s="35"/>
      <c r="X210" s="35"/>
      <c r="Y210" s="35"/>
      <c r="Z210" s="35"/>
      <c r="AA210" s="35"/>
      <c r="AB210" s="35"/>
      <c r="AC210" s="35"/>
      <c r="AD210" s="35"/>
      <c r="AE210" s="35"/>
      <c r="AR210" s="205" t="s">
        <v>218</v>
      </c>
      <c r="AT210" s="205" t="s">
        <v>214</v>
      </c>
      <c r="AU210" s="205" t="s">
        <v>87</v>
      </c>
      <c r="AY210" s="18" t="s">
        <v>209</v>
      </c>
      <c r="BE210" s="206">
        <f t="shared" si="34"/>
        <v>0</v>
      </c>
      <c r="BF210" s="206">
        <f t="shared" si="35"/>
        <v>0</v>
      </c>
      <c r="BG210" s="206">
        <f t="shared" si="36"/>
        <v>0</v>
      </c>
      <c r="BH210" s="206">
        <f t="shared" si="37"/>
        <v>0</v>
      </c>
      <c r="BI210" s="206">
        <f t="shared" si="38"/>
        <v>0</v>
      </c>
      <c r="BJ210" s="18" t="s">
        <v>85</v>
      </c>
      <c r="BK210" s="206">
        <f t="shared" si="39"/>
        <v>0</v>
      </c>
      <c r="BL210" s="18" t="s">
        <v>218</v>
      </c>
      <c r="BM210" s="205" t="s">
        <v>11170</v>
      </c>
    </row>
    <row r="211" spans="1:65" s="2" customFormat="1" ht="16.5" customHeight="1">
      <c r="A211" s="35"/>
      <c r="B211" s="36"/>
      <c r="C211" s="193" t="s">
        <v>965</v>
      </c>
      <c r="D211" s="193" t="s">
        <v>214</v>
      </c>
      <c r="E211" s="194" t="s">
        <v>11171</v>
      </c>
      <c r="F211" s="195" t="s">
        <v>11172</v>
      </c>
      <c r="G211" s="196" t="s">
        <v>2761</v>
      </c>
      <c r="H211" s="197">
        <v>6</v>
      </c>
      <c r="I211" s="198"/>
      <c r="J211" s="199">
        <f t="shared" si="30"/>
        <v>0</v>
      </c>
      <c r="K211" s="200"/>
      <c r="L211" s="40"/>
      <c r="M211" s="201" t="s">
        <v>1</v>
      </c>
      <c r="N211" s="202" t="s">
        <v>42</v>
      </c>
      <c r="O211" s="72"/>
      <c r="P211" s="203">
        <f t="shared" si="31"/>
        <v>0</v>
      </c>
      <c r="Q211" s="203">
        <v>0</v>
      </c>
      <c r="R211" s="203">
        <f t="shared" si="32"/>
        <v>0</v>
      </c>
      <c r="S211" s="203">
        <v>0</v>
      </c>
      <c r="T211" s="204">
        <f t="shared" si="33"/>
        <v>0</v>
      </c>
      <c r="U211" s="35"/>
      <c r="V211" s="35"/>
      <c r="W211" s="35"/>
      <c r="X211" s="35"/>
      <c r="Y211" s="35"/>
      <c r="Z211" s="35"/>
      <c r="AA211" s="35"/>
      <c r="AB211" s="35"/>
      <c r="AC211" s="35"/>
      <c r="AD211" s="35"/>
      <c r="AE211" s="35"/>
      <c r="AR211" s="205" t="s">
        <v>218</v>
      </c>
      <c r="AT211" s="205" t="s">
        <v>214</v>
      </c>
      <c r="AU211" s="205" t="s">
        <v>87</v>
      </c>
      <c r="AY211" s="18" t="s">
        <v>209</v>
      </c>
      <c r="BE211" s="206">
        <f t="shared" si="34"/>
        <v>0</v>
      </c>
      <c r="BF211" s="206">
        <f t="shared" si="35"/>
        <v>0</v>
      </c>
      <c r="BG211" s="206">
        <f t="shared" si="36"/>
        <v>0</v>
      </c>
      <c r="BH211" s="206">
        <f t="shared" si="37"/>
        <v>0</v>
      </c>
      <c r="BI211" s="206">
        <f t="shared" si="38"/>
        <v>0</v>
      </c>
      <c r="BJ211" s="18" t="s">
        <v>85</v>
      </c>
      <c r="BK211" s="206">
        <f t="shared" si="39"/>
        <v>0</v>
      </c>
      <c r="BL211" s="18" t="s">
        <v>218</v>
      </c>
      <c r="BM211" s="205" t="s">
        <v>11173</v>
      </c>
    </row>
    <row r="212" spans="1:65" s="2" customFormat="1" ht="16.5" customHeight="1">
      <c r="A212" s="35"/>
      <c r="B212" s="36"/>
      <c r="C212" s="193" t="s">
        <v>969</v>
      </c>
      <c r="D212" s="193" t="s">
        <v>214</v>
      </c>
      <c r="E212" s="194" t="s">
        <v>11174</v>
      </c>
      <c r="F212" s="195" t="s">
        <v>11175</v>
      </c>
      <c r="G212" s="196" t="s">
        <v>2761</v>
      </c>
      <c r="H212" s="197">
        <v>6</v>
      </c>
      <c r="I212" s="198"/>
      <c r="J212" s="199">
        <f t="shared" si="30"/>
        <v>0</v>
      </c>
      <c r="K212" s="200"/>
      <c r="L212" s="40"/>
      <c r="M212" s="201" t="s">
        <v>1</v>
      </c>
      <c r="N212" s="202" t="s">
        <v>42</v>
      </c>
      <c r="O212" s="72"/>
      <c r="P212" s="203">
        <f t="shared" si="31"/>
        <v>0</v>
      </c>
      <c r="Q212" s="203">
        <v>0</v>
      </c>
      <c r="R212" s="203">
        <f t="shared" si="32"/>
        <v>0</v>
      </c>
      <c r="S212" s="203">
        <v>0</v>
      </c>
      <c r="T212" s="204">
        <f t="shared" si="33"/>
        <v>0</v>
      </c>
      <c r="U212" s="35"/>
      <c r="V212" s="35"/>
      <c r="W212" s="35"/>
      <c r="X212" s="35"/>
      <c r="Y212" s="35"/>
      <c r="Z212" s="35"/>
      <c r="AA212" s="35"/>
      <c r="AB212" s="35"/>
      <c r="AC212" s="35"/>
      <c r="AD212" s="35"/>
      <c r="AE212" s="35"/>
      <c r="AR212" s="205" t="s">
        <v>218</v>
      </c>
      <c r="AT212" s="205" t="s">
        <v>214</v>
      </c>
      <c r="AU212" s="205" t="s">
        <v>87</v>
      </c>
      <c r="AY212" s="18" t="s">
        <v>209</v>
      </c>
      <c r="BE212" s="206">
        <f t="shared" si="34"/>
        <v>0</v>
      </c>
      <c r="BF212" s="206">
        <f t="shared" si="35"/>
        <v>0</v>
      </c>
      <c r="BG212" s="206">
        <f t="shared" si="36"/>
        <v>0</v>
      </c>
      <c r="BH212" s="206">
        <f t="shared" si="37"/>
        <v>0</v>
      </c>
      <c r="BI212" s="206">
        <f t="shared" si="38"/>
        <v>0</v>
      </c>
      <c r="BJ212" s="18" t="s">
        <v>85</v>
      </c>
      <c r="BK212" s="206">
        <f t="shared" si="39"/>
        <v>0</v>
      </c>
      <c r="BL212" s="18" t="s">
        <v>218</v>
      </c>
      <c r="BM212" s="205" t="s">
        <v>11176</v>
      </c>
    </row>
    <row r="213" spans="1:65" s="2" customFormat="1" ht="16.5" customHeight="1">
      <c r="A213" s="35"/>
      <c r="B213" s="36"/>
      <c r="C213" s="193" t="s">
        <v>980</v>
      </c>
      <c r="D213" s="193" t="s">
        <v>214</v>
      </c>
      <c r="E213" s="194" t="s">
        <v>11177</v>
      </c>
      <c r="F213" s="195" t="s">
        <v>11178</v>
      </c>
      <c r="G213" s="196" t="s">
        <v>2761</v>
      </c>
      <c r="H213" s="197">
        <v>8</v>
      </c>
      <c r="I213" s="198"/>
      <c r="J213" s="199">
        <f t="shared" si="30"/>
        <v>0</v>
      </c>
      <c r="K213" s="200"/>
      <c r="L213" s="40"/>
      <c r="M213" s="201" t="s">
        <v>1</v>
      </c>
      <c r="N213" s="202" t="s">
        <v>42</v>
      </c>
      <c r="O213" s="72"/>
      <c r="P213" s="203">
        <f t="shared" si="31"/>
        <v>0</v>
      </c>
      <c r="Q213" s="203">
        <v>0</v>
      </c>
      <c r="R213" s="203">
        <f t="shared" si="32"/>
        <v>0</v>
      </c>
      <c r="S213" s="203">
        <v>0</v>
      </c>
      <c r="T213" s="204">
        <f t="shared" si="33"/>
        <v>0</v>
      </c>
      <c r="U213" s="35"/>
      <c r="V213" s="35"/>
      <c r="W213" s="35"/>
      <c r="X213" s="35"/>
      <c r="Y213" s="35"/>
      <c r="Z213" s="35"/>
      <c r="AA213" s="35"/>
      <c r="AB213" s="35"/>
      <c r="AC213" s="35"/>
      <c r="AD213" s="35"/>
      <c r="AE213" s="35"/>
      <c r="AR213" s="205" t="s">
        <v>218</v>
      </c>
      <c r="AT213" s="205" t="s">
        <v>214</v>
      </c>
      <c r="AU213" s="205" t="s">
        <v>87</v>
      </c>
      <c r="AY213" s="18" t="s">
        <v>209</v>
      </c>
      <c r="BE213" s="206">
        <f t="shared" si="34"/>
        <v>0</v>
      </c>
      <c r="BF213" s="206">
        <f t="shared" si="35"/>
        <v>0</v>
      </c>
      <c r="BG213" s="206">
        <f t="shared" si="36"/>
        <v>0</v>
      </c>
      <c r="BH213" s="206">
        <f t="shared" si="37"/>
        <v>0</v>
      </c>
      <c r="BI213" s="206">
        <f t="shared" si="38"/>
        <v>0</v>
      </c>
      <c r="BJ213" s="18" t="s">
        <v>85</v>
      </c>
      <c r="BK213" s="206">
        <f t="shared" si="39"/>
        <v>0</v>
      </c>
      <c r="BL213" s="18" t="s">
        <v>218</v>
      </c>
      <c r="BM213" s="205" t="s">
        <v>11179</v>
      </c>
    </row>
    <row r="214" spans="1:65" s="2" customFormat="1" ht="16.5" customHeight="1">
      <c r="A214" s="35"/>
      <c r="B214" s="36"/>
      <c r="C214" s="193" t="s">
        <v>984</v>
      </c>
      <c r="D214" s="193" t="s">
        <v>214</v>
      </c>
      <c r="E214" s="194" t="s">
        <v>11180</v>
      </c>
      <c r="F214" s="195" t="s">
        <v>11181</v>
      </c>
      <c r="G214" s="196" t="s">
        <v>2761</v>
      </c>
      <c r="H214" s="197">
        <v>8</v>
      </c>
      <c r="I214" s="198"/>
      <c r="J214" s="199">
        <f t="shared" si="30"/>
        <v>0</v>
      </c>
      <c r="K214" s="200"/>
      <c r="L214" s="40"/>
      <c r="M214" s="201" t="s">
        <v>1</v>
      </c>
      <c r="N214" s="202" t="s">
        <v>42</v>
      </c>
      <c r="O214" s="72"/>
      <c r="P214" s="203">
        <f t="shared" si="31"/>
        <v>0</v>
      </c>
      <c r="Q214" s="203">
        <v>0</v>
      </c>
      <c r="R214" s="203">
        <f t="shared" si="32"/>
        <v>0</v>
      </c>
      <c r="S214" s="203">
        <v>0</v>
      </c>
      <c r="T214" s="204">
        <f t="shared" si="33"/>
        <v>0</v>
      </c>
      <c r="U214" s="35"/>
      <c r="V214" s="35"/>
      <c r="W214" s="35"/>
      <c r="X214" s="35"/>
      <c r="Y214" s="35"/>
      <c r="Z214" s="35"/>
      <c r="AA214" s="35"/>
      <c r="AB214" s="35"/>
      <c r="AC214" s="35"/>
      <c r="AD214" s="35"/>
      <c r="AE214" s="35"/>
      <c r="AR214" s="205" t="s">
        <v>218</v>
      </c>
      <c r="AT214" s="205" t="s">
        <v>214</v>
      </c>
      <c r="AU214" s="205" t="s">
        <v>87</v>
      </c>
      <c r="AY214" s="18" t="s">
        <v>209</v>
      </c>
      <c r="BE214" s="206">
        <f t="shared" si="34"/>
        <v>0</v>
      </c>
      <c r="BF214" s="206">
        <f t="shared" si="35"/>
        <v>0</v>
      </c>
      <c r="BG214" s="206">
        <f t="shared" si="36"/>
        <v>0</v>
      </c>
      <c r="BH214" s="206">
        <f t="shared" si="37"/>
        <v>0</v>
      </c>
      <c r="BI214" s="206">
        <f t="shared" si="38"/>
        <v>0</v>
      </c>
      <c r="BJ214" s="18" t="s">
        <v>85</v>
      </c>
      <c r="BK214" s="206">
        <f t="shared" si="39"/>
        <v>0</v>
      </c>
      <c r="BL214" s="18" t="s">
        <v>218</v>
      </c>
      <c r="BM214" s="205" t="s">
        <v>11182</v>
      </c>
    </row>
    <row r="215" spans="1:65" s="2" customFormat="1" ht="16.5" customHeight="1">
      <c r="A215" s="35"/>
      <c r="B215" s="36"/>
      <c r="C215" s="193" t="s">
        <v>988</v>
      </c>
      <c r="D215" s="193" t="s">
        <v>214</v>
      </c>
      <c r="E215" s="194" t="s">
        <v>10953</v>
      </c>
      <c r="F215" s="195" t="s">
        <v>10954</v>
      </c>
      <c r="G215" s="196" t="s">
        <v>2761</v>
      </c>
      <c r="H215" s="197">
        <v>8</v>
      </c>
      <c r="I215" s="198"/>
      <c r="J215" s="199">
        <f t="shared" si="30"/>
        <v>0</v>
      </c>
      <c r="K215" s="200"/>
      <c r="L215" s="40"/>
      <c r="M215" s="201" t="s">
        <v>1</v>
      </c>
      <c r="N215" s="202" t="s">
        <v>42</v>
      </c>
      <c r="O215" s="72"/>
      <c r="P215" s="203">
        <f t="shared" si="31"/>
        <v>0</v>
      </c>
      <c r="Q215" s="203">
        <v>0</v>
      </c>
      <c r="R215" s="203">
        <f t="shared" si="32"/>
        <v>0</v>
      </c>
      <c r="S215" s="203">
        <v>0</v>
      </c>
      <c r="T215" s="204">
        <f t="shared" si="33"/>
        <v>0</v>
      </c>
      <c r="U215" s="35"/>
      <c r="V215" s="35"/>
      <c r="W215" s="35"/>
      <c r="X215" s="35"/>
      <c r="Y215" s="35"/>
      <c r="Z215" s="35"/>
      <c r="AA215" s="35"/>
      <c r="AB215" s="35"/>
      <c r="AC215" s="35"/>
      <c r="AD215" s="35"/>
      <c r="AE215" s="35"/>
      <c r="AR215" s="205" t="s">
        <v>218</v>
      </c>
      <c r="AT215" s="205" t="s">
        <v>214</v>
      </c>
      <c r="AU215" s="205" t="s">
        <v>87</v>
      </c>
      <c r="AY215" s="18" t="s">
        <v>209</v>
      </c>
      <c r="BE215" s="206">
        <f t="shared" si="34"/>
        <v>0</v>
      </c>
      <c r="BF215" s="206">
        <f t="shared" si="35"/>
        <v>0</v>
      </c>
      <c r="BG215" s="206">
        <f t="shared" si="36"/>
        <v>0</v>
      </c>
      <c r="BH215" s="206">
        <f t="shared" si="37"/>
        <v>0</v>
      </c>
      <c r="BI215" s="206">
        <f t="shared" si="38"/>
        <v>0</v>
      </c>
      <c r="BJ215" s="18" t="s">
        <v>85</v>
      </c>
      <c r="BK215" s="206">
        <f t="shared" si="39"/>
        <v>0</v>
      </c>
      <c r="BL215" s="18" t="s">
        <v>218</v>
      </c>
      <c r="BM215" s="205" t="s">
        <v>11183</v>
      </c>
    </row>
    <row r="216" spans="1:65" s="2" customFormat="1" ht="16.5" customHeight="1">
      <c r="A216" s="35"/>
      <c r="B216" s="36"/>
      <c r="C216" s="193" t="s">
        <v>992</v>
      </c>
      <c r="D216" s="193" t="s">
        <v>214</v>
      </c>
      <c r="E216" s="194" t="s">
        <v>11184</v>
      </c>
      <c r="F216" s="195" t="s">
        <v>11185</v>
      </c>
      <c r="G216" s="196" t="s">
        <v>2761</v>
      </c>
      <c r="H216" s="197">
        <v>8</v>
      </c>
      <c r="I216" s="198"/>
      <c r="J216" s="199">
        <f t="shared" si="30"/>
        <v>0</v>
      </c>
      <c r="K216" s="200"/>
      <c r="L216" s="40"/>
      <c r="M216" s="201" t="s">
        <v>1</v>
      </c>
      <c r="N216" s="202" t="s">
        <v>42</v>
      </c>
      <c r="O216" s="72"/>
      <c r="P216" s="203">
        <f t="shared" si="31"/>
        <v>0</v>
      </c>
      <c r="Q216" s="203">
        <v>0</v>
      </c>
      <c r="R216" s="203">
        <f t="shared" si="32"/>
        <v>0</v>
      </c>
      <c r="S216" s="203">
        <v>0</v>
      </c>
      <c r="T216" s="204">
        <f t="shared" si="33"/>
        <v>0</v>
      </c>
      <c r="U216" s="35"/>
      <c r="V216" s="35"/>
      <c r="W216" s="35"/>
      <c r="X216" s="35"/>
      <c r="Y216" s="35"/>
      <c r="Z216" s="35"/>
      <c r="AA216" s="35"/>
      <c r="AB216" s="35"/>
      <c r="AC216" s="35"/>
      <c r="AD216" s="35"/>
      <c r="AE216" s="35"/>
      <c r="AR216" s="205" t="s">
        <v>218</v>
      </c>
      <c r="AT216" s="205" t="s">
        <v>214</v>
      </c>
      <c r="AU216" s="205" t="s">
        <v>87</v>
      </c>
      <c r="AY216" s="18" t="s">
        <v>209</v>
      </c>
      <c r="BE216" s="206">
        <f t="shared" si="34"/>
        <v>0</v>
      </c>
      <c r="BF216" s="206">
        <f t="shared" si="35"/>
        <v>0</v>
      </c>
      <c r="BG216" s="206">
        <f t="shared" si="36"/>
        <v>0</v>
      </c>
      <c r="BH216" s="206">
        <f t="shared" si="37"/>
        <v>0</v>
      </c>
      <c r="BI216" s="206">
        <f t="shared" si="38"/>
        <v>0</v>
      </c>
      <c r="BJ216" s="18" t="s">
        <v>85</v>
      </c>
      <c r="BK216" s="206">
        <f t="shared" si="39"/>
        <v>0</v>
      </c>
      <c r="BL216" s="18" t="s">
        <v>218</v>
      </c>
      <c r="BM216" s="205" t="s">
        <v>11186</v>
      </c>
    </row>
    <row r="217" spans="1:65" s="2" customFormat="1" ht="16.5" customHeight="1">
      <c r="A217" s="35"/>
      <c r="B217" s="36"/>
      <c r="C217" s="193" t="s">
        <v>997</v>
      </c>
      <c r="D217" s="193" t="s">
        <v>214</v>
      </c>
      <c r="E217" s="194" t="s">
        <v>11187</v>
      </c>
      <c r="F217" s="195" t="s">
        <v>11188</v>
      </c>
      <c r="G217" s="196" t="s">
        <v>2761</v>
      </c>
      <c r="H217" s="197">
        <v>48</v>
      </c>
      <c r="I217" s="198"/>
      <c r="J217" s="199">
        <f t="shared" si="30"/>
        <v>0</v>
      </c>
      <c r="K217" s="200"/>
      <c r="L217" s="40"/>
      <c r="M217" s="201" t="s">
        <v>1</v>
      </c>
      <c r="N217" s="202" t="s">
        <v>42</v>
      </c>
      <c r="O217" s="72"/>
      <c r="P217" s="203">
        <f t="shared" si="31"/>
        <v>0</v>
      </c>
      <c r="Q217" s="203">
        <v>0</v>
      </c>
      <c r="R217" s="203">
        <f t="shared" si="32"/>
        <v>0</v>
      </c>
      <c r="S217" s="203">
        <v>0</v>
      </c>
      <c r="T217" s="204">
        <f t="shared" si="33"/>
        <v>0</v>
      </c>
      <c r="U217" s="35"/>
      <c r="V217" s="35"/>
      <c r="W217" s="35"/>
      <c r="X217" s="35"/>
      <c r="Y217" s="35"/>
      <c r="Z217" s="35"/>
      <c r="AA217" s="35"/>
      <c r="AB217" s="35"/>
      <c r="AC217" s="35"/>
      <c r="AD217" s="35"/>
      <c r="AE217" s="35"/>
      <c r="AR217" s="205" t="s">
        <v>218</v>
      </c>
      <c r="AT217" s="205" t="s">
        <v>214</v>
      </c>
      <c r="AU217" s="205" t="s">
        <v>87</v>
      </c>
      <c r="AY217" s="18" t="s">
        <v>209</v>
      </c>
      <c r="BE217" s="206">
        <f t="shared" si="34"/>
        <v>0</v>
      </c>
      <c r="BF217" s="206">
        <f t="shared" si="35"/>
        <v>0</v>
      </c>
      <c r="BG217" s="206">
        <f t="shared" si="36"/>
        <v>0</v>
      </c>
      <c r="BH217" s="206">
        <f t="shared" si="37"/>
        <v>0</v>
      </c>
      <c r="BI217" s="206">
        <f t="shared" si="38"/>
        <v>0</v>
      </c>
      <c r="BJ217" s="18" t="s">
        <v>85</v>
      </c>
      <c r="BK217" s="206">
        <f t="shared" si="39"/>
        <v>0</v>
      </c>
      <c r="BL217" s="18" t="s">
        <v>218</v>
      </c>
      <c r="BM217" s="205" t="s">
        <v>11189</v>
      </c>
    </row>
    <row r="218" spans="1:65" s="2" customFormat="1" ht="16.5" customHeight="1">
      <c r="A218" s="35"/>
      <c r="B218" s="36"/>
      <c r="C218" s="193" t="s">
        <v>1002</v>
      </c>
      <c r="D218" s="193" t="s">
        <v>214</v>
      </c>
      <c r="E218" s="194" t="s">
        <v>11190</v>
      </c>
      <c r="F218" s="195" t="s">
        <v>11191</v>
      </c>
      <c r="G218" s="196" t="s">
        <v>2761</v>
      </c>
      <c r="H218" s="197">
        <v>55</v>
      </c>
      <c r="I218" s="198"/>
      <c r="J218" s="199">
        <f t="shared" si="30"/>
        <v>0</v>
      </c>
      <c r="K218" s="200"/>
      <c r="L218" s="40"/>
      <c r="M218" s="201" t="s">
        <v>1</v>
      </c>
      <c r="N218" s="202" t="s">
        <v>42</v>
      </c>
      <c r="O218" s="72"/>
      <c r="P218" s="203">
        <f t="shared" si="31"/>
        <v>0</v>
      </c>
      <c r="Q218" s="203">
        <v>0</v>
      </c>
      <c r="R218" s="203">
        <f t="shared" si="32"/>
        <v>0</v>
      </c>
      <c r="S218" s="203">
        <v>0</v>
      </c>
      <c r="T218" s="204">
        <f t="shared" si="33"/>
        <v>0</v>
      </c>
      <c r="U218" s="35"/>
      <c r="V218" s="35"/>
      <c r="W218" s="35"/>
      <c r="X218" s="35"/>
      <c r="Y218" s="35"/>
      <c r="Z218" s="35"/>
      <c r="AA218" s="35"/>
      <c r="AB218" s="35"/>
      <c r="AC218" s="35"/>
      <c r="AD218" s="35"/>
      <c r="AE218" s="35"/>
      <c r="AR218" s="205" t="s">
        <v>218</v>
      </c>
      <c r="AT218" s="205" t="s">
        <v>214</v>
      </c>
      <c r="AU218" s="205" t="s">
        <v>87</v>
      </c>
      <c r="AY218" s="18" t="s">
        <v>209</v>
      </c>
      <c r="BE218" s="206">
        <f t="shared" si="34"/>
        <v>0</v>
      </c>
      <c r="BF218" s="206">
        <f t="shared" si="35"/>
        <v>0</v>
      </c>
      <c r="BG218" s="206">
        <f t="shared" si="36"/>
        <v>0</v>
      </c>
      <c r="BH218" s="206">
        <f t="shared" si="37"/>
        <v>0</v>
      </c>
      <c r="BI218" s="206">
        <f t="shared" si="38"/>
        <v>0</v>
      </c>
      <c r="BJ218" s="18" t="s">
        <v>85</v>
      </c>
      <c r="BK218" s="206">
        <f t="shared" si="39"/>
        <v>0</v>
      </c>
      <c r="BL218" s="18" t="s">
        <v>218</v>
      </c>
      <c r="BM218" s="205" t="s">
        <v>11192</v>
      </c>
    </row>
    <row r="219" spans="1:65" s="2" customFormat="1" ht="16.5" customHeight="1">
      <c r="A219" s="35"/>
      <c r="B219" s="36"/>
      <c r="C219" s="193" t="s">
        <v>1006</v>
      </c>
      <c r="D219" s="193" t="s">
        <v>214</v>
      </c>
      <c r="E219" s="194" t="s">
        <v>11193</v>
      </c>
      <c r="F219" s="195" t="s">
        <v>11194</v>
      </c>
      <c r="G219" s="196" t="s">
        <v>2761</v>
      </c>
      <c r="H219" s="197">
        <v>97</v>
      </c>
      <c r="I219" s="198"/>
      <c r="J219" s="199">
        <f t="shared" si="30"/>
        <v>0</v>
      </c>
      <c r="K219" s="200"/>
      <c r="L219" s="40"/>
      <c r="M219" s="201" t="s">
        <v>1</v>
      </c>
      <c r="N219" s="202" t="s">
        <v>42</v>
      </c>
      <c r="O219" s="72"/>
      <c r="P219" s="203">
        <f t="shared" si="31"/>
        <v>0</v>
      </c>
      <c r="Q219" s="203">
        <v>0</v>
      </c>
      <c r="R219" s="203">
        <f t="shared" si="32"/>
        <v>0</v>
      </c>
      <c r="S219" s="203">
        <v>0</v>
      </c>
      <c r="T219" s="204">
        <f t="shared" si="33"/>
        <v>0</v>
      </c>
      <c r="U219" s="35"/>
      <c r="V219" s="35"/>
      <c r="W219" s="35"/>
      <c r="X219" s="35"/>
      <c r="Y219" s="35"/>
      <c r="Z219" s="35"/>
      <c r="AA219" s="35"/>
      <c r="AB219" s="35"/>
      <c r="AC219" s="35"/>
      <c r="AD219" s="35"/>
      <c r="AE219" s="35"/>
      <c r="AR219" s="205" t="s">
        <v>218</v>
      </c>
      <c r="AT219" s="205" t="s">
        <v>214</v>
      </c>
      <c r="AU219" s="205" t="s">
        <v>87</v>
      </c>
      <c r="AY219" s="18" t="s">
        <v>209</v>
      </c>
      <c r="BE219" s="206">
        <f t="shared" si="34"/>
        <v>0</v>
      </c>
      <c r="BF219" s="206">
        <f t="shared" si="35"/>
        <v>0</v>
      </c>
      <c r="BG219" s="206">
        <f t="shared" si="36"/>
        <v>0</v>
      </c>
      <c r="BH219" s="206">
        <f t="shared" si="37"/>
        <v>0</v>
      </c>
      <c r="BI219" s="206">
        <f t="shared" si="38"/>
        <v>0</v>
      </c>
      <c r="BJ219" s="18" t="s">
        <v>85</v>
      </c>
      <c r="BK219" s="206">
        <f t="shared" si="39"/>
        <v>0</v>
      </c>
      <c r="BL219" s="18" t="s">
        <v>218</v>
      </c>
      <c r="BM219" s="205" t="s">
        <v>11195</v>
      </c>
    </row>
    <row r="220" spans="1:65" s="2" customFormat="1" ht="16.5" customHeight="1">
      <c r="A220" s="35"/>
      <c r="B220" s="36"/>
      <c r="C220" s="193" t="s">
        <v>1010</v>
      </c>
      <c r="D220" s="193" t="s">
        <v>214</v>
      </c>
      <c r="E220" s="194" t="s">
        <v>11196</v>
      </c>
      <c r="F220" s="195" t="s">
        <v>11197</v>
      </c>
      <c r="G220" s="196" t="s">
        <v>2761</v>
      </c>
      <c r="H220" s="197">
        <v>26</v>
      </c>
      <c r="I220" s="198"/>
      <c r="J220" s="199">
        <f t="shared" si="30"/>
        <v>0</v>
      </c>
      <c r="K220" s="200"/>
      <c r="L220" s="40"/>
      <c r="M220" s="201" t="s">
        <v>1</v>
      </c>
      <c r="N220" s="202" t="s">
        <v>42</v>
      </c>
      <c r="O220" s="72"/>
      <c r="P220" s="203">
        <f t="shared" si="31"/>
        <v>0</v>
      </c>
      <c r="Q220" s="203">
        <v>0</v>
      </c>
      <c r="R220" s="203">
        <f t="shared" si="32"/>
        <v>0</v>
      </c>
      <c r="S220" s="203">
        <v>0</v>
      </c>
      <c r="T220" s="204">
        <f t="shared" si="33"/>
        <v>0</v>
      </c>
      <c r="U220" s="35"/>
      <c r="V220" s="35"/>
      <c r="W220" s="35"/>
      <c r="X220" s="35"/>
      <c r="Y220" s="35"/>
      <c r="Z220" s="35"/>
      <c r="AA220" s="35"/>
      <c r="AB220" s="35"/>
      <c r="AC220" s="35"/>
      <c r="AD220" s="35"/>
      <c r="AE220" s="35"/>
      <c r="AR220" s="205" t="s">
        <v>218</v>
      </c>
      <c r="AT220" s="205" t="s">
        <v>214</v>
      </c>
      <c r="AU220" s="205" t="s">
        <v>87</v>
      </c>
      <c r="AY220" s="18" t="s">
        <v>209</v>
      </c>
      <c r="BE220" s="206">
        <f t="shared" si="34"/>
        <v>0</v>
      </c>
      <c r="BF220" s="206">
        <f t="shared" si="35"/>
        <v>0</v>
      </c>
      <c r="BG220" s="206">
        <f t="shared" si="36"/>
        <v>0</v>
      </c>
      <c r="BH220" s="206">
        <f t="shared" si="37"/>
        <v>0</v>
      </c>
      <c r="BI220" s="206">
        <f t="shared" si="38"/>
        <v>0</v>
      </c>
      <c r="BJ220" s="18" t="s">
        <v>85</v>
      </c>
      <c r="BK220" s="206">
        <f t="shared" si="39"/>
        <v>0</v>
      </c>
      <c r="BL220" s="18" t="s">
        <v>218</v>
      </c>
      <c r="BM220" s="205" t="s">
        <v>11198</v>
      </c>
    </row>
    <row r="221" spans="1:65" s="2" customFormat="1" ht="33" customHeight="1">
      <c r="A221" s="35"/>
      <c r="B221" s="36"/>
      <c r="C221" s="193" t="s">
        <v>1014</v>
      </c>
      <c r="D221" s="193" t="s">
        <v>214</v>
      </c>
      <c r="E221" s="194" t="s">
        <v>11199</v>
      </c>
      <c r="F221" s="195" t="s">
        <v>11200</v>
      </c>
      <c r="G221" s="196" t="s">
        <v>2761</v>
      </c>
      <c r="H221" s="197">
        <v>97</v>
      </c>
      <c r="I221" s="198"/>
      <c r="J221" s="199">
        <f t="shared" si="30"/>
        <v>0</v>
      </c>
      <c r="K221" s="200"/>
      <c r="L221" s="40"/>
      <c r="M221" s="201" t="s">
        <v>1</v>
      </c>
      <c r="N221" s="202" t="s">
        <v>42</v>
      </c>
      <c r="O221" s="72"/>
      <c r="P221" s="203">
        <f t="shared" si="31"/>
        <v>0</v>
      </c>
      <c r="Q221" s="203">
        <v>0</v>
      </c>
      <c r="R221" s="203">
        <f t="shared" si="32"/>
        <v>0</v>
      </c>
      <c r="S221" s="203">
        <v>0</v>
      </c>
      <c r="T221" s="204">
        <f t="shared" si="33"/>
        <v>0</v>
      </c>
      <c r="U221" s="35"/>
      <c r="V221" s="35"/>
      <c r="W221" s="35"/>
      <c r="X221" s="35"/>
      <c r="Y221" s="35"/>
      <c r="Z221" s="35"/>
      <c r="AA221" s="35"/>
      <c r="AB221" s="35"/>
      <c r="AC221" s="35"/>
      <c r="AD221" s="35"/>
      <c r="AE221" s="35"/>
      <c r="AR221" s="205" t="s">
        <v>218</v>
      </c>
      <c r="AT221" s="205" t="s">
        <v>214</v>
      </c>
      <c r="AU221" s="205" t="s">
        <v>87</v>
      </c>
      <c r="AY221" s="18" t="s">
        <v>209</v>
      </c>
      <c r="BE221" s="206">
        <f t="shared" si="34"/>
        <v>0</v>
      </c>
      <c r="BF221" s="206">
        <f t="shared" si="35"/>
        <v>0</v>
      </c>
      <c r="BG221" s="206">
        <f t="shared" si="36"/>
        <v>0</v>
      </c>
      <c r="BH221" s="206">
        <f t="shared" si="37"/>
        <v>0</v>
      </c>
      <c r="BI221" s="206">
        <f t="shared" si="38"/>
        <v>0</v>
      </c>
      <c r="BJ221" s="18" t="s">
        <v>85</v>
      </c>
      <c r="BK221" s="206">
        <f t="shared" si="39"/>
        <v>0</v>
      </c>
      <c r="BL221" s="18" t="s">
        <v>218</v>
      </c>
      <c r="BM221" s="205" t="s">
        <v>11201</v>
      </c>
    </row>
    <row r="222" spans="1:65" s="2" customFormat="1" ht="21.75" customHeight="1">
      <c r="A222" s="35"/>
      <c r="B222" s="36"/>
      <c r="C222" s="193" t="s">
        <v>1018</v>
      </c>
      <c r="D222" s="193" t="s">
        <v>214</v>
      </c>
      <c r="E222" s="194" t="s">
        <v>11202</v>
      </c>
      <c r="F222" s="195" t="s">
        <v>11203</v>
      </c>
      <c r="G222" s="196" t="s">
        <v>2761</v>
      </c>
      <c r="H222" s="197">
        <v>26</v>
      </c>
      <c r="I222" s="198"/>
      <c r="J222" s="199">
        <f t="shared" si="30"/>
        <v>0</v>
      </c>
      <c r="K222" s="200"/>
      <c r="L222" s="40"/>
      <c r="M222" s="201" t="s">
        <v>1</v>
      </c>
      <c r="N222" s="202" t="s">
        <v>42</v>
      </c>
      <c r="O222" s="72"/>
      <c r="P222" s="203">
        <f t="shared" si="31"/>
        <v>0</v>
      </c>
      <c r="Q222" s="203">
        <v>0</v>
      </c>
      <c r="R222" s="203">
        <f t="shared" si="32"/>
        <v>0</v>
      </c>
      <c r="S222" s="203">
        <v>0</v>
      </c>
      <c r="T222" s="204">
        <f t="shared" si="33"/>
        <v>0</v>
      </c>
      <c r="U222" s="35"/>
      <c r="V222" s="35"/>
      <c r="W222" s="35"/>
      <c r="X222" s="35"/>
      <c r="Y222" s="35"/>
      <c r="Z222" s="35"/>
      <c r="AA222" s="35"/>
      <c r="AB222" s="35"/>
      <c r="AC222" s="35"/>
      <c r="AD222" s="35"/>
      <c r="AE222" s="35"/>
      <c r="AR222" s="205" t="s">
        <v>218</v>
      </c>
      <c r="AT222" s="205" t="s">
        <v>214</v>
      </c>
      <c r="AU222" s="205" t="s">
        <v>87</v>
      </c>
      <c r="AY222" s="18" t="s">
        <v>209</v>
      </c>
      <c r="BE222" s="206">
        <f t="shared" si="34"/>
        <v>0</v>
      </c>
      <c r="BF222" s="206">
        <f t="shared" si="35"/>
        <v>0</v>
      </c>
      <c r="BG222" s="206">
        <f t="shared" si="36"/>
        <v>0</v>
      </c>
      <c r="BH222" s="206">
        <f t="shared" si="37"/>
        <v>0</v>
      </c>
      <c r="BI222" s="206">
        <f t="shared" si="38"/>
        <v>0</v>
      </c>
      <c r="BJ222" s="18" t="s">
        <v>85</v>
      </c>
      <c r="BK222" s="206">
        <f t="shared" si="39"/>
        <v>0</v>
      </c>
      <c r="BL222" s="18" t="s">
        <v>218</v>
      </c>
      <c r="BM222" s="205" t="s">
        <v>11204</v>
      </c>
    </row>
    <row r="223" spans="1:65" s="2" customFormat="1" ht="16.5" customHeight="1">
      <c r="A223" s="35"/>
      <c r="B223" s="36"/>
      <c r="C223" s="193" t="s">
        <v>212</v>
      </c>
      <c r="D223" s="193" t="s">
        <v>214</v>
      </c>
      <c r="E223" s="194" t="s">
        <v>11205</v>
      </c>
      <c r="F223" s="195" t="s">
        <v>11206</v>
      </c>
      <c r="G223" s="196" t="s">
        <v>2761</v>
      </c>
      <c r="H223" s="197">
        <v>46</v>
      </c>
      <c r="I223" s="198"/>
      <c r="J223" s="199">
        <f t="shared" si="30"/>
        <v>0</v>
      </c>
      <c r="K223" s="200"/>
      <c r="L223" s="40"/>
      <c r="M223" s="201" t="s">
        <v>1</v>
      </c>
      <c r="N223" s="202" t="s">
        <v>42</v>
      </c>
      <c r="O223" s="72"/>
      <c r="P223" s="203">
        <f t="shared" si="31"/>
        <v>0</v>
      </c>
      <c r="Q223" s="203">
        <v>0</v>
      </c>
      <c r="R223" s="203">
        <f t="shared" si="32"/>
        <v>0</v>
      </c>
      <c r="S223" s="203">
        <v>0</v>
      </c>
      <c r="T223" s="204">
        <f t="shared" si="33"/>
        <v>0</v>
      </c>
      <c r="U223" s="35"/>
      <c r="V223" s="35"/>
      <c r="W223" s="35"/>
      <c r="X223" s="35"/>
      <c r="Y223" s="35"/>
      <c r="Z223" s="35"/>
      <c r="AA223" s="35"/>
      <c r="AB223" s="35"/>
      <c r="AC223" s="35"/>
      <c r="AD223" s="35"/>
      <c r="AE223" s="35"/>
      <c r="AR223" s="205" t="s">
        <v>218</v>
      </c>
      <c r="AT223" s="205" t="s">
        <v>214</v>
      </c>
      <c r="AU223" s="205" t="s">
        <v>87</v>
      </c>
      <c r="AY223" s="18" t="s">
        <v>209</v>
      </c>
      <c r="BE223" s="206">
        <f t="shared" si="34"/>
        <v>0</v>
      </c>
      <c r="BF223" s="206">
        <f t="shared" si="35"/>
        <v>0</v>
      </c>
      <c r="BG223" s="206">
        <f t="shared" si="36"/>
        <v>0</v>
      </c>
      <c r="BH223" s="206">
        <f t="shared" si="37"/>
        <v>0</v>
      </c>
      <c r="BI223" s="206">
        <f t="shared" si="38"/>
        <v>0</v>
      </c>
      <c r="BJ223" s="18" t="s">
        <v>85</v>
      </c>
      <c r="BK223" s="206">
        <f t="shared" si="39"/>
        <v>0</v>
      </c>
      <c r="BL223" s="18" t="s">
        <v>218</v>
      </c>
      <c r="BM223" s="205" t="s">
        <v>11207</v>
      </c>
    </row>
    <row r="224" spans="1:65" s="2" customFormat="1" ht="16.5" customHeight="1">
      <c r="A224" s="35"/>
      <c r="B224" s="36"/>
      <c r="C224" s="193" t="s">
        <v>1024</v>
      </c>
      <c r="D224" s="193" t="s">
        <v>214</v>
      </c>
      <c r="E224" s="194" t="s">
        <v>11208</v>
      </c>
      <c r="F224" s="195" t="s">
        <v>11209</v>
      </c>
      <c r="G224" s="196" t="s">
        <v>2761</v>
      </c>
      <c r="H224" s="197">
        <v>100</v>
      </c>
      <c r="I224" s="198"/>
      <c r="J224" s="199">
        <f t="shared" si="30"/>
        <v>0</v>
      </c>
      <c r="K224" s="200"/>
      <c r="L224" s="40"/>
      <c r="M224" s="201" t="s">
        <v>1</v>
      </c>
      <c r="N224" s="202" t="s">
        <v>42</v>
      </c>
      <c r="O224" s="72"/>
      <c r="P224" s="203">
        <f t="shared" si="31"/>
        <v>0</v>
      </c>
      <c r="Q224" s="203">
        <v>0</v>
      </c>
      <c r="R224" s="203">
        <f t="shared" si="32"/>
        <v>0</v>
      </c>
      <c r="S224" s="203">
        <v>0</v>
      </c>
      <c r="T224" s="204">
        <f t="shared" si="33"/>
        <v>0</v>
      </c>
      <c r="U224" s="35"/>
      <c r="V224" s="35"/>
      <c r="W224" s="35"/>
      <c r="X224" s="35"/>
      <c r="Y224" s="35"/>
      <c r="Z224" s="35"/>
      <c r="AA224" s="35"/>
      <c r="AB224" s="35"/>
      <c r="AC224" s="35"/>
      <c r="AD224" s="35"/>
      <c r="AE224" s="35"/>
      <c r="AR224" s="205" t="s">
        <v>218</v>
      </c>
      <c r="AT224" s="205" t="s">
        <v>214</v>
      </c>
      <c r="AU224" s="205" t="s">
        <v>87</v>
      </c>
      <c r="AY224" s="18" t="s">
        <v>209</v>
      </c>
      <c r="BE224" s="206">
        <f t="shared" si="34"/>
        <v>0</v>
      </c>
      <c r="BF224" s="206">
        <f t="shared" si="35"/>
        <v>0</v>
      </c>
      <c r="BG224" s="206">
        <f t="shared" si="36"/>
        <v>0</v>
      </c>
      <c r="BH224" s="206">
        <f t="shared" si="37"/>
        <v>0</v>
      </c>
      <c r="BI224" s="206">
        <f t="shared" si="38"/>
        <v>0</v>
      </c>
      <c r="BJ224" s="18" t="s">
        <v>85</v>
      </c>
      <c r="BK224" s="206">
        <f t="shared" si="39"/>
        <v>0</v>
      </c>
      <c r="BL224" s="18" t="s">
        <v>218</v>
      </c>
      <c r="BM224" s="205" t="s">
        <v>11210</v>
      </c>
    </row>
    <row r="225" spans="1:65" s="2" customFormat="1" ht="16.5" customHeight="1">
      <c r="A225" s="35"/>
      <c r="B225" s="36"/>
      <c r="C225" s="193" t="s">
        <v>220</v>
      </c>
      <c r="D225" s="193" t="s">
        <v>214</v>
      </c>
      <c r="E225" s="194" t="s">
        <v>11211</v>
      </c>
      <c r="F225" s="195" t="s">
        <v>11212</v>
      </c>
      <c r="G225" s="196" t="s">
        <v>2761</v>
      </c>
      <c r="H225" s="197">
        <v>3</v>
      </c>
      <c r="I225" s="198"/>
      <c r="J225" s="199">
        <f t="shared" si="30"/>
        <v>0</v>
      </c>
      <c r="K225" s="200"/>
      <c r="L225" s="40"/>
      <c r="M225" s="201" t="s">
        <v>1</v>
      </c>
      <c r="N225" s="202" t="s">
        <v>42</v>
      </c>
      <c r="O225" s="72"/>
      <c r="P225" s="203">
        <f t="shared" si="31"/>
        <v>0</v>
      </c>
      <c r="Q225" s="203">
        <v>0</v>
      </c>
      <c r="R225" s="203">
        <f t="shared" si="32"/>
        <v>0</v>
      </c>
      <c r="S225" s="203">
        <v>0</v>
      </c>
      <c r="T225" s="204">
        <f t="shared" si="33"/>
        <v>0</v>
      </c>
      <c r="U225" s="35"/>
      <c r="V225" s="35"/>
      <c r="W225" s="35"/>
      <c r="X225" s="35"/>
      <c r="Y225" s="35"/>
      <c r="Z225" s="35"/>
      <c r="AA225" s="35"/>
      <c r="AB225" s="35"/>
      <c r="AC225" s="35"/>
      <c r="AD225" s="35"/>
      <c r="AE225" s="35"/>
      <c r="AR225" s="205" t="s">
        <v>218</v>
      </c>
      <c r="AT225" s="205" t="s">
        <v>214</v>
      </c>
      <c r="AU225" s="205" t="s">
        <v>87</v>
      </c>
      <c r="AY225" s="18" t="s">
        <v>209</v>
      </c>
      <c r="BE225" s="206">
        <f t="shared" si="34"/>
        <v>0</v>
      </c>
      <c r="BF225" s="206">
        <f t="shared" si="35"/>
        <v>0</v>
      </c>
      <c r="BG225" s="206">
        <f t="shared" si="36"/>
        <v>0</v>
      </c>
      <c r="BH225" s="206">
        <f t="shared" si="37"/>
        <v>0</v>
      </c>
      <c r="BI225" s="206">
        <f t="shared" si="38"/>
        <v>0</v>
      </c>
      <c r="BJ225" s="18" t="s">
        <v>85</v>
      </c>
      <c r="BK225" s="206">
        <f t="shared" si="39"/>
        <v>0</v>
      </c>
      <c r="BL225" s="18" t="s">
        <v>218</v>
      </c>
      <c r="BM225" s="205" t="s">
        <v>11213</v>
      </c>
    </row>
    <row r="226" spans="1:65" s="2" customFormat="1" ht="16.5" customHeight="1">
      <c r="A226" s="35"/>
      <c r="B226" s="36"/>
      <c r="C226" s="193" t="s">
        <v>1031</v>
      </c>
      <c r="D226" s="193" t="s">
        <v>214</v>
      </c>
      <c r="E226" s="194" t="s">
        <v>11214</v>
      </c>
      <c r="F226" s="195" t="s">
        <v>11215</v>
      </c>
      <c r="G226" s="196" t="s">
        <v>2761</v>
      </c>
      <c r="H226" s="197">
        <v>184</v>
      </c>
      <c r="I226" s="198"/>
      <c r="J226" s="199">
        <f t="shared" si="30"/>
        <v>0</v>
      </c>
      <c r="K226" s="200"/>
      <c r="L226" s="40"/>
      <c r="M226" s="201" t="s">
        <v>1</v>
      </c>
      <c r="N226" s="202" t="s">
        <v>42</v>
      </c>
      <c r="O226" s="72"/>
      <c r="P226" s="203">
        <f t="shared" si="31"/>
        <v>0</v>
      </c>
      <c r="Q226" s="203">
        <v>0</v>
      </c>
      <c r="R226" s="203">
        <f t="shared" si="32"/>
        <v>0</v>
      </c>
      <c r="S226" s="203">
        <v>0</v>
      </c>
      <c r="T226" s="204">
        <f t="shared" si="33"/>
        <v>0</v>
      </c>
      <c r="U226" s="35"/>
      <c r="V226" s="35"/>
      <c r="W226" s="35"/>
      <c r="X226" s="35"/>
      <c r="Y226" s="35"/>
      <c r="Z226" s="35"/>
      <c r="AA226" s="35"/>
      <c r="AB226" s="35"/>
      <c r="AC226" s="35"/>
      <c r="AD226" s="35"/>
      <c r="AE226" s="35"/>
      <c r="AR226" s="205" t="s">
        <v>218</v>
      </c>
      <c r="AT226" s="205" t="s">
        <v>214</v>
      </c>
      <c r="AU226" s="205" t="s">
        <v>87</v>
      </c>
      <c r="AY226" s="18" t="s">
        <v>209</v>
      </c>
      <c r="BE226" s="206">
        <f t="shared" si="34"/>
        <v>0</v>
      </c>
      <c r="BF226" s="206">
        <f t="shared" si="35"/>
        <v>0</v>
      </c>
      <c r="BG226" s="206">
        <f t="shared" si="36"/>
        <v>0</v>
      </c>
      <c r="BH226" s="206">
        <f t="shared" si="37"/>
        <v>0</v>
      </c>
      <c r="BI226" s="206">
        <f t="shared" si="38"/>
        <v>0</v>
      </c>
      <c r="BJ226" s="18" t="s">
        <v>85</v>
      </c>
      <c r="BK226" s="206">
        <f t="shared" si="39"/>
        <v>0</v>
      </c>
      <c r="BL226" s="18" t="s">
        <v>218</v>
      </c>
      <c r="BM226" s="205" t="s">
        <v>11216</v>
      </c>
    </row>
    <row r="227" spans="1:65" s="2" customFormat="1" ht="16.5" customHeight="1">
      <c r="A227" s="35"/>
      <c r="B227" s="36"/>
      <c r="C227" s="193" t="s">
        <v>1035</v>
      </c>
      <c r="D227" s="193" t="s">
        <v>214</v>
      </c>
      <c r="E227" s="194" t="s">
        <v>11217</v>
      </c>
      <c r="F227" s="195" t="s">
        <v>11218</v>
      </c>
      <c r="G227" s="196" t="s">
        <v>2761</v>
      </c>
      <c r="H227" s="197">
        <v>196</v>
      </c>
      <c r="I227" s="198"/>
      <c r="J227" s="199">
        <f t="shared" si="30"/>
        <v>0</v>
      </c>
      <c r="K227" s="200"/>
      <c r="L227" s="40"/>
      <c r="M227" s="201" t="s">
        <v>1</v>
      </c>
      <c r="N227" s="202" t="s">
        <v>42</v>
      </c>
      <c r="O227" s="72"/>
      <c r="P227" s="203">
        <f t="shared" si="31"/>
        <v>0</v>
      </c>
      <c r="Q227" s="203">
        <v>0</v>
      </c>
      <c r="R227" s="203">
        <f t="shared" si="32"/>
        <v>0</v>
      </c>
      <c r="S227" s="203">
        <v>0</v>
      </c>
      <c r="T227" s="204">
        <f t="shared" si="33"/>
        <v>0</v>
      </c>
      <c r="U227" s="35"/>
      <c r="V227" s="35"/>
      <c r="W227" s="35"/>
      <c r="X227" s="35"/>
      <c r="Y227" s="35"/>
      <c r="Z227" s="35"/>
      <c r="AA227" s="35"/>
      <c r="AB227" s="35"/>
      <c r="AC227" s="35"/>
      <c r="AD227" s="35"/>
      <c r="AE227" s="35"/>
      <c r="AR227" s="205" t="s">
        <v>218</v>
      </c>
      <c r="AT227" s="205" t="s">
        <v>214</v>
      </c>
      <c r="AU227" s="205" t="s">
        <v>87</v>
      </c>
      <c r="AY227" s="18" t="s">
        <v>209</v>
      </c>
      <c r="BE227" s="206">
        <f t="shared" si="34"/>
        <v>0</v>
      </c>
      <c r="BF227" s="206">
        <f t="shared" si="35"/>
        <v>0</v>
      </c>
      <c r="BG227" s="206">
        <f t="shared" si="36"/>
        <v>0</v>
      </c>
      <c r="BH227" s="206">
        <f t="shared" si="37"/>
        <v>0</v>
      </c>
      <c r="BI227" s="206">
        <f t="shared" si="38"/>
        <v>0</v>
      </c>
      <c r="BJ227" s="18" t="s">
        <v>85</v>
      </c>
      <c r="BK227" s="206">
        <f t="shared" si="39"/>
        <v>0</v>
      </c>
      <c r="BL227" s="18" t="s">
        <v>218</v>
      </c>
      <c r="BM227" s="205" t="s">
        <v>11219</v>
      </c>
    </row>
    <row r="228" spans="1:65" s="2" customFormat="1" ht="16.5" customHeight="1">
      <c r="A228" s="35"/>
      <c r="B228" s="36"/>
      <c r="C228" s="193" t="s">
        <v>1040</v>
      </c>
      <c r="D228" s="193" t="s">
        <v>214</v>
      </c>
      <c r="E228" s="194" t="s">
        <v>11220</v>
      </c>
      <c r="F228" s="195" t="s">
        <v>11023</v>
      </c>
      <c r="G228" s="196" t="s">
        <v>2761</v>
      </c>
      <c r="H228" s="197">
        <v>4550</v>
      </c>
      <c r="I228" s="198"/>
      <c r="J228" s="199">
        <f t="shared" si="30"/>
        <v>0</v>
      </c>
      <c r="K228" s="200"/>
      <c r="L228" s="40"/>
      <c r="M228" s="201" t="s">
        <v>1</v>
      </c>
      <c r="N228" s="202" t="s">
        <v>42</v>
      </c>
      <c r="O228" s="72"/>
      <c r="P228" s="203">
        <f t="shared" si="31"/>
        <v>0</v>
      </c>
      <c r="Q228" s="203">
        <v>0</v>
      </c>
      <c r="R228" s="203">
        <f t="shared" si="32"/>
        <v>0</v>
      </c>
      <c r="S228" s="203">
        <v>0</v>
      </c>
      <c r="T228" s="204">
        <f t="shared" si="33"/>
        <v>0</v>
      </c>
      <c r="U228" s="35"/>
      <c r="V228" s="35"/>
      <c r="W228" s="35"/>
      <c r="X228" s="35"/>
      <c r="Y228" s="35"/>
      <c r="Z228" s="35"/>
      <c r="AA228" s="35"/>
      <c r="AB228" s="35"/>
      <c r="AC228" s="35"/>
      <c r="AD228" s="35"/>
      <c r="AE228" s="35"/>
      <c r="AR228" s="205" t="s">
        <v>218</v>
      </c>
      <c r="AT228" s="205" t="s">
        <v>214</v>
      </c>
      <c r="AU228" s="205" t="s">
        <v>87</v>
      </c>
      <c r="AY228" s="18" t="s">
        <v>209</v>
      </c>
      <c r="BE228" s="206">
        <f t="shared" si="34"/>
        <v>0</v>
      </c>
      <c r="BF228" s="206">
        <f t="shared" si="35"/>
        <v>0</v>
      </c>
      <c r="BG228" s="206">
        <f t="shared" si="36"/>
        <v>0</v>
      </c>
      <c r="BH228" s="206">
        <f t="shared" si="37"/>
        <v>0</v>
      </c>
      <c r="BI228" s="206">
        <f t="shared" si="38"/>
        <v>0</v>
      </c>
      <c r="BJ228" s="18" t="s">
        <v>85</v>
      </c>
      <c r="BK228" s="206">
        <f t="shared" si="39"/>
        <v>0</v>
      </c>
      <c r="BL228" s="18" t="s">
        <v>218</v>
      </c>
      <c r="BM228" s="205" t="s">
        <v>11221</v>
      </c>
    </row>
    <row r="229" spans="1:65" s="2" customFormat="1" ht="16.5" customHeight="1">
      <c r="A229" s="35"/>
      <c r="B229" s="36"/>
      <c r="C229" s="193" t="s">
        <v>1044</v>
      </c>
      <c r="D229" s="193" t="s">
        <v>214</v>
      </c>
      <c r="E229" s="194" t="s">
        <v>11025</v>
      </c>
      <c r="F229" s="195" t="s">
        <v>11026</v>
      </c>
      <c r="G229" s="196" t="s">
        <v>2761</v>
      </c>
      <c r="H229" s="197">
        <v>400</v>
      </c>
      <c r="I229" s="198"/>
      <c r="J229" s="199">
        <f t="shared" si="30"/>
        <v>0</v>
      </c>
      <c r="K229" s="200"/>
      <c r="L229" s="40"/>
      <c r="M229" s="201" t="s">
        <v>1</v>
      </c>
      <c r="N229" s="202" t="s">
        <v>42</v>
      </c>
      <c r="O229" s="72"/>
      <c r="P229" s="203">
        <f t="shared" si="31"/>
        <v>0</v>
      </c>
      <c r="Q229" s="203">
        <v>0</v>
      </c>
      <c r="R229" s="203">
        <f t="shared" si="32"/>
        <v>0</v>
      </c>
      <c r="S229" s="203">
        <v>0</v>
      </c>
      <c r="T229" s="204">
        <f t="shared" si="33"/>
        <v>0</v>
      </c>
      <c r="U229" s="35"/>
      <c r="V229" s="35"/>
      <c r="W229" s="35"/>
      <c r="X229" s="35"/>
      <c r="Y229" s="35"/>
      <c r="Z229" s="35"/>
      <c r="AA229" s="35"/>
      <c r="AB229" s="35"/>
      <c r="AC229" s="35"/>
      <c r="AD229" s="35"/>
      <c r="AE229" s="35"/>
      <c r="AR229" s="205" t="s">
        <v>218</v>
      </c>
      <c r="AT229" s="205" t="s">
        <v>214</v>
      </c>
      <c r="AU229" s="205" t="s">
        <v>87</v>
      </c>
      <c r="AY229" s="18" t="s">
        <v>209</v>
      </c>
      <c r="BE229" s="206">
        <f t="shared" si="34"/>
        <v>0</v>
      </c>
      <c r="BF229" s="206">
        <f t="shared" si="35"/>
        <v>0</v>
      </c>
      <c r="BG229" s="206">
        <f t="shared" si="36"/>
        <v>0</v>
      </c>
      <c r="BH229" s="206">
        <f t="shared" si="37"/>
        <v>0</v>
      </c>
      <c r="BI229" s="206">
        <f t="shared" si="38"/>
        <v>0</v>
      </c>
      <c r="BJ229" s="18" t="s">
        <v>85</v>
      </c>
      <c r="BK229" s="206">
        <f t="shared" si="39"/>
        <v>0</v>
      </c>
      <c r="BL229" s="18" t="s">
        <v>218</v>
      </c>
      <c r="BM229" s="205" t="s">
        <v>11222</v>
      </c>
    </row>
    <row r="230" spans="1:65" s="2" customFormat="1" ht="16.5" customHeight="1">
      <c r="A230" s="35"/>
      <c r="B230" s="36"/>
      <c r="C230" s="193" t="s">
        <v>1058</v>
      </c>
      <c r="D230" s="193" t="s">
        <v>214</v>
      </c>
      <c r="E230" s="194" t="s">
        <v>11223</v>
      </c>
      <c r="F230" s="195" t="s">
        <v>11008</v>
      </c>
      <c r="G230" s="196" t="s">
        <v>318</v>
      </c>
      <c r="H230" s="197">
        <v>14800</v>
      </c>
      <c r="I230" s="198"/>
      <c r="J230" s="199">
        <f t="shared" si="30"/>
        <v>0</v>
      </c>
      <c r="K230" s="200"/>
      <c r="L230" s="40"/>
      <c r="M230" s="201" t="s">
        <v>1</v>
      </c>
      <c r="N230" s="202" t="s">
        <v>42</v>
      </c>
      <c r="O230" s="72"/>
      <c r="P230" s="203">
        <f t="shared" si="31"/>
        <v>0</v>
      </c>
      <c r="Q230" s="203">
        <v>0</v>
      </c>
      <c r="R230" s="203">
        <f t="shared" si="32"/>
        <v>0</v>
      </c>
      <c r="S230" s="203">
        <v>0</v>
      </c>
      <c r="T230" s="204">
        <f t="shared" si="33"/>
        <v>0</v>
      </c>
      <c r="U230" s="35"/>
      <c r="V230" s="35"/>
      <c r="W230" s="35"/>
      <c r="X230" s="35"/>
      <c r="Y230" s="35"/>
      <c r="Z230" s="35"/>
      <c r="AA230" s="35"/>
      <c r="AB230" s="35"/>
      <c r="AC230" s="35"/>
      <c r="AD230" s="35"/>
      <c r="AE230" s="35"/>
      <c r="AR230" s="205" t="s">
        <v>218</v>
      </c>
      <c r="AT230" s="205" t="s">
        <v>214</v>
      </c>
      <c r="AU230" s="205" t="s">
        <v>87</v>
      </c>
      <c r="AY230" s="18" t="s">
        <v>209</v>
      </c>
      <c r="BE230" s="206">
        <f t="shared" si="34"/>
        <v>0</v>
      </c>
      <c r="BF230" s="206">
        <f t="shared" si="35"/>
        <v>0</v>
      </c>
      <c r="BG230" s="206">
        <f t="shared" si="36"/>
        <v>0</v>
      </c>
      <c r="BH230" s="206">
        <f t="shared" si="37"/>
        <v>0</v>
      </c>
      <c r="BI230" s="206">
        <f t="shared" si="38"/>
        <v>0</v>
      </c>
      <c r="BJ230" s="18" t="s">
        <v>85</v>
      </c>
      <c r="BK230" s="206">
        <f t="shared" si="39"/>
        <v>0</v>
      </c>
      <c r="BL230" s="18" t="s">
        <v>218</v>
      </c>
      <c r="BM230" s="205" t="s">
        <v>11224</v>
      </c>
    </row>
    <row r="231" spans="1:65" s="2" customFormat="1" ht="16.5" customHeight="1">
      <c r="A231" s="35"/>
      <c r="B231" s="36"/>
      <c r="C231" s="193" t="s">
        <v>1064</v>
      </c>
      <c r="D231" s="193" t="s">
        <v>214</v>
      </c>
      <c r="E231" s="194" t="s">
        <v>11225</v>
      </c>
      <c r="F231" s="195" t="s">
        <v>11226</v>
      </c>
      <c r="G231" s="196" t="s">
        <v>318</v>
      </c>
      <c r="H231" s="197">
        <v>970</v>
      </c>
      <c r="I231" s="198"/>
      <c r="J231" s="199">
        <f t="shared" si="30"/>
        <v>0</v>
      </c>
      <c r="K231" s="200"/>
      <c r="L231" s="40"/>
      <c r="M231" s="201" t="s">
        <v>1</v>
      </c>
      <c r="N231" s="202" t="s">
        <v>42</v>
      </c>
      <c r="O231" s="72"/>
      <c r="P231" s="203">
        <f t="shared" si="31"/>
        <v>0</v>
      </c>
      <c r="Q231" s="203">
        <v>0</v>
      </c>
      <c r="R231" s="203">
        <f t="shared" si="32"/>
        <v>0</v>
      </c>
      <c r="S231" s="203">
        <v>0</v>
      </c>
      <c r="T231" s="204">
        <f t="shared" si="33"/>
        <v>0</v>
      </c>
      <c r="U231" s="35"/>
      <c r="V231" s="35"/>
      <c r="W231" s="35"/>
      <c r="X231" s="35"/>
      <c r="Y231" s="35"/>
      <c r="Z231" s="35"/>
      <c r="AA231" s="35"/>
      <c r="AB231" s="35"/>
      <c r="AC231" s="35"/>
      <c r="AD231" s="35"/>
      <c r="AE231" s="35"/>
      <c r="AR231" s="205" t="s">
        <v>218</v>
      </c>
      <c r="AT231" s="205" t="s">
        <v>214</v>
      </c>
      <c r="AU231" s="205" t="s">
        <v>87</v>
      </c>
      <c r="AY231" s="18" t="s">
        <v>209</v>
      </c>
      <c r="BE231" s="206">
        <f t="shared" si="34"/>
        <v>0</v>
      </c>
      <c r="BF231" s="206">
        <f t="shared" si="35"/>
        <v>0</v>
      </c>
      <c r="BG231" s="206">
        <f t="shared" si="36"/>
        <v>0</v>
      </c>
      <c r="BH231" s="206">
        <f t="shared" si="37"/>
        <v>0</v>
      </c>
      <c r="BI231" s="206">
        <f t="shared" si="38"/>
        <v>0</v>
      </c>
      <c r="BJ231" s="18" t="s">
        <v>85</v>
      </c>
      <c r="BK231" s="206">
        <f t="shared" si="39"/>
        <v>0</v>
      </c>
      <c r="BL231" s="18" t="s">
        <v>218</v>
      </c>
      <c r="BM231" s="205" t="s">
        <v>11227</v>
      </c>
    </row>
    <row r="232" spans="1:65" s="2" customFormat="1" ht="16.5" customHeight="1">
      <c r="A232" s="35"/>
      <c r="B232" s="36"/>
      <c r="C232" s="193" t="s">
        <v>1069</v>
      </c>
      <c r="D232" s="193" t="s">
        <v>214</v>
      </c>
      <c r="E232" s="194" t="s">
        <v>11228</v>
      </c>
      <c r="F232" s="195" t="s">
        <v>11229</v>
      </c>
      <c r="G232" s="196" t="s">
        <v>318</v>
      </c>
      <c r="H232" s="197">
        <v>360</v>
      </c>
      <c r="I232" s="198"/>
      <c r="J232" s="199">
        <f t="shared" si="30"/>
        <v>0</v>
      </c>
      <c r="K232" s="200"/>
      <c r="L232" s="40"/>
      <c r="M232" s="201" t="s">
        <v>1</v>
      </c>
      <c r="N232" s="202" t="s">
        <v>42</v>
      </c>
      <c r="O232" s="72"/>
      <c r="P232" s="203">
        <f t="shared" si="31"/>
        <v>0</v>
      </c>
      <c r="Q232" s="203">
        <v>0</v>
      </c>
      <c r="R232" s="203">
        <f t="shared" si="32"/>
        <v>0</v>
      </c>
      <c r="S232" s="203">
        <v>0</v>
      </c>
      <c r="T232" s="204">
        <f t="shared" si="33"/>
        <v>0</v>
      </c>
      <c r="U232" s="35"/>
      <c r="V232" s="35"/>
      <c r="W232" s="35"/>
      <c r="X232" s="35"/>
      <c r="Y232" s="35"/>
      <c r="Z232" s="35"/>
      <c r="AA232" s="35"/>
      <c r="AB232" s="35"/>
      <c r="AC232" s="35"/>
      <c r="AD232" s="35"/>
      <c r="AE232" s="35"/>
      <c r="AR232" s="205" t="s">
        <v>218</v>
      </c>
      <c r="AT232" s="205" t="s">
        <v>214</v>
      </c>
      <c r="AU232" s="205" t="s">
        <v>87</v>
      </c>
      <c r="AY232" s="18" t="s">
        <v>209</v>
      </c>
      <c r="BE232" s="206">
        <f t="shared" si="34"/>
        <v>0</v>
      </c>
      <c r="BF232" s="206">
        <f t="shared" si="35"/>
        <v>0</v>
      </c>
      <c r="BG232" s="206">
        <f t="shared" si="36"/>
        <v>0</v>
      </c>
      <c r="BH232" s="206">
        <f t="shared" si="37"/>
        <v>0</v>
      </c>
      <c r="BI232" s="206">
        <f t="shared" si="38"/>
        <v>0</v>
      </c>
      <c r="BJ232" s="18" t="s">
        <v>85</v>
      </c>
      <c r="BK232" s="206">
        <f t="shared" si="39"/>
        <v>0</v>
      </c>
      <c r="BL232" s="18" t="s">
        <v>218</v>
      </c>
      <c r="BM232" s="205" t="s">
        <v>11230</v>
      </c>
    </row>
    <row r="233" spans="1:65" s="2" customFormat="1" ht="16.5" customHeight="1">
      <c r="A233" s="35"/>
      <c r="B233" s="36"/>
      <c r="C233" s="193" t="s">
        <v>1080</v>
      </c>
      <c r="D233" s="193" t="s">
        <v>214</v>
      </c>
      <c r="E233" s="194" t="s">
        <v>11231</v>
      </c>
      <c r="F233" s="195" t="s">
        <v>11232</v>
      </c>
      <c r="G233" s="196" t="s">
        <v>2761</v>
      </c>
      <c r="H233" s="197">
        <v>176</v>
      </c>
      <c r="I233" s="198"/>
      <c r="J233" s="199">
        <f t="shared" si="30"/>
        <v>0</v>
      </c>
      <c r="K233" s="200"/>
      <c r="L233" s="40"/>
      <c r="M233" s="201" t="s">
        <v>1</v>
      </c>
      <c r="N233" s="202" t="s">
        <v>42</v>
      </c>
      <c r="O233" s="72"/>
      <c r="P233" s="203">
        <f t="shared" si="31"/>
        <v>0</v>
      </c>
      <c r="Q233" s="203">
        <v>0</v>
      </c>
      <c r="R233" s="203">
        <f t="shared" si="32"/>
        <v>0</v>
      </c>
      <c r="S233" s="203">
        <v>0</v>
      </c>
      <c r="T233" s="204">
        <f t="shared" si="33"/>
        <v>0</v>
      </c>
      <c r="U233" s="35"/>
      <c r="V233" s="35"/>
      <c r="W233" s="35"/>
      <c r="X233" s="35"/>
      <c r="Y233" s="35"/>
      <c r="Z233" s="35"/>
      <c r="AA233" s="35"/>
      <c r="AB233" s="35"/>
      <c r="AC233" s="35"/>
      <c r="AD233" s="35"/>
      <c r="AE233" s="35"/>
      <c r="AR233" s="205" t="s">
        <v>218</v>
      </c>
      <c r="AT233" s="205" t="s">
        <v>214</v>
      </c>
      <c r="AU233" s="205" t="s">
        <v>87</v>
      </c>
      <c r="AY233" s="18" t="s">
        <v>209</v>
      </c>
      <c r="BE233" s="206">
        <f t="shared" si="34"/>
        <v>0</v>
      </c>
      <c r="BF233" s="206">
        <f t="shared" si="35"/>
        <v>0</v>
      </c>
      <c r="BG233" s="206">
        <f t="shared" si="36"/>
        <v>0</v>
      </c>
      <c r="BH233" s="206">
        <f t="shared" si="37"/>
        <v>0</v>
      </c>
      <c r="BI233" s="206">
        <f t="shared" si="38"/>
        <v>0</v>
      </c>
      <c r="BJ233" s="18" t="s">
        <v>85</v>
      </c>
      <c r="BK233" s="206">
        <f t="shared" si="39"/>
        <v>0</v>
      </c>
      <c r="BL233" s="18" t="s">
        <v>218</v>
      </c>
      <c r="BM233" s="205" t="s">
        <v>11233</v>
      </c>
    </row>
    <row r="234" spans="1:65" s="2" customFormat="1" ht="16.5" customHeight="1">
      <c r="A234" s="35"/>
      <c r="B234" s="36"/>
      <c r="C234" s="193" t="s">
        <v>1085</v>
      </c>
      <c r="D234" s="193" t="s">
        <v>214</v>
      </c>
      <c r="E234" s="194" t="s">
        <v>11234</v>
      </c>
      <c r="F234" s="195" t="s">
        <v>11235</v>
      </c>
      <c r="G234" s="196" t="s">
        <v>2761</v>
      </c>
      <c r="H234" s="197">
        <v>6</v>
      </c>
      <c r="I234" s="198"/>
      <c r="J234" s="199">
        <f t="shared" si="30"/>
        <v>0</v>
      </c>
      <c r="K234" s="200"/>
      <c r="L234" s="40"/>
      <c r="M234" s="201" t="s">
        <v>1</v>
      </c>
      <c r="N234" s="202" t="s">
        <v>42</v>
      </c>
      <c r="O234" s="72"/>
      <c r="P234" s="203">
        <f t="shared" si="31"/>
        <v>0</v>
      </c>
      <c r="Q234" s="203">
        <v>0</v>
      </c>
      <c r="R234" s="203">
        <f t="shared" si="32"/>
        <v>0</v>
      </c>
      <c r="S234" s="203">
        <v>0</v>
      </c>
      <c r="T234" s="204">
        <f t="shared" si="33"/>
        <v>0</v>
      </c>
      <c r="U234" s="35"/>
      <c r="V234" s="35"/>
      <c r="W234" s="35"/>
      <c r="X234" s="35"/>
      <c r="Y234" s="35"/>
      <c r="Z234" s="35"/>
      <c r="AA234" s="35"/>
      <c r="AB234" s="35"/>
      <c r="AC234" s="35"/>
      <c r="AD234" s="35"/>
      <c r="AE234" s="35"/>
      <c r="AR234" s="205" t="s">
        <v>218</v>
      </c>
      <c r="AT234" s="205" t="s">
        <v>214</v>
      </c>
      <c r="AU234" s="205" t="s">
        <v>87</v>
      </c>
      <c r="AY234" s="18" t="s">
        <v>209</v>
      </c>
      <c r="BE234" s="206">
        <f t="shared" si="34"/>
        <v>0</v>
      </c>
      <c r="BF234" s="206">
        <f t="shared" si="35"/>
        <v>0</v>
      </c>
      <c r="BG234" s="206">
        <f t="shared" si="36"/>
        <v>0</v>
      </c>
      <c r="BH234" s="206">
        <f t="shared" si="37"/>
        <v>0</v>
      </c>
      <c r="BI234" s="206">
        <f t="shared" si="38"/>
        <v>0</v>
      </c>
      <c r="BJ234" s="18" t="s">
        <v>85</v>
      </c>
      <c r="BK234" s="206">
        <f t="shared" si="39"/>
        <v>0</v>
      </c>
      <c r="BL234" s="18" t="s">
        <v>218</v>
      </c>
      <c r="BM234" s="205" t="s">
        <v>11236</v>
      </c>
    </row>
    <row r="235" spans="1:65" s="2" customFormat="1" ht="16.5" customHeight="1">
      <c r="A235" s="35"/>
      <c r="B235" s="36"/>
      <c r="C235" s="193" t="s">
        <v>1092</v>
      </c>
      <c r="D235" s="193" t="s">
        <v>214</v>
      </c>
      <c r="E235" s="194" t="s">
        <v>11237</v>
      </c>
      <c r="F235" s="195" t="s">
        <v>11238</v>
      </c>
      <c r="G235" s="196" t="s">
        <v>2761</v>
      </c>
      <c r="H235" s="197">
        <v>6</v>
      </c>
      <c r="I235" s="198"/>
      <c r="J235" s="199">
        <f t="shared" si="30"/>
        <v>0</v>
      </c>
      <c r="K235" s="200"/>
      <c r="L235" s="40"/>
      <c r="M235" s="201" t="s">
        <v>1</v>
      </c>
      <c r="N235" s="202" t="s">
        <v>42</v>
      </c>
      <c r="O235" s="72"/>
      <c r="P235" s="203">
        <f t="shared" si="31"/>
        <v>0</v>
      </c>
      <c r="Q235" s="203">
        <v>0</v>
      </c>
      <c r="R235" s="203">
        <f t="shared" si="32"/>
        <v>0</v>
      </c>
      <c r="S235" s="203">
        <v>0</v>
      </c>
      <c r="T235" s="204">
        <f t="shared" si="33"/>
        <v>0</v>
      </c>
      <c r="U235" s="35"/>
      <c r="V235" s="35"/>
      <c r="W235" s="35"/>
      <c r="X235" s="35"/>
      <c r="Y235" s="35"/>
      <c r="Z235" s="35"/>
      <c r="AA235" s="35"/>
      <c r="AB235" s="35"/>
      <c r="AC235" s="35"/>
      <c r="AD235" s="35"/>
      <c r="AE235" s="35"/>
      <c r="AR235" s="205" t="s">
        <v>218</v>
      </c>
      <c r="AT235" s="205" t="s">
        <v>214</v>
      </c>
      <c r="AU235" s="205" t="s">
        <v>87</v>
      </c>
      <c r="AY235" s="18" t="s">
        <v>209</v>
      </c>
      <c r="BE235" s="206">
        <f t="shared" si="34"/>
        <v>0</v>
      </c>
      <c r="BF235" s="206">
        <f t="shared" si="35"/>
        <v>0</v>
      </c>
      <c r="BG235" s="206">
        <f t="shared" si="36"/>
        <v>0</v>
      </c>
      <c r="BH235" s="206">
        <f t="shared" si="37"/>
        <v>0</v>
      </c>
      <c r="BI235" s="206">
        <f t="shared" si="38"/>
        <v>0</v>
      </c>
      <c r="BJ235" s="18" t="s">
        <v>85</v>
      </c>
      <c r="BK235" s="206">
        <f t="shared" si="39"/>
        <v>0</v>
      </c>
      <c r="BL235" s="18" t="s">
        <v>218</v>
      </c>
      <c r="BM235" s="205" t="s">
        <v>11239</v>
      </c>
    </row>
    <row r="236" spans="1:65" s="2" customFormat="1" ht="16.5" customHeight="1">
      <c r="A236" s="35"/>
      <c r="B236" s="36"/>
      <c r="C236" s="193" t="s">
        <v>1098</v>
      </c>
      <c r="D236" s="193" t="s">
        <v>214</v>
      </c>
      <c r="E236" s="194" t="s">
        <v>11240</v>
      </c>
      <c r="F236" s="195" t="s">
        <v>11241</v>
      </c>
      <c r="G236" s="196" t="s">
        <v>2761</v>
      </c>
      <c r="H236" s="197">
        <v>6</v>
      </c>
      <c r="I236" s="198"/>
      <c r="J236" s="199">
        <f t="shared" si="30"/>
        <v>0</v>
      </c>
      <c r="K236" s="200"/>
      <c r="L236" s="40"/>
      <c r="M236" s="201" t="s">
        <v>1</v>
      </c>
      <c r="N236" s="202" t="s">
        <v>42</v>
      </c>
      <c r="O236" s="72"/>
      <c r="P236" s="203">
        <f t="shared" si="31"/>
        <v>0</v>
      </c>
      <c r="Q236" s="203">
        <v>0</v>
      </c>
      <c r="R236" s="203">
        <f t="shared" si="32"/>
        <v>0</v>
      </c>
      <c r="S236" s="203">
        <v>0</v>
      </c>
      <c r="T236" s="204">
        <f t="shared" si="33"/>
        <v>0</v>
      </c>
      <c r="U236" s="35"/>
      <c r="V236" s="35"/>
      <c r="W236" s="35"/>
      <c r="X236" s="35"/>
      <c r="Y236" s="35"/>
      <c r="Z236" s="35"/>
      <c r="AA236" s="35"/>
      <c r="AB236" s="35"/>
      <c r="AC236" s="35"/>
      <c r="AD236" s="35"/>
      <c r="AE236" s="35"/>
      <c r="AR236" s="205" t="s">
        <v>218</v>
      </c>
      <c r="AT236" s="205" t="s">
        <v>214</v>
      </c>
      <c r="AU236" s="205" t="s">
        <v>87</v>
      </c>
      <c r="AY236" s="18" t="s">
        <v>209</v>
      </c>
      <c r="BE236" s="206">
        <f t="shared" si="34"/>
        <v>0</v>
      </c>
      <c r="BF236" s="206">
        <f t="shared" si="35"/>
        <v>0</v>
      </c>
      <c r="BG236" s="206">
        <f t="shared" si="36"/>
        <v>0</v>
      </c>
      <c r="BH236" s="206">
        <f t="shared" si="37"/>
        <v>0</v>
      </c>
      <c r="BI236" s="206">
        <f t="shared" si="38"/>
        <v>0</v>
      </c>
      <c r="BJ236" s="18" t="s">
        <v>85</v>
      </c>
      <c r="BK236" s="206">
        <f t="shared" si="39"/>
        <v>0</v>
      </c>
      <c r="BL236" s="18" t="s">
        <v>218</v>
      </c>
      <c r="BM236" s="205" t="s">
        <v>11242</v>
      </c>
    </row>
    <row r="237" spans="1:65" s="2" customFormat="1" ht="16.5" customHeight="1">
      <c r="A237" s="35"/>
      <c r="B237" s="36"/>
      <c r="C237" s="193" t="s">
        <v>1103</v>
      </c>
      <c r="D237" s="193" t="s">
        <v>214</v>
      </c>
      <c r="E237" s="194" t="s">
        <v>11243</v>
      </c>
      <c r="F237" s="195" t="s">
        <v>11244</v>
      </c>
      <c r="G237" s="196" t="s">
        <v>2761</v>
      </c>
      <c r="H237" s="197">
        <v>6</v>
      </c>
      <c r="I237" s="198"/>
      <c r="J237" s="199">
        <f t="shared" si="30"/>
        <v>0</v>
      </c>
      <c r="K237" s="200"/>
      <c r="L237" s="40"/>
      <c r="M237" s="201" t="s">
        <v>1</v>
      </c>
      <c r="N237" s="202" t="s">
        <v>42</v>
      </c>
      <c r="O237" s="72"/>
      <c r="P237" s="203">
        <f t="shared" si="31"/>
        <v>0</v>
      </c>
      <c r="Q237" s="203">
        <v>0</v>
      </c>
      <c r="R237" s="203">
        <f t="shared" si="32"/>
        <v>0</v>
      </c>
      <c r="S237" s="203">
        <v>0</v>
      </c>
      <c r="T237" s="204">
        <f t="shared" si="33"/>
        <v>0</v>
      </c>
      <c r="U237" s="35"/>
      <c r="V237" s="35"/>
      <c r="W237" s="35"/>
      <c r="X237" s="35"/>
      <c r="Y237" s="35"/>
      <c r="Z237" s="35"/>
      <c r="AA237" s="35"/>
      <c r="AB237" s="35"/>
      <c r="AC237" s="35"/>
      <c r="AD237" s="35"/>
      <c r="AE237" s="35"/>
      <c r="AR237" s="205" t="s">
        <v>218</v>
      </c>
      <c r="AT237" s="205" t="s">
        <v>214</v>
      </c>
      <c r="AU237" s="205" t="s">
        <v>87</v>
      </c>
      <c r="AY237" s="18" t="s">
        <v>209</v>
      </c>
      <c r="BE237" s="206">
        <f t="shared" si="34"/>
        <v>0</v>
      </c>
      <c r="BF237" s="206">
        <f t="shared" si="35"/>
        <v>0</v>
      </c>
      <c r="BG237" s="206">
        <f t="shared" si="36"/>
        <v>0</v>
      </c>
      <c r="BH237" s="206">
        <f t="shared" si="37"/>
        <v>0</v>
      </c>
      <c r="BI237" s="206">
        <f t="shared" si="38"/>
        <v>0</v>
      </c>
      <c r="BJ237" s="18" t="s">
        <v>85</v>
      </c>
      <c r="BK237" s="206">
        <f t="shared" si="39"/>
        <v>0</v>
      </c>
      <c r="BL237" s="18" t="s">
        <v>218</v>
      </c>
      <c r="BM237" s="205" t="s">
        <v>11245</v>
      </c>
    </row>
    <row r="238" spans="1:65" s="2" customFormat="1" ht="16.5" customHeight="1">
      <c r="A238" s="35"/>
      <c r="B238" s="36"/>
      <c r="C238" s="193" t="s">
        <v>1107</v>
      </c>
      <c r="D238" s="193" t="s">
        <v>214</v>
      </c>
      <c r="E238" s="194" t="s">
        <v>11246</v>
      </c>
      <c r="F238" s="195" t="s">
        <v>11247</v>
      </c>
      <c r="G238" s="196" t="s">
        <v>2761</v>
      </c>
      <c r="H238" s="197">
        <v>6</v>
      </c>
      <c r="I238" s="198"/>
      <c r="J238" s="199">
        <f t="shared" si="30"/>
        <v>0</v>
      </c>
      <c r="K238" s="200"/>
      <c r="L238" s="40"/>
      <c r="M238" s="201" t="s">
        <v>1</v>
      </c>
      <c r="N238" s="202" t="s">
        <v>42</v>
      </c>
      <c r="O238" s="72"/>
      <c r="P238" s="203">
        <f t="shared" si="31"/>
        <v>0</v>
      </c>
      <c r="Q238" s="203">
        <v>0</v>
      </c>
      <c r="R238" s="203">
        <f t="shared" si="32"/>
        <v>0</v>
      </c>
      <c r="S238" s="203">
        <v>0</v>
      </c>
      <c r="T238" s="204">
        <f t="shared" si="33"/>
        <v>0</v>
      </c>
      <c r="U238" s="35"/>
      <c r="V238" s="35"/>
      <c r="W238" s="35"/>
      <c r="X238" s="35"/>
      <c r="Y238" s="35"/>
      <c r="Z238" s="35"/>
      <c r="AA238" s="35"/>
      <c r="AB238" s="35"/>
      <c r="AC238" s="35"/>
      <c r="AD238" s="35"/>
      <c r="AE238" s="35"/>
      <c r="AR238" s="205" t="s">
        <v>218</v>
      </c>
      <c r="AT238" s="205" t="s">
        <v>214</v>
      </c>
      <c r="AU238" s="205" t="s">
        <v>87</v>
      </c>
      <c r="AY238" s="18" t="s">
        <v>209</v>
      </c>
      <c r="BE238" s="206">
        <f t="shared" si="34"/>
        <v>0</v>
      </c>
      <c r="BF238" s="206">
        <f t="shared" si="35"/>
        <v>0</v>
      </c>
      <c r="BG238" s="206">
        <f t="shared" si="36"/>
        <v>0</v>
      </c>
      <c r="BH238" s="206">
        <f t="shared" si="37"/>
        <v>0</v>
      </c>
      <c r="BI238" s="206">
        <f t="shared" si="38"/>
        <v>0</v>
      </c>
      <c r="BJ238" s="18" t="s">
        <v>85</v>
      </c>
      <c r="BK238" s="206">
        <f t="shared" si="39"/>
        <v>0</v>
      </c>
      <c r="BL238" s="18" t="s">
        <v>218</v>
      </c>
      <c r="BM238" s="205" t="s">
        <v>11248</v>
      </c>
    </row>
    <row r="239" spans="1:65" s="2" customFormat="1" ht="16.5" customHeight="1">
      <c r="A239" s="35"/>
      <c r="B239" s="36"/>
      <c r="C239" s="193" t="s">
        <v>1113</v>
      </c>
      <c r="D239" s="193" t="s">
        <v>214</v>
      </c>
      <c r="E239" s="194" t="s">
        <v>11249</v>
      </c>
      <c r="F239" s="195" t="s">
        <v>11029</v>
      </c>
      <c r="G239" s="196" t="s">
        <v>8823</v>
      </c>
      <c r="H239" s="197">
        <v>1</v>
      </c>
      <c r="I239" s="198"/>
      <c r="J239" s="199">
        <f t="shared" si="30"/>
        <v>0</v>
      </c>
      <c r="K239" s="200"/>
      <c r="L239" s="40"/>
      <c r="M239" s="201" t="s">
        <v>1</v>
      </c>
      <c r="N239" s="202" t="s">
        <v>42</v>
      </c>
      <c r="O239" s="72"/>
      <c r="P239" s="203">
        <f t="shared" si="31"/>
        <v>0</v>
      </c>
      <c r="Q239" s="203">
        <v>0</v>
      </c>
      <c r="R239" s="203">
        <f t="shared" si="32"/>
        <v>0</v>
      </c>
      <c r="S239" s="203">
        <v>0</v>
      </c>
      <c r="T239" s="204">
        <f t="shared" si="33"/>
        <v>0</v>
      </c>
      <c r="U239" s="35"/>
      <c r="V239" s="35"/>
      <c r="W239" s="35"/>
      <c r="X239" s="35"/>
      <c r="Y239" s="35"/>
      <c r="Z239" s="35"/>
      <c r="AA239" s="35"/>
      <c r="AB239" s="35"/>
      <c r="AC239" s="35"/>
      <c r="AD239" s="35"/>
      <c r="AE239" s="35"/>
      <c r="AR239" s="205" t="s">
        <v>218</v>
      </c>
      <c r="AT239" s="205" t="s">
        <v>214</v>
      </c>
      <c r="AU239" s="205" t="s">
        <v>87</v>
      </c>
      <c r="AY239" s="18" t="s">
        <v>209</v>
      </c>
      <c r="BE239" s="206">
        <f t="shared" si="34"/>
        <v>0</v>
      </c>
      <c r="BF239" s="206">
        <f t="shared" si="35"/>
        <v>0</v>
      </c>
      <c r="BG239" s="206">
        <f t="shared" si="36"/>
        <v>0</v>
      </c>
      <c r="BH239" s="206">
        <f t="shared" si="37"/>
        <v>0</v>
      </c>
      <c r="BI239" s="206">
        <f t="shared" si="38"/>
        <v>0</v>
      </c>
      <c r="BJ239" s="18" t="s">
        <v>85</v>
      </c>
      <c r="BK239" s="206">
        <f t="shared" si="39"/>
        <v>0</v>
      </c>
      <c r="BL239" s="18" t="s">
        <v>218</v>
      </c>
      <c r="BM239" s="205" t="s">
        <v>11250</v>
      </c>
    </row>
    <row r="240" spans="1:65" s="2" customFormat="1" ht="16.5" customHeight="1">
      <c r="A240" s="35"/>
      <c r="B240" s="36"/>
      <c r="C240" s="193" t="s">
        <v>1118</v>
      </c>
      <c r="D240" s="193" t="s">
        <v>214</v>
      </c>
      <c r="E240" s="194" t="s">
        <v>11251</v>
      </c>
      <c r="F240" s="195" t="s">
        <v>11032</v>
      </c>
      <c r="G240" s="196" t="s">
        <v>8823</v>
      </c>
      <c r="H240" s="197">
        <v>1</v>
      </c>
      <c r="I240" s="198"/>
      <c r="J240" s="199">
        <f t="shared" si="30"/>
        <v>0</v>
      </c>
      <c r="K240" s="200"/>
      <c r="L240" s="40"/>
      <c r="M240" s="201" t="s">
        <v>1</v>
      </c>
      <c r="N240" s="202" t="s">
        <v>42</v>
      </c>
      <c r="O240" s="72"/>
      <c r="P240" s="203">
        <f t="shared" si="31"/>
        <v>0</v>
      </c>
      <c r="Q240" s="203">
        <v>0</v>
      </c>
      <c r="R240" s="203">
        <f t="shared" si="32"/>
        <v>0</v>
      </c>
      <c r="S240" s="203">
        <v>0</v>
      </c>
      <c r="T240" s="204">
        <f t="shared" si="33"/>
        <v>0</v>
      </c>
      <c r="U240" s="35"/>
      <c r="V240" s="35"/>
      <c r="W240" s="35"/>
      <c r="X240" s="35"/>
      <c r="Y240" s="35"/>
      <c r="Z240" s="35"/>
      <c r="AA240" s="35"/>
      <c r="AB240" s="35"/>
      <c r="AC240" s="35"/>
      <c r="AD240" s="35"/>
      <c r="AE240" s="35"/>
      <c r="AR240" s="205" t="s">
        <v>218</v>
      </c>
      <c r="AT240" s="205" t="s">
        <v>214</v>
      </c>
      <c r="AU240" s="205" t="s">
        <v>87</v>
      </c>
      <c r="AY240" s="18" t="s">
        <v>209</v>
      </c>
      <c r="BE240" s="206">
        <f t="shared" si="34"/>
        <v>0</v>
      </c>
      <c r="BF240" s="206">
        <f t="shared" si="35"/>
        <v>0</v>
      </c>
      <c r="BG240" s="206">
        <f t="shared" si="36"/>
        <v>0</v>
      </c>
      <c r="BH240" s="206">
        <f t="shared" si="37"/>
        <v>0</v>
      </c>
      <c r="BI240" s="206">
        <f t="shared" si="38"/>
        <v>0</v>
      </c>
      <c r="BJ240" s="18" t="s">
        <v>85</v>
      </c>
      <c r="BK240" s="206">
        <f t="shared" si="39"/>
        <v>0</v>
      </c>
      <c r="BL240" s="18" t="s">
        <v>218</v>
      </c>
      <c r="BM240" s="205" t="s">
        <v>11252</v>
      </c>
    </row>
    <row r="241" spans="1:65" s="2" customFormat="1" ht="16.5" customHeight="1">
      <c r="A241" s="35"/>
      <c r="B241" s="36"/>
      <c r="C241" s="193" t="s">
        <v>1122</v>
      </c>
      <c r="D241" s="193" t="s">
        <v>214</v>
      </c>
      <c r="E241" s="194" t="s">
        <v>11253</v>
      </c>
      <c r="F241" s="195" t="s">
        <v>1091</v>
      </c>
      <c r="G241" s="196" t="s">
        <v>7332</v>
      </c>
      <c r="H241" s="274"/>
      <c r="I241" s="198"/>
      <c r="J241" s="199">
        <f t="shared" si="30"/>
        <v>0</v>
      </c>
      <c r="K241" s="200"/>
      <c r="L241" s="40"/>
      <c r="M241" s="201" t="s">
        <v>1</v>
      </c>
      <c r="N241" s="202" t="s">
        <v>42</v>
      </c>
      <c r="O241" s="72"/>
      <c r="P241" s="203">
        <f t="shared" si="31"/>
        <v>0</v>
      </c>
      <c r="Q241" s="203">
        <v>0</v>
      </c>
      <c r="R241" s="203">
        <f t="shared" si="32"/>
        <v>0</v>
      </c>
      <c r="S241" s="203">
        <v>0</v>
      </c>
      <c r="T241" s="204">
        <f t="shared" si="33"/>
        <v>0</v>
      </c>
      <c r="U241" s="35"/>
      <c r="V241" s="35"/>
      <c r="W241" s="35"/>
      <c r="X241" s="35"/>
      <c r="Y241" s="35"/>
      <c r="Z241" s="35"/>
      <c r="AA241" s="35"/>
      <c r="AB241" s="35"/>
      <c r="AC241" s="35"/>
      <c r="AD241" s="35"/>
      <c r="AE241" s="35"/>
      <c r="AR241" s="205" t="s">
        <v>218</v>
      </c>
      <c r="AT241" s="205" t="s">
        <v>214</v>
      </c>
      <c r="AU241" s="205" t="s">
        <v>87</v>
      </c>
      <c r="AY241" s="18" t="s">
        <v>209</v>
      </c>
      <c r="BE241" s="206">
        <f t="shared" si="34"/>
        <v>0</v>
      </c>
      <c r="BF241" s="206">
        <f t="shared" si="35"/>
        <v>0</v>
      </c>
      <c r="BG241" s="206">
        <f t="shared" si="36"/>
        <v>0</v>
      </c>
      <c r="BH241" s="206">
        <f t="shared" si="37"/>
        <v>0</v>
      </c>
      <c r="BI241" s="206">
        <f t="shared" si="38"/>
        <v>0</v>
      </c>
      <c r="BJ241" s="18" t="s">
        <v>85</v>
      </c>
      <c r="BK241" s="206">
        <f t="shared" si="39"/>
        <v>0</v>
      </c>
      <c r="BL241" s="18" t="s">
        <v>218</v>
      </c>
      <c r="BM241" s="205" t="s">
        <v>11254</v>
      </c>
    </row>
    <row r="242" spans="1:65" s="12" customFormat="1" ht="22.9" customHeight="1">
      <c r="B242" s="177"/>
      <c r="C242" s="178"/>
      <c r="D242" s="179" t="s">
        <v>76</v>
      </c>
      <c r="E242" s="191" t="s">
        <v>9426</v>
      </c>
      <c r="F242" s="191" t="s">
        <v>11255</v>
      </c>
      <c r="G242" s="178"/>
      <c r="H242" s="178"/>
      <c r="I242" s="181"/>
      <c r="J242" s="192">
        <f>BK242</f>
        <v>0</v>
      </c>
      <c r="K242" s="178"/>
      <c r="L242" s="183"/>
      <c r="M242" s="184"/>
      <c r="N242" s="185"/>
      <c r="O242" s="185"/>
      <c r="P242" s="186">
        <f>SUM(P243:P253)</f>
        <v>0</v>
      </c>
      <c r="Q242" s="185"/>
      <c r="R242" s="186">
        <f>SUM(R243:R253)</f>
        <v>0</v>
      </c>
      <c r="S242" s="185"/>
      <c r="T242" s="187">
        <f>SUM(T243:T253)</f>
        <v>0</v>
      </c>
      <c r="AR242" s="188" t="s">
        <v>85</v>
      </c>
      <c r="AT242" s="189" t="s">
        <v>76</v>
      </c>
      <c r="AU242" s="189" t="s">
        <v>85</v>
      </c>
      <c r="AY242" s="188" t="s">
        <v>209</v>
      </c>
      <c r="BK242" s="190">
        <f>SUM(BK243:BK253)</f>
        <v>0</v>
      </c>
    </row>
    <row r="243" spans="1:65" s="2" customFormat="1" ht="16.5" customHeight="1">
      <c r="A243" s="35"/>
      <c r="B243" s="36"/>
      <c r="C243" s="193" t="s">
        <v>1127</v>
      </c>
      <c r="D243" s="193" t="s">
        <v>214</v>
      </c>
      <c r="E243" s="194" t="s">
        <v>11256</v>
      </c>
      <c r="F243" s="195" t="s">
        <v>11257</v>
      </c>
      <c r="G243" s="196" t="s">
        <v>2761</v>
      </c>
      <c r="H243" s="197">
        <v>6</v>
      </c>
      <c r="I243" s="198"/>
      <c r="J243" s="199">
        <f t="shared" ref="J243:J253" si="40">ROUND(I243*H243,2)</f>
        <v>0</v>
      </c>
      <c r="K243" s="200"/>
      <c r="L243" s="40"/>
      <c r="M243" s="201" t="s">
        <v>1</v>
      </c>
      <c r="N243" s="202" t="s">
        <v>42</v>
      </c>
      <c r="O243" s="72"/>
      <c r="P243" s="203">
        <f t="shared" ref="P243:P253" si="41">O243*H243</f>
        <v>0</v>
      </c>
      <c r="Q243" s="203">
        <v>0</v>
      </c>
      <c r="R243" s="203">
        <f t="shared" ref="R243:R253" si="42">Q243*H243</f>
        <v>0</v>
      </c>
      <c r="S243" s="203">
        <v>0</v>
      </c>
      <c r="T243" s="204">
        <f t="shared" ref="T243:T253" si="43">S243*H243</f>
        <v>0</v>
      </c>
      <c r="U243" s="35"/>
      <c r="V243" s="35"/>
      <c r="W243" s="35"/>
      <c r="X243" s="35"/>
      <c r="Y243" s="35"/>
      <c r="Z243" s="35"/>
      <c r="AA243" s="35"/>
      <c r="AB243" s="35"/>
      <c r="AC243" s="35"/>
      <c r="AD243" s="35"/>
      <c r="AE243" s="35"/>
      <c r="AR243" s="205" t="s">
        <v>218</v>
      </c>
      <c r="AT243" s="205" t="s">
        <v>214</v>
      </c>
      <c r="AU243" s="205" t="s">
        <v>87</v>
      </c>
      <c r="AY243" s="18" t="s">
        <v>209</v>
      </c>
      <c r="BE243" s="206">
        <f t="shared" ref="BE243:BE253" si="44">IF(N243="základní",J243,0)</f>
        <v>0</v>
      </c>
      <c r="BF243" s="206">
        <f t="shared" ref="BF243:BF253" si="45">IF(N243="snížená",J243,0)</f>
        <v>0</v>
      </c>
      <c r="BG243" s="206">
        <f t="shared" ref="BG243:BG253" si="46">IF(N243="zákl. přenesená",J243,0)</f>
        <v>0</v>
      </c>
      <c r="BH243" s="206">
        <f t="shared" ref="BH243:BH253" si="47">IF(N243="sníž. přenesená",J243,0)</f>
        <v>0</v>
      </c>
      <c r="BI243" s="206">
        <f t="shared" ref="BI243:BI253" si="48">IF(N243="nulová",J243,0)</f>
        <v>0</v>
      </c>
      <c r="BJ243" s="18" t="s">
        <v>85</v>
      </c>
      <c r="BK243" s="206">
        <f t="shared" ref="BK243:BK253" si="49">ROUND(I243*H243,2)</f>
        <v>0</v>
      </c>
      <c r="BL243" s="18" t="s">
        <v>218</v>
      </c>
      <c r="BM243" s="205" t="s">
        <v>11258</v>
      </c>
    </row>
    <row r="244" spans="1:65" s="2" customFormat="1" ht="16.5" customHeight="1">
      <c r="A244" s="35"/>
      <c r="B244" s="36"/>
      <c r="C244" s="193" t="s">
        <v>1132</v>
      </c>
      <c r="D244" s="193" t="s">
        <v>214</v>
      </c>
      <c r="E244" s="194" t="s">
        <v>11259</v>
      </c>
      <c r="F244" s="195" t="s">
        <v>11260</v>
      </c>
      <c r="G244" s="196" t="s">
        <v>2761</v>
      </c>
      <c r="H244" s="197">
        <v>66</v>
      </c>
      <c r="I244" s="198"/>
      <c r="J244" s="199">
        <f t="shared" si="40"/>
        <v>0</v>
      </c>
      <c r="K244" s="200"/>
      <c r="L244" s="40"/>
      <c r="M244" s="201" t="s">
        <v>1</v>
      </c>
      <c r="N244" s="202" t="s">
        <v>42</v>
      </c>
      <c r="O244" s="72"/>
      <c r="P244" s="203">
        <f t="shared" si="41"/>
        <v>0</v>
      </c>
      <c r="Q244" s="203">
        <v>0</v>
      </c>
      <c r="R244" s="203">
        <f t="shared" si="42"/>
        <v>0</v>
      </c>
      <c r="S244" s="203">
        <v>0</v>
      </c>
      <c r="T244" s="204">
        <f t="shared" si="43"/>
        <v>0</v>
      </c>
      <c r="U244" s="35"/>
      <c r="V244" s="35"/>
      <c r="W244" s="35"/>
      <c r="X244" s="35"/>
      <c r="Y244" s="35"/>
      <c r="Z244" s="35"/>
      <c r="AA244" s="35"/>
      <c r="AB244" s="35"/>
      <c r="AC244" s="35"/>
      <c r="AD244" s="35"/>
      <c r="AE244" s="35"/>
      <c r="AR244" s="205" t="s">
        <v>218</v>
      </c>
      <c r="AT244" s="205" t="s">
        <v>214</v>
      </c>
      <c r="AU244" s="205" t="s">
        <v>87</v>
      </c>
      <c r="AY244" s="18" t="s">
        <v>209</v>
      </c>
      <c r="BE244" s="206">
        <f t="shared" si="44"/>
        <v>0</v>
      </c>
      <c r="BF244" s="206">
        <f t="shared" si="45"/>
        <v>0</v>
      </c>
      <c r="BG244" s="206">
        <f t="shared" si="46"/>
        <v>0</v>
      </c>
      <c r="BH244" s="206">
        <f t="shared" si="47"/>
        <v>0</v>
      </c>
      <c r="BI244" s="206">
        <f t="shared" si="48"/>
        <v>0</v>
      </c>
      <c r="BJ244" s="18" t="s">
        <v>85</v>
      </c>
      <c r="BK244" s="206">
        <f t="shared" si="49"/>
        <v>0</v>
      </c>
      <c r="BL244" s="18" t="s">
        <v>218</v>
      </c>
      <c r="BM244" s="205" t="s">
        <v>11261</v>
      </c>
    </row>
    <row r="245" spans="1:65" s="2" customFormat="1" ht="16.5" customHeight="1">
      <c r="A245" s="35"/>
      <c r="B245" s="36"/>
      <c r="C245" s="193" t="s">
        <v>1137</v>
      </c>
      <c r="D245" s="193" t="s">
        <v>214</v>
      </c>
      <c r="E245" s="194" t="s">
        <v>11262</v>
      </c>
      <c r="F245" s="195" t="s">
        <v>11263</v>
      </c>
      <c r="G245" s="196" t="s">
        <v>2761</v>
      </c>
      <c r="H245" s="197">
        <v>24</v>
      </c>
      <c r="I245" s="198"/>
      <c r="J245" s="199">
        <f t="shared" si="40"/>
        <v>0</v>
      </c>
      <c r="K245" s="200"/>
      <c r="L245" s="40"/>
      <c r="M245" s="201" t="s">
        <v>1</v>
      </c>
      <c r="N245" s="202" t="s">
        <v>42</v>
      </c>
      <c r="O245" s="72"/>
      <c r="P245" s="203">
        <f t="shared" si="41"/>
        <v>0</v>
      </c>
      <c r="Q245" s="203">
        <v>0</v>
      </c>
      <c r="R245" s="203">
        <f t="shared" si="42"/>
        <v>0</v>
      </c>
      <c r="S245" s="203">
        <v>0</v>
      </c>
      <c r="T245" s="204">
        <f t="shared" si="43"/>
        <v>0</v>
      </c>
      <c r="U245" s="35"/>
      <c r="V245" s="35"/>
      <c r="W245" s="35"/>
      <c r="X245" s="35"/>
      <c r="Y245" s="35"/>
      <c r="Z245" s="35"/>
      <c r="AA245" s="35"/>
      <c r="AB245" s="35"/>
      <c r="AC245" s="35"/>
      <c r="AD245" s="35"/>
      <c r="AE245" s="35"/>
      <c r="AR245" s="205" t="s">
        <v>218</v>
      </c>
      <c r="AT245" s="205" t="s">
        <v>214</v>
      </c>
      <c r="AU245" s="205" t="s">
        <v>87</v>
      </c>
      <c r="AY245" s="18" t="s">
        <v>209</v>
      </c>
      <c r="BE245" s="206">
        <f t="shared" si="44"/>
        <v>0</v>
      </c>
      <c r="BF245" s="206">
        <f t="shared" si="45"/>
        <v>0</v>
      </c>
      <c r="BG245" s="206">
        <f t="shared" si="46"/>
        <v>0</v>
      </c>
      <c r="BH245" s="206">
        <f t="shared" si="47"/>
        <v>0</v>
      </c>
      <c r="BI245" s="206">
        <f t="shared" si="48"/>
        <v>0</v>
      </c>
      <c r="BJ245" s="18" t="s">
        <v>85</v>
      </c>
      <c r="BK245" s="206">
        <f t="shared" si="49"/>
        <v>0</v>
      </c>
      <c r="BL245" s="18" t="s">
        <v>218</v>
      </c>
      <c r="BM245" s="205" t="s">
        <v>11264</v>
      </c>
    </row>
    <row r="246" spans="1:65" s="2" customFormat="1" ht="16.5" customHeight="1">
      <c r="A246" s="35"/>
      <c r="B246" s="36"/>
      <c r="C246" s="193" t="s">
        <v>1142</v>
      </c>
      <c r="D246" s="193" t="s">
        <v>214</v>
      </c>
      <c r="E246" s="194" t="s">
        <v>11265</v>
      </c>
      <c r="F246" s="195" t="s">
        <v>11266</v>
      </c>
      <c r="G246" s="196" t="s">
        <v>2761</v>
      </c>
      <c r="H246" s="197">
        <v>10</v>
      </c>
      <c r="I246" s="198"/>
      <c r="J246" s="199">
        <f t="shared" si="40"/>
        <v>0</v>
      </c>
      <c r="K246" s="200"/>
      <c r="L246" s="40"/>
      <c r="M246" s="201" t="s">
        <v>1</v>
      </c>
      <c r="N246" s="202" t="s">
        <v>42</v>
      </c>
      <c r="O246" s="72"/>
      <c r="P246" s="203">
        <f t="shared" si="41"/>
        <v>0</v>
      </c>
      <c r="Q246" s="203">
        <v>0</v>
      </c>
      <c r="R246" s="203">
        <f t="shared" si="42"/>
        <v>0</v>
      </c>
      <c r="S246" s="203">
        <v>0</v>
      </c>
      <c r="T246" s="204">
        <f t="shared" si="43"/>
        <v>0</v>
      </c>
      <c r="U246" s="35"/>
      <c r="V246" s="35"/>
      <c r="W246" s="35"/>
      <c r="X246" s="35"/>
      <c r="Y246" s="35"/>
      <c r="Z246" s="35"/>
      <c r="AA246" s="35"/>
      <c r="AB246" s="35"/>
      <c r="AC246" s="35"/>
      <c r="AD246" s="35"/>
      <c r="AE246" s="35"/>
      <c r="AR246" s="205" t="s">
        <v>218</v>
      </c>
      <c r="AT246" s="205" t="s">
        <v>214</v>
      </c>
      <c r="AU246" s="205" t="s">
        <v>87</v>
      </c>
      <c r="AY246" s="18" t="s">
        <v>209</v>
      </c>
      <c r="BE246" s="206">
        <f t="shared" si="44"/>
        <v>0</v>
      </c>
      <c r="BF246" s="206">
        <f t="shared" si="45"/>
        <v>0</v>
      </c>
      <c r="BG246" s="206">
        <f t="shared" si="46"/>
        <v>0</v>
      </c>
      <c r="BH246" s="206">
        <f t="shared" si="47"/>
        <v>0</v>
      </c>
      <c r="BI246" s="206">
        <f t="shared" si="48"/>
        <v>0</v>
      </c>
      <c r="BJ246" s="18" t="s">
        <v>85</v>
      </c>
      <c r="BK246" s="206">
        <f t="shared" si="49"/>
        <v>0</v>
      </c>
      <c r="BL246" s="18" t="s">
        <v>218</v>
      </c>
      <c r="BM246" s="205" t="s">
        <v>11267</v>
      </c>
    </row>
    <row r="247" spans="1:65" s="2" customFormat="1" ht="16.5" customHeight="1">
      <c r="A247" s="35"/>
      <c r="B247" s="36"/>
      <c r="C247" s="193" t="s">
        <v>1147</v>
      </c>
      <c r="D247" s="193" t="s">
        <v>214</v>
      </c>
      <c r="E247" s="194" t="s">
        <v>11268</v>
      </c>
      <c r="F247" s="195" t="s">
        <v>11269</v>
      </c>
      <c r="G247" s="196" t="s">
        <v>2761</v>
      </c>
      <c r="H247" s="197">
        <v>6</v>
      </c>
      <c r="I247" s="198"/>
      <c r="J247" s="199">
        <f t="shared" si="40"/>
        <v>0</v>
      </c>
      <c r="K247" s="200"/>
      <c r="L247" s="40"/>
      <c r="M247" s="201" t="s">
        <v>1</v>
      </c>
      <c r="N247" s="202" t="s">
        <v>42</v>
      </c>
      <c r="O247" s="72"/>
      <c r="P247" s="203">
        <f t="shared" si="41"/>
        <v>0</v>
      </c>
      <c r="Q247" s="203">
        <v>0</v>
      </c>
      <c r="R247" s="203">
        <f t="shared" si="42"/>
        <v>0</v>
      </c>
      <c r="S247" s="203">
        <v>0</v>
      </c>
      <c r="T247" s="204">
        <f t="shared" si="43"/>
        <v>0</v>
      </c>
      <c r="U247" s="35"/>
      <c r="V247" s="35"/>
      <c r="W247" s="35"/>
      <c r="X247" s="35"/>
      <c r="Y247" s="35"/>
      <c r="Z247" s="35"/>
      <c r="AA247" s="35"/>
      <c r="AB247" s="35"/>
      <c r="AC247" s="35"/>
      <c r="AD247" s="35"/>
      <c r="AE247" s="35"/>
      <c r="AR247" s="205" t="s">
        <v>218</v>
      </c>
      <c r="AT247" s="205" t="s">
        <v>214</v>
      </c>
      <c r="AU247" s="205" t="s">
        <v>87</v>
      </c>
      <c r="AY247" s="18" t="s">
        <v>209</v>
      </c>
      <c r="BE247" s="206">
        <f t="shared" si="44"/>
        <v>0</v>
      </c>
      <c r="BF247" s="206">
        <f t="shared" si="45"/>
        <v>0</v>
      </c>
      <c r="BG247" s="206">
        <f t="shared" si="46"/>
        <v>0</v>
      </c>
      <c r="BH247" s="206">
        <f t="shared" si="47"/>
        <v>0</v>
      </c>
      <c r="BI247" s="206">
        <f t="shared" si="48"/>
        <v>0</v>
      </c>
      <c r="BJ247" s="18" t="s">
        <v>85</v>
      </c>
      <c r="BK247" s="206">
        <f t="shared" si="49"/>
        <v>0</v>
      </c>
      <c r="BL247" s="18" t="s">
        <v>218</v>
      </c>
      <c r="BM247" s="205" t="s">
        <v>11270</v>
      </c>
    </row>
    <row r="248" spans="1:65" s="2" customFormat="1" ht="16.5" customHeight="1">
      <c r="A248" s="35"/>
      <c r="B248" s="36"/>
      <c r="C248" s="193" t="s">
        <v>1152</v>
      </c>
      <c r="D248" s="193" t="s">
        <v>214</v>
      </c>
      <c r="E248" s="194" t="s">
        <v>11271</v>
      </c>
      <c r="F248" s="195" t="s">
        <v>11272</v>
      </c>
      <c r="G248" s="196" t="s">
        <v>2761</v>
      </c>
      <c r="H248" s="197">
        <v>2980</v>
      </c>
      <c r="I248" s="198"/>
      <c r="J248" s="199">
        <f t="shared" si="40"/>
        <v>0</v>
      </c>
      <c r="K248" s="200"/>
      <c r="L248" s="40"/>
      <c r="M248" s="201" t="s">
        <v>1</v>
      </c>
      <c r="N248" s="202" t="s">
        <v>42</v>
      </c>
      <c r="O248" s="72"/>
      <c r="P248" s="203">
        <f t="shared" si="41"/>
        <v>0</v>
      </c>
      <c r="Q248" s="203">
        <v>0</v>
      </c>
      <c r="R248" s="203">
        <f t="shared" si="42"/>
        <v>0</v>
      </c>
      <c r="S248" s="203">
        <v>0</v>
      </c>
      <c r="T248" s="204">
        <f t="shared" si="43"/>
        <v>0</v>
      </c>
      <c r="U248" s="35"/>
      <c r="V248" s="35"/>
      <c r="W248" s="35"/>
      <c r="X248" s="35"/>
      <c r="Y248" s="35"/>
      <c r="Z248" s="35"/>
      <c r="AA248" s="35"/>
      <c r="AB248" s="35"/>
      <c r="AC248" s="35"/>
      <c r="AD248" s="35"/>
      <c r="AE248" s="35"/>
      <c r="AR248" s="205" t="s">
        <v>218</v>
      </c>
      <c r="AT248" s="205" t="s">
        <v>214</v>
      </c>
      <c r="AU248" s="205" t="s">
        <v>87</v>
      </c>
      <c r="AY248" s="18" t="s">
        <v>209</v>
      </c>
      <c r="BE248" s="206">
        <f t="shared" si="44"/>
        <v>0</v>
      </c>
      <c r="BF248" s="206">
        <f t="shared" si="45"/>
        <v>0</v>
      </c>
      <c r="BG248" s="206">
        <f t="shared" si="46"/>
        <v>0</v>
      </c>
      <c r="BH248" s="206">
        <f t="shared" si="47"/>
        <v>0</v>
      </c>
      <c r="BI248" s="206">
        <f t="shared" si="48"/>
        <v>0</v>
      </c>
      <c r="BJ248" s="18" t="s">
        <v>85</v>
      </c>
      <c r="BK248" s="206">
        <f t="shared" si="49"/>
        <v>0</v>
      </c>
      <c r="BL248" s="18" t="s">
        <v>218</v>
      </c>
      <c r="BM248" s="205" t="s">
        <v>11273</v>
      </c>
    </row>
    <row r="249" spans="1:65" s="2" customFormat="1" ht="16.5" customHeight="1">
      <c r="A249" s="35"/>
      <c r="B249" s="36"/>
      <c r="C249" s="193" t="s">
        <v>1157</v>
      </c>
      <c r="D249" s="193" t="s">
        <v>214</v>
      </c>
      <c r="E249" s="194" t="s">
        <v>11274</v>
      </c>
      <c r="F249" s="195" t="s">
        <v>11275</v>
      </c>
      <c r="G249" s="196" t="s">
        <v>2761</v>
      </c>
      <c r="H249" s="197">
        <v>1950</v>
      </c>
      <c r="I249" s="198"/>
      <c r="J249" s="199">
        <f t="shared" si="40"/>
        <v>0</v>
      </c>
      <c r="K249" s="200"/>
      <c r="L249" s="40"/>
      <c r="M249" s="201" t="s">
        <v>1</v>
      </c>
      <c r="N249" s="202" t="s">
        <v>42</v>
      </c>
      <c r="O249" s="72"/>
      <c r="P249" s="203">
        <f t="shared" si="41"/>
        <v>0</v>
      </c>
      <c r="Q249" s="203">
        <v>0</v>
      </c>
      <c r="R249" s="203">
        <f t="shared" si="42"/>
        <v>0</v>
      </c>
      <c r="S249" s="203">
        <v>0</v>
      </c>
      <c r="T249" s="204">
        <f t="shared" si="43"/>
        <v>0</v>
      </c>
      <c r="U249" s="35"/>
      <c r="V249" s="35"/>
      <c r="W249" s="35"/>
      <c r="X249" s="35"/>
      <c r="Y249" s="35"/>
      <c r="Z249" s="35"/>
      <c r="AA249" s="35"/>
      <c r="AB249" s="35"/>
      <c r="AC249" s="35"/>
      <c r="AD249" s="35"/>
      <c r="AE249" s="35"/>
      <c r="AR249" s="205" t="s">
        <v>218</v>
      </c>
      <c r="AT249" s="205" t="s">
        <v>214</v>
      </c>
      <c r="AU249" s="205" t="s">
        <v>87</v>
      </c>
      <c r="AY249" s="18" t="s">
        <v>209</v>
      </c>
      <c r="BE249" s="206">
        <f t="shared" si="44"/>
        <v>0</v>
      </c>
      <c r="BF249" s="206">
        <f t="shared" si="45"/>
        <v>0</v>
      </c>
      <c r="BG249" s="206">
        <f t="shared" si="46"/>
        <v>0</v>
      </c>
      <c r="BH249" s="206">
        <f t="shared" si="47"/>
        <v>0</v>
      </c>
      <c r="BI249" s="206">
        <f t="shared" si="48"/>
        <v>0</v>
      </c>
      <c r="BJ249" s="18" t="s">
        <v>85</v>
      </c>
      <c r="BK249" s="206">
        <f t="shared" si="49"/>
        <v>0</v>
      </c>
      <c r="BL249" s="18" t="s">
        <v>218</v>
      </c>
      <c r="BM249" s="205" t="s">
        <v>11276</v>
      </c>
    </row>
    <row r="250" spans="1:65" s="2" customFormat="1" ht="16.5" customHeight="1">
      <c r="A250" s="35"/>
      <c r="B250" s="36"/>
      <c r="C250" s="193" t="s">
        <v>1162</v>
      </c>
      <c r="D250" s="193" t="s">
        <v>214</v>
      </c>
      <c r="E250" s="194" t="s">
        <v>11277</v>
      </c>
      <c r="F250" s="195" t="s">
        <v>11029</v>
      </c>
      <c r="G250" s="196" t="s">
        <v>8823</v>
      </c>
      <c r="H250" s="197">
        <v>1</v>
      </c>
      <c r="I250" s="198"/>
      <c r="J250" s="199">
        <f t="shared" si="40"/>
        <v>0</v>
      </c>
      <c r="K250" s="200"/>
      <c r="L250" s="40"/>
      <c r="M250" s="201" t="s">
        <v>1</v>
      </c>
      <c r="N250" s="202" t="s">
        <v>42</v>
      </c>
      <c r="O250" s="72"/>
      <c r="P250" s="203">
        <f t="shared" si="41"/>
        <v>0</v>
      </c>
      <c r="Q250" s="203">
        <v>0</v>
      </c>
      <c r="R250" s="203">
        <f t="shared" si="42"/>
        <v>0</v>
      </c>
      <c r="S250" s="203">
        <v>0</v>
      </c>
      <c r="T250" s="204">
        <f t="shared" si="43"/>
        <v>0</v>
      </c>
      <c r="U250" s="35"/>
      <c r="V250" s="35"/>
      <c r="W250" s="35"/>
      <c r="X250" s="35"/>
      <c r="Y250" s="35"/>
      <c r="Z250" s="35"/>
      <c r="AA250" s="35"/>
      <c r="AB250" s="35"/>
      <c r="AC250" s="35"/>
      <c r="AD250" s="35"/>
      <c r="AE250" s="35"/>
      <c r="AR250" s="205" t="s">
        <v>218</v>
      </c>
      <c r="AT250" s="205" t="s">
        <v>214</v>
      </c>
      <c r="AU250" s="205" t="s">
        <v>87</v>
      </c>
      <c r="AY250" s="18" t="s">
        <v>209</v>
      </c>
      <c r="BE250" s="206">
        <f t="shared" si="44"/>
        <v>0</v>
      </c>
      <c r="BF250" s="206">
        <f t="shared" si="45"/>
        <v>0</v>
      </c>
      <c r="BG250" s="206">
        <f t="shared" si="46"/>
        <v>0</v>
      </c>
      <c r="BH250" s="206">
        <f t="shared" si="47"/>
        <v>0</v>
      </c>
      <c r="BI250" s="206">
        <f t="shared" si="48"/>
        <v>0</v>
      </c>
      <c r="BJ250" s="18" t="s">
        <v>85</v>
      </c>
      <c r="BK250" s="206">
        <f t="shared" si="49"/>
        <v>0</v>
      </c>
      <c r="BL250" s="18" t="s">
        <v>218</v>
      </c>
      <c r="BM250" s="205" t="s">
        <v>11278</v>
      </c>
    </row>
    <row r="251" spans="1:65" s="2" customFormat="1" ht="16.5" customHeight="1">
      <c r="A251" s="35"/>
      <c r="B251" s="36"/>
      <c r="C251" s="193" t="s">
        <v>1165</v>
      </c>
      <c r="D251" s="193" t="s">
        <v>214</v>
      </c>
      <c r="E251" s="194" t="s">
        <v>11279</v>
      </c>
      <c r="F251" s="195" t="s">
        <v>11280</v>
      </c>
      <c r="G251" s="196" t="s">
        <v>8823</v>
      </c>
      <c r="H251" s="197">
        <v>1</v>
      </c>
      <c r="I251" s="198"/>
      <c r="J251" s="199">
        <f t="shared" si="40"/>
        <v>0</v>
      </c>
      <c r="K251" s="200"/>
      <c r="L251" s="40"/>
      <c r="M251" s="201" t="s">
        <v>1</v>
      </c>
      <c r="N251" s="202" t="s">
        <v>42</v>
      </c>
      <c r="O251" s="72"/>
      <c r="P251" s="203">
        <f t="shared" si="41"/>
        <v>0</v>
      </c>
      <c r="Q251" s="203">
        <v>0</v>
      </c>
      <c r="R251" s="203">
        <f t="shared" si="42"/>
        <v>0</v>
      </c>
      <c r="S251" s="203">
        <v>0</v>
      </c>
      <c r="T251" s="204">
        <f t="shared" si="43"/>
        <v>0</v>
      </c>
      <c r="U251" s="35"/>
      <c r="V251" s="35"/>
      <c r="W251" s="35"/>
      <c r="X251" s="35"/>
      <c r="Y251" s="35"/>
      <c r="Z251" s="35"/>
      <c r="AA251" s="35"/>
      <c r="AB251" s="35"/>
      <c r="AC251" s="35"/>
      <c r="AD251" s="35"/>
      <c r="AE251" s="35"/>
      <c r="AR251" s="205" t="s">
        <v>218</v>
      </c>
      <c r="AT251" s="205" t="s">
        <v>214</v>
      </c>
      <c r="AU251" s="205" t="s">
        <v>87</v>
      </c>
      <c r="AY251" s="18" t="s">
        <v>209</v>
      </c>
      <c r="BE251" s="206">
        <f t="shared" si="44"/>
        <v>0</v>
      </c>
      <c r="BF251" s="206">
        <f t="shared" si="45"/>
        <v>0</v>
      </c>
      <c r="BG251" s="206">
        <f t="shared" si="46"/>
        <v>0</v>
      </c>
      <c r="BH251" s="206">
        <f t="shared" si="47"/>
        <v>0</v>
      </c>
      <c r="BI251" s="206">
        <f t="shared" si="48"/>
        <v>0</v>
      </c>
      <c r="BJ251" s="18" t="s">
        <v>85</v>
      </c>
      <c r="BK251" s="206">
        <f t="shared" si="49"/>
        <v>0</v>
      </c>
      <c r="BL251" s="18" t="s">
        <v>218</v>
      </c>
      <c r="BM251" s="205" t="s">
        <v>11281</v>
      </c>
    </row>
    <row r="252" spans="1:65" s="2" customFormat="1" ht="16.5" customHeight="1">
      <c r="A252" s="35"/>
      <c r="B252" s="36"/>
      <c r="C252" s="193" t="s">
        <v>1170</v>
      </c>
      <c r="D252" s="193" t="s">
        <v>214</v>
      </c>
      <c r="E252" s="194" t="s">
        <v>11282</v>
      </c>
      <c r="F252" s="195" t="s">
        <v>11283</v>
      </c>
      <c r="G252" s="196" t="s">
        <v>8823</v>
      </c>
      <c r="H252" s="197">
        <v>1</v>
      </c>
      <c r="I252" s="198"/>
      <c r="J252" s="199">
        <f t="shared" si="40"/>
        <v>0</v>
      </c>
      <c r="K252" s="200"/>
      <c r="L252" s="40"/>
      <c r="M252" s="201" t="s">
        <v>1</v>
      </c>
      <c r="N252" s="202" t="s">
        <v>42</v>
      </c>
      <c r="O252" s="72"/>
      <c r="P252" s="203">
        <f t="shared" si="41"/>
        <v>0</v>
      </c>
      <c r="Q252" s="203">
        <v>0</v>
      </c>
      <c r="R252" s="203">
        <f t="shared" si="42"/>
        <v>0</v>
      </c>
      <c r="S252" s="203">
        <v>0</v>
      </c>
      <c r="T252" s="204">
        <f t="shared" si="43"/>
        <v>0</v>
      </c>
      <c r="U252" s="35"/>
      <c r="V252" s="35"/>
      <c r="W252" s="35"/>
      <c r="X252" s="35"/>
      <c r="Y252" s="35"/>
      <c r="Z252" s="35"/>
      <c r="AA252" s="35"/>
      <c r="AB252" s="35"/>
      <c r="AC252" s="35"/>
      <c r="AD252" s="35"/>
      <c r="AE252" s="35"/>
      <c r="AR252" s="205" t="s">
        <v>218</v>
      </c>
      <c r="AT252" s="205" t="s">
        <v>214</v>
      </c>
      <c r="AU252" s="205" t="s">
        <v>87</v>
      </c>
      <c r="AY252" s="18" t="s">
        <v>209</v>
      </c>
      <c r="BE252" s="206">
        <f t="shared" si="44"/>
        <v>0</v>
      </c>
      <c r="BF252" s="206">
        <f t="shared" si="45"/>
        <v>0</v>
      </c>
      <c r="BG252" s="206">
        <f t="shared" si="46"/>
        <v>0</v>
      </c>
      <c r="BH252" s="206">
        <f t="shared" si="47"/>
        <v>0</v>
      </c>
      <c r="BI252" s="206">
        <f t="shared" si="48"/>
        <v>0</v>
      </c>
      <c r="BJ252" s="18" t="s">
        <v>85</v>
      </c>
      <c r="BK252" s="206">
        <f t="shared" si="49"/>
        <v>0</v>
      </c>
      <c r="BL252" s="18" t="s">
        <v>218</v>
      </c>
      <c r="BM252" s="205" t="s">
        <v>11284</v>
      </c>
    </row>
    <row r="253" spans="1:65" s="2" customFormat="1" ht="16.5" customHeight="1">
      <c r="A253" s="35"/>
      <c r="B253" s="36"/>
      <c r="C253" s="193" t="s">
        <v>1173</v>
      </c>
      <c r="D253" s="193" t="s">
        <v>214</v>
      </c>
      <c r="E253" s="194" t="s">
        <v>11285</v>
      </c>
      <c r="F253" s="195" t="s">
        <v>1091</v>
      </c>
      <c r="G253" s="196" t="s">
        <v>7332</v>
      </c>
      <c r="H253" s="274"/>
      <c r="I253" s="198"/>
      <c r="J253" s="199">
        <f t="shared" si="40"/>
        <v>0</v>
      </c>
      <c r="K253" s="200"/>
      <c r="L253" s="40"/>
      <c r="M253" s="201" t="s">
        <v>1</v>
      </c>
      <c r="N253" s="202" t="s">
        <v>42</v>
      </c>
      <c r="O253" s="72"/>
      <c r="P253" s="203">
        <f t="shared" si="41"/>
        <v>0</v>
      </c>
      <c r="Q253" s="203">
        <v>0</v>
      </c>
      <c r="R253" s="203">
        <f t="shared" si="42"/>
        <v>0</v>
      </c>
      <c r="S253" s="203">
        <v>0</v>
      </c>
      <c r="T253" s="204">
        <f t="shared" si="43"/>
        <v>0</v>
      </c>
      <c r="U253" s="35"/>
      <c r="V253" s="35"/>
      <c r="W253" s="35"/>
      <c r="X253" s="35"/>
      <c r="Y253" s="35"/>
      <c r="Z253" s="35"/>
      <c r="AA253" s="35"/>
      <c r="AB253" s="35"/>
      <c r="AC253" s="35"/>
      <c r="AD253" s="35"/>
      <c r="AE253" s="35"/>
      <c r="AR253" s="205" t="s">
        <v>218</v>
      </c>
      <c r="AT253" s="205" t="s">
        <v>214</v>
      </c>
      <c r="AU253" s="205" t="s">
        <v>87</v>
      </c>
      <c r="AY253" s="18" t="s">
        <v>209</v>
      </c>
      <c r="BE253" s="206">
        <f t="shared" si="44"/>
        <v>0</v>
      </c>
      <c r="BF253" s="206">
        <f t="shared" si="45"/>
        <v>0</v>
      </c>
      <c r="BG253" s="206">
        <f t="shared" si="46"/>
        <v>0</v>
      </c>
      <c r="BH253" s="206">
        <f t="shared" si="47"/>
        <v>0</v>
      </c>
      <c r="BI253" s="206">
        <f t="shared" si="48"/>
        <v>0</v>
      </c>
      <c r="BJ253" s="18" t="s">
        <v>85</v>
      </c>
      <c r="BK253" s="206">
        <f t="shared" si="49"/>
        <v>0</v>
      </c>
      <c r="BL253" s="18" t="s">
        <v>218</v>
      </c>
      <c r="BM253" s="205" t="s">
        <v>11286</v>
      </c>
    </row>
    <row r="254" spans="1:65" s="12" customFormat="1" ht="22.9" customHeight="1">
      <c r="B254" s="177"/>
      <c r="C254" s="178"/>
      <c r="D254" s="179" t="s">
        <v>76</v>
      </c>
      <c r="E254" s="191" t="s">
        <v>9459</v>
      </c>
      <c r="F254" s="191" t="s">
        <v>11287</v>
      </c>
      <c r="G254" s="178"/>
      <c r="H254" s="178"/>
      <c r="I254" s="181"/>
      <c r="J254" s="192">
        <f>BK254</f>
        <v>0</v>
      </c>
      <c r="K254" s="178"/>
      <c r="L254" s="183"/>
      <c r="M254" s="184"/>
      <c r="N254" s="185"/>
      <c r="O254" s="185"/>
      <c r="P254" s="186">
        <f>SUM(P255:P259)</f>
        <v>0</v>
      </c>
      <c r="Q254" s="185"/>
      <c r="R254" s="186">
        <f>SUM(R255:R259)</f>
        <v>0</v>
      </c>
      <c r="S254" s="185"/>
      <c r="T254" s="187">
        <f>SUM(T255:T259)</f>
        <v>0</v>
      </c>
      <c r="AR254" s="188" t="s">
        <v>85</v>
      </c>
      <c r="AT254" s="189" t="s">
        <v>76</v>
      </c>
      <c r="AU254" s="189" t="s">
        <v>85</v>
      </c>
      <c r="AY254" s="188" t="s">
        <v>209</v>
      </c>
      <c r="BK254" s="190">
        <f>SUM(BK255:BK259)</f>
        <v>0</v>
      </c>
    </row>
    <row r="255" spans="1:65" s="2" customFormat="1" ht="24.2" customHeight="1">
      <c r="A255" s="35"/>
      <c r="B255" s="36"/>
      <c r="C255" s="193" t="s">
        <v>1178</v>
      </c>
      <c r="D255" s="193" t="s">
        <v>214</v>
      </c>
      <c r="E255" s="194" t="s">
        <v>11288</v>
      </c>
      <c r="F255" s="195" t="s">
        <v>11289</v>
      </c>
      <c r="G255" s="196" t="s">
        <v>318</v>
      </c>
      <c r="H255" s="197">
        <v>1300</v>
      </c>
      <c r="I255" s="198"/>
      <c r="J255" s="199">
        <f>ROUND(I255*H255,2)</f>
        <v>0</v>
      </c>
      <c r="K255" s="200"/>
      <c r="L255" s="40"/>
      <c r="M255" s="201" t="s">
        <v>1</v>
      </c>
      <c r="N255" s="202" t="s">
        <v>42</v>
      </c>
      <c r="O255" s="72"/>
      <c r="P255" s="203">
        <f>O255*H255</f>
        <v>0</v>
      </c>
      <c r="Q255" s="203">
        <v>0</v>
      </c>
      <c r="R255" s="203">
        <f>Q255*H255</f>
        <v>0</v>
      </c>
      <c r="S255" s="203">
        <v>0</v>
      </c>
      <c r="T255" s="204">
        <f>S255*H255</f>
        <v>0</v>
      </c>
      <c r="U255" s="35"/>
      <c r="V255" s="35"/>
      <c r="W255" s="35"/>
      <c r="X255" s="35"/>
      <c r="Y255" s="35"/>
      <c r="Z255" s="35"/>
      <c r="AA255" s="35"/>
      <c r="AB255" s="35"/>
      <c r="AC255" s="35"/>
      <c r="AD255" s="35"/>
      <c r="AE255" s="35"/>
      <c r="AR255" s="205" t="s">
        <v>218</v>
      </c>
      <c r="AT255" s="205" t="s">
        <v>214</v>
      </c>
      <c r="AU255" s="205" t="s">
        <v>87</v>
      </c>
      <c r="AY255" s="18" t="s">
        <v>209</v>
      </c>
      <c r="BE255" s="206">
        <f>IF(N255="základní",J255,0)</f>
        <v>0</v>
      </c>
      <c r="BF255" s="206">
        <f>IF(N255="snížená",J255,0)</f>
        <v>0</v>
      </c>
      <c r="BG255" s="206">
        <f>IF(N255="zákl. přenesená",J255,0)</f>
        <v>0</v>
      </c>
      <c r="BH255" s="206">
        <f>IF(N255="sníž. přenesená",J255,0)</f>
        <v>0</v>
      </c>
      <c r="BI255" s="206">
        <f>IF(N255="nulová",J255,0)</f>
        <v>0</v>
      </c>
      <c r="BJ255" s="18" t="s">
        <v>85</v>
      </c>
      <c r="BK255" s="206">
        <f>ROUND(I255*H255,2)</f>
        <v>0</v>
      </c>
      <c r="BL255" s="18" t="s">
        <v>218</v>
      </c>
      <c r="BM255" s="205" t="s">
        <v>11290</v>
      </c>
    </row>
    <row r="256" spans="1:65" s="2" customFormat="1" ht="24.2" customHeight="1">
      <c r="A256" s="35"/>
      <c r="B256" s="36"/>
      <c r="C256" s="193" t="s">
        <v>1181</v>
      </c>
      <c r="D256" s="193" t="s">
        <v>214</v>
      </c>
      <c r="E256" s="194" t="s">
        <v>11291</v>
      </c>
      <c r="F256" s="195" t="s">
        <v>11292</v>
      </c>
      <c r="G256" s="196" t="s">
        <v>318</v>
      </c>
      <c r="H256" s="197">
        <v>28</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87</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11293</v>
      </c>
    </row>
    <row r="257" spans="1:65" s="2" customFormat="1" ht="16.5" customHeight="1">
      <c r="A257" s="35"/>
      <c r="B257" s="36"/>
      <c r="C257" s="193" t="s">
        <v>1186</v>
      </c>
      <c r="D257" s="193" t="s">
        <v>214</v>
      </c>
      <c r="E257" s="194" t="s">
        <v>11294</v>
      </c>
      <c r="F257" s="195" t="s">
        <v>11295</v>
      </c>
      <c r="G257" s="196" t="s">
        <v>8823</v>
      </c>
      <c r="H257" s="197">
        <v>1</v>
      </c>
      <c r="I257" s="198"/>
      <c r="J257" s="199">
        <f>ROUND(I257*H257,2)</f>
        <v>0</v>
      </c>
      <c r="K257" s="200"/>
      <c r="L257" s="40"/>
      <c r="M257" s="201" t="s">
        <v>1</v>
      </c>
      <c r="N257" s="202" t="s">
        <v>42</v>
      </c>
      <c r="O257" s="72"/>
      <c r="P257" s="203">
        <f>O257*H257</f>
        <v>0</v>
      </c>
      <c r="Q257" s="203">
        <v>0</v>
      </c>
      <c r="R257" s="203">
        <f>Q257*H257</f>
        <v>0</v>
      </c>
      <c r="S257" s="203">
        <v>0</v>
      </c>
      <c r="T257" s="204">
        <f>S257*H257</f>
        <v>0</v>
      </c>
      <c r="U257" s="35"/>
      <c r="V257" s="35"/>
      <c r="W257" s="35"/>
      <c r="X257" s="35"/>
      <c r="Y257" s="35"/>
      <c r="Z257" s="35"/>
      <c r="AA257" s="35"/>
      <c r="AB257" s="35"/>
      <c r="AC257" s="35"/>
      <c r="AD257" s="35"/>
      <c r="AE257" s="35"/>
      <c r="AR257" s="205" t="s">
        <v>218</v>
      </c>
      <c r="AT257" s="205" t="s">
        <v>214</v>
      </c>
      <c r="AU257" s="205" t="s">
        <v>87</v>
      </c>
      <c r="AY257" s="18" t="s">
        <v>209</v>
      </c>
      <c r="BE257" s="206">
        <f>IF(N257="základní",J257,0)</f>
        <v>0</v>
      </c>
      <c r="BF257" s="206">
        <f>IF(N257="snížená",J257,0)</f>
        <v>0</v>
      </c>
      <c r="BG257" s="206">
        <f>IF(N257="zákl. přenesená",J257,0)</f>
        <v>0</v>
      </c>
      <c r="BH257" s="206">
        <f>IF(N257="sníž. přenesená",J257,0)</f>
        <v>0</v>
      </c>
      <c r="BI257" s="206">
        <f>IF(N257="nulová",J257,0)</f>
        <v>0</v>
      </c>
      <c r="BJ257" s="18" t="s">
        <v>85</v>
      </c>
      <c r="BK257" s="206">
        <f>ROUND(I257*H257,2)</f>
        <v>0</v>
      </c>
      <c r="BL257" s="18" t="s">
        <v>218</v>
      </c>
      <c r="BM257" s="205" t="s">
        <v>11296</v>
      </c>
    </row>
    <row r="258" spans="1:65" s="2" customFormat="1" ht="16.5" customHeight="1">
      <c r="A258" s="35"/>
      <c r="B258" s="36"/>
      <c r="C258" s="193" t="s">
        <v>1189</v>
      </c>
      <c r="D258" s="193" t="s">
        <v>214</v>
      </c>
      <c r="E258" s="194" t="s">
        <v>11297</v>
      </c>
      <c r="F258" s="195" t="s">
        <v>11029</v>
      </c>
      <c r="G258" s="196" t="s">
        <v>8823</v>
      </c>
      <c r="H258" s="197">
        <v>1</v>
      </c>
      <c r="I258" s="198"/>
      <c r="J258" s="199">
        <f>ROUND(I258*H258,2)</f>
        <v>0</v>
      </c>
      <c r="K258" s="200"/>
      <c r="L258" s="40"/>
      <c r="M258" s="201" t="s">
        <v>1</v>
      </c>
      <c r="N258" s="202" t="s">
        <v>42</v>
      </c>
      <c r="O258" s="72"/>
      <c r="P258" s="203">
        <f>O258*H258</f>
        <v>0</v>
      </c>
      <c r="Q258" s="203">
        <v>0</v>
      </c>
      <c r="R258" s="203">
        <f>Q258*H258</f>
        <v>0</v>
      </c>
      <c r="S258" s="203">
        <v>0</v>
      </c>
      <c r="T258" s="204">
        <f>S258*H258</f>
        <v>0</v>
      </c>
      <c r="U258" s="35"/>
      <c r="V258" s="35"/>
      <c r="W258" s="35"/>
      <c r="X258" s="35"/>
      <c r="Y258" s="35"/>
      <c r="Z258" s="35"/>
      <c r="AA258" s="35"/>
      <c r="AB258" s="35"/>
      <c r="AC258" s="35"/>
      <c r="AD258" s="35"/>
      <c r="AE258" s="35"/>
      <c r="AR258" s="205" t="s">
        <v>218</v>
      </c>
      <c r="AT258" s="205" t="s">
        <v>214</v>
      </c>
      <c r="AU258" s="205" t="s">
        <v>87</v>
      </c>
      <c r="AY258" s="18" t="s">
        <v>209</v>
      </c>
      <c r="BE258" s="206">
        <f>IF(N258="základní",J258,0)</f>
        <v>0</v>
      </c>
      <c r="BF258" s="206">
        <f>IF(N258="snížená",J258,0)</f>
        <v>0</v>
      </c>
      <c r="BG258" s="206">
        <f>IF(N258="zákl. přenesená",J258,0)</f>
        <v>0</v>
      </c>
      <c r="BH258" s="206">
        <f>IF(N258="sníž. přenesená",J258,0)</f>
        <v>0</v>
      </c>
      <c r="BI258" s="206">
        <f>IF(N258="nulová",J258,0)</f>
        <v>0</v>
      </c>
      <c r="BJ258" s="18" t="s">
        <v>85</v>
      </c>
      <c r="BK258" s="206">
        <f>ROUND(I258*H258,2)</f>
        <v>0</v>
      </c>
      <c r="BL258" s="18" t="s">
        <v>218</v>
      </c>
      <c r="BM258" s="205" t="s">
        <v>11298</v>
      </c>
    </row>
    <row r="259" spans="1:65" s="2" customFormat="1" ht="16.5" customHeight="1">
      <c r="A259" s="35"/>
      <c r="B259" s="36"/>
      <c r="C259" s="193" t="s">
        <v>1194</v>
      </c>
      <c r="D259" s="193" t="s">
        <v>214</v>
      </c>
      <c r="E259" s="194" t="s">
        <v>11299</v>
      </c>
      <c r="F259" s="195" t="s">
        <v>1091</v>
      </c>
      <c r="G259" s="196" t="s">
        <v>7332</v>
      </c>
      <c r="H259" s="274"/>
      <c r="I259" s="198"/>
      <c r="J259" s="199">
        <f>ROUND(I259*H259,2)</f>
        <v>0</v>
      </c>
      <c r="K259" s="200"/>
      <c r="L259" s="40"/>
      <c r="M259" s="201" t="s">
        <v>1</v>
      </c>
      <c r="N259" s="202" t="s">
        <v>42</v>
      </c>
      <c r="O259" s="72"/>
      <c r="P259" s="203">
        <f>O259*H259</f>
        <v>0</v>
      </c>
      <c r="Q259" s="203">
        <v>0</v>
      </c>
      <c r="R259" s="203">
        <f>Q259*H259</f>
        <v>0</v>
      </c>
      <c r="S259" s="203">
        <v>0</v>
      </c>
      <c r="T259" s="204">
        <f>S259*H259</f>
        <v>0</v>
      </c>
      <c r="U259" s="35"/>
      <c r="V259" s="35"/>
      <c r="W259" s="35"/>
      <c r="X259" s="35"/>
      <c r="Y259" s="35"/>
      <c r="Z259" s="35"/>
      <c r="AA259" s="35"/>
      <c r="AB259" s="35"/>
      <c r="AC259" s="35"/>
      <c r="AD259" s="35"/>
      <c r="AE259" s="35"/>
      <c r="AR259" s="205" t="s">
        <v>218</v>
      </c>
      <c r="AT259" s="205" t="s">
        <v>214</v>
      </c>
      <c r="AU259" s="205" t="s">
        <v>87</v>
      </c>
      <c r="AY259" s="18" t="s">
        <v>209</v>
      </c>
      <c r="BE259" s="206">
        <f>IF(N259="základní",J259,0)</f>
        <v>0</v>
      </c>
      <c r="BF259" s="206">
        <f>IF(N259="snížená",J259,0)</f>
        <v>0</v>
      </c>
      <c r="BG259" s="206">
        <f>IF(N259="zákl. přenesená",J259,0)</f>
        <v>0</v>
      </c>
      <c r="BH259" s="206">
        <f>IF(N259="sníž. přenesená",J259,0)</f>
        <v>0</v>
      </c>
      <c r="BI259" s="206">
        <f>IF(N259="nulová",J259,0)</f>
        <v>0</v>
      </c>
      <c r="BJ259" s="18" t="s">
        <v>85</v>
      </c>
      <c r="BK259" s="206">
        <f>ROUND(I259*H259,2)</f>
        <v>0</v>
      </c>
      <c r="BL259" s="18" t="s">
        <v>218</v>
      </c>
      <c r="BM259" s="205" t="s">
        <v>11300</v>
      </c>
    </row>
    <row r="260" spans="1:65" s="12" customFormat="1" ht="22.9" customHeight="1">
      <c r="B260" s="177"/>
      <c r="C260" s="178"/>
      <c r="D260" s="179" t="s">
        <v>76</v>
      </c>
      <c r="E260" s="191" t="s">
        <v>9489</v>
      </c>
      <c r="F260" s="191" t="s">
        <v>11301</v>
      </c>
      <c r="G260" s="178"/>
      <c r="H260" s="178"/>
      <c r="I260" s="181"/>
      <c r="J260" s="192">
        <f>BK260</f>
        <v>0</v>
      </c>
      <c r="K260" s="178"/>
      <c r="L260" s="183"/>
      <c r="M260" s="184"/>
      <c r="N260" s="185"/>
      <c r="O260" s="185"/>
      <c r="P260" s="186">
        <f>SUM(P261:P272)</f>
        <v>0</v>
      </c>
      <c r="Q260" s="185"/>
      <c r="R260" s="186">
        <f>SUM(R261:R272)</f>
        <v>0</v>
      </c>
      <c r="S260" s="185"/>
      <c r="T260" s="187">
        <f>SUM(T261:T272)</f>
        <v>0</v>
      </c>
      <c r="AR260" s="188" t="s">
        <v>85</v>
      </c>
      <c r="AT260" s="189" t="s">
        <v>76</v>
      </c>
      <c r="AU260" s="189" t="s">
        <v>85</v>
      </c>
      <c r="AY260" s="188" t="s">
        <v>209</v>
      </c>
      <c r="BK260" s="190">
        <f>SUM(BK261:BK272)</f>
        <v>0</v>
      </c>
    </row>
    <row r="261" spans="1:65" s="2" customFormat="1" ht="24.2" customHeight="1">
      <c r="A261" s="35"/>
      <c r="B261" s="36"/>
      <c r="C261" s="193" t="s">
        <v>1197</v>
      </c>
      <c r="D261" s="193" t="s">
        <v>214</v>
      </c>
      <c r="E261" s="194" t="s">
        <v>11302</v>
      </c>
      <c r="F261" s="195" t="s">
        <v>11303</v>
      </c>
      <c r="G261" s="196" t="s">
        <v>344</v>
      </c>
      <c r="H261" s="197">
        <v>350</v>
      </c>
      <c r="I261" s="198"/>
      <c r="J261" s="199">
        <f t="shared" ref="J261:J272" si="50">ROUND(I261*H261,2)</f>
        <v>0</v>
      </c>
      <c r="K261" s="200"/>
      <c r="L261" s="40"/>
      <c r="M261" s="201" t="s">
        <v>1</v>
      </c>
      <c r="N261" s="202" t="s">
        <v>42</v>
      </c>
      <c r="O261" s="72"/>
      <c r="P261" s="203">
        <f t="shared" ref="P261:P272" si="51">O261*H261</f>
        <v>0</v>
      </c>
      <c r="Q261" s="203">
        <v>0</v>
      </c>
      <c r="R261" s="203">
        <f t="shared" ref="R261:R272" si="52">Q261*H261</f>
        <v>0</v>
      </c>
      <c r="S261" s="203">
        <v>0</v>
      </c>
      <c r="T261" s="204">
        <f t="shared" ref="T261:T272" si="53">S261*H261</f>
        <v>0</v>
      </c>
      <c r="U261" s="35"/>
      <c r="V261" s="35"/>
      <c r="W261" s="35"/>
      <c r="X261" s="35"/>
      <c r="Y261" s="35"/>
      <c r="Z261" s="35"/>
      <c r="AA261" s="35"/>
      <c r="AB261" s="35"/>
      <c r="AC261" s="35"/>
      <c r="AD261" s="35"/>
      <c r="AE261" s="35"/>
      <c r="AR261" s="205" t="s">
        <v>218</v>
      </c>
      <c r="AT261" s="205" t="s">
        <v>214</v>
      </c>
      <c r="AU261" s="205" t="s">
        <v>87</v>
      </c>
      <c r="AY261" s="18" t="s">
        <v>209</v>
      </c>
      <c r="BE261" s="206">
        <f t="shared" ref="BE261:BE272" si="54">IF(N261="základní",J261,0)</f>
        <v>0</v>
      </c>
      <c r="BF261" s="206">
        <f t="shared" ref="BF261:BF272" si="55">IF(N261="snížená",J261,0)</f>
        <v>0</v>
      </c>
      <c r="BG261" s="206">
        <f t="shared" ref="BG261:BG272" si="56">IF(N261="zákl. přenesená",J261,0)</f>
        <v>0</v>
      </c>
      <c r="BH261" s="206">
        <f t="shared" ref="BH261:BH272" si="57">IF(N261="sníž. přenesená",J261,0)</f>
        <v>0</v>
      </c>
      <c r="BI261" s="206">
        <f t="shared" ref="BI261:BI272" si="58">IF(N261="nulová",J261,0)</f>
        <v>0</v>
      </c>
      <c r="BJ261" s="18" t="s">
        <v>85</v>
      </c>
      <c r="BK261" s="206">
        <f t="shared" ref="BK261:BK272" si="59">ROUND(I261*H261,2)</f>
        <v>0</v>
      </c>
      <c r="BL261" s="18" t="s">
        <v>218</v>
      </c>
      <c r="BM261" s="205" t="s">
        <v>11304</v>
      </c>
    </row>
    <row r="262" spans="1:65" s="2" customFormat="1" ht="16.5" customHeight="1">
      <c r="A262" s="35"/>
      <c r="B262" s="36"/>
      <c r="C262" s="193" t="s">
        <v>1202</v>
      </c>
      <c r="D262" s="193" t="s">
        <v>214</v>
      </c>
      <c r="E262" s="194" t="s">
        <v>11305</v>
      </c>
      <c r="F262" s="195" t="s">
        <v>11306</v>
      </c>
      <c r="G262" s="196" t="s">
        <v>8823</v>
      </c>
      <c r="H262" s="197">
        <v>1</v>
      </c>
      <c r="I262" s="198"/>
      <c r="J262" s="199">
        <f t="shared" si="50"/>
        <v>0</v>
      </c>
      <c r="K262" s="200"/>
      <c r="L262" s="40"/>
      <c r="M262" s="201" t="s">
        <v>1</v>
      </c>
      <c r="N262" s="202" t="s">
        <v>42</v>
      </c>
      <c r="O262" s="72"/>
      <c r="P262" s="203">
        <f t="shared" si="51"/>
        <v>0</v>
      </c>
      <c r="Q262" s="203">
        <v>0</v>
      </c>
      <c r="R262" s="203">
        <f t="shared" si="52"/>
        <v>0</v>
      </c>
      <c r="S262" s="203">
        <v>0</v>
      </c>
      <c r="T262" s="204">
        <f t="shared" si="53"/>
        <v>0</v>
      </c>
      <c r="U262" s="35"/>
      <c r="V262" s="35"/>
      <c r="W262" s="35"/>
      <c r="X262" s="35"/>
      <c r="Y262" s="35"/>
      <c r="Z262" s="35"/>
      <c r="AA262" s="35"/>
      <c r="AB262" s="35"/>
      <c r="AC262" s="35"/>
      <c r="AD262" s="35"/>
      <c r="AE262" s="35"/>
      <c r="AR262" s="205" t="s">
        <v>218</v>
      </c>
      <c r="AT262" s="205" t="s">
        <v>214</v>
      </c>
      <c r="AU262" s="205" t="s">
        <v>87</v>
      </c>
      <c r="AY262" s="18" t="s">
        <v>209</v>
      </c>
      <c r="BE262" s="206">
        <f t="shared" si="54"/>
        <v>0</v>
      </c>
      <c r="BF262" s="206">
        <f t="shared" si="55"/>
        <v>0</v>
      </c>
      <c r="BG262" s="206">
        <f t="shared" si="56"/>
        <v>0</v>
      </c>
      <c r="BH262" s="206">
        <f t="shared" si="57"/>
        <v>0</v>
      </c>
      <c r="BI262" s="206">
        <f t="shared" si="58"/>
        <v>0</v>
      </c>
      <c r="BJ262" s="18" t="s">
        <v>85</v>
      </c>
      <c r="BK262" s="206">
        <f t="shared" si="59"/>
        <v>0</v>
      </c>
      <c r="BL262" s="18" t="s">
        <v>218</v>
      </c>
      <c r="BM262" s="205" t="s">
        <v>11307</v>
      </c>
    </row>
    <row r="263" spans="1:65" s="2" customFormat="1" ht="16.5" customHeight="1">
      <c r="A263" s="35"/>
      <c r="B263" s="36"/>
      <c r="C263" s="193" t="s">
        <v>1207</v>
      </c>
      <c r="D263" s="193" t="s">
        <v>214</v>
      </c>
      <c r="E263" s="194" t="s">
        <v>11308</v>
      </c>
      <c r="F263" s="195" t="s">
        <v>11309</v>
      </c>
      <c r="G263" s="196" t="s">
        <v>344</v>
      </c>
      <c r="H263" s="197">
        <v>160</v>
      </c>
      <c r="I263" s="198"/>
      <c r="J263" s="199">
        <f t="shared" si="50"/>
        <v>0</v>
      </c>
      <c r="K263" s="200"/>
      <c r="L263" s="40"/>
      <c r="M263" s="201" t="s">
        <v>1</v>
      </c>
      <c r="N263" s="202" t="s">
        <v>42</v>
      </c>
      <c r="O263" s="72"/>
      <c r="P263" s="203">
        <f t="shared" si="51"/>
        <v>0</v>
      </c>
      <c r="Q263" s="203">
        <v>0</v>
      </c>
      <c r="R263" s="203">
        <f t="shared" si="52"/>
        <v>0</v>
      </c>
      <c r="S263" s="203">
        <v>0</v>
      </c>
      <c r="T263" s="204">
        <f t="shared" si="53"/>
        <v>0</v>
      </c>
      <c r="U263" s="35"/>
      <c r="V263" s="35"/>
      <c r="W263" s="35"/>
      <c r="X263" s="35"/>
      <c r="Y263" s="35"/>
      <c r="Z263" s="35"/>
      <c r="AA263" s="35"/>
      <c r="AB263" s="35"/>
      <c r="AC263" s="35"/>
      <c r="AD263" s="35"/>
      <c r="AE263" s="35"/>
      <c r="AR263" s="205" t="s">
        <v>218</v>
      </c>
      <c r="AT263" s="205" t="s">
        <v>214</v>
      </c>
      <c r="AU263" s="205" t="s">
        <v>87</v>
      </c>
      <c r="AY263" s="18" t="s">
        <v>209</v>
      </c>
      <c r="BE263" s="206">
        <f t="shared" si="54"/>
        <v>0</v>
      </c>
      <c r="BF263" s="206">
        <f t="shared" si="55"/>
        <v>0</v>
      </c>
      <c r="BG263" s="206">
        <f t="shared" si="56"/>
        <v>0</v>
      </c>
      <c r="BH263" s="206">
        <f t="shared" si="57"/>
        <v>0</v>
      </c>
      <c r="BI263" s="206">
        <f t="shared" si="58"/>
        <v>0</v>
      </c>
      <c r="BJ263" s="18" t="s">
        <v>85</v>
      </c>
      <c r="BK263" s="206">
        <f t="shared" si="59"/>
        <v>0</v>
      </c>
      <c r="BL263" s="18" t="s">
        <v>218</v>
      </c>
      <c r="BM263" s="205" t="s">
        <v>11310</v>
      </c>
    </row>
    <row r="264" spans="1:65" s="2" customFormat="1" ht="16.5" customHeight="1">
      <c r="A264" s="35"/>
      <c r="B264" s="36"/>
      <c r="C264" s="193" t="s">
        <v>1207</v>
      </c>
      <c r="D264" s="193" t="s">
        <v>214</v>
      </c>
      <c r="E264" s="194" t="s">
        <v>11311</v>
      </c>
      <c r="F264" s="195" t="s">
        <v>11312</v>
      </c>
      <c r="G264" s="196" t="s">
        <v>8823</v>
      </c>
      <c r="H264" s="197">
        <v>1</v>
      </c>
      <c r="I264" s="198"/>
      <c r="J264" s="199">
        <f t="shared" si="50"/>
        <v>0</v>
      </c>
      <c r="K264" s="200"/>
      <c r="L264" s="40"/>
      <c r="M264" s="201" t="s">
        <v>1</v>
      </c>
      <c r="N264" s="202" t="s">
        <v>42</v>
      </c>
      <c r="O264" s="72"/>
      <c r="P264" s="203">
        <f t="shared" si="51"/>
        <v>0</v>
      </c>
      <c r="Q264" s="203">
        <v>0</v>
      </c>
      <c r="R264" s="203">
        <f t="shared" si="52"/>
        <v>0</v>
      </c>
      <c r="S264" s="203">
        <v>0</v>
      </c>
      <c r="T264" s="204">
        <f t="shared" si="53"/>
        <v>0</v>
      </c>
      <c r="U264" s="35"/>
      <c r="V264" s="35"/>
      <c r="W264" s="35"/>
      <c r="X264" s="35"/>
      <c r="Y264" s="35"/>
      <c r="Z264" s="35"/>
      <c r="AA264" s="35"/>
      <c r="AB264" s="35"/>
      <c r="AC264" s="35"/>
      <c r="AD264" s="35"/>
      <c r="AE264" s="35"/>
      <c r="AR264" s="205" t="s">
        <v>218</v>
      </c>
      <c r="AT264" s="205" t="s">
        <v>214</v>
      </c>
      <c r="AU264" s="205" t="s">
        <v>87</v>
      </c>
      <c r="AY264" s="18" t="s">
        <v>209</v>
      </c>
      <c r="BE264" s="206">
        <f t="shared" si="54"/>
        <v>0</v>
      </c>
      <c r="BF264" s="206">
        <f t="shared" si="55"/>
        <v>0</v>
      </c>
      <c r="BG264" s="206">
        <f t="shared" si="56"/>
        <v>0</v>
      </c>
      <c r="BH264" s="206">
        <f t="shared" si="57"/>
        <v>0</v>
      </c>
      <c r="BI264" s="206">
        <f t="shared" si="58"/>
        <v>0</v>
      </c>
      <c r="BJ264" s="18" t="s">
        <v>85</v>
      </c>
      <c r="BK264" s="206">
        <f t="shared" si="59"/>
        <v>0</v>
      </c>
      <c r="BL264" s="18" t="s">
        <v>218</v>
      </c>
      <c r="BM264" s="205" t="s">
        <v>11313</v>
      </c>
    </row>
    <row r="265" spans="1:65" s="2" customFormat="1" ht="21.75" customHeight="1">
      <c r="A265" s="35"/>
      <c r="B265" s="36"/>
      <c r="C265" s="193" t="s">
        <v>1211</v>
      </c>
      <c r="D265" s="193" t="s">
        <v>214</v>
      </c>
      <c r="E265" s="194" t="s">
        <v>11314</v>
      </c>
      <c r="F265" s="195" t="s">
        <v>11315</v>
      </c>
      <c r="G265" s="196" t="s">
        <v>8823</v>
      </c>
      <c r="H265" s="197">
        <v>1</v>
      </c>
      <c r="I265" s="198"/>
      <c r="J265" s="199">
        <f t="shared" si="50"/>
        <v>0</v>
      </c>
      <c r="K265" s="200"/>
      <c r="L265" s="40"/>
      <c r="M265" s="201" t="s">
        <v>1</v>
      </c>
      <c r="N265" s="202" t="s">
        <v>42</v>
      </c>
      <c r="O265" s="72"/>
      <c r="P265" s="203">
        <f t="shared" si="51"/>
        <v>0</v>
      </c>
      <c r="Q265" s="203">
        <v>0</v>
      </c>
      <c r="R265" s="203">
        <f t="shared" si="52"/>
        <v>0</v>
      </c>
      <c r="S265" s="203">
        <v>0</v>
      </c>
      <c r="T265" s="204">
        <f t="shared" si="53"/>
        <v>0</v>
      </c>
      <c r="U265" s="35"/>
      <c r="V265" s="35"/>
      <c r="W265" s="35"/>
      <c r="X265" s="35"/>
      <c r="Y265" s="35"/>
      <c r="Z265" s="35"/>
      <c r="AA265" s="35"/>
      <c r="AB265" s="35"/>
      <c r="AC265" s="35"/>
      <c r="AD265" s="35"/>
      <c r="AE265" s="35"/>
      <c r="AR265" s="205" t="s">
        <v>218</v>
      </c>
      <c r="AT265" s="205" t="s">
        <v>214</v>
      </c>
      <c r="AU265" s="205" t="s">
        <v>87</v>
      </c>
      <c r="AY265" s="18" t="s">
        <v>209</v>
      </c>
      <c r="BE265" s="206">
        <f t="shared" si="54"/>
        <v>0</v>
      </c>
      <c r="BF265" s="206">
        <f t="shared" si="55"/>
        <v>0</v>
      </c>
      <c r="BG265" s="206">
        <f t="shared" si="56"/>
        <v>0</v>
      </c>
      <c r="BH265" s="206">
        <f t="shared" si="57"/>
        <v>0</v>
      </c>
      <c r="BI265" s="206">
        <f t="shared" si="58"/>
        <v>0</v>
      </c>
      <c r="BJ265" s="18" t="s">
        <v>85</v>
      </c>
      <c r="BK265" s="206">
        <f t="shared" si="59"/>
        <v>0</v>
      </c>
      <c r="BL265" s="18" t="s">
        <v>218</v>
      </c>
      <c r="BM265" s="205" t="s">
        <v>11316</v>
      </c>
    </row>
    <row r="266" spans="1:65" s="2" customFormat="1" ht="24.2" customHeight="1">
      <c r="A266" s="35"/>
      <c r="B266" s="36"/>
      <c r="C266" s="193" t="s">
        <v>1211</v>
      </c>
      <c r="D266" s="193" t="s">
        <v>214</v>
      </c>
      <c r="E266" s="194" t="s">
        <v>11317</v>
      </c>
      <c r="F266" s="195" t="s">
        <v>11318</v>
      </c>
      <c r="G266" s="196" t="s">
        <v>344</v>
      </c>
      <c r="H266" s="197">
        <v>180</v>
      </c>
      <c r="I266" s="198"/>
      <c r="J266" s="199">
        <f t="shared" si="50"/>
        <v>0</v>
      </c>
      <c r="K266" s="200"/>
      <c r="L266" s="40"/>
      <c r="M266" s="201" t="s">
        <v>1</v>
      </c>
      <c r="N266" s="202" t="s">
        <v>42</v>
      </c>
      <c r="O266" s="72"/>
      <c r="P266" s="203">
        <f t="shared" si="51"/>
        <v>0</v>
      </c>
      <c r="Q266" s="203">
        <v>0</v>
      </c>
      <c r="R266" s="203">
        <f t="shared" si="52"/>
        <v>0</v>
      </c>
      <c r="S266" s="203">
        <v>0</v>
      </c>
      <c r="T266" s="204">
        <f t="shared" si="53"/>
        <v>0</v>
      </c>
      <c r="U266" s="35"/>
      <c r="V266" s="35"/>
      <c r="W266" s="35"/>
      <c r="X266" s="35"/>
      <c r="Y266" s="35"/>
      <c r="Z266" s="35"/>
      <c r="AA266" s="35"/>
      <c r="AB266" s="35"/>
      <c r="AC266" s="35"/>
      <c r="AD266" s="35"/>
      <c r="AE266" s="35"/>
      <c r="AR266" s="205" t="s">
        <v>218</v>
      </c>
      <c r="AT266" s="205" t="s">
        <v>214</v>
      </c>
      <c r="AU266" s="205" t="s">
        <v>87</v>
      </c>
      <c r="AY266" s="18" t="s">
        <v>209</v>
      </c>
      <c r="BE266" s="206">
        <f t="shared" si="54"/>
        <v>0</v>
      </c>
      <c r="BF266" s="206">
        <f t="shared" si="55"/>
        <v>0</v>
      </c>
      <c r="BG266" s="206">
        <f t="shared" si="56"/>
        <v>0</v>
      </c>
      <c r="BH266" s="206">
        <f t="shared" si="57"/>
        <v>0</v>
      </c>
      <c r="BI266" s="206">
        <f t="shared" si="58"/>
        <v>0</v>
      </c>
      <c r="BJ266" s="18" t="s">
        <v>85</v>
      </c>
      <c r="BK266" s="206">
        <f t="shared" si="59"/>
        <v>0</v>
      </c>
      <c r="BL266" s="18" t="s">
        <v>218</v>
      </c>
      <c r="BM266" s="205" t="s">
        <v>11319</v>
      </c>
    </row>
    <row r="267" spans="1:65" s="2" customFormat="1" ht="16.5" customHeight="1">
      <c r="A267" s="35"/>
      <c r="B267" s="36"/>
      <c r="C267" s="193" t="s">
        <v>1216</v>
      </c>
      <c r="D267" s="193" t="s">
        <v>214</v>
      </c>
      <c r="E267" s="194" t="s">
        <v>11320</v>
      </c>
      <c r="F267" s="195" t="s">
        <v>11321</v>
      </c>
      <c r="G267" s="196" t="s">
        <v>344</v>
      </c>
      <c r="H267" s="197">
        <v>180</v>
      </c>
      <c r="I267" s="198"/>
      <c r="J267" s="199">
        <f t="shared" si="50"/>
        <v>0</v>
      </c>
      <c r="K267" s="200"/>
      <c r="L267" s="40"/>
      <c r="M267" s="201" t="s">
        <v>1</v>
      </c>
      <c r="N267" s="202" t="s">
        <v>42</v>
      </c>
      <c r="O267" s="72"/>
      <c r="P267" s="203">
        <f t="shared" si="51"/>
        <v>0</v>
      </c>
      <c r="Q267" s="203">
        <v>0</v>
      </c>
      <c r="R267" s="203">
        <f t="shared" si="52"/>
        <v>0</v>
      </c>
      <c r="S267" s="203">
        <v>0</v>
      </c>
      <c r="T267" s="204">
        <f t="shared" si="53"/>
        <v>0</v>
      </c>
      <c r="U267" s="35"/>
      <c r="V267" s="35"/>
      <c r="W267" s="35"/>
      <c r="X267" s="35"/>
      <c r="Y267" s="35"/>
      <c r="Z267" s="35"/>
      <c r="AA267" s="35"/>
      <c r="AB267" s="35"/>
      <c r="AC267" s="35"/>
      <c r="AD267" s="35"/>
      <c r="AE267" s="35"/>
      <c r="AR267" s="205" t="s">
        <v>218</v>
      </c>
      <c r="AT267" s="205" t="s">
        <v>214</v>
      </c>
      <c r="AU267" s="205" t="s">
        <v>87</v>
      </c>
      <c r="AY267" s="18" t="s">
        <v>209</v>
      </c>
      <c r="BE267" s="206">
        <f t="shared" si="54"/>
        <v>0</v>
      </c>
      <c r="BF267" s="206">
        <f t="shared" si="55"/>
        <v>0</v>
      </c>
      <c r="BG267" s="206">
        <f t="shared" si="56"/>
        <v>0</v>
      </c>
      <c r="BH267" s="206">
        <f t="shared" si="57"/>
        <v>0</v>
      </c>
      <c r="BI267" s="206">
        <f t="shared" si="58"/>
        <v>0</v>
      </c>
      <c r="BJ267" s="18" t="s">
        <v>85</v>
      </c>
      <c r="BK267" s="206">
        <f t="shared" si="59"/>
        <v>0</v>
      </c>
      <c r="BL267" s="18" t="s">
        <v>218</v>
      </c>
      <c r="BM267" s="205" t="s">
        <v>11322</v>
      </c>
    </row>
    <row r="268" spans="1:65" s="2" customFormat="1" ht="16.5" customHeight="1">
      <c r="A268" s="35"/>
      <c r="B268" s="36"/>
      <c r="C268" s="193" t="s">
        <v>1216</v>
      </c>
      <c r="D268" s="193" t="s">
        <v>214</v>
      </c>
      <c r="E268" s="194" t="s">
        <v>9905</v>
      </c>
      <c r="F268" s="195" t="s">
        <v>9906</v>
      </c>
      <c r="G268" s="196" t="s">
        <v>344</v>
      </c>
      <c r="H268" s="197">
        <v>80</v>
      </c>
      <c r="I268" s="198"/>
      <c r="J268" s="199">
        <f t="shared" si="50"/>
        <v>0</v>
      </c>
      <c r="K268" s="200"/>
      <c r="L268" s="40"/>
      <c r="M268" s="201" t="s">
        <v>1</v>
      </c>
      <c r="N268" s="202" t="s">
        <v>42</v>
      </c>
      <c r="O268" s="72"/>
      <c r="P268" s="203">
        <f t="shared" si="51"/>
        <v>0</v>
      </c>
      <c r="Q268" s="203">
        <v>0</v>
      </c>
      <c r="R268" s="203">
        <f t="shared" si="52"/>
        <v>0</v>
      </c>
      <c r="S268" s="203">
        <v>0</v>
      </c>
      <c r="T268" s="204">
        <f t="shared" si="53"/>
        <v>0</v>
      </c>
      <c r="U268" s="35"/>
      <c r="V268" s="35"/>
      <c r="W268" s="35"/>
      <c r="X268" s="35"/>
      <c r="Y268" s="35"/>
      <c r="Z268" s="35"/>
      <c r="AA268" s="35"/>
      <c r="AB268" s="35"/>
      <c r="AC268" s="35"/>
      <c r="AD268" s="35"/>
      <c r="AE268" s="35"/>
      <c r="AR268" s="205" t="s">
        <v>218</v>
      </c>
      <c r="AT268" s="205" t="s">
        <v>214</v>
      </c>
      <c r="AU268" s="205" t="s">
        <v>87</v>
      </c>
      <c r="AY268" s="18" t="s">
        <v>209</v>
      </c>
      <c r="BE268" s="206">
        <f t="shared" si="54"/>
        <v>0</v>
      </c>
      <c r="BF268" s="206">
        <f t="shared" si="55"/>
        <v>0</v>
      </c>
      <c r="BG268" s="206">
        <f t="shared" si="56"/>
        <v>0</v>
      </c>
      <c r="BH268" s="206">
        <f t="shared" si="57"/>
        <v>0</v>
      </c>
      <c r="BI268" s="206">
        <f t="shared" si="58"/>
        <v>0</v>
      </c>
      <c r="BJ268" s="18" t="s">
        <v>85</v>
      </c>
      <c r="BK268" s="206">
        <f t="shared" si="59"/>
        <v>0</v>
      </c>
      <c r="BL268" s="18" t="s">
        <v>218</v>
      </c>
      <c r="BM268" s="205" t="s">
        <v>11323</v>
      </c>
    </row>
    <row r="269" spans="1:65" s="2" customFormat="1" ht="16.5" customHeight="1">
      <c r="A269" s="35"/>
      <c r="B269" s="36"/>
      <c r="C269" s="193" t="s">
        <v>1220</v>
      </c>
      <c r="D269" s="193" t="s">
        <v>214</v>
      </c>
      <c r="E269" s="194" t="s">
        <v>11324</v>
      </c>
      <c r="F269" s="195" t="s">
        <v>11325</v>
      </c>
      <c r="G269" s="196" t="s">
        <v>344</v>
      </c>
      <c r="H269" s="197">
        <v>300</v>
      </c>
      <c r="I269" s="198"/>
      <c r="J269" s="199">
        <f t="shared" si="50"/>
        <v>0</v>
      </c>
      <c r="K269" s="200"/>
      <c r="L269" s="40"/>
      <c r="M269" s="201" t="s">
        <v>1</v>
      </c>
      <c r="N269" s="202" t="s">
        <v>42</v>
      </c>
      <c r="O269" s="72"/>
      <c r="P269" s="203">
        <f t="shared" si="51"/>
        <v>0</v>
      </c>
      <c r="Q269" s="203">
        <v>0</v>
      </c>
      <c r="R269" s="203">
        <f t="shared" si="52"/>
        <v>0</v>
      </c>
      <c r="S269" s="203">
        <v>0</v>
      </c>
      <c r="T269" s="204">
        <f t="shared" si="53"/>
        <v>0</v>
      </c>
      <c r="U269" s="35"/>
      <c r="V269" s="35"/>
      <c r="W269" s="35"/>
      <c r="X269" s="35"/>
      <c r="Y269" s="35"/>
      <c r="Z269" s="35"/>
      <c r="AA269" s="35"/>
      <c r="AB269" s="35"/>
      <c r="AC269" s="35"/>
      <c r="AD269" s="35"/>
      <c r="AE269" s="35"/>
      <c r="AR269" s="205" t="s">
        <v>218</v>
      </c>
      <c r="AT269" s="205" t="s">
        <v>214</v>
      </c>
      <c r="AU269" s="205" t="s">
        <v>87</v>
      </c>
      <c r="AY269" s="18" t="s">
        <v>209</v>
      </c>
      <c r="BE269" s="206">
        <f t="shared" si="54"/>
        <v>0</v>
      </c>
      <c r="BF269" s="206">
        <f t="shared" si="55"/>
        <v>0</v>
      </c>
      <c r="BG269" s="206">
        <f t="shared" si="56"/>
        <v>0</v>
      </c>
      <c r="BH269" s="206">
        <f t="shared" si="57"/>
        <v>0</v>
      </c>
      <c r="BI269" s="206">
        <f t="shared" si="58"/>
        <v>0</v>
      </c>
      <c r="BJ269" s="18" t="s">
        <v>85</v>
      </c>
      <c r="BK269" s="206">
        <f t="shared" si="59"/>
        <v>0</v>
      </c>
      <c r="BL269" s="18" t="s">
        <v>218</v>
      </c>
      <c r="BM269" s="205" t="s">
        <v>11326</v>
      </c>
    </row>
    <row r="270" spans="1:65" s="2" customFormat="1" ht="16.5" customHeight="1">
      <c r="A270" s="35"/>
      <c r="B270" s="36"/>
      <c r="C270" s="193" t="s">
        <v>1220</v>
      </c>
      <c r="D270" s="193" t="s">
        <v>214</v>
      </c>
      <c r="E270" s="194" t="s">
        <v>11327</v>
      </c>
      <c r="F270" s="195" t="s">
        <v>9915</v>
      </c>
      <c r="G270" s="196" t="s">
        <v>344</v>
      </c>
      <c r="H270" s="197">
        <v>90</v>
      </c>
      <c r="I270" s="198"/>
      <c r="J270" s="199">
        <f t="shared" si="50"/>
        <v>0</v>
      </c>
      <c r="K270" s="200"/>
      <c r="L270" s="40"/>
      <c r="M270" s="201" t="s">
        <v>1</v>
      </c>
      <c r="N270" s="202" t="s">
        <v>42</v>
      </c>
      <c r="O270" s="72"/>
      <c r="P270" s="203">
        <f t="shared" si="51"/>
        <v>0</v>
      </c>
      <c r="Q270" s="203">
        <v>0</v>
      </c>
      <c r="R270" s="203">
        <f t="shared" si="52"/>
        <v>0</v>
      </c>
      <c r="S270" s="203">
        <v>0</v>
      </c>
      <c r="T270" s="204">
        <f t="shared" si="53"/>
        <v>0</v>
      </c>
      <c r="U270" s="35"/>
      <c r="V270" s="35"/>
      <c r="W270" s="35"/>
      <c r="X270" s="35"/>
      <c r="Y270" s="35"/>
      <c r="Z270" s="35"/>
      <c r="AA270" s="35"/>
      <c r="AB270" s="35"/>
      <c r="AC270" s="35"/>
      <c r="AD270" s="35"/>
      <c r="AE270" s="35"/>
      <c r="AR270" s="205" t="s">
        <v>218</v>
      </c>
      <c r="AT270" s="205" t="s">
        <v>214</v>
      </c>
      <c r="AU270" s="205" t="s">
        <v>87</v>
      </c>
      <c r="AY270" s="18" t="s">
        <v>209</v>
      </c>
      <c r="BE270" s="206">
        <f t="shared" si="54"/>
        <v>0</v>
      </c>
      <c r="BF270" s="206">
        <f t="shared" si="55"/>
        <v>0</v>
      </c>
      <c r="BG270" s="206">
        <f t="shared" si="56"/>
        <v>0</v>
      </c>
      <c r="BH270" s="206">
        <f t="shared" si="57"/>
        <v>0</v>
      </c>
      <c r="BI270" s="206">
        <f t="shared" si="58"/>
        <v>0</v>
      </c>
      <c r="BJ270" s="18" t="s">
        <v>85</v>
      </c>
      <c r="BK270" s="206">
        <f t="shared" si="59"/>
        <v>0</v>
      </c>
      <c r="BL270" s="18" t="s">
        <v>218</v>
      </c>
      <c r="BM270" s="205" t="s">
        <v>11328</v>
      </c>
    </row>
    <row r="271" spans="1:65" s="2" customFormat="1" ht="16.5" customHeight="1">
      <c r="A271" s="35"/>
      <c r="B271" s="36"/>
      <c r="C271" s="193" t="s">
        <v>1223</v>
      </c>
      <c r="D271" s="193" t="s">
        <v>214</v>
      </c>
      <c r="E271" s="194" t="s">
        <v>11329</v>
      </c>
      <c r="F271" s="195" t="s">
        <v>11330</v>
      </c>
      <c r="G271" s="196" t="s">
        <v>8823</v>
      </c>
      <c r="H271" s="197">
        <v>1</v>
      </c>
      <c r="I271" s="198"/>
      <c r="J271" s="199">
        <f t="shared" si="50"/>
        <v>0</v>
      </c>
      <c r="K271" s="200"/>
      <c r="L271" s="40"/>
      <c r="M271" s="201" t="s">
        <v>1</v>
      </c>
      <c r="N271" s="202" t="s">
        <v>42</v>
      </c>
      <c r="O271" s="72"/>
      <c r="P271" s="203">
        <f t="shared" si="51"/>
        <v>0</v>
      </c>
      <c r="Q271" s="203">
        <v>0</v>
      </c>
      <c r="R271" s="203">
        <f t="shared" si="52"/>
        <v>0</v>
      </c>
      <c r="S271" s="203">
        <v>0</v>
      </c>
      <c r="T271" s="204">
        <f t="shared" si="53"/>
        <v>0</v>
      </c>
      <c r="U271" s="35"/>
      <c r="V271" s="35"/>
      <c r="W271" s="35"/>
      <c r="X271" s="35"/>
      <c r="Y271" s="35"/>
      <c r="Z271" s="35"/>
      <c r="AA271" s="35"/>
      <c r="AB271" s="35"/>
      <c r="AC271" s="35"/>
      <c r="AD271" s="35"/>
      <c r="AE271" s="35"/>
      <c r="AR271" s="205" t="s">
        <v>218</v>
      </c>
      <c r="AT271" s="205" t="s">
        <v>214</v>
      </c>
      <c r="AU271" s="205" t="s">
        <v>87</v>
      </c>
      <c r="AY271" s="18" t="s">
        <v>209</v>
      </c>
      <c r="BE271" s="206">
        <f t="shared" si="54"/>
        <v>0</v>
      </c>
      <c r="BF271" s="206">
        <f t="shared" si="55"/>
        <v>0</v>
      </c>
      <c r="BG271" s="206">
        <f t="shared" si="56"/>
        <v>0</v>
      </c>
      <c r="BH271" s="206">
        <f t="shared" si="57"/>
        <v>0</v>
      </c>
      <c r="BI271" s="206">
        <f t="shared" si="58"/>
        <v>0</v>
      </c>
      <c r="BJ271" s="18" t="s">
        <v>85</v>
      </c>
      <c r="BK271" s="206">
        <f t="shared" si="59"/>
        <v>0</v>
      </c>
      <c r="BL271" s="18" t="s">
        <v>218</v>
      </c>
      <c r="BM271" s="205" t="s">
        <v>11331</v>
      </c>
    </row>
    <row r="272" spans="1:65" s="2" customFormat="1" ht="16.5" customHeight="1">
      <c r="A272" s="35"/>
      <c r="B272" s="36"/>
      <c r="C272" s="193" t="s">
        <v>1227</v>
      </c>
      <c r="D272" s="193" t="s">
        <v>214</v>
      </c>
      <c r="E272" s="194" t="s">
        <v>11332</v>
      </c>
      <c r="F272" s="195" t="s">
        <v>11333</v>
      </c>
      <c r="G272" s="196" t="s">
        <v>344</v>
      </c>
      <c r="H272" s="197">
        <v>400</v>
      </c>
      <c r="I272" s="198"/>
      <c r="J272" s="199">
        <f t="shared" si="50"/>
        <v>0</v>
      </c>
      <c r="K272" s="200"/>
      <c r="L272" s="40"/>
      <c r="M272" s="207" t="s">
        <v>1</v>
      </c>
      <c r="N272" s="208" t="s">
        <v>42</v>
      </c>
      <c r="O272" s="209"/>
      <c r="P272" s="210">
        <f t="shared" si="51"/>
        <v>0</v>
      </c>
      <c r="Q272" s="210">
        <v>0</v>
      </c>
      <c r="R272" s="210">
        <f t="shared" si="52"/>
        <v>0</v>
      </c>
      <c r="S272" s="210">
        <v>0</v>
      </c>
      <c r="T272" s="211">
        <f t="shared" si="53"/>
        <v>0</v>
      </c>
      <c r="U272" s="35"/>
      <c r="V272" s="35"/>
      <c r="W272" s="35"/>
      <c r="X272" s="35"/>
      <c r="Y272" s="35"/>
      <c r="Z272" s="35"/>
      <c r="AA272" s="35"/>
      <c r="AB272" s="35"/>
      <c r="AC272" s="35"/>
      <c r="AD272" s="35"/>
      <c r="AE272" s="35"/>
      <c r="AR272" s="205" t="s">
        <v>218</v>
      </c>
      <c r="AT272" s="205" t="s">
        <v>214</v>
      </c>
      <c r="AU272" s="205" t="s">
        <v>87</v>
      </c>
      <c r="AY272" s="18" t="s">
        <v>209</v>
      </c>
      <c r="BE272" s="206">
        <f t="shared" si="54"/>
        <v>0</v>
      </c>
      <c r="BF272" s="206">
        <f t="shared" si="55"/>
        <v>0</v>
      </c>
      <c r="BG272" s="206">
        <f t="shared" si="56"/>
        <v>0</v>
      </c>
      <c r="BH272" s="206">
        <f t="shared" si="57"/>
        <v>0</v>
      </c>
      <c r="BI272" s="206">
        <f t="shared" si="58"/>
        <v>0</v>
      </c>
      <c r="BJ272" s="18" t="s">
        <v>85</v>
      </c>
      <c r="BK272" s="206">
        <f t="shared" si="59"/>
        <v>0</v>
      </c>
      <c r="BL272" s="18" t="s">
        <v>218</v>
      </c>
      <c r="BM272" s="205" t="s">
        <v>11334</v>
      </c>
    </row>
    <row r="273" spans="1:31" s="2" customFormat="1" ht="6.95" customHeight="1">
      <c r="A273" s="35"/>
      <c r="B273" s="55"/>
      <c r="C273" s="56"/>
      <c r="D273" s="56"/>
      <c r="E273" s="56"/>
      <c r="F273" s="56"/>
      <c r="G273" s="56"/>
      <c r="H273" s="56"/>
      <c r="I273" s="56"/>
      <c r="J273" s="56"/>
      <c r="K273" s="56"/>
      <c r="L273" s="40"/>
      <c r="M273" s="35"/>
      <c r="O273" s="35"/>
      <c r="P273" s="35"/>
      <c r="Q273" s="35"/>
      <c r="R273" s="35"/>
      <c r="S273" s="35"/>
      <c r="T273" s="35"/>
      <c r="U273" s="35"/>
      <c r="V273" s="35"/>
      <c r="W273" s="35"/>
      <c r="X273" s="35"/>
      <c r="Y273" s="35"/>
      <c r="Z273" s="35"/>
      <c r="AA273" s="35"/>
      <c r="AB273" s="35"/>
      <c r="AC273" s="35"/>
      <c r="AD273" s="35"/>
      <c r="AE273" s="35"/>
    </row>
  </sheetData>
  <sheetProtection algorithmName="SHA-512" hashValue="hGBA8LeQAtY+cJuxP1TH8y62vLpkgFXOgajLMUdZ3e0ZJcPR97QUMxpgcgqneKzB9zxUKyvPQ6kOYzO/sYiRfQ==" saltValue="9ZkDuoL1Rdur6Q0+Hs6GcKJ+A6CfhTQj76TkKK17m4UYLprdBaGqs5kYf0ptOsWUdEytlq/cqJdpQOX/dWFomg==" spinCount="100000" sheet="1" objects="1" scenarios="1" formatColumns="0" formatRows="0" autoFilter="0"/>
  <autoFilter ref="C123:K272"/>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sheetPr>
    <pageSetUpPr fitToPage="1"/>
  </sheetPr>
  <dimension ref="A2:BM20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133</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11335</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ROUND(J121,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ROUND((SUM(BE121:BE204)),  2)</f>
        <v>0</v>
      </c>
      <c r="G33" s="35"/>
      <c r="H33" s="35"/>
      <c r="I33" s="131">
        <v>0.21</v>
      </c>
      <c r="J33" s="130">
        <f>ROUND(((SUM(BE121:BE204))*I33),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ROUND((SUM(BF121:BF204)),  2)</f>
        <v>0</v>
      </c>
      <c r="G34" s="35"/>
      <c r="H34" s="35"/>
      <c r="I34" s="131">
        <v>0.15</v>
      </c>
      <c r="J34" s="130">
        <f>ROUND(((SUM(BF121:BF204))*I34),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ROUND((SUM(BG121:BG204)),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ROUND((SUM(BH121:BH204)),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ROUND((SUM(BI121:BI204)),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D.1.4.6 - EPS + ERO</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J121</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11336</v>
      </c>
      <c r="E97" s="157"/>
      <c r="F97" s="157"/>
      <c r="G97" s="157"/>
      <c r="H97" s="157"/>
      <c r="I97" s="157"/>
      <c r="J97" s="158">
        <f>J122</f>
        <v>0</v>
      </c>
      <c r="K97" s="155"/>
      <c r="L97" s="159"/>
    </row>
    <row r="98" spans="1:31" s="10" customFormat="1" ht="19.899999999999999" customHeight="1">
      <c r="B98" s="160"/>
      <c r="C98" s="105"/>
      <c r="D98" s="161" t="s">
        <v>11337</v>
      </c>
      <c r="E98" s="162"/>
      <c r="F98" s="162"/>
      <c r="G98" s="162"/>
      <c r="H98" s="162"/>
      <c r="I98" s="162"/>
      <c r="J98" s="163">
        <f>J123</f>
        <v>0</v>
      </c>
      <c r="K98" s="105"/>
      <c r="L98" s="164"/>
    </row>
    <row r="99" spans="1:31" s="10" customFormat="1" ht="14.85" customHeight="1">
      <c r="B99" s="160"/>
      <c r="C99" s="105"/>
      <c r="D99" s="161" t="s">
        <v>11338</v>
      </c>
      <c r="E99" s="162"/>
      <c r="F99" s="162"/>
      <c r="G99" s="162"/>
      <c r="H99" s="162"/>
      <c r="I99" s="162"/>
      <c r="J99" s="163">
        <f>J124</f>
        <v>0</v>
      </c>
      <c r="K99" s="105"/>
      <c r="L99" s="164"/>
    </row>
    <row r="100" spans="1:31" s="10" customFormat="1" ht="14.85" customHeight="1">
      <c r="B100" s="160"/>
      <c r="C100" s="105"/>
      <c r="D100" s="161" t="s">
        <v>11339</v>
      </c>
      <c r="E100" s="162"/>
      <c r="F100" s="162"/>
      <c r="G100" s="162"/>
      <c r="H100" s="162"/>
      <c r="I100" s="162"/>
      <c r="J100" s="163">
        <f>J160</f>
        <v>0</v>
      </c>
      <c r="K100" s="105"/>
      <c r="L100" s="164"/>
    </row>
    <row r="101" spans="1:31" s="10" customFormat="1" ht="14.85" customHeight="1">
      <c r="B101" s="160"/>
      <c r="C101" s="105"/>
      <c r="D101" s="161" t="s">
        <v>11340</v>
      </c>
      <c r="E101" s="162"/>
      <c r="F101" s="162"/>
      <c r="G101" s="162"/>
      <c r="H101" s="162"/>
      <c r="I101" s="162"/>
      <c r="J101" s="163">
        <f>J187</f>
        <v>0</v>
      </c>
      <c r="K101" s="105"/>
      <c r="L101" s="164"/>
    </row>
    <row r="102" spans="1:31"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31"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31"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31" s="2" customFormat="1" ht="24.95" customHeight="1">
      <c r="A108" s="35"/>
      <c r="B108" s="36"/>
      <c r="C108" s="24" t="s">
        <v>194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26.25" customHeight="1">
      <c r="A111" s="35"/>
      <c r="B111" s="36"/>
      <c r="C111" s="37"/>
      <c r="D111" s="37"/>
      <c r="E111" s="329" t="str">
        <f>E7</f>
        <v>SO07 - Přístavby, nástavby a stavební úpravy pavilonu CH, Nemocnice ČB - 2.etapa</v>
      </c>
      <c r="F111" s="330"/>
      <c r="G111" s="330"/>
      <c r="H111" s="330"/>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172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290" t="str">
        <f>E9</f>
        <v>D.1.4.6 - EPS + ERO</v>
      </c>
      <c r="F113" s="328"/>
      <c r="G113" s="328"/>
      <c r="H113" s="328"/>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F12</f>
        <v>České Budějovice</v>
      </c>
      <c r="G115" s="37"/>
      <c r="H115" s="37"/>
      <c r="I115" s="30" t="s">
        <v>22</v>
      </c>
      <c r="J115" s="67" t="str">
        <f>IF(J12="","",J12)</f>
        <v>19. 6. 2022</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24</v>
      </c>
      <c r="D117" s="37"/>
      <c r="E117" s="37"/>
      <c r="F117" s="28" t="str">
        <f>E15</f>
        <v>Nemocnice České Budějovice</v>
      </c>
      <c r="G117" s="37"/>
      <c r="H117" s="37"/>
      <c r="I117" s="30" t="s">
        <v>30</v>
      </c>
      <c r="J117" s="33" t="str">
        <f>E21</f>
        <v>AGP nova</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28</v>
      </c>
      <c r="D118" s="37"/>
      <c r="E118" s="37"/>
      <c r="F118" s="28" t="str">
        <f>IF(E18="","",E18)</f>
        <v>Vyplň údaj</v>
      </c>
      <c r="G118" s="37"/>
      <c r="H118" s="37"/>
      <c r="I118" s="30" t="s">
        <v>33</v>
      </c>
      <c r="J118" s="33" t="str">
        <f>E24</f>
        <v xml:space="preserve"> </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5"/>
      <c r="B120" s="166"/>
      <c r="C120" s="167" t="s">
        <v>195</v>
      </c>
      <c r="D120" s="168" t="s">
        <v>62</v>
      </c>
      <c r="E120" s="168" t="s">
        <v>58</v>
      </c>
      <c r="F120" s="168" t="s">
        <v>59</v>
      </c>
      <c r="G120" s="168" t="s">
        <v>196</v>
      </c>
      <c r="H120" s="168" t="s">
        <v>197</v>
      </c>
      <c r="I120" s="168" t="s">
        <v>198</v>
      </c>
      <c r="J120" s="169" t="s">
        <v>177</v>
      </c>
      <c r="K120" s="170" t="s">
        <v>199</v>
      </c>
      <c r="L120" s="171"/>
      <c r="M120" s="76" t="s">
        <v>1</v>
      </c>
      <c r="N120" s="77" t="s">
        <v>41</v>
      </c>
      <c r="O120" s="77" t="s">
        <v>200</v>
      </c>
      <c r="P120" s="77" t="s">
        <v>201</v>
      </c>
      <c r="Q120" s="77" t="s">
        <v>202</v>
      </c>
      <c r="R120" s="77" t="s">
        <v>203</v>
      </c>
      <c r="S120" s="77" t="s">
        <v>204</v>
      </c>
      <c r="T120" s="78" t="s">
        <v>205</v>
      </c>
      <c r="U120" s="165"/>
      <c r="V120" s="165"/>
      <c r="W120" s="165"/>
      <c r="X120" s="165"/>
      <c r="Y120" s="165"/>
      <c r="Z120" s="165"/>
      <c r="AA120" s="165"/>
      <c r="AB120" s="165"/>
      <c r="AC120" s="165"/>
      <c r="AD120" s="165"/>
      <c r="AE120" s="165"/>
    </row>
    <row r="121" spans="1:65" s="2" customFormat="1" ht="22.9" customHeight="1">
      <c r="A121" s="35"/>
      <c r="B121" s="36"/>
      <c r="C121" s="83" t="s">
        <v>206</v>
      </c>
      <c r="D121" s="37"/>
      <c r="E121" s="37"/>
      <c r="F121" s="37"/>
      <c r="G121" s="37"/>
      <c r="H121" s="37"/>
      <c r="I121" s="37"/>
      <c r="J121" s="172">
        <f>BK121</f>
        <v>0</v>
      </c>
      <c r="K121" s="37"/>
      <c r="L121" s="40"/>
      <c r="M121" s="79"/>
      <c r="N121" s="173"/>
      <c r="O121" s="80"/>
      <c r="P121" s="174">
        <f>P122</f>
        <v>0</v>
      </c>
      <c r="Q121" s="80"/>
      <c r="R121" s="174">
        <f>R122</f>
        <v>0</v>
      </c>
      <c r="S121" s="80"/>
      <c r="T121" s="175">
        <f>T122</f>
        <v>0</v>
      </c>
      <c r="U121" s="35"/>
      <c r="V121" s="35"/>
      <c r="W121" s="35"/>
      <c r="X121" s="35"/>
      <c r="Y121" s="35"/>
      <c r="Z121" s="35"/>
      <c r="AA121" s="35"/>
      <c r="AB121" s="35"/>
      <c r="AC121" s="35"/>
      <c r="AD121" s="35"/>
      <c r="AE121" s="35"/>
      <c r="AT121" s="18" t="s">
        <v>76</v>
      </c>
      <c r="AU121" s="18" t="s">
        <v>179</v>
      </c>
      <c r="BK121" s="176">
        <f>BK122</f>
        <v>0</v>
      </c>
    </row>
    <row r="122" spans="1:65" s="12" customFormat="1" ht="25.9" customHeight="1">
      <c r="B122" s="177"/>
      <c r="C122" s="178"/>
      <c r="D122" s="179" t="s">
        <v>76</v>
      </c>
      <c r="E122" s="180" t="s">
        <v>8928</v>
      </c>
      <c r="F122" s="180" t="s">
        <v>11341</v>
      </c>
      <c r="G122" s="178"/>
      <c r="H122" s="178"/>
      <c r="I122" s="181"/>
      <c r="J122" s="182">
        <f>BK122</f>
        <v>0</v>
      </c>
      <c r="K122" s="178"/>
      <c r="L122" s="183"/>
      <c r="M122" s="184"/>
      <c r="N122" s="185"/>
      <c r="O122" s="185"/>
      <c r="P122" s="186">
        <f>P123</f>
        <v>0</v>
      </c>
      <c r="Q122" s="185"/>
      <c r="R122" s="186">
        <f>R123</f>
        <v>0</v>
      </c>
      <c r="S122" s="185"/>
      <c r="T122" s="187">
        <f>T123</f>
        <v>0</v>
      </c>
      <c r="AR122" s="188" t="s">
        <v>85</v>
      </c>
      <c r="AT122" s="189" t="s">
        <v>76</v>
      </c>
      <c r="AU122" s="189" t="s">
        <v>77</v>
      </c>
      <c r="AY122" s="188" t="s">
        <v>209</v>
      </c>
      <c r="BK122" s="190">
        <f>BK123</f>
        <v>0</v>
      </c>
    </row>
    <row r="123" spans="1:65" s="12" customFormat="1" ht="22.9" customHeight="1">
      <c r="B123" s="177"/>
      <c r="C123" s="178"/>
      <c r="D123" s="179" t="s">
        <v>76</v>
      </c>
      <c r="E123" s="191" t="s">
        <v>9125</v>
      </c>
      <c r="F123" s="191" t="s">
        <v>11342</v>
      </c>
      <c r="G123" s="178"/>
      <c r="H123" s="178"/>
      <c r="I123" s="181"/>
      <c r="J123" s="192">
        <f>BK123</f>
        <v>0</v>
      </c>
      <c r="K123" s="178"/>
      <c r="L123" s="183"/>
      <c r="M123" s="184"/>
      <c r="N123" s="185"/>
      <c r="O123" s="185"/>
      <c r="P123" s="186">
        <f>P124+P160+P187</f>
        <v>0</v>
      </c>
      <c r="Q123" s="185"/>
      <c r="R123" s="186">
        <f>R124+R160+R187</f>
        <v>0</v>
      </c>
      <c r="S123" s="185"/>
      <c r="T123" s="187">
        <f>T124+T160+T187</f>
        <v>0</v>
      </c>
      <c r="AR123" s="188" t="s">
        <v>85</v>
      </c>
      <c r="AT123" s="189" t="s">
        <v>76</v>
      </c>
      <c r="AU123" s="189" t="s">
        <v>85</v>
      </c>
      <c r="AY123" s="188" t="s">
        <v>209</v>
      </c>
      <c r="BK123" s="190">
        <f>BK124+BK160+BK187</f>
        <v>0</v>
      </c>
    </row>
    <row r="124" spans="1:65" s="12" customFormat="1" ht="20.85" customHeight="1">
      <c r="B124" s="177"/>
      <c r="C124" s="178"/>
      <c r="D124" s="179" t="s">
        <v>76</v>
      </c>
      <c r="E124" s="191" t="s">
        <v>9170</v>
      </c>
      <c r="F124" s="191" t="s">
        <v>11343</v>
      </c>
      <c r="G124" s="178"/>
      <c r="H124" s="178"/>
      <c r="I124" s="181"/>
      <c r="J124" s="192">
        <f>BK124</f>
        <v>0</v>
      </c>
      <c r="K124" s="178"/>
      <c r="L124" s="183"/>
      <c r="M124" s="184"/>
      <c r="N124" s="185"/>
      <c r="O124" s="185"/>
      <c r="P124" s="186">
        <f>SUM(P125:P159)</f>
        <v>0</v>
      </c>
      <c r="Q124" s="185"/>
      <c r="R124" s="186">
        <f>SUM(R125:R159)</f>
        <v>0</v>
      </c>
      <c r="S124" s="185"/>
      <c r="T124" s="187">
        <f>SUM(T125:T159)</f>
        <v>0</v>
      </c>
      <c r="AR124" s="188" t="s">
        <v>85</v>
      </c>
      <c r="AT124" s="189" t="s">
        <v>76</v>
      </c>
      <c r="AU124" s="189" t="s">
        <v>87</v>
      </c>
      <c r="AY124" s="188" t="s">
        <v>209</v>
      </c>
      <c r="BK124" s="190">
        <f>SUM(BK125:BK159)</f>
        <v>0</v>
      </c>
    </row>
    <row r="125" spans="1:65" s="2" customFormat="1" ht="16.5" customHeight="1">
      <c r="A125" s="35"/>
      <c r="B125" s="36"/>
      <c r="C125" s="193" t="s">
        <v>85</v>
      </c>
      <c r="D125" s="193" t="s">
        <v>214</v>
      </c>
      <c r="E125" s="194" t="s">
        <v>11332</v>
      </c>
      <c r="F125" s="195" t="s">
        <v>11344</v>
      </c>
      <c r="G125" s="196" t="s">
        <v>2761</v>
      </c>
      <c r="H125" s="197">
        <v>2</v>
      </c>
      <c r="I125" s="198"/>
      <c r="J125" s="199">
        <f t="shared" ref="J125:J159" si="0">ROUND(I125*H125,2)</f>
        <v>0</v>
      </c>
      <c r="K125" s="200"/>
      <c r="L125" s="40"/>
      <c r="M125" s="201" t="s">
        <v>1</v>
      </c>
      <c r="N125" s="202" t="s">
        <v>42</v>
      </c>
      <c r="O125" s="72"/>
      <c r="P125" s="203">
        <f t="shared" ref="P125:P159" si="1">O125*H125</f>
        <v>0</v>
      </c>
      <c r="Q125" s="203">
        <v>0</v>
      </c>
      <c r="R125" s="203">
        <f t="shared" ref="R125:R159" si="2">Q125*H125</f>
        <v>0</v>
      </c>
      <c r="S125" s="203">
        <v>0</v>
      </c>
      <c r="T125" s="204">
        <f t="shared" ref="T125:T159" si="3">S125*H125</f>
        <v>0</v>
      </c>
      <c r="U125" s="35"/>
      <c r="V125" s="35"/>
      <c r="W125" s="35"/>
      <c r="X125" s="35"/>
      <c r="Y125" s="35"/>
      <c r="Z125" s="35"/>
      <c r="AA125" s="35"/>
      <c r="AB125" s="35"/>
      <c r="AC125" s="35"/>
      <c r="AD125" s="35"/>
      <c r="AE125" s="35"/>
      <c r="AR125" s="205" t="s">
        <v>218</v>
      </c>
      <c r="AT125" s="205" t="s">
        <v>214</v>
      </c>
      <c r="AU125" s="205" t="s">
        <v>226</v>
      </c>
      <c r="AY125" s="18" t="s">
        <v>209</v>
      </c>
      <c r="BE125" s="206">
        <f t="shared" ref="BE125:BE159" si="4">IF(N125="základní",J125,0)</f>
        <v>0</v>
      </c>
      <c r="BF125" s="206">
        <f t="shared" ref="BF125:BF159" si="5">IF(N125="snížená",J125,0)</f>
        <v>0</v>
      </c>
      <c r="BG125" s="206">
        <f t="shared" ref="BG125:BG159" si="6">IF(N125="zákl. přenesená",J125,0)</f>
        <v>0</v>
      </c>
      <c r="BH125" s="206">
        <f t="shared" ref="BH125:BH159" si="7">IF(N125="sníž. přenesená",J125,0)</f>
        <v>0</v>
      </c>
      <c r="BI125" s="206">
        <f t="shared" ref="BI125:BI159" si="8">IF(N125="nulová",J125,0)</f>
        <v>0</v>
      </c>
      <c r="BJ125" s="18" t="s">
        <v>85</v>
      </c>
      <c r="BK125" s="206">
        <f t="shared" ref="BK125:BK159" si="9">ROUND(I125*H125,2)</f>
        <v>0</v>
      </c>
      <c r="BL125" s="18" t="s">
        <v>218</v>
      </c>
      <c r="BM125" s="205" t="s">
        <v>11345</v>
      </c>
    </row>
    <row r="126" spans="1:65" s="2" customFormat="1" ht="37.9" customHeight="1">
      <c r="A126" s="35"/>
      <c r="B126" s="36"/>
      <c r="C126" s="193" t="s">
        <v>87</v>
      </c>
      <c r="D126" s="193" t="s">
        <v>214</v>
      </c>
      <c r="E126" s="194" t="s">
        <v>11346</v>
      </c>
      <c r="F126" s="195" t="s">
        <v>11347</v>
      </c>
      <c r="G126" s="196" t="s">
        <v>2761</v>
      </c>
      <c r="H126" s="197">
        <v>1</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218</v>
      </c>
      <c r="AT126" s="205" t="s">
        <v>214</v>
      </c>
      <c r="AU126" s="205" t="s">
        <v>226</v>
      </c>
      <c r="AY126" s="18" t="s">
        <v>209</v>
      </c>
      <c r="BE126" s="206">
        <f t="shared" si="4"/>
        <v>0</v>
      </c>
      <c r="BF126" s="206">
        <f t="shared" si="5"/>
        <v>0</v>
      </c>
      <c r="BG126" s="206">
        <f t="shared" si="6"/>
        <v>0</v>
      </c>
      <c r="BH126" s="206">
        <f t="shared" si="7"/>
        <v>0</v>
      </c>
      <c r="BI126" s="206">
        <f t="shared" si="8"/>
        <v>0</v>
      </c>
      <c r="BJ126" s="18" t="s">
        <v>85</v>
      </c>
      <c r="BK126" s="206">
        <f t="shared" si="9"/>
        <v>0</v>
      </c>
      <c r="BL126" s="18" t="s">
        <v>218</v>
      </c>
      <c r="BM126" s="205" t="s">
        <v>11348</v>
      </c>
    </row>
    <row r="127" spans="1:65" s="2" customFormat="1" ht="49.15" customHeight="1">
      <c r="A127" s="35"/>
      <c r="B127" s="36"/>
      <c r="C127" s="193" t="s">
        <v>226</v>
      </c>
      <c r="D127" s="193" t="s">
        <v>214</v>
      </c>
      <c r="E127" s="194" t="s">
        <v>11349</v>
      </c>
      <c r="F127" s="195" t="s">
        <v>11350</v>
      </c>
      <c r="G127" s="196" t="s">
        <v>2761</v>
      </c>
      <c r="H127" s="197">
        <v>1</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218</v>
      </c>
      <c r="AT127" s="205" t="s">
        <v>214</v>
      </c>
      <c r="AU127" s="205" t="s">
        <v>226</v>
      </c>
      <c r="AY127" s="18" t="s">
        <v>209</v>
      </c>
      <c r="BE127" s="206">
        <f t="shared" si="4"/>
        <v>0</v>
      </c>
      <c r="BF127" s="206">
        <f t="shared" si="5"/>
        <v>0</v>
      </c>
      <c r="BG127" s="206">
        <f t="shared" si="6"/>
        <v>0</v>
      </c>
      <c r="BH127" s="206">
        <f t="shared" si="7"/>
        <v>0</v>
      </c>
      <c r="BI127" s="206">
        <f t="shared" si="8"/>
        <v>0</v>
      </c>
      <c r="BJ127" s="18" t="s">
        <v>85</v>
      </c>
      <c r="BK127" s="206">
        <f t="shared" si="9"/>
        <v>0</v>
      </c>
      <c r="BL127" s="18" t="s">
        <v>218</v>
      </c>
      <c r="BM127" s="205" t="s">
        <v>11351</v>
      </c>
    </row>
    <row r="128" spans="1:65" s="2" customFormat="1" ht="49.15" customHeight="1">
      <c r="A128" s="35"/>
      <c r="B128" s="36"/>
      <c r="C128" s="193" t="s">
        <v>218</v>
      </c>
      <c r="D128" s="193" t="s">
        <v>214</v>
      </c>
      <c r="E128" s="194" t="s">
        <v>11352</v>
      </c>
      <c r="F128" s="195" t="s">
        <v>11353</v>
      </c>
      <c r="G128" s="196" t="s">
        <v>2761</v>
      </c>
      <c r="H128" s="197">
        <v>1</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226</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11354</v>
      </c>
    </row>
    <row r="129" spans="1:65" s="2" customFormat="1" ht="33" customHeight="1">
      <c r="A129" s="35"/>
      <c r="B129" s="36"/>
      <c r="C129" s="193" t="s">
        <v>233</v>
      </c>
      <c r="D129" s="193" t="s">
        <v>214</v>
      </c>
      <c r="E129" s="194" t="s">
        <v>11355</v>
      </c>
      <c r="F129" s="195" t="s">
        <v>11356</v>
      </c>
      <c r="G129" s="196" t="s">
        <v>2761</v>
      </c>
      <c r="H129" s="197">
        <v>6</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226</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11357</v>
      </c>
    </row>
    <row r="130" spans="1:65" s="2" customFormat="1" ht="21.75" customHeight="1">
      <c r="A130" s="35"/>
      <c r="B130" s="36"/>
      <c r="C130" s="193" t="s">
        <v>238</v>
      </c>
      <c r="D130" s="193" t="s">
        <v>214</v>
      </c>
      <c r="E130" s="194" t="s">
        <v>11358</v>
      </c>
      <c r="F130" s="195" t="s">
        <v>11359</v>
      </c>
      <c r="G130" s="196" t="s">
        <v>2761</v>
      </c>
      <c r="H130" s="197">
        <v>2</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226</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11360</v>
      </c>
    </row>
    <row r="131" spans="1:65" s="2" customFormat="1" ht="37.9" customHeight="1">
      <c r="A131" s="35"/>
      <c r="B131" s="36"/>
      <c r="C131" s="193" t="s">
        <v>242</v>
      </c>
      <c r="D131" s="193" t="s">
        <v>214</v>
      </c>
      <c r="E131" s="194" t="s">
        <v>11361</v>
      </c>
      <c r="F131" s="195" t="s">
        <v>11362</v>
      </c>
      <c r="G131" s="196" t="s">
        <v>2761</v>
      </c>
      <c r="H131" s="197">
        <v>2</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226</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11363</v>
      </c>
    </row>
    <row r="132" spans="1:65" s="2" customFormat="1" ht="24.2" customHeight="1">
      <c r="A132" s="35"/>
      <c r="B132" s="36"/>
      <c r="C132" s="193" t="s">
        <v>246</v>
      </c>
      <c r="D132" s="193" t="s">
        <v>214</v>
      </c>
      <c r="E132" s="194" t="s">
        <v>11364</v>
      </c>
      <c r="F132" s="195" t="s">
        <v>11365</v>
      </c>
      <c r="G132" s="196" t="s">
        <v>2761</v>
      </c>
      <c r="H132" s="197">
        <v>1214</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226</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11366</v>
      </c>
    </row>
    <row r="133" spans="1:65" s="2" customFormat="1" ht="24.2" customHeight="1">
      <c r="A133" s="35"/>
      <c r="B133" s="36"/>
      <c r="C133" s="193" t="s">
        <v>210</v>
      </c>
      <c r="D133" s="193" t="s">
        <v>214</v>
      </c>
      <c r="E133" s="194" t="s">
        <v>11367</v>
      </c>
      <c r="F133" s="195" t="s">
        <v>11368</v>
      </c>
      <c r="G133" s="196" t="s">
        <v>2761</v>
      </c>
      <c r="H133" s="197">
        <v>70</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226</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11369</v>
      </c>
    </row>
    <row r="134" spans="1:65" s="2" customFormat="1" ht="16.5" customHeight="1">
      <c r="A134" s="35"/>
      <c r="B134" s="36"/>
      <c r="C134" s="193" t="s">
        <v>253</v>
      </c>
      <c r="D134" s="193" t="s">
        <v>214</v>
      </c>
      <c r="E134" s="194" t="s">
        <v>11370</v>
      </c>
      <c r="F134" s="195" t="s">
        <v>11371</v>
      </c>
      <c r="G134" s="196" t="s">
        <v>2761</v>
      </c>
      <c r="H134" s="197">
        <v>1284</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226</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11372</v>
      </c>
    </row>
    <row r="135" spans="1:65" s="2" customFormat="1" ht="37.9" customHeight="1">
      <c r="A135" s="35"/>
      <c r="B135" s="36"/>
      <c r="C135" s="193" t="s">
        <v>257</v>
      </c>
      <c r="D135" s="193" t="s">
        <v>214</v>
      </c>
      <c r="E135" s="194" t="s">
        <v>11373</v>
      </c>
      <c r="F135" s="195" t="s">
        <v>11374</v>
      </c>
      <c r="G135" s="196" t="s">
        <v>2761</v>
      </c>
      <c r="H135" s="197">
        <v>67</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226</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11375</v>
      </c>
    </row>
    <row r="136" spans="1:65" s="2" customFormat="1" ht="55.5" customHeight="1">
      <c r="A136" s="35"/>
      <c r="B136" s="36"/>
      <c r="C136" s="193" t="s">
        <v>261</v>
      </c>
      <c r="D136" s="193" t="s">
        <v>214</v>
      </c>
      <c r="E136" s="194" t="s">
        <v>11376</v>
      </c>
      <c r="F136" s="195" t="s">
        <v>11377</v>
      </c>
      <c r="G136" s="196" t="s">
        <v>2761</v>
      </c>
      <c r="H136" s="197">
        <v>8</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226</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11378</v>
      </c>
    </row>
    <row r="137" spans="1:65" s="2" customFormat="1" ht="37.9" customHeight="1">
      <c r="A137" s="35"/>
      <c r="B137" s="36"/>
      <c r="C137" s="193" t="s">
        <v>265</v>
      </c>
      <c r="D137" s="193" t="s">
        <v>214</v>
      </c>
      <c r="E137" s="194" t="s">
        <v>11379</v>
      </c>
      <c r="F137" s="195" t="s">
        <v>11380</v>
      </c>
      <c r="G137" s="196" t="s">
        <v>2761</v>
      </c>
      <c r="H137" s="197">
        <v>25</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226</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11381</v>
      </c>
    </row>
    <row r="138" spans="1:65" s="2" customFormat="1" ht="62.65" customHeight="1">
      <c r="A138" s="35"/>
      <c r="B138" s="36"/>
      <c r="C138" s="193" t="s">
        <v>269</v>
      </c>
      <c r="D138" s="193" t="s">
        <v>214</v>
      </c>
      <c r="E138" s="194" t="s">
        <v>11382</v>
      </c>
      <c r="F138" s="195" t="s">
        <v>11383</v>
      </c>
      <c r="G138" s="196" t="s">
        <v>2761</v>
      </c>
      <c r="H138" s="197">
        <v>16</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226</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11384</v>
      </c>
    </row>
    <row r="139" spans="1:65" s="2" customFormat="1" ht="16.5" customHeight="1">
      <c r="A139" s="35"/>
      <c r="B139" s="36"/>
      <c r="C139" s="193" t="s">
        <v>8</v>
      </c>
      <c r="D139" s="193" t="s">
        <v>214</v>
      </c>
      <c r="E139" s="194" t="s">
        <v>11385</v>
      </c>
      <c r="F139" s="195" t="s">
        <v>11386</v>
      </c>
      <c r="G139" s="196" t="s">
        <v>2761</v>
      </c>
      <c r="H139" s="197">
        <v>605</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226</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11387</v>
      </c>
    </row>
    <row r="140" spans="1:65" s="2" customFormat="1" ht="16.5" customHeight="1">
      <c r="A140" s="35"/>
      <c r="B140" s="36"/>
      <c r="C140" s="193" t="s">
        <v>276</v>
      </c>
      <c r="D140" s="193" t="s">
        <v>214</v>
      </c>
      <c r="E140" s="194" t="s">
        <v>11388</v>
      </c>
      <c r="F140" s="195" t="s">
        <v>11389</v>
      </c>
      <c r="G140" s="196" t="s">
        <v>2761</v>
      </c>
      <c r="H140" s="197">
        <v>12</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226</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11390</v>
      </c>
    </row>
    <row r="141" spans="1:65" s="2" customFormat="1" ht="16.5" customHeight="1">
      <c r="A141" s="35"/>
      <c r="B141" s="36"/>
      <c r="C141" s="193" t="s">
        <v>280</v>
      </c>
      <c r="D141" s="193" t="s">
        <v>214</v>
      </c>
      <c r="E141" s="194" t="s">
        <v>11391</v>
      </c>
      <c r="F141" s="195" t="s">
        <v>11392</v>
      </c>
      <c r="G141" s="196" t="s">
        <v>2761</v>
      </c>
      <c r="H141" s="197">
        <v>605</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226</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11393</v>
      </c>
    </row>
    <row r="142" spans="1:65" s="2" customFormat="1" ht="16.5" customHeight="1">
      <c r="A142" s="35"/>
      <c r="B142" s="36"/>
      <c r="C142" s="193" t="s">
        <v>284</v>
      </c>
      <c r="D142" s="193" t="s">
        <v>214</v>
      </c>
      <c r="E142" s="194" t="s">
        <v>11394</v>
      </c>
      <c r="F142" s="195" t="s">
        <v>11395</v>
      </c>
      <c r="G142" s="196" t="s">
        <v>2761</v>
      </c>
      <c r="H142" s="197">
        <v>1</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226</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11396</v>
      </c>
    </row>
    <row r="143" spans="1:65" s="2" customFormat="1" ht="16.5" customHeight="1">
      <c r="A143" s="35"/>
      <c r="B143" s="36"/>
      <c r="C143" s="193" t="s">
        <v>288</v>
      </c>
      <c r="D143" s="193" t="s">
        <v>214</v>
      </c>
      <c r="E143" s="194" t="s">
        <v>11397</v>
      </c>
      <c r="F143" s="195" t="s">
        <v>11398</v>
      </c>
      <c r="G143" s="196" t="s">
        <v>2761</v>
      </c>
      <c r="H143" s="197">
        <v>48</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226</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11399</v>
      </c>
    </row>
    <row r="144" spans="1:65" s="2" customFormat="1" ht="16.5" customHeight="1">
      <c r="A144" s="35"/>
      <c r="B144" s="36"/>
      <c r="C144" s="193" t="s">
        <v>292</v>
      </c>
      <c r="D144" s="193" t="s">
        <v>214</v>
      </c>
      <c r="E144" s="194" t="s">
        <v>11400</v>
      </c>
      <c r="F144" s="195" t="s">
        <v>11401</v>
      </c>
      <c r="G144" s="196" t="s">
        <v>2761</v>
      </c>
      <c r="H144" s="197">
        <v>288</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226</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11402</v>
      </c>
    </row>
    <row r="145" spans="1:65" s="2" customFormat="1" ht="16.5" customHeight="1">
      <c r="A145" s="35"/>
      <c r="B145" s="36"/>
      <c r="C145" s="193" t="s">
        <v>7</v>
      </c>
      <c r="D145" s="193" t="s">
        <v>214</v>
      </c>
      <c r="E145" s="194" t="s">
        <v>11403</v>
      </c>
      <c r="F145" s="195" t="s">
        <v>11404</v>
      </c>
      <c r="G145" s="196" t="s">
        <v>2761</v>
      </c>
      <c r="H145" s="197">
        <v>7</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226</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11405</v>
      </c>
    </row>
    <row r="146" spans="1:65" s="2" customFormat="1" ht="16.5" customHeight="1">
      <c r="A146" s="35"/>
      <c r="B146" s="36"/>
      <c r="C146" s="193" t="s">
        <v>299</v>
      </c>
      <c r="D146" s="193" t="s">
        <v>214</v>
      </c>
      <c r="E146" s="194" t="s">
        <v>11406</v>
      </c>
      <c r="F146" s="195" t="s">
        <v>11407</v>
      </c>
      <c r="G146" s="196" t="s">
        <v>2761</v>
      </c>
      <c r="H146" s="197">
        <v>14</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226</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11408</v>
      </c>
    </row>
    <row r="147" spans="1:65" s="2" customFormat="1" ht="16.5" customHeight="1">
      <c r="A147" s="35"/>
      <c r="B147" s="36"/>
      <c r="C147" s="193" t="s">
        <v>303</v>
      </c>
      <c r="D147" s="193" t="s">
        <v>214</v>
      </c>
      <c r="E147" s="194" t="s">
        <v>11409</v>
      </c>
      <c r="F147" s="195" t="s">
        <v>11410</v>
      </c>
      <c r="G147" s="196" t="s">
        <v>318</v>
      </c>
      <c r="H147" s="197">
        <v>15575</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226</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11411</v>
      </c>
    </row>
    <row r="148" spans="1:65" s="2" customFormat="1" ht="24.2" customHeight="1">
      <c r="A148" s="35"/>
      <c r="B148" s="36"/>
      <c r="C148" s="193" t="s">
        <v>307</v>
      </c>
      <c r="D148" s="193" t="s">
        <v>214</v>
      </c>
      <c r="E148" s="194" t="s">
        <v>11412</v>
      </c>
      <c r="F148" s="195" t="s">
        <v>11413</v>
      </c>
      <c r="G148" s="196" t="s">
        <v>318</v>
      </c>
      <c r="H148" s="197">
        <v>4060</v>
      </c>
      <c r="I148" s="198"/>
      <c r="J148" s="199">
        <f t="shared" si="0"/>
        <v>0</v>
      </c>
      <c r="K148" s="200"/>
      <c r="L148" s="40"/>
      <c r="M148" s="201" t="s">
        <v>1</v>
      </c>
      <c r="N148" s="202" t="s">
        <v>42</v>
      </c>
      <c r="O148" s="72"/>
      <c r="P148" s="203">
        <f t="shared" si="1"/>
        <v>0</v>
      </c>
      <c r="Q148" s="203">
        <v>0</v>
      </c>
      <c r="R148" s="203">
        <f t="shared" si="2"/>
        <v>0</v>
      </c>
      <c r="S148" s="203">
        <v>0</v>
      </c>
      <c r="T148" s="204">
        <f t="shared" si="3"/>
        <v>0</v>
      </c>
      <c r="U148" s="35"/>
      <c r="V148" s="35"/>
      <c r="W148" s="35"/>
      <c r="X148" s="35"/>
      <c r="Y148" s="35"/>
      <c r="Z148" s="35"/>
      <c r="AA148" s="35"/>
      <c r="AB148" s="35"/>
      <c r="AC148" s="35"/>
      <c r="AD148" s="35"/>
      <c r="AE148" s="35"/>
      <c r="AR148" s="205" t="s">
        <v>218</v>
      </c>
      <c r="AT148" s="205" t="s">
        <v>214</v>
      </c>
      <c r="AU148" s="205" t="s">
        <v>226</v>
      </c>
      <c r="AY148" s="18" t="s">
        <v>209</v>
      </c>
      <c r="BE148" s="206">
        <f t="shared" si="4"/>
        <v>0</v>
      </c>
      <c r="BF148" s="206">
        <f t="shared" si="5"/>
        <v>0</v>
      </c>
      <c r="BG148" s="206">
        <f t="shared" si="6"/>
        <v>0</v>
      </c>
      <c r="BH148" s="206">
        <f t="shared" si="7"/>
        <v>0</v>
      </c>
      <c r="BI148" s="206">
        <f t="shared" si="8"/>
        <v>0</v>
      </c>
      <c r="BJ148" s="18" t="s">
        <v>85</v>
      </c>
      <c r="BK148" s="206">
        <f t="shared" si="9"/>
        <v>0</v>
      </c>
      <c r="BL148" s="18" t="s">
        <v>218</v>
      </c>
      <c r="BM148" s="205" t="s">
        <v>11414</v>
      </c>
    </row>
    <row r="149" spans="1:65" s="2" customFormat="1" ht="24.2" customHeight="1">
      <c r="A149" s="35"/>
      <c r="B149" s="36"/>
      <c r="C149" s="193" t="s">
        <v>311</v>
      </c>
      <c r="D149" s="193" t="s">
        <v>214</v>
      </c>
      <c r="E149" s="194" t="s">
        <v>11415</v>
      </c>
      <c r="F149" s="195" t="s">
        <v>11416</v>
      </c>
      <c r="G149" s="196" t="s">
        <v>318</v>
      </c>
      <c r="H149" s="197">
        <v>2570</v>
      </c>
      <c r="I149" s="198"/>
      <c r="J149" s="199">
        <f t="shared" si="0"/>
        <v>0</v>
      </c>
      <c r="K149" s="200"/>
      <c r="L149" s="40"/>
      <c r="M149" s="201" t="s">
        <v>1</v>
      </c>
      <c r="N149" s="202" t="s">
        <v>42</v>
      </c>
      <c r="O149" s="72"/>
      <c r="P149" s="203">
        <f t="shared" si="1"/>
        <v>0</v>
      </c>
      <c r="Q149" s="203">
        <v>0</v>
      </c>
      <c r="R149" s="203">
        <f t="shared" si="2"/>
        <v>0</v>
      </c>
      <c r="S149" s="203">
        <v>0</v>
      </c>
      <c r="T149" s="204">
        <f t="shared" si="3"/>
        <v>0</v>
      </c>
      <c r="U149" s="35"/>
      <c r="V149" s="35"/>
      <c r="W149" s="35"/>
      <c r="X149" s="35"/>
      <c r="Y149" s="35"/>
      <c r="Z149" s="35"/>
      <c r="AA149" s="35"/>
      <c r="AB149" s="35"/>
      <c r="AC149" s="35"/>
      <c r="AD149" s="35"/>
      <c r="AE149" s="35"/>
      <c r="AR149" s="205" t="s">
        <v>218</v>
      </c>
      <c r="AT149" s="205" t="s">
        <v>214</v>
      </c>
      <c r="AU149" s="205" t="s">
        <v>226</v>
      </c>
      <c r="AY149" s="18" t="s">
        <v>209</v>
      </c>
      <c r="BE149" s="206">
        <f t="shared" si="4"/>
        <v>0</v>
      </c>
      <c r="BF149" s="206">
        <f t="shared" si="5"/>
        <v>0</v>
      </c>
      <c r="BG149" s="206">
        <f t="shared" si="6"/>
        <v>0</v>
      </c>
      <c r="BH149" s="206">
        <f t="shared" si="7"/>
        <v>0</v>
      </c>
      <c r="BI149" s="206">
        <f t="shared" si="8"/>
        <v>0</v>
      </c>
      <c r="BJ149" s="18" t="s">
        <v>85</v>
      </c>
      <c r="BK149" s="206">
        <f t="shared" si="9"/>
        <v>0</v>
      </c>
      <c r="BL149" s="18" t="s">
        <v>218</v>
      </c>
      <c r="BM149" s="205" t="s">
        <v>11417</v>
      </c>
    </row>
    <row r="150" spans="1:65" s="2" customFormat="1" ht="16.5" customHeight="1">
      <c r="A150" s="35"/>
      <c r="B150" s="36"/>
      <c r="C150" s="193" t="s">
        <v>315</v>
      </c>
      <c r="D150" s="193" t="s">
        <v>214</v>
      </c>
      <c r="E150" s="194" t="s">
        <v>11418</v>
      </c>
      <c r="F150" s="195" t="s">
        <v>11419</v>
      </c>
      <c r="G150" s="196" t="s">
        <v>318</v>
      </c>
      <c r="H150" s="197">
        <v>320</v>
      </c>
      <c r="I150" s="198"/>
      <c r="J150" s="199">
        <f t="shared" si="0"/>
        <v>0</v>
      </c>
      <c r="K150" s="200"/>
      <c r="L150" s="40"/>
      <c r="M150" s="201" t="s">
        <v>1</v>
      </c>
      <c r="N150" s="202" t="s">
        <v>42</v>
      </c>
      <c r="O150" s="72"/>
      <c r="P150" s="203">
        <f t="shared" si="1"/>
        <v>0</v>
      </c>
      <c r="Q150" s="203">
        <v>0</v>
      </c>
      <c r="R150" s="203">
        <f t="shared" si="2"/>
        <v>0</v>
      </c>
      <c r="S150" s="203">
        <v>0</v>
      </c>
      <c r="T150" s="204">
        <f t="shared" si="3"/>
        <v>0</v>
      </c>
      <c r="U150" s="35"/>
      <c r="V150" s="35"/>
      <c r="W150" s="35"/>
      <c r="X150" s="35"/>
      <c r="Y150" s="35"/>
      <c r="Z150" s="35"/>
      <c r="AA150" s="35"/>
      <c r="AB150" s="35"/>
      <c r="AC150" s="35"/>
      <c r="AD150" s="35"/>
      <c r="AE150" s="35"/>
      <c r="AR150" s="205" t="s">
        <v>218</v>
      </c>
      <c r="AT150" s="205" t="s">
        <v>214</v>
      </c>
      <c r="AU150" s="205" t="s">
        <v>226</v>
      </c>
      <c r="AY150" s="18" t="s">
        <v>209</v>
      </c>
      <c r="BE150" s="206">
        <f t="shared" si="4"/>
        <v>0</v>
      </c>
      <c r="BF150" s="206">
        <f t="shared" si="5"/>
        <v>0</v>
      </c>
      <c r="BG150" s="206">
        <f t="shared" si="6"/>
        <v>0</v>
      </c>
      <c r="BH150" s="206">
        <f t="shared" si="7"/>
        <v>0</v>
      </c>
      <c r="BI150" s="206">
        <f t="shared" si="8"/>
        <v>0</v>
      </c>
      <c r="BJ150" s="18" t="s">
        <v>85</v>
      </c>
      <c r="BK150" s="206">
        <f t="shared" si="9"/>
        <v>0</v>
      </c>
      <c r="BL150" s="18" t="s">
        <v>218</v>
      </c>
      <c r="BM150" s="205" t="s">
        <v>11420</v>
      </c>
    </row>
    <row r="151" spans="1:65" s="2" customFormat="1" ht="16.5" customHeight="1">
      <c r="A151" s="35"/>
      <c r="B151" s="36"/>
      <c r="C151" s="193" t="s">
        <v>320</v>
      </c>
      <c r="D151" s="193" t="s">
        <v>214</v>
      </c>
      <c r="E151" s="194" t="s">
        <v>11421</v>
      </c>
      <c r="F151" s="195" t="s">
        <v>11422</v>
      </c>
      <c r="G151" s="196" t="s">
        <v>318</v>
      </c>
      <c r="H151" s="197">
        <v>198</v>
      </c>
      <c r="I151" s="198"/>
      <c r="J151" s="199">
        <f t="shared" si="0"/>
        <v>0</v>
      </c>
      <c r="K151" s="200"/>
      <c r="L151" s="40"/>
      <c r="M151" s="201" t="s">
        <v>1</v>
      </c>
      <c r="N151" s="202" t="s">
        <v>42</v>
      </c>
      <c r="O151" s="72"/>
      <c r="P151" s="203">
        <f t="shared" si="1"/>
        <v>0</v>
      </c>
      <c r="Q151" s="203">
        <v>0</v>
      </c>
      <c r="R151" s="203">
        <f t="shared" si="2"/>
        <v>0</v>
      </c>
      <c r="S151" s="203">
        <v>0</v>
      </c>
      <c r="T151" s="204">
        <f t="shared" si="3"/>
        <v>0</v>
      </c>
      <c r="U151" s="35"/>
      <c r="V151" s="35"/>
      <c r="W151" s="35"/>
      <c r="X151" s="35"/>
      <c r="Y151" s="35"/>
      <c r="Z151" s="35"/>
      <c r="AA151" s="35"/>
      <c r="AB151" s="35"/>
      <c r="AC151" s="35"/>
      <c r="AD151" s="35"/>
      <c r="AE151" s="35"/>
      <c r="AR151" s="205" t="s">
        <v>218</v>
      </c>
      <c r="AT151" s="205" t="s">
        <v>214</v>
      </c>
      <c r="AU151" s="205" t="s">
        <v>226</v>
      </c>
      <c r="AY151" s="18" t="s">
        <v>209</v>
      </c>
      <c r="BE151" s="206">
        <f t="shared" si="4"/>
        <v>0</v>
      </c>
      <c r="BF151" s="206">
        <f t="shared" si="5"/>
        <v>0</v>
      </c>
      <c r="BG151" s="206">
        <f t="shared" si="6"/>
        <v>0</v>
      </c>
      <c r="BH151" s="206">
        <f t="shared" si="7"/>
        <v>0</v>
      </c>
      <c r="BI151" s="206">
        <f t="shared" si="8"/>
        <v>0</v>
      </c>
      <c r="BJ151" s="18" t="s">
        <v>85</v>
      </c>
      <c r="BK151" s="206">
        <f t="shared" si="9"/>
        <v>0</v>
      </c>
      <c r="BL151" s="18" t="s">
        <v>218</v>
      </c>
      <c r="BM151" s="205" t="s">
        <v>11423</v>
      </c>
    </row>
    <row r="152" spans="1:65" s="2" customFormat="1" ht="24.2" customHeight="1">
      <c r="A152" s="35"/>
      <c r="B152" s="36"/>
      <c r="C152" s="193" t="s">
        <v>325</v>
      </c>
      <c r="D152" s="193" t="s">
        <v>214</v>
      </c>
      <c r="E152" s="194" t="s">
        <v>11424</v>
      </c>
      <c r="F152" s="195" t="s">
        <v>11425</v>
      </c>
      <c r="G152" s="196" t="s">
        <v>2761</v>
      </c>
      <c r="H152" s="197">
        <v>55575</v>
      </c>
      <c r="I152" s="198"/>
      <c r="J152" s="199">
        <f t="shared" si="0"/>
        <v>0</v>
      </c>
      <c r="K152" s="200"/>
      <c r="L152" s="40"/>
      <c r="M152" s="201" t="s">
        <v>1</v>
      </c>
      <c r="N152" s="202" t="s">
        <v>42</v>
      </c>
      <c r="O152" s="72"/>
      <c r="P152" s="203">
        <f t="shared" si="1"/>
        <v>0</v>
      </c>
      <c r="Q152" s="203">
        <v>0</v>
      </c>
      <c r="R152" s="203">
        <f t="shared" si="2"/>
        <v>0</v>
      </c>
      <c r="S152" s="203">
        <v>0</v>
      </c>
      <c r="T152" s="204">
        <f t="shared" si="3"/>
        <v>0</v>
      </c>
      <c r="U152" s="35"/>
      <c r="V152" s="35"/>
      <c r="W152" s="35"/>
      <c r="X152" s="35"/>
      <c r="Y152" s="35"/>
      <c r="Z152" s="35"/>
      <c r="AA152" s="35"/>
      <c r="AB152" s="35"/>
      <c r="AC152" s="35"/>
      <c r="AD152" s="35"/>
      <c r="AE152" s="35"/>
      <c r="AR152" s="205" t="s">
        <v>218</v>
      </c>
      <c r="AT152" s="205" t="s">
        <v>214</v>
      </c>
      <c r="AU152" s="205" t="s">
        <v>226</v>
      </c>
      <c r="AY152" s="18" t="s">
        <v>209</v>
      </c>
      <c r="BE152" s="206">
        <f t="shared" si="4"/>
        <v>0</v>
      </c>
      <c r="BF152" s="206">
        <f t="shared" si="5"/>
        <v>0</v>
      </c>
      <c r="BG152" s="206">
        <f t="shared" si="6"/>
        <v>0</v>
      </c>
      <c r="BH152" s="206">
        <f t="shared" si="7"/>
        <v>0</v>
      </c>
      <c r="BI152" s="206">
        <f t="shared" si="8"/>
        <v>0</v>
      </c>
      <c r="BJ152" s="18" t="s">
        <v>85</v>
      </c>
      <c r="BK152" s="206">
        <f t="shared" si="9"/>
        <v>0</v>
      </c>
      <c r="BL152" s="18" t="s">
        <v>218</v>
      </c>
      <c r="BM152" s="205" t="s">
        <v>11426</v>
      </c>
    </row>
    <row r="153" spans="1:65" s="2" customFormat="1" ht="16.5" customHeight="1">
      <c r="A153" s="35"/>
      <c r="B153" s="36"/>
      <c r="C153" s="193" t="s">
        <v>329</v>
      </c>
      <c r="D153" s="193" t="s">
        <v>214</v>
      </c>
      <c r="E153" s="194" t="s">
        <v>11427</v>
      </c>
      <c r="F153" s="195" t="s">
        <v>11428</v>
      </c>
      <c r="G153" s="196" t="s">
        <v>2761</v>
      </c>
      <c r="H153" s="197">
        <v>4</v>
      </c>
      <c r="I153" s="198"/>
      <c r="J153" s="199">
        <f t="shared" si="0"/>
        <v>0</v>
      </c>
      <c r="K153" s="200"/>
      <c r="L153" s="40"/>
      <c r="M153" s="201" t="s">
        <v>1</v>
      </c>
      <c r="N153" s="202" t="s">
        <v>42</v>
      </c>
      <c r="O153" s="72"/>
      <c r="P153" s="203">
        <f t="shared" si="1"/>
        <v>0</v>
      </c>
      <c r="Q153" s="203">
        <v>0</v>
      </c>
      <c r="R153" s="203">
        <f t="shared" si="2"/>
        <v>0</v>
      </c>
      <c r="S153" s="203">
        <v>0</v>
      </c>
      <c r="T153" s="204">
        <f t="shared" si="3"/>
        <v>0</v>
      </c>
      <c r="U153" s="35"/>
      <c r="V153" s="35"/>
      <c r="W153" s="35"/>
      <c r="X153" s="35"/>
      <c r="Y153" s="35"/>
      <c r="Z153" s="35"/>
      <c r="AA153" s="35"/>
      <c r="AB153" s="35"/>
      <c r="AC153" s="35"/>
      <c r="AD153" s="35"/>
      <c r="AE153" s="35"/>
      <c r="AR153" s="205" t="s">
        <v>218</v>
      </c>
      <c r="AT153" s="205" t="s">
        <v>214</v>
      </c>
      <c r="AU153" s="205" t="s">
        <v>226</v>
      </c>
      <c r="AY153" s="18" t="s">
        <v>209</v>
      </c>
      <c r="BE153" s="206">
        <f t="shared" si="4"/>
        <v>0</v>
      </c>
      <c r="BF153" s="206">
        <f t="shared" si="5"/>
        <v>0</v>
      </c>
      <c r="BG153" s="206">
        <f t="shared" si="6"/>
        <v>0</v>
      </c>
      <c r="BH153" s="206">
        <f t="shared" si="7"/>
        <v>0</v>
      </c>
      <c r="BI153" s="206">
        <f t="shared" si="8"/>
        <v>0</v>
      </c>
      <c r="BJ153" s="18" t="s">
        <v>85</v>
      </c>
      <c r="BK153" s="206">
        <f t="shared" si="9"/>
        <v>0</v>
      </c>
      <c r="BL153" s="18" t="s">
        <v>218</v>
      </c>
      <c r="BM153" s="205" t="s">
        <v>11429</v>
      </c>
    </row>
    <row r="154" spans="1:65" s="2" customFormat="1" ht="16.5" customHeight="1">
      <c r="A154" s="35"/>
      <c r="B154" s="36"/>
      <c r="C154" s="193" t="s">
        <v>333</v>
      </c>
      <c r="D154" s="193" t="s">
        <v>214</v>
      </c>
      <c r="E154" s="194" t="s">
        <v>11430</v>
      </c>
      <c r="F154" s="195" t="s">
        <v>11431</v>
      </c>
      <c r="G154" s="196" t="s">
        <v>2761</v>
      </c>
      <c r="H154" s="197">
        <v>1906</v>
      </c>
      <c r="I154" s="198"/>
      <c r="J154" s="199">
        <f t="shared" si="0"/>
        <v>0</v>
      </c>
      <c r="K154" s="200"/>
      <c r="L154" s="40"/>
      <c r="M154" s="201" t="s">
        <v>1</v>
      </c>
      <c r="N154" s="202" t="s">
        <v>42</v>
      </c>
      <c r="O154" s="72"/>
      <c r="P154" s="203">
        <f t="shared" si="1"/>
        <v>0</v>
      </c>
      <c r="Q154" s="203">
        <v>0</v>
      </c>
      <c r="R154" s="203">
        <f t="shared" si="2"/>
        <v>0</v>
      </c>
      <c r="S154" s="203">
        <v>0</v>
      </c>
      <c r="T154" s="204">
        <f t="shared" si="3"/>
        <v>0</v>
      </c>
      <c r="U154" s="35"/>
      <c r="V154" s="35"/>
      <c r="W154" s="35"/>
      <c r="X154" s="35"/>
      <c r="Y154" s="35"/>
      <c r="Z154" s="35"/>
      <c r="AA154" s="35"/>
      <c r="AB154" s="35"/>
      <c r="AC154" s="35"/>
      <c r="AD154" s="35"/>
      <c r="AE154" s="35"/>
      <c r="AR154" s="205" t="s">
        <v>218</v>
      </c>
      <c r="AT154" s="205" t="s">
        <v>214</v>
      </c>
      <c r="AU154" s="205" t="s">
        <v>226</v>
      </c>
      <c r="AY154" s="18" t="s">
        <v>209</v>
      </c>
      <c r="BE154" s="206">
        <f t="shared" si="4"/>
        <v>0</v>
      </c>
      <c r="BF154" s="206">
        <f t="shared" si="5"/>
        <v>0</v>
      </c>
      <c r="BG154" s="206">
        <f t="shared" si="6"/>
        <v>0</v>
      </c>
      <c r="BH154" s="206">
        <f t="shared" si="7"/>
        <v>0</v>
      </c>
      <c r="BI154" s="206">
        <f t="shared" si="8"/>
        <v>0</v>
      </c>
      <c r="BJ154" s="18" t="s">
        <v>85</v>
      </c>
      <c r="BK154" s="206">
        <f t="shared" si="9"/>
        <v>0</v>
      </c>
      <c r="BL154" s="18" t="s">
        <v>218</v>
      </c>
      <c r="BM154" s="205" t="s">
        <v>11432</v>
      </c>
    </row>
    <row r="155" spans="1:65" s="2" customFormat="1" ht="16.5" customHeight="1">
      <c r="A155" s="35"/>
      <c r="B155" s="36"/>
      <c r="C155" s="193" t="s">
        <v>337</v>
      </c>
      <c r="D155" s="193" t="s">
        <v>214</v>
      </c>
      <c r="E155" s="194" t="s">
        <v>11433</v>
      </c>
      <c r="F155" s="195" t="s">
        <v>11434</v>
      </c>
      <c r="G155" s="196" t="s">
        <v>318</v>
      </c>
      <c r="H155" s="197">
        <v>75</v>
      </c>
      <c r="I155" s="198"/>
      <c r="J155" s="199">
        <f t="shared" si="0"/>
        <v>0</v>
      </c>
      <c r="K155" s="200"/>
      <c r="L155" s="40"/>
      <c r="M155" s="201" t="s">
        <v>1</v>
      </c>
      <c r="N155" s="202" t="s">
        <v>42</v>
      </c>
      <c r="O155" s="72"/>
      <c r="P155" s="203">
        <f t="shared" si="1"/>
        <v>0</v>
      </c>
      <c r="Q155" s="203">
        <v>0</v>
      </c>
      <c r="R155" s="203">
        <f t="shared" si="2"/>
        <v>0</v>
      </c>
      <c r="S155" s="203">
        <v>0</v>
      </c>
      <c r="T155" s="204">
        <f t="shared" si="3"/>
        <v>0</v>
      </c>
      <c r="U155" s="35"/>
      <c r="V155" s="35"/>
      <c r="W155" s="35"/>
      <c r="X155" s="35"/>
      <c r="Y155" s="35"/>
      <c r="Z155" s="35"/>
      <c r="AA155" s="35"/>
      <c r="AB155" s="35"/>
      <c r="AC155" s="35"/>
      <c r="AD155" s="35"/>
      <c r="AE155" s="35"/>
      <c r="AR155" s="205" t="s">
        <v>218</v>
      </c>
      <c r="AT155" s="205" t="s">
        <v>214</v>
      </c>
      <c r="AU155" s="205" t="s">
        <v>226</v>
      </c>
      <c r="AY155" s="18" t="s">
        <v>209</v>
      </c>
      <c r="BE155" s="206">
        <f t="shared" si="4"/>
        <v>0</v>
      </c>
      <c r="BF155" s="206">
        <f t="shared" si="5"/>
        <v>0</v>
      </c>
      <c r="BG155" s="206">
        <f t="shared" si="6"/>
        <v>0</v>
      </c>
      <c r="BH155" s="206">
        <f t="shared" si="7"/>
        <v>0</v>
      </c>
      <c r="BI155" s="206">
        <f t="shared" si="8"/>
        <v>0</v>
      </c>
      <c r="BJ155" s="18" t="s">
        <v>85</v>
      </c>
      <c r="BK155" s="206">
        <f t="shared" si="9"/>
        <v>0</v>
      </c>
      <c r="BL155" s="18" t="s">
        <v>218</v>
      </c>
      <c r="BM155" s="205" t="s">
        <v>11435</v>
      </c>
    </row>
    <row r="156" spans="1:65" s="2" customFormat="1" ht="16.5" customHeight="1">
      <c r="A156" s="35"/>
      <c r="B156" s="36"/>
      <c r="C156" s="193" t="s">
        <v>341</v>
      </c>
      <c r="D156" s="193" t="s">
        <v>214</v>
      </c>
      <c r="E156" s="194" t="s">
        <v>11436</v>
      </c>
      <c r="F156" s="195" t="s">
        <v>11437</v>
      </c>
      <c r="G156" s="196" t="s">
        <v>318</v>
      </c>
      <c r="H156" s="197">
        <v>28</v>
      </c>
      <c r="I156" s="198"/>
      <c r="J156" s="199">
        <f t="shared" si="0"/>
        <v>0</v>
      </c>
      <c r="K156" s="200"/>
      <c r="L156" s="40"/>
      <c r="M156" s="201" t="s">
        <v>1</v>
      </c>
      <c r="N156" s="202" t="s">
        <v>42</v>
      </c>
      <c r="O156" s="72"/>
      <c r="P156" s="203">
        <f t="shared" si="1"/>
        <v>0</v>
      </c>
      <c r="Q156" s="203">
        <v>0</v>
      </c>
      <c r="R156" s="203">
        <f t="shared" si="2"/>
        <v>0</v>
      </c>
      <c r="S156" s="203">
        <v>0</v>
      </c>
      <c r="T156" s="204">
        <f t="shared" si="3"/>
        <v>0</v>
      </c>
      <c r="U156" s="35"/>
      <c r="V156" s="35"/>
      <c r="W156" s="35"/>
      <c r="X156" s="35"/>
      <c r="Y156" s="35"/>
      <c r="Z156" s="35"/>
      <c r="AA156" s="35"/>
      <c r="AB156" s="35"/>
      <c r="AC156" s="35"/>
      <c r="AD156" s="35"/>
      <c r="AE156" s="35"/>
      <c r="AR156" s="205" t="s">
        <v>218</v>
      </c>
      <c r="AT156" s="205" t="s">
        <v>214</v>
      </c>
      <c r="AU156" s="205" t="s">
        <v>226</v>
      </c>
      <c r="AY156" s="18" t="s">
        <v>209</v>
      </c>
      <c r="BE156" s="206">
        <f t="shared" si="4"/>
        <v>0</v>
      </c>
      <c r="BF156" s="206">
        <f t="shared" si="5"/>
        <v>0</v>
      </c>
      <c r="BG156" s="206">
        <f t="shared" si="6"/>
        <v>0</v>
      </c>
      <c r="BH156" s="206">
        <f t="shared" si="7"/>
        <v>0</v>
      </c>
      <c r="BI156" s="206">
        <f t="shared" si="8"/>
        <v>0</v>
      </c>
      <c r="BJ156" s="18" t="s">
        <v>85</v>
      </c>
      <c r="BK156" s="206">
        <f t="shared" si="9"/>
        <v>0</v>
      </c>
      <c r="BL156" s="18" t="s">
        <v>218</v>
      </c>
      <c r="BM156" s="205" t="s">
        <v>11438</v>
      </c>
    </row>
    <row r="157" spans="1:65" s="2" customFormat="1" ht="16.5" customHeight="1">
      <c r="A157" s="35"/>
      <c r="B157" s="36"/>
      <c r="C157" s="193" t="s">
        <v>346</v>
      </c>
      <c r="D157" s="193" t="s">
        <v>214</v>
      </c>
      <c r="E157" s="194" t="s">
        <v>11439</v>
      </c>
      <c r="F157" s="195" t="s">
        <v>11029</v>
      </c>
      <c r="G157" s="196" t="s">
        <v>8823</v>
      </c>
      <c r="H157" s="197">
        <v>1</v>
      </c>
      <c r="I157" s="198"/>
      <c r="J157" s="199">
        <f t="shared" si="0"/>
        <v>0</v>
      </c>
      <c r="K157" s="200"/>
      <c r="L157" s="40"/>
      <c r="M157" s="201" t="s">
        <v>1</v>
      </c>
      <c r="N157" s="202" t="s">
        <v>42</v>
      </c>
      <c r="O157" s="72"/>
      <c r="P157" s="203">
        <f t="shared" si="1"/>
        <v>0</v>
      </c>
      <c r="Q157" s="203">
        <v>0</v>
      </c>
      <c r="R157" s="203">
        <f t="shared" si="2"/>
        <v>0</v>
      </c>
      <c r="S157" s="203">
        <v>0</v>
      </c>
      <c r="T157" s="204">
        <f t="shared" si="3"/>
        <v>0</v>
      </c>
      <c r="U157" s="35"/>
      <c r="V157" s="35"/>
      <c r="W157" s="35"/>
      <c r="X157" s="35"/>
      <c r="Y157" s="35"/>
      <c r="Z157" s="35"/>
      <c r="AA157" s="35"/>
      <c r="AB157" s="35"/>
      <c r="AC157" s="35"/>
      <c r="AD157" s="35"/>
      <c r="AE157" s="35"/>
      <c r="AR157" s="205" t="s">
        <v>218</v>
      </c>
      <c r="AT157" s="205" t="s">
        <v>214</v>
      </c>
      <c r="AU157" s="205" t="s">
        <v>226</v>
      </c>
      <c r="AY157" s="18" t="s">
        <v>209</v>
      </c>
      <c r="BE157" s="206">
        <f t="shared" si="4"/>
        <v>0</v>
      </c>
      <c r="BF157" s="206">
        <f t="shared" si="5"/>
        <v>0</v>
      </c>
      <c r="BG157" s="206">
        <f t="shared" si="6"/>
        <v>0</v>
      </c>
      <c r="BH157" s="206">
        <f t="shared" si="7"/>
        <v>0</v>
      </c>
      <c r="BI157" s="206">
        <f t="shared" si="8"/>
        <v>0</v>
      </c>
      <c r="BJ157" s="18" t="s">
        <v>85</v>
      </c>
      <c r="BK157" s="206">
        <f t="shared" si="9"/>
        <v>0</v>
      </c>
      <c r="BL157" s="18" t="s">
        <v>218</v>
      </c>
      <c r="BM157" s="205" t="s">
        <v>11440</v>
      </c>
    </row>
    <row r="158" spans="1:65" s="2" customFormat="1" ht="16.5" customHeight="1">
      <c r="A158" s="35"/>
      <c r="B158" s="36"/>
      <c r="C158" s="193" t="s">
        <v>350</v>
      </c>
      <c r="D158" s="193" t="s">
        <v>214</v>
      </c>
      <c r="E158" s="194" t="s">
        <v>11441</v>
      </c>
      <c r="F158" s="195" t="s">
        <v>11442</v>
      </c>
      <c r="G158" s="196" t="s">
        <v>2761</v>
      </c>
      <c r="H158" s="197">
        <v>1</v>
      </c>
      <c r="I158" s="198"/>
      <c r="J158" s="199">
        <f t="shared" si="0"/>
        <v>0</v>
      </c>
      <c r="K158" s="200"/>
      <c r="L158" s="40"/>
      <c r="M158" s="201" t="s">
        <v>1</v>
      </c>
      <c r="N158" s="202" t="s">
        <v>42</v>
      </c>
      <c r="O158" s="72"/>
      <c r="P158" s="203">
        <f t="shared" si="1"/>
        <v>0</v>
      </c>
      <c r="Q158" s="203">
        <v>0</v>
      </c>
      <c r="R158" s="203">
        <f t="shared" si="2"/>
        <v>0</v>
      </c>
      <c r="S158" s="203">
        <v>0</v>
      </c>
      <c r="T158" s="204">
        <f t="shared" si="3"/>
        <v>0</v>
      </c>
      <c r="U158" s="35"/>
      <c r="V158" s="35"/>
      <c r="W158" s="35"/>
      <c r="X158" s="35"/>
      <c r="Y158" s="35"/>
      <c r="Z158" s="35"/>
      <c r="AA158" s="35"/>
      <c r="AB158" s="35"/>
      <c r="AC158" s="35"/>
      <c r="AD158" s="35"/>
      <c r="AE158" s="35"/>
      <c r="AR158" s="205" t="s">
        <v>218</v>
      </c>
      <c r="AT158" s="205" t="s">
        <v>214</v>
      </c>
      <c r="AU158" s="205" t="s">
        <v>226</v>
      </c>
      <c r="AY158" s="18" t="s">
        <v>209</v>
      </c>
      <c r="BE158" s="206">
        <f t="shared" si="4"/>
        <v>0</v>
      </c>
      <c r="BF158" s="206">
        <f t="shared" si="5"/>
        <v>0</v>
      </c>
      <c r="BG158" s="206">
        <f t="shared" si="6"/>
        <v>0</v>
      </c>
      <c r="BH158" s="206">
        <f t="shared" si="7"/>
        <v>0</v>
      </c>
      <c r="BI158" s="206">
        <f t="shared" si="8"/>
        <v>0</v>
      </c>
      <c r="BJ158" s="18" t="s">
        <v>85</v>
      </c>
      <c r="BK158" s="206">
        <f t="shared" si="9"/>
        <v>0</v>
      </c>
      <c r="BL158" s="18" t="s">
        <v>218</v>
      </c>
      <c r="BM158" s="205" t="s">
        <v>11443</v>
      </c>
    </row>
    <row r="159" spans="1:65" s="2" customFormat="1" ht="16.5" customHeight="1">
      <c r="A159" s="35"/>
      <c r="B159" s="36"/>
      <c r="C159" s="193" t="s">
        <v>354</v>
      </c>
      <c r="D159" s="193" t="s">
        <v>214</v>
      </c>
      <c r="E159" s="194" t="s">
        <v>11444</v>
      </c>
      <c r="F159" s="195" t="s">
        <v>1091</v>
      </c>
      <c r="G159" s="196" t="s">
        <v>7332</v>
      </c>
      <c r="H159" s="274"/>
      <c r="I159" s="198"/>
      <c r="J159" s="199">
        <f t="shared" si="0"/>
        <v>0</v>
      </c>
      <c r="K159" s="200"/>
      <c r="L159" s="40"/>
      <c r="M159" s="201" t="s">
        <v>1</v>
      </c>
      <c r="N159" s="202" t="s">
        <v>42</v>
      </c>
      <c r="O159" s="72"/>
      <c r="P159" s="203">
        <f t="shared" si="1"/>
        <v>0</v>
      </c>
      <c r="Q159" s="203">
        <v>0</v>
      </c>
      <c r="R159" s="203">
        <f t="shared" si="2"/>
        <v>0</v>
      </c>
      <c r="S159" s="203">
        <v>0</v>
      </c>
      <c r="T159" s="204">
        <f t="shared" si="3"/>
        <v>0</v>
      </c>
      <c r="U159" s="35"/>
      <c r="V159" s="35"/>
      <c r="W159" s="35"/>
      <c r="X159" s="35"/>
      <c r="Y159" s="35"/>
      <c r="Z159" s="35"/>
      <c r="AA159" s="35"/>
      <c r="AB159" s="35"/>
      <c r="AC159" s="35"/>
      <c r="AD159" s="35"/>
      <c r="AE159" s="35"/>
      <c r="AR159" s="205" t="s">
        <v>218</v>
      </c>
      <c r="AT159" s="205" t="s">
        <v>214</v>
      </c>
      <c r="AU159" s="205" t="s">
        <v>226</v>
      </c>
      <c r="AY159" s="18" t="s">
        <v>209</v>
      </c>
      <c r="BE159" s="206">
        <f t="shared" si="4"/>
        <v>0</v>
      </c>
      <c r="BF159" s="206">
        <f t="shared" si="5"/>
        <v>0</v>
      </c>
      <c r="BG159" s="206">
        <f t="shared" si="6"/>
        <v>0</v>
      </c>
      <c r="BH159" s="206">
        <f t="shared" si="7"/>
        <v>0</v>
      </c>
      <c r="BI159" s="206">
        <f t="shared" si="8"/>
        <v>0</v>
      </c>
      <c r="BJ159" s="18" t="s">
        <v>85</v>
      </c>
      <c r="BK159" s="206">
        <f t="shared" si="9"/>
        <v>0</v>
      </c>
      <c r="BL159" s="18" t="s">
        <v>218</v>
      </c>
      <c r="BM159" s="205" t="s">
        <v>11445</v>
      </c>
    </row>
    <row r="160" spans="1:65" s="12" customFormat="1" ht="20.85" customHeight="1">
      <c r="B160" s="177"/>
      <c r="C160" s="178"/>
      <c r="D160" s="179" t="s">
        <v>76</v>
      </c>
      <c r="E160" s="191" t="s">
        <v>9225</v>
      </c>
      <c r="F160" s="191" t="s">
        <v>11446</v>
      </c>
      <c r="G160" s="178"/>
      <c r="H160" s="178"/>
      <c r="I160" s="181"/>
      <c r="J160" s="192">
        <f>BK160</f>
        <v>0</v>
      </c>
      <c r="K160" s="178"/>
      <c r="L160" s="183"/>
      <c r="M160" s="184"/>
      <c r="N160" s="185"/>
      <c r="O160" s="185"/>
      <c r="P160" s="186">
        <f>SUM(P161:P186)</f>
        <v>0</v>
      </c>
      <c r="Q160" s="185"/>
      <c r="R160" s="186">
        <f>SUM(R161:R186)</f>
        <v>0</v>
      </c>
      <c r="S160" s="185"/>
      <c r="T160" s="187">
        <f>SUM(T161:T186)</f>
        <v>0</v>
      </c>
      <c r="AR160" s="188" t="s">
        <v>85</v>
      </c>
      <c r="AT160" s="189" t="s">
        <v>76</v>
      </c>
      <c r="AU160" s="189" t="s">
        <v>87</v>
      </c>
      <c r="AY160" s="188" t="s">
        <v>209</v>
      </c>
      <c r="BK160" s="190">
        <f>SUM(BK161:BK186)</f>
        <v>0</v>
      </c>
    </row>
    <row r="161" spans="1:65" s="2" customFormat="1" ht="16.5" customHeight="1">
      <c r="A161" s="35"/>
      <c r="B161" s="36"/>
      <c r="C161" s="193" t="s">
        <v>358</v>
      </c>
      <c r="D161" s="193" t="s">
        <v>214</v>
      </c>
      <c r="E161" s="194" t="s">
        <v>11447</v>
      </c>
      <c r="F161" s="195" t="s">
        <v>11448</v>
      </c>
      <c r="G161" s="196" t="s">
        <v>2761</v>
      </c>
      <c r="H161" s="197">
        <v>20</v>
      </c>
      <c r="I161" s="198"/>
      <c r="J161" s="199">
        <f t="shared" ref="J161:J186" si="10">ROUND(I161*H161,2)</f>
        <v>0</v>
      </c>
      <c r="K161" s="200"/>
      <c r="L161" s="40"/>
      <c r="M161" s="201" t="s">
        <v>1</v>
      </c>
      <c r="N161" s="202" t="s">
        <v>42</v>
      </c>
      <c r="O161" s="72"/>
      <c r="P161" s="203">
        <f t="shared" ref="P161:P186" si="11">O161*H161</f>
        <v>0</v>
      </c>
      <c r="Q161" s="203">
        <v>0</v>
      </c>
      <c r="R161" s="203">
        <f t="shared" ref="R161:R186" si="12">Q161*H161</f>
        <v>0</v>
      </c>
      <c r="S161" s="203">
        <v>0</v>
      </c>
      <c r="T161" s="204">
        <f t="shared" ref="T161:T186" si="13">S161*H161</f>
        <v>0</v>
      </c>
      <c r="U161" s="35"/>
      <c r="V161" s="35"/>
      <c r="W161" s="35"/>
      <c r="X161" s="35"/>
      <c r="Y161" s="35"/>
      <c r="Z161" s="35"/>
      <c r="AA161" s="35"/>
      <c r="AB161" s="35"/>
      <c r="AC161" s="35"/>
      <c r="AD161" s="35"/>
      <c r="AE161" s="35"/>
      <c r="AR161" s="205" t="s">
        <v>218</v>
      </c>
      <c r="AT161" s="205" t="s">
        <v>214</v>
      </c>
      <c r="AU161" s="205" t="s">
        <v>226</v>
      </c>
      <c r="AY161" s="18" t="s">
        <v>209</v>
      </c>
      <c r="BE161" s="206">
        <f t="shared" ref="BE161:BE186" si="14">IF(N161="základní",J161,0)</f>
        <v>0</v>
      </c>
      <c r="BF161" s="206">
        <f t="shared" ref="BF161:BF186" si="15">IF(N161="snížená",J161,0)</f>
        <v>0</v>
      </c>
      <c r="BG161" s="206">
        <f t="shared" ref="BG161:BG186" si="16">IF(N161="zákl. přenesená",J161,0)</f>
        <v>0</v>
      </c>
      <c r="BH161" s="206">
        <f t="shared" ref="BH161:BH186" si="17">IF(N161="sníž. přenesená",J161,0)</f>
        <v>0</v>
      </c>
      <c r="BI161" s="206">
        <f t="shared" ref="BI161:BI186" si="18">IF(N161="nulová",J161,0)</f>
        <v>0</v>
      </c>
      <c r="BJ161" s="18" t="s">
        <v>85</v>
      </c>
      <c r="BK161" s="206">
        <f t="shared" ref="BK161:BK186" si="19">ROUND(I161*H161,2)</f>
        <v>0</v>
      </c>
      <c r="BL161" s="18" t="s">
        <v>218</v>
      </c>
      <c r="BM161" s="205" t="s">
        <v>11449</v>
      </c>
    </row>
    <row r="162" spans="1:65" s="2" customFormat="1" ht="49.15" customHeight="1">
      <c r="A162" s="35"/>
      <c r="B162" s="36"/>
      <c r="C162" s="193" t="s">
        <v>365</v>
      </c>
      <c r="D162" s="193" t="s">
        <v>214</v>
      </c>
      <c r="E162" s="194" t="s">
        <v>11450</v>
      </c>
      <c r="F162" s="195" t="s">
        <v>11451</v>
      </c>
      <c r="G162" s="196" t="s">
        <v>2761</v>
      </c>
      <c r="H162" s="197">
        <v>1</v>
      </c>
      <c r="I162" s="198"/>
      <c r="J162" s="199">
        <f t="shared" si="10"/>
        <v>0</v>
      </c>
      <c r="K162" s="200"/>
      <c r="L162" s="40"/>
      <c r="M162" s="201" t="s">
        <v>1</v>
      </c>
      <c r="N162" s="202" t="s">
        <v>42</v>
      </c>
      <c r="O162" s="72"/>
      <c r="P162" s="203">
        <f t="shared" si="11"/>
        <v>0</v>
      </c>
      <c r="Q162" s="203">
        <v>0</v>
      </c>
      <c r="R162" s="203">
        <f t="shared" si="12"/>
        <v>0</v>
      </c>
      <c r="S162" s="203">
        <v>0</v>
      </c>
      <c r="T162" s="204">
        <f t="shared" si="13"/>
        <v>0</v>
      </c>
      <c r="U162" s="35"/>
      <c r="V162" s="35"/>
      <c r="W162" s="35"/>
      <c r="X162" s="35"/>
      <c r="Y162" s="35"/>
      <c r="Z162" s="35"/>
      <c r="AA162" s="35"/>
      <c r="AB162" s="35"/>
      <c r="AC162" s="35"/>
      <c r="AD162" s="35"/>
      <c r="AE162" s="35"/>
      <c r="AR162" s="205" t="s">
        <v>218</v>
      </c>
      <c r="AT162" s="205" t="s">
        <v>214</v>
      </c>
      <c r="AU162" s="205" t="s">
        <v>226</v>
      </c>
      <c r="AY162" s="18" t="s">
        <v>209</v>
      </c>
      <c r="BE162" s="206">
        <f t="shared" si="14"/>
        <v>0</v>
      </c>
      <c r="BF162" s="206">
        <f t="shared" si="15"/>
        <v>0</v>
      </c>
      <c r="BG162" s="206">
        <f t="shared" si="16"/>
        <v>0</v>
      </c>
      <c r="BH162" s="206">
        <f t="shared" si="17"/>
        <v>0</v>
      </c>
      <c r="BI162" s="206">
        <f t="shared" si="18"/>
        <v>0</v>
      </c>
      <c r="BJ162" s="18" t="s">
        <v>85</v>
      </c>
      <c r="BK162" s="206">
        <f t="shared" si="19"/>
        <v>0</v>
      </c>
      <c r="BL162" s="18" t="s">
        <v>218</v>
      </c>
      <c r="BM162" s="205" t="s">
        <v>11452</v>
      </c>
    </row>
    <row r="163" spans="1:65" s="2" customFormat="1" ht="49.15" customHeight="1">
      <c r="A163" s="35"/>
      <c r="B163" s="36"/>
      <c r="C163" s="193" t="s">
        <v>369</v>
      </c>
      <c r="D163" s="193" t="s">
        <v>214</v>
      </c>
      <c r="E163" s="194" t="s">
        <v>11453</v>
      </c>
      <c r="F163" s="195" t="s">
        <v>11454</v>
      </c>
      <c r="G163" s="196" t="s">
        <v>2761</v>
      </c>
      <c r="H163" s="197">
        <v>2</v>
      </c>
      <c r="I163" s="198"/>
      <c r="J163" s="199">
        <f t="shared" si="10"/>
        <v>0</v>
      </c>
      <c r="K163" s="200"/>
      <c r="L163" s="40"/>
      <c r="M163" s="201" t="s">
        <v>1</v>
      </c>
      <c r="N163" s="202" t="s">
        <v>42</v>
      </c>
      <c r="O163" s="72"/>
      <c r="P163" s="203">
        <f t="shared" si="11"/>
        <v>0</v>
      </c>
      <c r="Q163" s="203">
        <v>0</v>
      </c>
      <c r="R163" s="203">
        <f t="shared" si="12"/>
        <v>0</v>
      </c>
      <c r="S163" s="203">
        <v>0</v>
      </c>
      <c r="T163" s="204">
        <f t="shared" si="13"/>
        <v>0</v>
      </c>
      <c r="U163" s="35"/>
      <c r="V163" s="35"/>
      <c r="W163" s="35"/>
      <c r="X163" s="35"/>
      <c r="Y163" s="35"/>
      <c r="Z163" s="35"/>
      <c r="AA163" s="35"/>
      <c r="AB163" s="35"/>
      <c r="AC163" s="35"/>
      <c r="AD163" s="35"/>
      <c r="AE163" s="35"/>
      <c r="AR163" s="205" t="s">
        <v>218</v>
      </c>
      <c r="AT163" s="205" t="s">
        <v>214</v>
      </c>
      <c r="AU163" s="205" t="s">
        <v>226</v>
      </c>
      <c r="AY163" s="18" t="s">
        <v>209</v>
      </c>
      <c r="BE163" s="206">
        <f t="shared" si="14"/>
        <v>0</v>
      </c>
      <c r="BF163" s="206">
        <f t="shared" si="15"/>
        <v>0</v>
      </c>
      <c r="BG163" s="206">
        <f t="shared" si="16"/>
        <v>0</v>
      </c>
      <c r="BH163" s="206">
        <f t="shared" si="17"/>
        <v>0</v>
      </c>
      <c r="BI163" s="206">
        <f t="shared" si="18"/>
        <v>0</v>
      </c>
      <c r="BJ163" s="18" t="s">
        <v>85</v>
      </c>
      <c r="BK163" s="206">
        <f t="shared" si="19"/>
        <v>0</v>
      </c>
      <c r="BL163" s="18" t="s">
        <v>218</v>
      </c>
      <c r="BM163" s="205" t="s">
        <v>11455</v>
      </c>
    </row>
    <row r="164" spans="1:65" s="2" customFormat="1" ht="49.15" customHeight="1">
      <c r="A164" s="35"/>
      <c r="B164" s="36"/>
      <c r="C164" s="193" t="s">
        <v>373</v>
      </c>
      <c r="D164" s="193" t="s">
        <v>214</v>
      </c>
      <c r="E164" s="194" t="s">
        <v>11456</v>
      </c>
      <c r="F164" s="195" t="s">
        <v>11457</v>
      </c>
      <c r="G164" s="196" t="s">
        <v>2761</v>
      </c>
      <c r="H164" s="197">
        <v>5</v>
      </c>
      <c r="I164" s="198"/>
      <c r="J164" s="199">
        <f t="shared" si="10"/>
        <v>0</v>
      </c>
      <c r="K164" s="200"/>
      <c r="L164" s="40"/>
      <c r="M164" s="201" t="s">
        <v>1</v>
      </c>
      <c r="N164" s="202" t="s">
        <v>42</v>
      </c>
      <c r="O164" s="72"/>
      <c r="P164" s="203">
        <f t="shared" si="11"/>
        <v>0</v>
      </c>
      <c r="Q164" s="203">
        <v>0</v>
      </c>
      <c r="R164" s="203">
        <f t="shared" si="12"/>
        <v>0</v>
      </c>
      <c r="S164" s="203">
        <v>0</v>
      </c>
      <c r="T164" s="204">
        <f t="shared" si="13"/>
        <v>0</v>
      </c>
      <c r="U164" s="35"/>
      <c r="V164" s="35"/>
      <c r="W164" s="35"/>
      <c r="X164" s="35"/>
      <c r="Y164" s="35"/>
      <c r="Z164" s="35"/>
      <c r="AA164" s="35"/>
      <c r="AB164" s="35"/>
      <c r="AC164" s="35"/>
      <c r="AD164" s="35"/>
      <c r="AE164" s="35"/>
      <c r="AR164" s="205" t="s">
        <v>218</v>
      </c>
      <c r="AT164" s="205" t="s">
        <v>214</v>
      </c>
      <c r="AU164" s="205" t="s">
        <v>226</v>
      </c>
      <c r="AY164" s="18" t="s">
        <v>209</v>
      </c>
      <c r="BE164" s="206">
        <f t="shared" si="14"/>
        <v>0</v>
      </c>
      <c r="BF164" s="206">
        <f t="shared" si="15"/>
        <v>0</v>
      </c>
      <c r="BG164" s="206">
        <f t="shared" si="16"/>
        <v>0</v>
      </c>
      <c r="BH164" s="206">
        <f t="shared" si="17"/>
        <v>0</v>
      </c>
      <c r="BI164" s="206">
        <f t="shared" si="18"/>
        <v>0</v>
      </c>
      <c r="BJ164" s="18" t="s">
        <v>85</v>
      </c>
      <c r="BK164" s="206">
        <f t="shared" si="19"/>
        <v>0</v>
      </c>
      <c r="BL164" s="18" t="s">
        <v>218</v>
      </c>
      <c r="BM164" s="205" t="s">
        <v>11458</v>
      </c>
    </row>
    <row r="165" spans="1:65" s="2" customFormat="1" ht="21.75" customHeight="1">
      <c r="A165" s="35"/>
      <c r="B165" s="36"/>
      <c r="C165" s="193" t="s">
        <v>377</v>
      </c>
      <c r="D165" s="193" t="s">
        <v>214</v>
      </c>
      <c r="E165" s="194" t="s">
        <v>11459</v>
      </c>
      <c r="F165" s="195" t="s">
        <v>11460</v>
      </c>
      <c r="G165" s="196" t="s">
        <v>2761</v>
      </c>
      <c r="H165" s="197">
        <v>1</v>
      </c>
      <c r="I165" s="198"/>
      <c r="J165" s="199">
        <f t="shared" si="10"/>
        <v>0</v>
      </c>
      <c r="K165" s="200"/>
      <c r="L165" s="40"/>
      <c r="M165" s="201" t="s">
        <v>1</v>
      </c>
      <c r="N165" s="202" t="s">
        <v>42</v>
      </c>
      <c r="O165" s="72"/>
      <c r="P165" s="203">
        <f t="shared" si="11"/>
        <v>0</v>
      </c>
      <c r="Q165" s="203">
        <v>0</v>
      </c>
      <c r="R165" s="203">
        <f t="shared" si="12"/>
        <v>0</v>
      </c>
      <c r="S165" s="203">
        <v>0</v>
      </c>
      <c r="T165" s="204">
        <f t="shared" si="13"/>
        <v>0</v>
      </c>
      <c r="U165" s="35"/>
      <c r="V165" s="35"/>
      <c r="W165" s="35"/>
      <c r="X165" s="35"/>
      <c r="Y165" s="35"/>
      <c r="Z165" s="35"/>
      <c r="AA165" s="35"/>
      <c r="AB165" s="35"/>
      <c r="AC165" s="35"/>
      <c r="AD165" s="35"/>
      <c r="AE165" s="35"/>
      <c r="AR165" s="205" t="s">
        <v>218</v>
      </c>
      <c r="AT165" s="205" t="s">
        <v>214</v>
      </c>
      <c r="AU165" s="205" t="s">
        <v>226</v>
      </c>
      <c r="AY165" s="18" t="s">
        <v>209</v>
      </c>
      <c r="BE165" s="206">
        <f t="shared" si="14"/>
        <v>0</v>
      </c>
      <c r="BF165" s="206">
        <f t="shared" si="15"/>
        <v>0</v>
      </c>
      <c r="BG165" s="206">
        <f t="shared" si="16"/>
        <v>0</v>
      </c>
      <c r="BH165" s="206">
        <f t="shared" si="17"/>
        <v>0</v>
      </c>
      <c r="BI165" s="206">
        <f t="shared" si="18"/>
        <v>0</v>
      </c>
      <c r="BJ165" s="18" t="s">
        <v>85</v>
      </c>
      <c r="BK165" s="206">
        <f t="shared" si="19"/>
        <v>0</v>
      </c>
      <c r="BL165" s="18" t="s">
        <v>218</v>
      </c>
      <c r="BM165" s="205" t="s">
        <v>11461</v>
      </c>
    </row>
    <row r="166" spans="1:65" s="2" customFormat="1" ht="21.75" customHeight="1">
      <c r="A166" s="35"/>
      <c r="B166" s="36"/>
      <c r="C166" s="193" t="s">
        <v>381</v>
      </c>
      <c r="D166" s="193" t="s">
        <v>214</v>
      </c>
      <c r="E166" s="194" t="s">
        <v>11462</v>
      </c>
      <c r="F166" s="195" t="s">
        <v>11463</v>
      </c>
      <c r="G166" s="196" t="s">
        <v>2761</v>
      </c>
      <c r="H166" s="197">
        <v>5</v>
      </c>
      <c r="I166" s="198"/>
      <c r="J166" s="199">
        <f t="shared" si="10"/>
        <v>0</v>
      </c>
      <c r="K166" s="200"/>
      <c r="L166" s="40"/>
      <c r="M166" s="201" t="s">
        <v>1</v>
      </c>
      <c r="N166" s="202" t="s">
        <v>42</v>
      </c>
      <c r="O166" s="72"/>
      <c r="P166" s="203">
        <f t="shared" si="11"/>
        <v>0</v>
      </c>
      <c r="Q166" s="203">
        <v>0</v>
      </c>
      <c r="R166" s="203">
        <f t="shared" si="12"/>
        <v>0</v>
      </c>
      <c r="S166" s="203">
        <v>0</v>
      </c>
      <c r="T166" s="204">
        <f t="shared" si="13"/>
        <v>0</v>
      </c>
      <c r="U166" s="35"/>
      <c r="V166" s="35"/>
      <c r="W166" s="35"/>
      <c r="X166" s="35"/>
      <c r="Y166" s="35"/>
      <c r="Z166" s="35"/>
      <c r="AA166" s="35"/>
      <c r="AB166" s="35"/>
      <c r="AC166" s="35"/>
      <c r="AD166" s="35"/>
      <c r="AE166" s="35"/>
      <c r="AR166" s="205" t="s">
        <v>218</v>
      </c>
      <c r="AT166" s="205" t="s">
        <v>214</v>
      </c>
      <c r="AU166" s="205" t="s">
        <v>226</v>
      </c>
      <c r="AY166" s="18" t="s">
        <v>209</v>
      </c>
      <c r="BE166" s="206">
        <f t="shared" si="14"/>
        <v>0</v>
      </c>
      <c r="BF166" s="206">
        <f t="shared" si="15"/>
        <v>0</v>
      </c>
      <c r="BG166" s="206">
        <f t="shared" si="16"/>
        <v>0</v>
      </c>
      <c r="BH166" s="206">
        <f t="shared" si="17"/>
        <v>0</v>
      </c>
      <c r="BI166" s="206">
        <f t="shared" si="18"/>
        <v>0</v>
      </c>
      <c r="BJ166" s="18" t="s">
        <v>85</v>
      </c>
      <c r="BK166" s="206">
        <f t="shared" si="19"/>
        <v>0</v>
      </c>
      <c r="BL166" s="18" t="s">
        <v>218</v>
      </c>
      <c r="BM166" s="205" t="s">
        <v>11464</v>
      </c>
    </row>
    <row r="167" spans="1:65" s="2" customFormat="1" ht="16.5" customHeight="1">
      <c r="A167" s="35"/>
      <c r="B167" s="36"/>
      <c r="C167" s="193" t="s">
        <v>385</v>
      </c>
      <c r="D167" s="193" t="s">
        <v>214</v>
      </c>
      <c r="E167" s="194" t="s">
        <v>11465</v>
      </c>
      <c r="F167" s="195" t="s">
        <v>11466</v>
      </c>
      <c r="G167" s="196" t="s">
        <v>2761</v>
      </c>
      <c r="H167" s="197">
        <v>9</v>
      </c>
      <c r="I167" s="198"/>
      <c r="J167" s="199">
        <f t="shared" si="10"/>
        <v>0</v>
      </c>
      <c r="K167" s="200"/>
      <c r="L167" s="40"/>
      <c r="M167" s="201" t="s">
        <v>1</v>
      </c>
      <c r="N167" s="202" t="s">
        <v>42</v>
      </c>
      <c r="O167" s="72"/>
      <c r="P167" s="203">
        <f t="shared" si="11"/>
        <v>0</v>
      </c>
      <c r="Q167" s="203">
        <v>0</v>
      </c>
      <c r="R167" s="203">
        <f t="shared" si="12"/>
        <v>0</v>
      </c>
      <c r="S167" s="203">
        <v>0</v>
      </c>
      <c r="T167" s="204">
        <f t="shared" si="13"/>
        <v>0</v>
      </c>
      <c r="U167" s="35"/>
      <c r="V167" s="35"/>
      <c r="W167" s="35"/>
      <c r="X167" s="35"/>
      <c r="Y167" s="35"/>
      <c r="Z167" s="35"/>
      <c r="AA167" s="35"/>
      <c r="AB167" s="35"/>
      <c r="AC167" s="35"/>
      <c r="AD167" s="35"/>
      <c r="AE167" s="35"/>
      <c r="AR167" s="205" t="s">
        <v>218</v>
      </c>
      <c r="AT167" s="205" t="s">
        <v>214</v>
      </c>
      <c r="AU167" s="205" t="s">
        <v>226</v>
      </c>
      <c r="AY167" s="18" t="s">
        <v>209</v>
      </c>
      <c r="BE167" s="206">
        <f t="shared" si="14"/>
        <v>0</v>
      </c>
      <c r="BF167" s="206">
        <f t="shared" si="15"/>
        <v>0</v>
      </c>
      <c r="BG167" s="206">
        <f t="shared" si="16"/>
        <v>0</v>
      </c>
      <c r="BH167" s="206">
        <f t="shared" si="17"/>
        <v>0</v>
      </c>
      <c r="BI167" s="206">
        <f t="shared" si="18"/>
        <v>0</v>
      </c>
      <c r="BJ167" s="18" t="s">
        <v>85</v>
      </c>
      <c r="BK167" s="206">
        <f t="shared" si="19"/>
        <v>0</v>
      </c>
      <c r="BL167" s="18" t="s">
        <v>218</v>
      </c>
      <c r="BM167" s="205" t="s">
        <v>11467</v>
      </c>
    </row>
    <row r="168" spans="1:65" s="2" customFormat="1" ht="16.5" customHeight="1">
      <c r="A168" s="35"/>
      <c r="B168" s="36"/>
      <c r="C168" s="193" t="s">
        <v>389</v>
      </c>
      <c r="D168" s="193" t="s">
        <v>214</v>
      </c>
      <c r="E168" s="194" t="s">
        <v>11468</v>
      </c>
      <c r="F168" s="195" t="s">
        <v>11469</v>
      </c>
      <c r="G168" s="196" t="s">
        <v>2761</v>
      </c>
      <c r="H168" s="197">
        <v>8</v>
      </c>
      <c r="I168" s="198"/>
      <c r="J168" s="199">
        <f t="shared" si="10"/>
        <v>0</v>
      </c>
      <c r="K168" s="200"/>
      <c r="L168" s="40"/>
      <c r="M168" s="201" t="s">
        <v>1</v>
      </c>
      <c r="N168" s="202" t="s">
        <v>42</v>
      </c>
      <c r="O168" s="72"/>
      <c r="P168" s="203">
        <f t="shared" si="11"/>
        <v>0</v>
      </c>
      <c r="Q168" s="203">
        <v>0</v>
      </c>
      <c r="R168" s="203">
        <f t="shared" si="12"/>
        <v>0</v>
      </c>
      <c r="S168" s="203">
        <v>0</v>
      </c>
      <c r="T168" s="204">
        <f t="shared" si="13"/>
        <v>0</v>
      </c>
      <c r="U168" s="35"/>
      <c r="V168" s="35"/>
      <c r="W168" s="35"/>
      <c r="X168" s="35"/>
      <c r="Y168" s="35"/>
      <c r="Z168" s="35"/>
      <c r="AA168" s="35"/>
      <c r="AB168" s="35"/>
      <c r="AC168" s="35"/>
      <c r="AD168" s="35"/>
      <c r="AE168" s="35"/>
      <c r="AR168" s="205" t="s">
        <v>218</v>
      </c>
      <c r="AT168" s="205" t="s">
        <v>214</v>
      </c>
      <c r="AU168" s="205" t="s">
        <v>226</v>
      </c>
      <c r="AY168" s="18" t="s">
        <v>209</v>
      </c>
      <c r="BE168" s="206">
        <f t="shared" si="14"/>
        <v>0</v>
      </c>
      <c r="BF168" s="206">
        <f t="shared" si="15"/>
        <v>0</v>
      </c>
      <c r="BG168" s="206">
        <f t="shared" si="16"/>
        <v>0</v>
      </c>
      <c r="BH168" s="206">
        <f t="shared" si="17"/>
        <v>0</v>
      </c>
      <c r="BI168" s="206">
        <f t="shared" si="18"/>
        <v>0</v>
      </c>
      <c r="BJ168" s="18" t="s">
        <v>85</v>
      </c>
      <c r="BK168" s="206">
        <f t="shared" si="19"/>
        <v>0</v>
      </c>
      <c r="BL168" s="18" t="s">
        <v>218</v>
      </c>
      <c r="BM168" s="205" t="s">
        <v>11470</v>
      </c>
    </row>
    <row r="169" spans="1:65" s="2" customFormat="1" ht="16.5" customHeight="1">
      <c r="A169" s="35"/>
      <c r="B169" s="36"/>
      <c r="C169" s="193" t="s">
        <v>394</v>
      </c>
      <c r="D169" s="193" t="s">
        <v>214</v>
      </c>
      <c r="E169" s="194" t="s">
        <v>11471</v>
      </c>
      <c r="F169" s="195" t="s">
        <v>11472</v>
      </c>
      <c r="G169" s="196" t="s">
        <v>2761</v>
      </c>
      <c r="H169" s="197">
        <v>5</v>
      </c>
      <c r="I169" s="198"/>
      <c r="J169" s="199">
        <f t="shared" si="10"/>
        <v>0</v>
      </c>
      <c r="K169" s="200"/>
      <c r="L169" s="40"/>
      <c r="M169" s="201" t="s">
        <v>1</v>
      </c>
      <c r="N169" s="202" t="s">
        <v>42</v>
      </c>
      <c r="O169" s="72"/>
      <c r="P169" s="203">
        <f t="shared" si="11"/>
        <v>0</v>
      </c>
      <c r="Q169" s="203">
        <v>0</v>
      </c>
      <c r="R169" s="203">
        <f t="shared" si="12"/>
        <v>0</v>
      </c>
      <c r="S169" s="203">
        <v>0</v>
      </c>
      <c r="T169" s="204">
        <f t="shared" si="13"/>
        <v>0</v>
      </c>
      <c r="U169" s="35"/>
      <c r="V169" s="35"/>
      <c r="W169" s="35"/>
      <c r="X169" s="35"/>
      <c r="Y169" s="35"/>
      <c r="Z169" s="35"/>
      <c r="AA169" s="35"/>
      <c r="AB169" s="35"/>
      <c r="AC169" s="35"/>
      <c r="AD169" s="35"/>
      <c r="AE169" s="35"/>
      <c r="AR169" s="205" t="s">
        <v>218</v>
      </c>
      <c r="AT169" s="205" t="s">
        <v>214</v>
      </c>
      <c r="AU169" s="205" t="s">
        <v>226</v>
      </c>
      <c r="AY169" s="18" t="s">
        <v>209</v>
      </c>
      <c r="BE169" s="206">
        <f t="shared" si="14"/>
        <v>0</v>
      </c>
      <c r="BF169" s="206">
        <f t="shared" si="15"/>
        <v>0</v>
      </c>
      <c r="BG169" s="206">
        <f t="shared" si="16"/>
        <v>0</v>
      </c>
      <c r="BH169" s="206">
        <f t="shared" si="17"/>
        <v>0</v>
      </c>
      <c r="BI169" s="206">
        <f t="shared" si="18"/>
        <v>0</v>
      </c>
      <c r="BJ169" s="18" t="s">
        <v>85</v>
      </c>
      <c r="BK169" s="206">
        <f t="shared" si="19"/>
        <v>0</v>
      </c>
      <c r="BL169" s="18" t="s">
        <v>218</v>
      </c>
      <c r="BM169" s="205" t="s">
        <v>11473</v>
      </c>
    </row>
    <row r="170" spans="1:65" s="2" customFormat="1" ht="16.5" customHeight="1">
      <c r="A170" s="35"/>
      <c r="B170" s="36"/>
      <c r="C170" s="193" t="s">
        <v>398</v>
      </c>
      <c r="D170" s="193" t="s">
        <v>214</v>
      </c>
      <c r="E170" s="194" t="s">
        <v>11474</v>
      </c>
      <c r="F170" s="195" t="s">
        <v>11475</v>
      </c>
      <c r="G170" s="196" t="s">
        <v>2761</v>
      </c>
      <c r="H170" s="197">
        <v>2</v>
      </c>
      <c r="I170" s="198"/>
      <c r="J170" s="199">
        <f t="shared" si="10"/>
        <v>0</v>
      </c>
      <c r="K170" s="200"/>
      <c r="L170" s="40"/>
      <c r="M170" s="201" t="s">
        <v>1</v>
      </c>
      <c r="N170" s="202" t="s">
        <v>42</v>
      </c>
      <c r="O170" s="72"/>
      <c r="P170" s="203">
        <f t="shared" si="11"/>
        <v>0</v>
      </c>
      <c r="Q170" s="203">
        <v>0</v>
      </c>
      <c r="R170" s="203">
        <f t="shared" si="12"/>
        <v>0</v>
      </c>
      <c r="S170" s="203">
        <v>0</v>
      </c>
      <c r="T170" s="204">
        <f t="shared" si="13"/>
        <v>0</v>
      </c>
      <c r="U170" s="35"/>
      <c r="V170" s="35"/>
      <c r="W170" s="35"/>
      <c r="X170" s="35"/>
      <c r="Y170" s="35"/>
      <c r="Z170" s="35"/>
      <c r="AA170" s="35"/>
      <c r="AB170" s="35"/>
      <c r="AC170" s="35"/>
      <c r="AD170" s="35"/>
      <c r="AE170" s="35"/>
      <c r="AR170" s="205" t="s">
        <v>218</v>
      </c>
      <c r="AT170" s="205" t="s">
        <v>214</v>
      </c>
      <c r="AU170" s="205" t="s">
        <v>226</v>
      </c>
      <c r="AY170" s="18" t="s">
        <v>209</v>
      </c>
      <c r="BE170" s="206">
        <f t="shared" si="14"/>
        <v>0</v>
      </c>
      <c r="BF170" s="206">
        <f t="shared" si="15"/>
        <v>0</v>
      </c>
      <c r="BG170" s="206">
        <f t="shared" si="16"/>
        <v>0</v>
      </c>
      <c r="BH170" s="206">
        <f t="shared" si="17"/>
        <v>0</v>
      </c>
      <c r="BI170" s="206">
        <f t="shared" si="18"/>
        <v>0</v>
      </c>
      <c r="BJ170" s="18" t="s">
        <v>85</v>
      </c>
      <c r="BK170" s="206">
        <f t="shared" si="19"/>
        <v>0</v>
      </c>
      <c r="BL170" s="18" t="s">
        <v>218</v>
      </c>
      <c r="BM170" s="205" t="s">
        <v>11476</v>
      </c>
    </row>
    <row r="171" spans="1:65" s="2" customFormat="1" ht="55.5" customHeight="1">
      <c r="A171" s="35"/>
      <c r="B171" s="36"/>
      <c r="C171" s="193" t="s">
        <v>402</v>
      </c>
      <c r="D171" s="193" t="s">
        <v>214</v>
      </c>
      <c r="E171" s="194" t="s">
        <v>11477</v>
      </c>
      <c r="F171" s="195" t="s">
        <v>11478</v>
      </c>
      <c r="G171" s="196" t="s">
        <v>2761</v>
      </c>
      <c r="H171" s="197">
        <v>1</v>
      </c>
      <c r="I171" s="198"/>
      <c r="J171" s="199">
        <f t="shared" si="10"/>
        <v>0</v>
      </c>
      <c r="K171" s="200"/>
      <c r="L171" s="40"/>
      <c r="M171" s="201" t="s">
        <v>1</v>
      </c>
      <c r="N171" s="202" t="s">
        <v>42</v>
      </c>
      <c r="O171" s="72"/>
      <c r="P171" s="203">
        <f t="shared" si="11"/>
        <v>0</v>
      </c>
      <c r="Q171" s="203">
        <v>0</v>
      </c>
      <c r="R171" s="203">
        <f t="shared" si="12"/>
        <v>0</v>
      </c>
      <c r="S171" s="203">
        <v>0</v>
      </c>
      <c r="T171" s="204">
        <f t="shared" si="13"/>
        <v>0</v>
      </c>
      <c r="U171" s="35"/>
      <c r="V171" s="35"/>
      <c r="W171" s="35"/>
      <c r="X171" s="35"/>
      <c r="Y171" s="35"/>
      <c r="Z171" s="35"/>
      <c r="AA171" s="35"/>
      <c r="AB171" s="35"/>
      <c r="AC171" s="35"/>
      <c r="AD171" s="35"/>
      <c r="AE171" s="35"/>
      <c r="AR171" s="205" t="s">
        <v>218</v>
      </c>
      <c r="AT171" s="205" t="s">
        <v>214</v>
      </c>
      <c r="AU171" s="205" t="s">
        <v>226</v>
      </c>
      <c r="AY171" s="18" t="s">
        <v>209</v>
      </c>
      <c r="BE171" s="206">
        <f t="shared" si="14"/>
        <v>0</v>
      </c>
      <c r="BF171" s="206">
        <f t="shared" si="15"/>
        <v>0</v>
      </c>
      <c r="BG171" s="206">
        <f t="shared" si="16"/>
        <v>0</v>
      </c>
      <c r="BH171" s="206">
        <f t="shared" si="17"/>
        <v>0</v>
      </c>
      <c r="BI171" s="206">
        <f t="shared" si="18"/>
        <v>0</v>
      </c>
      <c r="BJ171" s="18" t="s">
        <v>85</v>
      </c>
      <c r="BK171" s="206">
        <f t="shared" si="19"/>
        <v>0</v>
      </c>
      <c r="BL171" s="18" t="s">
        <v>218</v>
      </c>
      <c r="BM171" s="205" t="s">
        <v>11479</v>
      </c>
    </row>
    <row r="172" spans="1:65" s="2" customFormat="1" ht="16.5" customHeight="1">
      <c r="A172" s="35"/>
      <c r="B172" s="36"/>
      <c r="C172" s="193" t="s">
        <v>406</v>
      </c>
      <c r="D172" s="193" t="s">
        <v>214</v>
      </c>
      <c r="E172" s="194" t="s">
        <v>11480</v>
      </c>
      <c r="F172" s="195" t="s">
        <v>11481</v>
      </c>
      <c r="G172" s="196" t="s">
        <v>2761</v>
      </c>
      <c r="H172" s="197">
        <v>1</v>
      </c>
      <c r="I172" s="198"/>
      <c r="J172" s="199">
        <f t="shared" si="10"/>
        <v>0</v>
      </c>
      <c r="K172" s="200"/>
      <c r="L172" s="40"/>
      <c r="M172" s="201" t="s">
        <v>1</v>
      </c>
      <c r="N172" s="202" t="s">
        <v>42</v>
      </c>
      <c r="O172" s="72"/>
      <c r="P172" s="203">
        <f t="shared" si="11"/>
        <v>0</v>
      </c>
      <c r="Q172" s="203">
        <v>0</v>
      </c>
      <c r="R172" s="203">
        <f t="shared" si="12"/>
        <v>0</v>
      </c>
      <c r="S172" s="203">
        <v>0</v>
      </c>
      <c r="T172" s="204">
        <f t="shared" si="13"/>
        <v>0</v>
      </c>
      <c r="U172" s="35"/>
      <c r="V172" s="35"/>
      <c r="W172" s="35"/>
      <c r="X172" s="35"/>
      <c r="Y172" s="35"/>
      <c r="Z172" s="35"/>
      <c r="AA172" s="35"/>
      <c r="AB172" s="35"/>
      <c r="AC172" s="35"/>
      <c r="AD172" s="35"/>
      <c r="AE172" s="35"/>
      <c r="AR172" s="205" t="s">
        <v>218</v>
      </c>
      <c r="AT172" s="205" t="s">
        <v>214</v>
      </c>
      <c r="AU172" s="205" t="s">
        <v>226</v>
      </c>
      <c r="AY172" s="18" t="s">
        <v>209</v>
      </c>
      <c r="BE172" s="206">
        <f t="shared" si="14"/>
        <v>0</v>
      </c>
      <c r="BF172" s="206">
        <f t="shared" si="15"/>
        <v>0</v>
      </c>
      <c r="BG172" s="206">
        <f t="shared" si="16"/>
        <v>0</v>
      </c>
      <c r="BH172" s="206">
        <f t="shared" si="17"/>
        <v>0</v>
      </c>
      <c r="BI172" s="206">
        <f t="shared" si="18"/>
        <v>0</v>
      </c>
      <c r="BJ172" s="18" t="s">
        <v>85</v>
      </c>
      <c r="BK172" s="206">
        <f t="shared" si="19"/>
        <v>0</v>
      </c>
      <c r="BL172" s="18" t="s">
        <v>218</v>
      </c>
      <c r="BM172" s="205" t="s">
        <v>11482</v>
      </c>
    </row>
    <row r="173" spans="1:65" s="2" customFormat="1" ht="16.5" customHeight="1">
      <c r="A173" s="35"/>
      <c r="B173" s="36"/>
      <c r="C173" s="193" t="s">
        <v>410</v>
      </c>
      <c r="D173" s="193" t="s">
        <v>214</v>
      </c>
      <c r="E173" s="194" t="s">
        <v>11483</v>
      </c>
      <c r="F173" s="195" t="s">
        <v>11484</v>
      </c>
      <c r="G173" s="196" t="s">
        <v>2761</v>
      </c>
      <c r="H173" s="197">
        <v>1</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226</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11485</v>
      </c>
    </row>
    <row r="174" spans="1:65" s="2" customFormat="1" ht="16.5" customHeight="1">
      <c r="A174" s="35"/>
      <c r="B174" s="36"/>
      <c r="C174" s="193" t="s">
        <v>414</v>
      </c>
      <c r="D174" s="193" t="s">
        <v>214</v>
      </c>
      <c r="E174" s="194" t="s">
        <v>11486</v>
      </c>
      <c r="F174" s="195" t="s">
        <v>11487</v>
      </c>
      <c r="G174" s="196" t="s">
        <v>2761</v>
      </c>
      <c r="H174" s="197">
        <v>1</v>
      </c>
      <c r="I174" s="198"/>
      <c r="J174" s="199">
        <f t="shared" si="10"/>
        <v>0</v>
      </c>
      <c r="K174" s="200"/>
      <c r="L174" s="40"/>
      <c r="M174" s="201" t="s">
        <v>1</v>
      </c>
      <c r="N174" s="202" t="s">
        <v>42</v>
      </c>
      <c r="O174" s="72"/>
      <c r="P174" s="203">
        <f t="shared" si="11"/>
        <v>0</v>
      </c>
      <c r="Q174" s="203">
        <v>0</v>
      </c>
      <c r="R174" s="203">
        <f t="shared" si="12"/>
        <v>0</v>
      </c>
      <c r="S174" s="203">
        <v>0</v>
      </c>
      <c r="T174" s="204">
        <f t="shared" si="13"/>
        <v>0</v>
      </c>
      <c r="U174" s="35"/>
      <c r="V174" s="35"/>
      <c r="W174" s="35"/>
      <c r="X174" s="35"/>
      <c r="Y174" s="35"/>
      <c r="Z174" s="35"/>
      <c r="AA174" s="35"/>
      <c r="AB174" s="35"/>
      <c r="AC174" s="35"/>
      <c r="AD174" s="35"/>
      <c r="AE174" s="35"/>
      <c r="AR174" s="205" t="s">
        <v>218</v>
      </c>
      <c r="AT174" s="205" t="s">
        <v>214</v>
      </c>
      <c r="AU174" s="205" t="s">
        <v>226</v>
      </c>
      <c r="AY174" s="18" t="s">
        <v>209</v>
      </c>
      <c r="BE174" s="206">
        <f t="shared" si="14"/>
        <v>0</v>
      </c>
      <c r="BF174" s="206">
        <f t="shared" si="15"/>
        <v>0</v>
      </c>
      <c r="BG174" s="206">
        <f t="shared" si="16"/>
        <v>0</v>
      </c>
      <c r="BH174" s="206">
        <f t="shared" si="17"/>
        <v>0</v>
      </c>
      <c r="BI174" s="206">
        <f t="shared" si="18"/>
        <v>0</v>
      </c>
      <c r="BJ174" s="18" t="s">
        <v>85</v>
      </c>
      <c r="BK174" s="206">
        <f t="shared" si="19"/>
        <v>0</v>
      </c>
      <c r="BL174" s="18" t="s">
        <v>218</v>
      </c>
      <c r="BM174" s="205" t="s">
        <v>11488</v>
      </c>
    </row>
    <row r="175" spans="1:65" s="2" customFormat="1" ht="24.2" customHeight="1">
      <c r="A175" s="35"/>
      <c r="B175" s="36"/>
      <c r="C175" s="193" t="s">
        <v>418</v>
      </c>
      <c r="D175" s="193" t="s">
        <v>214</v>
      </c>
      <c r="E175" s="194" t="s">
        <v>11489</v>
      </c>
      <c r="F175" s="195" t="s">
        <v>11490</v>
      </c>
      <c r="G175" s="196" t="s">
        <v>2761</v>
      </c>
      <c r="H175" s="197">
        <v>2</v>
      </c>
      <c r="I175" s="198"/>
      <c r="J175" s="199">
        <f t="shared" si="10"/>
        <v>0</v>
      </c>
      <c r="K175" s="200"/>
      <c r="L175" s="40"/>
      <c r="M175" s="201" t="s">
        <v>1</v>
      </c>
      <c r="N175" s="202" t="s">
        <v>42</v>
      </c>
      <c r="O175" s="72"/>
      <c r="P175" s="203">
        <f t="shared" si="11"/>
        <v>0</v>
      </c>
      <c r="Q175" s="203">
        <v>0</v>
      </c>
      <c r="R175" s="203">
        <f t="shared" si="12"/>
        <v>0</v>
      </c>
      <c r="S175" s="203">
        <v>0</v>
      </c>
      <c r="T175" s="204">
        <f t="shared" si="13"/>
        <v>0</v>
      </c>
      <c r="U175" s="35"/>
      <c r="V175" s="35"/>
      <c r="W175" s="35"/>
      <c r="X175" s="35"/>
      <c r="Y175" s="35"/>
      <c r="Z175" s="35"/>
      <c r="AA175" s="35"/>
      <c r="AB175" s="35"/>
      <c r="AC175" s="35"/>
      <c r="AD175" s="35"/>
      <c r="AE175" s="35"/>
      <c r="AR175" s="205" t="s">
        <v>218</v>
      </c>
      <c r="AT175" s="205" t="s">
        <v>214</v>
      </c>
      <c r="AU175" s="205" t="s">
        <v>226</v>
      </c>
      <c r="AY175" s="18" t="s">
        <v>209</v>
      </c>
      <c r="BE175" s="206">
        <f t="shared" si="14"/>
        <v>0</v>
      </c>
      <c r="BF175" s="206">
        <f t="shared" si="15"/>
        <v>0</v>
      </c>
      <c r="BG175" s="206">
        <f t="shared" si="16"/>
        <v>0</v>
      </c>
      <c r="BH175" s="206">
        <f t="shared" si="17"/>
        <v>0</v>
      </c>
      <c r="BI175" s="206">
        <f t="shared" si="18"/>
        <v>0</v>
      </c>
      <c r="BJ175" s="18" t="s">
        <v>85</v>
      </c>
      <c r="BK175" s="206">
        <f t="shared" si="19"/>
        <v>0</v>
      </c>
      <c r="BL175" s="18" t="s">
        <v>218</v>
      </c>
      <c r="BM175" s="205" t="s">
        <v>11491</v>
      </c>
    </row>
    <row r="176" spans="1:65" s="2" customFormat="1" ht="24.2" customHeight="1">
      <c r="A176" s="35"/>
      <c r="B176" s="36"/>
      <c r="C176" s="193" t="s">
        <v>422</v>
      </c>
      <c r="D176" s="193" t="s">
        <v>214</v>
      </c>
      <c r="E176" s="194" t="s">
        <v>11492</v>
      </c>
      <c r="F176" s="195" t="s">
        <v>11493</v>
      </c>
      <c r="G176" s="196" t="s">
        <v>2761</v>
      </c>
      <c r="H176" s="197">
        <v>606</v>
      </c>
      <c r="I176" s="198"/>
      <c r="J176" s="199">
        <f t="shared" si="10"/>
        <v>0</v>
      </c>
      <c r="K176" s="200"/>
      <c r="L176" s="40"/>
      <c r="M176" s="201" t="s">
        <v>1</v>
      </c>
      <c r="N176" s="202" t="s">
        <v>42</v>
      </c>
      <c r="O176" s="72"/>
      <c r="P176" s="203">
        <f t="shared" si="11"/>
        <v>0</v>
      </c>
      <c r="Q176" s="203">
        <v>0</v>
      </c>
      <c r="R176" s="203">
        <f t="shared" si="12"/>
        <v>0</v>
      </c>
      <c r="S176" s="203">
        <v>0</v>
      </c>
      <c r="T176" s="204">
        <f t="shared" si="13"/>
        <v>0</v>
      </c>
      <c r="U176" s="35"/>
      <c r="V176" s="35"/>
      <c r="W176" s="35"/>
      <c r="X176" s="35"/>
      <c r="Y176" s="35"/>
      <c r="Z176" s="35"/>
      <c r="AA176" s="35"/>
      <c r="AB176" s="35"/>
      <c r="AC176" s="35"/>
      <c r="AD176" s="35"/>
      <c r="AE176" s="35"/>
      <c r="AR176" s="205" t="s">
        <v>218</v>
      </c>
      <c r="AT176" s="205" t="s">
        <v>214</v>
      </c>
      <c r="AU176" s="205" t="s">
        <v>226</v>
      </c>
      <c r="AY176" s="18" t="s">
        <v>209</v>
      </c>
      <c r="BE176" s="206">
        <f t="shared" si="14"/>
        <v>0</v>
      </c>
      <c r="BF176" s="206">
        <f t="shared" si="15"/>
        <v>0</v>
      </c>
      <c r="BG176" s="206">
        <f t="shared" si="16"/>
        <v>0</v>
      </c>
      <c r="BH176" s="206">
        <f t="shared" si="17"/>
        <v>0</v>
      </c>
      <c r="BI176" s="206">
        <f t="shared" si="18"/>
        <v>0</v>
      </c>
      <c r="BJ176" s="18" t="s">
        <v>85</v>
      </c>
      <c r="BK176" s="206">
        <f t="shared" si="19"/>
        <v>0</v>
      </c>
      <c r="BL176" s="18" t="s">
        <v>218</v>
      </c>
      <c r="BM176" s="205" t="s">
        <v>11494</v>
      </c>
    </row>
    <row r="177" spans="1:65" s="2" customFormat="1" ht="24.2" customHeight="1">
      <c r="A177" s="35"/>
      <c r="B177" s="36"/>
      <c r="C177" s="193" t="s">
        <v>426</v>
      </c>
      <c r="D177" s="193" t="s">
        <v>214</v>
      </c>
      <c r="E177" s="194" t="s">
        <v>11495</v>
      </c>
      <c r="F177" s="195" t="s">
        <v>11496</v>
      </c>
      <c r="G177" s="196" t="s">
        <v>2761</v>
      </c>
      <c r="H177" s="197">
        <v>28</v>
      </c>
      <c r="I177" s="198"/>
      <c r="J177" s="199">
        <f t="shared" si="10"/>
        <v>0</v>
      </c>
      <c r="K177" s="200"/>
      <c r="L177" s="40"/>
      <c r="M177" s="201" t="s">
        <v>1</v>
      </c>
      <c r="N177" s="202" t="s">
        <v>42</v>
      </c>
      <c r="O177" s="72"/>
      <c r="P177" s="203">
        <f t="shared" si="11"/>
        <v>0</v>
      </c>
      <c r="Q177" s="203">
        <v>0</v>
      </c>
      <c r="R177" s="203">
        <f t="shared" si="12"/>
        <v>0</v>
      </c>
      <c r="S177" s="203">
        <v>0</v>
      </c>
      <c r="T177" s="204">
        <f t="shared" si="13"/>
        <v>0</v>
      </c>
      <c r="U177" s="35"/>
      <c r="V177" s="35"/>
      <c r="W177" s="35"/>
      <c r="X177" s="35"/>
      <c r="Y177" s="35"/>
      <c r="Z177" s="35"/>
      <c r="AA177" s="35"/>
      <c r="AB177" s="35"/>
      <c r="AC177" s="35"/>
      <c r="AD177" s="35"/>
      <c r="AE177" s="35"/>
      <c r="AR177" s="205" t="s">
        <v>218</v>
      </c>
      <c r="AT177" s="205" t="s">
        <v>214</v>
      </c>
      <c r="AU177" s="205" t="s">
        <v>226</v>
      </c>
      <c r="AY177" s="18" t="s">
        <v>209</v>
      </c>
      <c r="BE177" s="206">
        <f t="shared" si="14"/>
        <v>0</v>
      </c>
      <c r="BF177" s="206">
        <f t="shared" si="15"/>
        <v>0</v>
      </c>
      <c r="BG177" s="206">
        <f t="shared" si="16"/>
        <v>0</v>
      </c>
      <c r="BH177" s="206">
        <f t="shared" si="17"/>
        <v>0</v>
      </c>
      <c r="BI177" s="206">
        <f t="shared" si="18"/>
        <v>0</v>
      </c>
      <c r="BJ177" s="18" t="s">
        <v>85</v>
      </c>
      <c r="BK177" s="206">
        <f t="shared" si="19"/>
        <v>0</v>
      </c>
      <c r="BL177" s="18" t="s">
        <v>218</v>
      </c>
      <c r="BM177" s="205" t="s">
        <v>11497</v>
      </c>
    </row>
    <row r="178" spans="1:65" s="2" customFormat="1" ht="37.9" customHeight="1">
      <c r="A178" s="35"/>
      <c r="B178" s="36"/>
      <c r="C178" s="193" t="s">
        <v>430</v>
      </c>
      <c r="D178" s="193" t="s">
        <v>214</v>
      </c>
      <c r="E178" s="194" t="s">
        <v>11498</v>
      </c>
      <c r="F178" s="195" t="s">
        <v>11499</v>
      </c>
      <c r="G178" s="196" t="s">
        <v>2761</v>
      </c>
      <c r="H178" s="197">
        <v>7</v>
      </c>
      <c r="I178" s="198"/>
      <c r="J178" s="199">
        <f t="shared" si="10"/>
        <v>0</v>
      </c>
      <c r="K178" s="200"/>
      <c r="L178" s="40"/>
      <c r="M178" s="201" t="s">
        <v>1</v>
      </c>
      <c r="N178" s="202" t="s">
        <v>42</v>
      </c>
      <c r="O178" s="72"/>
      <c r="P178" s="203">
        <f t="shared" si="11"/>
        <v>0</v>
      </c>
      <c r="Q178" s="203">
        <v>0</v>
      </c>
      <c r="R178" s="203">
        <f t="shared" si="12"/>
        <v>0</v>
      </c>
      <c r="S178" s="203">
        <v>0</v>
      </c>
      <c r="T178" s="204">
        <f t="shared" si="13"/>
        <v>0</v>
      </c>
      <c r="U178" s="35"/>
      <c r="V178" s="35"/>
      <c r="W178" s="35"/>
      <c r="X178" s="35"/>
      <c r="Y178" s="35"/>
      <c r="Z178" s="35"/>
      <c r="AA178" s="35"/>
      <c r="AB178" s="35"/>
      <c r="AC178" s="35"/>
      <c r="AD178" s="35"/>
      <c r="AE178" s="35"/>
      <c r="AR178" s="205" t="s">
        <v>218</v>
      </c>
      <c r="AT178" s="205" t="s">
        <v>214</v>
      </c>
      <c r="AU178" s="205" t="s">
        <v>226</v>
      </c>
      <c r="AY178" s="18" t="s">
        <v>209</v>
      </c>
      <c r="BE178" s="206">
        <f t="shared" si="14"/>
        <v>0</v>
      </c>
      <c r="BF178" s="206">
        <f t="shared" si="15"/>
        <v>0</v>
      </c>
      <c r="BG178" s="206">
        <f t="shared" si="16"/>
        <v>0</v>
      </c>
      <c r="BH178" s="206">
        <f t="shared" si="17"/>
        <v>0</v>
      </c>
      <c r="BI178" s="206">
        <f t="shared" si="18"/>
        <v>0</v>
      </c>
      <c r="BJ178" s="18" t="s">
        <v>85</v>
      </c>
      <c r="BK178" s="206">
        <f t="shared" si="19"/>
        <v>0</v>
      </c>
      <c r="BL178" s="18" t="s">
        <v>218</v>
      </c>
      <c r="BM178" s="205" t="s">
        <v>11500</v>
      </c>
    </row>
    <row r="179" spans="1:65" s="2" customFormat="1" ht="16.5" customHeight="1">
      <c r="A179" s="35"/>
      <c r="B179" s="36"/>
      <c r="C179" s="193" t="s">
        <v>434</v>
      </c>
      <c r="D179" s="193" t="s">
        <v>214</v>
      </c>
      <c r="E179" s="194" t="s">
        <v>11501</v>
      </c>
      <c r="F179" s="195" t="s">
        <v>11502</v>
      </c>
      <c r="G179" s="196" t="s">
        <v>2761</v>
      </c>
      <c r="H179" s="197">
        <v>1</v>
      </c>
      <c r="I179" s="198"/>
      <c r="J179" s="199">
        <f t="shared" si="10"/>
        <v>0</v>
      </c>
      <c r="K179" s="200"/>
      <c r="L179" s="40"/>
      <c r="M179" s="201" t="s">
        <v>1</v>
      </c>
      <c r="N179" s="202" t="s">
        <v>42</v>
      </c>
      <c r="O179" s="72"/>
      <c r="P179" s="203">
        <f t="shared" si="11"/>
        <v>0</v>
      </c>
      <c r="Q179" s="203">
        <v>0</v>
      </c>
      <c r="R179" s="203">
        <f t="shared" si="12"/>
        <v>0</v>
      </c>
      <c r="S179" s="203">
        <v>0</v>
      </c>
      <c r="T179" s="204">
        <f t="shared" si="13"/>
        <v>0</v>
      </c>
      <c r="U179" s="35"/>
      <c r="V179" s="35"/>
      <c r="W179" s="35"/>
      <c r="X179" s="35"/>
      <c r="Y179" s="35"/>
      <c r="Z179" s="35"/>
      <c r="AA179" s="35"/>
      <c r="AB179" s="35"/>
      <c r="AC179" s="35"/>
      <c r="AD179" s="35"/>
      <c r="AE179" s="35"/>
      <c r="AR179" s="205" t="s">
        <v>218</v>
      </c>
      <c r="AT179" s="205" t="s">
        <v>214</v>
      </c>
      <c r="AU179" s="205" t="s">
        <v>226</v>
      </c>
      <c r="AY179" s="18" t="s">
        <v>209</v>
      </c>
      <c r="BE179" s="206">
        <f t="shared" si="14"/>
        <v>0</v>
      </c>
      <c r="BF179" s="206">
        <f t="shared" si="15"/>
        <v>0</v>
      </c>
      <c r="BG179" s="206">
        <f t="shared" si="16"/>
        <v>0</v>
      </c>
      <c r="BH179" s="206">
        <f t="shared" si="17"/>
        <v>0</v>
      </c>
      <c r="BI179" s="206">
        <f t="shared" si="18"/>
        <v>0</v>
      </c>
      <c r="BJ179" s="18" t="s">
        <v>85</v>
      </c>
      <c r="BK179" s="206">
        <f t="shared" si="19"/>
        <v>0</v>
      </c>
      <c r="BL179" s="18" t="s">
        <v>218</v>
      </c>
      <c r="BM179" s="205" t="s">
        <v>11503</v>
      </c>
    </row>
    <row r="180" spans="1:65" s="2" customFormat="1" ht="16.5" customHeight="1">
      <c r="A180" s="35"/>
      <c r="B180" s="36"/>
      <c r="C180" s="193" t="s">
        <v>442</v>
      </c>
      <c r="D180" s="193" t="s">
        <v>214</v>
      </c>
      <c r="E180" s="194" t="s">
        <v>11504</v>
      </c>
      <c r="F180" s="195" t="s">
        <v>11505</v>
      </c>
      <c r="G180" s="196" t="s">
        <v>2761</v>
      </c>
      <c r="H180" s="197">
        <v>1</v>
      </c>
      <c r="I180" s="198"/>
      <c r="J180" s="199">
        <f t="shared" si="10"/>
        <v>0</v>
      </c>
      <c r="K180" s="200"/>
      <c r="L180" s="40"/>
      <c r="M180" s="201" t="s">
        <v>1</v>
      </c>
      <c r="N180" s="202" t="s">
        <v>42</v>
      </c>
      <c r="O180" s="72"/>
      <c r="P180" s="203">
        <f t="shared" si="11"/>
        <v>0</v>
      </c>
      <c r="Q180" s="203">
        <v>0</v>
      </c>
      <c r="R180" s="203">
        <f t="shared" si="12"/>
        <v>0</v>
      </c>
      <c r="S180" s="203">
        <v>0</v>
      </c>
      <c r="T180" s="204">
        <f t="shared" si="13"/>
        <v>0</v>
      </c>
      <c r="U180" s="35"/>
      <c r="V180" s="35"/>
      <c r="W180" s="35"/>
      <c r="X180" s="35"/>
      <c r="Y180" s="35"/>
      <c r="Z180" s="35"/>
      <c r="AA180" s="35"/>
      <c r="AB180" s="35"/>
      <c r="AC180" s="35"/>
      <c r="AD180" s="35"/>
      <c r="AE180" s="35"/>
      <c r="AR180" s="205" t="s">
        <v>218</v>
      </c>
      <c r="AT180" s="205" t="s">
        <v>214</v>
      </c>
      <c r="AU180" s="205" t="s">
        <v>226</v>
      </c>
      <c r="AY180" s="18" t="s">
        <v>209</v>
      </c>
      <c r="BE180" s="206">
        <f t="shared" si="14"/>
        <v>0</v>
      </c>
      <c r="BF180" s="206">
        <f t="shared" si="15"/>
        <v>0</v>
      </c>
      <c r="BG180" s="206">
        <f t="shared" si="16"/>
        <v>0</v>
      </c>
      <c r="BH180" s="206">
        <f t="shared" si="17"/>
        <v>0</v>
      </c>
      <c r="BI180" s="206">
        <f t="shared" si="18"/>
        <v>0</v>
      </c>
      <c r="BJ180" s="18" t="s">
        <v>85</v>
      </c>
      <c r="BK180" s="206">
        <f t="shared" si="19"/>
        <v>0</v>
      </c>
      <c r="BL180" s="18" t="s">
        <v>218</v>
      </c>
      <c r="BM180" s="205" t="s">
        <v>11506</v>
      </c>
    </row>
    <row r="181" spans="1:65" s="2" customFormat="1" ht="16.5" customHeight="1">
      <c r="A181" s="35"/>
      <c r="B181" s="36"/>
      <c r="C181" s="193" t="s">
        <v>446</v>
      </c>
      <c r="D181" s="193" t="s">
        <v>214</v>
      </c>
      <c r="E181" s="194" t="s">
        <v>11507</v>
      </c>
      <c r="F181" s="195" t="s">
        <v>11508</v>
      </c>
      <c r="G181" s="196" t="s">
        <v>318</v>
      </c>
      <c r="H181" s="197">
        <v>10745</v>
      </c>
      <c r="I181" s="198"/>
      <c r="J181" s="199">
        <f t="shared" si="10"/>
        <v>0</v>
      </c>
      <c r="K181" s="200"/>
      <c r="L181" s="40"/>
      <c r="M181" s="201" t="s">
        <v>1</v>
      </c>
      <c r="N181" s="202" t="s">
        <v>42</v>
      </c>
      <c r="O181" s="72"/>
      <c r="P181" s="203">
        <f t="shared" si="11"/>
        <v>0</v>
      </c>
      <c r="Q181" s="203">
        <v>0</v>
      </c>
      <c r="R181" s="203">
        <f t="shared" si="12"/>
        <v>0</v>
      </c>
      <c r="S181" s="203">
        <v>0</v>
      </c>
      <c r="T181" s="204">
        <f t="shared" si="13"/>
        <v>0</v>
      </c>
      <c r="U181" s="35"/>
      <c r="V181" s="35"/>
      <c r="W181" s="35"/>
      <c r="X181" s="35"/>
      <c r="Y181" s="35"/>
      <c r="Z181" s="35"/>
      <c r="AA181" s="35"/>
      <c r="AB181" s="35"/>
      <c r="AC181" s="35"/>
      <c r="AD181" s="35"/>
      <c r="AE181" s="35"/>
      <c r="AR181" s="205" t="s">
        <v>218</v>
      </c>
      <c r="AT181" s="205" t="s">
        <v>214</v>
      </c>
      <c r="AU181" s="205" t="s">
        <v>226</v>
      </c>
      <c r="AY181" s="18" t="s">
        <v>209</v>
      </c>
      <c r="BE181" s="206">
        <f t="shared" si="14"/>
        <v>0</v>
      </c>
      <c r="BF181" s="206">
        <f t="shared" si="15"/>
        <v>0</v>
      </c>
      <c r="BG181" s="206">
        <f t="shared" si="16"/>
        <v>0</v>
      </c>
      <c r="BH181" s="206">
        <f t="shared" si="17"/>
        <v>0</v>
      </c>
      <c r="BI181" s="206">
        <f t="shared" si="18"/>
        <v>0</v>
      </c>
      <c r="BJ181" s="18" t="s">
        <v>85</v>
      </c>
      <c r="BK181" s="206">
        <f t="shared" si="19"/>
        <v>0</v>
      </c>
      <c r="BL181" s="18" t="s">
        <v>218</v>
      </c>
      <c r="BM181" s="205" t="s">
        <v>11509</v>
      </c>
    </row>
    <row r="182" spans="1:65" s="2" customFormat="1" ht="24.2" customHeight="1">
      <c r="A182" s="35"/>
      <c r="B182" s="36"/>
      <c r="C182" s="193" t="s">
        <v>450</v>
      </c>
      <c r="D182" s="193" t="s">
        <v>214</v>
      </c>
      <c r="E182" s="194" t="s">
        <v>11412</v>
      </c>
      <c r="F182" s="195" t="s">
        <v>11413</v>
      </c>
      <c r="G182" s="196" t="s">
        <v>318</v>
      </c>
      <c r="H182" s="197">
        <v>790</v>
      </c>
      <c r="I182" s="198"/>
      <c r="J182" s="199">
        <f t="shared" si="10"/>
        <v>0</v>
      </c>
      <c r="K182" s="200"/>
      <c r="L182" s="40"/>
      <c r="M182" s="201" t="s">
        <v>1</v>
      </c>
      <c r="N182" s="202" t="s">
        <v>42</v>
      </c>
      <c r="O182" s="72"/>
      <c r="P182" s="203">
        <f t="shared" si="11"/>
        <v>0</v>
      </c>
      <c r="Q182" s="203">
        <v>0</v>
      </c>
      <c r="R182" s="203">
        <f t="shared" si="12"/>
        <v>0</v>
      </c>
      <c r="S182" s="203">
        <v>0</v>
      </c>
      <c r="T182" s="204">
        <f t="shared" si="13"/>
        <v>0</v>
      </c>
      <c r="U182" s="35"/>
      <c r="V182" s="35"/>
      <c r="W182" s="35"/>
      <c r="X182" s="35"/>
      <c r="Y182" s="35"/>
      <c r="Z182" s="35"/>
      <c r="AA182" s="35"/>
      <c r="AB182" s="35"/>
      <c r="AC182" s="35"/>
      <c r="AD182" s="35"/>
      <c r="AE182" s="35"/>
      <c r="AR182" s="205" t="s">
        <v>218</v>
      </c>
      <c r="AT182" s="205" t="s">
        <v>214</v>
      </c>
      <c r="AU182" s="205" t="s">
        <v>226</v>
      </c>
      <c r="AY182" s="18" t="s">
        <v>209</v>
      </c>
      <c r="BE182" s="206">
        <f t="shared" si="14"/>
        <v>0</v>
      </c>
      <c r="BF182" s="206">
        <f t="shared" si="15"/>
        <v>0</v>
      </c>
      <c r="BG182" s="206">
        <f t="shared" si="16"/>
        <v>0</v>
      </c>
      <c r="BH182" s="206">
        <f t="shared" si="17"/>
        <v>0</v>
      </c>
      <c r="BI182" s="206">
        <f t="shared" si="18"/>
        <v>0</v>
      </c>
      <c r="BJ182" s="18" t="s">
        <v>85</v>
      </c>
      <c r="BK182" s="206">
        <f t="shared" si="19"/>
        <v>0</v>
      </c>
      <c r="BL182" s="18" t="s">
        <v>218</v>
      </c>
      <c r="BM182" s="205" t="s">
        <v>11510</v>
      </c>
    </row>
    <row r="183" spans="1:65" s="2" customFormat="1" ht="16.5" customHeight="1">
      <c r="A183" s="35"/>
      <c r="B183" s="36"/>
      <c r="C183" s="193" t="s">
        <v>456</v>
      </c>
      <c r="D183" s="193" t="s">
        <v>214</v>
      </c>
      <c r="E183" s="194" t="s">
        <v>11421</v>
      </c>
      <c r="F183" s="195" t="s">
        <v>11422</v>
      </c>
      <c r="G183" s="196" t="s">
        <v>318</v>
      </c>
      <c r="H183" s="197">
        <v>176</v>
      </c>
      <c r="I183" s="198"/>
      <c r="J183" s="199">
        <f t="shared" si="10"/>
        <v>0</v>
      </c>
      <c r="K183" s="200"/>
      <c r="L183" s="40"/>
      <c r="M183" s="201" t="s">
        <v>1</v>
      </c>
      <c r="N183" s="202" t="s">
        <v>42</v>
      </c>
      <c r="O183" s="72"/>
      <c r="P183" s="203">
        <f t="shared" si="11"/>
        <v>0</v>
      </c>
      <c r="Q183" s="203">
        <v>0</v>
      </c>
      <c r="R183" s="203">
        <f t="shared" si="12"/>
        <v>0</v>
      </c>
      <c r="S183" s="203">
        <v>0</v>
      </c>
      <c r="T183" s="204">
        <f t="shared" si="13"/>
        <v>0</v>
      </c>
      <c r="U183" s="35"/>
      <c r="V183" s="35"/>
      <c r="W183" s="35"/>
      <c r="X183" s="35"/>
      <c r="Y183" s="35"/>
      <c r="Z183" s="35"/>
      <c r="AA183" s="35"/>
      <c r="AB183" s="35"/>
      <c r="AC183" s="35"/>
      <c r="AD183" s="35"/>
      <c r="AE183" s="35"/>
      <c r="AR183" s="205" t="s">
        <v>218</v>
      </c>
      <c r="AT183" s="205" t="s">
        <v>214</v>
      </c>
      <c r="AU183" s="205" t="s">
        <v>226</v>
      </c>
      <c r="AY183" s="18" t="s">
        <v>209</v>
      </c>
      <c r="BE183" s="206">
        <f t="shared" si="14"/>
        <v>0</v>
      </c>
      <c r="BF183" s="206">
        <f t="shared" si="15"/>
        <v>0</v>
      </c>
      <c r="BG183" s="206">
        <f t="shared" si="16"/>
        <v>0</v>
      </c>
      <c r="BH183" s="206">
        <f t="shared" si="17"/>
        <v>0</v>
      </c>
      <c r="BI183" s="206">
        <f t="shared" si="18"/>
        <v>0</v>
      </c>
      <c r="BJ183" s="18" t="s">
        <v>85</v>
      </c>
      <c r="BK183" s="206">
        <f t="shared" si="19"/>
        <v>0</v>
      </c>
      <c r="BL183" s="18" t="s">
        <v>218</v>
      </c>
      <c r="BM183" s="205" t="s">
        <v>11511</v>
      </c>
    </row>
    <row r="184" spans="1:65" s="2" customFormat="1" ht="24.2" customHeight="1">
      <c r="A184" s="35"/>
      <c r="B184" s="36"/>
      <c r="C184" s="193" t="s">
        <v>460</v>
      </c>
      <c r="D184" s="193" t="s">
        <v>214</v>
      </c>
      <c r="E184" s="194" t="s">
        <v>11512</v>
      </c>
      <c r="F184" s="195" t="s">
        <v>11425</v>
      </c>
      <c r="G184" s="196" t="s">
        <v>2761</v>
      </c>
      <c r="H184" s="197">
        <v>32235</v>
      </c>
      <c r="I184" s="198"/>
      <c r="J184" s="199">
        <f t="shared" si="10"/>
        <v>0</v>
      </c>
      <c r="K184" s="200"/>
      <c r="L184" s="40"/>
      <c r="M184" s="201" t="s">
        <v>1</v>
      </c>
      <c r="N184" s="202" t="s">
        <v>42</v>
      </c>
      <c r="O184" s="72"/>
      <c r="P184" s="203">
        <f t="shared" si="11"/>
        <v>0</v>
      </c>
      <c r="Q184" s="203">
        <v>0</v>
      </c>
      <c r="R184" s="203">
        <f t="shared" si="12"/>
        <v>0</v>
      </c>
      <c r="S184" s="203">
        <v>0</v>
      </c>
      <c r="T184" s="204">
        <f t="shared" si="13"/>
        <v>0</v>
      </c>
      <c r="U184" s="35"/>
      <c r="V184" s="35"/>
      <c r="W184" s="35"/>
      <c r="X184" s="35"/>
      <c r="Y184" s="35"/>
      <c r="Z184" s="35"/>
      <c r="AA184" s="35"/>
      <c r="AB184" s="35"/>
      <c r="AC184" s="35"/>
      <c r="AD184" s="35"/>
      <c r="AE184" s="35"/>
      <c r="AR184" s="205" t="s">
        <v>218</v>
      </c>
      <c r="AT184" s="205" t="s">
        <v>214</v>
      </c>
      <c r="AU184" s="205" t="s">
        <v>226</v>
      </c>
      <c r="AY184" s="18" t="s">
        <v>209</v>
      </c>
      <c r="BE184" s="206">
        <f t="shared" si="14"/>
        <v>0</v>
      </c>
      <c r="BF184" s="206">
        <f t="shared" si="15"/>
        <v>0</v>
      </c>
      <c r="BG184" s="206">
        <f t="shared" si="16"/>
        <v>0</v>
      </c>
      <c r="BH184" s="206">
        <f t="shared" si="17"/>
        <v>0</v>
      </c>
      <c r="BI184" s="206">
        <f t="shared" si="18"/>
        <v>0</v>
      </c>
      <c r="BJ184" s="18" t="s">
        <v>85</v>
      </c>
      <c r="BK184" s="206">
        <f t="shared" si="19"/>
        <v>0</v>
      </c>
      <c r="BL184" s="18" t="s">
        <v>218</v>
      </c>
      <c r="BM184" s="205" t="s">
        <v>11513</v>
      </c>
    </row>
    <row r="185" spans="1:65" s="2" customFormat="1" ht="16.5" customHeight="1">
      <c r="A185" s="35"/>
      <c r="B185" s="36"/>
      <c r="C185" s="193" t="s">
        <v>464</v>
      </c>
      <c r="D185" s="193" t="s">
        <v>214</v>
      </c>
      <c r="E185" s="194" t="s">
        <v>11028</v>
      </c>
      <c r="F185" s="195" t="s">
        <v>11029</v>
      </c>
      <c r="G185" s="196" t="s">
        <v>8823</v>
      </c>
      <c r="H185" s="197">
        <v>1</v>
      </c>
      <c r="I185" s="198"/>
      <c r="J185" s="199">
        <f t="shared" si="10"/>
        <v>0</v>
      </c>
      <c r="K185" s="200"/>
      <c r="L185" s="40"/>
      <c r="M185" s="201" t="s">
        <v>1</v>
      </c>
      <c r="N185" s="202" t="s">
        <v>42</v>
      </c>
      <c r="O185" s="72"/>
      <c r="P185" s="203">
        <f t="shared" si="11"/>
        <v>0</v>
      </c>
      <c r="Q185" s="203">
        <v>0</v>
      </c>
      <c r="R185" s="203">
        <f t="shared" si="12"/>
        <v>0</v>
      </c>
      <c r="S185" s="203">
        <v>0</v>
      </c>
      <c r="T185" s="204">
        <f t="shared" si="13"/>
        <v>0</v>
      </c>
      <c r="U185" s="35"/>
      <c r="V185" s="35"/>
      <c r="W185" s="35"/>
      <c r="X185" s="35"/>
      <c r="Y185" s="35"/>
      <c r="Z185" s="35"/>
      <c r="AA185" s="35"/>
      <c r="AB185" s="35"/>
      <c r="AC185" s="35"/>
      <c r="AD185" s="35"/>
      <c r="AE185" s="35"/>
      <c r="AR185" s="205" t="s">
        <v>218</v>
      </c>
      <c r="AT185" s="205" t="s">
        <v>214</v>
      </c>
      <c r="AU185" s="205" t="s">
        <v>226</v>
      </c>
      <c r="AY185" s="18" t="s">
        <v>209</v>
      </c>
      <c r="BE185" s="206">
        <f t="shared" si="14"/>
        <v>0</v>
      </c>
      <c r="BF185" s="206">
        <f t="shared" si="15"/>
        <v>0</v>
      </c>
      <c r="BG185" s="206">
        <f t="shared" si="16"/>
        <v>0</v>
      </c>
      <c r="BH185" s="206">
        <f t="shared" si="17"/>
        <v>0</v>
      </c>
      <c r="BI185" s="206">
        <f t="shared" si="18"/>
        <v>0</v>
      </c>
      <c r="BJ185" s="18" t="s">
        <v>85</v>
      </c>
      <c r="BK185" s="206">
        <f t="shared" si="19"/>
        <v>0</v>
      </c>
      <c r="BL185" s="18" t="s">
        <v>218</v>
      </c>
      <c r="BM185" s="205" t="s">
        <v>11514</v>
      </c>
    </row>
    <row r="186" spans="1:65" s="2" customFormat="1" ht="16.5" customHeight="1">
      <c r="A186" s="35"/>
      <c r="B186" s="36"/>
      <c r="C186" s="193" t="s">
        <v>468</v>
      </c>
      <c r="D186" s="193" t="s">
        <v>214</v>
      </c>
      <c r="E186" s="194" t="s">
        <v>11515</v>
      </c>
      <c r="F186" s="195" t="s">
        <v>1091</v>
      </c>
      <c r="G186" s="196" t="s">
        <v>7332</v>
      </c>
      <c r="H186" s="274"/>
      <c r="I186" s="198"/>
      <c r="J186" s="199">
        <f t="shared" si="10"/>
        <v>0</v>
      </c>
      <c r="K186" s="200"/>
      <c r="L186" s="40"/>
      <c r="M186" s="201" t="s">
        <v>1</v>
      </c>
      <c r="N186" s="202" t="s">
        <v>42</v>
      </c>
      <c r="O186" s="72"/>
      <c r="P186" s="203">
        <f t="shared" si="11"/>
        <v>0</v>
      </c>
      <c r="Q186" s="203">
        <v>0</v>
      </c>
      <c r="R186" s="203">
        <f t="shared" si="12"/>
        <v>0</v>
      </c>
      <c r="S186" s="203">
        <v>0</v>
      </c>
      <c r="T186" s="204">
        <f t="shared" si="13"/>
        <v>0</v>
      </c>
      <c r="U186" s="35"/>
      <c r="V186" s="35"/>
      <c r="W186" s="35"/>
      <c r="X186" s="35"/>
      <c r="Y186" s="35"/>
      <c r="Z186" s="35"/>
      <c r="AA186" s="35"/>
      <c r="AB186" s="35"/>
      <c r="AC186" s="35"/>
      <c r="AD186" s="35"/>
      <c r="AE186" s="35"/>
      <c r="AR186" s="205" t="s">
        <v>218</v>
      </c>
      <c r="AT186" s="205" t="s">
        <v>214</v>
      </c>
      <c r="AU186" s="205" t="s">
        <v>226</v>
      </c>
      <c r="AY186" s="18" t="s">
        <v>209</v>
      </c>
      <c r="BE186" s="206">
        <f t="shared" si="14"/>
        <v>0</v>
      </c>
      <c r="BF186" s="206">
        <f t="shared" si="15"/>
        <v>0</v>
      </c>
      <c r="BG186" s="206">
        <f t="shared" si="16"/>
        <v>0</v>
      </c>
      <c r="BH186" s="206">
        <f t="shared" si="17"/>
        <v>0</v>
      </c>
      <c r="BI186" s="206">
        <f t="shared" si="18"/>
        <v>0</v>
      </c>
      <c r="BJ186" s="18" t="s">
        <v>85</v>
      </c>
      <c r="BK186" s="206">
        <f t="shared" si="19"/>
        <v>0</v>
      </c>
      <c r="BL186" s="18" t="s">
        <v>218</v>
      </c>
      <c r="BM186" s="205" t="s">
        <v>11516</v>
      </c>
    </row>
    <row r="187" spans="1:65" s="12" customFormat="1" ht="20.85" customHeight="1">
      <c r="B187" s="177"/>
      <c r="C187" s="178"/>
      <c r="D187" s="179" t="s">
        <v>76</v>
      </c>
      <c r="E187" s="191" t="s">
        <v>9366</v>
      </c>
      <c r="F187" s="191" t="s">
        <v>11517</v>
      </c>
      <c r="G187" s="178"/>
      <c r="H187" s="178"/>
      <c r="I187" s="181"/>
      <c r="J187" s="192">
        <f>BK187</f>
        <v>0</v>
      </c>
      <c r="K187" s="178"/>
      <c r="L187" s="183"/>
      <c r="M187" s="184"/>
      <c r="N187" s="185"/>
      <c r="O187" s="185"/>
      <c r="P187" s="186">
        <f>SUM(P188:P204)</f>
        <v>0</v>
      </c>
      <c r="Q187" s="185"/>
      <c r="R187" s="186">
        <f>SUM(R188:R204)</f>
        <v>0</v>
      </c>
      <c r="S187" s="185"/>
      <c r="T187" s="187">
        <f>SUM(T188:T204)</f>
        <v>0</v>
      </c>
      <c r="AR187" s="188" t="s">
        <v>85</v>
      </c>
      <c r="AT187" s="189" t="s">
        <v>76</v>
      </c>
      <c r="AU187" s="189" t="s">
        <v>87</v>
      </c>
      <c r="AY187" s="188" t="s">
        <v>209</v>
      </c>
      <c r="BK187" s="190">
        <f>SUM(BK188:BK204)</f>
        <v>0</v>
      </c>
    </row>
    <row r="188" spans="1:65" s="2" customFormat="1" ht="16.5" customHeight="1">
      <c r="A188" s="35"/>
      <c r="B188" s="36"/>
      <c r="C188" s="193" t="s">
        <v>474</v>
      </c>
      <c r="D188" s="193" t="s">
        <v>214</v>
      </c>
      <c r="E188" s="194" t="s">
        <v>11518</v>
      </c>
      <c r="F188" s="195" t="s">
        <v>11519</v>
      </c>
      <c r="G188" s="196" t="s">
        <v>344</v>
      </c>
      <c r="H188" s="197">
        <v>50</v>
      </c>
      <c r="I188" s="198"/>
      <c r="J188" s="199">
        <f t="shared" ref="J188:J204" si="20">ROUND(I188*H188,2)</f>
        <v>0</v>
      </c>
      <c r="K188" s="200"/>
      <c r="L188" s="40"/>
      <c r="M188" s="201" t="s">
        <v>1</v>
      </c>
      <c r="N188" s="202" t="s">
        <v>42</v>
      </c>
      <c r="O188" s="72"/>
      <c r="P188" s="203">
        <f t="shared" ref="P188:P204" si="21">O188*H188</f>
        <v>0</v>
      </c>
      <c r="Q188" s="203">
        <v>0</v>
      </c>
      <c r="R188" s="203">
        <f t="shared" ref="R188:R204" si="22">Q188*H188</f>
        <v>0</v>
      </c>
      <c r="S188" s="203">
        <v>0</v>
      </c>
      <c r="T188" s="204">
        <f t="shared" ref="T188:T204" si="23">S188*H188</f>
        <v>0</v>
      </c>
      <c r="U188" s="35"/>
      <c r="V188" s="35"/>
      <c r="W188" s="35"/>
      <c r="X188" s="35"/>
      <c r="Y188" s="35"/>
      <c r="Z188" s="35"/>
      <c r="AA188" s="35"/>
      <c r="AB188" s="35"/>
      <c r="AC188" s="35"/>
      <c r="AD188" s="35"/>
      <c r="AE188" s="35"/>
      <c r="AR188" s="205" t="s">
        <v>218</v>
      </c>
      <c r="AT188" s="205" t="s">
        <v>214</v>
      </c>
      <c r="AU188" s="205" t="s">
        <v>226</v>
      </c>
      <c r="AY188" s="18" t="s">
        <v>209</v>
      </c>
      <c r="BE188" s="206">
        <f t="shared" ref="BE188:BE204" si="24">IF(N188="základní",J188,0)</f>
        <v>0</v>
      </c>
      <c r="BF188" s="206">
        <f t="shared" ref="BF188:BF204" si="25">IF(N188="snížená",J188,0)</f>
        <v>0</v>
      </c>
      <c r="BG188" s="206">
        <f t="shared" ref="BG188:BG204" si="26">IF(N188="zákl. přenesená",J188,0)</f>
        <v>0</v>
      </c>
      <c r="BH188" s="206">
        <f t="shared" ref="BH188:BH204" si="27">IF(N188="sníž. přenesená",J188,0)</f>
        <v>0</v>
      </c>
      <c r="BI188" s="206">
        <f t="shared" ref="BI188:BI204" si="28">IF(N188="nulová",J188,0)</f>
        <v>0</v>
      </c>
      <c r="BJ188" s="18" t="s">
        <v>85</v>
      </c>
      <c r="BK188" s="206">
        <f t="shared" ref="BK188:BK204" si="29">ROUND(I188*H188,2)</f>
        <v>0</v>
      </c>
      <c r="BL188" s="18" t="s">
        <v>218</v>
      </c>
      <c r="BM188" s="205" t="s">
        <v>11520</v>
      </c>
    </row>
    <row r="189" spans="1:65" s="2" customFormat="1" ht="16.5" customHeight="1">
      <c r="A189" s="35"/>
      <c r="B189" s="36"/>
      <c r="C189" s="193" t="s">
        <v>478</v>
      </c>
      <c r="D189" s="193" t="s">
        <v>214</v>
      </c>
      <c r="E189" s="194" t="s">
        <v>11521</v>
      </c>
      <c r="F189" s="195" t="s">
        <v>11522</v>
      </c>
      <c r="G189" s="196" t="s">
        <v>344</v>
      </c>
      <c r="H189" s="197">
        <v>30</v>
      </c>
      <c r="I189" s="198"/>
      <c r="J189" s="199">
        <f t="shared" si="20"/>
        <v>0</v>
      </c>
      <c r="K189" s="200"/>
      <c r="L189" s="40"/>
      <c r="M189" s="201" t="s">
        <v>1</v>
      </c>
      <c r="N189" s="202" t="s">
        <v>42</v>
      </c>
      <c r="O189" s="72"/>
      <c r="P189" s="203">
        <f t="shared" si="21"/>
        <v>0</v>
      </c>
      <c r="Q189" s="203">
        <v>0</v>
      </c>
      <c r="R189" s="203">
        <f t="shared" si="22"/>
        <v>0</v>
      </c>
      <c r="S189" s="203">
        <v>0</v>
      </c>
      <c r="T189" s="204">
        <f t="shared" si="23"/>
        <v>0</v>
      </c>
      <c r="U189" s="35"/>
      <c r="V189" s="35"/>
      <c r="W189" s="35"/>
      <c r="X189" s="35"/>
      <c r="Y189" s="35"/>
      <c r="Z189" s="35"/>
      <c r="AA189" s="35"/>
      <c r="AB189" s="35"/>
      <c r="AC189" s="35"/>
      <c r="AD189" s="35"/>
      <c r="AE189" s="35"/>
      <c r="AR189" s="205" t="s">
        <v>218</v>
      </c>
      <c r="AT189" s="205" t="s">
        <v>214</v>
      </c>
      <c r="AU189" s="205" t="s">
        <v>226</v>
      </c>
      <c r="AY189" s="18" t="s">
        <v>209</v>
      </c>
      <c r="BE189" s="206">
        <f t="shared" si="24"/>
        <v>0</v>
      </c>
      <c r="BF189" s="206">
        <f t="shared" si="25"/>
        <v>0</v>
      </c>
      <c r="BG189" s="206">
        <f t="shared" si="26"/>
        <v>0</v>
      </c>
      <c r="BH189" s="206">
        <f t="shared" si="27"/>
        <v>0</v>
      </c>
      <c r="BI189" s="206">
        <f t="shared" si="28"/>
        <v>0</v>
      </c>
      <c r="BJ189" s="18" t="s">
        <v>85</v>
      </c>
      <c r="BK189" s="206">
        <f t="shared" si="29"/>
        <v>0</v>
      </c>
      <c r="BL189" s="18" t="s">
        <v>218</v>
      </c>
      <c r="BM189" s="205" t="s">
        <v>11523</v>
      </c>
    </row>
    <row r="190" spans="1:65" s="2" customFormat="1" ht="44.25" customHeight="1">
      <c r="A190" s="35"/>
      <c r="B190" s="36"/>
      <c r="C190" s="193" t="s">
        <v>482</v>
      </c>
      <c r="D190" s="193" t="s">
        <v>214</v>
      </c>
      <c r="E190" s="194" t="s">
        <v>11524</v>
      </c>
      <c r="F190" s="195" t="s">
        <v>9861</v>
      </c>
      <c r="G190" s="196" t="s">
        <v>8823</v>
      </c>
      <c r="H190" s="197">
        <v>1</v>
      </c>
      <c r="I190" s="198"/>
      <c r="J190" s="199">
        <f t="shared" si="20"/>
        <v>0</v>
      </c>
      <c r="K190" s="200"/>
      <c r="L190" s="40"/>
      <c r="M190" s="201" t="s">
        <v>1</v>
      </c>
      <c r="N190" s="202" t="s">
        <v>42</v>
      </c>
      <c r="O190" s="72"/>
      <c r="P190" s="203">
        <f t="shared" si="21"/>
        <v>0</v>
      </c>
      <c r="Q190" s="203">
        <v>0</v>
      </c>
      <c r="R190" s="203">
        <f t="shared" si="22"/>
        <v>0</v>
      </c>
      <c r="S190" s="203">
        <v>0</v>
      </c>
      <c r="T190" s="204">
        <f t="shared" si="23"/>
        <v>0</v>
      </c>
      <c r="U190" s="35"/>
      <c r="V190" s="35"/>
      <c r="W190" s="35"/>
      <c r="X190" s="35"/>
      <c r="Y190" s="35"/>
      <c r="Z190" s="35"/>
      <c r="AA190" s="35"/>
      <c r="AB190" s="35"/>
      <c r="AC190" s="35"/>
      <c r="AD190" s="35"/>
      <c r="AE190" s="35"/>
      <c r="AR190" s="205" t="s">
        <v>218</v>
      </c>
      <c r="AT190" s="205" t="s">
        <v>214</v>
      </c>
      <c r="AU190" s="205" t="s">
        <v>226</v>
      </c>
      <c r="AY190" s="18" t="s">
        <v>209</v>
      </c>
      <c r="BE190" s="206">
        <f t="shared" si="24"/>
        <v>0</v>
      </c>
      <c r="BF190" s="206">
        <f t="shared" si="25"/>
        <v>0</v>
      </c>
      <c r="BG190" s="206">
        <f t="shared" si="26"/>
        <v>0</v>
      </c>
      <c r="BH190" s="206">
        <f t="shared" si="27"/>
        <v>0</v>
      </c>
      <c r="BI190" s="206">
        <f t="shared" si="28"/>
        <v>0</v>
      </c>
      <c r="BJ190" s="18" t="s">
        <v>85</v>
      </c>
      <c r="BK190" s="206">
        <f t="shared" si="29"/>
        <v>0</v>
      </c>
      <c r="BL190" s="18" t="s">
        <v>218</v>
      </c>
      <c r="BM190" s="205" t="s">
        <v>11525</v>
      </c>
    </row>
    <row r="191" spans="1:65" s="2" customFormat="1" ht="16.5" customHeight="1">
      <c r="A191" s="35"/>
      <c r="B191" s="36"/>
      <c r="C191" s="193" t="s">
        <v>486</v>
      </c>
      <c r="D191" s="193" t="s">
        <v>214</v>
      </c>
      <c r="E191" s="194" t="s">
        <v>11526</v>
      </c>
      <c r="F191" s="195" t="s">
        <v>11527</v>
      </c>
      <c r="G191" s="196" t="s">
        <v>2761</v>
      </c>
      <c r="H191" s="197">
        <v>150</v>
      </c>
      <c r="I191" s="198"/>
      <c r="J191" s="199">
        <f t="shared" si="20"/>
        <v>0</v>
      </c>
      <c r="K191" s="200"/>
      <c r="L191" s="40"/>
      <c r="M191" s="201" t="s">
        <v>1</v>
      </c>
      <c r="N191" s="202" t="s">
        <v>42</v>
      </c>
      <c r="O191" s="72"/>
      <c r="P191" s="203">
        <f t="shared" si="21"/>
        <v>0</v>
      </c>
      <c r="Q191" s="203">
        <v>0</v>
      </c>
      <c r="R191" s="203">
        <f t="shared" si="22"/>
        <v>0</v>
      </c>
      <c r="S191" s="203">
        <v>0</v>
      </c>
      <c r="T191" s="204">
        <f t="shared" si="23"/>
        <v>0</v>
      </c>
      <c r="U191" s="35"/>
      <c r="V191" s="35"/>
      <c r="W191" s="35"/>
      <c r="X191" s="35"/>
      <c r="Y191" s="35"/>
      <c r="Z191" s="35"/>
      <c r="AA191" s="35"/>
      <c r="AB191" s="35"/>
      <c r="AC191" s="35"/>
      <c r="AD191" s="35"/>
      <c r="AE191" s="35"/>
      <c r="AR191" s="205" t="s">
        <v>218</v>
      </c>
      <c r="AT191" s="205" t="s">
        <v>214</v>
      </c>
      <c r="AU191" s="205" t="s">
        <v>226</v>
      </c>
      <c r="AY191" s="18" t="s">
        <v>209</v>
      </c>
      <c r="BE191" s="206">
        <f t="shared" si="24"/>
        <v>0</v>
      </c>
      <c r="BF191" s="206">
        <f t="shared" si="25"/>
        <v>0</v>
      </c>
      <c r="BG191" s="206">
        <f t="shared" si="26"/>
        <v>0</v>
      </c>
      <c r="BH191" s="206">
        <f t="shared" si="27"/>
        <v>0</v>
      </c>
      <c r="BI191" s="206">
        <f t="shared" si="28"/>
        <v>0</v>
      </c>
      <c r="BJ191" s="18" t="s">
        <v>85</v>
      </c>
      <c r="BK191" s="206">
        <f t="shared" si="29"/>
        <v>0</v>
      </c>
      <c r="BL191" s="18" t="s">
        <v>218</v>
      </c>
      <c r="BM191" s="205" t="s">
        <v>11528</v>
      </c>
    </row>
    <row r="192" spans="1:65" s="2" customFormat="1" ht="16.5" customHeight="1">
      <c r="A192" s="35"/>
      <c r="B192" s="36"/>
      <c r="C192" s="193" t="s">
        <v>486</v>
      </c>
      <c r="D192" s="193" t="s">
        <v>214</v>
      </c>
      <c r="E192" s="194" t="s">
        <v>11529</v>
      </c>
      <c r="F192" s="195" t="s">
        <v>11530</v>
      </c>
      <c r="G192" s="196" t="s">
        <v>318</v>
      </c>
      <c r="H192" s="197">
        <v>374</v>
      </c>
      <c r="I192" s="198"/>
      <c r="J192" s="199">
        <f t="shared" si="20"/>
        <v>0</v>
      </c>
      <c r="K192" s="200"/>
      <c r="L192" s="40"/>
      <c r="M192" s="201" t="s">
        <v>1</v>
      </c>
      <c r="N192" s="202" t="s">
        <v>42</v>
      </c>
      <c r="O192" s="72"/>
      <c r="P192" s="203">
        <f t="shared" si="21"/>
        <v>0</v>
      </c>
      <c r="Q192" s="203">
        <v>0</v>
      </c>
      <c r="R192" s="203">
        <f t="shared" si="22"/>
        <v>0</v>
      </c>
      <c r="S192" s="203">
        <v>0</v>
      </c>
      <c r="T192" s="204">
        <f t="shared" si="23"/>
        <v>0</v>
      </c>
      <c r="U192" s="35"/>
      <c r="V192" s="35"/>
      <c r="W192" s="35"/>
      <c r="X192" s="35"/>
      <c r="Y192" s="35"/>
      <c r="Z192" s="35"/>
      <c r="AA192" s="35"/>
      <c r="AB192" s="35"/>
      <c r="AC192" s="35"/>
      <c r="AD192" s="35"/>
      <c r="AE192" s="35"/>
      <c r="AR192" s="205" t="s">
        <v>218</v>
      </c>
      <c r="AT192" s="205" t="s">
        <v>214</v>
      </c>
      <c r="AU192" s="205" t="s">
        <v>226</v>
      </c>
      <c r="AY192" s="18" t="s">
        <v>209</v>
      </c>
      <c r="BE192" s="206">
        <f t="shared" si="24"/>
        <v>0</v>
      </c>
      <c r="BF192" s="206">
        <f t="shared" si="25"/>
        <v>0</v>
      </c>
      <c r="BG192" s="206">
        <f t="shared" si="26"/>
        <v>0</v>
      </c>
      <c r="BH192" s="206">
        <f t="shared" si="27"/>
        <v>0</v>
      </c>
      <c r="BI192" s="206">
        <f t="shared" si="28"/>
        <v>0</v>
      </c>
      <c r="BJ192" s="18" t="s">
        <v>85</v>
      </c>
      <c r="BK192" s="206">
        <f t="shared" si="29"/>
        <v>0</v>
      </c>
      <c r="BL192" s="18" t="s">
        <v>218</v>
      </c>
      <c r="BM192" s="205" t="s">
        <v>11531</v>
      </c>
    </row>
    <row r="193" spans="1:65" s="2" customFormat="1" ht="16.5" customHeight="1">
      <c r="A193" s="35"/>
      <c r="B193" s="36"/>
      <c r="C193" s="193" t="s">
        <v>490</v>
      </c>
      <c r="D193" s="193" t="s">
        <v>214</v>
      </c>
      <c r="E193" s="194" t="s">
        <v>11532</v>
      </c>
      <c r="F193" s="195" t="s">
        <v>11533</v>
      </c>
      <c r="G193" s="196" t="s">
        <v>8823</v>
      </c>
      <c r="H193" s="197">
        <v>1</v>
      </c>
      <c r="I193" s="198"/>
      <c r="J193" s="199">
        <f t="shared" si="20"/>
        <v>0</v>
      </c>
      <c r="K193" s="200"/>
      <c r="L193" s="40"/>
      <c r="M193" s="201" t="s">
        <v>1</v>
      </c>
      <c r="N193" s="202" t="s">
        <v>42</v>
      </c>
      <c r="O193" s="72"/>
      <c r="P193" s="203">
        <f t="shared" si="21"/>
        <v>0</v>
      </c>
      <c r="Q193" s="203">
        <v>0</v>
      </c>
      <c r="R193" s="203">
        <f t="shared" si="22"/>
        <v>0</v>
      </c>
      <c r="S193" s="203">
        <v>0</v>
      </c>
      <c r="T193" s="204">
        <f t="shared" si="23"/>
        <v>0</v>
      </c>
      <c r="U193" s="35"/>
      <c r="V193" s="35"/>
      <c r="W193" s="35"/>
      <c r="X193" s="35"/>
      <c r="Y193" s="35"/>
      <c r="Z193" s="35"/>
      <c r="AA193" s="35"/>
      <c r="AB193" s="35"/>
      <c r="AC193" s="35"/>
      <c r="AD193" s="35"/>
      <c r="AE193" s="35"/>
      <c r="AR193" s="205" t="s">
        <v>218</v>
      </c>
      <c r="AT193" s="205" t="s">
        <v>214</v>
      </c>
      <c r="AU193" s="205" t="s">
        <v>226</v>
      </c>
      <c r="AY193" s="18" t="s">
        <v>209</v>
      </c>
      <c r="BE193" s="206">
        <f t="shared" si="24"/>
        <v>0</v>
      </c>
      <c r="BF193" s="206">
        <f t="shared" si="25"/>
        <v>0</v>
      </c>
      <c r="BG193" s="206">
        <f t="shared" si="26"/>
        <v>0</v>
      </c>
      <c r="BH193" s="206">
        <f t="shared" si="27"/>
        <v>0</v>
      </c>
      <c r="BI193" s="206">
        <f t="shared" si="28"/>
        <v>0</v>
      </c>
      <c r="BJ193" s="18" t="s">
        <v>85</v>
      </c>
      <c r="BK193" s="206">
        <f t="shared" si="29"/>
        <v>0</v>
      </c>
      <c r="BL193" s="18" t="s">
        <v>218</v>
      </c>
      <c r="BM193" s="205" t="s">
        <v>11534</v>
      </c>
    </row>
    <row r="194" spans="1:65" s="2" customFormat="1" ht="16.5" customHeight="1">
      <c r="A194" s="35"/>
      <c r="B194" s="36"/>
      <c r="C194" s="193" t="s">
        <v>496</v>
      </c>
      <c r="D194" s="193" t="s">
        <v>214</v>
      </c>
      <c r="E194" s="194" t="s">
        <v>11535</v>
      </c>
      <c r="F194" s="195" t="s">
        <v>11536</v>
      </c>
      <c r="G194" s="196" t="s">
        <v>8823</v>
      </c>
      <c r="H194" s="197">
        <v>1</v>
      </c>
      <c r="I194" s="198"/>
      <c r="J194" s="199">
        <f t="shared" si="20"/>
        <v>0</v>
      </c>
      <c r="K194" s="200"/>
      <c r="L194" s="40"/>
      <c r="M194" s="201" t="s">
        <v>1</v>
      </c>
      <c r="N194" s="202" t="s">
        <v>42</v>
      </c>
      <c r="O194" s="72"/>
      <c r="P194" s="203">
        <f t="shared" si="21"/>
        <v>0</v>
      </c>
      <c r="Q194" s="203">
        <v>0</v>
      </c>
      <c r="R194" s="203">
        <f t="shared" si="22"/>
        <v>0</v>
      </c>
      <c r="S194" s="203">
        <v>0</v>
      </c>
      <c r="T194" s="204">
        <f t="shared" si="23"/>
        <v>0</v>
      </c>
      <c r="U194" s="35"/>
      <c r="V194" s="35"/>
      <c r="W194" s="35"/>
      <c r="X194" s="35"/>
      <c r="Y194" s="35"/>
      <c r="Z194" s="35"/>
      <c r="AA194" s="35"/>
      <c r="AB194" s="35"/>
      <c r="AC194" s="35"/>
      <c r="AD194" s="35"/>
      <c r="AE194" s="35"/>
      <c r="AR194" s="205" t="s">
        <v>218</v>
      </c>
      <c r="AT194" s="205" t="s">
        <v>214</v>
      </c>
      <c r="AU194" s="205" t="s">
        <v>226</v>
      </c>
      <c r="AY194" s="18" t="s">
        <v>209</v>
      </c>
      <c r="BE194" s="206">
        <f t="shared" si="24"/>
        <v>0</v>
      </c>
      <c r="BF194" s="206">
        <f t="shared" si="25"/>
        <v>0</v>
      </c>
      <c r="BG194" s="206">
        <f t="shared" si="26"/>
        <v>0</v>
      </c>
      <c r="BH194" s="206">
        <f t="shared" si="27"/>
        <v>0</v>
      </c>
      <c r="BI194" s="206">
        <f t="shared" si="28"/>
        <v>0</v>
      </c>
      <c r="BJ194" s="18" t="s">
        <v>85</v>
      </c>
      <c r="BK194" s="206">
        <f t="shared" si="29"/>
        <v>0</v>
      </c>
      <c r="BL194" s="18" t="s">
        <v>218</v>
      </c>
      <c r="BM194" s="205" t="s">
        <v>11537</v>
      </c>
    </row>
    <row r="195" spans="1:65" s="2" customFormat="1" ht="16.5" customHeight="1">
      <c r="A195" s="35"/>
      <c r="B195" s="36"/>
      <c r="C195" s="193" t="s">
        <v>496</v>
      </c>
      <c r="D195" s="193" t="s">
        <v>214</v>
      </c>
      <c r="E195" s="194" t="s">
        <v>11538</v>
      </c>
      <c r="F195" s="195" t="s">
        <v>11539</v>
      </c>
      <c r="G195" s="196" t="s">
        <v>344</v>
      </c>
      <c r="H195" s="197">
        <v>1</v>
      </c>
      <c r="I195" s="198"/>
      <c r="J195" s="199">
        <f t="shared" si="20"/>
        <v>0</v>
      </c>
      <c r="K195" s="200"/>
      <c r="L195" s="40"/>
      <c r="M195" s="201" t="s">
        <v>1</v>
      </c>
      <c r="N195" s="202" t="s">
        <v>42</v>
      </c>
      <c r="O195" s="72"/>
      <c r="P195" s="203">
        <f t="shared" si="21"/>
        <v>0</v>
      </c>
      <c r="Q195" s="203">
        <v>0</v>
      </c>
      <c r="R195" s="203">
        <f t="shared" si="22"/>
        <v>0</v>
      </c>
      <c r="S195" s="203">
        <v>0</v>
      </c>
      <c r="T195" s="204">
        <f t="shared" si="23"/>
        <v>0</v>
      </c>
      <c r="U195" s="35"/>
      <c r="V195" s="35"/>
      <c r="W195" s="35"/>
      <c r="X195" s="35"/>
      <c r="Y195" s="35"/>
      <c r="Z195" s="35"/>
      <c r="AA195" s="35"/>
      <c r="AB195" s="35"/>
      <c r="AC195" s="35"/>
      <c r="AD195" s="35"/>
      <c r="AE195" s="35"/>
      <c r="AR195" s="205" t="s">
        <v>218</v>
      </c>
      <c r="AT195" s="205" t="s">
        <v>214</v>
      </c>
      <c r="AU195" s="205" t="s">
        <v>226</v>
      </c>
      <c r="AY195" s="18" t="s">
        <v>209</v>
      </c>
      <c r="BE195" s="206">
        <f t="shared" si="24"/>
        <v>0</v>
      </c>
      <c r="BF195" s="206">
        <f t="shared" si="25"/>
        <v>0</v>
      </c>
      <c r="BG195" s="206">
        <f t="shared" si="26"/>
        <v>0</v>
      </c>
      <c r="BH195" s="206">
        <f t="shared" si="27"/>
        <v>0</v>
      </c>
      <c r="BI195" s="206">
        <f t="shared" si="28"/>
        <v>0</v>
      </c>
      <c r="BJ195" s="18" t="s">
        <v>85</v>
      </c>
      <c r="BK195" s="206">
        <f t="shared" si="29"/>
        <v>0</v>
      </c>
      <c r="BL195" s="18" t="s">
        <v>218</v>
      </c>
      <c r="BM195" s="205" t="s">
        <v>11540</v>
      </c>
    </row>
    <row r="196" spans="1:65" s="2" customFormat="1" ht="16.5" customHeight="1">
      <c r="A196" s="35"/>
      <c r="B196" s="36"/>
      <c r="C196" s="193" t="s">
        <v>500</v>
      </c>
      <c r="D196" s="193" t="s">
        <v>214</v>
      </c>
      <c r="E196" s="194" t="s">
        <v>11541</v>
      </c>
      <c r="F196" s="195" t="s">
        <v>11542</v>
      </c>
      <c r="G196" s="196" t="s">
        <v>392</v>
      </c>
      <c r="H196" s="197">
        <v>1</v>
      </c>
      <c r="I196" s="198"/>
      <c r="J196" s="199">
        <f t="shared" si="20"/>
        <v>0</v>
      </c>
      <c r="K196" s="200"/>
      <c r="L196" s="40"/>
      <c r="M196" s="201" t="s">
        <v>1</v>
      </c>
      <c r="N196" s="202" t="s">
        <v>42</v>
      </c>
      <c r="O196" s="72"/>
      <c r="P196" s="203">
        <f t="shared" si="21"/>
        <v>0</v>
      </c>
      <c r="Q196" s="203">
        <v>0</v>
      </c>
      <c r="R196" s="203">
        <f t="shared" si="22"/>
        <v>0</v>
      </c>
      <c r="S196" s="203">
        <v>0</v>
      </c>
      <c r="T196" s="204">
        <f t="shared" si="23"/>
        <v>0</v>
      </c>
      <c r="U196" s="35"/>
      <c r="V196" s="35"/>
      <c r="W196" s="35"/>
      <c r="X196" s="35"/>
      <c r="Y196" s="35"/>
      <c r="Z196" s="35"/>
      <c r="AA196" s="35"/>
      <c r="AB196" s="35"/>
      <c r="AC196" s="35"/>
      <c r="AD196" s="35"/>
      <c r="AE196" s="35"/>
      <c r="AR196" s="205" t="s">
        <v>218</v>
      </c>
      <c r="AT196" s="205" t="s">
        <v>214</v>
      </c>
      <c r="AU196" s="205" t="s">
        <v>226</v>
      </c>
      <c r="AY196" s="18" t="s">
        <v>209</v>
      </c>
      <c r="BE196" s="206">
        <f t="shared" si="24"/>
        <v>0</v>
      </c>
      <c r="BF196" s="206">
        <f t="shared" si="25"/>
        <v>0</v>
      </c>
      <c r="BG196" s="206">
        <f t="shared" si="26"/>
        <v>0</v>
      </c>
      <c r="BH196" s="206">
        <f t="shared" si="27"/>
        <v>0</v>
      </c>
      <c r="BI196" s="206">
        <f t="shared" si="28"/>
        <v>0</v>
      </c>
      <c r="BJ196" s="18" t="s">
        <v>85</v>
      </c>
      <c r="BK196" s="206">
        <f t="shared" si="29"/>
        <v>0</v>
      </c>
      <c r="BL196" s="18" t="s">
        <v>218</v>
      </c>
      <c r="BM196" s="205" t="s">
        <v>11543</v>
      </c>
    </row>
    <row r="197" spans="1:65" s="2" customFormat="1" ht="21.75" customHeight="1">
      <c r="A197" s="35"/>
      <c r="B197" s="36"/>
      <c r="C197" s="193" t="s">
        <v>504</v>
      </c>
      <c r="D197" s="193" t="s">
        <v>214</v>
      </c>
      <c r="E197" s="194" t="s">
        <v>11544</v>
      </c>
      <c r="F197" s="195" t="s">
        <v>11315</v>
      </c>
      <c r="G197" s="196" t="s">
        <v>392</v>
      </c>
      <c r="H197" s="197">
        <v>1</v>
      </c>
      <c r="I197" s="198"/>
      <c r="J197" s="199">
        <f t="shared" si="20"/>
        <v>0</v>
      </c>
      <c r="K197" s="200"/>
      <c r="L197" s="40"/>
      <c r="M197" s="201" t="s">
        <v>1</v>
      </c>
      <c r="N197" s="202" t="s">
        <v>42</v>
      </c>
      <c r="O197" s="72"/>
      <c r="P197" s="203">
        <f t="shared" si="21"/>
        <v>0</v>
      </c>
      <c r="Q197" s="203">
        <v>0</v>
      </c>
      <c r="R197" s="203">
        <f t="shared" si="22"/>
        <v>0</v>
      </c>
      <c r="S197" s="203">
        <v>0</v>
      </c>
      <c r="T197" s="204">
        <f t="shared" si="23"/>
        <v>0</v>
      </c>
      <c r="U197" s="35"/>
      <c r="V197" s="35"/>
      <c r="W197" s="35"/>
      <c r="X197" s="35"/>
      <c r="Y197" s="35"/>
      <c r="Z197" s="35"/>
      <c r="AA197" s="35"/>
      <c r="AB197" s="35"/>
      <c r="AC197" s="35"/>
      <c r="AD197" s="35"/>
      <c r="AE197" s="35"/>
      <c r="AR197" s="205" t="s">
        <v>218</v>
      </c>
      <c r="AT197" s="205" t="s">
        <v>214</v>
      </c>
      <c r="AU197" s="205" t="s">
        <v>226</v>
      </c>
      <c r="AY197" s="18" t="s">
        <v>209</v>
      </c>
      <c r="BE197" s="206">
        <f t="shared" si="24"/>
        <v>0</v>
      </c>
      <c r="BF197" s="206">
        <f t="shared" si="25"/>
        <v>0</v>
      </c>
      <c r="BG197" s="206">
        <f t="shared" si="26"/>
        <v>0</v>
      </c>
      <c r="BH197" s="206">
        <f t="shared" si="27"/>
        <v>0</v>
      </c>
      <c r="BI197" s="206">
        <f t="shared" si="28"/>
        <v>0</v>
      </c>
      <c r="BJ197" s="18" t="s">
        <v>85</v>
      </c>
      <c r="BK197" s="206">
        <f t="shared" si="29"/>
        <v>0</v>
      </c>
      <c r="BL197" s="18" t="s">
        <v>218</v>
      </c>
      <c r="BM197" s="205" t="s">
        <v>11545</v>
      </c>
    </row>
    <row r="198" spans="1:65" s="2" customFormat="1" ht="21.75" customHeight="1">
      <c r="A198" s="35"/>
      <c r="B198" s="36"/>
      <c r="C198" s="193" t="s">
        <v>504</v>
      </c>
      <c r="D198" s="193" t="s">
        <v>214</v>
      </c>
      <c r="E198" s="194" t="s">
        <v>11546</v>
      </c>
      <c r="F198" s="195" t="s">
        <v>11547</v>
      </c>
      <c r="G198" s="196" t="s">
        <v>392</v>
      </c>
      <c r="H198" s="197">
        <v>1</v>
      </c>
      <c r="I198" s="198"/>
      <c r="J198" s="199">
        <f t="shared" si="20"/>
        <v>0</v>
      </c>
      <c r="K198" s="200"/>
      <c r="L198" s="40"/>
      <c r="M198" s="201" t="s">
        <v>1</v>
      </c>
      <c r="N198" s="202" t="s">
        <v>42</v>
      </c>
      <c r="O198" s="72"/>
      <c r="P198" s="203">
        <f t="shared" si="21"/>
        <v>0</v>
      </c>
      <c r="Q198" s="203">
        <v>0</v>
      </c>
      <c r="R198" s="203">
        <f t="shared" si="22"/>
        <v>0</v>
      </c>
      <c r="S198" s="203">
        <v>0</v>
      </c>
      <c r="T198" s="204">
        <f t="shared" si="23"/>
        <v>0</v>
      </c>
      <c r="U198" s="35"/>
      <c r="V198" s="35"/>
      <c r="W198" s="35"/>
      <c r="X198" s="35"/>
      <c r="Y198" s="35"/>
      <c r="Z198" s="35"/>
      <c r="AA198" s="35"/>
      <c r="AB198" s="35"/>
      <c r="AC198" s="35"/>
      <c r="AD198" s="35"/>
      <c r="AE198" s="35"/>
      <c r="AR198" s="205" t="s">
        <v>218</v>
      </c>
      <c r="AT198" s="205" t="s">
        <v>214</v>
      </c>
      <c r="AU198" s="205" t="s">
        <v>226</v>
      </c>
      <c r="AY198" s="18" t="s">
        <v>209</v>
      </c>
      <c r="BE198" s="206">
        <f t="shared" si="24"/>
        <v>0</v>
      </c>
      <c r="BF198" s="206">
        <f t="shared" si="25"/>
        <v>0</v>
      </c>
      <c r="BG198" s="206">
        <f t="shared" si="26"/>
        <v>0</v>
      </c>
      <c r="BH198" s="206">
        <f t="shared" si="27"/>
        <v>0</v>
      </c>
      <c r="BI198" s="206">
        <f t="shared" si="28"/>
        <v>0</v>
      </c>
      <c r="BJ198" s="18" t="s">
        <v>85</v>
      </c>
      <c r="BK198" s="206">
        <f t="shared" si="29"/>
        <v>0</v>
      </c>
      <c r="BL198" s="18" t="s">
        <v>218</v>
      </c>
      <c r="BM198" s="205" t="s">
        <v>11548</v>
      </c>
    </row>
    <row r="199" spans="1:65" s="2" customFormat="1" ht="24.2" customHeight="1">
      <c r="A199" s="35"/>
      <c r="B199" s="36"/>
      <c r="C199" s="193" t="s">
        <v>510</v>
      </c>
      <c r="D199" s="193" t="s">
        <v>214</v>
      </c>
      <c r="E199" s="194" t="s">
        <v>11549</v>
      </c>
      <c r="F199" s="195" t="s">
        <v>11550</v>
      </c>
      <c r="G199" s="196" t="s">
        <v>392</v>
      </c>
      <c r="H199" s="197">
        <v>1</v>
      </c>
      <c r="I199" s="198"/>
      <c r="J199" s="199">
        <f t="shared" si="20"/>
        <v>0</v>
      </c>
      <c r="K199" s="200"/>
      <c r="L199" s="40"/>
      <c r="M199" s="201" t="s">
        <v>1</v>
      </c>
      <c r="N199" s="202" t="s">
        <v>42</v>
      </c>
      <c r="O199" s="72"/>
      <c r="P199" s="203">
        <f t="shared" si="21"/>
        <v>0</v>
      </c>
      <c r="Q199" s="203">
        <v>0</v>
      </c>
      <c r="R199" s="203">
        <f t="shared" si="22"/>
        <v>0</v>
      </c>
      <c r="S199" s="203">
        <v>0</v>
      </c>
      <c r="T199" s="204">
        <f t="shared" si="23"/>
        <v>0</v>
      </c>
      <c r="U199" s="35"/>
      <c r="V199" s="35"/>
      <c r="W199" s="35"/>
      <c r="X199" s="35"/>
      <c r="Y199" s="35"/>
      <c r="Z199" s="35"/>
      <c r="AA199" s="35"/>
      <c r="AB199" s="35"/>
      <c r="AC199" s="35"/>
      <c r="AD199" s="35"/>
      <c r="AE199" s="35"/>
      <c r="AR199" s="205" t="s">
        <v>218</v>
      </c>
      <c r="AT199" s="205" t="s">
        <v>214</v>
      </c>
      <c r="AU199" s="205" t="s">
        <v>226</v>
      </c>
      <c r="AY199" s="18" t="s">
        <v>209</v>
      </c>
      <c r="BE199" s="206">
        <f t="shared" si="24"/>
        <v>0</v>
      </c>
      <c r="BF199" s="206">
        <f t="shared" si="25"/>
        <v>0</v>
      </c>
      <c r="BG199" s="206">
        <f t="shared" si="26"/>
        <v>0</v>
      </c>
      <c r="BH199" s="206">
        <f t="shared" si="27"/>
        <v>0</v>
      </c>
      <c r="BI199" s="206">
        <f t="shared" si="28"/>
        <v>0</v>
      </c>
      <c r="BJ199" s="18" t="s">
        <v>85</v>
      </c>
      <c r="BK199" s="206">
        <f t="shared" si="29"/>
        <v>0</v>
      </c>
      <c r="BL199" s="18" t="s">
        <v>218</v>
      </c>
      <c r="BM199" s="205" t="s">
        <v>11551</v>
      </c>
    </row>
    <row r="200" spans="1:65" s="2" customFormat="1" ht="16.5" customHeight="1">
      <c r="A200" s="35"/>
      <c r="B200" s="36"/>
      <c r="C200" s="193" t="s">
        <v>514</v>
      </c>
      <c r="D200" s="193" t="s">
        <v>214</v>
      </c>
      <c r="E200" s="194" t="s">
        <v>9905</v>
      </c>
      <c r="F200" s="195" t="s">
        <v>9906</v>
      </c>
      <c r="G200" s="196" t="s">
        <v>344</v>
      </c>
      <c r="H200" s="197">
        <v>70</v>
      </c>
      <c r="I200" s="198"/>
      <c r="J200" s="199">
        <f t="shared" si="20"/>
        <v>0</v>
      </c>
      <c r="K200" s="200"/>
      <c r="L200" s="40"/>
      <c r="M200" s="201" t="s">
        <v>1</v>
      </c>
      <c r="N200" s="202" t="s">
        <v>42</v>
      </c>
      <c r="O200" s="72"/>
      <c r="P200" s="203">
        <f t="shared" si="21"/>
        <v>0</v>
      </c>
      <c r="Q200" s="203">
        <v>0</v>
      </c>
      <c r="R200" s="203">
        <f t="shared" si="22"/>
        <v>0</v>
      </c>
      <c r="S200" s="203">
        <v>0</v>
      </c>
      <c r="T200" s="204">
        <f t="shared" si="23"/>
        <v>0</v>
      </c>
      <c r="U200" s="35"/>
      <c r="V200" s="35"/>
      <c r="W200" s="35"/>
      <c r="X200" s="35"/>
      <c r="Y200" s="35"/>
      <c r="Z200" s="35"/>
      <c r="AA200" s="35"/>
      <c r="AB200" s="35"/>
      <c r="AC200" s="35"/>
      <c r="AD200" s="35"/>
      <c r="AE200" s="35"/>
      <c r="AR200" s="205" t="s">
        <v>218</v>
      </c>
      <c r="AT200" s="205" t="s">
        <v>214</v>
      </c>
      <c r="AU200" s="205" t="s">
        <v>226</v>
      </c>
      <c r="AY200" s="18" t="s">
        <v>209</v>
      </c>
      <c r="BE200" s="206">
        <f t="shared" si="24"/>
        <v>0</v>
      </c>
      <c r="BF200" s="206">
        <f t="shared" si="25"/>
        <v>0</v>
      </c>
      <c r="BG200" s="206">
        <f t="shared" si="26"/>
        <v>0</v>
      </c>
      <c r="BH200" s="206">
        <f t="shared" si="27"/>
        <v>0</v>
      </c>
      <c r="BI200" s="206">
        <f t="shared" si="28"/>
        <v>0</v>
      </c>
      <c r="BJ200" s="18" t="s">
        <v>85</v>
      </c>
      <c r="BK200" s="206">
        <f t="shared" si="29"/>
        <v>0</v>
      </c>
      <c r="BL200" s="18" t="s">
        <v>218</v>
      </c>
      <c r="BM200" s="205" t="s">
        <v>11552</v>
      </c>
    </row>
    <row r="201" spans="1:65" s="2" customFormat="1" ht="16.5" customHeight="1">
      <c r="A201" s="35"/>
      <c r="B201" s="36"/>
      <c r="C201" s="193" t="s">
        <v>514</v>
      </c>
      <c r="D201" s="193" t="s">
        <v>214</v>
      </c>
      <c r="E201" s="194" t="s">
        <v>11324</v>
      </c>
      <c r="F201" s="195" t="s">
        <v>11325</v>
      </c>
      <c r="G201" s="196" t="s">
        <v>344</v>
      </c>
      <c r="H201" s="197">
        <v>250</v>
      </c>
      <c r="I201" s="198"/>
      <c r="J201" s="199">
        <f t="shared" si="20"/>
        <v>0</v>
      </c>
      <c r="K201" s="200"/>
      <c r="L201" s="40"/>
      <c r="M201" s="201" t="s">
        <v>1</v>
      </c>
      <c r="N201" s="202" t="s">
        <v>42</v>
      </c>
      <c r="O201" s="72"/>
      <c r="P201" s="203">
        <f t="shared" si="21"/>
        <v>0</v>
      </c>
      <c r="Q201" s="203">
        <v>0</v>
      </c>
      <c r="R201" s="203">
        <f t="shared" si="22"/>
        <v>0</v>
      </c>
      <c r="S201" s="203">
        <v>0</v>
      </c>
      <c r="T201" s="204">
        <f t="shared" si="23"/>
        <v>0</v>
      </c>
      <c r="U201" s="35"/>
      <c r="V201" s="35"/>
      <c r="W201" s="35"/>
      <c r="X201" s="35"/>
      <c r="Y201" s="35"/>
      <c r="Z201" s="35"/>
      <c r="AA201" s="35"/>
      <c r="AB201" s="35"/>
      <c r="AC201" s="35"/>
      <c r="AD201" s="35"/>
      <c r="AE201" s="35"/>
      <c r="AR201" s="205" t="s">
        <v>218</v>
      </c>
      <c r="AT201" s="205" t="s">
        <v>214</v>
      </c>
      <c r="AU201" s="205" t="s">
        <v>226</v>
      </c>
      <c r="AY201" s="18" t="s">
        <v>209</v>
      </c>
      <c r="BE201" s="206">
        <f t="shared" si="24"/>
        <v>0</v>
      </c>
      <c r="BF201" s="206">
        <f t="shared" si="25"/>
        <v>0</v>
      </c>
      <c r="BG201" s="206">
        <f t="shared" si="26"/>
        <v>0</v>
      </c>
      <c r="BH201" s="206">
        <f t="shared" si="27"/>
        <v>0</v>
      </c>
      <c r="BI201" s="206">
        <f t="shared" si="28"/>
        <v>0</v>
      </c>
      <c r="BJ201" s="18" t="s">
        <v>85</v>
      </c>
      <c r="BK201" s="206">
        <f t="shared" si="29"/>
        <v>0</v>
      </c>
      <c r="BL201" s="18" t="s">
        <v>218</v>
      </c>
      <c r="BM201" s="205" t="s">
        <v>11553</v>
      </c>
    </row>
    <row r="202" spans="1:65" s="2" customFormat="1" ht="16.5" customHeight="1">
      <c r="A202" s="35"/>
      <c r="B202" s="36"/>
      <c r="C202" s="193" t="s">
        <v>518</v>
      </c>
      <c r="D202" s="193" t="s">
        <v>214</v>
      </c>
      <c r="E202" s="194" t="s">
        <v>11327</v>
      </c>
      <c r="F202" s="195" t="s">
        <v>9915</v>
      </c>
      <c r="G202" s="196" t="s">
        <v>344</v>
      </c>
      <c r="H202" s="197">
        <v>80</v>
      </c>
      <c r="I202" s="198"/>
      <c r="J202" s="199">
        <f t="shared" si="20"/>
        <v>0</v>
      </c>
      <c r="K202" s="200"/>
      <c r="L202" s="40"/>
      <c r="M202" s="201" t="s">
        <v>1</v>
      </c>
      <c r="N202" s="202" t="s">
        <v>42</v>
      </c>
      <c r="O202" s="72"/>
      <c r="P202" s="203">
        <f t="shared" si="21"/>
        <v>0</v>
      </c>
      <c r="Q202" s="203">
        <v>0</v>
      </c>
      <c r="R202" s="203">
        <f t="shared" si="22"/>
        <v>0</v>
      </c>
      <c r="S202" s="203">
        <v>0</v>
      </c>
      <c r="T202" s="204">
        <f t="shared" si="23"/>
        <v>0</v>
      </c>
      <c r="U202" s="35"/>
      <c r="V202" s="35"/>
      <c r="W202" s="35"/>
      <c r="X202" s="35"/>
      <c r="Y202" s="35"/>
      <c r="Z202" s="35"/>
      <c r="AA202" s="35"/>
      <c r="AB202" s="35"/>
      <c r="AC202" s="35"/>
      <c r="AD202" s="35"/>
      <c r="AE202" s="35"/>
      <c r="AR202" s="205" t="s">
        <v>218</v>
      </c>
      <c r="AT202" s="205" t="s">
        <v>214</v>
      </c>
      <c r="AU202" s="205" t="s">
        <v>226</v>
      </c>
      <c r="AY202" s="18" t="s">
        <v>209</v>
      </c>
      <c r="BE202" s="206">
        <f t="shared" si="24"/>
        <v>0</v>
      </c>
      <c r="BF202" s="206">
        <f t="shared" si="25"/>
        <v>0</v>
      </c>
      <c r="BG202" s="206">
        <f t="shared" si="26"/>
        <v>0</v>
      </c>
      <c r="BH202" s="206">
        <f t="shared" si="27"/>
        <v>0</v>
      </c>
      <c r="BI202" s="206">
        <f t="shared" si="28"/>
        <v>0</v>
      </c>
      <c r="BJ202" s="18" t="s">
        <v>85</v>
      </c>
      <c r="BK202" s="206">
        <f t="shared" si="29"/>
        <v>0</v>
      </c>
      <c r="BL202" s="18" t="s">
        <v>218</v>
      </c>
      <c r="BM202" s="205" t="s">
        <v>11554</v>
      </c>
    </row>
    <row r="203" spans="1:65" s="2" customFormat="1" ht="24.2" customHeight="1">
      <c r="A203" s="35"/>
      <c r="B203" s="36"/>
      <c r="C203" s="193" t="s">
        <v>524</v>
      </c>
      <c r="D203" s="193" t="s">
        <v>214</v>
      </c>
      <c r="E203" s="194" t="s">
        <v>11555</v>
      </c>
      <c r="F203" s="195" t="s">
        <v>11556</v>
      </c>
      <c r="G203" s="196" t="s">
        <v>8823</v>
      </c>
      <c r="H203" s="197">
        <v>1</v>
      </c>
      <c r="I203" s="198"/>
      <c r="J203" s="199">
        <f t="shared" si="20"/>
        <v>0</v>
      </c>
      <c r="K203" s="200"/>
      <c r="L203" s="40"/>
      <c r="M203" s="201" t="s">
        <v>1</v>
      </c>
      <c r="N203" s="202" t="s">
        <v>42</v>
      </c>
      <c r="O203" s="72"/>
      <c r="P203" s="203">
        <f t="shared" si="21"/>
        <v>0</v>
      </c>
      <c r="Q203" s="203">
        <v>0</v>
      </c>
      <c r="R203" s="203">
        <f t="shared" si="22"/>
        <v>0</v>
      </c>
      <c r="S203" s="203">
        <v>0</v>
      </c>
      <c r="T203" s="204">
        <f t="shared" si="23"/>
        <v>0</v>
      </c>
      <c r="U203" s="35"/>
      <c r="V203" s="35"/>
      <c r="W203" s="35"/>
      <c r="X203" s="35"/>
      <c r="Y203" s="35"/>
      <c r="Z203" s="35"/>
      <c r="AA203" s="35"/>
      <c r="AB203" s="35"/>
      <c r="AC203" s="35"/>
      <c r="AD203" s="35"/>
      <c r="AE203" s="35"/>
      <c r="AR203" s="205" t="s">
        <v>218</v>
      </c>
      <c r="AT203" s="205" t="s">
        <v>214</v>
      </c>
      <c r="AU203" s="205" t="s">
        <v>226</v>
      </c>
      <c r="AY203" s="18" t="s">
        <v>209</v>
      </c>
      <c r="BE203" s="206">
        <f t="shared" si="24"/>
        <v>0</v>
      </c>
      <c r="BF203" s="206">
        <f t="shared" si="25"/>
        <v>0</v>
      </c>
      <c r="BG203" s="206">
        <f t="shared" si="26"/>
        <v>0</v>
      </c>
      <c r="BH203" s="206">
        <f t="shared" si="27"/>
        <v>0</v>
      </c>
      <c r="BI203" s="206">
        <f t="shared" si="28"/>
        <v>0</v>
      </c>
      <c r="BJ203" s="18" t="s">
        <v>85</v>
      </c>
      <c r="BK203" s="206">
        <f t="shared" si="29"/>
        <v>0</v>
      </c>
      <c r="BL203" s="18" t="s">
        <v>218</v>
      </c>
      <c r="BM203" s="205" t="s">
        <v>11557</v>
      </c>
    </row>
    <row r="204" spans="1:65" s="2" customFormat="1" ht="16.5" customHeight="1">
      <c r="A204" s="35"/>
      <c r="B204" s="36"/>
      <c r="C204" s="193" t="s">
        <v>530</v>
      </c>
      <c r="D204" s="193" t="s">
        <v>214</v>
      </c>
      <c r="E204" s="194" t="s">
        <v>9984</v>
      </c>
      <c r="F204" s="195" t="s">
        <v>8537</v>
      </c>
      <c r="G204" s="196" t="s">
        <v>344</v>
      </c>
      <c r="H204" s="197">
        <v>400</v>
      </c>
      <c r="I204" s="198"/>
      <c r="J204" s="199">
        <f t="shared" si="20"/>
        <v>0</v>
      </c>
      <c r="K204" s="200"/>
      <c r="L204" s="40"/>
      <c r="M204" s="207" t="s">
        <v>1</v>
      </c>
      <c r="N204" s="208" t="s">
        <v>42</v>
      </c>
      <c r="O204" s="209"/>
      <c r="P204" s="210">
        <f t="shared" si="21"/>
        <v>0</v>
      </c>
      <c r="Q204" s="210">
        <v>0</v>
      </c>
      <c r="R204" s="210">
        <f t="shared" si="22"/>
        <v>0</v>
      </c>
      <c r="S204" s="210">
        <v>0</v>
      </c>
      <c r="T204" s="211">
        <f t="shared" si="23"/>
        <v>0</v>
      </c>
      <c r="U204" s="35"/>
      <c r="V204" s="35"/>
      <c r="W204" s="35"/>
      <c r="X204" s="35"/>
      <c r="Y204" s="35"/>
      <c r="Z204" s="35"/>
      <c r="AA204" s="35"/>
      <c r="AB204" s="35"/>
      <c r="AC204" s="35"/>
      <c r="AD204" s="35"/>
      <c r="AE204" s="35"/>
      <c r="AR204" s="205" t="s">
        <v>218</v>
      </c>
      <c r="AT204" s="205" t="s">
        <v>214</v>
      </c>
      <c r="AU204" s="205" t="s">
        <v>226</v>
      </c>
      <c r="AY204" s="18" t="s">
        <v>209</v>
      </c>
      <c r="BE204" s="206">
        <f t="shared" si="24"/>
        <v>0</v>
      </c>
      <c r="BF204" s="206">
        <f t="shared" si="25"/>
        <v>0</v>
      </c>
      <c r="BG204" s="206">
        <f t="shared" si="26"/>
        <v>0</v>
      </c>
      <c r="BH204" s="206">
        <f t="shared" si="27"/>
        <v>0</v>
      </c>
      <c r="BI204" s="206">
        <f t="shared" si="28"/>
        <v>0</v>
      </c>
      <c r="BJ204" s="18" t="s">
        <v>85</v>
      </c>
      <c r="BK204" s="206">
        <f t="shared" si="29"/>
        <v>0</v>
      </c>
      <c r="BL204" s="18" t="s">
        <v>218</v>
      </c>
      <c r="BM204" s="205" t="s">
        <v>11558</v>
      </c>
    </row>
    <row r="205" spans="1:65" s="2" customFormat="1" ht="6.95" customHeight="1">
      <c r="A205" s="35"/>
      <c r="B205" s="55"/>
      <c r="C205" s="56"/>
      <c r="D205" s="56"/>
      <c r="E205" s="56"/>
      <c r="F205" s="56"/>
      <c r="G205" s="56"/>
      <c r="H205" s="56"/>
      <c r="I205" s="56"/>
      <c r="J205" s="56"/>
      <c r="K205" s="56"/>
      <c r="L205" s="40"/>
      <c r="M205" s="35"/>
      <c r="O205" s="35"/>
      <c r="P205" s="35"/>
      <c r="Q205" s="35"/>
      <c r="R205" s="35"/>
      <c r="S205" s="35"/>
      <c r="T205" s="35"/>
      <c r="U205" s="35"/>
      <c r="V205" s="35"/>
      <c r="W205" s="35"/>
      <c r="X205" s="35"/>
      <c r="Y205" s="35"/>
      <c r="Z205" s="35"/>
      <c r="AA205" s="35"/>
      <c r="AB205" s="35"/>
      <c r="AC205" s="35"/>
      <c r="AD205" s="35"/>
      <c r="AE205" s="35"/>
    </row>
  </sheetData>
  <sheetProtection algorithmName="SHA-512" hashValue="eqpg3/w9ZmPVA6bJWbpYI0fkLCuZgnT38JjSX9U9oNZ4SGLi+qqv74RDbeEE8GWlcrRDoSkEuHzjzbnYg+tmCQ==" saltValue="xn8yEASaadClgL2QmFaqhO1VJXcNWbTnlQp0zyOw9GcjWL3ECqepCzq9Xnx60Uj/HFYLGFLcbkHDIRfuMJ0ydA==" spinCount="100000" sheet="1" objects="1" scenarios="1" formatColumns="0" formatRows="0" autoFilter="0"/>
  <autoFilter ref="C120:K204"/>
  <mergeCells count="9">
    <mergeCell ref="E87:H87"/>
    <mergeCell ref="E111:H111"/>
    <mergeCell ref="E113:H11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sheetPr>
    <pageSetUpPr fitToPage="1"/>
  </sheetPr>
  <dimension ref="A2:BM59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136</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11559</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ROUND(J157,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ROUND((SUM(BE157:BE589)),  2)</f>
        <v>0</v>
      </c>
      <c r="G33" s="35"/>
      <c r="H33" s="35"/>
      <c r="I33" s="131">
        <v>0.21</v>
      </c>
      <c r="J33" s="130">
        <f>ROUND(((SUM(BE157:BE589))*I33),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ROUND((SUM(BF157:BF589)),  2)</f>
        <v>0</v>
      </c>
      <c r="G34" s="35"/>
      <c r="H34" s="35"/>
      <c r="I34" s="131">
        <v>0.15</v>
      </c>
      <c r="J34" s="130">
        <f>ROUND(((SUM(BF157:BF589))*I34),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ROUND((SUM(BG157:BG589)),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ROUND((SUM(BH157:BH589)),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ROUND((SUM(BI157:BI589)),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D.1.4.7 - Vytápění</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J157</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11560</v>
      </c>
      <c r="E97" s="157"/>
      <c r="F97" s="157"/>
      <c r="G97" s="157"/>
      <c r="H97" s="157"/>
      <c r="I97" s="157"/>
      <c r="J97" s="158">
        <f>J158</f>
        <v>0</v>
      </c>
      <c r="K97" s="155"/>
      <c r="L97" s="159"/>
    </row>
    <row r="98" spans="2:12" s="10" customFormat="1" ht="19.899999999999999" customHeight="1">
      <c r="B98" s="160"/>
      <c r="C98" s="105"/>
      <c r="D98" s="161" t="s">
        <v>11561</v>
      </c>
      <c r="E98" s="162"/>
      <c r="F98" s="162"/>
      <c r="G98" s="162"/>
      <c r="H98" s="162"/>
      <c r="I98" s="162"/>
      <c r="J98" s="163">
        <f>J159</f>
        <v>0</v>
      </c>
      <c r="K98" s="105"/>
      <c r="L98" s="164"/>
    </row>
    <row r="99" spans="2:12" s="10" customFormat="1" ht="19.899999999999999" customHeight="1">
      <c r="B99" s="160"/>
      <c r="C99" s="105"/>
      <c r="D99" s="161" t="s">
        <v>11562</v>
      </c>
      <c r="E99" s="162"/>
      <c r="F99" s="162"/>
      <c r="G99" s="162"/>
      <c r="H99" s="162"/>
      <c r="I99" s="162"/>
      <c r="J99" s="163">
        <f>J180</f>
        <v>0</v>
      </c>
      <c r="K99" s="105"/>
      <c r="L99" s="164"/>
    </row>
    <row r="100" spans="2:12" s="9" customFormat="1" ht="24.95" customHeight="1">
      <c r="B100" s="154"/>
      <c r="C100" s="155"/>
      <c r="D100" s="156" t="s">
        <v>11563</v>
      </c>
      <c r="E100" s="157"/>
      <c r="F100" s="157"/>
      <c r="G100" s="157"/>
      <c r="H100" s="157"/>
      <c r="I100" s="157"/>
      <c r="J100" s="158">
        <f>J212</f>
        <v>0</v>
      </c>
      <c r="K100" s="155"/>
      <c r="L100" s="159"/>
    </row>
    <row r="101" spans="2:12" s="10" customFormat="1" ht="19.899999999999999" customHeight="1">
      <c r="B101" s="160"/>
      <c r="C101" s="105"/>
      <c r="D101" s="161" t="s">
        <v>11564</v>
      </c>
      <c r="E101" s="162"/>
      <c r="F101" s="162"/>
      <c r="G101" s="162"/>
      <c r="H101" s="162"/>
      <c r="I101" s="162"/>
      <c r="J101" s="163">
        <f>J213</f>
        <v>0</v>
      </c>
      <c r="K101" s="105"/>
      <c r="L101" s="164"/>
    </row>
    <row r="102" spans="2:12" s="10" customFormat="1" ht="19.899999999999999" customHeight="1">
      <c r="B102" s="160"/>
      <c r="C102" s="105"/>
      <c r="D102" s="161" t="s">
        <v>11565</v>
      </c>
      <c r="E102" s="162"/>
      <c r="F102" s="162"/>
      <c r="G102" s="162"/>
      <c r="H102" s="162"/>
      <c r="I102" s="162"/>
      <c r="J102" s="163">
        <f>J234</f>
        <v>0</v>
      </c>
      <c r="K102" s="105"/>
      <c r="L102" s="164"/>
    </row>
    <row r="103" spans="2:12" s="10" customFormat="1" ht="19.899999999999999" customHeight="1">
      <c r="B103" s="160"/>
      <c r="C103" s="105"/>
      <c r="D103" s="161" t="s">
        <v>11566</v>
      </c>
      <c r="E103" s="162"/>
      <c r="F103" s="162"/>
      <c r="G103" s="162"/>
      <c r="H103" s="162"/>
      <c r="I103" s="162"/>
      <c r="J103" s="163">
        <f>J237</f>
        <v>0</v>
      </c>
      <c r="K103" s="105"/>
      <c r="L103" s="164"/>
    </row>
    <row r="104" spans="2:12" s="9" customFormat="1" ht="24.95" customHeight="1">
      <c r="B104" s="154"/>
      <c r="C104" s="155"/>
      <c r="D104" s="156" t="s">
        <v>11567</v>
      </c>
      <c r="E104" s="157"/>
      <c r="F104" s="157"/>
      <c r="G104" s="157"/>
      <c r="H104" s="157"/>
      <c r="I104" s="157"/>
      <c r="J104" s="158">
        <f>J314</f>
        <v>0</v>
      </c>
      <c r="K104" s="155"/>
      <c r="L104" s="159"/>
    </row>
    <row r="105" spans="2:12" s="10" customFormat="1" ht="19.899999999999999" customHeight="1">
      <c r="B105" s="160"/>
      <c r="C105" s="105"/>
      <c r="D105" s="161" t="s">
        <v>11568</v>
      </c>
      <c r="E105" s="162"/>
      <c r="F105" s="162"/>
      <c r="G105" s="162"/>
      <c r="H105" s="162"/>
      <c r="I105" s="162"/>
      <c r="J105" s="163">
        <f>J326</f>
        <v>0</v>
      </c>
      <c r="K105" s="105"/>
      <c r="L105" s="164"/>
    </row>
    <row r="106" spans="2:12" s="10" customFormat="1" ht="19.899999999999999" customHeight="1">
      <c r="B106" s="160"/>
      <c r="C106" s="105"/>
      <c r="D106" s="161" t="s">
        <v>11569</v>
      </c>
      <c r="E106" s="162"/>
      <c r="F106" s="162"/>
      <c r="G106" s="162"/>
      <c r="H106" s="162"/>
      <c r="I106" s="162"/>
      <c r="J106" s="163">
        <f>J329</f>
        <v>0</v>
      </c>
      <c r="K106" s="105"/>
      <c r="L106" s="164"/>
    </row>
    <row r="107" spans="2:12" s="10" customFormat="1" ht="19.899999999999999" customHeight="1">
      <c r="B107" s="160"/>
      <c r="C107" s="105"/>
      <c r="D107" s="161" t="s">
        <v>11570</v>
      </c>
      <c r="E107" s="162"/>
      <c r="F107" s="162"/>
      <c r="G107" s="162"/>
      <c r="H107" s="162"/>
      <c r="I107" s="162"/>
      <c r="J107" s="163">
        <f>J331</f>
        <v>0</v>
      </c>
      <c r="K107" s="105"/>
      <c r="L107" s="164"/>
    </row>
    <row r="108" spans="2:12" s="10" customFormat="1" ht="19.899999999999999" customHeight="1">
      <c r="B108" s="160"/>
      <c r="C108" s="105"/>
      <c r="D108" s="161" t="s">
        <v>11571</v>
      </c>
      <c r="E108" s="162"/>
      <c r="F108" s="162"/>
      <c r="G108" s="162"/>
      <c r="H108" s="162"/>
      <c r="I108" s="162"/>
      <c r="J108" s="163">
        <f>J333</f>
        <v>0</v>
      </c>
      <c r="K108" s="105"/>
      <c r="L108" s="164"/>
    </row>
    <row r="109" spans="2:12" s="10" customFormat="1" ht="19.899999999999999" customHeight="1">
      <c r="B109" s="160"/>
      <c r="C109" s="105"/>
      <c r="D109" s="161" t="s">
        <v>11572</v>
      </c>
      <c r="E109" s="162"/>
      <c r="F109" s="162"/>
      <c r="G109" s="162"/>
      <c r="H109" s="162"/>
      <c r="I109" s="162"/>
      <c r="J109" s="163">
        <f>J341</f>
        <v>0</v>
      </c>
      <c r="K109" s="105"/>
      <c r="L109" s="164"/>
    </row>
    <row r="110" spans="2:12" s="10" customFormat="1" ht="19.899999999999999" customHeight="1">
      <c r="B110" s="160"/>
      <c r="C110" s="105"/>
      <c r="D110" s="161" t="s">
        <v>11573</v>
      </c>
      <c r="E110" s="162"/>
      <c r="F110" s="162"/>
      <c r="G110" s="162"/>
      <c r="H110" s="162"/>
      <c r="I110" s="162"/>
      <c r="J110" s="163">
        <f>J346</f>
        <v>0</v>
      </c>
      <c r="K110" s="105"/>
      <c r="L110" s="164"/>
    </row>
    <row r="111" spans="2:12" s="10" customFormat="1" ht="19.899999999999999" customHeight="1">
      <c r="B111" s="160"/>
      <c r="C111" s="105"/>
      <c r="D111" s="161" t="s">
        <v>11574</v>
      </c>
      <c r="E111" s="162"/>
      <c r="F111" s="162"/>
      <c r="G111" s="162"/>
      <c r="H111" s="162"/>
      <c r="I111" s="162"/>
      <c r="J111" s="163">
        <f>J351</f>
        <v>0</v>
      </c>
      <c r="K111" s="105"/>
      <c r="L111" s="164"/>
    </row>
    <row r="112" spans="2:12" s="10" customFormat="1" ht="19.899999999999999" customHeight="1">
      <c r="B112" s="160"/>
      <c r="C112" s="105"/>
      <c r="D112" s="161" t="s">
        <v>11575</v>
      </c>
      <c r="E112" s="162"/>
      <c r="F112" s="162"/>
      <c r="G112" s="162"/>
      <c r="H112" s="162"/>
      <c r="I112" s="162"/>
      <c r="J112" s="163">
        <f>J356</f>
        <v>0</v>
      </c>
      <c r="K112" s="105"/>
      <c r="L112" s="164"/>
    </row>
    <row r="113" spans="2:12" s="10" customFormat="1" ht="19.899999999999999" customHeight="1">
      <c r="B113" s="160"/>
      <c r="C113" s="105"/>
      <c r="D113" s="161" t="s">
        <v>11576</v>
      </c>
      <c r="E113" s="162"/>
      <c r="F113" s="162"/>
      <c r="G113" s="162"/>
      <c r="H113" s="162"/>
      <c r="I113" s="162"/>
      <c r="J113" s="163">
        <f>J361</f>
        <v>0</v>
      </c>
      <c r="K113" s="105"/>
      <c r="L113" s="164"/>
    </row>
    <row r="114" spans="2:12" s="10" customFormat="1" ht="19.899999999999999" customHeight="1">
      <c r="B114" s="160"/>
      <c r="C114" s="105"/>
      <c r="D114" s="161" t="s">
        <v>11577</v>
      </c>
      <c r="E114" s="162"/>
      <c r="F114" s="162"/>
      <c r="G114" s="162"/>
      <c r="H114" s="162"/>
      <c r="I114" s="162"/>
      <c r="J114" s="163">
        <f>J366</f>
        <v>0</v>
      </c>
      <c r="K114" s="105"/>
      <c r="L114" s="164"/>
    </row>
    <row r="115" spans="2:12" s="10" customFormat="1" ht="19.899999999999999" customHeight="1">
      <c r="B115" s="160"/>
      <c r="C115" s="105"/>
      <c r="D115" s="161" t="s">
        <v>11578</v>
      </c>
      <c r="E115" s="162"/>
      <c r="F115" s="162"/>
      <c r="G115" s="162"/>
      <c r="H115" s="162"/>
      <c r="I115" s="162"/>
      <c r="J115" s="163">
        <f>J371</f>
        <v>0</v>
      </c>
      <c r="K115" s="105"/>
      <c r="L115" s="164"/>
    </row>
    <row r="116" spans="2:12" s="10" customFormat="1" ht="19.899999999999999" customHeight="1">
      <c r="B116" s="160"/>
      <c r="C116" s="105"/>
      <c r="D116" s="161" t="s">
        <v>11579</v>
      </c>
      <c r="E116" s="162"/>
      <c r="F116" s="162"/>
      <c r="G116" s="162"/>
      <c r="H116" s="162"/>
      <c r="I116" s="162"/>
      <c r="J116" s="163">
        <f>J377</f>
        <v>0</v>
      </c>
      <c r="K116" s="105"/>
      <c r="L116" s="164"/>
    </row>
    <row r="117" spans="2:12" s="10" customFormat="1" ht="19.899999999999999" customHeight="1">
      <c r="B117" s="160"/>
      <c r="C117" s="105"/>
      <c r="D117" s="161" t="s">
        <v>11580</v>
      </c>
      <c r="E117" s="162"/>
      <c r="F117" s="162"/>
      <c r="G117" s="162"/>
      <c r="H117" s="162"/>
      <c r="I117" s="162"/>
      <c r="J117" s="163">
        <f>J382</f>
        <v>0</v>
      </c>
      <c r="K117" s="105"/>
      <c r="L117" s="164"/>
    </row>
    <row r="118" spans="2:12" s="9" customFormat="1" ht="24.95" customHeight="1">
      <c r="B118" s="154"/>
      <c r="C118" s="155"/>
      <c r="D118" s="156" t="s">
        <v>11581</v>
      </c>
      <c r="E118" s="157"/>
      <c r="F118" s="157"/>
      <c r="G118" s="157"/>
      <c r="H118" s="157"/>
      <c r="I118" s="157"/>
      <c r="J118" s="158">
        <f>J398</f>
        <v>0</v>
      </c>
      <c r="K118" s="155"/>
      <c r="L118" s="159"/>
    </row>
    <row r="119" spans="2:12" s="10" customFormat="1" ht="19.899999999999999" customHeight="1">
      <c r="B119" s="160"/>
      <c r="C119" s="105"/>
      <c r="D119" s="161" t="s">
        <v>11582</v>
      </c>
      <c r="E119" s="162"/>
      <c r="F119" s="162"/>
      <c r="G119" s="162"/>
      <c r="H119" s="162"/>
      <c r="I119" s="162"/>
      <c r="J119" s="163">
        <f>J404</f>
        <v>0</v>
      </c>
      <c r="K119" s="105"/>
      <c r="L119" s="164"/>
    </row>
    <row r="120" spans="2:12" s="10" customFormat="1" ht="19.899999999999999" customHeight="1">
      <c r="B120" s="160"/>
      <c r="C120" s="105"/>
      <c r="D120" s="161" t="s">
        <v>11583</v>
      </c>
      <c r="E120" s="162"/>
      <c r="F120" s="162"/>
      <c r="G120" s="162"/>
      <c r="H120" s="162"/>
      <c r="I120" s="162"/>
      <c r="J120" s="163">
        <f>J408</f>
        <v>0</v>
      </c>
      <c r="K120" s="105"/>
      <c r="L120" s="164"/>
    </row>
    <row r="121" spans="2:12" s="10" customFormat="1" ht="14.85" customHeight="1">
      <c r="B121" s="160"/>
      <c r="C121" s="105"/>
      <c r="D121" s="161" t="s">
        <v>11584</v>
      </c>
      <c r="E121" s="162"/>
      <c r="F121" s="162"/>
      <c r="G121" s="162"/>
      <c r="H121" s="162"/>
      <c r="I121" s="162"/>
      <c r="J121" s="163">
        <f>J409</f>
        <v>0</v>
      </c>
      <c r="K121" s="105"/>
      <c r="L121" s="164"/>
    </row>
    <row r="122" spans="2:12" s="9" customFormat="1" ht="24.95" customHeight="1">
      <c r="B122" s="154"/>
      <c r="C122" s="155"/>
      <c r="D122" s="156" t="s">
        <v>11585</v>
      </c>
      <c r="E122" s="157"/>
      <c r="F122" s="157"/>
      <c r="G122" s="157"/>
      <c r="H122" s="157"/>
      <c r="I122" s="157"/>
      <c r="J122" s="158">
        <f>J426</f>
        <v>0</v>
      </c>
      <c r="K122" s="155"/>
      <c r="L122" s="159"/>
    </row>
    <row r="123" spans="2:12" s="10" customFormat="1" ht="19.899999999999999" customHeight="1">
      <c r="B123" s="160"/>
      <c r="C123" s="105"/>
      <c r="D123" s="161" t="s">
        <v>11586</v>
      </c>
      <c r="E123" s="162"/>
      <c r="F123" s="162"/>
      <c r="G123" s="162"/>
      <c r="H123" s="162"/>
      <c r="I123" s="162"/>
      <c r="J123" s="163">
        <f>J427</f>
        <v>0</v>
      </c>
      <c r="K123" s="105"/>
      <c r="L123" s="164"/>
    </row>
    <row r="124" spans="2:12" s="10" customFormat="1" ht="19.899999999999999" customHeight="1">
      <c r="B124" s="160"/>
      <c r="C124" s="105"/>
      <c r="D124" s="161" t="s">
        <v>11587</v>
      </c>
      <c r="E124" s="162"/>
      <c r="F124" s="162"/>
      <c r="G124" s="162"/>
      <c r="H124" s="162"/>
      <c r="I124" s="162"/>
      <c r="J124" s="163">
        <f>J450</f>
        <v>0</v>
      </c>
      <c r="K124" s="105"/>
      <c r="L124" s="164"/>
    </row>
    <row r="125" spans="2:12" s="10" customFormat="1" ht="14.85" customHeight="1">
      <c r="B125" s="160"/>
      <c r="C125" s="105"/>
      <c r="D125" s="161" t="s">
        <v>11588</v>
      </c>
      <c r="E125" s="162"/>
      <c r="F125" s="162"/>
      <c r="G125" s="162"/>
      <c r="H125" s="162"/>
      <c r="I125" s="162"/>
      <c r="J125" s="163">
        <f>J465</f>
        <v>0</v>
      </c>
      <c r="K125" s="105"/>
      <c r="L125" s="164"/>
    </row>
    <row r="126" spans="2:12" s="10" customFormat="1" ht="14.85" customHeight="1">
      <c r="B126" s="160"/>
      <c r="C126" s="105"/>
      <c r="D126" s="161" t="s">
        <v>11589</v>
      </c>
      <c r="E126" s="162"/>
      <c r="F126" s="162"/>
      <c r="G126" s="162"/>
      <c r="H126" s="162"/>
      <c r="I126" s="162"/>
      <c r="J126" s="163">
        <f>J473</f>
        <v>0</v>
      </c>
      <c r="K126" s="105"/>
      <c r="L126" s="164"/>
    </row>
    <row r="127" spans="2:12" s="9" customFormat="1" ht="24.95" customHeight="1">
      <c r="B127" s="154"/>
      <c r="C127" s="155"/>
      <c r="D127" s="156" t="s">
        <v>11590</v>
      </c>
      <c r="E127" s="157"/>
      <c r="F127" s="157"/>
      <c r="G127" s="157"/>
      <c r="H127" s="157"/>
      <c r="I127" s="157"/>
      <c r="J127" s="158">
        <f>J489</f>
        <v>0</v>
      </c>
      <c r="K127" s="155"/>
      <c r="L127" s="159"/>
    </row>
    <row r="128" spans="2:12" s="10" customFormat="1" ht="19.899999999999999" customHeight="1">
      <c r="B128" s="160"/>
      <c r="C128" s="105"/>
      <c r="D128" s="161" t="s">
        <v>11591</v>
      </c>
      <c r="E128" s="162"/>
      <c r="F128" s="162"/>
      <c r="G128" s="162"/>
      <c r="H128" s="162"/>
      <c r="I128" s="162"/>
      <c r="J128" s="163">
        <f>J490</f>
        <v>0</v>
      </c>
      <c r="K128" s="105"/>
      <c r="L128" s="164"/>
    </row>
    <row r="129" spans="1:31" s="10" customFormat="1" ht="19.899999999999999" customHeight="1">
      <c r="B129" s="160"/>
      <c r="C129" s="105"/>
      <c r="D129" s="161" t="s">
        <v>11592</v>
      </c>
      <c r="E129" s="162"/>
      <c r="F129" s="162"/>
      <c r="G129" s="162"/>
      <c r="H129" s="162"/>
      <c r="I129" s="162"/>
      <c r="J129" s="163">
        <f>J493</f>
        <v>0</v>
      </c>
      <c r="K129" s="105"/>
      <c r="L129" s="164"/>
    </row>
    <row r="130" spans="1:31" s="10" customFormat="1" ht="19.899999999999999" customHeight="1">
      <c r="B130" s="160"/>
      <c r="C130" s="105"/>
      <c r="D130" s="161" t="s">
        <v>11593</v>
      </c>
      <c r="E130" s="162"/>
      <c r="F130" s="162"/>
      <c r="G130" s="162"/>
      <c r="H130" s="162"/>
      <c r="I130" s="162"/>
      <c r="J130" s="163">
        <f>J500</f>
        <v>0</v>
      </c>
      <c r="K130" s="105"/>
      <c r="L130" s="164"/>
    </row>
    <row r="131" spans="1:31" s="9" customFormat="1" ht="24.95" customHeight="1">
      <c r="B131" s="154"/>
      <c r="C131" s="155"/>
      <c r="D131" s="156" t="s">
        <v>11594</v>
      </c>
      <c r="E131" s="157"/>
      <c r="F131" s="157"/>
      <c r="G131" s="157"/>
      <c r="H131" s="157"/>
      <c r="I131" s="157"/>
      <c r="J131" s="158">
        <f>J533</f>
        <v>0</v>
      </c>
      <c r="K131" s="155"/>
      <c r="L131" s="159"/>
    </row>
    <row r="132" spans="1:31" s="9" customFormat="1" ht="24.95" customHeight="1">
      <c r="B132" s="154"/>
      <c r="C132" s="155"/>
      <c r="D132" s="156" t="s">
        <v>11595</v>
      </c>
      <c r="E132" s="157"/>
      <c r="F132" s="157"/>
      <c r="G132" s="157"/>
      <c r="H132" s="157"/>
      <c r="I132" s="157"/>
      <c r="J132" s="158">
        <f>J547</f>
        <v>0</v>
      </c>
      <c r="K132" s="155"/>
      <c r="L132" s="159"/>
    </row>
    <row r="133" spans="1:31" s="9" customFormat="1" ht="24.95" customHeight="1">
      <c r="B133" s="154"/>
      <c r="C133" s="155"/>
      <c r="D133" s="156" t="s">
        <v>11596</v>
      </c>
      <c r="E133" s="157"/>
      <c r="F133" s="157"/>
      <c r="G133" s="157"/>
      <c r="H133" s="157"/>
      <c r="I133" s="157"/>
      <c r="J133" s="158">
        <f>J558</f>
        <v>0</v>
      </c>
      <c r="K133" s="155"/>
      <c r="L133" s="159"/>
    </row>
    <row r="134" spans="1:31" s="10" customFormat="1" ht="19.899999999999999" customHeight="1">
      <c r="B134" s="160"/>
      <c r="C134" s="105"/>
      <c r="D134" s="161" t="s">
        <v>11597</v>
      </c>
      <c r="E134" s="162"/>
      <c r="F134" s="162"/>
      <c r="G134" s="162"/>
      <c r="H134" s="162"/>
      <c r="I134" s="162"/>
      <c r="J134" s="163">
        <f>J560</f>
        <v>0</v>
      </c>
      <c r="K134" s="105"/>
      <c r="L134" s="164"/>
    </row>
    <row r="135" spans="1:31" s="9" customFormat="1" ht="24.95" customHeight="1">
      <c r="B135" s="154"/>
      <c r="C135" s="155"/>
      <c r="D135" s="156" t="s">
        <v>11598</v>
      </c>
      <c r="E135" s="157"/>
      <c r="F135" s="157"/>
      <c r="G135" s="157"/>
      <c r="H135" s="157"/>
      <c r="I135" s="157"/>
      <c r="J135" s="158">
        <f>J570</f>
        <v>0</v>
      </c>
      <c r="K135" s="155"/>
      <c r="L135" s="159"/>
    </row>
    <row r="136" spans="1:31" s="10" customFormat="1" ht="19.899999999999999" customHeight="1">
      <c r="B136" s="160"/>
      <c r="C136" s="105"/>
      <c r="D136" s="161" t="s">
        <v>11599</v>
      </c>
      <c r="E136" s="162"/>
      <c r="F136" s="162"/>
      <c r="G136" s="162"/>
      <c r="H136" s="162"/>
      <c r="I136" s="162"/>
      <c r="J136" s="163">
        <f>J574</f>
        <v>0</v>
      </c>
      <c r="K136" s="105"/>
      <c r="L136" s="164"/>
    </row>
    <row r="137" spans="1:31" s="9" customFormat="1" ht="24.95" customHeight="1">
      <c r="B137" s="154"/>
      <c r="C137" s="155"/>
      <c r="D137" s="156" t="s">
        <v>11600</v>
      </c>
      <c r="E137" s="157"/>
      <c r="F137" s="157"/>
      <c r="G137" s="157"/>
      <c r="H137" s="157"/>
      <c r="I137" s="157"/>
      <c r="J137" s="158">
        <f>J585</f>
        <v>0</v>
      </c>
      <c r="K137" s="155"/>
      <c r="L137" s="159"/>
    </row>
    <row r="138" spans="1:31" s="2" customFormat="1" ht="21.75" customHeight="1">
      <c r="A138" s="35"/>
      <c r="B138" s="36"/>
      <c r="C138" s="37"/>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6.95" customHeight="1">
      <c r="A139" s="35"/>
      <c r="B139" s="55"/>
      <c r="C139" s="56"/>
      <c r="D139" s="56"/>
      <c r="E139" s="56"/>
      <c r="F139" s="56"/>
      <c r="G139" s="56"/>
      <c r="H139" s="56"/>
      <c r="I139" s="56"/>
      <c r="J139" s="56"/>
      <c r="K139" s="56"/>
      <c r="L139" s="52"/>
      <c r="S139" s="35"/>
      <c r="T139" s="35"/>
      <c r="U139" s="35"/>
      <c r="V139" s="35"/>
      <c r="W139" s="35"/>
      <c r="X139" s="35"/>
      <c r="Y139" s="35"/>
      <c r="Z139" s="35"/>
      <c r="AA139" s="35"/>
      <c r="AB139" s="35"/>
      <c r="AC139" s="35"/>
      <c r="AD139" s="35"/>
      <c r="AE139" s="35"/>
    </row>
    <row r="143" spans="1:31" s="2" customFormat="1" ht="6.95" customHeight="1">
      <c r="A143" s="35"/>
      <c r="B143" s="57"/>
      <c r="C143" s="58"/>
      <c r="D143" s="58"/>
      <c r="E143" s="58"/>
      <c r="F143" s="58"/>
      <c r="G143" s="58"/>
      <c r="H143" s="58"/>
      <c r="I143" s="58"/>
      <c r="J143" s="58"/>
      <c r="K143" s="58"/>
      <c r="L143" s="52"/>
      <c r="S143" s="35"/>
      <c r="T143" s="35"/>
      <c r="U143" s="35"/>
      <c r="V143" s="35"/>
      <c r="W143" s="35"/>
      <c r="X143" s="35"/>
      <c r="Y143" s="35"/>
      <c r="Z143" s="35"/>
      <c r="AA143" s="35"/>
      <c r="AB143" s="35"/>
      <c r="AC143" s="35"/>
      <c r="AD143" s="35"/>
      <c r="AE143" s="35"/>
    </row>
    <row r="144" spans="1:31" s="2" customFormat="1" ht="24.95" customHeight="1">
      <c r="A144" s="35"/>
      <c r="B144" s="36"/>
      <c r="C144" s="24" t="s">
        <v>194</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6.95" customHeight="1">
      <c r="A145" s="35"/>
      <c r="B145" s="36"/>
      <c r="C145" s="37"/>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5" s="2" customFormat="1" ht="12" customHeight="1">
      <c r="A146" s="35"/>
      <c r="B146" s="36"/>
      <c r="C146" s="30" t="s">
        <v>16</v>
      </c>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26.25" customHeight="1">
      <c r="A147" s="35"/>
      <c r="B147" s="36"/>
      <c r="C147" s="37"/>
      <c r="D147" s="37"/>
      <c r="E147" s="329" t="str">
        <f>E7</f>
        <v>SO07 - Přístavby, nástavby a stavební úpravy pavilonu CH, Nemocnice ČB - 2.etapa</v>
      </c>
      <c r="F147" s="330"/>
      <c r="G147" s="330"/>
      <c r="H147" s="330"/>
      <c r="I147" s="37"/>
      <c r="J147" s="37"/>
      <c r="K147" s="37"/>
      <c r="L147" s="52"/>
      <c r="S147" s="35"/>
      <c r="T147" s="35"/>
      <c r="U147" s="35"/>
      <c r="V147" s="35"/>
      <c r="W147" s="35"/>
      <c r="X147" s="35"/>
      <c r="Y147" s="35"/>
      <c r="Z147" s="35"/>
      <c r="AA147" s="35"/>
      <c r="AB147" s="35"/>
      <c r="AC147" s="35"/>
      <c r="AD147" s="35"/>
      <c r="AE147" s="35"/>
    </row>
    <row r="148" spans="1:65" s="2" customFormat="1" ht="12" customHeight="1">
      <c r="A148" s="35"/>
      <c r="B148" s="36"/>
      <c r="C148" s="30" t="s">
        <v>172</v>
      </c>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6.5" customHeight="1">
      <c r="A149" s="35"/>
      <c r="B149" s="36"/>
      <c r="C149" s="37"/>
      <c r="D149" s="37"/>
      <c r="E149" s="290" t="str">
        <f>E9</f>
        <v>D.1.4.7 - Vytápění</v>
      </c>
      <c r="F149" s="328"/>
      <c r="G149" s="328"/>
      <c r="H149" s="328"/>
      <c r="I149" s="37"/>
      <c r="J149" s="37"/>
      <c r="K149" s="37"/>
      <c r="L149" s="52"/>
      <c r="S149" s="35"/>
      <c r="T149" s="35"/>
      <c r="U149" s="35"/>
      <c r="V149" s="35"/>
      <c r="W149" s="35"/>
      <c r="X149" s="35"/>
      <c r="Y149" s="35"/>
      <c r="Z149" s="35"/>
      <c r="AA149" s="35"/>
      <c r="AB149" s="35"/>
      <c r="AC149" s="35"/>
      <c r="AD149" s="35"/>
      <c r="AE149" s="35"/>
    </row>
    <row r="150" spans="1:65" s="2" customFormat="1" ht="6.95" customHeight="1">
      <c r="A150" s="35"/>
      <c r="B150" s="36"/>
      <c r="C150" s="37"/>
      <c r="D150" s="37"/>
      <c r="E150" s="37"/>
      <c r="F150" s="37"/>
      <c r="G150" s="37"/>
      <c r="H150" s="37"/>
      <c r="I150" s="37"/>
      <c r="J150" s="37"/>
      <c r="K150" s="37"/>
      <c r="L150" s="52"/>
      <c r="S150" s="35"/>
      <c r="T150" s="35"/>
      <c r="U150" s="35"/>
      <c r="V150" s="35"/>
      <c r="W150" s="35"/>
      <c r="X150" s="35"/>
      <c r="Y150" s="35"/>
      <c r="Z150" s="35"/>
      <c r="AA150" s="35"/>
      <c r="AB150" s="35"/>
      <c r="AC150" s="35"/>
      <c r="AD150" s="35"/>
      <c r="AE150" s="35"/>
    </row>
    <row r="151" spans="1:65" s="2" customFormat="1" ht="12" customHeight="1">
      <c r="A151" s="35"/>
      <c r="B151" s="36"/>
      <c r="C151" s="30" t="s">
        <v>20</v>
      </c>
      <c r="D151" s="37"/>
      <c r="E151" s="37"/>
      <c r="F151" s="28" t="str">
        <f>F12</f>
        <v>České Budějovice</v>
      </c>
      <c r="G151" s="37"/>
      <c r="H151" s="37"/>
      <c r="I151" s="30" t="s">
        <v>22</v>
      </c>
      <c r="J151" s="67" t="str">
        <f>IF(J12="","",J12)</f>
        <v>19. 6. 2022</v>
      </c>
      <c r="K151" s="37"/>
      <c r="L151" s="52"/>
      <c r="S151" s="35"/>
      <c r="T151" s="35"/>
      <c r="U151" s="35"/>
      <c r="V151" s="35"/>
      <c r="W151" s="35"/>
      <c r="X151" s="35"/>
      <c r="Y151" s="35"/>
      <c r="Z151" s="35"/>
      <c r="AA151" s="35"/>
      <c r="AB151" s="35"/>
      <c r="AC151" s="35"/>
      <c r="AD151" s="35"/>
      <c r="AE151" s="35"/>
    </row>
    <row r="152" spans="1:65" s="2" customFormat="1" ht="6.95" customHeight="1">
      <c r="A152" s="35"/>
      <c r="B152" s="36"/>
      <c r="C152" s="37"/>
      <c r="D152" s="37"/>
      <c r="E152" s="37"/>
      <c r="F152" s="37"/>
      <c r="G152" s="37"/>
      <c r="H152" s="37"/>
      <c r="I152" s="37"/>
      <c r="J152" s="37"/>
      <c r="K152" s="37"/>
      <c r="L152" s="52"/>
      <c r="S152" s="35"/>
      <c r="T152" s="35"/>
      <c r="U152" s="35"/>
      <c r="V152" s="35"/>
      <c r="W152" s="35"/>
      <c r="X152" s="35"/>
      <c r="Y152" s="35"/>
      <c r="Z152" s="35"/>
      <c r="AA152" s="35"/>
      <c r="AB152" s="35"/>
      <c r="AC152" s="35"/>
      <c r="AD152" s="35"/>
      <c r="AE152" s="35"/>
    </row>
    <row r="153" spans="1:65" s="2" customFormat="1" ht="15.2" customHeight="1">
      <c r="A153" s="35"/>
      <c r="B153" s="36"/>
      <c r="C153" s="30" t="s">
        <v>24</v>
      </c>
      <c r="D153" s="37"/>
      <c r="E153" s="37"/>
      <c r="F153" s="28" t="str">
        <f>E15</f>
        <v>Nemocnice České Budějovice</v>
      </c>
      <c r="G153" s="37"/>
      <c r="H153" s="37"/>
      <c r="I153" s="30" t="s">
        <v>30</v>
      </c>
      <c r="J153" s="33" t="str">
        <f>E21</f>
        <v>AGP nova</v>
      </c>
      <c r="K153" s="37"/>
      <c r="L153" s="52"/>
      <c r="S153" s="35"/>
      <c r="T153" s="35"/>
      <c r="U153" s="35"/>
      <c r="V153" s="35"/>
      <c r="W153" s="35"/>
      <c r="X153" s="35"/>
      <c r="Y153" s="35"/>
      <c r="Z153" s="35"/>
      <c r="AA153" s="35"/>
      <c r="AB153" s="35"/>
      <c r="AC153" s="35"/>
      <c r="AD153" s="35"/>
      <c r="AE153" s="35"/>
    </row>
    <row r="154" spans="1:65" s="2" customFormat="1" ht="15.2" customHeight="1">
      <c r="A154" s="35"/>
      <c r="B154" s="36"/>
      <c r="C154" s="30" t="s">
        <v>28</v>
      </c>
      <c r="D154" s="37"/>
      <c r="E154" s="37"/>
      <c r="F154" s="28" t="str">
        <f>IF(E18="","",E18)</f>
        <v>Vyplň údaj</v>
      </c>
      <c r="G154" s="37"/>
      <c r="H154" s="37"/>
      <c r="I154" s="30" t="s">
        <v>33</v>
      </c>
      <c r="J154" s="33" t="str">
        <f>E24</f>
        <v xml:space="preserve"> </v>
      </c>
      <c r="K154" s="37"/>
      <c r="L154" s="52"/>
      <c r="S154" s="35"/>
      <c r="T154" s="35"/>
      <c r="U154" s="35"/>
      <c r="V154" s="35"/>
      <c r="W154" s="35"/>
      <c r="X154" s="35"/>
      <c r="Y154" s="35"/>
      <c r="Z154" s="35"/>
      <c r="AA154" s="35"/>
      <c r="AB154" s="35"/>
      <c r="AC154" s="35"/>
      <c r="AD154" s="35"/>
      <c r="AE154" s="35"/>
    </row>
    <row r="155" spans="1:65" s="2" customFormat="1" ht="10.35" customHeight="1">
      <c r="A155" s="35"/>
      <c r="B155" s="36"/>
      <c r="C155" s="37"/>
      <c r="D155" s="37"/>
      <c r="E155" s="37"/>
      <c r="F155" s="37"/>
      <c r="G155" s="37"/>
      <c r="H155" s="37"/>
      <c r="I155" s="37"/>
      <c r="J155" s="37"/>
      <c r="K155" s="37"/>
      <c r="L155" s="52"/>
      <c r="S155" s="35"/>
      <c r="T155" s="35"/>
      <c r="U155" s="35"/>
      <c r="V155" s="35"/>
      <c r="W155" s="35"/>
      <c r="X155" s="35"/>
      <c r="Y155" s="35"/>
      <c r="Z155" s="35"/>
      <c r="AA155" s="35"/>
      <c r="AB155" s="35"/>
      <c r="AC155" s="35"/>
      <c r="AD155" s="35"/>
      <c r="AE155" s="35"/>
    </row>
    <row r="156" spans="1:65" s="11" customFormat="1" ht="29.25" customHeight="1">
      <c r="A156" s="165"/>
      <c r="B156" s="166"/>
      <c r="C156" s="167" t="s">
        <v>195</v>
      </c>
      <c r="D156" s="168" t="s">
        <v>62</v>
      </c>
      <c r="E156" s="168" t="s">
        <v>58</v>
      </c>
      <c r="F156" s="168" t="s">
        <v>59</v>
      </c>
      <c r="G156" s="168" t="s">
        <v>196</v>
      </c>
      <c r="H156" s="168" t="s">
        <v>197</v>
      </c>
      <c r="I156" s="168" t="s">
        <v>198</v>
      </c>
      <c r="J156" s="169" t="s">
        <v>177</v>
      </c>
      <c r="K156" s="170" t="s">
        <v>199</v>
      </c>
      <c r="L156" s="171"/>
      <c r="M156" s="76" t="s">
        <v>1</v>
      </c>
      <c r="N156" s="77" t="s">
        <v>41</v>
      </c>
      <c r="O156" s="77" t="s">
        <v>200</v>
      </c>
      <c r="P156" s="77" t="s">
        <v>201</v>
      </c>
      <c r="Q156" s="77" t="s">
        <v>202</v>
      </c>
      <c r="R156" s="77" t="s">
        <v>203</v>
      </c>
      <c r="S156" s="77" t="s">
        <v>204</v>
      </c>
      <c r="T156" s="78" t="s">
        <v>205</v>
      </c>
      <c r="U156" s="165"/>
      <c r="V156" s="165"/>
      <c r="W156" s="165"/>
      <c r="X156" s="165"/>
      <c r="Y156" s="165"/>
      <c r="Z156" s="165"/>
      <c r="AA156" s="165"/>
      <c r="AB156" s="165"/>
      <c r="AC156" s="165"/>
      <c r="AD156" s="165"/>
      <c r="AE156" s="165"/>
    </row>
    <row r="157" spans="1:65" s="2" customFormat="1" ht="22.9" customHeight="1">
      <c r="A157" s="35"/>
      <c r="B157" s="36"/>
      <c r="C157" s="83" t="s">
        <v>206</v>
      </c>
      <c r="D157" s="37"/>
      <c r="E157" s="37"/>
      <c r="F157" s="37"/>
      <c r="G157" s="37"/>
      <c r="H157" s="37"/>
      <c r="I157" s="37"/>
      <c r="J157" s="172">
        <f>BK157</f>
        <v>0</v>
      </c>
      <c r="K157" s="37"/>
      <c r="L157" s="40"/>
      <c r="M157" s="79"/>
      <c r="N157" s="173"/>
      <c r="O157" s="80"/>
      <c r="P157" s="174">
        <f>P158+P212+P314+P398+P426+P489+P533+P547+P558+P570+P585</f>
        <v>0</v>
      </c>
      <c r="Q157" s="80"/>
      <c r="R157" s="174">
        <f>R158+R212+R314+R398+R426+R489+R533+R547+R558+R570+R585</f>
        <v>0</v>
      </c>
      <c r="S157" s="80"/>
      <c r="T157" s="175">
        <f>T158+T212+T314+T398+T426+T489+T533+T547+T558+T570+T585</f>
        <v>0</v>
      </c>
      <c r="U157" s="35"/>
      <c r="V157" s="35"/>
      <c r="W157" s="35"/>
      <c r="X157" s="35"/>
      <c r="Y157" s="35"/>
      <c r="Z157" s="35"/>
      <c r="AA157" s="35"/>
      <c r="AB157" s="35"/>
      <c r="AC157" s="35"/>
      <c r="AD157" s="35"/>
      <c r="AE157" s="35"/>
      <c r="AT157" s="18" t="s">
        <v>76</v>
      </c>
      <c r="AU157" s="18" t="s">
        <v>179</v>
      </c>
      <c r="BK157" s="176">
        <f>BK158+BK212+BK314+BK398+BK426+BK489+BK533+BK547+BK558+BK570+BK585</f>
        <v>0</v>
      </c>
    </row>
    <row r="158" spans="1:65" s="12" customFormat="1" ht="25.9" customHeight="1">
      <c r="B158" s="177"/>
      <c r="C158" s="178"/>
      <c r="D158" s="179" t="s">
        <v>76</v>
      </c>
      <c r="E158" s="180" t="s">
        <v>8928</v>
      </c>
      <c r="F158" s="180" t="s">
        <v>11601</v>
      </c>
      <c r="G158" s="178"/>
      <c r="H158" s="178"/>
      <c r="I158" s="181"/>
      <c r="J158" s="182">
        <f>BK158</f>
        <v>0</v>
      </c>
      <c r="K158" s="178"/>
      <c r="L158" s="183"/>
      <c r="M158" s="184"/>
      <c r="N158" s="185"/>
      <c r="O158" s="185"/>
      <c r="P158" s="186">
        <f>P159+P180</f>
        <v>0</v>
      </c>
      <c r="Q158" s="185"/>
      <c r="R158" s="186">
        <f>R159+R180</f>
        <v>0</v>
      </c>
      <c r="S158" s="185"/>
      <c r="T158" s="187">
        <f>T159+T180</f>
        <v>0</v>
      </c>
      <c r="AR158" s="188" t="s">
        <v>85</v>
      </c>
      <c r="AT158" s="189" t="s">
        <v>76</v>
      </c>
      <c r="AU158" s="189" t="s">
        <v>77</v>
      </c>
      <c r="AY158" s="188" t="s">
        <v>209</v>
      </c>
      <c r="BK158" s="190">
        <f>BK159+BK180</f>
        <v>0</v>
      </c>
    </row>
    <row r="159" spans="1:65" s="12" customFormat="1" ht="22.9" customHeight="1">
      <c r="B159" s="177"/>
      <c r="C159" s="178"/>
      <c r="D159" s="179" t="s">
        <v>76</v>
      </c>
      <c r="E159" s="191" t="s">
        <v>9125</v>
      </c>
      <c r="F159" s="191" t="s">
        <v>11602</v>
      </c>
      <c r="G159" s="178"/>
      <c r="H159" s="178"/>
      <c r="I159" s="181"/>
      <c r="J159" s="192">
        <f>BK159</f>
        <v>0</v>
      </c>
      <c r="K159" s="178"/>
      <c r="L159" s="183"/>
      <c r="M159" s="184"/>
      <c r="N159" s="185"/>
      <c r="O159" s="185"/>
      <c r="P159" s="186">
        <f>SUM(P160:P179)</f>
        <v>0</v>
      </c>
      <c r="Q159" s="185"/>
      <c r="R159" s="186">
        <f>SUM(R160:R179)</f>
        <v>0</v>
      </c>
      <c r="S159" s="185"/>
      <c r="T159" s="187">
        <f>SUM(T160:T179)</f>
        <v>0</v>
      </c>
      <c r="AR159" s="188" t="s">
        <v>85</v>
      </c>
      <c r="AT159" s="189" t="s">
        <v>76</v>
      </c>
      <c r="AU159" s="189" t="s">
        <v>85</v>
      </c>
      <c r="AY159" s="188" t="s">
        <v>209</v>
      </c>
      <c r="BK159" s="190">
        <f>SUM(BK160:BK179)</f>
        <v>0</v>
      </c>
    </row>
    <row r="160" spans="1:65" s="2" customFormat="1" ht="16.5" customHeight="1">
      <c r="A160" s="35"/>
      <c r="B160" s="36"/>
      <c r="C160" s="193" t="s">
        <v>85</v>
      </c>
      <c r="D160" s="193" t="s">
        <v>214</v>
      </c>
      <c r="E160" s="194" t="s">
        <v>11603</v>
      </c>
      <c r="F160" s="195" t="s">
        <v>11604</v>
      </c>
      <c r="G160" s="196" t="s">
        <v>2761</v>
      </c>
      <c r="H160" s="197">
        <v>1</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87</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11605</v>
      </c>
    </row>
    <row r="161" spans="1:65" s="2" customFormat="1" ht="29.25">
      <c r="A161" s="35"/>
      <c r="B161" s="36"/>
      <c r="C161" s="37"/>
      <c r="D161" s="214" t="s">
        <v>807</v>
      </c>
      <c r="E161" s="37"/>
      <c r="F161" s="256" t="s">
        <v>11606</v>
      </c>
      <c r="G161" s="37"/>
      <c r="H161" s="37"/>
      <c r="I161" s="257"/>
      <c r="J161" s="37"/>
      <c r="K161" s="37"/>
      <c r="L161" s="40"/>
      <c r="M161" s="258"/>
      <c r="N161" s="259"/>
      <c r="O161" s="72"/>
      <c r="P161" s="72"/>
      <c r="Q161" s="72"/>
      <c r="R161" s="72"/>
      <c r="S161" s="72"/>
      <c r="T161" s="73"/>
      <c r="U161" s="35"/>
      <c r="V161" s="35"/>
      <c r="W161" s="35"/>
      <c r="X161" s="35"/>
      <c r="Y161" s="35"/>
      <c r="Z161" s="35"/>
      <c r="AA161" s="35"/>
      <c r="AB161" s="35"/>
      <c r="AC161" s="35"/>
      <c r="AD161" s="35"/>
      <c r="AE161" s="35"/>
      <c r="AT161" s="18" t="s">
        <v>807</v>
      </c>
      <c r="AU161" s="18" t="s">
        <v>87</v>
      </c>
    </row>
    <row r="162" spans="1:65" s="2" customFormat="1" ht="16.5" customHeight="1">
      <c r="A162" s="35"/>
      <c r="B162" s="36"/>
      <c r="C162" s="193" t="s">
        <v>87</v>
      </c>
      <c r="D162" s="193" t="s">
        <v>214</v>
      </c>
      <c r="E162" s="194" t="s">
        <v>11603</v>
      </c>
      <c r="F162" s="195" t="s">
        <v>11604</v>
      </c>
      <c r="G162" s="196" t="s">
        <v>2761</v>
      </c>
      <c r="H162" s="197">
        <v>1</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87</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11607</v>
      </c>
    </row>
    <row r="163" spans="1:65" s="2" customFormat="1" ht="29.25">
      <c r="A163" s="35"/>
      <c r="B163" s="36"/>
      <c r="C163" s="37"/>
      <c r="D163" s="214" t="s">
        <v>807</v>
      </c>
      <c r="E163" s="37"/>
      <c r="F163" s="256" t="s">
        <v>11608</v>
      </c>
      <c r="G163" s="37"/>
      <c r="H163" s="37"/>
      <c r="I163" s="257"/>
      <c r="J163" s="37"/>
      <c r="K163" s="37"/>
      <c r="L163" s="40"/>
      <c r="M163" s="258"/>
      <c r="N163" s="259"/>
      <c r="O163" s="72"/>
      <c r="P163" s="72"/>
      <c r="Q163" s="72"/>
      <c r="R163" s="72"/>
      <c r="S163" s="72"/>
      <c r="T163" s="73"/>
      <c r="U163" s="35"/>
      <c r="V163" s="35"/>
      <c r="W163" s="35"/>
      <c r="X163" s="35"/>
      <c r="Y163" s="35"/>
      <c r="Z163" s="35"/>
      <c r="AA163" s="35"/>
      <c r="AB163" s="35"/>
      <c r="AC163" s="35"/>
      <c r="AD163" s="35"/>
      <c r="AE163" s="35"/>
      <c r="AT163" s="18" t="s">
        <v>807</v>
      </c>
      <c r="AU163" s="18" t="s">
        <v>87</v>
      </c>
    </row>
    <row r="164" spans="1:65" s="2" customFormat="1" ht="21.75" customHeight="1">
      <c r="A164" s="35"/>
      <c r="B164" s="36"/>
      <c r="C164" s="193" t="s">
        <v>226</v>
      </c>
      <c r="D164" s="193" t="s">
        <v>214</v>
      </c>
      <c r="E164" s="194" t="s">
        <v>11609</v>
      </c>
      <c r="F164" s="195" t="s">
        <v>11610</v>
      </c>
      <c r="G164" s="196" t="s">
        <v>2761</v>
      </c>
      <c r="H164" s="197">
        <v>1</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87</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11611</v>
      </c>
    </row>
    <row r="165" spans="1:65" s="2" customFormat="1" ht="29.25">
      <c r="A165" s="35"/>
      <c r="B165" s="36"/>
      <c r="C165" s="37"/>
      <c r="D165" s="214" t="s">
        <v>807</v>
      </c>
      <c r="E165" s="37"/>
      <c r="F165" s="256" t="s">
        <v>11612</v>
      </c>
      <c r="G165" s="37"/>
      <c r="H165" s="37"/>
      <c r="I165" s="257"/>
      <c r="J165" s="37"/>
      <c r="K165" s="37"/>
      <c r="L165" s="40"/>
      <c r="M165" s="258"/>
      <c r="N165" s="259"/>
      <c r="O165" s="72"/>
      <c r="P165" s="72"/>
      <c r="Q165" s="72"/>
      <c r="R165" s="72"/>
      <c r="S165" s="72"/>
      <c r="T165" s="73"/>
      <c r="U165" s="35"/>
      <c r="V165" s="35"/>
      <c r="W165" s="35"/>
      <c r="X165" s="35"/>
      <c r="Y165" s="35"/>
      <c r="Z165" s="35"/>
      <c r="AA165" s="35"/>
      <c r="AB165" s="35"/>
      <c r="AC165" s="35"/>
      <c r="AD165" s="35"/>
      <c r="AE165" s="35"/>
      <c r="AT165" s="18" t="s">
        <v>807</v>
      </c>
      <c r="AU165" s="18" t="s">
        <v>87</v>
      </c>
    </row>
    <row r="166" spans="1:65" s="2" customFormat="1" ht="21.75" customHeight="1">
      <c r="A166" s="35"/>
      <c r="B166" s="36"/>
      <c r="C166" s="193" t="s">
        <v>218</v>
      </c>
      <c r="D166" s="193" t="s">
        <v>214</v>
      </c>
      <c r="E166" s="194" t="s">
        <v>11613</v>
      </c>
      <c r="F166" s="195" t="s">
        <v>11614</v>
      </c>
      <c r="G166" s="196" t="s">
        <v>2761</v>
      </c>
      <c r="H166" s="197">
        <v>2</v>
      </c>
      <c r="I166" s="198"/>
      <c r="J166" s="199">
        <f>ROUND(I166*H166,2)</f>
        <v>0</v>
      </c>
      <c r="K166" s="200"/>
      <c r="L166" s="40"/>
      <c r="M166" s="201" t="s">
        <v>1</v>
      </c>
      <c r="N166" s="202" t="s">
        <v>42</v>
      </c>
      <c r="O166" s="72"/>
      <c r="P166" s="203">
        <f>O166*H166</f>
        <v>0</v>
      </c>
      <c r="Q166" s="203">
        <v>0</v>
      </c>
      <c r="R166" s="203">
        <f>Q166*H166</f>
        <v>0</v>
      </c>
      <c r="S166" s="203">
        <v>0</v>
      </c>
      <c r="T166" s="204">
        <f>S166*H166</f>
        <v>0</v>
      </c>
      <c r="U166" s="35"/>
      <c r="V166" s="35"/>
      <c r="W166" s="35"/>
      <c r="X166" s="35"/>
      <c r="Y166" s="35"/>
      <c r="Z166" s="35"/>
      <c r="AA166" s="35"/>
      <c r="AB166" s="35"/>
      <c r="AC166" s="35"/>
      <c r="AD166" s="35"/>
      <c r="AE166" s="35"/>
      <c r="AR166" s="205" t="s">
        <v>218</v>
      </c>
      <c r="AT166" s="205" t="s">
        <v>214</v>
      </c>
      <c r="AU166" s="205" t="s">
        <v>87</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11615</v>
      </c>
    </row>
    <row r="167" spans="1:65" s="2" customFormat="1" ht="29.25">
      <c r="A167" s="35"/>
      <c r="B167" s="36"/>
      <c r="C167" s="37"/>
      <c r="D167" s="214" t="s">
        <v>807</v>
      </c>
      <c r="E167" s="37"/>
      <c r="F167" s="256" t="s">
        <v>11612</v>
      </c>
      <c r="G167" s="37"/>
      <c r="H167" s="37"/>
      <c r="I167" s="257"/>
      <c r="J167" s="37"/>
      <c r="K167" s="37"/>
      <c r="L167" s="40"/>
      <c r="M167" s="258"/>
      <c r="N167" s="259"/>
      <c r="O167" s="72"/>
      <c r="P167" s="72"/>
      <c r="Q167" s="72"/>
      <c r="R167" s="72"/>
      <c r="S167" s="72"/>
      <c r="T167" s="73"/>
      <c r="U167" s="35"/>
      <c r="V167" s="35"/>
      <c r="W167" s="35"/>
      <c r="X167" s="35"/>
      <c r="Y167" s="35"/>
      <c r="Z167" s="35"/>
      <c r="AA167" s="35"/>
      <c r="AB167" s="35"/>
      <c r="AC167" s="35"/>
      <c r="AD167" s="35"/>
      <c r="AE167" s="35"/>
      <c r="AT167" s="18" t="s">
        <v>807</v>
      </c>
      <c r="AU167" s="18" t="s">
        <v>87</v>
      </c>
    </row>
    <row r="168" spans="1:65" s="2" customFormat="1" ht="24.2" customHeight="1">
      <c r="A168" s="35"/>
      <c r="B168" s="36"/>
      <c r="C168" s="193" t="s">
        <v>233</v>
      </c>
      <c r="D168" s="193" t="s">
        <v>214</v>
      </c>
      <c r="E168" s="194" t="s">
        <v>11616</v>
      </c>
      <c r="F168" s="195" t="s">
        <v>11617</v>
      </c>
      <c r="G168" s="196" t="s">
        <v>2761</v>
      </c>
      <c r="H168" s="197">
        <v>2</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87</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11618</v>
      </c>
    </row>
    <row r="169" spans="1:65" s="2" customFormat="1" ht="19.5">
      <c r="A169" s="35"/>
      <c r="B169" s="36"/>
      <c r="C169" s="37"/>
      <c r="D169" s="214" t="s">
        <v>807</v>
      </c>
      <c r="E169" s="37"/>
      <c r="F169" s="256" t="s">
        <v>11619</v>
      </c>
      <c r="G169" s="37"/>
      <c r="H169" s="37"/>
      <c r="I169" s="257"/>
      <c r="J169" s="37"/>
      <c r="K169" s="37"/>
      <c r="L169" s="40"/>
      <c r="M169" s="258"/>
      <c r="N169" s="259"/>
      <c r="O169" s="72"/>
      <c r="P169" s="72"/>
      <c r="Q169" s="72"/>
      <c r="R169" s="72"/>
      <c r="S169" s="72"/>
      <c r="T169" s="73"/>
      <c r="U169" s="35"/>
      <c r="V169" s="35"/>
      <c r="W169" s="35"/>
      <c r="X169" s="35"/>
      <c r="Y169" s="35"/>
      <c r="Z169" s="35"/>
      <c r="AA169" s="35"/>
      <c r="AB169" s="35"/>
      <c r="AC169" s="35"/>
      <c r="AD169" s="35"/>
      <c r="AE169" s="35"/>
      <c r="AT169" s="18" t="s">
        <v>807</v>
      </c>
      <c r="AU169" s="18" t="s">
        <v>87</v>
      </c>
    </row>
    <row r="170" spans="1:65" s="2" customFormat="1" ht="24.2" customHeight="1">
      <c r="A170" s="35"/>
      <c r="B170" s="36"/>
      <c r="C170" s="193" t="s">
        <v>238</v>
      </c>
      <c r="D170" s="193" t="s">
        <v>214</v>
      </c>
      <c r="E170" s="194" t="s">
        <v>11620</v>
      </c>
      <c r="F170" s="195" t="s">
        <v>11621</v>
      </c>
      <c r="G170" s="196" t="s">
        <v>2761</v>
      </c>
      <c r="H170" s="197">
        <v>2</v>
      </c>
      <c r="I170" s="198"/>
      <c r="J170" s="199">
        <f>ROUND(I170*H170,2)</f>
        <v>0</v>
      </c>
      <c r="K170" s="200"/>
      <c r="L170" s="40"/>
      <c r="M170" s="201" t="s">
        <v>1</v>
      </c>
      <c r="N170" s="202" t="s">
        <v>42</v>
      </c>
      <c r="O170" s="72"/>
      <c r="P170" s="203">
        <f>O170*H170</f>
        <v>0</v>
      </c>
      <c r="Q170" s="203">
        <v>0</v>
      </c>
      <c r="R170" s="203">
        <f>Q170*H170</f>
        <v>0</v>
      </c>
      <c r="S170" s="203">
        <v>0</v>
      </c>
      <c r="T170" s="204">
        <f>S170*H170</f>
        <v>0</v>
      </c>
      <c r="U170" s="35"/>
      <c r="V170" s="35"/>
      <c r="W170" s="35"/>
      <c r="X170" s="35"/>
      <c r="Y170" s="35"/>
      <c r="Z170" s="35"/>
      <c r="AA170" s="35"/>
      <c r="AB170" s="35"/>
      <c r="AC170" s="35"/>
      <c r="AD170" s="35"/>
      <c r="AE170" s="35"/>
      <c r="AR170" s="205" t="s">
        <v>218</v>
      </c>
      <c r="AT170" s="205" t="s">
        <v>214</v>
      </c>
      <c r="AU170" s="205" t="s">
        <v>87</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218</v>
      </c>
      <c r="BM170" s="205" t="s">
        <v>11622</v>
      </c>
    </row>
    <row r="171" spans="1:65" s="2" customFormat="1" ht="19.5">
      <c r="A171" s="35"/>
      <c r="B171" s="36"/>
      <c r="C171" s="37"/>
      <c r="D171" s="214" t="s">
        <v>807</v>
      </c>
      <c r="E171" s="37"/>
      <c r="F171" s="256" t="s">
        <v>11619</v>
      </c>
      <c r="G171" s="37"/>
      <c r="H171" s="37"/>
      <c r="I171" s="257"/>
      <c r="J171" s="37"/>
      <c r="K171" s="37"/>
      <c r="L171" s="40"/>
      <c r="M171" s="258"/>
      <c r="N171" s="259"/>
      <c r="O171" s="72"/>
      <c r="P171" s="72"/>
      <c r="Q171" s="72"/>
      <c r="R171" s="72"/>
      <c r="S171" s="72"/>
      <c r="T171" s="73"/>
      <c r="U171" s="35"/>
      <c r="V171" s="35"/>
      <c r="W171" s="35"/>
      <c r="X171" s="35"/>
      <c r="Y171" s="35"/>
      <c r="Z171" s="35"/>
      <c r="AA171" s="35"/>
      <c r="AB171" s="35"/>
      <c r="AC171" s="35"/>
      <c r="AD171" s="35"/>
      <c r="AE171" s="35"/>
      <c r="AT171" s="18" t="s">
        <v>807</v>
      </c>
      <c r="AU171" s="18" t="s">
        <v>87</v>
      </c>
    </row>
    <row r="172" spans="1:65" s="2" customFormat="1" ht="24.2" customHeight="1">
      <c r="A172" s="35"/>
      <c r="B172" s="36"/>
      <c r="C172" s="193" t="s">
        <v>242</v>
      </c>
      <c r="D172" s="193" t="s">
        <v>214</v>
      </c>
      <c r="E172" s="194" t="s">
        <v>11623</v>
      </c>
      <c r="F172" s="195" t="s">
        <v>11624</v>
      </c>
      <c r="G172" s="196" t="s">
        <v>2761</v>
      </c>
      <c r="H172" s="197">
        <v>2</v>
      </c>
      <c r="I172" s="198"/>
      <c r="J172" s="199">
        <f>ROUND(I172*H172,2)</f>
        <v>0</v>
      </c>
      <c r="K172" s="200"/>
      <c r="L172" s="40"/>
      <c r="M172" s="201" t="s">
        <v>1</v>
      </c>
      <c r="N172" s="202" t="s">
        <v>42</v>
      </c>
      <c r="O172" s="72"/>
      <c r="P172" s="203">
        <f>O172*H172</f>
        <v>0</v>
      </c>
      <c r="Q172" s="203">
        <v>0</v>
      </c>
      <c r="R172" s="203">
        <f>Q172*H172</f>
        <v>0</v>
      </c>
      <c r="S172" s="203">
        <v>0</v>
      </c>
      <c r="T172" s="204">
        <f>S172*H172</f>
        <v>0</v>
      </c>
      <c r="U172" s="35"/>
      <c r="V172" s="35"/>
      <c r="W172" s="35"/>
      <c r="X172" s="35"/>
      <c r="Y172" s="35"/>
      <c r="Z172" s="35"/>
      <c r="AA172" s="35"/>
      <c r="AB172" s="35"/>
      <c r="AC172" s="35"/>
      <c r="AD172" s="35"/>
      <c r="AE172" s="35"/>
      <c r="AR172" s="205" t="s">
        <v>218</v>
      </c>
      <c r="AT172" s="205" t="s">
        <v>214</v>
      </c>
      <c r="AU172" s="205" t="s">
        <v>87</v>
      </c>
      <c r="AY172" s="18" t="s">
        <v>209</v>
      </c>
      <c r="BE172" s="206">
        <f>IF(N172="základní",J172,0)</f>
        <v>0</v>
      </c>
      <c r="BF172" s="206">
        <f>IF(N172="snížená",J172,0)</f>
        <v>0</v>
      </c>
      <c r="BG172" s="206">
        <f>IF(N172="zákl. přenesená",J172,0)</f>
        <v>0</v>
      </c>
      <c r="BH172" s="206">
        <f>IF(N172="sníž. přenesená",J172,0)</f>
        <v>0</v>
      </c>
      <c r="BI172" s="206">
        <f>IF(N172="nulová",J172,0)</f>
        <v>0</v>
      </c>
      <c r="BJ172" s="18" t="s">
        <v>85</v>
      </c>
      <c r="BK172" s="206">
        <f>ROUND(I172*H172,2)</f>
        <v>0</v>
      </c>
      <c r="BL172" s="18" t="s">
        <v>218</v>
      </c>
      <c r="BM172" s="205" t="s">
        <v>11625</v>
      </c>
    </row>
    <row r="173" spans="1:65" s="2" customFormat="1" ht="19.5">
      <c r="A173" s="35"/>
      <c r="B173" s="36"/>
      <c r="C173" s="37"/>
      <c r="D173" s="214" t="s">
        <v>807</v>
      </c>
      <c r="E173" s="37"/>
      <c r="F173" s="256" t="s">
        <v>11619</v>
      </c>
      <c r="G173" s="37"/>
      <c r="H173" s="37"/>
      <c r="I173" s="257"/>
      <c r="J173" s="37"/>
      <c r="K173" s="37"/>
      <c r="L173" s="40"/>
      <c r="M173" s="258"/>
      <c r="N173" s="259"/>
      <c r="O173" s="72"/>
      <c r="P173" s="72"/>
      <c r="Q173" s="72"/>
      <c r="R173" s="72"/>
      <c r="S173" s="72"/>
      <c r="T173" s="73"/>
      <c r="U173" s="35"/>
      <c r="V173" s="35"/>
      <c r="W173" s="35"/>
      <c r="X173" s="35"/>
      <c r="Y173" s="35"/>
      <c r="Z173" s="35"/>
      <c r="AA173" s="35"/>
      <c r="AB173" s="35"/>
      <c r="AC173" s="35"/>
      <c r="AD173" s="35"/>
      <c r="AE173" s="35"/>
      <c r="AT173" s="18" t="s">
        <v>807</v>
      </c>
      <c r="AU173" s="18" t="s">
        <v>87</v>
      </c>
    </row>
    <row r="174" spans="1:65" s="2" customFormat="1" ht="24.2" customHeight="1">
      <c r="A174" s="35"/>
      <c r="B174" s="36"/>
      <c r="C174" s="193" t="s">
        <v>246</v>
      </c>
      <c r="D174" s="193" t="s">
        <v>214</v>
      </c>
      <c r="E174" s="194" t="s">
        <v>11626</v>
      </c>
      <c r="F174" s="195" t="s">
        <v>11627</v>
      </c>
      <c r="G174" s="196" t="s">
        <v>2761</v>
      </c>
      <c r="H174" s="197">
        <v>2</v>
      </c>
      <c r="I174" s="198"/>
      <c r="J174" s="199">
        <f>ROUND(I174*H174,2)</f>
        <v>0</v>
      </c>
      <c r="K174" s="200"/>
      <c r="L174" s="40"/>
      <c r="M174" s="201" t="s">
        <v>1</v>
      </c>
      <c r="N174" s="202" t="s">
        <v>42</v>
      </c>
      <c r="O174" s="72"/>
      <c r="P174" s="203">
        <f>O174*H174</f>
        <v>0</v>
      </c>
      <c r="Q174" s="203">
        <v>0</v>
      </c>
      <c r="R174" s="203">
        <f>Q174*H174</f>
        <v>0</v>
      </c>
      <c r="S174" s="203">
        <v>0</v>
      </c>
      <c r="T174" s="204">
        <f>S174*H174</f>
        <v>0</v>
      </c>
      <c r="U174" s="35"/>
      <c r="V174" s="35"/>
      <c r="W174" s="35"/>
      <c r="X174" s="35"/>
      <c r="Y174" s="35"/>
      <c r="Z174" s="35"/>
      <c r="AA174" s="35"/>
      <c r="AB174" s="35"/>
      <c r="AC174" s="35"/>
      <c r="AD174" s="35"/>
      <c r="AE174" s="35"/>
      <c r="AR174" s="205" t="s">
        <v>218</v>
      </c>
      <c r="AT174" s="205" t="s">
        <v>214</v>
      </c>
      <c r="AU174" s="205" t="s">
        <v>87</v>
      </c>
      <c r="AY174" s="18" t="s">
        <v>209</v>
      </c>
      <c r="BE174" s="206">
        <f>IF(N174="základní",J174,0)</f>
        <v>0</v>
      </c>
      <c r="BF174" s="206">
        <f>IF(N174="snížená",J174,0)</f>
        <v>0</v>
      </c>
      <c r="BG174" s="206">
        <f>IF(N174="zákl. přenesená",J174,0)</f>
        <v>0</v>
      </c>
      <c r="BH174" s="206">
        <f>IF(N174="sníž. přenesená",J174,0)</f>
        <v>0</v>
      </c>
      <c r="BI174" s="206">
        <f>IF(N174="nulová",J174,0)</f>
        <v>0</v>
      </c>
      <c r="BJ174" s="18" t="s">
        <v>85</v>
      </c>
      <c r="BK174" s="206">
        <f>ROUND(I174*H174,2)</f>
        <v>0</v>
      </c>
      <c r="BL174" s="18" t="s">
        <v>218</v>
      </c>
      <c r="BM174" s="205" t="s">
        <v>11628</v>
      </c>
    </row>
    <row r="175" spans="1:65" s="2" customFormat="1" ht="19.5">
      <c r="A175" s="35"/>
      <c r="B175" s="36"/>
      <c r="C175" s="37"/>
      <c r="D175" s="214" t="s">
        <v>807</v>
      </c>
      <c r="E175" s="37"/>
      <c r="F175" s="256" t="s">
        <v>11619</v>
      </c>
      <c r="G175" s="37"/>
      <c r="H175" s="37"/>
      <c r="I175" s="257"/>
      <c r="J175" s="37"/>
      <c r="K175" s="37"/>
      <c r="L175" s="40"/>
      <c r="M175" s="258"/>
      <c r="N175" s="259"/>
      <c r="O175" s="72"/>
      <c r="P175" s="72"/>
      <c r="Q175" s="72"/>
      <c r="R175" s="72"/>
      <c r="S175" s="72"/>
      <c r="T175" s="73"/>
      <c r="U175" s="35"/>
      <c r="V175" s="35"/>
      <c r="W175" s="35"/>
      <c r="X175" s="35"/>
      <c r="Y175" s="35"/>
      <c r="Z175" s="35"/>
      <c r="AA175" s="35"/>
      <c r="AB175" s="35"/>
      <c r="AC175" s="35"/>
      <c r="AD175" s="35"/>
      <c r="AE175" s="35"/>
      <c r="AT175" s="18" t="s">
        <v>807</v>
      </c>
      <c r="AU175" s="18" t="s">
        <v>87</v>
      </c>
    </row>
    <row r="176" spans="1:65" s="2" customFormat="1" ht="16.5" customHeight="1">
      <c r="A176" s="35"/>
      <c r="B176" s="36"/>
      <c r="C176" s="193" t="s">
        <v>210</v>
      </c>
      <c r="D176" s="193" t="s">
        <v>214</v>
      </c>
      <c r="E176" s="194" t="s">
        <v>11629</v>
      </c>
      <c r="F176" s="195" t="s">
        <v>11630</v>
      </c>
      <c r="G176" s="196" t="s">
        <v>2761</v>
      </c>
      <c r="H176" s="197">
        <v>1</v>
      </c>
      <c r="I176" s="198"/>
      <c r="J176" s="199">
        <f>ROUND(I176*H176,2)</f>
        <v>0</v>
      </c>
      <c r="K176" s="200"/>
      <c r="L176" s="40"/>
      <c r="M176" s="201" t="s">
        <v>1</v>
      </c>
      <c r="N176" s="202" t="s">
        <v>42</v>
      </c>
      <c r="O176" s="72"/>
      <c r="P176" s="203">
        <f>O176*H176</f>
        <v>0</v>
      </c>
      <c r="Q176" s="203">
        <v>0</v>
      </c>
      <c r="R176" s="203">
        <f>Q176*H176</f>
        <v>0</v>
      </c>
      <c r="S176" s="203">
        <v>0</v>
      </c>
      <c r="T176" s="204">
        <f>S176*H176</f>
        <v>0</v>
      </c>
      <c r="U176" s="35"/>
      <c r="V176" s="35"/>
      <c r="W176" s="35"/>
      <c r="X176" s="35"/>
      <c r="Y176" s="35"/>
      <c r="Z176" s="35"/>
      <c r="AA176" s="35"/>
      <c r="AB176" s="35"/>
      <c r="AC176" s="35"/>
      <c r="AD176" s="35"/>
      <c r="AE176" s="35"/>
      <c r="AR176" s="205" t="s">
        <v>218</v>
      </c>
      <c r="AT176" s="205" t="s">
        <v>214</v>
      </c>
      <c r="AU176" s="205" t="s">
        <v>87</v>
      </c>
      <c r="AY176" s="18" t="s">
        <v>209</v>
      </c>
      <c r="BE176" s="206">
        <f>IF(N176="základní",J176,0)</f>
        <v>0</v>
      </c>
      <c r="BF176" s="206">
        <f>IF(N176="snížená",J176,0)</f>
        <v>0</v>
      </c>
      <c r="BG176" s="206">
        <f>IF(N176="zákl. přenesená",J176,0)</f>
        <v>0</v>
      </c>
      <c r="BH176" s="206">
        <f>IF(N176="sníž. přenesená",J176,0)</f>
        <v>0</v>
      </c>
      <c r="BI176" s="206">
        <f>IF(N176="nulová",J176,0)</f>
        <v>0</v>
      </c>
      <c r="BJ176" s="18" t="s">
        <v>85</v>
      </c>
      <c r="BK176" s="206">
        <f>ROUND(I176*H176,2)</f>
        <v>0</v>
      </c>
      <c r="BL176" s="18" t="s">
        <v>218</v>
      </c>
      <c r="BM176" s="205" t="s">
        <v>11631</v>
      </c>
    </row>
    <row r="177" spans="1:65" s="2" customFormat="1" ht="29.25">
      <c r="A177" s="35"/>
      <c r="B177" s="36"/>
      <c r="C177" s="37"/>
      <c r="D177" s="214" t="s">
        <v>807</v>
      </c>
      <c r="E177" s="37"/>
      <c r="F177" s="256" t="s">
        <v>11632</v>
      </c>
      <c r="G177" s="37"/>
      <c r="H177" s="37"/>
      <c r="I177" s="257"/>
      <c r="J177" s="37"/>
      <c r="K177" s="37"/>
      <c r="L177" s="40"/>
      <c r="M177" s="258"/>
      <c r="N177" s="259"/>
      <c r="O177" s="72"/>
      <c r="P177" s="72"/>
      <c r="Q177" s="72"/>
      <c r="R177" s="72"/>
      <c r="S177" s="72"/>
      <c r="T177" s="73"/>
      <c r="U177" s="35"/>
      <c r="V177" s="35"/>
      <c r="W177" s="35"/>
      <c r="X177" s="35"/>
      <c r="Y177" s="35"/>
      <c r="Z177" s="35"/>
      <c r="AA177" s="35"/>
      <c r="AB177" s="35"/>
      <c r="AC177" s="35"/>
      <c r="AD177" s="35"/>
      <c r="AE177" s="35"/>
      <c r="AT177" s="18" t="s">
        <v>807</v>
      </c>
      <c r="AU177" s="18" t="s">
        <v>87</v>
      </c>
    </row>
    <row r="178" spans="1:65" s="2" customFormat="1" ht="16.5" customHeight="1">
      <c r="A178" s="35"/>
      <c r="B178" s="36"/>
      <c r="C178" s="193" t="s">
        <v>253</v>
      </c>
      <c r="D178" s="193" t="s">
        <v>214</v>
      </c>
      <c r="E178" s="194" t="s">
        <v>11633</v>
      </c>
      <c r="F178" s="195" t="s">
        <v>11630</v>
      </c>
      <c r="G178" s="196" t="s">
        <v>2761</v>
      </c>
      <c r="H178" s="197">
        <v>1</v>
      </c>
      <c r="I178" s="198"/>
      <c r="J178" s="199">
        <f>ROUND(I178*H178,2)</f>
        <v>0</v>
      </c>
      <c r="K178" s="200"/>
      <c r="L178" s="40"/>
      <c r="M178" s="201" t="s">
        <v>1</v>
      </c>
      <c r="N178" s="202" t="s">
        <v>42</v>
      </c>
      <c r="O178" s="72"/>
      <c r="P178" s="203">
        <f>O178*H178</f>
        <v>0</v>
      </c>
      <c r="Q178" s="203">
        <v>0</v>
      </c>
      <c r="R178" s="203">
        <f>Q178*H178</f>
        <v>0</v>
      </c>
      <c r="S178" s="203">
        <v>0</v>
      </c>
      <c r="T178" s="204">
        <f>S178*H178</f>
        <v>0</v>
      </c>
      <c r="U178" s="35"/>
      <c r="V178" s="35"/>
      <c r="W178" s="35"/>
      <c r="X178" s="35"/>
      <c r="Y178" s="35"/>
      <c r="Z178" s="35"/>
      <c r="AA178" s="35"/>
      <c r="AB178" s="35"/>
      <c r="AC178" s="35"/>
      <c r="AD178" s="35"/>
      <c r="AE178" s="35"/>
      <c r="AR178" s="205" t="s">
        <v>218</v>
      </c>
      <c r="AT178" s="205" t="s">
        <v>214</v>
      </c>
      <c r="AU178" s="205" t="s">
        <v>87</v>
      </c>
      <c r="AY178" s="18" t="s">
        <v>209</v>
      </c>
      <c r="BE178" s="206">
        <f>IF(N178="základní",J178,0)</f>
        <v>0</v>
      </c>
      <c r="BF178" s="206">
        <f>IF(N178="snížená",J178,0)</f>
        <v>0</v>
      </c>
      <c r="BG178" s="206">
        <f>IF(N178="zákl. přenesená",J178,0)</f>
        <v>0</v>
      </c>
      <c r="BH178" s="206">
        <f>IF(N178="sníž. přenesená",J178,0)</f>
        <v>0</v>
      </c>
      <c r="BI178" s="206">
        <f>IF(N178="nulová",J178,0)</f>
        <v>0</v>
      </c>
      <c r="BJ178" s="18" t="s">
        <v>85</v>
      </c>
      <c r="BK178" s="206">
        <f>ROUND(I178*H178,2)</f>
        <v>0</v>
      </c>
      <c r="BL178" s="18" t="s">
        <v>218</v>
      </c>
      <c r="BM178" s="205" t="s">
        <v>11634</v>
      </c>
    </row>
    <row r="179" spans="1:65" s="2" customFormat="1" ht="29.25">
      <c r="A179" s="35"/>
      <c r="B179" s="36"/>
      <c r="C179" s="37"/>
      <c r="D179" s="214" t="s">
        <v>807</v>
      </c>
      <c r="E179" s="37"/>
      <c r="F179" s="256" t="s">
        <v>11635</v>
      </c>
      <c r="G179" s="37"/>
      <c r="H179" s="37"/>
      <c r="I179" s="257"/>
      <c r="J179" s="37"/>
      <c r="K179" s="37"/>
      <c r="L179" s="40"/>
      <c r="M179" s="258"/>
      <c r="N179" s="259"/>
      <c r="O179" s="72"/>
      <c r="P179" s="72"/>
      <c r="Q179" s="72"/>
      <c r="R179" s="72"/>
      <c r="S179" s="72"/>
      <c r="T179" s="73"/>
      <c r="U179" s="35"/>
      <c r="V179" s="35"/>
      <c r="W179" s="35"/>
      <c r="X179" s="35"/>
      <c r="Y179" s="35"/>
      <c r="Z179" s="35"/>
      <c r="AA179" s="35"/>
      <c r="AB179" s="35"/>
      <c r="AC179" s="35"/>
      <c r="AD179" s="35"/>
      <c r="AE179" s="35"/>
      <c r="AT179" s="18" t="s">
        <v>807</v>
      </c>
      <c r="AU179" s="18" t="s">
        <v>87</v>
      </c>
    </row>
    <row r="180" spans="1:65" s="12" customFormat="1" ht="22.9" customHeight="1">
      <c r="B180" s="177"/>
      <c r="C180" s="178"/>
      <c r="D180" s="179" t="s">
        <v>76</v>
      </c>
      <c r="E180" s="191" t="s">
        <v>9170</v>
      </c>
      <c r="F180" s="191" t="s">
        <v>11636</v>
      </c>
      <c r="G180" s="178"/>
      <c r="H180" s="178"/>
      <c r="I180" s="181"/>
      <c r="J180" s="192">
        <f>BK180</f>
        <v>0</v>
      </c>
      <c r="K180" s="178"/>
      <c r="L180" s="183"/>
      <c r="M180" s="184"/>
      <c r="N180" s="185"/>
      <c r="O180" s="185"/>
      <c r="P180" s="186">
        <f>SUM(P181:P211)</f>
        <v>0</v>
      </c>
      <c r="Q180" s="185"/>
      <c r="R180" s="186">
        <f>SUM(R181:R211)</f>
        <v>0</v>
      </c>
      <c r="S180" s="185"/>
      <c r="T180" s="187">
        <f>SUM(T181:T211)</f>
        <v>0</v>
      </c>
      <c r="AR180" s="188" t="s">
        <v>85</v>
      </c>
      <c r="AT180" s="189" t="s">
        <v>76</v>
      </c>
      <c r="AU180" s="189" t="s">
        <v>85</v>
      </c>
      <c r="AY180" s="188" t="s">
        <v>209</v>
      </c>
      <c r="BK180" s="190">
        <f>SUM(BK181:BK211)</f>
        <v>0</v>
      </c>
    </row>
    <row r="181" spans="1:65" s="2" customFormat="1" ht="21.75" customHeight="1">
      <c r="A181" s="35"/>
      <c r="B181" s="36"/>
      <c r="C181" s="193" t="s">
        <v>257</v>
      </c>
      <c r="D181" s="193" t="s">
        <v>214</v>
      </c>
      <c r="E181" s="194" t="s">
        <v>11637</v>
      </c>
      <c r="F181" s="195" t="s">
        <v>11638</v>
      </c>
      <c r="G181" s="196" t="s">
        <v>2761</v>
      </c>
      <c r="H181" s="197">
        <v>1</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218</v>
      </c>
      <c r="AT181" s="205" t="s">
        <v>214</v>
      </c>
      <c r="AU181" s="205" t="s">
        <v>87</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11639</v>
      </c>
    </row>
    <row r="182" spans="1:65" s="2" customFormat="1" ht="39">
      <c r="A182" s="35"/>
      <c r="B182" s="36"/>
      <c r="C182" s="37"/>
      <c r="D182" s="214" t="s">
        <v>807</v>
      </c>
      <c r="E182" s="37"/>
      <c r="F182" s="256" t="s">
        <v>11640</v>
      </c>
      <c r="G182" s="37"/>
      <c r="H182" s="37"/>
      <c r="I182" s="257"/>
      <c r="J182" s="37"/>
      <c r="K182" s="37"/>
      <c r="L182" s="40"/>
      <c r="M182" s="258"/>
      <c r="N182" s="259"/>
      <c r="O182" s="72"/>
      <c r="P182" s="72"/>
      <c r="Q182" s="72"/>
      <c r="R182" s="72"/>
      <c r="S182" s="72"/>
      <c r="T182" s="73"/>
      <c r="U182" s="35"/>
      <c r="V182" s="35"/>
      <c r="W182" s="35"/>
      <c r="X182" s="35"/>
      <c r="Y182" s="35"/>
      <c r="Z182" s="35"/>
      <c r="AA182" s="35"/>
      <c r="AB182" s="35"/>
      <c r="AC182" s="35"/>
      <c r="AD182" s="35"/>
      <c r="AE182" s="35"/>
      <c r="AT182" s="18" t="s">
        <v>807</v>
      </c>
      <c r="AU182" s="18" t="s">
        <v>87</v>
      </c>
    </row>
    <row r="183" spans="1:65" s="2" customFormat="1" ht="21.75" customHeight="1">
      <c r="A183" s="35"/>
      <c r="B183" s="36"/>
      <c r="C183" s="193" t="s">
        <v>261</v>
      </c>
      <c r="D183" s="193" t="s">
        <v>214</v>
      </c>
      <c r="E183" s="194" t="s">
        <v>11641</v>
      </c>
      <c r="F183" s="195" t="s">
        <v>11642</v>
      </c>
      <c r="G183" s="196" t="s">
        <v>2761</v>
      </c>
      <c r="H183" s="197">
        <v>1</v>
      </c>
      <c r="I183" s="198"/>
      <c r="J183" s="199">
        <f>ROUND(I183*H183,2)</f>
        <v>0</v>
      </c>
      <c r="K183" s="200"/>
      <c r="L183" s="40"/>
      <c r="M183" s="201" t="s">
        <v>1</v>
      </c>
      <c r="N183" s="202" t="s">
        <v>42</v>
      </c>
      <c r="O183" s="72"/>
      <c r="P183" s="203">
        <f>O183*H183</f>
        <v>0</v>
      </c>
      <c r="Q183" s="203">
        <v>0</v>
      </c>
      <c r="R183" s="203">
        <f>Q183*H183</f>
        <v>0</v>
      </c>
      <c r="S183" s="203">
        <v>0</v>
      </c>
      <c r="T183" s="204">
        <f>S183*H183</f>
        <v>0</v>
      </c>
      <c r="U183" s="35"/>
      <c r="V183" s="35"/>
      <c r="W183" s="35"/>
      <c r="X183" s="35"/>
      <c r="Y183" s="35"/>
      <c r="Z183" s="35"/>
      <c r="AA183" s="35"/>
      <c r="AB183" s="35"/>
      <c r="AC183" s="35"/>
      <c r="AD183" s="35"/>
      <c r="AE183" s="35"/>
      <c r="AR183" s="205" t="s">
        <v>218</v>
      </c>
      <c r="AT183" s="205" t="s">
        <v>214</v>
      </c>
      <c r="AU183" s="205" t="s">
        <v>87</v>
      </c>
      <c r="AY183" s="18" t="s">
        <v>209</v>
      </c>
      <c r="BE183" s="206">
        <f>IF(N183="základní",J183,0)</f>
        <v>0</v>
      </c>
      <c r="BF183" s="206">
        <f>IF(N183="snížená",J183,0)</f>
        <v>0</v>
      </c>
      <c r="BG183" s="206">
        <f>IF(N183="zákl. přenesená",J183,0)</f>
        <v>0</v>
      </c>
      <c r="BH183" s="206">
        <f>IF(N183="sníž. přenesená",J183,0)</f>
        <v>0</v>
      </c>
      <c r="BI183" s="206">
        <f>IF(N183="nulová",J183,0)</f>
        <v>0</v>
      </c>
      <c r="BJ183" s="18" t="s">
        <v>85</v>
      </c>
      <c r="BK183" s="206">
        <f>ROUND(I183*H183,2)</f>
        <v>0</v>
      </c>
      <c r="BL183" s="18" t="s">
        <v>218</v>
      </c>
      <c r="BM183" s="205" t="s">
        <v>11643</v>
      </c>
    </row>
    <row r="184" spans="1:65" s="2" customFormat="1" ht="29.25">
      <c r="A184" s="35"/>
      <c r="B184" s="36"/>
      <c r="C184" s="37"/>
      <c r="D184" s="214" t="s">
        <v>807</v>
      </c>
      <c r="E184" s="37"/>
      <c r="F184" s="256" t="s">
        <v>11644</v>
      </c>
      <c r="G184" s="37"/>
      <c r="H184" s="37"/>
      <c r="I184" s="257"/>
      <c r="J184" s="37"/>
      <c r="K184" s="37"/>
      <c r="L184" s="40"/>
      <c r="M184" s="258"/>
      <c r="N184" s="259"/>
      <c r="O184" s="72"/>
      <c r="P184" s="72"/>
      <c r="Q184" s="72"/>
      <c r="R184" s="72"/>
      <c r="S184" s="72"/>
      <c r="T184" s="73"/>
      <c r="U184" s="35"/>
      <c r="V184" s="35"/>
      <c r="W184" s="35"/>
      <c r="X184" s="35"/>
      <c r="Y184" s="35"/>
      <c r="Z184" s="35"/>
      <c r="AA184" s="35"/>
      <c r="AB184" s="35"/>
      <c r="AC184" s="35"/>
      <c r="AD184" s="35"/>
      <c r="AE184" s="35"/>
      <c r="AT184" s="18" t="s">
        <v>807</v>
      </c>
      <c r="AU184" s="18" t="s">
        <v>87</v>
      </c>
    </row>
    <row r="185" spans="1:65" s="2" customFormat="1" ht="21.75" customHeight="1">
      <c r="A185" s="35"/>
      <c r="B185" s="36"/>
      <c r="C185" s="193" t="s">
        <v>265</v>
      </c>
      <c r="D185" s="193" t="s">
        <v>214</v>
      </c>
      <c r="E185" s="194" t="s">
        <v>11645</v>
      </c>
      <c r="F185" s="195" t="s">
        <v>11646</v>
      </c>
      <c r="G185" s="196" t="s">
        <v>2761</v>
      </c>
      <c r="H185" s="197">
        <v>3</v>
      </c>
      <c r="I185" s="198"/>
      <c r="J185" s="199">
        <f>ROUND(I185*H185,2)</f>
        <v>0</v>
      </c>
      <c r="K185" s="200"/>
      <c r="L185" s="40"/>
      <c r="M185" s="201" t="s">
        <v>1</v>
      </c>
      <c r="N185" s="202"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218</v>
      </c>
      <c r="AT185" s="205" t="s">
        <v>214</v>
      </c>
      <c r="AU185" s="205" t="s">
        <v>87</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218</v>
      </c>
      <c r="BM185" s="205" t="s">
        <v>11647</v>
      </c>
    </row>
    <row r="186" spans="1:65" s="2" customFormat="1" ht="29.25">
      <c r="A186" s="35"/>
      <c r="B186" s="36"/>
      <c r="C186" s="37"/>
      <c r="D186" s="214" t="s">
        <v>807</v>
      </c>
      <c r="E186" s="37"/>
      <c r="F186" s="256" t="s">
        <v>11644</v>
      </c>
      <c r="G186" s="37"/>
      <c r="H186" s="37"/>
      <c r="I186" s="257"/>
      <c r="J186" s="37"/>
      <c r="K186" s="37"/>
      <c r="L186" s="40"/>
      <c r="M186" s="258"/>
      <c r="N186" s="259"/>
      <c r="O186" s="72"/>
      <c r="P186" s="72"/>
      <c r="Q186" s="72"/>
      <c r="R186" s="72"/>
      <c r="S186" s="72"/>
      <c r="T186" s="73"/>
      <c r="U186" s="35"/>
      <c r="V186" s="35"/>
      <c r="W186" s="35"/>
      <c r="X186" s="35"/>
      <c r="Y186" s="35"/>
      <c r="Z186" s="35"/>
      <c r="AA186" s="35"/>
      <c r="AB186" s="35"/>
      <c r="AC186" s="35"/>
      <c r="AD186" s="35"/>
      <c r="AE186" s="35"/>
      <c r="AT186" s="18" t="s">
        <v>807</v>
      </c>
      <c r="AU186" s="18" t="s">
        <v>87</v>
      </c>
    </row>
    <row r="187" spans="1:65" s="2" customFormat="1" ht="21.75" customHeight="1">
      <c r="A187" s="35"/>
      <c r="B187" s="36"/>
      <c r="C187" s="193" t="s">
        <v>269</v>
      </c>
      <c r="D187" s="193" t="s">
        <v>214</v>
      </c>
      <c r="E187" s="194" t="s">
        <v>11648</v>
      </c>
      <c r="F187" s="195" t="s">
        <v>11649</v>
      </c>
      <c r="G187" s="196" t="s">
        <v>2761</v>
      </c>
      <c r="H187" s="197">
        <v>3</v>
      </c>
      <c r="I187" s="198"/>
      <c r="J187" s="199">
        <f>ROUND(I187*H187,2)</f>
        <v>0</v>
      </c>
      <c r="K187" s="200"/>
      <c r="L187" s="40"/>
      <c r="M187" s="201" t="s">
        <v>1</v>
      </c>
      <c r="N187" s="202" t="s">
        <v>42</v>
      </c>
      <c r="O187" s="72"/>
      <c r="P187" s="203">
        <f>O187*H187</f>
        <v>0</v>
      </c>
      <c r="Q187" s="203">
        <v>0</v>
      </c>
      <c r="R187" s="203">
        <f>Q187*H187</f>
        <v>0</v>
      </c>
      <c r="S187" s="203">
        <v>0</v>
      </c>
      <c r="T187" s="204">
        <f>S187*H187</f>
        <v>0</v>
      </c>
      <c r="U187" s="35"/>
      <c r="V187" s="35"/>
      <c r="W187" s="35"/>
      <c r="X187" s="35"/>
      <c r="Y187" s="35"/>
      <c r="Z187" s="35"/>
      <c r="AA187" s="35"/>
      <c r="AB187" s="35"/>
      <c r="AC187" s="35"/>
      <c r="AD187" s="35"/>
      <c r="AE187" s="35"/>
      <c r="AR187" s="205" t="s">
        <v>218</v>
      </c>
      <c r="AT187" s="205" t="s">
        <v>214</v>
      </c>
      <c r="AU187" s="205" t="s">
        <v>87</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11650</v>
      </c>
    </row>
    <row r="188" spans="1:65" s="2" customFormat="1" ht="39">
      <c r="A188" s="35"/>
      <c r="B188" s="36"/>
      <c r="C188" s="37"/>
      <c r="D188" s="214" t="s">
        <v>807</v>
      </c>
      <c r="E188" s="37"/>
      <c r="F188" s="256" t="s">
        <v>11651</v>
      </c>
      <c r="G188" s="37"/>
      <c r="H188" s="37"/>
      <c r="I188" s="257"/>
      <c r="J188" s="37"/>
      <c r="K188" s="37"/>
      <c r="L188" s="40"/>
      <c r="M188" s="258"/>
      <c r="N188" s="259"/>
      <c r="O188" s="72"/>
      <c r="P188" s="72"/>
      <c r="Q188" s="72"/>
      <c r="R188" s="72"/>
      <c r="S188" s="72"/>
      <c r="T188" s="73"/>
      <c r="U188" s="35"/>
      <c r="V188" s="35"/>
      <c r="W188" s="35"/>
      <c r="X188" s="35"/>
      <c r="Y188" s="35"/>
      <c r="Z188" s="35"/>
      <c r="AA188" s="35"/>
      <c r="AB188" s="35"/>
      <c r="AC188" s="35"/>
      <c r="AD188" s="35"/>
      <c r="AE188" s="35"/>
      <c r="AT188" s="18" t="s">
        <v>807</v>
      </c>
      <c r="AU188" s="18" t="s">
        <v>87</v>
      </c>
    </row>
    <row r="189" spans="1:65" s="2" customFormat="1" ht="21.75" customHeight="1">
      <c r="A189" s="35"/>
      <c r="B189" s="36"/>
      <c r="C189" s="193" t="s">
        <v>8</v>
      </c>
      <c r="D189" s="193" t="s">
        <v>214</v>
      </c>
      <c r="E189" s="194" t="s">
        <v>11652</v>
      </c>
      <c r="F189" s="195" t="s">
        <v>11642</v>
      </c>
      <c r="G189" s="196" t="s">
        <v>2761</v>
      </c>
      <c r="H189" s="197">
        <v>1</v>
      </c>
      <c r="I189" s="198"/>
      <c r="J189" s="199">
        <f>ROUND(I189*H189,2)</f>
        <v>0</v>
      </c>
      <c r="K189" s="200"/>
      <c r="L189" s="40"/>
      <c r="M189" s="201" t="s">
        <v>1</v>
      </c>
      <c r="N189" s="202" t="s">
        <v>42</v>
      </c>
      <c r="O189" s="72"/>
      <c r="P189" s="203">
        <f>O189*H189</f>
        <v>0</v>
      </c>
      <c r="Q189" s="203">
        <v>0</v>
      </c>
      <c r="R189" s="203">
        <f>Q189*H189</f>
        <v>0</v>
      </c>
      <c r="S189" s="203">
        <v>0</v>
      </c>
      <c r="T189" s="204">
        <f>S189*H189</f>
        <v>0</v>
      </c>
      <c r="U189" s="35"/>
      <c r="V189" s="35"/>
      <c r="W189" s="35"/>
      <c r="X189" s="35"/>
      <c r="Y189" s="35"/>
      <c r="Z189" s="35"/>
      <c r="AA189" s="35"/>
      <c r="AB189" s="35"/>
      <c r="AC189" s="35"/>
      <c r="AD189" s="35"/>
      <c r="AE189" s="35"/>
      <c r="AR189" s="205" t="s">
        <v>218</v>
      </c>
      <c r="AT189" s="205" t="s">
        <v>214</v>
      </c>
      <c r="AU189" s="205" t="s">
        <v>87</v>
      </c>
      <c r="AY189" s="18" t="s">
        <v>209</v>
      </c>
      <c r="BE189" s="206">
        <f>IF(N189="základní",J189,0)</f>
        <v>0</v>
      </c>
      <c r="BF189" s="206">
        <f>IF(N189="snížená",J189,0)</f>
        <v>0</v>
      </c>
      <c r="BG189" s="206">
        <f>IF(N189="zákl. přenesená",J189,0)</f>
        <v>0</v>
      </c>
      <c r="BH189" s="206">
        <f>IF(N189="sníž. přenesená",J189,0)</f>
        <v>0</v>
      </c>
      <c r="BI189" s="206">
        <f>IF(N189="nulová",J189,0)</f>
        <v>0</v>
      </c>
      <c r="BJ189" s="18" t="s">
        <v>85</v>
      </c>
      <c r="BK189" s="206">
        <f>ROUND(I189*H189,2)</f>
        <v>0</v>
      </c>
      <c r="BL189" s="18" t="s">
        <v>218</v>
      </c>
      <c r="BM189" s="205" t="s">
        <v>11653</v>
      </c>
    </row>
    <row r="190" spans="1:65" s="2" customFormat="1" ht="29.25">
      <c r="A190" s="35"/>
      <c r="B190" s="36"/>
      <c r="C190" s="37"/>
      <c r="D190" s="214" t="s">
        <v>807</v>
      </c>
      <c r="E190" s="37"/>
      <c r="F190" s="256" t="s">
        <v>11654</v>
      </c>
      <c r="G190" s="37"/>
      <c r="H190" s="37"/>
      <c r="I190" s="257"/>
      <c r="J190" s="37"/>
      <c r="K190" s="37"/>
      <c r="L190" s="40"/>
      <c r="M190" s="258"/>
      <c r="N190" s="259"/>
      <c r="O190" s="72"/>
      <c r="P190" s="72"/>
      <c r="Q190" s="72"/>
      <c r="R190" s="72"/>
      <c r="S190" s="72"/>
      <c r="T190" s="73"/>
      <c r="U190" s="35"/>
      <c r="V190" s="35"/>
      <c r="W190" s="35"/>
      <c r="X190" s="35"/>
      <c r="Y190" s="35"/>
      <c r="Z190" s="35"/>
      <c r="AA190" s="35"/>
      <c r="AB190" s="35"/>
      <c r="AC190" s="35"/>
      <c r="AD190" s="35"/>
      <c r="AE190" s="35"/>
      <c r="AT190" s="18" t="s">
        <v>807</v>
      </c>
      <c r="AU190" s="18" t="s">
        <v>87</v>
      </c>
    </row>
    <row r="191" spans="1:65" s="2" customFormat="1" ht="21.75" customHeight="1">
      <c r="A191" s="35"/>
      <c r="B191" s="36"/>
      <c r="C191" s="193" t="s">
        <v>276</v>
      </c>
      <c r="D191" s="193" t="s">
        <v>214</v>
      </c>
      <c r="E191" s="194" t="s">
        <v>11645</v>
      </c>
      <c r="F191" s="195" t="s">
        <v>11646</v>
      </c>
      <c r="G191" s="196" t="s">
        <v>2761</v>
      </c>
      <c r="H191" s="197">
        <v>6</v>
      </c>
      <c r="I191" s="198"/>
      <c r="J191" s="199">
        <f>ROUND(I191*H191,2)</f>
        <v>0</v>
      </c>
      <c r="K191" s="200"/>
      <c r="L191" s="40"/>
      <c r="M191" s="201" t="s">
        <v>1</v>
      </c>
      <c r="N191" s="202" t="s">
        <v>42</v>
      </c>
      <c r="O191" s="72"/>
      <c r="P191" s="203">
        <f>O191*H191</f>
        <v>0</v>
      </c>
      <c r="Q191" s="203">
        <v>0</v>
      </c>
      <c r="R191" s="203">
        <f>Q191*H191</f>
        <v>0</v>
      </c>
      <c r="S191" s="203">
        <v>0</v>
      </c>
      <c r="T191" s="204">
        <f>S191*H191</f>
        <v>0</v>
      </c>
      <c r="U191" s="35"/>
      <c r="V191" s="35"/>
      <c r="W191" s="35"/>
      <c r="X191" s="35"/>
      <c r="Y191" s="35"/>
      <c r="Z191" s="35"/>
      <c r="AA191" s="35"/>
      <c r="AB191" s="35"/>
      <c r="AC191" s="35"/>
      <c r="AD191" s="35"/>
      <c r="AE191" s="35"/>
      <c r="AR191" s="205" t="s">
        <v>218</v>
      </c>
      <c r="AT191" s="205" t="s">
        <v>214</v>
      </c>
      <c r="AU191" s="205" t="s">
        <v>87</v>
      </c>
      <c r="AY191" s="18" t="s">
        <v>209</v>
      </c>
      <c r="BE191" s="206">
        <f>IF(N191="základní",J191,0)</f>
        <v>0</v>
      </c>
      <c r="BF191" s="206">
        <f>IF(N191="snížená",J191,0)</f>
        <v>0</v>
      </c>
      <c r="BG191" s="206">
        <f>IF(N191="zákl. přenesená",J191,0)</f>
        <v>0</v>
      </c>
      <c r="BH191" s="206">
        <f>IF(N191="sníž. přenesená",J191,0)</f>
        <v>0</v>
      </c>
      <c r="BI191" s="206">
        <f>IF(N191="nulová",J191,0)</f>
        <v>0</v>
      </c>
      <c r="BJ191" s="18" t="s">
        <v>85</v>
      </c>
      <c r="BK191" s="206">
        <f>ROUND(I191*H191,2)</f>
        <v>0</v>
      </c>
      <c r="BL191" s="18" t="s">
        <v>218</v>
      </c>
      <c r="BM191" s="205" t="s">
        <v>11655</v>
      </c>
    </row>
    <row r="192" spans="1:65" s="2" customFormat="1" ht="29.25">
      <c r="A192" s="35"/>
      <c r="B192" s="36"/>
      <c r="C192" s="37"/>
      <c r="D192" s="214" t="s">
        <v>807</v>
      </c>
      <c r="E192" s="37"/>
      <c r="F192" s="256" t="s">
        <v>11654</v>
      </c>
      <c r="G192" s="37"/>
      <c r="H192" s="37"/>
      <c r="I192" s="257"/>
      <c r="J192" s="37"/>
      <c r="K192" s="37"/>
      <c r="L192" s="40"/>
      <c r="M192" s="258"/>
      <c r="N192" s="259"/>
      <c r="O192" s="72"/>
      <c r="P192" s="72"/>
      <c r="Q192" s="72"/>
      <c r="R192" s="72"/>
      <c r="S192" s="72"/>
      <c r="T192" s="73"/>
      <c r="U192" s="35"/>
      <c r="V192" s="35"/>
      <c r="W192" s="35"/>
      <c r="X192" s="35"/>
      <c r="Y192" s="35"/>
      <c r="Z192" s="35"/>
      <c r="AA192" s="35"/>
      <c r="AB192" s="35"/>
      <c r="AC192" s="35"/>
      <c r="AD192" s="35"/>
      <c r="AE192" s="35"/>
      <c r="AT192" s="18" t="s">
        <v>807</v>
      </c>
      <c r="AU192" s="18" t="s">
        <v>87</v>
      </c>
    </row>
    <row r="193" spans="1:65" s="2" customFormat="1" ht="21.75" customHeight="1">
      <c r="A193" s="35"/>
      <c r="B193" s="36"/>
      <c r="C193" s="193" t="s">
        <v>280</v>
      </c>
      <c r="D193" s="193" t="s">
        <v>214</v>
      </c>
      <c r="E193" s="194" t="s">
        <v>11648</v>
      </c>
      <c r="F193" s="195" t="s">
        <v>11649</v>
      </c>
      <c r="G193" s="196" t="s">
        <v>2761</v>
      </c>
      <c r="H193" s="197">
        <v>2</v>
      </c>
      <c r="I193" s="198"/>
      <c r="J193" s="199">
        <f>ROUND(I193*H193,2)</f>
        <v>0</v>
      </c>
      <c r="K193" s="200"/>
      <c r="L193" s="40"/>
      <c r="M193" s="201" t="s">
        <v>1</v>
      </c>
      <c r="N193" s="202" t="s">
        <v>42</v>
      </c>
      <c r="O193" s="72"/>
      <c r="P193" s="203">
        <f>O193*H193</f>
        <v>0</v>
      </c>
      <c r="Q193" s="203">
        <v>0</v>
      </c>
      <c r="R193" s="203">
        <f>Q193*H193</f>
        <v>0</v>
      </c>
      <c r="S193" s="203">
        <v>0</v>
      </c>
      <c r="T193" s="204">
        <f>S193*H193</f>
        <v>0</v>
      </c>
      <c r="U193" s="35"/>
      <c r="V193" s="35"/>
      <c r="W193" s="35"/>
      <c r="X193" s="35"/>
      <c r="Y193" s="35"/>
      <c r="Z193" s="35"/>
      <c r="AA193" s="35"/>
      <c r="AB193" s="35"/>
      <c r="AC193" s="35"/>
      <c r="AD193" s="35"/>
      <c r="AE193" s="35"/>
      <c r="AR193" s="205" t="s">
        <v>218</v>
      </c>
      <c r="AT193" s="205" t="s">
        <v>214</v>
      </c>
      <c r="AU193" s="205" t="s">
        <v>87</v>
      </c>
      <c r="AY193" s="18" t="s">
        <v>209</v>
      </c>
      <c r="BE193" s="206">
        <f>IF(N193="základní",J193,0)</f>
        <v>0</v>
      </c>
      <c r="BF193" s="206">
        <f>IF(N193="snížená",J193,0)</f>
        <v>0</v>
      </c>
      <c r="BG193" s="206">
        <f>IF(N193="zákl. přenesená",J193,0)</f>
        <v>0</v>
      </c>
      <c r="BH193" s="206">
        <f>IF(N193="sníž. přenesená",J193,0)</f>
        <v>0</v>
      </c>
      <c r="BI193" s="206">
        <f>IF(N193="nulová",J193,0)</f>
        <v>0</v>
      </c>
      <c r="BJ193" s="18" t="s">
        <v>85</v>
      </c>
      <c r="BK193" s="206">
        <f>ROUND(I193*H193,2)</f>
        <v>0</v>
      </c>
      <c r="BL193" s="18" t="s">
        <v>218</v>
      </c>
      <c r="BM193" s="205" t="s">
        <v>11656</v>
      </c>
    </row>
    <row r="194" spans="1:65" s="2" customFormat="1" ht="39">
      <c r="A194" s="35"/>
      <c r="B194" s="36"/>
      <c r="C194" s="37"/>
      <c r="D194" s="214" t="s">
        <v>807</v>
      </c>
      <c r="E194" s="37"/>
      <c r="F194" s="256" t="s">
        <v>11657</v>
      </c>
      <c r="G194" s="37"/>
      <c r="H194" s="37"/>
      <c r="I194" s="257"/>
      <c r="J194" s="37"/>
      <c r="K194" s="37"/>
      <c r="L194" s="40"/>
      <c r="M194" s="258"/>
      <c r="N194" s="259"/>
      <c r="O194" s="72"/>
      <c r="P194" s="72"/>
      <c r="Q194" s="72"/>
      <c r="R194" s="72"/>
      <c r="S194" s="72"/>
      <c r="T194" s="73"/>
      <c r="U194" s="35"/>
      <c r="V194" s="35"/>
      <c r="W194" s="35"/>
      <c r="X194" s="35"/>
      <c r="Y194" s="35"/>
      <c r="Z194" s="35"/>
      <c r="AA194" s="35"/>
      <c r="AB194" s="35"/>
      <c r="AC194" s="35"/>
      <c r="AD194" s="35"/>
      <c r="AE194" s="35"/>
      <c r="AT194" s="18" t="s">
        <v>807</v>
      </c>
      <c r="AU194" s="18" t="s">
        <v>87</v>
      </c>
    </row>
    <row r="195" spans="1:65" s="2" customFormat="1" ht="21.75" customHeight="1">
      <c r="A195" s="35"/>
      <c r="B195" s="36"/>
      <c r="C195" s="193" t="s">
        <v>284</v>
      </c>
      <c r="D195" s="193" t="s">
        <v>214</v>
      </c>
      <c r="E195" s="194" t="s">
        <v>11658</v>
      </c>
      <c r="F195" s="195" t="s">
        <v>11659</v>
      </c>
      <c r="G195" s="196" t="s">
        <v>2761</v>
      </c>
      <c r="H195" s="197">
        <v>1</v>
      </c>
      <c r="I195" s="198"/>
      <c r="J195" s="199">
        <f>ROUND(I195*H195,2)</f>
        <v>0</v>
      </c>
      <c r="K195" s="200"/>
      <c r="L195" s="40"/>
      <c r="M195" s="201" t="s">
        <v>1</v>
      </c>
      <c r="N195" s="202" t="s">
        <v>42</v>
      </c>
      <c r="O195" s="72"/>
      <c r="P195" s="203">
        <f>O195*H195</f>
        <v>0</v>
      </c>
      <c r="Q195" s="203">
        <v>0</v>
      </c>
      <c r="R195" s="203">
        <f>Q195*H195</f>
        <v>0</v>
      </c>
      <c r="S195" s="203">
        <v>0</v>
      </c>
      <c r="T195" s="204">
        <f>S195*H195</f>
        <v>0</v>
      </c>
      <c r="U195" s="35"/>
      <c r="V195" s="35"/>
      <c r="W195" s="35"/>
      <c r="X195" s="35"/>
      <c r="Y195" s="35"/>
      <c r="Z195" s="35"/>
      <c r="AA195" s="35"/>
      <c r="AB195" s="35"/>
      <c r="AC195" s="35"/>
      <c r="AD195" s="35"/>
      <c r="AE195" s="35"/>
      <c r="AR195" s="205" t="s">
        <v>218</v>
      </c>
      <c r="AT195" s="205" t="s">
        <v>214</v>
      </c>
      <c r="AU195" s="205" t="s">
        <v>87</v>
      </c>
      <c r="AY195" s="18" t="s">
        <v>209</v>
      </c>
      <c r="BE195" s="206">
        <f>IF(N195="základní",J195,0)</f>
        <v>0</v>
      </c>
      <c r="BF195" s="206">
        <f>IF(N195="snížená",J195,0)</f>
        <v>0</v>
      </c>
      <c r="BG195" s="206">
        <f>IF(N195="zákl. přenesená",J195,0)</f>
        <v>0</v>
      </c>
      <c r="BH195" s="206">
        <f>IF(N195="sníž. přenesená",J195,0)</f>
        <v>0</v>
      </c>
      <c r="BI195" s="206">
        <f>IF(N195="nulová",J195,0)</f>
        <v>0</v>
      </c>
      <c r="BJ195" s="18" t="s">
        <v>85</v>
      </c>
      <c r="BK195" s="206">
        <f>ROUND(I195*H195,2)</f>
        <v>0</v>
      </c>
      <c r="BL195" s="18" t="s">
        <v>218</v>
      </c>
      <c r="BM195" s="205" t="s">
        <v>11660</v>
      </c>
    </row>
    <row r="196" spans="1:65" s="2" customFormat="1" ht="39">
      <c r="A196" s="35"/>
      <c r="B196" s="36"/>
      <c r="C196" s="37"/>
      <c r="D196" s="214" t="s">
        <v>807</v>
      </c>
      <c r="E196" s="37"/>
      <c r="F196" s="256" t="s">
        <v>11661</v>
      </c>
      <c r="G196" s="37"/>
      <c r="H196" s="37"/>
      <c r="I196" s="257"/>
      <c r="J196" s="37"/>
      <c r="K196" s="37"/>
      <c r="L196" s="40"/>
      <c r="M196" s="258"/>
      <c r="N196" s="259"/>
      <c r="O196" s="72"/>
      <c r="P196" s="72"/>
      <c r="Q196" s="72"/>
      <c r="R196" s="72"/>
      <c r="S196" s="72"/>
      <c r="T196" s="73"/>
      <c r="U196" s="35"/>
      <c r="V196" s="35"/>
      <c r="W196" s="35"/>
      <c r="X196" s="35"/>
      <c r="Y196" s="35"/>
      <c r="Z196" s="35"/>
      <c r="AA196" s="35"/>
      <c r="AB196" s="35"/>
      <c r="AC196" s="35"/>
      <c r="AD196" s="35"/>
      <c r="AE196" s="35"/>
      <c r="AT196" s="18" t="s">
        <v>807</v>
      </c>
      <c r="AU196" s="18" t="s">
        <v>87</v>
      </c>
    </row>
    <row r="197" spans="1:65" s="2" customFormat="1" ht="24.2" customHeight="1">
      <c r="A197" s="35"/>
      <c r="B197" s="36"/>
      <c r="C197" s="193" t="s">
        <v>288</v>
      </c>
      <c r="D197" s="193" t="s">
        <v>214</v>
      </c>
      <c r="E197" s="194" t="s">
        <v>11662</v>
      </c>
      <c r="F197" s="195" t="s">
        <v>11663</v>
      </c>
      <c r="G197" s="196" t="s">
        <v>2761</v>
      </c>
      <c r="H197" s="197">
        <v>1</v>
      </c>
      <c r="I197" s="198"/>
      <c r="J197" s="199">
        <f>ROUND(I197*H197,2)</f>
        <v>0</v>
      </c>
      <c r="K197" s="200"/>
      <c r="L197" s="40"/>
      <c r="M197" s="201" t="s">
        <v>1</v>
      </c>
      <c r="N197" s="202"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218</v>
      </c>
      <c r="AT197" s="205" t="s">
        <v>214</v>
      </c>
      <c r="AU197" s="205" t="s">
        <v>87</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11664</v>
      </c>
    </row>
    <row r="198" spans="1:65" s="2" customFormat="1" ht="19.5">
      <c r="A198" s="35"/>
      <c r="B198" s="36"/>
      <c r="C198" s="37"/>
      <c r="D198" s="214" t="s">
        <v>807</v>
      </c>
      <c r="E198" s="37"/>
      <c r="F198" s="256" t="s">
        <v>11619</v>
      </c>
      <c r="G198" s="37"/>
      <c r="H198" s="37"/>
      <c r="I198" s="257"/>
      <c r="J198" s="37"/>
      <c r="K198" s="37"/>
      <c r="L198" s="40"/>
      <c r="M198" s="258"/>
      <c r="N198" s="259"/>
      <c r="O198" s="72"/>
      <c r="P198" s="72"/>
      <c r="Q198" s="72"/>
      <c r="R198" s="72"/>
      <c r="S198" s="72"/>
      <c r="T198" s="73"/>
      <c r="U198" s="35"/>
      <c r="V198" s="35"/>
      <c r="W198" s="35"/>
      <c r="X198" s="35"/>
      <c r="Y198" s="35"/>
      <c r="Z198" s="35"/>
      <c r="AA198" s="35"/>
      <c r="AB198" s="35"/>
      <c r="AC198" s="35"/>
      <c r="AD198" s="35"/>
      <c r="AE198" s="35"/>
      <c r="AT198" s="18" t="s">
        <v>807</v>
      </c>
      <c r="AU198" s="18" t="s">
        <v>87</v>
      </c>
    </row>
    <row r="199" spans="1:65" s="2" customFormat="1" ht="24.2" customHeight="1">
      <c r="A199" s="35"/>
      <c r="B199" s="36"/>
      <c r="C199" s="193" t="s">
        <v>292</v>
      </c>
      <c r="D199" s="193" t="s">
        <v>214</v>
      </c>
      <c r="E199" s="194" t="s">
        <v>11665</v>
      </c>
      <c r="F199" s="195" t="s">
        <v>11666</v>
      </c>
      <c r="G199" s="196" t="s">
        <v>2761</v>
      </c>
      <c r="H199" s="197">
        <v>1</v>
      </c>
      <c r="I199" s="198"/>
      <c r="J199" s="199">
        <f>ROUND(I199*H199,2)</f>
        <v>0</v>
      </c>
      <c r="K199" s="200"/>
      <c r="L199" s="40"/>
      <c r="M199" s="201" t="s">
        <v>1</v>
      </c>
      <c r="N199" s="202" t="s">
        <v>42</v>
      </c>
      <c r="O199" s="72"/>
      <c r="P199" s="203">
        <f>O199*H199</f>
        <v>0</v>
      </c>
      <c r="Q199" s="203">
        <v>0</v>
      </c>
      <c r="R199" s="203">
        <f>Q199*H199</f>
        <v>0</v>
      </c>
      <c r="S199" s="203">
        <v>0</v>
      </c>
      <c r="T199" s="204">
        <f>S199*H199</f>
        <v>0</v>
      </c>
      <c r="U199" s="35"/>
      <c r="V199" s="35"/>
      <c r="W199" s="35"/>
      <c r="X199" s="35"/>
      <c r="Y199" s="35"/>
      <c r="Z199" s="35"/>
      <c r="AA199" s="35"/>
      <c r="AB199" s="35"/>
      <c r="AC199" s="35"/>
      <c r="AD199" s="35"/>
      <c r="AE199" s="35"/>
      <c r="AR199" s="205" t="s">
        <v>218</v>
      </c>
      <c r="AT199" s="205" t="s">
        <v>214</v>
      </c>
      <c r="AU199" s="205" t="s">
        <v>87</v>
      </c>
      <c r="AY199" s="18" t="s">
        <v>209</v>
      </c>
      <c r="BE199" s="206">
        <f>IF(N199="základní",J199,0)</f>
        <v>0</v>
      </c>
      <c r="BF199" s="206">
        <f>IF(N199="snížená",J199,0)</f>
        <v>0</v>
      </c>
      <c r="BG199" s="206">
        <f>IF(N199="zákl. přenesená",J199,0)</f>
        <v>0</v>
      </c>
      <c r="BH199" s="206">
        <f>IF(N199="sníž. přenesená",J199,0)</f>
        <v>0</v>
      </c>
      <c r="BI199" s="206">
        <f>IF(N199="nulová",J199,0)</f>
        <v>0</v>
      </c>
      <c r="BJ199" s="18" t="s">
        <v>85</v>
      </c>
      <c r="BK199" s="206">
        <f>ROUND(I199*H199,2)</f>
        <v>0</v>
      </c>
      <c r="BL199" s="18" t="s">
        <v>218</v>
      </c>
      <c r="BM199" s="205" t="s">
        <v>11667</v>
      </c>
    </row>
    <row r="200" spans="1:65" s="2" customFormat="1" ht="19.5">
      <c r="A200" s="35"/>
      <c r="B200" s="36"/>
      <c r="C200" s="37"/>
      <c r="D200" s="214" t="s">
        <v>807</v>
      </c>
      <c r="E200" s="37"/>
      <c r="F200" s="256" t="s">
        <v>11619</v>
      </c>
      <c r="G200" s="37"/>
      <c r="H200" s="37"/>
      <c r="I200" s="257"/>
      <c r="J200" s="37"/>
      <c r="K200" s="37"/>
      <c r="L200" s="40"/>
      <c r="M200" s="258"/>
      <c r="N200" s="259"/>
      <c r="O200" s="72"/>
      <c r="P200" s="72"/>
      <c r="Q200" s="72"/>
      <c r="R200" s="72"/>
      <c r="S200" s="72"/>
      <c r="T200" s="73"/>
      <c r="U200" s="35"/>
      <c r="V200" s="35"/>
      <c r="W200" s="35"/>
      <c r="X200" s="35"/>
      <c r="Y200" s="35"/>
      <c r="Z200" s="35"/>
      <c r="AA200" s="35"/>
      <c r="AB200" s="35"/>
      <c r="AC200" s="35"/>
      <c r="AD200" s="35"/>
      <c r="AE200" s="35"/>
      <c r="AT200" s="18" t="s">
        <v>807</v>
      </c>
      <c r="AU200" s="18" t="s">
        <v>87</v>
      </c>
    </row>
    <row r="201" spans="1:65" s="2" customFormat="1" ht="24.2" customHeight="1">
      <c r="A201" s="35"/>
      <c r="B201" s="36"/>
      <c r="C201" s="193" t="s">
        <v>7</v>
      </c>
      <c r="D201" s="193" t="s">
        <v>214</v>
      </c>
      <c r="E201" s="194" t="s">
        <v>11668</v>
      </c>
      <c r="F201" s="195" t="s">
        <v>11669</v>
      </c>
      <c r="G201" s="196" t="s">
        <v>2761</v>
      </c>
      <c r="H201" s="197">
        <v>1</v>
      </c>
      <c r="I201" s="198"/>
      <c r="J201" s="199">
        <f>ROUND(I201*H201,2)</f>
        <v>0</v>
      </c>
      <c r="K201" s="200"/>
      <c r="L201" s="40"/>
      <c r="M201" s="201" t="s">
        <v>1</v>
      </c>
      <c r="N201" s="202" t="s">
        <v>42</v>
      </c>
      <c r="O201" s="72"/>
      <c r="P201" s="203">
        <f>O201*H201</f>
        <v>0</v>
      </c>
      <c r="Q201" s="203">
        <v>0</v>
      </c>
      <c r="R201" s="203">
        <f>Q201*H201</f>
        <v>0</v>
      </c>
      <c r="S201" s="203">
        <v>0</v>
      </c>
      <c r="T201" s="204">
        <f>S201*H201</f>
        <v>0</v>
      </c>
      <c r="U201" s="35"/>
      <c r="V201" s="35"/>
      <c r="W201" s="35"/>
      <c r="X201" s="35"/>
      <c r="Y201" s="35"/>
      <c r="Z201" s="35"/>
      <c r="AA201" s="35"/>
      <c r="AB201" s="35"/>
      <c r="AC201" s="35"/>
      <c r="AD201" s="35"/>
      <c r="AE201" s="35"/>
      <c r="AR201" s="205" t="s">
        <v>218</v>
      </c>
      <c r="AT201" s="205" t="s">
        <v>214</v>
      </c>
      <c r="AU201" s="205" t="s">
        <v>87</v>
      </c>
      <c r="AY201" s="18" t="s">
        <v>209</v>
      </c>
      <c r="BE201" s="206">
        <f>IF(N201="základní",J201,0)</f>
        <v>0</v>
      </c>
      <c r="BF201" s="206">
        <f>IF(N201="snížená",J201,0)</f>
        <v>0</v>
      </c>
      <c r="BG201" s="206">
        <f>IF(N201="zákl. přenesená",J201,0)</f>
        <v>0</v>
      </c>
      <c r="BH201" s="206">
        <f>IF(N201="sníž. přenesená",J201,0)</f>
        <v>0</v>
      </c>
      <c r="BI201" s="206">
        <f>IF(N201="nulová",J201,0)</f>
        <v>0</v>
      </c>
      <c r="BJ201" s="18" t="s">
        <v>85</v>
      </c>
      <c r="BK201" s="206">
        <f>ROUND(I201*H201,2)</f>
        <v>0</v>
      </c>
      <c r="BL201" s="18" t="s">
        <v>218</v>
      </c>
      <c r="BM201" s="205" t="s">
        <v>11670</v>
      </c>
    </row>
    <row r="202" spans="1:65" s="2" customFormat="1" ht="19.5">
      <c r="A202" s="35"/>
      <c r="B202" s="36"/>
      <c r="C202" s="37"/>
      <c r="D202" s="214" t="s">
        <v>807</v>
      </c>
      <c r="E202" s="37"/>
      <c r="F202" s="256" t="s">
        <v>11619</v>
      </c>
      <c r="G202" s="37"/>
      <c r="H202" s="37"/>
      <c r="I202" s="257"/>
      <c r="J202" s="37"/>
      <c r="K202" s="37"/>
      <c r="L202" s="40"/>
      <c r="M202" s="258"/>
      <c r="N202" s="259"/>
      <c r="O202" s="72"/>
      <c r="P202" s="72"/>
      <c r="Q202" s="72"/>
      <c r="R202" s="72"/>
      <c r="S202" s="72"/>
      <c r="T202" s="73"/>
      <c r="U202" s="35"/>
      <c r="V202" s="35"/>
      <c r="W202" s="35"/>
      <c r="X202" s="35"/>
      <c r="Y202" s="35"/>
      <c r="Z202" s="35"/>
      <c r="AA202" s="35"/>
      <c r="AB202" s="35"/>
      <c r="AC202" s="35"/>
      <c r="AD202" s="35"/>
      <c r="AE202" s="35"/>
      <c r="AT202" s="18" t="s">
        <v>807</v>
      </c>
      <c r="AU202" s="18" t="s">
        <v>87</v>
      </c>
    </row>
    <row r="203" spans="1:65" s="2" customFormat="1" ht="24.2" customHeight="1">
      <c r="A203" s="35"/>
      <c r="B203" s="36"/>
      <c r="C203" s="193" t="s">
        <v>299</v>
      </c>
      <c r="D203" s="193" t="s">
        <v>214</v>
      </c>
      <c r="E203" s="194" t="s">
        <v>11671</v>
      </c>
      <c r="F203" s="195" t="s">
        <v>11672</v>
      </c>
      <c r="G203" s="196" t="s">
        <v>2761</v>
      </c>
      <c r="H203" s="197">
        <v>1</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87</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11673</v>
      </c>
    </row>
    <row r="204" spans="1:65" s="2" customFormat="1" ht="19.5">
      <c r="A204" s="35"/>
      <c r="B204" s="36"/>
      <c r="C204" s="37"/>
      <c r="D204" s="214" t="s">
        <v>807</v>
      </c>
      <c r="E204" s="37"/>
      <c r="F204" s="256" t="s">
        <v>11619</v>
      </c>
      <c r="G204" s="37"/>
      <c r="H204" s="37"/>
      <c r="I204" s="257"/>
      <c r="J204" s="37"/>
      <c r="K204" s="37"/>
      <c r="L204" s="40"/>
      <c r="M204" s="258"/>
      <c r="N204" s="259"/>
      <c r="O204" s="72"/>
      <c r="P204" s="72"/>
      <c r="Q204" s="72"/>
      <c r="R204" s="72"/>
      <c r="S204" s="72"/>
      <c r="T204" s="73"/>
      <c r="U204" s="35"/>
      <c r="V204" s="35"/>
      <c r="W204" s="35"/>
      <c r="X204" s="35"/>
      <c r="Y204" s="35"/>
      <c r="Z204" s="35"/>
      <c r="AA204" s="35"/>
      <c r="AB204" s="35"/>
      <c r="AC204" s="35"/>
      <c r="AD204" s="35"/>
      <c r="AE204" s="35"/>
      <c r="AT204" s="18" t="s">
        <v>807</v>
      </c>
      <c r="AU204" s="18" t="s">
        <v>87</v>
      </c>
    </row>
    <row r="205" spans="1:65" s="2" customFormat="1" ht="24.2" customHeight="1">
      <c r="A205" s="35"/>
      <c r="B205" s="36"/>
      <c r="C205" s="193" t="s">
        <v>303</v>
      </c>
      <c r="D205" s="193" t="s">
        <v>214</v>
      </c>
      <c r="E205" s="194" t="s">
        <v>11674</v>
      </c>
      <c r="F205" s="195" t="s">
        <v>11675</v>
      </c>
      <c r="G205" s="196" t="s">
        <v>2761</v>
      </c>
      <c r="H205" s="197">
        <v>2</v>
      </c>
      <c r="I205" s="198"/>
      <c r="J205" s="199">
        <f>ROUND(I205*H205,2)</f>
        <v>0</v>
      </c>
      <c r="K205" s="200"/>
      <c r="L205" s="40"/>
      <c r="M205" s="201" t="s">
        <v>1</v>
      </c>
      <c r="N205" s="202" t="s">
        <v>42</v>
      </c>
      <c r="O205" s="72"/>
      <c r="P205" s="203">
        <f>O205*H205</f>
        <v>0</v>
      </c>
      <c r="Q205" s="203">
        <v>0</v>
      </c>
      <c r="R205" s="203">
        <f>Q205*H205</f>
        <v>0</v>
      </c>
      <c r="S205" s="203">
        <v>0</v>
      </c>
      <c r="T205" s="204">
        <f>S205*H205</f>
        <v>0</v>
      </c>
      <c r="U205" s="35"/>
      <c r="V205" s="35"/>
      <c r="W205" s="35"/>
      <c r="X205" s="35"/>
      <c r="Y205" s="35"/>
      <c r="Z205" s="35"/>
      <c r="AA205" s="35"/>
      <c r="AB205" s="35"/>
      <c r="AC205" s="35"/>
      <c r="AD205" s="35"/>
      <c r="AE205" s="35"/>
      <c r="AR205" s="205" t="s">
        <v>218</v>
      </c>
      <c r="AT205" s="205" t="s">
        <v>214</v>
      </c>
      <c r="AU205" s="205" t="s">
        <v>87</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218</v>
      </c>
      <c r="BM205" s="205" t="s">
        <v>11676</v>
      </c>
    </row>
    <row r="206" spans="1:65" s="2" customFormat="1" ht="19.5">
      <c r="A206" s="35"/>
      <c r="B206" s="36"/>
      <c r="C206" s="37"/>
      <c r="D206" s="214" t="s">
        <v>807</v>
      </c>
      <c r="E206" s="37"/>
      <c r="F206" s="256" t="s">
        <v>11619</v>
      </c>
      <c r="G206" s="37"/>
      <c r="H206" s="37"/>
      <c r="I206" s="257"/>
      <c r="J206" s="37"/>
      <c r="K206" s="37"/>
      <c r="L206" s="40"/>
      <c r="M206" s="258"/>
      <c r="N206" s="259"/>
      <c r="O206" s="72"/>
      <c r="P206" s="72"/>
      <c r="Q206" s="72"/>
      <c r="R206" s="72"/>
      <c r="S206" s="72"/>
      <c r="T206" s="73"/>
      <c r="U206" s="35"/>
      <c r="V206" s="35"/>
      <c r="W206" s="35"/>
      <c r="X206" s="35"/>
      <c r="Y206" s="35"/>
      <c r="Z206" s="35"/>
      <c r="AA206" s="35"/>
      <c r="AB206" s="35"/>
      <c r="AC206" s="35"/>
      <c r="AD206" s="35"/>
      <c r="AE206" s="35"/>
      <c r="AT206" s="18" t="s">
        <v>807</v>
      </c>
      <c r="AU206" s="18" t="s">
        <v>87</v>
      </c>
    </row>
    <row r="207" spans="1:65" s="2" customFormat="1" ht="24.2" customHeight="1">
      <c r="A207" s="35"/>
      <c r="B207" s="36"/>
      <c r="C207" s="193" t="s">
        <v>307</v>
      </c>
      <c r="D207" s="193" t="s">
        <v>214</v>
      </c>
      <c r="E207" s="194" t="s">
        <v>11677</v>
      </c>
      <c r="F207" s="195" t="s">
        <v>11678</v>
      </c>
      <c r="G207" s="196" t="s">
        <v>2761</v>
      </c>
      <c r="H207" s="197">
        <v>1</v>
      </c>
      <c r="I207" s="198"/>
      <c r="J207" s="199">
        <f>ROUND(I207*H207,2)</f>
        <v>0</v>
      </c>
      <c r="K207" s="200"/>
      <c r="L207" s="40"/>
      <c r="M207" s="201" t="s">
        <v>1</v>
      </c>
      <c r="N207" s="202" t="s">
        <v>42</v>
      </c>
      <c r="O207" s="72"/>
      <c r="P207" s="203">
        <f>O207*H207</f>
        <v>0</v>
      </c>
      <c r="Q207" s="203">
        <v>0</v>
      </c>
      <c r="R207" s="203">
        <f>Q207*H207</f>
        <v>0</v>
      </c>
      <c r="S207" s="203">
        <v>0</v>
      </c>
      <c r="T207" s="204">
        <f>S207*H207</f>
        <v>0</v>
      </c>
      <c r="U207" s="35"/>
      <c r="V207" s="35"/>
      <c r="W207" s="35"/>
      <c r="X207" s="35"/>
      <c r="Y207" s="35"/>
      <c r="Z207" s="35"/>
      <c r="AA207" s="35"/>
      <c r="AB207" s="35"/>
      <c r="AC207" s="35"/>
      <c r="AD207" s="35"/>
      <c r="AE207" s="35"/>
      <c r="AR207" s="205" t="s">
        <v>218</v>
      </c>
      <c r="AT207" s="205" t="s">
        <v>214</v>
      </c>
      <c r="AU207" s="205" t="s">
        <v>87</v>
      </c>
      <c r="AY207" s="18" t="s">
        <v>209</v>
      </c>
      <c r="BE207" s="206">
        <f>IF(N207="základní",J207,0)</f>
        <v>0</v>
      </c>
      <c r="BF207" s="206">
        <f>IF(N207="snížená",J207,0)</f>
        <v>0</v>
      </c>
      <c r="BG207" s="206">
        <f>IF(N207="zákl. přenesená",J207,0)</f>
        <v>0</v>
      </c>
      <c r="BH207" s="206">
        <f>IF(N207="sníž. přenesená",J207,0)</f>
        <v>0</v>
      </c>
      <c r="BI207" s="206">
        <f>IF(N207="nulová",J207,0)</f>
        <v>0</v>
      </c>
      <c r="BJ207" s="18" t="s">
        <v>85</v>
      </c>
      <c r="BK207" s="206">
        <f>ROUND(I207*H207,2)</f>
        <v>0</v>
      </c>
      <c r="BL207" s="18" t="s">
        <v>218</v>
      </c>
      <c r="BM207" s="205" t="s">
        <v>11679</v>
      </c>
    </row>
    <row r="208" spans="1:65" s="2" customFormat="1" ht="19.5">
      <c r="A208" s="35"/>
      <c r="B208" s="36"/>
      <c r="C208" s="37"/>
      <c r="D208" s="214" t="s">
        <v>807</v>
      </c>
      <c r="E208" s="37"/>
      <c r="F208" s="256" t="s">
        <v>11619</v>
      </c>
      <c r="G208" s="37"/>
      <c r="H208" s="37"/>
      <c r="I208" s="257"/>
      <c r="J208" s="37"/>
      <c r="K208" s="37"/>
      <c r="L208" s="40"/>
      <c r="M208" s="258"/>
      <c r="N208" s="259"/>
      <c r="O208" s="72"/>
      <c r="P208" s="72"/>
      <c r="Q208" s="72"/>
      <c r="R208" s="72"/>
      <c r="S208" s="72"/>
      <c r="T208" s="73"/>
      <c r="U208" s="35"/>
      <c r="V208" s="35"/>
      <c r="W208" s="35"/>
      <c r="X208" s="35"/>
      <c r="Y208" s="35"/>
      <c r="Z208" s="35"/>
      <c r="AA208" s="35"/>
      <c r="AB208" s="35"/>
      <c r="AC208" s="35"/>
      <c r="AD208" s="35"/>
      <c r="AE208" s="35"/>
      <c r="AT208" s="18" t="s">
        <v>807</v>
      </c>
      <c r="AU208" s="18" t="s">
        <v>87</v>
      </c>
    </row>
    <row r="209" spans="1:65" s="2" customFormat="1" ht="24.2" customHeight="1">
      <c r="A209" s="35"/>
      <c r="B209" s="36"/>
      <c r="C209" s="193" t="s">
        <v>311</v>
      </c>
      <c r="D209" s="193" t="s">
        <v>214</v>
      </c>
      <c r="E209" s="194" t="s">
        <v>11680</v>
      </c>
      <c r="F209" s="195" t="s">
        <v>11681</v>
      </c>
      <c r="G209" s="196" t="s">
        <v>2761</v>
      </c>
      <c r="H209" s="197">
        <v>1</v>
      </c>
      <c r="I209" s="198"/>
      <c r="J209" s="199">
        <f>ROUND(I209*H209,2)</f>
        <v>0</v>
      </c>
      <c r="K209" s="200"/>
      <c r="L209" s="40"/>
      <c r="M209" s="201" t="s">
        <v>1</v>
      </c>
      <c r="N209" s="202" t="s">
        <v>42</v>
      </c>
      <c r="O209" s="72"/>
      <c r="P209" s="203">
        <f>O209*H209</f>
        <v>0</v>
      </c>
      <c r="Q209" s="203">
        <v>0</v>
      </c>
      <c r="R209" s="203">
        <f>Q209*H209</f>
        <v>0</v>
      </c>
      <c r="S209" s="203">
        <v>0</v>
      </c>
      <c r="T209" s="204">
        <f>S209*H209</f>
        <v>0</v>
      </c>
      <c r="U209" s="35"/>
      <c r="V209" s="35"/>
      <c r="W209" s="35"/>
      <c r="X209" s="35"/>
      <c r="Y209" s="35"/>
      <c r="Z209" s="35"/>
      <c r="AA209" s="35"/>
      <c r="AB209" s="35"/>
      <c r="AC209" s="35"/>
      <c r="AD209" s="35"/>
      <c r="AE209" s="35"/>
      <c r="AR209" s="205" t="s">
        <v>218</v>
      </c>
      <c r="AT209" s="205" t="s">
        <v>214</v>
      </c>
      <c r="AU209" s="205" t="s">
        <v>87</v>
      </c>
      <c r="AY209" s="18" t="s">
        <v>209</v>
      </c>
      <c r="BE209" s="206">
        <f>IF(N209="základní",J209,0)</f>
        <v>0</v>
      </c>
      <c r="BF209" s="206">
        <f>IF(N209="snížená",J209,0)</f>
        <v>0</v>
      </c>
      <c r="BG209" s="206">
        <f>IF(N209="zákl. přenesená",J209,0)</f>
        <v>0</v>
      </c>
      <c r="BH209" s="206">
        <f>IF(N209="sníž. přenesená",J209,0)</f>
        <v>0</v>
      </c>
      <c r="BI209" s="206">
        <f>IF(N209="nulová",J209,0)</f>
        <v>0</v>
      </c>
      <c r="BJ209" s="18" t="s">
        <v>85</v>
      </c>
      <c r="BK209" s="206">
        <f>ROUND(I209*H209,2)</f>
        <v>0</v>
      </c>
      <c r="BL209" s="18" t="s">
        <v>218</v>
      </c>
      <c r="BM209" s="205" t="s">
        <v>11682</v>
      </c>
    </row>
    <row r="210" spans="1:65" s="2" customFormat="1" ht="19.5">
      <c r="A210" s="35"/>
      <c r="B210" s="36"/>
      <c r="C210" s="37"/>
      <c r="D210" s="214" t="s">
        <v>807</v>
      </c>
      <c r="E210" s="37"/>
      <c r="F210" s="256" t="s">
        <v>11619</v>
      </c>
      <c r="G210" s="37"/>
      <c r="H210" s="37"/>
      <c r="I210" s="257"/>
      <c r="J210" s="37"/>
      <c r="K210" s="37"/>
      <c r="L210" s="40"/>
      <c r="M210" s="258"/>
      <c r="N210" s="259"/>
      <c r="O210" s="72"/>
      <c r="P210" s="72"/>
      <c r="Q210" s="72"/>
      <c r="R210" s="72"/>
      <c r="S210" s="72"/>
      <c r="T210" s="73"/>
      <c r="U210" s="35"/>
      <c r="V210" s="35"/>
      <c r="W210" s="35"/>
      <c r="X210" s="35"/>
      <c r="Y210" s="35"/>
      <c r="Z210" s="35"/>
      <c r="AA210" s="35"/>
      <c r="AB210" s="35"/>
      <c r="AC210" s="35"/>
      <c r="AD210" s="35"/>
      <c r="AE210" s="35"/>
      <c r="AT210" s="18" t="s">
        <v>807</v>
      </c>
      <c r="AU210" s="18" t="s">
        <v>87</v>
      </c>
    </row>
    <row r="211" spans="1:65" s="2" customFormat="1" ht="24.2" customHeight="1">
      <c r="A211" s="35"/>
      <c r="B211" s="36"/>
      <c r="C211" s="193" t="s">
        <v>315</v>
      </c>
      <c r="D211" s="193" t="s">
        <v>214</v>
      </c>
      <c r="E211" s="194" t="s">
        <v>11683</v>
      </c>
      <c r="F211" s="195" t="s">
        <v>11684</v>
      </c>
      <c r="G211" s="196" t="s">
        <v>2761</v>
      </c>
      <c r="H211" s="197">
        <v>18</v>
      </c>
      <c r="I211" s="198"/>
      <c r="J211" s="199">
        <f>ROUND(I211*H211,2)</f>
        <v>0</v>
      </c>
      <c r="K211" s="200"/>
      <c r="L211" s="40"/>
      <c r="M211" s="201" t="s">
        <v>1</v>
      </c>
      <c r="N211" s="202" t="s">
        <v>42</v>
      </c>
      <c r="O211" s="72"/>
      <c r="P211" s="203">
        <f>O211*H211</f>
        <v>0</v>
      </c>
      <c r="Q211" s="203">
        <v>0</v>
      </c>
      <c r="R211" s="203">
        <f>Q211*H211</f>
        <v>0</v>
      </c>
      <c r="S211" s="203">
        <v>0</v>
      </c>
      <c r="T211" s="204">
        <f>S211*H211</f>
        <v>0</v>
      </c>
      <c r="U211" s="35"/>
      <c r="V211" s="35"/>
      <c r="W211" s="35"/>
      <c r="X211" s="35"/>
      <c r="Y211" s="35"/>
      <c r="Z211" s="35"/>
      <c r="AA211" s="35"/>
      <c r="AB211" s="35"/>
      <c r="AC211" s="35"/>
      <c r="AD211" s="35"/>
      <c r="AE211" s="35"/>
      <c r="AR211" s="205" t="s">
        <v>218</v>
      </c>
      <c r="AT211" s="205" t="s">
        <v>214</v>
      </c>
      <c r="AU211" s="205" t="s">
        <v>87</v>
      </c>
      <c r="AY211" s="18" t="s">
        <v>209</v>
      </c>
      <c r="BE211" s="206">
        <f>IF(N211="základní",J211,0)</f>
        <v>0</v>
      </c>
      <c r="BF211" s="206">
        <f>IF(N211="snížená",J211,0)</f>
        <v>0</v>
      </c>
      <c r="BG211" s="206">
        <f>IF(N211="zákl. přenesená",J211,0)</f>
        <v>0</v>
      </c>
      <c r="BH211" s="206">
        <f>IF(N211="sníž. přenesená",J211,0)</f>
        <v>0</v>
      </c>
      <c r="BI211" s="206">
        <f>IF(N211="nulová",J211,0)</f>
        <v>0</v>
      </c>
      <c r="BJ211" s="18" t="s">
        <v>85</v>
      </c>
      <c r="BK211" s="206">
        <f>ROUND(I211*H211,2)</f>
        <v>0</v>
      </c>
      <c r="BL211" s="18" t="s">
        <v>218</v>
      </c>
      <c r="BM211" s="205" t="s">
        <v>11685</v>
      </c>
    </row>
    <row r="212" spans="1:65" s="12" customFormat="1" ht="25.9" customHeight="1">
      <c r="B212" s="177"/>
      <c r="C212" s="178"/>
      <c r="D212" s="179" t="s">
        <v>76</v>
      </c>
      <c r="E212" s="180" t="s">
        <v>9225</v>
      </c>
      <c r="F212" s="180" t="s">
        <v>11686</v>
      </c>
      <c r="G212" s="178"/>
      <c r="H212" s="178"/>
      <c r="I212" s="181"/>
      <c r="J212" s="182">
        <f>BK212</f>
        <v>0</v>
      </c>
      <c r="K212" s="178"/>
      <c r="L212" s="183"/>
      <c r="M212" s="184"/>
      <c r="N212" s="185"/>
      <c r="O212" s="185"/>
      <c r="P212" s="186">
        <f>P213+P234+P237</f>
        <v>0</v>
      </c>
      <c r="Q212" s="185"/>
      <c r="R212" s="186">
        <f>R213+R234+R237</f>
        <v>0</v>
      </c>
      <c r="S212" s="185"/>
      <c r="T212" s="187">
        <f>T213+T234+T237</f>
        <v>0</v>
      </c>
      <c r="AR212" s="188" t="s">
        <v>85</v>
      </c>
      <c r="AT212" s="189" t="s">
        <v>76</v>
      </c>
      <c r="AU212" s="189" t="s">
        <v>77</v>
      </c>
      <c r="AY212" s="188" t="s">
        <v>209</v>
      </c>
      <c r="BK212" s="190">
        <f>BK213+BK234+BK237</f>
        <v>0</v>
      </c>
    </row>
    <row r="213" spans="1:65" s="12" customFormat="1" ht="22.9" customHeight="1">
      <c r="B213" s="177"/>
      <c r="C213" s="178"/>
      <c r="D213" s="179" t="s">
        <v>76</v>
      </c>
      <c r="E213" s="191" t="s">
        <v>9366</v>
      </c>
      <c r="F213" s="191" t="s">
        <v>11687</v>
      </c>
      <c r="G213" s="178"/>
      <c r="H213" s="178"/>
      <c r="I213" s="181"/>
      <c r="J213" s="192">
        <f>BK213</f>
        <v>0</v>
      </c>
      <c r="K213" s="178"/>
      <c r="L213" s="183"/>
      <c r="M213" s="184"/>
      <c r="N213" s="185"/>
      <c r="O213" s="185"/>
      <c r="P213" s="186">
        <f>SUM(P214:P233)</f>
        <v>0</v>
      </c>
      <c r="Q213" s="185"/>
      <c r="R213" s="186">
        <f>SUM(R214:R233)</f>
        <v>0</v>
      </c>
      <c r="S213" s="185"/>
      <c r="T213" s="187">
        <f>SUM(T214:T233)</f>
        <v>0</v>
      </c>
      <c r="AR213" s="188" t="s">
        <v>85</v>
      </c>
      <c r="AT213" s="189" t="s">
        <v>76</v>
      </c>
      <c r="AU213" s="189" t="s">
        <v>85</v>
      </c>
      <c r="AY213" s="188" t="s">
        <v>209</v>
      </c>
      <c r="BK213" s="190">
        <f>SUM(BK214:BK233)</f>
        <v>0</v>
      </c>
    </row>
    <row r="214" spans="1:65" s="2" customFormat="1" ht="16.5" customHeight="1">
      <c r="A214" s="35"/>
      <c r="B214" s="36"/>
      <c r="C214" s="193" t="s">
        <v>320</v>
      </c>
      <c r="D214" s="193" t="s">
        <v>214</v>
      </c>
      <c r="E214" s="194" t="s">
        <v>11688</v>
      </c>
      <c r="F214" s="195" t="s">
        <v>11689</v>
      </c>
      <c r="G214" s="196" t="s">
        <v>1</v>
      </c>
      <c r="H214" s="197">
        <v>2</v>
      </c>
      <c r="I214" s="198"/>
      <c r="J214" s="199">
        <f>ROUND(I214*H214,2)</f>
        <v>0</v>
      </c>
      <c r="K214" s="200"/>
      <c r="L214" s="40"/>
      <c r="M214" s="201" t="s">
        <v>1</v>
      </c>
      <c r="N214" s="202" t="s">
        <v>42</v>
      </c>
      <c r="O214" s="72"/>
      <c r="P214" s="203">
        <f>O214*H214</f>
        <v>0</v>
      </c>
      <c r="Q214" s="203">
        <v>0</v>
      </c>
      <c r="R214" s="203">
        <f>Q214*H214</f>
        <v>0</v>
      </c>
      <c r="S214" s="203">
        <v>0</v>
      </c>
      <c r="T214" s="204">
        <f>S214*H214</f>
        <v>0</v>
      </c>
      <c r="U214" s="35"/>
      <c r="V214" s="35"/>
      <c r="W214" s="35"/>
      <c r="X214" s="35"/>
      <c r="Y214" s="35"/>
      <c r="Z214" s="35"/>
      <c r="AA214" s="35"/>
      <c r="AB214" s="35"/>
      <c r="AC214" s="35"/>
      <c r="AD214" s="35"/>
      <c r="AE214" s="35"/>
      <c r="AR214" s="205" t="s">
        <v>218</v>
      </c>
      <c r="AT214" s="205" t="s">
        <v>214</v>
      </c>
      <c r="AU214" s="205" t="s">
        <v>87</v>
      </c>
      <c r="AY214" s="18" t="s">
        <v>209</v>
      </c>
      <c r="BE214" s="206">
        <f>IF(N214="základní",J214,0)</f>
        <v>0</v>
      </c>
      <c r="BF214" s="206">
        <f>IF(N214="snížená",J214,0)</f>
        <v>0</v>
      </c>
      <c r="BG214" s="206">
        <f>IF(N214="zákl. přenesená",J214,0)</f>
        <v>0</v>
      </c>
      <c r="BH214" s="206">
        <f>IF(N214="sníž. přenesená",J214,0)</f>
        <v>0</v>
      </c>
      <c r="BI214" s="206">
        <f>IF(N214="nulová",J214,0)</f>
        <v>0</v>
      </c>
      <c r="BJ214" s="18" t="s">
        <v>85</v>
      </c>
      <c r="BK214" s="206">
        <f>ROUND(I214*H214,2)</f>
        <v>0</v>
      </c>
      <c r="BL214" s="18" t="s">
        <v>218</v>
      </c>
      <c r="BM214" s="205" t="s">
        <v>11690</v>
      </c>
    </row>
    <row r="215" spans="1:65" s="2" customFormat="1" ht="39">
      <c r="A215" s="35"/>
      <c r="B215" s="36"/>
      <c r="C215" s="37"/>
      <c r="D215" s="214" t="s">
        <v>807</v>
      </c>
      <c r="E215" s="37"/>
      <c r="F215" s="256" t="s">
        <v>11691</v>
      </c>
      <c r="G215" s="37"/>
      <c r="H215" s="37"/>
      <c r="I215" s="257"/>
      <c r="J215" s="37"/>
      <c r="K215" s="37"/>
      <c r="L215" s="40"/>
      <c r="M215" s="258"/>
      <c r="N215" s="259"/>
      <c r="O215" s="72"/>
      <c r="P215" s="72"/>
      <c r="Q215" s="72"/>
      <c r="R215" s="72"/>
      <c r="S215" s="72"/>
      <c r="T215" s="73"/>
      <c r="U215" s="35"/>
      <c r="V215" s="35"/>
      <c r="W215" s="35"/>
      <c r="X215" s="35"/>
      <c r="Y215" s="35"/>
      <c r="Z215" s="35"/>
      <c r="AA215" s="35"/>
      <c r="AB215" s="35"/>
      <c r="AC215" s="35"/>
      <c r="AD215" s="35"/>
      <c r="AE215" s="35"/>
      <c r="AT215" s="18" t="s">
        <v>807</v>
      </c>
      <c r="AU215" s="18" t="s">
        <v>87</v>
      </c>
    </row>
    <row r="216" spans="1:65" s="2" customFormat="1" ht="16.5" customHeight="1">
      <c r="A216" s="35"/>
      <c r="B216" s="36"/>
      <c r="C216" s="193" t="s">
        <v>325</v>
      </c>
      <c r="D216" s="193" t="s">
        <v>214</v>
      </c>
      <c r="E216" s="194" t="s">
        <v>11692</v>
      </c>
      <c r="F216" s="195" t="s">
        <v>11693</v>
      </c>
      <c r="G216" s="196" t="s">
        <v>1</v>
      </c>
      <c r="H216" s="197">
        <v>1</v>
      </c>
      <c r="I216" s="198"/>
      <c r="J216" s="199">
        <f>ROUND(I216*H216,2)</f>
        <v>0</v>
      </c>
      <c r="K216" s="200"/>
      <c r="L216" s="40"/>
      <c r="M216" s="201" t="s">
        <v>1</v>
      </c>
      <c r="N216" s="202" t="s">
        <v>42</v>
      </c>
      <c r="O216" s="72"/>
      <c r="P216" s="203">
        <f>O216*H216</f>
        <v>0</v>
      </c>
      <c r="Q216" s="203">
        <v>0</v>
      </c>
      <c r="R216" s="203">
        <f>Q216*H216</f>
        <v>0</v>
      </c>
      <c r="S216" s="203">
        <v>0</v>
      </c>
      <c r="T216" s="204">
        <f>S216*H216</f>
        <v>0</v>
      </c>
      <c r="U216" s="35"/>
      <c r="V216" s="35"/>
      <c r="W216" s="35"/>
      <c r="X216" s="35"/>
      <c r="Y216" s="35"/>
      <c r="Z216" s="35"/>
      <c r="AA216" s="35"/>
      <c r="AB216" s="35"/>
      <c r="AC216" s="35"/>
      <c r="AD216" s="35"/>
      <c r="AE216" s="35"/>
      <c r="AR216" s="205" t="s">
        <v>218</v>
      </c>
      <c r="AT216" s="205" t="s">
        <v>214</v>
      </c>
      <c r="AU216" s="205" t="s">
        <v>87</v>
      </c>
      <c r="AY216" s="18" t="s">
        <v>209</v>
      </c>
      <c r="BE216" s="206">
        <f>IF(N216="základní",J216,0)</f>
        <v>0</v>
      </c>
      <c r="BF216" s="206">
        <f>IF(N216="snížená",J216,0)</f>
        <v>0</v>
      </c>
      <c r="BG216" s="206">
        <f>IF(N216="zákl. přenesená",J216,0)</f>
        <v>0</v>
      </c>
      <c r="BH216" s="206">
        <f>IF(N216="sníž. přenesená",J216,0)</f>
        <v>0</v>
      </c>
      <c r="BI216" s="206">
        <f>IF(N216="nulová",J216,0)</f>
        <v>0</v>
      </c>
      <c r="BJ216" s="18" t="s">
        <v>85</v>
      </c>
      <c r="BK216" s="206">
        <f>ROUND(I216*H216,2)</f>
        <v>0</v>
      </c>
      <c r="BL216" s="18" t="s">
        <v>218</v>
      </c>
      <c r="BM216" s="205" t="s">
        <v>11694</v>
      </c>
    </row>
    <row r="217" spans="1:65" s="2" customFormat="1" ht="39">
      <c r="A217" s="35"/>
      <c r="B217" s="36"/>
      <c r="C217" s="37"/>
      <c r="D217" s="214" t="s">
        <v>807</v>
      </c>
      <c r="E217" s="37"/>
      <c r="F217" s="256" t="s">
        <v>11691</v>
      </c>
      <c r="G217" s="37"/>
      <c r="H217" s="37"/>
      <c r="I217" s="257"/>
      <c r="J217" s="37"/>
      <c r="K217" s="37"/>
      <c r="L217" s="40"/>
      <c r="M217" s="258"/>
      <c r="N217" s="259"/>
      <c r="O217" s="72"/>
      <c r="P217" s="72"/>
      <c r="Q217" s="72"/>
      <c r="R217" s="72"/>
      <c r="S217" s="72"/>
      <c r="T217" s="73"/>
      <c r="U217" s="35"/>
      <c r="V217" s="35"/>
      <c r="W217" s="35"/>
      <c r="X217" s="35"/>
      <c r="Y217" s="35"/>
      <c r="Z217" s="35"/>
      <c r="AA217" s="35"/>
      <c r="AB217" s="35"/>
      <c r="AC217" s="35"/>
      <c r="AD217" s="35"/>
      <c r="AE217" s="35"/>
      <c r="AT217" s="18" t="s">
        <v>807</v>
      </c>
      <c r="AU217" s="18" t="s">
        <v>87</v>
      </c>
    </row>
    <row r="218" spans="1:65" s="2" customFormat="1" ht="16.5" customHeight="1">
      <c r="A218" s="35"/>
      <c r="B218" s="36"/>
      <c r="C218" s="193" t="s">
        <v>329</v>
      </c>
      <c r="D218" s="193" t="s">
        <v>214</v>
      </c>
      <c r="E218" s="194" t="s">
        <v>11695</v>
      </c>
      <c r="F218" s="195" t="s">
        <v>11696</v>
      </c>
      <c r="G218" s="196" t="s">
        <v>1</v>
      </c>
      <c r="H218" s="197">
        <v>2</v>
      </c>
      <c r="I218" s="198"/>
      <c r="J218" s="199">
        <f>ROUND(I218*H218,2)</f>
        <v>0</v>
      </c>
      <c r="K218" s="200"/>
      <c r="L218" s="40"/>
      <c r="M218" s="201" t="s">
        <v>1</v>
      </c>
      <c r="N218" s="202" t="s">
        <v>42</v>
      </c>
      <c r="O218" s="72"/>
      <c r="P218" s="203">
        <f>O218*H218</f>
        <v>0</v>
      </c>
      <c r="Q218" s="203">
        <v>0</v>
      </c>
      <c r="R218" s="203">
        <f>Q218*H218</f>
        <v>0</v>
      </c>
      <c r="S218" s="203">
        <v>0</v>
      </c>
      <c r="T218" s="204">
        <f>S218*H218</f>
        <v>0</v>
      </c>
      <c r="U218" s="35"/>
      <c r="V218" s="35"/>
      <c r="W218" s="35"/>
      <c r="X218" s="35"/>
      <c r="Y218" s="35"/>
      <c r="Z218" s="35"/>
      <c r="AA218" s="35"/>
      <c r="AB218" s="35"/>
      <c r="AC218" s="35"/>
      <c r="AD218" s="35"/>
      <c r="AE218" s="35"/>
      <c r="AR218" s="205" t="s">
        <v>218</v>
      </c>
      <c r="AT218" s="205" t="s">
        <v>214</v>
      </c>
      <c r="AU218" s="205" t="s">
        <v>87</v>
      </c>
      <c r="AY218" s="18" t="s">
        <v>209</v>
      </c>
      <c r="BE218" s="206">
        <f>IF(N218="základní",J218,0)</f>
        <v>0</v>
      </c>
      <c r="BF218" s="206">
        <f>IF(N218="snížená",J218,0)</f>
        <v>0</v>
      </c>
      <c r="BG218" s="206">
        <f>IF(N218="zákl. přenesená",J218,0)</f>
        <v>0</v>
      </c>
      <c r="BH218" s="206">
        <f>IF(N218="sníž. přenesená",J218,0)</f>
        <v>0</v>
      </c>
      <c r="BI218" s="206">
        <f>IF(N218="nulová",J218,0)</f>
        <v>0</v>
      </c>
      <c r="BJ218" s="18" t="s">
        <v>85</v>
      </c>
      <c r="BK218" s="206">
        <f>ROUND(I218*H218,2)</f>
        <v>0</v>
      </c>
      <c r="BL218" s="18" t="s">
        <v>218</v>
      </c>
      <c r="BM218" s="205" t="s">
        <v>11697</v>
      </c>
    </row>
    <row r="219" spans="1:65" s="2" customFormat="1" ht="39">
      <c r="A219" s="35"/>
      <c r="B219" s="36"/>
      <c r="C219" s="37"/>
      <c r="D219" s="214" t="s">
        <v>807</v>
      </c>
      <c r="E219" s="37"/>
      <c r="F219" s="256" t="s">
        <v>11691</v>
      </c>
      <c r="G219" s="37"/>
      <c r="H219" s="37"/>
      <c r="I219" s="257"/>
      <c r="J219" s="37"/>
      <c r="K219" s="37"/>
      <c r="L219" s="40"/>
      <c r="M219" s="258"/>
      <c r="N219" s="259"/>
      <c r="O219" s="72"/>
      <c r="P219" s="72"/>
      <c r="Q219" s="72"/>
      <c r="R219" s="72"/>
      <c r="S219" s="72"/>
      <c r="T219" s="73"/>
      <c r="U219" s="35"/>
      <c r="V219" s="35"/>
      <c r="W219" s="35"/>
      <c r="X219" s="35"/>
      <c r="Y219" s="35"/>
      <c r="Z219" s="35"/>
      <c r="AA219" s="35"/>
      <c r="AB219" s="35"/>
      <c r="AC219" s="35"/>
      <c r="AD219" s="35"/>
      <c r="AE219" s="35"/>
      <c r="AT219" s="18" t="s">
        <v>807</v>
      </c>
      <c r="AU219" s="18" t="s">
        <v>87</v>
      </c>
    </row>
    <row r="220" spans="1:65" s="2" customFormat="1" ht="16.5" customHeight="1">
      <c r="A220" s="35"/>
      <c r="B220" s="36"/>
      <c r="C220" s="193" t="s">
        <v>333</v>
      </c>
      <c r="D220" s="193" t="s">
        <v>214</v>
      </c>
      <c r="E220" s="194" t="s">
        <v>11698</v>
      </c>
      <c r="F220" s="195" t="s">
        <v>11699</v>
      </c>
      <c r="G220" s="196" t="s">
        <v>1</v>
      </c>
      <c r="H220" s="197">
        <v>3</v>
      </c>
      <c r="I220" s="198"/>
      <c r="J220" s="199">
        <f>ROUND(I220*H220,2)</f>
        <v>0</v>
      </c>
      <c r="K220" s="200"/>
      <c r="L220" s="40"/>
      <c r="M220" s="201" t="s">
        <v>1</v>
      </c>
      <c r="N220" s="202" t="s">
        <v>42</v>
      </c>
      <c r="O220" s="72"/>
      <c r="P220" s="203">
        <f>O220*H220</f>
        <v>0</v>
      </c>
      <c r="Q220" s="203">
        <v>0</v>
      </c>
      <c r="R220" s="203">
        <f>Q220*H220</f>
        <v>0</v>
      </c>
      <c r="S220" s="203">
        <v>0</v>
      </c>
      <c r="T220" s="204">
        <f>S220*H220</f>
        <v>0</v>
      </c>
      <c r="U220" s="35"/>
      <c r="V220" s="35"/>
      <c r="W220" s="35"/>
      <c r="X220" s="35"/>
      <c r="Y220" s="35"/>
      <c r="Z220" s="35"/>
      <c r="AA220" s="35"/>
      <c r="AB220" s="35"/>
      <c r="AC220" s="35"/>
      <c r="AD220" s="35"/>
      <c r="AE220" s="35"/>
      <c r="AR220" s="205" t="s">
        <v>218</v>
      </c>
      <c r="AT220" s="205" t="s">
        <v>214</v>
      </c>
      <c r="AU220" s="205" t="s">
        <v>87</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218</v>
      </c>
      <c r="BM220" s="205" t="s">
        <v>11700</v>
      </c>
    </row>
    <row r="221" spans="1:65" s="2" customFormat="1" ht="39">
      <c r="A221" s="35"/>
      <c r="B221" s="36"/>
      <c r="C221" s="37"/>
      <c r="D221" s="214" t="s">
        <v>807</v>
      </c>
      <c r="E221" s="37"/>
      <c r="F221" s="256" t="s">
        <v>11691</v>
      </c>
      <c r="G221" s="37"/>
      <c r="H221" s="37"/>
      <c r="I221" s="257"/>
      <c r="J221" s="37"/>
      <c r="K221" s="37"/>
      <c r="L221" s="40"/>
      <c r="M221" s="258"/>
      <c r="N221" s="259"/>
      <c r="O221" s="72"/>
      <c r="P221" s="72"/>
      <c r="Q221" s="72"/>
      <c r="R221" s="72"/>
      <c r="S221" s="72"/>
      <c r="T221" s="73"/>
      <c r="U221" s="35"/>
      <c r="V221" s="35"/>
      <c r="W221" s="35"/>
      <c r="X221" s="35"/>
      <c r="Y221" s="35"/>
      <c r="Z221" s="35"/>
      <c r="AA221" s="35"/>
      <c r="AB221" s="35"/>
      <c r="AC221" s="35"/>
      <c r="AD221" s="35"/>
      <c r="AE221" s="35"/>
      <c r="AT221" s="18" t="s">
        <v>807</v>
      </c>
      <c r="AU221" s="18" t="s">
        <v>87</v>
      </c>
    </row>
    <row r="222" spans="1:65" s="2" customFormat="1" ht="16.5" customHeight="1">
      <c r="A222" s="35"/>
      <c r="B222" s="36"/>
      <c r="C222" s="193" t="s">
        <v>337</v>
      </c>
      <c r="D222" s="193" t="s">
        <v>214</v>
      </c>
      <c r="E222" s="194" t="s">
        <v>11701</v>
      </c>
      <c r="F222" s="195" t="s">
        <v>11702</v>
      </c>
      <c r="G222" s="196" t="s">
        <v>1</v>
      </c>
      <c r="H222" s="197">
        <v>1</v>
      </c>
      <c r="I222" s="198"/>
      <c r="J222" s="199">
        <f>ROUND(I222*H222,2)</f>
        <v>0</v>
      </c>
      <c r="K222" s="200"/>
      <c r="L222" s="40"/>
      <c r="M222" s="201" t="s">
        <v>1</v>
      </c>
      <c r="N222" s="202" t="s">
        <v>42</v>
      </c>
      <c r="O222" s="72"/>
      <c r="P222" s="203">
        <f>O222*H222</f>
        <v>0</v>
      </c>
      <c r="Q222" s="203">
        <v>0</v>
      </c>
      <c r="R222" s="203">
        <f>Q222*H222</f>
        <v>0</v>
      </c>
      <c r="S222" s="203">
        <v>0</v>
      </c>
      <c r="T222" s="204">
        <f>S222*H222</f>
        <v>0</v>
      </c>
      <c r="U222" s="35"/>
      <c r="V222" s="35"/>
      <c r="W222" s="35"/>
      <c r="X222" s="35"/>
      <c r="Y222" s="35"/>
      <c r="Z222" s="35"/>
      <c r="AA222" s="35"/>
      <c r="AB222" s="35"/>
      <c r="AC222" s="35"/>
      <c r="AD222" s="35"/>
      <c r="AE222" s="35"/>
      <c r="AR222" s="205" t="s">
        <v>218</v>
      </c>
      <c r="AT222" s="205" t="s">
        <v>214</v>
      </c>
      <c r="AU222" s="205" t="s">
        <v>87</v>
      </c>
      <c r="AY222" s="18" t="s">
        <v>209</v>
      </c>
      <c r="BE222" s="206">
        <f>IF(N222="základní",J222,0)</f>
        <v>0</v>
      </c>
      <c r="BF222" s="206">
        <f>IF(N222="snížená",J222,0)</f>
        <v>0</v>
      </c>
      <c r="BG222" s="206">
        <f>IF(N222="zákl. přenesená",J222,0)</f>
        <v>0</v>
      </c>
      <c r="BH222" s="206">
        <f>IF(N222="sníž. přenesená",J222,0)</f>
        <v>0</v>
      </c>
      <c r="BI222" s="206">
        <f>IF(N222="nulová",J222,0)</f>
        <v>0</v>
      </c>
      <c r="BJ222" s="18" t="s">
        <v>85</v>
      </c>
      <c r="BK222" s="206">
        <f>ROUND(I222*H222,2)</f>
        <v>0</v>
      </c>
      <c r="BL222" s="18" t="s">
        <v>218</v>
      </c>
      <c r="BM222" s="205" t="s">
        <v>11703</v>
      </c>
    </row>
    <row r="223" spans="1:65" s="2" customFormat="1" ht="39">
      <c r="A223" s="35"/>
      <c r="B223" s="36"/>
      <c r="C223" s="37"/>
      <c r="D223" s="214" t="s">
        <v>807</v>
      </c>
      <c r="E223" s="37"/>
      <c r="F223" s="256" t="s">
        <v>11691</v>
      </c>
      <c r="G223" s="37"/>
      <c r="H223" s="37"/>
      <c r="I223" s="257"/>
      <c r="J223" s="37"/>
      <c r="K223" s="37"/>
      <c r="L223" s="40"/>
      <c r="M223" s="258"/>
      <c r="N223" s="259"/>
      <c r="O223" s="72"/>
      <c r="P223" s="72"/>
      <c r="Q223" s="72"/>
      <c r="R223" s="72"/>
      <c r="S223" s="72"/>
      <c r="T223" s="73"/>
      <c r="U223" s="35"/>
      <c r="V223" s="35"/>
      <c r="W223" s="35"/>
      <c r="X223" s="35"/>
      <c r="Y223" s="35"/>
      <c r="Z223" s="35"/>
      <c r="AA223" s="35"/>
      <c r="AB223" s="35"/>
      <c r="AC223" s="35"/>
      <c r="AD223" s="35"/>
      <c r="AE223" s="35"/>
      <c r="AT223" s="18" t="s">
        <v>807</v>
      </c>
      <c r="AU223" s="18" t="s">
        <v>87</v>
      </c>
    </row>
    <row r="224" spans="1:65" s="2" customFormat="1" ht="16.5" customHeight="1">
      <c r="A224" s="35"/>
      <c r="B224" s="36"/>
      <c r="C224" s="193" t="s">
        <v>341</v>
      </c>
      <c r="D224" s="193" t="s">
        <v>214</v>
      </c>
      <c r="E224" s="194" t="s">
        <v>11704</v>
      </c>
      <c r="F224" s="195" t="s">
        <v>11705</v>
      </c>
      <c r="G224" s="196" t="s">
        <v>1</v>
      </c>
      <c r="H224" s="197">
        <v>1</v>
      </c>
      <c r="I224" s="198"/>
      <c r="J224" s="199">
        <f>ROUND(I224*H224,2)</f>
        <v>0</v>
      </c>
      <c r="K224" s="200"/>
      <c r="L224" s="40"/>
      <c r="M224" s="201" t="s">
        <v>1</v>
      </c>
      <c r="N224" s="202" t="s">
        <v>42</v>
      </c>
      <c r="O224" s="72"/>
      <c r="P224" s="203">
        <f>O224*H224</f>
        <v>0</v>
      </c>
      <c r="Q224" s="203">
        <v>0</v>
      </c>
      <c r="R224" s="203">
        <f>Q224*H224</f>
        <v>0</v>
      </c>
      <c r="S224" s="203">
        <v>0</v>
      </c>
      <c r="T224" s="204">
        <f>S224*H224</f>
        <v>0</v>
      </c>
      <c r="U224" s="35"/>
      <c r="V224" s="35"/>
      <c r="W224" s="35"/>
      <c r="X224" s="35"/>
      <c r="Y224" s="35"/>
      <c r="Z224" s="35"/>
      <c r="AA224" s="35"/>
      <c r="AB224" s="35"/>
      <c r="AC224" s="35"/>
      <c r="AD224" s="35"/>
      <c r="AE224" s="35"/>
      <c r="AR224" s="205" t="s">
        <v>218</v>
      </c>
      <c r="AT224" s="205" t="s">
        <v>214</v>
      </c>
      <c r="AU224" s="205" t="s">
        <v>87</v>
      </c>
      <c r="AY224" s="18" t="s">
        <v>209</v>
      </c>
      <c r="BE224" s="206">
        <f>IF(N224="základní",J224,0)</f>
        <v>0</v>
      </c>
      <c r="BF224" s="206">
        <f>IF(N224="snížená",J224,0)</f>
        <v>0</v>
      </c>
      <c r="BG224" s="206">
        <f>IF(N224="zákl. přenesená",J224,0)</f>
        <v>0</v>
      </c>
      <c r="BH224" s="206">
        <f>IF(N224="sníž. přenesená",J224,0)</f>
        <v>0</v>
      </c>
      <c r="BI224" s="206">
        <f>IF(N224="nulová",J224,0)</f>
        <v>0</v>
      </c>
      <c r="BJ224" s="18" t="s">
        <v>85</v>
      </c>
      <c r="BK224" s="206">
        <f>ROUND(I224*H224,2)</f>
        <v>0</v>
      </c>
      <c r="BL224" s="18" t="s">
        <v>218</v>
      </c>
      <c r="BM224" s="205" t="s">
        <v>11706</v>
      </c>
    </row>
    <row r="225" spans="1:65" s="2" customFormat="1" ht="39">
      <c r="A225" s="35"/>
      <c r="B225" s="36"/>
      <c r="C225" s="37"/>
      <c r="D225" s="214" t="s">
        <v>807</v>
      </c>
      <c r="E225" s="37"/>
      <c r="F225" s="256" t="s">
        <v>11691</v>
      </c>
      <c r="G225" s="37"/>
      <c r="H225" s="37"/>
      <c r="I225" s="257"/>
      <c r="J225" s="37"/>
      <c r="K225" s="37"/>
      <c r="L225" s="40"/>
      <c r="M225" s="258"/>
      <c r="N225" s="259"/>
      <c r="O225" s="72"/>
      <c r="P225" s="72"/>
      <c r="Q225" s="72"/>
      <c r="R225" s="72"/>
      <c r="S225" s="72"/>
      <c r="T225" s="73"/>
      <c r="U225" s="35"/>
      <c r="V225" s="35"/>
      <c r="W225" s="35"/>
      <c r="X225" s="35"/>
      <c r="Y225" s="35"/>
      <c r="Z225" s="35"/>
      <c r="AA225" s="35"/>
      <c r="AB225" s="35"/>
      <c r="AC225" s="35"/>
      <c r="AD225" s="35"/>
      <c r="AE225" s="35"/>
      <c r="AT225" s="18" t="s">
        <v>807</v>
      </c>
      <c r="AU225" s="18" t="s">
        <v>87</v>
      </c>
    </row>
    <row r="226" spans="1:65" s="2" customFormat="1" ht="16.5" customHeight="1">
      <c r="A226" s="35"/>
      <c r="B226" s="36"/>
      <c r="C226" s="193" t="s">
        <v>346</v>
      </c>
      <c r="D226" s="193" t="s">
        <v>214</v>
      </c>
      <c r="E226" s="194" t="s">
        <v>11707</v>
      </c>
      <c r="F226" s="195" t="s">
        <v>11708</v>
      </c>
      <c r="G226" s="196" t="s">
        <v>1</v>
      </c>
      <c r="H226" s="197">
        <v>11</v>
      </c>
      <c r="I226" s="198"/>
      <c r="J226" s="199">
        <f>ROUND(I226*H226,2)</f>
        <v>0</v>
      </c>
      <c r="K226" s="200"/>
      <c r="L226" s="40"/>
      <c r="M226" s="201" t="s">
        <v>1</v>
      </c>
      <c r="N226" s="202" t="s">
        <v>42</v>
      </c>
      <c r="O226" s="72"/>
      <c r="P226" s="203">
        <f>O226*H226</f>
        <v>0</v>
      </c>
      <c r="Q226" s="203">
        <v>0</v>
      </c>
      <c r="R226" s="203">
        <f>Q226*H226</f>
        <v>0</v>
      </c>
      <c r="S226" s="203">
        <v>0</v>
      </c>
      <c r="T226" s="204">
        <f>S226*H226</f>
        <v>0</v>
      </c>
      <c r="U226" s="35"/>
      <c r="V226" s="35"/>
      <c r="W226" s="35"/>
      <c r="X226" s="35"/>
      <c r="Y226" s="35"/>
      <c r="Z226" s="35"/>
      <c r="AA226" s="35"/>
      <c r="AB226" s="35"/>
      <c r="AC226" s="35"/>
      <c r="AD226" s="35"/>
      <c r="AE226" s="35"/>
      <c r="AR226" s="205" t="s">
        <v>218</v>
      </c>
      <c r="AT226" s="205" t="s">
        <v>214</v>
      </c>
      <c r="AU226" s="205" t="s">
        <v>87</v>
      </c>
      <c r="AY226" s="18" t="s">
        <v>209</v>
      </c>
      <c r="BE226" s="206">
        <f>IF(N226="základní",J226,0)</f>
        <v>0</v>
      </c>
      <c r="BF226" s="206">
        <f>IF(N226="snížená",J226,0)</f>
        <v>0</v>
      </c>
      <c r="BG226" s="206">
        <f>IF(N226="zákl. přenesená",J226,0)</f>
        <v>0</v>
      </c>
      <c r="BH226" s="206">
        <f>IF(N226="sníž. přenesená",J226,0)</f>
        <v>0</v>
      </c>
      <c r="BI226" s="206">
        <f>IF(N226="nulová",J226,0)</f>
        <v>0</v>
      </c>
      <c r="BJ226" s="18" t="s">
        <v>85</v>
      </c>
      <c r="BK226" s="206">
        <f>ROUND(I226*H226,2)</f>
        <v>0</v>
      </c>
      <c r="BL226" s="18" t="s">
        <v>218</v>
      </c>
      <c r="BM226" s="205" t="s">
        <v>11709</v>
      </c>
    </row>
    <row r="227" spans="1:65" s="2" customFormat="1" ht="39">
      <c r="A227" s="35"/>
      <c r="B227" s="36"/>
      <c r="C227" s="37"/>
      <c r="D227" s="214" t="s">
        <v>807</v>
      </c>
      <c r="E227" s="37"/>
      <c r="F227" s="256" t="s">
        <v>11691</v>
      </c>
      <c r="G227" s="37"/>
      <c r="H227" s="37"/>
      <c r="I227" s="257"/>
      <c r="J227" s="37"/>
      <c r="K227" s="37"/>
      <c r="L227" s="40"/>
      <c r="M227" s="258"/>
      <c r="N227" s="259"/>
      <c r="O227" s="72"/>
      <c r="P227" s="72"/>
      <c r="Q227" s="72"/>
      <c r="R227" s="72"/>
      <c r="S227" s="72"/>
      <c r="T227" s="73"/>
      <c r="U227" s="35"/>
      <c r="V227" s="35"/>
      <c r="W227" s="35"/>
      <c r="X227" s="35"/>
      <c r="Y227" s="35"/>
      <c r="Z227" s="35"/>
      <c r="AA227" s="35"/>
      <c r="AB227" s="35"/>
      <c r="AC227" s="35"/>
      <c r="AD227" s="35"/>
      <c r="AE227" s="35"/>
      <c r="AT227" s="18" t="s">
        <v>807</v>
      </c>
      <c r="AU227" s="18" t="s">
        <v>87</v>
      </c>
    </row>
    <row r="228" spans="1:65" s="2" customFormat="1" ht="16.5" customHeight="1">
      <c r="A228" s="35"/>
      <c r="B228" s="36"/>
      <c r="C228" s="193" t="s">
        <v>350</v>
      </c>
      <c r="D228" s="193" t="s">
        <v>214</v>
      </c>
      <c r="E228" s="194" t="s">
        <v>11710</v>
      </c>
      <c r="F228" s="195" t="s">
        <v>11711</v>
      </c>
      <c r="G228" s="196" t="s">
        <v>1</v>
      </c>
      <c r="H228" s="197">
        <v>16</v>
      </c>
      <c r="I228" s="198"/>
      <c r="J228" s="199">
        <f>ROUND(I228*H228,2)</f>
        <v>0</v>
      </c>
      <c r="K228" s="200"/>
      <c r="L228" s="40"/>
      <c r="M228" s="201" t="s">
        <v>1</v>
      </c>
      <c r="N228" s="202" t="s">
        <v>42</v>
      </c>
      <c r="O228" s="72"/>
      <c r="P228" s="203">
        <f>O228*H228</f>
        <v>0</v>
      </c>
      <c r="Q228" s="203">
        <v>0</v>
      </c>
      <c r="R228" s="203">
        <f>Q228*H228</f>
        <v>0</v>
      </c>
      <c r="S228" s="203">
        <v>0</v>
      </c>
      <c r="T228" s="204">
        <f>S228*H228</f>
        <v>0</v>
      </c>
      <c r="U228" s="35"/>
      <c r="V228" s="35"/>
      <c r="W228" s="35"/>
      <c r="X228" s="35"/>
      <c r="Y228" s="35"/>
      <c r="Z228" s="35"/>
      <c r="AA228" s="35"/>
      <c r="AB228" s="35"/>
      <c r="AC228" s="35"/>
      <c r="AD228" s="35"/>
      <c r="AE228" s="35"/>
      <c r="AR228" s="205" t="s">
        <v>218</v>
      </c>
      <c r="AT228" s="205" t="s">
        <v>214</v>
      </c>
      <c r="AU228" s="205" t="s">
        <v>87</v>
      </c>
      <c r="AY228" s="18" t="s">
        <v>209</v>
      </c>
      <c r="BE228" s="206">
        <f>IF(N228="základní",J228,0)</f>
        <v>0</v>
      </c>
      <c r="BF228" s="206">
        <f>IF(N228="snížená",J228,0)</f>
        <v>0</v>
      </c>
      <c r="BG228" s="206">
        <f>IF(N228="zákl. přenesená",J228,0)</f>
        <v>0</v>
      </c>
      <c r="BH228" s="206">
        <f>IF(N228="sníž. přenesená",J228,0)</f>
        <v>0</v>
      </c>
      <c r="BI228" s="206">
        <f>IF(N228="nulová",J228,0)</f>
        <v>0</v>
      </c>
      <c r="BJ228" s="18" t="s">
        <v>85</v>
      </c>
      <c r="BK228" s="206">
        <f>ROUND(I228*H228,2)</f>
        <v>0</v>
      </c>
      <c r="BL228" s="18" t="s">
        <v>218</v>
      </c>
      <c r="BM228" s="205" t="s">
        <v>11712</v>
      </c>
    </row>
    <row r="229" spans="1:65" s="2" customFormat="1" ht="39">
      <c r="A229" s="35"/>
      <c r="B229" s="36"/>
      <c r="C229" s="37"/>
      <c r="D229" s="214" t="s">
        <v>807</v>
      </c>
      <c r="E229" s="37"/>
      <c r="F229" s="256" t="s">
        <v>11691</v>
      </c>
      <c r="G229" s="37"/>
      <c r="H229" s="37"/>
      <c r="I229" s="257"/>
      <c r="J229" s="37"/>
      <c r="K229" s="37"/>
      <c r="L229" s="40"/>
      <c r="M229" s="258"/>
      <c r="N229" s="259"/>
      <c r="O229" s="72"/>
      <c r="P229" s="72"/>
      <c r="Q229" s="72"/>
      <c r="R229" s="72"/>
      <c r="S229" s="72"/>
      <c r="T229" s="73"/>
      <c r="U229" s="35"/>
      <c r="V229" s="35"/>
      <c r="W229" s="35"/>
      <c r="X229" s="35"/>
      <c r="Y229" s="35"/>
      <c r="Z229" s="35"/>
      <c r="AA229" s="35"/>
      <c r="AB229" s="35"/>
      <c r="AC229" s="35"/>
      <c r="AD229" s="35"/>
      <c r="AE229" s="35"/>
      <c r="AT229" s="18" t="s">
        <v>807</v>
      </c>
      <c r="AU229" s="18" t="s">
        <v>87</v>
      </c>
    </row>
    <row r="230" spans="1:65" s="2" customFormat="1" ht="16.5" customHeight="1">
      <c r="A230" s="35"/>
      <c r="B230" s="36"/>
      <c r="C230" s="193" t="s">
        <v>354</v>
      </c>
      <c r="D230" s="193" t="s">
        <v>214</v>
      </c>
      <c r="E230" s="194" t="s">
        <v>11713</v>
      </c>
      <c r="F230" s="195" t="s">
        <v>11714</v>
      </c>
      <c r="G230" s="196" t="s">
        <v>1</v>
      </c>
      <c r="H230" s="197">
        <v>1</v>
      </c>
      <c r="I230" s="198"/>
      <c r="J230" s="199">
        <f>ROUND(I230*H230,2)</f>
        <v>0</v>
      </c>
      <c r="K230" s="200"/>
      <c r="L230" s="40"/>
      <c r="M230" s="201" t="s">
        <v>1</v>
      </c>
      <c r="N230" s="202" t="s">
        <v>42</v>
      </c>
      <c r="O230" s="72"/>
      <c r="P230" s="203">
        <f>O230*H230</f>
        <v>0</v>
      </c>
      <c r="Q230" s="203">
        <v>0</v>
      </c>
      <c r="R230" s="203">
        <f>Q230*H230</f>
        <v>0</v>
      </c>
      <c r="S230" s="203">
        <v>0</v>
      </c>
      <c r="T230" s="204">
        <f>S230*H230</f>
        <v>0</v>
      </c>
      <c r="U230" s="35"/>
      <c r="V230" s="35"/>
      <c r="W230" s="35"/>
      <c r="X230" s="35"/>
      <c r="Y230" s="35"/>
      <c r="Z230" s="35"/>
      <c r="AA230" s="35"/>
      <c r="AB230" s="35"/>
      <c r="AC230" s="35"/>
      <c r="AD230" s="35"/>
      <c r="AE230" s="35"/>
      <c r="AR230" s="205" t="s">
        <v>218</v>
      </c>
      <c r="AT230" s="205" t="s">
        <v>214</v>
      </c>
      <c r="AU230" s="205" t="s">
        <v>87</v>
      </c>
      <c r="AY230" s="18" t="s">
        <v>209</v>
      </c>
      <c r="BE230" s="206">
        <f>IF(N230="základní",J230,0)</f>
        <v>0</v>
      </c>
      <c r="BF230" s="206">
        <f>IF(N230="snížená",J230,0)</f>
        <v>0</v>
      </c>
      <c r="BG230" s="206">
        <f>IF(N230="zákl. přenesená",J230,0)</f>
        <v>0</v>
      </c>
      <c r="BH230" s="206">
        <f>IF(N230="sníž. přenesená",J230,0)</f>
        <v>0</v>
      </c>
      <c r="BI230" s="206">
        <f>IF(N230="nulová",J230,0)</f>
        <v>0</v>
      </c>
      <c r="BJ230" s="18" t="s">
        <v>85</v>
      </c>
      <c r="BK230" s="206">
        <f>ROUND(I230*H230,2)</f>
        <v>0</v>
      </c>
      <c r="BL230" s="18" t="s">
        <v>218</v>
      </c>
      <c r="BM230" s="205" t="s">
        <v>11715</v>
      </c>
    </row>
    <row r="231" spans="1:65" s="2" customFormat="1" ht="39">
      <c r="A231" s="35"/>
      <c r="B231" s="36"/>
      <c r="C231" s="37"/>
      <c r="D231" s="214" t="s">
        <v>807</v>
      </c>
      <c r="E231" s="37"/>
      <c r="F231" s="256" t="s">
        <v>11691</v>
      </c>
      <c r="G231" s="37"/>
      <c r="H231" s="37"/>
      <c r="I231" s="257"/>
      <c r="J231" s="37"/>
      <c r="K231" s="37"/>
      <c r="L231" s="40"/>
      <c r="M231" s="258"/>
      <c r="N231" s="259"/>
      <c r="O231" s="72"/>
      <c r="P231" s="72"/>
      <c r="Q231" s="72"/>
      <c r="R231" s="72"/>
      <c r="S231" s="72"/>
      <c r="T231" s="73"/>
      <c r="U231" s="35"/>
      <c r="V231" s="35"/>
      <c r="W231" s="35"/>
      <c r="X231" s="35"/>
      <c r="Y231" s="35"/>
      <c r="Z231" s="35"/>
      <c r="AA231" s="35"/>
      <c r="AB231" s="35"/>
      <c r="AC231" s="35"/>
      <c r="AD231" s="35"/>
      <c r="AE231" s="35"/>
      <c r="AT231" s="18" t="s">
        <v>807</v>
      </c>
      <c r="AU231" s="18" t="s">
        <v>87</v>
      </c>
    </row>
    <row r="232" spans="1:65" s="2" customFormat="1" ht="16.5" customHeight="1">
      <c r="A232" s="35"/>
      <c r="B232" s="36"/>
      <c r="C232" s="193" t="s">
        <v>358</v>
      </c>
      <c r="D232" s="193" t="s">
        <v>214</v>
      </c>
      <c r="E232" s="194" t="s">
        <v>11716</v>
      </c>
      <c r="F232" s="195" t="s">
        <v>11717</v>
      </c>
      <c r="G232" s="196" t="s">
        <v>1</v>
      </c>
      <c r="H232" s="197">
        <v>1</v>
      </c>
      <c r="I232" s="198"/>
      <c r="J232" s="199">
        <f>ROUND(I232*H232,2)</f>
        <v>0</v>
      </c>
      <c r="K232" s="200"/>
      <c r="L232" s="40"/>
      <c r="M232" s="201" t="s">
        <v>1</v>
      </c>
      <c r="N232" s="202" t="s">
        <v>42</v>
      </c>
      <c r="O232" s="72"/>
      <c r="P232" s="203">
        <f>O232*H232</f>
        <v>0</v>
      </c>
      <c r="Q232" s="203">
        <v>0</v>
      </c>
      <c r="R232" s="203">
        <f>Q232*H232</f>
        <v>0</v>
      </c>
      <c r="S232" s="203">
        <v>0</v>
      </c>
      <c r="T232" s="204">
        <f>S232*H232</f>
        <v>0</v>
      </c>
      <c r="U232" s="35"/>
      <c r="V232" s="35"/>
      <c r="W232" s="35"/>
      <c r="X232" s="35"/>
      <c r="Y232" s="35"/>
      <c r="Z232" s="35"/>
      <c r="AA232" s="35"/>
      <c r="AB232" s="35"/>
      <c r="AC232" s="35"/>
      <c r="AD232" s="35"/>
      <c r="AE232" s="35"/>
      <c r="AR232" s="205" t="s">
        <v>218</v>
      </c>
      <c r="AT232" s="205" t="s">
        <v>214</v>
      </c>
      <c r="AU232" s="205" t="s">
        <v>87</v>
      </c>
      <c r="AY232" s="18" t="s">
        <v>209</v>
      </c>
      <c r="BE232" s="206">
        <f>IF(N232="základní",J232,0)</f>
        <v>0</v>
      </c>
      <c r="BF232" s="206">
        <f>IF(N232="snížená",J232,0)</f>
        <v>0</v>
      </c>
      <c r="BG232" s="206">
        <f>IF(N232="zákl. přenesená",J232,0)</f>
        <v>0</v>
      </c>
      <c r="BH232" s="206">
        <f>IF(N232="sníž. přenesená",J232,0)</f>
        <v>0</v>
      </c>
      <c r="BI232" s="206">
        <f>IF(N232="nulová",J232,0)</f>
        <v>0</v>
      </c>
      <c r="BJ232" s="18" t="s">
        <v>85</v>
      </c>
      <c r="BK232" s="206">
        <f>ROUND(I232*H232,2)</f>
        <v>0</v>
      </c>
      <c r="BL232" s="18" t="s">
        <v>218</v>
      </c>
      <c r="BM232" s="205" t="s">
        <v>11718</v>
      </c>
    </row>
    <row r="233" spans="1:65" s="2" customFormat="1" ht="39">
      <c r="A233" s="35"/>
      <c r="B233" s="36"/>
      <c r="C233" s="37"/>
      <c r="D233" s="214" t="s">
        <v>807</v>
      </c>
      <c r="E233" s="37"/>
      <c r="F233" s="256" t="s">
        <v>11691</v>
      </c>
      <c r="G233" s="37"/>
      <c r="H233" s="37"/>
      <c r="I233" s="257"/>
      <c r="J233" s="37"/>
      <c r="K233" s="37"/>
      <c r="L233" s="40"/>
      <c r="M233" s="258"/>
      <c r="N233" s="259"/>
      <c r="O233" s="72"/>
      <c r="P233" s="72"/>
      <c r="Q233" s="72"/>
      <c r="R233" s="72"/>
      <c r="S233" s="72"/>
      <c r="T233" s="73"/>
      <c r="U233" s="35"/>
      <c r="V233" s="35"/>
      <c r="W233" s="35"/>
      <c r="X233" s="35"/>
      <c r="Y233" s="35"/>
      <c r="Z233" s="35"/>
      <c r="AA233" s="35"/>
      <c r="AB233" s="35"/>
      <c r="AC233" s="35"/>
      <c r="AD233" s="35"/>
      <c r="AE233" s="35"/>
      <c r="AT233" s="18" t="s">
        <v>807</v>
      </c>
      <c r="AU233" s="18" t="s">
        <v>87</v>
      </c>
    </row>
    <row r="234" spans="1:65" s="12" customFormat="1" ht="22.9" customHeight="1">
      <c r="B234" s="177"/>
      <c r="C234" s="178"/>
      <c r="D234" s="179" t="s">
        <v>76</v>
      </c>
      <c r="E234" s="191" t="s">
        <v>9426</v>
      </c>
      <c r="F234" s="191" t="s">
        <v>11719</v>
      </c>
      <c r="G234" s="178"/>
      <c r="H234" s="178"/>
      <c r="I234" s="181"/>
      <c r="J234" s="192">
        <f>BK234</f>
        <v>0</v>
      </c>
      <c r="K234" s="178"/>
      <c r="L234" s="183"/>
      <c r="M234" s="184"/>
      <c r="N234" s="185"/>
      <c r="O234" s="185"/>
      <c r="P234" s="186">
        <f>SUM(P235:P236)</f>
        <v>0</v>
      </c>
      <c r="Q234" s="185"/>
      <c r="R234" s="186">
        <f>SUM(R235:R236)</f>
        <v>0</v>
      </c>
      <c r="S234" s="185"/>
      <c r="T234" s="187">
        <f>SUM(T235:T236)</f>
        <v>0</v>
      </c>
      <c r="AR234" s="188" t="s">
        <v>85</v>
      </c>
      <c r="AT234" s="189" t="s">
        <v>76</v>
      </c>
      <c r="AU234" s="189" t="s">
        <v>85</v>
      </c>
      <c r="AY234" s="188" t="s">
        <v>209</v>
      </c>
      <c r="BK234" s="190">
        <f>SUM(BK235:BK236)</f>
        <v>0</v>
      </c>
    </row>
    <row r="235" spans="1:65" s="2" customFormat="1" ht="16.5" customHeight="1">
      <c r="A235" s="35"/>
      <c r="B235" s="36"/>
      <c r="C235" s="193" t="s">
        <v>365</v>
      </c>
      <c r="D235" s="193" t="s">
        <v>214</v>
      </c>
      <c r="E235" s="194" t="s">
        <v>11720</v>
      </c>
      <c r="F235" s="195" t="s">
        <v>11721</v>
      </c>
      <c r="G235" s="196" t="s">
        <v>1</v>
      </c>
      <c r="H235" s="197">
        <v>1</v>
      </c>
      <c r="I235" s="198"/>
      <c r="J235" s="199">
        <f>ROUND(I235*H235,2)</f>
        <v>0</v>
      </c>
      <c r="K235" s="200"/>
      <c r="L235" s="40"/>
      <c r="M235" s="201" t="s">
        <v>1</v>
      </c>
      <c r="N235" s="202" t="s">
        <v>42</v>
      </c>
      <c r="O235" s="72"/>
      <c r="P235" s="203">
        <f>O235*H235</f>
        <v>0</v>
      </c>
      <c r="Q235" s="203">
        <v>0</v>
      </c>
      <c r="R235" s="203">
        <f>Q235*H235</f>
        <v>0</v>
      </c>
      <c r="S235" s="203">
        <v>0</v>
      </c>
      <c r="T235" s="204">
        <f>S235*H235</f>
        <v>0</v>
      </c>
      <c r="U235" s="35"/>
      <c r="V235" s="35"/>
      <c r="W235" s="35"/>
      <c r="X235" s="35"/>
      <c r="Y235" s="35"/>
      <c r="Z235" s="35"/>
      <c r="AA235" s="35"/>
      <c r="AB235" s="35"/>
      <c r="AC235" s="35"/>
      <c r="AD235" s="35"/>
      <c r="AE235" s="35"/>
      <c r="AR235" s="205" t="s">
        <v>218</v>
      </c>
      <c r="AT235" s="205" t="s">
        <v>214</v>
      </c>
      <c r="AU235" s="205" t="s">
        <v>87</v>
      </c>
      <c r="AY235" s="18" t="s">
        <v>209</v>
      </c>
      <c r="BE235" s="206">
        <f>IF(N235="základní",J235,0)</f>
        <v>0</v>
      </c>
      <c r="BF235" s="206">
        <f>IF(N235="snížená",J235,0)</f>
        <v>0</v>
      </c>
      <c r="BG235" s="206">
        <f>IF(N235="zákl. přenesená",J235,0)</f>
        <v>0</v>
      </c>
      <c r="BH235" s="206">
        <f>IF(N235="sníž. přenesená",J235,0)</f>
        <v>0</v>
      </c>
      <c r="BI235" s="206">
        <f>IF(N235="nulová",J235,0)</f>
        <v>0</v>
      </c>
      <c r="BJ235" s="18" t="s">
        <v>85</v>
      </c>
      <c r="BK235" s="206">
        <f>ROUND(I235*H235,2)</f>
        <v>0</v>
      </c>
      <c r="BL235" s="18" t="s">
        <v>218</v>
      </c>
      <c r="BM235" s="205" t="s">
        <v>11722</v>
      </c>
    </row>
    <row r="236" spans="1:65" s="2" customFormat="1" ht="39">
      <c r="A236" s="35"/>
      <c r="B236" s="36"/>
      <c r="C236" s="37"/>
      <c r="D236" s="214" t="s">
        <v>807</v>
      </c>
      <c r="E236" s="37"/>
      <c r="F236" s="256" t="s">
        <v>11691</v>
      </c>
      <c r="G236" s="37"/>
      <c r="H236" s="37"/>
      <c r="I236" s="257"/>
      <c r="J236" s="37"/>
      <c r="K236" s="37"/>
      <c r="L236" s="40"/>
      <c r="M236" s="258"/>
      <c r="N236" s="259"/>
      <c r="O236" s="72"/>
      <c r="P236" s="72"/>
      <c r="Q236" s="72"/>
      <c r="R236" s="72"/>
      <c r="S236" s="72"/>
      <c r="T236" s="73"/>
      <c r="U236" s="35"/>
      <c r="V236" s="35"/>
      <c r="W236" s="35"/>
      <c r="X236" s="35"/>
      <c r="Y236" s="35"/>
      <c r="Z236" s="35"/>
      <c r="AA236" s="35"/>
      <c r="AB236" s="35"/>
      <c r="AC236" s="35"/>
      <c r="AD236" s="35"/>
      <c r="AE236" s="35"/>
      <c r="AT236" s="18" t="s">
        <v>807</v>
      </c>
      <c r="AU236" s="18" t="s">
        <v>87</v>
      </c>
    </row>
    <row r="237" spans="1:65" s="12" customFormat="1" ht="22.9" customHeight="1">
      <c r="B237" s="177"/>
      <c r="C237" s="178"/>
      <c r="D237" s="179" t="s">
        <v>76</v>
      </c>
      <c r="E237" s="191" t="s">
        <v>9225</v>
      </c>
      <c r="F237" s="191" t="s">
        <v>11686</v>
      </c>
      <c r="G237" s="178"/>
      <c r="H237" s="178"/>
      <c r="I237" s="181"/>
      <c r="J237" s="192">
        <f>BK237</f>
        <v>0</v>
      </c>
      <c r="K237" s="178"/>
      <c r="L237" s="183"/>
      <c r="M237" s="184"/>
      <c r="N237" s="185"/>
      <c r="O237" s="185"/>
      <c r="P237" s="186">
        <f>SUM(P238:P313)</f>
        <v>0</v>
      </c>
      <c r="Q237" s="185"/>
      <c r="R237" s="186">
        <f>SUM(R238:R313)</f>
        <v>0</v>
      </c>
      <c r="S237" s="185"/>
      <c r="T237" s="187">
        <f>SUM(T238:T313)</f>
        <v>0</v>
      </c>
      <c r="AR237" s="188" t="s">
        <v>85</v>
      </c>
      <c r="AT237" s="189" t="s">
        <v>76</v>
      </c>
      <c r="AU237" s="189" t="s">
        <v>85</v>
      </c>
      <c r="AY237" s="188" t="s">
        <v>209</v>
      </c>
      <c r="BK237" s="190">
        <f>SUM(BK238:BK313)</f>
        <v>0</v>
      </c>
    </row>
    <row r="238" spans="1:65" s="2" customFormat="1" ht="16.5" customHeight="1">
      <c r="A238" s="35"/>
      <c r="B238" s="36"/>
      <c r="C238" s="193" t="s">
        <v>369</v>
      </c>
      <c r="D238" s="193" t="s">
        <v>214</v>
      </c>
      <c r="E238" s="194" t="s">
        <v>11723</v>
      </c>
      <c r="F238" s="195" t="s">
        <v>11724</v>
      </c>
      <c r="G238" s="196" t="s">
        <v>1</v>
      </c>
      <c r="H238" s="197">
        <v>6</v>
      </c>
      <c r="I238" s="198"/>
      <c r="J238" s="199">
        <f>ROUND(I238*H238,2)</f>
        <v>0</v>
      </c>
      <c r="K238" s="200"/>
      <c r="L238" s="40"/>
      <c r="M238" s="201" t="s">
        <v>1</v>
      </c>
      <c r="N238" s="202" t="s">
        <v>42</v>
      </c>
      <c r="O238" s="72"/>
      <c r="P238" s="203">
        <f>O238*H238</f>
        <v>0</v>
      </c>
      <c r="Q238" s="203">
        <v>0</v>
      </c>
      <c r="R238" s="203">
        <f>Q238*H238</f>
        <v>0</v>
      </c>
      <c r="S238" s="203">
        <v>0</v>
      </c>
      <c r="T238" s="204">
        <f>S238*H238</f>
        <v>0</v>
      </c>
      <c r="U238" s="35"/>
      <c r="V238" s="35"/>
      <c r="W238" s="35"/>
      <c r="X238" s="35"/>
      <c r="Y238" s="35"/>
      <c r="Z238" s="35"/>
      <c r="AA238" s="35"/>
      <c r="AB238" s="35"/>
      <c r="AC238" s="35"/>
      <c r="AD238" s="35"/>
      <c r="AE238" s="35"/>
      <c r="AR238" s="205" t="s">
        <v>218</v>
      </c>
      <c r="AT238" s="205" t="s">
        <v>214</v>
      </c>
      <c r="AU238" s="205" t="s">
        <v>87</v>
      </c>
      <c r="AY238" s="18" t="s">
        <v>209</v>
      </c>
      <c r="BE238" s="206">
        <f>IF(N238="základní",J238,0)</f>
        <v>0</v>
      </c>
      <c r="BF238" s="206">
        <f>IF(N238="snížená",J238,0)</f>
        <v>0</v>
      </c>
      <c r="BG238" s="206">
        <f>IF(N238="zákl. přenesená",J238,0)</f>
        <v>0</v>
      </c>
      <c r="BH238" s="206">
        <f>IF(N238="sníž. přenesená",J238,0)</f>
        <v>0</v>
      </c>
      <c r="BI238" s="206">
        <f>IF(N238="nulová",J238,0)</f>
        <v>0</v>
      </c>
      <c r="BJ238" s="18" t="s">
        <v>85</v>
      </c>
      <c r="BK238" s="206">
        <f>ROUND(I238*H238,2)</f>
        <v>0</v>
      </c>
      <c r="BL238" s="18" t="s">
        <v>218</v>
      </c>
      <c r="BM238" s="205" t="s">
        <v>11725</v>
      </c>
    </row>
    <row r="239" spans="1:65" s="2" customFormat="1" ht="29.25">
      <c r="A239" s="35"/>
      <c r="B239" s="36"/>
      <c r="C239" s="37"/>
      <c r="D239" s="214" t="s">
        <v>807</v>
      </c>
      <c r="E239" s="37"/>
      <c r="F239" s="256" t="s">
        <v>11726</v>
      </c>
      <c r="G239" s="37"/>
      <c r="H239" s="37"/>
      <c r="I239" s="257"/>
      <c r="J239" s="37"/>
      <c r="K239" s="37"/>
      <c r="L239" s="40"/>
      <c r="M239" s="258"/>
      <c r="N239" s="259"/>
      <c r="O239" s="72"/>
      <c r="P239" s="72"/>
      <c r="Q239" s="72"/>
      <c r="R239" s="72"/>
      <c r="S239" s="72"/>
      <c r="T239" s="73"/>
      <c r="U239" s="35"/>
      <c r="V239" s="35"/>
      <c r="W239" s="35"/>
      <c r="X239" s="35"/>
      <c r="Y239" s="35"/>
      <c r="Z239" s="35"/>
      <c r="AA239" s="35"/>
      <c r="AB239" s="35"/>
      <c r="AC239" s="35"/>
      <c r="AD239" s="35"/>
      <c r="AE239" s="35"/>
      <c r="AT239" s="18" t="s">
        <v>807</v>
      </c>
      <c r="AU239" s="18" t="s">
        <v>87</v>
      </c>
    </row>
    <row r="240" spans="1:65" s="2" customFormat="1" ht="16.5" customHeight="1">
      <c r="A240" s="35"/>
      <c r="B240" s="36"/>
      <c r="C240" s="193" t="s">
        <v>373</v>
      </c>
      <c r="D240" s="193" t="s">
        <v>214</v>
      </c>
      <c r="E240" s="194" t="s">
        <v>11727</v>
      </c>
      <c r="F240" s="195" t="s">
        <v>11728</v>
      </c>
      <c r="G240" s="196" t="s">
        <v>1</v>
      </c>
      <c r="H240" s="197">
        <v>16</v>
      </c>
      <c r="I240" s="198"/>
      <c r="J240" s="199">
        <f>ROUND(I240*H240,2)</f>
        <v>0</v>
      </c>
      <c r="K240" s="200"/>
      <c r="L240" s="40"/>
      <c r="M240" s="201" t="s">
        <v>1</v>
      </c>
      <c r="N240" s="202" t="s">
        <v>42</v>
      </c>
      <c r="O240" s="72"/>
      <c r="P240" s="203">
        <f>O240*H240</f>
        <v>0</v>
      </c>
      <c r="Q240" s="203">
        <v>0</v>
      </c>
      <c r="R240" s="203">
        <f>Q240*H240</f>
        <v>0</v>
      </c>
      <c r="S240" s="203">
        <v>0</v>
      </c>
      <c r="T240" s="204">
        <f>S240*H240</f>
        <v>0</v>
      </c>
      <c r="U240" s="35"/>
      <c r="V240" s="35"/>
      <c r="W240" s="35"/>
      <c r="X240" s="35"/>
      <c r="Y240" s="35"/>
      <c r="Z240" s="35"/>
      <c r="AA240" s="35"/>
      <c r="AB240" s="35"/>
      <c r="AC240" s="35"/>
      <c r="AD240" s="35"/>
      <c r="AE240" s="35"/>
      <c r="AR240" s="205" t="s">
        <v>218</v>
      </c>
      <c r="AT240" s="205" t="s">
        <v>214</v>
      </c>
      <c r="AU240" s="205" t="s">
        <v>87</v>
      </c>
      <c r="AY240" s="18" t="s">
        <v>209</v>
      </c>
      <c r="BE240" s="206">
        <f>IF(N240="základní",J240,0)</f>
        <v>0</v>
      </c>
      <c r="BF240" s="206">
        <f>IF(N240="snížená",J240,0)</f>
        <v>0</v>
      </c>
      <c r="BG240" s="206">
        <f>IF(N240="zákl. přenesená",J240,0)</f>
        <v>0</v>
      </c>
      <c r="BH240" s="206">
        <f>IF(N240="sníž. přenesená",J240,0)</f>
        <v>0</v>
      </c>
      <c r="BI240" s="206">
        <f>IF(N240="nulová",J240,0)</f>
        <v>0</v>
      </c>
      <c r="BJ240" s="18" t="s">
        <v>85</v>
      </c>
      <c r="BK240" s="206">
        <f>ROUND(I240*H240,2)</f>
        <v>0</v>
      </c>
      <c r="BL240" s="18" t="s">
        <v>218</v>
      </c>
      <c r="BM240" s="205" t="s">
        <v>11729</v>
      </c>
    </row>
    <row r="241" spans="1:65" s="2" customFormat="1" ht="29.25">
      <c r="A241" s="35"/>
      <c r="B241" s="36"/>
      <c r="C241" s="37"/>
      <c r="D241" s="214" t="s">
        <v>807</v>
      </c>
      <c r="E241" s="37"/>
      <c r="F241" s="256" t="s">
        <v>11726</v>
      </c>
      <c r="G241" s="37"/>
      <c r="H241" s="37"/>
      <c r="I241" s="257"/>
      <c r="J241" s="37"/>
      <c r="K241" s="37"/>
      <c r="L241" s="40"/>
      <c r="M241" s="258"/>
      <c r="N241" s="259"/>
      <c r="O241" s="72"/>
      <c r="P241" s="72"/>
      <c r="Q241" s="72"/>
      <c r="R241" s="72"/>
      <c r="S241" s="72"/>
      <c r="T241" s="73"/>
      <c r="U241" s="35"/>
      <c r="V241" s="35"/>
      <c r="W241" s="35"/>
      <c r="X241" s="35"/>
      <c r="Y241" s="35"/>
      <c r="Z241" s="35"/>
      <c r="AA241" s="35"/>
      <c r="AB241" s="35"/>
      <c r="AC241" s="35"/>
      <c r="AD241" s="35"/>
      <c r="AE241" s="35"/>
      <c r="AT241" s="18" t="s">
        <v>807</v>
      </c>
      <c r="AU241" s="18" t="s">
        <v>87</v>
      </c>
    </row>
    <row r="242" spans="1:65" s="2" customFormat="1" ht="16.5" customHeight="1">
      <c r="A242" s="35"/>
      <c r="B242" s="36"/>
      <c r="C242" s="193" t="s">
        <v>377</v>
      </c>
      <c r="D242" s="193" t="s">
        <v>214</v>
      </c>
      <c r="E242" s="194" t="s">
        <v>11730</v>
      </c>
      <c r="F242" s="195" t="s">
        <v>11731</v>
      </c>
      <c r="G242" s="196" t="s">
        <v>1</v>
      </c>
      <c r="H242" s="197">
        <v>36</v>
      </c>
      <c r="I242" s="198"/>
      <c r="J242" s="199">
        <f>ROUND(I242*H242,2)</f>
        <v>0</v>
      </c>
      <c r="K242" s="200"/>
      <c r="L242" s="40"/>
      <c r="M242" s="201" t="s">
        <v>1</v>
      </c>
      <c r="N242" s="202" t="s">
        <v>42</v>
      </c>
      <c r="O242" s="72"/>
      <c r="P242" s="203">
        <f>O242*H242</f>
        <v>0</v>
      </c>
      <c r="Q242" s="203">
        <v>0</v>
      </c>
      <c r="R242" s="203">
        <f>Q242*H242</f>
        <v>0</v>
      </c>
      <c r="S242" s="203">
        <v>0</v>
      </c>
      <c r="T242" s="204">
        <f>S242*H242</f>
        <v>0</v>
      </c>
      <c r="U242" s="35"/>
      <c r="V242" s="35"/>
      <c r="W242" s="35"/>
      <c r="X242" s="35"/>
      <c r="Y242" s="35"/>
      <c r="Z242" s="35"/>
      <c r="AA242" s="35"/>
      <c r="AB242" s="35"/>
      <c r="AC242" s="35"/>
      <c r="AD242" s="35"/>
      <c r="AE242" s="35"/>
      <c r="AR242" s="205" t="s">
        <v>218</v>
      </c>
      <c r="AT242" s="205" t="s">
        <v>214</v>
      </c>
      <c r="AU242" s="205" t="s">
        <v>87</v>
      </c>
      <c r="AY242" s="18" t="s">
        <v>209</v>
      </c>
      <c r="BE242" s="206">
        <f>IF(N242="základní",J242,0)</f>
        <v>0</v>
      </c>
      <c r="BF242" s="206">
        <f>IF(N242="snížená",J242,0)</f>
        <v>0</v>
      </c>
      <c r="BG242" s="206">
        <f>IF(N242="zákl. přenesená",J242,0)</f>
        <v>0</v>
      </c>
      <c r="BH242" s="206">
        <f>IF(N242="sníž. přenesená",J242,0)</f>
        <v>0</v>
      </c>
      <c r="BI242" s="206">
        <f>IF(N242="nulová",J242,0)</f>
        <v>0</v>
      </c>
      <c r="BJ242" s="18" t="s">
        <v>85</v>
      </c>
      <c r="BK242" s="206">
        <f>ROUND(I242*H242,2)</f>
        <v>0</v>
      </c>
      <c r="BL242" s="18" t="s">
        <v>218</v>
      </c>
      <c r="BM242" s="205" t="s">
        <v>11732</v>
      </c>
    </row>
    <row r="243" spans="1:65" s="2" customFormat="1" ht="29.25">
      <c r="A243" s="35"/>
      <c r="B243" s="36"/>
      <c r="C243" s="37"/>
      <c r="D243" s="214" t="s">
        <v>807</v>
      </c>
      <c r="E243" s="37"/>
      <c r="F243" s="256" t="s">
        <v>11726</v>
      </c>
      <c r="G243" s="37"/>
      <c r="H243" s="37"/>
      <c r="I243" s="257"/>
      <c r="J243" s="37"/>
      <c r="K243" s="37"/>
      <c r="L243" s="40"/>
      <c r="M243" s="258"/>
      <c r="N243" s="259"/>
      <c r="O243" s="72"/>
      <c r="P243" s="72"/>
      <c r="Q243" s="72"/>
      <c r="R243" s="72"/>
      <c r="S243" s="72"/>
      <c r="T243" s="73"/>
      <c r="U243" s="35"/>
      <c r="V243" s="35"/>
      <c r="W243" s="35"/>
      <c r="X243" s="35"/>
      <c r="Y243" s="35"/>
      <c r="Z243" s="35"/>
      <c r="AA243" s="35"/>
      <c r="AB243" s="35"/>
      <c r="AC243" s="35"/>
      <c r="AD243" s="35"/>
      <c r="AE243" s="35"/>
      <c r="AT243" s="18" t="s">
        <v>807</v>
      </c>
      <c r="AU243" s="18" t="s">
        <v>87</v>
      </c>
    </row>
    <row r="244" spans="1:65" s="2" customFormat="1" ht="16.5" customHeight="1">
      <c r="A244" s="35"/>
      <c r="B244" s="36"/>
      <c r="C244" s="193" t="s">
        <v>381</v>
      </c>
      <c r="D244" s="193" t="s">
        <v>214</v>
      </c>
      <c r="E244" s="194" t="s">
        <v>11733</v>
      </c>
      <c r="F244" s="195" t="s">
        <v>11734</v>
      </c>
      <c r="G244" s="196" t="s">
        <v>1</v>
      </c>
      <c r="H244" s="197">
        <v>29</v>
      </c>
      <c r="I244" s="198"/>
      <c r="J244" s="199">
        <f>ROUND(I244*H244,2)</f>
        <v>0</v>
      </c>
      <c r="K244" s="200"/>
      <c r="L244" s="40"/>
      <c r="M244" s="201" t="s">
        <v>1</v>
      </c>
      <c r="N244" s="202" t="s">
        <v>42</v>
      </c>
      <c r="O244" s="72"/>
      <c r="P244" s="203">
        <f>O244*H244</f>
        <v>0</v>
      </c>
      <c r="Q244" s="203">
        <v>0</v>
      </c>
      <c r="R244" s="203">
        <f>Q244*H244</f>
        <v>0</v>
      </c>
      <c r="S244" s="203">
        <v>0</v>
      </c>
      <c r="T244" s="204">
        <f>S244*H244</f>
        <v>0</v>
      </c>
      <c r="U244" s="35"/>
      <c r="V244" s="35"/>
      <c r="W244" s="35"/>
      <c r="X244" s="35"/>
      <c r="Y244" s="35"/>
      <c r="Z244" s="35"/>
      <c r="AA244" s="35"/>
      <c r="AB244" s="35"/>
      <c r="AC244" s="35"/>
      <c r="AD244" s="35"/>
      <c r="AE244" s="35"/>
      <c r="AR244" s="205" t="s">
        <v>218</v>
      </c>
      <c r="AT244" s="205" t="s">
        <v>214</v>
      </c>
      <c r="AU244" s="205" t="s">
        <v>87</v>
      </c>
      <c r="AY244" s="18" t="s">
        <v>209</v>
      </c>
      <c r="BE244" s="206">
        <f>IF(N244="základní",J244,0)</f>
        <v>0</v>
      </c>
      <c r="BF244" s="206">
        <f>IF(N244="snížená",J244,0)</f>
        <v>0</v>
      </c>
      <c r="BG244" s="206">
        <f>IF(N244="zákl. přenesená",J244,0)</f>
        <v>0</v>
      </c>
      <c r="BH244" s="206">
        <f>IF(N244="sníž. přenesená",J244,0)</f>
        <v>0</v>
      </c>
      <c r="BI244" s="206">
        <f>IF(N244="nulová",J244,0)</f>
        <v>0</v>
      </c>
      <c r="BJ244" s="18" t="s">
        <v>85</v>
      </c>
      <c r="BK244" s="206">
        <f>ROUND(I244*H244,2)</f>
        <v>0</v>
      </c>
      <c r="BL244" s="18" t="s">
        <v>218</v>
      </c>
      <c r="BM244" s="205" t="s">
        <v>11735</v>
      </c>
    </row>
    <row r="245" spans="1:65" s="2" customFormat="1" ht="29.25">
      <c r="A245" s="35"/>
      <c r="B245" s="36"/>
      <c r="C245" s="37"/>
      <c r="D245" s="214" t="s">
        <v>807</v>
      </c>
      <c r="E245" s="37"/>
      <c r="F245" s="256" t="s">
        <v>11726</v>
      </c>
      <c r="G245" s="37"/>
      <c r="H245" s="37"/>
      <c r="I245" s="257"/>
      <c r="J245" s="37"/>
      <c r="K245" s="37"/>
      <c r="L245" s="40"/>
      <c r="M245" s="258"/>
      <c r="N245" s="259"/>
      <c r="O245" s="72"/>
      <c r="P245" s="72"/>
      <c r="Q245" s="72"/>
      <c r="R245" s="72"/>
      <c r="S245" s="72"/>
      <c r="T245" s="73"/>
      <c r="U245" s="35"/>
      <c r="V245" s="35"/>
      <c r="W245" s="35"/>
      <c r="X245" s="35"/>
      <c r="Y245" s="35"/>
      <c r="Z245" s="35"/>
      <c r="AA245" s="35"/>
      <c r="AB245" s="35"/>
      <c r="AC245" s="35"/>
      <c r="AD245" s="35"/>
      <c r="AE245" s="35"/>
      <c r="AT245" s="18" t="s">
        <v>807</v>
      </c>
      <c r="AU245" s="18" t="s">
        <v>87</v>
      </c>
    </row>
    <row r="246" spans="1:65" s="2" customFormat="1" ht="16.5" customHeight="1">
      <c r="A246" s="35"/>
      <c r="B246" s="36"/>
      <c r="C246" s="193" t="s">
        <v>385</v>
      </c>
      <c r="D246" s="193" t="s">
        <v>214</v>
      </c>
      <c r="E246" s="194" t="s">
        <v>11736</v>
      </c>
      <c r="F246" s="195" t="s">
        <v>11737</v>
      </c>
      <c r="G246" s="196" t="s">
        <v>1</v>
      </c>
      <c r="H246" s="197">
        <v>45</v>
      </c>
      <c r="I246" s="198"/>
      <c r="J246" s="199">
        <f>ROUND(I246*H246,2)</f>
        <v>0</v>
      </c>
      <c r="K246" s="200"/>
      <c r="L246" s="40"/>
      <c r="M246" s="201" t="s">
        <v>1</v>
      </c>
      <c r="N246" s="202" t="s">
        <v>42</v>
      </c>
      <c r="O246" s="72"/>
      <c r="P246" s="203">
        <f>O246*H246</f>
        <v>0</v>
      </c>
      <c r="Q246" s="203">
        <v>0</v>
      </c>
      <c r="R246" s="203">
        <f>Q246*H246</f>
        <v>0</v>
      </c>
      <c r="S246" s="203">
        <v>0</v>
      </c>
      <c r="T246" s="204">
        <f>S246*H246</f>
        <v>0</v>
      </c>
      <c r="U246" s="35"/>
      <c r="V246" s="35"/>
      <c r="W246" s="35"/>
      <c r="X246" s="35"/>
      <c r="Y246" s="35"/>
      <c r="Z246" s="35"/>
      <c r="AA246" s="35"/>
      <c r="AB246" s="35"/>
      <c r="AC246" s="35"/>
      <c r="AD246" s="35"/>
      <c r="AE246" s="35"/>
      <c r="AR246" s="205" t="s">
        <v>218</v>
      </c>
      <c r="AT246" s="205" t="s">
        <v>214</v>
      </c>
      <c r="AU246" s="205" t="s">
        <v>87</v>
      </c>
      <c r="AY246" s="18" t="s">
        <v>209</v>
      </c>
      <c r="BE246" s="206">
        <f>IF(N246="základní",J246,0)</f>
        <v>0</v>
      </c>
      <c r="BF246" s="206">
        <f>IF(N246="snížená",J246,0)</f>
        <v>0</v>
      </c>
      <c r="BG246" s="206">
        <f>IF(N246="zákl. přenesená",J246,0)</f>
        <v>0</v>
      </c>
      <c r="BH246" s="206">
        <f>IF(N246="sníž. přenesená",J246,0)</f>
        <v>0</v>
      </c>
      <c r="BI246" s="206">
        <f>IF(N246="nulová",J246,0)</f>
        <v>0</v>
      </c>
      <c r="BJ246" s="18" t="s">
        <v>85</v>
      </c>
      <c r="BK246" s="206">
        <f>ROUND(I246*H246,2)</f>
        <v>0</v>
      </c>
      <c r="BL246" s="18" t="s">
        <v>218</v>
      </c>
      <c r="BM246" s="205" t="s">
        <v>11738</v>
      </c>
    </row>
    <row r="247" spans="1:65" s="2" customFormat="1" ht="29.25">
      <c r="A247" s="35"/>
      <c r="B247" s="36"/>
      <c r="C247" s="37"/>
      <c r="D247" s="214" t="s">
        <v>807</v>
      </c>
      <c r="E247" s="37"/>
      <c r="F247" s="256" t="s">
        <v>11726</v>
      </c>
      <c r="G247" s="37"/>
      <c r="H247" s="37"/>
      <c r="I247" s="257"/>
      <c r="J247" s="37"/>
      <c r="K247" s="37"/>
      <c r="L247" s="40"/>
      <c r="M247" s="258"/>
      <c r="N247" s="259"/>
      <c r="O247" s="72"/>
      <c r="P247" s="72"/>
      <c r="Q247" s="72"/>
      <c r="R247" s="72"/>
      <c r="S247" s="72"/>
      <c r="T247" s="73"/>
      <c r="U247" s="35"/>
      <c r="V247" s="35"/>
      <c r="W247" s="35"/>
      <c r="X247" s="35"/>
      <c r="Y247" s="35"/>
      <c r="Z247" s="35"/>
      <c r="AA247" s="35"/>
      <c r="AB247" s="35"/>
      <c r="AC247" s="35"/>
      <c r="AD247" s="35"/>
      <c r="AE247" s="35"/>
      <c r="AT247" s="18" t="s">
        <v>807</v>
      </c>
      <c r="AU247" s="18" t="s">
        <v>87</v>
      </c>
    </row>
    <row r="248" spans="1:65" s="2" customFormat="1" ht="16.5" customHeight="1">
      <c r="A248" s="35"/>
      <c r="B248" s="36"/>
      <c r="C248" s="193" t="s">
        <v>389</v>
      </c>
      <c r="D248" s="193" t="s">
        <v>214</v>
      </c>
      <c r="E248" s="194" t="s">
        <v>11739</v>
      </c>
      <c r="F248" s="195" t="s">
        <v>11740</v>
      </c>
      <c r="G248" s="196" t="s">
        <v>1</v>
      </c>
      <c r="H248" s="197">
        <v>57</v>
      </c>
      <c r="I248" s="198"/>
      <c r="J248" s="199">
        <f>ROUND(I248*H248,2)</f>
        <v>0</v>
      </c>
      <c r="K248" s="200"/>
      <c r="L248" s="40"/>
      <c r="M248" s="201" t="s">
        <v>1</v>
      </c>
      <c r="N248" s="202" t="s">
        <v>42</v>
      </c>
      <c r="O248" s="72"/>
      <c r="P248" s="203">
        <f>O248*H248</f>
        <v>0</v>
      </c>
      <c r="Q248" s="203">
        <v>0</v>
      </c>
      <c r="R248" s="203">
        <f>Q248*H248</f>
        <v>0</v>
      </c>
      <c r="S248" s="203">
        <v>0</v>
      </c>
      <c r="T248" s="204">
        <f>S248*H248</f>
        <v>0</v>
      </c>
      <c r="U248" s="35"/>
      <c r="V248" s="35"/>
      <c r="W248" s="35"/>
      <c r="X248" s="35"/>
      <c r="Y248" s="35"/>
      <c r="Z248" s="35"/>
      <c r="AA248" s="35"/>
      <c r="AB248" s="35"/>
      <c r="AC248" s="35"/>
      <c r="AD248" s="35"/>
      <c r="AE248" s="35"/>
      <c r="AR248" s="205" t="s">
        <v>218</v>
      </c>
      <c r="AT248" s="205" t="s">
        <v>214</v>
      </c>
      <c r="AU248" s="205" t="s">
        <v>87</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11741</v>
      </c>
    </row>
    <row r="249" spans="1:65" s="2" customFormat="1" ht="29.25">
      <c r="A249" s="35"/>
      <c r="B249" s="36"/>
      <c r="C249" s="37"/>
      <c r="D249" s="214" t="s">
        <v>807</v>
      </c>
      <c r="E249" s="37"/>
      <c r="F249" s="256" t="s">
        <v>11726</v>
      </c>
      <c r="G249" s="37"/>
      <c r="H249" s="37"/>
      <c r="I249" s="257"/>
      <c r="J249" s="37"/>
      <c r="K249" s="37"/>
      <c r="L249" s="40"/>
      <c r="M249" s="258"/>
      <c r="N249" s="259"/>
      <c r="O249" s="72"/>
      <c r="P249" s="72"/>
      <c r="Q249" s="72"/>
      <c r="R249" s="72"/>
      <c r="S249" s="72"/>
      <c r="T249" s="73"/>
      <c r="U249" s="35"/>
      <c r="V249" s="35"/>
      <c r="W249" s="35"/>
      <c r="X249" s="35"/>
      <c r="Y249" s="35"/>
      <c r="Z249" s="35"/>
      <c r="AA249" s="35"/>
      <c r="AB249" s="35"/>
      <c r="AC249" s="35"/>
      <c r="AD249" s="35"/>
      <c r="AE249" s="35"/>
      <c r="AT249" s="18" t="s">
        <v>807</v>
      </c>
      <c r="AU249" s="18" t="s">
        <v>87</v>
      </c>
    </row>
    <row r="250" spans="1:65" s="2" customFormat="1" ht="16.5" customHeight="1">
      <c r="A250" s="35"/>
      <c r="B250" s="36"/>
      <c r="C250" s="193" t="s">
        <v>394</v>
      </c>
      <c r="D250" s="193" t="s">
        <v>214</v>
      </c>
      <c r="E250" s="194" t="s">
        <v>11742</v>
      </c>
      <c r="F250" s="195" t="s">
        <v>11743</v>
      </c>
      <c r="G250" s="196" t="s">
        <v>1</v>
      </c>
      <c r="H250" s="197">
        <v>48</v>
      </c>
      <c r="I250" s="198"/>
      <c r="J250" s="199">
        <f>ROUND(I250*H250,2)</f>
        <v>0</v>
      </c>
      <c r="K250" s="200"/>
      <c r="L250" s="40"/>
      <c r="M250" s="201" t="s">
        <v>1</v>
      </c>
      <c r="N250" s="202" t="s">
        <v>42</v>
      </c>
      <c r="O250" s="72"/>
      <c r="P250" s="203">
        <f>O250*H250</f>
        <v>0</v>
      </c>
      <c r="Q250" s="203">
        <v>0</v>
      </c>
      <c r="R250" s="203">
        <f>Q250*H250</f>
        <v>0</v>
      </c>
      <c r="S250" s="203">
        <v>0</v>
      </c>
      <c r="T250" s="204">
        <f>S250*H250</f>
        <v>0</v>
      </c>
      <c r="U250" s="35"/>
      <c r="V250" s="35"/>
      <c r="W250" s="35"/>
      <c r="X250" s="35"/>
      <c r="Y250" s="35"/>
      <c r="Z250" s="35"/>
      <c r="AA250" s="35"/>
      <c r="AB250" s="35"/>
      <c r="AC250" s="35"/>
      <c r="AD250" s="35"/>
      <c r="AE250" s="35"/>
      <c r="AR250" s="205" t="s">
        <v>218</v>
      </c>
      <c r="AT250" s="205" t="s">
        <v>214</v>
      </c>
      <c r="AU250" s="205" t="s">
        <v>87</v>
      </c>
      <c r="AY250" s="18" t="s">
        <v>209</v>
      </c>
      <c r="BE250" s="206">
        <f>IF(N250="základní",J250,0)</f>
        <v>0</v>
      </c>
      <c r="BF250" s="206">
        <f>IF(N250="snížená",J250,0)</f>
        <v>0</v>
      </c>
      <c r="BG250" s="206">
        <f>IF(N250="zákl. přenesená",J250,0)</f>
        <v>0</v>
      </c>
      <c r="BH250" s="206">
        <f>IF(N250="sníž. přenesená",J250,0)</f>
        <v>0</v>
      </c>
      <c r="BI250" s="206">
        <f>IF(N250="nulová",J250,0)</f>
        <v>0</v>
      </c>
      <c r="BJ250" s="18" t="s">
        <v>85</v>
      </c>
      <c r="BK250" s="206">
        <f>ROUND(I250*H250,2)</f>
        <v>0</v>
      </c>
      <c r="BL250" s="18" t="s">
        <v>218</v>
      </c>
      <c r="BM250" s="205" t="s">
        <v>11744</v>
      </c>
    </row>
    <row r="251" spans="1:65" s="2" customFormat="1" ht="29.25">
      <c r="A251" s="35"/>
      <c r="B251" s="36"/>
      <c r="C251" s="37"/>
      <c r="D251" s="214" t="s">
        <v>807</v>
      </c>
      <c r="E251" s="37"/>
      <c r="F251" s="256" t="s">
        <v>11726</v>
      </c>
      <c r="G251" s="37"/>
      <c r="H251" s="37"/>
      <c r="I251" s="257"/>
      <c r="J251" s="37"/>
      <c r="K251" s="37"/>
      <c r="L251" s="40"/>
      <c r="M251" s="258"/>
      <c r="N251" s="259"/>
      <c r="O251" s="72"/>
      <c r="P251" s="72"/>
      <c r="Q251" s="72"/>
      <c r="R251" s="72"/>
      <c r="S251" s="72"/>
      <c r="T251" s="73"/>
      <c r="U251" s="35"/>
      <c r="V251" s="35"/>
      <c r="W251" s="35"/>
      <c r="X251" s="35"/>
      <c r="Y251" s="35"/>
      <c r="Z251" s="35"/>
      <c r="AA251" s="35"/>
      <c r="AB251" s="35"/>
      <c r="AC251" s="35"/>
      <c r="AD251" s="35"/>
      <c r="AE251" s="35"/>
      <c r="AT251" s="18" t="s">
        <v>807</v>
      </c>
      <c r="AU251" s="18" t="s">
        <v>87</v>
      </c>
    </row>
    <row r="252" spans="1:65" s="2" customFormat="1" ht="16.5" customHeight="1">
      <c r="A252" s="35"/>
      <c r="B252" s="36"/>
      <c r="C252" s="193" t="s">
        <v>398</v>
      </c>
      <c r="D252" s="193" t="s">
        <v>214</v>
      </c>
      <c r="E252" s="194" t="s">
        <v>11745</v>
      </c>
      <c r="F252" s="195" t="s">
        <v>11746</v>
      </c>
      <c r="G252" s="196" t="s">
        <v>1</v>
      </c>
      <c r="H252" s="197">
        <v>14</v>
      </c>
      <c r="I252" s="198"/>
      <c r="J252" s="199">
        <f>ROUND(I252*H252,2)</f>
        <v>0</v>
      </c>
      <c r="K252" s="200"/>
      <c r="L252" s="40"/>
      <c r="M252" s="201" t="s">
        <v>1</v>
      </c>
      <c r="N252" s="202" t="s">
        <v>42</v>
      </c>
      <c r="O252" s="72"/>
      <c r="P252" s="203">
        <f>O252*H252</f>
        <v>0</v>
      </c>
      <c r="Q252" s="203">
        <v>0</v>
      </c>
      <c r="R252" s="203">
        <f>Q252*H252</f>
        <v>0</v>
      </c>
      <c r="S252" s="203">
        <v>0</v>
      </c>
      <c r="T252" s="204">
        <f>S252*H252</f>
        <v>0</v>
      </c>
      <c r="U252" s="35"/>
      <c r="V252" s="35"/>
      <c r="W252" s="35"/>
      <c r="X252" s="35"/>
      <c r="Y252" s="35"/>
      <c r="Z252" s="35"/>
      <c r="AA252" s="35"/>
      <c r="AB252" s="35"/>
      <c r="AC252" s="35"/>
      <c r="AD252" s="35"/>
      <c r="AE252" s="35"/>
      <c r="AR252" s="205" t="s">
        <v>218</v>
      </c>
      <c r="AT252" s="205" t="s">
        <v>214</v>
      </c>
      <c r="AU252" s="205" t="s">
        <v>87</v>
      </c>
      <c r="AY252" s="18" t="s">
        <v>209</v>
      </c>
      <c r="BE252" s="206">
        <f>IF(N252="základní",J252,0)</f>
        <v>0</v>
      </c>
      <c r="BF252" s="206">
        <f>IF(N252="snížená",J252,0)</f>
        <v>0</v>
      </c>
      <c r="BG252" s="206">
        <f>IF(N252="zákl. přenesená",J252,0)</f>
        <v>0</v>
      </c>
      <c r="BH252" s="206">
        <f>IF(N252="sníž. přenesená",J252,0)</f>
        <v>0</v>
      </c>
      <c r="BI252" s="206">
        <f>IF(N252="nulová",J252,0)</f>
        <v>0</v>
      </c>
      <c r="BJ252" s="18" t="s">
        <v>85</v>
      </c>
      <c r="BK252" s="206">
        <f>ROUND(I252*H252,2)</f>
        <v>0</v>
      </c>
      <c r="BL252" s="18" t="s">
        <v>218</v>
      </c>
      <c r="BM252" s="205" t="s">
        <v>11747</v>
      </c>
    </row>
    <row r="253" spans="1:65" s="2" customFormat="1" ht="29.25">
      <c r="A253" s="35"/>
      <c r="B253" s="36"/>
      <c r="C253" s="37"/>
      <c r="D253" s="214" t="s">
        <v>807</v>
      </c>
      <c r="E253" s="37"/>
      <c r="F253" s="256" t="s">
        <v>11726</v>
      </c>
      <c r="G253" s="37"/>
      <c r="H253" s="37"/>
      <c r="I253" s="257"/>
      <c r="J253" s="37"/>
      <c r="K253" s="37"/>
      <c r="L253" s="40"/>
      <c r="M253" s="258"/>
      <c r="N253" s="259"/>
      <c r="O253" s="72"/>
      <c r="P253" s="72"/>
      <c r="Q253" s="72"/>
      <c r="R253" s="72"/>
      <c r="S253" s="72"/>
      <c r="T253" s="73"/>
      <c r="U253" s="35"/>
      <c r="V253" s="35"/>
      <c r="W253" s="35"/>
      <c r="X253" s="35"/>
      <c r="Y253" s="35"/>
      <c r="Z253" s="35"/>
      <c r="AA253" s="35"/>
      <c r="AB253" s="35"/>
      <c r="AC253" s="35"/>
      <c r="AD253" s="35"/>
      <c r="AE253" s="35"/>
      <c r="AT253" s="18" t="s">
        <v>807</v>
      </c>
      <c r="AU253" s="18" t="s">
        <v>87</v>
      </c>
    </row>
    <row r="254" spans="1:65" s="2" customFormat="1" ht="16.5" customHeight="1">
      <c r="A254" s="35"/>
      <c r="B254" s="36"/>
      <c r="C254" s="193" t="s">
        <v>402</v>
      </c>
      <c r="D254" s="193" t="s">
        <v>214</v>
      </c>
      <c r="E254" s="194" t="s">
        <v>11748</v>
      </c>
      <c r="F254" s="195" t="s">
        <v>11749</v>
      </c>
      <c r="G254" s="196" t="s">
        <v>1</v>
      </c>
      <c r="H254" s="197">
        <v>43</v>
      </c>
      <c r="I254" s="198"/>
      <c r="J254" s="199">
        <f>ROUND(I254*H254,2)</f>
        <v>0</v>
      </c>
      <c r="K254" s="200"/>
      <c r="L254" s="40"/>
      <c r="M254" s="201" t="s">
        <v>1</v>
      </c>
      <c r="N254" s="202" t="s">
        <v>42</v>
      </c>
      <c r="O254" s="72"/>
      <c r="P254" s="203">
        <f>O254*H254</f>
        <v>0</v>
      </c>
      <c r="Q254" s="203">
        <v>0</v>
      </c>
      <c r="R254" s="203">
        <f>Q254*H254</f>
        <v>0</v>
      </c>
      <c r="S254" s="203">
        <v>0</v>
      </c>
      <c r="T254" s="204">
        <f>S254*H254</f>
        <v>0</v>
      </c>
      <c r="U254" s="35"/>
      <c r="V254" s="35"/>
      <c r="W254" s="35"/>
      <c r="X254" s="35"/>
      <c r="Y254" s="35"/>
      <c r="Z254" s="35"/>
      <c r="AA254" s="35"/>
      <c r="AB254" s="35"/>
      <c r="AC254" s="35"/>
      <c r="AD254" s="35"/>
      <c r="AE254" s="35"/>
      <c r="AR254" s="205" t="s">
        <v>218</v>
      </c>
      <c r="AT254" s="205" t="s">
        <v>214</v>
      </c>
      <c r="AU254" s="205" t="s">
        <v>87</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11750</v>
      </c>
    </row>
    <row r="255" spans="1:65" s="2" customFormat="1" ht="29.25">
      <c r="A255" s="35"/>
      <c r="B255" s="36"/>
      <c r="C255" s="37"/>
      <c r="D255" s="214" t="s">
        <v>807</v>
      </c>
      <c r="E255" s="37"/>
      <c r="F255" s="256" t="s">
        <v>11726</v>
      </c>
      <c r="G255" s="37"/>
      <c r="H255" s="37"/>
      <c r="I255" s="257"/>
      <c r="J255" s="37"/>
      <c r="K255" s="37"/>
      <c r="L255" s="40"/>
      <c r="M255" s="258"/>
      <c r="N255" s="259"/>
      <c r="O255" s="72"/>
      <c r="P255" s="72"/>
      <c r="Q255" s="72"/>
      <c r="R255" s="72"/>
      <c r="S255" s="72"/>
      <c r="T255" s="73"/>
      <c r="U255" s="35"/>
      <c r="V255" s="35"/>
      <c r="W255" s="35"/>
      <c r="X255" s="35"/>
      <c r="Y255" s="35"/>
      <c r="Z255" s="35"/>
      <c r="AA255" s="35"/>
      <c r="AB255" s="35"/>
      <c r="AC255" s="35"/>
      <c r="AD255" s="35"/>
      <c r="AE255" s="35"/>
      <c r="AT255" s="18" t="s">
        <v>807</v>
      </c>
      <c r="AU255" s="18" t="s">
        <v>87</v>
      </c>
    </row>
    <row r="256" spans="1:65" s="2" customFormat="1" ht="16.5" customHeight="1">
      <c r="A256" s="35"/>
      <c r="B256" s="36"/>
      <c r="C256" s="193" t="s">
        <v>406</v>
      </c>
      <c r="D256" s="193" t="s">
        <v>214</v>
      </c>
      <c r="E256" s="194" t="s">
        <v>11751</v>
      </c>
      <c r="F256" s="195" t="s">
        <v>11752</v>
      </c>
      <c r="G256" s="196" t="s">
        <v>1</v>
      </c>
      <c r="H256" s="197">
        <v>22</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87</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11753</v>
      </c>
    </row>
    <row r="257" spans="1:65" s="2" customFormat="1" ht="29.25">
      <c r="A257" s="35"/>
      <c r="B257" s="36"/>
      <c r="C257" s="37"/>
      <c r="D257" s="214" t="s">
        <v>807</v>
      </c>
      <c r="E257" s="37"/>
      <c r="F257" s="256" t="s">
        <v>11726</v>
      </c>
      <c r="G257" s="37"/>
      <c r="H257" s="37"/>
      <c r="I257" s="257"/>
      <c r="J257" s="37"/>
      <c r="K257" s="37"/>
      <c r="L257" s="40"/>
      <c r="M257" s="258"/>
      <c r="N257" s="259"/>
      <c r="O257" s="72"/>
      <c r="P257" s="72"/>
      <c r="Q257" s="72"/>
      <c r="R257" s="72"/>
      <c r="S257" s="72"/>
      <c r="T257" s="73"/>
      <c r="U257" s="35"/>
      <c r="V257" s="35"/>
      <c r="W257" s="35"/>
      <c r="X257" s="35"/>
      <c r="Y257" s="35"/>
      <c r="Z257" s="35"/>
      <c r="AA257" s="35"/>
      <c r="AB257" s="35"/>
      <c r="AC257" s="35"/>
      <c r="AD257" s="35"/>
      <c r="AE257" s="35"/>
      <c r="AT257" s="18" t="s">
        <v>807</v>
      </c>
      <c r="AU257" s="18" t="s">
        <v>87</v>
      </c>
    </row>
    <row r="258" spans="1:65" s="2" customFormat="1" ht="16.5" customHeight="1">
      <c r="A258" s="35"/>
      <c r="B258" s="36"/>
      <c r="C258" s="193" t="s">
        <v>410</v>
      </c>
      <c r="D258" s="193" t="s">
        <v>214</v>
      </c>
      <c r="E258" s="194" t="s">
        <v>11754</v>
      </c>
      <c r="F258" s="195" t="s">
        <v>11755</v>
      </c>
      <c r="G258" s="196" t="s">
        <v>1</v>
      </c>
      <c r="H258" s="197">
        <v>30</v>
      </c>
      <c r="I258" s="198"/>
      <c r="J258" s="199">
        <f>ROUND(I258*H258,2)</f>
        <v>0</v>
      </c>
      <c r="K258" s="200"/>
      <c r="L258" s="40"/>
      <c r="M258" s="201" t="s">
        <v>1</v>
      </c>
      <c r="N258" s="202" t="s">
        <v>42</v>
      </c>
      <c r="O258" s="72"/>
      <c r="P258" s="203">
        <f>O258*H258</f>
        <v>0</v>
      </c>
      <c r="Q258" s="203">
        <v>0</v>
      </c>
      <c r="R258" s="203">
        <f>Q258*H258</f>
        <v>0</v>
      </c>
      <c r="S258" s="203">
        <v>0</v>
      </c>
      <c r="T258" s="204">
        <f>S258*H258</f>
        <v>0</v>
      </c>
      <c r="U258" s="35"/>
      <c r="V258" s="35"/>
      <c r="W258" s="35"/>
      <c r="X258" s="35"/>
      <c r="Y258" s="35"/>
      <c r="Z258" s="35"/>
      <c r="AA258" s="35"/>
      <c r="AB258" s="35"/>
      <c r="AC258" s="35"/>
      <c r="AD258" s="35"/>
      <c r="AE258" s="35"/>
      <c r="AR258" s="205" t="s">
        <v>218</v>
      </c>
      <c r="AT258" s="205" t="s">
        <v>214</v>
      </c>
      <c r="AU258" s="205" t="s">
        <v>87</v>
      </c>
      <c r="AY258" s="18" t="s">
        <v>209</v>
      </c>
      <c r="BE258" s="206">
        <f>IF(N258="základní",J258,0)</f>
        <v>0</v>
      </c>
      <c r="BF258" s="206">
        <f>IF(N258="snížená",J258,0)</f>
        <v>0</v>
      </c>
      <c r="BG258" s="206">
        <f>IF(N258="zákl. přenesená",J258,0)</f>
        <v>0</v>
      </c>
      <c r="BH258" s="206">
        <f>IF(N258="sníž. přenesená",J258,0)</f>
        <v>0</v>
      </c>
      <c r="BI258" s="206">
        <f>IF(N258="nulová",J258,0)</f>
        <v>0</v>
      </c>
      <c r="BJ258" s="18" t="s">
        <v>85</v>
      </c>
      <c r="BK258" s="206">
        <f>ROUND(I258*H258,2)</f>
        <v>0</v>
      </c>
      <c r="BL258" s="18" t="s">
        <v>218</v>
      </c>
      <c r="BM258" s="205" t="s">
        <v>11756</v>
      </c>
    </row>
    <row r="259" spans="1:65" s="2" customFormat="1" ht="29.25">
      <c r="A259" s="35"/>
      <c r="B259" s="36"/>
      <c r="C259" s="37"/>
      <c r="D259" s="214" t="s">
        <v>807</v>
      </c>
      <c r="E259" s="37"/>
      <c r="F259" s="256" t="s">
        <v>11726</v>
      </c>
      <c r="G259" s="37"/>
      <c r="H259" s="37"/>
      <c r="I259" s="257"/>
      <c r="J259" s="37"/>
      <c r="K259" s="37"/>
      <c r="L259" s="40"/>
      <c r="M259" s="258"/>
      <c r="N259" s="259"/>
      <c r="O259" s="72"/>
      <c r="P259" s="72"/>
      <c r="Q259" s="72"/>
      <c r="R259" s="72"/>
      <c r="S259" s="72"/>
      <c r="T259" s="73"/>
      <c r="U259" s="35"/>
      <c r="V259" s="35"/>
      <c r="W259" s="35"/>
      <c r="X259" s="35"/>
      <c r="Y259" s="35"/>
      <c r="Z259" s="35"/>
      <c r="AA259" s="35"/>
      <c r="AB259" s="35"/>
      <c r="AC259" s="35"/>
      <c r="AD259" s="35"/>
      <c r="AE259" s="35"/>
      <c r="AT259" s="18" t="s">
        <v>807</v>
      </c>
      <c r="AU259" s="18" t="s">
        <v>87</v>
      </c>
    </row>
    <row r="260" spans="1:65" s="2" customFormat="1" ht="16.5" customHeight="1">
      <c r="A260" s="35"/>
      <c r="B260" s="36"/>
      <c r="C260" s="193" t="s">
        <v>414</v>
      </c>
      <c r="D260" s="193" t="s">
        <v>214</v>
      </c>
      <c r="E260" s="194" t="s">
        <v>11757</v>
      </c>
      <c r="F260" s="195" t="s">
        <v>11758</v>
      </c>
      <c r="G260" s="196" t="s">
        <v>1</v>
      </c>
      <c r="H260" s="197">
        <v>20</v>
      </c>
      <c r="I260" s="198"/>
      <c r="J260" s="199">
        <f>ROUND(I260*H260,2)</f>
        <v>0</v>
      </c>
      <c r="K260" s="200"/>
      <c r="L260" s="40"/>
      <c r="M260" s="201" t="s">
        <v>1</v>
      </c>
      <c r="N260" s="202" t="s">
        <v>42</v>
      </c>
      <c r="O260" s="72"/>
      <c r="P260" s="203">
        <f>O260*H260</f>
        <v>0</v>
      </c>
      <c r="Q260" s="203">
        <v>0</v>
      </c>
      <c r="R260" s="203">
        <f>Q260*H260</f>
        <v>0</v>
      </c>
      <c r="S260" s="203">
        <v>0</v>
      </c>
      <c r="T260" s="204">
        <f>S260*H260</f>
        <v>0</v>
      </c>
      <c r="U260" s="35"/>
      <c r="V260" s="35"/>
      <c r="W260" s="35"/>
      <c r="X260" s="35"/>
      <c r="Y260" s="35"/>
      <c r="Z260" s="35"/>
      <c r="AA260" s="35"/>
      <c r="AB260" s="35"/>
      <c r="AC260" s="35"/>
      <c r="AD260" s="35"/>
      <c r="AE260" s="35"/>
      <c r="AR260" s="205" t="s">
        <v>218</v>
      </c>
      <c r="AT260" s="205" t="s">
        <v>214</v>
      </c>
      <c r="AU260" s="205" t="s">
        <v>87</v>
      </c>
      <c r="AY260" s="18" t="s">
        <v>209</v>
      </c>
      <c r="BE260" s="206">
        <f>IF(N260="základní",J260,0)</f>
        <v>0</v>
      </c>
      <c r="BF260" s="206">
        <f>IF(N260="snížená",J260,0)</f>
        <v>0</v>
      </c>
      <c r="BG260" s="206">
        <f>IF(N260="zákl. přenesená",J260,0)</f>
        <v>0</v>
      </c>
      <c r="BH260" s="206">
        <f>IF(N260="sníž. přenesená",J260,0)</f>
        <v>0</v>
      </c>
      <c r="BI260" s="206">
        <f>IF(N260="nulová",J260,0)</f>
        <v>0</v>
      </c>
      <c r="BJ260" s="18" t="s">
        <v>85</v>
      </c>
      <c r="BK260" s="206">
        <f>ROUND(I260*H260,2)</f>
        <v>0</v>
      </c>
      <c r="BL260" s="18" t="s">
        <v>218</v>
      </c>
      <c r="BM260" s="205" t="s">
        <v>11759</v>
      </c>
    </row>
    <row r="261" spans="1:65" s="2" customFormat="1" ht="29.25">
      <c r="A261" s="35"/>
      <c r="B261" s="36"/>
      <c r="C261" s="37"/>
      <c r="D261" s="214" t="s">
        <v>807</v>
      </c>
      <c r="E261" s="37"/>
      <c r="F261" s="256" t="s">
        <v>11726</v>
      </c>
      <c r="G261" s="37"/>
      <c r="H261" s="37"/>
      <c r="I261" s="257"/>
      <c r="J261" s="37"/>
      <c r="K261" s="37"/>
      <c r="L261" s="40"/>
      <c r="M261" s="258"/>
      <c r="N261" s="259"/>
      <c r="O261" s="72"/>
      <c r="P261" s="72"/>
      <c r="Q261" s="72"/>
      <c r="R261" s="72"/>
      <c r="S261" s="72"/>
      <c r="T261" s="73"/>
      <c r="U261" s="35"/>
      <c r="V261" s="35"/>
      <c r="W261" s="35"/>
      <c r="X261" s="35"/>
      <c r="Y261" s="35"/>
      <c r="Z261" s="35"/>
      <c r="AA261" s="35"/>
      <c r="AB261" s="35"/>
      <c r="AC261" s="35"/>
      <c r="AD261" s="35"/>
      <c r="AE261" s="35"/>
      <c r="AT261" s="18" t="s">
        <v>807</v>
      </c>
      <c r="AU261" s="18" t="s">
        <v>87</v>
      </c>
    </row>
    <row r="262" spans="1:65" s="2" customFormat="1" ht="16.5" customHeight="1">
      <c r="A262" s="35"/>
      <c r="B262" s="36"/>
      <c r="C262" s="193" t="s">
        <v>418</v>
      </c>
      <c r="D262" s="193" t="s">
        <v>214</v>
      </c>
      <c r="E262" s="194" t="s">
        <v>11760</v>
      </c>
      <c r="F262" s="195" t="s">
        <v>11761</v>
      </c>
      <c r="G262" s="196" t="s">
        <v>1</v>
      </c>
      <c r="H262" s="197">
        <v>9</v>
      </c>
      <c r="I262" s="198"/>
      <c r="J262" s="199">
        <f>ROUND(I262*H262,2)</f>
        <v>0</v>
      </c>
      <c r="K262" s="200"/>
      <c r="L262" s="40"/>
      <c r="M262" s="201" t="s">
        <v>1</v>
      </c>
      <c r="N262" s="202" t="s">
        <v>42</v>
      </c>
      <c r="O262" s="72"/>
      <c r="P262" s="203">
        <f>O262*H262</f>
        <v>0</v>
      </c>
      <c r="Q262" s="203">
        <v>0</v>
      </c>
      <c r="R262" s="203">
        <f>Q262*H262</f>
        <v>0</v>
      </c>
      <c r="S262" s="203">
        <v>0</v>
      </c>
      <c r="T262" s="204">
        <f>S262*H262</f>
        <v>0</v>
      </c>
      <c r="U262" s="35"/>
      <c r="V262" s="35"/>
      <c r="W262" s="35"/>
      <c r="X262" s="35"/>
      <c r="Y262" s="35"/>
      <c r="Z262" s="35"/>
      <c r="AA262" s="35"/>
      <c r="AB262" s="35"/>
      <c r="AC262" s="35"/>
      <c r="AD262" s="35"/>
      <c r="AE262" s="35"/>
      <c r="AR262" s="205" t="s">
        <v>218</v>
      </c>
      <c r="AT262" s="205" t="s">
        <v>214</v>
      </c>
      <c r="AU262" s="205" t="s">
        <v>87</v>
      </c>
      <c r="AY262" s="18" t="s">
        <v>209</v>
      </c>
      <c r="BE262" s="206">
        <f>IF(N262="základní",J262,0)</f>
        <v>0</v>
      </c>
      <c r="BF262" s="206">
        <f>IF(N262="snížená",J262,0)</f>
        <v>0</v>
      </c>
      <c r="BG262" s="206">
        <f>IF(N262="zákl. přenesená",J262,0)</f>
        <v>0</v>
      </c>
      <c r="BH262" s="206">
        <f>IF(N262="sníž. přenesená",J262,0)</f>
        <v>0</v>
      </c>
      <c r="BI262" s="206">
        <f>IF(N262="nulová",J262,0)</f>
        <v>0</v>
      </c>
      <c r="BJ262" s="18" t="s">
        <v>85</v>
      </c>
      <c r="BK262" s="206">
        <f>ROUND(I262*H262,2)</f>
        <v>0</v>
      </c>
      <c r="BL262" s="18" t="s">
        <v>218</v>
      </c>
      <c r="BM262" s="205" t="s">
        <v>11762</v>
      </c>
    </row>
    <row r="263" spans="1:65" s="2" customFormat="1" ht="29.25">
      <c r="A263" s="35"/>
      <c r="B263" s="36"/>
      <c r="C263" s="37"/>
      <c r="D263" s="214" t="s">
        <v>807</v>
      </c>
      <c r="E263" s="37"/>
      <c r="F263" s="256" t="s">
        <v>11726</v>
      </c>
      <c r="G263" s="37"/>
      <c r="H263" s="37"/>
      <c r="I263" s="257"/>
      <c r="J263" s="37"/>
      <c r="K263" s="37"/>
      <c r="L263" s="40"/>
      <c r="M263" s="258"/>
      <c r="N263" s="259"/>
      <c r="O263" s="72"/>
      <c r="P263" s="72"/>
      <c r="Q263" s="72"/>
      <c r="R263" s="72"/>
      <c r="S263" s="72"/>
      <c r="T263" s="73"/>
      <c r="U263" s="35"/>
      <c r="V263" s="35"/>
      <c r="W263" s="35"/>
      <c r="X263" s="35"/>
      <c r="Y263" s="35"/>
      <c r="Z263" s="35"/>
      <c r="AA263" s="35"/>
      <c r="AB263" s="35"/>
      <c r="AC263" s="35"/>
      <c r="AD263" s="35"/>
      <c r="AE263" s="35"/>
      <c r="AT263" s="18" t="s">
        <v>807</v>
      </c>
      <c r="AU263" s="18" t="s">
        <v>87</v>
      </c>
    </row>
    <row r="264" spans="1:65" s="2" customFormat="1" ht="16.5" customHeight="1">
      <c r="A264" s="35"/>
      <c r="B264" s="36"/>
      <c r="C264" s="193" t="s">
        <v>422</v>
      </c>
      <c r="D264" s="193" t="s">
        <v>214</v>
      </c>
      <c r="E264" s="194" t="s">
        <v>11763</v>
      </c>
      <c r="F264" s="195" t="s">
        <v>11764</v>
      </c>
      <c r="G264" s="196" t="s">
        <v>1</v>
      </c>
      <c r="H264" s="197">
        <v>12</v>
      </c>
      <c r="I264" s="198"/>
      <c r="J264" s="199">
        <f>ROUND(I264*H264,2)</f>
        <v>0</v>
      </c>
      <c r="K264" s="200"/>
      <c r="L264" s="40"/>
      <c r="M264" s="201" t="s">
        <v>1</v>
      </c>
      <c r="N264" s="202" t="s">
        <v>42</v>
      </c>
      <c r="O264" s="72"/>
      <c r="P264" s="203">
        <f>O264*H264</f>
        <v>0</v>
      </c>
      <c r="Q264" s="203">
        <v>0</v>
      </c>
      <c r="R264" s="203">
        <f>Q264*H264</f>
        <v>0</v>
      </c>
      <c r="S264" s="203">
        <v>0</v>
      </c>
      <c r="T264" s="204">
        <f>S264*H264</f>
        <v>0</v>
      </c>
      <c r="U264" s="35"/>
      <c r="V264" s="35"/>
      <c r="W264" s="35"/>
      <c r="X264" s="35"/>
      <c r="Y264" s="35"/>
      <c r="Z264" s="35"/>
      <c r="AA264" s="35"/>
      <c r="AB264" s="35"/>
      <c r="AC264" s="35"/>
      <c r="AD264" s="35"/>
      <c r="AE264" s="35"/>
      <c r="AR264" s="205" t="s">
        <v>218</v>
      </c>
      <c r="AT264" s="205" t="s">
        <v>214</v>
      </c>
      <c r="AU264" s="205" t="s">
        <v>87</v>
      </c>
      <c r="AY264" s="18" t="s">
        <v>209</v>
      </c>
      <c r="BE264" s="206">
        <f>IF(N264="základní",J264,0)</f>
        <v>0</v>
      </c>
      <c r="BF264" s="206">
        <f>IF(N264="snížená",J264,0)</f>
        <v>0</v>
      </c>
      <c r="BG264" s="206">
        <f>IF(N264="zákl. přenesená",J264,0)</f>
        <v>0</v>
      </c>
      <c r="BH264" s="206">
        <f>IF(N264="sníž. přenesená",J264,0)</f>
        <v>0</v>
      </c>
      <c r="BI264" s="206">
        <f>IF(N264="nulová",J264,0)</f>
        <v>0</v>
      </c>
      <c r="BJ264" s="18" t="s">
        <v>85</v>
      </c>
      <c r="BK264" s="206">
        <f>ROUND(I264*H264,2)</f>
        <v>0</v>
      </c>
      <c r="BL264" s="18" t="s">
        <v>218</v>
      </c>
      <c r="BM264" s="205" t="s">
        <v>11765</v>
      </c>
    </row>
    <row r="265" spans="1:65" s="2" customFormat="1" ht="29.25">
      <c r="A265" s="35"/>
      <c r="B265" s="36"/>
      <c r="C265" s="37"/>
      <c r="D265" s="214" t="s">
        <v>807</v>
      </c>
      <c r="E265" s="37"/>
      <c r="F265" s="256" t="s">
        <v>11726</v>
      </c>
      <c r="G265" s="37"/>
      <c r="H265" s="37"/>
      <c r="I265" s="257"/>
      <c r="J265" s="37"/>
      <c r="K265" s="37"/>
      <c r="L265" s="40"/>
      <c r="M265" s="258"/>
      <c r="N265" s="259"/>
      <c r="O265" s="72"/>
      <c r="P265" s="72"/>
      <c r="Q265" s="72"/>
      <c r="R265" s="72"/>
      <c r="S265" s="72"/>
      <c r="T265" s="73"/>
      <c r="U265" s="35"/>
      <c r="V265" s="35"/>
      <c r="W265" s="35"/>
      <c r="X265" s="35"/>
      <c r="Y265" s="35"/>
      <c r="Z265" s="35"/>
      <c r="AA265" s="35"/>
      <c r="AB265" s="35"/>
      <c r="AC265" s="35"/>
      <c r="AD265" s="35"/>
      <c r="AE265" s="35"/>
      <c r="AT265" s="18" t="s">
        <v>807</v>
      </c>
      <c r="AU265" s="18" t="s">
        <v>87</v>
      </c>
    </row>
    <row r="266" spans="1:65" s="2" customFormat="1" ht="16.5" customHeight="1">
      <c r="A266" s="35"/>
      <c r="B266" s="36"/>
      <c r="C266" s="193" t="s">
        <v>426</v>
      </c>
      <c r="D266" s="193" t="s">
        <v>214</v>
      </c>
      <c r="E266" s="194" t="s">
        <v>11766</v>
      </c>
      <c r="F266" s="195" t="s">
        <v>11767</v>
      </c>
      <c r="G266" s="196" t="s">
        <v>1</v>
      </c>
      <c r="H266" s="197">
        <v>1</v>
      </c>
      <c r="I266" s="198"/>
      <c r="J266" s="199">
        <f>ROUND(I266*H266,2)</f>
        <v>0</v>
      </c>
      <c r="K266" s="200"/>
      <c r="L266" s="40"/>
      <c r="M266" s="201" t="s">
        <v>1</v>
      </c>
      <c r="N266" s="202" t="s">
        <v>42</v>
      </c>
      <c r="O266" s="72"/>
      <c r="P266" s="203">
        <f>O266*H266</f>
        <v>0</v>
      </c>
      <c r="Q266" s="203">
        <v>0</v>
      </c>
      <c r="R266" s="203">
        <f>Q266*H266</f>
        <v>0</v>
      </c>
      <c r="S266" s="203">
        <v>0</v>
      </c>
      <c r="T266" s="204">
        <f>S266*H266</f>
        <v>0</v>
      </c>
      <c r="U266" s="35"/>
      <c r="V266" s="35"/>
      <c r="W266" s="35"/>
      <c r="X266" s="35"/>
      <c r="Y266" s="35"/>
      <c r="Z266" s="35"/>
      <c r="AA266" s="35"/>
      <c r="AB266" s="35"/>
      <c r="AC266" s="35"/>
      <c r="AD266" s="35"/>
      <c r="AE266" s="35"/>
      <c r="AR266" s="205" t="s">
        <v>218</v>
      </c>
      <c r="AT266" s="205" t="s">
        <v>214</v>
      </c>
      <c r="AU266" s="205" t="s">
        <v>87</v>
      </c>
      <c r="AY266" s="18" t="s">
        <v>209</v>
      </c>
      <c r="BE266" s="206">
        <f>IF(N266="základní",J266,0)</f>
        <v>0</v>
      </c>
      <c r="BF266" s="206">
        <f>IF(N266="snížená",J266,0)</f>
        <v>0</v>
      </c>
      <c r="BG266" s="206">
        <f>IF(N266="zákl. přenesená",J266,0)</f>
        <v>0</v>
      </c>
      <c r="BH266" s="206">
        <f>IF(N266="sníž. přenesená",J266,0)</f>
        <v>0</v>
      </c>
      <c r="BI266" s="206">
        <f>IF(N266="nulová",J266,0)</f>
        <v>0</v>
      </c>
      <c r="BJ266" s="18" t="s">
        <v>85</v>
      </c>
      <c r="BK266" s="206">
        <f>ROUND(I266*H266,2)</f>
        <v>0</v>
      </c>
      <c r="BL266" s="18" t="s">
        <v>218</v>
      </c>
      <c r="BM266" s="205" t="s">
        <v>11768</v>
      </c>
    </row>
    <row r="267" spans="1:65" s="2" customFormat="1" ht="29.25">
      <c r="A267" s="35"/>
      <c r="B267" s="36"/>
      <c r="C267" s="37"/>
      <c r="D267" s="214" t="s">
        <v>807</v>
      </c>
      <c r="E267" s="37"/>
      <c r="F267" s="256" t="s">
        <v>11726</v>
      </c>
      <c r="G267" s="37"/>
      <c r="H267" s="37"/>
      <c r="I267" s="257"/>
      <c r="J267" s="37"/>
      <c r="K267" s="37"/>
      <c r="L267" s="40"/>
      <c r="M267" s="258"/>
      <c r="N267" s="259"/>
      <c r="O267" s="72"/>
      <c r="P267" s="72"/>
      <c r="Q267" s="72"/>
      <c r="R267" s="72"/>
      <c r="S267" s="72"/>
      <c r="T267" s="73"/>
      <c r="U267" s="35"/>
      <c r="V267" s="35"/>
      <c r="W267" s="35"/>
      <c r="X267" s="35"/>
      <c r="Y267" s="35"/>
      <c r="Z267" s="35"/>
      <c r="AA267" s="35"/>
      <c r="AB267" s="35"/>
      <c r="AC267" s="35"/>
      <c r="AD267" s="35"/>
      <c r="AE267" s="35"/>
      <c r="AT267" s="18" t="s">
        <v>807</v>
      </c>
      <c r="AU267" s="18" t="s">
        <v>87</v>
      </c>
    </row>
    <row r="268" spans="1:65" s="2" customFormat="1" ht="16.5" customHeight="1">
      <c r="A268" s="35"/>
      <c r="B268" s="36"/>
      <c r="C268" s="193" t="s">
        <v>430</v>
      </c>
      <c r="D268" s="193" t="s">
        <v>214</v>
      </c>
      <c r="E268" s="194" t="s">
        <v>11769</v>
      </c>
      <c r="F268" s="195" t="s">
        <v>11770</v>
      </c>
      <c r="G268" s="196" t="s">
        <v>1</v>
      </c>
      <c r="H268" s="197">
        <v>2</v>
      </c>
      <c r="I268" s="198"/>
      <c r="J268" s="199">
        <f>ROUND(I268*H268,2)</f>
        <v>0</v>
      </c>
      <c r="K268" s="200"/>
      <c r="L268" s="40"/>
      <c r="M268" s="201" t="s">
        <v>1</v>
      </c>
      <c r="N268" s="202" t="s">
        <v>42</v>
      </c>
      <c r="O268" s="72"/>
      <c r="P268" s="203">
        <f>O268*H268</f>
        <v>0</v>
      </c>
      <c r="Q268" s="203">
        <v>0</v>
      </c>
      <c r="R268" s="203">
        <f>Q268*H268</f>
        <v>0</v>
      </c>
      <c r="S268" s="203">
        <v>0</v>
      </c>
      <c r="T268" s="204">
        <f>S268*H268</f>
        <v>0</v>
      </c>
      <c r="U268" s="35"/>
      <c r="V268" s="35"/>
      <c r="W268" s="35"/>
      <c r="X268" s="35"/>
      <c r="Y268" s="35"/>
      <c r="Z268" s="35"/>
      <c r="AA268" s="35"/>
      <c r="AB268" s="35"/>
      <c r="AC268" s="35"/>
      <c r="AD268" s="35"/>
      <c r="AE268" s="35"/>
      <c r="AR268" s="205" t="s">
        <v>218</v>
      </c>
      <c r="AT268" s="205" t="s">
        <v>214</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11771</v>
      </c>
    </row>
    <row r="269" spans="1:65" s="2" customFormat="1" ht="29.25">
      <c r="A269" s="35"/>
      <c r="B269" s="36"/>
      <c r="C269" s="37"/>
      <c r="D269" s="214" t="s">
        <v>807</v>
      </c>
      <c r="E269" s="37"/>
      <c r="F269" s="256" t="s">
        <v>11726</v>
      </c>
      <c r="G269" s="37"/>
      <c r="H269" s="37"/>
      <c r="I269" s="257"/>
      <c r="J269" s="37"/>
      <c r="K269" s="37"/>
      <c r="L269" s="40"/>
      <c r="M269" s="258"/>
      <c r="N269" s="259"/>
      <c r="O269" s="72"/>
      <c r="P269" s="72"/>
      <c r="Q269" s="72"/>
      <c r="R269" s="72"/>
      <c r="S269" s="72"/>
      <c r="T269" s="73"/>
      <c r="U269" s="35"/>
      <c r="V269" s="35"/>
      <c r="W269" s="35"/>
      <c r="X269" s="35"/>
      <c r="Y269" s="35"/>
      <c r="Z269" s="35"/>
      <c r="AA269" s="35"/>
      <c r="AB269" s="35"/>
      <c r="AC269" s="35"/>
      <c r="AD269" s="35"/>
      <c r="AE269" s="35"/>
      <c r="AT269" s="18" t="s">
        <v>807</v>
      </c>
      <c r="AU269" s="18" t="s">
        <v>87</v>
      </c>
    </row>
    <row r="270" spans="1:65" s="2" customFormat="1" ht="16.5" customHeight="1">
      <c r="A270" s="35"/>
      <c r="B270" s="36"/>
      <c r="C270" s="193" t="s">
        <v>434</v>
      </c>
      <c r="D270" s="193" t="s">
        <v>214</v>
      </c>
      <c r="E270" s="194" t="s">
        <v>11772</v>
      </c>
      <c r="F270" s="195" t="s">
        <v>11773</v>
      </c>
      <c r="G270" s="196" t="s">
        <v>1</v>
      </c>
      <c r="H270" s="197">
        <v>1</v>
      </c>
      <c r="I270" s="198"/>
      <c r="J270" s="199">
        <f>ROUND(I270*H270,2)</f>
        <v>0</v>
      </c>
      <c r="K270" s="200"/>
      <c r="L270" s="40"/>
      <c r="M270" s="201" t="s">
        <v>1</v>
      </c>
      <c r="N270" s="202" t="s">
        <v>42</v>
      </c>
      <c r="O270" s="72"/>
      <c r="P270" s="203">
        <f>O270*H270</f>
        <v>0</v>
      </c>
      <c r="Q270" s="203">
        <v>0</v>
      </c>
      <c r="R270" s="203">
        <f>Q270*H270</f>
        <v>0</v>
      </c>
      <c r="S270" s="203">
        <v>0</v>
      </c>
      <c r="T270" s="204">
        <f>S270*H270</f>
        <v>0</v>
      </c>
      <c r="U270" s="35"/>
      <c r="V270" s="35"/>
      <c r="W270" s="35"/>
      <c r="X270" s="35"/>
      <c r="Y270" s="35"/>
      <c r="Z270" s="35"/>
      <c r="AA270" s="35"/>
      <c r="AB270" s="35"/>
      <c r="AC270" s="35"/>
      <c r="AD270" s="35"/>
      <c r="AE270" s="35"/>
      <c r="AR270" s="205" t="s">
        <v>218</v>
      </c>
      <c r="AT270" s="205" t="s">
        <v>214</v>
      </c>
      <c r="AU270" s="205" t="s">
        <v>87</v>
      </c>
      <c r="AY270" s="18" t="s">
        <v>209</v>
      </c>
      <c r="BE270" s="206">
        <f>IF(N270="základní",J270,0)</f>
        <v>0</v>
      </c>
      <c r="BF270" s="206">
        <f>IF(N270="snížená",J270,0)</f>
        <v>0</v>
      </c>
      <c r="BG270" s="206">
        <f>IF(N270="zákl. přenesená",J270,0)</f>
        <v>0</v>
      </c>
      <c r="BH270" s="206">
        <f>IF(N270="sníž. přenesená",J270,0)</f>
        <v>0</v>
      </c>
      <c r="BI270" s="206">
        <f>IF(N270="nulová",J270,0)</f>
        <v>0</v>
      </c>
      <c r="BJ270" s="18" t="s">
        <v>85</v>
      </c>
      <c r="BK270" s="206">
        <f>ROUND(I270*H270,2)</f>
        <v>0</v>
      </c>
      <c r="BL270" s="18" t="s">
        <v>218</v>
      </c>
      <c r="BM270" s="205" t="s">
        <v>11774</v>
      </c>
    </row>
    <row r="271" spans="1:65" s="2" customFormat="1" ht="29.25">
      <c r="A271" s="35"/>
      <c r="B271" s="36"/>
      <c r="C271" s="37"/>
      <c r="D271" s="214" t="s">
        <v>807</v>
      </c>
      <c r="E271" s="37"/>
      <c r="F271" s="256" t="s">
        <v>11726</v>
      </c>
      <c r="G271" s="37"/>
      <c r="H271" s="37"/>
      <c r="I271" s="257"/>
      <c r="J271" s="37"/>
      <c r="K271" s="37"/>
      <c r="L271" s="40"/>
      <c r="M271" s="258"/>
      <c r="N271" s="259"/>
      <c r="O271" s="72"/>
      <c r="P271" s="72"/>
      <c r="Q271" s="72"/>
      <c r="R271" s="72"/>
      <c r="S271" s="72"/>
      <c r="T271" s="73"/>
      <c r="U271" s="35"/>
      <c r="V271" s="35"/>
      <c r="W271" s="35"/>
      <c r="X271" s="35"/>
      <c r="Y271" s="35"/>
      <c r="Z271" s="35"/>
      <c r="AA271" s="35"/>
      <c r="AB271" s="35"/>
      <c r="AC271" s="35"/>
      <c r="AD271" s="35"/>
      <c r="AE271" s="35"/>
      <c r="AT271" s="18" t="s">
        <v>807</v>
      </c>
      <c r="AU271" s="18" t="s">
        <v>87</v>
      </c>
    </row>
    <row r="272" spans="1:65" s="2" customFormat="1" ht="16.5" customHeight="1">
      <c r="A272" s="35"/>
      <c r="B272" s="36"/>
      <c r="C272" s="193" t="s">
        <v>442</v>
      </c>
      <c r="D272" s="193" t="s">
        <v>214</v>
      </c>
      <c r="E272" s="194" t="s">
        <v>11775</v>
      </c>
      <c r="F272" s="195" t="s">
        <v>11776</v>
      </c>
      <c r="G272" s="196" t="s">
        <v>1</v>
      </c>
      <c r="H272" s="197">
        <v>1</v>
      </c>
      <c r="I272" s="198"/>
      <c r="J272" s="199">
        <f>ROUND(I272*H272,2)</f>
        <v>0</v>
      </c>
      <c r="K272" s="200"/>
      <c r="L272" s="40"/>
      <c r="M272" s="201" t="s">
        <v>1</v>
      </c>
      <c r="N272" s="202" t="s">
        <v>42</v>
      </c>
      <c r="O272" s="72"/>
      <c r="P272" s="203">
        <f>O272*H272</f>
        <v>0</v>
      </c>
      <c r="Q272" s="203">
        <v>0</v>
      </c>
      <c r="R272" s="203">
        <f>Q272*H272</f>
        <v>0</v>
      </c>
      <c r="S272" s="203">
        <v>0</v>
      </c>
      <c r="T272" s="204">
        <f>S272*H272</f>
        <v>0</v>
      </c>
      <c r="U272" s="35"/>
      <c r="V272" s="35"/>
      <c r="W272" s="35"/>
      <c r="X272" s="35"/>
      <c r="Y272" s="35"/>
      <c r="Z272" s="35"/>
      <c r="AA272" s="35"/>
      <c r="AB272" s="35"/>
      <c r="AC272" s="35"/>
      <c r="AD272" s="35"/>
      <c r="AE272" s="35"/>
      <c r="AR272" s="205" t="s">
        <v>218</v>
      </c>
      <c r="AT272" s="205" t="s">
        <v>214</v>
      </c>
      <c r="AU272" s="205" t="s">
        <v>87</v>
      </c>
      <c r="AY272" s="18" t="s">
        <v>209</v>
      </c>
      <c r="BE272" s="206">
        <f>IF(N272="základní",J272,0)</f>
        <v>0</v>
      </c>
      <c r="BF272" s="206">
        <f>IF(N272="snížená",J272,0)</f>
        <v>0</v>
      </c>
      <c r="BG272" s="206">
        <f>IF(N272="zákl. přenesená",J272,0)</f>
        <v>0</v>
      </c>
      <c r="BH272" s="206">
        <f>IF(N272="sníž. přenesená",J272,0)</f>
        <v>0</v>
      </c>
      <c r="BI272" s="206">
        <f>IF(N272="nulová",J272,0)</f>
        <v>0</v>
      </c>
      <c r="BJ272" s="18" t="s">
        <v>85</v>
      </c>
      <c r="BK272" s="206">
        <f>ROUND(I272*H272,2)</f>
        <v>0</v>
      </c>
      <c r="BL272" s="18" t="s">
        <v>218</v>
      </c>
      <c r="BM272" s="205" t="s">
        <v>11777</v>
      </c>
    </row>
    <row r="273" spans="1:65" s="2" customFormat="1" ht="29.25">
      <c r="A273" s="35"/>
      <c r="B273" s="36"/>
      <c r="C273" s="37"/>
      <c r="D273" s="214" t="s">
        <v>807</v>
      </c>
      <c r="E273" s="37"/>
      <c r="F273" s="256" t="s">
        <v>11726</v>
      </c>
      <c r="G273" s="37"/>
      <c r="H273" s="37"/>
      <c r="I273" s="257"/>
      <c r="J273" s="37"/>
      <c r="K273" s="37"/>
      <c r="L273" s="40"/>
      <c r="M273" s="258"/>
      <c r="N273" s="259"/>
      <c r="O273" s="72"/>
      <c r="P273" s="72"/>
      <c r="Q273" s="72"/>
      <c r="R273" s="72"/>
      <c r="S273" s="72"/>
      <c r="T273" s="73"/>
      <c r="U273" s="35"/>
      <c r="V273" s="35"/>
      <c r="W273" s="35"/>
      <c r="X273" s="35"/>
      <c r="Y273" s="35"/>
      <c r="Z273" s="35"/>
      <c r="AA273" s="35"/>
      <c r="AB273" s="35"/>
      <c r="AC273" s="35"/>
      <c r="AD273" s="35"/>
      <c r="AE273" s="35"/>
      <c r="AT273" s="18" t="s">
        <v>807</v>
      </c>
      <c r="AU273" s="18" t="s">
        <v>87</v>
      </c>
    </row>
    <row r="274" spans="1:65" s="2" customFormat="1" ht="16.5" customHeight="1">
      <c r="A274" s="35"/>
      <c r="B274" s="36"/>
      <c r="C274" s="193" t="s">
        <v>446</v>
      </c>
      <c r="D274" s="193" t="s">
        <v>214</v>
      </c>
      <c r="E274" s="194" t="s">
        <v>11778</v>
      </c>
      <c r="F274" s="195" t="s">
        <v>11779</v>
      </c>
      <c r="G274" s="196" t="s">
        <v>1</v>
      </c>
      <c r="H274" s="197">
        <v>2</v>
      </c>
      <c r="I274" s="198"/>
      <c r="J274" s="199">
        <f>ROUND(I274*H274,2)</f>
        <v>0</v>
      </c>
      <c r="K274" s="200"/>
      <c r="L274" s="40"/>
      <c r="M274" s="201" t="s">
        <v>1</v>
      </c>
      <c r="N274" s="202" t="s">
        <v>42</v>
      </c>
      <c r="O274" s="72"/>
      <c r="P274" s="203">
        <f>O274*H274</f>
        <v>0</v>
      </c>
      <c r="Q274" s="203">
        <v>0</v>
      </c>
      <c r="R274" s="203">
        <f>Q274*H274</f>
        <v>0</v>
      </c>
      <c r="S274" s="203">
        <v>0</v>
      </c>
      <c r="T274" s="204">
        <f>S274*H274</f>
        <v>0</v>
      </c>
      <c r="U274" s="35"/>
      <c r="V274" s="35"/>
      <c r="W274" s="35"/>
      <c r="X274" s="35"/>
      <c r="Y274" s="35"/>
      <c r="Z274" s="35"/>
      <c r="AA274" s="35"/>
      <c r="AB274" s="35"/>
      <c r="AC274" s="35"/>
      <c r="AD274" s="35"/>
      <c r="AE274" s="35"/>
      <c r="AR274" s="205" t="s">
        <v>218</v>
      </c>
      <c r="AT274" s="205" t="s">
        <v>214</v>
      </c>
      <c r="AU274" s="205" t="s">
        <v>87</v>
      </c>
      <c r="AY274" s="18" t="s">
        <v>209</v>
      </c>
      <c r="BE274" s="206">
        <f>IF(N274="základní",J274,0)</f>
        <v>0</v>
      </c>
      <c r="BF274" s="206">
        <f>IF(N274="snížená",J274,0)</f>
        <v>0</v>
      </c>
      <c r="BG274" s="206">
        <f>IF(N274="zákl. přenesená",J274,0)</f>
        <v>0</v>
      </c>
      <c r="BH274" s="206">
        <f>IF(N274="sníž. přenesená",J274,0)</f>
        <v>0</v>
      </c>
      <c r="BI274" s="206">
        <f>IF(N274="nulová",J274,0)</f>
        <v>0</v>
      </c>
      <c r="BJ274" s="18" t="s">
        <v>85</v>
      </c>
      <c r="BK274" s="206">
        <f>ROUND(I274*H274,2)</f>
        <v>0</v>
      </c>
      <c r="BL274" s="18" t="s">
        <v>218</v>
      </c>
      <c r="BM274" s="205" t="s">
        <v>11780</v>
      </c>
    </row>
    <row r="275" spans="1:65" s="2" customFormat="1" ht="29.25">
      <c r="A275" s="35"/>
      <c r="B275" s="36"/>
      <c r="C275" s="37"/>
      <c r="D275" s="214" t="s">
        <v>807</v>
      </c>
      <c r="E275" s="37"/>
      <c r="F275" s="256" t="s">
        <v>11726</v>
      </c>
      <c r="G275" s="37"/>
      <c r="H275" s="37"/>
      <c r="I275" s="257"/>
      <c r="J275" s="37"/>
      <c r="K275" s="37"/>
      <c r="L275" s="40"/>
      <c r="M275" s="258"/>
      <c r="N275" s="259"/>
      <c r="O275" s="72"/>
      <c r="P275" s="72"/>
      <c r="Q275" s="72"/>
      <c r="R275" s="72"/>
      <c r="S275" s="72"/>
      <c r="T275" s="73"/>
      <c r="U275" s="35"/>
      <c r="V275" s="35"/>
      <c r="W275" s="35"/>
      <c r="X275" s="35"/>
      <c r="Y275" s="35"/>
      <c r="Z275" s="35"/>
      <c r="AA275" s="35"/>
      <c r="AB275" s="35"/>
      <c r="AC275" s="35"/>
      <c r="AD275" s="35"/>
      <c r="AE275" s="35"/>
      <c r="AT275" s="18" t="s">
        <v>807</v>
      </c>
      <c r="AU275" s="18" t="s">
        <v>87</v>
      </c>
    </row>
    <row r="276" spans="1:65" s="2" customFormat="1" ht="16.5" customHeight="1">
      <c r="A276" s="35"/>
      <c r="B276" s="36"/>
      <c r="C276" s="193" t="s">
        <v>450</v>
      </c>
      <c r="D276" s="193" t="s">
        <v>214</v>
      </c>
      <c r="E276" s="194" t="s">
        <v>11781</v>
      </c>
      <c r="F276" s="195" t="s">
        <v>11782</v>
      </c>
      <c r="G276" s="196" t="s">
        <v>1</v>
      </c>
      <c r="H276" s="197">
        <v>5</v>
      </c>
      <c r="I276" s="198"/>
      <c r="J276" s="199">
        <f>ROUND(I276*H276,2)</f>
        <v>0</v>
      </c>
      <c r="K276" s="200"/>
      <c r="L276" s="40"/>
      <c r="M276" s="201" t="s">
        <v>1</v>
      </c>
      <c r="N276" s="202" t="s">
        <v>42</v>
      </c>
      <c r="O276" s="72"/>
      <c r="P276" s="203">
        <f>O276*H276</f>
        <v>0</v>
      </c>
      <c r="Q276" s="203">
        <v>0</v>
      </c>
      <c r="R276" s="203">
        <f>Q276*H276</f>
        <v>0</v>
      </c>
      <c r="S276" s="203">
        <v>0</v>
      </c>
      <c r="T276" s="204">
        <f>S276*H276</f>
        <v>0</v>
      </c>
      <c r="U276" s="35"/>
      <c r="V276" s="35"/>
      <c r="W276" s="35"/>
      <c r="X276" s="35"/>
      <c r="Y276" s="35"/>
      <c r="Z276" s="35"/>
      <c r="AA276" s="35"/>
      <c r="AB276" s="35"/>
      <c r="AC276" s="35"/>
      <c r="AD276" s="35"/>
      <c r="AE276" s="35"/>
      <c r="AR276" s="205" t="s">
        <v>218</v>
      </c>
      <c r="AT276" s="205" t="s">
        <v>214</v>
      </c>
      <c r="AU276" s="205" t="s">
        <v>87</v>
      </c>
      <c r="AY276" s="18" t="s">
        <v>209</v>
      </c>
      <c r="BE276" s="206">
        <f>IF(N276="základní",J276,0)</f>
        <v>0</v>
      </c>
      <c r="BF276" s="206">
        <f>IF(N276="snížená",J276,0)</f>
        <v>0</v>
      </c>
      <c r="BG276" s="206">
        <f>IF(N276="zákl. přenesená",J276,0)</f>
        <v>0</v>
      </c>
      <c r="BH276" s="206">
        <f>IF(N276="sníž. přenesená",J276,0)</f>
        <v>0</v>
      </c>
      <c r="BI276" s="206">
        <f>IF(N276="nulová",J276,0)</f>
        <v>0</v>
      </c>
      <c r="BJ276" s="18" t="s">
        <v>85</v>
      </c>
      <c r="BK276" s="206">
        <f>ROUND(I276*H276,2)</f>
        <v>0</v>
      </c>
      <c r="BL276" s="18" t="s">
        <v>218</v>
      </c>
      <c r="BM276" s="205" t="s">
        <v>11783</v>
      </c>
    </row>
    <row r="277" spans="1:65" s="2" customFormat="1" ht="29.25">
      <c r="A277" s="35"/>
      <c r="B277" s="36"/>
      <c r="C277" s="37"/>
      <c r="D277" s="214" t="s">
        <v>807</v>
      </c>
      <c r="E277" s="37"/>
      <c r="F277" s="256" t="s">
        <v>11726</v>
      </c>
      <c r="G277" s="37"/>
      <c r="H277" s="37"/>
      <c r="I277" s="257"/>
      <c r="J277" s="37"/>
      <c r="K277" s="37"/>
      <c r="L277" s="40"/>
      <c r="M277" s="258"/>
      <c r="N277" s="259"/>
      <c r="O277" s="72"/>
      <c r="P277" s="72"/>
      <c r="Q277" s="72"/>
      <c r="R277" s="72"/>
      <c r="S277" s="72"/>
      <c r="T277" s="73"/>
      <c r="U277" s="35"/>
      <c r="V277" s="35"/>
      <c r="W277" s="35"/>
      <c r="X277" s="35"/>
      <c r="Y277" s="35"/>
      <c r="Z277" s="35"/>
      <c r="AA277" s="35"/>
      <c r="AB277" s="35"/>
      <c r="AC277" s="35"/>
      <c r="AD277" s="35"/>
      <c r="AE277" s="35"/>
      <c r="AT277" s="18" t="s">
        <v>807</v>
      </c>
      <c r="AU277" s="18" t="s">
        <v>87</v>
      </c>
    </row>
    <row r="278" spans="1:65" s="2" customFormat="1" ht="16.5" customHeight="1">
      <c r="A278" s="35"/>
      <c r="B278" s="36"/>
      <c r="C278" s="193" t="s">
        <v>456</v>
      </c>
      <c r="D278" s="193" t="s">
        <v>214</v>
      </c>
      <c r="E278" s="194" t="s">
        <v>11784</v>
      </c>
      <c r="F278" s="195" t="s">
        <v>11785</v>
      </c>
      <c r="G278" s="196" t="s">
        <v>1</v>
      </c>
      <c r="H278" s="197">
        <v>1</v>
      </c>
      <c r="I278" s="198"/>
      <c r="J278" s="199">
        <f>ROUND(I278*H278,2)</f>
        <v>0</v>
      </c>
      <c r="K278" s="200"/>
      <c r="L278" s="40"/>
      <c r="M278" s="201" t="s">
        <v>1</v>
      </c>
      <c r="N278" s="202" t="s">
        <v>42</v>
      </c>
      <c r="O278" s="72"/>
      <c r="P278" s="203">
        <f>O278*H278</f>
        <v>0</v>
      </c>
      <c r="Q278" s="203">
        <v>0</v>
      </c>
      <c r="R278" s="203">
        <f>Q278*H278</f>
        <v>0</v>
      </c>
      <c r="S278" s="203">
        <v>0</v>
      </c>
      <c r="T278" s="204">
        <f>S278*H278</f>
        <v>0</v>
      </c>
      <c r="U278" s="35"/>
      <c r="V278" s="35"/>
      <c r="W278" s="35"/>
      <c r="X278" s="35"/>
      <c r="Y278" s="35"/>
      <c r="Z278" s="35"/>
      <c r="AA278" s="35"/>
      <c r="AB278" s="35"/>
      <c r="AC278" s="35"/>
      <c r="AD278" s="35"/>
      <c r="AE278" s="35"/>
      <c r="AR278" s="205" t="s">
        <v>218</v>
      </c>
      <c r="AT278" s="205" t="s">
        <v>214</v>
      </c>
      <c r="AU278" s="205" t="s">
        <v>87</v>
      </c>
      <c r="AY278" s="18" t="s">
        <v>209</v>
      </c>
      <c r="BE278" s="206">
        <f>IF(N278="základní",J278,0)</f>
        <v>0</v>
      </c>
      <c r="BF278" s="206">
        <f>IF(N278="snížená",J278,0)</f>
        <v>0</v>
      </c>
      <c r="BG278" s="206">
        <f>IF(N278="zákl. přenesená",J278,0)</f>
        <v>0</v>
      </c>
      <c r="BH278" s="206">
        <f>IF(N278="sníž. přenesená",J278,0)</f>
        <v>0</v>
      </c>
      <c r="BI278" s="206">
        <f>IF(N278="nulová",J278,0)</f>
        <v>0</v>
      </c>
      <c r="BJ278" s="18" t="s">
        <v>85</v>
      </c>
      <c r="BK278" s="206">
        <f>ROUND(I278*H278,2)</f>
        <v>0</v>
      </c>
      <c r="BL278" s="18" t="s">
        <v>218</v>
      </c>
      <c r="BM278" s="205" t="s">
        <v>11786</v>
      </c>
    </row>
    <row r="279" spans="1:65" s="2" customFormat="1" ht="29.25">
      <c r="A279" s="35"/>
      <c r="B279" s="36"/>
      <c r="C279" s="37"/>
      <c r="D279" s="214" t="s">
        <v>807</v>
      </c>
      <c r="E279" s="37"/>
      <c r="F279" s="256" t="s">
        <v>11726</v>
      </c>
      <c r="G279" s="37"/>
      <c r="H279" s="37"/>
      <c r="I279" s="257"/>
      <c r="J279" s="37"/>
      <c r="K279" s="37"/>
      <c r="L279" s="40"/>
      <c r="M279" s="258"/>
      <c r="N279" s="259"/>
      <c r="O279" s="72"/>
      <c r="P279" s="72"/>
      <c r="Q279" s="72"/>
      <c r="R279" s="72"/>
      <c r="S279" s="72"/>
      <c r="T279" s="73"/>
      <c r="U279" s="35"/>
      <c r="V279" s="35"/>
      <c r="W279" s="35"/>
      <c r="X279" s="35"/>
      <c r="Y279" s="35"/>
      <c r="Z279" s="35"/>
      <c r="AA279" s="35"/>
      <c r="AB279" s="35"/>
      <c r="AC279" s="35"/>
      <c r="AD279" s="35"/>
      <c r="AE279" s="35"/>
      <c r="AT279" s="18" t="s">
        <v>807</v>
      </c>
      <c r="AU279" s="18" t="s">
        <v>87</v>
      </c>
    </row>
    <row r="280" spans="1:65" s="2" customFormat="1" ht="16.5" customHeight="1">
      <c r="A280" s="35"/>
      <c r="B280" s="36"/>
      <c r="C280" s="193" t="s">
        <v>460</v>
      </c>
      <c r="D280" s="193" t="s">
        <v>214</v>
      </c>
      <c r="E280" s="194" t="s">
        <v>11787</v>
      </c>
      <c r="F280" s="195" t="s">
        <v>11788</v>
      </c>
      <c r="G280" s="196" t="s">
        <v>1</v>
      </c>
      <c r="H280" s="197">
        <v>1</v>
      </c>
      <c r="I280" s="198"/>
      <c r="J280" s="199">
        <f>ROUND(I280*H280,2)</f>
        <v>0</v>
      </c>
      <c r="K280" s="200"/>
      <c r="L280" s="40"/>
      <c r="M280" s="201" t="s">
        <v>1</v>
      </c>
      <c r="N280" s="202" t="s">
        <v>42</v>
      </c>
      <c r="O280" s="72"/>
      <c r="P280" s="203">
        <f>O280*H280</f>
        <v>0</v>
      </c>
      <c r="Q280" s="203">
        <v>0</v>
      </c>
      <c r="R280" s="203">
        <f>Q280*H280</f>
        <v>0</v>
      </c>
      <c r="S280" s="203">
        <v>0</v>
      </c>
      <c r="T280" s="204">
        <f>S280*H280</f>
        <v>0</v>
      </c>
      <c r="U280" s="35"/>
      <c r="V280" s="35"/>
      <c r="W280" s="35"/>
      <c r="X280" s="35"/>
      <c r="Y280" s="35"/>
      <c r="Z280" s="35"/>
      <c r="AA280" s="35"/>
      <c r="AB280" s="35"/>
      <c r="AC280" s="35"/>
      <c r="AD280" s="35"/>
      <c r="AE280" s="35"/>
      <c r="AR280" s="205" t="s">
        <v>218</v>
      </c>
      <c r="AT280" s="205" t="s">
        <v>214</v>
      </c>
      <c r="AU280" s="205" t="s">
        <v>87</v>
      </c>
      <c r="AY280" s="18" t="s">
        <v>209</v>
      </c>
      <c r="BE280" s="206">
        <f>IF(N280="základní",J280,0)</f>
        <v>0</v>
      </c>
      <c r="BF280" s="206">
        <f>IF(N280="snížená",J280,0)</f>
        <v>0</v>
      </c>
      <c r="BG280" s="206">
        <f>IF(N280="zákl. přenesená",J280,0)</f>
        <v>0</v>
      </c>
      <c r="BH280" s="206">
        <f>IF(N280="sníž. přenesená",J280,0)</f>
        <v>0</v>
      </c>
      <c r="BI280" s="206">
        <f>IF(N280="nulová",J280,0)</f>
        <v>0</v>
      </c>
      <c r="BJ280" s="18" t="s">
        <v>85</v>
      </c>
      <c r="BK280" s="206">
        <f>ROUND(I280*H280,2)</f>
        <v>0</v>
      </c>
      <c r="BL280" s="18" t="s">
        <v>218</v>
      </c>
      <c r="BM280" s="205" t="s">
        <v>11789</v>
      </c>
    </row>
    <row r="281" spans="1:65" s="2" customFormat="1" ht="29.25">
      <c r="A281" s="35"/>
      <c r="B281" s="36"/>
      <c r="C281" s="37"/>
      <c r="D281" s="214" t="s">
        <v>807</v>
      </c>
      <c r="E281" s="37"/>
      <c r="F281" s="256" t="s">
        <v>11726</v>
      </c>
      <c r="G281" s="37"/>
      <c r="H281" s="37"/>
      <c r="I281" s="257"/>
      <c r="J281" s="37"/>
      <c r="K281" s="37"/>
      <c r="L281" s="40"/>
      <c r="M281" s="258"/>
      <c r="N281" s="259"/>
      <c r="O281" s="72"/>
      <c r="P281" s="72"/>
      <c r="Q281" s="72"/>
      <c r="R281" s="72"/>
      <c r="S281" s="72"/>
      <c r="T281" s="73"/>
      <c r="U281" s="35"/>
      <c r="V281" s="35"/>
      <c r="W281" s="35"/>
      <c r="X281" s="35"/>
      <c r="Y281" s="35"/>
      <c r="Z281" s="35"/>
      <c r="AA281" s="35"/>
      <c r="AB281" s="35"/>
      <c r="AC281" s="35"/>
      <c r="AD281" s="35"/>
      <c r="AE281" s="35"/>
      <c r="AT281" s="18" t="s">
        <v>807</v>
      </c>
      <c r="AU281" s="18" t="s">
        <v>87</v>
      </c>
    </row>
    <row r="282" spans="1:65" s="2" customFormat="1" ht="16.5" customHeight="1">
      <c r="A282" s="35"/>
      <c r="B282" s="36"/>
      <c r="C282" s="193" t="s">
        <v>464</v>
      </c>
      <c r="D282" s="193" t="s">
        <v>214</v>
      </c>
      <c r="E282" s="194" t="s">
        <v>11790</v>
      </c>
      <c r="F282" s="195" t="s">
        <v>11791</v>
      </c>
      <c r="G282" s="196" t="s">
        <v>1</v>
      </c>
      <c r="H282" s="197">
        <v>10</v>
      </c>
      <c r="I282" s="198"/>
      <c r="J282" s="199">
        <f>ROUND(I282*H282,2)</f>
        <v>0</v>
      </c>
      <c r="K282" s="200"/>
      <c r="L282" s="40"/>
      <c r="M282" s="201" t="s">
        <v>1</v>
      </c>
      <c r="N282" s="202" t="s">
        <v>42</v>
      </c>
      <c r="O282" s="72"/>
      <c r="P282" s="203">
        <f>O282*H282</f>
        <v>0</v>
      </c>
      <c r="Q282" s="203">
        <v>0</v>
      </c>
      <c r="R282" s="203">
        <f>Q282*H282</f>
        <v>0</v>
      </c>
      <c r="S282" s="203">
        <v>0</v>
      </c>
      <c r="T282" s="204">
        <f>S282*H282</f>
        <v>0</v>
      </c>
      <c r="U282" s="35"/>
      <c r="V282" s="35"/>
      <c r="W282" s="35"/>
      <c r="X282" s="35"/>
      <c r="Y282" s="35"/>
      <c r="Z282" s="35"/>
      <c r="AA282" s="35"/>
      <c r="AB282" s="35"/>
      <c r="AC282" s="35"/>
      <c r="AD282" s="35"/>
      <c r="AE282" s="35"/>
      <c r="AR282" s="205" t="s">
        <v>218</v>
      </c>
      <c r="AT282" s="205" t="s">
        <v>214</v>
      </c>
      <c r="AU282" s="205" t="s">
        <v>87</v>
      </c>
      <c r="AY282" s="18" t="s">
        <v>209</v>
      </c>
      <c r="BE282" s="206">
        <f>IF(N282="základní",J282,0)</f>
        <v>0</v>
      </c>
      <c r="BF282" s="206">
        <f>IF(N282="snížená",J282,0)</f>
        <v>0</v>
      </c>
      <c r="BG282" s="206">
        <f>IF(N282="zákl. přenesená",J282,0)</f>
        <v>0</v>
      </c>
      <c r="BH282" s="206">
        <f>IF(N282="sníž. přenesená",J282,0)</f>
        <v>0</v>
      </c>
      <c r="BI282" s="206">
        <f>IF(N282="nulová",J282,0)</f>
        <v>0</v>
      </c>
      <c r="BJ282" s="18" t="s">
        <v>85</v>
      </c>
      <c r="BK282" s="206">
        <f>ROUND(I282*H282,2)</f>
        <v>0</v>
      </c>
      <c r="BL282" s="18" t="s">
        <v>218</v>
      </c>
      <c r="BM282" s="205" t="s">
        <v>11792</v>
      </c>
    </row>
    <row r="283" spans="1:65" s="2" customFormat="1" ht="29.25">
      <c r="A283" s="35"/>
      <c r="B283" s="36"/>
      <c r="C283" s="37"/>
      <c r="D283" s="214" t="s">
        <v>807</v>
      </c>
      <c r="E283" s="37"/>
      <c r="F283" s="256" t="s">
        <v>11726</v>
      </c>
      <c r="G283" s="37"/>
      <c r="H283" s="37"/>
      <c r="I283" s="257"/>
      <c r="J283" s="37"/>
      <c r="K283" s="37"/>
      <c r="L283" s="40"/>
      <c r="M283" s="258"/>
      <c r="N283" s="259"/>
      <c r="O283" s="72"/>
      <c r="P283" s="72"/>
      <c r="Q283" s="72"/>
      <c r="R283" s="72"/>
      <c r="S283" s="72"/>
      <c r="T283" s="73"/>
      <c r="U283" s="35"/>
      <c r="V283" s="35"/>
      <c r="W283" s="35"/>
      <c r="X283" s="35"/>
      <c r="Y283" s="35"/>
      <c r="Z283" s="35"/>
      <c r="AA283" s="35"/>
      <c r="AB283" s="35"/>
      <c r="AC283" s="35"/>
      <c r="AD283" s="35"/>
      <c r="AE283" s="35"/>
      <c r="AT283" s="18" t="s">
        <v>807</v>
      </c>
      <c r="AU283" s="18" t="s">
        <v>87</v>
      </c>
    </row>
    <row r="284" spans="1:65" s="2" customFormat="1" ht="16.5" customHeight="1">
      <c r="A284" s="35"/>
      <c r="B284" s="36"/>
      <c r="C284" s="193" t="s">
        <v>468</v>
      </c>
      <c r="D284" s="193" t="s">
        <v>214</v>
      </c>
      <c r="E284" s="194" t="s">
        <v>11793</v>
      </c>
      <c r="F284" s="195" t="s">
        <v>11794</v>
      </c>
      <c r="G284" s="196" t="s">
        <v>1</v>
      </c>
      <c r="H284" s="197">
        <v>2</v>
      </c>
      <c r="I284" s="198"/>
      <c r="J284" s="199">
        <f>ROUND(I284*H284,2)</f>
        <v>0</v>
      </c>
      <c r="K284" s="200"/>
      <c r="L284" s="40"/>
      <c r="M284" s="201" t="s">
        <v>1</v>
      </c>
      <c r="N284" s="202" t="s">
        <v>42</v>
      </c>
      <c r="O284" s="72"/>
      <c r="P284" s="203">
        <f>O284*H284</f>
        <v>0</v>
      </c>
      <c r="Q284" s="203">
        <v>0</v>
      </c>
      <c r="R284" s="203">
        <f>Q284*H284</f>
        <v>0</v>
      </c>
      <c r="S284" s="203">
        <v>0</v>
      </c>
      <c r="T284" s="204">
        <f>S284*H284</f>
        <v>0</v>
      </c>
      <c r="U284" s="35"/>
      <c r="V284" s="35"/>
      <c r="W284" s="35"/>
      <c r="X284" s="35"/>
      <c r="Y284" s="35"/>
      <c r="Z284" s="35"/>
      <c r="AA284" s="35"/>
      <c r="AB284" s="35"/>
      <c r="AC284" s="35"/>
      <c r="AD284" s="35"/>
      <c r="AE284" s="35"/>
      <c r="AR284" s="205" t="s">
        <v>218</v>
      </c>
      <c r="AT284" s="205" t="s">
        <v>214</v>
      </c>
      <c r="AU284" s="205" t="s">
        <v>87</v>
      </c>
      <c r="AY284" s="18" t="s">
        <v>209</v>
      </c>
      <c r="BE284" s="206">
        <f>IF(N284="základní",J284,0)</f>
        <v>0</v>
      </c>
      <c r="BF284" s="206">
        <f>IF(N284="snížená",J284,0)</f>
        <v>0</v>
      </c>
      <c r="BG284" s="206">
        <f>IF(N284="zákl. přenesená",J284,0)</f>
        <v>0</v>
      </c>
      <c r="BH284" s="206">
        <f>IF(N284="sníž. přenesená",J284,0)</f>
        <v>0</v>
      </c>
      <c r="BI284" s="206">
        <f>IF(N284="nulová",J284,0)</f>
        <v>0</v>
      </c>
      <c r="BJ284" s="18" t="s">
        <v>85</v>
      </c>
      <c r="BK284" s="206">
        <f>ROUND(I284*H284,2)</f>
        <v>0</v>
      </c>
      <c r="BL284" s="18" t="s">
        <v>218</v>
      </c>
      <c r="BM284" s="205" t="s">
        <v>11795</v>
      </c>
    </row>
    <row r="285" spans="1:65" s="2" customFormat="1" ht="29.25">
      <c r="A285" s="35"/>
      <c r="B285" s="36"/>
      <c r="C285" s="37"/>
      <c r="D285" s="214" t="s">
        <v>807</v>
      </c>
      <c r="E285" s="37"/>
      <c r="F285" s="256" t="s">
        <v>11726</v>
      </c>
      <c r="G285" s="37"/>
      <c r="H285" s="37"/>
      <c r="I285" s="257"/>
      <c r="J285" s="37"/>
      <c r="K285" s="37"/>
      <c r="L285" s="40"/>
      <c r="M285" s="258"/>
      <c r="N285" s="259"/>
      <c r="O285" s="72"/>
      <c r="P285" s="72"/>
      <c r="Q285" s="72"/>
      <c r="R285" s="72"/>
      <c r="S285" s="72"/>
      <c r="T285" s="73"/>
      <c r="U285" s="35"/>
      <c r="V285" s="35"/>
      <c r="W285" s="35"/>
      <c r="X285" s="35"/>
      <c r="Y285" s="35"/>
      <c r="Z285" s="35"/>
      <c r="AA285" s="35"/>
      <c r="AB285" s="35"/>
      <c r="AC285" s="35"/>
      <c r="AD285" s="35"/>
      <c r="AE285" s="35"/>
      <c r="AT285" s="18" t="s">
        <v>807</v>
      </c>
      <c r="AU285" s="18" t="s">
        <v>87</v>
      </c>
    </row>
    <row r="286" spans="1:65" s="2" customFormat="1" ht="16.5" customHeight="1">
      <c r="A286" s="35"/>
      <c r="B286" s="36"/>
      <c r="C286" s="193" t="s">
        <v>474</v>
      </c>
      <c r="D286" s="193" t="s">
        <v>214</v>
      </c>
      <c r="E286" s="194" t="s">
        <v>11796</v>
      </c>
      <c r="F286" s="195" t="s">
        <v>11755</v>
      </c>
      <c r="G286" s="196" t="s">
        <v>1</v>
      </c>
      <c r="H286" s="197">
        <v>13</v>
      </c>
      <c r="I286" s="198"/>
      <c r="J286" s="199">
        <f>ROUND(I286*H286,2)</f>
        <v>0</v>
      </c>
      <c r="K286" s="200"/>
      <c r="L286" s="40"/>
      <c r="M286" s="201" t="s">
        <v>1</v>
      </c>
      <c r="N286" s="202" t="s">
        <v>42</v>
      </c>
      <c r="O286" s="72"/>
      <c r="P286" s="203">
        <f>O286*H286</f>
        <v>0</v>
      </c>
      <c r="Q286" s="203">
        <v>0</v>
      </c>
      <c r="R286" s="203">
        <f>Q286*H286</f>
        <v>0</v>
      </c>
      <c r="S286" s="203">
        <v>0</v>
      </c>
      <c r="T286" s="204">
        <f>S286*H286</f>
        <v>0</v>
      </c>
      <c r="U286" s="35"/>
      <c r="V286" s="35"/>
      <c r="W286" s="35"/>
      <c r="X286" s="35"/>
      <c r="Y286" s="35"/>
      <c r="Z286" s="35"/>
      <c r="AA286" s="35"/>
      <c r="AB286" s="35"/>
      <c r="AC286" s="35"/>
      <c r="AD286" s="35"/>
      <c r="AE286" s="35"/>
      <c r="AR286" s="205" t="s">
        <v>218</v>
      </c>
      <c r="AT286" s="205" t="s">
        <v>214</v>
      </c>
      <c r="AU286" s="205" t="s">
        <v>87</v>
      </c>
      <c r="AY286" s="18" t="s">
        <v>209</v>
      </c>
      <c r="BE286" s="206">
        <f>IF(N286="základní",J286,0)</f>
        <v>0</v>
      </c>
      <c r="BF286" s="206">
        <f>IF(N286="snížená",J286,0)</f>
        <v>0</v>
      </c>
      <c r="BG286" s="206">
        <f>IF(N286="zákl. přenesená",J286,0)</f>
        <v>0</v>
      </c>
      <c r="BH286" s="206">
        <f>IF(N286="sníž. přenesená",J286,0)</f>
        <v>0</v>
      </c>
      <c r="BI286" s="206">
        <f>IF(N286="nulová",J286,0)</f>
        <v>0</v>
      </c>
      <c r="BJ286" s="18" t="s">
        <v>85</v>
      </c>
      <c r="BK286" s="206">
        <f>ROUND(I286*H286,2)</f>
        <v>0</v>
      </c>
      <c r="BL286" s="18" t="s">
        <v>218</v>
      </c>
      <c r="BM286" s="205" t="s">
        <v>11797</v>
      </c>
    </row>
    <row r="287" spans="1:65" s="2" customFormat="1" ht="29.25">
      <c r="A287" s="35"/>
      <c r="B287" s="36"/>
      <c r="C287" s="37"/>
      <c r="D287" s="214" t="s">
        <v>807</v>
      </c>
      <c r="E287" s="37"/>
      <c r="F287" s="256" t="s">
        <v>11798</v>
      </c>
      <c r="G287" s="37"/>
      <c r="H287" s="37"/>
      <c r="I287" s="257"/>
      <c r="J287" s="37"/>
      <c r="K287" s="37"/>
      <c r="L287" s="40"/>
      <c r="M287" s="258"/>
      <c r="N287" s="259"/>
      <c r="O287" s="72"/>
      <c r="P287" s="72"/>
      <c r="Q287" s="72"/>
      <c r="R287" s="72"/>
      <c r="S287" s="72"/>
      <c r="T287" s="73"/>
      <c r="U287" s="35"/>
      <c r="V287" s="35"/>
      <c r="W287" s="35"/>
      <c r="X287" s="35"/>
      <c r="Y287" s="35"/>
      <c r="Z287" s="35"/>
      <c r="AA287" s="35"/>
      <c r="AB287" s="35"/>
      <c r="AC287" s="35"/>
      <c r="AD287" s="35"/>
      <c r="AE287" s="35"/>
      <c r="AT287" s="18" t="s">
        <v>807</v>
      </c>
      <c r="AU287" s="18" t="s">
        <v>87</v>
      </c>
    </row>
    <row r="288" spans="1:65" s="2" customFormat="1" ht="16.5" customHeight="1">
      <c r="A288" s="35"/>
      <c r="B288" s="36"/>
      <c r="C288" s="193" t="s">
        <v>478</v>
      </c>
      <c r="D288" s="193" t="s">
        <v>214</v>
      </c>
      <c r="E288" s="194" t="s">
        <v>11799</v>
      </c>
      <c r="F288" s="195" t="s">
        <v>11761</v>
      </c>
      <c r="G288" s="196" t="s">
        <v>1</v>
      </c>
      <c r="H288" s="197">
        <v>1</v>
      </c>
      <c r="I288" s="198"/>
      <c r="J288" s="199">
        <f>ROUND(I288*H288,2)</f>
        <v>0</v>
      </c>
      <c r="K288" s="200"/>
      <c r="L288" s="40"/>
      <c r="M288" s="201" t="s">
        <v>1</v>
      </c>
      <c r="N288" s="202" t="s">
        <v>42</v>
      </c>
      <c r="O288" s="72"/>
      <c r="P288" s="203">
        <f>O288*H288</f>
        <v>0</v>
      </c>
      <c r="Q288" s="203">
        <v>0</v>
      </c>
      <c r="R288" s="203">
        <f>Q288*H288</f>
        <v>0</v>
      </c>
      <c r="S288" s="203">
        <v>0</v>
      </c>
      <c r="T288" s="204">
        <f>S288*H288</f>
        <v>0</v>
      </c>
      <c r="U288" s="35"/>
      <c r="V288" s="35"/>
      <c r="W288" s="35"/>
      <c r="X288" s="35"/>
      <c r="Y288" s="35"/>
      <c r="Z288" s="35"/>
      <c r="AA288" s="35"/>
      <c r="AB288" s="35"/>
      <c r="AC288" s="35"/>
      <c r="AD288" s="35"/>
      <c r="AE288" s="35"/>
      <c r="AR288" s="205" t="s">
        <v>218</v>
      </c>
      <c r="AT288" s="205" t="s">
        <v>214</v>
      </c>
      <c r="AU288" s="205" t="s">
        <v>87</v>
      </c>
      <c r="AY288" s="18" t="s">
        <v>209</v>
      </c>
      <c r="BE288" s="206">
        <f>IF(N288="základní",J288,0)</f>
        <v>0</v>
      </c>
      <c r="BF288" s="206">
        <f>IF(N288="snížená",J288,0)</f>
        <v>0</v>
      </c>
      <c r="BG288" s="206">
        <f>IF(N288="zákl. přenesená",J288,0)</f>
        <v>0</v>
      </c>
      <c r="BH288" s="206">
        <f>IF(N288="sníž. přenesená",J288,0)</f>
        <v>0</v>
      </c>
      <c r="BI288" s="206">
        <f>IF(N288="nulová",J288,0)</f>
        <v>0</v>
      </c>
      <c r="BJ288" s="18" t="s">
        <v>85</v>
      </c>
      <c r="BK288" s="206">
        <f>ROUND(I288*H288,2)</f>
        <v>0</v>
      </c>
      <c r="BL288" s="18" t="s">
        <v>218</v>
      </c>
      <c r="BM288" s="205" t="s">
        <v>11800</v>
      </c>
    </row>
    <row r="289" spans="1:65" s="2" customFormat="1" ht="29.25">
      <c r="A289" s="35"/>
      <c r="B289" s="36"/>
      <c r="C289" s="37"/>
      <c r="D289" s="214" t="s">
        <v>807</v>
      </c>
      <c r="E289" s="37"/>
      <c r="F289" s="256" t="s">
        <v>11798</v>
      </c>
      <c r="G289" s="37"/>
      <c r="H289" s="37"/>
      <c r="I289" s="257"/>
      <c r="J289" s="37"/>
      <c r="K289" s="37"/>
      <c r="L289" s="40"/>
      <c r="M289" s="258"/>
      <c r="N289" s="259"/>
      <c r="O289" s="72"/>
      <c r="P289" s="72"/>
      <c r="Q289" s="72"/>
      <c r="R289" s="72"/>
      <c r="S289" s="72"/>
      <c r="T289" s="73"/>
      <c r="U289" s="35"/>
      <c r="V289" s="35"/>
      <c r="W289" s="35"/>
      <c r="X289" s="35"/>
      <c r="Y289" s="35"/>
      <c r="Z289" s="35"/>
      <c r="AA289" s="35"/>
      <c r="AB289" s="35"/>
      <c r="AC289" s="35"/>
      <c r="AD289" s="35"/>
      <c r="AE289" s="35"/>
      <c r="AT289" s="18" t="s">
        <v>807</v>
      </c>
      <c r="AU289" s="18" t="s">
        <v>87</v>
      </c>
    </row>
    <row r="290" spans="1:65" s="2" customFormat="1" ht="16.5" customHeight="1">
      <c r="A290" s="35"/>
      <c r="B290" s="36"/>
      <c r="C290" s="193" t="s">
        <v>482</v>
      </c>
      <c r="D290" s="193" t="s">
        <v>214</v>
      </c>
      <c r="E290" s="194" t="s">
        <v>11801</v>
      </c>
      <c r="F290" s="195" t="s">
        <v>11802</v>
      </c>
      <c r="G290" s="196" t="s">
        <v>1</v>
      </c>
      <c r="H290" s="197">
        <v>4</v>
      </c>
      <c r="I290" s="198"/>
      <c r="J290" s="199">
        <f>ROUND(I290*H290,2)</f>
        <v>0</v>
      </c>
      <c r="K290" s="200"/>
      <c r="L290" s="40"/>
      <c r="M290" s="201" t="s">
        <v>1</v>
      </c>
      <c r="N290" s="202" t="s">
        <v>42</v>
      </c>
      <c r="O290" s="72"/>
      <c r="P290" s="203">
        <f>O290*H290</f>
        <v>0</v>
      </c>
      <c r="Q290" s="203">
        <v>0</v>
      </c>
      <c r="R290" s="203">
        <f>Q290*H290</f>
        <v>0</v>
      </c>
      <c r="S290" s="203">
        <v>0</v>
      </c>
      <c r="T290" s="204">
        <f>S290*H290</f>
        <v>0</v>
      </c>
      <c r="U290" s="35"/>
      <c r="V290" s="35"/>
      <c r="W290" s="35"/>
      <c r="X290" s="35"/>
      <c r="Y290" s="35"/>
      <c r="Z290" s="35"/>
      <c r="AA290" s="35"/>
      <c r="AB290" s="35"/>
      <c r="AC290" s="35"/>
      <c r="AD290" s="35"/>
      <c r="AE290" s="35"/>
      <c r="AR290" s="205" t="s">
        <v>218</v>
      </c>
      <c r="AT290" s="205" t="s">
        <v>214</v>
      </c>
      <c r="AU290" s="205" t="s">
        <v>87</v>
      </c>
      <c r="AY290" s="18" t="s">
        <v>209</v>
      </c>
      <c r="BE290" s="206">
        <f>IF(N290="základní",J290,0)</f>
        <v>0</v>
      </c>
      <c r="BF290" s="206">
        <f>IF(N290="snížená",J290,0)</f>
        <v>0</v>
      </c>
      <c r="BG290" s="206">
        <f>IF(N290="zákl. přenesená",J290,0)</f>
        <v>0</v>
      </c>
      <c r="BH290" s="206">
        <f>IF(N290="sníž. přenesená",J290,0)</f>
        <v>0</v>
      </c>
      <c r="BI290" s="206">
        <f>IF(N290="nulová",J290,0)</f>
        <v>0</v>
      </c>
      <c r="BJ290" s="18" t="s">
        <v>85</v>
      </c>
      <c r="BK290" s="206">
        <f>ROUND(I290*H290,2)</f>
        <v>0</v>
      </c>
      <c r="BL290" s="18" t="s">
        <v>218</v>
      </c>
      <c r="BM290" s="205" t="s">
        <v>11803</v>
      </c>
    </row>
    <row r="291" spans="1:65" s="2" customFormat="1" ht="19.5">
      <c r="A291" s="35"/>
      <c r="B291" s="36"/>
      <c r="C291" s="37"/>
      <c r="D291" s="214" t="s">
        <v>807</v>
      </c>
      <c r="E291" s="37"/>
      <c r="F291" s="256" t="s">
        <v>11804</v>
      </c>
      <c r="G291" s="37"/>
      <c r="H291" s="37"/>
      <c r="I291" s="257"/>
      <c r="J291" s="37"/>
      <c r="K291" s="37"/>
      <c r="L291" s="40"/>
      <c r="M291" s="258"/>
      <c r="N291" s="259"/>
      <c r="O291" s="72"/>
      <c r="P291" s="72"/>
      <c r="Q291" s="72"/>
      <c r="R291" s="72"/>
      <c r="S291" s="72"/>
      <c r="T291" s="73"/>
      <c r="U291" s="35"/>
      <c r="V291" s="35"/>
      <c r="W291" s="35"/>
      <c r="X291" s="35"/>
      <c r="Y291" s="35"/>
      <c r="Z291" s="35"/>
      <c r="AA291" s="35"/>
      <c r="AB291" s="35"/>
      <c r="AC291" s="35"/>
      <c r="AD291" s="35"/>
      <c r="AE291" s="35"/>
      <c r="AT291" s="18" t="s">
        <v>807</v>
      </c>
      <c r="AU291" s="18" t="s">
        <v>87</v>
      </c>
    </row>
    <row r="292" spans="1:65" s="2" customFormat="1" ht="16.5" customHeight="1">
      <c r="A292" s="35"/>
      <c r="B292" s="36"/>
      <c r="C292" s="193" t="s">
        <v>486</v>
      </c>
      <c r="D292" s="193" t="s">
        <v>214</v>
      </c>
      <c r="E292" s="194" t="s">
        <v>11805</v>
      </c>
      <c r="F292" s="195" t="s">
        <v>11806</v>
      </c>
      <c r="G292" s="196" t="s">
        <v>1</v>
      </c>
      <c r="H292" s="197">
        <v>1</v>
      </c>
      <c r="I292" s="198"/>
      <c r="J292" s="199">
        <f>ROUND(I292*H292,2)</f>
        <v>0</v>
      </c>
      <c r="K292" s="200"/>
      <c r="L292" s="40"/>
      <c r="M292" s="201" t="s">
        <v>1</v>
      </c>
      <c r="N292" s="202" t="s">
        <v>42</v>
      </c>
      <c r="O292" s="72"/>
      <c r="P292" s="203">
        <f>O292*H292</f>
        <v>0</v>
      </c>
      <c r="Q292" s="203">
        <v>0</v>
      </c>
      <c r="R292" s="203">
        <f>Q292*H292</f>
        <v>0</v>
      </c>
      <c r="S292" s="203">
        <v>0</v>
      </c>
      <c r="T292" s="204">
        <f>S292*H292</f>
        <v>0</v>
      </c>
      <c r="U292" s="35"/>
      <c r="V292" s="35"/>
      <c r="W292" s="35"/>
      <c r="X292" s="35"/>
      <c r="Y292" s="35"/>
      <c r="Z292" s="35"/>
      <c r="AA292" s="35"/>
      <c r="AB292" s="35"/>
      <c r="AC292" s="35"/>
      <c r="AD292" s="35"/>
      <c r="AE292" s="35"/>
      <c r="AR292" s="205" t="s">
        <v>218</v>
      </c>
      <c r="AT292" s="205" t="s">
        <v>214</v>
      </c>
      <c r="AU292" s="205" t="s">
        <v>87</v>
      </c>
      <c r="AY292" s="18" t="s">
        <v>209</v>
      </c>
      <c r="BE292" s="206">
        <f>IF(N292="základní",J292,0)</f>
        <v>0</v>
      </c>
      <c r="BF292" s="206">
        <f>IF(N292="snížená",J292,0)</f>
        <v>0</v>
      </c>
      <c r="BG292" s="206">
        <f>IF(N292="zákl. přenesená",J292,0)</f>
        <v>0</v>
      </c>
      <c r="BH292" s="206">
        <f>IF(N292="sníž. přenesená",J292,0)</f>
        <v>0</v>
      </c>
      <c r="BI292" s="206">
        <f>IF(N292="nulová",J292,0)</f>
        <v>0</v>
      </c>
      <c r="BJ292" s="18" t="s">
        <v>85</v>
      </c>
      <c r="BK292" s="206">
        <f>ROUND(I292*H292,2)</f>
        <v>0</v>
      </c>
      <c r="BL292" s="18" t="s">
        <v>218</v>
      </c>
      <c r="BM292" s="205" t="s">
        <v>11807</v>
      </c>
    </row>
    <row r="293" spans="1:65" s="2" customFormat="1" ht="19.5">
      <c r="A293" s="35"/>
      <c r="B293" s="36"/>
      <c r="C293" s="37"/>
      <c r="D293" s="214" t="s">
        <v>807</v>
      </c>
      <c r="E293" s="37"/>
      <c r="F293" s="256" t="s">
        <v>11804</v>
      </c>
      <c r="G293" s="37"/>
      <c r="H293" s="37"/>
      <c r="I293" s="257"/>
      <c r="J293" s="37"/>
      <c r="K293" s="37"/>
      <c r="L293" s="40"/>
      <c r="M293" s="258"/>
      <c r="N293" s="259"/>
      <c r="O293" s="72"/>
      <c r="P293" s="72"/>
      <c r="Q293" s="72"/>
      <c r="R293" s="72"/>
      <c r="S293" s="72"/>
      <c r="T293" s="73"/>
      <c r="U293" s="35"/>
      <c r="V293" s="35"/>
      <c r="W293" s="35"/>
      <c r="X293" s="35"/>
      <c r="Y293" s="35"/>
      <c r="Z293" s="35"/>
      <c r="AA293" s="35"/>
      <c r="AB293" s="35"/>
      <c r="AC293" s="35"/>
      <c r="AD293" s="35"/>
      <c r="AE293" s="35"/>
      <c r="AT293" s="18" t="s">
        <v>807</v>
      </c>
      <c r="AU293" s="18" t="s">
        <v>87</v>
      </c>
    </row>
    <row r="294" spans="1:65" s="2" customFormat="1" ht="16.5" customHeight="1">
      <c r="A294" s="35"/>
      <c r="B294" s="36"/>
      <c r="C294" s="193" t="s">
        <v>490</v>
      </c>
      <c r="D294" s="193" t="s">
        <v>214</v>
      </c>
      <c r="E294" s="194" t="s">
        <v>11808</v>
      </c>
      <c r="F294" s="195" t="s">
        <v>11809</v>
      </c>
      <c r="G294" s="196" t="s">
        <v>1</v>
      </c>
      <c r="H294" s="197">
        <v>4</v>
      </c>
      <c r="I294" s="198"/>
      <c r="J294" s="199">
        <f>ROUND(I294*H294,2)</f>
        <v>0</v>
      </c>
      <c r="K294" s="200"/>
      <c r="L294" s="40"/>
      <c r="M294" s="201" t="s">
        <v>1</v>
      </c>
      <c r="N294" s="202" t="s">
        <v>42</v>
      </c>
      <c r="O294" s="72"/>
      <c r="P294" s="203">
        <f>O294*H294</f>
        <v>0</v>
      </c>
      <c r="Q294" s="203">
        <v>0</v>
      </c>
      <c r="R294" s="203">
        <f>Q294*H294</f>
        <v>0</v>
      </c>
      <c r="S294" s="203">
        <v>0</v>
      </c>
      <c r="T294" s="204">
        <f>S294*H294</f>
        <v>0</v>
      </c>
      <c r="U294" s="35"/>
      <c r="V294" s="35"/>
      <c r="W294" s="35"/>
      <c r="X294" s="35"/>
      <c r="Y294" s="35"/>
      <c r="Z294" s="35"/>
      <c r="AA294" s="35"/>
      <c r="AB294" s="35"/>
      <c r="AC294" s="35"/>
      <c r="AD294" s="35"/>
      <c r="AE294" s="35"/>
      <c r="AR294" s="205" t="s">
        <v>218</v>
      </c>
      <c r="AT294" s="205" t="s">
        <v>214</v>
      </c>
      <c r="AU294" s="205" t="s">
        <v>87</v>
      </c>
      <c r="AY294" s="18" t="s">
        <v>209</v>
      </c>
      <c r="BE294" s="206">
        <f>IF(N294="základní",J294,0)</f>
        <v>0</v>
      </c>
      <c r="BF294" s="206">
        <f>IF(N294="snížená",J294,0)</f>
        <v>0</v>
      </c>
      <c r="BG294" s="206">
        <f>IF(N294="zákl. přenesená",J294,0)</f>
        <v>0</v>
      </c>
      <c r="BH294" s="206">
        <f>IF(N294="sníž. přenesená",J294,0)</f>
        <v>0</v>
      </c>
      <c r="BI294" s="206">
        <f>IF(N294="nulová",J294,0)</f>
        <v>0</v>
      </c>
      <c r="BJ294" s="18" t="s">
        <v>85</v>
      </c>
      <c r="BK294" s="206">
        <f>ROUND(I294*H294,2)</f>
        <v>0</v>
      </c>
      <c r="BL294" s="18" t="s">
        <v>218</v>
      </c>
      <c r="BM294" s="205" t="s">
        <v>11810</v>
      </c>
    </row>
    <row r="295" spans="1:65" s="2" customFormat="1" ht="19.5">
      <c r="A295" s="35"/>
      <c r="B295" s="36"/>
      <c r="C295" s="37"/>
      <c r="D295" s="214" t="s">
        <v>807</v>
      </c>
      <c r="E295" s="37"/>
      <c r="F295" s="256" t="s">
        <v>11804</v>
      </c>
      <c r="G295" s="37"/>
      <c r="H295" s="37"/>
      <c r="I295" s="257"/>
      <c r="J295" s="37"/>
      <c r="K295" s="37"/>
      <c r="L295" s="40"/>
      <c r="M295" s="258"/>
      <c r="N295" s="259"/>
      <c r="O295" s="72"/>
      <c r="P295" s="72"/>
      <c r="Q295" s="72"/>
      <c r="R295" s="72"/>
      <c r="S295" s="72"/>
      <c r="T295" s="73"/>
      <c r="U295" s="35"/>
      <c r="V295" s="35"/>
      <c r="W295" s="35"/>
      <c r="X295" s="35"/>
      <c r="Y295" s="35"/>
      <c r="Z295" s="35"/>
      <c r="AA295" s="35"/>
      <c r="AB295" s="35"/>
      <c r="AC295" s="35"/>
      <c r="AD295" s="35"/>
      <c r="AE295" s="35"/>
      <c r="AT295" s="18" t="s">
        <v>807</v>
      </c>
      <c r="AU295" s="18" t="s">
        <v>87</v>
      </c>
    </row>
    <row r="296" spans="1:65" s="2" customFormat="1" ht="16.5" customHeight="1">
      <c r="A296" s="35"/>
      <c r="B296" s="36"/>
      <c r="C296" s="193" t="s">
        <v>496</v>
      </c>
      <c r="D296" s="193" t="s">
        <v>214</v>
      </c>
      <c r="E296" s="194" t="s">
        <v>11811</v>
      </c>
      <c r="F296" s="195" t="s">
        <v>11812</v>
      </c>
      <c r="G296" s="196" t="s">
        <v>1</v>
      </c>
      <c r="H296" s="197">
        <v>1</v>
      </c>
      <c r="I296" s="198"/>
      <c r="J296" s="199">
        <f>ROUND(I296*H296,2)</f>
        <v>0</v>
      </c>
      <c r="K296" s="200"/>
      <c r="L296" s="40"/>
      <c r="M296" s="201" t="s">
        <v>1</v>
      </c>
      <c r="N296" s="202" t="s">
        <v>42</v>
      </c>
      <c r="O296" s="72"/>
      <c r="P296" s="203">
        <f>O296*H296</f>
        <v>0</v>
      </c>
      <c r="Q296" s="203">
        <v>0</v>
      </c>
      <c r="R296" s="203">
        <f>Q296*H296</f>
        <v>0</v>
      </c>
      <c r="S296" s="203">
        <v>0</v>
      </c>
      <c r="T296" s="204">
        <f>S296*H296</f>
        <v>0</v>
      </c>
      <c r="U296" s="35"/>
      <c r="V296" s="35"/>
      <c r="W296" s="35"/>
      <c r="X296" s="35"/>
      <c r="Y296" s="35"/>
      <c r="Z296" s="35"/>
      <c r="AA296" s="35"/>
      <c r="AB296" s="35"/>
      <c r="AC296" s="35"/>
      <c r="AD296" s="35"/>
      <c r="AE296" s="35"/>
      <c r="AR296" s="205" t="s">
        <v>218</v>
      </c>
      <c r="AT296" s="205" t="s">
        <v>214</v>
      </c>
      <c r="AU296" s="205" t="s">
        <v>87</v>
      </c>
      <c r="AY296" s="18" t="s">
        <v>209</v>
      </c>
      <c r="BE296" s="206">
        <f>IF(N296="základní",J296,0)</f>
        <v>0</v>
      </c>
      <c r="BF296" s="206">
        <f>IF(N296="snížená",J296,0)</f>
        <v>0</v>
      </c>
      <c r="BG296" s="206">
        <f>IF(N296="zákl. přenesená",J296,0)</f>
        <v>0</v>
      </c>
      <c r="BH296" s="206">
        <f>IF(N296="sníž. přenesená",J296,0)</f>
        <v>0</v>
      </c>
      <c r="BI296" s="206">
        <f>IF(N296="nulová",J296,0)</f>
        <v>0</v>
      </c>
      <c r="BJ296" s="18" t="s">
        <v>85</v>
      </c>
      <c r="BK296" s="206">
        <f>ROUND(I296*H296,2)</f>
        <v>0</v>
      </c>
      <c r="BL296" s="18" t="s">
        <v>218</v>
      </c>
      <c r="BM296" s="205" t="s">
        <v>11813</v>
      </c>
    </row>
    <row r="297" spans="1:65" s="2" customFormat="1" ht="19.5">
      <c r="A297" s="35"/>
      <c r="B297" s="36"/>
      <c r="C297" s="37"/>
      <c r="D297" s="214" t="s">
        <v>807</v>
      </c>
      <c r="E297" s="37"/>
      <c r="F297" s="256" t="s">
        <v>11804</v>
      </c>
      <c r="G297" s="37"/>
      <c r="H297" s="37"/>
      <c r="I297" s="257"/>
      <c r="J297" s="37"/>
      <c r="K297" s="37"/>
      <c r="L297" s="40"/>
      <c r="M297" s="258"/>
      <c r="N297" s="259"/>
      <c r="O297" s="72"/>
      <c r="P297" s="72"/>
      <c r="Q297" s="72"/>
      <c r="R297" s="72"/>
      <c r="S297" s="72"/>
      <c r="T297" s="73"/>
      <c r="U297" s="35"/>
      <c r="V297" s="35"/>
      <c r="W297" s="35"/>
      <c r="X297" s="35"/>
      <c r="Y297" s="35"/>
      <c r="Z297" s="35"/>
      <c r="AA297" s="35"/>
      <c r="AB297" s="35"/>
      <c r="AC297" s="35"/>
      <c r="AD297" s="35"/>
      <c r="AE297" s="35"/>
      <c r="AT297" s="18" t="s">
        <v>807</v>
      </c>
      <c r="AU297" s="18" t="s">
        <v>87</v>
      </c>
    </row>
    <row r="298" spans="1:65" s="2" customFormat="1" ht="16.5" customHeight="1">
      <c r="A298" s="35"/>
      <c r="B298" s="36"/>
      <c r="C298" s="193" t="s">
        <v>500</v>
      </c>
      <c r="D298" s="193" t="s">
        <v>214</v>
      </c>
      <c r="E298" s="194" t="s">
        <v>11814</v>
      </c>
      <c r="F298" s="195" t="s">
        <v>11815</v>
      </c>
      <c r="G298" s="196" t="s">
        <v>1</v>
      </c>
      <c r="H298" s="197">
        <v>80</v>
      </c>
      <c r="I298" s="198"/>
      <c r="J298" s="199">
        <f>ROUND(I298*H298,2)</f>
        <v>0</v>
      </c>
      <c r="K298" s="200"/>
      <c r="L298" s="40"/>
      <c r="M298" s="201" t="s">
        <v>1</v>
      </c>
      <c r="N298" s="202" t="s">
        <v>42</v>
      </c>
      <c r="O298" s="72"/>
      <c r="P298" s="203">
        <f>O298*H298</f>
        <v>0</v>
      </c>
      <c r="Q298" s="203">
        <v>0</v>
      </c>
      <c r="R298" s="203">
        <f>Q298*H298</f>
        <v>0</v>
      </c>
      <c r="S298" s="203">
        <v>0</v>
      </c>
      <c r="T298" s="204">
        <f>S298*H298</f>
        <v>0</v>
      </c>
      <c r="U298" s="35"/>
      <c r="V298" s="35"/>
      <c r="W298" s="35"/>
      <c r="X298" s="35"/>
      <c r="Y298" s="35"/>
      <c r="Z298" s="35"/>
      <c r="AA298" s="35"/>
      <c r="AB298" s="35"/>
      <c r="AC298" s="35"/>
      <c r="AD298" s="35"/>
      <c r="AE298" s="35"/>
      <c r="AR298" s="205" t="s">
        <v>218</v>
      </c>
      <c r="AT298" s="205" t="s">
        <v>214</v>
      </c>
      <c r="AU298" s="205" t="s">
        <v>87</v>
      </c>
      <c r="AY298" s="18" t="s">
        <v>209</v>
      </c>
      <c r="BE298" s="206">
        <f>IF(N298="základní",J298,0)</f>
        <v>0</v>
      </c>
      <c r="BF298" s="206">
        <f>IF(N298="snížená",J298,0)</f>
        <v>0</v>
      </c>
      <c r="BG298" s="206">
        <f>IF(N298="zákl. přenesená",J298,0)</f>
        <v>0</v>
      </c>
      <c r="BH298" s="206">
        <f>IF(N298="sníž. přenesená",J298,0)</f>
        <v>0</v>
      </c>
      <c r="BI298" s="206">
        <f>IF(N298="nulová",J298,0)</f>
        <v>0</v>
      </c>
      <c r="BJ298" s="18" t="s">
        <v>85</v>
      </c>
      <c r="BK298" s="206">
        <f>ROUND(I298*H298,2)</f>
        <v>0</v>
      </c>
      <c r="BL298" s="18" t="s">
        <v>218</v>
      </c>
      <c r="BM298" s="205" t="s">
        <v>11816</v>
      </c>
    </row>
    <row r="299" spans="1:65" s="2" customFormat="1" ht="29.25">
      <c r="A299" s="35"/>
      <c r="B299" s="36"/>
      <c r="C299" s="37"/>
      <c r="D299" s="214" t="s">
        <v>807</v>
      </c>
      <c r="E299" s="37"/>
      <c r="F299" s="256" t="s">
        <v>11817</v>
      </c>
      <c r="G299" s="37"/>
      <c r="H299" s="37"/>
      <c r="I299" s="257"/>
      <c r="J299" s="37"/>
      <c r="K299" s="37"/>
      <c r="L299" s="40"/>
      <c r="M299" s="258"/>
      <c r="N299" s="259"/>
      <c r="O299" s="72"/>
      <c r="P299" s="72"/>
      <c r="Q299" s="72"/>
      <c r="R299" s="72"/>
      <c r="S299" s="72"/>
      <c r="T299" s="73"/>
      <c r="U299" s="35"/>
      <c r="V299" s="35"/>
      <c r="W299" s="35"/>
      <c r="X299" s="35"/>
      <c r="Y299" s="35"/>
      <c r="Z299" s="35"/>
      <c r="AA299" s="35"/>
      <c r="AB299" s="35"/>
      <c r="AC299" s="35"/>
      <c r="AD299" s="35"/>
      <c r="AE299" s="35"/>
      <c r="AT299" s="18" t="s">
        <v>807</v>
      </c>
      <c r="AU299" s="18" t="s">
        <v>87</v>
      </c>
    </row>
    <row r="300" spans="1:65" s="2" customFormat="1" ht="16.5" customHeight="1">
      <c r="A300" s="35"/>
      <c r="B300" s="36"/>
      <c r="C300" s="193" t="s">
        <v>504</v>
      </c>
      <c r="D300" s="193" t="s">
        <v>214</v>
      </c>
      <c r="E300" s="194" t="s">
        <v>11818</v>
      </c>
      <c r="F300" s="195" t="s">
        <v>11819</v>
      </c>
      <c r="G300" s="196" t="s">
        <v>1</v>
      </c>
      <c r="H300" s="197">
        <v>47</v>
      </c>
      <c r="I300" s="198"/>
      <c r="J300" s="199">
        <f>ROUND(I300*H300,2)</f>
        <v>0</v>
      </c>
      <c r="K300" s="200"/>
      <c r="L300" s="40"/>
      <c r="M300" s="201" t="s">
        <v>1</v>
      </c>
      <c r="N300" s="202" t="s">
        <v>42</v>
      </c>
      <c r="O300" s="72"/>
      <c r="P300" s="203">
        <f>O300*H300</f>
        <v>0</v>
      </c>
      <c r="Q300" s="203">
        <v>0</v>
      </c>
      <c r="R300" s="203">
        <f>Q300*H300</f>
        <v>0</v>
      </c>
      <c r="S300" s="203">
        <v>0</v>
      </c>
      <c r="T300" s="204">
        <f>S300*H300</f>
        <v>0</v>
      </c>
      <c r="U300" s="35"/>
      <c r="V300" s="35"/>
      <c r="W300" s="35"/>
      <c r="X300" s="35"/>
      <c r="Y300" s="35"/>
      <c r="Z300" s="35"/>
      <c r="AA300" s="35"/>
      <c r="AB300" s="35"/>
      <c r="AC300" s="35"/>
      <c r="AD300" s="35"/>
      <c r="AE300" s="35"/>
      <c r="AR300" s="205" t="s">
        <v>218</v>
      </c>
      <c r="AT300" s="205" t="s">
        <v>214</v>
      </c>
      <c r="AU300" s="205" t="s">
        <v>87</v>
      </c>
      <c r="AY300" s="18" t="s">
        <v>209</v>
      </c>
      <c r="BE300" s="206">
        <f>IF(N300="základní",J300,0)</f>
        <v>0</v>
      </c>
      <c r="BF300" s="206">
        <f>IF(N300="snížená",J300,0)</f>
        <v>0</v>
      </c>
      <c r="BG300" s="206">
        <f>IF(N300="zákl. přenesená",J300,0)</f>
        <v>0</v>
      </c>
      <c r="BH300" s="206">
        <f>IF(N300="sníž. přenesená",J300,0)</f>
        <v>0</v>
      </c>
      <c r="BI300" s="206">
        <f>IF(N300="nulová",J300,0)</f>
        <v>0</v>
      </c>
      <c r="BJ300" s="18" t="s">
        <v>85</v>
      </c>
      <c r="BK300" s="206">
        <f>ROUND(I300*H300,2)</f>
        <v>0</v>
      </c>
      <c r="BL300" s="18" t="s">
        <v>218</v>
      </c>
      <c r="BM300" s="205" t="s">
        <v>11820</v>
      </c>
    </row>
    <row r="301" spans="1:65" s="2" customFormat="1" ht="29.25">
      <c r="A301" s="35"/>
      <c r="B301" s="36"/>
      <c r="C301" s="37"/>
      <c r="D301" s="214" t="s">
        <v>807</v>
      </c>
      <c r="E301" s="37"/>
      <c r="F301" s="256" t="s">
        <v>11817</v>
      </c>
      <c r="G301" s="37"/>
      <c r="H301" s="37"/>
      <c r="I301" s="257"/>
      <c r="J301" s="37"/>
      <c r="K301" s="37"/>
      <c r="L301" s="40"/>
      <c r="M301" s="258"/>
      <c r="N301" s="259"/>
      <c r="O301" s="72"/>
      <c r="P301" s="72"/>
      <c r="Q301" s="72"/>
      <c r="R301" s="72"/>
      <c r="S301" s="72"/>
      <c r="T301" s="73"/>
      <c r="U301" s="35"/>
      <c r="V301" s="35"/>
      <c r="W301" s="35"/>
      <c r="X301" s="35"/>
      <c r="Y301" s="35"/>
      <c r="Z301" s="35"/>
      <c r="AA301" s="35"/>
      <c r="AB301" s="35"/>
      <c r="AC301" s="35"/>
      <c r="AD301" s="35"/>
      <c r="AE301" s="35"/>
      <c r="AT301" s="18" t="s">
        <v>807</v>
      </c>
      <c r="AU301" s="18" t="s">
        <v>87</v>
      </c>
    </row>
    <row r="302" spans="1:65" s="2" customFormat="1" ht="16.5" customHeight="1">
      <c r="A302" s="35"/>
      <c r="B302" s="36"/>
      <c r="C302" s="193" t="s">
        <v>510</v>
      </c>
      <c r="D302" s="193" t="s">
        <v>214</v>
      </c>
      <c r="E302" s="194" t="s">
        <v>11821</v>
      </c>
      <c r="F302" s="195" t="s">
        <v>11822</v>
      </c>
      <c r="G302" s="196" t="s">
        <v>1</v>
      </c>
      <c r="H302" s="197">
        <v>12</v>
      </c>
      <c r="I302" s="198"/>
      <c r="J302" s="199">
        <f>ROUND(I302*H302,2)</f>
        <v>0</v>
      </c>
      <c r="K302" s="200"/>
      <c r="L302" s="40"/>
      <c r="M302" s="201" t="s">
        <v>1</v>
      </c>
      <c r="N302" s="202" t="s">
        <v>42</v>
      </c>
      <c r="O302" s="72"/>
      <c r="P302" s="203">
        <f>O302*H302</f>
        <v>0</v>
      </c>
      <c r="Q302" s="203">
        <v>0</v>
      </c>
      <c r="R302" s="203">
        <f>Q302*H302</f>
        <v>0</v>
      </c>
      <c r="S302" s="203">
        <v>0</v>
      </c>
      <c r="T302" s="204">
        <f>S302*H302</f>
        <v>0</v>
      </c>
      <c r="U302" s="35"/>
      <c r="V302" s="35"/>
      <c r="W302" s="35"/>
      <c r="X302" s="35"/>
      <c r="Y302" s="35"/>
      <c r="Z302" s="35"/>
      <c r="AA302" s="35"/>
      <c r="AB302" s="35"/>
      <c r="AC302" s="35"/>
      <c r="AD302" s="35"/>
      <c r="AE302" s="35"/>
      <c r="AR302" s="205" t="s">
        <v>218</v>
      </c>
      <c r="AT302" s="205" t="s">
        <v>214</v>
      </c>
      <c r="AU302" s="205" t="s">
        <v>87</v>
      </c>
      <c r="AY302" s="18" t="s">
        <v>209</v>
      </c>
      <c r="BE302" s="206">
        <f>IF(N302="základní",J302,0)</f>
        <v>0</v>
      </c>
      <c r="BF302" s="206">
        <f>IF(N302="snížená",J302,0)</f>
        <v>0</v>
      </c>
      <c r="BG302" s="206">
        <f>IF(N302="zákl. přenesená",J302,0)</f>
        <v>0</v>
      </c>
      <c r="BH302" s="206">
        <f>IF(N302="sníž. přenesená",J302,0)</f>
        <v>0</v>
      </c>
      <c r="BI302" s="206">
        <f>IF(N302="nulová",J302,0)</f>
        <v>0</v>
      </c>
      <c r="BJ302" s="18" t="s">
        <v>85</v>
      </c>
      <c r="BK302" s="206">
        <f>ROUND(I302*H302,2)</f>
        <v>0</v>
      </c>
      <c r="BL302" s="18" t="s">
        <v>218</v>
      </c>
      <c r="BM302" s="205" t="s">
        <v>11823</v>
      </c>
    </row>
    <row r="303" spans="1:65" s="2" customFormat="1" ht="29.25">
      <c r="A303" s="35"/>
      <c r="B303" s="36"/>
      <c r="C303" s="37"/>
      <c r="D303" s="214" t="s">
        <v>807</v>
      </c>
      <c r="E303" s="37"/>
      <c r="F303" s="256" t="s">
        <v>11817</v>
      </c>
      <c r="G303" s="37"/>
      <c r="H303" s="37"/>
      <c r="I303" s="257"/>
      <c r="J303" s="37"/>
      <c r="K303" s="37"/>
      <c r="L303" s="40"/>
      <c r="M303" s="258"/>
      <c r="N303" s="259"/>
      <c r="O303" s="72"/>
      <c r="P303" s="72"/>
      <c r="Q303" s="72"/>
      <c r="R303" s="72"/>
      <c r="S303" s="72"/>
      <c r="T303" s="73"/>
      <c r="U303" s="35"/>
      <c r="V303" s="35"/>
      <c r="W303" s="35"/>
      <c r="X303" s="35"/>
      <c r="Y303" s="35"/>
      <c r="Z303" s="35"/>
      <c r="AA303" s="35"/>
      <c r="AB303" s="35"/>
      <c r="AC303" s="35"/>
      <c r="AD303" s="35"/>
      <c r="AE303" s="35"/>
      <c r="AT303" s="18" t="s">
        <v>807</v>
      </c>
      <c r="AU303" s="18" t="s">
        <v>87</v>
      </c>
    </row>
    <row r="304" spans="1:65" s="2" customFormat="1" ht="16.5" customHeight="1">
      <c r="A304" s="35"/>
      <c r="B304" s="36"/>
      <c r="C304" s="193" t="s">
        <v>514</v>
      </c>
      <c r="D304" s="193" t="s">
        <v>214</v>
      </c>
      <c r="E304" s="194" t="s">
        <v>11824</v>
      </c>
      <c r="F304" s="195" t="s">
        <v>11825</v>
      </c>
      <c r="G304" s="196" t="s">
        <v>1</v>
      </c>
      <c r="H304" s="197">
        <v>1</v>
      </c>
      <c r="I304" s="198"/>
      <c r="J304" s="199">
        <f>ROUND(I304*H304,2)</f>
        <v>0</v>
      </c>
      <c r="K304" s="200"/>
      <c r="L304" s="40"/>
      <c r="M304" s="201" t="s">
        <v>1</v>
      </c>
      <c r="N304" s="202" t="s">
        <v>42</v>
      </c>
      <c r="O304" s="72"/>
      <c r="P304" s="203">
        <f>O304*H304</f>
        <v>0</v>
      </c>
      <c r="Q304" s="203">
        <v>0</v>
      </c>
      <c r="R304" s="203">
        <f>Q304*H304</f>
        <v>0</v>
      </c>
      <c r="S304" s="203">
        <v>0</v>
      </c>
      <c r="T304" s="204">
        <f>S304*H304</f>
        <v>0</v>
      </c>
      <c r="U304" s="35"/>
      <c r="V304" s="35"/>
      <c r="W304" s="35"/>
      <c r="X304" s="35"/>
      <c r="Y304" s="35"/>
      <c r="Z304" s="35"/>
      <c r="AA304" s="35"/>
      <c r="AB304" s="35"/>
      <c r="AC304" s="35"/>
      <c r="AD304" s="35"/>
      <c r="AE304" s="35"/>
      <c r="AR304" s="205" t="s">
        <v>218</v>
      </c>
      <c r="AT304" s="205" t="s">
        <v>214</v>
      </c>
      <c r="AU304" s="205" t="s">
        <v>87</v>
      </c>
      <c r="AY304" s="18" t="s">
        <v>209</v>
      </c>
      <c r="BE304" s="206">
        <f>IF(N304="základní",J304,0)</f>
        <v>0</v>
      </c>
      <c r="BF304" s="206">
        <f>IF(N304="snížená",J304,0)</f>
        <v>0</v>
      </c>
      <c r="BG304" s="206">
        <f>IF(N304="zákl. přenesená",J304,0)</f>
        <v>0</v>
      </c>
      <c r="BH304" s="206">
        <f>IF(N304="sníž. přenesená",J304,0)</f>
        <v>0</v>
      </c>
      <c r="BI304" s="206">
        <f>IF(N304="nulová",J304,0)</f>
        <v>0</v>
      </c>
      <c r="BJ304" s="18" t="s">
        <v>85</v>
      </c>
      <c r="BK304" s="206">
        <f>ROUND(I304*H304,2)</f>
        <v>0</v>
      </c>
      <c r="BL304" s="18" t="s">
        <v>218</v>
      </c>
      <c r="BM304" s="205" t="s">
        <v>11826</v>
      </c>
    </row>
    <row r="305" spans="1:65" s="2" customFormat="1" ht="39">
      <c r="A305" s="35"/>
      <c r="B305" s="36"/>
      <c r="C305" s="37"/>
      <c r="D305" s="214" t="s">
        <v>807</v>
      </c>
      <c r="E305" s="37"/>
      <c r="F305" s="256" t="s">
        <v>11827</v>
      </c>
      <c r="G305" s="37"/>
      <c r="H305" s="37"/>
      <c r="I305" s="257"/>
      <c r="J305" s="37"/>
      <c r="K305" s="37"/>
      <c r="L305" s="40"/>
      <c r="M305" s="258"/>
      <c r="N305" s="259"/>
      <c r="O305" s="72"/>
      <c r="P305" s="72"/>
      <c r="Q305" s="72"/>
      <c r="R305" s="72"/>
      <c r="S305" s="72"/>
      <c r="T305" s="73"/>
      <c r="U305" s="35"/>
      <c r="V305" s="35"/>
      <c r="W305" s="35"/>
      <c r="X305" s="35"/>
      <c r="Y305" s="35"/>
      <c r="Z305" s="35"/>
      <c r="AA305" s="35"/>
      <c r="AB305" s="35"/>
      <c r="AC305" s="35"/>
      <c r="AD305" s="35"/>
      <c r="AE305" s="35"/>
      <c r="AT305" s="18" t="s">
        <v>807</v>
      </c>
      <c r="AU305" s="18" t="s">
        <v>87</v>
      </c>
    </row>
    <row r="306" spans="1:65" s="2" customFormat="1" ht="16.5" customHeight="1">
      <c r="A306" s="35"/>
      <c r="B306" s="36"/>
      <c r="C306" s="193" t="s">
        <v>518</v>
      </c>
      <c r="D306" s="193" t="s">
        <v>214</v>
      </c>
      <c r="E306" s="194" t="s">
        <v>11828</v>
      </c>
      <c r="F306" s="195" t="s">
        <v>11829</v>
      </c>
      <c r="G306" s="196" t="s">
        <v>1</v>
      </c>
      <c r="H306" s="197">
        <v>1</v>
      </c>
      <c r="I306" s="198"/>
      <c r="J306" s="199">
        <f>ROUND(I306*H306,2)</f>
        <v>0</v>
      </c>
      <c r="K306" s="200"/>
      <c r="L306" s="40"/>
      <c r="M306" s="201" t="s">
        <v>1</v>
      </c>
      <c r="N306" s="202" t="s">
        <v>42</v>
      </c>
      <c r="O306" s="72"/>
      <c r="P306" s="203">
        <f>O306*H306</f>
        <v>0</v>
      </c>
      <c r="Q306" s="203">
        <v>0</v>
      </c>
      <c r="R306" s="203">
        <f>Q306*H306</f>
        <v>0</v>
      </c>
      <c r="S306" s="203">
        <v>0</v>
      </c>
      <c r="T306" s="204">
        <f>S306*H306</f>
        <v>0</v>
      </c>
      <c r="U306" s="35"/>
      <c r="V306" s="35"/>
      <c r="W306" s="35"/>
      <c r="X306" s="35"/>
      <c r="Y306" s="35"/>
      <c r="Z306" s="35"/>
      <c r="AA306" s="35"/>
      <c r="AB306" s="35"/>
      <c r="AC306" s="35"/>
      <c r="AD306" s="35"/>
      <c r="AE306" s="35"/>
      <c r="AR306" s="205" t="s">
        <v>218</v>
      </c>
      <c r="AT306" s="205" t="s">
        <v>214</v>
      </c>
      <c r="AU306" s="205" t="s">
        <v>87</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11830</v>
      </c>
    </row>
    <row r="307" spans="1:65" s="2" customFormat="1" ht="39">
      <c r="A307" s="35"/>
      <c r="B307" s="36"/>
      <c r="C307" s="37"/>
      <c r="D307" s="214" t="s">
        <v>807</v>
      </c>
      <c r="E307" s="37"/>
      <c r="F307" s="256" t="s">
        <v>11827</v>
      </c>
      <c r="G307" s="37"/>
      <c r="H307" s="37"/>
      <c r="I307" s="257"/>
      <c r="J307" s="37"/>
      <c r="K307" s="37"/>
      <c r="L307" s="40"/>
      <c r="M307" s="258"/>
      <c r="N307" s="259"/>
      <c r="O307" s="72"/>
      <c r="P307" s="72"/>
      <c r="Q307" s="72"/>
      <c r="R307" s="72"/>
      <c r="S307" s="72"/>
      <c r="T307" s="73"/>
      <c r="U307" s="35"/>
      <c r="V307" s="35"/>
      <c r="W307" s="35"/>
      <c r="X307" s="35"/>
      <c r="Y307" s="35"/>
      <c r="Z307" s="35"/>
      <c r="AA307" s="35"/>
      <c r="AB307" s="35"/>
      <c r="AC307" s="35"/>
      <c r="AD307" s="35"/>
      <c r="AE307" s="35"/>
      <c r="AT307" s="18" t="s">
        <v>807</v>
      </c>
      <c r="AU307" s="18" t="s">
        <v>87</v>
      </c>
    </row>
    <row r="308" spans="1:65" s="2" customFormat="1" ht="16.5" customHeight="1">
      <c r="A308" s="35"/>
      <c r="B308" s="36"/>
      <c r="C308" s="193" t="s">
        <v>524</v>
      </c>
      <c r="D308" s="193" t="s">
        <v>214</v>
      </c>
      <c r="E308" s="194" t="s">
        <v>11831</v>
      </c>
      <c r="F308" s="195" t="s">
        <v>11832</v>
      </c>
      <c r="G308" s="196" t="s">
        <v>1</v>
      </c>
      <c r="H308" s="197">
        <v>2</v>
      </c>
      <c r="I308" s="198"/>
      <c r="J308" s="199">
        <f>ROUND(I308*H308,2)</f>
        <v>0</v>
      </c>
      <c r="K308" s="200"/>
      <c r="L308" s="40"/>
      <c r="M308" s="201" t="s">
        <v>1</v>
      </c>
      <c r="N308" s="202" t="s">
        <v>42</v>
      </c>
      <c r="O308" s="72"/>
      <c r="P308" s="203">
        <f>O308*H308</f>
        <v>0</v>
      </c>
      <c r="Q308" s="203">
        <v>0</v>
      </c>
      <c r="R308" s="203">
        <f>Q308*H308</f>
        <v>0</v>
      </c>
      <c r="S308" s="203">
        <v>0</v>
      </c>
      <c r="T308" s="204">
        <f>S308*H308</f>
        <v>0</v>
      </c>
      <c r="U308" s="35"/>
      <c r="V308" s="35"/>
      <c r="W308" s="35"/>
      <c r="X308" s="35"/>
      <c r="Y308" s="35"/>
      <c r="Z308" s="35"/>
      <c r="AA308" s="35"/>
      <c r="AB308" s="35"/>
      <c r="AC308" s="35"/>
      <c r="AD308" s="35"/>
      <c r="AE308" s="35"/>
      <c r="AR308" s="205" t="s">
        <v>218</v>
      </c>
      <c r="AT308" s="205" t="s">
        <v>214</v>
      </c>
      <c r="AU308" s="205" t="s">
        <v>87</v>
      </c>
      <c r="AY308" s="18" t="s">
        <v>209</v>
      </c>
      <c r="BE308" s="206">
        <f>IF(N308="základní",J308,0)</f>
        <v>0</v>
      </c>
      <c r="BF308" s="206">
        <f>IF(N308="snížená",J308,0)</f>
        <v>0</v>
      </c>
      <c r="BG308" s="206">
        <f>IF(N308="zákl. přenesená",J308,0)</f>
        <v>0</v>
      </c>
      <c r="BH308" s="206">
        <f>IF(N308="sníž. přenesená",J308,0)</f>
        <v>0</v>
      </c>
      <c r="BI308" s="206">
        <f>IF(N308="nulová",J308,0)</f>
        <v>0</v>
      </c>
      <c r="BJ308" s="18" t="s">
        <v>85</v>
      </c>
      <c r="BK308" s="206">
        <f>ROUND(I308*H308,2)</f>
        <v>0</v>
      </c>
      <c r="BL308" s="18" t="s">
        <v>218</v>
      </c>
      <c r="BM308" s="205" t="s">
        <v>11833</v>
      </c>
    </row>
    <row r="309" spans="1:65" s="2" customFormat="1" ht="39">
      <c r="A309" s="35"/>
      <c r="B309" s="36"/>
      <c r="C309" s="37"/>
      <c r="D309" s="214" t="s">
        <v>807</v>
      </c>
      <c r="E309" s="37"/>
      <c r="F309" s="256" t="s">
        <v>11827</v>
      </c>
      <c r="G309" s="37"/>
      <c r="H309" s="37"/>
      <c r="I309" s="257"/>
      <c r="J309" s="37"/>
      <c r="K309" s="37"/>
      <c r="L309" s="40"/>
      <c r="M309" s="258"/>
      <c r="N309" s="259"/>
      <c r="O309" s="72"/>
      <c r="P309" s="72"/>
      <c r="Q309" s="72"/>
      <c r="R309" s="72"/>
      <c r="S309" s="72"/>
      <c r="T309" s="73"/>
      <c r="U309" s="35"/>
      <c r="V309" s="35"/>
      <c r="W309" s="35"/>
      <c r="X309" s="35"/>
      <c r="Y309" s="35"/>
      <c r="Z309" s="35"/>
      <c r="AA309" s="35"/>
      <c r="AB309" s="35"/>
      <c r="AC309" s="35"/>
      <c r="AD309" s="35"/>
      <c r="AE309" s="35"/>
      <c r="AT309" s="18" t="s">
        <v>807</v>
      </c>
      <c r="AU309" s="18" t="s">
        <v>87</v>
      </c>
    </row>
    <row r="310" spans="1:65" s="2" customFormat="1" ht="16.5" customHeight="1">
      <c r="A310" s="35"/>
      <c r="B310" s="36"/>
      <c r="C310" s="193" t="s">
        <v>530</v>
      </c>
      <c r="D310" s="193" t="s">
        <v>214</v>
      </c>
      <c r="E310" s="194" t="s">
        <v>11834</v>
      </c>
      <c r="F310" s="195" t="s">
        <v>11835</v>
      </c>
      <c r="G310" s="196" t="s">
        <v>1</v>
      </c>
      <c r="H310" s="197">
        <v>1</v>
      </c>
      <c r="I310" s="198"/>
      <c r="J310" s="199">
        <f>ROUND(I310*H310,2)</f>
        <v>0</v>
      </c>
      <c r="K310" s="200"/>
      <c r="L310" s="40"/>
      <c r="M310" s="201" t="s">
        <v>1</v>
      </c>
      <c r="N310" s="202" t="s">
        <v>42</v>
      </c>
      <c r="O310" s="72"/>
      <c r="P310" s="203">
        <f>O310*H310</f>
        <v>0</v>
      </c>
      <c r="Q310" s="203">
        <v>0</v>
      </c>
      <c r="R310" s="203">
        <f>Q310*H310</f>
        <v>0</v>
      </c>
      <c r="S310" s="203">
        <v>0</v>
      </c>
      <c r="T310" s="204">
        <f>S310*H310</f>
        <v>0</v>
      </c>
      <c r="U310" s="35"/>
      <c r="V310" s="35"/>
      <c r="W310" s="35"/>
      <c r="X310" s="35"/>
      <c r="Y310" s="35"/>
      <c r="Z310" s="35"/>
      <c r="AA310" s="35"/>
      <c r="AB310" s="35"/>
      <c r="AC310" s="35"/>
      <c r="AD310" s="35"/>
      <c r="AE310" s="35"/>
      <c r="AR310" s="205" t="s">
        <v>218</v>
      </c>
      <c r="AT310" s="205" t="s">
        <v>214</v>
      </c>
      <c r="AU310" s="205" t="s">
        <v>87</v>
      </c>
      <c r="AY310" s="18" t="s">
        <v>209</v>
      </c>
      <c r="BE310" s="206">
        <f>IF(N310="základní",J310,0)</f>
        <v>0</v>
      </c>
      <c r="BF310" s="206">
        <f>IF(N310="snížená",J310,0)</f>
        <v>0</v>
      </c>
      <c r="BG310" s="206">
        <f>IF(N310="zákl. přenesená",J310,0)</f>
        <v>0</v>
      </c>
      <c r="BH310" s="206">
        <f>IF(N310="sníž. přenesená",J310,0)</f>
        <v>0</v>
      </c>
      <c r="BI310" s="206">
        <f>IF(N310="nulová",J310,0)</f>
        <v>0</v>
      </c>
      <c r="BJ310" s="18" t="s">
        <v>85</v>
      </c>
      <c r="BK310" s="206">
        <f>ROUND(I310*H310,2)</f>
        <v>0</v>
      </c>
      <c r="BL310" s="18" t="s">
        <v>218</v>
      </c>
      <c r="BM310" s="205" t="s">
        <v>11836</v>
      </c>
    </row>
    <row r="311" spans="1:65" s="2" customFormat="1" ht="39">
      <c r="A311" s="35"/>
      <c r="B311" s="36"/>
      <c r="C311" s="37"/>
      <c r="D311" s="214" t="s">
        <v>807</v>
      </c>
      <c r="E311" s="37"/>
      <c r="F311" s="256" t="s">
        <v>11827</v>
      </c>
      <c r="G311" s="37"/>
      <c r="H311" s="37"/>
      <c r="I311" s="257"/>
      <c r="J311" s="37"/>
      <c r="K311" s="37"/>
      <c r="L311" s="40"/>
      <c r="M311" s="258"/>
      <c r="N311" s="259"/>
      <c r="O311" s="72"/>
      <c r="P311" s="72"/>
      <c r="Q311" s="72"/>
      <c r="R311" s="72"/>
      <c r="S311" s="72"/>
      <c r="T311" s="73"/>
      <c r="U311" s="35"/>
      <c r="V311" s="35"/>
      <c r="W311" s="35"/>
      <c r="X311" s="35"/>
      <c r="Y311" s="35"/>
      <c r="Z311" s="35"/>
      <c r="AA311" s="35"/>
      <c r="AB311" s="35"/>
      <c r="AC311" s="35"/>
      <c r="AD311" s="35"/>
      <c r="AE311" s="35"/>
      <c r="AT311" s="18" t="s">
        <v>807</v>
      </c>
      <c r="AU311" s="18" t="s">
        <v>87</v>
      </c>
    </row>
    <row r="312" spans="1:65" s="2" customFormat="1" ht="16.5" customHeight="1">
      <c r="A312" s="35"/>
      <c r="B312" s="36"/>
      <c r="C312" s="193" t="s">
        <v>536</v>
      </c>
      <c r="D312" s="193" t="s">
        <v>214</v>
      </c>
      <c r="E312" s="194" t="s">
        <v>11837</v>
      </c>
      <c r="F312" s="195" t="s">
        <v>11838</v>
      </c>
      <c r="G312" s="196" t="s">
        <v>1</v>
      </c>
      <c r="H312" s="197">
        <v>1</v>
      </c>
      <c r="I312" s="198"/>
      <c r="J312" s="199">
        <f>ROUND(I312*H312,2)</f>
        <v>0</v>
      </c>
      <c r="K312" s="200"/>
      <c r="L312" s="40"/>
      <c r="M312" s="201" t="s">
        <v>1</v>
      </c>
      <c r="N312" s="202" t="s">
        <v>42</v>
      </c>
      <c r="O312" s="72"/>
      <c r="P312" s="203">
        <f>O312*H312</f>
        <v>0</v>
      </c>
      <c r="Q312" s="203">
        <v>0</v>
      </c>
      <c r="R312" s="203">
        <f>Q312*H312</f>
        <v>0</v>
      </c>
      <c r="S312" s="203">
        <v>0</v>
      </c>
      <c r="T312" s="204">
        <f>S312*H312</f>
        <v>0</v>
      </c>
      <c r="U312" s="35"/>
      <c r="V312" s="35"/>
      <c r="W312" s="35"/>
      <c r="X312" s="35"/>
      <c r="Y312" s="35"/>
      <c r="Z312" s="35"/>
      <c r="AA312" s="35"/>
      <c r="AB312" s="35"/>
      <c r="AC312" s="35"/>
      <c r="AD312" s="35"/>
      <c r="AE312" s="35"/>
      <c r="AR312" s="205" t="s">
        <v>218</v>
      </c>
      <c r="AT312" s="205" t="s">
        <v>214</v>
      </c>
      <c r="AU312" s="205" t="s">
        <v>87</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11839</v>
      </c>
    </row>
    <row r="313" spans="1:65" s="2" customFormat="1" ht="39">
      <c r="A313" s="35"/>
      <c r="B313" s="36"/>
      <c r="C313" s="37"/>
      <c r="D313" s="214" t="s">
        <v>807</v>
      </c>
      <c r="E313" s="37"/>
      <c r="F313" s="256" t="s">
        <v>11827</v>
      </c>
      <c r="G313" s="37"/>
      <c r="H313" s="37"/>
      <c r="I313" s="257"/>
      <c r="J313" s="37"/>
      <c r="K313" s="37"/>
      <c r="L313" s="40"/>
      <c r="M313" s="258"/>
      <c r="N313" s="259"/>
      <c r="O313" s="72"/>
      <c r="P313" s="72"/>
      <c r="Q313" s="72"/>
      <c r="R313" s="72"/>
      <c r="S313" s="72"/>
      <c r="T313" s="73"/>
      <c r="U313" s="35"/>
      <c r="V313" s="35"/>
      <c r="W313" s="35"/>
      <c r="X313" s="35"/>
      <c r="Y313" s="35"/>
      <c r="Z313" s="35"/>
      <c r="AA313" s="35"/>
      <c r="AB313" s="35"/>
      <c r="AC313" s="35"/>
      <c r="AD313" s="35"/>
      <c r="AE313" s="35"/>
      <c r="AT313" s="18" t="s">
        <v>807</v>
      </c>
      <c r="AU313" s="18" t="s">
        <v>87</v>
      </c>
    </row>
    <row r="314" spans="1:65" s="12" customFormat="1" ht="25.9" customHeight="1">
      <c r="B314" s="177"/>
      <c r="C314" s="178"/>
      <c r="D314" s="179" t="s">
        <v>76</v>
      </c>
      <c r="E314" s="180" t="s">
        <v>9459</v>
      </c>
      <c r="F314" s="180" t="s">
        <v>11840</v>
      </c>
      <c r="G314" s="178"/>
      <c r="H314" s="178"/>
      <c r="I314" s="181"/>
      <c r="J314" s="182">
        <f>BK314</f>
        <v>0</v>
      </c>
      <c r="K314" s="178"/>
      <c r="L314" s="183"/>
      <c r="M314" s="184"/>
      <c r="N314" s="185"/>
      <c r="O314" s="185"/>
      <c r="P314" s="186">
        <f>P315+SUM(P316:P326)+P329+P331+P333+P341+P346+P351+P356+P361+P366+P371+P377+P382</f>
        <v>0</v>
      </c>
      <c r="Q314" s="185"/>
      <c r="R314" s="186">
        <f>R315+SUM(R316:R326)+R329+R331+R333+R341+R346+R351+R356+R361+R366+R371+R377+R382</f>
        <v>0</v>
      </c>
      <c r="S314" s="185"/>
      <c r="T314" s="187">
        <f>T315+SUM(T316:T326)+T329+T331+T333+T341+T346+T351+T356+T361+T366+T371+T377+T382</f>
        <v>0</v>
      </c>
      <c r="AR314" s="188" t="s">
        <v>85</v>
      </c>
      <c r="AT314" s="189" t="s">
        <v>76</v>
      </c>
      <c r="AU314" s="189" t="s">
        <v>77</v>
      </c>
      <c r="AY314" s="188" t="s">
        <v>209</v>
      </c>
      <c r="BK314" s="190">
        <f>BK315+SUM(BK316:BK326)+BK329+BK331+BK333+BK341+BK346+BK351+BK356+BK361+BK366+BK371+BK377+BK382</f>
        <v>0</v>
      </c>
    </row>
    <row r="315" spans="1:65" s="2" customFormat="1" ht="16.5" customHeight="1">
      <c r="A315" s="35"/>
      <c r="B315" s="36"/>
      <c r="C315" s="193" t="s">
        <v>922</v>
      </c>
      <c r="D315" s="193" t="s">
        <v>214</v>
      </c>
      <c r="E315" s="194" t="s">
        <v>11841</v>
      </c>
      <c r="F315" s="195" t="s">
        <v>11842</v>
      </c>
      <c r="G315" s="196" t="s">
        <v>2761</v>
      </c>
      <c r="H315" s="197">
        <v>459</v>
      </c>
      <c r="I315" s="198"/>
      <c r="J315" s="199">
        <f t="shared" ref="J315:J325" si="0">ROUND(I315*H315,2)</f>
        <v>0</v>
      </c>
      <c r="K315" s="200"/>
      <c r="L315" s="40"/>
      <c r="M315" s="201" t="s">
        <v>1</v>
      </c>
      <c r="N315" s="202" t="s">
        <v>42</v>
      </c>
      <c r="O315" s="72"/>
      <c r="P315" s="203">
        <f t="shared" ref="P315:P325" si="1">O315*H315</f>
        <v>0</v>
      </c>
      <c r="Q315" s="203">
        <v>0</v>
      </c>
      <c r="R315" s="203">
        <f t="shared" ref="R315:R325" si="2">Q315*H315</f>
        <v>0</v>
      </c>
      <c r="S315" s="203">
        <v>0</v>
      </c>
      <c r="T315" s="204">
        <f t="shared" ref="T315:T325" si="3">S315*H315</f>
        <v>0</v>
      </c>
      <c r="U315" s="35"/>
      <c r="V315" s="35"/>
      <c r="W315" s="35"/>
      <c r="X315" s="35"/>
      <c r="Y315" s="35"/>
      <c r="Z315" s="35"/>
      <c r="AA315" s="35"/>
      <c r="AB315" s="35"/>
      <c r="AC315" s="35"/>
      <c r="AD315" s="35"/>
      <c r="AE315" s="35"/>
      <c r="AR315" s="205" t="s">
        <v>218</v>
      </c>
      <c r="AT315" s="205" t="s">
        <v>214</v>
      </c>
      <c r="AU315" s="205" t="s">
        <v>85</v>
      </c>
      <c r="AY315" s="18" t="s">
        <v>209</v>
      </c>
      <c r="BE315" s="206">
        <f t="shared" ref="BE315:BE325" si="4">IF(N315="základní",J315,0)</f>
        <v>0</v>
      </c>
      <c r="BF315" s="206">
        <f t="shared" ref="BF315:BF325" si="5">IF(N315="snížená",J315,0)</f>
        <v>0</v>
      </c>
      <c r="BG315" s="206">
        <f t="shared" ref="BG315:BG325" si="6">IF(N315="zákl. přenesená",J315,0)</f>
        <v>0</v>
      </c>
      <c r="BH315" s="206">
        <f t="shared" ref="BH315:BH325" si="7">IF(N315="sníž. přenesená",J315,0)</f>
        <v>0</v>
      </c>
      <c r="BI315" s="206">
        <f t="shared" ref="BI315:BI325" si="8">IF(N315="nulová",J315,0)</f>
        <v>0</v>
      </c>
      <c r="BJ315" s="18" t="s">
        <v>85</v>
      </c>
      <c r="BK315" s="206">
        <f t="shared" ref="BK315:BK325" si="9">ROUND(I315*H315,2)</f>
        <v>0</v>
      </c>
      <c r="BL315" s="18" t="s">
        <v>218</v>
      </c>
      <c r="BM315" s="205" t="s">
        <v>11843</v>
      </c>
    </row>
    <row r="316" spans="1:65" s="2" customFormat="1" ht="16.5" customHeight="1">
      <c r="A316" s="35"/>
      <c r="B316" s="36"/>
      <c r="C316" s="193" t="s">
        <v>928</v>
      </c>
      <c r="D316" s="193" t="s">
        <v>214</v>
      </c>
      <c r="E316" s="194" t="s">
        <v>11844</v>
      </c>
      <c r="F316" s="195" t="s">
        <v>11845</v>
      </c>
      <c r="G316" s="196" t="s">
        <v>2761</v>
      </c>
      <c r="H316" s="197">
        <v>14</v>
      </c>
      <c r="I316" s="198"/>
      <c r="J316" s="199">
        <f t="shared" si="0"/>
        <v>0</v>
      </c>
      <c r="K316" s="200"/>
      <c r="L316" s="40"/>
      <c r="M316" s="201" t="s">
        <v>1</v>
      </c>
      <c r="N316" s="202" t="s">
        <v>42</v>
      </c>
      <c r="O316" s="72"/>
      <c r="P316" s="203">
        <f t="shared" si="1"/>
        <v>0</v>
      </c>
      <c r="Q316" s="203">
        <v>0</v>
      </c>
      <c r="R316" s="203">
        <f t="shared" si="2"/>
        <v>0</v>
      </c>
      <c r="S316" s="203">
        <v>0</v>
      </c>
      <c r="T316" s="204">
        <f t="shared" si="3"/>
        <v>0</v>
      </c>
      <c r="U316" s="35"/>
      <c r="V316" s="35"/>
      <c r="W316" s="35"/>
      <c r="X316" s="35"/>
      <c r="Y316" s="35"/>
      <c r="Z316" s="35"/>
      <c r="AA316" s="35"/>
      <c r="AB316" s="35"/>
      <c r="AC316" s="35"/>
      <c r="AD316" s="35"/>
      <c r="AE316" s="35"/>
      <c r="AR316" s="205" t="s">
        <v>218</v>
      </c>
      <c r="AT316" s="205" t="s">
        <v>214</v>
      </c>
      <c r="AU316" s="205" t="s">
        <v>85</v>
      </c>
      <c r="AY316" s="18" t="s">
        <v>209</v>
      </c>
      <c r="BE316" s="206">
        <f t="shared" si="4"/>
        <v>0</v>
      </c>
      <c r="BF316" s="206">
        <f t="shared" si="5"/>
        <v>0</v>
      </c>
      <c r="BG316" s="206">
        <f t="shared" si="6"/>
        <v>0</v>
      </c>
      <c r="BH316" s="206">
        <f t="shared" si="7"/>
        <v>0</v>
      </c>
      <c r="BI316" s="206">
        <f t="shared" si="8"/>
        <v>0</v>
      </c>
      <c r="BJ316" s="18" t="s">
        <v>85</v>
      </c>
      <c r="BK316" s="206">
        <f t="shared" si="9"/>
        <v>0</v>
      </c>
      <c r="BL316" s="18" t="s">
        <v>218</v>
      </c>
      <c r="BM316" s="205" t="s">
        <v>11846</v>
      </c>
    </row>
    <row r="317" spans="1:65" s="2" customFormat="1" ht="24.2" customHeight="1">
      <c r="A317" s="35"/>
      <c r="B317" s="36"/>
      <c r="C317" s="193" t="s">
        <v>951</v>
      </c>
      <c r="D317" s="193" t="s">
        <v>214</v>
      </c>
      <c r="E317" s="194" t="s">
        <v>11847</v>
      </c>
      <c r="F317" s="195" t="s">
        <v>11848</v>
      </c>
      <c r="G317" s="196" t="s">
        <v>2761</v>
      </c>
      <c r="H317" s="197">
        <v>139</v>
      </c>
      <c r="I317" s="198"/>
      <c r="J317" s="199">
        <f t="shared" si="0"/>
        <v>0</v>
      </c>
      <c r="K317" s="200"/>
      <c r="L317" s="40"/>
      <c r="M317" s="201" t="s">
        <v>1</v>
      </c>
      <c r="N317" s="202" t="s">
        <v>42</v>
      </c>
      <c r="O317" s="72"/>
      <c r="P317" s="203">
        <f t="shared" si="1"/>
        <v>0</v>
      </c>
      <c r="Q317" s="203">
        <v>0</v>
      </c>
      <c r="R317" s="203">
        <f t="shared" si="2"/>
        <v>0</v>
      </c>
      <c r="S317" s="203">
        <v>0</v>
      </c>
      <c r="T317" s="204">
        <f t="shared" si="3"/>
        <v>0</v>
      </c>
      <c r="U317" s="35"/>
      <c r="V317" s="35"/>
      <c r="W317" s="35"/>
      <c r="X317" s="35"/>
      <c r="Y317" s="35"/>
      <c r="Z317" s="35"/>
      <c r="AA317" s="35"/>
      <c r="AB317" s="35"/>
      <c r="AC317" s="35"/>
      <c r="AD317" s="35"/>
      <c r="AE317" s="35"/>
      <c r="AR317" s="205" t="s">
        <v>218</v>
      </c>
      <c r="AT317" s="205" t="s">
        <v>214</v>
      </c>
      <c r="AU317" s="205" t="s">
        <v>85</v>
      </c>
      <c r="AY317" s="18" t="s">
        <v>209</v>
      </c>
      <c r="BE317" s="206">
        <f t="shared" si="4"/>
        <v>0</v>
      </c>
      <c r="BF317" s="206">
        <f t="shared" si="5"/>
        <v>0</v>
      </c>
      <c r="BG317" s="206">
        <f t="shared" si="6"/>
        <v>0</v>
      </c>
      <c r="BH317" s="206">
        <f t="shared" si="7"/>
        <v>0</v>
      </c>
      <c r="BI317" s="206">
        <f t="shared" si="8"/>
        <v>0</v>
      </c>
      <c r="BJ317" s="18" t="s">
        <v>85</v>
      </c>
      <c r="BK317" s="206">
        <f t="shared" si="9"/>
        <v>0</v>
      </c>
      <c r="BL317" s="18" t="s">
        <v>218</v>
      </c>
      <c r="BM317" s="205" t="s">
        <v>11849</v>
      </c>
    </row>
    <row r="318" spans="1:65" s="2" customFormat="1" ht="24.2" customHeight="1">
      <c r="A318" s="35"/>
      <c r="B318" s="36"/>
      <c r="C318" s="193" t="s">
        <v>955</v>
      </c>
      <c r="D318" s="193" t="s">
        <v>214</v>
      </c>
      <c r="E318" s="194" t="s">
        <v>11850</v>
      </c>
      <c r="F318" s="195" t="s">
        <v>11851</v>
      </c>
      <c r="G318" s="196" t="s">
        <v>2761</v>
      </c>
      <c r="H318" s="197">
        <v>10</v>
      </c>
      <c r="I318" s="198"/>
      <c r="J318" s="199">
        <f t="shared" si="0"/>
        <v>0</v>
      </c>
      <c r="K318" s="200"/>
      <c r="L318" s="40"/>
      <c r="M318" s="201" t="s">
        <v>1</v>
      </c>
      <c r="N318" s="202" t="s">
        <v>42</v>
      </c>
      <c r="O318" s="72"/>
      <c r="P318" s="203">
        <f t="shared" si="1"/>
        <v>0</v>
      </c>
      <c r="Q318" s="203">
        <v>0</v>
      </c>
      <c r="R318" s="203">
        <f t="shared" si="2"/>
        <v>0</v>
      </c>
      <c r="S318" s="203">
        <v>0</v>
      </c>
      <c r="T318" s="204">
        <f t="shared" si="3"/>
        <v>0</v>
      </c>
      <c r="U318" s="35"/>
      <c r="V318" s="35"/>
      <c r="W318" s="35"/>
      <c r="X318" s="35"/>
      <c r="Y318" s="35"/>
      <c r="Z318" s="35"/>
      <c r="AA318" s="35"/>
      <c r="AB318" s="35"/>
      <c r="AC318" s="35"/>
      <c r="AD318" s="35"/>
      <c r="AE318" s="35"/>
      <c r="AR318" s="205" t="s">
        <v>218</v>
      </c>
      <c r="AT318" s="205" t="s">
        <v>214</v>
      </c>
      <c r="AU318" s="205" t="s">
        <v>85</v>
      </c>
      <c r="AY318" s="18" t="s">
        <v>209</v>
      </c>
      <c r="BE318" s="206">
        <f t="shared" si="4"/>
        <v>0</v>
      </c>
      <c r="BF318" s="206">
        <f t="shared" si="5"/>
        <v>0</v>
      </c>
      <c r="BG318" s="206">
        <f t="shared" si="6"/>
        <v>0</v>
      </c>
      <c r="BH318" s="206">
        <f t="shared" si="7"/>
        <v>0</v>
      </c>
      <c r="BI318" s="206">
        <f t="shared" si="8"/>
        <v>0</v>
      </c>
      <c r="BJ318" s="18" t="s">
        <v>85</v>
      </c>
      <c r="BK318" s="206">
        <f t="shared" si="9"/>
        <v>0</v>
      </c>
      <c r="BL318" s="18" t="s">
        <v>218</v>
      </c>
      <c r="BM318" s="205" t="s">
        <v>11852</v>
      </c>
    </row>
    <row r="319" spans="1:65" s="2" customFormat="1" ht="21.75" customHeight="1">
      <c r="A319" s="35"/>
      <c r="B319" s="36"/>
      <c r="C319" s="193" t="s">
        <v>957</v>
      </c>
      <c r="D319" s="193" t="s">
        <v>214</v>
      </c>
      <c r="E319" s="194" t="s">
        <v>11853</v>
      </c>
      <c r="F319" s="195" t="s">
        <v>11854</v>
      </c>
      <c r="G319" s="196" t="s">
        <v>2761</v>
      </c>
      <c r="H319" s="197">
        <v>10</v>
      </c>
      <c r="I319" s="198"/>
      <c r="J319" s="199">
        <f t="shared" si="0"/>
        <v>0</v>
      </c>
      <c r="K319" s="200"/>
      <c r="L319" s="40"/>
      <c r="M319" s="201" t="s">
        <v>1</v>
      </c>
      <c r="N319" s="202" t="s">
        <v>42</v>
      </c>
      <c r="O319" s="72"/>
      <c r="P319" s="203">
        <f t="shared" si="1"/>
        <v>0</v>
      </c>
      <c r="Q319" s="203">
        <v>0</v>
      </c>
      <c r="R319" s="203">
        <f t="shared" si="2"/>
        <v>0</v>
      </c>
      <c r="S319" s="203">
        <v>0</v>
      </c>
      <c r="T319" s="204">
        <f t="shared" si="3"/>
        <v>0</v>
      </c>
      <c r="U319" s="35"/>
      <c r="V319" s="35"/>
      <c r="W319" s="35"/>
      <c r="X319" s="35"/>
      <c r="Y319" s="35"/>
      <c r="Z319" s="35"/>
      <c r="AA319" s="35"/>
      <c r="AB319" s="35"/>
      <c r="AC319" s="35"/>
      <c r="AD319" s="35"/>
      <c r="AE319" s="35"/>
      <c r="AR319" s="205" t="s">
        <v>218</v>
      </c>
      <c r="AT319" s="205" t="s">
        <v>214</v>
      </c>
      <c r="AU319" s="205" t="s">
        <v>85</v>
      </c>
      <c r="AY319" s="18" t="s">
        <v>209</v>
      </c>
      <c r="BE319" s="206">
        <f t="shared" si="4"/>
        <v>0</v>
      </c>
      <c r="BF319" s="206">
        <f t="shared" si="5"/>
        <v>0</v>
      </c>
      <c r="BG319" s="206">
        <f t="shared" si="6"/>
        <v>0</v>
      </c>
      <c r="BH319" s="206">
        <f t="shared" si="7"/>
        <v>0</v>
      </c>
      <c r="BI319" s="206">
        <f t="shared" si="8"/>
        <v>0</v>
      </c>
      <c r="BJ319" s="18" t="s">
        <v>85</v>
      </c>
      <c r="BK319" s="206">
        <f t="shared" si="9"/>
        <v>0</v>
      </c>
      <c r="BL319" s="18" t="s">
        <v>218</v>
      </c>
      <c r="BM319" s="205" t="s">
        <v>11855</v>
      </c>
    </row>
    <row r="320" spans="1:65" s="2" customFormat="1" ht="16.5" customHeight="1">
      <c r="A320" s="35"/>
      <c r="B320" s="36"/>
      <c r="C320" s="193" t="s">
        <v>963</v>
      </c>
      <c r="D320" s="193" t="s">
        <v>214</v>
      </c>
      <c r="E320" s="194" t="s">
        <v>11856</v>
      </c>
      <c r="F320" s="195" t="s">
        <v>11857</v>
      </c>
      <c r="G320" s="196" t="s">
        <v>2761</v>
      </c>
      <c r="H320" s="197">
        <v>13</v>
      </c>
      <c r="I320" s="198"/>
      <c r="J320" s="199">
        <f t="shared" si="0"/>
        <v>0</v>
      </c>
      <c r="K320" s="200"/>
      <c r="L320" s="40"/>
      <c r="M320" s="201" t="s">
        <v>1</v>
      </c>
      <c r="N320" s="202" t="s">
        <v>42</v>
      </c>
      <c r="O320" s="72"/>
      <c r="P320" s="203">
        <f t="shared" si="1"/>
        <v>0</v>
      </c>
      <c r="Q320" s="203">
        <v>0</v>
      </c>
      <c r="R320" s="203">
        <f t="shared" si="2"/>
        <v>0</v>
      </c>
      <c r="S320" s="203">
        <v>0</v>
      </c>
      <c r="T320" s="204">
        <f t="shared" si="3"/>
        <v>0</v>
      </c>
      <c r="U320" s="35"/>
      <c r="V320" s="35"/>
      <c r="W320" s="35"/>
      <c r="X320" s="35"/>
      <c r="Y320" s="35"/>
      <c r="Z320" s="35"/>
      <c r="AA320" s="35"/>
      <c r="AB320" s="35"/>
      <c r="AC320" s="35"/>
      <c r="AD320" s="35"/>
      <c r="AE320" s="35"/>
      <c r="AR320" s="205" t="s">
        <v>218</v>
      </c>
      <c r="AT320" s="205" t="s">
        <v>214</v>
      </c>
      <c r="AU320" s="205" t="s">
        <v>85</v>
      </c>
      <c r="AY320" s="18" t="s">
        <v>209</v>
      </c>
      <c r="BE320" s="206">
        <f t="shared" si="4"/>
        <v>0</v>
      </c>
      <c r="BF320" s="206">
        <f t="shared" si="5"/>
        <v>0</v>
      </c>
      <c r="BG320" s="206">
        <f t="shared" si="6"/>
        <v>0</v>
      </c>
      <c r="BH320" s="206">
        <f t="shared" si="7"/>
        <v>0</v>
      </c>
      <c r="BI320" s="206">
        <f t="shared" si="8"/>
        <v>0</v>
      </c>
      <c r="BJ320" s="18" t="s">
        <v>85</v>
      </c>
      <c r="BK320" s="206">
        <f t="shared" si="9"/>
        <v>0</v>
      </c>
      <c r="BL320" s="18" t="s">
        <v>218</v>
      </c>
      <c r="BM320" s="205" t="s">
        <v>11858</v>
      </c>
    </row>
    <row r="321" spans="1:65" s="2" customFormat="1" ht="24.2" customHeight="1">
      <c r="A321" s="35"/>
      <c r="B321" s="36"/>
      <c r="C321" s="193" t="s">
        <v>965</v>
      </c>
      <c r="D321" s="193" t="s">
        <v>214</v>
      </c>
      <c r="E321" s="194" t="s">
        <v>11859</v>
      </c>
      <c r="F321" s="195" t="s">
        <v>11860</v>
      </c>
      <c r="G321" s="196" t="s">
        <v>2761</v>
      </c>
      <c r="H321" s="197">
        <v>1244</v>
      </c>
      <c r="I321" s="198"/>
      <c r="J321" s="199">
        <f t="shared" si="0"/>
        <v>0</v>
      </c>
      <c r="K321" s="200"/>
      <c r="L321" s="40"/>
      <c r="M321" s="201" t="s">
        <v>1</v>
      </c>
      <c r="N321" s="202" t="s">
        <v>42</v>
      </c>
      <c r="O321" s="72"/>
      <c r="P321" s="203">
        <f t="shared" si="1"/>
        <v>0</v>
      </c>
      <c r="Q321" s="203">
        <v>0</v>
      </c>
      <c r="R321" s="203">
        <f t="shared" si="2"/>
        <v>0</v>
      </c>
      <c r="S321" s="203">
        <v>0</v>
      </c>
      <c r="T321" s="204">
        <f t="shared" si="3"/>
        <v>0</v>
      </c>
      <c r="U321" s="35"/>
      <c r="V321" s="35"/>
      <c r="W321" s="35"/>
      <c r="X321" s="35"/>
      <c r="Y321" s="35"/>
      <c r="Z321" s="35"/>
      <c r="AA321" s="35"/>
      <c r="AB321" s="35"/>
      <c r="AC321" s="35"/>
      <c r="AD321" s="35"/>
      <c r="AE321" s="35"/>
      <c r="AR321" s="205" t="s">
        <v>218</v>
      </c>
      <c r="AT321" s="205" t="s">
        <v>214</v>
      </c>
      <c r="AU321" s="205" t="s">
        <v>85</v>
      </c>
      <c r="AY321" s="18" t="s">
        <v>209</v>
      </c>
      <c r="BE321" s="206">
        <f t="shared" si="4"/>
        <v>0</v>
      </c>
      <c r="BF321" s="206">
        <f t="shared" si="5"/>
        <v>0</v>
      </c>
      <c r="BG321" s="206">
        <f t="shared" si="6"/>
        <v>0</v>
      </c>
      <c r="BH321" s="206">
        <f t="shared" si="7"/>
        <v>0</v>
      </c>
      <c r="BI321" s="206">
        <f t="shared" si="8"/>
        <v>0</v>
      </c>
      <c r="BJ321" s="18" t="s">
        <v>85</v>
      </c>
      <c r="BK321" s="206">
        <f t="shared" si="9"/>
        <v>0</v>
      </c>
      <c r="BL321" s="18" t="s">
        <v>218</v>
      </c>
      <c r="BM321" s="205" t="s">
        <v>11861</v>
      </c>
    </row>
    <row r="322" spans="1:65" s="2" customFormat="1" ht="16.5" customHeight="1">
      <c r="A322" s="35"/>
      <c r="B322" s="36"/>
      <c r="C322" s="193" t="s">
        <v>969</v>
      </c>
      <c r="D322" s="193" t="s">
        <v>214</v>
      </c>
      <c r="E322" s="194" t="s">
        <v>11862</v>
      </c>
      <c r="F322" s="195" t="s">
        <v>11863</v>
      </c>
      <c r="G322" s="196" t="s">
        <v>2761</v>
      </c>
      <c r="H322" s="197">
        <v>1244</v>
      </c>
      <c r="I322" s="198"/>
      <c r="J322" s="199">
        <f t="shared" si="0"/>
        <v>0</v>
      </c>
      <c r="K322" s="200"/>
      <c r="L322" s="40"/>
      <c r="M322" s="201" t="s">
        <v>1</v>
      </c>
      <c r="N322" s="202" t="s">
        <v>42</v>
      </c>
      <c r="O322" s="72"/>
      <c r="P322" s="203">
        <f t="shared" si="1"/>
        <v>0</v>
      </c>
      <c r="Q322" s="203">
        <v>0</v>
      </c>
      <c r="R322" s="203">
        <f t="shared" si="2"/>
        <v>0</v>
      </c>
      <c r="S322" s="203">
        <v>0</v>
      </c>
      <c r="T322" s="204">
        <f t="shared" si="3"/>
        <v>0</v>
      </c>
      <c r="U322" s="35"/>
      <c r="V322" s="35"/>
      <c r="W322" s="35"/>
      <c r="X322" s="35"/>
      <c r="Y322" s="35"/>
      <c r="Z322" s="35"/>
      <c r="AA322" s="35"/>
      <c r="AB322" s="35"/>
      <c r="AC322" s="35"/>
      <c r="AD322" s="35"/>
      <c r="AE322" s="35"/>
      <c r="AR322" s="205" t="s">
        <v>218</v>
      </c>
      <c r="AT322" s="205" t="s">
        <v>214</v>
      </c>
      <c r="AU322" s="205" t="s">
        <v>85</v>
      </c>
      <c r="AY322" s="18" t="s">
        <v>209</v>
      </c>
      <c r="BE322" s="206">
        <f t="shared" si="4"/>
        <v>0</v>
      </c>
      <c r="BF322" s="206">
        <f t="shared" si="5"/>
        <v>0</v>
      </c>
      <c r="BG322" s="206">
        <f t="shared" si="6"/>
        <v>0</v>
      </c>
      <c r="BH322" s="206">
        <f t="shared" si="7"/>
        <v>0</v>
      </c>
      <c r="BI322" s="206">
        <f t="shared" si="8"/>
        <v>0</v>
      </c>
      <c r="BJ322" s="18" t="s">
        <v>85</v>
      </c>
      <c r="BK322" s="206">
        <f t="shared" si="9"/>
        <v>0</v>
      </c>
      <c r="BL322" s="18" t="s">
        <v>218</v>
      </c>
      <c r="BM322" s="205" t="s">
        <v>11864</v>
      </c>
    </row>
    <row r="323" spans="1:65" s="2" customFormat="1" ht="21.75" customHeight="1">
      <c r="A323" s="35"/>
      <c r="B323" s="36"/>
      <c r="C323" s="193" t="s">
        <v>980</v>
      </c>
      <c r="D323" s="193" t="s">
        <v>214</v>
      </c>
      <c r="E323" s="194" t="s">
        <v>11865</v>
      </c>
      <c r="F323" s="195" t="s">
        <v>11866</v>
      </c>
      <c r="G323" s="196" t="s">
        <v>2761</v>
      </c>
      <c r="H323" s="197">
        <v>622</v>
      </c>
      <c r="I323" s="198"/>
      <c r="J323" s="199">
        <f t="shared" si="0"/>
        <v>0</v>
      </c>
      <c r="K323" s="200"/>
      <c r="L323" s="40"/>
      <c r="M323" s="201" t="s">
        <v>1</v>
      </c>
      <c r="N323" s="202" t="s">
        <v>42</v>
      </c>
      <c r="O323" s="72"/>
      <c r="P323" s="203">
        <f t="shared" si="1"/>
        <v>0</v>
      </c>
      <c r="Q323" s="203">
        <v>0</v>
      </c>
      <c r="R323" s="203">
        <f t="shared" si="2"/>
        <v>0</v>
      </c>
      <c r="S323" s="203">
        <v>0</v>
      </c>
      <c r="T323" s="204">
        <f t="shared" si="3"/>
        <v>0</v>
      </c>
      <c r="U323" s="35"/>
      <c r="V323" s="35"/>
      <c r="W323" s="35"/>
      <c r="X323" s="35"/>
      <c r="Y323" s="35"/>
      <c r="Z323" s="35"/>
      <c r="AA323" s="35"/>
      <c r="AB323" s="35"/>
      <c r="AC323" s="35"/>
      <c r="AD323" s="35"/>
      <c r="AE323" s="35"/>
      <c r="AR323" s="205" t="s">
        <v>218</v>
      </c>
      <c r="AT323" s="205" t="s">
        <v>214</v>
      </c>
      <c r="AU323" s="205" t="s">
        <v>85</v>
      </c>
      <c r="AY323" s="18" t="s">
        <v>209</v>
      </c>
      <c r="BE323" s="206">
        <f t="shared" si="4"/>
        <v>0</v>
      </c>
      <c r="BF323" s="206">
        <f t="shared" si="5"/>
        <v>0</v>
      </c>
      <c r="BG323" s="206">
        <f t="shared" si="6"/>
        <v>0</v>
      </c>
      <c r="BH323" s="206">
        <f t="shared" si="7"/>
        <v>0</v>
      </c>
      <c r="BI323" s="206">
        <f t="shared" si="8"/>
        <v>0</v>
      </c>
      <c r="BJ323" s="18" t="s">
        <v>85</v>
      </c>
      <c r="BK323" s="206">
        <f t="shared" si="9"/>
        <v>0</v>
      </c>
      <c r="BL323" s="18" t="s">
        <v>218</v>
      </c>
      <c r="BM323" s="205" t="s">
        <v>11867</v>
      </c>
    </row>
    <row r="324" spans="1:65" s="2" customFormat="1" ht="16.5" customHeight="1">
      <c r="A324" s="35"/>
      <c r="B324" s="36"/>
      <c r="C324" s="193" t="s">
        <v>984</v>
      </c>
      <c r="D324" s="193" t="s">
        <v>214</v>
      </c>
      <c r="E324" s="194" t="s">
        <v>11868</v>
      </c>
      <c r="F324" s="195" t="s">
        <v>11869</v>
      </c>
      <c r="G324" s="196" t="s">
        <v>2761</v>
      </c>
      <c r="H324" s="197">
        <v>612</v>
      </c>
      <c r="I324" s="198"/>
      <c r="J324" s="199">
        <f t="shared" si="0"/>
        <v>0</v>
      </c>
      <c r="K324" s="200"/>
      <c r="L324" s="40"/>
      <c r="M324" s="201" t="s">
        <v>1</v>
      </c>
      <c r="N324" s="202" t="s">
        <v>42</v>
      </c>
      <c r="O324" s="72"/>
      <c r="P324" s="203">
        <f t="shared" si="1"/>
        <v>0</v>
      </c>
      <c r="Q324" s="203">
        <v>0</v>
      </c>
      <c r="R324" s="203">
        <f t="shared" si="2"/>
        <v>0</v>
      </c>
      <c r="S324" s="203">
        <v>0</v>
      </c>
      <c r="T324" s="204">
        <f t="shared" si="3"/>
        <v>0</v>
      </c>
      <c r="U324" s="35"/>
      <c r="V324" s="35"/>
      <c r="W324" s="35"/>
      <c r="X324" s="35"/>
      <c r="Y324" s="35"/>
      <c r="Z324" s="35"/>
      <c r="AA324" s="35"/>
      <c r="AB324" s="35"/>
      <c r="AC324" s="35"/>
      <c r="AD324" s="35"/>
      <c r="AE324" s="35"/>
      <c r="AR324" s="205" t="s">
        <v>218</v>
      </c>
      <c r="AT324" s="205" t="s">
        <v>214</v>
      </c>
      <c r="AU324" s="205" t="s">
        <v>85</v>
      </c>
      <c r="AY324" s="18" t="s">
        <v>209</v>
      </c>
      <c r="BE324" s="206">
        <f t="shared" si="4"/>
        <v>0</v>
      </c>
      <c r="BF324" s="206">
        <f t="shared" si="5"/>
        <v>0</v>
      </c>
      <c r="BG324" s="206">
        <f t="shared" si="6"/>
        <v>0</v>
      </c>
      <c r="BH324" s="206">
        <f t="shared" si="7"/>
        <v>0</v>
      </c>
      <c r="BI324" s="206">
        <f t="shared" si="8"/>
        <v>0</v>
      </c>
      <c r="BJ324" s="18" t="s">
        <v>85</v>
      </c>
      <c r="BK324" s="206">
        <f t="shared" si="9"/>
        <v>0</v>
      </c>
      <c r="BL324" s="18" t="s">
        <v>218</v>
      </c>
      <c r="BM324" s="205" t="s">
        <v>11870</v>
      </c>
    </row>
    <row r="325" spans="1:65" s="2" customFormat="1" ht="16.5" customHeight="1">
      <c r="A325" s="35"/>
      <c r="B325" s="36"/>
      <c r="C325" s="193" t="s">
        <v>988</v>
      </c>
      <c r="D325" s="193" t="s">
        <v>214</v>
      </c>
      <c r="E325" s="194" t="s">
        <v>11871</v>
      </c>
      <c r="F325" s="195" t="s">
        <v>11872</v>
      </c>
      <c r="G325" s="196" t="s">
        <v>2761</v>
      </c>
      <c r="H325" s="197">
        <v>20</v>
      </c>
      <c r="I325" s="198"/>
      <c r="J325" s="199">
        <f t="shared" si="0"/>
        <v>0</v>
      </c>
      <c r="K325" s="200"/>
      <c r="L325" s="40"/>
      <c r="M325" s="201" t="s">
        <v>1</v>
      </c>
      <c r="N325" s="202" t="s">
        <v>42</v>
      </c>
      <c r="O325" s="72"/>
      <c r="P325" s="203">
        <f t="shared" si="1"/>
        <v>0</v>
      </c>
      <c r="Q325" s="203">
        <v>0</v>
      </c>
      <c r="R325" s="203">
        <f t="shared" si="2"/>
        <v>0</v>
      </c>
      <c r="S325" s="203">
        <v>0</v>
      </c>
      <c r="T325" s="204">
        <f t="shared" si="3"/>
        <v>0</v>
      </c>
      <c r="U325" s="35"/>
      <c r="V325" s="35"/>
      <c r="W325" s="35"/>
      <c r="X325" s="35"/>
      <c r="Y325" s="35"/>
      <c r="Z325" s="35"/>
      <c r="AA325" s="35"/>
      <c r="AB325" s="35"/>
      <c r="AC325" s="35"/>
      <c r="AD325" s="35"/>
      <c r="AE325" s="35"/>
      <c r="AR325" s="205" t="s">
        <v>218</v>
      </c>
      <c r="AT325" s="205" t="s">
        <v>214</v>
      </c>
      <c r="AU325" s="205" t="s">
        <v>85</v>
      </c>
      <c r="AY325" s="18" t="s">
        <v>209</v>
      </c>
      <c r="BE325" s="206">
        <f t="shared" si="4"/>
        <v>0</v>
      </c>
      <c r="BF325" s="206">
        <f t="shared" si="5"/>
        <v>0</v>
      </c>
      <c r="BG325" s="206">
        <f t="shared" si="6"/>
        <v>0</v>
      </c>
      <c r="BH325" s="206">
        <f t="shared" si="7"/>
        <v>0</v>
      </c>
      <c r="BI325" s="206">
        <f t="shared" si="8"/>
        <v>0</v>
      </c>
      <c r="BJ325" s="18" t="s">
        <v>85</v>
      </c>
      <c r="BK325" s="206">
        <f t="shared" si="9"/>
        <v>0</v>
      </c>
      <c r="BL325" s="18" t="s">
        <v>218</v>
      </c>
      <c r="BM325" s="205" t="s">
        <v>11873</v>
      </c>
    </row>
    <row r="326" spans="1:65" s="12" customFormat="1" ht="22.9" customHeight="1">
      <c r="B326" s="177"/>
      <c r="C326" s="178"/>
      <c r="D326" s="179" t="s">
        <v>76</v>
      </c>
      <c r="E326" s="191" t="s">
        <v>9489</v>
      </c>
      <c r="F326" s="191" t="s">
        <v>11874</v>
      </c>
      <c r="G326" s="178"/>
      <c r="H326" s="178"/>
      <c r="I326" s="181"/>
      <c r="J326" s="192">
        <f>BK326</f>
        <v>0</v>
      </c>
      <c r="K326" s="178"/>
      <c r="L326" s="183"/>
      <c r="M326" s="184"/>
      <c r="N326" s="185"/>
      <c r="O326" s="185"/>
      <c r="P326" s="186">
        <f>SUM(P327:P328)</f>
        <v>0</v>
      </c>
      <c r="Q326" s="185"/>
      <c r="R326" s="186">
        <f>SUM(R327:R328)</f>
        <v>0</v>
      </c>
      <c r="S326" s="185"/>
      <c r="T326" s="187">
        <f>SUM(T327:T328)</f>
        <v>0</v>
      </c>
      <c r="AR326" s="188" t="s">
        <v>85</v>
      </c>
      <c r="AT326" s="189" t="s">
        <v>76</v>
      </c>
      <c r="AU326" s="189" t="s">
        <v>85</v>
      </c>
      <c r="AY326" s="188" t="s">
        <v>209</v>
      </c>
      <c r="BK326" s="190">
        <f>SUM(BK327:BK328)</f>
        <v>0</v>
      </c>
    </row>
    <row r="327" spans="1:65" s="2" customFormat="1" ht="16.5" customHeight="1">
      <c r="A327" s="35"/>
      <c r="B327" s="36"/>
      <c r="C327" s="193" t="s">
        <v>992</v>
      </c>
      <c r="D327" s="193" t="s">
        <v>214</v>
      </c>
      <c r="E327" s="194" t="s">
        <v>11875</v>
      </c>
      <c r="F327" s="195" t="s">
        <v>11876</v>
      </c>
      <c r="G327" s="196" t="s">
        <v>2761</v>
      </c>
      <c r="H327" s="197">
        <v>171</v>
      </c>
      <c r="I327" s="198"/>
      <c r="J327" s="199">
        <f>ROUND(I327*H327,2)</f>
        <v>0</v>
      </c>
      <c r="K327" s="200"/>
      <c r="L327" s="40"/>
      <c r="M327" s="201" t="s">
        <v>1</v>
      </c>
      <c r="N327" s="202" t="s">
        <v>42</v>
      </c>
      <c r="O327" s="72"/>
      <c r="P327" s="203">
        <f>O327*H327</f>
        <v>0</v>
      </c>
      <c r="Q327" s="203">
        <v>0</v>
      </c>
      <c r="R327" s="203">
        <f>Q327*H327</f>
        <v>0</v>
      </c>
      <c r="S327" s="203">
        <v>0</v>
      </c>
      <c r="T327" s="204">
        <f>S327*H327</f>
        <v>0</v>
      </c>
      <c r="U327" s="35"/>
      <c r="V327" s="35"/>
      <c r="W327" s="35"/>
      <c r="X327" s="35"/>
      <c r="Y327" s="35"/>
      <c r="Z327" s="35"/>
      <c r="AA327" s="35"/>
      <c r="AB327" s="35"/>
      <c r="AC327" s="35"/>
      <c r="AD327" s="35"/>
      <c r="AE327" s="35"/>
      <c r="AR327" s="205" t="s">
        <v>218</v>
      </c>
      <c r="AT327" s="205" t="s">
        <v>214</v>
      </c>
      <c r="AU327" s="205" t="s">
        <v>87</v>
      </c>
      <c r="AY327" s="18" t="s">
        <v>209</v>
      </c>
      <c r="BE327" s="206">
        <f>IF(N327="základní",J327,0)</f>
        <v>0</v>
      </c>
      <c r="BF327" s="206">
        <f>IF(N327="snížená",J327,0)</f>
        <v>0</v>
      </c>
      <c r="BG327" s="206">
        <f>IF(N327="zákl. přenesená",J327,0)</f>
        <v>0</v>
      </c>
      <c r="BH327" s="206">
        <f>IF(N327="sníž. přenesená",J327,0)</f>
        <v>0</v>
      </c>
      <c r="BI327" s="206">
        <f>IF(N327="nulová",J327,0)</f>
        <v>0</v>
      </c>
      <c r="BJ327" s="18" t="s">
        <v>85</v>
      </c>
      <c r="BK327" s="206">
        <f>ROUND(I327*H327,2)</f>
        <v>0</v>
      </c>
      <c r="BL327" s="18" t="s">
        <v>218</v>
      </c>
      <c r="BM327" s="205" t="s">
        <v>11877</v>
      </c>
    </row>
    <row r="328" spans="1:65" s="2" customFormat="1" ht="16.5" customHeight="1">
      <c r="A328" s="35"/>
      <c r="B328" s="36"/>
      <c r="C328" s="193" t="s">
        <v>997</v>
      </c>
      <c r="D328" s="193" t="s">
        <v>214</v>
      </c>
      <c r="E328" s="194" t="s">
        <v>11878</v>
      </c>
      <c r="F328" s="195" t="s">
        <v>10035</v>
      </c>
      <c r="G328" s="196" t="s">
        <v>2761</v>
      </c>
      <c r="H328" s="197">
        <v>3</v>
      </c>
      <c r="I328" s="198"/>
      <c r="J328" s="199">
        <f>ROUND(I328*H328,2)</f>
        <v>0</v>
      </c>
      <c r="K328" s="200"/>
      <c r="L328" s="40"/>
      <c r="M328" s="201" t="s">
        <v>1</v>
      </c>
      <c r="N328" s="202" t="s">
        <v>42</v>
      </c>
      <c r="O328" s="72"/>
      <c r="P328" s="203">
        <f>O328*H328</f>
        <v>0</v>
      </c>
      <c r="Q328" s="203">
        <v>0</v>
      </c>
      <c r="R328" s="203">
        <f>Q328*H328</f>
        <v>0</v>
      </c>
      <c r="S328" s="203">
        <v>0</v>
      </c>
      <c r="T328" s="204">
        <f>S328*H328</f>
        <v>0</v>
      </c>
      <c r="U328" s="35"/>
      <c r="V328" s="35"/>
      <c r="W328" s="35"/>
      <c r="X328" s="35"/>
      <c r="Y328" s="35"/>
      <c r="Z328" s="35"/>
      <c r="AA328" s="35"/>
      <c r="AB328" s="35"/>
      <c r="AC328" s="35"/>
      <c r="AD328" s="35"/>
      <c r="AE328" s="35"/>
      <c r="AR328" s="205" t="s">
        <v>218</v>
      </c>
      <c r="AT328" s="205" t="s">
        <v>214</v>
      </c>
      <c r="AU328" s="205" t="s">
        <v>87</v>
      </c>
      <c r="AY328" s="18" t="s">
        <v>209</v>
      </c>
      <c r="BE328" s="206">
        <f>IF(N328="základní",J328,0)</f>
        <v>0</v>
      </c>
      <c r="BF328" s="206">
        <f>IF(N328="snížená",J328,0)</f>
        <v>0</v>
      </c>
      <c r="BG328" s="206">
        <f>IF(N328="zákl. přenesená",J328,0)</f>
        <v>0</v>
      </c>
      <c r="BH328" s="206">
        <f>IF(N328="sníž. přenesená",J328,0)</f>
        <v>0</v>
      </c>
      <c r="BI328" s="206">
        <f>IF(N328="nulová",J328,0)</f>
        <v>0</v>
      </c>
      <c r="BJ328" s="18" t="s">
        <v>85</v>
      </c>
      <c r="BK328" s="206">
        <f>ROUND(I328*H328,2)</f>
        <v>0</v>
      </c>
      <c r="BL328" s="18" t="s">
        <v>218</v>
      </c>
      <c r="BM328" s="205" t="s">
        <v>11879</v>
      </c>
    </row>
    <row r="329" spans="1:65" s="12" customFormat="1" ht="22.9" customHeight="1">
      <c r="B329" s="177"/>
      <c r="C329" s="178"/>
      <c r="D329" s="179" t="s">
        <v>76</v>
      </c>
      <c r="E329" s="191" t="s">
        <v>9520</v>
      </c>
      <c r="F329" s="191" t="s">
        <v>11880</v>
      </c>
      <c r="G329" s="178"/>
      <c r="H329" s="178"/>
      <c r="I329" s="181"/>
      <c r="J329" s="192">
        <f>BK329</f>
        <v>0</v>
      </c>
      <c r="K329" s="178"/>
      <c r="L329" s="183"/>
      <c r="M329" s="184"/>
      <c r="N329" s="185"/>
      <c r="O329" s="185"/>
      <c r="P329" s="186">
        <f>P330</f>
        <v>0</v>
      </c>
      <c r="Q329" s="185"/>
      <c r="R329" s="186">
        <f>R330</f>
        <v>0</v>
      </c>
      <c r="S329" s="185"/>
      <c r="T329" s="187">
        <f>T330</f>
        <v>0</v>
      </c>
      <c r="AR329" s="188" t="s">
        <v>85</v>
      </c>
      <c r="AT329" s="189" t="s">
        <v>76</v>
      </c>
      <c r="AU329" s="189" t="s">
        <v>85</v>
      </c>
      <c r="AY329" s="188" t="s">
        <v>209</v>
      </c>
      <c r="BK329" s="190">
        <f>BK330</f>
        <v>0</v>
      </c>
    </row>
    <row r="330" spans="1:65" s="2" customFormat="1" ht="16.5" customHeight="1">
      <c r="A330" s="35"/>
      <c r="B330" s="36"/>
      <c r="C330" s="193" t="s">
        <v>1002</v>
      </c>
      <c r="D330" s="193" t="s">
        <v>214</v>
      </c>
      <c r="E330" s="194" t="s">
        <v>11881</v>
      </c>
      <c r="F330" s="195" t="s">
        <v>11882</v>
      </c>
      <c r="G330" s="196" t="s">
        <v>2761</v>
      </c>
      <c r="H330" s="197">
        <v>8</v>
      </c>
      <c r="I330" s="198"/>
      <c r="J330" s="199">
        <f>ROUND(I330*H330,2)</f>
        <v>0</v>
      </c>
      <c r="K330" s="200"/>
      <c r="L330" s="40"/>
      <c r="M330" s="201" t="s">
        <v>1</v>
      </c>
      <c r="N330" s="202" t="s">
        <v>42</v>
      </c>
      <c r="O330" s="72"/>
      <c r="P330" s="203">
        <f>O330*H330</f>
        <v>0</v>
      </c>
      <c r="Q330" s="203">
        <v>0</v>
      </c>
      <c r="R330" s="203">
        <f>Q330*H330</f>
        <v>0</v>
      </c>
      <c r="S330" s="203">
        <v>0</v>
      </c>
      <c r="T330" s="204">
        <f>S330*H330</f>
        <v>0</v>
      </c>
      <c r="U330" s="35"/>
      <c r="V330" s="35"/>
      <c r="W330" s="35"/>
      <c r="X330" s="35"/>
      <c r="Y330" s="35"/>
      <c r="Z330" s="35"/>
      <c r="AA330" s="35"/>
      <c r="AB330" s="35"/>
      <c r="AC330" s="35"/>
      <c r="AD330" s="35"/>
      <c r="AE330" s="35"/>
      <c r="AR330" s="205" t="s">
        <v>218</v>
      </c>
      <c r="AT330" s="205" t="s">
        <v>214</v>
      </c>
      <c r="AU330" s="205" t="s">
        <v>87</v>
      </c>
      <c r="AY330" s="18" t="s">
        <v>209</v>
      </c>
      <c r="BE330" s="206">
        <f>IF(N330="základní",J330,0)</f>
        <v>0</v>
      </c>
      <c r="BF330" s="206">
        <f>IF(N330="snížená",J330,0)</f>
        <v>0</v>
      </c>
      <c r="BG330" s="206">
        <f>IF(N330="zákl. přenesená",J330,0)</f>
        <v>0</v>
      </c>
      <c r="BH330" s="206">
        <f>IF(N330="sníž. přenesená",J330,0)</f>
        <v>0</v>
      </c>
      <c r="BI330" s="206">
        <f>IF(N330="nulová",J330,0)</f>
        <v>0</v>
      </c>
      <c r="BJ330" s="18" t="s">
        <v>85</v>
      </c>
      <c r="BK330" s="206">
        <f>ROUND(I330*H330,2)</f>
        <v>0</v>
      </c>
      <c r="BL330" s="18" t="s">
        <v>218</v>
      </c>
      <c r="BM330" s="205" t="s">
        <v>11883</v>
      </c>
    </row>
    <row r="331" spans="1:65" s="12" customFormat="1" ht="22.9" customHeight="1">
      <c r="B331" s="177"/>
      <c r="C331" s="178"/>
      <c r="D331" s="179" t="s">
        <v>76</v>
      </c>
      <c r="E331" s="191" t="s">
        <v>9629</v>
      </c>
      <c r="F331" s="191" t="s">
        <v>11884</v>
      </c>
      <c r="G331" s="178"/>
      <c r="H331" s="178"/>
      <c r="I331" s="181"/>
      <c r="J331" s="192">
        <f>BK331</f>
        <v>0</v>
      </c>
      <c r="K331" s="178"/>
      <c r="L331" s="183"/>
      <c r="M331" s="184"/>
      <c r="N331" s="185"/>
      <c r="O331" s="185"/>
      <c r="P331" s="186">
        <f>P332</f>
        <v>0</v>
      </c>
      <c r="Q331" s="185"/>
      <c r="R331" s="186">
        <f>R332</f>
        <v>0</v>
      </c>
      <c r="S331" s="185"/>
      <c r="T331" s="187">
        <f>T332</f>
        <v>0</v>
      </c>
      <c r="AR331" s="188" t="s">
        <v>85</v>
      </c>
      <c r="AT331" s="189" t="s">
        <v>76</v>
      </c>
      <c r="AU331" s="189" t="s">
        <v>85</v>
      </c>
      <c r="AY331" s="188" t="s">
        <v>209</v>
      </c>
      <c r="BK331" s="190">
        <f>BK332</f>
        <v>0</v>
      </c>
    </row>
    <row r="332" spans="1:65" s="2" customFormat="1" ht="16.5" customHeight="1">
      <c r="A332" s="35"/>
      <c r="B332" s="36"/>
      <c r="C332" s="193" t="s">
        <v>1006</v>
      </c>
      <c r="D332" s="193" t="s">
        <v>214</v>
      </c>
      <c r="E332" s="194" t="s">
        <v>11885</v>
      </c>
      <c r="F332" s="195" t="s">
        <v>10044</v>
      </c>
      <c r="G332" s="196" t="s">
        <v>2761</v>
      </c>
      <c r="H332" s="197">
        <v>6</v>
      </c>
      <c r="I332" s="198"/>
      <c r="J332" s="199">
        <f>ROUND(I332*H332,2)</f>
        <v>0</v>
      </c>
      <c r="K332" s="200"/>
      <c r="L332" s="40"/>
      <c r="M332" s="201" t="s">
        <v>1</v>
      </c>
      <c r="N332" s="202" t="s">
        <v>42</v>
      </c>
      <c r="O332" s="72"/>
      <c r="P332" s="203">
        <f>O332*H332</f>
        <v>0</v>
      </c>
      <c r="Q332" s="203">
        <v>0</v>
      </c>
      <c r="R332" s="203">
        <f>Q332*H332</f>
        <v>0</v>
      </c>
      <c r="S332" s="203">
        <v>0</v>
      </c>
      <c r="T332" s="204">
        <f>S332*H332</f>
        <v>0</v>
      </c>
      <c r="U332" s="35"/>
      <c r="V332" s="35"/>
      <c r="W332" s="35"/>
      <c r="X332" s="35"/>
      <c r="Y332" s="35"/>
      <c r="Z332" s="35"/>
      <c r="AA332" s="35"/>
      <c r="AB332" s="35"/>
      <c r="AC332" s="35"/>
      <c r="AD332" s="35"/>
      <c r="AE332" s="35"/>
      <c r="AR332" s="205" t="s">
        <v>218</v>
      </c>
      <c r="AT332" s="205" t="s">
        <v>214</v>
      </c>
      <c r="AU332" s="205" t="s">
        <v>87</v>
      </c>
      <c r="AY332" s="18" t="s">
        <v>209</v>
      </c>
      <c r="BE332" s="206">
        <f>IF(N332="základní",J332,0)</f>
        <v>0</v>
      </c>
      <c r="BF332" s="206">
        <f>IF(N332="snížená",J332,0)</f>
        <v>0</v>
      </c>
      <c r="BG332" s="206">
        <f>IF(N332="zákl. přenesená",J332,0)</f>
        <v>0</v>
      </c>
      <c r="BH332" s="206">
        <f>IF(N332="sníž. přenesená",J332,0)</f>
        <v>0</v>
      </c>
      <c r="BI332" s="206">
        <f>IF(N332="nulová",J332,0)</f>
        <v>0</v>
      </c>
      <c r="BJ332" s="18" t="s">
        <v>85</v>
      </c>
      <c r="BK332" s="206">
        <f>ROUND(I332*H332,2)</f>
        <v>0</v>
      </c>
      <c r="BL332" s="18" t="s">
        <v>218</v>
      </c>
      <c r="BM332" s="205" t="s">
        <v>11886</v>
      </c>
    </row>
    <row r="333" spans="1:65" s="12" customFormat="1" ht="22.9" customHeight="1">
      <c r="B333" s="177"/>
      <c r="C333" s="178"/>
      <c r="D333" s="179" t="s">
        <v>76</v>
      </c>
      <c r="E333" s="191" t="s">
        <v>9718</v>
      </c>
      <c r="F333" s="191" t="s">
        <v>11887</v>
      </c>
      <c r="G333" s="178"/>
      <c r="H333" s="178"/>
      <c r="I333" s="181"/>
      <c r="J333" s="192">
        <f>BK333</f>
        <v>0</v>
      </c>
      <c r="K333" s="178"/>
      <c r="L333" s="183"/>
      <c r="M333" s="184"/>
      <c r="N333" s="185"/>
      <c r="O333" s="185"/>
      <c r="P333" s="186">
        <f>SUM(P334:P340)</f>
        <v>0</v>
      </c>
      <c r="Q333" s="185"/>
      <c r="R333" s="186">
        <f>SUM(R334:R340)</f>
        <v>0</v>
      </c>
      <c r="S333" s="185"/>
      <c r="T333" s="187">
        <f>SUM(T334:T340)</f>
        <v>0</v>
      </c>
      <c r="AR333" s="188" t="s">
        <v>85</v>
      </c>
      <c r="AT333" s="189" t="s">
        <v>76</v>
      </c>
      <c r="AU333" s="189" t="s">
        <v>85</v>
      </c>
      <c r="AY333" s="188" t="s">
        <v>209</v>
      </c>
      <c r="BK333" s="190">
        <f>SUM(BK334:BK340)</f>
        <v>0</v>
      </c>
    </row>
    <row r="334" spans="1:65" s="2" customFormat="1" ht="16.5" customHeight="1">
      <c r="A334" s="35"/>
      <c r="B334" s="36"/>
      <c r="C334" s="193" t="s">
        <v>1010</v>
      </c>
      <c r="D334" s="193" t="s">
        <v>214</v>
      </c>
      <c r="E334" s="194" t="s">
        <v>11881</v>
      </c>
      <c r="F334" s="195" t="s">
        <v>11882</v>
      </c>
      <c r="G334" s="196" t="s">
        <v>2761</v>
      </c>
      <c r="H334" s="197">
        <v>14</v>
      </c>
      <c r="I334" s="198"/>
      <c r="J334" s="199">
        <f t="shared" ref="J334:J340" si="10">ROUND(I334*H334,2)</f>
        <v>0</v>
      </c>
      <c r="K334" s="200"/>
      <c r="L334" s="40"/>
      <c r="M334" s="201" t="s">
        <v>1</v>
      </c>
      <c r="N334" s="202" t="s">
        <v>42</v>
      </c>
      <c r="O334" s="72"/>
      <c r="P334" s="203">
        <f t="shared" ref="P334:P340" si="11">O334*H334</f>
        <v>0</v>
      </c>
      <c r="Q334" s="203">
        <v>0</v>
      </c>
      <c r="R334" s="203">
        <f t="shared" ref="R334:R340" si="12">Q334*H334</f>
        <v>0</v>
      </c>
      <c r="S334" s="203">
        <v>0</v>
      </c>
      <c r="T334" s="204">
        <f t="shared" ref="T334:T340" si="13">S334*H334</f>
        <v>0</v>
      </c>
      <c r="U334" s="35"/>
      <c r="V334" s="35"/>
      <c r="W334" s="35"/>
      <c r="X334" s="35"/>
      <c r="Y334" s="35"/>
      <c r="Z334" s="35"/>
      <c r="AA334" s="35"/>
      <c r="AB334" s="35"/>
      <c r="AC334" s="35"/>
      <c r="AD334" s="35"/>
      <c r="AE334" s="35"/>
      <c r="AR334" s="205" t="s">
        <v>218</v>
      </c>
      <c r="AT334" s="205" t="s">
        <v>214</v>
      </c>
      <c r="AU334" s="205" t="s">
        <v>87</v>
      </c>
      <c r="AY334" s="18" t="s">
        <v>209</v>
      </c>
      <c r="BE334" s="206">
        <f t="shared" ref="BE334:BE340" si="14">IF(N334="základní",J334,0)</f>
        <v>0</v>
      </c>
      <c r="BF334" s="206">
        <f t="shared" ref="BF334:BF340" si="15">IF(N334="snížená",J334,0)</f>
        <v>0</v>
      </c>
      <c r="BG334" s="206">
        <f t="shared" ref="BG334:BG340" si="16">IF(N334="zákl. přenesená",J334,0)</f>
        <v>0</v>
      </c>
      <c r="BH334" s="206">
        <f t="shared" ref="BH334:BH340" si="17">IF(N334="sníž. přenesená",J334,0)</f>
        <v>0</v>
      </c>
      <c r="BI334" s="206">
        <f t="shared" ref="BI334:BI340" si="18">IF(N334="nulová",J334,0)</f>
        <v>0</v>
      </c>
      <c r="BJ334" s="18" t="s">
        <v>85</v>
      </c>
      <c r="BK334" s="206">
        <f t="shared" ref="BK334:BK340" si="19">ROUND(I334*H334,2)</f>
        <v>0</v>
      </c>
      <c r="BL334" s="18" t="s">
        <v>218</v>
      </c>
      <c r="BM334" s="205" t="s">
        <v>11888</v>
      </c>
    </row>
    <row r="335" spans="1:65" s="2" customFormat="1" ht="16.5" customHeight="1">
      <c r="A335" s="35"/>
      <c r="B335" s="36"/>
      <c r="C335" s="193" t="s">
        <v>1014</v>
      </c>
      <c r="D335" s="193" t="s">
        <v>214</v>
      </c>
      <c r="E335" s="194" t="s">
        <v>11889</v>
      </c>
      <c r="F335" s="195" t="s">
        <v>11876</v>
      </c>
      <c r="G335" s="196" t="s">
        <v>2761</v>
      </c>
      <c r="H335" s="197">
        <v>27</v>
      </c>
      <c r="I335" s="198"/>
      <c r="J335" s="199">
        <f t="shared" si="10"/>
        <v>0</v>
      </c>
      <c r="K335" s="200"/>
      <c r="L335" s="40"/>
      <c r="M335" s="201" t="s">
        <v>1</v>
      </c>
      <c r="N335" s="202" t="s">
        <v>42</v>
      </c>
      <c r="O335" s="72"/>
      <c r="P335" s="203">
        <f t="shared" si="11"/>
        <v>0</v>
      </c>
      <c r="Q335" s="203">
        <v>0</v>
      </c>
      <c r="R335" s="203">
        <f t="shared" si="12"/>
        <v>0</v>
      </c>
      <c r="S335" s="203">
        <v>0</v>
      </c>
      <c r="T335" s="204">
        <f t="shared" si="13"/>
        <v>0</v>
      </c>
      <c r="U335" s="35"/>
      <c r="V335" s="35"/>
      <c r="W335" s="35"/>
      <c r="X335" s="35"/>
      <c r="Y335" s="35"/>
      <c r="Z335" s="35"/>
      <c r="AA335" s="35"/>
      <c r="AB335" s="35"/>
      <c r="AC335" s="35"/>
      <c r="AD335" s="35"/>
      <c r="AE335" s="35"/>
      <c r="AR335" s="205" t="s">
        <v>218</v>
      </c>
      <c r="AT335" s="205" t="s">
        <v>214</v>
      </c>
      <c r="AU335" s="205" t="s">
        <v>87</v>
      </c>
      <c r="AY335" s="18" t="s">
        <v>209</v>
      </c>
      <c r="BE335" s="206">
        <f t="shared" si="14"/>
        <v>0</v>
      </c>
      <c r="BF335" s="206">
        <f t="shared" si="15"/>
        <v>0</v>
      </c>
      <c r="BG335" s="206">
        <f t="shared" si="16"/>
        <v>0</v>
      </c>
      <c r="BH335" s="206">
        <f t="shared" si="17"/>
        <v>0</v>
      </c>
      <c r="BI335" s="206">
        <f t="shared" si="18"/>
        <v>0</v>
      </c>
      <c r="BJ335" s="18" t="s">
        <v>85</v>
      </c>
      <c r="BK335" s="206">
        <f t="shared" si="19"/>
        <v>0</v>
      </c>
      <c r="BL335" s="18" t="s">
        <v>218</v>
      </c>
      <c r="BM335" s="205" t="s">
        <v>11890</v>
      </c>
    </row>
    <row r="336" spans="1:65" s="2" customFormat="1" ht="16.5" customHeight="1">
      <c r="A336" s="35"/>
      <c r="B336" s="36"/>
      <c r="C336" s="193" t="s">
        <v>1018</v>
      </c>
      <c r="D336" s="193" t="s">
        <v>214</v>
      </c>
      <c r="E336" s="194" t="s">
        <v>11891</v>
      </c>
      <c r="F336" s="195" t="s">
        <v>10035</v>
      </c>
      <c r="G336" s="196" t="s">
        <v>2761</v>
      </c>
      <c r="H336" s="197">
        <v>1</v>
      </c>
      <c r="I336" s="198"/>
      <c r="J336" s="199">
        <f t="shared" si="10"/>
        <v>0</v>
      </c>
      <c r="K336" s="200"/>
      <c r="L336" s="40"/>
      <c r="M336" s="201" t="s">
        <v>1</v>
      </c>
      <c r="N336" s="202" t="s">
        <v>42</v>
      </c>
      <c r="O336" s="72"/>
      <c r="P336" s="203">
        <f t="shared" si="11"/>
        <v>0</v>
      </c>
      <c r="Q336" s="203">
        <v>0</v>
      </c>
      <c r="R336" s="203">
        <f t="shared" si="12"/>
        <v>0</v>
      </c>
      <c r="S336" s="203">
        <v>0</v>
      </c>
      <c r="T336" s="204">
        <f t="shared" si="13"/>
        <v>0</v>
      </c>
      <c r="U336" s="35"/>
      <c r="V336" s="35"/>
      <c r="W336" s="35"/>
      <c r="X336" s="35"/>
      <c r="Y336" s="35"/>
      <c r="Z336" s="35"/>
      <c r="AA336" s="35"/>
      <c r="AB336" s="35"/>
      <c r="AC336" s="35"/>
      <c r="AD336" s="35"/>
      <c r="AE336" s="35"/>
      <c r="AR336" s="205" t="s">
        <v>218</v>
      </c>
      <c r="AT336" s="205" t="s">
        <v>214</v>
      </c>
      <c r="AU336" s="205" t="s">
        <v>87</v>
      </c>
      <c r="AY336" s="18" t="s">
        <v>209</v>
      </c>
      <c r="BE336" s="206">
        <f t="shared" si="14"/>
        <v>0</v>
      </c>
      <c r="BF336" s="206">
        <f t="shared" si="15"/>
        <v>0</v>
      </c>
      <c r="BG336" s="206">
        <f t="shared" si="16"/>
        <v>0</v>
      </c>
      <c r="BH336" s="206">
        <f t="shared" si="17"/>
        <v>0</v>
      </c>
      <c r="BI336" s="206">
        <f t="shared" si="18"/>
        <v>0</v>
      </c>
      <c r="BJ336" s="18" t="s">
        <v>85</v>
      </c>
      <c r="BK336" s="206">
        <f t="shared" si="19"/>
        <v>0</v>
      </c>
      <c r="BL336" s="18" t="s">
        <v>218</v>
      </c>
      <c r="BM336" s="205" t="s">
        <v>11892</v>
      </c>
    </row>
    <row r="337" spans="1:65" s="2" customFormat="1" ht="16.5" customHeight="1">
      <c r="A337" s="35"/>
      <c r="B337" s="36"/>
      <c r="C337" s="193" t="s">
        <v>212</v>
      </c>
      <c r="D337" s="193" t="s">
        <v>214</v>
      </c>
      <c r="E337" s="194" t="s">
        <v>11893</v>
      </c>
      <c r="F337" s="195" t="s">
        <v>10038</v>
      </c>
      <c r="G337" s="196" t="s">
        <v>2761</v>
      </c>
      <c r="H337" s="197">
        <v>4</v>
      </c>
      <c r="I337" s="198"/>
      <c r="J337" s="199">
        <f t="shared" si="10"/>
        <v>0</v>
      </c>
      <c r="K337" s="200"/>
      <c r="L337" s="40"/>
      <c r="M337" s="201" t="s">
        <v>1</v>
      </c>
      <c r="N337" s="202" t="s">
        <v>42</v>
      </c>
      <c r="O337" s="72"/>
      <c r="P337" s="203">
        <f t="shared" si="11"/>
        <v>0</v>
      </c>
      <c r="Q337" s="203">
        <v>0</v>
      </c>
      <c r="R337" s="203">
        <f t="shared" si="12"/>
        <v>0</v>
      </c>
      <c r="S337" s="203">
        <v>0</v>
      </c>
      <c r="T337" s="204">
        <f t="shared" si="13"/>
        <v>0</v>
      </c>
      <c r="U337" s="35"/>
      <c r="V337" s="35"/>
      <c r="W337" s="35"/>
      <c r="X337" s="35"/>
      <c r="Y337" s="35"/>
      <c r="Z337" s="35"/>
      <c r="AA337" s="35"/>
      <c r="AB337" s="35"/>
      <c r="AC337" s="35"/>
      <c r="AD337" s="35"/>
      <c r="AE337" s="35"/>
      <c r="AR337" s="205" t="s">
        <v>218</v>
      </c>
      <c r="AT337" s="205" t="s">
        <v>214</v>
      </c>
      <c r="AU337" s="205" t="s">
        <v>87</v>
      </c>
      <c r="AY337" s="18" t="s">
        <v>209</v>
      </c>
      <c r="BE337" s="206">
        <f t="shared" si="14"/>
        <v>0</v>
      </c>
      <c r="BF337" s="206">
        <f t="shared" si="15"/>
        <v>0</v>
      </c>
      <c r="BG337" s="206">
        <f t="shared" si="16"/>
        <v>0</v>
      </c>
      <c r="BH337" s="206">
        <f t="shared" si="17"/>
        <v>0</v>
      </c>
      <c r="BI337" s="206">
        <f t="shared" si="18"/>
        <v>0</v>
      </c>
      <c r="BJ337" s="18" t="s">
        <v>85</v>
      </c>
      <c r="BK337" s="206">
        <f t="shared" si="19"/>
        <v>0</v>
      </c>
      <c r="BL337" s="18" t="s">
        <v>218</v>
      </c>
      <c r="BM337" s="205" t="s">
        <v>11894</v>
      </c>
    </row>
    <row r="338" spans="1:65" s="2" customFormat="1" ht="16.5" customHeight="1">
      <c r="A338" s="35"/>
      <c r="B338" s="36"/>
      <c r="C338" s="193" t="s">
        <v>1024</v>
      </c>
      <c r="D338" s="193" t="s">
        <v>214</v>
      </c>
      <c r="E338" s="194" t="s">
        <v>11895</v>
      </c>
      <c r="F338" s="195" t="s">
        <v>10060</v>
      </c>
      <c r="G338" s="196" t="s">
        <v>2761</v>
      </c>
      <c r="H338" s="197">
        <v>13</v>
      </c>
      <c r="I338" s="198"/>
      <c r="J338" s="199">
        <f t="shared" si="10"/>
        <v>0</v>
      </c>
      <c r="K338" s="200"/>
      <c r="L338" s="40"/>
      <c r="M338" s="201" t="s">
        <v>1</v>
      </c>
      <c r="N338" s="202" t="s">
        <v>42</v>
      </c>
      <c r="O338" s="72"/>
      <c r="P338" s="203">
        <f t="shared" si="11"/>
        <v>0</v>
      </c>
      <c r="Q338" s="203">
        <v>0</v>
      </c>
      <c r="R338" s="203">
        <f t="shared" si="12"/>
        <v>0</v>
      </c>
      <c r="S338" s="203">
        <v>0</v>
      </c>
      <c r="T338" s="204">
        <f t="shared" si="13"/>
        <v>0</v>
      </c>
      <c r="U338" s="35"/>
      <c r="V338" s="35"/>
      <c r="W338" s="35"/>
      <c r="X338" s="35"/>
      <c r="Y338" s="35"/>
      <c r="Z338" s="35"/>
      <c r="AA338" s="35"/>
      <c r="AB338" s="35"/>
      <c r="AC338" s="35"/>
      <c r="AD338" s="35"/>
      <c r="AE338" s="35"/>
      <c r="AR338" s="205" t="s">
        <v>218</v>
      </c>
      <c r="AT338" s="205" t="s">
        <v>214</v>
      </c>
      <c r="AU338" s="205" t="s">
        <v>87</v>
      </c>
      <c r="AY338" s="18" t="s">
        <v>209</v>
      </c>
      <c r="BE338" s="206">
        <f t="shared" si="14"/>
        <v>0</v>
      </c>
      <c r="BF338" s="206">
        <f t="shared" si="15"/>
        <v>0</v>
      </c>
      <c r="BG338" s="206">
        <f t="shared" si="16"/>
        <v>0</v>
      </c>
      <c r="BH338" s="206">
        <f t="shared" si="17"/>
        <v>0</v>
      </c>
      <c r="BI338" s="206">
        <f t="shared" si="18"/>
        <v>0</v>
      </c>
      <c r="BJ338" s="18" t="s">
        <v>85</v>
      </c>
      <c r="BK338" s="206">
        <f t="shared" si="19"/>
        <v>0</v>
      </c>
      <c r="BL338" s="18" t="s">
        <v>218</v>
      </c>
      <c r="BM338" s="205" t="s">
        <v>11896</v>
      </c>
    </row>
    <row r="339" spans="1:65" s="2" customFormat="1" ht="16.5" customHeight="1">
      <c r="A339" s="35"/>
      <c r="B339" s="36"/>
      <c r="C339" s="193" t="s">
        <v>220</v>
      </c>
      <c r="D339" s="193" t="s">
        <v>214</v>
      </c>
      <c r="E339" s="194" t="s">
        <v>11897</v>
      </c>
      <c r="F339" s="195" t="s">
        <v>10063</v>
      </c>
      <c r="G339" s="196" t="s">
        <v>2761</v>
      </c>
      <c r="H339" s="197">
        <v>3</v>
      </c>
      <c r="I339" s="198"/>
      <c r="J339" s="199">
        <f t="shared" si="10"/>
        <v>0</v>
      </c>
      <c r="K339" s="200"/>
      <c r="L339" s="40"/>
      <c r="M339" s="201" t="s">
        <v>1</v>
      </c>
      <c r="N339" s="202" t="s">
        <v>42</v>
      </c>
      <c r="O339" s="72"/>
      <c r="P339" s="203">
        <f t="shared" si="11"/>
        <v>0</v>
      </c>
      <c r="Q339" s="203">
        <v>0</v>
      </c>
      <c r="R339" s="203">
        <f t="shared" si="12"/>
        <v>0</v>
      </c>
      <c r="S339" s="203">
        <v>0</v>
      </c>
      <c r="T339" s="204">
        <f t="shared" si="13"/>
        <v>0</v>
      </c>
      <c r="U339" s="35"/>
      <c r="V339" s="35"/>
      <c r="W339" s="35"/>
      <c r="X339" s="35"/>
      <c r="Y339" s="35"/>
      <c r="Z339" s="35"/>
      <c r="AA339" s="35"/>
      <c r="AB339" s="35"/>
      <c r="AC339" s="35"/>
      <c r="AD339" s="35"/>
      <c r="AE339" s="35"/>
      <c r="AR339" s="205" t="s">
        <v>218</v>
      </c>
      <c r="AT339" s="205" t="s">
        <v>214</v>
      </c>
      <c r="AU339" s="205" t="s">
        <v>87</v>
      </c>
      <c r="AY339" s="18" t="s">
        <v>209</v>
      </c>
      <c r="BE339" s="206">
        <f t="shared" si="14"/>
        <v>0</v>
      </c>
      <c r="BF339" s="206">
        <f t="shared" si="15"/>
        <v>0</v>
      </c>
      <c r="BG339" s="206">
        <f t="shared" si="16"/>
        <v>0</v>
      </c>
      <c r="BH339" s="206">
        <f t="shared" si="17"/>
        <v>0</v>
      </c>
      <c r="BI339" s="206">
        <f t="shared" si="18"/>
        <v>0</v>
      </c>
      <c r="BJ339" s="18" t="s">
        <v>85</v>
      </c>
      <c r="BK339" s="206">
        <f t="shared" si="19"/>
        <v>0</v>
      </c>
      <c r="BL339" s="18" t="s">
        <v>218</v>
      </c>
      <c r="BM339" s="205" t="s">
        <v>11898</v>
      </c>
    </row>
    <row r="340" spans="1:65" s="2" customFormat="1" ht="16.5" customHeight="1">
      <c r="A340" s="35"/>
      <c r="B340" s="36"/>
      <c r="C340" s="193" t="s">
        <v>1031</v>
      </c>
      <c r="D340" s="193" t="s">
        <v>214</v>
      </c>
      <c r="E340" s="194" t="s">
        <v>11899</v>
      </c>
      <c r="F340" s="195" t="s">
        <v>10044</v>
      </c>
      <c r="G340" s="196" t="s">
        <v>2761</v>
      </c>
      <c r="H340" s="197">
        <v>1</v>
      </c>
      <c r="I340" s="198"/>
      <c r="J340" s="199">
        <f t="shared" si="10"/>
        <v>0</v>
      </c>
      <c r="K340" s="200"/>
      <c r="L340" s="40"/>
      <c r="M340" s="201" t="s">
        <v>1</v>
      </c>
      <c r="N340" s="202" t="s">
        <v>42</v>
      </c>
      <c r="O340" s="72"/>
      <c r="P340" s="203">
        <f t="shared" si="11"/>
        <v>0</v>
      </c>
      <c r="Q340" s="203">
        <v>0</v>
      </c>
      <c r="R340" s="203">
        <f t="shared" si="12"/>
        <v>0</v>
      </c>
      <c r="S340" s="203">
        <v>0</v>
      </c>
      <c r="T340" s="204">
        <f t="shared" si="13"/>
        <v>0</v>
      </c>
      <c r="U340" s="35"/>
      <c r="V340" s="35"/>
      <c r="W340" s="35"/>
      <c r="X340" s="35"/>
      <c r="Y340" s="35"/>
      <c r="Z340" s="35"/>
      <c r="AA340" s="35"/>
      <c r="AB340" s="35"/>
      <c r="AC340" s="35"/>
      <c r="AD340" s="35"/>
      <c r="AE340" s="35"/>
      <c r="AR340" s="205" t="s">
        <v>218</v>
      </c>
      <c r="AT340" s="205" t="s">
        <v>214</v>
      </c>
      <c r="AU340" s="205" t="s">
        <v>87</v>
      </c>
      <c r="AY340" s="18" t="s">
        <v>209</v>
      </c>
      <c r="BE340" s="206">
        <f t="shared" si="14"/>
        <v>0</v>
      </c>
      <c r="BF340" s="206">
        <f t="shared" si="15"/>
        <v>0</v>
      </c>
      <c r="BG340" s="206">
        <f t="shared" si="16"/>
        <v>0</v>
      </c>
      <c r="BH340" s="206">
        <f t="shared" si="17"/>
        <v>0</v>
      </c>
      <c r="BI340" s="206">
        <f t="shared" si="18"/>
        <v>0</v>
      </c>
      <c r="BJ340" s="18" t="s">
        <v>85</v>
      </c>
      <c r="BK340" s="206">
        <f t="shared" si="19"/>
        <v>0</v>
      </c>
      <c r="BL340" s="18" t="s">
        <v>218</v>
      </c>
      <c r="BM340" s="205" t="s">
        <v>11900</v>
      </c>
    </row>
    <row r="341" spans="1:65" s="12" customFormat="1" ht="22.9" customHeight="1">
      <c r="B341" s="177"/>
      <c r="C341" s="178"/>
      <c r="D341" s="179" t="s">
        <v>76</v>
      </c>
      <c r="E341" s="191" t="s">
        <v>9757</v>
      </c>
      <c r="F341" s="191" t="s">
        <v>11901</v>
      </c>
      <c r="G341" s="178"/>
      <c r="H341" s="178"/>
      <c r="I341" s="181"/>
      <c r="J341" s="192">
        <f>BK341</f>
        <v>0</v>
      </c>
      <c r="K341" s="178"/>
      <c r="L341" s="183"/>
      <c r="M341" s="184"/>
      <c r="N341" s="185"/>
      <c r="O341" s="185"/>
      <c r="P341" s="186">
        <f>SUM(P342:P345)</f>
        <v>0</v>
      </c>
      <c r="Q341" s="185"/>
      <c r="R341" s="186">
        <f>SUM(R342:R345)</f>
        <v>0</v>
      </c>
      <c r="S341" s="185"/>
      <c r="T341" s="187">
        <f>SUM(T342:T345)</f>
        <v>0</v>
      </c>
      <c r="AR341" s="188" t="s">
        <v>85</v>
      </c>
      <c r="AT341" s="189" t="s">
        <v>76</v>
      </c>
      <c r="AU341" s="189" t="s">
        <v>85</v>
      </c>
      <c r="AY341" s="188" t="s">
        <v>209</v>
      </c>
      <c r="BK341" s="190">
        <f>SUM(BK342:BK345)</f>
        <v>0</v>
      </c>
    </row>
    <row r="342" spans="1:65" s="2" customFormat="1" ht="16.5" customHeight="1">
      <c r="A342" s="35"/>
      <c r="B342" s="36"/>
      <c r="C342" s="193" t="s">
        <v>1035</v>
      </c>
      <c r="D342" s="193" t="s">
        <v>214</v>
      </c>
      <c r="E342" s="194" t="s">
        <v>11902</v>
      </c>
      <c r="F342" s="195" t="s">
        <v>10047</v>
      </c>
      <c r="G342" s="196" t="s">
        <v>2761</v>
      </c>
      <c r="H342" s="197">
        <v>14</v>
      </c>
      <c r="I342" s="198"/>
      <c r="J342" s="199">
        <f>ROUND(I342*H342,2)</f>
        <v>0</v>
      </c>
      <c r="K342" s="200"/>
      <c r="L342" s="40"/>
      <c r="M342" s="201" t="s">
        <v>1</v>
      </c>
      <c r="N342" s="202" t="s">
        <v>42</v>
      </c>
      <c r="O342" s="72"/>
      <c r="P342" s="203">
        <f>O342*H342</f>
        <v>0</v>
      </c>
      <c r="Q342" s="203">
        <v>0</v>
      </c>
      <c r="R342" s="203">
        <f>Q342*H342</f>
        <v>0</v>
      </c>
      <c r="S342" s="203">
        <v>0</v>
      </c>
      <c r="T342" s="204">
        <f>S342*H342</f>
        <v>0</v>
      </c>
      <c r="U342" s="35"/>
      <c r="V342" s="35"/>
      <c r="W342" s="35"/>
      <c r="X342" s="35"/>
      <c r="Y342" s="35"/>
      <c r="Z342" s="35"/>
      <c r="AA342" s="35"/>
      <c r="AB342" s="35"/>
      <c r="AC342" s="35"/>
      <c r="AD342" s="35"/>
      <c r="AE342" s="35"/>
      <c r="AR342" s="205" t="s">
        <v>218</v>
      </c>
      <c r="AT342" s="205" t="s">
        <v>214</v>
      </c>
      <c r="AU342" s="205" t="s">
        <v>87</v>
      </c>
      <c r="AY342" s="18" t="s">
        <v>209</v>
      </c>
      <c r="BE342" s="206">
        <f>IF(N342="základní",J342,0)</f>
        <v>0</v>
      </c>
      <c r="BF342" s="206">
        <f>IF(N342="snížená",J342,0)</f>
        <v>0</v>
      </c>
      <c r="BG342" s="206">
        <f>IF(N342="zákl. přenesená",J342,0)</f>
        <v>0</v>
      </c>
      <c r="BH342" s="206">
        <f>IF(N342="sníž. přenesená",J342,0)</f>
        <v>0</v>
      </c>
      <c r="BI342" s="206">
        <f>IF(N342="nulová",J342,0)</f>
        <v>0</v>
      </c>
      <c r="BJ342" s="18" t="s">
        <v>85</v>
      </c>
      <c r="BK342" s="206">
        <f>ROUND(I342*H342,2)</f>
        <v>0</v>
      </c>
      <c r="BL342" s="18" t="s">
        <v>218</v>
      </c>
      <c r="BM342" s="205" t="s">
        <v>11903</v>
      </c>
    </row>
    <row r="343" spans="1:65" s="2" customFormat="1" ht="16.5" customHeight="1">
      <c r="A343" s="35"/>
      <c r="B343" s="36"/>
      <c r="C343" s="193" t="s">
        <v>1040</v>
      </c>
      <c r="D343" s="193" t="s">
        <v>214</v>
      </c>
      <c r="E343" s="194" t="s">
        <v>11904</v>
      </c>
      <c r="F343" s="195" t="s">
        <v>10050</v>
      </c>
      <c r="G343" s="196" t="s">
        <v>2761</v>
      </c>
      <c r="H343" s="197">
        <v>7</v>
      </c>
      <c r="I343" s="198"/>
      <c r="J343" s="199">
        <f>ROUND(I343*H343,2)</f>
        <v>0</v>
      </c>
      <c r="K343" s="200"/>
      <c r="L343" s="40"/>
      <c r="M343" s="201" t="s">
        <v>1</v>
      </c>
      <c r="N343" s="202" t="s">
        <v>42</v>
      </c>
      <c r="O343" s="72"/>
      <c r="P343" s="203">
        <f>O343*H343</f>
        <v>0</v>
      </c>
      <c r="Q343" s="203">
        <v>0</v>
      </c>
      <c r="R343" s="203">
        <f>Q343*H343</f>
        <v>0</v>
      </c>
      <c r="S343" s="203">
        <v>0</v>
      </c>
      <c r="T343" s="204">
        <f>S343*H343</f>
        <v>0</v>
      </c>
      <c r="U343" s="35"/>
      <c r="V343" s="35"/>
      <c r="W343" s="35"/>
      <c r="X343" s="35"/>
      <c r="Y343" s="35"/>
      <c r="Z343" s="35"/>
      <c r="AA343" s="35"/>
      <c r="AB343" s="35"/>
      <c r="AC343" s="35"/>
      <c r="AD343" s="35"/>
      <c r="AE343" s="35"/>
      <c r="AR343" s="205" t="s">
        <v>218</v>
      </c>
      <c r="AT343" s="205" t="s">
        <v>214</v>
      </c>
      <c r="AU343" s="205" t="s">
        <v>87</v>
      </c>
      <c r="AY343" s="18" t="s">
        <v>209</v>
      </c>
      <c r="BE343" s="206">
        <f>IF(N343="základní",J343,0)</f>
        <v>0</v>
      </c>
      <c r="BF343" s="206">
        <f>IF(N343="snížená",J343,0)</f>
        <v>0</v>
      </c>
      <c r="BG343" s="206">
        <f>IF(N343="zákl. přenesená",J343,0)</f>
        <v>0</v>
      </c>
      <c r="BH343" s="206">
        <f>IF(N343="sníž. přenesená",J343,0)</f>
        <v>0</v>
      </c>
      <c r="BI343" s="206">
        <f>IF(N343="nulová",J343,0)</f>
        <v>0</v>
      </c>
      <c r="BJ343" s="18" t="s">
        <v>85</v>
      </c>
      <c r="BK343" s="206">
        <f>ROUND(I343*H343,2)</f>
        <v>0</v>
      </c>
      <c r="BL343" s="18" t="s">
        <v>218</v>
      </c>
      <c r="BM343" s="205" t="s">
        <v>11905</v>
      </c>
    </row>
    <row r="344" spans="1:65" s="2" customFormat="1" ht="16.5" customHeight="1">
      <c r="A344" s="35"/>
      <c r="B344" s="36"/>
      <c r="C344" s="193" t="s">
        <v>1044</v>
      </c>
      <c r="D344" s="193" t="s">
        <v>214</v>
      </c>
      <c r="E344" s="194" t="s">
        <v>11906</v>
      </c>
      <c r="F344" s="195" t="s">
        <v>10233</v>
      </c>
      <c r="G344" s="196" t="s">
        <v>2761</v>
      </c>
      <c r="H344" s="197">
        <v>9</v>
      </c>
      <c r="I344" s="198"/>
      <c r="J344" s="199">
        <f>ROUND(I344*H344,2)</f>
        <v>0</v>
      </c>
      <c r="K344" s="200"/>
      <c r="L344" s="40"/>
      <c r="M344" s="201" t="s">
        <v>1</v>
      </c>
      <c r="N344" s="202" t="s">
        <v>42</v>
      </c>
      <c r="O344" s="72"/>
      <c r="P344" s="203">
        <f>O344*H344</f>
        <v>0</v>
      </c>
      <c r="Q344" s="203">
        <v>0</v>
      </c>
      <c r="R344" s="203">
        <f>Q344*H344</f>
        <v>0</v>
      </c>
      <c r="S344" s="203">
        <v>0</v>
      </c>
      <c r="T344" s="204">
        <f>S344*H344</f>
        <v>0</v>
      </c>
      <c r="U344" s="35"/>
      <c r="V344" s="35"/>
      <c r="W344" s="35"/>
      <c r="X344" s="35"/>
      <c r="Y344" s="35"/>
      <c r="Z344" s="35"/>
      <c r="AA344" s="35"/>
      <c r="AB344" s="35"/>
      <c r="AC344" s="35"/>
      <c r="AD344" s="35"/>
      <c r="AE344" s="35"/>
      <c r="AR344" s="205" t="s">
        <v>218</v>
      </c>
      <c r="AT344" s="205" t="s">
        <v>214</v>
      </c>
      <c r="AU344" s="205" t="s">
        <v>87</v>
      </c>
      <c r="AY344" s="18" t="s">
        <v>209</v>
      </c>
      <c r="BE344" s="206">
        <f>IF(N344="základní",J344,0)</f>
        <v>0</v>
      </c>
      <c r="BF344" s="206">
        <f>IF(N344="snížená",J344,0)</f>
        <v>0</v>
      </c>
      <c r="BG344" s="206">
        <f>IF(N344="zákl. přenesená",J344,0)</f>
        <v>0</v>
      </c>
      <c r="BH344" s="206">
        <f>IF(N344="sníž. přenesená",J344,0)</f>
        <v>0</v>
      </c>
      <c r="BI344" s="206">
        <f>IF(N344="nulová",J344,0)</f>
        <v>0</v>
      </c>
      <c r="BJ344" s="18" t="s">
        <v>85</v>
      </c>
      <c r="BK344" s="206">
        <f>ROUND(I344*H344,2)</f>
        <v>0</v>
      </c>
      <c r="BL344" s="18" t="s">
        <v>218</v>
      </c>
      <c r="BM344" s="205" t="s">
        <v>11907</v>
      </c>
    </row>
    <row r="345" spans="1:65" s="2" customFormat="1" ht="16.5" customHeight="1">
      <c r="A345" s="35"/>
      <c r="B345" s="36"/>
      <c r="C345" s="193" t="s">
        <v>1058</v>
      </c>
      <c r="D345" s="193" t="s">
        <v>214</v>
      </c>
      <c r="E345" s="194" t="s">
        <v>11908</v>
      </c>
      <c r="F345" s="195" t="s">
        <v>11909</v>
      </c>
      <c r="G345" s="196" t="s">
        <v>2761</v>
      </c>
      <c r="H345" s="197">
        <v>4</v>
      </c>
      <c r="I345" s="198"/>
      <c r="J345" s="199">
        <f>ROUND(I345*H345,2)</f>
        <v>0</v>
      </c>
      <c r="K345" s="200"/>
      <c r="L345" s="40"/>
      <c r="M345" s="201" t="s">
        <v>1</v>
      </c>
      <c r="N345" s="202" t="s">
        <v>42</v>
      </c>
      <c r="O345" s="72"/>
      <c r="P345" s="203">
        <f>O345*H345</f>
        <v>0</v>
      </c>
      <c r="Q345" s="203">
        <v>0</v>
      </c>
      <c r="R345" s="203">
        <f>Q345*H345</f>
        <v>0</v>
      </c>
      <c r="S345" s="203">
        <v>0</v>
      </c>
      <c r="T345" s="204">
        <f>S345*H345</f>
        <v>0</v>
      </c>
      <c r="U345" s="35"/>
      <c r="V345" s="35"/>
      <c r="W345" s="35"/>
      <c r="X345" s="35"/>
      <c r="Y345" s="35"/>
      <c r="Z345" s="35"/>
      <c r="AA345" s="35"/>
      <c r="AB345" s="35"/>
      <c r="AC345" s="35"/>
      <c r="AD345" s="35"/>
      <c r="AE345" s="35"/>
      <c r="AR345" s="205" t="s">
        <v>218</v>
      </c>
      <c r="AT345" s="205" t="s">
        <v>214</v>
      </c>
      <c r="AU345" s="205" t="s">
        <v>87</v>
      </c>
      <c r="AY345" s="18" t="s">
        <v>209</v>
      </c>
      <c r="BE345" s="206">
        <f>IF(N345="základní",J345,0)</f>
        <v>0</v>
      </c>
      <c r="BF345" s="206">
        <f>IF(N345="snížená",J345,0)</f>
        <v>0</v>
      </c>
      <c r="BG345" s="206">
        <f>IF(N345="zákl. přenesená",J345,0)</f>
        <v>0</v>
      </c>
      <c r="BH345" s="206">
        <f>IF(N345="sníž. přenesená",J345,0)</f>
        <v>0</v>
      </c>
      <c r="BI345" s="206">
        <f>IF(N345="nulová",J345,0)</f>
        <v>0</v>
      </c>
      <c r="BJ345" s="18" t="s">
        <v>85</v>
      </c>
      <c r="BK345" s="206">
        <f>ROUND(I345*H345,2)</f>
        <v>0</v>
      </c>
      <c r="BL345" s="18" t="s">
        <v>218</v>
      </c>
      <c r="BM345" s="205" t="s">
        <v>11910</v>
      </c>
    </row>
    <row r="346" spans="1:65" s="12" customFormat="1" ht="22.9" customHeight="1">
      <c r="B346" s="177"/>
      <c r="C346" s="178"/>
      <c r="D346" s="179" t="s">
        <v>76</v>
      </c>
      <c r="E346" s="191" t="s">
        <v>9772</v>
      </c>
      <c r="F346" s="191" t="s">
        <v>11911</v>
      </c>
      <c r="G346" s="178"/>
      <c r="H346" s="178"/>
      <c r="I346" s="181"/>
      <c r="J346" s="192">
        <f>BK346</f>
        <v>0</v>
      </c>
      <c r="K346" s="178"/>
      <c r="L346" s="183"/>
      <c r="M346" s="184"/>
      <c r="N346" s="185"/>
      <c r="O346" s="185"/>
      <c r="P346" s="186">
        <f>SUM(P347:P350)</f>
        <v>0</v>
      </c>
      <c r="Q346" s="185"/>
      <c r="R346" s="186">
        <f>SUM(R347:R350)</f>
        <v>0</v>
      </c>
      <c r="S346" s="185"/>
      <c r="T346" s="187">
        <f>SUM(T347:T350)</f>
        <v>0</v>
      </c>
      <c r="AR346" s="188" t="s">
        <v>85</v>
      </c>
      <c r="AT346" s="189" t="s">
        <v>76</v>
      </c>
      <c r="AU346" s="189" t="s">
        <v>85</v>
      </c>
      <c r="AY346" s="188" t="s">
        <v>209</v>
      </c>
      <c r="BK346" s="190">
        <f>SUM(BK347:BK350)</f>
        <v>0</v>
      </c>
    </row>
    <row r="347" spans="1:65" s="2" customFormat="1" ht="16.5" customHeight="1">
      <c r="A347" s="35"/>
      <c r="B347" s="36"/>
      <c r="C347" s="193" t="s">
        <v>1064</v>
      </c>
      <c r="D347" s="193" t="s">
        <v>214</v>
      </c>
      <c r="E347" s="194" t="s">
        <v>11912</v>
      </c>
      <c r="F347" s="195" t="s">
        <v>10035</v>
      </c>
      <c r="G347" s="196" t="s">
        <v>2761</v>
      </c>
      <c r="H347" s="197">
        <v>1</v>
      </c>
      <c r="I347" s="198"/>
      <c r="J347" s="199">
        <f>ROUND(I347*H347,2)</f>
        <v>0</v>
      </c>
      <c r="K347" s="200"/>
      <c r="L347" s="40"/>
      <c r="M347" s="201" t="s">
        <v>1</v>
      </c>
      <c r="N347" s="202" t="s">
        <v>42</v>
      </c>
      <c r="O347" s="72"/>
      <c r="P347" s="203">
        <f>O347*H347</f>
        <v>0</v>
      </c>
      <c r="Q347" s="203">
        <v>0</v>
      </c>
      <c r="R347" s="203">
        <f>Q347*H347</f>
        <v>0</v>
      </c>
      <c r="S347" s="203">
        <v>0</v>
      </c>
      <c r="T347" s="204">
        <f>S347*H347</f>
        <v>0</v>
      </c>
      <c r="U347" s="35"/>
      <c r="V347" s="35"/>
      <c r="W347" s="35"/>
      <c r="X347" s="35"/>
      <c r="Y347" s="35"/>
      <c r="Z347" s="35"/>
      <c r="AA347" s="35"/>
      <c r="AB347" s="35"/>
      <c r="AC347" s="35"/>
      <c r="AD347" s="35"/>
      <c r="AE347" s="35"/>
      <c r="AR347" s="205" t="s">
        <v>218</v>
      </c>
      <c r="AT347" s="205" t="s">
        <v>214</v>
      </c>
      <c r="AU347" s="205" t="s">
        <v>87</v>
      </c>
      <c r="AY347" s="18" t="s">
        <v>209</v>
      </c>
      <c r="BE347" s="206">
        <f>IF(N347="základní",J347,0)</f>
        <v>0</v>
      </c>
      <c r="BF347" s="206">
        <f>IF(N347="snížená",J347,0)</f>
        <v>0</v>
      </c>
      <c r="BG347" s="206">
        <f>IF(N347="zákl. přenesená",J347,0)</f>
        <v>0</v>
      </c>
      <c r="BH347" s="206">
        <f>IF(N347="sníž. přenesená",J347,0)</f>
        <v>0</v>
      </c>
      <c r="BI347" s="206">
        <f>IF(N347="nulová",J347,0)</f>
        <v>0</v>
      </c>
      <c r="BJ347" s="18" t="s">
        <v>85</v>
      </c>
      <c r="BK347" s="206">
        <f>ROUND(I347*H347,2)</f>
        <v>0</v>
      </c>
      <c r="BL347" s="18" t="s">
        <v>218</v>
      </c>
      <c r="BM347" s="205" t="s">
        <v>11913</v>
      </c>
    </row>
    <row r="348" spans="1:65" s="2" customFormat="1" ht="16.5" customHeight="1">
      <c r="A348" s="35"/>
      <c r="B348" s="36"/>
      <c r="C348" s="193" t="s">
        <v>1069</v>
      </c>
      <c r="D348" s="193" t="s">
        <v>214</v>
      </c>
      <c r="E348" s="194" t="s">
        <v>11914</v>
      </c>
      <c r="F348" s="195" t="s">
        <v>10060</v>
      </c>
      <c r="G348" s="196" t="s">
        <v>2761</v>
      </c>
      <c r="H348" s="197">
        <v>13</v>
      </c>
      <c r="I348" s="198"/>
      <c r="J348" s="199">
        <f>ROUND(I348*H348,2)</f>
        <v>0</v>
      </c>
      <c r="K348" s="200"/>
      <c r="L348" s="40"/>
      <c r="M348" s="201" t="s">
        <v>1</v>
      </c>
      <c r="N348" s="202" t="s">
        <v>42</v>
      </c>
      <c r="O348" s="72"/>
      <c r="P348" s="203">
        <f>O348*H348</f>
        <v>0</v>
      </c>
      <c r="Q348" s="203">
        <v>0</v>
      </c>
      <c r="R348" s="203">
        <f>Q348*H348</f>
        <v>0</v>
      </c>
      <c r="S348" s="203">
        <v>0</v>
      </c>
      <c r="T348" s="204">
        <f>S348*H348</f>
        <v>0</v>
      </c>
      <c r="U348" s="35"/>
      <c r="V348" s="35"/>
      <c r="W348" s="35"/>
      <c r="X348" s="35"/>
      <c r="Y348" s="35"/>
      <c r="Z348" s="35"/>
      <c r="AA348" s="35"/>
      <c r="AB348" s="35"/>
      <c r="AC348" s="35"/>
      <c r="AD348" s="35"/>
      <c r="AE348" s="35"/>
      <c r="AR348" s="205" t="s">
        <v>218</v>
      </c>
      <c r="AT348" s="205" t="s">
        <v>214</v>
      </c>
      <c r="AU348" s="205" t="s">
        <v>87</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11915</v>
      </c>
    </row>
    <row r="349" spans="1:65" s="2" customFormat="1" ht="16.5" customHeight="1">
      <c r="A349" s="35"/>
      <c r="B349" s="36"/>
      <c r="C349" s="193" t="s">
        <v>1080</v>
      </c>
      <c r="D349" s="193" t="s">
        <v>214</v>
      </c>
      <c r="E349" s="194" t="s">
        <v>11916</v>
      </c>
      <c r="F349" s="195" t="s">
        <v>10063</v>
      </c>
      <c r="G349" s="196" t="s">
        <v>2761</v>
      </c>
      <c r="H349" s="197">
        <v>3</v>
      </c>
      <c r="I349" s="198"/>
      <c r="J349" s="199">
        <f>ROUND(I349*H349,2)</f>
        <v>0</v>
      </c>
      <c r="K349" s="200"/>
      <c r="L349" s="40"/>
      <c r="M349" s="201" t="s">
        <v>1</v>
      </c>
      <c r="N349" s="202" t="s">
        <v>42</v>
      </c>
      <c r="O349" s="72"/>
      <c r="P349" s="203">
        <f>O349*H349</f>
        <v>0</v>
      </c>
      <c r="Q349" s="203">
        <v>0</v>
      </c>
      <c r="R349" s="203">
        <f>Q349*H349</f>
        <v>0</v>
      </c>
      <c r="S349" s="203">
        <v>0</v>
      </c>
      <c r="T349" s="204">
        <f>S349*H349</f>
        <v>0</v>
      </c>
      <c r="U349" s="35"/>
      <c r="V349" s="35"/>
      <c r="W349" s="35"/>
      <c r="X349" s="35"/>
      <c r="Y349" s="35"/>
      <c r="Z349" s="35"/>
      <c r="AA349" s="35"/>
      <c r="AB349" s="35"/>
      <c r="AC349" s="35"/>
      <c r="AD349" s="35"/>
      <c r="AE349" s="35"/>
      <c r="AR349" s="205" t="s">
        <v>218</v>
      </c>
      <c r="AT349" s="205" t="s">
        <v>214</v>
      </c>
      <c r="AU349" s="205" t="s">
        <v>87</v>
      </c>
      <c r="AY349" s="18" t="s">
        <v>209</v>
      </c>
      <c r="BE349" s="206">
        <f>IF(N349="základní",J349,0)</f>
        <v>0</v>
      </c>
      <c r="BF349" s="206">
        <f>IF(N349="snížená",J349,0)</f>
        <v>0</v>
      </c>
      <c r="BG349" s="206">
        <f>IF(N349="zákl. přenesená",J349,0)</f>
        <v>0</v>
      </c>
      <c r="BH349" s="206">
        <f>IF(N349="sníž. přenesená",J349,0)</f>
        <v>0</v>
      </c>
      <c r="BI349" s="206">
        <f>IF(N349="nulová",J349,0)</f>
        <v>0</v>
      </c>
      <c r="BJ349" s="18" t="s">
        <v>85</v>
      </c>
      <c r="BK349" s="206">
        <f>ROUND(I349*H349,2)</f>
        <v>0</v>
      </c>
      <c r="BL349" s="18" t="s">
        <v>218</v>
      </c>
      <c r="BM349" s="205" t="s">
        <v>11917</v>
      </c>
    </row>
    <row r="350" spans="1:65" s="2" customFormat="1" ht="16.5" customHeight="1">
      <c r="A350" s="35"/>
      <c r="B350" s="36"/>
      <c r="C350" s="193" t="s">
        <v>1085</v>
      </c>
      <c r="D350" s="193" t="s">
        <v>214</v>
      </c>
      <c r="E350" s="194" t="s">
        <v>11918</v>
      </c>
      <c r="F350" s="195" t="s">
        <v>10044</v>
      </c>
      <c r="G350" s="196" t="s">
        <v>2761</v>
      </c>
      <c r="H350" s="197">
        <v>1</v>
      </c>
      <c r="I350" s="198"/>
      <c r="J350" s="199">
        <f>ROUND(I350*H350,2)</f>
        <v>0</v>
      </c>
      <c r="K350" s="200"/>
      <c r="L350" s="40"/>
      <c r="M350" s="201" t="s">
        <v>1</v>
      </c>
      <c r="N350" s="202" t="s">
        <v>42</v>
      </c>
      <c r="O350" s="72"/>
      <c r="P350" s="203">
        <f>O350*H350</f>
        <v>0</v>
      </c>
      <c r="Q350" s="203">
        <v>0</v>
      </c>
      <c r="R350" s="203">
        <f>Q350*H350</f>
        <v>0</v>
      </c>
      <c r="S350" s="203">
        <v>0</v>
      </c>
      <c r="T350" s="204">
        <f>S350*H350</f>
        <v>0</v>
      </c>
      <c r="U350" s="35"/>
      <c r="V350" s="35"/>
      <c r="W350" s="35"/>
      <c r="X350" s="35"/>
      <c r="Y350" s="35"/>
      <c r="Z350" s="35"/>
      <c r="AA350" s="35"/>
      <c r="AB350" s="35"/>
      <c r="AC350" s="35"/>
      <c r="AD350" s="35"/>
      <c r="AE350" s="35"/>
      <c r="AR350" s="205" t="s">
        <v>218</v>
      </c>
      <c r="AT350" s="205" t="s">
        <v>214</v>
      </c>
      <c r="AU350" s="205" t="s">
        <v>87</v>
      </c>
      <c r="AY350" s="18" t="s">
        <v>209</v>
      </c>
      <c r="BE350" s="206">
        <f>IF(N350="základní",J350,0)</f>
        <v>0</v>
      </c>
      <c r="BF350" s="206">
        <f>IF(N350="snížená",J350,0)</f>
        <v>0</v>
      </c>
      <c r="BG350" s="206">
        <f>IF(N350="zákl. přenesená",J350,0)</f>
        <v>0</v>
      </c>
      <c r="BH350" s="206">
        <f>IF(N350="sníž. přenesená",J350,0)</f>
        <v>0</v>
      </c>
      <c r="BI350" s="206">
        <f>IF(N350="nulová",J350,0)</f>
        <v>0</v>
      </c>
      <c r="BJ350" s="18" t="s">
        <v>85</v>
      </c>
      <c r="BK350" s="206">
        <f>ROUND(I350*H350,2)</f>
        <v>0</v>
      </c>
      <c r="BL350" s="18" t="s">
        <v>218</v>
      </c>
      <c r="BM350" s="205" t="s">
        <v>11919</v>
      </c>
    </row>
    <row r="351" spans="1:65" s="12" customFormat="1" ht="22.9" customHeight="1">
      <c r="B351" s="177"/>
      <c r="C351" s="178"/>
      <c r="D351" s="179" t="s">
        <v>76</v>
      </c>
      <c r="E351" s="191" t="s">
        <v>9923</v>
      </c>
      <c r="F351" s="191" t="s">
        <v>11920</v>
      </c>
      <c r="G351" s="178"/>
      <c r="H351" s="178"/>
      <c r="I351" s="181"/>
      <c r="J351" s="192">
        <f>BK351</f>
        <v>0</v>
      </c>
      <c r="K351" s="178"/>
      <c r="L351" s="183"/>
      <c r="M351" s="184"/>
      <c r="N351" s="185"/>
      <c r="O351" s="185"/>
      <c r="P351" s="186">
        <f>SUM(P352:P355)</f>
        <v>0</v>
      </c>
      <c r="Q351" s="185"/>
      <c r="R351" s="186">
        <f>SUM(R352:R355)</f>
        <v>0</v>
      </c>
      <c r="S351" s="185"/>
      <c r="T351" s="187">
        <f>SUM(T352:T355)</f>
        <v>0</v>
      </c>
      <c r="AR351" s="188" t="s">
        <v>85</v>
      </c>
      <c r="AT351" s="189" t="s">
        <v>76</v>
      </c>
      <c r="AU351" s="189" t="s">
        <v>85</v>
      </c>
      <c r="AY351" s="188" t="s">
        <v>209</v>
      </c>
      <c r="BK351" s="190">
        <f>SUM(BK352:BK355)</f>
        <v>0</v>
      </c>
    </row>
    <row r="352" spans="1:65" s="2" customFormat="1" ht="16.5" customHeight="1">
      <c r="A352" s="35"/>
      <c r="B352" s="36"/>
      <c r="C352" s="193" t="s">
        <v>1092</v>
      </c>
      <c r="D352" s="193" t="s">
        <v>214</v>
      </c>
      <c r="E352" s="194" t="s">
        <v>11921</v>
      </c>
      <c r="F352" s="195" t="s">
        <v>10047</v>
      </c>
      <c r="G352" s="196" t="s">
        <v>2761</v>
      </c>
      <c r="H352" s="197">
        <v>2</v>
      </c>
      <c r="I352" s="198"/>
      <c r="J352" s="199">
        <f>ROUND(I352*H352,2)</f>
        <v>0</v>
      </c>
      <c r="K352" s="200"/>
      <c r="L352" s="40"/>
      <c r="M352" s="201" t="s">
        <v>1</v>
      </c>
      <c r="N352" s="202" t="s">
        <v>42</v>
      </c>
      <c r="O352" s="72"/>
      <c r="P352" s="203">
        <f>O352*H352</f>
        <v>0</v>
      </c>
      <c r="Q352" s="203">
        <v>0</v>
      </c>
      <c r="R352" s="203">
        <f>Q352*H352</f>
        <v>0</v>
      </c>
      <c r="S352" s="203">
        <v>0</v>
      </c>
      <c r="T352" s="204">
        <f>S352*H352</f>
        <v>0</v>
      </c>
      <c r="U352" s="35"/>
      <c r="V352" s="35"/>
      <c r="W352" s="35"/>
      <c r="X352" s="35"/>
      <c r="Y352" s="35"/>
      <c r="Z352" s="35"/>
      <c r="AA352" s="35"/>
      <c r="AB352" s="35"/>
      <c r="AC352" s="35"/>
      <c r="AD352" s="35"/>
      <c r="AE352" s="35"/>
      <c r="AR352" s="205" t="s">
        <v>218</v>
      </c>
      <c r="AT352" s="205" t="s">
        <v>214</v>
      </c>
      <c r="AU352" s="205" t="s">
        <v>87</v>
      </c>
      <c r="AY352" s="18" t="s">
        <v>209</v>
      </c>
      <c r="BE352" s="206">
        <f>IF(N352="základní",J352,0)</f>
        <v>0</v>
      </c>
      <c r="BF352" s="206">
        <f>IF(N352="snížená",J352,0)</f>
        <v>0</v>
      </c>
      <c r="BG352" s="206">
        <f>IF(N352="zákl. přenesená",J352,0)</f>
        <v>0</v>
      </c>
      <c r="BH352" s="206">
        <f>IF(N352="sníž. přenesená",J352,0)</f>
        <v>0</v>
      </c>
      <c r="BI352" s="206">
        <f>IF(N352="nulová",J352,0)</f>
        <v>0</v>
      </c>
      <c r="BJ352" s="18" t="s">
        <v>85</v>
      </c>
      <c r="BK352" s="206">
        <f>ROUND(I352*H352,2)</f>
        <v>0</v>
      </c>
      <c r="BL352" s="18" t="s">
        <v>218</v>
      </c>
      <c r="BM352" s="205" t="s">
        <v>11922</v>
      </c>
    </row>
    <row r="353" spans="1:65" s="2" customFormat="1" ht="16.5" customHeight="1">
      <c r="A353" s="35"/>
      <c r="B353" s="36"/>
      <c r="C353" s="193" t="s">
        <v>1098</v>
      </c>
      <c r="D353" s="193" t="s">
        <v>214</v>
      </c>
      <c r="E353" s="194" t="s">
        <v>11923</v>
      </c>
      <c r="F353" s="195" t="s">
        <v>10050</v>
      </c>
      <c r="G353" s="196" t="s">
        <v>2761</v>
      </c>
      <c r="H353" s="197">
        <v>1</v>
      </c>
      <c r="I353" s="198"/>
      <c r="J353" s="199">
        <f>ROUND(I353*H353,2)</f>
        <v>0</v>
      </c>
      <c r="K353" s="200"/>
      <c r="L353" s="40"/>
      <c r="M353" s="201" t="s">
        <v>1</v>
      </c>
      <c r="N353" s="202" t="s">
        <v>42</v>
      </c>
      <c r="O353" s="72"/>
      <c r="P353" s="203">
        <f>O353*H353</f>
        <v>0</v>
      </c>
      <c r="Q353" s="203">
        <v>0</v>
      </c>
      <c r="R353" s="203">
        <f>Q353*H353</f>
        <v>0</v>
      </c>
      <c r="S353" s="203">
        <v>0</v>
      </c>
      <c r="T353" s="204">
        <f>S353*H353</f>
        <v>0</v>
      </c>
      <c r="U353" s="35"/>
      <c r="V353" s="35"/>
      <c r="W353" s="35"/>
      <c r="X353" s="35"/>
      <c r="Y353" s="35"/>
      <c r="Z353" s="35"/>
      <c r="AA353" s="35"/>
      <c r="AB353" s="35"/>
      <c r="AC353" s="35"/>
      <c r="AD353" s="35"/>
      <c r="AE353" s="35"/>
      <c r="AR353" s="205" t="s">
        <v>218</v>
      </c>
      <c r="AT353" s="205" t="s">
        <v>214</v>
      </c>
      <c r="AU353" s="205" t="s">
        <v>87</v>
      </c>
      <c r="AY353" s="18" t="s">
        <v>209</v>
      </c>
      <c r="BE353" s="206">
        <f>IF(N353="základní",J353,0)</f>
        <v>0</v>
      </c>
      <c r="BF353" s="206">
        <f>IF(N353="snížená",J353,0)</f>
        <v>0</v>
      </c>
      <c r="BG353" s="206">
        <f>IF(N353="zákl. přenesená",J353,0)</f>
        <v>0</v>
      </c>
      <c r="BH353" s="206">
        <f>IF(N353="sníž. přenesená",J353,0)</f>
        <v>0</v>
      </c>
      <c r="BI353" s="206">
        <f>IF(N353="nulová",J353,0)</f>
        <v>0</v>
      </c>
      <c r="BJ353" s="18" t="s">
        <v>85</v>
      </c>
      <c r="BK353" s="206">
        <f>ROUND(I353*H353,2)</f>
        <v>0</v>
      </c>
      <c r="BL353" s="18" t="s">
        <v>218</v>
      </c>
      <c r="BM353" s="205" t="s">
        <v>11924</v>
      </c>
    </row>
    <row r="354" spans="1:65" s="2" customFormat="1" ht="16.5" customHeight="1">
      <c r="A354" s="35"/>
      <c r="B354" s="36"/>
      <c r="C354" s="193" t="s">
        <v>1103</v>
      </c>
      <c r="D354" s="193" t="s">
        <v>214</v>
      </c>
      <c r="E354" s="194" t="s">
        <v>11925</v>
      </c>
      <c r="F354" s="195" t="s">
        <v>10233</v>
      </c>
      <c r="G354" s="196" t="s">
        <v>2761</v>
      </c>
      <c r="H354" s="197">
        <v>1</v>
      </c>
      <c r="I354" s="198"/>
      <c r="J354" s="199">
        <f>ROUND(I354*H354,2)</f>
        <v>0</v>
      </c>
      <c r="K354" s="200"/>
      <c r="L354" s="40"/>
      <c r="M354" s="201" t="s">
        <v>1</v>
      </c>
      <c r="N354" s="202" t="s">
        <v>42</v>
      </c>
      <c r="O354" s="72"/>
      <c r="P354" s="203">
        <f>O354*H354</f>
        <v>0</v>
      </c>
      <c r="Q354" s="203">
        <v>0</v>
      </c>
      <c r="R354" s="203">
        <f>Q354*H354</f>
        <v>0</v>
      </c>
      <c r="S354" s="203">
        <v>0</v>
      </c>
      <c r="T354" s="204">
        <f>S354*H354</f>
        <v>0</v>
      </c>
      <c r="U354" s="35"/>
      <c r="V354" s="35"/>
      <c r="W354" s="35"/>
      <c r="X354" s="35"/>
      <c r="Y354" s="35"/>
      <c r="Z354" s="35"/>
      <c r="AA354" s="35"/>
      <c r="AB354" s="35"/>
      <c r="AC354" s="35"/>
      <c r="AD354" s="35"/>
      <c r="AE354" s="35"/>
      <c r="AR354" s="205" t="s">
        <v>218</v>
      </c>
      <c r="AT354" s="205" t="s">
        <v>214</v>
      </c>
      <c r="AU354" s="205" t="s">
        <v>87</v>
      </c>
      <c r="AY354" s="18" t="s">
        <v>209</v>
      </c>
      <c r="BE354" s="206">
        <f>IF(N354="základní",J354,0)</f>
        <v>0</v>
      </c>
      <c r="BF354" s="206">
        <f>IF(N354="snížená",J354,0)</f>
        <v>0</v>
      </c>
      <c r="BG354" s="206">
        <f>IF(N354="zákl. přenesená",J354,0)</f>
        <v>0</v>
      </c>
      <c r="BH354" s="206">
        <f>IF(N354="sníž. přenesená",J354,0)</f>
        <v>0</v>
      </c>
      <c r="BI354" s="206">
        <f>IF(N354="nulová",J354,0)</f>
        <v>0</v>
      </c>
      <c r="BJ354" s="18" t="s">
        <v>85</v>
      </c>
      <c r="BK354" s="206">
        <f>ROUND(I354*H354,2)</f>
        <v>0</v>
      </c>
      <c r="BL354" s="18" t="s">
        <v>218</v>
      </c>
      <c r="BM354" s="205" t="s">
        <v>11926</v>
      </c>
    </row>
    <row r="355" spans="1:65" s="2" customFormat="1" ht="16.5" customHeight="1">
      <c r="A355" s="35"/>
      <c r="B355" s="36"/>
      <c r="C355" s="193" t="s">
        <v>1107</v>
      </c>
      <c r="D355" s="193" t="s">
        <v>214</v>
      </c>
      <c r="E355" s="194" t="s">
        <v>11927</v>
      </c>
      <c r="F355" s="195" t="s">
        <v>11909</v>
      </c>
      <c r="G355" s="196" t="s">
        <v>2761</v>
      </c>
      <c r="H355" s="197">
        <v>1</v>
      </c>
      <c r="I355" s="198"/>
      <c r="J355" s="199">
        <f>ROUND(I355*H355,2)</f>
        <v>0</v>
      </c>
      <c r="K355" s="200"/>
      <c r="L355" s="40"/>
      <c r="M355" s="201" t="s">
        <v>1</v>
      </c>
      <c r="N355" s="202" t="s">
        <v>42</v>
      </c>
      <c r="O355" s="72"/>
      <c r="P355" s="203">
        <f>O355*H355</f>
        <v>0</v>
      </c>
      <c r="Q355" s="203">
        <v>0</v>
      </c>
      <c r="R355" s="203">
        <f>Q355*H355</f>
        <v>0</v>
      </c>
      <c r="S355" s="203">
        <v>0</v>
      </c>
      <c r="T355" s="204">
        <f>S355*H355</f>
        <v>0</v>
      </c>
      <c r="U355" s="35"/>
      <c r="V355" s="35"/>
      <c r="W355" s="35"/>
      <c r="X355" s="35"/>
      <c r="Y355" s="35"/>
      <c r="Z355" s="35"/>
      <c r="AA355" s="35"/>
      <c r="AB355" s="35"/>
      <c r="AC355" s="35"/>
      <c r="AD355" s="35"/>
      <c r="AE355" s="35"/>
      <c r="AR355" s="205" t="s">
        <v>218</v>
      </c>
      <c r="AT355" s="205" t="s">
        <v>214</v>
      </c>
      <c r="AU355" s="205" t="s">
        <v>87</v>
      </c>
      <c r="AY355" s="18" t="s">
        <v>209</v>
      </c>
      <c r="BE355" s="206">
        <f>IF(N355="základní",J355,0)</f>
        <v>0</v>
      </c>
      <c r="BF355" s="206">
        <f>IF(N355="snížená",J355,0)</f>
        <v>0</v>
      </c>
      <c r="BG355" s="206">
        <f>IF(N355="zákl. přenesená",J355,0)</f>
        <v>0</v>
      </c>
      <c r="BH355" s="206">
        <f>IF(N355="sníž. přenesená",J355,0)</f>
        <v>0</v>
      </c>
      <c r="BI355" s="206">
        <f>IF(N355="nulová",J355,0)</f>
        <v>0</v>
      </c>
      <c r="BJ355" s="18" t="s">
        <v>85</v>
      </c>
      <c r="BK355" s="206">
        <f>ROUND(I355*H355,2)</f>
        <v>0</v>
      </c>
      <c r="BL355" s="18" t="s">
        <v>218</v>
      </c>
      <c r="BM355" s="205" t="s">
        <v>11928</v>
      </c>
    </row>
    <row r="356" spans="1:65" s="12" customFormat="1" ht="22.9" customHeight="1">
      <c r="B356" s="177"/>
      <c r="C356" s="178"/>
      <c r="D356" s="179" t="s">
        <v>76</v>
      </c>
      <c r="E356" s="191" t="s">
        <v>10203</v>
      </c>
      <c r="F356" s="191" t="s">
        <v>11929</v>
      </c>
      <c r="G356" s="178"/>
      <c r="H356" s="178"/>
      <c r="I356" s="181"/>
      <c r="J356" s="192">
        <f>BK356</f>
        <v>0</v>
      </c>
      <c r="K356" s="178"/>
      <c r="L356" s="183"/>
      <c r="M356" s="184"/>
      <c r="N356" s="185"/>
      <c r="O356" s="185"/>
      <c r="P356" s="186">
        <f>SUM(P357:P360)</f>
        <v>0</v>
      </c>
      <c r="Q356" s="185"/>
      <c r="R356" s="186">
        <f>SUM(R357:R360)</f>
        <v>0</v>
      </c>
      <c r="S356" s="185"/>
      <c r="T356" s="187">
        <f>SUM(T357:T360)</f>
        <v>0</v>
      </c>
      <c r="AR356" s="188" t="s">
        <v>85</v>
      </c>
      <c r="AT356" s="189" t="s">
        <v>76</v>
      </c>
      <c r="AU356" s="189" t="s">
        <v>85</v>
      </c>
      <c r="AY356" s="188" t="s">
        <v>209</v>
      </c>
      <c r="BK356" s="190">
        <f>SUM(BK357:BK360)</f>
        <v>0</v>
      </c>
    </row>
    <row r="357" spans="1:65" s="2" customFormat="1" ht="16.5" customHeight="1">
      <c r="A357" s="35"/>
      <c r="B357" s="36"/>
      <c r="C357" s="193" t="s">
        <v>1113</v>
      </c>
      <c r="D357" s="193" t="s">
        <v>214</v>
      </c>
      <c r="E357" s="194" t="s">
        <v>11930</v>
      </c>
      <c r="F357" s="195" t="s">
        <v>10038</v>
      </c>
      <c r="G357" s="196" t="s">
        <v>2761</v>
      </c>
      <c r="H357" s="197">
        <v>8</v>
      </c>
      <c r="I357" s="198"/>
      <c r="J357" s="199">
        <f>ROUND(I357*H357,2)</f>
        <v>0</v>
      </c>
      <c r="K357" s="200"/>
      <c r="L357" s="40"/>
      <c r="M357" s="201" t="s">
        <v>1</v>
      </c>
      <c r="N357" s="202" t="s">
        <v>42</v>
      </c>
      <c r="O357" s="72"/>
      <c r="P357" s="203">
        <f>O357*H357</f>
        <v>0</v>
      </c>
      <c r="Q357" s="203">
        <v>0</v>
      </c>
      <c r="R357" s="203">
        <f>Q357*H357</f>
        <v>0</v>
      </c>
      <c r="S357" s="203">
        <v>0</v>
      </c>
      <c r="T357" s="204">
        <f>S357*H357</f>
        <v>0</v>
      </c>
      <c r="U357" s="35"/>
      <c r="V357" s="35"/>
      <c r="W357" s="35"/>
      <c r="X357" s="35"/>
      <c r="Y357" s="35"/>
      <c r="Z357" s="35"/>
      <c r="AA357" s="35"/>
      <c r="AB357" s="35"/>
      <c r="AC357" s="35"/>
      <c r="AD357" s="35"/>
      <c r="AE357" s="35"/>
      <c r="AR357" s="205" t="s">
        <v>218</v>
      </c>
      <c r="AT357" s="205" t="s">
        <v>214</v>
      </c>
      <c r="AU357" s="205" t="s">
        <v>87</v>
      </c>
      <c r="AY357" s="18" t="s">
        <v>209</v>
      </c>
      <c r="BE357" s="206">
        <f>IF(N357="základní",J357,0)</f>
        <v>0</v>
      </c>
      <c r="BF357" s="206">
        <f>IF(N357="snížená",J357,0)</f>
        <v>0</v>
      </c>
      <c r="BG357" s="206">
        <f>IF(N357="zákl. přenesená",J357,0)</f>
        <v>0</v>
      </c>
      <c r="BH357" s="206">
        <f>IF(N357="sníž. přenesená",J357,0)</f>
        <v>0</v>
      </c>
      <c r="BI357" s="206">
        <f>IF(N357="nulová",J357,0)</f>
        <v>0</v>
      </c>
      <c r="BJ357" s="18" t="s">
        <v>85</v>
      </c>
      <c r="BK357" s="206">
        <f>ROUND(I357*H357,2)</f>
        <v>0</v>
      </c>
      <c r="BL357" s="18" t="s">
        <v>218</v>
      </c>
      <c r="BM357" s="205" t="s">
        <v>11931</v>
      </c>
    </row>
    <row r="358" spans="1:65" s="2" customFormat="1" ht="16.5" customHeight="1">
      <c r="A358" s="35"/>
      <c r="B358" s="36"/>
      <c r="C358" s="193" t="s">
        <v>1118</v>
      </c>
      <c r="D358" s="193" t="s">
        <v>214</v>
      </c>
      <c r="E358" s="194" t="s">
        <v>11932</v>
      </c>
      <c r="F358" s="195" t="s">
        <v>10047</v>
      </c>
      <c r="G358" s="196" t="s">
        <v>2761</v>
      </c>
      <c r="H358" s="197">
        <v>4</v>
      </c>
      <c r="I358" s="198"/>
      <c r="J358" s="199">
        <f>ROUND(I358*H358,2)</f>
        <v>0</v>
      </c>
      <c r="K358" s="200"/>
      <c r="L358" s="40"/>
      <c r="M358" s="201" t="s">
        <v>1</v>
      </c>
      <c r="N358" s="202" t="s">
        <v>42</v>
      </c>
      <c r="O358" s="72"/>
      <c r="P358" s="203">
        <f>O358*H358</f>
        <v>0</v>
      </c>
      <c r="Q358" s="203">
        <v>0</v>
      </c>
      <c r="R358" s="203">
        <f>Q358*H358</f>
        <v>0</v>
      </c>
      <c r="S358" s="203">
        <v>0</v>
      </c>
      <c r="T358" s="204">
        <f>S358*H358</f>
        <v>0</v>
      </c>
      <c r="U358" s="35"/>
      <c r="V358" s="35"/>
      <c r="W358" s="35"/>
      <c r="X358" s="35"/>
      <c r="Y358" s="35"/>
      <c r="Z358" s="35"/>
      <c r="AA358" s="35"/>
      <c r="AB358" s="35"/>
      <c r="AC358" s="35"/>
      <c r="AD358" s="35"/>
      <c r="AE358" s="35"/>
      <c r="AR358" s="205" t="s">
        <v>218</v>
      </c>
      <c r="AT358" s="205" t="s">
        <v>214</v>
      </c>
      <c r="AU358" s="205" t="s">
        <v>87</v>
      </c>
      <c r="AY358" s="18" t="s">
        <v>209</v>
      </c>
      <c r="BE358" s="206">
        <f>IF(N358="základní",J358,0)</f>
        <v>0</v>
      </c>
      <c r="BF358" s="206">
        <f>IF(N358="snížená",J358,0)</f>
        <v>0</v>
      </c>
      <c r="BG358" s="206">
        <f>IF(N358="zákl. přenesená",J358,0)</f>
        <v>0</v>
      </c>
      <c r="BH358" s="206">
        <f>IF(N358="sníž. přenesená",J358,0)</f>
        <v>0</v>
      </c>
      <c r="BI358" s="206">
        <f>IF(N358="nulová",J358,0)</f>
        <v>0</v>
      </c>
      <c r="BJ358" s="18" t="s">
        <v>85</v>
      </c>
      <c r="BK358" s="206">
        <f>ROUND(I358*H358,2)</f>
        <v>0</v>
      </c>
      <c r="BL358" s="18" t="s">
        <v>218</v>
      </c>
      <c r="BM358" s="205" t="s">
        <v>11933</v>
      </c>
    </row>
    <row r="359" spans="1:65" s="2" customFormat="1" ht="16.5" customHeight="1">
      <c r="A359" s="35"/>
      <c r="B359" s="36"/>
      <c r="C359" s="193" t="s">
        <v>1122</v>
      </c>
      <c r="D359" s="193" t="s">
        <v>214</v>
      </c>
      <c r="E359" s="194" t="s">
        <v>11934</v>
      </c>
      <c r="F359" s="195" t="s">
        <v>10050</v>
      </c>
      <c r="G359" s="196" t="s">
        <v>2761</v>
      </c>
      <c r="H359" s="197">
        <v>2</v>
      </c>
      <c r="I359" s="198"/>
      <c r="J359" s="199">
        <f>ROUND(I359*H359,2)</f>
        <v>0</v>
      </c>
      <c r="K359" s="200"/>
      <c r="L359" s="40"/>
      <c r="M359" s="201" t="s">
        <v>1</v>
      </c>
      <c r="N359" s="202" t="s">
        <v>42</v>
      </c>
      <c r="O359" s="72"/>
      <c r="P359" s="203">
        <f>O359*H359</f>
        <v>0</v>
      </c>
      <c r="Q359" s="203">
        <v>0</v>
      </c>
      <c r="R359" s="203">
        <f>Q359*H359</f>
        <v>0</v>
      </c>
      <c r="S359" s="203">
        <v>0</v>
      </c>
      <c r="T359" s="204">
        <f>S359*H359</f>
        <v>0</v>
      </c>
      <c r="U359" s="35"/>
      <c r="V359" s="35"/>
      <c r="W359" s="35"/>
      <c r="X359" s="35"/>
      <c r="Y359" s="35"/>
      <c r="Z359" s="35"/>
      <c r="AA359" s="35"/>
      <c r="AB359" s="35"/>
      <c r="AC359" s="35"/>
      <c r="AD359" s="35"/>
      <c r="AE359" s="35"/>
      <c r="AR359" s="205" t="s">
        <v>218</v>
      </c>
      <c r="AT359" s="205" t="s">
        <v>214</v>
      </c>
      <c r="AU359" s="205" t="s">
        <v>87</v>
      </c>
      <c r="AY359" s="18" t="s">
        <v>209</v>
      </c>
      <c r="BE359" s="206">
        <f>IF(N359="základní",J359,0)</f>
        <v>0</v>
      </c>
      <c r="BF359" s="206">
        <f>IF(N359="snížená",J359,0)</f>
        <v>0</v>
      </c>
      <c r="BG359" s="206">
        <f>IF(N359="zákl. přenesená",J359,0)</f>
        <v>0</v>
      </c>
      <c r="BH359" s="206">
        <f>IF(N359="sníž. přenesená",J359,0)</f>
        <v>0</v>
      </c>
      <c r="BI359" s="206">
        <f>IF(N359="nulová",J359,0)</f>
        <v>0</v>
      </c>
      <c r="BJ359" s="18" t="s">
        <v>85</v>
      </c>
      <c r="BK359" s="206">
        <f>ROUND(I359*H359,2)</f>
        <v>0</v>
      </c>
      <c r="BL359" s="18" t="s">
        <v>218</v>
      </c>
      <c r="BM359" s="205" t="s">
        <v>11935</v>
      </c>
    </row>
    <row r="360" spans="1:65" s="2" customFormat="1" ht="16.5" customHeight="1">
      <c r="A360" s="35"/>
      <c r="B360" s="36"/>
      <c r="C360" s="193" t="s">
        <v>1127</v>
      </c>
      <c r="D360" s="193" t="s">
        <v>214</v>
      </c>
      <c r="E360" s="194" t="s">
        <v>11936</v>
      </c>
      <c r="F360" s="195" t="s">
        <v>10233</v>
      </c>
      <c r="G360" s="196" t="s">
        <v>2761</v>
      </c>
      <c r="H360" s="197">
        <v>2</v>
      </c>
      <c r="I360" s="198"/>
      <c r="J360" s="199">
        <f>ROUND(I360*H360,2)</f>
        <v>0</v>
      </c>
      <c r="K360" s="200"/>
      <c r="L360" s="40"/>
      <c r="M360" s="201" t="s">
        <v>1</v>
      </c>
      <c r="N360" s="202" t="s">
        <v>42</v>
      </c>
      <c r="O360" s="72"/>
      <c r="P360" s="203">
        <f>O360*H360</f>
        <v>0</v>
      </c>
      <c r="Q360" s="203">
        <v>0</v>
      </c>
      <c r="R360" s="203">
        <f>Q360*H360</f>
        <v>0</v>
      </c>
      <c r="S360" s="203">
        <v>0</v>
      </c>
      <c r="T360" s="204">
        <f>S360*H360</f>
        <v>0</v>
      </c>
      <c r="U360" s="35"/>
      <c r="V360" s="35"/>
      <c r="W360" s="35"/>
      <c r="X360" s="35"/>
      <c r="Y360" s="35"/>
      <c r="Z360" s="35"/>
      <c r="AA360" s="35"/>
      <c r="AB360" s="35"/>
      <c r="AC360" s="35"/>
      <c r="AD360" s="35"/>
      <c r="AE360" s="35"/>
      <c r="AR360" s="205" t="s">
        <v>218</v>
      </c>
      <c r="AT360" s="205" t="s">
        <v>214</v>
      </c>
      <c r="AU360" s="205" t="s">
        <v>87</v>
      </c>
      <c r="AY360" s="18" t="s">
        <v>209</v>
      </c>
      <c r="BE360" s="206">
        <f>IF(N360="základní",J360,0)</f>
        <v>0</v>
      </c>
      <c r="BF360" s="206">
        <f>IF(N360="snížená",J360,0)</f>
        <v>0</v>
      </c>
      <c r="BG360" s="206">
        <f>IF(N360="zákl. přenesená",J360,0)</f>
        <v>0</v>
      </c>
      <c r="BH360" s="206">
        <f>IF(N360="sníž. přenesená",J360,0)</f>
        <v>0</v>
      </c>
      <c r="BI360" s="206">
        <f>IF(N360="nulová",J360,0)</f>
        <v>0</v>
      </c>
      <c r="BJ360" s="18" t="s">
        <v>85</v>
      </c>
      <c r="BK360" s="206">
        <f>ROUND(I360*H360,2)</f>
        <v>0</v>
      </c>
      <c r="BL360" s="18" t="s">
        <v>218</v>
      </c>
      <c r="BM360" s="205" t="s">
        <v>11937</v>
      </c>
    </row>
    <row r="361" spans="1:65" s="12" customFormat="1" ht="22.9" customHeight="1">
      <c r="B361" s="177"/>
      <c r="C361" s="178"/>
      <c r="D361" s="179" t="s">
        <v>76</v>
      </c>
      <c r="E361" s="191" t="s">
        <v>10214</v>
      </c>
      <c r="F361" s="191" t="s">
        <v>11938</v>
      </c>
      <c r="G361" s="178"/>
      <c r="H361" s="178"/>
      <c r="I361" s="181"/>
      <c r="J361" s="192">
        <f>BK361</f>
        <v>0</v>
      </c>
      <c r="K361" s="178"/>
      <c r="L361" s="183"/>
      <c r="M361" s="184"/>
      <c r="N361" s="185"/>
      <c r="O361" s="185"/>
      <c r="P361" s="186">
        <f>SUM(P362:P365)</f>
        <v>0</v>
      </c>
      <c r="Q361" s="185"/>
      <c r="R361" s="186">
        <f>SUM(R362:R365)</f>
        <v>0</v>
      </c>
      <c r="S361" s="185"/>
      <c r="T361" s="187">
        <f>SUM(T362:T365)</f>
        <v>0</v>
      </c>
      <c r="AR361" s="188" t="s">
        <v>85</v>
      </c>
      <c r="AT361" s="189" t="s">
        <v>76</v>
      </c>
      <c r="AU361" s="189" t="s">
        <v>85</v>
      </c>
      <c r="AY361" s="188" t="s">
        <v>209</v>
      </c>
      <c r="BK361" s="190">
        <f>SUM(BK362:BK365)</f>
        <v>0</v>
      </c>
    </row>
    <row r="362" spans="1:65" s="2" customFormat="1" ht="16.5" customHeight="1">
      <c r="A362" s="35"/>
      <c r="B362" s="36"/>
      <c r="C362" s="193" t="s">
        <v>1132</v>
      </c>
      <c r="D362" s="193" t="s">
        <v>214</v>
      </c>
      <c r="E362" s="194" t="s">
        <v>11939</v>
      </c>
      <c r="F362" s="195" t="s">
        <v>10038</v>
      </c>
      <c r="G362" s="196" t="s">
        <v>2761</v>
      </c>
      <c r="H362" s="197">
        <v>14</v>
      </c>
      <c r="I362" s="198"/>
      <c r="J362" s="199">
        <f>ROUND(I362*H362,2)</f>
        <v>0</v>
      </c>
      <c r="K362" s="200"/>
      <c r="L362" s="40"/>
      <c r="M362" s="201" t="s">
        <v>1</v>
      </c>
      <c r="N362" s="202" t="s">
        <v>42</v>
      </c>
      <c r="O362" s="72"/>
      <c r="P362" s="203">
        <f>O362*H362</f>
        <v>0</v>
      </c>
      <c r="Q362" s="203">
        <v>0</v>
      </c>
      <c r="R362" s="203">
        <f>Q362*H362</f>
        <v>0</v>
      </c>
      <c r="S362" s="203">
        <v>0</v>
      </c>
      <c r="T362" s="204">
        <f>S362*H362</f>
        <v>0</v>
      </c>
      <c r="U362" s="35"/>
      <c r="V362" s="35"/>
      <c r="W362" s="35"/>
      <c r="X362" s="35"/>
      <c r="Y362" s="35"/>
      <c r="Z362" s="35"/>
      <c r="AA362" s="35"/>
      <c r="AB362" s="35"/>
      <c r="AC362" s="35"/>
      <c r="AD362" s="35"/>
      <c r="AE362" s="35"/>
      <c r="AR362" s="205" t="s">
        <v>218</v>
      </c>
      <c r="AT362" s="205" t="s">
        <v>214</v>
      </c>
      <c r="AU362" s="205" t="s">
        <v>87</v>
      </c>
      <c r="AY362" s="18" t="s">
        <v>209</v>
      </c>
      <c r="BE362" s="206">
        <f>IF(N362="základní",J362,0)</f>
        <v>0</v>
      </c>
      <c r="BF362" s="206">
        <f>IF(N362="snížená",J362,0)</f>
        <v>0</v>
      </c>
      <c r="BG362" s="206">
        <f>IF(N362="zákl. přenesená",J362,0)</f>
        <v>0</v>
      </c>
      <c r="BH362" s="206">
        <f>IF(N362="sníž. přenesená",J362,0)</f>
        <v>0</v>
      </c>
      <c r="BI362" s="206">
        <f>IF(N362="nulová",J362,0)</f>
        <v>0</v>
      </c>
      <c r="BJ362" s="18" t="s">
        <v>85</v>
      </c>
      <c r="BK362" s="206">
        <f>ROUND(I362*H362,2)</f>
        <v>0</v>
      </c>
      <c r="BL362" s="18" t="s">
        <v>218</v>
      </c>
      <c r="BM362" s="205" t="s">
        <v>11940</v>
      </c>
    </row>
    <row r="363" spans="1:65" s="2" customFormat="1" ht="16.5" customHeight="1">
      <c r="A363" s="35"/>
      <c r="B363" s="36"/>
      <c r="C363" s="193" t="s">
        <v>1137</v>
      </c>
      <c r="D363" s="193" t="s">
        <v>214</v>
      </c>
      <c r="E363" s="194" t="s">
        <v>11941</v>
      </c>
      <c r="F363" s="195" t="s">
        <v>10060</v>
      </c>
      <c r="G363" s="196" t="s">
        <v>2761</v>
      </c>
      <c r="H363" s="197">
        <v>16</v>
      </c>
      <c r="I363" s="198"/>
      <c r="J363" s="199">
        <f>ROUND(I363*H363,2)</f>
        <v>0</v>
      </c>
      <c r="K363" s="200"/>
      <c r="L363" s="40"/>
      <c r="M363" s="201" t="s">
        <v>1</v>
      </c>
      <c r="N363" s="202" t="s">
        <v>42</v>
      </c>
      <c r="O363" s="72"/>
      <c r="P363" s="203">
        <f>O363*H363</f>
        <v>0</v>
      </c>
      <c r="Q363" s="203">
        <v>0</v>
      </c>
      <c r="R363" s="203">
        <f>Q363*H363</f>
        <v>0</v>
      </c>
      <c r="S363" s="203">
        <v>0</v>
      </c>
      <c r="T363" s="204">
        <f>S363*H363</f>
        <v>0</v>
      </c>
      <c r="U363" s="35"/>
      <c r="V363" s="35"/>
      <c r="W363" s="35"/>
      <c r="X363" s="35"/>
      <c r="Y363" s="35"/>
      <c r="Z363" s="35"/>
      <c r="AA363" s="35"/>
      <c r="AB363" s="35"/>
      <c r="AC363" s="35"/>
      <c r="AD363" s="35"/>
      <c r="AE363" s="35"/>
      <c r="AR363" s="205" t="s">
        <v>218</v>
      </c>
      <c r="AT363" s="205" t="s">
        <v>214</v>
      </c>
      <c r="AU363" s="205" t="s">
        <v>87</v>
      </c>
      <c r="AY363" s="18" t="s">
        <v>209</v>
      </c>
      <c r="BE363" s="206">
        <f>IF(N363="základní",J363,0)</f>
        <v>0</v>
      </c>
      <c r="BF363" s="206">
        <f>IF(N363="snížená",J363,0)</f>
        <v>0</v>
      </c>
      <c r="BG363" s="206">
        <f>IF(N363="zákl. přenesená",J363,0)</f>
        <v>0</v>
      </c>
      <c r="BH363" s="206">
        <f>IF(N363="sníž. přenesená",J363,0)</f>
        <v>0</v>
      </c>
      <c r="BI363" s="206">
        <f>IF(N363="nulová",J363,0)</f>
        <v>0</v>
      </c>
      <c r="BJ363" s="18" t="s">
        <v>85</v>
      </c>
      <c r="BK363" s="206">
        <f>ROUND(I363*H363,2)</f>
        <v>0</v>
      </c>
      <c r="BL363" s="18" t="s">
        <v>218</v>
      </c>
      <c r="BM363" s="205" t="s">
        <v>11942</v>
      </c>
    </row>
    <row r="364" spans="1:65" s="2" customFormat="1" ht="16.5" customHeight="1">
      <c r="A364" s="35"/>
      <c r="B364" s="36"/>
      <c r="C364" s="193" t="s">
        <v>1142</v>
      </c>
      <c r="D364" s="193" t="s">
        <v>214</v>
      </c>
      <c r="E364" s="194" t="s">
        <v>11943</v>
      </c>
      <c r="F364" s="195" t="s">
        <v>10063</v>
      </c>
      <c r="G364" s="196" t="s">
        <v>2761</v>
      </c>
      <c r="H364" s="197">
        <v>4</v>
      </c>
      <c r="I364" s="198"/>
      <c r="J364" s="199">
        <f>ROUND(I364*H364,2)</f>
        <v>0</v>
      </c>
      <c r="K364" s="200"/>
      <c r="L364" s="40"/>
      <c r="M364" s="201" t="s">
        <v>1</v>
      </c>
      <c r="N364" s="202" t="s">
        <v>42</v>
      </c>
      <c r="O364" s="72"/>
      <c r="P364" s="203">
        <f>O364*H364</f>
        <v>0</v>
      </c>
      <c r="Q364" s="203">
        <v>0</v>
      </c>
      <c r="R364" s="203">
        <f>Q364*H364</f>
        <v>0</v>
      </c>
      <c r="S364" s="203">
        <v>0</v>
      </c>
      <c r="T364" s="204">
        <f>S364*H364</f>
        <v>0</v>
      </c>
      <c r="U364" s="35"/>
      <c r="V364" s="35"/>
      <c r="W364" s="35"/>
      <c r="X364" s="35"/>
      <c r="Y364" s="35"/>
      <c r="Z364" s="35"/>
      <c r="AA364" s="35"/>
      <c r="AB364" s="35"/>
      <c r="AC364" s="35"/>
      <c r="AD364" s="35"/>
      <c r="AE364" s="35"/>
      <c r="AR364" s="205" t="s">
        <v>218</v>
      </c>
      <c r="AT364" s="205" t="s">
        <v>214</v>
      </c>
      <c r="AU364" s="205" t="s">
        <v>87</v>
      </c>
      <c r="AY364" s="18" t="s">
        <v>209</v>
      </c>
      <c r="BE364" s="206">
        <f>IF(N364="základní",J364,0)</f>
        <v>0</v>
      </c>
      <c r="BF364" s="206">
        <f>IF(N364="snížená",J364,0)</f>
        <v>0</v>
      </c>
      <c r="BG364" s="206">
        <f>IF(N364="zákl. přenesená",J364,0)</f>
        <v>0</v>
      </c>
      <c r="BH364" s="206">
        <f>IF(N364="sníž. přenesená",J364,0)</f>
        <v>0</v>
      </c>
      <c r="BI364" s="206">
        <f>IF(N364="nulová",J364,0)</f>
        <v>0</v>
      </c>
      <c r="BJ364" s="18" t="s">
        <v>85</v>
      </c>
      <c r="BK364" s="206">
        <f>ROUND(I364*H364,2)</f>
        <v>0</v>
      </c>
      <c r="BL364" s="18" t="s">
        <v>218</v>
      </c>
      <c r="BM364" s="205" t="s">
        <v>11944</v>
      </c>
    </row>
    <row r="365" spans="1:65" s="2" customFormat="1" ht="16.5" customHeight="1">
      <c r="A365" s="35"/>
      <c r="B365" s="36"/>
      <c r="C365" s="193" t="s">
        <v>1147</v>
      </c>
      <c r="D365" s="193" t="s">
        <v>214</v>
      </c>
      <c r="E365" s="194" t="s">
        <v>11945</v>
      </c>
      <c r="F365" s="195" t="s">
        <v>10044</v>
      </c>
      <c r="G365" s="196" t="s">
        <v>2761</v>
      </c>
      <c r="H365" s="197">
        <v>2</v>
      </c>
      <c r="I365" s="198"/>
      <c r="J365" s="199">
        <f>ROUND(I365*H365,2)</f>
        <v>0</v>
      </c>
      <c r="K365" s="200"/>
      <c r="L365" s="40"/>
      <c r="M365" s="201" t="s">
        <v>1</v>
      </c>
      <c r="N365" s="202" t="s">
        <v>42</v>
      </c>
      <c r="O365" s="72"/>
      <c r="P365" s="203">
        <f>O365*H365</f>
        <v>0</v>
      </c>
      <c r="Q365" s="203">
        <v>0</v>
      </c>
      <c r="R365" s="203">
        <f>Q365*H365</f>
        <v>0</v>
      </c>
      <c r="S365" s="203">
        <v>0</v>
      </c>
      <c r="T365" s="204">
        <f>S365*H365</f>
        <v>0</v>
      </c>
      <c r="U365" s="35"/>
      <c r="V365" s="35"/>
      <c r="W365" s="35"/>
      <c r="X365" s="35"/>
      <c r="Y365" s="35"/>
      <c r="Z365" s="35"/>
      <c r="AA365" s="35"/>
      <c r="AB365" s="35"/>
      <c r="AC365" s="35"/>
      <c r="AD365" s="35"/>
      <c r="AE365" s="35"/>
      <c r="AR365" s="205" t="s">
        <v>218</v>
      </c>
      <c r="AT365" s="205" t="s">
        <v>214</v>
      </c>
      <c r="AU365" s="205" t="s">
        <v>87</v>
      </c>
      <c r="AY365" s="18" t="s">
        <v>209</v>
      </c>
      <c r="BE365" s="206">
        <f>IF(N365="základní",J365,0)</f>
        <v>0</v>
      </c>
      <c r="BF365" s="206">
        <f>IF(N365="snížená",J365,0)</f>
        <v>0</v>
      </c>
      <c r="BG365" s="206">
        <f>IF(N365="zákl. přenesená",J365,0)</f>
        <v>0</v>
      </c>
      <c r="BH365" s="206">
        <f>IF(N365="sníž. přenesená",J365,0)</f>
        <v>0</v>
      </c>
      <c r="BI365" s="206">
        <f>IF(N365="nulová",J365,0)</f>
        <v>0</v>
      </c>
      <c r="BJ365" s="18" t="s">
        <v>85</v>
      </c>
      <c r="BK365" s="206">
        <f>ROUND(I365*H365,2)</f>
        <v>0</v>
      </c>
      <c r="BL365" s="18" t="s">
        <v>218</v>
      </c>
      <c r="BM365" s="205" t="s">
        <v>11946</v>
      </c>
    </row>
    <row r="366" spans="1:65" s="12" customFormat="1" ht="22.9" customHeight="1">
      <c r="B366" s="177"/>
      <c r="C366" s="178"/>
      <c r="D366" s="179" t="s">
        <v>76</v>
      </c>
      <c r="E366" s="191" t="s">
        <v>10222</v>
      </c>
      <c r="F366" s="191" t="s">
        <v>11947</v>
      </c>
      <c r="G366" s="178"/>
      <c r="H366" s="178"/>
      <c r="I366" s="181"/>
      <c r="J366" s="192">
        <f>BK366</f>
        <v>0</v>
      </c>
      <c r="K366" s="178"/>
      <c r="L366" s="183"/>
      <c r="M366" s="184"/>
      <c r="N366" s="185"/>
      <c r="O366" s="185"/>
      <c r="P366" s="186">
        <f>SUM(P367:P370)</f>
        <v>0</v>
      </c>
      <c r="Q366" s="185"/>
      <c r="R366" s="186">
        <f>SUM(R367:R370)</f>
        <v>0</v>
      </c>
      <c r="S366" s="185"/>
      <c r="T366" s="187">
        <f>SUM(T367:T370)</f>
        <v>0</v>
      </c>
      <c r="AR366" s="188" t="s">
        <v>85</v>
      </c>
      <c r="AT366" s="189" t="s">
        <v>76</v>
      </c>
      <c r="AU366" s="189" t="s">
        <v>85</v>
      </c>
      <c r="AY366" s="188" t="s">
        <v>209</v>
      </c>
      <c r="BK366" s="190">
        <f>SUM(BK367:BK370)</f>
        <v>0</v>
      </c>
    </row>
    <row r="367" spans="1:65" s="2" customFormat="1" ht="16.5" customHeight="1">
      <c r="A367" s="35"/>
      <c r="B367" s="36"/>
      <c r="C367" s="193" t="s">
        <v>1152</v>
      </c>
      <c r="D367" s="193" t="s">
        <v>214</v>
      </c>
      <c r="E367" s="194" t="s">
        <v>11948</v>
      </c>
      <c r="F367" s="195" t="s">
        <v>10047</v>
      </c>
      <c r="G367" s="196" t="s">
        <v>2761</v>
      </c>
      <c r="H367" s="197">
        <v>2</v>
      </c>
      <c r="I367" s="198"/>
      <c r="J367" s="199">
        <f>ROUND(I367*H367,2)</f>
        <v>0</v>
      </c>
      <c r="K367" s="200"/>
      <c r="L367" s="40"/>
      <c r="M367" s="201" t="s">
        <v>1</v>
      </c>
      <c r="N367" s="202" t="s">
        <v>42</v>
      </c>
      <c r="O367" s="72"/>
      <c r="P367" s="203">
        <f>O367*H367</f>
        <v>0</v>
      </c>
      <c r="Q367" s="203">
        <v>0</v>
      </c>
      <c r="R367" s="203">
        <f>Q367*H367</f>
        <v>0</v>
      </c>
      <c r="S367" s="203">
        <v>0</v>
      </c>
      <c r="T367" s="204">
        <f>S367*H367</f>
        <v>0</v>
      </c>
      <c r="U367" s="35"/>
      <c r="V367" s="35"/>
      <c r="W367" s="35"/>
      <c r="X367" s="35"/>
      <c r="Y367" s="35"/>
      <c r="Z367" s="35"/>
      <c r="AA367" s="35"/>
      <c r="AB367" s="35"/>
      <c r="AC367" s="35"/>
      <c r="AD367" s="35"/>
      <c r="AE367" s="35"/>
      <c r="AR367" s="205" t="s">
        <v>218</v>
      </c>
      <c r="AT367" s="205" t="s">
        <v>214</v>
      </c>
      <c r="AU367" s="205" t="s">
        <v>87</v>
      </c>
      <c r="AY367" s="18" t="s">
        <v>209</v>
      </c>
      <c r="BE367" s="206">
        <f>IF(N367="základní",J367,0)</f>
        <v>0</v>
      </c>
      <c r="BF367" s="206">
        <f>IF(N367="snížená",J367,0)</f>
        <v>0</v>
      </c>
      <c r="BG367" s="206">
        <f>IF(N367="zákl. přenesená",J367,0)</f>
        <v>0</v>
      </c>
      <c r="BH367" s="206">
        <f>IF(N367="sníž. přenesená",J367,0)</f>
        <v>0</v>
      </c>
      <c r="BI367" s="206">
        <f>IF(N367="nulová",J367,0)</f>
        <v>0</v>
      </c>
      <c r="BJ367" s="18" t="s">
        <v>85</v>
      </c>
      <c r="BK367" s="206">
        <f>ROUND(I367*H367,2)</f>
        <v>0</v>
      </c>
      <c r="BL367" s="18" t="s">
        <v>218</v>
      </c>
      <c r="BM367" s="205" t="s">
        <v>11949</v>
      </c>
    </row>
    <row r="368" spans="1:65" s="2" customFormat="1" ht="16.5" customHeight="1">
      <c r="A368" s="35"/>
      <c r="B368" s="36"/>
      <c r="C368" s="193" t="s">
        <v>1157</v>
      </c>
      <c r="D368" s="193" t="s">
        <v>214</v>
      </c>
      <c r="E368" s="194" t="s">
        <v>11950</v>
      </c>
      <c r="F368" s="195" t="s">
        <v>10050</v>
      </c>
      <c r="G368" s="196" t="s">
        <v>2761</v>
      </c>
      <c r="H368" s="197">
        <v>1</v>
      </c>
      <c r="I368" s="198"/>
      <c r="J368" s="199">
        <f>ROUND(I368*H368,2)</f>
        <v>0</v>
      </c>
      <c r="K368" s="200"/>
      <c r="L368" s="40"/>
      <c r="M368" s="201" t="s">
        <v>1</v>
      </c>
      <c r="N368" s="202" t="s">
        <v>42</v>
      </c>
      <c r="O368" s="72"/>
      <c r="P368" s="203">
        <f>O368*H368</f>
        <v>0</v>
      </c>
      <c r="Q368" s="203">
        <v>0</v>
      </c>
      <c r="R368" s="203">
        <f>Q368*H368</f>
        <v>0</v>
      </c>
      <c r="S368" s="203">
        <v>0</v>
      </c>
      <c r="T368" s="204">
        <f>S368*H368</f>
        <v>0</v>
      </c>
      <c r="U368" s="35"/>
      <c r="V368" s="35"/>
      <c r="W368" s="35"/>
      <c r="X368" s="35"/>
      <c r="Y368" s="35"/>
      <c r="Z368" s="35"/>
      <c r="AA368" s="35"/>
      <c r="AB368" s="35"/>
      <c r="AC368" s="35"/>
      <c r="AD368" s="35"/>
      <c r="AE368" s="35"/>
      <c r="AR368" s="205" t="s">
        <v>218</v>
      </c>
      <c r="AT368" s="205" t="s">
        <v>214</v>
      </c>
      <c r="AU368" s="205" t="s">
        <v>87</v>
      </c>
      <c r="AY368" s="18" t="s">
        <v>209</v>
      </c>
      <c r="BE368" s="206">
        <f>IF(N368="základní",J368,0)</f>
        <v>0</v>
      </c>
      <c r="BF368" s="206">
        <f>IF(N368="snížená",J368,0)</f>
        <v>0</v>
      </c>
      <c r="BG368" s="206">
        <f>IF(N368="zákl. přenesená",J368,0)</f>
        <v>0</v>
      </c>
      <c r="BH368" s="206">
        <f>IF(N368="sníž. přenesená",J368,0)</f>
        <v>0</v>
      </c>
      <c r="BI368" s="206">
        <f>IF(N368="nulová",J368,0)</f>
        <v>0</v>
      </c>
      <c r="BJ368" s="18" t="s">
        <v>85</v>
      </c>
      <c r="BK368" s="206">
        <f>ROUND(I368*H368,2)</f>
        <v>0</v>
      </c>
      <c r="BL368" s="18" t="s">
        <v>218</v>
      </c>
      <c r="BM368" s="205" t="s">
        <v>11951</v>
      </c>
    </row>
    <row r="369" spans="1:65" s="2" customFormat="1" ht="16.5" customHeight="1">
      <c r="A369" s="35"/>
      <c r="B369" s="36"/>
      <c r="C369" s="193" t="s">
        <v>1162</v>
      </c>
      <c r="D369" s="193" t="s">
        <v>214</v>
      </c>
      <c r="E369" s="194" t="s">
        <v>11952</v>
      </c>
      <c r="F369" s="195" t="s">
        <v>10233</v>
      </c>
      <c r="G369" s="196" t="s">
        <v>2761</v>
      </c>
      <c r="H369" s="197">
        <v>1</v>
      </c>
      <c r="I369" s="198"/>
      <c r="J369" s="199">
        <f>ROUND(I369*H369,2)</f>
        <v>0</v>
      </c>
      <c r="K369" s="200"/>
      <c r="L369" s="40"/>
      <c r="M369" s="201" t="s">
        <v>1</v>
      </c>
      <c r="N369" s="202" t="s">
        <v>42</v>
      </c>
      <c r="O369" s="72"/>
      <c r="P369" s="203">
        <f>O369*H369</f>
        <v>0</v>
      </c>
      <c r="Q369" s="203">
        <v>0</v>
      </c>
      <c r="R369" s="203">
        <f>Q369*H369</f>
        <v>0</v>
      </c>
      <c r="S369" s="203">
        <v>0</v>
      </c>
      <c r="T369" s="204">
        <f>S369*H369</f>
        <v>0</v>
      </c>
      <c r="U369" s="35"/>
      <c r="V369" s="35"/>
      <c r="W369" s="35"/>
      <c r="X369" s="35"/>
      <c r="Y369" s="35"/>
      <c r="Z369" s="35"/>
      <c r="AA369" s="35"/>
      <c r="AB369" s="35"/>
      <c r="AC369" s="35"/>
      <c r="AD369" s="35"/>
      <c r="AE369" s="35"/>
      <c r="AR369" s="205" t="s">
        <v>218</v>
      </c>
      <c r="AT369" s="205" t="s">
        <v>214</v>
      </c>
      <c r="AU369" s="205" t="s">
        <v>87</v>
      </c>
      <c r="AY369" s="18" t="s">
        <v>209</v>
      </c>
      <c r="BE369" s="206">
        <f>IF(N369="základní",J369,0)</f>
        <v>0</v>
      </c>
      <c r="BF369" s="206">
        <f>IF(N369="snížená",J369,0)</f>
        <v>0</v>
      </c>
      <c r="BG369" s="206">
        <f>IF(N369="zákl. přenesená",J369,0)</f>
        <v>0</v>
      </c>
      <c r="BH369" s="206">
        <f>IF(N369="sníž. přenesená",J369,0)</f>
        <v>0</v>
      </c>
      <c r="BI369" s="206">
        <f>IF(N369="nulová",J369,0)</f>
        <v>0</v>
      </c>
      <c r="BJ369" s="18" t="s">
        <v>85</v>
      </c>
      <c r="BK369" s="206">
        <f>ROUND(I369*H369,2)</f>
        <v>0</v>
      </c>
      <c r="BL369" s="18" t="s">
        <v>218</v>
      </c>
      <c r="BM369" s="205" t="s">
        <v>11953</v>
      </c>
    </row>
    <row r="370" spans="1:65" s="2" customFormat="1" ht="16.5" customHeight="1">
      <c r="A370" s="35"/>
      <c r="B370" s="36"/>
      <c r="C370" s="193" t="s">
        <v>1165</v>
      </c>
      <c r="D370" s="193" t="s">
        <v>214</v>
      </c>
      <c r="E370" s="194" t="s">
        <v>11954</v>
      </c>
      <c r="F370" s="195" t="s">
        <v>11909</v>
      </c>
      <c r="G370" s="196" t="s">
        <v>2761</v>
      </c>
      <c r="H370" s="197">
        <v>1</v>
      </c>
      <c r="I370" s="198"/>
      <c r="J370" s="199">
        <f>ROUND(I370*H370,2)</f>
        <v>0</v>
      </c>
      <c r="K370" s="200"/>
      <c r="L370" s="40"/>
      <c r="M370" s="201" t="s">
        <v>1</v>
      </c>
      <c r="N370" s="202" t="s">
        <v>42</v>
      </c>
      <c r="O370" s="72"/>
      <c r="P370" s="203">
        <f>O370*H370</f>
        <v>0</v>
      </c>
      <c r="Q370" s="203">
        <v>0</v>
      </c>
      <c r="R370" s="203">
        <f>Q370*H370</f>
        <v>0</v>
      </c>
      <c r="S370" s="203">
        <v>0</v>
      </c>
      <c r="T370" s="204">
        <f>S370*H370</f>
        <v>0</v>
      </c>
      <c r="U370" s="35"/>
      <c r="V370" s="35"/>
      <c r="W370" s="35"/>
      <c r="X370" s="35"/>
      <c r="Y370" s="35"/>
      <c r="Z370" s="35"/>
      <c r="AA370" s="35"/>
      <c r="AB370" s="35"/>
      <c r="AC370" s="35"/>
      <c r="AD370" s="35"/>
      <c r="AE370" s="35"/>
      <c r="AR370" s="205" t="s">
        <v>218</v>
      </c>
      <c r="AT370" s="205" t="s">
        <v>214</v>
      </c>
      <c r="AU370" s="205" t="s">
        <v>87</v>
      </c>
      <c r="AY370" s="18" t="s">
        <v>209</v>
      </c>
      <c r="BE370" s="206">
        <f>IF(N370="základní",J370,0)</f>
        <v>0</v>
      </c>
      <c r="BF370" s="206">
        <f>IF(N370="snížená",J370,0)</f>
        <v>0</v>
      </c>
      <c r="BG370" s="206">
        <f>IF(N370="zákl. přenesená",J370,0)</f>
        <v>0</v>
      </c>
      <c r="BH370" s="206">
        <f>IF(N370="sníž. přenesená",J370,0)</f>
        <v>0</v>
      </c>
      <c r="BI370" s="206">
        <f>IF(N370="nulová",J370,0)</f>
        <v>0</v>
      </c>
      <c r="BJ370" s="18" t="s">
        <v>85</v>
      </c>
      <c r="BK370" s="206">
        <f>ROUND(I370*H370,2)</f>
        <v>0</v>
      </c>
      <c r="BL370" s="18" t="s">
        <v>218</v>
      </c>
      <c r="BM370" s="205" t="s">
        <v>11955</v>
      </c>
    </row>
    <row r="371" spans="1:65" s="12" customFormat="1" ht="22.9" customHeight="1">
      <c r="B371" s="177"/>
      <c r="C371" s="178"/>
      <c r="D371" s="179" t="s">
        <v>76</v>
      </c>
      <c r="E371" s="191" t="s">
        <v>10227</v>
      </c>
      <c r="F371" s="191" t="s">
        <v>11956</v>
      </c>
      <c r="G371" s="178"/>
      <c r="H371" s="178"/>
      <c r="I371" s="181"/>
      <c r="J371" s="192">
        <f>BK371</f>
        <v>0</v>
      </c>
      <c r="K371" s="178"/>
      <c r="L371" s="183"/>
      <c r="M371" s="184"/>
      <c r="N371" s="185"/>
      <c r="O371" s="185"/>
      <c r="P371" s="186">
        <f>SUM(P372:P376)</f>
        <v>0</v>
      </c>
      <c r="Q371" s="185"/>
      <c r="R371" s="186">
        <f>SUM(R372:R376)</f>
        <v>0</v>
      </c>
      <c r="S371" s="185"/>
      <c r="T371" s="187">
        <f>SUM(T372:T376)</f>
        <v>0</v>
      </c>
      <c r="AR371" s="188" t="s">
        <v>85</v>
      </c>
      <c r="AT371" s="189" t="s">
        <v>76</v>
      </c>
      <c r="AU371" s="189" t="s">
        <v>85</v>
      </c>
      <c r="AY371" s="188" t="s">
        <v>209</v>
      </c>
      <c r="BK371" s="190">
        <f>SUM(BK372:BK376)</f>
        <v>0</v>
      </c>
    </row>
    <row r="372" spans="1:65" s="2" customFormat="1" ht="16.5" customHeight="1">
      <c r="A372" s="35"/>
      <c r="B372" s="36"/>
      <c r="C372" s="193" t="s">
        <v>1170</v>
      </c>
      <c r="D372" s="193" t="s">
        <v>214</v>
      </c>
      <c r="E372" s="194" t="s">
        <v>11957</v>
      </c>
      <c r="F372" s="195" t="s">
        <v>11882</v>
      </c>
      <c r="G372" s="196" t="s">
        <v>2761</v>
      </c>
      <c r="H372" s="197">
        <v>2</v>
      </c>
      <c r="I372" s="198"/>
      <c r="J372" s="199">
        <f>ROUND(I372*H372,2)</f>
        <v>0</v>
      </c>
      <c r="K372" s="200"/>
      <c r="L372" s="40"/>
      <c r="M372" s="201" t="s">
        <v>1</v>
      </c>
      <c r="N372" s="202" t="s">
        <v>42</v>
      </c>
      <c r="O372" s="72"/>
      <c r="P372" s="203">
        <f>O372*H372</f>
        <v>0</v>
      </c>
      <c r="Q372" s="203">
        <v>0</v>
      </c>
      <c r="R372" s="203">
        <f>Q372*H372</f>
        <v>0</v>
      </c>
      <c r="S372" s="203">
        <v>0</v>
      </c>
      <c r="T372" s="204">
        <f>S372*H372</f>
        <v>0</v>
      </c>
      <c r="U372" s="35"/>
      <c r="V372" s="35"/>
      <c r="W372" s="35"/>
      <c r="X372" s="35"/>
      <c r="Y372" s="35"/>
      <c r="Z372" s="35"/>
      <c r="AA372" s="35"/>
      <c r="AB372" s="35"/>
      <c r="AC372" s="35"/>
      <c r="AD372" s="35"/>
      <c r="AE372" s="35"/>
      <c r="AR372" s="205" t="s">
        <v>218</v>
      </c>
      <c r="AT372" s="205" t="s">
        <v>214</v>
      </c>
      <c r="AU372" s="205" t="s">
        <v>87</v>
      </c>
      <c r="AY372" s="18" t="s">
        <v>209</v>
      </c>
      <c r="BE372" s="206">
        <f>IF(N372="základní",J372,0)</f>
        <v>0</v>
      </c>
      <c r="BF372" s="206">
        <f>IF(N372="snížená",J372,0)</f>
        <v>0</v>
      </c>
      <c r="BG372" s="206">
        <f>IF(N372="zákl. přenesená",J372,0)</f>
        <v>0</v>
      </c>
      <c r="BH372" s="206">
        <f>IF(N372="sníž. přenesená",J372,0)</f>
        <v>0</v>
      </c>
      <c r="BI372" s="206">
        <f>IF(N372="nulová",J372,0)</f>
        <v>0</v>
      </c>
      <c r="BJ372" s="18" t="s">
        <v>85</v>
      </c>
      <c r="BK372" s="206">
        <f>ROUND(I372*H372,2)</f>
        <v>0</v>
      </c>
      <c r="BL372" s="18" t="s">
        <v>218</v>
      </c>
      <c r="BM372" s="205" t="s">
        <v>11958</v>
      </c>
    </row>
    <row r="373" spans="1:65" s="2" customFormat="1" ht="16.5" customHeight="1">
      <c r="A373" s="35"/>
      <c r="B373" s="36"/>
      <c r="C373" s="193" t="s">
        <v>1173</v>
      </c>
      <c r="D373" s="193" t="s">
        <v>214</v>
      </c>
      <c r="E373" s="194" t="s">
        <v>11959</v>
      </c>
      <c r="F373" s="195" t="s">
        <v>11876</v>
      </c>
      <c r="G373" s="196" t="s">
        <v>2761</v>
      </c>
      <c r="H373" s="197">
        <v>4</v>
      </c>
      <c r="I373" s="198"/>
      <c r="J373" s="199">
        <f>ROUND(I373*H373,2)</f>
        <v>0</v>
      </c>
      <c r="K373" s="200"/>
      <c r="L373" s="40"/>
      <c r="M373" s="201" t="s">
        <v>1</v>
      </c>
      <c r="N373" s="202" t="s">
        <v>42</v>
      </c>
      <c r="O373" s="72"/>
      <c r="P373" s="203">
        <f>O373*H373</f>
        <v>0</v>
      </c>
      <c r="Q373" s="203">
        <v>0</v>
      </c>
      <c r="R373" s="203">
        <f>Q373*H373</f>
        <v>0</v>
      </c>
      <c r="S373" s="203">
        <v>0</v>
      </c>
      <c r="T373" s="204">
        <f>S373*H373</f>
        <v>0</v>
      </c>
      <c r="U373" s="35"/>
      <c r="V373" s="35"/>
      <c r="W373" s="35"/>
      <c r="X373" s="35"/>
      <c r="Y373" s="35"/>
      <c r="Z373" s="35"/>
      <c r="AA373" s="35"/>
      <c r="AB373" s="35"/>
      <c r="AC373" s="35"/>
      <c r="AD373" s="35"/>
      <c r="AE373" s="35"/>
      <c r="AR373" s="205" t="s">
        <v>218</v>
      </c>
      <c r="AT373" s="205" t="s">
        <v>214</v>
      </c>
      <c r="AU373" s="205" t="s">
        <v>87</v>
      </c>
      <c r="AY373" s="18" t="s">
        <v>209</v>
      </c>
      <c r="BE373" s="206">
        <f>IF(N373="základní",J373,0)</f>
        <v>0</v>
      </c>
      <c r="BF373" s="206">
        <f>IF(N373="snížená",J373,0)</f>
        <v>0</v>
      </c>
      <c r="BG373" s="206">
        <f>IF(N373="zákl. přenesená",J373,0)</f>
        <v>0</v>
      </c>
      <c r="BH373" s="206">
        <f>IF(N373="sníž. přenesená",J373,0)</f>
        <v>0</v>
      </c>
      <c r="BI373" s="206">
        <f>IF(N373="nulová",J373,0)</f>
        <v>0</v>
      </c>
      <c r="BJ373" s="18" t="s">
        <v>85</v>
      </c>
      <c r="BK373" s="206">
        <f>ROUND(I373*H373,2)</f>
        <v>0</v>
      </c>
      <c r="BL373" s="18" t="s">
        <v>218</v>
      </c>
      <c r="BM373" s="205" t="s">
        <v>11960</v>
      </c>
    </row>
    <row r="374" spans="1:65" s="2" customFormat="1" ht="16.5" customHeight="1">
      <c r="A374" s="35"/>
      <c r="B374" s="36"/>
      <c r="C374" s="193" t="s">
        <v>1178</v>
      </c>
      <c r="D374" s="193" t="s">
        <v>214</v>
      </c>
      <c r="E374" s="194" t="s">
        <v>11961</v>
      </c>
      <c r="F374" s="195" t="s">
        <v>10035</v>
      </c>
      <c r="G374" s="196" t="s">
        <v>2761</v>
      </c>
      <c r="H374" s="197">
        <v>22</v>
      </c>
      <c r="I374" s="198"/>
      <c r="J374" s="199">
        <f>ROUND(I374*H374,2)</f>
        <v>0</v>
      </c>
      <c r="K374" s="200"/>
      <c r="L374" s="40"/>
      <c r="M374" s="201" t="s">
        <v>1</v>
      </c>
      <c r="N374" s="202" t="s">
        <v>42</v>
      </c>
      <c r="O374" s="72"/>
      <c r="P374" s="203">
        <f>O374*H374</f>
        <v>0</v>
      </c>
      <c r="Q374" s="203">
        <v>0</v>
      </c>
      <c r="R374" s="203">
        <f>Q374*H374</f>
        <v>0</v>
      </c>
      <c r="S374" s="203">
        <v>0</v>
      </c>
      <c r="T374" s="204">
        <f>S374*H374</f>
        <v>0</v>
      </c>
      <c r="U374" s="35"/>
      <c r="V374" s="35"/>
      <c r="W374" s="35"/>
      <c r="X374" s="35"/>
      <c r="Y374" s="35"/>
      <c r="Z374" s="35"/>
      <c r="AA374" s="35"/>
      <c r="AB374" s="35"/>
      <c r="AC374" s="35"/>
      <c r="AD374" s="35"/>
      <c r="AE374" s="35"/>
      <c r="AR374" s="205" t="s">
        <v>218</v>
      </c>
      <c r="AT374" s="205" t="s">
        <v>214</v>
      </c>
      <c r="AU374" s="205" t="s">
        <v>87</v>
      </c>
      <c r="AY374" s="18" t="s">
        <v>209</v>
      </c>
      <c r="BE374" s="206">
        <f>IF(N374="základní",J374,0)</f>
        <v>0</v>
      </c>
      <c r="BF374" s="206">
        <f>IF(N374="snížená",J374,0)</f>
        <v>0</v>
      </c>
      <c r="BG374" s="206">
        <f>IF(N374="zákl. přenesená",J374,0)</f>
        <v>0</v>
      </c>
      <c r="BH374" s="206">
        <f>IF(N374="sníž. přenesená",J374,0)</f>
        <v>0</v>
      </c>
      <c r="BI374" s="206">
        <f>IF(N374="nulová",J374,0)</f>
        <v>0</v>
      </c>
      <c r="BJ374" s="18" t="s">
        <v>85</v>
      </c>
      <c r="BK374" s="206">
        <f>ROUND(I374*H374,2)</f>
        <v>0</v>
      </c>
      <c r="BL374" s="18" t="s">
        <v>218</v>
      </c>
      <c r="BM374" s="205" t="s">
        <v>11962</v>
      </c>
    </row>
    <row r="375" spans="1:65" s="2" customFormat="1" ht="16.5" customHeight="1">
      <c r="A375" s="35"/>
      <c r="B375" s="36"/>
      <c r="C375" s="193" t="s">
        <v>1181</v>
      </c>
      <c r="D375" s="193" t="s">
        <v>214</v>
      </c>
      <c r="E375" s="194" t="s">
        <v>11963</v>
      </c>
      <c r="F375" s="195" t="s">
        <v>10038</v>
      </c>
      <c r="G375" s="196" t="s">
        <v>2761</v>
      </c>
      <c r="H375" s="197">
        <v>23</v>
      </c>
      <c r="I375" s="198"/>
      <c r="J375" s="199">
        <f>ROUND(I375*H375,2)</f>
        <v>0</v>
      </c>
      <c r="K375" s="200"/>
      <c r="L375" s="40"/>
      <c r="M375" s="201" t="s">
        <v>1</v>
      </c>
      <c r="N375" s="202" t="s">
        <v>42</v>
      </c>
      <c r="O375" s="72"/>
      <c r="P375" s="203">
        <f>O375*H375</f>
        <v>0</v>
      </c>
      <c r="Q375" s="203">
        <v>0</v>
      </c>
      <c r="R375" s="203">
        <f>Q375*H375</f>
        <v>0</v>
      </c>
      <c r="S375" s="203">
        <v>0</v>
      </c>
      <c r="T375" s="204">
        <f>S375*H375</f>
        <v>0</v>
      </c>
      <c r="U375" s="35"/>
      <c r="V375" s="35"/>
      <c r="W375" s="35"/>
      <c r="X375" s="35"/>
      <c r="Y375" s="35"/>
      <c r="Z375" s="35"/>
      <c r="AA375" s="35"/>
      <c r="AB375" s="35"/>
      <c r="AC375" s="35"/>
      <c r="AD375" s="35"/>
      <c r="AE375" s="35"/>
      <c r="AR375" s="205" t="s">
        <v>218</v>
      </c>
      <c r="AT375" s="205" t="s">
        <v>214</v>
      </c>
      <c r="AU375" s="205" t="s">
        <v>87</v>
      </c>
      <c r="AY375" s="18" t="s">
        <v>209</v>
      </c>
      <c r="BE375" s="206">
        <f>IF(N375="základní",J375,0)</f>
        <v>0</v>
      </c>
      <c r="BF375" s="206">
        <f>IF(N375="snížená",J375,0)</f>
        <v>0</v>
      </c>
      <c r="BG375" s="206">
        <f>IF(N375="zákl. přenesená",J375,0)</f>
        <v>0</v>
      </c>
      <c r="BH375" s="206">
        <f>IF(N375="sníž. přenesená",J375,0)</f>
        <v>0</v>
      </c>
      <c r="BI375" s="206">
        <f>IF(N375="nulová",J375,0)</f>
        <v>0</v>
      </c>
      <c r="BJ375" s="18" t="s">
        <v>85</v>
      </c>
      <c r="BK375" s="206">
        <f>ROUND(I375*H375,2)</f>
        <v>0</v>
      </c>
      <c r="BL375" s="18" t="s">
        <v>218</v>
      </c>
      <c r="BM375" s="205" t="s">
        <v>11964</v>
      </c>
    </row>
    <row r="376" spans="1:65" s="2" customFormat="1" ht="16.5" customHeight="1">
      <c r="A376" s="35"/>
      <c r="B376" s="36"/>
      <c r="C376" s="193" t="s">
        <v>1186</v>
      </c>
      <c r="D376" s="193" t="s">
        <v>214</v>
      </c>
      <c r="E376" s="194" t="s">
        <v>11965</v>
      </c>
      <c r="F376" s="195" t="s">
        <v>10060</v>
      </c>
      <c r="G376" s="196" t="s">
        <v>2761</v>
      </c>
      <c r="H376" s="197">
        <v>2</v>
      </c>
      <c r="I376" s="198"/>
      <c r="J376" s="199">
        <f>ROUND(I376*H376,2)</f>
        <v>0</v>
      </c>
      <c r="K376" s="200"/>
      <c r="L376" s="40"/>
      <c r="M376" s="201" t="s">
        <v>1</v>
      </c>
      <c r="N376" s="202" t="s">
        <v>42</v>
      </c>
      <c r="O376" s="72"/>
      <c r="P376" s="203">
        <f>O376*H376</f>
        <v>0</v>
      </c>
      <c r="Q376" s="203">
        <v>0</v>
      </c>
      <c r="R376" s="203">
        <f>Q376*H376</f>
        <v>0</v>
      </c>
      <c r="S376" s="203">
        <v>0</v>
      </c>
      <c r="T376" s="204">
        <f>S376*H376</f>
        <v>0</v>
      </c>
      <c r="U376" s="35"/>
      <c r="V376" s="35"/>
      <c r="W376" s="35"/>
      <c r="X376" s="35"/>
      <c r="Y376" s="35"/>
      <c r="Z376" s="35"/>
      <c r="AA376" s="35"/>
      <c r="AB376" s="35"/>
      <c r="AC376" s="35"/>
      <c r="AD376" s="35"/>
      <c r="AE376" s="35"/>
      <c r="AR376" s="205" t="s">
        <v>218</v>
      </c>
      <c r="AT376" s="205" t="s">
        <v>214</v>
      </c>
      <c r="AU376" s="205" t="s">
        <v>87</v>
      </c>
      <c r="AY376" s="18" t="s">
        <v>209</v>
      </c>
      <c r="BE376" s="206">
        <f>IF(N376="základní",J376,0)</f>
        <v>0</v>
      </c>
      <c r="BF376" s="206">
        <f>IF(N376="snížená",J376,0)</f>
        <v>0</v>
      </c>
      <c r="BG376" s="206">
        <f>IF(N376="zákl. přenesená",J376,0)</f>
        <v>0</v>
      </c>
      <c r="BH376" s="206">
        <f>IF(N376="sníž. přenesená",J376,0)</f>
        <v>0</v>
      </c>
      <c r="BI376" s="206">
        <f>IF(N376="nulová",J376,0)</f>
        <v>0</v>
      </c>
      <c r="BJ376" s="18" t="s">
        <v>85</v>
      </c>
      <c r="BK376" s="206">
        <f>ROUND(I376*H376,2)</f>
        <v>0</v>
      </c>
      <c r="BL376" s="18" t="s">
        <v>218</v>
      </c>
      <c r="BM376" s="205" t="s">
        <v>11966</v>
      </c>
    </row>
    <row r="377" spans="1:65" s="12" customFormat="1" ht="22.9" customHeight="1">
      <c r="B377" s="177"/>
      <c r="C377" s="178"/>
      <c r="D377" s="179" t="s">
        <v>76</v>
      </c>
      <c r="E377" s="191" t="s">
        <v>10241</v>
      </c>
      <c r="F377" s="191" t="s">
        <v>11967</v>
      </c>
      <c r="G377" s="178"/>
      <c r="H377" s="178"/>
      <c r="I377" s="181"/>
      <c r="J377" s="192">
        <f>BK377</f>
        <v>0</v>
      </c>
      <c r="K377" s="178"/>
      <c r="L377" s="183"/>
      <c r="M377" s="184"/>
      <c r="N377" s="185"/>
      <c r="O377" s="185"/>
      <c r="P377" s="186">
        <f>SUM(P378:P381)</f>
        <v>0</v>
      </c>
      <c r="Q377" s="185"/>
      <c r="R377" s="186">
        <f>SUM(R378:R381)</f>
        <v>0</v>
      </c>
      <c r="S377" s="185"/>
      <c r="T377" s="187">
        <f>SUM(T378:T381)</f>
        <v>0</v>
      </c>
      <c r="AR377" s="188" t="s">
        <v>85</v>
      </c>
      <c r="AT377" s="189" t="s">
        <v>76</v>
      </c>
      <c r="AU377" s="189" t="s">
        <v>85</v>
      </c>
      <c r="AY377" s="188" t="s">
        <v>209</v>
      </c>
      <c r="BK377" s="190">
        <f>SUM(BK378:BK381)</f>
        <v>0</v>
      </c>
    </row>
    <row r="378" spans="1:65" s="2" customFormat="1" ht="16.5" customHeight="1">
      <c r="A378" s="35"/>
      <c r="B378" s="36"/>
      <c r="C378" s="193" t="s">
        <v>1189</v>
      </c>
      <c r="D378" s="193" t="s">
        <v>214</v>
      </c>
      <c r="E378" s="194" t="s">
        <v>11968</v>
      </c>
      <c r="F378" s="195" t="s">
        <v>11876</v>
      </c>
      <c r="G378" s="196" t="s">
        <v>2761</v>
      </c>
      <c r="H378" s="197">
        <v>4</v>
      </c>
      <c r="I378" s="198"/>
      <c r="J378" s="199">
        <f>ROUND(I378*H378,2)</f>
        <v>0</v>
      </c>
      <c r="K378" s="200"/>
      <c r="L378" s="40"/>
      <c r="M378" s="201" t="s">
        <v>1</v>
      </c>
      <c r="N378" s="202" t="s">
        <v>42</v>
      </c>
      <c r="O378" s="72"/>
      <c r="P378" s="203">
        <f>O378*H378</f>
        <v>0</v>
      </c>
      <c r="Q378" s="203">
        <v>0</v>
      </c>
      <c r="R378" s="203">
        <f>Q378*H378</f>
        <v>0</v>
      </c>
      <c r="S378" s="203">
        <v>0</v>
      </c>
      <c r="T378" s="204">
        <f>S378*H378</f>
        <v>0</v>
      </c>
      <c r="U378" s="35"/>
      <c r="V378" s="35"/>
      <c r="W378" s="35"/>
      <c r="X378" s="35"/>
      <c r="Y378" s="35"/>
      <c r="Z378" s="35"/>
      <c r="AA378" s="35"/>
      <c r="AB378" s="35"/>
      <c r="AC378" s="35"/>
      <c r="AD378" s="35"/>
      <c r="AE378" s="35"/>
      <c r="AR378" s="205" t="s">
        <v>218</v>
      </c>
      <c r="AT378" s="205" t="s">
        <v>214</v>
      </c>
      <c r="AU378" s="205" t="s">
        <v>87</v>
      </c>
      <c r="AY378" s="18" t="s">
        <v>209</v>
      </c>
      <c r="BE378" s="206">
        <f>IF(N378="základní",J378,0)</f>
        <v>0</v>
      </c>
      <c r="BF378" s="206">
        <f>IF(N378="snížená",J378,0)</f>
        <v>0</v>
      </c>
      <c r="BG378" s="206">
        <f>IF(N378="zákl. přenesená",J378,0)</f>
        <v>0</v>
      </c>
      <c r="BH378" s="206">
        <f>IF(N378="sníž. přenesená",J378,0)</f>
        <v>0</v>
      </c>
      <c r="BI378" s="206">
        <f>IF(N378="nulová",J378,0)</f>
        <v>0</v>
      </c>
      <c r="BJ378" s="18" t="s">
        <v>85</v>
      </c>
      <c r="BK378" s="206">
        <f>ROUND(I378*H378,2)</f>
        <v>0</v>
      </c>
      <c r="BL378" s="18" t="s">
        <v>218</v>
      </c>
      <c r="BM378" s="205" t="s">
        <v>11969</v>
      </c>
    </row>
    <row r="379" spans="1:65" s="2" customFormat="1" ht="16.5" customHeight="1">
      <c r="A379" s="35"/>
      <c r="B379" s="36"/>
      <c r="C379" s="193" t="s">
        <v>1194</v>
      </c>
      <c r="D379" s="193" t="s">
        <v>214</v>
      </c>
      <c r="E379" s="194" t="s">
        <v>11970</v>
      </c>
      <c r="F379" s="195" t="s">
        <v>10035</v>
      </c>
      <c r="G379" s="196" t="s">
        <v>2761</v>
      </c>
      <c r="H379" s="197">
        <v>7</v>
      </c>
      <c r="I379" s="198"/>
      <c r="J379" s="199">
        <f>ROUND(I379*H379,2)</f>
        <v>0</v>
      </c>
      <c r="K379" s="200"/>
      <c r="L379" s="40"/>
      <c r="M379" s="201" t="s">
        <v>1</v>
      </c>
      <c r="N379" s="202" t="s">
        <v>42</v>
      </c>
      <c r="O379" s="72"/>
      <c r="P379" s="203">
        <f>O379*H379</f>
        <v>0</v>
      </c>
      <c r="Q379" s="203">
        <v>0</v>
      </c>
      <c r="R379" s="203">
        <f>Q379*H379</f>
        <v>0</v>
      </c>
      <c r="S379" s="203">
        <v>0</v>
      </c>
      <c r="T379" s="204">
        <f>S379*H379</f>
        <v>0</v>
      </c>
      <c r="U379" s="35"/>
      <c r="V379" s="35"/>
      <c r="W379" s="35"/>
      <c r="X379" s="35"/>
      <c r="Y379" s="35"/>
      <c r="Z379" s="35"/>
      <c r="AA379" s="35"/>
      <c r="AB379" s="35"/>
      <c r="AC379" s="35"/>
      <c r="AD379" s="35"/>
      <c r="AE379" s="35"/>
      <c r="AR379" s="205" t="s">
        <v>218</v>
      </c>
      <c r="AT379" s="205" t="s">
        <v>214</v>
      </c>
      <c r="AU379" s="205" t="s">
        <v>87</v>
      </c>
      <c r="AY379" s="18" t="s">
        <v>209</v>
      </c>
      <c r="BE379" s="206">
        <f>IF(N379="základní",J379,0)</f>
        <v>0</v>
      </c>
      <c r="BF379" s="206">
        <f>IF(N379="snížená",J379,0)</f>
        <v>0</v>
      </c>
      <c r="BG379" s="206">
        <f>IF(N379="zákl. přenesená",J379,0)</f>
        <v>0</v>
      </c>
      <c r="BH379" s="206">
        <f>IF(N379="sníž. přenesená",J379,0)</f>
        <v>0</v>
      </c>
      <c r="BI379" s="206">
        <f>IF(N379="nulová",J379,0)</f>
        <v>0</v>
      </c>
      <c r="BJ379" s="18" t="s">
        <v>85</v>
      </c>
      <c r="BK379" s="206">
        <f>ROUND(I379*H379,2)</f>
        <v>0</v>
      </c>
      <c r="BL379" s="18" t="s">
        <v>218</v>
      </c>
      <c r="BM379" s="205" t="s">
        <v>11971</v>
      </c>
    </row>
    <row r="380" spans="1:65" s="2" customFormat="1" ht="16.5" customHeight="1">
      <c r="A380" s="35"/>
      <c r="B380" s="36"/>
      <c r="C380" s="193" t="s">
        <v>1197</v>
      </c>
      <c r="D380" s="193" t="s">
        <v>214</v>
      </c>
      <c r="E380" s="194" t="s">
        <v>11972</v>
      </c>
      <c r="F380" s="195" t="s">
        <v>10038</v>
      </c>
      <c r="G380" s="196" t="s">
        <v>2761</v>
      </c>
      <c r="H380" s="197">
        <v>15</v>
      </c>
      <c r="I380" s="198"/>
      <c r="J380" s="199">
        <f>ROUND(I380*H380,2)</f>
        <v>0</v>
      </c>
      <c r="K380" s="200"/>
      <c r="L380" s="40"/>
      <c r="M380" s="201" t="s">
        <v>1</v>
      </c>
      <c r="N380" s="202" t="s">
        <v>42</v>
      </c>
      <c r="O380" s="72"/>
      <c r="P380" s="203">
        <f>O380*H380</f>
        <v>0</v>
      </c>
      <c r="Q380" s="203">
        <v>0</v>
      </c>
      <c r="R380" s="203">
        <f>Q380*H380</f>
        <v>0</v>
      </c>
      <c r="S380" s="203">
        <v>0</v>
      </c>
      <c r="T380" s="204">
        <f>S380*H380</f>
        <v>0</v>
      </c>
      <c r="U380" s="35"/>
      <c r="V380" s="35"/>
      <c r="W380" s="35"/>
      <c r="X380" s="35"/>
      <c r="Y380" s="35"/>
      <c r="Z380" s="35"/>
      <c r="AA380" s="35"/>
      <c r="AB380" s="35"/>
      <c r="AC380" s="35"/>
      <c r="AD380" s="35"/>
      <c r="AE380" s="35"/>
      <c r="AR380" s="205" t="s">
        <v>218</v>
      </c>
      <c r="AT380" s="205" t="s">
        <v>214</v>
      </c>
      <c r="AU380" s="205" t="s">
        <v>87</v>
      </c>
      <c r="AY380" s="18" t="s">
        <v>209</v>
      </c>
      <c r="BE380" s="206">
        <f>IF(N380="základní",J380,0)</f>
        <v>0</v>
      </c>
      <c r="BF380" s="206">
        <f>IF(N380="snížená",J380,0)</f>
        <v>0</v>
      </c>
      <c r="BG380" s="206">
        <f>IF(N380="zákl. přenesená",J380,0)</f>
        <v>0</v>
      </c>
      <c r="BH380" s="206">
        <f>IF(N380="sníž. přenesená",J380,0)</f>
        <v>0</v>
      </c>
      <c r="BI380" s="206">
        <f>IF(N380="nulová",J380,0)</f>
        <v>0</v>
      </c>
      <c r="BJ380" s="18" t="s">
        <v>85</v>
      </c>
      <c r="BK380" s="206">
        <f>ROUND(I380*H380,2)</f>
        <v>0</v>
      </c>
      <c r="BL380" s="18" t="s">
        <v>218</v>
      </c>
      <c r="BM380" s="205" t="s">
        <v>11973</v>
      </c>
    </row>
    <row r="381" spans="1:65" s="2" customFormat="1" ht="16.5" customHeight="1">
      <c r="A381" s="35"/>
      <c r="B381" s="36"/>
      <c r="C381" s="193" t="s">
        <v>1202</v>
      </c>
      <c r="D381" s="193" t="s">
        <v>214</v>
      </c>
      <c r="E381" s="194" t="s">
        <v>11974</v>
      </c>
      <c r="F381" s="195" t="s">
        <v>10060</v>
      </c>
      <c r="G381" s="196" t="s">
        <v>2761</v>
      </c>
      <c r="H381" s="197">
        <v>1</v>
      </c>
      <c r="I381" s="198"/>
      <c r="J381" s="199">
        <f>ROUND(I381*H381,2)</f>
        <v>0</v>
      </c>
      <c r="K381" s="200"/>
      <c r="L381" s="40"/>
      <c r="M381" s="201" t="s">
        <v>1</v>
      </c>
      <c r="N381" s="202" t="s">
        <v>42</v>
      </c>
      <c r="O381" s="72"/>
      <c r="P381" s="203">
        <f>O381*H381</f>
        <v>0</v>
      </c>
      <c r="Q381" s="203">
        <v>0</v>
      </c>
      <c r="R381" s="203">
        <f>Q381*H381</f>
        <v>0</v>
      </c>
      <c r="S381" s="203">
        <v>0</v>
      </c>
      <c r="T381" s="204">
        <f>S381*H381</f>
        <v>0</v>
      </c>
      <c r="U381" s="35"/>
      <c r="V381" s="35"/>
      <c r="W381" s="35"/>
      <c r="X381" s="35"/>
      <c r="Y381" s="35"/>
      <c r="Z381" s="35"/>
      <c r="AA381" s="35"/>
      <c r="AB381" s="35"/>
      <c r="AC381" s="35"/>
      <c r="AD381" s="35"/>
      <c r="AE381" s="35"/>
      <c r="AR381" s="205" t="s">
        <v>218</v>
      </c>
      <c r="AT381" s="205" t="s">
        <v>214</v>
      </c>
      <c r="AU381" s="205" t="s">
        <v>87</v>
      </c>
      <c r="AY381" s="18" t="s">
        <v>209</v>
      </c>
      <c r="BE381" s="206">
        <f>IF(N381="základní",J381,0)</f>
        <v>0</v>
      </c>
      <c r="BF381" s="206">
        <f>IF(N381="snížená",J381,0)</f>
        <v>0</v>
      </c>
      <c r="BG381" s="206">
        <f>IF(N381="zákl. přenesená",J381,0)</f>
        <v>0</v>
      </c>
      <c r="BH381" s="206">
        <f>IF(N381="sníž. přenesená",J381,0)</f>
        <v>0</v>
      </c>
      <c r="BI381" s="206">
        <f>IF(N381="nulová",J381,0)</f>
        <v>0</v>
      </c>
      <c r="BJ381" s="18" t="s">
        <v>85</v>
      </c>
      <c r="BK381" s="206">
        <f>ROUND(I381*H381,2)</f>
        <v>0</v>
      </c>
      <c r="BL381" s="18" t="s">
        <v>218</v>
      </c>
      <c r="BM381" s="205" t="s">
        <v>11975</v>
      </c>
    </row>
    <row r="382" spans="1:65" s="12" customFormat="1" ht="22.9" customHeight="1">
      <c r="B382" s="177"/>
      <c r="C382" s="178"/>
      <c r="D382" s="179" t="s">
        <v>76</v>
      </c>
      <c r="E382" s="191" t="s">
        <v>10245</v>
      </c>
      <c r="F382" s="191" t="s">
        <v>11976</v>
      </c>
      <c r="G382" s="178"/>
      <c r="H382" s="178"/>
      <c r="I382" s="181"/>
      <c r="J382" s="192">
        <f>BK382</f>
        <v>0</v>
      </c>
      <c r="K382" s="178"/>
      <c r="L382" s="183"/>
      <c r="M382" s="184"/>
      <c r="N382" s="185"/>
      <c r="O382" s="185"/>
      <c r="P382" s="186">
        <f>SUM(P383:P397)</f>
        <v>0</v>
      </c>
      <c r="Q382" s="185"/>
      <c r="R382" s="186">
        <f>SUM(R383:R397)</f>
        <v>0</v>
      </c>
      <c r="S382" s="185"/>
      <c r="T382" s="187">
        <f>SUM(T383:T397)</f>
        <v>0</v>
      </c>
      <c r="AR382" s="188" t="s">
        <v>85</v>
      </c>
      <c r="AT382" s="189" t="s">
        <v>76</v>
      </c>
      <c r="AU382" s="189" t="s">
        <v>85</v>
      </c>
      <c r="AY382" s="188" t="s">
        <v>209</v>
      </c>
      <c r="BK382" s="190">
        <f>SUM(BK383:BK397)</f>
        <v>0</v>
      </c>
    </row>
    <row r="383" spans="1:65" s="2" customFormat="1" ht="16.5" customHeight="1">
      <c r="A383" s="35"/>
      <c r="B383" s="36"/>
      <c r="C383" s="193" t="s">
        <v>1207</v>
      </c>
      <c r="D383" s="193" t="s">
        <v>214</v>
      </c>
      <c r="E383" s="194" t="s">
        <v>11977</v>
      </c>
      <c r="F383" s="195" t="s">
        <v>10035</v>
      </c>
      <c r="G383" s="196" t="s">
        <v>2761</v>
      </c>
      <c r="H383" s="197">
        <v>5</v>
      </c>
      <c r="I383" s="198"/>
      <c r="J383" s="199">
        <f t="shared" ref="J383:J397" si="20">ROUND(I383*H383,2)</f>
        <v>0</v>
      </c>
      <c r="K383" s="200"/>
      <c r="L383" s="40"/>
      <c r="M383" s="201" t="s">
        <v>1</v>
      </c>
      <c r="N383" s="202" t="s">
        <v>42</v>
      </c>
      <c r="O383" s="72"/>
      <c r="P383" s="203">
        <f t="shared" ref="P383:P397" si="21">O383*H383</f>
        <v>0</v>
      </c>
      <c r="Q383" s="203">
        <v>0</v>
      </c>
      <c r="R383" s="203">
        <f t="shared" ref="R383:R397" si="22">Q383*H383</f>
        <v>0</v>
      </c>
      <c r="S383" s="203">
        <v>0</v>
      </c>
      <c r="T383" s="204">
        <f t="shared" ref="T383:T397" si="23">S383*H383</f>
        <v>0</v>
      </c>
      <c r="U383" s="35"/>
      <c r="V383" s="35"/>
      <c r="W383" s="35"/>
      <c r="X383" s="35"/>
      <c r="Y383" s="35"/>
      <c r="Z383" s="35"/>
      <c r="AA383" s="35"/>
      <c r="AB383" s="35"/>
      <c r="AC383" s="35"/>
      <c r="AD383" s="35"/>
      <c r="AE383" s="35"/>
      <c r="AR383" s="205" t="s">
        <v>218</v>
      </c>
      <c r="AT383" s="205" t="s">
        <v>214</v>
      </c>
      <c r="AU383" s="205" t="s">
        <v>87</v>
      </c>
      <c r="AY383" s="18" t="s">
        <v>209</v>
      </c>
      <c r="BE383" s="206">
        <f t="shared" ref="BE383:BE397" si="24">IF(N383="základní",J383,0)</f>
        <v>0</v>
      </c>
      <c r="BF383" s="206">
        <f t="shared" ref="BF383:BF397" si="25">IF(N383="snížená",J383,0)</f>
        <v>0</v>
      </c>
      <c r="BG383" s="206">
        <f t="shared" ref="BG383:BG397" si="26">IF(N383="zákl. přenesená",J383,0)</f>
        <v>0</v>
      </c>
      <c r="BH383" s="206">
        <f t="shared" ref="BH383:BH397" si="27">IF(N383="sníž. přenesená",J383,0)</f>
        <v>0</v>
      </c>
      <c r="BI383" s="206">
        <f t="shared" ref="BI383:BI397" si="28">IF(N383="nulová",J383,0)</f>
        <v>0</v>
      </c>
      <c r="BJ383" s="18" t="s">
        <v>85</v>
      </c>
      <c r="BK383" s="206">
        <f t="shared" ref="BK383:BK397" si="29">ROUND(I383*H383,2)</f>
        <v>0</v>
      </c>
      <c r="BL383" s="18" t="s">
        <v>218</v>
      </c>
      <c r="BM383" s="205" t="s">
        <v>11978</v>
      </c>
    </row>
    <row r="384" spans="1:65" s="2" customFormat="1" ht="24.2" customHeight="1">
      <c r="A384" s="35"/>
      <c r="B384" s="36"/>
      <c r="C384" s="193" t="s">
        <v>1211</v>
      </c>
      <c r="D384" s="193" t="s">
        <v>214</v>
      </c>
      <c r="E384" s="194" t="s">
        <v>11979</v>
      </c>
      <c r="F384" s="195" t="s">
        <v>11980</v>
      </c>
      <c r="G384" s="196" t="s">
        <v>2761</v>
      </c>
      <c r="H384" s="197">
        <v>1</v>
      </c>
      <c r="I384" s="198"/>
      <c r="J384" s="199">
        <f t="shared" si="20"/>
        <v>0</v>
      </c>
      <c r="K384" s="200"/>
      <c r="L384" s="40"/>
      <c r="M384" s="201" t="s">
        <v>1</v>
      </c>
      <c r="N384" s="202" t="s">
        <v>42</v>
      </c>
      <c r="O384" s="72"/>
      <c r="P384" s="203">
        <f t="shared" si="21"/>
        <v>0</v>
      </c>
      <c r="Q384" s="203">
        <v>0</v>
      </c>
      <c r="R384" s="203">
        <f t="shared" si="22"/>
        <v>0</v>
      </c>
      <c r="S384" s="203">
        <v>0</v>
      </c>
      <c r="T384" s="204">
        <f t="shared" si="23"/>
        <v>0</v>
      </c>
      <c r="U384" s="35"/>
      <c r="V384" s="35"/>
      <c r="W384" s="35"/>
      <c r="X384" s="35"/>
      <c r="Y384" s="35"/>
      <c r="Z384" s="35"/>
      <c r="AA384" s="35"/>
      <c r="AB384" s="35"/>
      <c r="AC384" s="35"/>
      <c r="AD384" s="35"/>
      <c r="AE384" s="35"/>
      <c r="AR384" s="205" t="s">
        <v>218</v>
      </c>
      <c r="AT384" s="205" t="s">
        <v>214</v>
      </c>
      <c r="AU384" s="205" t="s">
        <v>87</v>
      </c>
      <c r="AY384" s="18" t="s">
        <v>209</v>
      </c>
      <c r="BE384" s="206">
        <f t="shared" si="24"/>
        <v>0</v>
      </c>
      <c r="BF384" s="206">
        <f t="shared" si="25"/>
        <v>0</v>
      </c>
      <c r="BG384" s="206">
        <f t="shared" si="26"/>
        <v>0</v>
      </c>
      <c r="BH384" s="206">
        <f t="shared" si="27"/>
        <v>0</v>
      </c>
      <c r="BI384" s="206">
        <f t="shared" si="28"/>
        <v>0</v>
      </c>
      <c r="BJ384" s="18" t="s">
        <v>85</v>
      </c>
      <c r="BK384" s="206">
        <f t="shared" si="29"/>
        <v>0</v>
      </c>
      <c r="BL384" s="18" t="s">
        <v>218</v>
      </c>
      <c r="BM384" s="205" t="s">
        <v>11981</v>
      </c>
    </row>
    <row r="385" spans="1:65" s="2" customFormat="1" ht="24.2" customHeight="1">
      <c r="A385" s="35"/>
      <c r="B385" s="36"/>
      <c r="C385" s="193" t="s">
        <v>1216</v>
      </c>
      <c r="D385" s="193" t="s">
        <v>214</v>
      </c>
      <c r="E385" s="194" t="s">
        <v>11982</v>
      </c>
      <c r="F385" s="195" t="s">
        <v>11983</v>
      </c>
      <c r="G385" s="196" t="s">
        <v>2761</v>
      </c>
      <c r="H385" s="197">
        <v>2</v>
      </c>
      <c r="I385" s="198"/>
      <c r="J385" s="199">
        <f t="shared" si="20"/>
        <v>0</v>
      </c>
      <c r="K385" s="200"/>
      <c r="L385" s="40"/>
      <c r="M385" s="201" t="s">
        <v>1</v>
      </c>
      <c r="N385" s="202" t="s">
        <v>42</v>
      </c>
      <c r="O385" s="72"/>
      <c r="P385" s="203">
        <f t="shared" si="21"/>
        <v>0</v>
      </c>
      <c r="Q385" s="203">
        <v>0</v>
      </c>
      <c r="R385" s="203">
        <f t="shared" si="22"/>
        <v>0</v>
      </c>
      <c r="S385" s="203">
        <v>0</v>
      </c>
      <c r="T385" s="204">
        <f t="shared" si="23"/>
        <v>0</v>
      </c>
      <c r="U385" s="35"/>
      <c r="V385" s="35"/>
      <c r="W385" s="35"/>
      <c r="X385" s="35"/>
      <c r="Y385" s="35"/>
      <c r="Z385" s="35"/>
      <c r="AA385" s="35"/>
      <c r="AB385" s="35"/>
      <c r="AC385" s="35"/>
      <c r="AD385" s="35"/>
      <c r="AE385" s="35"/>
      <c r="AR385" s="205" t="s">
        <v>218</v>
      </c>
      <c r="AT385" s="205" t="s">
        <v>214</v>
      </c>
      <c r="AU385" s="205" t="s">
        <v>87</v>
      </c>
      <c r="AY385" s="18" t="s">
        <v>209</v>
      </c>
      <c r="BE385" s="206">
        <f t="shared" si="24"/>
        <v>0</v>
      </c>
      <c r="BF385" s="206">
        <f t="shared" si="25"/>
        <v>0</v>
      </c>
      <c r="BG385" s="206">
        <f t="shared" si="26"/>
        <v>0</v>
      </c>
      <c r="BH385" s="206">
        <f t="shared" si="27"/>
        <v>0</v>
      </c>
      <c r="BI385" s="206">
        <f t="shared" si="28"/>
        <v>0</v>
      </c>
      <c r="BJ385" s="18" t="s">
        <v>85</v>
      </c>
      <c r="BK385" s="206">
        <f t="shared" si="29"/>
        <v>0</v>
      </c>
      <c r="BL385" s="18" t="s">
        <v>218</v>
      </c>
      <c r="BM385" s="205" t="s">
        <v>11984</v>
      </c>
    </row>
    <row r="386" spans="1:65" s="2" customFormat="1" ht="24.2" customHeight="1">
      <c r="A386" s="35"/>
      <c r="B386" s="36"/>
      <c r="C386" s="193" t="s">
        <v>1220</v>
      </c>
      <c r="D386" s="193" t="s">
        <v>214</v>
      </c>
      <c r="E386" s="194" t="s">
        <v>11985</v>
      </c>
      <c r="F386" s="195" t="s">
        <v>11986</v>
      </c>
      <c r="G386" s="196" t="s">
        <v>2761</v>
      </c>
      <c r="H386" s="197">
        <v>12</v>
      </c>
      <c r="I386" s="198"/>
      <c r="J386" s="199">
        <f t="shared" si="20"/>
        <v>0</v>
      </c>
      <c r="K386" s="200"/>
      <c r="L386" s="40"/>
      <c r="M386" s="201" t="s">
        <v>1</v>
      </c>
      <c r="N386" s="202" t="s">
        <v>42</v>
      </c>
      <c r="O386" s="72"/>
      <c r="P386" s="203">
        <f t="shared" si="21"/>
        <v>0</v>
      </c>
      <c r="Q386" s="203">
        <v>0</v>
      </c>
      <c r="R386" s="203">
        <f t="shared" si="22"/>
        <v>0</v>
      </c>
      <c r="S386" s="203">
        <v>0</v>
      </c>
      <c r="T386" s="204">
        <f t="shared" si="23"/>
        <v>0</v>
      </c>
      <c r="U386" s="35"/>
      <c r="V386" s="35"/>
      <c r="W386" s="35"/>
      <c r="X386" s="35"/>
      <c r="Y386" s="35"/>
      <c r="Z386" s="35"/>
      <c r="AA386" s="35"/>
      <c r="AB386" s="35"/>
      <c r="AC386" s="35"/>
      <c r="AD386" s="35"/>
      <c r="AE386" s="35"/>
      <c r="AR386" s="205" t="s">
        <v>218</v>
      </c>
      <c r="AT386" s="205" t="s">
        <v>214</v>
      </c>
      <c r="AU386" s="205" t="s">
        <v>87</v>
      </c>
      <c r="AY386" s="18" t="s">
        <v>209</v>
      </c>
      <c r="BE386" s="206">
        <f t="shared" si="24"/>
        <v>0</v>
      </c>
      <c r="BF386" s="206">
        <f t="shared" si="25"/>
        <v>0</v>
      </c>
      <c r="BG386" s="206">
        <f t="shared" si="26"/>
        <v>0</v>
      </c>
      <c r="BH386" s="206">
        <f t="shared" si="27"/>
        <v>0</v>
      </c>
      <c r="BI386" s="206">
        <f t="shared" si="28"/>
        <v>0</v>
      </c>
      <c r="BJ386" s="18" t="s">
        <v>85</v>
      </c>
      <c r="BK386" s="206">
        <f t="shared" si="29"/>
        <v>0</v>
      </c>
      <c r="BL386" s="18" t="s">
        <v>218</v>
      </c>
      <c r="BM386" s="205" t="s">
        <v>11987</v>
      </c>
    </row>
    <row r="387" spans="1:65" s="2" customFormat="1" ht="24.2" customHeight="1">
      <c r="A387" s="35"/>
      <c r="B387" s="36"/>
      <c r="C387" s="193" t="s">
        <v>1223</v>
      </c>
      <c r="D387" s="193" t="s">
        <v>214</v>
      </c>
      <c r="E387" s="194" t="s">
        <v>11988</v>
      </c>
      <c r="F387" s="195" t="s">
        <v>11989</v>
      </c>
      <c r="G387" s="196" t="s">
        <v>2761</v>
      </c>
      <c r="H387" s="197">
        <v>2</v>
      </c>
      <c r="I387" s="198"/>
      <c r="J387" s="199">
        <f t="shared" si="20"/>
        <v>0</v>
      </c>
      <c r="K387" s="200"/>
      <c r="L387" s="40"/>
      <c r="M387" s="201" t="s">
        <v>1</v>
      </c>
      <c r="N387" s="202" t="s">
        <v>42</v>
      </c>
      <c r="O387" s="72"/>
      <c r="P387" s="203">
        <f t="shared" si="21"/>
        <v>0</v>
      </c>
      <c r="Q387" s="203">
        <v>0</v>
      </c>
      <c r="R387" s="203">
        <f t="shared" si="22"/>
        <v>0</v>
      </c>
      <c r="S387" s="203">
        <v>0</v>
      </c>
      <c r="T387" s="204">
        <f t="shared" si="23"/>
        <v>0</v>
      </c>
      <c r="U387" s="35"/>
      <c r="V387" s="35"/>
      <c r="W387" s="35"/>
      <c r="X387" s="35"/>
      <c r="Y387" s="35"/>
      <c r="Z387" s="35"/>
      <c r="AA387" s="35"/>
      <c r="AB387" s="35"/>
      <c r="AC387" s="35"/>
      <c r="AD387" s="35"/>
      <c r="AE387" s="35"/>
      <c r="AR387" s="205" t="s">
        <v>218</v>
      </c>
      <c r="AT387" s="205" t="s">
        <v>214</v>
      </c>
      <c r="AU387" s="205" t="s">
        <v>87</v>
      </c>
      <c r="AY387" s="18" t="s">
        <v>209</v>
      </c>
      <c r="BE387" s="206">
        <f t="shared" si="24"/>
        <v>0</v>
      </c>
      <c r="BF387" s="206">
        <f t="shared" si="25"/>
        <v>0</v>
      </c>
      <c r="BG387" s="206">
        <f t="shared" si="26"/>
        <v>0</v>
      </c>
      <c r="BH387" s="206">
        <f t="shared" si="27"/>
        <v>0</v>
      </c>
      <c r="BI387" s="206">
        <f t="shared" si="28"/>
        <v>0</v>
      </c>
      <c r="BJ387" s="18" t="s">
        <v>85</v>
      </c>
      <c r="BK387" s="206">
        <f t="shared" si="29"/>
        <v>0</v>
      </c>
      <c r="BL387" s="18" t="s">
        <v>218</v>
      </c>
      <c r="BM387" s="205" t="s">
        <v>11990</v>
      </c>
    </row>
    <row r="388" spans="1:65" s="2" customFormat="1" ht="24.2" customHeight="1">
      <c r="A388" s="35"/>
      <c r="B388" s="36"/>
      <c r="C388" s="193" t="s">
        <v>1227</v>
      </c>
      <c r="D388" s="193" t="s">
        <v>214</v>
      </c>
      <c r="E388" s="194" t="s">
        <v>11991</v>
      </c>
      <c r="F388" s="195" t="s">
        <v>11992</v>
      </c>
      <c r="G388" s="196" t="s">
        <v>2761</v>
      </c>
      <c r="H388" s="197">
        <v>4</v>
      </c>
      <c r="I388" s="198"/>
      <c r="J388" s="199">
        <f t="shared" si="20"/>
        <v>0</v>
      </c>
      <c r="K388" s="200"/>
      <c r="L388" s="40"/>
      <c r="M388" s="201" t="s">
        <v>1</v>
      </c>
      <c r="N388" s="202" t="s">
        <v>42</v>
      </c>
      <c r="O388" s="72"/>
      <c r="P388" s="203">
        <f t="shared" si="21"/>
        <v>0</v>
      </c>
      <c r="Q388" s="203">
        <v>0</v>
      </c>
      <c r="R388" s="203">
        <f t="shared" si="22"/>
        <v>0</v>
      </c>
      <c r="S388" s="203">
        <v>0</v>
      </c>
      <c r="T388" s="204">
        <f t="shared" si="23"/>
        <v>0</v>
      </c>
      <c r="U388" s="35"/>
      <c r="V388" s="35"/>
      <c r="W388" s="35"/>
      <c r="X388" s="35"/>
      <c r="Y388" s="35"/>
      <c r="Z388" s="35"/>
      <c r="AA388" s="35"/>
      <c r="AB388" s="35"/>
      <c r="AC388" s="35"/>
      <c r="AD388" s="35"/>
      <c r="AE388" s="35"/>
      <c r="AR388" s="205" t="s">
        <v>218</v>
      </c>
      <c r="AT388" s="205" t="s">
        <v>214</v>
      </c>
      <c r="AU388" s="205" t="s">
        <v>87</v>
      </c>
      <c r="AY388" s="18" t="s">
        <v>209</v>
      </c>
      <c r="BE388" s="206">
        <f t="shared" si="24"/>
        <v>0</v>
      </c>
      <c r="BF388" s="206">
        <f t="shared" si="25"/>
        <v>0</v>
      </c>
      <c r="BG388" s="206">
        <f t="shared" si="26"/>
        <v>0</v>
      </c>
      <c r="BH388" s="206">
        <f t="shared" si="27"/>
        <v>0</v>
      </c>
      <c r="BI388" s="206">
        <f t="shared" si="28"/>
        <v>0</v>
      </c>
      <c r="BJ388" s="18" t="s">
        <v>85</v>
      </c>
      <c r="BK388" s="206">
        <f t="shared" si="29"/>
        <v>0</v>
      </c>
      <c r="BL388" s="18" t="s">
        <v>218</v>
      </c>
      <c r="BM388" s="205" t="s">
        <v>11993</v>
      </c>
    </row>
    <row r="389" spans="1:65" s="2" customFormat="1" ht="24.2" customHeight="1">
      <c r="A389" s="35"/>
      <c r="B389" s="36"/>
      <c r="C389" s="193" t="s">
        <v>1230</v>
      </c>
      <c r="D389" s="193" t="s">
        <v>214</v>
      </c>
      <c r="E389" s="194" t="s">
        <v>11994</v>
      </c>
      <c r="F389" s="195" t="s">
        <v>11995</v>
      </c>
      <c r="G389" s="196" t="s">
        <v>2761</v>
      </c>
      <c r="H389" s="197">
        <v>2</v>
      </c>
      <c r="I389" s="198"/>
      <c r="J389" s="199">
        <f t="shared" si="20"/>
        <v>0</v>
      </c>
      <c r="K389" s="200"/>
      <c r="L389" s="40"/>
      <c r="M389" s="201" t="s">
        <v>1</v>
      </c>
      <c r="N389" s="202" t="s">
        <v>42</v>
      </c>
      <c r="O389" s="72"/>
      <c r="P389" s="203">
        <f t="shared" si="21"/>
        <v>0</v>
      </c>
      <c r="Q389" s="203">
        <v>0</v>
      </c>
      <c r="R389" s="203">
        <f t="shared" si="22"/>
        <v>0</v>
      </c>
      <c r="S389" s="203">
        <v>0</v>
      </c>
      <c r="T389" s="204">
        <f t="shared" si="23"/>
        <v>0</v>
      </c>
      <c r="U389" s="35"/>
      <c r="V389" s="35"/>
      <c r="W389" s="35"/>
      <c r="X389" s="35"/>
      <c r="Y389" s="35"/>
      <c r="Z389" s="35"/>
      <c r="AA389" s="35"/>
      <c r="AB389" s="35"/>
      <c r="AC389" s="35"/>
      <c r="AD389" s="35"/>
      <c r="AE389" s="35"/>
      <c r="AR389" s="205" t="s">
        <v>218</v>
      </c>
      <c r="AT389" s="205" t="s">
        <v>214</v>
      </c>
      <c r="AU389" s="205" t="s">
        <v>87</v>
      </c>
      <c r="AY389" s="18" t="s">
        <v>209</v>
      </c>
      <c r="BE389" s="206">
        <f t="shared" si="24"/>
        <v>0</v>
      </c>
      <c r="BF389" s="206">
        <f t="shared" si="25"/>
        <v>0</v>
      </c>
      <c r="BG389" s="206">
        <f t="shared" si="26"/>
        <v>0</v>
      </c>
      <c r="BH389" s="206">
        <f t="shared" si="27"/>
        <v>0</v>
      </c>
      <c r="BI389" s="206">
        <f t="shared" si="28"/>
        <v>0</v>
      </c>
      <c r="BJ389" s="18" t="s">
        <v>85</v>
      </c>
      <c r="BK389" s="206">
        <f t="shared" si="29"/>
        <v>0</v>
      </c>
      <c r="BL389" s="18" t="s">
        <v>218</v>
      </c>
      <c r="BM389" s="205" t="s">
        <v>11996</v>
      </c>
    </row>
    <row r="390" spans="1:65" s="2" customFormat="1" ht="33" customHeight="1">
      <c r="A390" s="35"/>
      <c r="B390" s="36"/>
      <c r="C390" s="193" t="s">
        <v>1235</v>
      </c>
      <c r="D390" s="193" t="s">
        <v>214</v>
      </c>
      <c r="E390" s="194" t="s">
        <v>11997</v>
      </c>
      <c r="F390" s="195" t="s">
        <v>11998</v>
      </c>
      <c r="G390" s="196" t="s">
        <v>2761</v>
      </c>
      <c r="H390" s="197">
        <v>4</v>
      </c>
      <c r="I390" s="198"/>
      <c r="J390" s="199">
        <f t="shared" si="20"/>
        <v>0</v>
      </c>
      <c r="K390" s="200"/>
      <c r="L390" s="40"/>
      <c r="M390" s="201" t="s">
        <v>1</v>
      </c>
      <c r="N390" s="202" t="s">
        <v>42</v>
      </c>
      <c r="O390" s="72"/>
      <c r="P390" s="203">
        <f t="shared" si="21"/>
        <v>0</v>
      </c>
      <c r="Q390" s="203">
        <v>0</v>
      </c>
      <c r="R390" s="203">
        <f t="shared" si="22"/>
        <v>0</v>
      </c>
      <c r="S390" s="203">
        <v>0</v>
      </c>
      <c r="T390" s="204">
        <f t="shared" si="23"/>
        <v>0</v>
      </c>
      <c r="U390" s="35"/>
      <c r="V390" s="35"/>
      <c r="W390" s="35"/>
      <c r="X390" s="35"/>
      <c r="Y390" s="35"/>
      <c r="Z390" s="35"/>
      <c r="AA390" s="35"/>
      <c r="AB390" s="35"/>
      <c r="AC390" s="35"/>
      <c r="AD390" s="35"/>
      <c r="AE390" s="35"/>
      <c r="AR390" s="205" t="s">
        <v>218</v>
      </c>
      <c r="AT390" s="205" t="s">
        <v>214</v>
      </c>
      <c r="AU390" s="205" t="s">
        <v>87</v>
      </c>
      <c r="AY390" s="18" t="s">
        <v>209</v>
      </c>
      <c r="BE390" s="206">
        <f t="shared" si="24"/>
        <v>0</v>
      </c>
      <c r="BF390" s="206">
        <f t="shared" si="25"/>
        <v>0</v>
      </c>
      <c r="BG390" s="206">
        <f t="shared" si="26"/>
        <v>0</v>
      </c>
      <c r="BH390" s="206">
        <f t="shared" si="27"/>
        <v>0</v>
      </c>
      <c r="BI390" s="206">
        <f t="shared" si="28"/>
        <v>0</v>
      </c>
      <c r="BJ390" s="18" t="s">
        <v>85</v>
      </c>
      <c r="BK390" s="206">
        <f t="shared" si="29"/>
        <v>0</v>
      </c>
      <c r="BL390" s="18" t="s">
        <v>218</v>
      </c>
      <c r="BM390" s="205" t="s">
        <v>11999</v>
      </c>
    </row>
    <row r="391" spans="1:65" s="2" customFormat="1" ht="33" customHeight="1">
      <c r="A391" s="35"/>
      <c r="B391" s="36"/>
      <c r="C391" s="193" t="s">
        <v>1237</v>
      </c>
      <c r="D391" s="193" t="s">
        <v>214</v>
      </c>
      <c r="E391" s="194" t="s">
        <v>12000</v>
      </c>
      <c r="F391" s="195" t="s">
        <v>12001</v>
      </c>
      <c r="G391" s="196" t="s">
        <v>2761</v>
      </c>
      <c r="H391" s="197">
        <v>48</v>
      </c>
      <c r="I391" s="198"/>
      <c r="J391" s="199">
        <f t="shared" si="20"/>
        <v>0</v>
      </c>
      <c r="K391" s="200"/>
      <c r="L391" s="40"/>
      <c r="M391" s="201" t="s">
        <v>1</v>
      </c>
      <c r="N391" s="202" t="s">
        <v>42</v>
      </c>
      <c r="O391" s="72"/>
      <c r="P391" s="203">
        <f t="shared" si="21"/>
        <v>0</v>
      </c>
      <c r="Q391" s="203">
        <v>0</v>
      </c>
      <c r="R391" s="203">
        <f t="shared" si="22"/>
        <v>0</v>
      </c>
      <c r="S391" s="203">
        <v>0</v>
      </c>
      <c r="T391" s="204">
        <f t="shared" si="23"/>
        <v>0</v>
      </c>
      <c r="U391" s="35"/>
      <c r="V391" s="35"/>
      <c r="W391" s="35"/>
      <c r="X391" s="35"/>
      <c r="Y391" s="35"/>
      <c r="Z391" s="35"/>
      <c r="AA391" s="35"/>
      <c r="AB391" s="35"/>
      <c r="AC391" s="35"/>
      <c r="AD391" s="35"/>
      <c r="AE391" s="35"/>
      <c r="AR391" s="205" t="s">
        <v>218</v>
      </c>
      <c r="AT391" s="205" t="s">
        <v>214</v>
      </c>
      <c r="AU391" s="205" t="s">
        <v>87</v>
      </c>
      <c r="AY391" s="18" t="s">
        <v>209</v>
      </c>
      <c r="BE391" s="206">
        <f t="shared" si="24"/>
        <v>0</v>
      </c>
      <c r="BF391" s="206">
        <f t="shared" si="25"/>
        <v>0</v>
      </c>
      <c r="BG391" s="206">
        <f t="shared" si="26"/>
        <v>0</v>
      </c>
      <c r="BH391" s="206">
        <f t="shared" si="27"/>
        <v>0</v>
      </c>
      <c r="BI391" s="206">
        <f t="shared" si="28"/>
        <v>0</v>
      </c>
      <c r="BJ391" s="18" t="s">
        <v>85</v>
      </c>
      <c r="BK391" s="206">
        <f t="shared" si="29"/>
        <v>0</v>
      </c>
      <c r="BL391" s="18" t="s">
        <v>218</v>
      </c>
      <c r="BM391" s="205" t="s">
        <v>12002</v>
      </c>
    </row>
    <row r="392" spans="1:65" s="2" customFormat="1" ht="33" customHeight="1">
      <c r="A392" s="35"/>
      <c r="B392" s="36"/>
      <c r="C392" s="193" t="s">
        <v>1242</v>
      </c>
      <c r="D392" s="193" t="s">
        <v>214</v>
      </c>
      <c r="E392" s="194" t="s">
        <v>12003</v>
      </c>
      <c r="F392" s="195" t="s">
        <v>12004</v>
      </c>
      <c r="G392" s="196" t="s">
        <v>2761</v>
      </c>
      <c r="H392" s="197">
        <v>48</v>
      </c>
      <c r="I392" s="198"/>
      <c r="J392" s="199">
        <f t="shared" si="20"/>
        <v>0</v>
      </c>
      <c r="K392" s="200"/>
      <c r="L392" s="40"/>
      <c r="M392" s="201" t="s">
        <v>1</v>
      </c>
      <c r="N392" s="202" t="s">
        <v>42</v>
      </c>
      <c r="O392" s="72"/>
      <c r="P392" s="203">
        <f t="shared" si="21"/>
        <v>0</v>
      </c>
      <c r="Q392" s="203">
        <v>0</v>
      </c>
      <c r="R392" s="203">
        <f t="shared" si="22"/>
        <v>0</v>
      </c>
      <c r="S392" s="203">
        <v>0</v>
      </c>
      <c r="T392" s="204">
        <f t="shared" si="23"/>
        <v>0</v>
      </c>
      <c r="U392" s="35"/>
      <c r="V392" s="35"/>
      <c r="W392" s="35"/>
      <c r="X392" s="35"/>
      <c r="Y392" s="35"/>
      <c r="Z392" s="35"/>
      <c r="AA392" s="35"/>
      <c r="AB392" s="35"/>
      <c r="AC392" s="35"/>
      <c r="AD392" s="35"/>
      <c r="AE392" s="35"/>
      <c r="AR392" s="205" t="s">
        <v>218</v>
      </c>
      <c r="AT392" s="205" t="s">
        <v>214</v>
      </c>
      <c r="AU392" s="205" t="s">
        <v>87</v>
      </c>
      <c r="AY392" s="18" t="s">
        <v>209</v>
      </c>
      <c r="BE392" s="206">
        <f t="shared" si="24"/>
        <v>0</v>
      </c>
      <c r="BF392" s="206">
        <f t="shared" si="25"/>
        <v>0</v>
      </c>
      <c r="BG392" s="206">
        <f t="shared" si="26"/>
        <v>0</v>
      </c>
      <c r="BH392" s="206">
        <f t="shared" si="27"/>
        <v>0</v>
      </c>
      <c r="BI392" s="206">
        <f t="shared" si="28"/>
        <v>0</v>
      </c>
      <c r="BJ392" s="18" t="s">
        <v>85</v>
      </c>
      <c r="BK392" s="206">
        <f t="shared" si="29"/>
        <v>0</v>
      </c>
      <c r="BL392" s="18" t="s">
        <v>218</v>
      </c>
      <c r="BM392" s="205" t="s">
        <v>12005</v>
      </c>
    </row>
    <row r="393" spans="1:65" s="2" customFormat="1" ht="16.5" customHeight="1">
      <c r="A393" s="35"/>
      <c r="B393" s="36"/>
      <c r="C393" s="193" t="s">
        <v>1247</v>
      </c>
      <c r="D393" s="193" t="s">
        <v>214</v>
      </c>
      <c r="E393" s="194" t="s">
        <v>12006</v>
      </c>
      <c r="F393" s="195" t="s">
        <v>12007</v>
      </c>
      <c r="G393" s="196" t="s">
        <v>12008</v>
      </c>
      <c r="H393" s="197">
        <v>6</v>
      </c>
      <c r="I393" s="198"/>
      <c r="J393" s="199">
        <f t="shared" si="20"/>
        <v>0</v>
      </c>
      <c r="K393" s="200"/>
      <c r="L393" s="40"/>
      <c r="M393" s="201" t="s">
        <v>1</v>
      </c>
      <c r="N393" s="202" t="s">
        <v>42</v>
      </c>
      <c r="O393" s="72"/>
      <c r="P393" s="203">
        <f t="shared" si="21"/>
        <v>0</v>
      </c>
      <c r="Q393" s="203">
        <v>0</v>
      </c>
      <c r="R393" s="203">
        <f t="shared" si="22"/>
        <v>0</v>
      </c>
      <c r="S393" s="203">
        <v>0</v>
      </c>
      <c r="T393" s="204">
        <f t="shared" si="23"/>
        <v>0</v>
      </c>
      <c r="U393" s="35"/>
      <c r="V393" s="35"/>
      <c r="W393" s="35"/>
      <c r="X393" s="35"/>
      <c r="Y393" s="35"/>
      <c r="Z393" s="35"/>
      <c r="AA393" s="35"/>
      <c r="AB393" s="35"/>
      <c r="AC393" s="35"/>
      <c r="AD393" s="35"/>
      <c r="AE393" s="35"/>
      <c r="AR393" s="205" t="s">
        <v>218</v>
      </c>
      <c r="AT393" s="205" t="s">
        <v>214</v>
      </c>
      <c r="AU393" s="205" t="s">
        <v>87</v>
      </c>
      <c r="AY393" s="18" t="s">
        <v>209</v>
      </c>
      <c r="BE393" s="206">
        <f t="shared" si="24"/>
        <v>0</v>
      </c>
      <c r="BF393" s="206">
        <f t="shared" si="25"/>
        <v>0</v>
      </c>
      <c r="BG393" s="206">
        <f t="shared" si="26"/>
        <v>0</v>
      </c>
      <c r="BH393" s="206">
        <f t="shared" si="27"/>
        <v>0</v>
      </c>
      <c r="BI393" s="206">
        <f t="shared" si="28"/>
        <v>0</v>
      </c>
      <c r="BJ393" s="18" t="s">
        <v>85</v>
      </c>
      <c r="BK393" s="206">
        <f t="shared" si="29"/>
        <v>0</v>
      </c>
      <c r="BL393" s="18" t="s">
        <v>218</v>
      </c>
      <c r="BM393" s="205" t="s">
        <v>12009</v>
      </c>
    </row>
    <row r="394" spans="1:65" s="2" customFormat="1" ht="24.2" customHeight="1">
      <c r="A394" s="35"/>
      <c r="B394" s="36"/>
      <c r="C394" s="193" t="s">
        <v>1251</v>
      </c>
      <c r="D394" s="193" t="s">
        <v>214</v>
      </c>
      <c r="E394" s="194" t="s">
        <v>12010</v>
      </c>
      <c r="F394" s="195" t="s">
        <v>12011</v>
      </c>
      <c r="G394" s="196" t="s">
        <v>12008</v>
      </c>
      <c r="H394" s="197">
        <v>3</v>
      </c>
      <c r="I394" s="198"/>
      <c r="J394" s="199">
        <f t="shared" si="20"/>
        <v>0</v>
      </c>
      <c r="K394" s="200"/>
      <c r="L394" s="40"/>
      <c r="M394" s="201" t="s">
        <v>1</v>
      </c>
      <c r="N394" s="202" t="s">
        <v>42</v>
      </c>
      <c r="O394" s="72"/>
      <c r="P394" s="203">
        <f t="shared" si="21"/>
        <v>0</v>
      </c>
      <c r="Q394" s="203">
        <v>0</v>
      </c>
      <c r="R394" s="203">
        <f t="shared" si="22"/>
        <v>0</v>
      </c>
      <c r="S394" s="203">
        <v>0</v>
      </c>
      <c r="T394" s="204">
        <f t="shared" si="23"/>
        <v>0</v>
      </c>
      <c r="U394" s="35"/>
      <c r="V394" s="35"/>
      <c r="W394" s="35"/>
      <c r="X394" s="35"/>
      <c r="Y394" s="35"/>
      <c r="Z394" s="35"/>
      <c r="AA394" s="35"/>
      <c r="AB394" s="35"/>
      <c r="AC394" s="35"/>
      <c r="AD394" s="35"/>
      <c r="AE394" s="35"/>
      <c r="AR394" s="205" t="s">
        <v>218</v>
      </c>
      <c r="AT394" s="205" t="s">
        <v>214</v>
      </c>
      <c r="AU394" s="205" t="s">
        <v>87</v>
      </c>
      <c r="AY394" s="18" t="s">
        <v>209</v>
      </c>
      <c r="BE394" s="206">
        <f t="shared" si="24"/>
        <v>0</v>
      </c>
      <c r="BF394" s="206">
        <f t="shared" si="25"/>
        <v>0</v>
      </c>
      <c r="BG394" s="206">
        <f t="shared" si="26"/>
        <v>0</v>
      </c>
      <c r="BH394" s="206">
        <f t="shared" si="27"/>
        <v>0</v>
      </c>
      <c r="BI394" s="206">
        <f t="shared" si="28"/>
        <v>0</v>
      </c>
      <c r="BJ394" s="18" t="s">
        <v>85</v>
      </c>
      <c r="BK394" s="206">
        <f t="shared" si="29"/>
        <v>0</v>
      </c>
      <c r="BL394" s="18" t="s">
        <v>218</v>
      </c>
      <c r="BM394" s="205" t="s">
        <v>12012</v>
      </c>
    </row>
    <row r="395" spans="1:65" s="2" customFormat="1" ht="33" customHeight="1">
      <c r="A395" s="35"/>
      <c r="B395" s="36"/>
      <c r="C395" s="193" t="s">
        <v>1255</v>
      </c>
      <c r="D395" s="193" t="s">
        <v>214</v>
      </c>
      <c r="E395" s="194" t="s">
        <v>12013</v>
      </c>
      <c r="F395" s="195" t="s">
        <v>12014</v>
      </c>
      <c r="G395" s="196" t="s">
        <v>12008</v>
      </c>
      <c r="H395" s="197">
        <v>3</v>
      </c>
      <c r="I395" s="198"/>
      <c r="J395" s="199">
        <f t="shared" si="20"/>
        <v>0</v>
      </c>
      <c r="K395" s="200"/>
      <c r="L395" s="40"/>
      <c r="M395" s="201" t="s">
        <v>1</v>
      </c>
      <c r="N395" s="202" t="s">
        <v>42</v>
      </c>
      <c r="O395" s="72"/>
      <c r="P395" s="203">
        <f t="shared" si="21"/>
        <v>0</v>
      </c>
      <c r="Q395" s="203">
        <v>0</v>
      </c>
      <c r="R395" s="203">
        <f t="shared" si="22"/>
        <v>0</v>
      </c>
      <c r="S395" s="203">
        <v>0</v>
      </c>
      <c r="T395" s="204">
        <f t="shared" si="23"/>
        <v>0</v>
      </c>
      <c r="U395" s="35"/>
      <c r="V395" s="35"/>
      <c r="W395" s="35"/>
      <c r="X395" s="35"/>
      <c r="Y395" s="35"/>
      <c r="Z395" s="35"/>
      <c r="AA395" s="35"/>
      <c r="AB395" s="35"/>
      <c r="AC395" s="35"/>
      <c r="AD395" s="35"/>
      <c r="AE395" s="35"/>
      <c r="AR395" s="205" t="s">
        <v>218</v>
      </c>
      <c r="AT395" s="205" t="s">
        <v>214</v>
      </c>
      <c r="AU395" s="205" t="s">
        <v>87</v>
      </c>
      <c r="AY395" s="18" t="s">
        <v>209</v>
      </c>
      <c r="BE395" s="206">
        <f t="shared" si="24"/>
        <v>0</v>
      </c>
      <c r="BF395" s="206">
        <f t="shared" si="25"/>
        <v>0</v>
      </c>
      <c r="BG395" s="206">
        <f t="shared" si="26"/>
        <v>0</v>
      </c>
      <c r="BH395" s="206">
        <f t="shared" si="27"/>
        <v>0</v>
      </c>
      <c r="BI395" s="206">
        <f t="shared" si="28"/>
        <v>0</v>
      </c>
      <c r="BJ395" s="18" t="s">
        <v>85</v>
      </c>
      <c r="BK395" s="206">
        <f t="shared" si="29"/>
        <v>0</v>
      </c>
      <c r="BL395" s="18" t="s">
        <v>218</v>
      </c>
      <c r="BM395" s="205" t="s">
        <v>12015</v>
      </c>
    </row>
    <row r="396" spans="1:65" s="2" customFormat="1" ht="24.2" customHeight="1">
      <c r="A396" s="35"/>
      <c r="B396" s="36"/>
      <c r="C396" s="193" t="s">
        <v>1260</v>
      </c>
      <c r="D396" s="193" t="s">
        <v>214</v>
      </c>
      <c r="E396" s="194" t="s">
        <v>12016</v>
      </c>
      <c r="F396" s="195" t="s">
        <v>12017</v>
      </c>
      <c r="G396" s="196" t="s">
        <v>12008</v>
      </c>
      <c r="H396" s="197">
        <v>3</v>
      </c>
      <c r="I396" s="198"/>
      <c r="J396" s="199">
        <f t="shared" si="20"/>
        <v>0</v>
      </c>
      <c r="K396" s="200"/>
      <c r="L396" s="40"/>
      <c r="M396" s="201" t="s">
        <v>1</v>
      </c>
      <c r="N396" s="202" t="s">
        <v>42</v>
      </c>
      <c r="O396" s="72"/>
      <c r="P396" s="203">
        <f t="shared" si="21"/>
        <v>0</v>
      </c>
      <c r="Q396" s="203">
        <v>0</v>
      </c>
      <c r="R396" s="203">
        <f t="shared" si="22"/>
        <v>0</v>
      </c>
      <c r="S396" s="203">
        <v>0</v>
      </c>
      <c r="T396" s="204">
        <f t="shared" si="23"/>
        <v>0</v>
      </c>
      <c r="U396" s="35"/>
      <c r="V396" s="35"/>
      <c r="W396" s="35"/>
      <c r="X396" s="35"/>
      <c r="Y396" s="35"/>
      <c r="Z396" s="35"/>
      <c r="AA396" s="35"/>
      <c r="AB396" s="35"/>
      <c r="AC396" s="35"/>
      <c r="AD396" s="35"/>
      <c r="AE396" s="35"/>
      <c r="AR396" s="205" t="s">
        <v>218</v>
      </c>
      <c r="AT396" s="205" t="s">
        <v>214</v>
      </c>
      <c r="AU396" s="205" t="s">
        <v>87</v>
      </c>
      <c r="AY396" s="18" t="s">
        <v>209</v>
      </c>
      <c r="BE396" s="206">
        <f t="shared" si="24"/>
        <v>0</v>
      </c>
      <c r="BF396" s="206">
        <f t="shared" si="25"/>
        <v>0</v>
      </c>
      <c r="BG396" s="206">
        <f t="shared" si="26"/>
        <v>0</v>
      </c>
      <c r="BH396" s="206">
        <f t="shared" si="27"/>
        <v>0</v>
      </c>
      <c r="BI396" s="206">
        <f t="shared" si="28"/>
        <v>0</v>
      </c>
      <c r="BJ396" s="18" t="s">
        <v>85</v>
      </c>
      <c r="BK396" s="206">
        <f t="shared" si="29"/>
        <v>0</v>
      </c>
      <c r="BL396" s="18" t="s">
        <v>218</v>
      </c>
      <c r="BM396" s="205" t="s">
        <v>12018</v>
      </c>
    </row>
    <row r="397" spans="1:65" s="2" customFormat="1" ht="16.5" customHeight="1">
      <c r="A397" s="35"/>
      <c r="B397" s="36"/>
      <c r="C397" s="193" t="s">
        <v>1265</v>
      </c>
      <c r="D397" s="193" t="s">
        <v>214</v>
      </c>
      <c r="E397" s="194" t="s">
        <v>12019</v>
      </c>
      <c r="F397" s="195" t="s">
        <v>12020</v>
      </c>
      <c r="G397" s="196" t="s">
        <v>318</v>
      </c>
      <c r="H397" s="197">
        <v>12</v>
      </c>
      <c r="I397" s="198"/>
      <c r="J397" s="199">
        <f t="shared" si="20"/>
        <v>0</v>
      </c>
      <c r="K397" s="200"/>
      <c r="L397" s="40"/>
      <c r="M397" s="201" t="s">
        <v>1</v>
      </c>
      <c r="N397" s="202" t="s">
        <v>42</v>
      </c>
      <c r="O397" s="72"/>
      <c r="P397" s="203">
        <f t="shared" si="21"/>
        <v>0</v>
      </c>
      <c r="Q397" s="203">
        <v>0</v>
      </c>
      <c r="R397" s="203">
        <f t="shared" si="22"/>
        <v>0</v>
      </c>
      <c r="S397" s="203">
        <v>0</v>
      </c>
      <c r="T397" s="204">
        <f t="shared" si="23"/>
        <v>0</v>
      </c>
      <c r="U397" s="35"/>
      <c r="V397" s="35"/>
      <c r="W397" s="35"/>
      <c r="X397" s="35"/>
      <c r="Y397" s="35"/>
      <c r="Z397" s="35"/>
      <c r="AA397" s="35"/>
      <c r="AB397" s="35"/>
      <c r="AC397" s="35"/>
      <c r="AD397" s="35"/>
      <c r="AE397" s="35"/>
      <c r="AR397" s="205" t="s">
        <v>218</v>
      </c>
      <c r="AT397" s="205" t="s">
        <v>214</v>
      </c>
      <c r="AU397" s="205" t="s">
        <v>87</v>
      </c>
      <c r="AY397" s="18" t="s">
        <v>209</v>
      </c>
      <c r="BE397" s="206">
        <f t="shared" si="24"/>
        <v>0</v>
      </c>
      <c r="BF397" s="206">
        <f t="shared" si="25"/>
        <v>0</v>
      </c>
      <c r="BG397" s="206">
        <f t="shared" si="26"/>
        <v>0</v>
      </c>
      <c r="BH397" s="206">
        <f t="shared" si="27"/>
        <v>0</v>
      </c>
      <c r="BI397" s="206">
        <f t="shared" si="28"/>
        <v>0</v>
      </c>
      <c r="BJ397" s="18" t="s">
        <v>85</v>
      </c>
      <c r="BK397" s="206">
        <f t="shared" si="29"/>
        <v>0</v>
      </c>
      <c r="BL397" s="18" t="s">
        <v>218</v>
      </c>
      <c r="BM397" s="205" t="s">
        <v>12021</v>
      </c>
    </row>
    <row r="398" spans="1:65" s="12" customFormat="1" ht="25.9" customHeight="1">
      <c r="B398" s="177"/>
      <c r="C398" s="178"/>
      <c r="D398" s="179" t="s">
        <v>76</v>
      </c>
      <c r="E398" s="180" t="s">
        <v>10249</v>
      </c>
      <c r="F398" s="180" t="s">
        <v>12022</v>
      </c>
      <c r="G398" s="178"/>
      <c r="H398" s="178"/>
      <c r="I398" s="181"/>
      <c r="J398" s="182">
        <f>BK398</f>
        <v>0</v>
      </c>
      <c r="K398" s="178"/>
      <c r="L398" s="183"/>
      <c r="M398" s="184"/>
      <c r="N398" s="185"/>
      <c r="O398" s="185"/>
      <c r="P398" s="186">
        <f>P399+SUM(P400:P404)+P408</f>
        <v>0</v>
      </c>
      <c r="Q398" s="185"/>
      <c r="R398" s="186">
        <f>R399+SUM(R400:R404)+R408</f>
        <v>0</v>
      </c>
      <c r="S398" s="185"/>
      <c r="T398" s="187">
        <f>T399+SUM(T400:T404)+T408</f>
        <v>0</v>
      </c>
      <c r="AR398" s="188" t="s">
        <v>85</v>
      </c>
      <c r="AT398" s="189" t="s">
        <v>76</v>
      </c>
      <c r="AU398" s="189" t="s">
        <v>77</v>
      </c>
      <c r="AY398" s="188" t="s">
        <v>209</v>
      </c>
      <c r="BK398" s="190">
        <f>BK399+SUM(BK400:BK404)+BK408</f>
        <v>0</v>
      </c>
    </row>
    <row r="399" spans="1:65" s="2" customFormat="1" ht="24.2" customHeight="1">
      <c r="A399" s="35"/>
      <c r="B399" s="36"/>
      <c r="C399" s="193" t="s">
        <v>1269</v>
      </c>
      <c r="D399" s="193" t="s">
        <v>214</v>
      </c>
      <c r="E399" s="194" t="s">
        <v>12023</v>
      </c>
      <c r="F399" s="195" t="s">
        <v>12024</v>
      </c>
      <c r="G399" s="196" t="s">
        <v>2761</v>
      </c>
      <c r="H399" s="197">
        <v>1</v>
      </c>
      <c r="I399" s="198"/>
      <c r="J399" s="199">
        <f>ROUND(I399*H399,2)</f>
        <v>0</v>
      </c>
      <c r="K399" s="200"/>
      <c r="L399" s="40"/>
      <c r="M399" s="201" t="s">
        <v>1</v>
      </c>
      <c r="N399" s="202" t="s">
        <v>42</v>
      </c>
      <c r="O399" s="72"/>
      <c r="P399" s="203">
        <f>O399*H399</f>
        <v>0</v>
      </c>
      <c r="Q399" s="203">
        <v>0</v>
      </c>
      <c r="R399" s="203">
        <f>Q399*H399</f>
        <v>0</v>
      </c>
      <c r="S399" s="203">
        <v>0</v>
      </c>
      <c r="T399" s="204">
        <f>S399*H399</f>
        <v>0</v>
      </c>
      <c r="U399" s="35"/>
      <c r="V399" s="35"/>
      <c r="W399" s="35"/>
      <c r="X399" s="35"/>
      <c r="Y399" s="35"/>
      <c r="Z399" s="35"/>
      <c r="AA399" s="35"/>
      <c r="AB399" s="35"/>
      <c r="AC399" s="35"/>
      <c r="AD399" s="35"/>
      <c r="AE399" s="35"/>
      <c r="AR399" s="205" t="s">
        <v>218</v>
      </c>
      <c r="AT399" s="205" t="s">
        <v>214</v>
      </c>
      <c r="AU399" s="205" t="s">
        <v>85</v>
      </c>
      <c r="AY399" s="18" t="s">
        <v>209</v>
      </c>
      <c r="BE399" s="206">
        <f>IF(N399="základní",J399,0)</f>
        <v>0</v>
      </c>
      <c r="BF399" s="206">
        <f>IF(N399="snížená",J399,0)</f>
        <v>0</v>
      </c>
      <c r="BG399" s="206">
        <f>IF(N399="zákl. přenesená",J399,0)</f>
        <v>0</v>
      </c>
      <c r="BH399" s="206">
        <f>IF(N399="sníž. přenesená",J399,0)</f>
        <v>0</v>
      </c>
      <c r="BI399" s="206">
        <f>IF(N399="nulová",J399,0)</f>
        <v>0</v>
      </c>
      <c r="BJ399" s="18" t="s">
        <v>85</v>
      </c>
      <c r="BK399" s="206">
        <f>ROUND(I399*H399,2)</f>
        <v>0</v>
      </c>
      <c r="BL399" s="18" t="s">
        <v>218</v>
      </c>
      <c r="BM399" s="205" t="s">
        <v>12025</v>
      </c>
    </row>
    <row r="400" spans="1:65" s="2" customFormat="1" ht="58.5">
      <c r="A400" s="35"/>
      <c r="B400" s="36"/>
      <c r="C400" s="37"/>
      <c r="D400" s="214" t="s">
        <v>807</v>
      </c>
      <c r="E400" s="37"/>
      <c r="F400" s="256" t="s">
        <v>12026</v>
      </c>
      <c r="G400" s="37"/>
      <c r="H400" s="37"/>
      <c r="I400" s="257"/>
      <c r="J400" s="37"/>
      <c r="K400" s="37"/>
      <c r="L400" s="40"/>
      <c r="M400" s="258"/>
      <c r="N400" s="259"/>
      <c r="O400" s="72"/>
      <c r="P400" s="72"/>
      <c r="Q400" s="72"/>
      <c r="R400" s="72"/>
      <c r="S400" s="72"/>
      <c r="T400" s="73"/>
      <c r="U400" s="35"/>
      <c r="V400" s="35"/>
      <c r="W400" s="35"/>
      <c r="X400" s="35"/>
      <c r="Y400" s="35"/>
      <c r="Z400" s="35"/>
      <c r="AA400" s="35"/>
      <c r="AB400" s="35"/>
      <c r="AC400" s="35"/>
      <c r="AD400" s="35"/>
      <c r="AE400" s="35"/>
      <c r="AT400" s="18" t="s">
        <v>807</v>
      </c>
      <c r="AU400" s="18" t="s">
        <v>85</v>
      </c>
    </row>
    <row r="401" spans="1:65" s="2" customFormat="1" ht="24.2" customHeight="1">
      <c r="A401" s="35"/>
      <c r="B401" s="36"/>
      <c r="C401" s="193" t="s">
        <v>1273</v>
      </c>
      <c r="D401" s="193" t="s">
        <v>214</v>
      </c>
      <c r="E401" s="194" t="s">
        <v>12027</v>
      </c>
      <c r="F401" s="195" t="s">
        <v>12028</v>
      </c>
      <c r="G401" s="196" t="s">
        <v>2761</v>
      </c>
      <c r="H401" s="197">
        <v>1</v>
      </c>
      <c r="I401" s="198"/>
      <c r="J401" s="199">
        <f>ROUND(I401*H401,2)</f>
        <v>0</v>
      </c>
      <c r="K401" s="200"/>
      <c r="L401" s="40"/>
      <c r="M401" s="201" t="s">
        <v>1</v>
      </c>
      <c r="N401" s="202" t="s">
        <v>42</v>
      </c>
      <c r="O401" s="72"/>
      <c r="P401" s="203">
        <f>O401*H401</f>
        <v>0</v>
      </c>
      <c r="Q401" s="203">
        <v>0</v>
      </c>
      <c r="R401" s="203">
        <f>Q401*H401</f>
        <v>0</v>
      </c>
      <c r="S401" s="203">
        <v>0</v>
      </c>
      <c r="T401" s="204">
        <f>S401*H401</f>
        <v>0</v>
      </c>
      <c r="U401" s="35"/>
      <c r="V401" s="35"/>
      <c r="W401" s="35"/>
      <c r="X401" s="35"/>
      <c r="Y401" s="35"/>
      <c r="Z401" s="35"/>
      <c r="AA401" s="35"/>
      <c r="AB401" s="35"/>
      <c r="AC401" s="35"/>
      <c r="AD401" s="35"/>
      <c r="AE401" s="35"/>
      <c r="AR401" s="205" t="s">
        <v>218</v>
      </c>
      <c r="AT401" s="205" t="s">
        <v>214</v>
      </c>
      <c r="AU401" s="205" t="s">
        <v>85</v>
      </c>
      <c r="AY401" s="18" t="s">
        <v>209</v>
      </c>
      <c r="BE401" s="206">
        <f>IF(N401="základní",J401,0)</f>
        <v>0</v>
      </c>
      <c r="BF401" s="206">
        <f>IF(N401="snížená",J401,0)</f>
        <v>0</v>
      </c>
      <c r="BG401" s="206">
        <f>IF(N401="zákl. přenesená",J401,0)</f>
        <v>0</v>
      </c>
      <c r="BH401" s="206">
        <f>IF(N401="sníž. přenesená",J401,0)</f>
        <v>0</v>
      </c>
      <c r="BI401" s="206">
        <f>IF(N401="nulová",J401,0)</f>
        <v>0</v>
      </c>
      <c r="BJ401" s="18" t="s">
        <v>85</v>
      </c>
      <c r="BK401" s="206">
        <f>ROUND(I401*H401,2)</f>
        <v>0</v>
      </c>
      <c r="BL401" s="18" t="s">
        <v>218</v>
      </c>
      <c r="BM401" s="205" t="s">
        <v>12029</v>
      </c>
    </row>
    <row r="402" spans="1:65" s="2" customFormat="1" ht="58.5">
      <c r="A402" s="35"/>
      <c r="B402" s="36"/>
      <c r="C402" s="37"/>
      <c r="D402" s="214" t="s">
        <v>807</v>
      </c>
      <c r="E402" s="37"/>
      <c r="F402" s="256" t="s">
        <v>12026</v>
      </c>
      <c r="G402" s="37"/>
      <c r="H402" s="37"/>
      <c r="I402" s="257"/>
      <c r="J402" s="37"/>
      <c r="K402" s="37"/>
      <c r="L402" s="40"/>
      <c r="M402" s="258"/>
      <c r="N402" s="259"/>
      <c r="O402" s="72"/>
      <c r="P402" s="72"/>
      <c r="Q402" s="72"/>
      <c r="R402" s="72"/>
      <c r="S402" s="72"/>
      <c r="T402" s="73"/>
      <c r="U402" s="35"/>
      <c r="V402" s="35"/>
      <c r="W402" s="35"/>
      <c r="X402" s="35"/>
      <c r="Y402" s="35"/>
      <c r="Z402" s="35"/>
      <c r="AA402" s="35"/>
      <c r="AB402" s="35"/>
      <c r="AC402" s="35"/>
      <c r="AD402" s="35"/>
      <c r="AE402" s="35"/>
      <c r="AT402" s="18" t="s">
        <v>807</v>
      </c>
      <c r="AU402" s="18" t="s">
        <v>85</v>
      </c>
    </row>
    <row r="403" spans="1:65" s="2" customFormat="1" ht="21.75" customHeight="1">
      <c r="A403" s="35"/>
      <c r="B403" s="36"/>
      <c r="C403" s="193" t="s">
        <v>1278</v>
      </c>
      <c r="D403" s="193" t="s">
        <v>214</v>
      </c>
      <c r="E403" s="194" t="s">
        <v>12030</v>
      </c>
      <c r="F403" s="195" t="s">
        <v>12031</v>
      </c>
      <c r="G403" s="196" t="s">
        <v>2761</v>
      </c>
      <c r="H403" s="197">
        <v>2</v>
      </c>
      <c r="I403" s="198"/>
      <c r="J403" s="199">
        <f>ROUND(I403*H403,2)</f>
        <v>0</v>
      </c>
      <c r="K403" s="200"/>
      <c r="L403" s="40"/>
      <c r="M403" s="201" t="s">
        <v>1</v>
      </c>
      <c r="N403" s="202" t="s">
        <v>42</v>
      </c>
      <c r="O403" s="72"/>
      <c r="P403" s="203">
        <f>O403*H403</f>
        <v>0</v>
      </c>
      <c r="Q403" s="203">
        <v>0</v>
      </c>
      <c r="R403" s="203">
        <f>Q403*H403</f>
        <v>0</v>
      </c>
      <c r="S403" s="203">
        <v>0</v>
      </c>
      <c r="T403" s="204">
        <f>S403*H403</f>
        <v>0</v>
      </c>
      <c r="U403" s="35"/>
      <c r="V403" s="35"/>
      <c r="W403" s="35"/>
      <c r="X403" s="35"/>
      <c r="Y403" s="35"/>
      <c r="Z403" s="35"/>
      <c r="AA403" s="35"/>
      <c r="AB403" s="35"/>
      <c r="AC403" s="35"/>
      <c r="AD403" s="35"/>
      <c r="AE403" s="35"/>
      <c r="AR403" s="205" t="s">
        <v>218</v>
      </c>
      <c r="AT403" s="205" t="s">
        <v>214</v>
      </c>
      <c r="AU403" s="205" t="s">
        <v>85</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218</v>
      </c>
      <c r="BM403" s="205" t="s">
        <v>12032</v>
      </c>
    </row>
    <row r="404" spans="1:65" s="12" customFormat="1" ht="22.9" customHeight="1">
      <c r="B404" s="177"/>
      <c r="C404" s="178"/>
      <c r="D404" s="179" t="s">
        <v>76</v>
      </c>
      <c r="E404" s="191" t="s">
        <v>10254</v>
      </c>
      <c r="F404" s="191" t="s">
        <v>12033</v>
      </c>
      <c r="G404" s="178"/>
      <c r="H404" s="178"/>
      <c r="I404" s="181"/>
      <c r="J404" s="192">
        <f>BK404</f>
        <v>0</v>
      </c>
      <c r="K404" s="178"/>
      <c r="L404" s="183"/>
      <c r="M404" s="184"/>
      <c r="N404" s="185"/>
      <c r="O404" s="185"/>
      <c r="P404" s="186">
        <f>SUM(P405:P407)</f>
        <v>0</v>
      </c>
      <c r="Q404" s="185"/>
      <c r="R404" s="186">
        <f>SUM(R405:R407)</f>
        <v>0</v>
      </c>
      <c r="S404" s="185"/>
      <c r="T404" s="187">
        <f>SUM(T405:T407)</f>
        <v>0</v>
      </c>
      <c r="AR404" s="188" t="s">
        <v>85</v>
      </c>
      <c r="AT404" s="189" t="s">
        <v>76</v>
      </c>
      <c r="AU404" s="189" t="s">
        <v>85</v>
      </c>
      <c r="AY404" s="188" t="s">
        <v>209</v>
      </c>
      <c r="BK404" s="190">
        <f>SUM(BK405:BK407)</f>
        <v>0</v>
      </c>
    </row>
    <row r="405" spans="1:65" s="2" customFormat="1" ht="24.2" customHeight="1">
      <c r="A405" s="35"/>
      <c r="B405" s="36"/>
      <c r="C405" s="193" t="s">
        <v>1283</v>
      </c>
      <c r="D405" s="193" t="s">
        <v>214</v>
      </c>
      <c r="E405" s="194" t="s">
        <v>12034</v>
      </c>
      <c r="F405" s="195" t="s">
        <v>12035</v>
      </c>
      <c r="G405" s="196" t="s">
        <v>2761</v>
      </c>
      <c r="H405" s="197">
        <v>16</v>
      </c>
      <c r="I405" s="198"/>
      <c r="J405" s="199">
        <f>ROUND(I405*H405,2)</f>
        <v>0</v>
      </c>
      <c r="K405" s="200"/>
      <c r="L405" s="40"/>
      <c r="M405" s="201" t="s">
        <v>1</v>
      </c>
      <c r="N405" s="202" t="s">
        <v>42</v>
      </c>
      <c r="O405" s="72"/>
      <c r="P405" s="203">
        <f>O405*H405</f>
        <v>0</v>
      </c>
      <c r="Q405" s="203">
        <v>0</v>
      </c>
      <c r="R405" s="203">
        <f>Q405*H405</f>
        <v>0</v>
      </c>
      <c r="S405" s="203">
        <v>0</v>
      </c>
      <c r="T405" s="204">
        <f>S405*H405</f>
        <v>0</v>
      </c>
      <c r="U405" s="35"/>
      <c r="V405" s="35"/>
      <c r="W405" s="35"/>
      <c r="X405" s="35"/>
      <c r="Y405" s="35"/>
      <c r="Z405" s="35"/>
      <c r="AA405" s="35"/>
      <c r="AB405" s="35"/>
      <c r="AC405" s="35"/>
      <c r="AD405" s="35"/>
      <c r="AE405" s="35"/>
      <c r="AR405" s="205" t="s">
        <v>218</v>
      </c>
      <c r="AT405" s="205" t="s">
        <v>214</v>
      </c>
      <c r="AU405" s="205" t="s">
        <v>87</v>
      </c>
      <c r="AY405" s="18" t="s">
        <v>209</v>
      </c>
      <c r="BE405" s="206">
        <f>IF(N405="základní",J405,0)</f>
        <v>0</v>
      </c>
      <c r="BF405" s="206">
        <f>IF(N405="snížená",J405,0)</f>
        <v>0</v>
      </c>
      <c r="BG405" s="206">
        <f>IF(N405="zákl. přenesená",J405,0)</f>
        <v>0</v>
      </c>
      <c r="BH405" s="206">
        <f>IF(N405="sníž. přenesená",J405,0)</f>
        <v>0</v>
      </c>
      <c r="BI405" s="206">
        <f>IF(N405="nulová",J405,0)</f>
        <v>0</v>
      </c>
      <c r="BJ405" s="18" t="s">
        <v>85</v>
      </c>
      <c r="BK405" s="206">
        <f>ROUND(I405*H405,2)</f>
        <v>0</v>
      </c>
      <c r="BL405" s="18" t="s">
        <v>218</v>
      </c>
      <c r="BM405" s="205" t="s">
        <v>12036</v>
      </c>
    </row>
    <row r="406" spans="1:65" s="2" customFormat="1" ht="16.5" customHeight="1">
      <c r="A406" s="35"/>
      <c r="B406" s="36"/>
      <c r="C406" s="193" t="s">
        <v>1288</v>
      </c>
      <c r="D406" s="193" t="s">
        <v>214</v>
      </c>
      <c r="E406" s="194" t="s">
        <v>12037</v>
      </c>
      <c r="F406" s="195" t="s">
        <v>12038</v>
      </c>
      <c r="G406" s="196" t="s">
        <v>2761</v>
      </c>
      <c r="H406" s="197">
        <v>4</v>
      </c>
      <c r="I406" s="198"/>
      <c r="J406" s="199">
        <f>ROUND(I406*H406,2)</f>
        <v>0</v>
      </c>
      <c r="K406" s="200"/>
      <c r="L406" s="40"/>
      <c r="M406" s="201" t="s">
        <v>1</v>
      </c>
      <c r="N406" s="202" t="s">
        <v>42</v>
      </c>
      <c r="O406" s="72"/>
      <c r="P406" s="203">
        <f>O406*H406</f>
        <v>0</v>
      </c>
      <c r="Q406" s="203">
        <v>0</v>
      </c>
      <c r="R406" s="203">
        <f>Q406*H406</f>
        <v>0</v>
      </c>
      <c r="S406" s="203">
        <v>0</v>
      </c>
      <c r="T406" s="204">
        <f>S406*H406</f>
        <v>0</v>
      </c>
      <c r="U406" s="35"/>
      <c r="V406" s="35"/>
      <c r="W406" s="35"/>
      <c r="X406" s="35"/>
      <c r="Y406" s="35"/>
      <c r="Z406" s="35"/>
      <c r="AA406" s="35"/>
      <c r="AB406" s="35"/>
      <c r="AC406" s="35"/>
      <c r="AD406" s="35"/>
      <c r="AE406" s="35"/>
      <c r="AR406" s="205" t="s">
        <v>218</v>
      </c>
      <c r="AT406" s="205" t="s">
        <v>214</v>
      </c>
      <c r="AU406" s="205" t="s">
        <v>87</v>
      </c>
      <c r="AY406" s="18" t="s">
        <v>209</v>
      </c>
      <c r="BE406" s="206">
        <f>IF(N406="základní",J406,0)</f>
        <v>0</v>
      </c>
      <c r="BF406" s="206">
        <f>IF(N406="snížená",J406,0)</f>
        <v>0</v>
      </c>
      <c r="BG406" s="206">
        <f>IF(N406="zákl. přenesená",J406,0)</f>
        <v>0</v>
      </c>
      <c r="BH406" s="206">
        <f>IF(N406="sníž. přenesená",J406,0)</f>
        <v>0</v>
      </c>
      <c r="BI406" s="206">
        <f>IF(N406="nulová",J406,0)</f>
        <v>0</v>
      </c>
      <c r="BJ406" s="18" t="s">
        <v>85</v>
      </c>
      <c r="BK406" s="206">
        <f>ROUND(I406*H406,2)</f>
        <v>0</v>
      </c>
      <c r="BL406" s="18" t="s">
        <v>218</v>
      </c>
      <c r="BM406" s="205" t="s">
        <v>12039</v>
      </c>
    </row>
    <row r="407" spans="1:65" s="2" customFormat="1" ht="16.5" customHeight="1">
      <c r="A407" s="35"/>
      <c r="B407" s="36"/>
      <c r="C407" s="193" t="s">
        <v>1295</v>
      </c>
      <c r="D407" s="193" t="s">
        <v>214</v>
      </c>
      <c r="E407" s="194" t="s">
        <v>12040</v>
      </c>
      <c r="F407" s="195" t="s">
        <v>12041</v>
      </c>
      <c r="G407" s="196" t="s">
        <v>2761</v>
      </c>
      <c r="H407" s="197">
        <v>4</v>
      </c>
      <c r="I407" s="198"/>
      <c r="J407" s="199">
        <f>ROUND(I407*H407,2)</f>
        <v>0</v>
      </c>
      <c r="K407" s="200"/>
      <c r="L407" s="40"/>
      <c r="M407" s="201" t="s">
        <v>1</v>
      </c>
      <c r="N407" s="202" t="s">
        <v>42</v>
      </c>
      <c r="O407" s="72"/>
      <c r="P407" s="203">
        <f>O407*H407</f>
        <v>0</v>
      </c>
      <c r="Q407" s="203">
        <v>0</v>
      </c>
      <c r="R407" s="203">
        <f>Q407*H407</f>
        <v>0</v>
      </c>
      <c r="S407" s="203">
        <v>0</v>
      </c>
      <c r="T407" s="204">
        <f>S407*H407</f>
        <v>0</v>
      </c>
      <c r="U407" s="35"/>
      <c r="V407" s="35"/>
      <c r="W407" s="35"/>
      <c r="X407" s="35"/>
      <c r="Y407" s="35"/>
      <c r="Z407" s="35"/>
      <c r="AA407" s="35"/>
      <c r="AB407" s="35"/>
      <c r="AC407" s="35"/>
      <c r="AD407" s="35"/>
      <c r="AE407" s="35"/>
      <c r="AR407" s="205" t="s">
        <v>218</v>
      </c>
      <c r="AT407" s="205" t="s">
        <v>214</v>
      </c>
      <c r="AU407" s="205" t="s">
        <v>87</v>
      </c>
      <c r="AY407" s="18" t="s">
        <v>209</v>
      </c>
      <c r="BE407" s="206">
        <f>IF(N407="základní",J407,0)</f>
        <v>0</v>
      </c>
      <c r="BF407" s="206">
        <f>IF(N407="snížená",J407,0)</f>
        <v>0</v>
      </c>
      <c r="BG407" s="206">
        <f>IF(N407="zákl. přenesená",J407,0)</f>
        <v>0</v>
      </c>
      <c r="BH407" s="206">
        <f>IF(N407="sníž. přenesená",J407,0)</f>
        <v>0</v>
      </c>
      <c r="BI407" s="206">
        <f>IF(N407="nulová",J407,0)</f>
        <v>0</v>
      </c>
      <c r="BJ407" s="18" t="s">
        <v>85</v>
      </c>
      <c r="BK407" s="206">
        <f>ROUND(I407*H407,2)</f>
        <v>0</v>
      </c>
      <c r="BL407" s="18" t="s">
        <v>218</v>
      </c>
      <c r="BM407" s="205" t="s">
        <v>12042</v>
      </c>
    </row>
    <row r="408" spans="1:65" s="12" customFormat="1" ht="22.9" customHeight="1">
      <c r="B408" s="177"/>
      <c r="C408" s="178"/>
      <c r="D408" s="179" t="s">
        <v>76</v>
      </c>
      <c r="E408" s="191" t="s">
        <v>10258</v>
      </c>
      <c r="F408" s="191" t="s">
        <v>12043</v>
      </c>
      <c r="G408" s="178"/>
      <c r="H408" s="178"/>
      <c r="I408" s="181"/>
      <c r="J408" s="192">
        <f>BK408</f>
        <v>0</v>
      </c>
      <c r="K408" s="178"/>
      <c r="L408" s="183"/>
      <c r="M408" s="184"/>
      <c r="N408" s="185"/>
      <c r="O408" s="185"/>
      <c r="P408" s="186">
        <f>P409</f>
        <v>0</v>
      </c>
      <c r="Q408" s="185"/>
      <c r="R408" s="186">
        <f>R409</f>
        <v>0</v>
      </c>
      <c r="S408" s="185"/>
      <c r="T408" s="187">
        <f>T409</f>
        <v>0</v>
      </c>
      <c r="AR408" s="188" t="s">
        <v>85</v>
      </c>
      <c r="AT408" s="189" t="s">
        <v>76</v>
      </c>
      <c r="AU408" s="189" t="s">
        <v>85</v>
      </c>
      <c r="AY408" s="188" t="s">
        <v>209</v>
      </c>
      <c r="BK408" s="190">
        <f>BK409</f>
        <v>0</v>
      </c>
    </row>
    <row r="409" spans="1:65" s="12" customFormat="1" ht="20.85" customHeight="1">
      <c r="B409" s="177"/>
      <c r="C409" s="178"/>
      <c r="D409" s="179" t="s">
        <v>76</v>
      </c>
      <c r="E409" s="191" t="s">
        <v>10266</v>
      </c>
      <c r="F409" s="191" t="s">
        <v>12044</v>
      </c>
      <c r="G409" s="178"/>
      <c r="H409" s="178"/>
      <c r="I409" s="181"/>
      <c r="J409" s="192">
        <f>BK409</f>
        <v>0</v>
      </c>
      <c r="K409" s="178"/>
      <c r="L409" s="183"/>
      <c r="M409" s="184"/>
      <c r="N409" s="185"/>
      <c r="O409" s="185"/>
      <c r="P409" s="186">
        <f>SUM(P410:P425)</f>
        <v>0</v>
      </c>
      <c r="Q409" s="185"/>
      <c r="R409" s="186">
        <f>SUM(R410:R425)</f>
        <v>0</v>
      </c>
      <c r="S409" s="185"/>
      <c r="T409" s="187">
        <f>SUM(T410:T425)</f>
        <v>0</v>
      </c>
      <c r="AR409" s="188" t="s">
        <v>85</v>
      </c>
      <c r="AT409" s="189" t="s">
        <v>76</v>
      </c>
      <c r="AU409" s="189" t="s">
        <v>87</v>
      </c>
      <c r="AY409" s="188" t="s">
        <v>209</v>
      </c>
      <c r="BK409" s="190">
        <f>SUM(BK410:BK425)</f>
        <v>0</v>
      </c>
    </row>
    <row r="410" spans="1:65" s="2" customFormat="1" ht="16.5" customHeight="1">
      <c r="A410" s="35"/>
      <c r="B410" s="36"/>
      <c r="C410" s="193" t="s">
        <v>1300</v>
      </c>
      <c r="D410" s="193" t="s">
        <v>214</v>
      </c>
      <c r="E410" s="194" t="s">
        <v>12045</v>
      </c>
      <c r="F410" s="195" t="s">
        <v>12046</v>
      </c>
      <c r="G410" s="196" t="s">
        <v>318</v>
      </c>
      <c r="H410" s="197">
        <v>1160</v>
      </c>
      <c r="I410" s="198"/>
      <c r="J410" s="199">
        <f>ROUND(I410*H410,2)</f>
        <v>0</v>
      </c>
      <c r="K410" s="200"/>
      <c r="L410" s="40"/>
      <c r="M410" s="201" t="s">
        <v>1</v>
      </c>
      <c r="N410" s="202" t="s">
        <v>42</v>
      </c>
      <c r="O410" s="72"/>
      <c r="P410" s="203">
        <f>O410*H410</f>
        <v>0</v>
      </c>
      <c r="Q410" s="203">
        <v>0</v>
      </c>
      <c r="R410" s="203">
        <f>Q410*H410</f>
        <v>0</v>
      </c>
      <c r="S410" s="203">
        <v>0</v>
      </c>
      <c r="T410" s="204">
        <f>S410*H410</f>
        <v>0</v>
      </c>
      <c r="U410" s="35"/>
      <c r="V410" s="35"/>
      <c r="W410" s="35"/>
      <c r="X410" s="35"/>
      <c r="Y410" s="35"/>
      <c r="Z410" s="35"/>
      <c r="AA410" s="35"/>
      <c r="AB410" s="35"/>
      <c r="AC410" s="35"/>
      <c r="AD410" s="35"/>
      <c r="AE410" s="35"/>
      <c r="AR410" s="205" t="s">
        <v>218</v>
      </c>
      <c r="AT410" s="205" t="s">
        <v>214</v>
      </c>
      <c r="AU410" s="205" t="s">
        <v>226</v>
      </c>
      <c r="AY410" s="18" t="s">
        <v>209</v>
      </c>
      <c r="BE410" s="206">
        <f>IF(N410="základní",J410,0)</f>
        <v>0</v>
      </c>
      <c r="BF410" s="206">
        <f>IF(N410="snížená",J410,0)</f>
        <v>0</v>
      </c>
      <c r="BG410" s="206">
        <f>IF(N410="zákl. přenesená",J410,0)</f>
        <v>0</v>
      </c>
      <c r="BH410" s="206">
        <f>IF(N410="sníž. přenesená",J410,0)</f>
        <v>0</v>
      </c>
      <c r="BI410" s="206">
        <f>IF(N410="nulová",J410,0)</f>
        <v>0</v>
      </c>
      <c r="BJ410" s="18" t="s">
        <v>85</v>
      </c>
      <c r="BK410" s="206">
        <f>ROUND(I410*H410,2)</f>
        <v>0</v>
      </c>
      <c r="BL410" s="18" t="s">
        <v>218</v>
      </c>
      <c r="BM410" s="205" t="s">
        <v>12047</v>
      </c>
    </row>
    <row r="411" spans="1:65" s="2" customFormat="1" ht="19.5">
      <c r="A411" s="35"/>
      <c r="B411" s="36"/>
      <c r="C411" s="37"/>
      <c r="D411" s="214" t="s">
        <v>807</v>
      </c>
      <c r="E411" s="37"/>
      <c r="F411" s="256" t="s">
        <v>12048</v>
      </c>
      <c r="G411" s="37"/>
      <c r="H411" s="37"/>
      <c r="I411" s="257"/>
      <c r="J411" s="37"/>
      <c r="K411" s="37"/>
      <c r="L411" s="40"/>
      <c r="M411" s="258"/>
      <c r="N411" s="259"/>
      <c r="O411" s="72"/>
      <c r="P411" s="72"/>
      <c r="Q411" s="72"/>
      <c r="R411" s="72"/>
      <c r="S411" s="72"/>
      <c r="T411" s="73"/>
      <c r="U411" s="35"/>
      <c r="V411" s="35"/>
      <c r="W411" s="35"/>
      <c r="X411" s="35"/>
      <c r="Y411" s="35"/>
      <c r="Z411" s="35"/>
      <c r="AA411" s="35"/>
      <c r="AB411" s="35"/>
      <c r="AC411" s="35"/>
      <c r="AD411" s="35"/>
      <c r="AE411" s="35"/>
      <c r="AT411" s="18" t="s">
        <v>807</v>
      </c>
      <c r="AU411" s="18" t="s">
        <v>226</v>
      </c>
    </row>
    <row r="412" spans="1:65" s="2" customFormat="1" ht="16.5" customHeight="1">
      <c r="A412" s="35"/>
      <c r="B412" s="36"/>
      <c r="C412" s="193" t="s">
        <v>1303</v>
      </c>
      <c r="D412" s="193" t="s">
        <v>214</v>
      </c>
      <c r="E412" s="194" t="s">
        <v>12049</v>
      </c>
      <c r="F412" s="195" t="s">
        <v>12050</v>
      </c>
      <c r="G412" s="196" t="s">
        <v>318</v>
      </c>
      <c r="H412" s="197">
        <v>92.8</v>
      </c>
      <c r="I412" s="198"/>
      <c r="J412" s="199">
        <f>ROUND(I412*H412,2)</f>
        <v>0</v>
      </c>
      <c r="K412" s="200"/>
      <c r="L412" s="40"/>
      <c r="M412" s="201" t="s">
        <v>1</v>
      </c>
      <c r="N412" s="202" t="s">
        <v>42</v>
      </c>
      <c r="O412" s="72"/>
      <c r="P412" s="203">
        <f>O412*H412</f>
        <v>0</v>
      </c>
      <c r="Q412" s="203">
        <v>0</v>
      </c>
      <c r="R412" s="203">
        <f>Q412*H412</f>
        <v>0</v>
      </c>
      <c r="S412" s="203">
        <v>0</v>
      </c>
      <c r="T412" s="204">
        <f>S412*H412</f>
        <v>0</v>
      </c>
      <c r="U412" s="35"/>
      <c r="V412" s="35"/>
      <c r="W412" s="35"/>
      <c r="X412" s="35"/>
      <c r="Y412" s="35"/>
      <c r="Z412" s="35"/>
      <c r="AA412" s="35"/>
      <c r="AB412" s="35"/>
      <c r="AC412" s="35"/>
      <c r="AD412" s="35"/>
      <c r="AE412" s="35"/>
      <c r="AR412" s="205" t="s">
        <v>218</v>
      </c>
      <c r="AT412" s="205" t="s">
        <v>214</v>
      </c>
      <c r="AU412" s="205" t="s">
        <v>226</v>
      </c>
      <c r="AY412" s="18" t="s">
        <v>209</v>
      </c>
      <c r="BE412" s="206">
        <f>IF(N412="základní",J412,0)</f>
        <v>0</v>
      </c>
      <c r="BF412" s="206">
        <f>IF(N412="snížená",J412,0)</f>
        <v>0</v>
      </c>
      <c r="BG412" s="206">
        <f>IF(N412="zákl. přenesená",J412,0)</f>
        <v>0</v>
      </c>
      <c r="BH412" s="206">
        <f>IF(N412="sníž. přenesená",J412,0)</f>
        <v>0</v>
      </c>
      <c r="BI412" s="206">
        <f>IF(N412="nulová",J412,0)</f>
        <v>0</v>
      </c>
      <c r="BJ412" s="18" t="s">
        <v>85</v>
      </c>
      <c r="BK412" s="206">
        <f>ROUND(I412*H412,2)</f>
        <v>0</v>
      </c>
      <c r="BL412" s="18" t="s">
        <v>218</v>
      </c>
      <c r="BM412" s="205" t="s">
        <v>12051</v>
      </c>
    </row>
    <row r="413" spans="1:65" s="2" customFormat="1" ht="19.5">
      <c r="A413" s="35"/>
      <c r="B413" s="36"/>
      <c r="C413" s="37"/>
      <c r="D413" s="214" t="s">
        <v>807</v>
      </c>
      <c r="E413" s="37"/>
      <c r="F413" s="256" t="s">
        <v>12048</v>
      </c>
      <c r="G413" s="37"/>
      <c r="H413" s="37"/>
      <c r="I413" s="257"/>
      <c r="J413" s="37"/>
      <c r="K413" s="37"/>
      <c r="L413" s="40"/>
      <c r="M413" s="258"/>
      <c r="N413" s="259"/>
      <c r="O413" s="72"/>
      <c r="P413" s="72"/>
      <c r="Q413" s="72"/>
      <c r="R413" s="72"/>
      <c r="S413" s="72"/>
      <c r="T413" s="73"/>
      <c r="U413" s="35"/>
      <c r="V413" s="35"/>
      <c r="W413" s="35"/>
      <c r="X413" s="35"/>
      <c r="Y413" s="35"/>
      <c r="Z413" s="35"/>
      <c r="AA413" s="35"/>
      <c r="AB413" s="35"/>
      <c r="AC413" s="35"/>
      <c r="AD413" s="35"/>
      <c r="AE413" s="35"/>
      <c r="AT413" s="18" t="s">
        <v>807</v>
      </c>
      <c r="AU413" s="18" t="s">
        <v>226</v>
      </c>
    </row>
    <row r="414" spans="1:65" s="2" customFormat="1" ht="21.75" customHeight="1">
      <c r="A414" s="35"/>
      <c r="B414" s="36"/>
      <c r="C414" s="193" t="s">
        <v>1308</v>
      </c>
      <c r="D414" s="193" t="s">
        <v>214</v>
      </c>
      <c r="E414" s="194" t="s">
        <v>12052</v>
      </c>
      <c r="F414" s="195" t="s">
        <v>12053</v>
      </c>
      <c r="G414" s="196" t="s">
        <v>2761</v>
      </c>
      <c r="H414" s="197">
        <v>32</v>
      </c>
      <c r="I414" s="198"/>
      <c r="J414" s="199">
        <f>ROUND(I414*H414,2)</f>
        <v>0</v>
      </c>
      <c r="K414" s="200"/>
      <c r="L414" s="40"/>
      <c r="M414" s="201" t="s">
        <v>1</v>
      </c>
      <c r="N414" s="202" t="s">
        <v>42</v>
      </c>
      <c r="O414" s="72"/>
      <c r="P414" s="203">
        <f>O414*H414</f>
        <v>0</v>
      </c>
      <c r="Q414" s="203">
        <v>0</v>
      </c>
      <c r="R414" s="203">
        <f>Q414*H414</f>
        <v>0</v>
      </c>
      <c r="S414" s="203">
        <v>0</v>
      </c>
      <c r="T414" s="204">
        <f>S414*H414</f>
        <v>0</v>
      </c>
      <c r="U414" s="35"/>
      <c r="V414" s="35"/>
      <c r="W414" s="35"/>
      <c r="X414" s="35"/>
      <c r="Y414" s="35"/>
      <c r="Z414" s="35"/>
      <c r="AA414" s="35"/>
      <c r="AB414" s="35"/>
      <c r="AC414" s="35"/>
      <c r="AD414" s="35"/>
      <c r="AE414" s="35"/>
      <c r="AR414" s="205" t="s">
        <v>218</v>
      </c>
      <c r="AT414" s="205" t="s">
        <v>214</v>
      </c>
      <c r="AU414" s="205" t="s">
        <v>226</v>
      </c>
      <c r="AY414" s="18" t="s">
        <v>209</v>
      </c>
      <c r="BE414" s="206">
        <f>IF(N414="základní",J414,0)</f>
        <v>0</v>
      </c>
      <c r="BF414" s="206">
        <f>IF(N414="snížená",J414,0)</f>
        <v>0</v>
      </c>
      <c r="BG414" s="206">
        <f>IF(N414="zákl. přenesená",J414,0)</f>
        <v>0</v>
      </c>
      <c r="BH414" s="206">
        <f>IF(N414="sníž. přenesená",J414,0)</f>
        <v>0</v>
      </c>
      <c r="BI414" s="206">
        <f>IF(N414="nulová",J414,0)</f>
        <v>0</v>
      </c>
      <c r="BJ414" s="18" t="s">
        <v>85</v>
      </c>
      <c r="BK414" s="206">
        <f>ROUND(I414*H414,2)</f>
        <v>0</v>
      </c>
      <c r="BL414" s="18" t="s">
        <v>218</v>
      </c>
      <c r="BM414" s="205" t="s">
        <v>12054</v>
      </c>
    </row>
    <row r="415" spans="1:65" s="2" customFormat="1" ht="19.5">
      <c r="A415" s="35"/>
      <c r="B415" s="36"/>
      <c r="C415" s="37"/>
      <c r="D415" s="214" t="s">
        <v>807</v>
      </c>
      <c r="E415" s="37"/>
      <c r="F415" s="256" t="s">
        <v>12048</v>
      </c>
      <c r="G415" s="37"/>
      <c r="H415" s="37"/>
      <c r="I415" s="257"/>
      <c r="J415" s="37"/>
      <c r="K415" s="37"/>
      <c r="L415" s="40"/>
      <c r="M415" s="258"/>
      <c r="N415" s="259"/>
      <c r="O415" s="72"/>
      <c r="P415" s="72"/>
      <c r="Q415" s="72"/>
      <c r="R415" s="72"/>
      <c r="S415" s="72"/>
      <c r="T415" s="73"/>
      <c r="U415" s="35"/>
      <c r="V415" s="35"/>
      <c r="W415" s="35"/>
      <c r="X415" s="35"/>
      <c r="Y415" s="35"/>
      <c r="Z415" s="35"/>
      <c r="AA415" s="35"/>
      <c r="AB415" s="35"/>
      <c r="AC415" s="35"/>
      <c r="AD415" s="35"/>
      <c r="AE415" s="35"/>
      <c r="AT415" s="18" t="s">
        <v>807</v>
      </c>
      <c r="AU415" s="18" t="s">
        <v>226</v>
      </c>
    </row>
    <row r="416" spans="1:65" s="2" customFormat="1" ht="37.9" customHeight="1">
      <c r="A416" s="35"/>
      <c r="B416" s="36"/>
      <c r="C416" s="193" t="s">
        <v>1312</v>
      </c>
      <c r="D416" s="193" t="s">
        <v>214</v>
      </c>
      <c r="E416" s="194" t="s">
        <v>12055</v>
      </c>
      <c r="F416" s="195" t="s">
        <v>12056</v>
      </c>
      <c r="G416" s="196" t="s">
        <v>217</v>
      </c>
      <c r="H416" s="197">
        <v>220</v>
      </c>
      <c r="I416" s="198"/>
      <c r="J416" s="199">
        <f>ROUND(I416*H416,2)</f>
        <v>0</v>
      </c>
      <c r="K416" s="200"/>
      <c r="L416" s="40"/>
      <c r="M416" s="201" t="s">
        <v>1</v>
      </c>
      <c r="N416" s="202" t="s">
        <v>42</v>
      </c>
      <c r="O416" s="72"/>
      <c r="P416" s="203">
        <f>O416*H416</f>
        <v>0</v>
      </c>
      <c r="Q416" s="203">
        <v>0</v>
      </c>
      <c r="R416" s="203">
        <f>Q416*H416</f>
        <v>0</v>
      </c>
      <c r="S416" s="203">
        <v>0</v>
      </c>
      <c r="T416" s="204">
        <f>S416*H416</f>
        <v>0</v>
      </c>
      <c r="U416" s="35"/>
      <c r="V416" s="35"/>
      <c r="W416" s="35"/>
      <c r="X416" s="35"/>
      <c r="Y416" s="35"/>
      <c r="Z416" s="35"/>
      <c r="AA416" s="35"/>
      <c r="AB416" s="35"/>
      <c r="AC416" s="35"/>
      <c r="AD416" s="35"/>
      <c r="AE416" s="35"/>
      <c r="AR416" s="205" t="s">
        <v>218</v>
      </c>
      <c r="AT416" s="205" t="s">
        <v>214</v>
      </c>
      <c r="AU416" s="205" t="s">
        <v>226</v>
      </c>
      <c r="AY416" s="18" t="s">
        <v>209</v>
      </c>
      <c r="BE416" s="206">
        <f>IF(N416="základní",J416,0)</f>
        <v>0</v>
      </c>
      <c r="BF416" s="206">
        <f>IF(N416="snížená",J416,0)</f>
        <v>0</v>
      </c>
      <c r="BG416" s="206">
        <f>IF(N416="zákl. přenesená",J416,0)</f>
        <v>0</v>
      </c>
      <c r="BH416" s="206">
        <f>IF(N416="sníž. přenesená",J416,0)</f>
        <v>0</v>
      </c>
      <c r="BI416" s="206">
        <f>IF(N416="nulová",J416,0)</f>
        <v>0</v>
      </c>
      <c r="BJ416" s="18" t="s">
        <v>85</v>
      </c>
      <c r="BK416" s="206">
        <f>ROUND(I416*H416,2)</f>
        <v>0</v>
      </c>
      <c r="BL416" s="18" t="s">
        <v>218</v>
      </c>
      <c r="BM416" s="205" t="s">
        <v>12057</v>
      </c>
    </row>
    <row r="417" spans="1:65" s="2" customFormat="1" ht="19.5">
      <c r="A417" s="35"/>
      <c r="B417" s="36"/>
      <c r="C417" s="37"/>
      <c r="D417" s="214" t="s">
        <v>807</v>
      </c>
      <c r="E417" s="37"/>
      <c r="F417" s="256" t="s">
        <v>12048</v>
      </c>
      <c r="G417" s="37"/>
      <c r="H417" s="37"/>
      <c r="I417" s="257"/>
      <c r="J417" s="37"/>
      <c r="K417" s="37"/>
      <c r="L417" s="40"/>
      <c r="M417" s="258"/>
      <c r="N417" s="259"/>
      <c r="O417" s="72"/>
      <c r="P417" s="72"/>
      <c r="Q417" s="72"/>
      <c r="R417" s="72"/>
      <c r="S417" s="72"/>
      <c r="T417" s="73"/>
      <c r="U417" s="35"/>
      <c r="V417" s="35"/>
      <c r="W417" s="35"/>
      <c r="X417" s="35"/>
      <c r="Y417" s="35"/>
      <c r="Z417" s="35"/>
      <c r="AA417" s="35"/>
      <c r="AB417" s="35"/>
      <c r="AC417" s="35"/>
      <c r="AD417" s="35"/>
      <c r="AE417" s="35"/>
      <c r="AT417" s="18" t="s">
        <v>807</v>
      </c>
      <c r="AU417" s="18" t="s">
        <v>226</v>
      </c>
    </row>
    <row r="418" spans="1:65" s="2" customFormat="1" ht="33" customHeight="1">
      <c r="A418" s="35"/>
      <c r="B418" s="36"/>
      <c r="C418" s="193" t="s">
        <v>1317</v>
      </c>
      <c r="D418" s="193" t="s">
        <v>214</v>
      </c>
      <c r="E418" s="194" t="s">
        <v>12058</v>
      </c>
      <c r="F418" s="195" t="s">
        <v>12059</v>
      </c>
      <c r="G418" s="196" t="s">
        <v>318</v>
      </c>
      <c r="H418" s="197">
        <v>170</v>
      </c>
      <c r="I418" s="198"/>
      <c r="J418" s="199">
        <f>ROUND(I418*H418,2)</f>
        <v>0</v>
      </c>
      <c r="K418" s="200"/>
      <c r="L418" s="40"/>
      <c r="M418" s="201" t="s">
        <v>1</v>
      </c>
      <c r="N418" s="202" t="s">
        <v>42</v>
      </c>
      <c r="O418" s="72"/>
      <c r="P418" s="203">
        <f>O418*H418</f>
        <v>0</v>
      </c>
      <c r="Q418" s="203">
        <v>0</v>
      </c>
      <c r="R418" s="203">
        <f>Q418*H418</f>
        <v>0</v>
      </c>
      <c r="S418" s="203">
        <v>0</v>
      </c>
      <c r="T418" s="204">
        <f>S418*H418</f>
        <v>0</v>
      </c>
      <c r="U418" s="35"/>
      <c r="V418" s="35"/>
      <c r="W418" s="35"/>
      <c r="X418" s="35"/>
      <c r="Y418" s="35"/>
      <c r="Z418" s="35"/>
      <c r="AA418" s="35"/>
      <c r="AB418" s="35"/>
      <c r="AC418" s="35"/>
      <c r="AD418" s="35"/>
      <c r="AE418" s="35"/>
      <c r="AR418" s="205" t="s">
        <v>218</v>
      </c>
      <c r="AT418" s="205" t="s">
        <v>214</v>
      </c>
      <c r="AU418" s="205" t="s">
        <v>226</v>
      </c>
      <c r="AY418" s="18" t="s">
        <v>209</v>
      </c>
      <c r="BE418" s="206">
        <f>IF(N418="základní",J418,0)</f>
        <v>0</v>
      </c>
      <c r="BF418" s="206">
        <f>IF(N418="snížená",J418,0)</f>
        <v>0</v>
      </c>
      <c r="BG418" s="206">
        <f>IF(N418="zákl. přenesená",J418,0)</f>
        <v>0</v>
      </c>
      <c r="BH418" s="206">
        <f>IF(N418="sníž. přenesená",J418,0)</f>
        <v>0</v>
      </c>
      <c r="BI418" s="206">
        <f>IF(N418="nulová",J418,0)</f>
        <v>0</v>
      </c>
      <c r="BJ418" s="18" t="s">
        <v>85</v>
      </c>
      <c r="BK418" s="206">
        <f>ROUND(I418*H418,2)</f>
        <v>0</v>
      </c>
      <c r="BL418" s="18" t="s">
        <v>218</v>
      </c>
      <c r="BM418" s="205" t="s">
        <v>12060</v>
      </c>
    </row>
    <row r="419" spans="1:65" s="2" customFormat="1" ht="19.5">
      <c r="A419" s="35"/>
      <c r="B419" s="36"/>
      <c r="C419" s="37"/>
      <c r="D419" s="214" t="s">
        <v>807</v>
      </c>
      <c r="E419" s="37"/>
      <c r="F419" s="256" t="s">
        <v>12048</v>
      </c>
      <c r="G419" s="37"/>
      <c r="H419" s="37"/>
      <c r="I419" s="257"/>
      <c r="J419" s="37"/>
      <c r="K419" s="37"/>
      <c r="L419" s="40"/>
      <c r="M419" s="258"/>
      <c r="N419" s="259"/>
      <c r="O419" s="72"/>
      <c r="P419" s="72"/>
      <c r="Q419" s="72"/>
      <c r="R419" s="72"/>
      <c r="S419" s="72"/>
      <c r="T419" s="73"/>
      <c r="U419" s="35"/>
      <c r="V419" s="35"/>
      <c r="W419" s="35"/>
      <c r="X419" s="35"/>
      <c r="Y419" s="35"/>
      <c r="Z419" s="35"/>
      <c r="AA419" s="35"/>
      <c r="AB419" s="35"/>
      <c r="AC419" s="35"/>
      <c r="AD419" s="35"/>
      <c r="AE419" s="35"/>
      <c r="AT419" s="18" t="s">
        <v>807</v>
      </c>
      <c r="AU419" s="18" t="s">
        <v>226</v>
      </c>
    </row>
    <row r="420" spans="1:65" s="2" customFormat="1" ht="16.5" customHeight="1">
      <c r="A420" s="35"/>
      <c r="B420" s="36"/>
      <c r="C420" s="193" t="s">
        <v>1321</v>
      </c>
      <c r="D420" s="193" t="s">
        <v>214</v>
      </c>
      <c r="E420" s="194" t="s">
        <v>12061</v>
      </c>
      <c r="F420" s="195" t="s">
        <v>12062</v>
      </c>
      <c r="G420" s="196" t="s">
        <v>318</v>
      </c>
      <c r="H420" s="197">
        <v>60</v>
      </c>
      <c r="I420" s="198"/>
      <c r="J420" s="199">
        <f>ROUND(I420*H420,2)</f>
        <v>0</v>
      </c>
      <c r="K420" s="200"/>
      <c r="L420" s="40"/>
      <c r="M420" s="201" t="s">
        <v>1</v>
      </c>
      <c r="N420" s="202" t="s">
        <v>42</v>
      </c>
      <c r="O420" s="72"/>
      <c r="P420" s="203">
        <f>O420*H420</f>
        <v>0</v>
      </c>
      <c r="Q420" s="203">
        <v>0</v>
      </c>
      <c r="R420" s="203">
        <f>Q420*H420</f>
        <v>0</v>
      </c>
      <c r="S420" s="203">
        <v>0</v>
      </c>
      <c r="T420" s="204">
        <f>S420*H420</f>
        <v>0</v>
      </c>
      <c r="U420" s="35"/>
      <c r="V420" s="35"/>
      <c r="W420" s="35"/>
      <c r="X420" s="35"/>
      <c r="Y420" s="35"/>
      <c r="Z420" s="35"/>
      <c r="AA420" s="35"/>
      <c r="AB420" s="35"/>
      <c r="AC420" s="35"/>
      <c r="AD420" s="35"/>
      <c r="AE420" s="35"/>
      <c r="AR420" s="205" t="s">
        <v>218</v>
      </c>
      <c r="AT420" s="205" t="s">
        <v>214</v>
      </c>
      <c r="AU420" s="205" t="s">
        <v>226</v>
      </c>
      <c r="AY420" s="18" t="s">
        <v>209</v>
      </c>
      <c r="BE420" s="206">
        <f>IF(N420="základní",J420,0)</f>
        <v>0</v>
      </c>
      <c r="BF420" s="206">
        <f>IF(N420="snížená",J420,0)</f>
        <v>0</v>
      </c>
      <c r="BG420" s="206">
        <f>IF(N420="zákl. přenesená",J420,0)</f>
        <v>0</v>
      </c>
      <c r="BH420" s="206">
        <f>IF(N420="sníž. přenesená",J420,0)</f>
        <v>0</v>
      </c>
      <c r="BI420" s="206">
        <f>IF(N420="nulová",J420,0)</f>
        <v>0</v>
      </c>
      <c r="BJ420" s="18" t="s">
        <v>85</v>
      </c>
      <c r="BK420" s="206">
        <f>ROUND(I420*H420,2)</f>
        <v>0</v>
      </c>
      <c r="BL420" s="18" t="s">
        <v>218</v>
      </c>
      <c r="BM420" s="205" t="s">
        <v>12063</v>
      </c>
    </row>
    <row r="421" spans="1:65" s="2" customFormat="1" ht="19.5">
      <c r="A421" s="35"/>
      <c r="B421" s="36"/>
      <c r="C421" s="37"/>
      <c r="D421" s="214" t="s">
        <v>807</v>
      </c>
      <c r="E421" s="37"/>
      <c r="F421" s="256" t="s">
        <v>12048</v>
      </c>
      <c r="G421" s="37"/>
      <c r="H421" s="37"/>
      <c r="I421" s="257"/>
      <c r="J421" s="37"/>
      <c r="K421" s="37"/>
      <c r="L421" s="40"/>
      <c r="M421" s="258"/>
      <c r="N421" s="259"/>
      <c r="O421" s="72"/>
      <c r="P421" s="72"/>
      <c r="Q421" s="72"/>
      <c r="R421" s="72"/>
      <c r="S421" s="72"/>
      <c r="T421" s="73"/>
      <c r="U421" s="35"/>
      <c r="V421" s="35"/>
      <c r="W421" s="35"/>
      <c r="X421" s="35"/>
      <c r="Y421" s="35"/>
      <c r="Z421" s="35"/>
      <c r="AA421" s="35"/>
      <c r="AB421" s="35"/>
      <c r="AC421" s="35"/>
      <c r="AD421" s="35"/>
      <c r="AE421" s="35"/>
      <c r="AT421" s="18" t="s">
        <v>807</v>
      </c>
      <c r="AU421" s="18" t="s">
        <v>226</v>
      </c>
    </row>
    <row r="422" spans="1:65" s="2" customFormat="1" ht="24.2" customHeight="1">
      <c r="A422" s="35"/>
      <c r="B422" s="36"/>
      <c r="C422" s="193" t="s">
        <v>1325</v>
      </c>
      <c r="D422" s="193" t="s">
        <v>214</v>
      </c>
      <c r="E422" s="194" t="s">
        <v>12064</v>
      </c>
      <c r="F422" s="195" t="s">
        <v>12065</v>
      </c>
      <c r="G422" s="196" t="s">
        <v>217</v>
      </c>
      <c r="H422" s="197">
        <v>220</v>
      </c>
      <c r="I422" s="198"/>
      <c r="J422" s="199">
        <f>ROUND(I422*H422,2)</f>
        <v>0</v>
      </c>
      <c r="K422" s="200"/>
      <c r="L422" s="40"/>
      <c r="M422" s="201" t="s">
        <v>1</v>
      </c>
      <c r="N422" s="202" t="s">
        <v>42</v>
      </c>
      <c r="O422" s="72"/>
      <c r="P422" s="203">
        <f>O422*H422</f>
        <v>0</v>
      </c>
      <c r="Q422" s="203">
        <v>0</v>
      </c>
      <c r="R422" s="203">
        <f>Q422*H422</f>
        <v>0</v>
      </c>
      <c r="S422" s="203">
        <v>0</v>
      </c>
      <c r="T422" s="204">
        <f>S422*H422</f>
        <v>0</v>
      </c>
      <c r="U422" s="35"/>
      <c r="V422" s="35"/>
      <c r="W422" s="35"/>
      <c r="X422" s="35"/>
      <c r="Y422" s="35"/>
      <c r="Z422" s="35"/>
      <c r="AA422" s="35"/>
      <c r="AB422" s="35"/>
      <c r="AC422" s="35"/>
      <c r="AD422" s="35"/>
      <c r="AE422" s="35"/>
      <c r="AR422" s="205" t="s">
        <v>218</v>
      </c>
      <c r="AT422" s="205" t="s">
        <v>214</v>
      </c>
      <c r="AU422" s="205" t="s">
        <v>226</v>
      </c>
      <c r="AY422" s="18" t="s">
        <v>209</v>
      </c>
      <c r="BE422" s="206">
        <f>IF(N422="základní",J422,0)</f>
        <v>0</v>
      </c>
      <c r="BF422" s="206">
        <f>IF(N422="snížená",J422,0)</f>
        <v>0</v>
      </c>
      <c r="BG422" s="206">
        <f>IF(N422="zákl. přenesená",J422,0)</f>
        <v>0</v>
      </c>
      <c r="BH422" s="206">
        <f>IF(N422="sníž. přenesená",J422,0)</f>
        <v>0</v>
      </c>
      <c r="BI422" s="206">
        <f>IF(N422="nulová",J422,0)</f>
        <v>0</v>
      </c>
      <c r="BJ422" s="18" t="s">
        <v>85</v>
      </c>
      <c r="BK422" s="206">
        <f>ROUND(I422*H422,2)</f>
        <v>0</v>
      </c>
      <c r="BL422" s="18" t="s">
        <v>218</v>
      </c>
      <c r="BM422" s="205" t="s">
        <v>12066</v>
      </c>
    </row>
    <row r="423" spans="1:65" s="2" customFormat="1" ht="19.5">
      <c r="A423" s="35"/>
      <c r="B423" s="36"/>
      <c r="C423" s="37"/>
      <c r="D423" s="214" t="s">
        <v>807</v>
      </c>
      <c r="E423" s="37"/>
      <c r="F423" s="256" t="s">
        <v>12048</v>
      </c>
      <c r="G423" s="37"/>
      <c r="H423" s="37"/>
      <c r="I423" s="257"/>
      <c r="J423" s="37"/>
      <c r="K423" s="37"/>
      <c r="L423" s="40"/>
      <c r="M423" s="258"/>
      <c r="N423" s="259"/>
      <c r="O423" s="72"/>
      <c r="P423" s="72"/>
      <c r="Q423" s="72"/>
      <c r="R423" s="72"/>
      <c r="S423" s="72"/>
      <c r="T423" s="73"/>
      <c r="U423" s="35"/>
      <c r="V423" s="35"/>
      <c r="W423" s="35"/>
      <c r="X423" s="35"/>
      <c r="Y423" s="35"/>
      <c r="Z423" s="35"/>
      <c r="AA423" s="35"/>
      <c r="AB423" s="35"/>
      <c r="AC423" s="35"/>
      <c r="AD423" s="35"/>
      <c r="AE423" s="35"/>
      <c r="AT423" s="18" t="s">
        <v>807</v>
      </c>
      <c r="AU423" s="18" t="s">
        <v>226</v>
      </c>
    </row>
    <row r="424" spans="1:65" s="2" customFormat="1" ht="16.5" customHeight="1">
      <c r="A424" s="35"/>
      <c r="B424" s="36"/>
      <c r="C424" s="193" t="s">
        <v>1330</v>
      </c>
      <c r="D424" s="193" t="s">
        <v>214</v>
      </c>
      <c r="E424" s="194" t="s">
        <v>12067</v>
      </c>
      <c r="F424" s="195" t="s">
        <v>12068</v>
      </c>
      <c r="G424" s="196" t="s">
        <v>12008</v>
      </c>
      <c r="H424" s="197">
        <v>1</v>
      </c>
      <c r="I424" s="198"/>
      <c r="J424" s="199">
        <f>ROUND(I424*H424,2)</f>
        <v>0</v>
      </c>
      <c r="K424" s="200"/>
      <c r="L424" s="40"/>
      <c r="M424" s="201" t="s">
        <v>1</v>
      </c>
      <c r="N424" s="202" t="s">
        <v>42</v>
      </c>
      <c r="O424" s="72"/>
      <c r="P424" s="203">
        <f>O424*H424</f>
        <v>0</v>
      </c>
      <c r="Q424" s="203">
        <v>0</v>
      </c>
      <c r="R424" s="203">
        <f>Q424*H424</f>
        <v>0</v>
      </c>
      <c r="S424" s="203">
        <v>0</v>
      </c>
      <c r="T424" s="204">
        <f>S424*H424</f>
        <v>0</v>
      </c>
      <c r="U424" s="35"/>
      <c r="V424" s="35"/>
      <c r="W424" s="35"/>
      <c r="X424" s="35"/>
      <c r="Y424" s="35"/>
      <c r="Z424" s="35"/>
      <c r="AA424" s="35"/>
      <c r="AB424" s="35"/>
      <c r="AC424" s="35"/>
      <c r="AD424" s="35"/>
      <c r="AE424" s="35"/>
      <c r="AR424" s="205" t="s">
        <v>218</v>
      </c>
      <c r="AT424" s="205" t="s">
        <v>214</v>
      </c>
      <c r="AU424" s="205" t="s">
        <v>226</v>
      </c>
      <c r="AY424" s="18" t="s">
        <v>209</v>
      </c>
      <c r="BE424" s="206">
        <f>IF(N424="základní",J424,0)</f>
        <v>0</v>
      </c>
      <c r="BF424" s="206">
        <f>IF(N424="snížená",J424,0)</f>
        <v>0</v>
      </c>
      <c r="BG424" s="206">
        <f>IF(N424="zákl. přenesená",J424,0)</f>
        <v>0</v>
      </c>
      <c r="BH424" s="206">
        <f>IF(N424="sníž. přenesená",J424,0)</f>
        <v>0</v>
      </c>
      <c r="BI424" s="206">
        <f>IF(N424="nulová",J424,0)</f>
        <v>0</v>
      </c>
      <c r="BJ424" s="18" t="s">
        <v>85</v>
      </c>
      <c r="BK424" s="206">
        <f>ROUND(I424*H424,2)</f>
        <v>0</v>
      </c>
      <c r="BL424" s="18" t="s">
        <v>218</v>
      </c>
      <c r="BM424" s="205" t="s">
        <v>12069</v>
      </c>
    </row>
    <row r="425" spans="1:65" s="2" customFormat="1" ht="19.5">
      <c r="A425" s="35"/>
      <c r="B425" s="36"/>
      <c r="C425" s="37"/>
      <c r="D425" s="214" t="s">
        <v>807</v>
      </c>
      <c r="E425" s="37"/>
      <c r="F425" s="256" t="s">
        <v>12048</v>
      </c>
      <c r="G425" s="37"/>
      <c r="H425" s="37"/>
      <c r="I425" s="257"/>
      <c r="J425" s="37"/>
      <c r="K425" s="37"/>
      <c r="L425" s="40"/>
      <c r="M425" s="258"/>
      <c r="N425" s="259"/>
      <c r="O425" s="72"/>
      <c r="P425" s="72"/>
      <c r="Q425" s="72"/>
      <c r="R425" s="72"/>
      <c r="S425" s="72"/>
      <c r="T425" s="73"/>
      <c r="U425" s="35"/>
      <c r="V425" s="35"/>
      <c r="W425" s="35"/>
      <c r="X425" s="35"/>
      <c r="Y425" s="35"/>
      <c r="Z425" s="35"/>
      <c r="AA425" s="35"/>
      <c r="AB425" s="35"/>
      <c r="AC425" s="35"/>
      <c r="AD425" s="35"/>
      <c r="AE425" s="35"/>
      <c r="AT425" s="18" t="s">
        <v>807</v>
      </c>
      <c r="AU425" s="18" t="s">
        <v>226</v>
      </c>
    </row>
    <row r="426" spans="1:65" s="12" customFormat="1" ht="25.9" customHeight="1">
      <c r="B426" s="177"/>
      <c r="C426" s="178"/>
      <c r="D426" s="179" t="s">
        <v>76</v>
      </c>
      <c r="E426" s="180" t="s">
        <v>12070</v>
      </c>
      <c r="F426" s="180" t="s">
        <v>12071</v>
      </c>
      <c r="G426" s="178"/>
      <c r="H426" s="178"/>
      <c r="I426" s="181"/>
      <c r="J426" s="182">
        <f>BK426</f>
        <v>0</v>
      </c>
      <c r="K426" s="178"/>
      <c r="L426" s="183"/>
      <c r="M426" s="184"/>
      <c r="N426" s="185"/>
      <c r="O426" s="185"/>
      <c r="P426" s="186">
        <f>P427+P450</f>
        <v>0</v>
      </c>
      <c r="Q426" s="185"/>
      <c r="R426" s="186">
        <f>R427+R450</f>
        <v>0</v>
      </c>
      <c r="S426" s="185"/>
      <c r="T426" s="187">
        <f>T427+T450</f>
        <v>0</v>
      </c>
      <c r="AR426" s="188" t="s">
        <v>85</v>
      </c>
      <c r="AT426" s="189" t="s">
        <v>76</v>
      </c>
      <c r="AU426" s="189" t="s">
        <v>77</v>
      </c>
      <c r="AY426" s="188" t="s">
        <v>209</v>
      </c>
      <c r="BK426" s="190">
        <f>BK427+BK450</f>
        <v>0</v>
      </c>
    </row>
    <row r="427" spans="1:65" s="12" customFormat="1" ht="22.9" customHeight="1">
      <c r="B427" s="177"/>
      <c r="C427" s="178"/>
      <c r="D427" s="179" t="s">
        <v>76</v>
      </c>
      <c r="E427" s="191" t="s">
        <v>10278</v>
      </c>
      <c r="F427" s="191" t="s">
        <v>12072</v>
      </c>
      <c r="G427" s="178"/>
      <c r="H427" s="178"/>
      <c r="I427" s="181"/>
      <c r="J427" s="192">
        <f>BK427</f>
        <v>0</v>
      </c>
      <c r="K427" s="178"/>
      <c r="L427" s="183"/>
      <c r="M427" s="184"/>
      <c r="N427" s="185"/>
      <c r="O427" s="185"/>
      <c r="P427" s="186">
        <f>SUM(P428:P449)</f>
        <v>0</v>
      </c>
      <c r="Q427" s="185"/>
      <c r="R427" s="186">
        <f>SUM(R428:R449)</f>
        <v>0</v>
      </c>
      <c r="S427" s="185"/>
      <c r="T427" s="187">
        <f>SUM(T428:T449)</f>
        <v>0</v>
      </c>
      <c r="AR427" s="188" t="s">
        <v>85</v>
      </c>
      <c r="AT427" s="189" t="s">
        <v>76</v>
      </c>
      <c r="AU427" s="189" t="s">
        <v>85</v>
      </c>
      <c r="AY427" s="188" t="s">
        <v>209</v>
      </c>
      <c r="BK427" s="190">
        <f>SUM(BK428:BK449)</f>
        <v>0</v>
      </c>
    </row>
    <row r="428" spans="1:65" s="2" customFormat="1" ht="16.5" customHeight="1">
      <c r="A428" s="35"/>
      <c r="B428" s="36"/>
      <c r="C428" s="193" t="s">
        <v>1336</v>
      </c>
      <c r="D428" s="193" t="s">
        <v>214</v>
      </c>
      <c r="E428" s="194" t="s">
        <v>12073</v>
      </c>
      <c r="F428" s="195" t="s">
        <v>11876</v>
      </c>
      <c r="G428" s="196" t="s">
        <v>318</v>
      </c>
      <c r="H428" s="197">
        <v>10</v>
      </c>
      <c r="I428" s="198"/>
      <c r="J428" s="199">
        <f>ROUND(I428*H428,2)</f>
        <v>0</v>
      </c>
      <c r="K428" s="200"/>
      <c r="L428" s="40"/>
      <c r="M428" s="201" t="s">
        <v>1</v>
      </c>
      <c r="N428" s="202" t="s">
        <v>42</v>
      </c>
      <c r="O428" s="72"/>
      <c r="P428" s="203">
        <f>O428*H428</f>
        <v>0</v>
      </c>
      <c r="Q428" s="203">
        <v>0</v>
      </c>
      <c r="R428" s="203">
        <f>Q428*H428</f>
        <v>0</v>
      </c>
      <c r="S428" s="203">
        <v>0</v>
      </c>
      <c r="T428" s="204">
        <f>S428*H428</f>
        <v>0</v>
      </c>
      <c r="U428" s="35"/>
      <c r="V428" s="35"/>
      <c r="W428" s="35"/>
      <c r="X428" s="35"/>
      <c r="Y428" s="35"/>
      <c r="Z428" s="35"/>
      <c r="AA428" s="35"/>
      <c r="AB428" s="35"/>
      <c r="AC428" s="35"/>
      <c r="AD428" s="35"/>
      <c r="AE428" s="35"/>
      <c r="AR428" s="205" t="s">
        <v>218</v>
      </c>
      <c r="AT428" s="205" t="s">
        <v>214</v>
      </c>
      <c r="AU428" s="205" t="s">
        <v>87</v>
      </c>
      <c r="AY428" s="18" t="s">
        <v>209</v>
      </c>
      <c r="BE428" s="206">
        <f>IF(N428="základní",J428,0)</f>
        <v>0</v>
      </c>
      <c r="BF428" s="206">
        <f>IF(N428="snížená",J428,0)</f>
        <v>0</v>
      </c>
      <c r="BG428" s="206">
        <f>IF(N428="zákl. přenesená",J428,0)</f>
        <v>0</v>
      </c>
      <c r="BH428" s="206">
        <f>IF(N428="sníž. přenesená",J428,0)</f>
        <v>0</v>
      </c>
      <c r="BI428" s="206">
        <f>IF(N428="nulová",J428,0)</f>
        <v>0</v>
      </c>
      <c r="BJ428" s="18" t="s">
        <v>85</v>
      </c>
      <c r="BK428" s="206">
        <f>ROUND(I428*H428,2)</f>
        <v>0</v>
      </c>
      <c r="BL428" s="18" t="s">
        <v>218</v>
      </c>
      <c r="BM428" s="205" t="s">
        <v>12074</v>
      </c>
    </row>
    <row r="429" spans="1:65" s="2" customFormat="1" ht="19.5">
      <c r="A429" s="35"/>
      <c r="B429" s="36"/>
      <c r="C429" s="37"/>
      <c r="D429" s="214" t="s">
        <v>807</v>
      </c>
      <c r="E429" s="37"/>
      <c r="F429" s="256" t="s">
        <v>12075</v>
      </c>
      <c r="G429" s="37"/>
      <c r="H429" s="37"/>
      <c r="I429" s="257"/>
      <c r="J429" s="37"/>
      <c r="K429" s="37"/>
      <c r="L429" s="40"/>
      <c r="M429" s="258"/>
      <c r="N429" s="259"/>
      <c r="O429" s="72"/>
      <c r="P429" s="72"/>
      <c r="Q429" s="72"/>
      <c r="R429" s="72"/>
      <c r="S429" s="72"/>
      <c r="T429" s="73"/>
      <c r="U429" s="35"/>
      <c r="V429" s="35"/>
      <c r="W429" s="35"/>
      <c r="X429" s="35"/>
      <c r="Y429" s="35"/>
      <c r="Z429" s="35"/>
      <c r="AA429" s="35"/>
      <c r="AB429" s="35"/>
      <c r="AC429" s="35"/>
      <c r="AD429" s="35"/>
      <c r="AE429" s="35"/>
      <c r="AT429" s="18" t="s">
        <v>807</v>
      </c>
      <c r="AU429" s="18" t="s">
        <v>87</v>
      </c>
    </row>
    <row r="430" spans="1:65" s="2" customFormat="1" ht="16.5" customHeight="1">
      <c r="A430" s="35"/>
      <c r="B430" s="36"/>
      <c r="C430" s="193" t="s">
        <v>1340</v>
      </c>
      <c r="D430" s="193" t="s">
        <v>214</v>
      </c>
      <c r="E430" s="194" t="s">
        <v>12076</v>
      </c>
      <c r="F430" s="195" t="s">
        <v>10035</v>
      </c>
      <c r="G430" s="196" t="s">
        <v>318</v>
      </c>
      <c r="H430" s="197">
        <v>20</v>
      </c>
      <c r="I430" s="198"/>
      <c r="J430" s="199">
        <f>ROUND(I430*H430,2)</f>
        <v>0</v>
      </c>
      <c r="K430" s="200"/>
      <c r="L430" s="40"/>
      <c r="M430" s="201" t="s">
        <v>1</v>
      </c>
      <c r="N430" s="202" t="s">
        <v>42</v>
      </c>
      <c r="O430" s="72"/>
      <c r="P430" s="203">
        <f>O430*H430</f>
        <v>0</v>
      </c>
      <c r="Q430" s="203">
        <v>0</v>
      </c>
      <c r="R430" s="203">
        <f>Q430*H430</f>
        <v>0</v>
      </c>
      <c r="S430" s="203">
        <v>0</v>
      </c>
      <c r="T430" s="204">
        <f>S430*H430</f>
        <v>0</v>
      </c>
      <c r="U430" s="35"/>
      <c r="V430" s="35"/>
      <c r="W430" s="35"/>
      <c r="X430" s="35"/>
      <c r="Y430" s="35"/>
      <c r="Z430" s="35"/>
      <c r="AA430" s="35"/>
      <c r="AB430" s="35"/>
      <c r="AC430" s="35"/>
      <c r="AD430" s="35"/>
      <c r="AE430" s="35"/>
      <c r="AR430" s="205" t="s">
        <v>218</v>
      </c>
      <c r="AT430" s="205" t="s">
        <v>214</v>
      </c>
      <c r="AU430" s="205" t="s">
        <v>87</v>
      </c>
      <c r="AY430" s="18" t="s">
        <v>209</v>
      </c>
      <c r="BE430" s="206">
        <f>IF(N430="základní",J430,0)</f>
        <v>0</v>
      </c>
      <c r="BF430" s="206">
        <f>IF(N430="snížená",J430,0)</f>
        <v>0</v>
      </c>
      <c r="BG430" s="206">
        <f>IF(N430="zákl. přenesená",J430,0)</f>
        <v>0</v>
      </c>
      <c r="BH430" s="206">
        <f>IF(N430="sníž. přenesená",J430,0)</f>
        <v>0</v>
      </c>
      <c r="BI430" s="206">
        <f>IF(N430="nulová",J430,0)</f>
        <v>0</v>
      </c>
      <c r="BJ430" s="18" t="s">
        <v>85</v>
      </c>
      <c r="BK430" s="206">
        <f>ROUND(I430*H430,2)</f>
        <v>0</v>
      </c>
      <c r="BL430" s="18" t="s">
        <v>218</v>
      </c>
      <c r="BM430" s="205" t="s">
        <v>12077</v>
      </c>
    </row>
    <row r="431" spans="1:65" s="2" customFormat="1" ht="19.5">
      <c r="A431" s="35"/>
      <c r="B431" s="36"/>
      <c r="C431" s="37"/>
      <c r="D431" s="214" t="s">
        <v>807</v>
      </c>
      <c r="E431" s="37"/>
      <c r="F431" s="256" t="s">
        <v>12075</v>
      </c>
      <c r="G431" s="37"/>
      <c r="H431" s="37"/>
      <c r="I431" s="257"/>
      <c r="J431" s="37"/>
      <c r="K431" s="37"/>
      <c r="L431" s="40"/>
      <c r="M431" s="258"/>
      <c r="N431" s="259"/>
      <c r="O431" s="72"/>
      <c r="P431" s="72"/>
      <c r="Q431" s="72"/>
      <c r="R431" s="72"/>
      <c r="S431" s="72"/>
      <c r="T431" s="73"/>
      <c r="U431" s="35"/>
      <c r="V431" s="35"/>
      <c r="W431" s="35"/>
      <c r="X431" s="35"/>
      <c r="Y431" s="35"/>
      <c r="Z431" s="35"/>
      <c r="AA431" s="35"/>
      <c r="AB431" s="35"/>
      <c r="AC431" s="35"/>
      <c r="AD431" s="35"/>
      <c r="AE431" s="35"/>
      <c r="AT431" s="18" t="s">
        <v>807</v>
      </c>
      <c r="AU431" s="18" t="s">
        <v>87</v>
      </c>
    </row>
    <row r="432" spans="1:65" s="2" customFormat="1" ht="16.5" customHeight="1">
      <c r="A432" s="35"/>
      <c r="B432" s="36"/>
      <c r="C432" s="193" t="s">
        <v>1346</v>
      </c>
      <c r="D432" s="193" t="s">
        <v>214</v>
      </c>
      <c r="E432" s="194" t="s">
        <v>12078</v>
      </c>
      <c r="F432" s="195" t="s">
        <v>10038</v>
      </c>
      <c r="G432" s="196" t="s">
        <v>318</v>
      </c>
      <c r="H432" s="197">
        <v>20</v>
      </c>
      <c r="I432" s="198"/>
      <c r="J432" s="199">
        <f>ROUND(I432*H432,2)</f>
        <v>0</v>
      </c>
      <c r="K432" s="200"/>
      <c r="L432" s="40"/>
      <c r="M432" s="201" t="s">
        <v>1</v>
      </c>
      <c r="N432" s="202" t="s">
        <v>42</v>
      </c>
      <c r="O432" s="72"/>
      <c r="P432" s="203">
        <f>O432*H432</f>
        <v>0</v>
      </c>
      <c r="Q432" s="203">
        <v>0</v>
      </c>
      <c r="R432" s="203">
        <f>Q432*H432</f>
        <v>0</v>
      </c>
      <c r="S432" s="203">
        <v>0</v>
      </c>
      <c r="T432" s="204">
        <f>S432*H432</f>
        <v>0</v>
      </c>
      <c r="U432" s="35"/>
      <c r="V432" s="35"/>
      <c r="W432" s="35"/>
      <c r="X432" s="35"/>
      <c r="Y432" s="35"/>
      <c r="Z432" s="35"/>
      <c r="AA432" s="35"/>
      <c r="AB432" s="35"/>
      <c r="AC432" s="35"/>
      <c r="AD432" s="35"/>
      <c r="AE432" s="35"/>
      <c r="AR432" s="205" t="s">
        <v>218</v>
      </c>
      <c r="AT432" s="205" t="s">
        <v>214</v>
      </c>
      <c r="AU432" s="205" t="s">
        <v>87</v>
      </c>
      <c r="AY432" s="18" t="s">
        <v>209</v>
      </c>
      <c r="BE432" s="206">
        <f>IF(N432="základní",J432,0)</f>
        <v>0</v>
      </c>
      <c r="BF432" s="206">
        <f>IF(N432="snížená",J432,0)</f>
        <v>0</v>
      </c>
      <c r="BG432" s="206">
        <f>IF(N432="zákl. přenesená",J432,0)</f>
        <v>0</v>
      </c>
      <c r="BH432" s="206">
        <f>IF(N432="sníž. přenesená",J432,0)</f>
        <v>0</v>
      </c>
      <c r="BI432" s="206">
        <f>IF(N432="nulová",J432,0)</f>
        <v>0</v>
      </c>
      <c r="BJ432" s="18" t="s">
        <v>85</v>
      </c>
      <c r="BK432" s="206">
        <f>ROUND(I432*H432,2)</f>
        <v>0</v>
      </c>
      <c r="BL432" s="18" t="s">
        <v>218</v>
      </c>
      <c r="BM432" s="205" t="s">
        <v>12079</v>
      </c>
    </row>
    <row r="433" spans="1:65" s="2" customFormat="1" ht="19.5">
      <c r="A433" s="35"/>
      <c r="B433" s="36"/>
      <c r="C433" s="37"/>
      <c r="D433" s="214" t="s">
        <v>807</v>
      </c>
      <c r="E433" s="37"/>
      <c r="F433" s="256" t="s">
        <v>12075</v>
      </c>
      <c r="G433" s="37"/>
      <c r="H433" s="37"/>
      <c r="I433" s="257"/>
      <c r="J433" s="37"/>
      <c r="K433" s="37"/>
      <c r="L433" s="40"/>
      <c r="M433" s="258"/>
      <c r="N433" s="259"/>
      <c r="O433" s="72"/>
      <c r="P433" s="72"/>
      <c r="Q433" s="72"/>
      <c r="R433" s="72"/>
      <c r="S433" s="72"/>
      <c r="T433" s="73"/>
      <c r="U433" s="35"/>
      <c r="V433" s="35"/>
      <c r="W433" s="35"/>
      <c r="X433" s="35"/>
      <c r="Y433" s="35"/>
      <c r="Z433" s="35"/>
      <c r="AA433" s="35"/>
      <c r="AB433" s="35"/>
      <c r="AC433" s="35"/>
      <c r="AD433" s="35"/>
      <c r="AE433" s="35"/>
      <c r="AT433" s="18" t="s">
        <v>807</v>
      </c>
      <c r="AU433" s="18" t="s">
        <v>87</v>
      </c>
    </row>
    <row r="434" spans="1:65" s="2" customFormat="1" ht="16.5" customHeight="1">
      <c r="A434" s="35"/>
      <c r="B434" s="36"/>
      <c r="C434" s="193" t="s">
        <v>1350</v>
      </c>
      <c r="D434" s="193" t="s">
        <v>214</v>
      </c>
      <c r="E434" s="194" t="s">
        <v>12080</v>
      </c>
      <c r="F434" s="195" t="s">
        <v>10060</v>
      </c>
      <c r="G434" s="196" t="s">
        <v>318</v>
      </c>
      <c r="H434" s="197">
        <v>274.12</v>
      </c>
      <c r="I434" s="198"/>
      <c r="J434" s="199">
        <f>ROUND(I434*H434,2)</f>
        <v>0</v>
      </c>
      <c r="K434" s="200"/>
      <c r="L434" s="40"/>
      <c r="M434" s="201" t="s">
        <v>1</v>
      </c>
      <c r="N434" s="202" t="s">
        <v>42</v>
      </c>
      <c r="O434" s="72"/>
      <c r="P434" s="203">
        <f>O434*H434</f>
        <v>0</v>
      </c>
      <c r="Q434" s="203">
        <v>0</v>
      </c>
      <c r="R434" s="203">
        <f>Q434*H434</f>
        <v>0</v>
      </c>
      <c r="S434" s="203">
        <v>0</v>
      </c>
      <c r="T434" s="204">
        <f>S434*H434</f>
        <v>0</v>
      </c>
      <c r="U434" s="35"/>
      <c r="V434" s="35"/>
      <c r="W434" s="35"/>
      <c r="X434" s="35"/>
      <c r="Y434" s="35"/>
      <c r="Z434" s="35"/>
      <c r="AA434" s="35"/>
      <c r="AB434" s="35"/>
      <c r="AC434" s="35"/>
      <c r="AD434" s="35"/>
      <c r="AE434" s="35"/>
      <c r="AR434" s="205" t="s">
        <v>218</v>
      </c>
      <c r="AT434" s="205" t="s">
        <v>214</v>
      </c>
      <c r="AU434" s="205" t="s">
        <v>87</v>
      </c>
      <c r="AY434" s="18" t="s">
        <v>209</v>
      </c>
      <c r="BE434" s="206">
        <f>IF(N434="základní",J434,0)</f>
        <v>0</v>
      </c>
      <c r="BF434" s="206">
        <f>IF(N434="snížená",J434,0)</f>
        <v>0</v>
      </c>
      <c r="BG434" s="206">
        <f>IF(N434="zákl. přenesená",J434,0)</f>
        <v>0</v>
      </c>
      <c r="BH434" s="206">
        <f>IF(N434="sníž. přenesená",J434,0)</f>
        <v>0</v>
      </c>
      <c r="BI434" s="206">
        <f>IF(N434="nulová",J434,0)</f>
        <v>0</v>
      </c>
      <c r="BJ434" s="18" t="s">
        <v>85</v>
      </c>
      <c r="BK434" s="206">
        <f>ROUND(I434*H434,2)</f>
        <v>0</v>
      </c>
      <c r="BL434" s="18" t="s">
        <v>218</v>
      </c>
      <c r="BM434" s="205" t="s">
        <v>12081</v>
      </c>
    </row>
    <row r="435" spans="1:65" s="2" customFormat="1" ht="19.5">
      <c r="A435" s="35"/>
      <c r="B435" s="36"/>
      <c r="C435" s="37"/>
      <c r="D435" s="214" t="s">
        <v>807</v>
      </c>
      <c r="E435" s="37"/>
      <c r="F435" s="256" t="s">
        <v>12075</v>
      </c>
      <c r="G435" s="37"/>
      <c r="H435" s="37"/>
      <c r="I435" s="257"/>
      <c r="J435" s="37"/>
      <c r="K435" s="37"/>
      <c r="L435" s="40"/>
      <c r="M435" s="258"/>
      <c r="N435" s="259"/>
      <c r="O435" s="72"/>
      <c r="P435" s="72"/>
      <c r="Q435" s="72"/>
      <c r="R435" s="72"/>
      <c r="S435" s="72"/>
      <c r="T435" s="73"/>
      <c r="U435" s="35"/>
      <c r="V435" s="35"/>
      <c r="W435" s="35"/>
      <c r="X435" s="35"/>
      <c r="Y435" s="35"/>
      <c r="Z435" s="35"/>
      <c r="AA435" s="35"/>
      <c r="AB435" s="35"/>
      <c r="AC435" s="35"/>
      <c r="AD435" s="35"/>
      <c r="AE435" s="35"/>
      <c r="AT435" s="18" t="s">
        <v>807</v>
      </c>
      <c r="AU435" s="18" t="s">
        <v>87</v>
      </c>
    </row>
    <row r="436" spans="1:65" s="2" customFormat="1" ht="16.5" customHeight="1">
      <c r="A436" s="35"/>
      <c r="B436" s="36"/>
      <c r="C436" s="193" t="s">
        <v>1354</v>
      </c>
      <c r="D436" s="193" t="s">
        <v>214</v>
      </c>
      <c r="E436" s="194" t="s">
        <v>12082</v>
      </c>
      <c r="F436" s="195" t="s">
        <v>10063</v>
      </c>
      <c r="G436" s="196" t="s">
        <v>318</v>
      </c>
      <c r="H436" s="197">
        <v>130.68</v>
      </c>
      <c r="I436" s="198"/>
      <c r="J436" s="199">
        <f>ROUND(I436*H436,2)</f>
        <v>0</v>
      </c>
      <c r="K436" s="200"/>
      <c r="L436" s="40"/>
      <c r="M436" s="201" t="s">
        <v>1</v>
      </c>
      <c r="N436" s="202" t="s">
        <v>42</v>
      </c>
      <c r="O436" s="72"/>
      <c r="P436" s="203">
        <f>O436*H436</f>
        <v>0</v>
      </c>
      <c r="Q436" s="203">
        <v>0</v>
      </c>
      <c r="R436" s="203">
        <f>Q436*H436</f>
        <v>0</v>
      </c>
      <c r="S436" s="203">
        <v>0</v>
      </c>
      <c r="T436" s="204">
        <f>S436*H436</f>
        <v>0</v>
      </c>
      <c r="U436" s="35"/>
      <c r="V436" s="35"/>
      <c r="W436" s="35"/>
      <c r="X436" s="35"/>
      <c r="Y436" s="35"/>
      <c r="Z436" s="35"/>
      <c r="AA436" s="35"/>
      <c r="AB436" s="35"/>
      <c r="AC436" s="35"/>
      <c r="AD436" s="35"/>
      <c r="AE436" s="35"/>
      <c r="AR436" s="205" t="s">
        <v>218</v>
      </c>
      <c r="AT436" s="205" t="s">
        <v>214</v>
      </c>
      <c r="AU436" s="205" t="s">
        <v>87</v>
      </c>
      <c r="AY436" s="18" t="s">
        <v>209</v>
      </c>
      <c r="BE436" s="206">
        <f>IF(N436="základní",J436,0)</f>
        <v>0</v>
      </c>
      <c r="BF436" s="206">
        <f>IF(N436="snížená",J436,0)</f>
        <v>0</v>
      </c>
      <c r="BG436" s="206">
        <f>IF(N436="zákl. přenesená",J436,0)</f>
        <v>0</v>
      </c>
      <c r="BH436" s="206">
        <f>IF(N436="sníž. přenesená",J436,0)</f>
        <v>0</v>
      </c>
      <c r="BI436" s="206">
        <f>IF(N436="nulová",J436,0)</f>
        <v>0</v>
      </c>
      <c r="BJ436" s="18" t="s">
        <v>85</v>
      </c>
      <c r="BK436" s="206">
        <f>ROUND(I436*H436,2)</f>
        <v>0</v>
      </c>
      <c r="BL436" s="18" t="s">
        <v>218</v>
      </c>
      <c r="BM436" s="205" t="s">
        <v>12083</v>
      </c>
    </row>
    <row r="437" spans="1:65" s="2" customFormat="1" ht="19.5">
      <c r="A437" s="35"/>
      <c r="B437" s="36"/>
      <c r="C437" s="37"/>
      <c r="D437" s="214" t="s">
        <v>807</v>
      </c>
      <c r="E437" s="37"/>
      <c r="F437" s="256" t="s">
        <v>12075</v>
      </c>
      <c r="G437" s="37"/>
      <c r="H437" s="37"/>
      <c r="I437" s="257"/>
      <c r="J437" s="37"/>
      <c r="K437" s="37"/>
      <c r="L437" s="40"/>
      <c r="M437" s="258"/>
      <c r="N437" s="259"/>
      <c r="O437" s="72"/>
      <c r="P437" s="72"/>
      <c r="Q437" s="72"/>
      <c r="R437" s="72"/>
      <c r="S437" s="72"/>
      <c r="T437" s="73"/>
      <c r="U437" s="35"/>
      <c r="V437" s="35"/>
      <c r="W437" s="35"/>
      <c r="X437" s="35"/>
      <c r="Y437" s="35"/>
      <c r="Z437" s="35"/>
      <c r="AA437" s="35"/>
      <c r="AB437" s="35"/>
      <c r="AC437" s="35"/>
      <c r="AD437" s="35"/>
      <c r="AE437" s="35"/>
      <c r="AT437" s="18" t="s">
        <v>807</v>
      </c>
      <c r="AU437" s="18" t="s">
        <v>87</v>
      </c>
    </row>
    <row r="438" spans="1:65" s="2" customFormat="1" ht="16.5" customHeight="1">
      <c r="A438" s="35"/>
      <c r="B438" s="36"/>
      <c r="C438" s="193" t="s">
        <v>1358</v>
      </c>
      <c r="D438" s="193" t="s">
        <v>214</v>
      </c>
      <c r="E438" s="194" t="s">
        <v>12084</v>
      </c>
      <c r="F438" s="195" t="s">
        <v>12085</v>
      </c>
      <c r="G438" s="196" t="s">
        <v>318</v>
      </c>
      <c r="H438" s="197">
        <v>158.18</v>
      </c>
      <c r="I438" s="198"/>
      <c r="J438" s="199">
        <f>ROUND(I438*H438,2)</f>
        <v>0</v>
      </c>
      <c r="K438" s="200"/>
      <c r="L438" s="40"/>
      <c r="M438" s="201" t="s">
        <v>1</v>
      </c>
      <c r="N438" s="202" t="s">
        <v>42</v>
      </c>
      <c r="O438" s="72"/>
      <c r="P438" s="203">
        <f>O438*H438</f>
        <v>0</v>
      </c>
      <c r="Q438" s="203">
        <v>0</v>
      </c>
      <c r="R438" s="203">
        <f>Q438*H438</f>
        <v>0</v>
      </c>
      <c r="S438" s="203">
        <v>0</v>
      </c>
      <c r="T438" s="204">
        <f>S438*H438</f>
        <v>0</v>
      </c>
      <c r="U438" s="35"/>
      <c r="V438" s="35"/>
      <c r="W438" s="35"/>
      <c r="X438" s="35"/>
      <c r="Y438" s="35"/>
      <c r="Z438" s="35"/>
      <c r="AA438" s="35"/>
      <c r="AB438" s="35"/>
      <c r="AC438" s="35"/>
      <c r="AD438" s="35"/>
      <c r="AE438" s="35"/>
      <c r="AR438" s="205" t="s">
        <v>218</v>
      </c>
      <c r="AT438" s="205" t="s">
        <v>214</v>
      </c>
      <c r="AU438" s="205" t="s">
        <v>87</v>
      </c>
      <c r="AY438" s="18" t="s">
        <v>209</v>
      </c>
      <c r="BE438" s="206">
        <f>IF(N438="základní",J438,0)</f>
        <v>0</v>
      </c>
      <c r="BF438" s="206">
        <f>IF(N438="snížená",J438,0)</f>
        <v>0</v>
      </c>
      <c r="BG438" s="206">
        <f>IF(N438="zákl. přenesená",J438,0)</f>
        <v>0</v>
      </c>
      <c r="BH438" s="206">
        <f>IF(N438="sníž. přenesená",J438,0)</f>
        <v>0</v>
      </c>
      <c r="BI438" s="206">
        <f>IF(N438="nulová",J438,0)</f>
        <v>0</v>
      </c>
      <c r="BJ438" s="18" t="s">
        <v>85</v>
      </c>
      <c r="BK438" s="206">
        <f>ROUND(I438*H438,2)</f>
        <v>0</v>
      </c>
      <c r="BL438" s="18" t="s">
        <v>218</v>
      </c>
      <c r="BM438" s="205" t="s">
        <v>12086</v>
      </c>
    </row>
    <row r="439" spans="1:65" s="2" customFormat="1" ht="19.5">
      <c r="A439" s="35"/>
      <c r="B439" s="36"/>
      <c r="C439" s="37"/>
      <c r="D439" s="214" t="s">
        <v>807</v>
      </c>
      <c r="E439" s="37"/>
      <c r="F439" s="256" t="s">
        <v>12075</v>
      </c>
      <c r="G439" s="37"/>
      <c r="H439" s="37"/>
      <c r="I439" s="257"/>
      <c r="J439" s="37"/>
      <c r="K439" s="37"/>
      <c r="L439" s="40"/>
      <c r="M439" s="258"/>
      <c r="N439" s="259"/>
      <c r="O439" s="72"/>
      <c r="P439" s="72"/>
      <c r="Q439" s="72"/>
      <c r="R439" s="72"/>
      <c r="S439" s="72"/>
      <c r="T439" s="73"/>
      <c r="U439" s="35"/>
      <c r="V439" s="35"/>
      <c r="W439" s="35"/>
      <c r="X439" s="35"/>
      <c r="Y439" s="35"/>
      <c r="Z439" s="35"/>
      <c r="AA439" s="35"/>
      <c r="AB439" s="35"/>
      <c r="AC439" s="35"/>
      <c r="AD439" s="35"/>
      <c r="AE439" s="35"/>
      <c r="AT439" s="18" t="s">
        <v>807</v>
      </c>
      <c r="AU439" s="18" t="s">
        <v>87</v>
      </c>
    </row>
    <row r="440" spans="1:65" s="2" customFormat="1" ht="16.5" customHeight="1">
      <c r="A440" s="35"/>
      <c r="B440" s="36"/>
      <c r="C440" s="193" t="s">
        <v>1363</v>
      </c>
      <c r="D440" s="193" t="s">
        <v>214</v>
      </c>
      <c r="E440" s="194" t="s">
        <v>12087</v>
      </c>
      <c r="F440" s="195" t="s">
        <v>12088</v>
      </c>
      <c r="G440" s="196" t="s">
        <v>318</v>
      </c>
      <c r="H440" s="197">
        <v>440.88</v>
      </c>
      <c r="I440" s="198"/>
      <c r="J440" s="199">
        <f>ROUND(I440*H440,2)</f>
        <v>0</v>
      </c>
      <c r="K440" s="200"/>
      <c r="L440" s="40"/>
      <c r="M440" s="201" t="s">
        <v>1</v>
      </c>
      <c r="N440" s="202" t="s">
        <v>42</v>
      </c>
      <c r="O440" s="72"/>
      <c r="P440" s="203">
        <f>O440*H440</f>
        <v>0</v>
      </c>
      <c r="Q440" s="203">
        <v>0</v>
      </c>
      <c r="R440" s="203">
        <f>Q440*H440</f>
        <v>0</v>
      </c>
      <c r="S440" s="203">
        <v>0</v>
      </c>
      <c r="T440" s="204">
        <f>S440*H440</f>
        <v>0</v>
      </c>
      <c r="U440" s="35"/>
      <c r="V440" s="35"/>
      <c r="W440" s="35"/>
      <c r="X440" s="35"/>
      <c r="Y440" s="35"/>
      <c r="Z440" s="35"/>
      <c r="AA440" s="35"/>
      <c r="AB440" s="35"/>
      <c r="AC440" s="35"/>
      <c r="AD440" s="35"/>
      <c r="AE440" s="35"/>
      <c r="AR440" s="205" t="s">
        <v>218</v>
      </c>
      <c r="AT440" s="205" t="s">
        <v>214</v>
      </c>
      <c r="AU440" s="205" t="s">
        <v>87</v>
      </c>
      <c r="AY440" s="18" t="s">
        <v>209</v>
      </c>
      <c r="BE440" s="206">
        <f>IF(N440="základní",J440,0)</f>
        <v>0</v>
      </c>
      <c r="BF440" s="206">
        <f>IF(N440="snížená",J440,0)</f>
        <v>0</v>
      </c>
      <c r="BG440" s="206">
        <f>IF(N440="zákl. přenesená",J440,0)</f>
        <v>0</v>
      </c>
      <c r="BH440" s="206">
        <f>IF(N440="sníž. přenesená",J440,0)</f>
        <v>0</v>
      </c>
      <c r="BI440" s="206">
        <f>IF(N440="nulová",J440,0)</f>
        <v>0</v>
      </c>
      <c r="BJ440" s="18" t="s">
        <v>85</v>
      </c>
      <c r="BK440" s="206">
        <f>ROUND(I440*H440,2)</f>
        <v>0</v>
      </c>
      <c r="BL440" s="18" t="s">
        <v>218</v>
      </c>
      <c r="BM440" s="205" t="s">
        <v>12089</v>
      </c>
    </row>
    <row r="441" spans="1:65" s="2" customFormat="1" ht="19.5">
      <c r="A441" s="35"/>
      <c r="B441" s="36"/>
      <c r="C441" s="37"/>
      <c r="D441" s="214" t="s">
        <v>807</v>
      </c>
      <c r="E441" s="37"/>
      <c r="F441" s="256" t="s">
        <v>12075</v>
      </c>
      <c r="G441" s="37"/>
      <c r="H441" s="37"/>
      <c r="I441" s="257"/>
      <c r="J441" s="37"/>
      <c r="K441" s="37"/>
      <c r="L441" s="40"/>
      <c r="M441" s="258"/>
      <c r="N441" s="259"/>
      <c r="O441" s="72"/>
      <c r="P441" s="72"/>
      <c r="Q441" s="72"/>
      <c r="R441" s="72"/>
      <c r="S441" s="72"/>
      <c r="T441" s="73"/>
      <c r="U441" s="35"/>
      <c r="V441" s="35"/>
      <c r="W441" s="35"/>
      <c r="X441" s="35"/>
      <c r="Y441" s="35"/>
      <c r="Z441" s="35"/>
      <c r="AA441" s="35"/>
      <c r="AB441" s="35"/>
      <c r="AC441" s="35"/>
      <c r="AD441" s="35"/>
      <c r="AE441" s="35"/>
      <c r="AT441" s="18" t="s">
        <v>807</v>
      </c>
      <c r="AU441" s="18" t="s">
        <v>87</v>
      </c>
    </row>
    <row r="442" spans="1:65" s="2" customFormat="1" ht="16.5" customHeight="1">
      <c r="A442" s="35"/>
      <c r="B442" s="36"/>
      <c r="C442" s="193" t="s">
        <v>1367</v>
      </c>
      <c r="D442" s="193" t="s">
        <v>214</v>
      </c>
      <c r="E442" s="194" t="s">
        <v>12090</v>
      </c>
      <c r="F442" s="195" t="s">
        <v>12091</v>
      </c>
      <c r="G442" s="196" t="s">
        <v>318</v>
      </c>
      <c r="H442" s="197">
        <v>262.89999999999998</v>
      </c>
      <c r="I442" s="198"/>
      <c r="J442" s="199">
        <f>ROUND(I442*H442,2)</f>
        <v>0</v>
      </c>
      <c r="K442" s="200"/>
      <c r="L442" s="40"/>
      <c r="M442" s="201" t="s">
        <v>1</v>
      </c>
      <c r="N442" s="202" t="s">
        <v>42</v>
      </c>
      <c r="O442" s="72"/>
      <c r="P442" s="203">
        <f>O442*H442</f>
        <v>0</v>
      </c>
      <c r="Q442" s="203">
        <v>0</v>
      </c>
      <c r="R442" s="203">
        <f>Q442*H442</f>
        <v>0</v>
      </c>
      <c r="S442" s="203">
        <v>0</v>
      </c>
      <c r="T442" s="204">
        <f>S442*H442</f>
        <v>0</v>
      </c>
      <c r="U442" s="35"/>
      <c r="V442" s="35"/>
      <c r="W442" s="35"/>
      <c r="X442" s="35"/>
      <c r="Y442" s="35"/>
      <c r="Z442" s="35"/>
      <c r="AA442" s="35"/>
      <c r="AB442" s="35"/>
      <c r="AC442" s="35"/>
      <c r="AD442" s="35"/>
      <c r="AE442" s="35"/>
      <c r="AR442" s="205" t="s">
        <v>218</v>
      </c>
      <c r="AT442" s="205" t="s">
        <v>214</v>
      </c>
      <c r="AU442" s="205" t="s">
        <v>87</v>
      </c>
      <c r="AY442" s="18" t="s">
        <v>209</v>
      </c>
      <c r="BE442" s="206">
        <f>IF(N442="základní",J442,0)</f>
        <v>0</v>
      </c>
      <c r="BF442" s="206">
        <f>IF(N442="snížená",J442,0)</f>
        <v>0</v>
      </c>
      <c r="BG442" s="206">
        <f>IF(N442="zákl. přenesená",J442,0)</f>
        <v>0</v>
      </c>
      <c r="BH442" s="206">
        <f>IF(N442="sníž. přenesená",J442,0)</f>
        <v>0</v>
      </c>
      <c r="BI442" s="206">
        <f>IF(N442="nulová",J442,0)</f>
        <v>0</v>
      </c>
      <c r="BJ442" s="18" t="s">
        <v>85</v>
      </c>
      <c r="BK442" s="206">
        <f>ROUND(I442*H442,2)</f>
        <v>0</v>
      </c>
      <c r="BL442" s="18" t="s">
        <v>218</v>
      </c>
      <c r="BM442" s="205" t="s">
        <v>12092</v>
      </c>
    </row>
    <row r="443" spans="1:65" s="2" customFormat="1" ht="19.5">
      <c r="A443" s="35"/>
      <c r="B443" s="36"/>
      <c r="C443" s="37"/>
      <c r="D443" s="214" t="s">
        <v>807</v>
      </c>
      <c r="E443" s="37"/>
      <c r="F443" s="256" t="s">
        <v>12075</v>
      </c>
      <c r="G443" s="37"/>
      <c r="H443" s="37"/>
      <c r="I443" s="257"/>
      <c r="J443" s="37"/>
      <c r="K443" s="37"/>
      <c r="L443" s="40"/>
      <c r="M443" s="258"/>
      <c r="N443" s="259"/>
      <c r="O443" s="72"/>
      <c r="P443" s="72"/>
      <c r="Q443" s="72"/>
      <c r="R443" s="72"/>
      <c r="S443" s="72"/>
      <c r="T443" s="73"/>
      <c r="U443" s="35"/>
      <c r="V443" s="35"/>
      <c r="W443" s="35"/>
      <c r="X443" s="35"/>
      <c r="Y443" s="35"/>
      <c r="Z443" s="35"/>
      <c r="AA443" s="35"/>
      <c r="AB443" s="35"/>
      <c r="AC443" s="35"/>
      <c r="AD443" s="35"/>
      <c r="AE443" s="35"/>
      <c r="AT443" s="18" t="s">
        <v>807</v>
      </c>
      <c r="AU443" s="18" t="s">
        <v>87</v>
      </c>
    </row>
    <row r="444" spans="1:65" s="2" customFormat="1" ht="16.5" customHeight="1">
      <c r="A444" s="35"/>
      <c r="B444" s="36"/>
      <c r="C444" s="193" t="s">
        <v>1371</v>
      </c>
      <c r="D444" s="193" t="s">
        <v>214</v>
      </c>
      <c r="E444" s="194" t="s">
        <v>12093</v>
      </c>
      <c r="F444" s="195" t="s">
        <v>12094</v>
      </c>
      <c r="G444" s="196" t="s">
        <v>318</v>
      </c>
      <c r="H444" s="197">
        <v>170.06</v>
      </c>
      <c r="I444" s="198"/>
      <c r="J444" s="199">
        <f>ROUND(I444*H444,2)</f>
        <v>0</v>
      </c>
      <c r="K444" s="200"/>
      <c r="L444" s="40"/>
      <c r="M444" s="201" t="s">
        <v>1</v>
      </c>
      <c r="N444" s="202" t="s">
        <v>42</v>
      </c>
      <c r="O444" s="72"/>
      <c r="P444" s="203">
        <f>O444*H444</f>
        <v>0</v>
      </c>
      <c r="Q444" s="203">
        <v>0</v>
      </c>
      <c r="R444" s="203">
        <f>Q444*H444</f>
        <v>0</v>
      </c>
      <c r="S444" s="203">
        <v>0</v>
      </c>
      <c r="T444" s="204">
        <f>S444*H444</f>
        <v>0</v>
      </c>
      <c r="U444" s="35"/>
      <c r="V444" s="35"/>
      <c r="W444" s="35"/>
      <c r="X444" s="35"/>
      <c r="Y444" s="35"/>
      <c r="Z444" s="35"/>
      <c r="AA444" s="35"/>
      <c r="AB444" s="35"/>
      <c r="AC444" s="35"/>
      <c r="AD444" s="35"/>
      <c r="AE444" s="35"/>
      <c r="AR444" s="205" t="s">
        <v>218</v>
      </c>
      <c r="AT444" s="205" t="s">
        <v>214</v>
      </c>
      <c r="AU444" s="205" t="s">
        <v>87</v>
      </c>
      <c r="AY444" s="18" t="s">
        <v>209</v>
      </c>
      <c r="BE444" s="206">
        <f>IF(N444="základní",J444,0)</f>
        <v>0</v>
      </c>
      <c r="BF444" s="206">
        <f>IF(N444="snížená",J444,0)</f>
        <v>0</v>
      </c>
      <c r="BG444" s="206">
        <f>IF(N444="zákl. přenesená",J444,0)</f>
        <v>0</v>
      </c>
      <c r="BH444" s="206">
        <f>IF(N444="sníž. přenesená",J444,0)</f>
        <v>0</v>
      </c>
      <c r="BI444" s="206">
        <f>IF(N444="nulová",J444,0)</f>
        <v>0</v>
      </c>
      <c r="BJ444" s="18" t="s">
        <v>85</v>
      </c>
      <c r="BK444" s="206">
        <f>ROUND(I444*H444,2)</f>
        <v>0</v>
      </c>
      <c r="BL444" s="18" t="s">
        <v>218</v>
      </c>
      <c r="BM444" s="205" t="s">
        <v>12095</v>
      </c>
    </row>
    <row r="445" spans="1:65" s="2" customFormat="1" ht="19.5">
      <c r="A445" s="35"/>
      <c r="B445" s="36"/>
      <c r="C445" s="37"/>
      <c r="D445" s="214" t="s">
        <v>807</v>
      </c>
      <c r="E445" s="37"/>
      <c r="F445" s="256" t="s">
        <v>12075</v>
      </c>
      <c r="G445" s="37"/>
      <c r="H445" s="37"/>
      <c r="I445" s="257"/>
      <c r="J445" s="37"/>
      <c r="K445" s="37"/>
      <c r="L445" s="40"/>
      <c r="M445" s="258"/>
      <c r="N445" s="259"/>
      <c r="O445" s="72"/>
      <c r="P445" s="72"/>
      <c r="Q445" s="72"/>
      <c r="R445" s="72"/>
      <c r="S445" s="72"/>
      <c r="T445" s="73"/>
      <c r="U445" s="35"/>
      <c r="V445" s="35"/>
      <c r="W445" s="35"/>
      <c r="X445" s="35"/>
      <c r="Y445" s="35"/>
      <c r="Z445" s="35"/>
      <c r="AA445" s="35"/>
      <c r="AB445" s="35"/>
      <c r="AC445" s="35"/>
      <c r="AD445" s="35"/>
      <c r="AE445" s="35"/>
      <c r="AT445" s="18" t="s">
        <v>807</v>
      </c>
      <c r="AU445" s="18" t="s">
        <v>87</v>
      </c>
    </row>
    <row r="446" spans="1:65" s="2" customFormat="1" ht="16.5" customHeight="1">
      <c r="A446" s="35"/>
      <c r="B446" s="36"/>
      <c r="C446" s="193" t="s">
        <v>1376</v>
      </c>
      <c r="D446" s="193" t="s">
        <v>214</v>
      </c>
      <c r="E446" s="194" t="s">
        <v>12096</v>
      </c>
      <c r="F446" s="195" t="s">
        <v>12097</v>
      </c>
      <c r="G446" s="196" t="s">
        <v>318</v>
      </c>
      <c r="H446" s="197">
        <v>28</v>
      </c>
      <c r="I446" s="198"/>
      <c r="J446" s="199">
        <f>ROUND(I446*H446,2)</f>
        <v>0</v>
      </c>
      <c r="K446" s="200"/>
      <c r="L446" s="40"/>
      <c r="M446" s="201" t="s">
        <v>1</v>
      </c>
      <c r="N446" s="202" t="s">
        <v>42</v>
      </c>
      <c r="O446" s="72"/>
      <c r="P446" s="203">
        <f>O446*H446</f>
        <v>0</v>
      </c>
      <c r="Q446" s="203">
        <v>0</v>
      </c>
      <c r="R446" s="203">
        <f>Q446*H446</f>
        <v>0</v>
      </c>
      <c r="S446" s="203">
        <v>0</v>
      </c>
      <c r="T446" s="204">
        <f>S446*H446</f>
        <v>0</v>
      </c>
      <c r="U446" s="35"/>
      <c r="V446" s="35"/>
      <c r="W446" s="35"/>
      <c r="X446" s="35"/>
      <c r="Y446" s="35"/>
      <c r="Z446" s="35"/>
      <c r="AA446" s="35"/>
      <c r="AB446" s="35"/>
      <c r="AC446" s="35"/>
      <c r="AD446" s="35"/>
      <c r="AE446" s="35"/>
      <c r="AR446" s="205" t="s">
        <v>218</v>
      </c>
      <c r="AT446" s="205" t="s">
        <v>214</v>
      </c>
      <c r="AU446" s="205" t="s">
        <v>87</v>
      </c>
      <c r="AY446" s="18" t="s">
        <v>209</v>
      </c>
      <c r="BE446" s="206">
        <f>IF(N446="základní",J446,0)</f>
        <v>0</v>
      </c>
      <c r="BF446" s="206">
        <f>IF(N446="snížená",J446,0)</f>
        <v>0</v>
      </c>
      <c r="BG446" s="206">
        <f>IF(N446="zákl. přenesená",J446,0)</f>
        <v>0</v>
      </c>
      <c r="BH446" s="206">
        <f>IF(N446="sníž. přenesená",J446,0)</f>
        <v>0</v>
      </c>
      <c r="BI446" s="206">
        <f>IF(N446="nulová",J446,0)</f>
        <v>0</v>
      </c>
      <c r="BJ446" s="18" t="s">
        <v>85</v>
      </c>
      <c r="BK446" s="206">
        <f>ROUND(I446*H446,2)</f>
        <v>0</v>
      </c>
      <c r="BL446" s="18" t="s">
        <v>218</v>
      </c>
      <c r="BM446" s="205" t="s">
        <v>12098</v>
      </c>
    </row>
    <row r="447" spans="1:65" s="2" customFormat="1" ht="19.5">
      <c r="A447" s="35"/>
      <c r="B447" s="36"/>
      <c r="C447" s="37"/>
      <c r="D447" s="214" t="s">
        <v>807</v>
      </c>
      <c r="E447" s="37"/>
      <c r="F447" s="256" t="s">
        <v>12075</v>
      </c>
      <c r="G447" s="37"/>
      <c r="H447" s="37"/>
      <c r="I447" s="257"/>
      <c r="J447" s="37"/>
      <c r="K447" s="37"/>
      <c r="L447" s="40"/>
      <c r="M447" s="258"/>
      <c r="N447" s="259"/>
      <c r="O447" s="72"/>
      <c r="P447" s="72"/>
      <c r="Q447" s="72"/>
      <c r="R447" s="72"/>
      <c r="S447" s="72"/>
      <c r="T447" s="73"/>
      <c r="U447" s="35"/>
      <c r="V447" s="35"/>
      <c r="W447" s="35"/>
      <c r="X447" s="35"/>
      <c r="Y447" s="35"/>
      <c r="Z447" s="35"/>
      <c r="AA447" s="35"/>
      <c r="AB447" s="35"/>
      <c r="AC447" s="35"/>
      <c r="AD447" s="35"/>
      <c r="AE447" s="35"/>
      <c r="AT447" s="18" t="s">
        <v>807</v>
      </c>
      <c r="AU447" s="18" t="s">
        <v>87</v>
      </c>
    </row>
    <row r="448" spans="1:65" s="2" customFormat="1" ht="21.75" customHeight="1">
      <c r="A448" s="35"/>
      <c r="B448" s="36"/>
      <c r="C448" s="193" t="s">
        <v>1380</v>
      </c>
      <c r="D448" s="193" t="s">
        <v>214</v>
      </c>
      <c r="E448" s="194" t="s">
        <v>12099</v>
      </c>
      <c r="F448" s="195" t="s">
        <v>12100</v>
      </c>
      <c r="G448" s="196" t="s">
        <v>318</v>
      </c>
      <c r="H448" s="197">
        <v>454.8</v>
      </c>
      <c r="I448" s="198"/>
      <c r="J448" s="199">
        <f>ROUND(I448*H448,2)</f>
        <v>0</v>
      </c>
      <c r="K448" s="200"/>
      <c r="L448" s="40"/>
      <c r="M448" s="201" t="s">
        <v>1</v>
      </c>
      <c r="N448" s="202" t="s">
        <v>42</v>
      </c>
      <c r="O448" s="72"/>
      <c r="P448" s="203">
        <f>O448*H448</f>
        <v>0</v>
      </c>
      <c r="Q448" s="203">
        <v>0</v>
      </c>
      <c r="R448" s="203">
        <f>Q448*H448</f>
        <v>0</v>
      </c>
      <c r="S448" s="203">
        <v>0</v>
      </c>
      <c r="T448" s="204">
        <f>S448*H448</f>
        <v>0</v>
      </c>
      <c r="U448" s="35"/>
      <c r="V448" s="35"/>
      <c r="W448" s="35"/>
      <c r="X448" s="35"/>
      <c r="Y448" s="35"/>
      <c r="Z448" s="35"/>
      <c r="AA448" s="35"/>
      <c r="AB448" s="35"/>
      <c r="AC448" s="35"/>
      <c r="AD448" s="35"/>
      <c r="AE448" s="35"/>
      <c r="AR448" s="205" t="s">
        <v>218</v>
      </c>
      <c r="AT448" s="205" t="s">
        <v>214</v>
      </c>
      <c r="AU448" s="205" t="s">
        <v>87</v>
      </c>
      <c r="AY448" s="18" t="s">
        <v>209</v>
      </c>
      <c r="BE448" s="206">
        <f>IF(N448="základní",J448,0)</f>
        <v>0</v>
      </c>
      <c r="BF448" s="206">
        <f>IF(N448="snížená",J448,0)</f>
        <v>0</v>
      </c>
      <c r="BG448" s="206">
        <f>IF(N448="zákl. přenesená",J448,0)</f>
        <v>0</v>
      </c>
      <c r="BH448" s="206">
        <f>IF(N448="sníž. přenesená",J448,0)</f>
        <v>0</v>
      </c>
      <c r="BI448" s="206">
        <f>IF(N448="nulová",J448,0)</f>
        <v>0</v>
      </c>
      <c r="BJ448" s="18" t="s">
        <v>85</v>
      </c>
      <c r="BK448" s="206">
        <f>ROUND(I448*H448,2)</f>
        <v>0</v>
      </c>
      <c r="BL448" s="18" t="s">
        <v>218</v>
      </c>
      <c r="BM448" s="205" t="s">
        <v>12101</v>
      </c>
    </row>
    <row r="449" spans="1:65" s="2" customFormat="1" ht="21.75" customHeight="1">
      <c r="A449" s="35"/>
      <c r="B449" s="36"/>
      <c r="C449" s="193" t="s">
        <v>1384</v>
      </c>
      <c r="D449" s="193" t="s">
        <v>214</v>
      </c>
      <c r="E449" s="194" t="s">
        <v>12102</v>
      </c>
      <c r="F449" s="195" t="s">
        <v>12103</v>
      </c>
      <c r="G449" s="196" t="s">
        <v>318</v>
      </c>
      <c r="H449" s="197">
        <v>1060.02</v>
      </c>
      <c r="I449" s="198"/>
      <c r="J449" s="199">
        <f>ROUND(I449*H449,2)</f>
        <v>0</v>
      </c>
      <c r="K449" s="200"/>
      <c r="L449" s="40"/>
      <c r="M449" s="201" t="s">
        <v>1</v>
      </c>
      <c r="N449" s="202" t="s">
        <v>42</v>
      </c>
      <c r="O449" s="72"/>
      <c r="P449" s="203">
        <f>O449*H449</f>
        <v>0</v>
      </c>
      <c r="Q449" s="203">
        <v>0</v>
      </c>
      <c r="R449" s="203">
        <f>Q449*H449</f>
        <v>0</v>
      </c>
      <c r="S449" s="203">
        <v>0</v>
      </c>
      <c r="T449" s="204">
        <f>S449*H449</f>
        <v>0</v>
      </c>
      <c r="U449" s="35"/>
      <c r="V449" s="35"/>
      <c r="W449" s="35"/>
      <c r="X449" s="35"/>
      <c r="Y449" s="35"/>
      <c r="Z449" s="35"/>
      <c r="AA449" s="35"/>
      <c r="AB449" s="35"/>
      <c r="AC449" s="35"/>
      <c r="AD449" s="35"/>
      <c r="AE449" s="35"/>
      <c r="AR449" s="205" t="s">
        <v>218</v>
      </c>
      <c r="AT449" s="205" t="s">
        <v>214</v>
      </c>
      <c r="AU449" s="205" t="s">
        <v>87</v>
      </c>
      <c r="AY449" s="18" t="s">
        <v>209</v>
      </c>
      <c r="BE449" s="206">
        <f>IF(N449="základní",J449,0)</f>
        <v>0</v>
      </c>
      <c r="BF449" s="206">
        <f>IF(N449="snížená",J449,0)</f>
        <v>0</v>
      </c>
      <c r="BG449" s="206">
        <f>IF(N449="zákl. přenesená",J449,0)</f>
        <v>0</v>
      </c>
      <c r="BH449" s="206">
        <f>IF(N449="sníž. přenesená",J449,0)</f>
        <v>0</v>
      </c>
      <c r="BI449" s="206">
        <f>IF(N449="nulová",J449,0)</f>
        <v>0</v>
      </c>
      <c r="BJ449" s="18" t="s">
        <v>85</v>
      </c>
      <c r="BK449" s="206">
        <f>ROUND(I449*H449,2)</f>
        <v>0</v>
      </c>
      <c r="BL449" s="18" t="s">
        <v>218</v>
      </c>
      <c r="BM449" s="205" t="s">
        <v>12104</v>
      </c>
    </row>
    <row r="450" spans="1:65" s="12" customFormat="1" ht="22.9" customHeight="1">
      <c r="B450" s="177"/>
      <c r="C450" s="178"/>
      <c r="D450" s="179" t="s">
        <v>76</v>
      </c>
      <c r="E450" s="191" t="s">
        <v>10280</v>
      </c>
      <c r="F450" s="191" t="s">
        <v>12105</v>
      </c>
      <c r="G450" s="178"/>
      <c r="H450" s="178"/>
      <c r="I450" s="181"/>
      <c r="J450" s="192">
        <f>BK450</f>
        <v>0</v>
      </c>
      <c r="K450" s="178"/>
      <c r="L450" s="183"/>
      <c r="M450" s="184"/>
      <c r="N450" s="185"/>
      <c r="O450" s="185"/>
      <c r="P450" s="186">
        <f>P451+SUM(P452:P465)+P473</f>
        <v>0</v>
      </c>
      <c r="Q450" s="185"/>
      <c r="R450" s="186">
        <f>R451+SUM(R452:R465)+R473</f>
        <v>0</v>
      </c>
      <c r="S450" s="185"/>
      <c r="T450" s="187">
        <f>T451+SUM(T452:T465)+T473</f>
        <v>0</v>
      </c>
      <c r="AR450" s="188" t="s">
        <v>85</v>
      </c>
      <c r="AT450" s="189" t="s">
        <v>76</v>
      </c>
      <c r="AU450" s="189" t="s">
        <v>85</v>
      </c>
      <c r="AY450" s="188" t="s">
        <v>209</v>
      </c>
      <c r="BK450" s="190">
        <f>BK451+SUM(BK452:BK465)+BK473</f>
        <v>0</v>
      </c>
    </row>
    <row r="451" spans="1:65" s="2" customFormat="1" ht="16.5" customHeight="1">
      <c r="A451" s="35"/>
      <c r="B451" s="36"/>
      <c r="C451" s="193" t="s">
        <v>2071</v>
      </c>
      <c r="D451" s="193" t="s">
        <v>214</v>
      </c>
      <c r="E451" s="194" t="s">
        <v>12106</v>
      </c>
      <c r="F451" s="195" t="s">
        <v>10129</v>
      </c>
      <c r="G451" s="196" t="s">
        <v>318</v>
      </c>
      <c r="H451" s="197">
        <v>3616</v>
      </c>
      <c r="I451" s="198"/>
      <c r="J451" s="199">
        <f>ROUND(I451*H451,2)</f>
        <v>0</v>
      </c>
      <c r="K451" s="200"/>
      <c r="L451" s="40"/>
      <c r="M451" s="201" t="s">
        <v>1</v>
      </c>
      <c r="N451" s="202" t="s">
        <v>42</v>
      </c>
      <c r="O451" s="72"/>
      <c r="P451" s="203">
        <f>O451*H451</f>
        <v>0</v>
      </c>
      <c r="Q451" s="203">
        <v>0</v>
      </c>
      <c r="R451" s="203">
        <f>Q451*H451</f>
        <v>0</v>
      </c>
      <c r="S451" s="203">
        <v>0</v>
      </c>
      <c r="T451" s="204">
        <f>S451*H451</f>
        <v>0</v>
      </c>
      <c r="U451" s="35"/>
      <c r="V451" s="35"/>
      <c r="W451" s="35"/>
      <c r="X451" s="35"/>
      <c r="Y451" s="35"/>
      <c r="Z451" s="35"/>
      <c r="AA451" s="35"/>
      <c r="AB451" s="35"/>
      <c r="AC451" s="35"/>
      <c r="AD451" s="35"/>
      <c r="AE451" s="35"/>
      <c r="AR451" s="205" t="s">
        <v>218</v>
      </c>
      <c r="AT451" s="205" t="s">
        <v>214</v>
      </c>
      <c r="AU451" s="205" t="s">
        <v>87</v>
      </c>
      <c r="AY451" s="18" t="s">
        <v>209</v>
      </c>
      <c r="BE451" s="206">
        <f>IF(N451="základní",J451,0)</f>
        <v>0</v>
      </c>
      <c r="BF451" s="206">
        <f>IF(N451="snížená",J451,0)</f>
        <v>0</v>
      </c>
      <c r="BG451" s="206">
        <f>IF(N451="zákl. přenesená",J451,0)</f>
        <v>0</v>
      </c>
      <c r="BH451" s="206">
        <f>IF(N451="sníž. přenesená",J451,0)</f>
        <v>0</v>
      </c>
      <c r="BI451" s="206">
        <f>IF(N451="nulová",J451,0)</f>
        <v>0</v>
      </c>
      <c r="BJ451" s="18" t="s">
        <v>85</v>
      </c>
      <c r="BK451" s="206">
        <f>ROUND(I451*H451,2)</f>
        <v>0</v>
      </c>
      <c r="BL451" s="18" t="s">
        <v>218</v>
      </c>
      <c r="BM451" s="205" t="s">
        <v>12107</v>
      </c>
    </row>
    <row r="452" spans="1:65" s="2" customFormat="1" ht="29.25">
      <c r="A452" s="35"/>
      <c r="B452" s="36"/>
      <c r="C452" s="37"/>
      <c r="D452" s="214" t="s">
        <v>807</v>
      </c>
      <c r="E452" s="37"/>
      <c r="F452" s="256" t="s">
        <v>12108</v>
      </c>
      <c r="G452" s="37"/>
      <c r="H452" s="37"/>
      <c r="I452" s="257"/>
      <c r="J452" s="37"/>
      <c r="K452" s="37"/>
      <c r="L452" s="40"/>
      <c r="M452" s="258"/>
      <c r="N452" s="259"/>
      <c r="O452" s="72"/>
      <c r="P452" s="72"/>
      <c r="Q452" s="72"/>
      <c r="R452" s="72"/>
      <c r="S452" s="72"/>
      <c r="T452" s="73"/>
      <c r="U452" s="35"/>
      <c r="V452" s="35"/>
      <c r="W452" s="35"/>
      <c r="X452" s="35"/>
      <c r="Y452" s="35"/>
      <c r="Z452" s="35"/>
      <c r="AA452" s="35"/>
      <c r="AB452" s="35"/>
      <c r="AC452" s="35"/>
      <c r="AD452" s="35"/>
      <c r="AE452" s="35"/>
      <c r="AT452" s="18" t="s">
        <v>807</v>
      </c>
      <c r="AU452" s="18" t="s">
        <v>87</v>
      </c>
    </row>
    <row r="453" spans="1:65" s="2" customFormat="1" ht="16.5" customHeight="1">
      <c r="A453" s="35"/>
      <c r="B453" s="36"/>
      <c r="C453" s="193" t="s">
        <v>2077</v>
      </c>
      <c r="D453" s="193" t="s">
        <v>214</v>
      </c>
      <c r="E453" s="194" t="s">
        <v>12109</v>
      </c>
      <c r="F453" s="195" t="s">
        <v>12110</v>
      </c>
      <c r="G453" s="196" t="s">
        <v>318</v>
      </c>
      <c r="H453" s="197">
        <v>2092</v>
      </c>
      <c r="I453" s="198"/>
      <c r="J453" s="199">
        <f>ROUND(I453*H453,2)</f>
        <v>0</v>
      </c>
      <c r="K453" s="200"/>
      <c r="L453" s="40"/>
      <c r="M453" s="201" t="s">
        <v>1</v>
      </c>
      <c r="N453" s="202" t="s">
        <v>42</v>
      </c>
      <c r="O453" s="72"/>
      <c r="P453" s="203">
        <f>O453*H453</f>
        <v>0</v>
      </c>
      <c r="Q453" s="203">
        <v>0</v>
      </c>
      <c r="R453" s="203">
        <f>Q453*H453</f>
        <v>0</v>
      </c>
      <c r="S453" s="203">
        <v>0</v>
      </c>
      <c r="T453" s="204">
        <f>S453*H453</f>
        <v>0</v>
      </c>
      <c r="U453" s="35"/>
      <c r="V453" s="35"/>
      <c r="W453" s="35"/>
      <c r="X453" s="35"/>
      <c r="Y453" s="35"/>
      <c r="Z453" s="35"/>
      <c r="AA453" s="35"/>
      <c r="AB453" s="35"/>
      <c r="AC453" s="35"/>
      <c r="AD453" s="35"/>
      <c r="AE453" s="35"/>
      <c r="AR453" s="205" t="s">
        <v>218</v>
      </c>
      <c r="AT453" s="205" t="s">
        <v>214</v>
      </c>
      <c r="AU453" s="205" t="s">
        <v>87</v>
      </c>
      <c r="AY453" s="18" t="s">
        <v>209</v>
      </c>
      <c r="BE453" s="206">
        <f>IF(N453="základní",J453,0)</f>
        <v>0</v>
      </c>
      <c r="BF453" s="206">
        <f>IF(N453="snížená",J453,0)</f>
        <v>0</v>
      </c>
      <c r="BG453" s="206">
        <f>IF(N453="zákl. přenesená",J453,0)</f>
        <v>0</v>
      </c>
      <c r="BH453" s="206">
        <f>IF(N453="sníž. přenesená",J453,0)</f>
        <v>0</v>
      </c>
      <c r="BI453" s="206">
        <f>IF(N453="nulová",J453,0)</f>
        <v>0</v>
      </c>
      <c r="BJ453" s="18" t="s">
        <v>85</v>
      </c>
      <c r="BK453" s="206">
        <f>ROUND(I453*H453,2)</f>
        <v>0</v>
      </c>
      <c r="BL453" s="18" t="s">
        <v>218</v>
      </c>
      <c r="BM453" s="205" t="s">
        <v>12111</v>
      </c>
    </row>
    <row r="454" spans="1:65" s="2" customFormat="1" ht="29.25">
      <c r="A454" s="35"/>
      <c r="B454" s="36"/>
      <c r="C454" s="37"/>
      <c r="D454" s="214" t="s">
        <v>807</v>
      </c>
      <c r="E454" s="37"/>
      <c r="F454" s="256" t="s">
        <v>12108</v>
      </c>
      <c r="G454" s="37"/>
      <c r="H454" s="37"/>
      <c r="I454" s="257"/>
      <c r="J454" s="37"/>
      <c r="K454" s="37"/>
      <c r="L454" s="40"/>
      <c r="M454" s="258"/>
      <c r="N454" s="259"/>
      <c r="O454" s="72"/>
      <c r="P454" s="72"/>
      <c r="Q454" s="72"/>
      <c r="R454" s="72"/>
      <c r="S454" s="72"/>
      <c r="T454" s="73"/>
      <c r="U454" s="35"/>
      <c r="V454" s="35"/>
      <c r="W454" s="35"/>
      <c r="X454" s="35"/>
      <c r="Y454" s="35"/>
      <c r="Z454" s="35"/>
      <c r="AA454" s="35"/>
      <c r="AB454" s="35"/>
      <c r="AC454" s="35"/>
      <c r="AD454" s="35"/>
      <c r="AE454" s="35"/>
      <c r="AT454" s="18" t="s">
        <v>807</v>
      </c>
      <c r="AU454" s="18" t="s">
        <v>87</v>
      </c>
    </row>
    <row r="455" spans="1:65" s="2" customFormat="1" ht="16.5" customHeight="1">
      <c r="A455" s="35"/>
      <c r="B455" s="36"/>
      <c r="C455" s="193" t="s">
        <v>2559</v>
      </c>
      <c r="D455" s="193" t="s">
        <v>214</v>
      </c>
      <c r="E455" s="194" t="s">
        <v>12112</v>
      </c>
      <c r="F455" s="195" t="s">
        <v>12113</v>
      </c>
      <c r="G455" s="196" t="s">
        <v>318</v>
      </c>
      <c r="H455" s="197">
        <v>908</v>
      </c>
      <c r="I455" s="198"/>
      <c r="J455" s="199">
        <f>ROUND(I455*H455,2)</f>
        <v>0</v>
      </c>
      <c r="K455" s="200"/>
      <c r="L455" s="40"/>
      <c r="M455" s="201" t="s">
        <v>1</v>
      </c>
      <c r="N455" s="202" t="s">
        <v>42</v>
      </c>
      <c r="O455" s="72"/>
      <c r="P455" s="203">
        <f>O455*H455</f>
        <v>0</v>
      </c>
      <c r="Q455" s="203">
        <v>0</v>
      </c>
      <c r="R455" s="203">
        <f>Q455*H455</f>
        <v>0</v>
      </c>
      <c r="S455" s="203">
        <v>0</v>
      </c>
      <c r="T455" s="204">
        <f>S455*H455</f>
        <v>0</v>
      </c>
      <c r="U455" s="35"/>
      <c r="V455" s="35"/>
      <c r="W455" s="35"/>
      <c r="X455" s="35"/>
      <c r="Y455" s="35"/>
      <c r="Z455" s="35"/>
      <c r="AA455" s="35"/>
      <c r="AB455" s="35"/>
      <c r="AC455" s="35"/>
      <c r="AD455" s="35"/>
      <c r="AE455" s="35"/>
      <c r="AR455" s="205" t="s">
        <v>218</v>
      </c>
      <c r="AT455" s="205" t="s">
        <v>214</v>
      </c>
      <c r="AU455" s="205" t="s">
        <v>87</v>
      </c>
      <c r="AY455" s="18" t="s">
        <v>209</v>
      </c>
      <c r="BE455" s="206">
        <f>IF(N455="základní",J455,0)</f>
        <v>0</v>
      </c>
      <c r="BF455" s="206">
        <f>IF(N455="snížená",J455,0)</f>
        <v>0</v>
      </c>
      <c r="BG455" s="206">
        <f>IF(N455="zákl. přenesená",J455,0)</f>
        <v>0</v>
      </c>
      <c r="BH455" s="206">
        <f>IF(N455="sníž. přenesená",J455,0)</f>
        <v>0</v>
      </c>
      <c r="BI455" s="206">
        <f>IF(N455="nulová",J455,0)</f>
        <v>0</v>
      </c>
      <c r="BJ455" s="18" t="s">
        <v>85</v>
      </c>
      <c r="BK455" s="206">
        <f>ROUND(I455*H455,2)</f>
        <v>0</v>
      </c>
      <c r="BL455" s="18" t="s">
        <v>218</v>
      </c>
      <c r="BM455" s="205" t="s">
        <v>12114</v>
      </c>
    </row>
    <row r="456" spans="1:65" s="2" customFormat="1" ht="29.25">
      <c r="A456" s="35"/>
      <c r="B456" s="36"/>
      <c r="C456" s="37"/>
      <c r="D456" s="214" t="s">
        <v>807</v>
      </c>
      <c r="E456" s="37"/>
      <c r="F456" s="256" t="s">
        <v>12108</v>
      </c>
      <c r="G456" s="37"/>
      <c r="H456" s="37"/>
      <c r="I456" s="257"/>
      <c r="J456" s="37"/>
      <c r="K456" s="37"/>
      <c r="L456" s="40"/>
      <c r="M456" s="258"/>
      <c r="N456" s="259"/>
      <c r="O456" s="72"/>
      <c r="P456" s="72"/>
      <c r="Q456" s="72"/>
      <c r="R456" s="72"/>
      <c r="S456" s="72"/>
      <c r="T456" s="73"/>
      <c r="U456" s="35"/>
      <c r="V456" s="35"/>
      <c r="W456" s="35"/>
      <c r="X456" s="35"/>
      <c r="Y456" s="35"/>
      <c r="Z456" s="35"/>
      <c r="AA456" s="35"/>
      <c r="AB456" s="35"/>
      <c r="AC456" s="35"/>
      <c r="AD456" s="35"/>
      <c r="AE456" s="35"/>
      <c r="AT456" s="18" t="s">
        <v>807</v>
      </c>
      <c r="AU456" s="18" t="s">
        <v>87</v>
      </c>
    </row>
    <row r="457" spans="1:65" s="2" customFormat="1" ht="16.5" customHeight="1">
      <c r="A457" s="35"/>
      <c r="B457" s="36"/>
      <c r="C457" s="193" t="s">
        <v>2565</v>
      </c>
      <c r="D457" s="193" t="s">
        <v>214</v>
      </c>
      <c r="E457" s="194" t="s">
        <v>12115</v>
      </c>
      <c r="F457" s="195" t="s">
        <v>12116</v>
      </c>
      <c r="G457" s="196" t="s">
        <v>318</v>
      </c>
      <c r="H457" s="197">
        <v>535</v>
      </c>
      <c r="I457" s="198"/>
      <c r="J457" s="199">
        <f>ROUND(I457*H457,2)</f>
        <v>0</v>
      </c>
      <c r="K457" s="200"/>
      <c r="L457" s="40"/>
      <c r="M457" s="201" t="s">
        <v>1</v>
      </c>
      <c r="N457" s="202" t="s">
        <v>42</v>
      </c>
      <c r="O457" s="72"/>
      <c r="P457" s="203">
        <f>O457*H457</f>
        <v>0</v>
      </c>
      <c r="Q457" s="203">
        <v>0</v>
      </c>
      <c r="R457" s="203">
        <f>Q457*H457</f>
        <v>0</v>
      </c>
      <c r="S457" s="203">
        <v>0</v>
      </c>
      <c r="T457" s="204">
        <f>S457*H457</f>
        <v>0</v>
      </c>
      <c r="U457" s="35"/>
      <c r="V457" s="35"/>
      <c r="W457" s="35"/>
      <c r="X457" s="35"/>
      <c r="Y457" s="35"/>
      <c r="Z457" s="35"/>
      <c r="AA457" s="35"/>
      <c r="AB457" s="35"/>
      <c r="AC457" s="35"/>
      <c r="AD457" s="35"/>
      <c r="AE457" s="35"/>
      <c r="AR457" s="205" t="s">
        <v>218</v>
      </c>
      <c r="AT457" s="205" t="s">
        <v>214</v>
      </c>
      <c r="AU457" s="205" t="s">
        <v>87</v>
      </c>
      <c r="AY457" s="18" t="s">
        <v>209</v>
      </c>
      <c r="BE457" s="206">
        <f>IF(N457="základní",J457,0)</f>
        <v>0</v>
      </c>
      <c r="BF457" s="206">
        <f>IF(N457="snížená",J457,0)</f>
        <v>0</v>
      </c>
      <c r="BG457" s="206">
        <f>IF(N457="zákl. přenesená",J457,0)</f>
        <v>0</v>
      </c>
      <c r="BH457" s="206">
        <f>IF(N457="sníž. přenesená",J457,0)</f>
        <v>0</v>
      </c>
      <c r="BI457" s="206">
        <f>IF(N457="nulová",J457,0)</f>
        <v>0</v>
      </c>
      <c r="BJ457" s="18" t="s">
        <v>85</v>
      </c>
      <c r="BK457" s="206">
        <f>ROUND(I457*H457,2)</f>
        <v>0</v>
      </c>
      <c r="BL457" s="18" t="s">
        <v>218</v>
      </c>
      <c r="BM457" s="205" t="s">
        <v>12117</v>
      </c>
    </row>
    <row r="458" spans="1:65" s="2" customFormat="1" ht="29.25">
      <c r="A458" s="35"/>
      <c r="B458" s="36"/>
      <c r="C458" s="37"/>
      <c r="D458" s="214" t="s">
        <v>807</v>
      </c>
      <c r="E458" s="37"/>
      <c r="F458" s="256" t="s">
        <v>12108</v>
      </c>
      <c r="G458" s="37"/>
      <c r="H458" s="37"/>
      <c r="I458" s="257"/>
      <c r="J458" s="37"/>
      <c r="K458" s="37"/>
      <c r="L458" s="40"/>
      <c r="M458" s="258"/>
      <c r="N458" s="259"/>
      <c r="O458" s="72"/>
      <c r="P458" s="72"/>
      <c r="Q458" s="72"/>
      <c r="R458" s="72"/>
      <c r="S458" s="72"/>
      <c r="T458" s="73"/>
      <c r="U458" s="35"/>
      <c r="V458" s="35"/>
      <c r="W458" s="35"/>
      <c r="X458" s="35"/>
      <c r="Y458" s="35"/>
      <c r="Z458" s="35"/>
      <c r="AA458" s="35"/>
      <c r="AB458" s="35"/>
      <c r="AC458" s="35"/>
      <c r="AD458" s="35"/>
      <c r="AE458" s="35"/>
      <c r="AT458" s="18" t="s">
        <v>807</v>
      </c>
      <c r="AU458" s="18" t="s">
        <v>87</v>
      </c>
    </row>
    <row r="459" spans="1:65" s="2" customFormat="1" ht="16.5" customHeight="1">
      <c r="A459" s="35"/>
      <c r="B459" s="36"/>
      <c r="C459" s="193" t="s">
        <v>2571</v>
      </c>
      <c r="D459" s="193" t="s">
        <v>214</v>
      </c>
      <c r="E459" s="194" t="s">
        <v>12118</v>
      </c>
      <c r="F459" s="195" t="s">
        <v>10112</v>
      </c>
      <c r="G459" s="196" t="s">
        <v>318</v>
      </c>
      <c r="H459" s="197">
        <v>479.358</v>
      </c>
      <c r="I459" s="198"/>
      <c r="J459" s="199">
        <f>ROUND(I459*H459,2)</f>
        <v>0</v>
      </c>
      <c r="K459" s="200"/>
      <c r="L459" s="40"/>
      <c r="M459" s="201" t="s">
        <v>1</v>
      </c>
      <c r="N459" s="202" t="s">
        <v>42</v>
      </c>
      <c r="O459" s="72"/>
      <c r="P459" s="203">
        <f>O459*H459</f>
        <v>0</v>
      </c>
      <c r="Q459" s="203">
        <v>0</v>
      </c>
      <c r="R459" s="203">
        <f>Q459*H459</f>
        <v>0</v>
      </c>
      <c r="S459" s="203">
        <v>0</v>
      </c>
      <c r="T459" s="204">
        <f>S459*H459</f>
        <v>0</v>
      </c>
      <c r="U459" s="35"/>
      <c r="V459" s="35"/>
      <c r="W459" s="35"/>
      <c r="X459" s="35"/>
      <c r="Y459" s="35"/>
      <c r="Z459" s="35"/>
      <c r="AA459" s="35"/>
      <c r="AB459" s="35"/>
      <c r="AC459" s="35"/>
      <c r="AD459" s="35"/>
      <c r="AE459" s="35"/>
      <c r="AR459" s="205" t="s">
        <v>218</v>
      </c>
      <c r="AT459" s="205" t="s">
        <v>214</v>
      </c>
      <c r="AU459" s="205" t="s">
        <v>87</v>
      </c>
      <c r="AY459" s="18" t="s">
        <v>209</v>
      </c>
      <c r="BE459" s="206">
        <f>IF(N459="základní",J459,0)</f>
        <v>0</v>
      </c>
      <c r="BF459" s="206">
        <f>IF(N459="snížená",J459,0)</f>
        <v>0</v>
      </c>
      <c r="BG459" s="206">
        <f>IF(N459="zákl. přenesená",J459,0)</f>
        <v>0</v>
      </c>
      <c r="BH459" s="206">
        <f>IF(N459="sníž. přenesená",J459,0)</f>
        <v>0</v>
      </c>
      <c r="BI459" s="206">
        <f>IF(N459="nulová",J459,0)</f>
        <v>0</v>
      </c>
      <c r="BJ459" s="18" t="s">
        <v>85</v>
      </c>
      <c r="BK459" s="206">
        <f>ROUND(I459*H459,2)</f>
        <v>0</v>
      </c>
      <c r="BL459" s="18" t="s">
        <v>218</v>
      </c>
      <c r="BM459" s="205" t="s">
        <v>12119</v>
      </c>
    </row>
    <row r="460" spans="1:65" s="2" customFormat="1" ht="29.25">
      <c r="A460" s="35"/>
      <c r="B460" s="36"/>
      <c r="C460" s="37"/>
      <c r="D460" s="214" t="s">
        <v>807</v>
      </c>
      <c r="E460" s="37"/>
      <c r="F460" s="256" t="s">
        <v>12108</v>
      </c>
      <c r="G460" s="37"/>
      <c r="H460" s="37"/>
      <c r="I460" s="257"/>
      <c r="J460" s="37"/>
      <c r="K460" s="37"/>
      <c r="L460" s="40"/>
      <c r="M460" s="258"/>
      <c r="N460" s="259"/>
      <c r="O460" s="72"/>
      <c r="P460" s="72"/>
      <c r="Q460" s="72"/>
      <c r="R460" s="72"/>
      <c r="S460" s="72"/>
      <c r="T460" s="73"/>
      <c r="U460" s="35"/>
      <c r="V460" s="35"/>
      <c r="W460" s="35"/>
      <c r="X460" s="35"/>
      <c r="Y460" s="35"/>
      <c r="Z460" s="35"/>
      <c r="AA460" s="35"/>
      <c r="AB460" s="35"/>
      <c r="AC460" s="35"/>
      <c r="AD460" s="35"/>
      <c r="AE460" s="35"/>
      <c r="AT460" s="18" t="s">
        <v>807</v>
      </c>
      <c r="AU460" s="18" t="s">
        <v>87</v>
      </c>
    </row>
    <row r="461" spans="1:65" s="2" customFormat="1" ht="16.5" customHeight="1">
      <c r="A461" s="35"/>
      <c r="B461" s="36"/>
      <c r="C461" s="193" t="s">
        <v>2575</v>
      </c>
      <c r="D461" s="193" t="s">
        <v>214</v>
      </c>
      <c r="E461" s="194" t="s">
        <v>12120</v>
      </c>
      <c r="F461" s="195" t="s">
        <v>12121</v>
      </c>
      <c r="G461" s="196" t="s">
        <v>318</v>
      </c>
      <c r="H461" s="197">
        <v>104.5</v>
      </c>
      <c r="I461" s="198"/>
      <c r="J461" s="199">
        <f>ROUND(I461*H461,2)</f>
        <v>0</v>
      </c>
      <c r="K461" s="200"/>
      <c r="L461" s="40"/>
      <c r="M461" s="201" t="s">
        <v>1</v>
      </c>
      <c r="N461" s="202" t="s">
        <v>42</v>
      </c>
      <c r="O461" s="72"/>
      <c r="P461" s="203">
        <f>O461*H461</f>
        <v>0</v>
      </c>
      <c r="Q461" s="203">
        <v>0</v>
      </c>
      <c r="R461" s="203">
        <f>Q461*H461</f>
        <v>0</v>
      </c>
      <c r="S461" s="203">
        <v>0</v>
      </c>
      <c r="T461" s="204">
        <f>S461*H461</f>
        <v>0</v>
      </c>
      <c r="U461" s="35"/>
      <c r="V461" s="35"/>
      <c r="W461" s="35"/>
      <c r="X461" s="35"/>
      <c r="Y461" s="35"/>
      <c r="Z461" s="35"/>
      <c r="AA461" s="35"/>
      <c r="AB461" s="35"/>
      <c r="AC461" s="35"/>
      <c r="AD461" s="35"/>
      <c r="AE461" s="35"/>
      <c r="AR461" s="205" t="s">
        <v>218</v>
      </c>
      <c r="AT461" s="205" t="s">
        <v>214</v>
      </c>
      <c r="AU461" s="205" t="s">
        <v>87</v>
      </c>
      <c r="AY461" s="18" t="s">
        <v>209</v>
      </c>
      <c r="BE461" s="206">
        <f>IF(N461="základní",J461,0)</f>
        <v>0</v>
      </c>
      <c r="BF461" s="206">
        <f>IF(N461="snížená",J461,0)</f>
        <v>0</v>
      </c>
      <c r="BG461" s="206">
        <f>IF(N461="zákl. přenesená",J461,0)</f>
        <v>0</v>
      </c>
      <c r="BH461" s="206">
        <f>IF(N461="sníž. přenesená",J461,0)</f>
        <v>0</v>
      </c>
      <c r="BI461" s="206">
        <f>IF(N461="nulová",J461,0)</f>
        <v>0</v>
      </c>
      <c r="BJ461" s="18" t="s">
        <v>85</v>
      </c>
      <c r="BK461" s="206">
        <f>ROUND(I461*H461,2)</f>
        <v>0</v>
      </c>
      <c r="BL461" s="18" t="s">
        <v>218</v>
      </c>
      <c r="BM461" s="205" t="s">
        <v>12122</v>
      </c>
    </row>
    <row r="462" spans="1:65" s="2" customFormat="1" ht="29.25">
      <c r="A462" s="35"/>
      <c r="B462" s="36"/>
      <c r="C462" s="37"/>
      <c r="D462" s="214" t="s">
        <v>807</v>
      </c>
      <c r="E462" s="37"/>
      <c r="F462" s="256" t="s">
        <v>12108</v>
      </c>
      <c r="G462" s="37"/>
      <c r="H462" s="37"/>
      <c r="I462" s="257"/>
      <c r="J462" s="37"/>
      <c r="K462" s="37"/>
      <c r="L462" s="40"/>
      <c r="M462" s="258"/>
      <c r="N462" s="259"/>
      <c r="O462" s="72"/>
      <c r="P462" s="72"/>
      <c r="Q462" s="72"/>
      <c r="R462" s="72"/>
      <c r="S462" s="72"/>
      <c r="T462" s="73"/>
      <c r="U462" s="35"/>
      <c r="V462" s="35"/>
      <c r="W462" s="35"/>
      <c r="X462" s="35"/>
      <c r="Y462" s="35"/>
      <c r="Z462" s="35"/>
      <c r="AA462" s="35"/>
      <c r="AB462" s="35"/>
      <c r="AC462" s="35"/>
      <c r="AD462" s="35"/>
      <c r="AE462" s="35"/>
      <c r="AT462" s="18" t="s">
        <v>807</v>
      </c>
      <c r="AU462" s="18" t="s">
        <v>87</v>
      </c>
    </row>
    <row r="463" spans="1:65" s="2" customFormat="1" ht="16.5" customHeight="1">
      <c r="A463" s="35"/>
      <c r="B463" s="36"/>
      <c r="C463" s="193" t="s">
        <v>2581</v>
      </c>
      <c r="D463" s="193" t="s">
        <v>214</v>
      </c>
      <c r="E463" s="194" t="s">
        <v>12123</v>
      </c>
      <c r="F463" s="195" t="s">
        <v>12124</v>
      </c>
      <c r="G463" s="196" t="s">
        <v>318</v>
      </c>
      <c r="H463" s="197">
        <v>7734.8580000000002</v>
      </c>
      <c r="I463" s="198"/>
      <c r="J463" s="199">
        <f>ROUND(I463*H463,2)</f>
        <v>0</v>
      </c>
      <c r="K463" s="200"/>
      <c r="L463" s="40"/>
      <c r="M463" s="201" t="s">
        <v>1</v>
      </c>
      <c r="N463" s="202" t="s">
        <v>42</v>
      </c>
      <c r="O463" s="72"/>
      <c r="P463" s="203">
        <f>O463*H463</f>
        <v>0</v>
      </c>
      <c r="Q463" s="203">
        <v>0</v>
      </c>
      <c r="R463" s="203">
        <f>Q463*H463</f>
        <v>0</v>
      </c>
      <c r="S463" s="203">
        <v>0</v>
      </c>
      <c r="T463" s="204">
        <f>S463*H463</f>
        <v>0</v>
      </c>
      <c r="U463" s="35"/>
      <c r="V463" s="35"/>
      <c r="W463" s="35"/>
      <c r="X463" s="35"/>
      <c r="Y463" s="35"/>
      <c r="Z463" s="35"/>
      <c r="AA463" s="35"/>
      <c r="AB463" s="35"/>
      <c r="AC463" s="35"/>
      <c r="AD463" s="35"/>
      <c r="AE463" s="35"/>
      <c r="AR463" s="205" t="s">
        <v>218</v>
      </c>
      <c r="AT463" s="205" t="s">
        <v>214</v>
      </c>
      <c r="AU463" s="205" t="s">
        <v>87</v>
      </c>
      <c r="AY463" s="18" t="s">
        <v>209</v>
      </c>
      <c r="BE463" s="206">
        <f>IF(N463="základní",J463,0)</f>
        <v>0</v>
      </c>
      <c r="BF463" s="206">
        <f>IF(N463="snížená",J463,0)</f>
        <v>0</v>
      </c>
      <c r="BG463" s="206">
        <f>IF(N463="zákl. přenesená",J463,0)</f>
        <v>0</v>
      </c>
      <c r="BH463" s="206">
        <f>IF(N463="sníž. přenesená",J463,0)</f>
        <v>0</v>
      </c>
      <c r="BI463" s="206">
        <f>IF(N463="nulová",J463,0)</f>
        <v>0</v>
      </c>
      <c r="BJ463" s="18" t="s">
        <v>85</v>
      </c>
      <c r="BK463" s="206">
        <f>ROUND(I463*H463,2)</f>
        <v>0</v>
      </c>
      <c r="BL463" s="18" t="s">
        <v>218</v>
      </c>
      <c r="BM463" s="205" t="s">
        <v>12125</v>
      </c>
    </row>
    <row r="464" spans="1:65" s="2" customFormat="1" ht="33" customHeight="1">
      <c r="A464" s="35"/>
      <c r="B464" s="36"/>
      <c r="C464" s="193" t="s">
        <v>2587</v>
      </c>
      <c r="D464" s="193" t="s">
        <v>214</v>
      </c>
      <c r="E464" s="194" t="s">
        <v>12126</v>
      </c>
      <c r="F464" s="195" t="s">
        <v>12127</v>
      </c>
      <c r="G464" s="196" t="s">
        <v>318</v>
      </c>
      <c r="H464" s="197">
        <v>30</v>
      </c>
      <c r="I464" s="198"/>
      <c r="J464" s="199">
        <f>ROUND(I464*H464,2)</f>
        <v>0</v>
      </c>
      <c r="K464" s="200"/>
      <c r="L464" s="40"/>
      <c r="M464" s="201" t="s">
        <v>1</v>
      </c>
      <c r="N464" s="202" t="s">
        <v>42</v>
      </c>
      <c r="O464" s="72"/>
      <c r="P464" s="203">
        <f>O464*H464</f>
        <v>0</v>
      </c>
      <c r="Q464" s="203">
        <v>0</v>
      </c>
      <c r="R464" s="203">
        <f>Q464*H464</f>
        <v>0</v>
      </c>
      <c r="S464" s="203">
        <v>0</v>
      </c>
      <c r="T464" s="204">
        <f>S464*H464</f>
        <v>0</v>
      </c>
      <c r="U464" s="35"/>
      <c r="V464" s="35"/>
      <c r="W464" s="35"/>
      <c r="X464" s="35"/>
      <c r="Y464" s="35"/>
      <c r="Z464" s="35"/>
      <c r="AA464" s="35"/>
      <c r="AB464" s="35"/>
      <c r="AC464" s="35"/>
      <c r="AD464" s="35"/>
      <c r="AE464" s="35"/>
      <c r="AR464" s="205" t="s">
        <v>218</v>
      </c>
      <c r="AT464" s="205" t="s">
        <v>214</v>
      </c>
      <c r="AU464" s="205" t="s">
        <v>87</v>
      </c>
      <c r="AY464" s="18" t="s">
        <v>209</v>
      </c>
      <c r="BE464" s="206">
        <f>IF(N464="základní",J464,0)</f>
        <v>0</v>
      </c>
      <c r="BF464" s="206">
        <f>IF(N464="snížená",J464,0)</f>
        <v>0</v>
      </c>
      <c r="BG464" s="206">
        <f>IF(N464="zákl. přenesená",J464,0)</f>
        <v>0</v>
      </c>
      <c r="BH464" s="206">
        <f>IF(N464="sníž. přenesená",J464,0)</f>
        <v>0</v>
      </c>
      <c r="BI464" s="206">
        <f>IF(N464="nulová",J464,0)</f>
        <v>0</v>
      </c>
      <c r="BJ464" s="18" t="s">
        <v>85</v>
      </c>
      <c r="BK464" s="206">
        <f>ROUND(I464*H464,2)</f>
        <v>0</v>
      </c>
      <c r="BL464" s="18" t="s">
        <v>218</v>
      </c>
      <c r="BM464" s="205" t="s">
        <v>12128</v>
      </c>
    </row>
    <row r="465" spans="1:65" s="12" customFormat="1" ht="20.85" customHeight="1">
      <c r="B465" s="177"/>
      <c r="C465" s="178"/>
      <c r="D465" s="179" t="s">
        <v>76</v>
      </c>
      <c r="E465" s="191" t="s">
        <v>10309</v>
      </c>
      <c r="F465" s="191" t="s">
        <v>12129</v>
      </c>
      <c r="G465" s="178"/>
      <c r="H465" s="178"/>
      <c r="I465" s="181"/>
      <c r="J465" s="192">
        <f>BK465</f>
        <v>0</v>
      </c>
      <c r="K465" s="178"/>
      <c r="L465" s="183"/>
      <c r="M465" s="184"/>
      <c r="N465" s="185"/>
      <c r="O465" s="185"/>
      <c r="P465" s="186">
        <f>SUM(P466:P472)</f>
        <v>0</v>
      </c>
      <c r="Q465" s="185"/>
      <c r="R465" s="186">
        <f>SUM(R466:R472)</f>
        <v>0</v>
      </c>
      <c r="S465" s="185"/>
      <c r="T465" s="187">
        <f>SUM(T466:T472)</f>
        <v>0</v>
      </c>
      <c r="AR465" s="188" t="s">
        <v>85</v>
      </c>
      <c r="AT465" s="189" t="s">
        <v>76</v>
      </c>
      <c r="AU465" s="189" t="s">
        <v>87</v>
      </c>
      <c r="AY465" s="188" t="s">
        <v>209</v>
      </c>
      <c r="BK465" s="190">
        <f>SUM(BK466:BK472)</f>
        <v>0</v>
      </c>
    </row>
    <row r="466" spans="1:65" s="2" customFormat="1" ht="16.5" customHeight="1">
      <c r="A466" s="35"/>
      <c r="B466" s="36"/>
      <c r="C466" s="193" t="s">
        <v>2600</v>
      </c>
      <c r="D466" s="193" t="s">
        <v>214</v>
      </c>
      <c r="E466" s="194" t="s">
        <v>12130</v>
      </c>
      <c r="F466" s="195" t="s">
        <v>10047</v>
      </c>
      <c r="G466" s="196" t="s">
        <v>2761</v>
      </c>
      <c r="H466" s="197">
        <v>8</v>
      </c>
      <c r="I466" s="198"/>
      <c r="J466" s="199">
        <f t="shared" ref="J466:J472" si="30">ROUND(I466*H466,2)</f>
        <v>0</v>
      </c>
      <c r="K466" s="200"/>
      <c r="L466" s="40"/>
      <c r="M466" s="201" t="s">
        <v>1</v>
      </c>
      <c r="N466" s="202" t="s">
        <v>42</v>
      </c>
      <c r="O466" s="72"/>
      <c r="P466" s="203">
        <f t="shared" ref="P466:P472" si="31">O466*H466</f>
        <v>0</v>
      </c>
      <c r="Q466" s="203">
        <v>0</v>
      </c>
      <c r="R466" s="203">
        <f t="shared" ref="R466:R472" si="32">Q466*H466</f>
        <v>0</v>
      </c>
      <c r="S466" s="203">
        <v>0</v>
      </c>
      <c r="T466" s="204">
        <f t="shared" ref="T466:T472" si="33">S466*H466</f>
        <v>0</v>
      </c>
      <c r="U466" s="35"/>
      <c r="V466" s="35"/>
      <c r="W466" s="35"/>
      <c r="X466" s="35"/>
      <c r="Y466" s="35"/>
      <c r="Z466" s="35"/>
      <c r="AA466" s="35"/>
      <c r="AB466" s="35"/>
      <c r="AC466" s="35"/>
      <c r="AD466" s="35"/>
      <c r="AE466" s="35"/>
      <c r="AR466" s="205" t="s">
        <v>218</v>
      </c>
      <c r="AT466" s="205" t="s">
        <v>214</v>
      </c>
      <c r="AU466" s="205" t="s">
        <v>226</v>
      </c>
      <c r="AY466" s="18" t="s">
        <v>209</v>
      </c>
      <c r="BE466" s="206">
        <f t="shared" ref="BE466:BE472" si="34">IF(N466="základní",J466,0)</f>
        <v>0</v>
      </c>
      <c r="BF466" s="206">
        <f t="shared" ref="BF466:BF472" si="35">IF(N466="snížená",J466,0)</f>
        <v>0</v>
      </c>
      <c r="BG466" s="206">
        <f t="shared" ref="BG466:BG472" si="36">IF(N466="zákl. přenesená",J466,0)</f>
        <v>0</v>
      </c>
      <c r="BH466" s="206">
        <f t="shared" ref="BH466:BH472" si="37">IF(N466="sníž. přenesená",J466,0)</f>
        <v>0</v>
      </c>
      <c r="BI466" s="206">
        <f t="shared" ref="BI466:BI472" si="38">IF(N466="nulová",J466,0)</f>
        <v>0</v>
      </c>
      <c r="BJ466" s="18" t="s">
        <v>85</v>
      </c>
      <c r="BK466" s="206">
        <f t="shared" ref="BK466:BK472" si="39">ROUND(I466*H466,2)</f>
        <v>0</v>
      </c>
      <c r="BL466" s="18" t="s">
        <v>218</v>
      </c>
      <c r="BM466" s="205" t="s">
        <v>12131</v>
      </c>
    </row>
    <row r="467" spans="1:65" s="2" customFormat="1" ht="16.5" customHeight="1">
      <c r="A467" s="35"/>
      <c r="B467" s="36"/>
      <c r="C467" s="193" t="s">
        <v>2613</v>
      </c>
      <c r="D467" s="193" t="s">
        <v>214</v>
      </c>
      <c r="E467" s="194" t="s">
        <v>12132</v>
      </c>
      <c r="F467" s="195" t="s">
        <v>10044</v>
      </c>
      <c r="G467" s="196" t="s">
        <v>2761</v>
      </c>
      <c r="H467" s="197">
        <v>2</v>
      </c>
      <c r="I467" s="198"/>
      <c r="J467" s="199">
        <f t="shared" si="30"/>
        <v>0</v>
      </c>
      <c r="K467" s="200"/>
      <c r="L467" s="40"/>
      <c r="M467" s="201" t="s">
        <v>1</v>
      </c>
      <c r="N467" s="202" t="s">
        <v>42</v>
      </c>
      <c r="O467" s="72"/>
      <c r="P467" s="203">
        <f t="shared" si="31"/>
        <v>0</v>
      </c>
      <c r="Q467" s="203">
        <v>0</v>
      </c>
      <c r="R467" s="203">
        <f t="shared" si="32"/>
        <v>0</v>
      </c>
      <c r="S467" s="203">
        <v>0</v>
      </c>
      <c r="T467" s="204">
        <f t="shared" si="33"/>
        <v>0</v>
      </c>
      <c r="U467" s="35"/>
      <c r="V467" s="35"/>
      <c r="W467" s="35"/>
      <c r="X467" s="35"/>
      <c r="Y467" s="35"/>
      <c r="Z467" s="35"/>
      <c r="AA467" s="35"/>
      <c r="AB467" s="35"/>
      <c r="AC467" s="35"/>
      <c r="AD467" s="35"/>
      <c r="AE467" s="35"/>
      <c r="AR467" s="205" t="s">
        <v>218</v>
      </c>
      <c r="AT467" s="205" t="s">
        <v>214</v>
      </c>
      <c r="AU467" s="205" t="s">
        <v>226</v>
      </c>
      <c r="AY467" s="18" t="s">
        <v>209</v>
      </c>
      <c r="BE467" s="206">
        <f t="shared" si="34"/>
        <v>0</v>
      </c>
      <c r="BF467" s="206">
        <f t="shared" si="35"/>
        <v>0</v>
      </c>
      <c r="BG467" s="206">
        <f t="shared" si="36"/>
        <v>0</v>
      </c>
      <c r="BH467" s="206">
        <f t="shared" si="37"/>
        <v>0</v>
      </c>
      <c r="BI467" s="206">
        <f t="shared" si="38"/>
        <v>0</v>
      </c>
      <c r="BJ467" s="18" t="s">
        <v>85</v>
      </c>
      <c r="BK467" s="206">
        <f t="shared" si="39"/>
        <v>0</v>
      </c>
      <c r="BL467" s="18" t="s">
        <v>218</v>
      </c>
      <c r="BM467" s="205" t="s">
        <v>12133</v>
      </c>
    </row>
    <row r="468" spans="1:65" s="2" customFormat="1" ht="16.5" customHeight="1">
      <c r="A468" s="35"/>
      <c r="B468" s="36"/>
      <c r="C468" s="193" t="s">
        <v>2619</v>
      </c>
      <c r="D468" s="193" t="s">
        <v>214</v>
      </c>
      <c r="E468" s="194" t="s">
        <v>12134</v>
      </c>
      <c r="F468" s="195" t="s">
        <v>10063</v>
      </c>
      <c r="G468" s="196" t="s">
        <v>2761</v>
      </c>
      <c r="H468" s="197">
        <v>10</v>
      </c>
      <c r="I468" s="198"/>
      <c r="J468" s="199">
        <f t="shared" si="30"/>
        <v>0</v>
      </c>
      <c r="K468" s="200"/>
      <c r="L468" s="40"/>
      <c r="M468" s="201" t="s">
        <v>1</v>
      </c>
      <c r="N468" s="202" t="s">
        <v>42</v>
      </c>
      <c r="O468" s="72"/>
      <c r="P468" s="203">
        <f t="shared" si="31"/>
        <v>0</v>
      </c>
      <c r="Q468" s="203">
        <v>0</v>
      </c>
      <c r="R468" s="203">
        <f t="shared" si="32"/>
        <v>0</v>
      </c>
      <c r="S468" s="203">
        <v>0</v>
      </c>
      <c r="T468" s="204">
        <f t="shared" si="33"/>
        <v>0</v>
      </c>
      <c r="U468" s="35"/>
      <c r="V468" s="35"/>
      <c r="W468" s="35"/>
      <c r="X468" s="35"/>
      <c r="Y468" s="35"/>
      <c r="Z468" s="35"/>
      <c r="AA468" s="35"/>
      <c r="AB468" s="35"/>
      <c r="AC468" s="35"/>
      <c r="AD468" s="35"/>
      <c r="AE468" s="35"/>
      <c r="AR468" s="205" t="s">
        <v>218</v>
      </c>
      <c r="AT468" s="205" t="s">
        <v>214</v>
      </c>
      <c r="AU468" s="205" t="s">
        <v>226</v>
      </c>
      <c r="AY468" s="18" t="s">
        <v>209</v>
      </c>
      <c r="BE468" s="206">
        <f t="shared" si="34"/>
        <v>0</v>
      </c>
      <c r="BF468" s="206">
        <f t="shared" si="35"/>
        <v>0</v>
      </c>
      <c r="BG468" s="206">
        <f t="shared" si="36"/>
        <v>0</v>
      </c>
      <c r="BH468" s="206">
        <f t="shared" si="37"/>
        <v>0</v>
      </c>
      <c r="BI468" s="206">
        <f t="shared" si="38"/>
        <v>0</v>
      </c>
      <c r="BJ468" s="18" t="s">
        <v>85</v>
      </c>
      <c r="BK468" s="206">
        <f t="shared" si="39"/>
        <v>0</v>
      </c>
      <c r="BL468" s="18" t="s">
        <v>218</v>
      </c>
      <c r="BM468" s="205" t="s">
        <v>12135</v>
      </c>
    </row>
    <row r="469" spans="1:65" s="2" customFormat="1" ht="16.5" customHeight="1">
      <c r="A469" s="35"/>
      <c r="B469" s="36"/>
      <c r="C469" s="193" t="s">
        <v>2624</v>
      </c>
      <c r="D469" s="193" t="s">
        <v>214</v>
      </c>
      <c r="E469" s="194" t="s">
        <v>12136</v>
      </c>
      <c r="F469" s="195" t="s">
        <v>10060</v>
      </c>
      <c r="G469" s="196" t="s">
        <v>2761</v>
      </c>
      <c r="H469" s="197">
        <v>52</v>
      </c>
      <c r="I469" s="198"/>
      <c r="J469" s="199">
        <f t="shared" si="30"/>
        <v>0</v>
      </c>
      <c r="K469" s="200"/>
      <c r="L469" s="40"/>
      <c r="M469" s="201" t="s">
        <v>1</v>
      </c>
      <c r="N469" s="202" t="s">
        <v>42</v>
      </c>
      <c r="O469" s="72"/>
      <c r="P469" s="203">
        <f t="shared" si="31"/>
        <v>0</v>
      </c>
      <c r="Q469" s="203">
        <v>0</v>
      </c>
      <c r="R469" s="203">
        <f t="shared" si="32"/>
        <v>0</v>
      </c>
      <c r="S469" s="203">
        <v>0</v>
      </c>
      <c r="T469" s="204">
        <f t="shared" si="33"/>
        <v>0</v>
      </c>
      <c r="U469" s="35"/>
      <c r="V469" s="35"/>
      <c r="W469" s="35"/>
      <c r="X469" s="35"/>
      <c r="Y469" s="35"/>
      <c r="Z469" s="35"/>
      <c r="AA469" s="35"/>
      <c r="AB469" s="35"/>
      <c r="AC469" s="35"/>
      <c r="AD469" s="35"/>
      <c r="AE469" s="35"/>
      <c r="AR469" s="205" t="s">
        <v>218</v>
      </c>
      <c r="AT469" s="205" t="s">
        <v>214</v>
      </c>
      <c r="AU469" s="205" t="s">
        <v>226</v>
      </c>
      <c r="AY469" s="18" t="s">
        <v>209</v>
      </c>
      <c r="BE469" s="206">
        <f t="shared" si="34"/>
        <v>0</v>
      </c>
      <c r="BF469" s="206">
        <f t="shared" si="35"/>
        <v>0</v>
      </c>
      <c r="BG469" s="206">
        <f t="shared" si="36"/>
        <v>0</v>
      </c>
      <c r="BH469" s="206">
        <f t="shared" si="37"/>
        <v>0</v>
      </c>
      <c r="BI469" s="206">
        <f t="shared" si="38"/>
        <v>0</v>
      </c>
      <c r="BJ469" s="18" t="s">
        <v>85</v>
      </c>
      <c r="BK469" s="206">
        <f t="shared" si="39"/>
        <v>0</v>
      </c>
      <c r="BL469" s="18" t="s">
        <v>218</v>
      </c>
      <c r="BM469" s="205" t="s">
        <v>12137</v>
      </c>
    </row>
    <row r="470" spans="1:65" s="2" customFormat="1" ht="16.5" customHeight="1">
      <c r="A470" s="35"/>
      <c r="B470" s="36"/>
      <c r="C470" s="193" t="s">
        <v>2628</v>
      </c>
      <c r="D470" s="193" t="s">
        <v>214</v>
      </c>
      <c r="E470" s="194" t="s">
        <v>12138</v>
      </c>
      <c r="F470" s="195" t="s">
        <v>10038</v>
      </c>
      <c r="G470" s="196" t="s">
        <v>2761</v>
      </c>
      <c r="H470" s="197">
        <v>64</v>
      </c>
      <c r="I470" s="198"/>
      <c r="J470" s="199">
        <f t="shared" si="30"/>
        <v>0</v>
      </c>
      <c r="K470" s="200"/>
      <c r="L470" s="40"/>
      <c r="M470" s="201" t="s">
        <v>1</v>
      </c>
      <c r="N470" s="202" t="s">
        <v>42</v>
      </c>
      <c r="O470" s="72"/>
      <c r="P470" s="203">
        <f t="shared" si="31"/>
        <v>0</v>
      </c>
      <c r="Q470" s="203">
        <v>0</v>
      </c>
      <c r="R470" s="203">
        <f t="shared" si="32"/>
        <v>0</v>
      </c>
      <c r="S470" s="203">
        <v>0</v>
      </c>
      <c r="T470" s="204">
        <f t="shared" si="33"/>
        <v>0</v>
      </c>
      <c r="U470" s="35"/>
      <c r="V470" s="35"/>
      <c r="W470" s="35"/>
      <c r="X470" s="35"/>
      <c r="Y470" s="35"/>
      <c r="Z470" s="35"/>
      <c r="AA470" s="35"/>
      <c r="AB470" s="35"/>
      <c r="AC470" s="35"/>
      <c r="AD470" s="35"/>
      <c r="AE470" s="35"/>
      <c r="AR470" s="205" t="s">
        <v>218</v>
      </c>
      <c r="AT470" s="205" t="s">
        <v>214</v>
      </c>
      <c r="AU470" s="205" t="s">
        <v>226</v>
      </c>
      <c r="AY470" s="18" t="s">
        <v>209</v>
      </c>
      <c r="BE470" s="206">
        <f t="shared" si="34"/>
        <v>0</v>
      </c>
      <c r="BF470" s="206">
        <f t="shared" si="35"/>
        <v>0</v>
      </c>
      <c r="BG470" s="206">
        <f t="shared" si="36"/>
        <v>0</v>
      </c>
      <c r="BH470" s="206">
        <f t="shared" si="37"/>
        <v>0</v>
      </c>
      <c r="BI470" s="206">
        <f t="shared" si="38"/>
        <v>0</v>
      </c>
      <c r="BJ470" s="18" t="s">
        <v>85</v>
      </c>
      <c r="BK470" s="206">
        <f t="shared" si="39"/>
        <v>0</v>
      </c>
      <c r="BL470" s="18" t="s">
        <v>218</v>
      </c>
      <c r="BM470" s="205" t="s">
        <v>12139</v>
      </c>
    </row>
    <row r="471" spans="1:65" s="2" customFormat="1" ht="16.5" customHeight="1">
      <c r="A471" s="35"/>
      <c r="B471" s="36"/>
      <c r="C471" s="193" t="s">
        <v>2634</v>
      </c>
      <c r="D471" s="193" t="s">
        <v>214</v>
      </c>
      <c r="E471" s="194" t="s">
        <v>12140</v>
      </c>
      <c r="F471" s="195" t="s">
        <v>10035</v>
      </c>
      <c r="G471" s="196" t="s">
        <v>2761</v>
      </c>
      <c r="H471" s="197">
        <v>44</v>
      </c>
      <c r="I471" s="198"/>
      <c r="J471" s="199">
        <f t="shared" si="30"/>
        <v>0</v>
      </c>
      <c r="K471" s="200"/>
      <c r="L471" s="40"/>
      <c r="M471" s="201" t="s">
        <v>1</v>
      </c>
      <c r="N471" s="202" t="s">
        <v>42</v>
      </c>
      <c r="O471" s="72"/>
      <c r="P471" s="203">
        <f t="shared" si="31"/>
        <v>0</v>
      </c>
      <c r="Q471" s="203">
        <v>0</v>
      </c>
      <c r="R471" s="203">
        <f t="shared" si="32"/>
        <v>0</v>
      </c>
      <c r="S471" s="203">
        <v>0</v>
      </c>
      <c r="T471" s="204">
        <f t="shared" si="33"/>
        <v>0</v>
      </c>
      <c r="U471" s="35"/>
      <c r="V471" s="35"/>
      <c r="W471" s="35"/>
      <c r="X471" s="35"/>
      <c r="Y471" s="35"/>
      <c r="Z471" s="35"/>
      <c r="AA471" s="35"/>
      <c r="AB471" s="35"/>
      <c r="AC471" s="35"/>
      <c r="AD471" s="35"/>
      <c r="AE471" s="35"/>
      <c r="AR471" s="205" t="s">
        <v>218</v>
      </c>
      <c r="AT471" s="205" t="s">
        <v>214</v>
      </c>
      <c r="AU471" s="205" t="s">
        <v>226</v>
      </c>
      <c r="AY471" s="18" t="s">
        <v>209</v>
      </c>
      <c r="BE471" s="206">
        <f t="shared" si="34"/>
        <v>0</v>
      </c>
      <c r="BF471" s="206">
        <f t="shared" si="35"/>
        <v>0</v>
      </c>
      <c r="BG471" s="206">
        <f t="shared" si="36"/>
        <v>0</v>
      </c>
      <c r="BH471" s="206">
        <f t="shared" si="37"/>
        <v>0</v>
      </c>
      <c r="BI471" s="206">
        <f t="shared" si="38"/>
        <v>0</v>
      </c>
      <c r="BJ471" s="18" t="s">
        <v>85</v>
      </c>
      <c r="BK471" s="206">
        <f t="shared" si="39"/>
        <v>0</v>
      </c>
      <c r="BL471" s="18" t="s">
        <v>218</v>
      </c>
      <c r="BM471" s="205" t="s">
        <v>12141</v>
      </c>
    </row>
    <row r="472" spans="1:65" s="2" customFormat="1" ht="16.5" customHeight="1">
      <c r="A472" s="35"/>
      <c r="B472" s="36"/>
      <c r="C472" s="193" t="s">
        <v>2644</v>
      </c>
      <c r="D472" s="193" t="s">
        <v>214</v>
      </c>
      <c r="E472" s="194" t="s">
        <v>12142</v>
      </c>
      <c r="F472" s="195" t="s">
        <v>11876</v>
      </c>
      <c r="G472" s="196" t="s">
        <v>2761</v>
      </c>
      <c r="H472" s="197">
        <v>14</v>
      </c>
      <c r="I472" s="198"/>
      <c r="J472" s="199">
        <f t="shared" si="30"/>
        <v>0</v>
      </c>
      <c r="K472" s="200"/>
      <c r="L472" s="40"/>
      <c r="M472" s="201" t="s">
        <v>1</v>
      </c>
      <c r="N472" s="202" t="s">
        <v>42</v>
      </c>
      <c r="O472" s="72"/>
      <c r="P472" s="203">
        <f t="shared" si="31"/>
        <v>0</v>
      </c>
      <c r="Q472" s="203">
        <v>0</v>
      </c>
      <c r="R472" s="203">
        <f t="shared" si="32"/>
        <v>0</v>
      </c>
      <c r="S472" s="203">
        <v>0</v>
      </c>
      <c r="T472" s="204">
        <f t="shared" si="33"/>
        <v>0</v>
      </c>
      <c r="U472" s="35"/>
      <c r="V472" s="35"/>
      <c r="W472" s="35"/>
      <c r="X472" s="35"/>
      <c r="Y472" s="35"/>
      <c r="Z472" s="35"/>
      <c r="AA472" s="35"/>
      <c r="AB472" s="35"/>
      <c r="AC472" s="35"/>
      <c r="AD472" s="35"/>
      <c r="AE472" s="35"/>
      <c r="AR472" s="205" t="s">
        <v>218</v>
      </c>
      <c r="AT472" s="205" t="s">
        <v>214</v>
      </c>
      <c r="AU472" s="205" t="s">
        <v>226</v>
      </c>
      <c r="AY472" s="18" t="s">
        <v>209</v>
      </c>
      <c r="BE472" s="206">
        <f t="shared" si="34"/>
        <v>0</v>
      </c>
      <c r="BF472" s="206">
        <f t="shared" si="35"/>
        <v>0</v>
      </c>
      <c r="BG472" s="206">
        <f t="shared" si="36"/>
        <v>0</v>
      </c>
      <c r="BH472" s="206">
        <f t="shared" si="37"/>
        <v>0</v>
      </c>
      <c r="BI472" s="206">
        <f t="shared" si="38"/>
        <v>0</v>
      </c>
      <c r="BJ472" s="18" t="s">
        <v>85</v>
      </c>
      <c r="BK472" s="206">
        <f t="shared" si="39"/>
        <v>0</v>
      </c>
      <c r="BL472" s="18" t="s">
        <v>218</v>
      </c>
      <c r="BM472" s="205" t="s">
        <v>12143</v>
      </c>
    </row>
    <row r="473" spans="1:65" s="12" customFormat="1" ht="20.85" customHeight="1">
      <c r="B473" s="177"/>
      <c r="C473" s="178"/>
      <c r="D473" s="179" t="s">
        <v>76</v>
      </c>
      <c r="E473" s="191" t="s">
        <v>10317</v>
      </c>
      <c r="F473" s="191" t="s">
        <v>12144</v>
      </c>
      <c r="G473" s="178"/>
      <c r="H473" s="178"/>
      <c r="I473" s="181"/>
      <c r="J473" s="192">
        <f>BK473</f>
        <v>0</v>
      </c>
      <c r="K473" s="178"/>
      <c r="L473" s="183"/>
      <c r="M473" s="184"/>
      <c r="N473" s="185"/>
      <c r="O473" s="185"/>
      <c r="P473" s="186">
        <f>SUM(P474:P488)</f>
        <v>0</v>
      </c>
      <c r="Q473" s="185"/>
      <c r="R473" s="186">
        <f>SUM(R474:R488)</f>
        <v>0</v>
      </c>
      <c r="S473" s="185"/>
      <c r="T473" s="187">
        <f>SUM(T474:T488)</f>
        <v>0</v>
      </c>
      <c r="AR473" s="188" t="s">
        <v>85</v>
      </c>
      <c r="AT473" s="189" t="s">
        <v>76</v>
      </c>
      <c r="AU473" s="189" t="s">
        <v>87</v>
      </c>
      <c r="AY473" s="188" t="s">
        <v>209</v>
      </c>
      <c r="BK473" s="190">
        <f>SUM(BK474:BK488)</f>
        <v>0</v>
      </c>
    </row>
    <row r="474" spans="1:65" s="2" customFormat="1" ht="16.5" customHeight="1">
      <c r="A474" s="35"/>
      <c r="B474" s="36"/>
      <c r="C474" s="193" t="s">
        <v>2650</v>
      </c>
      <c r="D474" s="193" t="s">
        <v>214</v>
      </c>
      <c r="E474" s="194" t="s">
        <v>12145</v>
      </c>
      <c r="F474" s="195" t="s">
        <v>10233</v>
      </c>
      <c r="G474" s="196" t="s">
        <v>2761</v>
      </c>
      <c r="H474" s="197">
        <v>10</v>
      </c>
      <c r="I474" s="198"/>
      <c r="J474" s="199">
        <f t="shared" ref="J474:J483" si="40">ROUND(I474*H474,2)</f>
        <v>0</v>
      </c>
      <c r="K474" s="200"/>
      <c r="L474" s="40"/>
      <c r="M474" s="201" t="s">
        <v>1</v>
      </c>
      <c r="N474" s="202" t="s">
        <v>42</v>
      </c>
      <c r="O474" s="72"/>
      <c r="P474" s="203">
        <f t="shared" ref="P474:P483" si="41">O474*H474</f>
        <v>0</v>
      </c>
      <c r="Q474" s="203">
        <v>0</v>
      </c>
      <c r="R474" s="203">
        <f t="shared" ref="R474:R483" si="42">Q474*H474</f>
        <v>0</v>
      </c>
      <c r="S474" s="203">
        <v>0</v>
      </c>
      <c r="T474" s="204">
        <f t="shared" ref="T474:T483" si="43">S474*H474</f>
        <v>0</v>
      </c>
      <c r="U474" s="35"/>
      <c r="V474" s="35"/>
      <c r="W474" s="35"/>
      <c r="X474" s="35"/>
      <c r="Y474" s="35"/>
      <c r="Z474" s="35"/>
      <c r="AA474" s="35"/>
      <c r="AB474" s="35"/>
      <c r="AC474" s="35"/>
      <c r="AD474" s="35"/>
      <c r="AE474" s="35"/>
      <c r="AR474" s="205" t="s">
        <v>218</v>
      </c>
      <c r="AT474" s="205" t="s">
        <v>214</v>
      </c>
      <c r="AU474" s="205" t="s">
        <v>226</v>
      </c>
      <c r="AY474" s="18" t="s">
        <v>209</v>
      </c>
      <c r="BE474" s="206">
        <f t="shared" ref="BE474:BE483" si="44">IF(N474="základní",J474,0)</f>
        <v>0</v>
      </c>
      <c r="BF474" s="206">
        <f t="shared" ref="BF474:BF483" si="45">IF(N474="snížená",J474,0)</f>
        <v>0</v>
      </c>
      <c r="BG474" s="206">
        <f t="shared" ref="BG474:BG483" si="46">IF(N474="zákl. přenesená",J474,0)</f>
        <v>0</v>
      </c>
      <c r="BH474" s="206">
        <f t="shared" ref="BH474:BH483" si="47">IF(N474="sníž. přenesená",J474,0)</f>
        <v>0</v>
      </c>
      <c r="BI474" s="206">
        <f t="shared" ref="BI474:BI483" si="48">IF(N474="nulová",J474,0)</f>
        <v>0</v>
      </c>
      <c r="BJ474" s="18" t="s">
        <v>85</v>
      </c>
      <c r="BK474" s="206">
        <f t="shared" ref="BK474:BK483" si="49">ROUND(I474*H474,2)</f>
        <v>0</v>
      </c>
      <c r="BL474" s="18" t="s">
        <v>218</v>
      </c>
      <c r="BM474" s="205" t="s">
        <v>12146</v>
      </c>
    </row>
    <row r="475" spans="1:65" s="2" customFormat="1" ht="16.5" customHeight="1">
      <c r="A475" s="35"/>
      <c r="B475" s="36"/>
      <c r="C475" s="193" t="s">
        <v>2660</v>
      </c>
      <c r="D475" s="193" t="s">
        <v>214</v>
      </c>
      <c r="E475" s="194" t="s">
        <v>12147</v>
      </c>
      <c r="F475" s="195" t="s">
        <v>10050</v>
      </c>
      <c r="G475" s="196" t="s">
        <v>2761</v>
      </c>
      <c r="H475" s="197">
        <v>14</v>
      </c>
      <c r="I475" s="198"/>
      <c r="J475" s="199">
        <f t="shared" si="40"/>
        <v>0</v>
      </c>
      <c r="K475" s="200"/>
      <c r="L475" s="40"/>
      <c r="M475" s="201" t="s">
        <v>1</v>
      </c>
      <c r="N475" s="202" t="s">
        <v>42</v>
      </c>
      <c r="O475" s="72"/>
      <c r="P475" s="203">
        <f t="shared" si="41"/>
        <v>0</v>
      </c>
      <c r="Q475" s="203">
        <v>0</v>
      </c>
      <c r="R475" s="203">
        <f t="shared" si="42"/>
        <v>0</v>
      </c>
      <c r="S475" s="203">
        <v>0</v>
      </c>
      <c r="T475" s="204">
        <f t="shared" si="43"/>
        <v>0</v>
      </c>
      <c r="U475" s="35"/>
      <c r="V475" s="35"/>
      <c r="W475" s="35"/>
      <c r="X475" s="35"/>
      <c r="Y475" s="35"/>
      <c r="Z475" s="35"/>
      <c r="AA475" s="35"/>
      <c r="AB475" s="35"/>
      <c r="AC475" s="35"/>
      <c r="AD475" s="35"/>
      <c r="AE475" s="35"/>
      <c r="AR475" s="205" t="s">
        <v>218</v>
      </c>
      <c r="AT475" s="205" t="s">
        <v>214</v>
      </c>
      <c r="AU475" s="205" t="s">
        <v>226</v>
      </c>
      <c r="AY475" s="18" t="s">
        <v>209</v>
      </c>
      <c r="BE475" s="206">
        <f t="shared" si="44"/>
        <v>0</v>
      </c>
      <c r="BF475" s="206">
        <f t="shared" si="45"/>
        <v>0</v>
      </c>
      <c r="BG475" s="206">
        <f t="shared" si="46"/>
        <v>0</v>
      </c>
      <c r="BH475" s="206">
        <f t="shared" si="47"/>
        <v>0</v>
      </c>
      <c r="BI475" s="206">
        <f t="shared" si="48"/>
        <v>0</v>
      </c>
      <c r="BJ475" s="18" t="s">
        <v>85</v>
      </c>
      <c r="BK475" s="206">
        <f t="shared" si="49"/>
        <v>0</v>
      </c>
      <c r="BL475" s="18" t="s">
        <v>218</v>
      </c>
      <c r="BM475" s="205" t="s">
        <v>12148</v>
      </c>
    </row>
    <row r="476" spans="1:65" s="2" customFormat="1" ht="16.5" customHeight="1">
      <c r="A476" s="35"/>
      <c r="B476" s="36"/>
      <c r="C476" s="193" t="s">
        <v>2666</v>
      </c>
      <c r="D476" s="193" t="s">
        <v>214</v>
      </c>
      <c r="E476" s="194" t="s">
        <v>12149</v>
      </c>
      <c r="F476" s="195" t="s">
        <v>10047</v>
      </c>
      <c r="G476" s="196" t="s">
        <v>2761</v>
      </c>
      <c r="H476" s="197">
        <v>14</v>
      </c>
      <c r="I476" s="198"/>
      <c r="J476" s="199">
        <f t="shared" si="40"/>
        <v>0</v>
      </c>
      <c r="K476" s="200"/>
      <c r="L476" s="40"/>
      <c r="M476" s="201" t="s">
        <v>1</v>
      </c>
      <c r="N476" s="202" t="s">
        <v>42</v>
      </c>
      <c r="O476" s="72"/>
      <c r="P476" s="203">
        <f t="shared" si="41"/>
        <v>0</v>
      </c>
      <c r="Q476" s="203">
        <v>0</v>
      </c>
      <c r="R476" s="203">
        <f t="shared" si="42"/>
        <v>0</v>
      </c>
      <c r="S476" s="203">
        <v>0</v>
      </c>
      <c r="T476" s="204">
        <f t="shared" si="43"/>
        <v>0</v>
      </c>
      <c r="U476" s="35"/>
      <c r="V476" s="35"/>
      <c r="W476" s="35"/>
      <c r="X476" s="35"/>
      <c r="Y476" s="35"/>
      <c r="Z476" s="35"/>
      <c r="AA476" s="35"/>
      <c r="AB476" s="35"/>
      <c r="AC476" s="35"/>
      <c r="AD476" s="35"/>
      <c r="AE476" s="35"/>
      <c r="AR476" s="205" t="s">
        <v>218</v>
      </c>
      <c r="AT476" s="205" t="s">
        <v>214</v>
      </c>
      <c r="AU476" s="205" t="s">
        <v>226</v>
      </c>
      <c r="AY476" s="18" t="s">
        <v>209</v>
      </c>
      <c r="BE476" s="206">
        <f t="shared" si="44"/>
        <v>0</v>
      </c>
      <c r="BF476" s="206">
        <f t="shared" si="45"/>
        <v>0</v>
      </c>
      <c r="BG476" s="206">
        <f t="shared" si="46"/>
        <v>0</v>
      </c>
      <c r="BH476" s="206">
        <f t="shared" si="47"/>
        <v>0</v>
      </c>
      <c r="BI476" s="206">
        <f t="shared" si="48"/>
        <v>0</v>
      </c>
      <c r="BJ476" s="18" t="s">
        <v>85</v>
      </c>
      <c r="BK476" s="206">
        <f t="shared" si="49"/>
        <v>0</v>
      </c>
      <c r="BL476" s="18" t="s">
        <v>218</v>
      </c>
      <c r="BM476" s="205" t="s">
        <v>12150</v>
      </c>
    </row>
    <row r="477" spans="1:65" s="2" customFormat="1" ht="16.5" customHeight="1">
      <c r="A477" s="35"/>
      <c r="B477" s="36"/>
      <c r="C477" s="193" t="s">
        <v>2670</v>
      </c>
      <c r="D477" s="193" t="s">
        <v>214</v>
      </c>
      <c r="E477" s="194" t="s">
        <v>12151</v>
      </c>
      <c r="F477" s="195" t="s">
        <v>10044</v>
      </c>
      <c r="G477" s="196" t="s">
        <v>2761</v>
      </c>
      <c r="H477" s="197">
        <v>2</v>
      </c>
      <c r="I477" s="198"/>
      <c r="J477" s="199">
        <f t="shared" si="40"/>
        <v>0</v>
      </c>
      <c r="K477" s="200"/>
      <c r="L477" s="40"/>
      <c r="M477" s="201" t="s">
        <v>1</v>
      </c>
      <c r="N477" s="202" t="s">
        <v>42</v>
      </c>
      <c r="O477" s="72"/>
      <c r="P477" s="203">
        <f t="shared" si="41"/>
        <v>0</v>
      </c>
      <c r="Q477" s="203">
        <v>0</v>
      </c>
      <c r="R477" s="203">
        <f t="shared" si="42"/>
        <v>0</v>
      </c>
      <c r="S477" s="203">
        <v>0</v>
      </c>
      <c r="T477" s="204">
        <f t="shared" si="43"/>
        <v>0</v>
      </c>
      <c r="U477" s="35"/>
      <c r="V477" s="35"/>
      <c r="W477" s="35"/>
      <c r="X477" s="35"/>
      <c r="Y477" s="35"/>
      <c r="Z477" s="35"/>
      <c r="AA477" s="35"/>
      <c r="AB477" s="35"/>
      <c r="AC477" s="35"/>
      <c r="AD477" s="35"/>
      <c r="AE477" s="35"/>
      <c r="AR477" s="205" t="s">
        <v>218</v>
      </c>
      <c r="AT477" s="205" t="s">
        <v>214</v>
      </c>
      <c r="AU477" s="205" t="s">
        <v>226</v>
      </c>
      <c r="AY477" s="18" t="s">
        <v>209</v>
      </c>
      <c r="BE477" s="206">
        <f t="shared" si="44"/>
        <v>0</v>
      </c>
      <c r="BF477" s="206">
        <f t="shared" si="45"/>
        <v>0</v>
      </c>
      <c r="BG477" s="206">
        <f t="shared" si="46"/>
        <v>0</v>
      </c>
      <c r="BH477" s="206">
        <f t="shared" si="47"/>
        <v>0</v>
      </c>
      <c r="BI477" s="206">
        <f t="shared" si="48"/>
        <v>0</v>
      </c>
      <c r="BJ477" s="18" t="s">
        <v>85</v>
      </c>
      <c r="BK477" s="206">
        <f t="shared" si="49"/>
        <v>0</v>
      </c>
      <c r="BL477" s="18" t="s">
        <v>218</v>
      </c>
      <c r="BM477" s="205" t="s">
        <v>12152</v>
      </c>
    </row>
    <row r="478" spans="1:65" s="2" customFormat="1" ht="16.5" customHeight="1">
      <c r="A478" s="35"/>
      <c r="B478" s="36"/>
      <c r="C478" s="193" t="s">
        <v>2675</v>
      </c>
      <c r="D478" s="193" t="s">
        <v>214</v>
      </c>
      <c r="E478" s="194" t="s">
        <v>12153</v>
      </c>
      <c r="F478" s="195" t="s">
        <v>10063</v>
      </c>
      <c r="G478" s="196" t="s">
        <v>2761</v>
      </c>
      <c r="H478" s="197">
        <v>6</v>
      </c>
      <c r="I478" s="198"/>
      <c r="J478" s="199">
        <f t="shared" si="40"/>
        <v>0</v>
      </c>
      <c r="K478" s="200"/>
      <c r="L478" s="40"/>
      <c r="M478" s="201" t="s">
        <v>1</v>
      </c>
      <c r="N478" s="202" t="s">
        <v>42</v>
      </c>
      <c r="O478" s="72"/>
      <c r="P478" s="203">
        <f t="shared" si="41"/>
        <v>0</v>
      </c>
      <c r="Q478" s="203">
        <v>0</v>
      </c>
      <c r="R478" s="203">
        <f t="shared" si="42"/>
        <v>0</v>
      </c>
      <c r="S478" s="203">
        <v>0</v>
      </c>
      <c r="T478" s="204">
        <f t="shared" si="43"/>
        <v>0</v>
      </c>
      <c r="U478" s="35"/>
      <c r="V478" s="35"/>
      <c r="W478" s="35"/>
      <c r="X478" s="35"/>
      <c r="Y478" s="35"/>
      <c r="Z478" s="35"/>
      <c r="AA478" s="35"/>
      <c r="AB478" s="35"/>
      <c r="AC478" s="35"/>
      <c r="AD478" s="35"/>
      <c r="AE478" s="35"/>
      <c r="AR478" s="205" t="s">
        <v>218</v>
      </c>
      <c r="AT478" s="205" t="s">
        <v>214</v>
      </c>
      <c r="AU478" s="205" t="s">
        <v>226</v>
      </c>
      <c r="AY478" s="18" t="s">
        <v>209</v>
      </c>
      <c r="BE478" s="206">
        <f t="shared" si="44"/>
        <v>0</v>
      </c>
      <c r="BF478" s="206">
        <f t="shared" si="45"/>
        <v>0</v>
      </c>
      <c r="BG478" s="206">
        <f t="shared" si="46"/>
        <v>0</v>
      </c>
      <c r="BH478" s="206">
        <f t="shared" si="47"/>
        <v>0</v>
      </c>
      <c r="BI478" s="206">
        <f t="shared" si="48"/>
        <v>0</v>
      </c>
      <c r="BJ478" s="18" t="s">
        <v>85</v>
      </c>
      <c r="BK478" s="206">
        <f t="shared" si="49"/>
        <v>0</v>
      </c>
      <c r="BL478" s="18" t="s">
        <v>218</v>
      </c>
      <c r="BM478" s="205" t="s">
        <v>12154</v>
      </c>
    </row>
    <row r="479" spans="1:65" s="2" customFormat="1" ht="16.5" customHeight="1">
      <c r="A479" s="35"/>
      <c r="B479" s="36"/>
      <c r="C479" s="193" t="s">
        <v>2679</v>
      </c>
      <c r="D479" s="193" t="s">
        <v>214</v>
      </c>
      <c r="E479" s="194" t="s">
        <v>12155</v>
      </c>
      <c r="F479" s="195" t="s">
        <v>10060</v>
      </c>
      <c r="G479" s="196" t="s">
        <v>2761</v>
      </c>
      <c r="H479" s="197">
        <v>28</v>
      </c>
      <c r="I479" s="198"/>
      <c r="J479" s="199">
        <f t="shared" si="40"/>
        <v>0</v>
      </c>
      <c r="K479" s="200"/>
      <c r="L479" s="40"/>
      <c r="M479" s="201" t="s">
        <v>1</v>
      </c>
      <c r="N479" s="202" t="s">
        <v>42</v>
      </c>
      <c r="O479" s="72"/>
      <c r="P479" s="203">
        <f t="shared" si="41"/>
        <v>0</v>
      </c>
      <c r="Q479" s="203">
        <v>0</v>
      </c>
      <c r="R479" s="203">
        <f t="shared" si="42"/>
        <v>0</v>
      </c>
      <c r="S479" s="203">
        <v>0</v>
      </c>
      <c r="T479" s="204">
        <f t="shared" si="43"/>
        <v>0</v>
      </c>
      <c r="U479" s="35"/>
      <c r="V479" s="35"/>
      <c r="W479" s="35"/>
      <c r="X479" s="35"/>
      <c r="Y479" s="35"/>
      <c r="Z479" s="35"/>
      <c r="AA479" s="35"/>
      <c r="AB479" s="35"/>
      <c r="AC479" s="35"/>
      <c r="AD479" s="35"/>
      <c r="AE479" s="35"/>
      <c r="AR479" s="205" t="s">
        <v>218</v>
      </c>
      <c r="AT479" s="205" t="s">
        <v>214</v>
      </c>
      <c r="AU479" s="205" t="s">
        <v>226</v>
      </c>
      <c r="AY479" s="18" t="s">
        <v>209</v>
      </c>
      <c r="BE479" s="206">
        <f t="shared" si="44"/>
        <v>0</v>
      </c>
      <c r="BF479" s="206">
        <f t="shared" si="45"/>
        <v>0</v>
      </c>
      <c r="BG479" s="206">
        <f t="shared" si="46"/>
        <v>0</v>
      </c>
      <c r="BH479" s="206">
        <f t="shared" si="47"/>
        <v>0</v>
      </c>
      <c r="BI479" s="206">
        <f t="shared" si="48"/>
        <v>0</v>
      </c>
      <c r="BJ479" s="18" t="s">
        <v>85</v>
      </c>
      <c r="BK479" s="206">
        <f t="shared" si="49"/>
        <v>0</v>
      </c>
      <c r="BL479" s="18" t="s">
        <v>218</v>
      </c>
      <c r="BM479" s="205" t="s">
        <v>12156</v>
      </c>
    </row>
    <row r="480" spans="1:65" s="2" customFormat="1" ht="16.5" customHeight="1">
      <c r="A480" s="35"/>
      <c r="B480" s="36"/>
      <c r="C480" s="193" t="s">
        <v>2688</v>
      </c>
      <c r="D480" s="193" t="s">
        <v>214</v>
      </c>
      <c r="E480" s="194" t="s">
        <v>12157</v>
      </c>
      <c r="F480" s="195" t="s">
        <v>10038</v>
      </c>
      <c r="G480" s="196" t="s">
        <v>2761</v>
      </c>
      <c r="H480" s="197">
        <v>32</v>
      </c>
      <c r="I480" s="198"/>
      <c r="J480" s="199">
        <f t="shared" si="40"/>
        <v>0</v>
      </c>
      <c r="K480" s="200"/>
      <c r="L480" s="40"/>
      <c r="M480" s="201" t="s">
        <v>1</v>
      </c>
      <c r="N480" s="202" t="s">
        <v>42</v>
      </c>
      <c r="O480" s="72"/>
      <c r="P480" s="203">
        <f t="shared" si="41"/>
        <v>0</v>
      </c>
      <c r="Q480" s="203">
        <v>0</v>
      </c>
      <c r="R480" s="203">
        <f t="shared" si="42"/>
        <v>0</v>
      </c>
      <c r="S480" s="203">
        <v>0</v>
      </c>
      <c r="T480" s="204">
        <f t="shared" si="43"/>
        <v>0</v>
      </c>
      <c r="U480" s="35"/>
      <c r="V480" s="35"/>
      <c r="W480" s="35"/>
      <c r="X480" s="35"/>
      <c r="Y480" s="35"/>
      <c r="Z480" s="35"/>
      <c r="AA480" s="35"/>
      <c r="AB480" s="35"/>
      <c r="AC480" s="35"/>
      <c r="AD480" s="35"/>
      <c r="AE480" s="35"/>
      <c r="AR480" s="205" t="s">
        <v>218</v>
      </c>
      <c r="AT480" s="205" t="s">
        <v>214</v>
      </c>
      <c r="AU480" s="205" t="s">
        <v>226</v>
      </c>
      <c r="AY480" s="18" t="s">
        <v>209</v>
      </c>
      <c r="BE480" s="206">
        <f t="shared" si="44"/>
        <v>0</v>
      </c>
      <c r="BF480" s="206">
        <f t="shared" si="45"/>
        <v>0</v>
      </c>
      <c r="BG480" s="206">
        <f t="shared" si="46"/>
        <v>0</v>
      </c>
      <c r="BH480" s="206">
        <f t="shared" si="47"/>
        <v>0</v>
      </c>
      <c r="BI480" s="206">
        <f t="shared" si="48"/>
        <v>0</v>
      </c>
      <c r="BJ480" s="18" t="s">
        <v>85</v>
      </c>
      <c r="BK480" s="206">
        <f t="shared" si="49"/>
        <v>0</v>
      </c>
      <c r="BL480" s="18" t="s">
        <v>218</v>
      </c>
      <c r="BM480" s="205" t="s">
        <v>12158</v>
      </c>
    </row>
    <row r="481" spans="1:65" s="2" customFormat="1" ht="16.5" customHeight="1">
      <c r="A481" s="35"/>
      <c r="B481" s="36"/>
      <c r="C481" s="193" t="s">
        <v>2692</v>
      </c>
      <c r="D481" s="193" t="s">
        <v>214</v>
      </c>
      <c r="E481" s="194" t="s">
        <v>12159</v>
      </c>
      <c r="F481" s="195" t="s">
        <v>10035</v>
      </c>
      <c r="G481" s="196" t="s">
        <v>2761</v>
      </c>
      <c r="H481" s="197">
        <v>22</v>
      </c>
      <c r="I481" s="198"/>
      <c r="J481" s="199">
        <f t="shared" si="40"/>
        <v>0</v>
      </c>
      <c r="K481" s="200"/>
      <c r="L481" s="40"/>
      <c r="M481" s="201" t="s">
        <v>1</v>
      </c>
      <c r="N481" s="202" t="s">
        <v>42</v>
      </c>
      <c r="O481" s="72"/>
      <c r="P481" s="203">
        <f t="shared" si="41"/>
        <v>0</v>
      </c>
      <c r="Q481" s="203">
        <v>0</v>
      </c>
      <c r="R481" s="203">
        <f t="shared" si="42"/>
        <v>0</v>
      </c>
      <c r="S481" s="203">
        <v>0</v>
      </c>
      <c r="T481" s="204">
        <f t="shared" si="43"/>
        <v>0</v>
      </c>
      <c r="U481" s="35"/>
      <c r="V481" s="35"/>
      <c r="W481" s="35"/>
      <c r="X481" s="35"/>
      <c r="Y481" s="35"/>
      <c r="Z481" s="35"/>
      <c r="AA481" s="35"/>
      <c r="AB481" s="35"/>
      <c r="AC481" s="35"/>
      <c r="AD481" s="35"/>
      <c r="AE481" s="35"/>
      <c r="AR481" s="205" t="s">
        <v>218</v>
      </c>
      <c r="AT481" s="205" t="s">
        <v>214</v>
      </c>
      <c r="AU481" s="205" t="s">
        <v>226</v>
      </c>
      <c r="AY481" s="18" t="s">
        <v>209</v>
      </c>
      <c r="BE481" s="206">
        <f t="shared" si="44"/>
        <v>0</v>
      </c>
      <c r="BF481" s="206">
        <f t="shared" si="45"/>
        <v>0</v>
      </c>
      <c r="BG481" s="206">
        <f t="shared" si="46"/>
        <v>0</v>
      </c>
      <c r="BH481" s="206">
        <f t="shared" si="47"/>
        <v>0</v>
      </c>
      <c r="BI481" s="206">
        <f t="shared" si="48"/>
        <v>0</v>
      </c>
      <c r="BJ481" s="18" t="s">
        <v>85</v>
      </c>
      <c r="BK481" s="206">
        <f t="shared" si="49"/>
        <v>0</v>
      </c>
      <c r="BL481" s="18" t="s">
        <v>218</v>
      </c>
      <c r="BM481" s="205" t="s">
        <v>12160</v>
      </c>
    </row>
    <row r="482" spans="1:65" s="2" customFormat="1" ht="16.5" customHeight="1">
      <c r="A482" s="35"/>
      <c r="B482" s="36"/>
      <c r="C482" s="193" t="s">
        <v>2698</v>
      </c>
      <c r="D482" s="193" t="s">
        <v>214</v>
      </c>
      <c r="E482" s="194" t="s">
        <v>12161</v>
      </c>
      <c r="F482" s="195" t="s">
        <v>11876</v>
      </c>
      <c r="G482" s="196" t="s">
        <v>2761</v>
      </c>
      <c r="H482" s="197">
        <v>8</v>
      </c>
      <c r="I482" s="198"/>
      <c r="J482" s="199">
        <f t="shared" si="40"/>
        <v>0</v>
      </c>
      <c r="K482" s="200"/>
      <c r="L482" s="40"/>
      <c r="M482" s="201" t="s">
        <v>1</v>
      </c>
      <c r="N482" s="202" t="s">
        <v>42</v>
      </c>
      <c r="O482" s="72"/>
      <c r="P482" s="203">
        <f t="shared" si="41"/>
        <v>0</v>
      </c>
      <c r="Q482" s="203">
        <v>0</v>
      </c>
      <c r="R482" s="203">
        <f t="shared" si="42"/>
        <v>0</v>
      </c>
      <c r="S482" s="203">
        <v>0</v>
      </c>
      <c r="T482" s="204">
        <f t="shared" si="43"/>
        <v>0</v>
      </c>
      <c r="U482" s="35"/>
      <c r="V482" s="35"/>
      <c r="W482" s="35"/>
      <c r="X482" s="35"/>
      <c r="Y482" s="35"/>
      <c r="Z482" s="35"/>
      <c r="AA482" s="35"/>
      <c r="AB482" s="35"/>
      <c r="AC482" s="35"/>
      <c r="AD482" s="35"/>
      <c r="AE482" s="35"/>
      <c r="AR482" s="205" t="s">
        <v>218</v>
      </c>
      <c r="AT482" s="205" t="s">
        <v>214</v>
      </c>
      <c r="AU482" s="205" t="s">
        <v>226</v>
      </c>
      <c r="AY482" s="18" t="s">
        <v>209</v>
      </c>
      <c r="BE482" s="206">
        <f t="shared" si="44"/>
        <v>0</v>
      </c>
      <c r="BF482" s="206">
        <f t="shared" si="45"/>
        <v>0</v>
      </c>
      <c r="BG482" s="206">
        <f t="shared" si="46"/>
        <v>0</v>
      </c>
      <c r="BH482" s="206">
        <f t="shared" si="47"/>
        <v>0</v>
      </c>
      <c r="BI482" s="206">
        <f t="shared" si="48"/>
        <v>0</v>
      </c>
      <c r="BJ482" s="18" t="s">
        <v>85</v>
      </c>
      <c r="BK482" s="206">
        <f t="shared" si="49"/>
        <v>0</v>
      </c>
      <c r="BL482" s="18" t="s">
        <v>218</v>
      </c>
      <c r="BM482" s="205" t="s">
        <v>12162</v>
      </c>
    </row>
    <row r="483" spans="1:65" s="2" customFormat="1" ht="16.5" customHeight="1">
      <c r="A483" s="35"/>
      <c r="B483" s="36"/>
      <c r="C483" s="193" t="s">
        <v>2702</v>
      </c>
      <c r="D483" s="193" t="s">
        <v>214</v>
      </c>
      <c r="E483" s="194" t="s">
        <v>12163</v>
      </c>
      <c r="F483" s="195" t="s">
        <v>12164</v>
      </c>
      <c r="G483" s="196" t="s">
        <v>2761</v>
      </c>
      <c r="H483" s="197">
        <v>24</v>
      </c>
      <c r="I483" s="198"/>
      <c r="J483" s="199">
        <f t="shared" si="40"/>
        <v>0</v>
      </c>
      <c r="K483" s="200"/>
      <c r="L483" s="40"/>
      <c r="M483" s="201" t="s">
        <v>1</v>
      </c>
      <c r="N483" s="202" t="s">
        <v>42</v>
      </c>
      <c r="O483" s="72"/>
      <c r="P483" s="203">
        <f t="shared" si="41"/>
        <v>0</v>
      </c>
      <c r="Q483" s="203">
        <v>0</v>
      </c>
      <c r="R483" s="203">
        <f t="shared" si="42"/>
        <v>0</v>
      </c>
      <c r="S483" s="203">
        <v>0</v>
      </c>
      <c r="T483" s="204">
        <f t="shared" si="43"/>
        <v>0</v>
      </c>
      <c r="U483" s="35"/>
      <c r="V483" s="35"/>
      <c r="W483" s="35"/>
      <c r="X483" s="35"/>
      <c r="Y483" s="35"/>
      <c r="Z483" s="35"/>
      <c r="AA483" s="35"/>
      <c r="AB483" s="35"/>
      <c r="AC483" s="35"/>
      <c r="AD483" s="35"/>
      <c r="AE483" s="35"/>
      <c r="AR483" s="205" t="s">
        <v>218</v>
      </c>
      <c r="AT483" s="205" t="s">
        <v>214</v>
      </c>
      <c r="AU483" s="205" t="s">
        <v>226</v>
      </c>
      <c r="AY483" s="18" t="s">
        <v>209</v>
      </c>
      <c r="BE483" s="206">
        <f t="shared" si="44"/>
        <v>0</v>
      </c>
      <c r="BF483" s="206">
        <f t="shared" si="45"/>
        <v>0</v>
      </c>
      <c r="BG483" s="206">
        <f t="shared" si="46"/>
        <v>0</v>
      </c>
      <c r="BH483" s="206">
        <f t="shared" si="47"/>
        <v>0</v>
      </c>
      <c r="BI483" s="206">
        <f t="shared" si="48"/>
        <v>0</v>
      </c>
      <c r="BJ483" s="18" t="s">
        <v>85</v>
      </c>
      <c r="BK483" s="206">
        <f t="shared" si="49"/>
        <v>0</v>
      </c>
      <c r="BL483" s="18" t="s">
        <v>218</v>
      </c>
      <c r="BM483" s="205" t="s">
        <v>12165</v>
      </c>
    </row>
    <row r="484" spans="1:65" s="2" customFormat="1" ht="29.25">
      <c r="A484" s="35"/>
      <c r="B484" s="36"/>
      <c r="C484" s="37"/>
      <c r="D484" s="214" t="s">
        <v>807</v>
      </c>
      <c r="E484" s="37"/>
      <c r="F484" s="256" t="s">
        <v>12166</v>
      </c>
      <c r="G484" s="37"/>
      <c r="H484" s="37"/>
      <c r="I484" s="257"/>
      <c r="J484" s="37"/>
      <c r="K484" s="37"/>
      <c r="L484" s="40"/>
      <c r="M484" s="258"/>
      <c r="N484" s="259"/>
      <c r="O484" s="72"/>
      <c r="P484" s="72"/>
      <c r="Q484" s="72"/>
      <c r="R484" s="72"/>
      <c r="S484" s="72"/>
      <c r="T484" s="73"/>
      <c r="U484" s="35"/>
      <c r="V484" s="35"/>
      <c r="W484" s="35"/>
      <c r="X484" s="35"/>
      <c r="Y484" s="35"/>
      <c r="Z484" s="35"/>
      <c r="AA484" s="35"/>
      <c r="AB484" s="35"/>
      <c r="AC484" s="35"/>
      <c r="AD484" s="35"/>
      <c r="AE484" s="35"/>
      <c r="AT484" s="18" t="s">
        <v>807</v>
      </c>
      <c r="AU484" s="18" t="s">
        <v>226</v>
      </c>
    </row>
    <row r="485" spans="1:65" s="2" customFormat="1" ht="21.75" customHeight="1">
      <c r="A485" s="35"/>
      <c r="B485" s="36"/>
      <c r="C485" s="193" t="s">
        <v>2706</v>
      </c>
      <c r="D485" s="193" t="s">
        <v>214</v>
      </c>
      <c r="E485" s="194" t="s">
        <v>12167</v>
      </c>
      <c r="F485" s="195" t="s">
        <v>12168</v>
      </c>
      <c r="G485" s="196" t="s">
        <v>12169</v>
      </c>
      <c r="H485" s="197">
        <v>7</v>
      </c>
      <c r="I485" s="198"/>
      <c r="J485" s="199">
        <f>ROUND(I485*H485,2)</f>
        <v>0</v>
      </c>
      <c r="K485" s="200"/>
      <c r="L485" s="40"/>
      <c r="M485" s="201" t="s">
        <v>1</v>
      </c>
      <c r="N485" s="202" t="s">
        <v>42</v>
      </c>
      <c r="O485" s="72"/>
      <c r="P485" s="203">
        <f>O485*H485</f>
        <v>0</v>
      </c>
      <c r="Q485" s="203">
        <v>0</v>
      </c>
      <c r="R485" s="203">
        <f>Q485*H485</f>
        <v>0</v>
      </c>
      <c r="S485" s="203">
        <v>0</v>
      </c>
      <c r="T485" s="204">
        <f>S485*H485</f>
        <v>0</v>
      </c>
      <c r="U485" s="35"/>
      <c r="V485" s="35"/>
      <c r="W485" s="35"/>
      <c r="X485" s="35"/>
      <c r="Y485" s="35"/>
      <c r="Z485" s="35"/>
      <c r="AA485" s="35"/>
      <c r="AB485" s="35"/>
      <c r="AC485" s="35"/>
      <c r="AD485" s="35"/>
      <c r="AE485" s="35"/>
      <c r="AR485" s="205" t="s">
        <v>218</v>
      </c>
      <c r="AT485" s="205" t="s">
        <v>214</v>
      </c>
      <c r="AU485" s="205" t="s">
        <v>226</v>
      </c>
      <c r="AY485" s="18" t="s">
        <v>209</v>
      </c>
      <c r="BE485" s="206">
        <f>IF(N485="základní",J485,0)</f>
        <v>0</v>
      </c>
      <c r="BF485" s="206">
        <f>IF(N485="snížená",J485,0)</f>
        <v>0</v>
      </c>
      <c r="BG485" s="206">
        <f>IF(N485="zákl. přenesená",J485,0)</f>
        <v>0</v>
      </c>
      <c r="BH485" s="206">
        <f>IF(N485="sníž. přenesená",J485,0)</f>
        <v>0</v>
      </c>
      <c r="BI485" s="206">
        <f>IF(N485="nulová",J485,0)</f>
        <v>0</v>
      </c>
      <c r="BJ485" s="18" t="s">
        <v>85</v>
      </c>
      <c r="BK485" s="206">
        <f>ROUND(I485*H485,2)</f>
        <v>0</v>
      </c>
      <c r="BL485" s="18" t="s">
        <v>218</v>
      </c>
      <c r="BM485" s="205" t="s">
        <v>12170</v>
      </c>
    </row>
    <row r="486" spans="1:65" s="2" customFormat="1" ht="29.25">
      <c r="A486" s="35"/>
      <c r="B486" s="36"/>
      <c r="C486" s="37"/>
      <c r="D486" s="214" t="s">
        <v>807</v>
      </c>
      <c r="E486" s="37"/>
      <c r="F486" s="256" t="s">
        <v>12166</v>
      </c>
      <c r="G486" s="37"/>
      <c r="H486" s="37"/>
      <c r="I486" s="257"/>
      <c r="J486" s="37"/>
      <c r="K486" s="37"/>
      <c r="L486" s="40"/>
      <c r="M486" s="258"/>
      <c r="N486" s="259"/>
      <c r="O486" s="72"/>
      <c r="P486" s="72"/>
      <c r="Q486" s="72"/>
      <c r="R486" s="72"/>
      <c r="S486" s="72"/>
      <c r="T486" s="73"/>
      <c r="U486" s="35"/>
      <c r="V486" s="35"/>
      <c r="W486" s="35"/>
      <c r="X486" s="35"/>
      <c r="Y486" s="35"/>
      <c r="Z486" s="35"/>
      <c r="AA486" s="35"/>
      <c r="AB486" s="35"/>
      <c r="AC486" s="35"/>
      <c r="AD486" s="35"/>
      <c r="AE486" s="35"/>
      <c r="AT486" s="18" t="s">
        <v>807</v>
      </c>
      <c r="AU486" s="18" t="s">
        <v>226</v>
      </c>
    </row>
    <row r="487" spans="1:65" s="2" customFormat="1" ht="16.5" customHeight="1">
      <c r="A487" s="35"/>
      <c r="B487" s="36"/>
      <c r="C487" s="193" t="s">
        <v>2710</v>
      </c>
      <c r="D487" s="193" t="s">
        <v>214</v>
      </c>
      <c r="E487" s="194" t="s">
        <v>12171</v>
      </c>
      <c r="F487" s="195" t="s">
        <v>12172</v>
      </c>
      <c r="G487" s="196" t="s">
        <v>12169</v>
      </c>
      <c r="H487" s="197">
        <v>7</v>
      </c>
      <c r="I487" s="198"/>
      <c r="J487" s="199">
        <f>ROUND(I487*H487,2)</f>
        <v>0</v>
      </c>
      <c r="K487" s="200"/>
      <c r="L487" s="40"/>
      <c r="M487" s="201" t="s">
        <v>1</v>
      </c>
      <c r="N487" s="202" t="s">
        <v>42</v>
      </c>
      <c r="O487" s="72"/>
      <c r="P487" s="203">
        <f>O487*H487</f>
        <v>0</v>
      </c>
      <c r="Q487" s="203">
        <v>0</v>
      </c>
      <c r="R487" s="203">
        <f>Q487*H487</f>
        <v>0</v>
      </c>
      <c r="S487" s="203">
        <v>0</v>
      </c>
      <c r="T487" s="204">
        <f>S487*H487</f>
        <v>0</v>
      </c>
      <c r="U487" s="35"/>
      <c r="V487" s="35"/>
      <c r="W487" s="35"/>
      <c r="X487" s="35"/>
      <c r="Y487" s="35"/>
      <c r="Z487" s="35"/>
      <c r="AA487" s="35"/>
      <c r="AB487" s="35"/>
      <c r="AC487" s="35"/>
      <c r="AD487" s="35"/>
      <c r="AE487" s="35"/>
      <c r="AR487" s="205" t="s">
        <v>218</v>
      </c>
      <c r="AT487" s="205" t="s">
        <v>214</v>
      </c>
      <c r="AU487" s="205" t="s">
        <v>226</v>
      </c>
      <c r="AY487" s="18" t="s">
        <v>209</v>
      </c>
      <c r="BE487" s="206">
        <f>IF(N487="základní",J487,0)</f>
        <v>0</v>
      </c>
      <c r="BF487" s="206">
        <f>IF(N487="snížená",J487,0)</f>
        <v>0</v>
      </c>
      <c r="BG487" s="206">
        <f>IF(N487="zákl. přenesená",J487,0)</f>
        <v>0</v>
      </c>
      <c r="BH487" s="206">
        <f>IF(N487="sníž. přenesená",J487,0)</f>
        <v>0</v>
      </c>
      <c r="BI487" s="206">
        <f>IF(N487="nulová",J487,0)</f>
        <v>0</v>
      </c>
      <c r="BJ487" s="18" t="s">
        <v>85</v>
      </c>
      <c r="BK487" s="206">
        <f>ROUND(I487*H487,2)</f>
        <v>0</v>
      </c>
      <c r="BL487" s="18" t="s">
        <v>218</v>
      </c>
      <c r="BM487" s="205" t="s">
        <v>12173</v>
      </c>
    </row>
    <row r="488" spans="1:65" s="2" customFormat="1" ht="29.25">
      <c r="A488" s="35"/>
      <c r="B488" s="36"/>
      <c r="C488" s="37"/>
      <c r="D488" s="214" t="s">
        <v>807</v>
      </c>
      <c r="E488" s="37"/>
      <c r="F488" s="256" t="s">
        <v>12166</v>
      </c>
      <c r="G488" s="37"/>
      <c r="H488" s="37"/>
      <c r="I488" s="257"/>
      <c r="J488" s="37"/>
      <c r="K488" s="37"/>
      <c r="L488" s="40"/>
      <c r="M488" s="258"/>
      <c r="N488" s="259"/>
      <c r="O488" s="72"/>
      <c r="P488" s="72"/>
      <c r="Q488" s="72"/>
      <c r="R488" s="72"/>
      <c r="S488" s="72"/>
      <c r="T488" s="73"/>
      <c r="U488" s="35"/>
      <c r="V488" s="35"/>
      <c r="W488" s="35"/>
      <c r="X488" s="35"/>
      <c r="Y488" s="35"/>
      <c r="Z488" s="35"/>
      <c r="AA488" s="35"/>
      <c r="AB488" s="35"/>
      <c r="AC488" s="35"/>
      <c r="AD488" s="35"/>
      <c r="AE488" s="35"/>
      <c r="AT488" s="18" t="s">
        <v>807</v>
      </c>
      <c r="AU488" s="18" t="s">
        <v>226</v>
      </c>
    </row>
    <row r="489" spans="1:65" s="12" customFormat="1" ht="25.9" customHeight="1">
      <c r="B489" s="177"/>
      <c r="C489" s="178"/>
      <c r="D489" s="179" t="s">
        <v>76</v>
      </c>
      <c r="E489" s="180" t="s">
        <v>10342</v>
      </c>
      <c r="F489" s="180" t="s">
        <v>12174</v>
      </c>
      <c r="G489" s="178"/>
      <c r="H489" s="178"/>
      <c r="I489" s="181"/>
      <c r="J489" s="182">
        <f>BK489</f>
        <v>0</v>
      </c>
      <c r="K489" s="178"/>
      <c r="L489" s="183"/>
      <c r="M489" s="184"/>
      <c r="N489" s="185"/>
      <c r="O489" s="185"/>
      <c r="P489" s="186">
        <f>P490+P493+P500</f>
        <v>0</v>
      </c>
      <c r="Q489" s="185"/>
      <c r="R489" s="186">
        <f>R490+R493+R500</f>
        <v>0</v>
      </c>
      <c r="S489" s="185"/>
      <c r="T489" s="187">
        <f>T490+T493+T500</f>
        <v>0</v>
      </c>
      <c r="AR489" s="188" t="s">
        <v>85</v>
      </c>
      <c r="AT489" s="189" t="s">
        <v>76</v>
      </c>
      <c r="AU489" s="189" t="s">
        <v>77</v>
      </c>
      <c r="AY489" s="188" t="s">
        <v>209</v>
      </c>
      <c r="BK489" s="190">
        <f>BK490+BK493+BK500</f>
        <v>0</v>
      </c>
    </row>
    <row r="490" spans="1:65" s="12" customFormat="1" ht="22.9" customHeight="1">
      <c r="B490" s="177"/>
      <c r="C490" s="178"/>
      <c r="D490" s="179" t="s">
        <v>76</v>
      </c>
      <c r="E490" s="191" t="s">
        <v>10361</v>
      </c>
      <c r="F490" s="191" t="s">
        <v>12175</v>
      </c>
      <c r="G490" s="178"/>
      <c r="H490" s="178"/>
      <c r="I490" s="181"/>
      <c r="J490" s="192">
        <f>BK490</f>
        <v>0</v>
      </c>
      <c r="K490" s="178"/>
      <c r="L490" s="183"/>
      <c r="M490" s="184"/>
      <c r="N490" s="185"/>
      <c r="O490" s="185"/>
      <c r="P490" s="186">
        <f>SUM(P491:P492)</f>
        <v>0</v>
      </c>
      <c r="Q490" s="185"/>
      <c r="R490" s="186">
        <f>SUM(R491:R492)</f>
        <v>0</v>
      </c>
      <c r="S490" s="185"/>
      <c r="T490" s="187">
        <f>SUM(T491:T492)</f>
        <v>0</v>
      </c>
      <c r="AR490" s="188" t="s">
        <v>85</v>
      </c>
      <c r="AT490" s="189" t="s">
        <v>76</v>
      </c>
      <c r="AU490" s="189" t="s">
        <v>85</v>
      </c>
      <c r="AY490" s="188" t="s">
        <v>209</v>
      </c>
      <c r="BK490" s="190">
        <f>SUM(BK491:BK492)</f>
        <v>0</v>
      </c>
    </row>
    <row r="491" spans="1:65" s="2" customFormat="1" ht="16.5" customHeight="1">
      <c r="A491" s="35"/>
      <c r="B491" s="36"/>
      <c r="C491" s="193" t="s">
        <v>2714</v>
      </c>
      <c r="D491" s="193" t="s">
        <v>214</v>
      </c>
      <c r="E491" s="194" t="s">
        <v>12176</v>
      </c>
      <c r="F491" s="195" t="s">
        <v>12177</v>
      </c>
      <c r="G491" s="196" t="s">
        <v>318</v>
      </c>
      <c r="H491" s="197">
        <v>60</v>
      </c>
      <c r="I491" s="198"/>
      <c r="J491" s="199">
        <f>ROUND(I491*H491,2)</f>
        <v>0</v>
      </c>
      <c r="K491" s="200"/>
      <c r="L491" s="40"/>
      <c r="M491" s="201" t="s">
        <v>1</v>
      </c>
      <c r="N491" s="202" t="s">
        <v>42</v>
      </c>
      <c r="O491" s="72"/>
      <c r="P491" s="203">
        <f>O491*H491</f>
        <v>0</v>
      </c>
      <c r="Q491" s="203">
        <v>0</v>
      </c>
      <c r="R491" s="203">
        <f>Q491*H491</f>
        <v>0</v>
      </c>
      <c r="S491" s="203">
        <v>0</v>
      </c>
      <c r="T491" s="204">
        <f>S491*H491</f>
        <v>0</v>
      </c>
      <c r="U491" s="35"/>
      <c r="V491" s="35"/>
      <c r="W491" s="35"/>
      <c r="X491" s="35"/>
      <c r="Y491" s="35"/>
      <c r="Z491" s="35"/>
      <c r="AA491" s="35"/>
      <c r="AB491" s="35"/>
      <c r="AC491" s="35"/>
      <c r="AD491" s="35"/>
      <c r="AE491" s="35"/>
      <c r="AR491" s="205" t="s">
        <v>218</v>
      </c>
      <c r="AT491" s="205" t="s">
        <v>214</v>
      </c>
      <c r="AU491" s="205" t="s">
        <v>87</v>
      </c>
      <c r="AY491" s="18" t="s">
        <v>209</v>
      </c>
      <c r="BE491" s="206">
        <f>IF(N491="základní",J491,0)</f>
        <v>0</v>
      </c>
      <c r="BF491" s="206">
        <f>IF(N491="snížená",J491,0)</f>
        <v>0</v>
      </c>
      <c r="BG491" s="206">
        <f>IF(N491="zákl. přenesená",J491,0)</f>
        <v>0</v>
      </c>
      <c r="BH491" s="206">
        <f>IF(N491="sníž. přenesená",J491,0)</f>
        <v>0</v>
      </c>
      <c r="BI491" s="206">
        <f>IF(N491="nulová",J491,0)</f>
        <v>0</v>
      </c>
      <c r="BJ491" s="18" t="s">
        <v>85</v>
      </c>
      <c r="BK491" s="206">
        <f>ROUND(I491*H491,2)</f>
        <v>0</v>
      </c>
      <c r="BL491" s="18" t="s">
        <v>218</v>
      </c>
      <c r="BM491" s="205" t="s">
        <v>12178</v>
      </c>
    </row>
    <row r="492" spans="1:65" s="2" customFormat="1" ht="19.5">
      <c r="A492" s="35"/>
      <c r="B492" s="36"/>
      <c r="C492" s="37"/>
      <c r="D492" s="214" t="s">
        <v>807</v>
      </c>
      <c r="E492" s="37"/>
      <c r="F492" s="256" t="s">
        <v>12179</v>
      </c>
      <c r="G492" s="37"/>
      <c r="H492" s="37"/>
      <c r="I492" s="257"/>
      <c r="J492" s="37"/>
      <c r="K492" s="37"/>
      <c r="L492" s="40"/>
      <c r="M492" s="258"/>
      <c r="N492" s="259"/>
      <c r="O492" s="72"/>
      <c r="P492" s="72"/>
      <c r="Q492" s="72"/>
      <c r="R492" s="72"/>
      <c r="S492" s="72"/>
      <c r="T492" s="73"/>
      <c r="U492" s="35"/>
      <c r="V492" s="35"/>
      <c r="W492" s="35"/>
      <c r="X492" s="35"/>
      <c r="Y492" s="35"/>
      <c r="Z492" s="35"/>
      <c r="AA492" s="35"/>
      <c r="AB492" s="35"/>
      <c r="AC492" s="35"/>
      <c r="AD492" s="35"/>
      <c r="AE492" s="35"/>
      <c r="AT492" s="18" t="s">
        <v>807</v>
      </c>
      <c r="AU492" s="18" t="s">
        <v>87</v>
      </c>
    </row>
    <row r="493" spans="1:65" s="12" customFormat="1" ht="22.9" customHeight="1">
      <c r="B493" s="177"/>
      <c r="C493" s="178"/>
      <c r="D493" s="179" t="s">
        <v>76</v>
      </c>
      <c r="E493" s="191" t="s">
        <v>10367</v>
      </c>
      <c r="F493" s="191" t="s">
        <v>12180</v>
      </c>
      <c r="G493" s="178"/>
      <c r="H493" s="178"/>
      <c r="I493" s="181"/>
      <c r="J493" s="192">
        <f>BK493</f>
        <v>0</v>
      </c>
      <c r="K493" s="178"/>
      <c r="L493" s="183"/>
      <c r="M493" s="184"/>
      <c r="N493" s="185"/>
      <c r="O493" s="185"/>
      <c r="P493" s="186">
        <f>SUM(P494:P499)</f>
        <v>0</v>
      </c>
      <c r="Q493" s="185"/>
      <c r="R493" s="186">
        <f>SUM(R494:R499)</f>
        <v>0</v>
      </c>
      <c r="S493" s="185"/>
      <c r="T493" s="187">
        <f>SUM(T494:T499)</f>
        <v>0</v>
      </c>
      <c r="AR493" s="188" t="s">
        <v>85</v>
      </c>
      <c r="AT493" s="189" t="s">
        <v>76</v>
      </c>
      <c r="AU493" s="189" t="s">
        <v>85</v>
      </c>
      <c r="AY493" s="188" t="s">
        <v>209</v>
      </c>
      <c r="BK493" s="190">
        <f>SUM(BK494:BK499)</f>
        <v>0</v>
      </c>
    </row>
    <row r="494" spans="1:65" s="2" customFormat="1" ht="16.5" customHeight="1">
      <c r="A494" s="35"/>
      <c r="B494" s="36"/>
      <c r="C494" s="193" t="s">
        <v>2716</v>
      </c>
      <c r="D494" s="193" t="s">
        <v>214</v>
      </c>
      <c r="E494" s="194" t="s">
        <v>12181</v>
      </c>
      <c r="F494" s="195" t="s">
        <v>12182</v>
      </c>
      <c r="G494" s="196" t="s">
        <v>318</v>
      </c>
      <c r="H494" s="197">
        <v>3616</v>
      </c>
      <c r="I494" s="198"/>
      <c r="J494" s="199">
        <f>ROUND(I494*H494,2)</f>
        <v>0</v>
      </c>
      <c r="K494" s="200"/>
      <c r="L494" s="40"/>
      <c r="M494" s="201" t="s">
        <v>1</v>
      </c>
      <c r="N494" s="202" t="s">
        <v>42</v>
      </c>
      <c r="O494" s="72"/>
      <c r="P494" s="203">
        <f>O494*H494</f>
        <v>0</v>
      </c>
      <c r="Q494" s="203">
        <v>0</v>
      </c>
      <c r="R494" s="203">
        <f>Q494*H494</f>
        <v>0</v>
      </c>
      <c r="S494" s="203">
        <v>0</v>
      </c>
      <c r="T494" s="204">
        <f>S494*H494</f>
        <v>0</v>
      </c>
      <c r="U494" s="35"/>
      <c r="V494" s="35"/>
      <c r="W494" s="35"/>
      <c r="X494" s="35"/>
      <c r="Y494" s="35"/>
      <c r="Z494" s="35"/>
      <c r="AA494" s="35"/>
      <c r="AB494" s="35"/>
      <c r="AC494" s="35"/>
      <c r="AD494" s="35"/>
      <c r="AE494" s="35"/>
      <c r="AR494" s="205" t="s">
        <v>218</v>
      </c>
      <c r="AT494" s="205" t="s">
        <v>214</v>
      </c>
      <c r="AU494" s="205" t="s">
        <v>87</v>
      </c>
      <c r="AY494" s="18" t="s">
        <v>209</v>
      </c>
      <c r="BE494" s="206">
        <f>IF(N494="základní",J494,0)</f>
        <v>0</v>
      </c>
      <c r="BF494" s="206">
        <f>IF(N494="snížená",J494,0)</f>
        <v>0</v>
      </c>
      <c r="BG494" s="206">
        <f>IF(N494="zákl. přenesená",J494,0)</f>
        <v>0</v>
      </c>
      <c r="BH494" s="206">
        <f>IF(N494="sníž. přenesená",J494,0)</f>
        <v>0</v>
      </c>
      <c r="BI494" s="206">
        <f>IF(N494="nulová",J494,0)</f>
        <v>0</v>
      </c>
      <c r="BJ494" s="18" t="s">
        <v>85</v>
      </c>
      <c r="BK494" s="206">
        <f>ROUND(I494*H494,2)</f>
        <v>0</v>
      </c>
      <c r="BL494" s="18" t="s">
        <v>218</v>
      </c>
      <c r="BM494" s="205" t="s">
        <v>12183</v>
      </c>
    </row>
    <row r="495" spans="1:65" s="2" customFormat="1" ht="19.5">
      <c r="A495" s="35"/>
      <c r="B495" s="36"/>
      <c r="C495" s="37"/>
      <c r="D495" s="214" t="s">
        <v>807</v>
      </c>
      <c r="E495" s="37"/>
      <c r="F495" s="256" t="s">
        <v>12179</v>
      </c>
      <c r="G495" s="37"/>
      <c r="H495" s="37"/>
      <c r="I495" s="257"/>
      <c r="J495" s="37"/>
      <c r="K495" s="37"/>
      <c r="L495" s="40"/>
      <c r="M495" s="258"/>
      <c r="N495" s="259"/>
      <c r="O495" s="72"/>
      <c r="P495" s="72"/>
      <c r="Q495" s="72"/>
      <c r="R495" s="72"/>
      <c r="S495" s="72"/>
      <c r="T495" s="73"/>
      <c r="U495" s="35"/>
      <c r="V495" s="35"/>
      <c r="W495" s="35"/>
      <c r="X495" s="35"/>
      <c r="Y495" s="35"/>
      <c r="Z495" s="35"/>
      <c r="AA495" s="35"/>
      <c r="AB495" s="35"/>
      <c r="AC495" s="35"/>
      <c r="AD495" s="35"/>
      <c r="AE495" s="35"/>
      <c r="AT495" s="18" t="s">
        <v>807</v>
      </c>
      <c r="AU495" s="18" t="s">
        <v>87</v>
      </c>
    </row>
    <row r="496" spans="1:65" s="2" customFormat="1" ht="16.5" customHeight="1">
      <c r="A496" s="35"/>
      <c r="B496" s="36"/>
      <c r="C496" s="193" t="s">
        <v>2722</v>
      </c>
      <c r="D496" s="193" t="s">
        <v>214</v>
      </c>
      <c r="E496" s="194" t="s">
        <v>12184</v>
      </c>
      <c r="F496" s="195" t="s">
        <v>12185</v>
      </c>
      <c r="G496" s="196" t="s">
        <v>318</v>
      </c>
      <c r="H496" s="197">
        <v>2092</v>
      </c>
      <c r="I496" s="198"/>
      <c r="J496" s="199">
        <f>ROUND(I496*H496,2)</f>
        <v>0</v>
      </c>
      <c r="K496" s="200"/>
      <c r="L496" s="40"/>
      <c r="M496" s="201" t="s">
        <v>1</v>
      </c>
      <c r="N496" s="202" t="s">
        <v>42</v>
      </c>
      <c r="O496" s="72"/>
      <c r="P496" s="203">
        <f>O496*H496</f>
        <v>0</v>
      </c>
      <c r="Q496" s="203">
        <v>0</v>
      </c>
      <c r="R496" s="203">
        <f>Q496*H496</f>
        <v>0</v>
      </c>
      <c r="S496" s="203">
        <v>0</v>
      </c>
      <c r="T496" s="204">
        <f>S496*H496</f>
        <v>0</v>
      </c>
      <c r="U496" s="35"/>
      <c r="V496" s="35"/>
      <c r="W496" s="35"/>
      <c r="X496" s="35"/>
      <c r="Y496" s="35"/>
      <c r="Z496" s="35"/>
      <c r="AA496" s="35"/>
      <c r="AB496" s="35"/>
      <c r="AC496" s="35"/>
      <c r="AD496" s="35"/>
      <c r="AE496" s="35"/>
      <c r="AR496" s="205" t="s">
        <v>218</v>
      </c>
      <c r="AT496" s="205" t="s">
        <v>214</v>
      </c>
      <c r="AU496" s="205" t="s">
        <v>87</v>
      </c>
      <c r="AY496" s="18" t="s">
        <v>209</v>
      </c>
      <c r="BE496" s="206">
        <f>IF(N496="základní",J496,0)</f>
        <v>0</v>
      </c>
      <c r="BF496" s="206">
        <f>IF(N496="snížená",J496,0)</f>
        <v>0</v>
      </c>
      <c r="BG496" s="206">
        <f>IF(N496="zákl. přenesená",J496,0)</f>
        <v>0</v>
      </c>
      <c r="BH496" s="206">
        <f>IF(N496="sníž. přenesená",J496,0)</f>
        <v>0</v>
      </c>
      <c r="BI496" s="206">
        <f>IF(N496="nulová",J496,0)</f>
        <v>0</v>
      </c>
      <c r="BJ496" s="18" t="s">
        <v>85</v>
      </c>
      <c r="BK496" s="206">
        <f>ROUND(I496*H496,2)</f>
        <v>0</v>
      </c>
      <c r="BL496" s="18" t="s">
        <v>218</v>
      </c>
      <c r="BM496" s="205" t="s">
        <v>12186</v>
      </c>
    </row>
    <row r="497" spans="1:65" s="2" customFormat="1" ht="19.5">
      <c r="A497" s="35"/>
      <c r="B497" s="36"/>
      <c r="C497" s="37"/>
      <c r="D497" s="214" t="s">
        <v>807</v>
      </c>
      <c r="E497" s="37"/>
      <c r="F497" s="256" t="s">
        <v>12179</v>
      </c>
      <c r="G497" s="37"/>
      <c r="H497" s="37"/>
      <c r="I497" s="257"/>
      <c r="J497" s="37"/>
      <c r="K497" s="37"/>
      <c r="L497" s="40"/>
      <c r="M497" s="258"/>
      <c r="N497" s="259"/>
      <c r="O497" s="72"/>
      <c r="P497" s="72"/>
      <c r="Q497" s="72"/>
      <c r="R497" s="72"/>
      <c r="S497" s="72"/>
      <c r="T497" s="73"/>
      <c r="U497" s="35"/>
      <c r="V497" s="35"/>
      <c r="W497" s="35"/>
      <c r="X497" s="35"/>
      <c r="Y497" s="35"/>
      <c r="Z497" s="35"/>
      <c r="AA497" s="35"/>
      <c r="AB497" s="35"/>
      <c r="AC497" s="35"/>
      <c r="AD497" s="35"/>
      <c r="AE497" s="35"/>
      <c r="AT497" s="18" t="s">
        <v>807</v>
      </c>
      <c r="AU497" s="18" t="s">
        <v>87</v>
      </c>
    </row>
    <row r="498" spans="1:65" s="2" customFormat="1" ht="16.5" customHeight="1">
      <c r="A498" s="35"/>
      <c r="B498" s="36"/>
      <c r="C498" s="193" t="s">
        <v>2727</v>
      </c>
      <c r="D498" s="193" t="s">
        <v>214</v>
      </c>
      <c r="E498" s="194" t="s">
        <v>12187</v>
      </c>
      <c r="F498" s="195" t="s">
        <v>12188</v>
      </c>
      <c r="G498" s="196" t="s">
        <v>318</v>
      </c>
      <c r="H498" s="197">
        <v>908</v>
      </c>
      <c r="I498" s="198"/>
      <c r="J498" s="199">
        <f>ROUND(I498*H498,2)</f>
        <v>0</v>
      </c>
      <c r="K498" s="200"/>
      <c r="L498" s="40"/>
      <c r="M498" s="201" t="s">
        <v>1</v>
      </c>
      <c r="N498" s="202" t="s">
        <v>42</v>
      </c>
      <c r="O498" s="72"/>
      <c r="P498" s="203">
        <f>O498*H498</f>
        <v>0</v>
      </c>
      <c r="Q498" s="203">
        <v>0</v>
      </c>
      <c r="R498" s="203">
        <f>Q498*H498</f>
        <v>0</v>
      </c>
      <c r="S498" s="203">
        <v>0</v>
      </c>
      <c r="T498" s="204">
        <f>S498*H498</f>
        <v>0</v>
      </c>
      <c r="U498" s="35"/>
      <c r="V498" s="35"/>
      <c r="W498" s="35"/>
      <c r="X498" s="35"/>
      <c r="Y498" s="35"/>
      <c r="Z498" s="35"/>
      <c r="AA498" s="35"/>
      <c r="AB498" s="35"/>
      <c r="AC498" s="35"/>
      <c r="AD498" s="35"/>
      <c r="AE498" s="35"/>
      <c r="AR498" s="205" t="s">
        <v>218</v>
      </c>
      <c r="AT498" s="205" t="s">
        <v>214</v>
      </c>
      <c r="AU498" s="205" t="s">
        <v>87</v>
      </c>
      <c r="AY498" s="18" t="s">
        <v>209</v>
      </c>
      <c r="BE498" s="206">
        <f>IF(N498="základní",J498,0)</f>
        <v>0</v>
      </c>
      <c r="BF498" s="206">
        <f>IF(N498="snížená",J498,0)</f>
        <v>0</v>
      </c>
      <c r="BG498" s="206">
        <f>IF(N498="zákl. přenesená",J498,0)</f>
        <v>0</v>
      </c>
      <c r="BH498" s="206">
        <f>IF(N498="sníž. přenesená",J498,0)</f>
        <v>0</v>
      </c>
      <c r="BI498" s="206">
        <f>IF(N498="nulová",J498,0)</f>
        <v>0</v>
      </c>
      <c r="BJ498" s="18" t="s">
        <v>85</v>
      </c>
      <c r="BK498" s="206">
        <f>ROUND(I498*H498,2)</f>
        <v>0</v>
      </c>
      <c r="BL498" s="18" t="s">
        <v>218</v>
      </c>
      <c r="BM498" s="205" t="s">
        <v>12189</v>
      </c>
    </row>
    <row r="499" spans="1:65" s="2" customFormat="1" ht="19.5">
      <c r="A499" s="35"/>
      <c r="B499" s="36"/>
      <c r="C499" s="37"/>
      <c r="D499" s="214" t="s">
        <v>807</v>
      </c>
      <c r="E499" s="37"/>
      <c r="F499" s="256" t="s">
        <v>12179</v>
      </c>
      <c r="G499" s="37"/>
      <c r="H499" s="37"/>
      <c r="I499" s="257"/>
      <c r="J499" s="37"/>
      <c r="K499" s="37"/>
      <c r="L499" s="40"/>
      <c r="M499" s="258"/>
      <c r="N499" s="259"/>
      <c r="O499" s="72"/>
      <c r="P499" s="72"/>
      <c r="Q499" s="72"/>
      <c r="R499" s="72"/>
      <c r="S499" s="72"/>
      <c r="T499" s="73"/>
      <c r="U499" s="35"/>
      <c r="V499" s="35"/>
      <c r="W499" s="35"/>
      <c r="X499" s="35"/>
      <c r="Y499" s="35"/>
      <c r="Z499" s="35"/>
      <c r="AA499" s="35"/>
      <c r="AB499" s="35"/>
      <c r="AC499" s="35"/>
      <c r="AD499" s="35"/>
      <c r="AE499" s="35"/>
      <c r="AT499" s="18" t="s">
        <v>807</v>
      </c>
      <c r="AU499" s="18" t="s">
        <v>87</v>
      </c>
    </row>
    <row r="500" spans="1:65" s="12" customFormat="1" ht="22.9" customHeight="1">
      <c r="B500" s="177"/>
      <c r="C500" s="178"/>
      <c r="D500" s="179" t="s">
        <v>76</v>
      </c>
      <c r="E500" s="191" t="s">
        <v>10379</v>
      </c>
      <c r="F500" s="191" t="s">
        <v>12190</v>
      </c>
      <c r="G500" s="178"/>
      <c r="H500" s="178"/>
      <c r="I500" s="181"/>
      <c r="J500" s="192">
        <f>BK500</f>
        <v>0</v>
      </c>
      <c r="K500" s="178"/>
      <c r="L500" s="183"/>
      <c r="M500" s="184"/>
      <c r="N500" s="185"/>
      <c r="O500" s="185"/>
      <c r="P500" s="186">
        <f>SUM(P501:P532)</f>
        <v>0</v>
      </c>
      <c r="Q500" s="185"/>
      <c r="R500" s="186">
        <f>SUM(R501:R532)</f>
        <v>0</v>
      </c>
      <c r="S500" s="185"/>
      <c r="T500" s="187">
        <f>SUM(T501:T532)</f>
        <v>0</v>
      </c>
      <c r="AR500" s="188" t="s">
        <v>85</v>
      </c>
      <c r="AT500" s="189" t="s">
        <v>76</v>
      </c>
      <c r="AU500" s="189" t="s">
        <v>85</v>
      </c>
      <c r="AY500" s="188" t="s">
        <v>209</v>
      </c>
      <c r="BK500" s="190">
        <f>SUM(BK501:BK532)</f>
        <v>0</v>
      </c>
    </row>
    <row r="501" spans="1:65" s="2" customFormat="1" ht="16.5" customHeight="1">
      <c r="A501" s="35"/>
      <c r="B501" s="36"/>
      <c r="C501" s="193" t="s">
        <v>2734</v>
      </c>
      <c r="D501" s="193" t="s">
        <v>214</v>
      </c>
      <c r="E501" s="194" t="s">
        <v>12191</v>
      </c>
      <c r="F501" s="195" t="s">
        <v>12192</v>
      </c>
      <c r="G501" s="196" t="s">
        <v>318</v>
      </c>
      <c r="H501" s="197">
        <v>446.34</v>
      </c>
      <c r="I501" s="198"/>
      <c r="J501" s="199">
        <f>ROUND(I501*H501,2)</f>
        <v>0</v>
      </c>
      <c r="K501" s="200"/>
      <c r="L501" s="40"/>
      <c r="M501" s="201" t="s">
        <v>1</v>
      </c>
      <c r="N501" s="202" t="s">
        <v>42</v>
      </c>
      <c r="O501" s="72"/>
      <c r="P501" s="203">
        <f>O501*H501</f>
        <v>0</v>
      </c>
      <c r="Q501" s="203">
        <v>0</v>
      </c>
      <c r="R501" s="203">
        <f>Q501*H501</f>
        <v>0</v>
      </c>
      <c r="S501" s="203">
        <v>0</v>
      </c>
      <c r="T501" s="204">
        <f>S501*H501</f>
        <v>0</v>
      </c>
      <c r="U501" s="35"/>
      <c r="V501" s="35"/>
      <c r="W501" s="35"/>
      <c r="X501" s="35"/>
      <c r="Y501" s="35"/>
      <c r="Z501" s="35"/>
      <c r="AA501" s="35"/>
      <c r="AB501" s="35"/>
      <c r="AC501" s="35"/>
      <c r="AD501" s="35"/>
      <c r="AE501" s="35"/>
      <c r="AR501" s="205" t="s">
        <v>218</v>
      </c>
      <c r="AT501" s="205" t="s">
        <v>214</v>
      </c>
      <c r="AU501" s="205" t="s">
        <v>87</v>
      </c>
      <c r="AY501" s="18" t="s">
        <v>209</v>
      </c>
      <c r="BE501" s="206">
        <f>IF(N501="základní",J501,0)</f>
        <v>0</v>
      </c>
      <c r="BF501" s="206">
        <f>IF(N501="snížená",J501,0)</f>
        <v>0</v>
      </c>
      <c r="BG501" s="206">
        <f>IF(N501="zákl. přenesená",J501,0)</f>
        <v>0</v>
      </c>
      <c r="BH501" s="206">
        <f>IF(N501="sníž. přenesená",J501,0)</f>
        <v>0</v>
      </c>
      <c r="BI501" s="206">
        <f>IF(N501="nulová",J501,0)</f>
        <v>0</v>
      </c>
      <c r="BJ501" s="18" t="s">
        <v>85</v>
      </c>
      <c r="BK501" s="206">
        <f>ROUND(I501*H501,2)</f>
        <v>0</v>
      </c>
      <c r="BL501" s="18" t="s">
        <v>218</v>
      </c>
      <c r="BM501" s="205" t="s">
        <v>12193</v>
      </c>
    </row>
    <row r="502" spans="1:65" s="2" customFormat="1" ht="19.5">
      <c r="A502" s="35"/>
      <c r="B502" s="36"/>
      <c r="C502" s="37"/>
      <c r="D502" s="214" t="s">
        <v>807</v>
      </c>
      <c r="E502" s="37"/>
      <c r="F502" s="256" t="s">
        <v>12179</v>
      </c>
      <c r="G502" s="37"/>
      <c r="H502" s="37"/>
      <c r="I502" s="257"/>
      <c r="J502" s="37"/>
      <c r="K502" s="37"/>
      <c r="L502" s="40"/>
      <c r="M502" s="258"/>
      <c r="N502" s="259"/>
      <c r="O502" s="72"/>
      <c r="P502" s="72"/>
      <c r="Q502" s="72"/>
      <c r="R502" s="72"/>
      <c r="S502" s="72"/>
      <c r="T502" s="73"/>
      <c r="U502" s="35"/>
      <c r="V502" s="35"/>
      <c r="W502" s="35"/>
      <c r="X502" s="35"/>
      <c r="Y502" s="35"/>
      <c r="Z502" s="35"/>
      <c r="AA502" s="35"/>
      <c r="AB502" s="35"/>
      <c r="AC502" s="35"/>
      <c r="AD502" s="35"/>
      <c r="AE502" s="35"/>
      <c r="AT502" s="18" t="s">
        <v>807</v>
      </c>
      <c r="AU502" s="18" t="s">
        <v>87</v>
      </c>
    </row>
    <row r="503" spans="1:65" s="2" customFormat="1" ht="16.5" customHeight="1">
      <c r="A503" s="35"/>
      <c r="B503" s="36"/>
      <c r="C503" s="193" t="s">
        <v>2739</v>
      </c>
      <c r="D503" s="193" t="s">
        <v>214</v>
      </c>
      <c r="E503" s="194" t="s">
        <v>12194</v>
      </c>
      <c r="F503" s="195" t="s">
        <v>12195</v>
      </c>
      <c r="G503" s="196" t="s">
        <v>318</v>
      </c>
      <c r="H503" s="197">
        <v>116.13800000000001</v>
      </c>
      <c r="I503" s="198"/>
      <c r="J503" s="199">
        <f>ROUND(I503*H503,2)</f>
        <v>0</v>
      </c>
      <c r="K503" s="200"/>
      <c r="L503" s="40"/>
      <c r="M503" s="201" t="s">
        <v>1</v>
      </c>
      <c r="N503" s="202" t="s">
        <v>42</v>
      </c>
      <c r="O503" s="72"/>
      <c r="P503" s="203">
        <f>O503*H503</f>
        <v>0</v>
      </c>
      <c r="Q503" s="203">
        <v>0</v>
      </c>
      <c r="R503" s="203">
        <f>Q503*H503</f>
        <v>0</v>
      </c>
      <c r="S503" s="203">
        <v>0</v>
      </c>
      <c r="T503" s="204">
        <f>S503*H503</f>
        <v>0</v>
      </c>
      <c r="U503" s="35"/>
      <c r="V503" s="35"/>
      <c r="W503" s="35"/>
      <c r="X503" s="35"/>
      <c r="Y503" s="35"/>
      <c r="Z503" s="35"/>
      <c r="AA503" s="35"/>
      <c r="AB503" s="35"/>
      <c r="AC503" s="35"/>
      <c r="AD503" s="35"/>
      <c r="AE503" s="35"/>
      <c r="AR503" s="205" t="s">
        <v>218</v>
      </c>
      <c r="AT503" s="205" t="s">
        <v>214</v>
      </c>
      <c r="AU503" s="205" t="s">
        <v>87</v>
      </c>
      <c r="AY503" s="18" t="s">
        <v>209</v>
      </c>
      <c r="BE503" s="206">
        <f>IF(N503="základní",J503,0)</f>
        <v>0</v>
      </c>
      <c r="BF503" s="206">
        <f>IF(N503="snížená",J503,0)</f>
        <v>0</v>
      </c>
      <c r="BG503" s="206">
        <f>IF(N503="zákl. přenesená",J503,0)</f>
        <v>0</v>
      </c>
      <c r="BH503" s="206">
        <f>IF(N503="sníž. přenesená",J503,0)</f>
        <v>0</v>
      </c>
      <c r="BI503" s="206">
        <f>IF(N503="nulová",J503,0)</f>
        <v>0</v>
      </c>
      <c r="BJ503" s="18" t="s">
        <v>85</v>
      </c>
      <c r="BK503" s="206">
        <f>ROUND(I503*H503,2)</f>
        <v>0</v>
      </c>
      <c r="BL503" s="18" t="s">
        <v>218</v>
      </c>
      <c r="BM503" s="205" t="s">
        <v>12196</v>
      </c>
    </row>
    <row r="504" spans="1:65" s="2" customFormat="1" ht="19.5">
      <c r="A504" s="35"/>
      <c r="B504" s="36"/>
      <c r="C504" s="37"/>
      <c r="D504" s="214" t="s">
        <v>807</v>
      </c>
      <c r="E504" s="37"/>
      <c r="F504" s="256" t="s">
        <v>12179</v>
      </c>
      <c r="G504" s="37"/>
      <c r="H504" s="37"/>
      <c r="I504" s="257"/>
      <c r="J504" s="37"/>
      <c r="K504" s="37"/>
      <c r="L504" s="40"/>
      <c r="M504" s="258"/>
      <c r="N504" s="259"/>
      <c r="O504" s="72"/>
      <c r="P504" s="72"/>
      <c r="Q504" s="72"/>
      <c r="R504" s="72"/>
      <c r="S504" s="72"/>
      <c r="T504" s="73"/>
      <c r="U504" s="35"/>
      <c r="V504" s="35"/>
      <c r="W504" s="35"/>
      <c r="X504" s="35"/>
      <c r="Y504" s="35"/>
      <c r="Z504" s="35"/>
      <c r="AA504" s="35"/>
      <c r="AB504" s="35"/>
      <c r="AC504" s="35"/>
      <c r="AD504" s="35"/>
      <c r="AE504" s="35"/>
      <c r="AT504" s="18" t="s">
        <v>807</v>
      </c>
      <c r="AU504" s="18" t="s">
        <v>87</v>
      </c>
    </row>
    <row r="505" spans="1:65" s="2" customFormat="1" ht="16.5" customHeight="1">
      <c r="A505" s="35"/>
      <c r="B505" s="36"/>
      <c r="C505" s="193" t="s">
        <v>2749</v>
      </c>
      <c r="D505" s="193" t="s">
        <v>214</v>
      </c>
      <c r="E505" s="194" t="s">
        <v>12197</v>
      </c>
      <c r="F505" s="195" t="s">
        <v>12198</v>
      </c>
      <c r="G505" s="196" t="s">
        <v>318</v>
      </c>
      <c r="H505" s="197">
        <v>30</v>
      </c>
      <c r="I505" s="198"/>
      <c r="J505" s="199">
        <f>ROUND(I505*H505,2)</f>
        <v>0</v>
      </c>
      <c r="K505" s="200"/>
      <c r="L505" s="40"/>
      <c r="M505" s="201" t="s">
        <v>1</v>
      </c>
      <c r="N505" s="202" t="s">
        <v>42</v>
      </c>
      <c r="O505" s="72"/>
      <c r="P505" s="203">
        <f>O505*H505</f>
        <v>0</v>
      </c>
      <c r="Q505" s="203">
        <v>0</v>
      </c>
      <c r="R505" s="203">
        <f>Q505*H505</f>
        <v>0</v>
      </c>
      <c r="S505" s="203">
        <v>0</v>
      </c>
      <c r="T505" s="204">
        <f>S505*H505</f>
        <v>0</v>
      </c>
      <c r="U505" s="35"/>
      <c r="V505" s="35"/>
      <c r="W505" s="35"/>
      <c r="X505" s="35"/>
      <c r="Y505" s="35"/>
      <c r="Z505" s="35"/>
      <c r="AA505" s="35"/>
      <c r="AB505" s="35"/>
      <c r="AC505" s="35"/>
      <c r="AD505" s="35"/>
      <c r="AE505" s="35"/>
      <c r="AR505" s="205" t="s">
        <v>218</v>
      </c>
      <c r="AT505" s="205" t="s">
        <v>214</v>
      </c>
      <c r="AU505" s="205" t="s">
        <v>87</v>
      </c>
      <c r="AY505" s="18" t="s">
        <v>209</v>
      </c>
      <c r="BE505" s="206">
        <f>IF(N505="základní",J505,0)</f>
        <v>0</v>
      </c>
      <c r="BF505" s="206">
        <f>IF(N505="snížená",J505,0)</f>
        <v>0</v>
      </c>
      <c r="BG505" s="206">
        <f>IF(N505="zákl. přenesená",J505,0)</f>
        <v>0</v>
      </c>
      <c r="BH505" s="206">
        <f>IF(N505="sníž. přenesená",J505,0)</f>
        <v>0</v>
      </c>
      <c r="BI505" s="206">
        <f>IF(N505="nulová",J505,0)</f>
        <v>0</v>
      </c>
      <c r="BJ505" s="18" t="s">
        <v>85</v>
      </c>
      <c r="BK505" s="206">
        <f>ROUND(I505*H505,2)</f>
        <v>0</v>
      </c>
      <c r="BL505" s="18" t="s">
        <v>218</v>
      </c>
      <c r="BM505" s="205" t="s">
        <v>12199</v>
      </c>
    </row>
    <row r="506" spans="1:65" s="2" customFormat="1" ht="19.5">
      <c r="A506" s="35"/>
      <c r="B506" s="36"/>
      <c r="C506" s="37"/>
      <c r="D506" s="214" t="s">
        <v>807</v>
      </c>
      <c r="E506" s="37"/>
      <c r="F506" s="256" t="s">
        <v>12179</v>
      </c>
      <c r="G506" s="37"/>
      <c r="H506" s="37"/>
      <c r="I506" s="257"/>
      <c r="J506" s="37"/>
      <c r="K506" s="37"/>
      <c r="L506" s="40"/>
      <c r="M506" s="258"/>
      <c r="N506" s="259"/>
      <c r="O506" s="72"/>
      <c r="P506" s="72"/>
      <c r="Q506" s="72"/>
      <c r="R506" s="72"/>
      <c r="S506" s="72"/>
      <c r="T506" s="73"/>
      <c r="U506" s="35"/>
      <c r="V506" s="35"/>
      <c r="W506" s="35"/>
      <c r="X506" s="35"/>
      <c r="Y506" s="35"/>
      <c r="Z506" s="35"/>
      <c r="AA506" s="35"/>
      <c r="AB506" s="35"/>
      <c r="AC506" s="35"/>
      <c r="AD506" s="35"/>
      <c r="AE506" s="35"/>
      <c r="AT506" s="18" t="s">
        <v>807</v>
      </c>
      <c r="AU506" s="18" t="s">
        <v>87</v>
      </c>
    </row>
    <row r="507" spans="1:65" s="2" customFormat="1" ht="16.5" customHeight="1">
      <c r="A507" s="35"/>
      <c r="B507" s="36"/>
      <c r="C507" s="193" t="s">
        <v>2754</v>
      </c>
      <c r="D507" s="193" t="s">
        <v>214</v>
      </c>
      <c r="E507" s="194" t="s">
        <v>12200</v>
      </c>
      <c r="F507" s="195" t="s">
        <v>12201</v>
      </c>
      <c r="G507" s="196" t="s">
        <v>318</v>
      </c>
      <c r="H507" s="197">
        <v>88.66</v>
      </c>
      <c r="I507" s="198"/>
      <c r="J507" s="199">
        <f>ROUND(I507*H507,2)</f>
        <v>0</v>
      </c>
      <c r="K507" s="200"/>
      <c r="L507" s="40"/>
      <c r="M507" s="201" t="s">
        <v>1</v>
      </c>
      <c r="N507" s="202" t="s">
        <v>42</v>
      </c>
      <c r="O507" s="72"/>
      <c r="P507" s="203">
        <f>O507*H507</f>
        <v>0</v>
      </c>
      <c r="Q507" s="203">
        <v>0</v>
      </c>
      <c r="R507" s="203">
        <f>Q507*H507</f>
        <v>0</v>
      </c>
      <c r="S507" s="203">
        <v>0</v>
      </c>
      <c r="T507" s="204">
        <f>S507*H507</f>
        <v>0</v>
      </c>
      <c r="U507" s="35"/>
      <c r="V507" s="35"/>
      <c r="W507" s="35"/>
      <c r="X507" s="35"/>
      <c r="Y507" s="35"/>
      <c r="Z507" s="35"/>
      <c r="AA507" s="35"/>
      <c r="AB507" s="35"/>
      <c r="AC507" s="35"/>
      <c r="AD507" s="35"/>
      <c r="AE507" s="35"/>
      <c r="AR507" s="205" t="s">
        <v>218</v>
      </c>
      <c r="AT507" s="205" t="s">
        <v>214</v>
      </c>
      <c r="AU507" s="205" t="s">
        <v>87</v>
      </c>
      <c r="AY507" s="18" t="s">
        <v>209</v>
      </c>
      <c r="BE507" s="206">
        <f>IF(N507="základní",J507,0)</f>
        <v>0</v>
      </c>
      <c r="BF507" s="206">
        <f>IF(N507="snížená",J507,0)</f>
        <v>0</v>
      </c>
      <c r="BG507" s="206">
        <f>IF(N507="zákl. přenesená",J507,0)</f>
        <v>0</v>
      </c>
      <c r="BH507" s="206">
        <f>IF(N507="sníž. přenesená",J507,0)</f>
        <v>0</v>
      </c>
      <c r="BI507" s="206">
        <f>IF(N507="nulová",J507,0)</f>
        <v>0</v>
      </c>
      <c r="BJ507" s="18" t="s">
        <v>85</v>
      </c>
      <c r="BK507" s="206">
        <f>ROUND(I507*H507,2)</f>
        <v>0</v>
      </c>
      <c r="BL507" s="18" t="s">
        <v>218</v>
      </c>
      <c r="BM507" s="205" t="s">
        <v>12202</v>
      </c>
    </row>
    <row r="508" spans="1:65" s="2" customFormat="1" ht="19.5">
      <c r="A508" s="35"/>
      <c r="B508" s="36"/>
      <c r="C508" s="37"/>
      <c r="D508" s="214" t="s">
        <v>807</v>
      </c>
      <c r="E508" s="37"/>
      <c r="F508" s="256" t="s">
        <v>12203</v>
      </c>
      <c r="G508" s="37"/>
      <c r="H508" s="37"/>
      <c r="I508" s="257"/>
      <c r="J508" s="37"/>
      <c r="K508" s="37"/>
      <c r="L508" s="40"/>
      <c r="M508" s="258"/>
      <c r="N508" s="259"/>
      <c r="O508" s="72"/>
      <c r="P508" s="72"/>
      <c r="Q508" s="72"/>
      <c r="R508" s="72"/>
      <c r="S508" s="72"/>
      <c r="T508" s="73"/>
      <c r="U508" s="35"/>
      <c r="V508" s="35"/>
      <c r="W508" s="35"/>
      <c r="X508" s="35"/>
      <c r="Y508" s="35"/>
      <c r="Z508" s="35"/>
      <c r="AA508" s="35"/>
      <c r="AB508" s="35"/>
      <c r="AC508" s="35"/>
      <c r="AD508" s="35"/>
      <c r="AE508" s="35"/>
      <c r="AT508" s="18" t="s">
        <v>807</v>
      </c>
      <c r="AU508" s="18" t="s">
        <v>87</v>
      </c>
    </row>
    <row r="509" spans="1:65" s="2" customFormat="1" ht="16.5" customHeight="1">
      <c r="A509" s="35"/>
      <c r="B509" s="36"/>
      <c r="C509" s="193" t="s">
        <v>2758</v>
      </c>
      <c r="D509" s="193" t="s">
        <v>214</v>
      </c>
      <c r="E509" s="194" t="s">
        <v>12204</v>
      </c>
      <c r="F509" s="195" t="s">
        <v>12205</v>
      </c>
      <c r="G509" s="196" t="s">
        <v>318</v>
      </c>
      <c r="H509" s="197">
        <v>363.22</v>
      </c>
      <c r="I509" s="198"/>
      <c r="J509" s="199">
        <f>ROUND(I509*H509,2)</f>
        <v>0</v>
      </c>
      <c r="K509" s="200"/>
      <c r="L509" s="40"/>
      <c r="M509" s="201" t="s">
        <v>1</v>
      </c>
      <c r="N509" s="202" t="s">
        <v>42</v>
      </c>
      <c r="O509" s="72"/>
      <c r="P509" s="203">
        <f>O509*H509</f>
        <v>0</v>
      </c>
      <c r="Q509" s="203">
        <v>0</v>
      </c>
      <c r="R509" s="203">
        <f>Q509*H509</f>
        <v>0</v>
      </c>
      <c r="S509" s="203">
        <v>0</v>
      </c>
      <c r="T509" s="204">
        <f>S509*H509</f>
        <v>0</v>
      </c>
      <c r="U509" s="35"/>
      <c r="V509" s="35"/>
      <c r="W509" s="35"/>
      <c r="X509" s="35"/>
      <c r="Y509" s="35"/>
      <c r="Z509" s="35"/>
      <c r="AA509" s="35"/>
      <c r="AB509" s="35"/>
      <c r="AC509" s="35"/>
      <c r="AD509" s="35"/>
      <c r="AE509" s="35"/>
      <c r="AR509" s="205" t="s">
        <v>218</v>
      </c>
      <c r="AT509" s="205" t="s">
        <v>214</v>
      </c>
      <c r="AU509" s="205" t="s">
        <v>87</v>
      </c>
      <c r="AY509" s="18" t="s">
        <v>209</v>
      </c>
      <c r="BE509" s="206">
        <f>IF(N509="základní",J509,0)</f>
        <v>0</v>
      </c>
      <c r="BF509" s="206">
        <f>IF(N509="snížená",J509,0)</f>
        <v>0</v>
      </c>
      <c r="BG509" s="206">
        <f>IF(N509="zákl. přenesená",J509,0)</f>
        <v>0</v>
      </c>
      <c r="BH509" s="206">
        <f>IF(N509="sníž. přenesená",J509,0)</f>
        <v>0</v>
      </c>
      <c r="BI509" s="206">
        <f>IF(N509="nulová",J509,0)</f>
        <v>0</v>
      </c>
      <c r="BJ509" s="18" t="s">
        <v>85</v>
      </c>
      <c r="BK509" s="206">
        <f>ROUND(I509*H509,2)</f>
        <v>0</v>
      </c>
      <c r="BL509" s="18" t="s">
        <v>218</v>
      </c>
      <c r="BM509" s="205" t="s">
        <v>12206</v>
      </c>
    </row>
    <row r="510" spans="1:65" s="2" customFormat="1" ht="19.5">
      <c r="A510" s="35"/>
      <c r="B510" s="36"/>
      <c r="C510" s="37"/>
      <c r="D510" s="214" t="s">
        <v>807</v>
      </c>
      <c r="E510" s="37"/>
      <c r="F510" s="256" t="s">
        <v>12203</v>
      </c>
      <c r="G510" s="37"/>
      <c r="H510" s="37"/>
      <c r="I510" s="257"/>
      <c r="J510" s="37"/>
      <c r="K510" s="37"/>
      <c r="L510" s="40"/>
      <c r="M510" s="258"/>
      <c r="N510" s="259"/>
      <c r="O510" s="72"/>
      <c r="P510" s="72"/>
      <c r="Q510" s="72"/>
      <c r="R510" s="72"/>
      <c r="S510" s="72"/>
      <c r="T510" s="73"/>
      <c r="U510" s="35"/>
      <c r="V510" s="35"/>
      <c r="W510" s="35"/>
      <c r="X510" s="35"/>
      <c r="Y510" s="35"/>
      <c r="Z510" s="35"/>
      <c r="AA510" s="35"/>
      <c r="AB510" s="35"/>
      <c r="AC510" s="35"/>
      <c r="AD510" s="35"/>
      <c r="AE510" s="35"/>
      <c r="AT510" s="18" t="s">
        <v>807</v>
      </c>
      <c r="AU510" s="18" t="s">
        <v>87</v>
      </c>
    </row>
    <row r="511" spans="1:65" s="2" customFormat="1" ht="16.5" customHeight="1">
      <c r="A511" s="35"/>
      <c r="B511" s="36"/>
      <c r="C511" s="193" t="s">
        <v>2763</v>
      </c>
      <c r="D511" s="193" t="s">
        <v>214</v>
      </c>
      <c r="E511" s="194" t="s">
        <v>12207</v>
      </c>
      <c r="F511" s="195" t="s">
        <v>12208</v>
      </c>
      <c r="G511" s="196" t="s">
        <v>318</v>
      </c>
      <c r="H511" s="197">
        <v>104.5</v>
      </c>
      <c r="I511" s="198"/>
      <c r="J511" s="199">
        <f>ROUND(I511*H511,2)</f>
        <v>0</v>
      </c>
      <c r="K511" s="200"/>
      <c r="L511" s="40"/>
      <c r="M511" s="201" t="s">
        <v>1</v>
      </c>
      <c r="N511" s="202" t="s">
        <v>42</v>
      </c>
      <c r="O511" s="72"/>
      <c r="P511" s="203">
        <f>O511*H511</f>
        <v>0</v>
      </c>
      <c r="Q511" s="203">
        <v>0</v>
      </c>
      <c r="R511" s="203">
        <f>Q511*H511</f>
        <v>0</v>
      </c>
      <c r="S511" s="203">
        <v>0</v>
      </c>
      <c r="T511" s="204">
        <f>S511*H511</f>
        <v>0</v>
      </c>
      <c r="U511" s="35"/>
      <c r="V511" s="35"/>
      <c r="W511" s="35"/>
      <c r="X511" s="35"/>
      <c r="Y511" s="35"/>
      <c r="Z511" s="35"/>
      <c r="AA511" s="35"/>
      <c r="AB511" s="35"/>
      <c r="AC511" s="35"/>
      <c r="AD511" s="35"/>
      <c r="AE511" s="35"/>
      <c r="AR511" s="205" t="s">
        <v>218</v>
      </c>
      <c r="AT511" s="205" t="s">
        <v>214</v>
      </c>
      <c r="AU511" s="205" t="s">
        <v>87</v>
      </c>
      <c r="AY511" s="18" t="s">
        <v>209</v>
      </c>
      <c r="BE511" s="206">
        <f>IF(N511="základní",J511,0)</f>
        <v>0</v>
      </c>
      <c r="BF511" s="206">
        <f>IF(N511="snížená",J511,0)</f>
        <v>0</v>
      </c>
      <c r="BG511" s="206">
        <f>IF(N511="zákl. přenesená",J511,0)</f>
        <v>0</v>
      </c>
      <c r="BH511" s="206">
        <f>IF(N511="sníž. přenesená",J511,0)</f>
        <v>0</v>
      </c>
      <c r="BI511" s="206">
        <f>IF(N511="nulová",J511,0)</f>
        <v>0</v>
      </c>
      <c r="BJ511" s="18" t="s">
        <v>85</v>
      </c>
      <c r="BK511" s="206">
        <f>ROUND(I511*H511,2)</f>
        <v>0</v>
      </c>
      <c r="BL511" s="18" t="s">
        <v>218</v>
      </c>
      <c r="BM511" s="205" t="s">
        <v>12209</v>
      </c>
    </row>
    <row r="512" spans="1:65" s="2" customFormat="1" ht="19.5">
      <c r="A512" s="35"/>
      <c r="B512" s="36"/>
      <c r="C512" s="37"/>
      <c r="D512" s="214" t="s">
        <v>807</v>
      </c>
      <c r="E512" s="37"/>
      <c r="F512" s="256" t="s">
        <v>12203</v>
      </c>
      <c r="G512" s="37"/>
      <c r="H512" s="37"/>
      <c r="I512" s="257"/>
      <c r="J512" s="37"/>
      <c r="K512" s="37"/>
      <c r="L512" s="40"/>
      <c r="M512" s="258"/>
      <c r="N512" s="259"/>
      <c r="O512" s="72"/>
      <c r="P512" s="72"/>
      <c r="Q512" s="72"/>
      <c r="R512" s="72"/>
      <c r="S512" s="72"/>
      <c r="T512" s="73"/>
      <c r="U512" s="35"/>
      <c r="V512" s="35"/>
      <c r="W512" s="35"/>
      <c r="X512" s="35"/>
      <c r="Y512" s="35"/>
      <c r="Z512" s="35"/>
      <c r="AA512" s="35"/>
      <c r="AB512" s="35"/>
      <c r="AC512" s="35"/>
      <c r="AD512" s="35"/>
      <c r="AE512" s="35"/>
      <c r="AT512" s="18" t="s">
        <v>807</v>
      </c>
      <c r="AU512" s="18" t="s">
        <v>87</v>
      </c>
    </row>
    <row r="513" spans="1:65" s="2" customFormat="1" ht="16.5" customHeight="1">
      <c r="A513" s="35"/>
      <c r="B513" s="36"/>
      <c r="C513" s="193" t="s">
        <v>2767</v>
      </c>
      <c r="D513" s="193" t="s">
        <v>214</v>
      </c>
      <c r="E513" s="194" t="s">
        <v>12210</v>
      </c>
      <c r="F513" s="195" t="s">
        <v>12211</v>
      </c>
      <c r="G513" s="196" t="s">
        <v>318</v>
      </c>
      <c r="H513" s="197">
        <v>10</v>
      </c>
      <c r="I513" s="198"/>
      <c r="J513" s="199">
        <f>ROUND(I513*H513,2)</f>
        <v>0</v>
      </c>
      <c r="K513" s="200"/>
      <c r="L513" s="40"/>
      <c r="M513" s="201" t="s">
        <v>1</v>
      </c>
      <c r="N513" s="202" t="s">
        <v>42</v>
      </c>
      <c r="O513" s="72"/>
      <c r="P513" s="203">
        <f>O513*H513</f>
        <v>0</v>
      </c>
      <c r="Q513" s="203">
        <v>0</v>
      </c>
      <c r="R513" s="203">
        <f>Q513*H513</f>
        <v>0</v>
      </c>
      <c r="S513" s="203">
        <v>0</v>
      </c>
      <c r="T513" s="204">
        <f>S513*H513</f>
        <v>0</v>
      </c>
      <c r="U513" s="35"/>
      <c r="V513" s="35"/>
      <c r="W513" s="35"/>
      <c r="X513" s="35"/>
      <c r="Y513" s="35"/>
      <c r="Z513" s="35"/>
      <c r="AA513" s="35"/>
      <c r="AB513" s="35"/>
      <c r="AC513" s="35"/>
      <c r="AD513" s="35"/>
      <c r="AE513" s="35"/>
      <c r="AR513" s="205" t="s">
        <v>218</v>
      </c>
      <c r="AT513" s="205" t="s">
        <v>214</v>
      </c>
      <c r="AU513" s="205" t="s">
        <v>87</v>
      </c>
      <c r="AY513" s="18" t="s">
        <v>209</v>
      </c>
      <c r="BE513" s="206">
        <f>IF(N513="základní",J513,0)</f>
        <v>0</v>
      </c>
      <c r="BF513" s="206">
        <f>IF(N513="snížená",J513,0)</f>
        <v>0</v>
      </c>
      <c r="BG513" s="206">
        <f>IF(N513="zákl. přenesená",J513,0)</f>
        <v>0</v>
      </c>
      <c r="BH513" s="206">
        <f>IF(N513="sníž. přenesená",J513,0)</f>
        <v>0</v>
      </c>
      <c r="BI513" s="206">
        <f>IF(N513="nulová",J513,0)</f>
        <v>0</v>
      </c>
      <c r="BJ513" s="18" t="s">
        <v>85</v>
      </c>
      <c r="BK513" s="206">
        <f>ROUND(I513*H513,2)</f>
        <v>0</v>
      </c>
      <c r="BL513" s="18" t="s">
        <v>218</v>
      </c>
      <c r="BM513" s="205" t="s">
        <v>12212</v>
      </c>
    </row>
    <row r="514" spans="1:65" s="2" customFormat="1" ht="19.5">
      <c r="A514" s="35"/>
      <c r="B514" s="36"/>
      <c r="C514" s="37"/>
      <c r="D514" s="214" t="s">
        <v>807</v>
      </c>
      <c r="E514" s="37"/>
      <c r="F514" s="256" t="s">
        <v>12203</v>
      </c>
      <c r="G514" s="37"/>
      <c r="H514" s="37"/>
      <c r="I514" s="257"/>
      <c r="J514" s="37"/>
      <c r="K514" s="37"/>
      <c r="L514" s="40"/>
      <c r="M514" s="258"/>
      <c r="N514" s="259"/>
      <c r="O514" s="72"/>
      <c r="P514" s="72"/>
      <c r="Q514" s="72"/>
      <c r="R514" s="72"/>
      <c r="S514" s="72"/>
      <c r="T514" s="73"/>
      <c r="U514" s="35"/>
      <c r="V514" s="35"/>
      <c r="W514" s="35"/>
      <c r="X514" s="35"/>
      <c r="Y514" s="35"/>
      <c r="Z514" s="35"/>
      <c r="AA514" s="35"/>
      <c r="AB514" s="35"/>
      <c r="AC514" s="35"/>
      <c r="AD514" s="35"/>
      <c r="AE514" s="35"/>
      <c r="AT514" s="18" t="s">
        <v>807</v>
      </c>
      <c r="AU514" s="18" t="s">
        <v>87</v>
      </c>
    </row>
    <row r="515" spans="1:65" s="2" customFormat="1" ht="16.5" customHeight="1">
      <c r="A515" s="35"/>
      <c r="B515" s="36"/>
      <c r="C515" s="193" t="s">
        <v>2773</v>
      </c>
      <c r="D515" s="193" t="s">
        <v>214</v>
      </c>
      <c r="E515" s="194" t="s">
        <v>12213</v>
      </c>
      <c r="F515" s="195" t="s">
        <v>12214</v>
      </c>
      <c r="G515" s="196" t="s">
        <v>318</v>
      </c>
      <c r="H515" s="197">
        <v>20</v>
      </c>
      <c r="I515" s="198"/>
      <c r="J515" s="199">
        <f>ROUND(I515*H515,2)</f>
        <v>0</v>
      </c>
      <c r="K515" s="200"/>
      <c r="L515" s="40"/>
      <c r="M515" s="201" t="s">
        <v>1</v>
      </c>
      <c r="N515" s="202" t="s">
        <v>42</v>
      </c>
      <c r="O515" s="72"/>
      <c r="P515" s="203">
        <f>O515*H515</f>
        <v>0</v>
      </c>
      <c r="Q515" s="203">
        <v>0</v>
      </c>
      <c r="R515" s="203">
        <f>Q515*H515</f>
        <v>0</v>
      </c>
      <c r="S515" s="203">
        <v>0</v>
      </c>
      <c r="T515" s="204">
        <f>S515*H515</f>
        <v>0</v>
      </c>
      <c r="U515" s="35"/>
      <c r="V515" s="35"/>
      <c r="W515" s="35"/>
      <c r="X515" s="35"/>
      <c r="Y515" s="35"/>
      <c r="Z515" s="35"/>
      <c r="AA515" s="35"/>
      <c r="AB515" s="35"/>
      <c r="AC515" s="35"/>
      <c r="AD515" s="35"/>
      <c r="AE515" s="35"/>
      <c r="AR515" s="205" t="s">
        <v>218</v>
      </c>
      <c r="AT515" s="205" t="s">
        <v>214</v>
      </c>
      <c r="AU515" s="205" t="s">
        <v>87</v>
      </c>
      <c r="AY515" s="18" t="s">
        <v>209</v>
      </c>
      <c r="BE515" s="206">
        <f>IF(N515="základní",J515,0)</f>
        <v>0</v>
      </c>
      <c r="BF515" s="206">
        <f>IF(N515="snížená",J515,0)</f>
        <v>0</v>
      </c>
      <c r="BG515" s="206">
        <f>IF(N515="zákl. přenesená",J515,0)</f>
        <v>0</v>
      </c>
      <c r="BH515" s="206">
        <f>IF(N515="sníž. přenesená",J515,0)</f>
        <v>0</v>
      </c>
      <c r="BI515" s="206">
        <f>IF(N515="nulová",J515,0)</f>
        <v>0</v>
      </c>
      <c r="BJ515" s="18" t="s">
        <v>85</v>
      </c>
      <c r="BK515" s="206">
        <f>ROUND(I515*H515,2)</f>
        <v>0</v>
      </c>
      <c r="BL515" s="18" t="s">
        <v>218</v>
      </c>
      <c r="BM515" s="205" t="s">
        <v>12215</v>
      </c>
    </row>
    <row r="516" spans="1:65" s="2" customFormat="1" ht="19.5">
      <c r="A516" s="35"/>
      <c r="B516" s="36"/>
      <c r="C516" s="37"/>
      <c r="D516" s="214" t="s">
        <v>807</v>
      </c>
      <c r="E516" s="37"/>
      <c r="F516" s="256" t="s">
        <v>12203</v>
      </c>
      <c r="G516" s="37"/>
      <c r="H516" s="37"/>
      <c r="I516" s="257"/>
      <c r="J516" s="37"/>
      <c r="K516" s="37"/>
      <c r="L516" s="40"/>
      <c r="M516" s="258"/>
      <c r="N516" s="259"/>
      <c r="O516" s="72"/>
      <c r="P516" s="72"/>
      <c r="Q516" s="72"/>
      <c r="R516" s="72"/>
      <c r="S516" s="72"/>
      <c r="T516" s="73"/>
      <c r="U516" s="35"/>
      <c r="V516" s="35"/>
      <c r="W516" s="35"/>
      <c r="X516" s="35"/>
      <c r="Y516" s="35"/>
      <c r="Z516" s="35"/>
      <c r="AA516" s="35"/>
      <c r="AB516" s="35"/>
      <c r="AC516" s="35"/>
      <c r="AD516" s="35"/>
      <c r="AE516" s="35"/>
      <c r="AT516" s="18" t="s">
        <v>807</v>
      </c>
      <c r="AU516" s="18" t="s">
        <v>87</v>
      </c>
    </row>
    <row r="517" spans="1:65" s="2" customFormat="1" ht="16.5" customHeight="1">
      <c r="A517" s="35"/>
      <c r="B517" s="36"/>
      <c r="C517" s="193" t="s">
        <v>2778</v>
      </c>
      <c r="D517" s="193" t="s">
        <v>214</v>
      </c>
      <c r="E517" s="194" t="s">
        <v>12216</v>
      </c>
      <c r="F517" s="195" t="s">
        <v>12217</v>
      </c>
      <c r="G517" s="196" t="s">
        <v>318</v>
      </c>
      <c r="H517" s="197">
        <v>20</v>
      </c>
      <c r="I517" s="198"/>
      <c r="J517" s="199">
        <f>ROUND(I517*H517,2)</f>
        <v>0</v>
      </c>
      <c r="K517" s="200"/>
      <c r="L517" s="40"/>
      <c r="M517" s="201" t="s">
        <v>1</v>
      </c>
      <c r="N517" s="202" t="s">
        <v>42</v>
      </c>
      <c r="O517" s="72"/>
      <c r="P517" s="203">
        <f>O517*H517</f>
        <v>0</v>
      </c>
      <c r="Q517" s="203">
        <v>0</v>
      </c>
      <c r="R517" s="203">
        <f>Q517*H517</f>
        <v>0</v>
      </c>
      <c r="S517" s="203">
        <v>0</v>
      </c>
      <c r="T517" s="204">
        <f>S517*H517</f>
        <v>0</v>
      </c>
      <c r="U517" s="35"/>
      <c r="V517" s="35"/>
      <c r="W517" s="35"/>
      <c r="X517" s="35"/>
      <c r="Y517" s="35"/>
      <c r="Z517" s="35"/>
      <c r="AA517" s="35"/>
      <c r="AB517" s="35"/>
      <c r="AC517" s="35"/>
      <c r="AD517" s="35"/>
      <c r="AE517" s="35"/>
      <c r="AR517" s="205" t="s">
        <v>218</v>
      </c>
      <c r="AT517" s="205" t="s">
        <v>214</v>
      </c>
      <c r="AU517" s="205" t="s">
        <v>87</v>
      </c>
      <c r="AY517" s="18" t="s">
        <v>209</v>
      </c>
      <c r="BE517" s="206">
        <f>IF(N517="základní",J517,0)</f>
        <v>0</v>
      </c>
      <c r="BF517" s="206">
        <f>IF(N517="snížená",J517,0)</f>
        <v>0</v>
      </c>
      <c r="BG517" s="206">
        <f>IF(N517="zákl. přenesená",J517,0)</f>
        <v>0</v>
      </c>
      <c r="BH517" s="206">
        <f>IF(N517="sníž. přenesená",J517,0)</f>
        <v>0</v>
      </c>
      <c r="BI517" s="206">
        <f>IF(N517="nulová",J517,0)</f>
        <v>0</v>
      </c>
      <c r="BJ517" s="18" t="s">
        <v>85</v>
      </c>
      <c r="BK517" s="206">
        <f>ROUND(I517*H517,2)</f>
        <v>0</v>
      </c>
      <c r="BL517" s="18" t="s">
        <v>218</v>
      </c>
      <c r="BM517" s="205" t="s">
        <v>12218</v>
      </c>
    </row>
    <row r="518" spans="1:65" s="2" customFormat="1" ht="19.5">
      <c r="A518" s="35"/>
      <c r="B518" s="36"/>
      <c r="C518" s="37"/>
      <c r="D518" s="214" t="s">
        <v>807</v>
      </c>
      <c r="E518" s="37"/>
      <c r="F518" s="256" t="s">
        <v>12203</v>
      </c>
      <c r="G518" s="37"/>
      <c r="H518" s="37"/>
      <c r="I518" s="257"/>
      <c r="J518" s="37"/>
      <c r="K518" s="37"/>
      <c r="L518" s="40"/>
      <c r="M518" s="258"/>
      <c r="N518" s="259"/>
      <c r="O518" s="72"/>
      <c r="P518" s="72"/>
      <c r="Q518" s="72"/>
      <c r="R518" s="72"/>
      <c r="S518" s="72"/>
      <c r="T518" s="73"/>
      <c r="U518" s="35"/>
      <c r="V518" s="35"/>
      <c r="W518" s="35"/>
      <c r="X518" s="35"/>
      <c r="Y518" s="35"/>
      <c r="Z518" s="35"/>
      <c r="AA518" s="35"/>
      <c r="AB518" s="35"/>
      <c r="AC518" s="35"/>
      <c r="AD518" s="35"/>
      <c r="AE518" s="35"/>
      <c r="AT518" s="18" t="s">
        <v>807</v>
      </c>
      <c r="AU518" s="18" t="s">
        <v>87</v>
      </c>
    </row>
    <row r="519" spans="1:65" s="2" customFormat="1" ht="16.5" customHeight="1">
      <c r="A519" s="35"/>
      <c r="B519" s="36"/>
      <c r="C519" s="193" t="s">
        <v>2783</v>
      </c>
      <c r="D519" s="193" t="s">
        <v>214</v>
      </c>
      <c r="E519" s="194" t="s">
        <v>12219</v>
      </c>
      <c r="F519" s="195" t="s">
        <v>12220</v>
      </c>
      <c r="G519" s="196" t="s">
        <v>318</v>
      </c>
      <c r="H519" s="197">
        <v>274.12</v>
      </c>
      <c r="I519" s="198"/>
      <c r="J519" s="199">
        <f>ROUND(I519*H519,2)</f>
        <v>0</v>
      </c>
      <c r="K519" s="200"/>
      <c r="L519" s="40"/>
      <c r="M519" s="201" t="s">
        <v>1</v>
      </c>
      <c r="N519" s="202" t="s">
        <v>42</v>
      </c>
      <c r="O519" s="72"/>
      <c r="P519" s="203">
        <f>O519*H519</f>
        <v>0</v>
      </c>
      <c r="Q519" s="203">
        <v>0</v>
      </c>
      <c r="R519" s="203">
        <f>Q519*H519</f>
        <v>0</v>
      </c>
      <c r="S519" s="203">
        <v>0</v>
      </c>
      <c r="T519" s="204">
        <f>S519*H519</f>
        <v>0</v>
      </c>
      <c r="U519" s="35"/>
      <c r="V519" s="35"/>
      <c r="W519" s="35"/>
      <c r="X519" s="35"/>
      <c r="Y519" s="35"/>
      <c r="Z519" s="35"/>
      <c r="AA519" s="35"/>
      <c r="AB519" s="35"/>
      <c r="AC519" s="35"/>
      <c r="AD519" s="35"/>
      <c r="AE519" s="35"/>
      <c r="AR519" s="205" t="s">
        <v>218</v>
      </c>
      <c r="AT519" s="205" t="s">
        <v>214</v>
      </c>
      <c r="AU519" s="205" t="s">
        <v>87</v>
      </c>
      <c r="AY519" s="18" t="s">
        <v>209</v>
      </c>
      <c r="BE519" s="206">
        <f>IF(N519="základní",J519,0)</f>
        <v>0</v>
      </c>
      <c r="BF519" s="206">
        <f>IF(N519="snížená",J519,0)</f>
        <v>0</v>
      </c>
      <c r="BG519" s="206">
        <f>IF(N519="zákl. přenesená",J519,0)</f>
        <v>0</v>
      </c>
      <c r="BH519" s="206">
        <f>IF(N519="sníž. přenesená",J519,0)</f>
        <v>0</v>
      </c>
      <c r="BI519" s="206">
        <f>IF(N519="nulová",J519,0)</f>
        <v>0</v>
      </c>
      <c r="BJ519" s="18" t="s">
        <v>85</v>
      </c>
      <c r="BK519" s="206">
        <f>ROUND(I519*H519,2)</f>
        <v>0</v>
      </c>
      <c r="BL519" s="18" t="s">
        <v>218</v>
      </c>
      <c r="BM519" s="205" t="s">
        <v>12221</v>
      </c>
    </row>
    <row r="520" spans="1:65" s="2" customFormat="1" ht="19.5">
      <c r="A520" s="35"/>
      <c r="B520" s="36"/>
      <c r="C520" s="37"/>
      <c r="D520" s="214" t="s">
        <v>807</v>
      </c>
      <c r="E520" s="37"/>
      <c r="F520" s="256" t="s">
        <v>12203</v>
      </c>
      <c r="G520" s="37"/>
      <c r="H520" s="37"/>
      <c r="I520" s="257"/>
      <c r="J520" s="37"/>
      <c r="K520" s="37"/>
      <c r="L520" s="40"/>
      <c r="M520" s="258"/>
      <c r="N520" s="259"/>
      <c r="O520" s="72"/>
      <c r="P520" s="72"/>
      <c r="Q520" s="72"/>
      <c r="R520" s="72"/>
      <c r="S520" s="72"/>
      <c r="T520" s="73"/>
      <c r="U520" s="35"/>
      <c r="V520" s="35"/>
      <c r="W520" s="35"/>
      <c r="X520" s="35"/>
      <c r="Y520" s="35"/>
      <c r="Z520" s="35"/>
      <c r="AA520" s="35"/>
      <c r="AB520" s="35"/>
      <c r="AC520" s="35"/>
      <c r="AD520" s="35"/>
      <c r="AE520" s="35"/>
      <c r="AT520" s="18" t="s">
        <v>807</v>
      </c>
      <c r="AU520" s="18" t="s">
        <v>87</v>
      </c>
    </row>
    <row r="521" spans="1:65" s="2" customFormat="1" ht="16.5" customHeight="1">
      <c r="A521" s="35"/>
      <c r="B521" s="36"/>
      <c r="C521" s="193" t="s">
        <v>2788</v>
      </c>
      <c r="D521" s="193" t="s">
        <v>214</v>
      </c>
      <c r="E521" s="194" t="s">
        <v>12222</v>
      </c>
      <c r="F521" s="195" t="s">
        <v>12223</v>
      </c>
      <c r="G521" s="196" t="s">
        <v>318</v>
      </c>
      <c r="H521" s="197">
        <v>130.68</v>
      </c>
      <c r="I521" s="198"/>
      <c r="J521" s="199">
        <f>ROUND(I521*H521,2)</f>
        <v>0</v>
      </c>
      <c r="K521" s="200"/>
      <c r="L521" s="40"/>
      <c r="M521" s="201" t="s">
        <v>1</v>
      </c>
      <c r="N521" s="202" t="s">
        <v>42</v>
      </c>
      <c r="O521" s="72"/>
      <c r="P521" s="203">
        <f>O521*H521</f>
        <v>0</v>
      </c>
      <c r="Q521" s="203">
        <v>0</v>
      </c>
      <c r="R521" s="203">
        <f>Q521*H521</f>
        <v>0</v>
      </c>
      <c r="S521" s="203">
        <v>0</v>
      </c>
      <c r="T521" s="204">
        <f>S521*H521</f>
        <v>0</v>
      </c>
      <c r="U521" s="35"/>
      <c r="V521" s="35"/>
      <c r="W521" s="35"/>
      <c r="X521" s="35"/>
      <c r="Y521" s="35"/>
      <c r="Z521" s="35"/>
      <c r="AA521" s="35"/>
      <c r="AB521" s="35"/>
      <c r="AC521" s="35"/>
      <c r="AD521" s="35"/>
      <c r="AE521" s="35"/>
      <c r="AR521" s="205" t="s">
        <v>218</v>
      </c>
      <c r="AT521" s="205" t="s">
        <v>214</v>
      </c>
      <c r="AU521" s="205" t="s">
        <v>87</v>
      </c>
      <c r="AY521" s="18" t="s">
        <v>209</v>
      </c>
      <c r="BE521" s="206">
        <f>IF(N521="základní",J521,0)</f>
        <v>0</v>
      </c>
      <c r="BF521" s="206">
        <f>IF(N521="snížená",J521,0)</f>
        <v>0</v>
      </c>
      <c r="BG521" s="206">
        <f>IF(N521="zákl. přenesená",J521,0)</f>
        <v>0</v>
      </c>
      <c r="BH521" s="206">
        <f>IF(N521="sníž. přenesená",J521,0)</f>
        <v>0</v>
      </c>
      <c r="BI521" s="206">
        <f>IF(N521="nulová",J521,0)</f>
        <v>0</v>
      </c>
      <c r="BJ521" s="18" t="s">
        <v>85</v>
      </c>
      <c r="BK521" s="206">
        <f>ROUND(I521*H521,2)</f>
        <v>0</v>
      </c>
      <c r="BL521" s="18" t="s">
        <v>218</v>
      </c>
      <c r="BM521" s="205" t="s">
        <v>12224</v>
      </c>
    </row>
    <row r="522" spans="1:65" s="2" customFormat="1" ht="19.5">
      <c r="A522" s="35"/>
      <c r="B522" s="36"/>
      <c r="C522" s="37"/>
      <c r="D522" s="214" t="s">
        <v>807</v>
      </c>
      <c r="E522" s="37"/>
      <c r="F522" s="256" t="s">
        <v>12203</v>
      </c>
      <c r="G522" s="37"/>
      <c r="H522" s="37"/>
      <c r="I522" s="257"/>
      <c r="J522" s="37"/>
      <c r="K522" s="37"/>
      <c r="L522" s="40"/>
      <c r="M522" s="258"/>
      <c r="N522" s="259"/>
      <c r="O522" s="72"/>
      <c r="P522" s="72"/>
      <c r="Q522" s="72"/>
      <c r="R522" s="72"/>
      <c r="S522" s="72"/>
      <c r="T522" s="73"/>
      <c r="U522" s="35"/>
      <c r="V522" s="35"/>
      <c r="W522" s="35"/>
      <c r="X522" s="35"/>
      <c r="Y522" s="35"/>
      <c r="Z522" s="35"/>
      <c r="AA522" s="35"/>
      <c r="AB522" s="35"/>
      <c r="AC522" s="35"/>
      <c r="AD522" s="35"/>
      <c r="AE522" s="35"/>
      <c r="AT522" s="18" t="s">
        <v>807</v>
      </c>
      <c r="AU522" s="18" t="s">
        <v>87</v>
      </c>
    </row>
    <row r="523" spans="1:65" s="2" customFormat="1" ht="16.5" customHeight="1">
      <c r="A523" s="35"/>
      <c r="B523" s="36"/>
      <c r="C523" s="193" t="s">
        <v>2794</v>
      </c>
      <c r="D523" s="193" t="s">
        <v>214</v>
      </c>
      <c r="E523" s="194" t="s">
        <v>12225</v>
      </c>
      <c r="F523" s="195" t="s">
        <v>12226</v>
      </c>
      <c r="G523" s="196" t="s">
        <v>318</v>
      </c>
      <c r="H523" s="197">
        <v>158.18</v>
      </c>
      <c r="I523" s="198"/>
      <c r="J523" s="199">
        <f>ROUND(I523*H523,2)</f>
        <v>0</v>
      </c>
      <c r="K523" s="200"/>
      <c r="L523" s="40"/>
      <c r="M523" s="201" t="s">
        <v>1</v>
      </c>
      <c r="N523" s="202" t="s">
        <v>42</v>
      </c>
      <c r="O523" s="72"/>
      <c r="P523" s="203">
        <f>O523*H523</f>
        <v>0</v>
      </c>
      <c r="Q523" s="203">
        <v>0</v>
      </c>
      <c r="R523" s="203">
        <f>Q523*H523</f>
        <v>0</v>
      </c>
      <c r="S523" s="203">
        <v>0</v>
      </c>
      <c r="T523" s="204">
        <f>S523*H523</f>
        <v>0</v>
      </c>
      <c r="U523" s="35"/>
      <c r="V523" s="35"/>
      <c r="W523" s="35"/>
      <c r="X523" s="35"/>
      <c r="Y523" s="35"/>
      <c r="Z523" s="35"/>
      <c r="AA523" s="35"/>
      <c r="AB523" s="35"/>
      <c r="AC523" s="35"/>
      <c r="AD523" s="35"/>
      <c r="AE523" s="35"/>
      <c r="AR523" s="205" t="s">
        <v>218</v>
      </c>
      <c r="AT523" s="205" t="s">
        <v>214</v>
      </c>
      <c r="AU523" s="205" t="s">
        <v>87</v>
      </c>
      <c r="AY523" s="18" t="s">
        <v>209</v>
      </c>
      <c r="BE523" s="206">
        <f>IF(N523="základní",J523,0)</f>
        <v>0</v>
      </c>
      <c r="BF523" s="206">
        <f>IF(N523="snížená",J523,0)</f>
        <v>0</v>
      </c>
      <c r="BG523" s="206">
        <f>IF(N523="zákl. přenesená",J523,0)</f>
        <v>0</v>
      </c>
      <c r="BH523" s="206">
        <f>IF(N523="sníž. přenesená",J523,0)</f>
        <v>0</v>
      </c>
      <c r="BI523" s="206">
        <f>IF(N523="nulová",J523,0)</f>
        <v>0</v>
      </c>
      <c r="BJ523" s="18" t="s">
        <v>85</v>
      </c>
      <c r="BK523" s="206">
        <f>ROUND(I523*H523,2)</f>
        <v>0</v>
      </c>
      <c r="BL523" s="18" t="s">
        <v>218</v>
      </c>
      <c r="BM523" s="205" t="s">
        <v>12227</v>
      </c>
    </row>
    <row r="524" spans="1:65" s="2" customFormat="1" ht="19.5">
      <c r="A524" s="35"/>
      <c r="B524" s="36"/>
      <c r="C524" s="37"/>
      <c r="D524" s="214" t="s">
        <v>807</v>
      </c>
      <c r="E524" s="37"/>
      <c r="F524" s="256" t="s">
        <v>12203</v>
      </c>
      <c r="G524" s="37"/>
      <c r="H524" s="37"/>
      <c r="I524" s="257"/>
      <c r="J524" s="37"/>
      <c r="K524" s="37"/>
      <c r="L524" s="40"/>
      <c r="M524" s="258"/>
      <c r="N524" s="259"/>
      <c r="O524" s="72"/>
      <c r="P524" s="72"/>
      <c r="Q524" s="72"/>
      <c r="R524" s="72"/>
      <c r="S524" s="72"/>
      <c r="T524" s="73"/>
      <c r="U524" s="35"/>
      <c r="V524" s="35"/>
      <c r="W524" s="35"/>
      <c r="X524" s="35"/>
      <c r="Y524" s="35"/>
      <c r="Z524" s="35"/>
      <c r="AA524" s="35"/>
      <c r="AB524" s="35"/>
      <c r="AC524" s="35"/>
      <c r="AD524" s="35"/>
      <c r="AE524" s="35"/>
      <c r="AT524" s="18" t="s">
        <v>807</v>
      </c>
      <c r="AU524" s="18" t="s">
        <v>87</v>
      </c>
    </row>
    <row r="525" spans="1:65" s="2" customFormat="1" ht="16.5" customHeight="1">
      <c r="A525" s="35"/>
      <c r="B525" s="36"/>
      <c r="C525" s="193" t="s">
        <v>2812</v>
      </c>
      <c r="D525" s="193" t="s">
        <v>214</v>
      </c>
      <c r="E525" s="194" t="s">
        <v>12228</v>
      </c>
      <c r="F525" s="195" t="s">
        <v>12229</v>
      </c>
      <c r="G525" s="196" t="s">
        <v>318</v>
      </c>
      <c r="H525" s="197">
        <v>440.88</v>
      </c>
      <c r="I525" s="198"/>
      <c r="J525" s="199">
        <f>ROUND(I525*H525,2)</f>
        <v>0</v>
      </c>
      <c r="K525" s="200"/>
      <c r="L525" s="40"/>
      <c r="M525" s="201" t="s">
        <v>1</v>
      </c>
      <c r="N525" s="202" t="s">
        <v>42</v>
      </c>
      <c r="O525" s="72"/>
      <c r="P525" s="203">
        <f>O525*H525</f>
        <v>0</v>
      </c>
      <c r="Q525" s="203">
        <v>0</v>
      </c>
      <c r="R525" s="203">
        <f>Q525*H525</f>
        <v>0</v>
      </c>
      <c r="S525" s="203">
        <v>0</v>
      </c>
      <c r="T525" s="204">
        <f>S525*H525</f>
        <v>0</v>
      </c>
      <c r="U525" s="35"/>
      <c r="V525" s="35"/>
      <c r="W525" s="35"/>
      <c r="X525" s="35"/>
      <c r="Y525" s="35"/>
      <c r="Z525" s="35"/>
      <c r="AA525" s="35"/>
      <c r="AB525" s="35"/>
      <c r="AC525" s="35"/>
      <c r="AD525" s="35"/>
      <c r="AE525" s="35"/>
      <c r="AR525" s="205" t="s">
        <v>218</v>
      </c>
      <c r="AT525" s="205" t="s">
        <v>214</v>
      </c>
      <c r="AU525" s="205" t="s">
        <v>87</v>
      </c>
      <c r="AY525" s="18" t="s">
        <v>209</v>
      </c>
      <c r="BE525" s="206">
        <f>IF(N525="základní",J525,0)</f>
        <v>0</v>
      </c>
      <c r="BF525" s="206">
        <f>IF(N525="snížená",J525,0)</f>
        <v>0</v>
      </c>
      <c r="BG525" s="206">
        <f>IF(N525="zákl. přenesená",J525,0)</f>
        <v>0</v>
      </c>
      <c r="BH525" s="206">
        <f>IF(N525="sníž. přenesená",J525,0)</f>
        <v>0</v>
      </c>
      <c r="BI525" s="206">
        <f>IF(N525="nulová",J525,0)</f>
        <v>0</v>
      </c>
      <c r="BJ525" s="18" t="s">
        <v>85</v>
      </c>
      <c r="BK525" s="206">
        <f>ROUND(I525*H525,2)</f>
        <v>0</v>
      </c>
      <c r="BL525" s="18" t="s">
        <v>218</v>
      </c>
      <c r="BM525" s="205" t="s">
        <v>12230</v>
      </c>
    </row>
    <row r="526" spans="1:65" s="2" customFormat="1" ht="19.5">
      <c r="A526" s="35"/>
      <c r="B526" s="36"/>
      <c r="C526" s="37"/>
      <c r="D526" s="214" t="s">
        <v>807</v>
      </c>
      <c r="E526" s="37"/>
      <c r="F526" s="256" t="s">
        <v>12203</v>
      </c>
      <c r="G526" s="37"/>
      <c r="H526" s="37"/>
      <c r="I526" s="257"/>
      <c r="J526" s="37"/>
      <c r="K526" s="37"/>
      <c r="L526" s="40"/>
      <c r="M526" s="258"/>
      <c r="N526" s="259"/>
      <c r="O526" s="72"/>
      <c r="P526" s="72"/>
      <c r="Q526" s="72"/>
      <c r="R526" s="72"/>
      <c r="S526" s="72"/>
      <c r="T526" s="73"/>
      <c r="U526" s="35"/>
      <c r="V526" s="35"/>
      <c r="W526" s="35"/>
      <c r="X526" s="35"/>
      <c r="Y526" s="35"/>
      <c r="Z526" s="35"/>
      <c r="AA526" s="35"/>
      <c r="AB526" s="35"/>
      <c r="AC526" s="35"/>
      <c r="AD526" s="35"/>
      <c r="AE526" s="35"/>
      <c r="AT526" s="18" t="s">
        <v>807</v>
      </c>
      <c r="AU526" s="18" t="s">
        <v>87</v>
      </c>
    </row>
    <row r="527" spans="1:65" s="2" customFormat="1" ht="16.5" customHeight="1">
      <c r="A527" s="35"/>
      <c r="B527" s="36"/>
      <c r="C527" s="193" t="s">
        <v>2816</v>
      </c>
      <c r="D527" s="193" t="s">
        <v>214</v>
      </c>
      <c r="E527" s="194" t="s">
        <v>12231</v>
      </c>
      <c r="F527" s="195" t="s">
        <v>12232</v>
      </c>
      <c r="G527" s="196" t="s">
        <v>318</v>
      </c>
      <c r="H527" s="197">
        <v>262.89999999999998</v>
      </c>
      <c r="I527" s="198"/>
      <c r="J527" s="199">
        <f>ROUND(I527*H527,2)</f>
        <v>0</v>
      </c>
      <c r="K527" s="200"/>
      <c r="L527" s="40"/>
      <c r="M527" s="201" t="s">
        <v>1</v>
      </c>
      <c r="N527" s="202" t="s">
        <v>42</v>
      </c>
      <c r="O527" s="72"/>
      <c r="P527" s="203">
        <f>O527*H527</f>
        <v>0</v>
      </c>
      <c r="Q527" s="203">
        <v>0</v>
      </c>
      <c r="R527" s="203">
        <f>Q527*H527</f>
        <v>0</v>
      </c>
      <c r="S527" s="203">
        <v>0</v>
      </c>
      <c r="T527" s="204">
        <f>S527*H527</f>
        <v>0</v>
      </c>
      <c r="U527" s="35"/>
      <c r="V527" s="35"/>
      <c r="W527" s="35"/>
      <c r="X527" s="35"/>
      <c r="Y527" s="35"/>
      <c r="Z527" s="35"/>
      <c r="AA527" s="35"/>
      <c r="AB527" s="35"/>
      <c r="AC527" s="35"/>
      <c r="AD527" s="35"/>
      <c r="AE527" s="35"/>
      <c r="AR527" s="205" t="s">
        <v>218</v>
      </c>
      <c r="AT527" s="205" t="s">
        <v>214</v>
      </c>
      <c r="AU527" s="205" t="s">
        <v>87</v>
      </c>
      <c r="AY527" s="18" t="s">
        <v>209</v>
      </c>
      <c r="BE527" s="206">
        <f>IF(N527="základní",J527,0)</f>
        <v>0</v>
      </c>
      <c r="BF527" s="206">
        <f>IF(N527="snížená",J527,0)</f>
        <v>0</v>
      </c>
      <c r="BG527" s="206">
        <f>IF(N527="zákl. přenesená",J527,0)</f>
        <v>0</v>
      </c>
      <c r="BH527" s="206">
        <f>IF(N527="sníž. přenesená",J527,0)</f>
        <v>0</v>
      </c>
      <c r="BI527" s="206">
        <f>IF(N527="nulová",J527,0)</f>
        <v>0</v>
      </c>
      <c r="BJ527" s="18" t="s">
        <v>85</v>
      </c>
      <c r="BK527" s="206">
        <f>ROUND(I527*H527,2)</f>
        <v>0</v>
      </c>
      <c r="BL527" s="18" t="s">
        <v>218</v>
      </c>
      <c r="BM527" s="205" t="s">
        <v>12233</v>
      </c>
    </row>
    <row r="528" spans="1:65" s="2" customFormat="1" ht="19.5">
      <c r="A528" s="35"/>
      <c r="B528" s="36"/>
      <c r="C528" s="37"/>
      <c r="D528" s="214" t="s">
        <v>807</v>
      </c>
      <c r="E528" s="37"/>
      <c r="F528" s="256" t="s">
        <v>12203</v>
      </c>
      <c r="G528" s="37"/>
      <c r="H528" s="37"/>
      <c r="I528" s="257"/>
      <c r="J528" s="37"/>
      <c r="K528" s="37"/>
      <c r="L528" s="40"/>
      <c r="M528" s="258"/>
      <c r="N528" s="259"/>
      <c r="O528" s="72"/>
      <c r="P528" s="72"/>
      <c r="Q528" s="72"/>
      <c r="R528" s="72"/>
      <c r="S528" s="72"/>
      <c r="T528" s="73"/>
      <c r="U528" s="35"/>
      <c r="V528" s="35"/>
      <c r="W528" s="35"/>
      <c r="X528" s="35"/>
      <c r="Y528" s="35"/>
      <c r="Z528" s="35"/>
      <c r="AA528" s="35"/>
      <c r="AB528" s="35"/>
      <c r="AC528" s="35"/>
      <c r="AD528" s="35"/>
      <c r="AE528" s="35"/>
      <c r="AT528" s="18" t="s">
        <v>807</v>
      </c>
      <c r="AU528" s="18" t="s">
        <v>87</v>
      </c>
    </row>
    <row r="529" spans="1:65" s="2" customFormat="1" ht="16.5" customHeight="1">
      <c r="A529" s="35"/>
      <c r="B529" s="36"/>
      <c r="C529" s="193" t="s">
        <v>2821</v>
      </c>
      <c r="D529" s="193" t="s">
        <v>214</v>
      </c>
      <c r="E529" s="194" t="s">
        <v>12234</v>
      </c>
      <c r="F529" s="195" t="s">
        <v>12235</v>
      </c>
      <c r="G529" s="196" t="s">
        <v>318</v>
      </c>
      <c r="H529" s="197">
        <v>170.06</v>
      </c>
      <c r="I529" s="198"/>
      <c r="J529" s="199">
        <f>ROUND(I529*H529,2)</f>
        <v>0</v>
      </c>
      <c r="K529" s="200"/>
      <c r="L529" s="40"/>
      <c r="M529" s="201" t="s">
        <v>1</v>
      </c>
      <c r="N529" s="202" t="s">
        <v>42</v>
      </c>
      <c r="O529" s="72"/>
      <c r="P529" s="203">
        <f>O529*H529</f>
        <v>0</v>
      </c>
      <c r="Q529" s="203">
        <v>0</v>
      </c>
      <c r="R529" s="203">
        <f>Q529*H529</f>
        <v>0</v>
      </c>
      <c r="S529" s="203">
        <v>0</v>
      </c>
      <c r="T529" s="204">
        <f>S529*H529</f>
        <v>0</v>
      </c>
      <c r="U529" s="35"/>
      <c r="V529" s="35"/>
      <c r="W529" s="35"/>
      <c r="X529" s="35"/>
      <c r="Y529" s="35"/>
      <c r="Z529" s="35"/>
      <c r="AA529" s="35"/>
      <c r="AB529" s="35"/>
      <c r="AC529" s="35"/>
      <c r="AD529" s="35"/>
      <c r="AE529" s="35"/>
      <c r="AR529" s="205" t="s">
        <v>218</v>
      </c>
      <c r="AT529" s="205" t="s">
        <v>214</v>
      </c>
      <c r="AU529" s="205" t="s">
        <v>87</v>
      </c>
      <c r="AY529" s="18" t="s">
        <v>209</v>
      </c>
      <c r="BE529" s="206">
        <f>IF(N529="základní",J529,0)</f>
        <v>0</v>
      </c>
      <c r="BF529" s="206">
        <f>IF(N529="snížená",J529,0)</f>
        <v>0</v>
      </c>
      <c r="BG529" s="206">
        <f>IF(N529="zákl. přenesená",J529,0)</f>
        <v>0</v>
      </c>
      <c r="BH529" s="206">
        <f>IF(N529="sníž. přenesená",J529,0)</f>
        <v>0</v>
      </c>
      <c r="BI529" s="206">
        <f>IF(N529="nulová",J529,0)</f>
        <v>0</v>
      </c>
      <c r="BJ529" s="18" t="s">
        <v>85</v>
      </c>
      <c r="BK529" s="206">
        <f>ROUND(I529*H529,2)</f>
        <v>0</v>
      </c>
      <c r="BL529" s="18" t="s">
        <v>218</v>
      </c>
      <c r="BM529" s="205" t="s">
        <v>12236</v>
      </c>
    </row>
    <row r="530" spans="1:65" s="2" customFormat="1" ht="19.5">
      <c r="A530" s="35"/>
      <c r="B530" s="36"/>
      <c r="C530" s="37"/>
      <c r="D530" s="214" t="s">
        <v>807</v>
      </c>
      <c r="E530" s="37"/>
      <c r="F530" s="256" t="s">
        <v>12203</v>
      </c>
      <c r="G530" s="37"/>
      <c r="H530" s="37"/>
      <c r="I530" s="257"/>
      <c r="J530" s="37"/>
      <c r="K530" s="37"/>
      <c r="L530" s="40"/>
      <c r="M530" s="258"/>
      <c r="N530" s="259"/>
      <c r="O530" s="72"/>
      <c r="P530" s="72"/>
      <c r="Q530" s="72"/>
      <c r="R530" s="72"/>
      <c r="S530" s="72"/>
      <c r="T530" s="73"/>
      <c r="U530" s="35"/>
      <c r="V530" s="35"/>
      <c r="W530" s="35"/>
      <c r="X530" s="35"/>
      <c r="Y530" s="35"/>
      <c r="Z530" s="35"/>
      <c r="AA530" s="35"/>
      <c r="AB530" s="35"/>
      <c r="AC530" s="35"/>
      <c r="AD530" s="35"/>
      <c r="AE530" s="35"/>
      <c r="AT530" s="18" t="s">
        <v>807</v>
      </c>
      <c r="AU530" s="18" t="s">
        <v>87</v>
      </c>
    </row>
    <row r="531" spans="1:65" s="2" customFormat="1" ht="16.5" customHeight="1">
      <c r="A531" s="35"/>
      <c r="B531" s="36"/>
      <c r="C531" s="193" t="s">
        <v>2825</v>
      </c>
      <c r="D531" s="193" t="s">
        <v>214</v>
      </c>
      <c r="E531" s="194" t="s">
        <v>12237</v>
      </c>
      <c r="F531" s="195" t="s">
        <v>12238</v>
      </c>
      <c r="G531" s="196" t="s">
        <v>318</v>
      </c>
      <c r="H531" s="197">
        <v>28</v>
      </c>
      <c r="I531" s="198"/>
      <c r="J531" s="199">
        <f>ROUND(I531*H531,2)</f>
        <v>0</v>
      </c>
      <c r="K531" s="200"/>
      <c r="L531" s="40"/>
      <c r="M531" s="201" t="s">
        <v>1</v>
      </c>
      <c r="N531" s="202" t="s">
        <v>42</v>
      </c>
      <c r="O531" s="72"/>
      <c r="P531" s="203">
        <f>O531*H531</f>
        <v>0</v>
      </c>
      <c r="Q531" s="203">
        <v>0</v>
      </c>
      <c r="R531" s="203">
        <f>Q531*H531</f>
        <v>0</v>
      </c>
      <c r="S531" s="203">
        <v>0</v>
      </c>
      <c r="T531" s="204">
        <f>S531*H531</f>
        <v>0</v>
      </c>
      <c r="U531" s="35"/>
      <c r="V531" s="35"/>
      <c r="W531" s="35"/>
      <c r="X531" s="35"/>
      <c r="Y531" s="35"/>
      <c r="Z531" s="35"/>
      <c r="AA531" s="35"/>
      <c r="AB531" s="35"/>
      <c r="AC531" s="35"/>
      <c r="AD531" s="35"/>
      <c r="AE531" s="35"/>
      <c r="AR531" s="205" t="s">
        <v>218</v>
      </c>
      <c r="AT531" s="205" t="s">
        <v>214</v>
      </c>
      <c r="AU531" s="205" t="s">
        <v>87</v>
      </c>
      <c r="AY531" s="18" t="s">
        <v>209</v>
      </c>
      <c r="BE531" s="206">
        <f>IF(N531="základní",J531,0)</f>
        <v>0</v>
      </c>
      <c r="BF531" s="206">
        <f>IF(N531="snížená",J531,0)</f>
        <v>0</v>
      </c>
      <c r="BG531" s="206">
        <f>IF(N531="zákl. přenesená",J531,0)</f>
        <v>0</v>
      </c>
      <c r="BH531" s="206">
        <f>IF(N531="sníž. přenesená",J531,0)</f>
        <v>0</v>
      </c>
      <c r="BI531" s="206">
        <f>IF(N531="nulová",J531,0)</f>
        <v>0</v>
      </c>
      <c r="BJ531" s="18" t="s">
        <v>85</v>
      </c>
      <c r="BK531" s="206">
        <f>ROUND(I531*H531,2)</f>
        <v>0</v>
      </c>
      <c r="BL531" s="18" t="s">
        <v>218</v>
      </c>
      <c r="BM531" s="205" t="s">
        <v>12239</v>
      </c>
    </row>
    <row r="532" spans="1:65" s="2" customFormat="1" ht="19.5">
      <c r="A532" s="35"/>
      <c r="B532" s="36"/>
      <c r="C532" s="37"/>
      <c r="D532" s="214" t="s">
        <v>807</v>
      </c>
      <c r="E532" s="37"/>
      <c r="F532" s="256" t="s">
        <v>12203</v>
      </c>
      <c r="G532" s="37"/>
      <c r="H532" s="37"/>
      <c r="I532" s="257"/>
      <c r="J532" s="37"/>
      <c r="K532" s="37"/>
      <c r="L532" s="40"/>
      <c r="M532" s="258"/>
      <c r="N532" s="259"/>
      <c r="O532" s="72"/>
      <c r="P532" s="72"/>
      <c r="Q532" s="72"/>
      <c r="R532" s="72"/>
      <c r="S532" s="72"/>
      <c r="T532" s="73"/>
      <c r="U532" s="35"/>
      <c r="V532" s="35"/>
      <c r="W532" s="35"/>
      <c r="X532" s="35"/>
      <c r="Y532" s="35"/>
      <c r="Z532" s="35"/>
      <c r="AA532" s="35"/>
      <c r="AB532" s="35"/>
      <c r="AC532" s="35"/>
      <c r="AD532" s="35"/>
      <c r="AE532" s="35"/>
      <c r="AT532" s="18" t="s">
        <v>807</v>
      </c>
      <c r="AU532" s="18" t="s">
        <v>87</v>
      </c>
    </row>
    <row r="533" spans="1:65" s="12" customFormat="1" ht="25.9" customHeight="1">
      <c r="B533" s="177"/>
      <c r="C533" s="178"/>
      <c r="D533" s="179" t="s">
        <v>76</v>
      </c>
      <c r="E533" s="180" t="s">
        <v>10390</v>
      </c>
      <c r="F533" s="180" t="s">
        <v>12240</v>
      </c>
      <c r="G533" s="178"/>
      <c r="H533" s="178"/>
      <c r="I533" s="181"/>
      <c r="J533" s="182">
        <f>BK533</f>
        <v>0</v>
      </c>
      <c r="K533" s="178"/>
      <c r="L533" s="183"/>
      <c r="M533" s="184"/>
      <c r="N533" s="185"/>
      <c r="O533" s="185"/>
      <c r="P533" s="186">
        <f>SUM(P534:P546)</f>
        <v>0</v>
      </c>
      <c r="Q533" s="185"/>
      <c r="R533" s="186">
        <f>SUM(R534:R546)</f>
        <v>0</v>
      </c>
      <c r="S533" s="185"/>
      <c r="T533" s="187">
        <f>SUM(T534:T546)</f>
        <v>0</v>
      </c>
      <c r="AR533" s="188" t="s">
        <v>85</v>
      </c>
      <c r="AT533" s="189" t="s">
        <v>76</v>
      </c>
      <c r="AU533" s="189" t="s">
        <v>77</v>
      </c>
      <c r="AY533" s="188" t="s">
        <v>209</v>
      </c>
      <c r="BK533" s="190">
        <f>SUM(BK534:BK546)</f>
        <v>0</v>
      </c>
    </row>
    <row r="534" spans="1:65" s="2" customFormat="1" ht="24.2" customHeight="1">
      <c r="A534" s="35"/>
      <c r="B534" s="36"/>
      <c r="C534" s="193" t="s">
        <v>2861</v>
      </c>
      <c r="D534" s="193" t="s">
        <v>214</v>
      </c>
      <c r="E534" s="194" t="s">
        <v>12241</v>
      </c>
      <c r="F534" s="195" t="s">
        <v>12242</v>
      </c>
      <c r="G534" s="196" t="s">
        <v>12008</v>
      </c>
      <c r="H534" s="197">
        <v>1</v>
      </c>
      <c r="I534" s="198"/>
      <c r="J534" s="199">
        <f t="shared" ref="J534:J546" si="50">ROUND(I534*H534,2)</f>
        <v>0</v>
      </c>
      <c r="K534" s="200"/>
      <c r="L534" s="40"/>
      <c r="M534" s="201" t="s">
        <v>1</v>
      </c>
      <c r="N534" s="202" t="s">
        <v>42</v>
      </c>
      <c r="O534" s="72"/>
      <c r="P534" s="203">
        <f t="shared" ref="P534:P546" si="51">O534*H534</f>
        <v>0</v>
      </c>
      <c r="Q534" s="203">
        <v>0</v>
      </c>
      <c r="R534" s="203">
        <f t="shared" ref="R534:R546" si="52">Q534*H534</f>
        <v>0</v>
      </c>
      <c r="S534" s="203">
        <v>0</v>
      </c>
      <c r="T534" s="204">
        <f t="shared" ref="T534:T546" si="53">S534*H534</f>
        <v>0</v>
      </c>
      <c r="U534" s="35"/>
      <c r="V534" s="35"/>
      <c r="W534" s="35"/>
      <c r="X534" s="35"/>
      <c r="Y534" s="35"/>
      <c r="Z534" s="35"/>
      <c r="AA534" s="35"/>
      <c r="AB534" s="35"/>
      <c r="AC534" s="35"/>
      <c r="AD534" s="35"/>
      <c r="AE534" s="35"/>
      <c r="AR534" s="205" t="s">
        <v>218</v>
      </c>
      <c r="AT534" s="205" t="s">
        <v>214</v>
      </c>
      <c r="AU534" s="205" t="s">
        <v>85</v>
      </c>
      <c r="AY534" s="18" t="s">
        <v>209</v>
      </c>
      <c r="BE534" s="206">
        <f t="shared" ref="BE534:BE546" si="54">IF(N534="základní",J534,0)</f>
        <v>0</v>
      </c>
      <c r="BF534" s="206">
        <f t="shared" ref="BF534:BF546" si="55">IF(N534="snížená",J534,0)</f>
        <v>0</v>
      </c>
      <c r="BG534" s="206">
        <f t="shared" ref="BG534:BG546" si="56">IF(N534="zákl. přenesená",J534,0)</f>
        <v>0</v>
      </c>
      <c r="BH534" s="206">
        <f t="shared" ref="BH534:BH546" si="57">IF(N534="sníž. přenesená",J534,0)</f>
        <v>0</v>
      </c>
      <c r="BI534" s="206">
        <f t="shared" ref="BI534:BI546" si="58">IF(N534="nulová",J534,0)</f>
        <v>0</v>
      </c>
      <c r="BJ534" s="18" t="s">
        <v>85</v>
      </c>
      <c r="BK534" s="206">
        <f t="shared" ref="BK534:BK546" si="59">ROUND(I534*H534,2)</f>
        <v>0</v>
      </c>
      <c r="BL534" s="18" t="s">
        <v>218</v>
      </c>
      <c r="BM534" s="205" t="s">
        <v>12243</v>
      </c>
    </row>
    <row r="535" spans="1:65" s="2" customFormat="1" ht="21.75" customHeight="1">
      <c r="A535" s="35"/>
      <c r="B535" s="36"/>
      <c r="C535" s="193" t="s">
        <v>2867</v>
      </c>
      <c r="D535" s="193" t="s">
        <v>214</v>
      </c>
      <c r="E535" s="194" t="s">
        <v>12244</v>
      </c>
      <c r="F535" s="195" t="s">
        <v>12245</v>
      </c>
      <c r="G535" s="196" t="s">
        <v>12008</v>
      </c>
      <c r="H535" s="197">
        <v>1</v>
      </c>
      <c r="I535" s="198"/>
      <c r="J535" s="199">
        <f t="shared" si="50"/>
        <v>0</v>
      </c>
      <c r="K535" s="200"/>
      <c r="L535" s="40"/>
      <c r="M535" s="201" t="s">
        <v>1</v>
      </c>
      <c r="N535" s="202" t="s">
        <v>42</v>
      </c>
      <c r="O535" s="72"/>
      <c r="P535" s="203">
        <f t="shared" si="51"/>
        <v>0</v>
      </c>
      <c r="Q535" s="203">
        <v>0</v>
      </c>
      <c r="R535" s="203">
        <f t="shared" si="52"/>
        <v>0</v>
      </c>
      <c r="S535" s="203">
        <v>0</v>
      </c>
      <c r="T535" s="204">
        <f t="shared" si="53"/>
        <v>0</v>
      </c>
      <c r="U535" s="35"/>
      <c r="V535" s="35"/>
      <c r="W535" s="35"/>
      <c r="X535" s="35"/>
      <c r="Y535" s="35"/>
      <c r="Z535" s="35"/>
      <c r="AA535" s="35"/>
      <c r="AB535" s="35"/>
      <c r="AC535" s="35"/>
      <c r="AD535" s="35"/>
      <c r="AE535" s="35"/>
      <c r="AR535" s="205" t="s">
        <v>218</v>
      </c>
      <c r="AT535" s="205" t="s">
        <v>214</v>
      </c>
      <c r="AU535" s="205" t="s">
        <v>85</v>
      </c>
      <c r="AY535" s="18" t="s">
        <v>209</v>
      </c>
      <c r="BE535" s="206">
        <f t="shared" si="54"/>
        <v>0</v>
      </c>
      <c r="BF535" s="206">
        <f t="shared" si="55"/>
        <v>0</v>
      </c>
      <c r="BG535" s="206">
        <f t="shared" si="56"/>
        <v>0</v>
      </c>
      <c r="BH535" s="206">
        <f t="shared" si="57"/>
        <v>0</v>
      </c>
      <c r="BI535" s="206">
        <f t="shared" si="58"/>
        <v>0</v>
      </c>
      <c r="BJ535" s="18" t="s">
        <v>85</v>
      </c>
      <c r="BK535" s="206">
        <f t="shared" si="59"/>
        <v>0</v>
      </c>
      <c r="BL535" s="18" t="s">
        <v>218</v>
      </c>
      <c r="BM535" s="205" t="s">
        <v>12246</v>
      </c>
    </row>
    <row r="536" spans="1:65" s="2" customFormat="1" ht="33" customHeight="1">
      <c r="A536" s="35"/>
      <c r="B536" s="36"/>
      <c r="C536" s="193" t="s">
        <v>2869</v>
      </c>
      <c r="D536" s="193" t="s">
        <v>214</v>
      </c>
      <c r="E536" s="194" t="s">
        <v>12247</v>
      </c>
      <c r="F536" s="195" t="s">
        <v>12248</v>
      </c>
      <c r="G536" s="196" t="s">
        <v>318</v>
      </c>
      <c r="H536" s="197">
        <v>210</v>
      </c>
      <c r="I536" s="198"/>
      <c r="J536" s="199">
        <f t="shared" si="50"/>
        <v>0</v>
      </c>
      <c r="K536" s="200"/>
      <c r="L536" s="40"/>
      <c r="M536" s="201" t="s">
        <v>1</v>
      </c>
      <c r="N536" s="202" t="s">
        <v>42</v>
      </c>
      <c r="O536" s="72"/>
      <c r="P536" s="203">
        <f t="shared" si="51"/>
        <v>0</v>
      </c>
      <c r="Q536" s="203">
        <v>0</v>
      </c>
      <c r="R536" s="203">
        <f t="shared" si="52"/>
        <v>0</v>
      </c>
      <c r="S536" s="203">
        <v>0</v>
      </c>
      <c r="T536" s="204">
        <f t="shared" si="53"/>
        <v>0</v>
      </c>
      <c r="U536" s="35"/>
      <c r="V536" s="35"/>
      <c r="W536" s="35"/>
      <c r="X536" s="35"/>
      <c r="Y536" s="35"/>
      <c r="Z536" s="35"/>
      <c r="AA536" s="35"/>
      <c r="AB536" s="35"/>
      <c r="AC536" s="35"/>
      <c r="AD536" s="35"/>
      <c r="AE536" s="35"/>
      <c r="AR536" s="205" t="s">
        <v>218</v>
      </c>
      <c r="AT536" s="205" t="s">
        <v>214</v>
      </c>
      <c r="AU536" s="205" t="s">
        <v>85</v>
      </c>
      <c r="AY536" s="18" t="s">
        <v>209</v>
      </c>
      <c r="BE536" s="206">
        <f t="shared" si="54"/>
        <v>0</v>
      </c>
      <c r="BF536" s="206">
        <f t="shared" si="55"/>
        <v>0</v>
      </c>
      <c r="BG536" s="206">
        <f t="shared" si="56"/>
        <v>0</v>
      </c>
      <c r="BH536" s="206">
        <f t="shared" si="57"/>
        <v>0</v>
      </c>
      <c r="BI536" s="206">
        <f t="shared" si="58"/>
        <v>0</v>
      </c>
      <c r="BJ536" s="18" t="s">
        <v>85</v>
      </c>
      <c r="BK536" s="206">
        <f t="shared" si="59"/>
        <v>0</v>
      </c>
      <c r="BL536" s="18" t="s">
        <v>218</v>
      </c>
      <c r="BM536" s="205" t="s">
        <v>12249</v>
      </c>
    </row>
    <row r="537" spans="1:65" s="2" customFormat="1" ht="33" customHeight="1">
      <c r="A537" s="35"/>
      <c r="B537" s="36"/>
      <c r="C537" s="193" t="s">
        <v>2874</v>
      </c>
      <c r="D537" s="193" t="s">
        <v>214</v>
      </c>
      <c r="E537" s="194" t="s">
        <v>12250</v>
      </c>
      <c r="F537" s="195" t="s">
        <v>12251</v>
      </c>
      <c r="G537" s="196" t="s">
        <v>318</v>
      </c>
      <c r="H537" s="197">
        <v>10</v>
      </c>
      <c r="I537" s="198"/>
      <c r="J537" s="199">
        <f t="shared" si="50"/>
        <v>0</v>
      </c>
      <c r="K537" s="200"/>
      <c r="L537" s="40"/>
      <c r="M537" s="201" t="s">
        <v>1</v>
      </c>
      <c r="N537" s="202" t="s">
        <v>42</v>
      </c>
      <c r="O537" s="72"/>
      <c r="P537" s="203">
        <f t="shared" si="51"/>
        <v>0</v>
      </c>
      <c r="Q537" s="203">
        <v>0</v>
      </c>
      <c r="R537" s="203">
        <f t="shared" si="52"/>
        <v>0</v>
      </c>
      <c r="S537" s="203">
        <v>0</v>
      </c>
      <c r="T537" s="204">
        <f t="shared" si="53"/>
        <v>0</v>
      </c>
      <c r="U537" s="35"/>
      <c r="V537" s="35"/>
      <c r="W537" s="35"/>
      <c r="X537" s="35"/>
      <c r="Y537" s="35"/>
      <c r="Z537" s="35"/>
      <c r="AA537" s="35"/>
      <c r="AB537" s="35"/>
      <c r="AC537" s="35"/>
      <c r="AD537" s="35"/>
      <c r="AE537" s="35"/>
      <c r="AR537" s="205" t="s">
        <v>218</v>
      </c>
      <c r="AT537" s="205" t="s">
        <v>214</v>
      </c>
      <c r="AU537" s="205" t="s">
        <v>85</v>
      </c>
      <c r="AY537" s="18" t="s">
        <v>209</v>
      </c>
      <c r="BE537" s="206">
        <f t="shared" si="54"/>
        <v>0</v>
      </c>
      <c r="BF537" s="206">
        <f t="shared" si="55"/>
        <v>0</v>
      </c>
      <c r="BG537" s="206">
        <f t="shared" si="56"/>
        <v>0</v>
      </c>
      <c r="BH537" s="206">
        <f t="shared" si="57"/>
        <v>0</v>
      </c>
      <c r="BI537" s="206">
        <f t="shared" si="58"/>
        <v>0</v>
      </c>
      <c r="BJ537" s="18" t="s">
        <v>85</v>
      </c>
      <c r="BK537" s="206">
        <f t="shared" si="59"/>
        <v>0</v>
      </c>
      <c r="BL537" s="18" t="s">
        <v>218</v>
      </c>
      <c r="BM537" s="205" t="s">
        <v>12252</v>
      </c>
    </row>
    <row r="538" spans="1:65" s="2" customFormat="1" ht="33" customHeight="1">
      <c r="A538" s="35"/>
      <c r="B538" s="36"/>
      <c r="C538" s="193" t="s">
        <v>2880</v>
      </c>
      <c r="D538" s="193" t="s">
        <v>214</v>
      </c>
      <c r="E538" s="194" t="s">
        <v>12253</v>
      </c>
      <c r="F538" s="195" t="s">
        <v>12254</v>
      </c>
      <c r="G538" s="196" t="s">
        <v>318</v>
      </c>
      <c r="H538" s="197">
        <v>20</v>
      </c>
      <c r="I538" s="198"/>
      <c r="J538" s="199">
        <f t="shared" si="50"/>
        <v>0</v>
      </c>
      <c r="K538" s="200"/>
      <c r="L538" s="40"/>
      <c r="M538" s="201" t="s">
        <v>1</v>
      </c>
      <c r="N538" s="202" t="s">
        <v>42</v>
      </c>
      <c r="O538" s="72"/>
      <c r="P538" s="203">
        <f t="shared" si="51"/>
        <v>0</v>
      </c>
      <c r="Q538" s="203">
        <v>0</v>
      </c>
      <c r="R538" s="203">
        <f t="shared" si="52"/>
        <v>0</v>
      </c>
      <c r="S538" s="203">
        <v>0</v>
      </c>
      <c r="T538" s="204">
        <f t="shared" si="53"/>
        <v>0</v>
      </c>
      <c r="U538" s="35"/>
      <c r="V538" s="35"/>
      <c r="W538" s="35"/>
      <c r="X538" s="35"/>
      <c r="Y538" s="35"/>
      <c r="Z538" s="35"/>
      <c r="AA538" s="35"/>
      <c r="AB538" s="35"/>
      <c r="AC538" s="35"/>
      <c r="AD538" s="35"/>
      <c r="AE538" s="35"/>
      <c r="AR538" s="205" t="s">
        <v>218</v>
      </c>
      <c r="AT538" s="205" t="s">
        <v>214</v>
      </c>
      <c r="AU538" s="205" t="s">
        <v>85</v>
      </c>
      <c r="AY538" s="18" t="s">
        <v>209</v>
      </c>
      <c r="BE538" s="206">
        <f t="shared" si="54"/>
        <v>0</v>
      </c>
      <c r="BF538" s="206">
        <f t="shared" si="55"/>
        <v>0</v>
      </c>
      <c r="BG538" s="206">
        <f t="shared" si="56"/>
        <v>0</v>
      </c>
      <c r="BH538" s="206">
        <f t="shared" si="57"/>
        <v>0</v>
      </c>
      <c r="BI538" s="206">
        <f t="shared" si="58"/>
        <v>0</v>
      </c>
      <c r="BJ538" s="18" t="s">
        <v>85</v>
      </c>
      <c r="BK538" s="206">
        <f t="shared" si="59"/>
        <v>0</v>
      </c>
      <c r="BL538" s="18" t="s">
        <v>218</v>
      </c>
      <c r="BM538" s="205" t="s">
        <v>12255</v>
      </c>
    </row>
    <row r="539" spans="1:65" s="2" customFormat="1" ht="33" customHeight="1">
      <c r="A539" s="35"/>
      <c r="B539" s="36"/>
      <c r="C539" s="193" t="s">
        <v>2884</v>
      </c>
      <c r="D539" s="193" t="s">
        <v>214</v>
      </c>
      <c r="E539" s="194" t="s">
        <v>9677</v>
      </c>
      <c r="F539" s="195" t="s">
        <v>12256</v>
      </c>
      <c r="G539" s="196" t="s">
        <v>318</v>
      </c>
      <c r="H539" s="197">
        <v>20</v>
      </c>
      <c r="I539" s="198"/>
      <c r="J539" s="199">
        <f t="shared" si="50"/>
        <v>0</v>
      </c>
      <c r="K539" s="200"/>
      <c r="L539" s="40"/>
      <c r="M539" s="201" t="s">
        <v>1</v>
      </c>
      <c r="N539" s="202" t="s">
        <v>42</v>
      </c>
      <c r="O539" s="72"/>
      <c r="P539" s="203">
        <f t="shared" si="51"/>
        <v>0</v>
      </c>
      <c r="Q539" s="203">
        <v>0</v>
      </c>
      <c r="R539" s="203">
        <f t="shared" si="52"/>
        <v>0</v>
      </c>
      <c r="S539" s="203">
        <v>0</v>
      </c>
      <c r="T539" s="204">
        <f t="shared" si="53"/>
        <v>0</v>
      </c>
      <c r="U539" s="35"/>
      <c r="V539" s="35"/>
      <c r="W539" s="35"/>
      <c r="X539" s="35"/>
      <c r="Y539" s="35"/>
      <c r="Z539" s="35"/>
      <c r="AA539" s="35"/>
      <c r="AB539" s="35"/>
      <c r="AC539" s="35"/>
      <c r="AD539" s="35"/>
      <c r="AE539" s="35"/>
      <c r="AR539" s="205" t="s">
        <v>218</v>
      </c>
      <c r="AT539" s="205" t="s">
        <v>214</v>
      </c>
      <c r="AU539" s="205" t="s">
        <v>85</v>
      </c>
      <c r="AY539" s="18" t="s">
        <v>209</v>
      </c>
      <c r="BE539" s="206">
        <f t="shared" si="54"/>
        <v>0</v>
      </c>
      <c r="BF539" s="206">
        <f t="shared" si="55"/>
        <v>0</v>
      </c>
      <c r="BG539" s="206">
        <f t="shared" si="56"/>
        <v>0</v>
      </c>
      <c r="BH539" s="206">
        <f t="shared" si="57"/>
        <v>0</v>
      </c>
      <c r="BI539" s="206">
        <f t="shared" si="58"/>
        <v>0</v>
      </c>
      <c r="BJ539" s="18" t="s">
        <v>85</v>
      </c>
      <c r="BK539" s="206">
        <f t="shared" si="59"/>
        <v>0</v>
      </c>
      <c r="BL539" s="18" t="s">
        <v>218</v>
      </c>
      <c r="BM539" s="205" t="s">
        <v>12257</v>
      </c>
    </row>
    <row r="540" spans="1:65" s="2" customFormat="1" ht="33" customHeight="1">
      <c r="A540" s="35"/>
      <c r="B540" s="36"/>
      <c r="C540" s="193" t="s">
        <v>2889</v>
      </c>
      <c r="D540" s="193" t="s">
        <v>214</v>
      </c>
      <c r="E540" s="194" t="s">
        <v>12258</v>
      </c>
      <c r="F540" s="195" t="s">
        <v>12259</v>
      </c>
      <c r="G540" s="196" t="s">
        <v>318</v>
      </c>
      <c r="H540" s="197">
        <v>274.12</v>
      </c>
      <c r="I540" s="198"/>
      <c r="J540" s="199">
        <f t="shared" si="50"/>
        <v>0</v>
      </c>
      <c r="K540" s="200"/>
      <c r="L540" s="40"/>
      <c r="M540" s="201" t="s">
        <v>1</v>
      </c>
      <c r="N540" s="202" t="s">
        <v>42</v>
      </c>
      <c r="O540" s="72"/>
      <c r="P540" s="203">
        <f t="shared" si="51"/>
        <v>0</v>
      </c>
      <c r="Q540" s="203">
        <v>0</v>
      </c>
      <c r="R540" s="203">
        <f t="shared" si="52"/>
        <v>0</v>
      </c>
      <c r="S540" s="203">
        <v>0</v>
      </c>
      <c r="T540" s="204">
        <f t="shared" si="53"/>
        <v>0</v>
      </c>
      <c r="U540" s="35"/>
      <c r="V540" s="35"/>
      <c r="W540" s="35"/>
      <c r="X540" s="35"/>
      <c r="Y540" s="35"/>
      <c r="Z540" s="35"/>
      <c r="AA540" s="35"/>
      <c r="AB540" s="35"/>
      <c r="AC540" s="35"/>
      <c r="AD540" s="35"/>
      <c r="AE540" s="35"/>
      <c r="AR540" s="205" t="s">
        <v>218</v>
      </c>
      <c r="AT540" s="205" t="s">
        <v>214</v>
      </c>
      <c r="AU540" s="205" t="s">
        <v>85</v>
      </c>
      <c r="AY540" s="18" t="s">
        <v>209</v>
      </c>
      <c r="BE540" s="206">
        <f t="shared" si="54"/>
        <v>0</v>
      </c>
      <c r="BF540" s="206">
        <f t="shared" si="55"/>
        <v>0</v>
      </c>
      <c r="BG540" s="206">
        <f t="shared" si="56"/>
        <v>0</v>
      </c>
      <c r="BH540" s="206">
        <f t="shared" si="57"/>
        <v>0</v>
      </c>
      <c r="BI540" s="206">
        <f t="shared" si="58"/>
        <v>0</v>
      </c>
      <c r="BJ540" s="18" t="s">
        <v>85</v>
      </c>
      <c r="BK540" s="206">
        <f t="shared" si="59"/>
        <v>0</v>
      </c>
      <c r="BL540" s="18" t="s">
        <v>218</v>
      </c>
      <c r="BM540" s="205" t="s">
        <v>12260</v>
      </c>
    </row>
    <row r="541" spans="1:65" s="2" customFormat="1" ht="33" customHeight="1">
      <c r="A541" s="35"/>
      <c r="B541" s="36"/>
      <c r="C541" s="193" t="s">
        <v>2909</v>
      </c>
      <c r="D541" s="193" t="s">
        <v>214</v>
      </c>
      <c r="E541" s="194" t="s">
        <v>12261</v>
      </c>
      <c r="F541" s="195" t="s">
        <v>12262</v>
      </c>
      <c r="G541" s="196" t="s">
        <v>318</v>
      </c>
      <c r="H541" s="197">
        <v>130.68</v>
      </c>
      <c r="I541" s="198"/>
      <c r="J541" s="199">
        <f t="shared" si="50"/>
        <v>0</v>
      </c>
      <c r="K541" s="200"/>
      <c r="L541" s="40"/>
      <c r="M541" s="201" t="s">
        <v>1</v>
      </c>
      <c r="N541" s="202" t="s">
        <v>42</v>
      </c>
      <c r="O541" s="72"/>
      <c r="P541" s="203">
        <f t="shared" si="51"/>
        <v>0</v>
      </c>
      <c r="Q541" s="203">
        <v>0</v>
      </c>
      <c r="R541" s="203">
        <f t="shared" si="52"/>
        <v>0</v>
      </c>
      <c r="S541" s="203">
        <v>0</v>
      </c>
      <c r="T541" s="204">
        <f t="shared" si="53"/>
        <v>0</v>
      </c>
      <c r="U541" s="35"/>
      <c r="V541" s="35"/>
      <c r="W541" s="35"/>
      <c r="X541" s="35"/>
      <c r="Y541" s="35"/>
      <c r="Z541" s="35"/>
      <c r="AA541" s="35"/>
      <c r="AB541" s="35"/>
      <c r="AC541" s="35"/>
      <c r="AD541" s="35"/>
      <c r="AE541" s="35"/>
      <c r="AR541" s="205" t="s">
        <v>218</v>
      </c>
      <c r="AT541" s="205" t="s">
        <v>214</v>
      </c>
      <c r="AU541" s="205" t="s">
        <v>85</v>
      </c>
      <c r="AY541" s="18" t="s">
        <v>209</v>
      </c>
      <c r="BE541" s="206">
        <f t="shared" si="54"/>
        <v>0</v>
      </c>
      <c r="BF541" s="206">
        <f t="shared" si="55"/>
        <v>0</v>
      </c>
      <c r="BG541" s="206">
        <f t="shared" si="56"/>
        <v>0</v>
      </c>
      <c r="BH541" s="206">
        <f t="shared" si="57"/>
        <v>0</v>
      </c>
      <c r="BI541" s="206">
        <f t="shared" si="58"/>
        <v>0</v>
      </c>
      <c r="BJ541" s="18" t="s">
        <v>85</v>
      </c>
      <c r="BK541" s="206">
        <f t="shared" si="59"/>
        <v>0</v>
      </c>
      <c r="BL541" s="18" t="s">
        <v>218</v>
      </c>
      <c r="BM541" s="205" t="s">
        <v>12263</v>
      </c>
    </row>
    <row r="542" spans="1:65" s="2" customFormat="1" ht="33" customHeight="1">
      <c r="A542" s="35"/>
      <c r="B542" s="36"/>
      <c r="C542" s="193" t="s">
        <v>2914</v>
      </c>
      <c r="D542" s="193" t="s">
        <v>214</v>
      </c>
      <c r="E542" s="194" t="s">
        <v>12264</v>
      </c>
      <c r="F542" s="195" t="s">
        <v>12265</v>
      </c>
      <c r="G542" s="196" t="s">
        <v>318</v>
      </c>
      <c r="H542" s="197">
        <v>158.18</v>
      </c>
      <c r="I542" s="198"/>
      <c r="J542" s="199">
        <f t="shared" si="50"/>
        <v>0</v>
      </c>
      <c r="K542" s="200"/>
      <c r="L542" s="40"/>
      <c r="M542" s="201" t="s">
        <v>1</v>
      </c>
      <c r="N542" s="202" t="s">
        <v>42</v>
      </c>
      <c r="O542" s="72"/>
      <c r="P542" s="203">
        <f t="shared" si="51"/>
        <v>0</v>
      </c>
      <c r="Q542" s="203">
        <v>0</v>
      </c>
      <c r="R542" s="203">
        <f t="shared" si="52"/>
        <v>0</v>
      </c>
      <c r="S542" s="203">
        <v>0</v>
      </c>
      <c r="T542" s="204">
        <f t="shared" si="53"/>
        <v>0</v>
      </c>
      <c r="U542" s="35"/>
      <c r="V542" s="35"/>
      <c r="W542" s="35"/>
      <c r="X542" s="35"/>
      <c r="Y542" s="35"/>
      <c r="Z542" s="35"/>
      <c r="AA542" s="35"/>
      <c r="AB542" s="35"/>
      <c r="AC542" s="35"/>
      <c r="AD542" s="35"/>
      <c r="AE542" s="35"/>
      <c r="AR542" s="205" t="s">
        <v>218</v>
      </c>
      <c r="AT542" s="205" t="s">
        <v>214</v>
      </c>
      <c r="AU542" s="205" t="s">
        <v>85</v>
      </c>
      <c r="AY542" s="18" t="s">
        <v>209</v>
      </c>
      <c r="BE542" s="206">
        <f t="shared" si="54"/>
        <v>0</v>
      </c>
      <c r="BF542" s="206">
        <f t="shared" si="55"/>
        <v>0</v>
      </c>
      <c r="BG542" s="206">
        <f t="shared" si="56"/>
        <v>0</v>
      </c>
      <c r="BH542" s="206">
        <f t="shared" si="57"/>
        <v>0</v>
      </c>
      <c r="BI542" s="206">
        <f t="shared" si="58"/>
        <v>0</v>
      </c>
      <c r="BJ542" s="18" t="s">
        <v>85</v>
      </c>
      <c r="BK542" s="206">
        <f t="shared" si="59"/>
        <v>0</v>
      </c>
      <c r="BL542" s="18" t="s">
        <v>218</v>
      </c>
      <c r="BM542" s="205" t="s">
        <v>12266</v>
      </c>
    </row>
    <row r="543" spans="1:65" s="2" customFormat="1" ht="33" customHeight="1">
      <c r="A543" s="35"/>
      <c r="B543" s="36"/>
      <c r="C543" s="193" t="s">
        <v>2917</v>
      </c>
      <c r="D543" s="193" t="s">
        <v>214</v>
      </c>
      <c r="E543" s="194" t="s">
        <v>12267</v>
      </c>
      <c r="F543" s="195" t="s">
        <v>12268</v>
      </c>
      <c r="G543" s="196" t="s">
        <v>318</v>
      </c>
      <c r="H543" s="197">
        <v>440.88</v>
      </c>
      <c r="I543" s="198"/>
      <c r="J543" s="199">
        <f t="shared" si="50"/>
        <v>0</v>
      </c>
      <c r="K543" s="200"/>
      <c r="L543" s="40"/>
      <c r="M543" s="201" t="s">
        <v>1</v>
      </c>
      <c r="N543" s="202" t="s">
        <v>42</v>
      </c>
      <c r="O543" s="72"/>
      <c r="P543" s="203">
        <f t="shared" si="51"/>
        <v>0</v>
      </c>
      <c r="Q543" s="203">
        <v>0</v>
      </c>
      <c r="R543" s="203">
        <f t="shared" si="52"/>
        <v>0</v>
      </c>
      <c r="S543" s="203">
        <v>0</v>
      </c>
      <c r="T543" s="204">
        <f t="shared" si="53"/>
        <v>0</v>
      </c>
      <c r="U543" s="35"/>
      <c r="V543" s="35"/>
      <c r="W543" s="35"/>
      <c r="X543" s="35"/>
      <c r="Y543" s="35"/>
      <c r="Z543" s="35"/>
      <c r="AA543" s="35"/>
      <c r="AB543" s="35"/>
      <c r="AC543" s="35"/>
      <c r="AD543" s="35"/>
      <c r="AE543" s="35"/>
      <c r="AR543" s="205" t="s">
        <v>218</v>
      </c>
      <c r="AT543" s="205" t="s">
        <v>214</v>
      </c>
      <c r="AU543" s="205" t="s">
        <v>85</v>
      </c>
      <c r="AY543" s="18" t="s">
        <v>209</v>
      </c>
      <c r="BE543" s="206">
        <f t="shared" si="54"/>
        <v>0</v>
      </c>
      <c r="BF543" s="206">
        <f t="shared" si="55"/>
        <v>0</v>
      </c>
      <c r="BG543" s="206">
        <f t="shared" si="56"/>
        <v>0</v>
      </c>
      <c r="BH543" s="206">
        <f t="shared" si="57"/>
        <v>0</v>
      </c>
      <c r="BI543" s="206">
        <f t="shared" si="58"/>
        <v>0</v>
      </c>
      <c r="BJ543" s="18" t="s">
        <v>85</v>
      </c>
      <c r="BK543" s="206">
        <f t="shared" si="59"/>
        <v>0</v>
      </c>
      <c r="BL543" s="18" t="s">
        <v>218</v>
      </c>
      <c r="BM543" s="205" t="s">
        <v>12269</v>
      </c>
    </row>
    <row r="544" spans="1:65" s="2" customFormat="1" ht="33" customHeight="1">
      <c r="A544" s="35"/>
      <c r="B544" s="36"/>
      <c r="C544" s="193" t="s">
        <v>2921</v>
      </c>
      <c r="D544" s="193" t="s">
        <v>214</v>
      </c>
      <c r="E544" s="194" t="s">
        <v>12270</v>
      </c>
      <c r="F544" s="195" t="s">
        <v>12271</v>
      </c>
      <c r="G544" s="196" t="s">
        <v>318</v>
      </c>
      <c r="H544" s="197">
        <v>262.89999999999998</v>
      </c>
      <c r="I544" s="198"/>
      <c r="J544" s="199">
        <f t="shared" si="50"/>
        <v>0</v>
      </c>
      <c r="K544" s="200"/>
      <c r="L544" s="40"/>
      <c r="M544" s="201" t="s">
        <v>1</v>
      </c>
      <c r="N544" s="202" t="s">
        <v>42</v>
      </c>
      <c r="O544" s="72"/>
      <c r="P544" s="203">
        <f t="shared" si="51"/>
        <v>0</v>
      </c>
      <c r="Q544" s="203">
        <v>0</v>
      </c>
      <c r="R544" s="203">
        <f t="shared" si="52"/>
        <v>0</v>
      </c>
      <c r="S544" s="203">
        <v>0</v>
      </c>
      <c r="T544" s="204">
        <f t="shared" si="53"/>
        <v>0</v>
      </c>
      <c r="U544" s="35"/>
      <c r="V544" s="35"/>
      <c r="W544" s="35"/>
      <c r="X544" s="35"/>
      <c r="Y544" s="35"/>
      <c r="Z544" s="35"/>
      <c r="AA544" s="35"/>
      <c r="AB544" s="35"/>
      <c r="AC544" s="35"/>
      <c r="AD544" s="35"/>
      <c r="AE544" s="35"/>
      <c r="AR544" s="205" t="s">
        <v>218</v>
      </c>
      <c r="AT544" s="205" t="s">
        <v>214</v>
      </c>
      <c r="AU544" s="205" t="s">
        <v>85</v>
      </c>
      <c r="AY544" s="18" t="s">
        <v>209</v>
      </c>
      <c r="BE544" s="206">
        <f t="shared" si="54"/>
        <v>0</v>
      </c>
      <c r="BF544" s="206">
        <f t="shared" si="55"/>
        <v>0</v>
      </c>
      <c r="BG544" s="206">
        <f t="shared" si="56"/>
        <v>0</v>
      </c>
      <c r="BH544" s="206">
        <f t="shared" si="57"/>
        <v>0</v>
      </c>
      <c r="BI544" s="206">
        <f t="shared" si="58"/>
        <v>0</v>
      </c>
      <c r="BJ544" s="18" t="s">
        <v>85</v>
      </c>
      <c r="BK544" s="206">
        <f t="shared" si="59"/>
        <v>0</v>
      </c>
      <c r="BL544" s="18" t="s">
        <v>218</v>
      </c>
      <c r="BM544" s="205" t="s">
        <v>12272</v>
      </c>
    </row>
    <row r="545" spans="1:65" s="2" customFormat="1" ht="33" customHeight="1">
      <c r="A545" s="35"/>
      <c r="B545" s="36"/>
      <c r="C545" s="193" t="s">
        <v>2929</v>
      </c>
      <c r="D545" s="193" t="s">
        <v>214</v>
      </c>
      <c r="E545" s="194" t="s">
        <v>12273</v>
      </c>
      <c r="F545" s="195" t="s">
        <v>12274</v>
      </c>
      <c r="G545" s="196" t="s">
        <v>318</v>
      </c>
      <c r="H545" s="197">
        <v>170.06</v>
      </c>
      <c r="I545" s="198"/>
      <c r="J545" s="199">
        <f t="shared" si="50"/>
        <v>0</v>
      </c>
      <c r="K545" s="200"/>
      <c r="L545" s="40"/>
      <c r="M545" s="201" t="s">
        <v>1</v>
      </c>
      <c r="N545" s="202" t="s">
        <v>42</v>
      </c>
      <c r="O545" s="72"/>
      <c r="P545" s="203">
        <f t="shared" si="51"/>
        <v>0</v>
      </c>
      <c r="Q545" s="203">
        <v>0</v>
      </c>
      <c r="R545" s="203">
        <f t="shared" si="52"/>
        <v>0</v>
      </c>
      <c r="S545" s="203">
        <v>0</v>
      </c>
      <c r="T545" s="204">
        <f t="shared" si="53"/>
        <v>0</v>
      </c>
      <c r="U545" s="35"/>
      <c r="V545" s="35"/>
      <c r="W545" s="35"/>
      <c r="X545" s="35"/>
      <c r="Y545" s="35"/>
      <c r="Z545" s="35"/>
      <c r="AA545" s="35"/>
      <c r="AB545" s="35"/>
      <c r="AC545" s="35"/>
      <c r="AD545" s="35"/>
      <c r="AE545" s="35"/>
      <c r="AR545" s="205" t="s">
        <v>218</v>
      </c>
      <c r="AT545" s="205" t="s">
        <v>214</v>
      </c>
      <c r="AU545" s="205" t="s">
        <v>85</v>
      </c>
      <c r="AY545" s="18" t="s">
        <v>209</v>
      </c>
      <c r="BE545" s="206">
        <f t="shared" si="54"/>
        <v>0</v>
      </c>
      <c r="BF545" s="206">
        <f t="shared" si="55"/>
        <v>0</v>
      </c>
      <c r="BG545" s="206">
        <f t="shared" si="56"/>
        <v>0</v>
      </c>
      <c r="BH545" s="206">
        <f t="shared" si="57"/>
        <v>0</v>
      </c>
      <c r="BI545" s="206">
        <f t="shared" si="58"/>
        <v>0</v>
      </c>
      <c r="BJ545" s="18" t="s">
        <v>85</v>
      </c>
      <c r="BK545" s="206">
        <f t="shared" si="59"/>
        <v>0</v>
      </c>
      <c r="BL545" s="18" t="s">
        <v>218</v>
      </c>
      <c r="BM545" s="205" t="s">
        <v>12275</v>
      </c>
    </row>
    <row r="546" spans="1:65" s="2" customFormat="1" ht="33" customHeight="1">
      <c r="A546" s="35"/>
      <c r="B546" s="36"/>
      <c r="C546" s="193" t="s">
        <v>2934</v>
      </c>
      <c r="D546" s="193" t="s">
        <v>214</v>
      </c>
      <c r="E546" s="194" t="s">
        <v>12276</v>
      </c>
      <c r="F546" s="195" t="s">
        <v>12277</v>
      </c>
      <c r="G546" s="196" t="s">
        <v>318</v>
      </c>
      <c r="H546" s="197">
        <v>28</v>
      </c>
      <c r="I546" s="198"/>
      <c r="J546" s="199">
        <f t="shared" si="50"/>
        <v>0</v>
      </c>
      <c r="K546" s="200"/>
      <c r="L546" s="40"/>
      <c r="M546" s="201" t="s">
        <v>1</v>
      </c>
      <c r="N546" s="202" t="s">
        <v>42</v>
      </c>
      <c r="O546" s="72"/>
      <c r="P546" s="203">
        <f t="shared" si="51"/>
        <v>0</v>
      </c>
      <c r="Q546" s="203">
        <v>0</v>
      </c>
      <c r="R546" s="203">
        <f t="shared" si="52"/>
        <v>0</v>
      </c>
      <c r="S546" s="203">
        <v>0</v>
      </c>
      <c r="T546" s="204">
        <f t="shared" si="53"/>
        <v>0</v>
      </c>
      <c r="U546" s="35"/>
      <c r="V546" s="35"/>
      <c r="W546" s="35"/>
      <c r="X546" s="35"/>
      <c r="Y546" s="35"/>
      <c r="Z546" s="35"/>
      <c r="AA546" s="35"/>
      <c r="AB546" s="35"/>
      <c r="AC546" s="35"/>
      <c r="AD546" s="35"/>
      <c r="AE546" s="35"/>
      <c r="AR546" s="205" t="s">
        <v>218</v>
      </c>
      <c r="AT546" s="205" t="s">
        <v>214</v>
      </c>
      <c r="AU546" s="205" t="s">
        <v>85</v>
      </c>
      <c r="AY546" s="18" t="s">
        <v>209</v>
      </c>
      <c r="BE546" s="206">
        <f t="shared" si="54"/>
        <v>0</v>
      </c>
      <c r="BF546" s="206">
        <f t="shared" si="55"/>
        <v>0</v>
      </c>
      <c r="BG546" s="206">
        <f t="shared" si="56"/>
        <v>0</v>
      </c>
      <c r="BH546" s="206">
        <f t="shared" si="57"/>
        <v>0</v>
      </c>
      <c r="BI546" s="206">
        <f t="shared" si="58"/>
        <v>0</v>
      </c>
      <c r="BJ546" s="18" t="s">
        <v>85</v>
      </c>
      <c r="BK546" s="206">
        <f t="shared" si="59"/>
        <v>0</v>
      </c>
      <c r="BL546" s="18" t="s">
        <v>218</v>
      </c>
      <c r="BM546" s="205" t="s">
        <v>12278</v>
      </c>
    </row>
    <row r="547" spans="1:65" s="12" customFormat="1" ht="25.9" customHeight="1">
      <c r="B547" s="177"/>
      <c r="C547" s="178"/>
      <c r="D547" s="179" t="s">
        <v>76</v>
      </c>
      <c r="E547" s="180" t="s">
        <v>10397</v>
      </c>
      <c r="F547" s="180" t="s">
        <v>12279</v>
      </c>
      <c r="G547" s="178"/>
      <c r="H547" s="178"/>
      <c r="I547" s="181"/>
      <c r="J547" s="182">
        <f>BK547</f>
        <v>0</v>
      </c>
      <c r="K547" s="178"/>
      <c r="L547" s="183"/>
      <c r="M547" s="184"/>
      <c r="N547" s="185"/>
      <c r="O547" s="185"/>
      <c r="P547" s="186">
        <f>SUM(P548:P557)</f>
        <v>0</v>
      </c>
      <c r="Q547" s="185"/>
      <c r="R547" s="186">
        <f>SUM(R548:R557)</f>
        <v>0</v>
      </c>
      <c r="S547" s="185"/>
      <c r="T547" s="187">
        <f>SUM(T548:T557)</f>
        <v>0</v>
      </c>
      <c r="AR547" s="188" t="s">
        <v>85</v>
      </c>
      <c r="AT547" s="189" t="s">
        <v>76</v>
      </c>
      <c r="AU547" s="189" t="s">
        <v>77</v>
      </c>
      <c r="AY547" s="188" t="s">
        <v>209</v>
      </c>
      <c r="BK547" s="190">
        <f>SUM(BK548:BK557)</f>
        <v>0</v>
      </c>
    </row>
    <row r="548" spans="1:65" s="2" customFormat="1" ht="16.5" customHeight="1">
      <c r="A548" s="35"/>
      <c r="B548" s="36"/>
      <c r="C548" s="193" t="s">
        <v>2938</v>
      </c>
      <c r="D548" s="193" t="s">
        <v>214</v>
      </c>
      <c r="E548" s="194" t="s">
        <v>12280</v>
      </c>
      <c r="F548" s="195" t="s">
        <v>12281</v>
      </c>
      <c r="G548" s="196" t="s">
        <v>12008</v>
      </c>
      <c r="H548" s="197">
        <v>1</v>
      </c>
      <c r="I548" s="198"/>
      <c r="J548" s="199">
        <f t="shared" ref="J548:J557" si="60">ROUND(I548*H548,2)</f>
        <v>0</v>
      </c>
      <c r="K548" s="200"/>
      <c r="L548" s="40"/>
      <c r="M548" s="201" t="s">
        <v>1</v>
      </c>
      <c r="N548" s="202" t="s">
        <v>42</v>
      </c>
      <c r="O548" s="72"/>
      <c r="P548" s="203">
        <f t="shared" ref="P548:P557" si="61">O548*H548</f>
        <v>0</v>
      </c>
      <c r="Q548" s="203">
        <v>0</v>
      </c>
      <c r="R548" s="203">
        <f t="shared" ref="R548:R557" si="62">Q548*H548</f>
        <v>0</v>
      </c>
      <c r="S548" s="203">
        <v>0</v>
      </c>
      <c r="T548" s="204">
        <f t="shared" ref="T548:T557" si="63">S548*H548</f>
        <v>0</v>
      </c>
      <c r="U548" s="35"/>
      <c r="V548" s="35"/>
      <c r="W548" s="35"/>
      <c r="X548" s="35"/>
      <c r="Y548" s="35"/>
      <c r="Z548" s="35"/>
      <c r="AA548" s="35"/>
      <c r="AB548" s="35"/>
      <c r="AC548" s="35"/>
      <c r="AD548" s="35"/>
      <c r="AE548" s="35"/>
      <c r="AR548" s="205" t="s">
        <v>218</v>
      </c>
      <c r="AT548" s="205" t="s">
        <v>214</v>
      </c>
      <c r="AU548" s="205" t="s">
        <v>85</v>
      </c>
      <c r="AY548" s="18" t="s">
        <v>209</v>
      </c>
      <c r="BE548" s="206">
        <f t="shared" ref="BE548:BE557" si="64">IF(N548="základní",J548,0)</f>
        <v>0</v>
      </c>
      <c r="BF548" s="206">
        <f t="shared" ref="BF548:BF557" si="65">IF(N548="snížená",J548,0)</f>
        <v>0</v>
      </c>
      <c r="BG548" s="206">
        <f t="shared" ref="BG548:BG557" si="66">IF(N548="zákl. přenesená",J548,0)</f>
        <v>0</v>
      </c>
      <c r="BH548" s="206">
        <f t="shared" ref="BH548:BH557" si="67">IF(N548="sníž. přenesená",J548,0)</f>
        <v>0</v>
      </c>
      <c r="BI548" s="206">
        <f t="shared" ref="BI548:BI557" si="68">IF(N548="nulová",J548,0)</f>
        <v>0</v>
      </c>
      <c r="BJ548" s="18" t="s">
        <v>85</v>
      </c>
      <c r="BK548" s="206">
        <f t="shared" ref="BK548:BK557" si="69">ROUND(I548*H548,2)</f>
        <v>0</v>
      </c>
      <c r="BL548" s="18" t="s">
        <v>218</v>
      </c>
      <c r="BM548" s="205" t="s">
        <v>12282</v>
      </c>
    </row>
    <row r="549" spans="1:65" s="2" customFormat="1" ht="16.5" customHeight="1">
      <c r="A549" s="35"/>
      <c r="B549" s="36"/>
      <c r="C549" s="193" t="s">
        <v>2942</v>
      </c>
      <c r="D549" s="193" t="s">
        <v>214</v>
      </c>
      <c r="E549" s="194" t="s">
        <v>12283</v>
      </c>
      <c r="F549" s="195" t="s">
        <v>12284</v>
      </c>
      <c r="G549" s="196" t="s">
        <v>12008</v>
      </c>
      <c r="H549" s="197">
        <v>1</v>
      </c>
      <c r="I549" s="198"/>
      <c r="J549" s="199">
        <f t="shared" si="60"/>
        <v>0</v>
      </c>
      <c r="K549" s="200"/>
      <c r="L549" s="40"/>
      <c r="M549" s="201" t="s">
        <v>1</v>
      </c>
      <c r="N549" s="202" t="s">
        <v>42</v>
      </c>
      <c r="O549" s="72"/>
      <c r="P549" s="203">
        <f t="shared" si="61"/>
        <v>0</v>
      </c>
      <c r="Q549" s="203">
        <v>0</v>
      </c>
      <c r="R549" s="203">
        <f t="shared" si="62"/>
        <v>0</v>
      </c>
      <c r="S549" s="203">
        <v>0</v>
      </c>
      <c r="T549" s="204">
        <f t="shared" si="63"/>
        <v>0</v>
      </c>
      <c r="U549" s="35"/>
      <c r="V549" s="35"/>
      <c r="W549" s="35"/>
      <c r="X549" s="35"/>
      <c r="Y549" s="35"/>
      <c r="Z549" s="35"/>
      <c r="AA549" s="35"/>
      <c r="AB549" s="35"/>
      <c r="AC549" s="35"/>
      <c r="AD549" s="35"/>
      <c r="AE549" s="35"/>
      <c r="AR549" s="205" t="s">
        <v>218</v>
      </c>
      <c r="AT549" s="205" t="s">
        <v>214</v>
      </c>
      <c r="AU549" s="205" t="s">
        <v>85</v>
      </c>
      <c r="AY549" s="18" t="s">
        <v>209</v>
      </c>
      <c r="BE549" s="206">
        <f t="shared" si="64"/>
        <v>0</v>
      </c>
      <c r="BF549" s="206">
        <f t="shared" si="65"/>
        <v>0</v>
      </c>
      <c r="BG549" s="206">
        <f t="shared" si="66"/>
        <v>0</v>
      </c>
      <c r="BH549" s="206">
        <f t="shared" si="67"/>
        <v>0</v>
      </c>
      <c r="BI549" s="206">
        <f t="shared" si="68"/>
        <v>0</v>
      </c>
      <c r="BJ549" s="18" t="s">
        <v>85</v>
      </c>
      <c r="BK549" s="206">
        <f t="shared" si="69"/>
        <v>0</v>
      </c>
      <c r="BL549" s="18" t="s">
        <v>218</v>
      </c>
      <c r="BM549" s="205" t="s">
        <v>12285</v>
      </c>
    </row>
    <row r="550" spans="1:65" s="2" customFormat="1" ht="21.75" customHeight="1">
      <c r="A550" s="35"/>
      <c r="B550" s="36"/>
      <c r="C550" s="193" t="s">
        <v>2946</v>
      </c>
      <c r="D550" s="193" t="s">
        <v>214</v>
      </c>
      <c r="E550" s="194" t="s">
        <v>12286</v>
      </c>
      <c r="F550" s="195" t="s">
        <v>12287</v>
      </c>
      <c r="G550" s="196" t="s">
        <v>12008</v>
      </c>
      <c r="H550" s="197">
        <v>1</v>
      </c>
      <c r="I550" s="198"/>
      <c r="J550" s="199">
        <f t="shared" si="60"/>
        <v>0</v>
      </c>
      <c r="K550" s="200"/>
      <c r="L550" s="40"/>
      <c r="M550" s="201" t="s">
        <v>1</v>
      </c>
      <c r="N550" s="202" t="s">
        <v>42</v>
      </c>
      <c r="O550" s="72"/>
      <c r="P550" s="203">
        <f t="shared" si="61"/>
        <v>0</v>
      </c>
      <c r="Q550" s="203">
        <v>0</v>
      </c>
      <c r="R550" s="203">
        <f t="shared" si="62"/>
        <v>0</v>
      </c>
      <c r="S550" s="203">
        <v>0</v>
      </c>
      <c r="T550" s="204">
        <f t="shared" si="63"/>
        <v>0</v>
      </c>
      <c r="U550" s="35"/>
      <c r="V550" s="35"/>
      <c r="W550" s="35"/>
      <c r="X550" s="35"/>
      <c r="Y550" s="35"/>
      <c r="Z550" s="35"/>
      <c r="AA550" s="35"/>
      <c r="AB550" s="35"/>
      <c r="AC550" s="35"/>
      <c r="AD550" s="35"/>
      <c r="AE550" s="35"/>
      <c r="AR550" s="205" t="s">
        <v>218</v>
      </c>
      <c r="AT550" s="205" t="s">
        <v>214</v>
      </c>
      <c r="AU550" s="205" t="s">
        <v>85</v>
      </c>
      <c r="AY550" s="18" t="s">
        <v>209</v>
      </c>
      <c r="BE550" s="206">
        <f t="shared" si="64"/>
        <v>0</v>
      </c>
      <c r="BF550" s="206">
        <f t="shared" si="65"/>
        <v>0</v>
      </c>
      <c r="BG550" s="206">
        <f t="shared" si="66"/>
        <v>0</v>
      </c>
      <c r="BH550" s="206">
        <f t="shared" si="67"/>
        <v>0</v>
      </c>
      <c r="BI550" s="206">
        <f t="shared" si="68"/>
        <v>0</v>
      </c>
      <c r="BJ550" s="18" t="s">
        <v>85</v>
      </c>
      <c r="BK550" s="206">
        <f t="shared" si="69"/>
        <v>0</v>
      </c>
      <c r="BL550" s="18" t="s">
        <v>218</v>
      </c>
      <c r="BM550" s="205" t="s">
        <v>12288</v>
      </c>
    </row>
    <row r="551" spans="1:65" s="2" customFormat="1" ht="16.5" customHeight="1">
      <c r="A551" s="35"/>
      <c r="B551" s="36"/>
      <c r="C551" s="193" t="s">
        <v>2950</v>
      </c>
      <c r="D551" s="193" t="s">
        <v>214</v>
      </c>
      <c r="E551" s="194" t="s">
        <v>12289</v>
      </c>
      <c r="F551" s="195" t="s">
        <v>12290</v>
      </c>
      <c r="G551" s="196" t="s">
        <v>12008</v>
      </c>
      <c r="H551" s="197">
        <v>1</v>
      </c>
      <c r="I551" s="198"/>
      <c r="J551" s="199">
        <f t="shared" si="60"/>
        <v>0</v>
      </c>
      <c r="K551" s="200"/>
      <c r="L551" s="40"/>
      <c r="M551" s="201" t="s">
        <v>1</v>
      </c>
      <c r="N551" s="202" t="s">
        <v>42</v>
      </c>
      <c r="O551" s="72"/>
      <c r="P551" s="203">
        <f t="shared" si="61"/>
        <v>0</v>
      </c>
      <c r="Q551" s="203">
        <v>0</v>
      </c>
      <c r="R551" s="203">
        <f t="shared" si="62"/>
        <v>0</v>
      </c>
      <c r="S551" s="203">
        <v>0</v>
      </c>
      <c r="T551" s="204">
        <f t="shared" si="63"/>
        <v>0</v>
      </c>
      <c r="U551" s="35"/>
      <c r="V551" s="35"/>
      <c r="W551" s="35"/>
      <c r="X551" s="35"/>
      <c r="Y551" s="35"/>
      <c r="Z551" s="35"/>
      <c r="AA551" s="35"/>
      <c r="AB551" s="35"/>
      <c r="AC551" s="35"/>
      <c r="AD551" s="35"/>
      <c r="AE551" s="35"/>
      <c r="AR551" s="205" t="s">
        <v>218</v>
      </c>
      <c r="AT551" s="205" t="s">
        <v>214</v>
      </c>
      <c r="AU551" s="205" t="s">
        <v>85</v>
      </c>
      <c r="AY551" s="18" t="s">
        <v>209</v>
      </c>
      <c r="BE551" s="206">
        <f t="shared" si="64"/>
        <v>0</v>
      </c>
      <c r="BF551" s="206">
        <f t="shared" si="65"/>
        <v>0</v>
      </c>
      <c r="BG551" s="206">
        <f t="shared" si="66"/>
        <v>0</v>
      </c>
      <c r="BH551" s="206">
        <f t="shared" si="67"/>
        <v>0</v>
      </c>
      <c r="BI551" s="206">
        <f t="shared" si="68"/>
        <v>0</v>
      </c>
      <c r="BJ551" s="18" t="s">
        <v>85</v>
      </c>
      <c r="BK551" s="206">
        <f t="shared" si="69"/>
        <v>0</v>
      </c>
      <c r="BL551" s="18" t="s">
        <v>218</v>
      </c>
      <c r="BM551" s="205" t="s">
        <v>12291</v>
      </c>
    </row>
    <row r="552" spans="1:65" s="2" customFormat="1" ht="16.5" customHeight="1">
      <c r="A552" s="35"/>
      <c r="B552" s="36"/>
      <c r="C552" s="193" t="s">
        <v>2956</v>
      </c>
      <c r="D552" s="193" t="s">
        <v>214</v>
      </c>
      <c r="E552" s="194" t="s">
        <v>12292</v>
      </c>
      <c r="F552" s="195" t="s">
        <v>12293</v>
      </c>
      <c r="G552" s="196" t="s">
        <v>12008</v>
      </c>
      <c r="H552" s="197">
        <v>1</v>
      </c>
      <c r="I552" s="198"/>
      <c r="J552" s="199">
        <f t="shared" si="60"/>
        <v>0</v>
      </c>
      <c r="K552" s="200"/>
      <c r="L552" s="40"/>
      <c r="M552" s="201" t="s">
        <v>1</v>
      </c>
      <c r="N552" s="202" t="s">
        <v>42</v>
      </c>
      <c r="O552" s="72"/>
      <c r="P552" s="203">
        <f t="shared" si="61"/>
        <v>0</v>
      </c>
      <c r="Q552" s="203">
        <v>0</v>
      </c>
      <c r="R552" s="203">
        <f t="shared" si="62"/>
        <v>0</v>
      </c>
      <c r="S552" s="203">
        <v>0</v>
      </c>
      <c r="T552" s="204">
        <f t="shared" si="63"/>
        <v>0</v>
      </c>
      <c r="U552" s="35"/>
      <c r="V552" s="35"/>
      <c r="W552" s="35"/>
      <c r="X552" s="35"/>
      <c r="Y552" s="35"/>
      <c r="Z552" s="35"/>
      <c r="AA552" s="35"/>
      <c r="AB552" s="35"/>
      <c r="AC552" s="35"/>
      <c r="AD552" s="35"/>
      <c r="AE552" s="35"/>
      <c r="AR552" s="205" t="s">
        <v>218</v>
      </c>
      <c r="AT552" s="205" t="s">
        <v>214</v>
      </c>
      <c r="AU552" s="205" t="s">
        <v>85</v>
      </c>
      <c r="AY552" s="18" t="s">
        <v>209</v>
      </c>
      <c r="BE552" s="206">
        <f t="shared" si="64"/>
        <v>0</v>
      </c>
      <c r="BF552" s="206">
        <f t="shared" si="65"/>
        <v>0</v>
      </c>
      <c r="BG552" s="206">
        <f t="shared" si="66"/>
        <v>0</v>
      </c>
      <c r="BH552" s="206">
        <f t="shared" si="67"/>
        <v>0</v>
      </c>
      <c r="BI552" s="206">
        <f t="shared" si="68"/>
        <v>0</v>
      </c>
      <c r="BJ552" s="18" t="s">
        <v>85</v>
      </c>
      <c r="BK552" s="206">
        <f t="shared" si="69"/>
        <v>0</v>
      </c>
      <c r="BL552" s="18" t="s">
        <v>218</v>
      </c>
      <c r="BM552" s="205" t="s">
        <v>12294</v>
      </c>
    </row>
    <row r="553" spans="1:65" s="2" customFormat="1" ht="16.5" customHeight="1">
      <c r="A553" s="35"/>
      <c r="B553" s="36"/>
      <c r="C553" s="193" t="s">
        <v>2961</v>
      </c>
      <c r="D553" s="193" t="s">
        <v>214</v>
      </c>
      <c r="E553" s="194" t="s">
        <v>12295</v>
      </c>
      <c r="F553" s="195" t="s">
        <v>12296</v>
      </c>
      <c r="G553" s="196" t="s">
        <v>12008</v>
      </c>
      <c r="H553" s="197">
        <v>1</v>
      </c>
      <c r="I553" s="198"/>
      <c r="J553" s="199">
        <f t="shared" si="60"/>
        <v>0</v>
      </c>
      <c r="K553" s="200"/>
      <c r="L553" s="40"/>
      <c r="M553" s="201" t="s">
        <v>1</v>
      </c>
      <c r="N553" s="202" t="s">
        <v>42</v>
      </c>
      <c r="O553" s="72"/>
      <c r="P553" s="203">
        <f t="shared" si="61"/>
        <v>0</v>
      </c>
      <c r="Q553" s="203">
        <v>0</v>
      </c>
      <c r="R553" s="203">
        <f t="shared" si="62"/>
        <v>0</v>
      </c>
      <c r="S553" s="203">
        <v>0</v>
      </c>
      <c r="T553" s="204">
        <f t="shared" si="63"/>
        <v>0</v>
      </c>
      <c r="U553" s="35"/>
      <c r="V553" s="35"/>
      <c r="W553" s="35"/>
      <c r="X553" s="35"/>
      <c r="Y553" s="35"/>
      <c r="Z553" s="35"/>
      <c r="AA553" s="35"/>
      <c r="AB553" s="35"/>
      <c r="AC553" s="35"/>
      <c r="AD553" s="35"/>
      <c r="AE553" s="35"/>
      <c r="AR553" s="205" t="s">
        <v>218</v>
      </c>
      <c r="AT553" s="205" t="s">
        <v>214</v>
      </c>
      <c r="AU553" s="205" t="s">
        <v>85</v>
      </c>
      <c r="AY553" s="18" t="s">
        <v>209</v>
      </c>
      <c r="BE553" s="206">
        <f t="shared" si="64"/>
        <v>0</v>
      </c>
      <c r="BF553" s="206">
        <f t="shared" si="65"/>
        <v>0</v>
      </c>
      <c r="BG553" s="206">
        <f t="shared" si="66"/>
        <v>0</v>
      </c>
      <c r="BH553" s="206">
        <f t="shared" si="67"/>
        <v>0</v>
      </c>
      <c r="BI553" s="206">
        <f t="shared" si="68"/>
        <v>0</v>
      </c>
      <c r="BJ553" s="18" t="s">
        <v>85</v>
      </c>
      <c r="BK553" s="206">
        <f t="shared" si="69"/>
        <v>0</v>
      </c>
      <c r="BL553" s="18" t="s">
        <v>218</v>
      </c>
      <c r="BM553" s="205" t="s">
        <v>12297</v>
      </c>
    </row>
    <row r="554" spans="1:65" s="2" customFormat="1" ht="16.5" customHeight="1">
      <c r="A554" s="35"/>
      <c r="B554" s="36"/>
      <c r="C554" s="193" t="s">
        <v>2968</v>
      </c>
      <c r="D554" s="193" t="s">
        <v>214</v>
      </c>
      <c r="E554" s="194" t="s">
        <v>12298</v>
      </c>
      <c r="F554" s="195" t="s">
        <v>12299</v>
      </c>
      <c r="G554" s="196" t="s">
        <v>12300</v>
      </c>
      <c r="H554" s="197">
        <v>210</v>
      </c>
      <c r="I554" s="198"/>
      <c r="J554" s="199">
        <f t="shared" si="60"/>
        <v>0</v>
      </c>
      <c r="K554" s="200"/>
      <c r="L554" s="40"/>
      <c r="M554" s="201" t="s">
        <v>1</v>
      </c>
      <c r="N554" s="202" t="s">
        <v>42</v>
      </c>
      <c r="O554" s="72"/>
      <c r="P554" s="203">
        <f t="shared" si="61"/>
        <v>0</v>
      </c>
      <c r="Q554" s="203">
        <v>0</v>
      </c>
      <c r="R554" s="203">
        <f t="shared" si="62"/>
        <v>0</v>
      </c>
      <c r="S554" s="203">
        <v>0</v>
      </c>
      <c r="T554" s="204">
        <f t="shared" si="63"/>
        <v>0</v>
      </c>
      <c r="U554" s="35"/>
      <c r="V554" s="35"/>
      <c r="W554" s="35"/>
      <c r="X554" s="35"/>
      <c r="Y554" s="35"/>
      <c r="Z554" s="35"/>
      <c r="AA554" s="35"/>
      <c r="AB554" s="35"/>
      <c r="AC554" s="35"/>
      <c r="AD554" s="35"/>
      <c r="AE554" s="35"/>
      <c r="AR554" s="205" t="s">
        <v>218</v>
      </c>
      <c r="AT554" s="205" t="s">
        <v>214</v>
      </c>
      <c r="AU554" s="205" t="s">
        <v>85</v>
      </c>
      <c r="AY554" s="18" t="s">
        <v>209</v>
      </c>
      <c r="BE554" s="206">
        <f t="shared" si="64"/>
        <v>0</v>
      </c>
      <c r="BF554" s="206">
        <f t="shared" si="65"/>
        <v>0</v>
      </c>
      <c r="BG554" s="206">
        <f t="shared" si="66"/>
        <v>0</v>
      </c>
      <c r="BH554" s="206">
        <f t="shared" si="67"/>
        <v>0</v>
      </c>
      <c r="BI554" s="206">
        <f t="shared" si="68"/>
        <v>0</v>
      </c>
      <c r="BJ554" s="18" t="s">
        <v>85</v>
      </c>
      <c r="BK554" s="206">
        <f t="shared" si="69"/>
        <v>0</v>
      </c>
      <c r="BL554" s="18" t="s">
        <v>218</v>
      </c>
      <c r="BM554" s="205" t="s">
        <v>12301</v>
      </c>
    </row>
    <row r="555" spans="1:65" s="2" customFormat="1" ht="16.5" customHeight="1">
      <c r="A555" s="35"/>
      <c r="B555" s="36"/>
      <c r="C555" s="193" t="s">
        <v>2974</v>
      </c>
      <c r="D555" s="193" t="s">
        <v>214</v>
      </c>
      <c r="E555" s="194" t="s">
        <v>12302</v>
      </c>
      <c r="F555" s="195" t="s">
        <v>12303</v>
      </c>
      <c r="G555" s="196" t="s">
        <v>12300</v>
      </c>
      <c r="H555" s="197">
        <v>160</v>
      </c>
      <c r="I555" s="198"/>
      <c r="J555" s="199">
        <f t="shared" si="60"/>
        <v>0</v>
      </c>
      <c r="K555" s="200"/>
      <c r="L555" s="40"/>
      <c r="M555" s="201" t="s">
        <v>1</v>
      </c>
      <c r="N555" s="202" t="s">
        <v>42</v>
      </c>
      <c r="O555" s="72"/>
      <c r="P555" s="203">
        <f t="shared" si="61"/>
        <v>0</v>
      </c>
      <c r="Q555" s="203">
        <v>0</v>
      </c>
      <c r="R555" s="203">
        <f t="shared" si="62"/>
        <v>0</v>
      </c>
      <c r="S555" s="203">
        <v>0</v>
      </c>
      <c r="T555" s="204">
        <f t="shared" si="63"/>
        <v>0</v>
      </c>
      <c r="U555" s="35"/>
      <c r="V555" s="35"/>
      <c r="W555" s="35"/>
      <c r="X555" s="35"/>
      <c r="Y555" s="35"/>
      <c r="Z555" s="35"/>
      <c r="AA555" s="35"/>
      <c r="AB555" s="35"/>
      <c r="AC555" s="35"/>
      <c r="AD555" s="35"/>
      <c r="AE555" s="35"/>
      <c r="AR555" s="205" t="s">
        <v>218</v>
      </c>
      <c r="AT555" s="205" t="s">
        <v>214</v>
      </c>
      <c r="AU555" s="205" t="s">
        <v>85</v>
      </c>
      <c r="AY555" s="18" t="s">
        <v>209</v>
      </c>
      <c r="BE555" s="206">
        <f t="shared" si="64"/>
        <v>0</v>
      </c>
      <c r="BF555" s="206">
        <f t="shared" si="65"/>
        <v>0</v>
      </c>
      <c r="BG555" s="206">
        <f t="shared" si="66"/>
        <v>0</v>
      </c>
      <c r="BH555" s="206">
        <f t="shared" si="67"/>
        <v>0</v>
      </c>
      <c r="BI555" s="206">
        <f t="shared" si="68"/>
        <v>0</v>
      </c>
      <c r="BJ555" s="18" t="s">
        <v>85</v>
      </c>
      <c r="BK555" s="206">
        <f t="shared" si="69"/>
        <v>0</v>
      </c>
      <c r="BL555" s="18" t="s">
        <v>218</v>
      </c>
      <c r="BM555" s="205" t="s">
        <v>12304</v>
      </c>
    </row>
    <row r="556" spans="1:65" s="2" customFormat="1" ht="16.5" customHeight="1">
      <c r="A556" s="35"/>
      <c r="B556" s="36"/>
      <c r="C556" s="193" t="s">
        <v>2978</v>
      </c>
      <c r="D556" s="193" t="s">
        <v>214</v>
      </c>
      <c r="E556" s="194" t="s">
        <v>12305</v>
      </c>
      <c r="F556" s="195" t="s">
        <v>12306</v>
      </c>
      <c r="G556" s="196" t="s">
        <v>12008</v>
      </c>
      <c r="H556" s="197">
        <v>1</v>
      </c>
      <c r="I556" s="198"/>
      <c r="J556" s="199">
        <f t="shared" si="60"/>
        <v>0</v>
      </c>
      <c r="K556" s="200"/>
      <c r="L556" s="40"/>
      <c r="M556" s="201" t="s">
        <v>1</v>
      </c>
      <c r="N556" s="202" t="s">
        <v>42</v>
      </c>
      <c r="O556" s="72"/>
      <c r="P556" s="203">
        <f t="shared" si="61"/>
        <v>0</v>
      </c>
      <c r="Q556" s="203">
        <v>0</v>
      </c>
      <c r="R556" s="203">
        <f t="shared" si="62"/>
        <v>0</v>
      </c>
      <c r="S556" s="203">
        <v>0</v>
      </c>
      <c r="T556" s="204">
        <f t="shared" si="63"/>
        <v>0</v>
      </c>
      <c r="U556" s="35"/>
      <c r="V556" s="35"/>
      <c r="W556" s="35"/>
      <c r="X556" s="35"/>
      <c r="Y556" s="35"/>
      <c r="Z556" s="35"/>
      <c r="AA556" s="35"/>
      <c r="AB556" s="35"/>
      <c r="AC556" s="35"/>
      <c r="AD556" s="35"/>
      <c r="AE556" s="35"/>
      <c r="AR556" s="205" t="s">
        <v>218</v>
      </c>
      <c r="AT556" s="205" t="s">
        <v>214</v>
      </c>
      <c r="AU556" s="205" t="s">
        <v>85</v>
      </c>
      <c r="AY556" s="18" t="s">
        <v>209</v>
      </c>
      <c r="BE556" s="206">
        <f t="shared" si="64"/>
        <v>0</v>
      </c>
      <c r="BF556" s="206">
        <f t="shared" si="65"/>
        <v>0</v>
      </c>
      <c r="BG556" s="206">
        <f t="shared" si="66"/>
        <v>0</v>
      </c>
      <c r="BH556" s="206">
        <f t="shared" si="67"/>
        <v>0</v>
      </c>
      <c r="BI556" s="206">
        <f t="shared" si="68"/>
        <v>0</v>
      </c>
      <c r="BJ556" s="18" t="s">
        <v>85</v>
      </c>
      <c r="BK556" s="206">
        <f t="shared" si="69"/>
        <v>0</v>
      </c>
      <c r="BL556" s="18" t="s">
        <v>218</v>
      </c>
      <c r="BM556" s="205" t="s">
        <v>12307</v>
      </c>
    </row>
    <row r="557" spans="1:65" s="2" customFormat="1" ht="16.5" customHeight="1">
      <c r="A557" s="35"/>
      <c r="B557" s="36"/>
      <c r="C557" s="193" t="s">
        <v>2983</v>
      </c>
      <c r="D557" s="193" t="s">
        <v>214</v>
      </c>
      <c r="E557" s="194" t="s">
        <v>12308</v>
      </c>
      <c r="F557" s="195" t="s">
        <v>12309</v>
      </c>
      <c r="G557" s="196" t="s">
        <v>12008</v>
      </c>
      <c r="H557" s="197">
        <v>1</v>
      </c>
      <c r="I557" s="198"/>
      <c r="J557" s="199">
        <f t="shared" si="60"/>
        <v>0</v>
      </c>
      <c r="K557" s="200"/>
      <c r="L557" s="40"/>
      <c r="M557" s="201" t="s">
        <v>1</v>
      </c>
      <c r="N557" s="202" t="s">
        <v>42</v>
      </c>
      <c r="O557" s="72"/>
      <c r="P557" s="203">
        <f t="shared" si="61"/>
        <v>0</v>
      </c>
      <c r="Q557" s="203">
        <v>0</v>
      </c>
      <c r="R557" s="203">
        <f t="shared" si="62"/>
        <v>0</v>
      </c>
      <c r="S557" s="203">
        <v>0</v>
      </c>
      <c r="T557" s="204">
        <f t="shared" si="63"/>
        <v>0</v>
      </c>
      <c r="U557" s="35"/>
      <c r="V557" s="35"/>
      <c r="W557" s="35"/>
      <c r="X557" s="35"/>
      <c r="Y557" s="35"/>
      <c r="Z557" s="35"/>
      <c r="AA557" s="35"/>
      <c r="AB557" s="35"/>
      <c r="AC557" s="35"/>
      <c r="AD557" s="35"/>
      <c r="AE557" s="35"/>
      <c r="AR557" s="205" t="s">
        <v>218</v>
      </c>
      <c r="AT557" s="205" t="s">
        <v>214</v>
      </c>
      <c r="AU557" s="205" t="s">
        <v>85</v>
      </c>
      <c r="AY557" s="18" t="s">
        <v>209</v>
      </c>
      <c r="BE557" s="206">
        <f t="shared" si="64"/>
        <v>0</v>
      </c>
      <c r="BF557" s="206">
        <f t="shared" si="65"/>
        <v>0</v>
      </c>
      <c r="BG557" s="206">
        <f t="shared" si="66"/>
        <v>0</v>
      </c>
      <c r="BH557" s="206">
        <f t="shared" si="67"/>
        <v>0</v>
      </c>
      <c r="BI557" s="206">
        <f t="shared" si="68"/>
        <v>0</v>
      </c>
      <c r="BJ557" s="18" t="s">
        <v>85</v>
      </c>
      <c r="BK557" s="206">
        <f t="shared" si="69"/>
        <v>0</v>
      </c>
      <c r="BL557" s="18" t="s">
        <v>218</v>
      </c>
      <c r="BM557" s="205" t="s">
        <v>12310</v>
      </c>
    </row>
    <row r="558" spans="1:65" s="12" customFormat="1" ht="25.9" customHeight="1">
      <c r="B558" s="177"/>
      <c r="C558" s="178"/>
      <c r="D558" s="179" t="s">
        <v>76</v>
      </c>
      <c r="E558" s="180" t="s">
        <v>10430</v>
      </c>
      <c r="F558" s="180" t="s">
        <v>12311</v>
      </c>
      <c r="G558" s="178"/>
      <c r="H558" s="178"/>
      <c r="I558" s="181"/>
      <c r="J558" s="182">
        <f>BK558</f>
        <v>0</v>
      </c>
      <c r="K558" s="178"/>
      <c r="L558" s="183"/>
      <c r="M558" s="184"/>
      <c r="N558" s="185"/>
      <c r="O558" s="185"/>
      <c r="P558" s="186">
        <f>P559+P560</f>
        <v>0</v>
      </c>
      <c r="Q558" s="185"/>
      <c r="R558" s="186">
        <f>R559+R560</f>
        <v>0</v>
      </c>
      <c r="S558" s="185"/>
      <c r="T558" s="187">
        <f>T559+T560</f>
        <v>0</v>
      </c>
      <c r="AR558" s="188" t="s">
        <v>85</v>
      </c>
      <c r="AT558" s="189" t="s">
        <v>76</v>
      </c>
      <c r="AU558" s="189" t="s">
        <v>77</v>
      </c>
      <c r="AY558" s="188" t="s">
        <v>209</v>
      </c>
      <c r="BK558" s="190">
        <f>BK559+BK560</f>
        <v>0</v>
      </c>
    </row>
    <row r="559" spans="1:65" s="2" customFormat="1" ht="24.2" customHeight="1">
      <c r="A559" s="35"/>
      <c r="B559" s="36"/>
      <c r="C559" s="193" t="s">
        <v>2987</v>
      </c>
      <c r="D559" s="193" t="s">
        <v>214</v>
      </c>
      <c r="E559" s="194" t="s">
        <v>12312</v>
      </c>
      <c r="F559" s="195" t="s">
        <v>12313</v>
      </c>
      <c r="G559" s="196" t="s">
        <v>2761</v>
      </c>
      <c r="H559" s="197">
        <v>450</v>
      </c>
      <c r="I559" s="198"/>
      <c r="J559" s="199">
        <f>ROUND(I559*H559,2)</f>
        <v>0</v>
      </c>
      <c r="K559" s="200"/>
      <c r="L559" s="40"/>
      <c r="M559" s="201" t="s">
        <v>1</v>
      </c>
      <c r="N559" s="202" t="s">
        <v>42</v>
      </c>
      <c r="O559" s="72"/>
      <c r="P559" s="203">
        <f>O559*H559</f>
        <v>0</v>
      </c>
      <c r="Q559" s="203">
        <v>0</v>
      </c>
      <c r="R559" s="203">
        <f>Q559*H559</f>
        <v>0</v>
      </c>
      <c r="S559" s="203">
        <v>0</v>
      </c>
      <c r="T559" s="204">
        <f>S559*H559</f>
        <v>0</v>
      </c>
      <c r="U559" s="35"/>
      <c r="V559" s="35"/>
      <c r="W559" s="35"/>
      <c r="X559" s="35"/>
      <c r="Y559" s="35"/>
      <c r="Z559" s="35"/>
      <c r="AA559" s="35"/>
      <c r="AB559" s="35"/>
      <c r="AC559" s="35"/>
      <c r="AD559" s="35"/>
      <c r="AE559" s="35"/>
      <c r="AR559" s="205" t="s">
        <v>218</v>
      </c>
      <c r="AT559" s="205" t="s">
        <v>214</v>
      </c>
      <c r="AU559" s="205" t="s">
        <v>85</v>
      </c>
      <c r="AY559" s="18" t="s">
        <v>209</v>
      </c>
      <c r="BE559" s="206">
        <f>IF(N559="základní",J559,0)</f>
        <v>0</v>
      </c>
      <c r="BF559" s="206">
        <f>IF(N559="snížená",J559,0)</f>
        <v>0</v>
      </c>
      <c r="BG559" s="206">
        <f>IF(N559="zákl. přenesená",J559,0)</f>
        <v>0</v>
      </c>
      <c r="BH559" s="206">
        <f>IF(N559="sníž. přenesená",J559,0)</f>
        <v>0</v>
      </c>
      <c r="BI559" s="206">
        <f>IF(N559="nulová",J559,0)</f>
        <v>0</v>
      </c>
      <c r="BJ559" s="18" t="s">
        <v>85</v>
      </c>
      <c r="BK559" s="206">
        <f>ROUND(I559*H559,2)</f>
        <v>0</v>
      </c>
      <c r="BL559" s="18" t="s">
        <v>218</v>
      </c>
      <c r="BM559" s="205" t="s">
        <v>12314</v>
      </c>
    </row>
    <row r="560" spans="1:65" s="12" customFormat="1" ht="22.9" customHeight="1">
      <c r="B560" s="177"/>
      <c r="C560" s="178"/>
      <c r="D560" s="179" t="s">
        <v>76</v>
      </c>
      <c r="E560" s="191" t="s">
        <v>10440</v>
      </c>
      <c r="F560" s="191" t="s">
        <v>12315</v>
      </c>
      <c r="G560" s="178"/>
      <c r="H560" s="178"/>
      <c r="I560" s="181"/>
      <c r="J560" s="192">
        <f>BK560</f>
        <v>0</v>
      </c>
      <c r="K560" s="178"/>
      <c r="L560" s="183"/>
      <c r="M560" s="184"/>
      <c r="N560" s="185"/>
      <c r="O560" s="185"/>
      <c r="P560" s="186">
        <f>SUM(P561:P569)</f>
        <v>0</v>
      </c>
      <c r="Q560" s="185"/>
      <c r="R560" s="186">
        <f>SUM(R561:R569)</f>
        <v>0</v>
      </c>
      <c r="S560" s="185"/>
      <c r="T560" s="187">
        <f>SUM(T561:T569)</f>
        <v>0</v>
      </c>
      <c r="AR560" s="188" t="s">
        <v>85</v>
      </c>
      <c r="AT560" s="189" t="s">
        <v>76</v>
      </c>
      <c r="AU560" s="189" t="s">
        <v>85</v>
      </c>
      <c r="AY560" s="188" t="s">
        <v>209</v>
      </c>
      <c r="BK560" s="190">
        <f>SUM(BK561:BK569)</f>
        <v>0</v>
      </c>
    </row>
    <row r="561" spans="1:65" s="2" customFormat="1" ht="16.5" customHeight="1">
      <c r="A561" s="35"/>
      <c r="B561" s="36"/>
      <c r="C561" s="193" t="s">
        <v>2991</v>
      </c>
      <c r="D561" s="193" t="s">
        <v>214</v>
      </c>
      <c r="E561" s="194" t="s">
        <v>12316</v>
      </c>
      <c r="F561" s="195" t="s">
        <v>12317</v>
      </c>
      <c r="G561" s="196" t="s">
        <v>318</v>
      </c>
      <c r="H561" s="197">
        <v>5800</v>
      </c>
      <c r="I561" s="198"/>
      <c r="J561" s="199">
        <f t="shared" ref="J561:J566" si="70">ROUND(I561*H561,2)</f>
        <v>0</v>
      </c>
      <c r="K561" s="200"/>
      <c r="L561" s="40"/>
      <c r="M561" s="201" t="s">
        <v>1</v>
      </c>
      <c r="N561" s="202" t="s">
        <v>42</v>
      </c>
      <c r="O561" s="72"/>
      <c r="P561" s="203">
        <f t="shared" ref="P561:P566" si="71">O561*H561</f>
        <v>0</v>
      </c>
      <c r="Q561" s="203">
        <v>0</v>
      </c>
      <c r="R561" s="203">
        <f t="shared" ref="R561:R566" si="72">Q561*H561</f>
        <v>0</v>
      </c>
      <c r="S561" s="203">
        <v>0</v>
      </c>
      <c r="T561" s="204">
        <f t="shared" ref="T561:T566" si="73">S561*H561</f>
        <v>0</v>
      </c>
      <c r="U561" s="35"/>
      <c r="V561" s="35"/>
      <c r="W561" s="35"/>
      <c r="X561" s="35"/>
      <c r="Y561" s="35"/>
      <c r="Z561" s="35"/>
      <c r="AA561" s="35"/>
      <c r="AB561" s="35"/>
      <c r="AC561" s="35"/>
      <c r="AD561" s="35"/>
      <c r="AE561" s="35"/>
      <c r="AR561" s="205" t="s">
        <v>218</v>
      </c>
      <c r="AT561" s="205" t="s">
        <v>214</v>
      </c>
      <c r="AU561" s="205" t="s">
        <v>87</v>
      </c>
      <c r="AY561" s="18" t="s">
        <v>209</v>
      </c>
      <c r="BE561" s="206">
        <f t="shared" ref="BE561:BE566" si="74">IF(N561="základní",J561,0)</f>
        <v>0</v>
      </c>
      <c r="BF561" s="206">
        <f t="shared" ref="BF561:BF566" si="75">IF(N561="snížená",J561,0)</f>
        <v>0</v>
      </c>
      <c r="BG561" s="206">
        <f t="shared" ref="BG561:BG566" si="76">IF(N561="zákl. přenesená",J561,0)</f>
        <v>0</v>
      </c>
      <c r="BH561" s="206">
        <f t="shared" ref="BH561:BH566" si="77">IF(N561="sníž. přenesená",J561,0)</f>
        <v>0</v>
      </c>
      <c r="BI561" s="206">
        <f t="shared" ref="BI561:BI566" si="78">IF(N561="nulová",J561,0)</f>
        <v>0</v>
      </c>
      <c r="BJ561" s="18" t="s">
        <v>85</v>
      </c>
      <c r="BK561" s="206">
        <f t="shared" ref="BK561:BK566" si="79">ROUND(I561*H561,2)</f>
        <v>0</v>
      </c>
      <c r="BL561" s="18" t="s">
        <v>218</v>
      </c>
      <c r="BM561" s="205" t="s">
        <v>12318</v>
      </c>
    </row>
    <row r="562" spans="1:65" s="2" customFormat="1" ht="16.5" customHeight="1">
      <c r="A562" s="35"/>
      <c r="B562" s="36"/>
      <c r="C562" s="193" t="s">
        <v>2999</v>
      </c>
      <c r="D562" s="193" t="s">
        <v>214</v>
      </c>
      <c r="E562" s="194" t="s">
        <v>12319</v>
      </c>
      <c r="F562" s="195" t="s">
        <v>12320</v>
      </c>
      <c r="G562" s="196" t="s">
        <v>318</v>
      </c>
      <c r="H562" s="197">
        <v>750</v>
      </c>
      <c r="I562" s="198"/>
      <c r="J562" s="199">
        <f t="shared" si="70"/>
        <v>0</v>
      </c>
      <c r="K562" s="200"/>
      <c r="L562" s="40"/>
      <c r="M562" s="201" t="s">
        <v>1</v>
      </c>
      <c r="N562" s="202" t="s">
        <v>42</v>
      </c>
      <c r="O562" s="72"/>
      <c r="P562" s="203">
        <f t="shared" si="71"/>
        <v>0</v>
      </c>
      <c r="Q562" s="203">
        <v>0</v>
      </c>
      <c r="R562" s="203">
        <f t="shared" si="72"/>
        <v>0</v>
      </c>
      <c r="S562" s="203">
        <v>0</v>
      </c>
      <c r="T562" s="204">
        <f t="shared" si="73"/>
        <v>0</v>
      </c>
      <c r="U562" s="35"/>
      <c r="V562" s="35"/>
      <c r="W562" s="35"/>
      <c r="X562" s="35"/>
      <c r="Y562" s="35"/>
      <c r="Z562" s="35"/>
      <c r="AA562" s="35"/>
      <c r="AB562" s="35"/>
      <c r="AC562" s="35"/>
      <c r="AD562" s="35"/>
      <c r="AE562" s="35"/>
      <c r="AR562" s="205" t="s">
        <v>218</v>
      </c>
      <c r="AT562" s="205" t="s">
        <v>214</v>
      </c>
      <c r="AU562" s="205" t="s">
        <v>87</v>
      </c>
      <c r="AY562" s="18" t="s">
        <v>209</v>
      </c>
      <c r="BE562" s="206">
        <f t="shared" si="74"/>
        <v>0</v>
      </c>
      <c r="BF562" s="206">
        <f t="shared" si="75"/>
        <v>0</v>
      </c>
      <c r="BG562" s="206">
        <f t="shared" si="76"/>
        <v>0</v>
      </c>
      <c r="BH562" s="206">
        <f t="shared" si="77"/>
        <v>0</v>
      </c>
      <c r="BI562" s="206">
        <f t="shared" si="78"/>
        <v>0</v>
      </c>
      <c r="BJ562" s="18" t="s">
        <v>85</v>
      </c>
      <c r="BK562" s="206">
        <f t="shared" si="79"/>
        <v>0</v>
      </c>
      <c r="BL562" s="18" t="s">
        <v>218</v>
      </c>
      <c r="BM562" s="205" t="s">
        <v>12321</v>
      </c>
    </row>
    <row r="563" spans="1:65" s="2" customFormat="1" ht="16.5" customHeight="1">
      <c r="A563" s="35"/>
      <c r="B563" s="36"/>
      <c r="C563" s="193" t="s">
        <v>3004</v>
      </c>
      <c r="D563" s="193" t="s">
        <v>214</v>
      </c>
      <c r="E563" s="194" t="s">
        <v>12322</v>
      </c>
      <c r="F563" s="195" t="s">
        <v>12323</v>
      </c>
      <c r="G563" s="196" t="s">
        <v>318</v>
      </c>
      <c r="H563" s="197">
        <v>750</v>
      </c>
      <c r="I563" s="198"/>
      <c r="J563" s="199">
        <f t="shared" si="70"/>
        <v>0</v>
      </c>
      <c r="K563" s="200"/>
      <c r="L563" s="40"/>
      <c r="M563" s="201" t="s">
        <v>1</v>
      </c>
      <c r="N563" s="202" t="s">
        <v>42</v>
      </c>
      <c r="O563" s="72"/>
      <c r="P563" s="203">
        <f t="shared" si="71"/>
        <v>0</v>
      </c>
      <c r="Q563" s="203">
        <v>0</v>
      </c>
      <c r="R563" s="203">
        <f t="shared" si="72"/>
        <v>0</v>
      </c>
      <c r="S563" s="203">
        <v>0</v>
      </c>
      <c r="T563" s="204">
        <f t="shared" si="73"/>
        <v>0</v>
      </c>
      <c r="U563" s="35"/>
      <c r="V563" s="35"/>
      <c r="W563" s="35"/>
      <c r="X563" s="35"/>
      <c r="Y563" s="35"/>
      <c r="Z563" s="35"/>
      <c r="AA563" s="35"/>
      <c r="AB563" s="35"/>
      <c r="AC563" s="35"/>
      <c r="AD563" s="35"/>
      <c r="AE563" s="35"/>
      <c r="AR563" s="205" t="s">
        <v>218</v>
      </c>
      <c r="AT563" s="205" t="s">
        <v>214</v>
      </c>
      <c r="AU563" s="205" t="s">
        <v>87</v>
      </c>
      <c r="AY563" s="18" t="s">
        <v>209</v>
      </c>
      <c r="BE563" s="206">
        <f t="shared" si="74"/>
        <v>0</v>
      </c>
      <c r="BF563" s="206">
        <f t="shared" si="75"/>
        <v>0</v>
      </c>
      <c r="BG563" s="206">
        <f t="shared" si="76"/>
        <v>0</v>
      </c>
      <c r="BH563" s="206">
        <f t="shared" si="77"/>
        <v>0</v>
      </c>
      <c r="BI563" s="206">
        <f t="shared" si="78"/>
        <v>0</v>
      </c>
      <c r="BJ563" s="18" t="s">
        <v>85</v>
      </c>
      <c r="BK563" s="206">
        <f t="shared" si="79"/>
        <v>0</v>
      </c>
      <c r="BL563" s="18" t="s">
        <v>218</v>
      </c>
      <c r="BM563" s="205" t="s">
        <v>12324</v>
      </c>
    </row>
    <row r="564" spans="1:65" s="2" customFormat="1" ht="24.2" customHeight="1">
      <c r="A564" s="35"/>
      <c r="B564" s="36"/>
      <c r="C564" s="193" t="s">
        <v>3009</v>
      </c>
      <c r="D564" s="193" t="s">
        <v>214</v>
      </c>
      <c r="E564" s="194" t="s">
        <v>12325</v>
      </c>
      <c r="F564" s="195" t="s">
        <v>12326</v>
      </c>
      <c r="G564" s="196" t="s">
        <v>12008</v>
      </c>
      <c r="H564" s="197">
        <v>1</v>
      </c>
      <c r="I564" s="198"/>
      <c r="J564" s="199">
        <f t="shared" si="70"/>
        <v>0</v>
      </c>
      <c r="K564" s="200"/>
      <c r="L564" s="40"/>
      <c r="M564" s="201" t="s">
        <v>1</v>
      </c>
      <c r="N564" s="202" t="s">
        <v>42</v>
      </c>
      <c r="O564" s="72"/>
      <c r="P564" s="203">
        <f t="shared" si="71"/>
        <v>0</v>
      </c>
      <c r="Q564" s="203">
        <v>0</v>
      </c>
      <c r="R564" s="203">
        <f t="shared" si="72"/>
        <v>0</v>
      </c>
      <c r="S564" s="203">
        <v>0</v>
      </c>
      <c r="T564" s="204">
        <f t="shared" si="73"/>
        <v>0</v>
      </c>
      <c r="U564" s="35"/>
      <c r="V564" s="35"/>
      <c r="W564" s="35"/>
      <c r="X564" s="35"/>
      <c r="Y564" s="35"/>
      <c r="Z564" s="35"/>
      <c r="AA564" s="35"/>
      <c r="AB564" s="35"/>
      <c r="AC564" s="35"/>
      <c r="AD564" s="35"/>
      <c r="AE564" s="35"/>
      <c r="AR564" s="205" t="s">
        <v>218</v>
      </c>
      <c r="AT564" s="205" t="s">
        <v>214</v>
      </c>
      <c r="AU564" s="205" t="s">
        <v>87</v>
      </c>
      <c r="AY564" s="18" t="s">
        <v>209</v>
      </c>
      <c r="BE564" s="206">
        <f t="shared" si="74"/>
        <v>0</v>
      </c>
      <c r="BF564" s="206">
        <f t="shared" si="75"/>
        <v>0</v>
      </c>
      <c r="BG564" s="206">
        <f t="shared" si="76"/>
        <v>0</v>
      </c>
      <c r="BH564" s="206">
        <f t="shared" si="77"/>
        <v>0</v>
      </c>
      <c r="BI564" s="206">
        <f t="shared" si="78"/>
        <v>0</v>
      </c>
      <c r="BJ564" s="18" t="s">
        <v>85</v>
      </c>
      <c r="BK564" s="206">
        <f t="shared" si="79"/>
        <v>0</v>
      </c>
      <c r="BL564" s="18" t="s">
        <v>218</v>
      </c>
      <c r="BM564" s="205" t="s">
        <v>12327</v>
      </c>
    </row>
    <row r="565" spans="1:65" s="2" customFormat="1" ht="24.2" customHeight="1">
      <c r="A565" s="35"/>
      <c r="B565" s="36"/>
      <c r="C565" s="193" t="s">
        <v>3013</v>
      </c>
      <c r="D565" s="193" t="s">
        <v>214</v>
      </c>
      <c r="E565" s="194" t="s">
        <v>12328</v>
      </c>
      <c r="F565" s="195" t="s">
        <v>12329</v>
      </c>
      <c r="G565" s="196" t="s">
        <v>12008</v>
      </c>
      <c r="H565" s="197">
        <v>1</v>
      </c>
      <c r="I565" s="198"/>
      <c r="J565" s="199">
        <f t="shared" si="70"/>
        <v>0</v>
      </c>
      <c r="K565" s="200"/>
      <c r="L565" s="40"/>
      <c r="M565" s="201" t="s">
        <v>1</v>
      </c>
      <c r="N565" s="202" t="s">
        <v>42</v>
      </c>
      <c r="O565" s="72"/>
      <c r="P565" s="203">
        <f t="shared" si="71"/>
        <v>0</v>
      </c>
      <c r="Q565" s="203">
        <v>0</v>
      </c>
      <c r="R565" s="203">
        <f t="shared" si="72"/>
        <v>0</v>
      </c>
      <c r="S565" s="203">
        <v>0</v>
      </c>
      <c r="T565" s="204">
        <f t="shared" si="73"/>
        <v>0</v>
      </c>
      <c r="U565" s="35"/>
      <c r="V565" s="35"/>
      <c r="W565" s="35"/>
      <c r="X565" s="35"/>
      <c r="Y565" s="35"/>
      <c r="Z565" s="35"/>
      <c r="AA565" s="35"/>
      <c r="AB565" s="35"/>
      <c r="AC565" s="35"/>
      <c r="AD565" s="35"/>
      <c r="AE565" s="35"/>
      <c r="AR565" s="205" t="s">
        <v>218</v>
      </c>
      <c r="AT565" s="205" t="s">
        <v>214</v>
      </c>
      <c r="AU565" s="205" t="s">
        <v>87</v>
      </c>
      <c r="AY565" s="18" t="s">
        <v>209</v>
      </c>
      <c r="BE565" s="206">
        <f t="shared" si="74"/>
        <v>0</v>
      </c>
      <c r="BF565" s="206">
        <f t="shared" si="75"/>
        <v>0</v>
      </c>
      <c r="BG565" s="206">
        <f t="shared" si="76"/>
        <v>0</v>
      </c>
      <c r="BH565" s="206">
        <f t="shared" si="77"/>
        <v>0</v>
      </c>
      <c r="BI565" s="206">
        <f t="shared" si="78"/>
        <v>0</v>
      </c>
      <c r="BJ565" s="18" t="s">
        <v>85</v>
      </c>
      <c r="BK565" s="206">
        <f t="shared" si="79"/>
        <v>0</v>
      </c>
      <c r="BL565" s="18" t="s">
        <v>218</v>
      </c>
      <c r="BM565" s="205" t="s">
        <v>12330</v>
      </c>
    </row>
    <row r="566" spans="1:65" s="2" customFormat="1" ht="33" customHeight="1">
      <c r="A566" s="35"/>
      <c r="B566" s="36"/>
      <c r="C566" s="193" t="s">
        <v>3016</v>
      </c>
      <c r="D566" s="193" t="s">
        <v>214</v>
      </c>
      <c r="E566" s="194" t="s">
        <v>12331</v>
      </c>
      <c r="F566" s="195" t="s">
        <v>12332</v>
      </c>
      <c r="G566" s="196" t="s">
        <v>12008</v>
      </c>
      <c r="H566" s="197">
        <v>1</v>
      </c>
      <c r="I566" s="198"/>
      <c r="J566" s="199">
        <f t="shared" si="70"/>
        <v>0</v>
      </c>
      <c r="K566" s="200"/>
      <c r="L566" s="40"/>
      <c r="M566" s="201" t="s">
        <v>1</v>
      </c>
      <c r="N566" s="202" t="s">
        <v>42</v>
      </c>
      <c r="O566" s="72"/>
      <c r="P566" s="203">
        <f t="shared" si="71"/>
        <v>0</v>
      </c>
      <c r="Q566" s="203">
        <v>0</v>
      </c>
      <c r="R566" s="203">
        <f t="shared" si="72"/>
        <v>0</v>
      </c>
      <c r="S566" s="203">
        <v>0</v>
      </c>
      <c r="T566" s="204">
        <f t="shared" si="73"/>
        <v>0</v>
      </c>
      <c r="U566" s="35"/>
      <c r="V566" s="35"/>
      <c r="W566" s="35"/>
      <c r="X566" s="35"/>
      <c r="Y566" s="35"/>
      <c r="Z566" s="35"/>
      <c r="AA566" s="35"/>
      <c r="AB566" s="35"/>
      <c r="AC566" s="35"/>
      <c r="AD566" s="35"/>
      <c r="AE566" s="35"/>
      <c r="AR566" s="205" t="s">
        <v>218</v>
      </c>
      <c r="AT566" s="205" t="s">
        <v>214</v>
      </c>
      <c r="AU566" s="205" t="s">
        <v>87</v>
      </c>
      <c r="AY566" s="18" t="s">
        <v>209</v>
      </c>
      <c r="BE566" s="206">
        <f t="shared" si="74"/>
        <v>0</v>
      </c>
      <c r="BF566" s="206">
        <f t="shared" si="75"/>
        <v>0</v>
      </c>
      <c r="BG566" s="206">
        <f t="shared" si="76"/>
        <v>0</v>
      </c>
      <c r="BH566" s="206">
        <f t="shared" si="77"/>
        <v>0</v>
      </c>
      <c r="BI566" s="206">
        <f t="shared" si="78"/>
        <v>0</v>
      </c>
      <c r="BJ566" s="18" t="s">
        <v>85</v>
      </c>
      <c r="BK566" s="206">
        <f t="shared" si="79"/>
        <v>0</v>
      </c>
      <c r="BL566" s="18" t="s">
        <v>218</v>
      </c>
      <c r="BM566" s="205" t="s">
        <v>12333</v>
      </c>
    </row>
    <row r="567" spans="1:65" s="2" customFormat="1" ht="19.5">
      <c r="A567" s="35"/>
      <c r="B567" s="36"/>
      <c r="C567" s="37"/>
      <c r="D567" s="214" t="s">
        <v>807</v>
      </c>
      <c r="E567" s="37"/>
      <c r="F567" s="256" t="s">
        <v>12334</v>
      </c>
      <c r="G567" s="37"/>
      <c r="H567" s="37"/>
      <c r="I567" s="257"/>
      <c r="J567" s="37"/>
      <c r="K567" s="37"/>
      <c r="L567" s="40"/>
      <c r="M567" s="258"/>
      <c r="N567" s="259"/>
      <c r="O567" s="72"/>
      <c r="P567" s="72"/>
      <c r="Q567" s="72"/>
      <c r="R567" s="72"/>
      <c r="S567" s="72"/>
      <c r="T567" s="73"/>
      <c r="U567" s="35"/>
      <c r="V567" s="35"/>
      <c r="W567" s="35"/>
      <c r="X567" s="35"/>
      <c r="Y567" s="35"/>
      <c r="Z567" s="35"/>
      <c r="AA567" s="35"/>
      <c r="AB567" s="35"/>
      <c r="AC567" s="35"/>
      <c r="AD567" s="35"/>
      <c r="AE567" s="35"/>
      <c r="AT567" s="18" t="s">
        <v>807</v>
      </c>
      <c r="AU567" s="18" t="s">
        <v>87</v>
      </c>
    </row>
    <row r="568" spans="1:65" s="2" customFormat="1" ht="24.2" customHeight="1">
      <c r="A568" s="35"/>
      <c r="B568" s="36"/>
      <c r="C568" s="193" t="s">
        <v>3021</v>
      </c>
      <c r="D568" s="193" t="s">
        <v>214</v>
      </c>
      <c r="E568" s="194" t="s">
        <v>12335</v>
      </c>
      <c r="F568" s="195" t="s">
        <v>12336</v>
      </c>
      <c r="G568" s="196" t="s">
        <v>236</v>
      </c>
      <c r="H568" s="197">
        <v>46.5</v>
      </c>
      <c r="I568" s="198"/>
      <c r="J568" s="199">
        <f>ROUND(I568*H568,2)</f>
        <v>0</v>
      </c>
      <c r="K568" s="200"/>
      <c r="L568" s="40"/>
      <c r="M568" s="201" t="s">
        <v>1</v>
      </c>
      <c r="N568" s="202" t="s">
        <v>42</v>
      </c>
      <c r="O568" s="72"/>
      <c r="P568" s="203">
        <f>O568*H568</f>
        <v>0</v>
      </c>
      <c r="Q568" s="203">
        <v>0</v>
      </c>
      <c r="R568" s="203">
        <f>Q568*H568</f>
        <v>0</v>
      </c>
      <c r="S568" s="203">
        <v>0</v>
      </c>
      <c r="T568" s="204">
        <f>S568*H568</f>
        <v>0</v>
      </c>
      <c r="U568" s="35"/>
      <c r="V568" s="35"/>
      <c r="W568" s="35"/>
      <c r="X568" s="35"/>
      <c r="Y568" s="35"/>
      <c r="Z568" s="35"/>
      <c r="AA568" s="35"/>
      <c r="AB568" s="35"/>
      <c r="AC568" s="35"/>
      <c r="AD568" s="35"/>
      <c r="AE568" s="35"/>
      <c r="AR568" s="205" t="s">
        <v>218</v>
      </c>
      <c r="AT568" s="205" t="s">
        <v>214</v>
      </c>
      <c r="AU568" s="205" t="s">
        <v>87</v>
      </c>
      <c r="AY568" s="18" t="s">
        <v>209</v>
      </c>
      <c r="BE568" s="206">
        <f>IF(N568="základní",J568,0)</f>
        <v>0</v>
      </c>
      <c r="BF568" s="206">
        <f>IF(N568="snížená",J568,0)</f>
        <v>0</v>
      </c>
      <c r="BG568" s="206">
        <f>IF(N568="zákl. přenesená",J568,0)</f>
        <v>0</v>
      </c>
      <c r="BH568" s="206">
        <f>IF(N568="sníž. přenesená",J568,0)</f>
        <v>0</v>
      </c>
      <c r="BI568" s="206">
        <f>IF(N568="nulová",J568,0)</f>
        <v>0</v>
      </c>
      <c r="BJ568" s="18" t="s">
        <v>85</v>
      </c>
      <c r="BK568" s="206">
        <f>ROUND(I568*H568,2)</f>
        <v>0</v>
      </c>
      <c r="BL568" s="18" t="s">
        <v>218</v>
      </c>
      <c r="BM568" s="205" t="s">
        <v>12337</v>
      </c>
    </row>
    <row r="569" spans="1:65" s="2" customFormat="1" ht="19.5">
      <c r="A569" s="35"/>
      <c r="B569" s="36"/>
      <c r="C569" s="37"/>
      <c r="D569" s="214" t="s">
        <v>807</v>
      </c>
      <c r="E569" s="37"/>
      <c r="F569" s="256" t="s">
        <v>12338</v>
      </c>
      <c r="G569" s="37"/>
      <c r="H569" s="37"/>
      <c r="I569" s="257"/>
      <c r="J569" s="37"/>
      <c r="K569" s="37"/>
      <c r="L569" s="40"/>
      <c r="M569" s="258"/>
      <c r="N569" s="259"/>
      <c r="O569" s="72"/>
      <c r="P569" s="72"/>
      <c r="Q569" s="72"/>
      <c r="R569" s="72"/>
      <c r="S569" s="72"/>
      <c r="T569" s="73"/>
      <c r="U569" s="35"/>
      <c r="V569" s="35"/>
      <c r="W569" s="35"/>
      <c r="X569" s="35"/>
      <c r="Y569" s="35"/>
      <c r="Z569" s="35"/>
      <c r="AA569" s="35"/>
      <c r="AB569" s="35"/>
      <c r="AC569" s="35"/>
      <c r="AD569" s="35"/>
      <c r="AE569" s="35"/>
      <c r="AT569" s="18" t="s">
        <v>807</v>
      </c>
      <c r="AU569" s="18" t="s">
        <v>87</v>
      </c>
    </row>
    <row r="570" spans="1:65" s="12" customFormat="1" ht="25.9" customHeight="1">
      <c r="B570" s="177"/>
      <c r="C570" s="178"/>
      <c r="D570" s="179" t="s">
        <v>76</v>
      </c>
      <c r="E570" s="180" t="s">
        <v>10442</v>
      </c>
      <c r="F570" s="180" t="s">
        <v>12339</v>
      </c>
      <c r="G570" s="178"/>
      <c r="H570" s="178"/>
      <c r="I570" s="181"/>
      <c r="J570" s="182">
        <f>BK570</f>
        <v>0</v>
      </c>
      <c r="K570" s="178"/>
      <c r="L570" s="183"/>
      <c r="M570" s="184"/>
      <c r="N570" s="185"/>
      <c r="O570" s="185"/>
      <c r="P570" s="186">
        <f>P571+SUM(P572:P574)</f>
        <v>0</v>
      </c>
      <c r="Q570" s="185"/>
      <c r="R570" s="186">
        <f>R571+SUM(R572:R574)</f>
        <v>0</v>
      </c>
      <c r="S570" s="185"/>
      <c r="T570" s="187">
        <f>T571+SUM(T572:T574)</f>
        <v>0</v>
      </c>
      <c r="AR570" s="188" t="s">
        <v>85</v>
      </c>
      <c r="AT570" s="189" t="s">
        <v>76</v>
      </c>
      <c r="AU570" s="189" t="s">
        <v>77</v>
      </c>
      <c r="AY570" s="188" t="s">
        <v>209</v>
      </c>
      <c r="BK570" s="190">
        <f>BK571+SUM(BK572:BK574)</f>
        <v>0</v>
      </c>
    </row>
    <row r="571" spans="1:65" s="2" customFormat="1" ht="24.2" customHeight="1">
      <c r="A571" s="35"/>
      <c r="B571" s="36"/>
      <c r="C571" s="193" t="s">
        <v>3024</v>
      </c>
      <c r="D571" s="193" t="s">
        <v>214</v>
      </c>
      <c r="E571" s="194" t="s">
        <v>12340</v>
      </c>
      <c r="F571" s="195" t="s">
        <v>12341</v>
      </c>
      <c r="G571" s="196" t="s">
        <v>12008</v>
      </c>
      <c r="H571" s="197">
        <v>1</v>
      </c>
      <c r="I571" s="198"/>
      <c r="J571" s="199">
        <f>ROUND(I571*H571,2)</f>
        <v>0</v>
      </c>
      <c r="K571" s="200"/>
      <c r="L571" s="40"/>
      <c r="M571" s="201" t="s">
        <v>1</v>
      </c>
      <c r="N571" s="202" t="s">
        <v>42</v>
      </c>
      <c r="O571" s="72"/>
      <c r="P571" s="203">
        <f>O571*H571</f>
        <v>0</v>
      </c>
      <c r="Q571" s="203">
        <v>0</v>
      </c>
      <c r="R571" s="203">
        <f>Q571*H571</f>
        <v>0</v>
      </c>
      <c r="S571" s="203">
        <v>0</v>
      </c>
      <c r="T571" s="204">
        <f>S571*H571</f>
        <v>0</v>
      </c>
      <c r="U571" s="35"/>
      <c r="V571" s="35"/>
      <c r="W571" s="35"/>
      <c r="X571" s="35"/>
      <c r="Y571" s="35"/>
      <c r="Z571" s="35"/>
      <c r="AA571" s="35"/>
      <c r="AB571" s="35"/>
      <c r="AC571" s="35"/>
      <c r="AD571" s="35"/>
      <c r="AE571" s="35"/>
      <c r="AR571" s="205" t="s">
        <v>218</v>
      </c>
      <c r="AT571" s="205" t="s">
        <v>214</v>
      </c>
      <c r="AU571" s="205" t="s">
        <v>85</v>
      </c>
      <c r="AY571" s="18" t="s">
        <v>209</v>
      </c>
      <c r="BE571" s="206">
        <f>IF(N571="základní",J571,0)</f>
        <v>0</v>
      </c>
      <c r="BF571" s="206">
        <f>IF(N571="snížená",J571,0)</f>
        <v>0</v>
      </c>
      <c r="BG571" s="206">
        <f>IF(N571="zákl. přenesená",J571,0)</f>
        <v>0</v>
      </c>
      <c r="BH571" s="206">
        <f>IF(N571="sníž. přenesená",J571,0)</f>
        <v>0</v>
      </c>
      <c r="BI571" s="206">
        <f>IF(N571="nulová",J571,0)</f>
        <v>0</v>
      </c>
      <c r="BJ571" s="18" t="s">
        <v>85</v>
      </c>
      <c r="BK571" s="206">
        <f>ROUND(I571*H571,2)</f>
        <v>0</v>
      </c>
      <c r="BL571" s="18" t="s">
        <v>218</v>
      </c>
      <c r="BM571" s="205" t="s">
        <v>12342</v>
      </c>
    </row>
    <row r="572" spans="1:65" s="2" customFormat="1" ht="24.2" customHeight="1">
      <c r="A572" s="35"/>
      <c r="B572" s="36"/>
      <c r="C572" s="193" t="s">
        <v>3027</v>
      </c>
      <c r="D572" s="193" t="s">
        <v>214</v>
      </c>
      <c r="E572" s="194" t="s">
        <v>12343</v>
      </c>
      <c r="F572" s="195" t="s">
        <v>12344</v>
      </c>
      <c r="G572" s="196" t="s">
        <v>12008</v>
      </c>
      <c r="H572" s="197">
        <v>1</v>
      </c>
      <c r="I572" s="198"/>
      <c r="J572" s="199">
        <f>ROUND(I572*H572,2)</f>
        <v>0</v>
      </c>
      <c r="K572" s="200"/>
      <c r="L572" s="40"/>
      <c r="M572" s="201" t="s">
        <v>1</v>
      </c>
      <c r="N572" s="202" t="s">
        <v>42</v>
      </c>
      <c r="O572" s="72"/>
      <c r="P572" s="203">
        <f>O572*H572</f>
        <v>0</v>
      </c>
      <c r="Q572" s="203">
        <v>0</v>
      </c>
      <c r="R572" s="203">
        <f>Q572*H572</f>
        <v>0</v>
      </c>
      <c r="S572" s="203">
        <v>0</v>
      </c>
      <c r="T572" s="204">
        <f>S572*H572</f>
        <v>0</v>
      </c>
      <c r="U572" s="35"/>
      <c r="V572" s="35"/>
      <c r="W572" s="35"/>
      <c r="X572" s="35"/>
      <c r="Y572" s="35"/>
      <c r="Z572" s="35"/>
      <c r="AA572" s="35"/>
      <c r="AB572" s="35"/>
      <c r="AC572" s="35"/>
      <c r="AD572" s="35"/>
      <c r="AE572" s="35"/>
      <c r="AR572" s="205" t="s">
        <v>218</v>
      </c>
      <c r="AT572" s="205" t="s">
        <v>214</v>
      </c>
      <c r="AU572" s="205" t="s">
        <v>85</v>
      </c>
      <c r="AY572" s="18" t="s">
        <v>209</v>
      </c>
      <c r="BE572" s="206">
        <f>IF(N572="základní",J572,0)</f>
        <v>0</v>
      </c>
      <c r="BF572" s="206">
        <f>IF(N572="snížená",J572,0)</f>
        <v>0</v>
      </c>
      <c r="BG572" s="206">
        <f>IF(N572="zákl. přenesená",J572,0)</f>
        <v>0</v>
      </c>
      <c r="BH572" s="206">
        <f>IF(N572="sníž. přenesená",J572,0)</f>
        <v>0</v>
      </c>
      <c r="BI572" s="206">
        <f>IF(N572="nulová",J572,0)</f>
        <v>0</v>
      </c>
      <c r="BJ572" s="18" t="s">
        <v>85</v>
      </c>
      <c r="BK572" s="206">
        <f>ROUND(I572*H572,2)</f>
        <v>0</v>
      </c>
      <c r="BL572" s="18" t="s">
        <v>218</v>
      </c>
      <c r="BM572" s="205" t="s">
        <v>12345</v>
      </c>
    </row>
    <row r="573" spans="1:65" s="2" customFormat="1" ht="24.2" customHeight="1">
      <c r="A573" s="35"/>
      <c r="B573" s="36"/>
      <c r="C573" s="193" t="s">
        <v>3032</v>
      </c>
      <c r="D573" s="193" t="s">
        <v>214</v>
      </c>
      <c r="E573" s="194" t="s">
        <v>12346</v>
      </c>
      <c r="F573" s="195" t="s">
        <v>12347</v>
      </c>
      <c r="G573" s="196" t="s">
        <v>12008</v>
      </c>
      <c r="H573" s="197">
        <v>1</v>
      </c>
      <c r="I573" s="198"/>
      <c r="J573" s="199">
        <f>ROUND(I573*H573,2)</f>
        <v>0</v>
      </c>
      <c r="K573" s="200"/>
      <c r="L573" s="40"/>
      <c r="M573" s="201" t="s">
        <v>1</v>
      </c>
      <c r="N573" s="202" t="s">
        <v>42</v>
      </c>
      <c r="O573" s="72"/>
      <c r="P573" s="203">
        <f>O573*H573</f>
        <v>0</v>
      </c>
      <c r="Q573" s="203">
        <v>0</v>
      </c>
      <c r="R573" s="203">
        <f>Q573*H573</f>
        <v>0</v>
      </c>
      <c r="S573" s="203">
        <v>0</v>
      </c>
      <c r="T573" s="204">
        <f>S573*H573</f>
        <v>0</v>
      </c>
      <c r="U573" s="35"/>
      <c r="V573" s="35"/>
      <c r="W573" s="35"/>
      <c r="X573" s="35"/>
      <c r="Y573" s="35"/>
      <c r="Z573" s="35"/>
      <c r="AA573" s="35"/>
      <c r="AB573" s="35"/>
      <c r="AC573" s="35"/>
      <c r="AD573" s="35"/>
      <c r="AE573" s="35"/>
      <c r="AR573" s="205" t="s">
        <v>218</v>
      </c>
      <c r="AT573" s="205" t="s">
        <v>214</v>
      </c>
      <c r="AU573" s="205" t="s">
        <v>85</v>
      </c>
      <c r="AY573" s="18" t="s">
        <v>209</v>
      </c>
      <c r="BE573" s="206">
        <f>IF(N573="základní",J573,0)</f>
        <v>0</v>
      </c>
      <c r="BF573" s="206">
        <f>IF(N573="snížená",J573,0)</f>
        <v>0</v>
      </c>
      <c r="BG573" s="206">
        <f>IF(N573="zákl. přenesená",J573,0)</f>
        <v>0</v>
      </c>
      <c r="BH573" s="206">
        <f>IF(N573="sníž. přenesená",J573,0)</f>
        <v>0</v>
      </c>
      <c r="BI573" s="206">
        <f>IF(N573="nulová",J573,0)</f>
        <v>0</v>
      </c>
      <c r="BJ573" s="18" t="s">
        <v>85</v>
      </c>
      <c r="BK573" s="206">
        <f>ROUND(I573*H573,2)</f>
        <v>0</v>
      </c>
      <c r="BL573" s="18" t="s">
        <v>218</v>
      </c>
      <c r="BM573" s="205" t="s">
        <v>12348</v>
      </c>
    </row>
    <row r="574" spans="1:65" s="12" customFormat="1" ht="22.9" customHeight="1">
      <c r="B574" s="177"/>
      <c r="C574" s="178"/>
      <c r="D574" s="179" t="s">
        <v>76</v>
      </c>
      <c r="E574" s="191" t="s">
        <v>10481</v>
      </c>
      <c r="F574" s="191" t="s">
        <v>12349</v>
      </c>
      <c r="G574" s="178"/>
      <c r="H574" s="178"/>
      <c r="I574" s="181"/>
      <c r="J574" s="192">
        <f>BK574</f>
        <v>0</v>
      </c>
      <c r="K574" s="178"/>
      <c r="L574" s="183"/>
      <c r="M574" s="184"/>
      <c r="N574" s="185"/>
      <c r="O574" s="185"/>
      <c r="P574" s="186">
        <f>SUM(P575:P584)</f>
        <v>0</v>
      </c>
      <c r="Q574" s="185"/>
      <c r="R574" s="186">
        <f>SUM(R575:R584)</f>
        <v>0</v>
      </c>
      <c r="S574" s="185"/>
      <c r="T574" s="187">
        <f>SUM(T575:T584)</f>
        <v>0</v>
      </c>
      <c r="AR574" s="188" t="s">
        <v>85</v>
      </c>
      <c r="AT574" s="189" t="s">
        <v>76</v>
      </c>
      <c r="AU574" s="189" t="s">
        <v>85</v>
      </c>
      <c r="AY574" s="188" t="s">
        <v>209</v>
      </c>
      <c r="BK574" s="190">
        <f>SUM(BK575:BK584)</f>
        <v>0</v>
      </c>
    </row>
    <row r="575" spans="1:65" s="2" customFormat="1" ht="21.75" customHeight="1">
      <c r="A575" s="35"/>
      <c r="B575" s="36"/>
      <c r="C575" s="193" t="s">
        <v>3035</v>
      </c>
      <c r="D575" s="193" t="s">
        <v>214</v>
      </c>
      <c r="E575" s="194" t="s">
        <v>12350</v>
      </c>
      <c r="F575" s="195" t="s">
        <v>12351</v>
      </c>
      <c r="G575" s="196" t="s">
        <v>2761</v>
      </c>
      <c r="H575" s="197">
        <v>473</v>
      </c>
      <c r="I575" s="198"/>
      <c r="J575" s="199">
        <f t="shared" ref="J575:J584" si="80">ROUND(I575*H575,2)</f>
        <v>0</v>
      </c>
      <c r="K575" s="200"/>
      <c r="L575" s="40"/>
      <c r="M575" s="201" t="s">
        <v>1</v>
      </c>
      <c r="N575" s="202" t="s">
        <v>42</v>
      </c>
      <c r="O575" s="72"/>
      <c r="P575" s="203">
        <f t="shared" ref="P575:P584" si="81">O575*H575</f>
        <v>0</v>
      </c>
      <c r="Q575" s="203">
        <v>0</v>
      </c>
      <c r="R575" s="203">
        <f t="shared" ref="R575:R584" si="82">Q575*H575</f>
        <v>0</v>
      </c>
      <c r="S575" s="203">
        <v>0</v>
      </c>
      <c r="T575" s="204">
        <f t="shared" ref="T575:T584" si="83">S575*H575</f>
        <v>0</v>
      </c>
      <c r="U575" s="35"/>
      <c r="V575" s="35"/>
      <c r="W575" s="35"/>
      <c r="X575" s="35"/>
      <c r="Y575" s="35"/>
      <c r="Z575" s="35"/>
      <c r="AA575" s="35"/>
      <c r="AB575" s="35"/>
      <c r="AC575" s="35"/>
      <c r="AD575" s="35"/>
      <c r="AE575" s="35"/>
      <c r="AR575" s="205" t="s">
        <v>218</v>
      </c>
      <c r="AT575" s="205" t="s">
        <v>214</v>
      </c>
      <c r="AU575" s="205" t="s">
        <v>87</v>
      </c>
      <c r="AY575" s="18" t="s">
        <v>209</v>
      </c>
      <c r="BE575" s="206">
        <f t="shared" ref="BE575:BE584" si="84">IF(N575="základní",J575,0)</f>
        <v>0</v>
      </c>
      <c r="BF575" s="206">
        <f t="shared" ref="BF575:BF584" si="85">IF(N575="snížená",J575,0)</f>
        <v>0</v>
      </c>
      <c r="BG575" s="206">
        <f t="shared" ref="BG575:BG584" si="86">IF(N575="zákl. přenesená",J575,0)</f>
        <v>0</v>
      </c>
      <c r="BH575" s="206">
        <f t="shared" ref="BH575:BH584" si="87">IF(N575="sníž. přenesená",J575,0)</f>
        <v>0</v>
      </c>
      <c r="BI575" s="206">
        <f t="shared" ref="BI575:BI584" si="88">IF(N575="nulová",J575,0)</f>
        <v>0</v>
      </c>
      <c r="BJ575" s="18" t="s">
        <v>85</v>
      </c>
      <c r="BK575" s="206">
        <f t="shared" ref="BK575:BK584" si="89">ROUND(I575*H575,2)</f>
        <v>0</v>
      </c>
      <c r="BL575" s="18" t="s">
        <v>218</v>
      </c>
      <c r="BM575" s="205" t="s">
        <v>12352</v>
      </c>
    </row>
    <row r="576" spans="1:65" s="2" customFormat="1" ht="21.75" customHeight="1">
      <c r="A576" s="35"/>
      <c r="B576" s="36"/>
      <c r="C576" s="193" t="s">
        <v>3040</v>
      </c>
      <c r="D576" s="193" t="s">
        <v>214</v>
      </c>
      <c r="E576" s="194" t="s">
        <v>12353</v>
      </c>
      <c r="F576" s="195" t="s">
        <v>12354</v>
      </c>
      <c r="G576" s="196" t="s">
        <v>2761</v>
      </c>
      <c r="H576" s="197">
        <v>139</v>
      </c>
      <c r="I576" s="198"/>
      <c r="J576" s="199">
        <f t="shared" si="80"/>
        <v>0</v>
      </c>
      <c r="K576" s="200"/>
      <c r="L576" s="40"/>
      <c r="M576" s="201" t="s">
        <v>1</v>
      </c>
      <c r="N576" s="202" t="s">
        <v>42</v>
      </c>
      <c r="O576" s="72"/>
      <c r="P576" s="203">
        <f t="shared" si="81"/>
        <v>0</v>
      </c>
      <c r="Q576" s="203">
        <v>0</v>
      </c>
      <c r="R576" s="203">
        <f t="shared" si="82"/>
        <v>0</v>
      </c>
      <c r="S576" s="203">
        <v>0</v>
      </c>
      <c r="T576" s="204">
        <f t="shared" si="83"/>
        <v>0</v>
      </c>
      <c r="U576" s="35"/>
      <c r="V576" s="35"/>
      <c r="W576" s="35"/>
      <c r="X576" s="35"/>
      <c r="Y576" s="35"/>
      <c r="Z576" s="35"/>
      <c r="AA576" s="35"/>
      <c r="AB576" s="35"/>
      <c r="AC576" s="35"/>
      <c r="AD576" s="35"/>
      <c r="AE576" s="35"/>
      <c r="AR576" s="205" t="s">
        <v>218</v>
      </c>
      <c r="AT576" s="205" t="s">
        <v>214</v>
      </c>
      <c r="AU576" s="205" t="s">
        <v>87</v>
      </c>
      <c r="AY576" s="18" t="s">
        <v>209</v>
      </c>
      <c r="BE576" s="206">
        <f t="shared" si="84"/>
        <v>0</v>
      </c>
      <c r="BF576" s="206">
        <f t="shared" si="85"/>
        <v>0</v>
      </c>
      <c r="BG576" s="206">
        <f t="shared" si="86"/>
        <v>0</v>
      </c>
      <c r="BH576" s="206">
        <f t="shared" si="87"/>
        <v>0</v>
      </c>
      <c r="BI576" s="206">
        <f t="shared" si="88"/>
        <v>0</v>
      </c>
      <c r="BJ576" s="18" t="s">
        <v>85</v>
      </c>
      <c r="BK576" s="206">
        <f t="shared" si="89"/>
        <v>0</v>
      </c>
      <c r="BL576" s="18" t="s">
        <v>218</v>
      </c>
      <c r="BM576" s="205" t="s">
        <v>12355</v>
      </c>
    </row>
    <row r="577" spans="1:65" s="2" customFormat="1" ht="21.75" customHeight="1">
      <c r="A577" s="35"/>
      <c r="B577" s="36"/>
      <c r="C577" s="193" t="s">
        <v>3045</v>
      </c>
      <c r="D577" s="193" t="s">
        <v>214</v>
      </c>
      <c r="E577" s="194" t="s">
        <v>12356</v>
      </c>
      <c r="F577" s="195" t="s">
        <v>12357</v>
      </c>
      <c r="G577" s="196" t="s">
        <v>2761</v>
      </c>
      <c r="H577" s="197">
        <v>10</v>
      </c>
      <c r="I577" s="198"/>
      <c r="J577" s="199">
        <f t="shared" si="80"/>
        <v>0</v>
      </c>
      <c r="K577" s="200"/>
      <c r="L577" s="40"/>
      <c r="M577" s="201" t="s">
        <v>1</v>
      </c>
      <c r="N577" s="202" t="s">
        <v>42</v>
      </c>
      <c r="O577" s="72"/>
      <c r="P577" s="203">
        <f t="shared" si="81"/>
        <v>0</v>
      </c>
      <c r="Q577" s="203">
        <v>0</v>
      </c>
      <c r="R577" s="203">
        <f t="shared" si="82"/>
        <v>0</v>
      </c>
      <c r="S577" s="203">
        <v>0</v>
      </c>
      <c r="T577" s="204">
        <f t="shared" si="83"/>
        <v>0</v>
      </c>
      <c r="U577" s="35"/>
      <c r="V577" s="35"/>
      <c r="W577" s="35"/>
      <c r="X577" s="35"/>
      <c r="Y577" s="35"/>
      <c r="Z577" s="35"/>
      <c r="AA577" s="35"/>
      <c r="AB577" s="35"/>
      <c r="AC577" s="35"/>
      <c r="AD577" s="35"/>
      <c r="AE577" s="35"/>
      <c r="AR577" s="205" t="s">
        <v>218</v>
      </c>
      <c r="AT577" s="205" t="s">
        <v>214</v>
      </c>
      <c r="AU577" s="205" t="s">
        <v>87</v>
      </c>
      <c r="AY577" s="18" t="s">
        <v>209</v>
      </c>
      <c r="BE577" s="206">
        <f t="shared" si="84"/>
        <v>0</v>
      </c>
      <c r="BF577" s="206">
        <f t="shared" si="85"/>
        <v>0</v>
      </c>
      <c r="BG577" s="206">
        <f t="shared" si="86"/>
        <v>0</v>
      </c>
      <c r="BH577" s="206">
        <f t="shared" si="87"/>
        <v>0</v>
      </c>
      <c r="BI577" s="206">
        <f t="shared" si="88"/>
        <v>0</v>
      </c>
      <c r="BJ577" s="18" t="s">
        <v>85</v>
      </c>
      <c r="BK577" s="206">
        <f t="shared" si="89"/>
        <v>0</v>
      </c>
      <c r="BL577" s="18" t="s">
        <v>218</v>
      </c>
      <c r="BM577" s="205" t="s">
        <v>12358</v>
      </c>
    </row>
    <row r="578" spans="1:65" s="2" customFormat="1" ht="37.9" customHeight="1">
      <c r="A578" s="35"/>
      <c r="B578" s="36"/>
      <c r="C578" s="193" t="s">
        <v>3048</v>
      </c>
      <c r="D578" s="193" t="s">
        <v>214</v>
      </c>
      <c r="E578" s="194" t="s">
        <v>12359</v>
      </c>
      <c r="F578" s="195" t="s">
        <v>12360</v>
      </c>
      <c r="G578" s="196" t="s">
        <v>2761</v>
      </c>
      <c r="H578" s="197">
        <v>28</v>
      </c>
      <c r="I578" s="198"/>
      <c r="J578" s="199">
        <f t="shared" si="80"/>
        <v>0</v>
      </c>
      <c r="K578" s="200"/>
      <c r="L578" s="40"/>
      <c r="M578" s="201" t="s">
        <v>1</v>
      </c>
      <c r="N578" s="202" t="s">
        <v>42</v>
      </c>
      <c r="O578" s="72"/>
      <c r="P578" s="203">
        <f t="shared" si="81"/>
        <v>0</v>
      </c>
      <c r="Q578" s="203">
        <v>0</v>
      </c>
      <c r="R578" s="203">
        <f t="shared" si="82"/>
        <v>0</v>
      </c>
      <c r="S578" s="203">
        <v>0</v>
      </c>
      <c r="T578" s="204">
        <f t="shared" si="83"/>
        <v>0</v>
      </c>
      <c r="U578" s="35"/>
      <c r="V578" s="35"/>
      <c r="W578" s="35"/>
      <c r="X578" s="35"/>
      <c r="Y578" s="35"/>
      <c r="Z578" s="35"/>
      <c r="AA578" s="35"/>
      <c r="AB578" s="35"/>
      <c r="AC578" s="35"/>
      <c r="AD578" s="35"/>
      <c r="AE578" s="35"/>
      <c r="AR578" s="205" t="s">
        <v>218</v>
      </c>
      <c r="AT578" s="205" t="s">
        <v>214</v>
      </c>
      <c r="AU578" s="205" t="s">
        <v>87</v>
      </c>
      <c r="AY578" s="18" t="s">
        <v>209</v>
      </c>
      <c r="BE578" s="206">
        <f t="shared" si="84"/>
        <v>0</v>
      </c>
      <c r="BF578" s="206">
        <f t="shared" si="85"/>
        <v>0</v>
      </c>
      <c r="BG578" s="206">
        <f t="shared" si="86"/>
        <v>0</v>
      </c>
      <c r="BH578" s="206">
        <f t="shared" si="87"/>
        <v>0</v>
      </c>
      <c r="BI578" s="206">
        <f t="shared" si="88"/>
        <v>0</v>
      </c>
      <c r="BJ578" s="18" t="s">
        <v>85</v>
      </c>
      <c r="BK578" s="206">
        <f t="shared" si="89"/>
        <v>0</v>
      </c>
      <c r="BL578" s="18" t="s">
        <v>218</v>
      </c>
      <c r="BM578" s="205" t="s">
        <v>12361</v>
      </c>
    </row>
    <row r="579" spans="1:65" s="2" customFormat="1" ht="16.5" customHeight="1">
      <c r="A579" s="35"/>
      <c r="B579" s="36"/>
      <c r="C579" s="193" t="s">
        <v>3088</v>
      </c>
      <c r="D579" s="193" t="s">
        <v>214</v>
      </c>
      <c r="E579" s="194" t="s">
        <v>12362</v>
      </c>
      <c r="F579" s="195" t="s">
        <v>12363</v>
      </c>
      <c r="G579" s="196" t="s">
        <v>2761</v>
      </c>
      <c r="H579" s="197">
        <v>2</v>
      </c>
      <c r="I579" s="198"/>
      <c r="J579" s="199">
        <f t="shared" si="80"/>
        <v>0</v>
      </c>
      <c r="K579" s="200"/>
      <c r="L579" s="40"/>
      <c r="M579" s="201" t="s">
        <v>1</v>
      </c>
      <c r="N579" s="202" t="s">
        <v>42</v>
      </c>
      <c r="O579" s="72"/>
      <c r="P579" s="203">
        <f t="shared" si="81"/>
        <v>0</v>
      </c>
      <c r="Q579" s="203">
        <v>0</v>
      </c>
      <c r="R579" s="203">
        <f t="shared" si="82"/>
        <v>0</v>
      </c>
      <c r="S579" s="203">
        <v>0</v>
      </c>
      <c r="T579" s="204">
        <f t="shared" si="83"/>
        <v>0</v>
      </c>
      <c r="U579" s="35"/>
      <c r="V579" s="35"/>
      <c r="W579" s="35"/>
      <c r="X579" s="35"/>
      <c r="Y579" s="35"/>
      <c r="Z579" s="35"/>
      <c r="AA579" s="35"/>
      <c r="AB579" s="35"/>
      <c r="AC579" s="35"/>
      <c r="AD579" s="35"/>
      <c r="AE579" s="35"/>
      <c r="AR579" s="205" t="s">
        <v>218</v>
      </c>
      <c r="AT579" s="205" t="s">
        <v>214</v>
      </c>
      <c r="AU579" s="205" t="s">
        <v>87</v>
      </c>
      <c r="AY579" s="18" t="s">
        <v>209</v>
      </c>
      <c r="BE579" s="206">
        <f t="shared" si="84"/>
        <v>0</v>
      </c>
      <c r="BF579" s="206">
        <f t="shared" si="85"/>
        <v>0</v>
      </c>
      <c r="BG579" s="206">
        <f t="shared" si="86"/>
        <v>0</v>
      </c>
      <c r="BH579" s="206">
        <f t="shared" si="87"/>
        <v>0</v>
      </c>
      <c r="BI579" s="206">
        <f t="shared" si="88"/>
        <v>0</v>
      </c>
      <c r="BJ579" s="18" t="s">
        <v>85</v>
      </c>
      <c r="BK579" s="206">
        <f t="shared" si="89"/>
        <v>0</v>
      </c>
      <c r="BL579" s="18" t="s">
        <v>218</v>
      </c>
      <c r="BM579" s="205" t="s">
        <v>12364</v>
      </c>
    </row>
    <row r="580" spans="1:65" s="2" customFormat="1" ht="24.2" customHeight="1">
      <c r="A580" s="35"/>
      <c r="B580" s="36"/>
      <c r="C580" s="193" t="s">
        <v>3091</v>
      </c>
      <c r="D580" s="193" t="s">
        <v>214</v>
      </c>
      <c r="E580" s="194" t="s">
        <v>12365</v>
      </c>
      <c r="F580" s="195" t="s">
        <v>12366</v>
      </c>
      <c r="G580" s="196" t="s">
        <v>2761</v>
      </c>
      <c r="H580" s="197">
        <v>35</v>
      </c>
      <c r="I580" s="198"/>
      <c r="J580" s="199">
        <f t="shared" si="80"/>
        <v>0</v>
      </c>
      <c r="K580" s="200"/>
      <c r="L580" s="40"/>
      <c r="M580" s="201" t="s">
        <v>1</v>
      </c>
      <c r="N580" s="202" t="s">
        <v>42</v>
      </c>
      <c r="O580" s="72"/>
      <c r="P580" s="203">
        <f t="shared" si="81"/>
        <v>0</v>
      </c>
      <c r="Q580" s="203">
        <v>0</v>
      </c>
      <c r="R580" s="203">
        <f t="shared" si="82"/>
        <v>0</v>
      </c>
      <c r="S580" s="203">
        <v>0</v>
      </c>
      <c r="T580" s="204">
        <f t="shared" si="83"/>
        <v>0</v>
      </c>
      <c r="U580" s="35"/>
      <c r="V580" s="35"/>
      <c r="W580" s="35"/>
      <c r="X580" s="35"/>
      <c r="Y580" s="35"/>
      <c r="Z580" s="35"/>
      <c r="AA580" s="35"/>
      <c r="AB580" s="35"/>
      <c r="AC580" s="35"/>
      <c r="AD580" s="35"/>
      <c r="AE580" s="35"/>
      <c r="AR580" s="205" t="s">
        <v>218</v>
      </c>
      <c r="AT580" s="205" t="s">
        <v>214</v>
      </c>
      <c r="AU580" s="205" t="s">
        <v>87</v>
      </c>
      <c r="AY580" s="18" t="s">
        <v>209</v>
      </c>
      <c r="BE580" s="206">
        <f t="shared" si="84"/>
        <v>0</v>
      </c>
      <c r="BF580" s="206">
        <f t="shared" si="85"/>
        <v>0</v>
      </c>
      <c r="BG580" s="206">
        <f t="shared" si="86"/>
        <v>0</v>
      </c>
      <c r="BH580" s="206">
        <f t="shared" si="87"/>
        <v>0</v>
      </c>
      <c r="BI580" s="206">
        <f t="shared" si="88"/>
        <v>0</v>
      </c>
      <c r="BJ580" s="18" t="s">
        <v>85</v>
      </c>
      <c r="BK580" s="206">
        <f t="shared" si="89"/>
        <v>0</v>
      </c>
      <c r="BL580" s="18" t="s">
        <v>218</v>
      </c>
      <c r="BM580" s="205" t="s">
        <v>12367</v>
      </c>
    </row>
    <row r="581" spans="1:65" s="2" customFormat="1" ht="16.5" customHeight="1">
      <c r="A581" s="35"/>
      <c r="B581" s="36"/>
      <c r="C581" s="193" t="s">
        <v>3109</v>
      </c>
      <c r="D581" s="193" t="s">
        <v>214</v>
      </c>
      <c r="E581" s="194" t="s">
        <v>12368</v>
      </c>
      <c r="F581" s="195" t="s">
        <v>12369</v>
      </c>
      <c r="G581" s="196" t="s">
        <v>12008</v>
      </c>
      <c r="H581" s="197">
        <v>1</v>
      </c>
      <c r="I581" s="198"/>
      <c r="J581" s="199">
        <f t="shared" si="80"/>
        <v>0</v>
      </c>
      <c r="K581" s="200"/>
      <c r="L581" s="40"/>
      <c r="M581" s="201" t="s">
        <v>1</v>
      </c>
      <c r="N581" s="202" t="s">
        <v>42</v>
      </c>
      <c r="O581" s="72"/>
      <c r="P581" s="203">
        <f t="shared" si="81"/>
        <v>0</v>
      </c>
      <c r="Q581" s="203">
        <v>0</v>
      </c>
      <c r="R581" s="203">
        <f t="shared" si="82"/>
        <v>0</v>
      </c>
      <c r="S581" s="203">
        <v>0</v>
      </c>
      <c r="T581" s="204">
        <f t="shared" si="83"/>
        <v>0</v>
      </c>
      <c r="U581" s="35"/>
      <c r="V581" s="35"/>
      <c r="W581" s="35"/>
      <c r="X581" s="35"/>
      <c r="Y581" s="35"/>
      <c r="Z581" s="35"/>
      <c r="AA581" s="35"/>
      <c r="AB581" s="35"/>
      <c r="AC581" s="35"/>
      <c r="AD581" s="35"/>
      <c r="AE581" s="35"/>
      <c r="AR581" s="205" t="s">
        <v>218</v>
      </c>
      <c r="AT581" s="205" t="s">
        <v>214</v>
      </c>
      <c r="AU581" s="205" t="s">
        <v>87</v>
      </c>
      <c r="AY581" s="18" t="s">
        <v>209</v>
      </c>
      <c r="BE581" s="206">
        <f t="shared" si="84"/>
        <v>0</v>
      </c>
      <c r="BF581" s="206">
        <f t="shared" si="85"/>
        <v>0</v>
      </c>
      <c r="BG581" s="206">
        <f t="shared" si="86"/>
        <v>0</v>
      </c>
      <c r="BH581" s="206">
        <f t="shared" si="87"/>
        <v>0</v>
      </c>
      <c r="BI581" s="206">
        <f t="shared" si="88"/>
        <v>0</v>
      </c>
      <c r="BJ581" s="18" t="s">
        <v>85</v>
      </c>
      <c r="BK581" s="206">
        <f t="shared" si="89"/>
        <v>0</v>
      </c>
      <c r="BL581" s="18" t="s">
        <v>218</v>
      </c>
      <c r="BM581" s="205" t="s">
        <v>12370</v>
      </c>
    </row>
    <row r="582" spans="1:65" s="2" customFormat="1" ht="16.5" customHeight="1">
      <c r="A582" s="35"/>
      <c r="B582" s="36"/>
      <c r="C582" s="193" t="s">
        <v>3114</v>
      </c>
      <c r="D582" s="193" t="s">
        <v>214</v>
      </c>
      <c r="E582" s="194" t="s">
        <v>12371</v>
      </c>
      <c r="F582" s="195" t="s">
        <v>12372</v>
      </c>
      <c r="G582" s="196" t="s">
        <v>12008</v>
      </c>
      <c r="H582" s="197">
        <v>1</v>
      </c>
      <c r="I582" s="198"/>
      <c r="J582" s="199">
        <f t="shared" si="80"/>
        <v>0</v>
      </c>
      <c r="K582" s="200"/>
      <c r="L582" s="40"/>
      <c r="M582" s="201" t="s">
        <v>1</v>
      </c>
      <c r="N582" s="202" t="s">
        <v>42</v>
      </c>
      <c r="O582" s="72"/>
      <c r="P582" s="203">
        <f t="shared" si="81"/>
        <v>0</v>
      </c>
      <c r="Q582" s="203">
        <v>0</v>
      </c>
      <c r="R582" s="203">
        <f t="shared" si="82"/>
        <v>0</v>
      </c>
      <c r="S582" s="203">
        <v>0</v>
      </c>
      <c r="T582" s="204">
        <f t="shared" si="83"/>
        <v>0</v>
      </c>
      <c r="U582" s="35"/>
      <c r="V582" s="35"/>
      <c r="W582" s="35"/>
      <c r="X582" s="35"/>
      <c r="Y582" s="35"/>
      <c r="Z582" s="35"/>
      <c r="AA582" s="35"/>
      <c r="AB582" s="35"/>
      <c r="AC582" s="35"/>
      <c r="AD582" s="35"/>
      <c r="AE582" s="35"/>
      <c r="AR582" s="205" t="s">
        <v>218</v>
      </c>
      <c r="AT582" s="205" t="s">
        <v>214</v>
      </c>
      <c r="AU582" s="205" t="s">
        <v>87</v>
      </c>
      <c r="AY582" s="18" t="s">
        <v>209</v>
      </c>
      <c r="BE582" s="206">
        <f t="shared" si="84"/>
        <v>0</v>
      </c>
      <c r="BF582" s="206">
        <f t="shared" si="85"/>
        <v>0</v>
      </c>
      <c r="BG582" s="206">
        <f t="shared" si="86"/>
        <v>0</v>
      </c>
      <c r="BH582" s="206">
        <f t="shared" si="87"/>
        <v>0</v>
      </c>
      <c r="BI582" s="206">
        <f t="shared" si="88"/>
        <v>0</v>
      </c>
      <c r="BJ582" s="18" t="s">
        <v>85</v>
      </c>
      <c r="BK582" s="206">
        <f t="shared" si="89"/>
        <v>0</v>
      </c>
      <c r="BL582" s="18" t="s">
        <v>218</v>
      </c>
      <c r="BM582" s="205" t="s">
        <v>12373</v>
      </c>
    </row>
    <row r="583" spans="1:65" s="2" customFormat="1" ht="16.5" customHeight="1">
      <c r="A583" s="35"/>
      <c r="B583" s="36"/>
      <c r="C583" s="193" t="s">
        <v>3256</v>
      </c>
      <c r="D583" s="193" t="s">
        <v>214</v>
      </c>
      <c r="E583" s="194" t="s">
        <v>12374</v>
      </c>
      <c r="F583" s="195" t="s">
        <v>12375</v>
      </c>
      <c r="G583" s="196" t="s">
        <v>12008</v>
      </c>
      <c r="H583" s="197">
        <v>1</v>
      </c>
      <c r="I583" s="198"/>
      <c r="J583" s="199">
        <f t="shared" si="80"/>
        <v>0</v>
      </c>
      <c r="K583" s="200"/>
      <c r="L583" s="40"/>
      <c r="M583" s="201" t="s">
        <v>1</v>
      </c>
      <c r="N583" s="202" t="s">
        <v>42</v>
      </c>
      <c r="O583" s="72"/>
      <c r="P583" s="203">
        <f t="shared" si="81"/>
        <v>0</v>
      </c>
      <c r="Q583" s="203">
        <v>0</v>
      </c>
      <c r="R583" s="203">
        <f t="shared" si="82"/>
        <v>0</v>
      </c>
      <c r="S583" s="203">
        <v>0</v>
      </c>
      <c r="T583" s="204">
        <f t="shared" si="83"/>
        <v>0</v>
      </c>
      <c r="U583" s="35"/>
      <c r="V583" s="35"/>
      <c r="W583" s="35"/>
      <c r="X583" s="35"/>
      <c r="Y583" s="35"/>
      <c r="Z583" s="35"/>
      <c r="AA583" s="35"/>
      <c r="AB583" s="35"/>
      <c r="AC583" s="35"/>
      <c r="AD583" s="35"/>
      <c r="AE583" s="35"/>
      <c r="AR583" s="205" t="s">
        <v>218</v>
      </c>
      <c r="AT583" s="205" t="s">
        <v>214</v>
      </c>
      <c r="AU583" s="205" t="s">
        <v>87</v>
      </c>
      <c r="AY583" s="18" t="s">
        <v>209</v>
      </c>
      <c r="BE583" s="206">
        <f t="shared" si="84"/>
        <v>0</v>
      </c>
      <c r="BF583" s="206">
        <f t="shared" si="85"/>
        <v>0</v>
      </c>
      <c r="BG583" s="206">
        <f t="shared" si="86"/>
        <v>0</v>
      </c>
      <c r="BH583" s="206">
        <f t="shared" si="87"/>
        <v>0</v>
      </c>
      <c r="BI583" s="206">
        <f t="shared" si="88"/>
        <v>0</v>
      </c>
      <c r="BJ583" s="18" t="s">
        <v>85</v>
      </c>
      <c r="BK583" s="206">
        <f t="shared" si="89"/>
        <v>0</v>
      </c>
      <c r="BL583" s="18" t="s">
        <v>218</v>
      </c>
      <c r="BM583" s="205" t="s">
        <v>12376</v>
      </c>
    </row>
    <row r="584" spans="1:65" s="2" customFormat="1" ht="16.5" customHeight="1">
      <c r="A584" s="35"/>
      <c r="B584" s="36"/>
      <c r="C584" s="193" t="s">
        <v>3259</v>
      </c>
      <c r="D584" s="193" t="s">
        <v>214</v>
      </c>
      <c r="E584" s="194" t="s">
        <v>12377</v>
      </c>
      <c r="F584" s="195" t="s">
        <v>12378</v>
      </c>
      <c r="G584" s="196" t="s">
        <v>12008</v>
      </c>
      <c r="H584" s="197">
        <v>1</v>
      </c>
      <c r="I584" s="198"/>
      <c r="J584" s="199">
        <f t="shared" si="80"/>
        <v>0</v>
      </c>
      <c r="K584" s="200"/>
      <c r="L584" s="40"/>
      <c r="M584" s="201" t="s">
        <v>1</v>
      </c>
      <c r="N584" s="202" t="s">
        <v>42</v>
      </c>
      <c r="O584" s="72"/>
      <c r="P584" s="203">
        <f t="shared" si="81"/>
        <v>0</v>
      </c>
      <c r="Q584" s="203">
        <v>0</v>
      </c>
      <c r="R584" s="203">
        <f t="shared" si="82"/>
        <v>0</v>
      </c>
      <c r="S584" s="203">
        <v>0</v>
      </c>
      <c r="T584" s="204">
        <f t="shared" si="83"/>
        <v>0</v>
      </c>
      <c r="U584" s="35"/>
      <c r="V584" s="35"/>
      <c r="W584" s="35"/>
      <c r="X584" s="35"/>
      <c r="Y584" s="35"/>
      <c r="Z584" s="35"/>
      <c r="AA584" s="35"/>
      <c r="AB584" s="35"/>
      <c r="AC584" s="35"/>
      <c r="AD584" s="35"/>
      <c r="AE584" s="35"/>
      <c r="AR584" s="205" t="s">
        <v>218</v>
      </c>
      <c r="AT584" s="205" t="s">
        <v>214</v>
      </c>
      <c r="AU584" s="205" t="s">
        <v>87</v>
      </c>
      <c r="AY584" s="18" t="s">
        <v>209</v>
      </c>
      <c r="BE584" s="206">
        <f t="shared" si="84"/>
        <v>0</v>
      </c>
      <c r="BF584" s="206">
        <f t="shared" si="85"/>
        <v>0</v>
      </c>
      <c r="BG584" s="206">
        <f t="shared" si="86"/>
        <v>0</v>
      </c>
      <c r="BH584" s="206">
        <f t="shared" si="87"/>
        <v>0</v>
      </c>
      <c r="BI584" s="206">
        <f t="shared" si="88"/>
        <v>0</v>
      </c>
      <c r="BJ584" s="18" t="s">
        <v>85</v>
      </c>
      <c r="BK584" s="206">
        <f t="shared" si="89"/>
        <v>0</v>
      </c>
      <c r="BL584" s="18" t="s">
        <v>218</v>
      </c>
      <c r="BM584" s="205" t="s">
        <v>12379</v>
      </c>
    </row>
    <row r="585" spans="1:65" s="12" customFormat="1" ht="25.9" customHeight="1">
      <c r="B585" s="177"/>
      <c r="C585" s="178"/>
      <c r="D585" s="179" t="s">
        <v>76</v>
      </c>
      <c r="E585" s="180" t="s">
        <v>10498</v>
      </c>
      <c r="F585" s="180" t="s">
        <v>12380</v>
      </c>
      <c r="G585" s="178"/>
      <c r="H585" s="178"/>
      <c r="I585" s="181"/>
      <c r="J585" s="182">
        <f>BK585</f>
        <v>0</v>
      </c>
      <c r="K585" s="178"/>
      <c r="L585" s="183"/>
      <c r="M585" s="184"/>
      <c r="N585" s="185"/>
      <c r="O585" s="185"/>
      <c r="P585" s="186">
        <f>SUM(P586:P589)</f>
        <v>0</v>
      </c>
      <c r="Q585" s="185"/>
      <c r="R585" s="186">
        <f>SUM(R586:R589)</f>
        <v>0</v>
      </c>
      <c r="S585" s="185"/>
      <c r="T585" s="187">
        <f>SUM(T586:T589)</f>
        <v>0</v>
      </c>
      <c r="AR585" s="188" t="s">
        <v>85</v>
      </c>
      <c r="AT585" s="189" t="s">
        <v>76</v>
      </c>
      <c r="AU585" s="189" t="s">
        <v>77</v>
      </c>
      <c r="AY585" s="188" t="s">
        <v>209</v>
      </c>
      <c r="BK585" s="190">
        <f>SUM(BK586:BK589)</f>
        <v>0</v>
      </c>
    </row>
    <row r="586" spans="1:65" s="2" customFormat="1" ht="16.5" customHeight="1">
      <c r="A586" s="35"/>
      <c r="B586" s="36"/>
      <c r="C586" s="193" t="s">
        <v>3421</v>
      </c>
      <c r="D586" s="193" t="s">
        <v>214</v>
      </c>
      <c r="E586" s="194" t="s">
        <v>12381</v>
      </c>
      <c r="F586" s="195" t="s">
        <v>12382</v>
      </c>
      <c r="G586" s="196" t="s">
        <v>392</v>
      </c>
      <c r="H586" s="197">
        <v>1</v>
      </c>
      <c r="I586" s="198"/>
      <c r="J586" s="199">
        <f>ROUND(I586*H586,2)</f>
        <v>0</v>
      </c>
      <c r="K586" s="200"/>
      <c r="L586" s="40"/>
      <c r="M586" s="201" t="s">
        <v>1</v>
      </c>
      <c r="N586" s="202" t="s">
        <v>42</v>
      </c>
      <c r="O586" s="72"/>
      <c r="P586" s="203">
        <f>O586*H586</f>
        <v>0</v>
      </c>
      <c r="Q586" s="203">
        <v>0</v>
      </c>
      <c r="R586" s="203">
        <f>Q586*H586</f>
        <v>0</v>
      </c>
      <c r="S586" s="203">
        <v>0</v>
      </c>
      <c r="T586" s="204">
        <f>S586*H586</f>
        <v>0</v>
      </c>
      <c r="U586" s="35"/>
      <c r="V586" s="35"/>
      <c r="W586" s="35"/>
      <c r="X586" s="35"/>
      <c r="Y586" s="35"/>
      <c r="Z586" s="35"/>
      <c r="AA586" s="35"/>
      <c r="AB586" s="35"/>
      <c r="AC586" s="35"/>
      <c r="AD586" s="35"/>
      <c r="AE586" s="35"/>
      <c r="AR586" s="205" t="s">
        <v>218</v>
      </c>
      <c r="AT586" s="205" t="s">
        <v>214</v>
      </c>
      <c r="AU586" s="205" t="s">
        <v>85</v>
      </c>
      <c r="AY586" s="18" t="s">
        <v>209</v>
      </c>
      <c r="BE586" s="206">
        <f>IF(N586="základní",J586,0)</f>
        <v>0</v>
      </c>
      <c r="BF586" s="206">
        <f>IF(N586="snížená",J586,0)</f>
        <v>0</v>
      </c>
      <c r="BG586" s="206">
        <f>IF(N586="zákl. přenesená",J586,0)</f>
        <v>0</v>
      </c>
      <c r="BH586" s="206">
        <f>IF(N586="sníž. přenesená",J586,0)</f>
        <v>0</v>
      </c>
      <c r="BI586" s="206">
        <f>IF(N586="nulová",J586,0)</f>
        <v>0</v>
      </c>
      <c r="BJ586" s="18" t="s">
        <v>85</v>
      </c>
      <c r="BK586" s="206">
        <f>ROUND(I586*H586,2)</f>
        <v>0</v>
      </c>
      <c r="BL586" s="18" t="s">
        <v>218</v>
      </c>
      <c r="BM586" s="205" t="s">
        <v>12383</v>
      </c>
    </row>
    <row r="587" spans="1:65" s="2" customFormat="1" ht="16.5" customHeight="1">
      <c r="A587" s="35"/>
      <c r="B587" s="36"/>
      <c r="C587" s="193" t="s">
        <v>921</v>
      </c>
      <c r="D587" s="193" t="s">
        <v>214</v>
      </c>
      <c r="E587" s="194" t="s">
        <v>12384</v>
      </c>
      <c r="F587" s="195" t="s">
        <v>12385</v>
      </c>
      <c r="G587" s="196" t="s">
        <v>392</v>
      </c>
      <c r="H587" s="197">
        <v>1</v>
      </c>
      <c r="I587" s="198"/>
      <c r="J587" s="199">
        <f>ROUND(I587*H587,2)</f>
        <v>0</v>
      </c>
      <c r="K587" s="200"/>
      <c r="L587" s="40"/>
      <c r="M587" s="201" t="s">
        <v>1</v>
      </c>
      <c r="N587" s="202" t="s">
        <v>42</v>
      </c>
      <c r="O587" s="72"/>
      <c r="P587" s="203">
        <f>O587*H587</f>
        <v>0</v>
      </c>
      <c r="Q587" s="203">
        <v>0</v>
      </c>
      <c r="R587" s="203">
        <f>Q587*H587</f>
        <v>0</v>
      </c>
      <c r="S587" s="203">
        <v>0</v>
      </c>
      <c r="T587" s="204">
        <f>S587*H587</f>
        <v>0</v>
      </c>
      <c r="U587" s="35"/>
      <c r="V587" s="35"/>
      <c r="W587" s="35"/>
      <c r="X587" s="35"/>
      <c r="Y587" s="35"/>
      <c r="Z587" s="35"/>
      <c r="AA587" s="35"/>
      <c r="AB587" s="35"/>
      <c r="AC587" s="35"/>
      <c r="AD587" s="35"/>
      <c r="AE587" s="35"/>
      <c r="AR587" s="205" t="s">
        <v>218</v>
      </c>
      <c r="AT587" s="205" t="s">
        <v>214</v>
      </c>
      <c r="AU587" s="205" t="s">
        <v>85</v>
      </c>
      <c r="AY587" s="18" t="s">
        <v>209</v>
      </c>
      <c r="BE587" s="206">
        <f>IF(N587="základní",J587,0)</f>
        <v>0</v>
      </c>
      <c r="BF587" s="206">
        <f>IF(N587="snížená",J587,0)</f>
        <v>0</v>
      </c>
      <c r="BG587" s="206">
        <f>IF(N587="zákl. přenesená",J587,0)</f>
        <v>0</v>
      </c>
      <c r="BH587" s="206">
        <f>IF(N587="sníž. přenesená",J587,0)</f>
        <v>0</v>
      </c>
      <c r="BI587" s="206">
        <f>IF(N587="nulová",J587,0)</f>
        <v>0</v>
      </c>
      <c r="BJ587" s="18" t="s">
        <v>85</v>
      </c>
      <c r="BK587" s="206">
        <f>ROUND(I587*H587,2)</f>
        <v>0</v>
      </c>
      <c r="BL587" s="18" t="s">
        <v>218</v>
      </c>
      <c r="BM587" s="205" t="s">
        <v>12386</v>
      </c>
    </row>
    <row r="588" spans="1:65" s="2" customFormat="1" ht="16.5" customHeight="1">
      <c r="A588" s="35"/>
      <c r="B588" s="36"/>
      <c r="C588" s="193" t="s">
        <v>3428</v>
      </c>
      <c r="D588" s="193" t="s">
        <v>214</v>
      </c>
      <c r="E588" s="194" t="s">
        <v>12387</v>
      </c>
      <c r="F588" s="195" t="s">
        <v>12388</v>
      </c>
      <c r="G588" s="196" t="s">
        <v>392</v>
      </c>
      <c r="H588" s="197">
        <v>1</v>
      </c>
      <c r="I588" s="198"/>
      <c r="J588" s="199">
        <f>ROUND(I588*H588,2)</f>
        <v>0</v>
      </c>
      <c r="K588" s="200"/>
      <c r="L588" s="40"/>
      <c r="M588" s="201" t="s">
        <v>1</v>
      </c>
      <c r="N588" s="202" t="s">
        <v>42</v>
      </c>
      <c r="O588" s="72"/>
      <c r="P588" s="203">
        <f>O588*H588</f>
        <v>0</v>
      </c>
      <c r="Q588" s="203">
        <v>0</v>
      </c>
      <c r="R588" s="203">
        <f>Q588*H588</f>
        <v>0</v>
      </c>
      <c r="S588" s="203">
        <v>0</v>
      </c>
      <c r="T588" s="204">
        <f>S588*H588</f>
        <v>0</v>
      </c>
      <c r="U588" s="35"/>
      <c r="V588" s="35"/>
      <c r="W588" s="35"/>
      <c r="X588" s="35"/>
      <c r="Y588" s="35"/>
      <c r="Z588" s="35"/>
      <c r="AA588" s="35"/>
      <c r="AB588" s="35"/>
      <c r="AC588" s="35"/>
      <c r="AD588" s="35"/>
      <c r="AE588" s="35"/>
      <c r="AR588" s="205" t="s">
        <v>218</v>
      </c>
      <c r="AT588" s="205" t="s">
        <v>214</v>
      </c>
      <c r="AU588" s="205" t="s">
        <v>85</v>
      </c>
      <c r="AY588" s="18" t="s">
        <v>209</v>
      </c>
      <c r="BE588" s="206">
        <f>IF(N588="základní",J588,0)</f>
        <v>0</v>
      </c>
      <c r="BF588" s="206">
        <f>IF(N588="snížená",J588,0)</f>
        <v>0</v>
      </c>
      <c r="BG588" s="206">
        <f>IF(N588="zákl. přenesená",J588,0)</f>
        <v>0</v>
      </c>
      <c r="BH588" s="206">
        <f>IF(N588="sníž. přenesená",J588,0)</f>
        <v>0</v>
      </c>
      <c r="BI588" s="206">
        <f>IF(N588="nulová",J588,0)</f>
        <v>0</v>
      </c>
      <c r="BJ588" s="18" t="s">
        <v>85</v>
      </c>
      <c r="BK588" s="206">
        <f>ROUND(I588*H588,2)</f>
        <v>0</v>
      </c>
      <c r="BL588" s="18" t="s">
        <v>218</v>
      </c>
      <c r="BM588" s="205" t="s">
        <v>12389</v>
      </c>
    </row>
    <row r="589" spans="1:65" s="2" customFormat="1" ht="16.5" customHeight="1">
      <c r="A589" s="35"/>
      <c r="B589" s="36"/>
      <c r="C589" s="193" t="s">
        <v>3432</v>
      </c>
      <c r="D589" s="193" t="s">
        <v>214</v>
      </c>
      <c r="E589" s="194" t="s">
        <v>12390</v>
      </c>
      <c r="F589" s="195" t="s">
        <v>12391</v>
      </c>
      <c r="G589" s="196" t="s">
        <v>392</v>
      </c>
      <c r="H589" s="197">
        <v>1</v>
      </c>
      <c r="I589" s="198"/>
      <c r="J589" s="199">
        <f>ROUND(I589*H589,2)</f>
        <v>0</v>
      </c>
      <c r="K589" s="200"/>
      <c r="L589" s="40"/>
      <c r="M589" s="207" t="s">
        <v>1</v>
      </c>
      <c r="N589" s="208" t="s">
        <v>42</v>
      </c>
      <c r="O589" s="209"/>
      <c r="P589" s="210">
        <f>O589*H589</f>
        <v>0</v>
      </c>
      <c r="Q589" s="210">
        <v>0</v>
      </c>
      <c r="R589" s="210">
        <f>Q589*H589</f>
        <v>0</v>
      </c>
      <c r="S589" s="210">
        <v>0</v>
      </c>
      <c r="T589" s="211">
        <f>S589*H589</f>
        <v>0</v>
      </c>
      <c r="U589" s="35"/>
      <c r="V589" s="35"/>
      <c r="W589" s="35"/>
      <c r="X589" s="35"/>
      <c r="Y589" s="35"/>
      <c r="Z589" s="35"/>
      <c r="AA589" s="35"/>
      <c r="AB589" s="35"/>
      <c r="AC589" s="35"/>
      <c r="AD589" s="35"/>
      <c r="AE589" s="35"/>
      <c r="AR589" s="205" t="s">
        <v>218</v>
      </c>
      <c r="AT589" s="205" t="s">
        <v>214</v>
      </c>
      <c r="AU589" s="205" t="s">
        <v>85</v>
      </c>
      <c r="AY589" s="18" t="s">
        <v>209</v>
      </c>
      <c r="BE589" s="206">
        <f>IF(N589="základní",J589,0)</f>
        <v>0</v>
      </c>
      <c r="BF589" s="206">
        <f>IF(N589="snížená",J589,0)</f>
        <v>0</v>
      </c>
      <c r="BG589" s="206">
        <f>IF(N589="zákl. přenesená",J589,0)</f>
        <v>0</v>
      </c>
      <c r="BH589" s="206">
        <f>IF(N589="sníž. přenesená",J589,0)</f>
        <v>0</v>
      </c>
      <c r="BI589" s="206">
        <f>IF(N589="nulová",J589,0)</f>
        <v>0</v>
      </c>
      <c r="BJ589" s="18" t="s">
        <v>85</v>
      </c>
      <c r="BK589" s="206">
        <f>ROUND(I589*H589,2)</f>
        <v>0</v>
      </c>
      <c r="BL589" s="18" t="s">
        <v>218</v>
      </c>
      <c r="BM589" s="205" t="s">
        <v>12392</v>
      </c>
    </row>
    <row r="590" spans="1:65" s="2" customFormat="1" ht="6.95" customHeight="1">
      <c r="A590" s="35"/>
      <c r="B590" s="55"/>
      <c r="C590" s="56"/>
      <c r="D590" s="56"/>
      <c r="E590" s="56"/>
      <c r="F590" s="56"/>
      <c r="G590" s="56"/>
      <c r="H590" s="56"/>
      <c r="I590" s="56"/>
      <c r="J590" s="56"/>
      <c r="K590" s="56"/>
      <c r="L590" s="40"/>
      <c r="M590" s="35"/>
      <c r="O590" s="35"/>
      <c r="P590" s="35"/>
      <c r="Q590" s="35"/>
      <c r="R590" s="35"/>
      <c r="S590" s="35"/>
      <c r="T590" s="35"/>
      <c r="U590" s="35"/>
      <c r="V590" s="35"/>
      <c r="W590" s="35"/>
      <c r="X590" s="35"/>
      <c r="Y590" s="35"/>
      <c r="Z590" s="35"/>
      <c r="AA590" s="35"/>
      <c r="AB590" s="35"/>
      <c r="AC590" s="35"/>
      <c r="AD590" s="35"/>
      <c r="AE590" s="35"/>
    </row>
  </sheetData>
  <sheetProtection algorithmName="SHA-512" hashValue="MOrfKmcjTnfL5/4ac+mFcwOETP5dJvEHksSAUJY98SXAyNAeCNSCjHrKlen/EuSIxemx5usuBgWt5PdinBA4+w==" saltValue="XHMsq33q3WedZN83w8kRXzqmMjgCXv6EZp0S2NeHgbx6OERmOqbhB0BkKKWBRKk8UcQYWxdpBQ0kyMcgR5YYbg==" spinCount="100000" sheet="1" objects="1" scenarios="1" formatColumns="0" formatRows="0" autoFilter="0"/>
  <autoFilter ref="C156:K589"/>
  <mergeCells count="9">
    <mergeCell ref="E87:H87"/>
    <mergeCell ref="E147:H147"/>
    <mergeCell ref="E149:H14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sheetPr>
    <pageSetUpPr fitToPage="1"/>
  </sheetPr>
  <dimension ref="A2:BM42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142</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1" customFormat="1" ht="12" customHeight="1">
      <c r="B8" s="21"/>
      <c r="D8" s="120" t="s">
        <v>172</v>
      </c>
      <c r="L8" s="21"/>
    </row>
    <row r="9" spans="1:46" s="2" customFormat="1" ht="16.5" customHeight="1">
      <c r="A9" s="35"/>
      <c r="B9" s="40"/>
      <c r="C9" s="35"/>
      <c r="D9" s="35"/>
      <c r="E9" s="331" t="s">
        <v>12393</v>
      </c>
      <c r="F9" s="334"/>
      <c r="G9" s="334"/>
      <c r="H9" s="334"/>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8315</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3" t="s">
        <v>12394</v>
      </c>
      <c r="F11" s="334"/>
      <c r="G11" s="334"/>
      <c r="H11" s="334"/>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19. 6. 2022</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5" t="str">
        <f>'Rekapitulace stavby'!E14</f>
        <v>Vyplň údaj</v>
      </c>
      <c r="F20" s="336"/>
      <c r="G20" s="336"/>
      <c r="H20" s="336"/>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
        <v>34</v>
      </c>
      <c r="F26" s="35"/>
      <c r="G26" s="35"/>
      <c r="H26" s="35"/>
      <c r="I26" s="120" t="s">
        <v>27</v>
      </c>
      <c r="J26" s="111"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35</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07.25" customHeight="1">
      <c r="A29" s="122"/>
      <c r="B29" s="123"/>
      <c r="C29" s="122"/>
      <c r="D29" s="122"/>
      <c r="E29" s="337" t="s">
        <v>174</v>
      </c>
      <c r="F29" s="337"/>
      <c r="G29" s="337"/>
      <c r="H29" s="337"/>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37</v>
      </c>
      <c r="E32" s="35"/>
      <c r="F32" s="35"/>
      <c r="G32" s="35"/>
      <c r="H32" s="35"/>
      <c r="I32" s="35"/>
      <c r="J32" s="127">
        <f>ROUND(J132,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39</v>
      </c>
      <c r="G34" s="35"/>
      <c r="H34" s="35"/>
      <c r="I34" s="128" t="s">
        <v>38</v>
      </c>
      <c r="J34" s="128" t="s">
        <v>40</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41</v>
      </c>
      <c r="E35" s="120" t="s">
        <v>42</v>
      </c>
      <c r="F35" s="130">
        <f>ROUND((SUM(BE132:BE420)),  2)</f>
        <v>0</v>
      </c>
      <c r="G35" s="35"/>
      <c r="H35" s="35"/>
      <c r="I35" s="131">
        <v>0.21</v>
      </c>
      <c r="J35" s="130">
        <f>ROUND(((SUM(BE132:BE420))*I35),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43</v>
      </c>
      <c r="F36" s="130">
        <f>ROUND((SUM(BF132:BF420)),  2)</f>
        <v>0</v>
      </c>
      <c r="G36" s="35"/>
      <c r="H36" s="35"/>
      <c r="I36" s="131">
        <v>0.15</v>
      </c>
      <c r="J36" s="130">
        <f>ROUND(((SUM(BF132:BF420))*I36),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44</v>
      </c>
      <c r="F37" s="130">
        <f>ROUND((SUM(BG132:BG420)),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45</v>
      </c>
      <c r="F38" s="130">
        <f>ROUND((SUM(BH132:BH420)),  2)</f>
        <v>0</v>
      </c>
      <c r="G38" s="35"/>
      <c r="H38" s="35"/>
      <c r="I38" s="131">
        <v>0.15</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46</v>
      </c>
      <c r="F39" s="130">
        <f>ROUND((SUM(BI132:BI420)),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47</v>
      </c>
      <c r="E41" s="134"/>
      <c r="F41" s="134"/>
      <c r="G41" s="135" t="s">
        <v>48</v>
      </c>
      <c r="H41" s="136" t="s">
        <v>49</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31" s="1" customFormat="1" ht="12" customHeight="1">
      <c r="B86" s="22"/>
      <c r="C86" s="30" t="s">
        <v>172</v>
      </c>
      <c r="D86" s="23"/>
      <c r="E86" s="23"/>
      <c r="F86" s="23"/>
      <c r="G86" s="23"/>
      <c r="H86" s="23"/>
      <c r="I86" s="23"/>
      <c r="J86" s="23"/>
      <c r="K86" s="23"/>
      <c r="L86" s="21"/>
    </row>
    <row r="87" spans="1:31" s="2" customFormat="1" ht="16.5" customHeight="1">
      <c r="A87" s="35"/>
      <c r="B87" s="36"/>
      <c r="C87" s="37"/>
      <c r="D87" s="37"/>
      <c r="E87" s="329" t="s">
        <v>12393</v>
      </c>
      <c r="F87" s="328"/>
      <c r="G87" s="328"/>
      <c r="H87" s="328"/>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8315</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90" t="str">
        <f>E11</f>
        <v>D.1.4.8.1 - Položky</v>
      </c>
      <c r="F89" s="328"/>
      <c r="G89" s="328"/>
      <c r="H89" s="328"/>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České Budějovice</v>
      </c>
      <c r="G91" s="37"/>
      <c r="H91" s="37"/>
      <c r="I91" s="30" t="s">
        <v>22</v>
      </c>
      <c r="J91" s="67" t="str">
        <f>IF(J14="","",J14)</f>
        <v>19. 6. 2022</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České Budějovice</v>
      </c>
      <c r="G93" s="37"/>
      <c r="H93" s="37"/>
      <c r="I93" s="30" t="s">
        <v>30</v>
      </c>
      <c r="J93" s="33" t="str">
        <f>E23</f>
        <v>AGP nova</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176</v>
      </c>
      <c r="D96" s="151"/>
      <c r="E96" s="151"/>
      <c r="F96" s="151"/>
      <c r="G96" s="151"/>
      <c r="H96" s="151"/>
      <c r="I96" s="151"/>
      <c r="J96" s="152" t="s">
        <v>177</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178</v>
      </c>
      <c r="D98" s="37"/>
      <c r="E98" s="37"/>
      <c r="F98" s="37"/>
      <c r="G98" s="37"/>
      <c r="H98" s="37"/>
      <c r="I98" s="37"/>
      <c r="J98" s="85">
        <f>J132</f>
        <v>0</v>
      </c>
      <c r="K98" s="37"/>
      <c r="L98" s="52"/>
      <c r="S98" s="35"/>
      <c r="T98" s="35"/>
      <c r="U98" s="35"/>
      <c r="V98" s="35"/>
      <c r="W98" s="35"/>
      <c r="X98" s="35"/>
      <c r="Y98" s="35"/>
      <c r="Z98" s="35"/>
      <c r="AA98" s="35"/>
      <c r="AB98" s="35"/>
      <c r="AC98" s="35"/>
      <c r="AD98" s="35"/>
      <c r="AE98" s="35"/>
      <c r="AU98" s="18" t="s">
        <v>179</v>
      </c>
    </row>
    <row r="99" spans="1:47" s="9" customFormat="1" ht="24.95" customHeight="1">
      <c r="B99" s="154"/>
      <c r="C99" s="155"/>
      <c r="D99" s="156" t="s">
        <v>12395</v>
      </c>
      <c r="E99" s="157"/>
      <c r="F99" s="157"/>
      <c r="G99" s="157"/>
      <c r="H99" s="157"/>
      <c r="I99" s="157"/>
      <c r="J99" s="158">
        <f>J133</f>
        <v>0</v>
      </c>
      <c r="K99" s="155"/>
      <c r="L99" s="159"/>
    </row>
    <row r="100" spans="1:47" s="9" customFormat="1" ht="24.95" customHeight="1">
      <c r="B100" s="154"/>
      <c r="C100" s="155"/>
      <c r="D100" s="156" t="s">
        <v>12396</v>
      </c>
      <c r="E100" s="157"/>
      <c r="F100" s="157"/>
      <c r="G100" s="157"/>
      <c r="H100" s="157"/>
      <c r="I100" s="157"/>
      <c r="J100" s="158">
        <f>J177</f>
        <v>0</v>
      </c>
      <c r="K100" s="155"/>
      <c r="L100" s="159"/>
    </row>
    <row r="101" spans="1:47" s="9" customFormat="1" ht="24.95" customHeight="1">
      <c r="B101" s="154"/>
      <c r="C101" s="155"/>
      <c r="D101" s="156" t="s">
        <v>12397</v>
      </c>
      <c r="E101" s="157"/>
      <c r="F101" s="157"/>
      <c r="G101" s="157"/>
      <c r="H101" s="157"/>
      <c r="I101" s="157"/>
      <c r="J101" s="158">
        <f>J219</f>
        <v>0</v>
      </c>
      <c r="K101" s="155"/>
      <c r="L101" s="159"/>
    </row>
    <row r="102" spans="1:47" s="9" customFormat="1" ht="24.95" customHeight="1">
      <c r="B102" s="154"/>
      <c r="C102" s="155"/>
      <c r="D102" s="156" t="s">
        <v>12398</v>
      </c>
      <c r="E102" s="157"/>
      <c r="F102" s="157"/>
      <c r="G102" s="157"/>
      <c r="H102" s="157"/>
      <c r="I102" s="157"/>
      <c r="J102" s="158">
        <f>J263</f>
        <v>0</v>
      </c>
      <c r="K102" s="155"/>
      <c r="L102" s="159"/>
    </row>
    <row r="103" spans="1:47" s="9" customFormat="1" ht="24.95" customHeight="1">
      <c r="B103" s="154"/>
      <c r="C103" s="155"/>
      <c r="D103" s="156" t="s">
        <v>12399</v>
      </c>
      <c r="E103" s="157"/>
      <c r="F103" s="157"/>
      <c r="G103" s="157"/>
      <c r="H103" s="157"/>
      <c r="I103" s="157"/>
      <c r="J103" s="158">
        <f>J295</f>
        <v>0</v>
      </c>
      <c r="K103" s="155"/>
      <c r="L103" s="159"/>
    </row>
    <row r="104" spans="1:47" s="9" customFormat="1" ht="24.95" customHeight="1">
      <c r="B104" s="154"/>
      <c r="C104" s="155"/>
      <c r="D104" s="156" t="s">
        <v>12400</v>
      </c>
      <c r="E104" s="157"/>
      <c r="F104" s="157"/>
      <c r="G104" s="157"/>
      <c r="H104" s="157"/>
      <c r="I104" s="157"/>
      <c r="J104" s="158">
        <f>J323</f>
        <v>0</v>
      </c>
      <c r="K104" s="155"/>
      <c r="L104" s="159"/>
    </row>
    <row r="105" spans="1:47" s="9" customFormat="1" ht="24.95" customHeight="1">
      <c r="B105" s="154"/>
      <c r="C105" s="155"/>
      <c r="D105" s="156" t="s">
        <v>12401</v>
      </c>
      <c r="E105" s="157"/>
      <c r="F105" s="157"/>
      <c r="G105" s="157"/>
      <c r="H105" s="157"/>
      <c r="I105" s="157"/>
      <c r="J105" s="158">
        <f>J351</f>
        <v>0</v>
      </c>
      <c r="K105" s="155"/>
      <c r="L105" s="159"/>
    </row>
    <row r="106" spans="1:47" s="9" customFormat="1" ht="24.95" customHeight="1">
      <c r="B106" s="154"/>
      <c r="C106" s="155"/>
      <c r="D106" s="156" t="s">
        <v>12402</v>
      </c>
      <c r="E106" s="157"/>
      <c r="F106" s="157"/>
      <c r="G106" s="157"/>
      <c r="H106" s="157"/>
      <c r="I106" s="157"/>
      <c r="J106" s="158">
        <f>J363</f>
        <v>0</v>
      </c>
      <c r="K106" s="155"/>
      <c r="L106" s="159"/>
    </row>
    <row r="107" spans="1:47" s="9" customFormat="1" ht="24.95" customHeight="1">
      <c r="B107" s="154"/>
      <c r="C107" s="155"/>
      <c r="D107" s="156" t="s">
        <v>12403</v>
      </c>
      <c r="E107" s="157"/>
      <c r="F107" s="157"/>
      <c r="G107" s="157"/>
      <c r="H107" s="157"/>
      <c r="I107" s="157"/>
      <c r="J107" s="158">
        <f>J378</f>
        <v>0</v>
      </c>
      <c r="K107" s="155"/>
      <c r="L107" s="159"/>
    </row>
    <row r="108" spans="1:47" s="9" customFormat="1" ht="24.95" customHeight="1">
      <c r="B108" s="154"/>
      <c r="C108" s="155"/>
      <c r="D108" s="156" t="s">
        <v>12404</v>
      </c>
      <c r="E108" s="157"/>
      <c r="F108" s="157"/>
      <c r="G108" s="157"/>
      <c r="H108" s="157"/>
      <c r="I108" s="157"/>
      <c r="J108" s="158">
        <f>J391</f>
        <v>0</v>
      </c>
      <c r="K108" s="155"/>
      <c r="L108" s="159"/>
    </row>
    <row r="109" spans="1:47" s="9" customFormat="1" ht="24.95" customHeight="1">
      <c r="B109" s="154"/>
      <c r="C109" s="155"/>
      <c r="D109" s="156" t="s">
        <v>12405</v>
      </c>
      <c r="E109" s="157"/>
      <c r="F109" s="157"/>
      <c r="G109" s="157"/>
      <c r="H109" s="157"/>
      <c r="I109" s="157"/>
      <c r="J109" s="158">
        <f>J398</f>
        <v>0</v>
      </c>
      <c r="K109" s="155"/>
      <c r="L109" s="159"/>
    </row>
    <row r="110" spans="1:47" s="9" customFormat="1" ht="24.95" customHeight="1">
      <c r="B110" s="154"/>
      <c r="C110" s="155"/>
      <c r="D110" s="156" t="s">
        <v>12406</v>
      </c>
      <c r="E110" s="157"/>
      <c r="F110" s="157"/>
      <c r="G110" s="157"/>
      <c r="H110" s="157"/>
      <c r="I110" s="157"/>
      <c r="J110" s="158">
        <f>J413</f>
        <v>0</v>
      </c>
      <c r="K110" s="155"/>
      <c r="L110" s="159"/>
    </row>
    <row r="111" spans="1:47"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194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26.25" customHeight="1">
      <c r="A120" s="35"/>
      <c r="B120" s="36"/>
      <c r="C120" s="37"/>
      <c r="D120" s="37"/>
      <c r="E120" s="329" t="str">
        <f>E7</f>
        <v>SO07 - Přístavby, nástavby a stavební úpravy pavilonu CH, Nemocnice ČB - 2.etapa</v>
      </c>
      <c r="F120" s="330"/>
      <c r="G120" s="330"/>
      <c r="H120" s="330"/>
      <c r="I120" s="37"/>
      <c r="J120" s="37"/>
      <c r="K120" s="37"/>
      <c r="L120" s="52"/>
      <c r="S120" s="35"/>
      <c r="T120" s="35"/>
      <c r="U120" s="35"/>
      <c r="V120" s="35"/>
      <c r="W120" s="35"/>
      <c r="X120" s="35"/>
      <c r="Y120" s="35"/>
      <c r="Z120" s="35"/>
      <c r="AA120" s="35"/>
      <c r="AB120" s="35"/>
      <c r="AC120" s="35"/>
      <c r="AD120" s="35"/>
      <c r="AE120" s="35"/>
    </row>
    <row r="121" spans="1:31" s="1" customFormat="1" ht="12" customHeight="1">
      <c r="B121" s="22"/>
      <c r="C121" s="30" t="s">
        <v>172</v>
      </c>
      <c r="D121" s="23"/>
      <c r="E121" s="23"/>
      <c r="F121" s="23"/>
      <c r="G121" s="23"/>
      <c r="H121" s="23"/>
      <c r="I121" s="23"/>
      <c r="J121" s="23"/>
      <c r="K121" s="23"/>
      <c r="L121" s="21"/>
    </row>
    <row r="122" spans="1:31" s="2" customFormat="1" ht="16.5" customHeight="1">
      <c r="A122" s="35"/>
      <c r="B122" s="36"/>
      <c r="C122" s="37"/>
      <c r="D122" s="37"/>
      <c r="E122" s="329" t="s">
        <v>12393</v>
      </c>
      <c r="F122" s="328"/>
      <c r="G122" s="328"/>
      <c r="H122" s="328"/>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8315</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290" t="str">
        <f>E11</f>
        <v>D.1.4.8.1 - Položky</v>
      </c>
      <c r="F124" s="328"/>
      <c r="G124" s="328"/>
      <c r="H124" s="328"/>
      <c r="I124" s="37"/>
      <c r="J124" s="37"/>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2" customHeight="1">
      <c r="A126" s="35"/>
      <c r="B126" s="36"/>
      <c r="C126" s="30" t="s">
        <v>20</v>
      </c>
      <c r="D126" s="37"/>
      <c r="E126" s="37"/>
      <c r="F126" s="28" t="str">
        <f>F14</f>
        <v>České Budějovice</v>
      </c>
      <c r="G126" s="37"/>
      <c r="H126" s="37"/>
      <c r="I126" s="30" t="s">
        <v>22</v>
      </c>
      <c r="J126" s="67" t="str">
        <f>IF(J14="","",J14)</f>
        <v>19. 6. 2022</v>
      </c>
      <c r="K126" s="37"/>
      <c r="L126" s="52"/>
      <c r="S126" s="35"/>
      <c r="T126" s="35"/>
      <c r="U126" s="35"/>
      <c r="V126" s="35"/>
      <c r="W126" s="35"/>
      <c r="X126" s="35"/>
      <c r="Y126" s="35"/>
      <c r="Z126" s="35"/>
      <c r="AA126" s="35"/>
      <c r="AB126" s="35"/>
      <c r="AC126" s="35"/>
      <c r="AD126" s="35"/>
      <c r="AE126" s="35"/>
    </row>
    <row r="127" spans="1:31" s="2" customFormat="1" ht="6.9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24</v>
      </c>
      <c r="D128" s="37"/>
      <c r="E128" s="37"/>
      <c r="F128" s="28" t="str">
        <f>E17</f>
        <v>Nemocnice České Budějovice</v>
      </c>
      <c r="G128" s="37"/>
      <c r="H128" s="37"/>
      <c r="I128" s="30" t="s">
        <v>30</v>
      </c>
      <c r="J128" s="33" t="str">
        <f>E23</f>
        <v>AGP nova</v>
      </c>
      <c r="K128" s="37"/>
      <c r="L128" s="52"/>
      <c r="S128" s="35"/>
      <c r="T128" s="35"/>
      <c r="U128" s="35"/>
      <c r="V128" s="35"/>
      <c r="W128" s="35"/>
      <c r="X128" s="35"/>
      <c r="Y128" s="35"/>
      <c r="Z128" s="35"/>
      <c r="AA128" s="35"/>
      <c r="AB128" s="35"/>
      <c r="AC128" s="35"/>
      <c r="AD128" s="35"/>
      <c r="AE128" s="35"/>
    </row>
    <row r="129" spans="1:65" s="2" customFormat="1" ht="15.2" customHeight="1">
      <c r="A129" s="35"/>
      <c r="B129" s="36"/>
      <c r="C129" s="30" t="s">
        <v>28</v>
      </c>
      <c r="D129" s="37"/>
      <c r="E129" s="37"/>
      <c r="F129" s="28" t="str">
        <f>IF(E20="","",E20)</f>
        <v>Vyplň údaj</v>
      </c>
      <c r="G129" s="37"/>
      <c r="H129" s="37"/>
      <c r="I129" s="30" t="s">
        <v>33</v>
      </c>
      <c r="J129" s="33" t="str">
        <f>E26</f>
        <v xml:space="preserve"> </v>
      </c>
      <c r="K129" s="37"/>
      <c r="L129" s="52"/>
      <c r="S129" s="35"/>
      <c r="T129" s="35"/>
      <c r="U129" s="35"/>
      <c r="V129" s="35"/>
      <c r="W129" s="35"/>
      <c r="X129" s="35"/>
      <c r="Y129" s="35"/>
      <c r="Z129" s="35"/>
      <c r="AA129" s="35"/>
      <c r="AB129" s="35"/>
      <c r="AC129" s="35"/>
      <c r="AD129" s="35"/>
      <c r="AE129" s="35"/>
    </row>
    <row r="130" spans="1:65" s="2" customFormat="1" ht="10.3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11" customFormat="1" ht="29.25" customHeight="1">
      <c r="A131" s="165"/>
      <c r="B131" s="166"/>
      <c r="C131" s="167" t="s">
        <v>195</v>
      </c>
      <c r="D131" s="168" t="s">
        <v>62</v>
      </c>
      <c r="E131" s="168" t="s">
        <v>58</v>
      </c>
      <c r="F131" s="168" t="s">
        <v>59</v>
      </c>
      <c r="G131" s="168" t="s">
        <v>196</v>
      </c>
      <c r="H131" s="168" t="s">
        <v>197</v>
      </c>
      <c r="I131" s="168" t="s">
        <v>198</v>
      </c>
      <c r="J131" s="169" t="s">
        <v>177</v>
      </c>
      <c r="K131" s="170" t="s">
        <v>199</v>
      </c>
      <c r="L131" s="171"/>
      <c r="M131" s="76" t="s">
        <v>1</v>
      </c>
      <c r="N131" s="77" t="s">
        <v>41</v>
      </c>
      <c r="O131" s="77" t="s">
        <v>200</v>
      </c>
      <c r="P131" s="77" t="s">
        <v>201</v>
      </c>
      <c r="Q131" s="77" t="s">
        <v>202</v>
      </c>
      <c r="R131" s="77" t="s">
        <v>203</v>
      </c>
      <c r="S131" s="77" t="s">
        <v>204</v>
      </c>
      <c r="T131" s="78" t="s">
        <v>205</v>
      </c>
      <c r="U131" s="165"/>
      <c r="V131" s="165"/>
      <c r="W131" s="165"/>
      <c r="X131" s="165"/>
      <c r="Y131" s="165"/>
      <c r="Z131" s="165"/>
      <c r="AA131" s="165"/>
      <c r="AB131" s="165"/>
      <c r="AC131" s="165"/>
      <c r="AD131" s="165"/>
      <c r="AE131" s="165"/>
    </row>
    <row r="132" spans="1:65" s="2" customFormat="1" ht="22.9" customHeight="1">
      <c r="A132" s="35"/>
      <c r="B132" s="36"/>
      <c r="C132" s="83" t="s">
        <v>206</v>
      </c>
      <c r="D132" s="37"/>
      <c r="E132" s="37"/>
      <c r="F132" s="37"/>
      <c r="G132" s="37"/>
      <c r="H132" s="37"/>
      <c r="I132" s="37"/>
      <c r="J132" s="172">
        <f>BK132</f>
        <v>0</v>
      </c>
      <c r="K132" s="37"/>
      <c r="L132" s="40"/>
      <c r="M132" s="79"/>
      <c r="N132" s="173"/>
      <c r="O132" s="80"/>
      <c r="P132" s="174">
        <f>P133+P177+P219+P263+P295+P323+P351+P363+P378+P391+P398+P413</f>
        <v>0</v>
      </c>
      <c r="Q132" s="80"/>
      <c r="R132" s="174">
        <f>R133+R177+R219+R263+R295+R323+R351+R363+R378+R391+R398+R413</f>
        <v>0</v>
      </c>
      <c r="S132" s="80"/>
      <c r="T132" s="175">
        <f>T133+T177+T219+T263+T295+T323+T351+T363+T378+T391+T398+T413</f>
        <v>0</v>
      </c>
      <c r="U132" s="35"/>
      <c r="V132" s="35"/>
      <c r="W132" s="35"/>
      <c r="X132" s="35"/>
      <c r="Y132" s="35"/>
      <c r="Z132" s="35"/>
      <c r="AA132" s="35"/>
      <c r="AB132" s="35"/>
      <c r="AC132" s="35"/>
      <c r="AD132" s="35"/>
      <c r="AE132" s="35"/>
      <c r="AT132" s="18" t="s">
        <v>76</v>
      </c>
      <c r="AU132" s="18" t="s">
        <v>179</v>
      </c>
      <c r="BK132" s="176">
        <f>BK133+BK177+BK219+BK263+BK295+BK323+BK351+BK363+BK378+BK391+BK398+BK413</f>
        <v>0</v>
      </c>
    </row>
    <row r="133" spans="1:65" s="12" customFormat="1" ht="25.9" customHeight="1">
      <c r="B133" s="177"/>
      <c r="C133" s="178"/>
      <c r="D133" s="179" t="s">
        <v>76</v>
      </c>
      <c r="E133" s="180" t="s">
        <v>8928</v>
      </c>
      <c r="F133" s="180" t="s">
        <v>12407</v>
      </c>
      <c r="G133" s="178"/>
      <c r="H133" s="178"/>
      <c r="I133" s="181"/>
      <c r="J133" s="182">
        <f>BK133</f>
        <v>0</v>
      </c>
      <c r="K133" s="178"/>
      <c r="L133" s="183"/>
      <c r="M133" s="184"/>
      <c r="N133" s="185"/>
      <c r="O133" s="185"/>
      <c r="P133" s="186">
        <f>SUM(P134:P176)</f>
        <v>0</v>
      </c>
      <c r="Q133" s="185"/>
      <c r="R133" s="186">
        <f>SUM(R134:R176)</f>
        <v>0</v>
      </c>
      <c r="S133" s="185"/>
      <c r="T133" s="187">
        <f>SUM(T134:T176)</f>
        <v>0</v>
      </c>
      <c r="AR133" s="188" t="s">
        <v>85</v>
      </c>
      <c r="AT133" s="189" t="s">
        <v>76</v>
      </c>
      <c r="AU133" s="189" t="s">
        <v>77</v>
      </c>
      <c r="AY133" s="188" t="s">
        <v>209</v>
      </c>
      <c r="BK133" s="190">
        <f>SUM(BK134:BK176)</f>
        <v>0</v>
      </c>
    </row>
    <row r="134" spans="1:65" s="2" customFormat="1" ht="16.5" customHeight="1">
      <c r="A134" s="35"/>
      <c r="B134" s="36"/>
      <c r="C134" s="193" t="s">
        <v>85</v>
      </c>
      <c r="D134" s="193" t="s">
        <v>214</v>
      </c>
      <c r="E134" s="194" t="s">
        <v>12408</v>
      </c>
      <c r="F134" s="195" t="s">
        <v>12409</v>
      </c>
      <c r="G134" s="196" t="s">
        <v>318</v>
      </c>
      <c r="H134" s="197">
        <v>270</v>
      </c>
      <c r="I134" s="198"/>
      <c r="J134" s="199">
        <f>ROUND(I134*H134,2)</f>
        <v>0</v>
      </c>
      <c r="K134" s="200"/>
      <c r="L134" s="40"/>
      <c r="M134" s="201" t="s">
        <v>1</v>
      </c>
      <c r="N134" s="202" t="s">
        <v>42</v>
      </c>
      <c r="O134" s="72"/>
      <c r="P134" s="203">
        <f>O134*H134</f>
        <v>0</v>
      </c>
      <c r="Q134" s="203">
        <v>0</v>
      </c>
      <c r="R134" s="203">
        <f>Q134*H134</f>
        <v>0</v>
      </c>
      <c r="S134" s="203">
        <v>0</v>
      </c>
      <c r="T134" s="204">
        <f>S134*H134</f>
        <v>0</v>
      </c>
      <c r="U134" s="35"/>
      <c r="V134" s="35"/>
      <c r="W134" s="35"/>
      <c r="X134" s="35"/>
      <c r="Y134" s="35"/>
      <c r="Z134" s="35"/>
      <c r="AA134" s="35"/>
      <c r="AB134" s="35"/>
      <c r="AC134" s="35"/>
      <c r="AD134" s="35"/>
      <c r="AE134" s="35"/>
      <c r="AR134" s="205" t="s">
        <v>218</v>
      </c>
      <c r="AT134" s="205" t="s">
        <v>214</v>
      </c>
      <c r="AU134" s="205" t="s">
        <v>85</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218</v>
      </c>
      <c r="BM134" s="205" t="s">
        <v>12410</v>
      </c>
    </row>
    <row r="135" spans="1:65" s="2" customFormat="1" ht="19.5">
      <c r="A135" s="35"/>
      <c r="B135" s="36"/>
      <c r="C135" s="37"/>
      <c r="D135" s="214" t="s">
        <v>807</v>
      </c>
      <c r="E135" s="37"/>
      <c r="F135" s="256" t="s">
        <v>12411</v>
      </c>
      <c r="G135" s="37"/>
      <c r="H135" s="37"/>
      <c r="I135" s="257"/>
      <c r="J135" s="37"/>
      <c r="K135" s="37"/>
      <c r="L135" s="40"/>
      <c r="M135" s="258"/>
      <c r="N135" s="259"/>
      <c r="O135" s="72"/>
      <c r="P135" s="72"/>
      <c r="Q135" s="72"/>
      <c r="R135" s="72"/>
      <c r="S135" s="72"/>
      <c r="T135" s="73"/>
      <c r="U135" s="35"/>
      <c r="V135" s="35"/>
      <c r="W135" s="35"/>
      <c r="X135" s="35"/>
      <c r="Y135" s="35"/>
      <c r="Z135" s="35"/>
      <c r="AA135" s="35"/>
      <c r="AB135" s="35"/>
      <c r="AC135" s="35"/>
      <c r="AD135" s="35"/>
      <c r="AE135" s="35"/>
      <c r="AT135" s="18" t="s">
        <v>807</v>
      </c>
      <c r="AU135" s="18" t="s">
        <v>85</v>
      </c>
    </row>
    <row r="136" spans="1:65" s="2" customFormat="1" ht="16.5" customHeight="1">
      <c r="A136" s="35"/>
      <c r="B136" s="36"/>
      <c r="C136" s="193" t="s">
        <v>87</v>
      </c>
      <c r="D136" s="193" t="s">
        <v>214</v>
      </c>
      <c r="E136" s="194" t="s">
        <v>12412</v>
      </c>
      <c r="F136" s="195" t="s">
        <v>12413</v>
      </c>
      <c r="G136" s="196" t="s">
        <v>318</v>
      </c>
      <c r="H136" s="197">
        <v>440</v>
      </c>
      <c r="I136" s="198"/>
      <c r="J136" s="199">
        <f>ROUND(I136*H136,2)</f>
        <v>0</v>
      </c>
      <c r="K136" s="200"/>
      <c r="L136" s="40"/>
      <c r="M136" s="201" t="s">
        <v>1</v>
      </c>
      <c r="N136" s="202" t="s">
        <v>42</v>
      </c>
      <c r="O136" s="72"/>
      <c r="P136" s="203">
        <f>O136*H136</f>
        <v>0</v>
      </c>
      <c r="Q136" s="203">
        <v>0</v>
      </c>
      <c r="R136" s="203">
        <f>Q136*H136</f>
        <v>0</v>
      </c>
      <c r="S136" s="203">
        <v>0</v>
      </c>
      <c r="T136" s="204">
        <f>S136*H136</f>
        <v>0</v>
      </c>
      <c r="U136" s="35"/>
      <c r="V136" s="35"/>
      <c r="W136" s="35"/>
      <c r="X136" s="35"/>
      <c r="Y136" s="35"/>
      <c r="Z136" s="35"/>
      <c r="AA136" s="35"/>
      <c r="AB136" s="35"/>
      <c r="AC136" s="35"/>
      <c r="AD136" s="35"/>
      <c r="AE136" s="35"/>
      <c r="AR136" s="205" t="s">
        <v>218</v>
      </c>
      <c r="AT136" s="205" t="s">
        <v>214</v>
      </c>
      <c r="AU136" s="205" t="s">
        <v>85</v>
      </c>
      <c r="AY136" s="18" t="s">
        <v>209</v>
      </c>
      <c r="BE136" s="206">
        <f>IF(N136="základní",J136,0)</f>
        <v>0</v>
      </c>
      <c r="BF136" s="206">
        <f>IF(N136="snížená",J136,0)</f>
        <v>0</v>
      </c>
      <c r="BG136" s="206">
        <f>IF(N136="zákl. přenesená",J136,0)</f>
        <v>0</v>
      </c>
      <c r="BH136" s="206">
        <f>IF(N136="sníž. přenesená",J136,0)</f>
        <v>0</v>
      </c>
      <c r="BI136" s="206">
        <f>IF(N136="nulová",J136,0)</f>
        <v>0</v>
      </c>
      <c r="BJ136" s="18" t="s">
        <v>85</v>
      </c>
      <c r="BK136" s="206">
        <f>ROUND(I136*H136,2)</f>
        <v>0</v>
      </c>
      <c r="BL136" s="18" t="s">
        <v>218</v>
      </c>
      <c r="BM136" s="205" t="s">
        <v>12414</v>
      </c>
    </row>
    <row r="137" spans="1:65" s="2" customFormat="1" ht="19.5">
      <c r="A137" s="35"/>
      <c r="B137" s="36"/>
      <c r="C137" s="37"/>
      <c r="D137" s="214" t="s">
        <v>807</v>
      </c>
      <c r="E137" s="37"/>
      <c r="F137" s="256" t="s">
        <v>12411</v>
      </c>
      <c r="G137" s="37"/>
      <c r="H137" s="37"/>
      <c r="I137" s="257"/>
      <c r="J137" s="37"/>
      <c r="K137" s="37"/>
      <c r="L137" s="40"/>
      <c r="M137" s="258"/>
      <c r="N137" s="259"/>
      <c r="O137" s="72"/>
      <c r="P137" s="72"/>
      <c r="Q137" s="72"/>
      <c r="R137" s="72"/>
      <c r="S137" s="72"/>
      <c r="T137" s="73"/>
      <c r="U137" s="35"/>
      <c r="V137" s="35"/>
      <c r="W137" s="35"/>
      <c r="X137" s="35"/>
      <c r="Y137" s="35"/>
      <c r="Z137" s="35"/>
      <c r="AA137" s="35"/>
      <c r="AB137" s="35"/>
      <c r="AC137" s="35"/>
      <c r="AD137" s="35"/>
      <c r="AE137" s="35"/>
      <c r="AT137" s="18" t="s">
        <v>807</v>
      </c>
      <c r="AU137" s="18" t="s">
        <v>85</v>
      </c>
    </row>
    <row r="138" spans="1:65" s="2" customFormat="1" ht="16.5" customHeight="1">
      <c r="A138" s="35"/>
      <c r="B138" s="36"/>
      <c r="C138" s="193" t="s">
        <v>226</v>
      </c>
      <c r="D138" s="193" t="s">
        <v>214</v>
      </c>
      <c r="E138" s="194" t="s">
        <v>12415</v>
      </c>
      <c r="F138" s="195" t="s">
        <v>12416</v>
      </c>
      <c r="G138" s="196" t="s">
        <v>318</v>
      </c>
      <c r="H138" s="197">
        <v>780</v>
      </c>
      <c r="I138" s="198"/>
      <c r="J138" s="199">
        <f>ROUND(I138*H138,2)</f>
        <v>0</v>
      </c>
      <c r="K138" s="200"/>
      <c r="L138" s="40"/>
      <c r="M138" s="201" t="s">
        <v>1</v>
      </c>
      <c r="N138" s="202" t="s">
        <v>42</v>
      </c>
      <c r="O138" s="72"/>
      <c r="P138" s="203">
        <f>O138*H138</f>
        <v>0</v>
      </c>
      <c r="Q138" s="203">
        <v>0</v>
      </c>
      <c r="R138" s="203">
        <f>Q138*H138</f>
        <v>0</v>
      </c>
      <c r="S138" s="203">
        <v>0</v>
      </c>
      <c r="T138" s="204">
        <f>S138*H138</f>
        <v>0</v>
      </c>
      <c r="U138" s="35"/>
      <c r="V138" s="35"/>
      <c r="W138" s="35"/>
      <c r="X138" s="35"/>
      <c r="Y138" s="35"/>
      <c r="Z138" s="35"/>
      <c r="AA138" s="35"/>
      <c r="AB138" s="35"/>
      <c r="AC138" s="35"/>
      <c r="AD138" s="35"/>
      <c r="AE138" s="35"/>
      <c r="AR138" s="205" t="s">
        <v>218</v>
      </c>
      <c r="AT138" s="205" t="s">
        <v>214</v>
      </c>
      <c r="AU138" s="205" t="s">
        <v>85</v>
      </c>
      <c r="AY138" s="18" t="s">
        <v>209</v>
      </c>
      <c r="BE138" s="206">
        <f>IF(N138="základní",J138,0)</f>
        <v>0</v>
      </c>
      <c r="BF138" s="206">
        <f>IF(N138="snížená",J138,0)</f>
        <v>0</v>
      </c>
      <c r="BG138" s="206">
        <f>IF(N138="zákl. přenesená",J138,0)</f>
        <v>0</v>
      </c>
      <c r="BH138" s="206">
        <f>IF(N138="sníž. přenesená",J138,0)</f>
        <v>0</v>
      </c>
      <c r="BI138" s="206">
        <f>IF(N138="nulová",J138,0)</f>
        <v>0</v>
      </c>
      <c r="BJ138" s="18" t="s">
        <v>85</v>
      </c>
      <c r="BK138" s="206">
        <f>ROUND(I138*H138,2)</f>
        <v>0</v>
      </c>
      <c r="BL138" s="18" t="s">
        <v>218</v>
      </c>
      <c r="BM138" s="205" t="s">
        <v>12417</v>
      </c>
    </row>
    <row r="139" spans="1:65" s="2" customFormat="1" ht="19.5">
      <c r="A139" s="35"/>
      <c r="B139" s="36"/>
      <c r="C139" s="37"/>
      <c r="D139" s="214" t="s">
        <v>807</v>
      </c>
      <c r="E139" s="37"/>
      <c r="F139" s="256" t="s">
        <v>12411</v>
      </c>
      <c r="G139" s="37"/>
      <c r="H139" s="37"/>
      <c r="I139" s="257"/>
      <c r="J139" s="37"/>
      <c r="K139" s="37"/>
      <c r="L139" s="40"/>
      <c r="M139" s="258"/>
      <c r="N139" s="259"/>
      <c r="O139" s="72"/>
      <c r="P139" s="72"/>
      <c r="Q139" s="72"/>
      <c r="R139" s="72"/>
      <c r="S139" s="72"/>
      <c r="T139" s="73"/>
      <c r="U139" s="35"/>
      <c r="V139" s="35"/>
      <c r="W139" s="35"/>
      <c r="X139" s="35"/>
      <c r="Y139" s="35"/>
      <c r="Z139" s="35"/>
      <c r="AA139" s="35"/>
      <c r="AB139" s="35"/>
      <c r="AC139" s="35"/>
      <c r="AD139" s="35"/>
      <c r="AE139" s="35"/>
      <c r="AT139" s="18" t="s">
        <v>807</v>
      </c>
      <c r="AU139" s="18" t="s">
        <v>85</v>
      </c>
    </row>
    <row r="140" spans="1:65" s="2" customFormat="1" ht="16.5" customHeight="1">
      <c r="A140" s="35"/>
      <c r="B140" s="36"/>
      <c r="C140" s="193" t="s">
        <v>218</v>
      </c>
      <c r="D140" s="193" t="s">
        <v>214</v>
      </c>
      <c r="E140" s="194" t="s">
        <v>12418</v>
      </c>
      <c r="F140" s="195" t="s">
        <v>12419</v>
      </c>
      <c r="G140" s="196" t="s">
        <v>318</v>
      </c>
      <c r="H140" s="197">
        <v>130</v>
      </c>
      <c r="I140" s="198"/>
      <c r="J140" s="199">
        <f>ROUND(I140*H140,2)</f>
        <v>0</v>
      </c>
      <c r="K140" s="200"/>
      <c r="L140" s="40"/>
      <c r="M140" s="201" t="s">
        <v>1</v>
      </c>
      <c r="N140" s="202" t="s">
        <v>42</v>
      </c>
      <c r="O140" s="72"/>
      <c r="P140" s="203">
        <f>O140*H140</f>
        <v>0</v>
      </c>
      <c r="Q140" s="203">
        <v>0</v>
      </c>
      <c r="R140" s="203">
        <f>Q140*H140</f>
        <v>0</v>
      </c>
      <c r="S140" s="203">
        <v>0</v>
      </c>
      <c r="T140" s="204">
        <f>S140*H140</f>
        <v>0</v>
      </c>
      <c r="U140" s="35"/>
      <c r="V140" s="35"/>
      <c r="W140" s="35"/>
      <c r="X140" s="35"/>
      <c r="Y140" s="35"/>
      <c r="Z140" s="35"/>
      <c r="AA140" s="35"/>
      <c r="AB140" s="35"/>
      <c r="AC140" s="35"/>
      <c r="AD140" s="35"/>
      <c r="AE140" s="35"/>
      <c r="AR140" s="205" t="s">
        <v>218</v>
      </c>
      <c r="AT140" s="205" t="s">
        <v>214</v>
      </c>
      <c r="AU140" s="205" t="s">
        <v>85</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218</v>
      </c>
      <c r="BM140" s="205" t="s">
        <v>12420</v>
      </c>
    </row>
    <row r="141" spans="1:65" s="2" customFormat="1" ht="19.5">
      <c r="A141" s="35"/>
      <c r="B141" s="36"/>
      <c r="C141" s="37"/>
      <c r="D141" s="214" t="s">
        <v>807</v>
      </c>
      <c r="E141" s="37"/>
      <c r="F141" s="256" t="s">
        <v>12411</v>
      </c>
      <c r="G141" s="37"/>
      <c r="H141" s="37"/>
      <c r="I141" s="257"/>
      <c r="J141" s="37"/>
      <c r="K141" s="37"/>
      <c r="L141" s="40"/>
      <c r="M141" s="258"/>
      <c r="N141" s="259"/>
      <c r="O141" s="72"/>
      <c r="P141" s="72"/>
      <c r="Q141" s="72"/>
      <c r="R141" s="72"/>
      <c r="S141" s="72"/>
      <c r="T141" s="73"/>
      <c r="U141" s="35"/>
      <c r="V141" s="35"/>
      <c r="W141" s="35"/>
      <c r="X141" s="35"/>
      <c r="Y141" s="35"/>
      <c r="Z141" s="35"/>
      <c r="AA141" s="35"/>
      <c r="AB141" s="35"/>
      <c r="AC141" s="35"/>
      <c r="AD141" s="35"/>
      <c r="AE141" s="35"/>
      <c r="AT141" s="18" t="s">
        <v>807</v>
      </c>
      <c r="AU141" s="18" t="s">
        <v>85</v>
      </c>
    </row>
    <row r="142" spans="1:65" s="2" customFormat="1" ht="16.5" customHeight="1">
      <c r="A142" s="35"/>
      <c r="B142" s="36"/>
      <c r="C142" s="193" t="s">
        <v>233</v>
      </c>
      <c r="D142" s="193" t="s">
        <v>214</v>
      </c>
      <c r="E142" s="194" t="s">
        <v>12421</v>
      </c>
      <c r="F142" s="195" t="s">
        <v>12422</v>
      </c>
      <c r="G142" s="196" t="s">
        <v>318</v>
      </c>
      <c r="H142" s="197">
        <v>30</v>
      </c>
      <c r="I142" s="198"/>
      <c r="J142" s="199">
        <f>ROUND(I142*H142,2)</f>
        <v>0</v>
      </c>
      <c r="K142" s="200"/>
      <c r="L142" s="40"/>
      <c r="M142" s="201" t="s">
        <v>1</v>
      </c>
      <c r="N142" s="202" t="s">
        <v>42</v>
      </c>
      <c r="O142" s="72"/>
      <c r="P142" s="203">
        <f>O142*H142</f>
        <v>0</v>
      </c>
      <c r="Q142" s="203">
        <v>0</v>
      </c>
      <c r="R142" s="203">
        <f>Q142*H142</f>
        <v>0</v>
      </c>
      <c r="S142" s="203">
        <v>0</v>
      </c>
      <c r="T142" s="204">
        <f>S142*H142</f>
        <v>0</v>
      </c>
      <c r="U142" s="35"/>
      <c r="V142" s="35"/>
      <c r="W142" s="35"/>
      <c r="X142" s="35"/>
      <c r="Y142" s="35"/>
      <c r="Z142" s="35"/>
      <c r="AA142" s="35"/>
      <c r="AB142" s="35"/>
      <c r="AC142" s="35"/>
      <c r="AD142" s="35"/>
      <c r="AE142" s="35"/>
      <c r="AR142" s="205" t="s">
        <v>218</v>
      </c>
      <c r="AT142" s="205" t="s">
        <v>214</v>
      </c>
      <c r="AU142" s="205" t="s">
        <v>85</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218</v>
      </c>
      <c r="BM142" s="205" t="s">
        <v>12423</v>
      </c>
    </row>
    <row r="143" spans="1:65" s="2" customFormat="1" ht="19.5">
      <c r="A143" s="35"/>
      <c r="B143" s="36"/>
      <c r="C143" s="37"/>
      <c r="D143" s="214" t="s">
        <v>807</v>
      </c>
      <c r="E143" s="37"/>
      <c r="F143" s="256" t="s">
        <v>12411</v>
      </c>
      <c r="G143" s="37"/>
      <c r="H143" s="37"/>
      <c r="I143" s="257"/>
      <c r="J143" s="37"/>
      <c r="K143" s="37"/>
      <c r="L143" s="40"/>
      <c r="M143" s="258"/>
      <c r="N143" s="259"/>
      <c r="O143" s="72"/>
      <c r="P143" s="72"/>
      <c r="Q143" s="72"/>
      <c r="R143" s="72"/>
      <c r="S143" s="72"/>
      <c r="T143" s="73"/>
      <c r="U143" s="35"/>
      <c r="V143" s="35"/>
      <c r="W143" s="35"/>
      <c r="X143" s="35"/>
      <c r="Y143" s="35"/>
      <c r="Z143" s="35"/>
      <c r="AA143" s="35"/>
      <c r="AB143" s="35"/>
      <c r="AC143" s="35"/>
      <c r="AD143" s="35"/>
      <c r="AE143" s="35"/>
      <c r="AT143" s="18" t="s">
        <v>807</v>
      </c>
      <c r="AU143" s="18" t="s">
        <v>85</v>
      </c>
    </row>
    <row r="144" spans="1:65" s="2" customFormat="1" ht="16.5" customHeight="1">
      <c r="A144" s="35"/>
      <c r="B144" s="36"/>
      <c r="C144" s="193" t="s">
        <v>238</v>
      </c>
      <c r="D144" s="193" t="s">
        <v>214</v>
      </c>
      <c r="E144" s="194" t="s">
        <v>12424</v>
      </c>
      <c r="F144" s="195" t="s">
        <v>12425</v>
      </c>
      <c r="G144" s="196" t="s">
        <v>318</v>
      </c>
      <c r="H144" s="197">
        <v>90</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218</v>
      </c>
      <c r="AT144" s="205" t="s">
        <v>214</v>
      </c>
      <c r="AU144" s="205" t="s">
        <v>85</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218</v>
      </c>
      <c r="BM144" s="205" t="s">
        <v>12426</v>
      </c>
    </row>
    <row r="145" spans="1:65" s="2" customFormat="1" ht="19.5">
      <c r="A145" s="35"/>
      <c r="B145" s="36"/>
      <c r="C145" s="37"/>
      <c r="D145" s="214" t="s">
        <v>807</v>
      </c>
      <c r="E145" s="37"/>
      <c r="F145" s="256" t="s">
        <v>12411</v>
      </c>
      <c r="G145" s="37"/>
      <c r="H145" s="37"/>
      <c r="I145" s="257"/>
      <c r="J145" s="37"/>
      <c r="K145" s="37"/>
      <c r="L145" s="40"/>
      <c r="M145" s="258"/>
      <c r="N145" s="259"/>
      <c r="O145" s="72"/>
      <c r="P145" s="72"/>
      <c r="Q145" s="72"/>
      <c r="R145" s="72"/>
      <c r="S145" s="72"/>
      <c r="T145" s="73"/>
      <c r="U145" s="35"/>
      <c r="V145" s="35"/>
      <c r="W145" s="35"/>
      <c r="X145" s="35"/>
      <c r="Y145" s="35"/>
      <c r="Z145" s="35"/>
      <c r="AA145" s="35"/>
      <c r="AB145" s="35"/>
      <c r="AC145" s="35"/>
      <c r="AD145" s="35"/>
      <c r="AE145" s="35"/>
      <c r="AT145" s="18" t="s">
        <v>807</v>
      </c>
      <c r="AU145" s="18" t="s">
        <v>85</v>
      </c>
    </row>
    <row r="146" spans="1:65" s="2" customFormat="1" ht="16.5" customHeight="1">
      <c r="A146" s="35"/>
      <c r="B146" s="36"/>
      <c r="C146" s="193" t="s">
        <v>242</v>
      </c>
      <c r="D146" s="193" t="s">
        <v>214</v>
      </c>
      <c r="E146" s="194" t="s">
        <v>12427</v>
      </c>
      <c r="F146" s="195" t="s">
        <v>12428</v>
      </c>
      <c r="G146" s="196" t="s">
        <v>12429</v>
      </c>
      <c r="H146" s="197">
        <v>6090</v>
      </c>
      <c r="I146" s="198"/>
      <c r="J146" s="199">
        <f>ROUND(I146*H146,2)</f>
        <v>0</v>
      </c>
      <c r="K146" s="200"/>
      <c r="L146" s="40"/>
      <c r="M146" s="201" t="s">
        <v>1</v>
      </c>
      <c r="N146" s="202" t="s">
        <v>42</v>
      </c>
      <c r="O146" s="72"/>
      <c r="P146" s="203">
        <f>O146*H146</f>
        <v>0</v>
      </c>
      <c r="Q146" s="203">
        <v>0</v>
      </c>
      <c r="R146" s="203">
        <f>Q146*H146</f>
        <v>0</v>
      </c>
      <c r="S146" s="203">
        <v>0</v>
      </c>
      <c r="T146" s="204">
        <f>S146*H146</f>
        <v>0</v>
      </c>
      <c r="U146" s="35"/>
      <c r="V146" s="35"/>
      <c r="W146" s="35"/>
      <c r="X146" s="35"/>
      <c r="Y146" s="35"/>
      <c r="Z146" s="35"/>
      <c r="AA146" s="35"/>
      <c r="AB146" s="35"/>
      <c r="AC146" s="35"/>
      <c r="AD146" s="35"/>
      <c r="AE146" s="35"/>
      <c r="AR146" s="205" t="s">
        <v>218</v>
      </c>
      <c r="AT146" s="205" t="s">
        <v>214</v>
      </c>
      <c r="AU146" s="205" t="s">
        <v>85</v>
      </c>
      <c r="AY146" s="18" t="s">
        <v>209</v>
      </c>
      <c r="BE146" s="206">
        <f>IF(N146="základní",J146,0)</f>
        <v>0</v>
      </c>
      <c r="BF146" s="206">
        <f>IF(N146="snížená",J146,0)</f>
        <v>0</v>
      </c>
      <c r="BG146" s="206">
        <f>IF(N146="zákl. přenesená",J146,0)</f>
        <v>0</v>
      </c>
      <c r="BH146" s="206">
        <f>IF(N146="sníž. přenesená",J146,0)</f>
        <v>0</v>
      </c>
      <c r="BI146" s="206">
        <f>IF(N146="nulová",J146,0)</f>
        <v>0</v>
      </c>
      <c r="BJ146" s="18" t="s">
        <v>85</v>
      </c>
      <c r="BK146" s="206">
        <f>ROUND(I146*H146,2)</f>
        <v>0</v>
      </c>
      <c r="BL146" s="18" t="s">
        <v>218</v>
      </c>
      <c r="BM146" s="205" t="s">
        <v>12430</v>
      </c>
    </row>
    <row r="147" spans="1:65" s="2" customFormat="1" ht="19.5">
      <c r="A147" s="35"/>
      <c r="B147" s="36"/>
      <c r="C147" s="37"/>
      <c r="D147" s="214" t="s">
        <v>807</v>
      </c>
      <c r="E147" s="37"/>
      <c r="F147" s="256" t="s">
        <v>12431</v>
      </c>
      <c r="G147" s="37"/>
      <c r="H147" s="37"/>
      <c r="I147" s="257"/>
      <c r="J147" s="37"/>
      <c r="K147" s="37"/>
      <c r="L147" s="40"/>
      <c r="M147" s="258"/>
      <c r="N147" s="259"/>
      <c r="O147" s="72"/>
      <c r="P147" s="72"/>
      <c r="Q147" s="72"/>
      <c r="R147" s="72"/>
      <c r="S147" s="72"/>
      <c r="T147" s="73"/>
      <c r="U147" s="35"/>
      <c r="V147" s="35"/>
      <c r="W147" s="35"/>
      <c r="X147" s="35"/>
      <c r="Y147" s="35"/>
      <c r="Z147" s="35"/>
      <c r="AA147" s="35"/>
      <c r="AB147" s="35"/>
      <c r="AC147" s="35"/>
      <c r="AD147" s="35"/>
      <c r="AE147" s="35"/>
      <c r="AT147" s="18" t="s">
        <v>807</v>
      </c>
      <c r="AU147" s="18" t="s">
        <v>85</v>
      </c>
    </row>
    <row r="148" spans="1:65" s="2" customFormat="1" ht="16.5" customHeight="1">
      <c r="A148" s="35"/>
      <c r="B148" s="36"/>
      <c r="C148" s="193" t="s">
        <v>246</v>
      </c>
      <c r="D148" s="193" t="s">
        <v>214</v>
      </c>
      <c r="E148" s="194" t="s">
        <v>12432</v>
      </c>
      <c r="F148" s="195" t="s">
        <v>12433</v>
      </c>
      <c r="G148" s="196" t="s">
        <v>2761</v>
      </c>
      <c r="H148" s="197">
        <v>70</v>
      </c>
      <c r="I148" s="198"/>
      <c r="J148" s="199">
        <f>ROUND(I148*H148,2)</f>
        <v>0</v>
      </c>
      <c r="K148" s="200"/>
      <c r="L148" s="40"/>
      <c r="M148" s="201" t="s">
        <v>1</v>
      </c>
      <c r="N148" s="202" t="s">
        <v>42</v>
      </c>
      <c r="O148" s="72"/>
      <c r="P148" s="203">
        <f>O148*H148</f>
        <v>0</v>
      </c>
      <c r="Q148" s="203">
        <v>0</v>
      </c>
      <c r="R148" s="203">
        <f>Q148*H148</f>
        <v>0</v>
      </c>
      <c r="S148" s="203">
        <v>0</v>
      </c>
      <c r="T148" s="204">
        <f>S148*H148</f>
        <v>0</v>
      </c>
      <c r="U148" s="35"/>
      <c r="V148" s="35"/>
      <c r="W148" s="35"/>
      <c r="X148" s="35"/>
      <c r="Y148" s="35"/>
      <c r="Z148" s="35"/>
      <c r="AA148" s="35"/>
      <c r="AB148" s="35"/>
      <c r="AC148" s="35"/>
      <c r="AD148" s="35"/>
      <c r="AE148" s="35"/>
      <c r="AR148" s="205" t="s">
        <v>218</v>
      </c>
      <c r="AT148" s="205" t="s">
        <v>214</v>
      </c>
      <c r="AU148" s="205" t="s">
        <v>85</v>
      </c>
      <c r="AY148" s="18" t="s">
        <v>209</v>
      </c>
      <c r="BE148" s="206">
        <f>IF(N148="základní",J148,0)</f>
        <v>0</v>
      </c>
      <c r="BF148" s="206">
        <f>IF(N148="snížená",J148,0)</f>
        <v>0</v>
      </c>
      <c r="BG148" s="206">
        <f>IF(N148="zákl. přenesená",J148,0)</f>
        <v>0</v>
      </c>
      <c r="BH148" s="206">
        <f>IF(N148="sníž. přenesená",J148,0)</f>
        <v>0</v>
      </c>
      <c r="BI148" s="206">
        <f>IF(N148="nulová",J148,0)</f>
        <v>0</v>
      </c>
      <c r="BJ148" s="18" t="s">
        <v>85</v>
      </c>
      <c r="BK148" s="206">
        <f>ROUND(I148*H148,2)</f>
        <v>0</v>
      </c>
      <c r="BL148" s="18" t="s">
        <v>218</v>
      </c>
      <c r="BM148" s="205" t="s">
        <v>12434</v>
      </c>
    </row>
    <row r="149" spans="1:65" s="2" customFormat="1" ht="48.75">
      <c r="A149" s="35"/>
      <c r="B149" s="36"/>
      <c r="C149" s="37"/>
      <c r="D149" s="214" t="s">
        <v>807</v>
      </c>
      <c r="E149" s="37"/>
      <c r="F149" s="256" t="s">
        <v>12435</v>
      </c>
      <c r="G149" s="37"/>
      <c r="H149" s="37"/>
      <c r="I149" s="257"/>
      <c r="J149" s="37"/>
      <c r="K149" s="37"/>
      <c r="L149" s="40"/>
      <c r="M149" s="258"/>
      <c r="N149" s="259"/>
      <c r="O149" s="72"/>
      <c r="P149" s="72"/>
      <c r="Q149" s="72"/>
      <c r="R149" s="72"/>
      <c r="S149" s="72"/>
      <c r="T149" s="73"/>
      <c r="U149" s="35"/>
      <c r="V149" s="35"/>
      <c r="W149" s="35"/>
      <c r="X149" s="35"/>
      <c r="Y149" s="35"/>
      <c r="Z149" s="35"/>
      <c r="AA149" s="35"/>
      <c r="AB149" s="35"/>
      <c r="AC149" s="35"/>
      <c r="AD149" s="35"/>
      <c r="AE149" s="35"/>
      <c r="AT149" s="18" t="s">
        <v>807</v>
      </c>
      <c r="AU149" s="18" t="s">
        <v>85</v>
      </c>
    </row>
    <row r="150" spans="1:65" s="2" customFormat="1" ht="16.5" customHeight="1">
      <c r="A150" s="35"/>
      <c r="B150" s="36"/>
      <c r="C150" s="193" t="s">
        <v>210</v>
      </c>
      <c r="D150" s="193" t="s">
        <v>214</v>
      </c>
      <c r="E150" s="194" t="s">
        <v>12436</v>
      </c>
      <c r="F150" s="195" t="s">
        <v>12433</v>
      </c>
      <c r="G150" s="196" t="s">
        <v>2761</v>
      </c>
      <c r="H150" s="197">
        <v>23</v>
      </c>
      <c r="I150" s="198"/>
      <c r="J150" s="199">
        <f>ROUND(I150*H150,2)</f>
        <v>0</v>
      </c>
      <c r="K150" s="200"/>
      <c r="L150" s="40"/>
      <c r="M150" s="201" t="s">
        <v>1</v>
      </c>
      <c r="N150" s="202" t="s">
        <v>42</v>
      </c>
      <c r="O150" s="72"/>
      <c r="P150" s="203">
        <f>O150*H150</f>
        <v>0</v>
      </c>
      <c r="Q150" s="203">
        <v>0</v>
      </c>
      <c r="R150" s="203">
        <f>Q150*H150</f>
        <v>0</v>
      </c>
      <c r="S150" s="203">
        <v>0</v>
      </c>
      <c r="T150" s="204">
        <f>S150*H150</f>
        <v>0</v>
      </c>
      <c r="U150" s="35"/>
      <c r="V150" s="35"/>
      <c r="W150" s="35"/>
      <c r="X150" s="35"/>
      <c r="Y150" s="35"/>
      <c r="Z150" s="35"/>
      <c r="AA150" s="35"/>
      <c r="AB150" s="35"/>
      <c r="AC150" s="35"/>
      <c r="AD150" s="35"/>
      <c r="AE150" s="35"/>
      <c r="AR150" s="205" t="s">
        <v>218</v>
      </c>
      <c r="AT150" s="205" t="s">
        <v>214</v>
      </c>
      <c r="AU150" s="205" t="s">
        <v>85</v>
      </c>
      <c r="AY150" s="18" t="s">
        <v>209</v>
      </c>
      <c r="BE150" s="206">
        <f>IF(N150="základní",J150,0)</f>
        <v>0</v>
      </c>
      <c r="BF150" s="206">
        <f>IF(N150="snížená",J150,0)</f>
        <v>0</v>
      </c>
      <c r="BG150" s="206">
        <f>IF(N150="zákl. přenesená",J150,0)</f>
        <v>0</v>
      </c>
      <c r="BH150" s="206">
        <f>IF(N150="sníž. přenesená",J150,0)</f>
        <v>0</v>
      </c>
      <c r="BI150" s="206">
        <f>IF(N150="nulová",J150,0)</f>
        <v>0</v>
      </c>
      <c r="BJ150" s="18" t="s">
        <v>85</v>
      </c>
      <c r="BK150" s="206">
        <f>ROUND(I150*H150,2)</f>
        <v>0</v>
      </c>
      <c r="BL150" s="18" t="s">
        <v>218</v>
      </c>
      <c r="BM150" s="205" t="s">
        <v>12437</v>
      </c>
    </row>
    <row r="151" spans="1:65" s="2" customFormat="1" ht="48.75">
      <c r="A151" s="35"/>
      <c r="B151" s="36"/>
      <c r="C151" s="37"/>
      <c r="D151" s="214" t="s">
        <v>807</v>
      </c>
      <c r="E151" s="37"/>
      <c r="F151" s="256" t="s">
        <v>12438</v>
      </c>
      <c r="G151" s="37"/>
      <c r="H151" s="37"/>
      <c r="I151" s="257"/>
      <c r="J151" s="37"/>
      <c r="K151" s="37"/>
      <c r="L151" s="40"/>
      <c r="M151" s="258"/>
      <c r="N151" s="259"/>
      <c r="O151" s="72"/>
      <c r="P151" s="72"/>
      <c r="Q151" s="72"/>
      <c r="R151" s="72"/>
      <c r="S151" s="72"/>
      <c r="T151" s="73"/>
      <c r="U151" s="35"/>
      <c r="V151" s="35"/>
      <c r="W151" s="35"/>
      <c r="X151" s="35"/>
      <c r="Y151" s="35"/>
      <c r="Z151" s="35"/>
      <c r="AA151" s="35"/>
      <c r="AB151" s="35"/>
      <c r="AC151" s="35"/>
      <c r="AD151" s="35"/>
      <c r="AE151" s="35"/>
      <c r="AT151" s="18" t="s">
        <v>807</v>
      </c>
      <c r="AU151" s="18" t="s">
        <v>85</v>
      </c>
    </row>
    <row r="152" spans="1:65" s="2" customFormat="1" ht="16.5" customHeight="1">
      <c r="A152" s="35"/>
      <c r="B152" s="36"/>
      <c r="C152" s="193" t="s">
        <v>253</v>
      </c>
      <c r="D152" s="193" t="s">
        <v>214</v>
      </c>
      <c r="E152" s="194" t="s">
        <v>12439</v>
      </c>
      <c r="F152" s="195" t="s">
        <v>12433</v>
      </c>
      <c r="G152" s="196" t="s">
        <v>2761</v>
      </c>
      <c r="H152" s="197">
        <v>6</v>
      </c>
      <c r="I152" s="198"/>
      <c r="J152" s="199">
        <f>ROUND(I152*H152,2)</f>
        <v>0</v>
      </c>
      <c r="K152" s="200"/>
      <c r="L152" s="40"/>
      <c r="M152" s="201" t="s">
        <v>1</v>
      </c>
      <c r="N152" s="202" t="s">
        <v>42</v>
      </c>
      <c r="O152" s="72"/>
      <c r="P152" s="203">
        <f>O152*H152</f>
        <v>0</v>
      </c>
      <c r="Q152" s="203">
        <v>0</v>
      </c>
      <c r="R152" s="203">
        <f>Q152*H152</f>
        <v>0</v>
      </c>
      <c r="S152" s="203">
        <v>0</v>
      </c>
      <c r="T152" s="204">
        <f>S152*H152</f>
        <v>0</v>
      </c>
      <c r="U152" s="35"/>
      <c r="V152" s="35"/>
      <c r="W152" s="35"/>
      <c r="X152" s="35"/>
      <c r="Y152" s="35"/>
      <c r="Z152" s="35"/>
      <c r="AA152" s="35"/>
      <c r="AB152" s="35"/>
      <c r="AC152" s="35"/>
      <c r="AD152" s="35"/>
      <c r="AE152" s="35"/>
      <c r="AR152" s="205" t="s">
        <v>218</v>
      </c>
      <c r="AT152" s="205" t="s">
        <v>214</v>
      </c>
      <c r="AU152" s="205" t="s">
        <v>85</v>
      </c>
      <c r="AY152" s="18" t="s">
        <v>209</v>
      </c>
      <c r="BE152" s="206">
        <f>IF(N152="základní",J152,0)</f>
        <v>0</v>
      </c>
      <c r="BF152" s="206">
        <f>IF(N152="snížená",J152,0)</f>
        <v>0</v>
      </c>
      <c r="BG152" s="206">
        <f>IF(N152="zákl. přenesená",J152,0)</f>
        <v>0</v>
      </c>
      <c r="BH152" s="206">
        <f>IF(N152="sníž. přenesená",J152,0)</f>
        <v>0</v>
      </c>
      <c r="BI152" s="206">
        <f>IF(N152="nulová",J152,0)</f>
        <v>0</v>
      </c>
      <c r="BJ152" s="18" t="s">
        <v>85</v>
      </c>
      <c r="BK152" s="206">
        <f>ROUND(I152*H152,2)</f>
        <v>0</v>
      </c>
      <c r="BL152" s="18" t="s">
        <v>218</v>
      </c>
      <c r="BM152" s="205" t="s">
        <v>12440</v>
      </c>
    </row>
    <row r="153" spans="1:65" s="2" customFormat="1" ht="48.75">
      <c r="A153" s="35"/>
      <c r="B153" s="36"/>
      <c r="C153" s="37"/>
      <c r="D153" s="214" t="s">
        <v>807</v>
      </c>
      <c r="E153" s="37"/>
      <c r="F153" s="256" t="s">
        <v>12441</v>
      </c>
      <c r="G153" s="37"/>
      <c r="H153" s="37"/>
      <c r="I153" s="257"/>
      <c r="J153" s="37"/>
      <c r="K153" s="37"/>
      <c r="L153" s="40"/>
      <c r="M153" s="258"/>
      <c r="N153" s="259"/>
      <c r="O153" s="72"/>
      <c r="P153" s="72"/>
      <c r="Q153" s="72"/>
      <c r="R153" s="72"/>
      <c r="S153" s="72"/>
      <c r="T153" s="73"/>
      <c r="U153" s="35"/>
      <c r="V153" s="35"/>
      <c r="W153" s="35"/>
      <c r="X153" s="35"/>
      <c r="Y153" s="35"/>
      <c r="Z153" s="35"/>
      <c r="AA153" s="35"/>
      <c r="AB153" s="35"/>
      <c r="AC153" s="35"/>
      <c r="AD153" s="35"/>
      <c r="AE153" s="35"/>
      <c r="AT153" s="18" t="s">
        <v>807</v>
      </c>
      <c r="AU153" s="18" t="s">
        <v>85</v>
      </c>
    </row>
    <row r="154" spans="1:65" s="2" customFormat="1" ht="16.5" customHeight="1">
      <c r="A154" s="35"/>
      <c r="B154" s="36"/>
      <c r="C154" s="193" t="s">
        <v>257</v>
      </c>
      <c r="D154" s="193" t="s">
        <v>214</v>
      </c>
      <c r="E154" s="194" t="s">
        <v>12442</v>
      </c>
      <c r="F154" s="195" t="s">
        <v>12433</v>
      </c>
      <c r="G154" s="196" t="s">
        <v>2761</v>
      </c>
      <c r="H154" s="197">
        <v>5</v>
      </c>
      <c r="I154" s="198"/>
      <c r="J154" s="199">
        <f>ROUND(I154*H154,2)</f>
        <v>0</v>
      </c>
      <c r="K154" s="200"/>
      <c r="L154" s="40"/>
      <c r="M154" s="201" t="s">
        <v>1</v>
      </c>
      <c r="N154" s="202" t="s">
        <v>42</v>
      </c>
      <c r="O154" s="72"/>
      <c r="P154" s="203">
        <f>O154*H154</f>
        <v>0</v>
      </c>
      <c r="Q154" s="203">
        <v>0</v>
      </c>
      <c r="R154" s="203">
        <f>Q154*H154</f>
        <v>0</v>
      </c>
      <c r="S154" s="203">
        <v>0</v>
      </c>
      <c r="T154" s="204">
        <f>S154*H154</f>
        <v>0</v>
      </c>
      <c r="U154" s="35"/>
      <c r="V154" s="35"/>
      <c r="W154" s="35"/>
      <c r="X154" s="35"/>
      <c r="Y154" s="35"/>
      <c r="Z154" s="35"/>
      <c r="AA154" s="35"/>
      <c r="AB154" s="35"/>
      <c r="AC154" s="35"/>
      <c r="AD154" s="35"/>
      <c r="AE154" s="35"/>
      <c r="AR154" s="205" t="s">
        <v>218</v>
      </c>
      <c r="AT154" s="205" t="s">
        <v>214</v>
      </c>
      <c r="AU154" s="205" t="s">
        <v>85</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12443</v>
      </c>
    </row>
    <row r="155" spans="1:65" s="2" customFormat="1" ht="48.75">
      <c r="A155" s="35"/>
      <c r="B155" s="36"/>
      <c r="C155" s="37"/>
      <c r="D155" s="214" t="s">
        <v>807</v>
      </c>
      <c r="E155" s="37"/>
      <c r="F155" s="256" t="s">
        <v>12444</v>
      </c>
      <c r="G155" s="37"/>
      <c r="H155" s="37"/>
      <c r="I155" s="257"/>
      <c r="J155" s="37"/>
      <c r="K155" s="37"/>
      <c r="L155" s="40"/>
      <c r="M155" s="258"/>
      <c r="N155" s="259"/>
      <c r="O155" s="72"/>
      <c r="P155" s="72"/>
      <c r="Q155" s="72"/>
      <c r="R155" s="72"/>
      <c r="S155" s="72"/>
      <c r="T155" s="73"/>
      <c r="U155" s="35"/>
      <c r="V155" s="35"/>
      <c r="W155" s="35"/>
      <c r="X155" s="35"/>
      <c r="Y155" s="35"/>
      <c r="Z155" s="35"/>
      <c r="AA155" s="35"/>
      <c r="AB155" s="35"/>
      <c r="AC155" s="35"/>
      <c r="AD155" s="35"/>
      <c r="AE155" s="35"/>
      <c r="AT155" s="18" t="s">
        <v>807</v>
      </c>
      <c r="AU155" s="18" t="s">
        <v>85</v>
      </c>
    </row>
    <row r="156" spans="1:65" s="2" customFormat="1" ht="16.5" customHeight="1">
      <c r="A156" s="35"/>
      <c r="B156" s="36"/>
      <c r="C156" s="193" t="s">
        <v>261</v>
      </c>
      <c r="D156" s="193" t="s">
        <v>214</v>
      </c>
      <c r="E156" s="194" t="s">
        <v>12445</v>
      </c>
      <c r="F156" s="195" t="s">
        <v>12433</v>
      </c>
      <c r="G156" s="196" t="s">
        <v>2761</v>
      </c>
      <c r="H156" s="197">
        <v>6</v>
      </c>
      <c r="I156" s="198"/>
      <c r="J156" s="199">
        <f>ROUND(I156*H156,2)</f>
        <v>0</v>
      </c>
      <c r="K156" s="200"/>
      <c r="L156" s="40"/>
      <c r="M156" s="201" t="s">
        <v>1</v>
      </c>
      <c r="N156" s="202"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218</v>
      </c>
      <c r="AT156" s="205" t="s">
        <v>214</v>
      </c>
      <c r="AU156" s="205" t="s">
        <v>85</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12446</v>
      </c>
    </row>
    <row r="157" spans="1:65" s="2" customFormat="1" ht="48.75">
      <c r="A157" s="35"/>
      <c r="B157" s="36"/>
      <c r="C157" s="37"/>
      <c r="D157" s="214" t="s">
        <v>807</v>
      </c>
      <c r="E157" s="37"/>
      <c r="F157" s="256" t="s">
        <v>12447</v>
      </c>
      <c r="G157" s="37"/>
      <c r="H157" s="37"/>
      <c r="I157" s="257"/>
      <c r="J157" s="37"/>
      <c r="K157" s="37"/>
      <c r="L157" s="40"/>
      <c r="M157" s="258"/>
      <c r="N157" s="259"/>
      <c r="O157" s="72"/>
      <c r="P157" s="72"/>
      <c r="Q157" s="72"/>
      <c r="R157" s="72"/>
      <c r="S157" s="72"/>
      <c r="T157" s="73"/>
      <c r="U157" s="35"/>
      <c r="V157" s="35"/>
      <c r="W157" s="35"/>
      <c r="X157" s="35"/>
      <c r="Y157" s="35"/>
      <c r="Z157" s="35"/>
      <c r="AA157" s="35"/>
      <c r="AB157" s="35"/>
      <c r="AC157" s="35"/>
      <c r="AD157" s="35"/>
      <c r="AE157" s="35"/>
      <c r="AT157" s="18" t="s">
        <v>807</v>
      </c>
      <c r="AU157" s="18" t="s">
        <v>85</v>
      </c>
    </row>
    <row r="158" spans="1:65" s="2" customFormat="1" ht="16.5" customHeight="1">
      <c r="A158" s="35"/>
      <c r="B158" s="36"/>
      <c r="C158" s="193" t="s">
        <v>265</v>
      </c>
      <c r="D158" s="193" t="s">
        <v>214</v>
      </c>
      <c r="E158" s="194" t="s">
        <v>12448</v>
      </c>
      <c r="F158" s="195" t="s">
        <v>12449</v>
      </c>
      <c r="G158" s="196" t="s">
        <v>2761</v>
      </c>
      <c r="H158" s="197">
        <v>146</v>
      </c>
      <c r="I158" s="198"/>
      <c r="J158" s="199">
        <f>ROUND(I158*H158,2)</f>
        <v>0</v>
      </c>
      <c r="K158" s="200"/>
      <c r="L158" s="40"/>
      <c r="M158" s="201" t="s">
        <v>1</v>
      </c>
      <c r="N158" s="202" t="s">
        <v>42</v>
      </c>
      <c r="O158" s="72"/>
      <c r="P158" s="203">
        <f>O158*H158</f>
        <v>0</v>
      </c>
      <c r="Q158" s="203">
        <v>0</v>
      </c>
      <c r="R158" s="203">
        <f>Q158*H158</f>
        <v>0</v>
      </c>
      <c r="S158" s="203">
        <v>0</v>
      </c>
      <c r="T158" s="204">
        <f>S158*H158</f>
        <v>0</v>
      </c>
      <c r="U158" s="35"/>
      <c r="V158" s="35"/>
      <c r="W158" s="35"/>
      <c r="X158" s="35"/>
      <c r="Y158" s="35"/>
      <c r="Z158" s="35"/>
      <c r="AA158" s="35"/>
      <c r="AB158" s="35"/>
      <c r="AC158" s="35"/>
      <c r="AD158" s="35"/>
      <c r="AE158" s="35"/>
      <c r="AR158" s="205" t="s">
        <v>218</v>
      </c>
      <c r="AT158" s="205" t="s">
        <v>214</v>
      </c>
      <c r="AU158" s="205" t="s">
        <v>85</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12450</v>
      </c>
    </row>
    <row r="159" spans="1:65" s="2" customFormat="1" ht="16.5" customHeight="1">
      <c r="A159" s="35"/>
      <c r="B159" s="36"/>
      <c r="C159" s="193" t="s">
        <v>269</v>
      </c>
      <c r="D159" s="193" t="s">
        <v>214</v>
      </c>
      <c r="E159" s="194" t="s">
        <v>12451</v>
      </c>
      <c r="F159" s="195" t="s">
        <v>12452</v>
      </c>
      <c r="G159" s="196" t="s">
        <v>2761</v>
      </c>
      <c r="H159" s="197">
        <v>5</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85</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12453</v>
      </c>
    </row>
    <row r="160" spans="1:65" s="2" customFormat="1" ht="16.5" customHeight="1">
      <c r="A160" s="35"/>
      <c r="B160" s="36"/>
      <c r="C160" s="193" t="s">
        <v>77</v>
      </c>
      <c r="D160" s="193" t="s">
        <v>214</v>
      </c>
      <c r="E160" s="194" t="s">
        <v>12454</v>
      </c>
      <c r="F160" s="195" t="s">
        <v>12455</v>
      </c>
      <c r="G160" s="196" t="s">
        <v>2761</v>
      </c>
      <c r="H160" s="197">
        <v>1</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85</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12456</v>
      </c>
    </row>
    <row r="161" spans="1:65" s="2" customFormat="1" ht="29.25">
      <c r="A161" s="35"/>
      <c r="B161" s="36"/>
      <c r="C161" s="37"/>
      <c r="D161" s="214" t="s">
        <v>807</v>
      </c>
      <c r="E161" s="37"/>
      <c r="F161" s="256" t="s">
        <v>12457</v>
      </c>
      <c r="G161" s="37"/>
      <c r="H161" s="37"/>
      <c r="I161" s="257"/>
      <c r="J161" s="37"/>
      <c r="K161" s="37"/>
      <c r="L161" s="40"/>
      <c r="M161" s="258"/>
      <c r="N161" s="259"/>
      <c r="O161" s="72"/>
      <c r="P161" s="72"/>
      <c r="Q161" s="72"/>
      <c r="R161" s="72"/>
      <c r="S161" s="72"/>
      <c r="T161" s="73"/>
      <c r="U161" s="35"/>
      <c r="V161" s="35"/>
      <c r="W161" s="35"/>
      <c r="X161" s="35"/>
      <c r="Y161" s="35"/>
      <c r="Z161" s="35"/>
      <c r="AA161" s="35"/>
      <c r="AB161" s="35"/>
      <c r="AC161" s="35"/>
      <c r="AD161" s="35"/>
      <c r="AE161" s="35"/>
      <c r="AT161" s="18" t="s">
        <v>807</v>
      </c>
      <c r="AU161" s="18" t="s">
        <v>85</v>
      </c>
    </row>
    <row r="162" spans="1:65" s="2" customFormat="1" ht="16.5" customHeight="1">
      <c r="A162" s="35"/>
      <c r="B162" s="36"/>
      <c r="C162" s="193" t="s">
        <v>8</v>
      </c>
      <c r="D162" s="193" t="s">
        <v>214</v>
      </c>
      <c r="E162" s="194" t="s">
        <v>12458</v>
      </c>
      <c r="F162" s="195" t="s">
        <v>12459</v>
      </c>
      <c r="G162" s="196" t="s">
        <v>2761</v>
      </c>
      <c r="H162" s="197">
        <v>3</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85</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12460</v>
      </c>
    </row>
    <row r="163" spans="1:65" s="2" customFormat="1" ht="29.25">
      <c r="A163" s="35"/>
      <c r="B163" s="36"/>
      <c r="C163" s="37"/>
      <c r="D163" s="214" t="s">
        <v>807</v>
      </c>
      <c r="E163" s="37"/>
      <c r="F163" s="256" t="s">
        <v>12457</v>
      </c>
      <c r="G163" s="37"/>
      <c r="H163" s="37"/>
      <c r="I163" s="257"/>
      <c r="J163" s="37"/>
      <c r="K163" s="37"/>
      <c r="L163" s="40"/>
      <c r="M163" s="258"/>
      <c r="N163" s="259"/>
      <c r="O163" s="72"/>
      <c r="P163" s="72"/>
      <c r="Q163" s="72"/>
      <c r="R163" s="72"/>
      <c r="S163" s="72"/>
      <c r="T163" s="73"/>
      <c r="U163" s="35"/>
      <c r="V163" s="35"/>
      <c r="W163" s="35"/>
      <c r="X163" s="35"/>
      <c r="Y163" s="35"/>
      <c r="Z163" s="35"/>
      <c r="AA163" s="35"/>
      <c r="AB163" s="35"/>
      <c r="AC163" s="35"/>
      <c r="AD163" s="35"/>
      <c r="AE163" s="35"/>
      <c r="AT163" s="18" t="s">
        <v>807</v>
      </c>
      <c r="AU163" s="18" t="s">
        <v>85</v>
      </c>
    </row>
    <row r="164" spans="1:65" s="2" customFormat="1" ht="16.5" customHeight="1">
      <c r="A164" s="35"/>
      <c r="B164" s="36"/>
      <c r="C164" s="193" t="s">
        <v>276</v>
      </c>
      <c r="D164" s="193" t="s">
        <v>214</v>
      </c>
      <c r="E164" s="194" t="s">
        <v>12461</v>
      </c>
      <c r="F164" s="195" t="s">
        <v>12462</v>
      </c>
      <c r="G164" s="196" t="s">
        <v>2761</v>
      </c>
      <c r="H164" s="197">
        <v>1</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85</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12463</v>
      </c>
    </row>
    <row r="165" spans="1:65" s="2" customFormat="1" ht="29.25">
      <c r="A165" s="35"/>
      <c r="B165" s="36"/>
      <c r="C165" s="37"/>
      <c r="D165" s="214" t="s">
        <v>807</v>
      </c>
      <c r="E165" s="37"/>
      <c r="F165" s="256" t="s">
        <v>12457</v>
      </c>
      <c r="G165" s="37"/>
      <c r="H165" s="37"/>
      <c r="I165" s="257"/>
      <c r="J165" s="37"/>
      <c r="K165" s="37"/>
      <c r="L165" s="40"/>
      <c r="M165" s="258"/>
      <c r="N165" s="259"/>
      <c r="O165" s="72"/>
      <c r="P165" s="72"/>
      <c r="Q165" s="72"/>
      <c r="R165" s="72"/>
      <c r="S165" s="72"/>
      <c r="T165" s="73"/>
      <c r="U165" s="35"/>
      <c r="V165" s="35"/>
      <c r="W165" s="35"/>
      <c r="X165" s="35"/>
      <c r="Y165" s="35"/>
      <c r="Z165" s="35"/>
      <c r="AA165" s="35"/>
      <c r="AB165" s="35"/>
      <c r="AC165" s="35"/>
      <c r="AD165" s="35"/>
      <c r="AE165" s="35"/>
      <c r="AT165" s="18" t="s">
        <v>807</v>
      </c>
      <c r="AU165" s="18" t="s">
        <v>85</v>
      </c>
    </row>
    <row r="166" spans="1:65" s="2" customFormat="1" ht="16.5" customHeight="1">
      <c r="A166" s="35"/>
      <c r="B166" s="36"/>
      <c r="C166" s="193" t="s">
        <v>280</v>
      </c>
      <c r="D166" s="193" t="s">
        <v>214</v>
      </c>
      <c r="E166" s="194" t="s">
        <v>12464</v>
      </c>
      <c r="F166" s="195" t="s">
        <v>12465</v>
      </c>
      <c r="G166" s="196" t="s">
        <v>2761</v>
      </c>
      <c r="H166" s="197">
        <v>2</v>
      </c>
      <c r="I166" s="198"/>
      <c r="J166" s="199">
        <f>ROUND(I166*H166,2)</f>
        <v>0</v>
      </c>
      <c r="K166" s="200"/>
      <c r="L166" s="40"/>
      <c r="M166" s="201" t="s">
        <v>1</v>
      </c>
      <c r="N166" s="202" t="s">
        <v>42</v>
      </c>
      <c r="O166" s="72"/>
      <c r="P166" s="203">
        <f>O166*H166</f>
        <v>0</v>
      </c>
      <c r="Q166" s="203">
        <v>0</v>
      </c>
      <c r="R166" s="203">
        <f>Q166*H166</f>
        <v>0</v>
      </c>
      <c r="S166" s="203">
        <v>0</v>
      </c>
      <c r="T166" s="204">
        <f>S166*H166</f>
        <v>0</v>
      </c>
      <c r="U166" s="35"/>
      <c r="V166" s="35"/>
      <c r="W166" s="35"/>
      <c r="X166" s="35"/>
      <c r="Y166" s="35"/>
      <c r="Z166" s="35"/>
      <c r="AA166" s="35"/>
      <c r="AB166" s="35"/>
      <c r="AC166" s="35"/>
      <c r="AD166" s="35"/>
      <c r="AE166" s="35"/>
      <c r="AR166" s="205" t="s">
        <v>218</v>
      </c>
      <c r="AT166" s="205" t="s">
        <v>214</v>
      </c>
      <c r="AU166" s="205" t="s">
        <v>85</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12466</v>
      </c>
    </row>
    <row r="167" spans="1:65" s="2" customFormat="1" ht="29.25">
      <c r="A167" s="35"/>
      <c r="B167" s="36"/>
      <c r="C167" s="37"/>
      <c r="D167" s="214" t="s">
        <v>807</v>
      </c>
      <c r="E167" s="37"/>
      <c r="F167" s="256" t="s">
        <v>12467</v>
      </c>
      <c r="G167" s="37"/>
      <c r="H167" s="37"/>
      <c r="I167" s="257"/>
      <c r="J167" s="37"/>
      <c r="K167" s="37"/>
      <c r="L167" s="40"/>
      <c r="M167" s="258"/>
      <c r="N167" s="259"/>
      <c r="O167" s="72"/>
      <c r="P167" s="72"/>
      <c r="Q167" s="72"/>
      <c r="R167" s="72"/>
      <c r="S167" s="72"/>
      <c r="T167" s="73"/>
      <c r="U167" s="35"/>
      <c r="V167" s="35"/>
      <c r="W167" s="35"/>
      <c r="X167" s="35"/>
      <c r="Y167" s="35"/>
      <c r="Z167" s="35"/>
      <c r="AA167" s="35"/>
      <c r="AB167" s="35"/>
      <c r="AC167" s="35"/>
      <c r="AD167" s="35"/>
      <c r="AE167" s="35"/>
      <c r="AT167" s="18" t="s">
        <v>807</v>
      </c>
      <c r="AU167" s="18" t="s">
        <v>85</v>
      </c>
    </row>
    <row r="168" spans="1:65" s="2" customFormat="1" ht="16.5" customHeight="1">
      <c r="A168" s="35"/>
      <c r="B168" s="36"/>
      <c r="C168" s="193" t="s">
        <v>284</v>
      </c>
      <c r="D168" s="193" t="s">
        <v>214</v>
      </c>
      <c r="E168" s="194" t="s">
        <v>12468</v>
      </c>
      <c r="F168" s="195" t="s">
        <v>12469</v>
      </c>
      <c r="G168" s="196" t="s">
        <v>2761</v>
      </c>
      <c r="H168" s="197">
        <v>50</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85</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12470</v>
      </c>
    </row>
    <row r="169" spans="1:65" s="2" customFormat="1" ht="58.5">
      <c r="A169" s="35"/>
      <c r="B169" s="36"/>
      <c r="C169" s="37"/>
      <c r="D169" s="214" t="s">
        <v>807</v>
      </c>
      <c r="E169" s="37"/>
      <c r="F169" s="256" t="s">
        <v>12471</v>
      </c>
      <c r="G169" s="37"/>
      <c r="H169" s="37"/>
      <c r="I169" s="257"/>
      <c r="J169" s="37"/>
      <c r="K169" s="37"/>
      <c r="L169" s="40"/>
      <c r="M169" s="258"/>
      <c r="N169" s="259"/>
      <c r="O169" s="72"/>
      <c r="P169" s="72"/>
      <c r="Q169" s="72"/>
      <c r="R169" s="72"/>
      <c r="S169" s="72"/>
      <c r="T169" s="73"/>
      <c r="U169" s="35"/>
      <c r="V169" s="35"/>
      <c r="W169" s="35"/>
      <c r="X169" s="35"/>
      <c r="Y169" s="35"/>
      <c r="Z169" s="35"/>
      <c r="AA169" s="35"/>
      <c r="AB169" s="35"/>
      <c r="AC169" s="35"/>
      <c r="AD169" s="35"/>
      <c r="AE169" s="35"/>
      <c r="AT169" s="18" t="s">
        <v>807</v>
      </c>
      <c r="AU169" s="18" t="s">
        <v>85</v>
      </c>
    </row>
    <row r="170" spans="1:65" s="2" customFormat="1" ht="16.5" customHeight="1">
      <c r="A170" s="35"/>
      <c r="B170" s="36"/>
      <c r="C170" s="193" t="s">
        <v>288</v>
      </c>
      <c r="D170" s="193" t="s">
        <v>214</v>
      </c>
      <c r="E170" s="194" t="s">
        <v>12472</v>
      </c>
      <c r="F170" s="195" t="s">
        <v>12473</v>
      </c>
      <c r="G170" s="196" t="s">
        <v>12474</v>
      </c>
      <c r="H170" s="197">
        <v>1740</v>
      </c>
      <c r="I170" s="198"/>
      <c r="J170" s="199">
        <f>ROUND(I170*H170,2)</f>
        <v>0</v>
      </c>
      <c r="K170" s="200"/>
      <c r="L170" s="40"/>
      <c r="M170" s="201" t="s">
        <v>1</v>
      </c>
      <c r="N170" s="202" t="s">
        <v>42</v>
      </c>
      <c r="O170" s="72"/>
      <c r="P170" s="203">
        <f>O170*H170</f>
        <v>0</v>
      </c>
      <c r="Q170" s="203">
        <v>0</v>
      </c>
      <c r="R170" s="203">
        <f>Q170*H170</f>
        <v>0</v>
      </c>
      <c r="S170" s="203">
        <v>0</v>
      </c>
      <c r="T170" s="204">
        <f>S170*H170</f>
        <v>0</v>
      </c>
      <c r="U170" s="35"/>
      <c r="V170" s="35"/>
      <c r="W170" s="35"/>
      <c r="X170" s="35"/>
      <c r="Y170" s="35"/>
      <c r="Z170" s="35"/>
      <c r="AA170" s="35"/>
      <c r="AB170" s="35"/>
      <c r="AC170" s="35"/>
      <c r="AD170" s="35"/>
      <c r="AE170" s="35"/>
      <c r="AR170" s="205" t="s">
        <v>218</v>
      </c>
      <c r="AT170" s="205" t="s">
        <v>214</v>
      </c>
      <c r="AU170" s="205" t="s">
        <v>85</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218</v>
      </c>
      <c r="BM170" s="205" t="s">
        <v>12475</v>
      </c>
    </row>
    <row r="171" spans="1:65" s="2" customFormat="1" ht="19.5">
      <c r="A171" s="35"/>
      <c r="B171" s="36"/>
      <c r="C171" s="37"/>
      <c r="D171" s="214" t="s">
        <v>807</v>
      </c>
      <c r="E171" s="37"/>
      <c r="F171" s="256" t="s">
        <v>12476</v>
      </c>
      <c r="G171" s="37"/>
      <c r="H171" s="37"/>
      <c r="I171" s="257"/>
      <c r="J171" s="37"/>
      <c r="K171" s="37"/>
      <c r="L171" s="40"/>
      <c r="M171" s="258"/>
      <c r="N171" s="259"/>
      <c r="O171" s="72"/>
      <c r="P171" s="72"/>
      <c r="Q171" s="72"/>
      <c r="R171" s="72"/>
      <c r="S171" s="72"/>
      <c r="T171" s="73"/>
      <c r="U171" s="35"/>
      <c r="V171" s="35"/>
      <c r="W171" s="35"/>
      <c r="X171" s="35"/>
      <c r="Y171" s="35"/>
      <c r="Z171" s="35"/>
      <c r="AA171" s="35"/>
      <c r="AB171" s="35"/>
      <c r="AC171" s="35"/>
      <c r="AD171" s="35"/>
      <c r="AE171" s="35"/>
      <c r="AT171" s="18" t="s">
        <v>807</v>
      </c>
      <c r="AU171" s="18" t="s">
        <v>85</v>
      </c>
    </row>
    <row r="172" spans="1:65" s="2" customFormat="1" ht="16.5" customHeight="1">
      <c r="A172" s="35"/>
      <c r="B172" s="36"/>
      <c r="C172" s="193" t="s">
        <v>292</v>
      </c>
      <c r="D172" s="193" t="s">
        <v>214</v>
      </c>
      <c r="E172" s="194" t="s">
        <v>12477</v>
      </c>
      <c r="F172" s="195" t="s">
        <v>12478</v>
      </c>
      <c r="G172" s="196" t="s">
        <v>12474</v>
      </c>
      <c r="H172" s="197">
        <v>1740</v>
      </c>
      <c r="I172" s="198"/>
      <c r="J172" s="199">
        <f>ROUND(I172*H172,2)</f>
        <v>0</v>
      </c>
      <c r="K172" s="200"/>
      <c r="L172" s="40"/>
      <c r="M172" s="201" t="s">
        <v>1</v>
      </c>
      <c r="N172" s="202" t="s">
        <v>42</v>
      </c>
      <c r="O172" s="72"/>
      <c r="P172" s="203">
        <f>O172*H172</f>
        <v>0</v>
      </c>
      <c r="Q172" s="203">
        <v>0</v>
      </c>
      <c r="R172" s="203">
        <f>Q172*H172</f>
        <v>0</v>
      </c>
      <c r="S172" s="203">
        <v>0</v>
      </c>
      <c r="T172" s="204">
        <f>S172*H172</f>
        <v>0</v>
      </c>
      <c r="U172" s="35"/>
      <c r="V172" s="35"/>
      <c r="W172" s="35"/>
      <c r="X172" s="35"/>
      <c r="Y172" s="35"/>
      <c r="Z172" s="35"/>
      <c r="AA172" s="35"/>
      <c r="AB172" s="35"/>
      <c r="AC172" s="35"/>
      <c r="AD172" s="35"/>
      <c r="AE172" s="35"/>
      <c r="AR172" s="205" t="s">
        <v>218</v>
      </c>
      <c r="AT172" s="205" t="s">
        <v>214</v>
      </c>
      <c r="AU172" s="205" t="s">
        <v>85</v>
      </c>
      <c r="AY172" s="18" t="s">
        <v>209</v>
      </c>
      <c r="BE172" s="206">
        <f>IF(N172="základní",J172,0)</f>
        <v>0</v>
      </c>
      <c r="BF172" s="206">
        <f>IF(N172="snížená",J172,0)</f>
        <v>0</v>
      </c>
      <c r="BG172" s="206">
        <f>IF(N172="zákl. přenesená",J172,0)</f>
        <v>0</v>
      </c>
      <c r="BH172" s="206">
        <f>IF(N172="sníž. přenesená",J172,0)</f>
        <v>0</v>
      </c>
      <c r="BI172" s="206">
        <f>IF(N172="nulová",J172,0)</f>
        <v>0</v>
      </c>
      <c r="BJ172" s="18" t="s">
        <v>85</v>
      </c>
      <c r="BK172" s="206">
        <f>ROUND(I172*H172,2)</f>
        <v>0</v>
      </c>
      <c r="BL172" s="18" t="s">
        <v>218</v>
      </c>
      <c r="BM172" s="205" t="s">
        <v>12479</v>
      </c>
    </row>
    <row r="173" spans="1:65" s="2" customFormat="1" ht="19.5">
      <c r="A173" s="35"/>
      <c r="B173" s="36"/>
      <c r="C173" s="37"/>
      <c r="D173" s="214" t="s">
        <v>807</v>
      </c>
      <c r="E173" s="37"/>
      <c r="F173" s="256" t="s">
        <v>12476</v>
      </c>
      <c r="G173" s="37"/>
      <c r="H173" s="37"/>
      <c r="I173" s="257"/>
      <c r="J173" s="37"/>
      <c r="K173" s="37"/>
      <c r="L173" s="40"/>
      <c r="M173" s="258"/>
      <c r="N173" s="259"/>
      <c r="O173" s="72"/>
      <c r="P173" s="72"/>
      <c r="Q173" s="72"/>
      <c r="R173" s="72"/>
      <c r="S173" s="72"/>
      <c r="T173" s="73"/>
      <c r="U173" s="35"/>
      <c r="V173" s="35"/>
      <c r="W173" s="35"/>
      <c r="X173" s="35"/>
      <c r="Y173" s="35"/>
      <c r="Z173" s="35"/>
      <c r="AA173" s="35"/>
      <c r="AB173" s="35"/>
      <c r="AC173" s="35"/>
      <c r="AD173" s="35"/>
      <c r="AE173" s="35"/>
      <c r="AT173" s="18" t="s">
        <v>807</v>
      </c>
      <c r="AU173" s="18" t="s">
        <v>85</v>
      </c>
    </row>
    <row r="174" spans="1:65" s="2" customFormat="1" ht="16.5" customHeight="1">
      <c r="A174" s="35"/>
      <c r="B174" s="36"/>
      <c r="C174" s="193" t="s">
        <v>7</v>
      </c>
      <c r="D174" s="193" t="s">
        <v>214</v>
      </c>
      <c r="E174" s="194" t="s">
        <v>12480</v>
      </c>
      <c r="F174" s="195" t="s">
        <v>12481</v>
      </c>
      <c r="G174" s="196" t="s">
        <v>12474</v>
      </c>
      <c r="H174" s="197">
        <v>1740</v>
      </c>
      <c r="I174" s="198"/>
      <c r="J174" s="199">
        <f>ROUND(I174*H174,2)</f>
        <v>0</v>
      </c>
      <c r="K174" s="200"/>
      <c r="L174" s="40"/>
      <c r="M174" s="201" t="s">
        <v>1</v>
      </c>
      <c r="N174" s="202" t="s">
        <v>42</v>
      </c>
      <c r="O174" s="72"/>
      <c r="P174" s="203">
        <f>O174*H174</f>
        <v>0</v>
      </c>
      <c r="Q174" s="203">
        <v>0</v>
      </c>
      <c r="R174" s="203">
        <f>Q174*H174</f>
        <v>0</v>
      </c>
      <c r="S174" s="203">
        <v>0</v>
      </c>
      <c r="T174" s="204">
        <f>S174*H174</f>
        <v>0</v>
      </c>
      <c r="U174" s="35"/>
      <c r="V174" s="35"/>
      <c r="W174" s="35"/>
      <c r="X174" s="35"/>
      <c r="Y174" s="35"/>
      <c r="Z174" s="35"/>
      <c r="AA174" s="35"/>
      <c r="AB174" s="35"/>
      <c r="AC174" s="35"/>
      <c r="AD174" s="35"/>
      <c r="AE174" s="35"/>
      <c r="AR174" s="205" t="s">
        <v>218</v>
      </c>
      <c r="AT174" s="205" t="s">
        <v>214</v>
      </c>
      <c r="AU174" s="205" t="s">
        <v>85</v>
      </c>
      <c r="AY174" s="18" t="s">
        <v>209</v>
      </c>
      <c r="BE174" s="206">
        <f>IF(N174="základní",J174,0)</f>
        <v>0</v>
      </c>
      <c r="BF174" s="206">
        <f>IF(N174="snížená",J174,0)</f>
        <v>0</v>
      </c>
      <c r="BG174" s="206">
        <f>IF(N174="zákl. přenesená",J174,0)</f>
        <v>0</v>
      </c>
      <c r="BH174" s="206">
        <f>IF(N174="sníž. přenesená",J174,0)</f>
        <v>0</v>
      </c>
      <c r="BI174" s="206">
        <f>IF(N174="nulová",J174,0)</f>
        <v>0</v>
      </c>
      <c r="BJ174" s="18" t="s">
        <v>85</v>
      </c>
      <c r="BK174" s="206">
        <f>ROUND(I174*H174,2)</f>
        <v>0</v>
      </c>
      <c r="BL174" s="18" t="s">
        <v>218</v>
      </c>
      <c r="BM174" s="205" t="s">
        <v>12482</v>
      </c>
    </row>
    <row r="175" spans="1:65" s="2" customFormat="1" ht="16.5" customHeight="1">
      <c r="A175" s="35"/>
      <c r="B175" s="36"/>
      <c r="C175" s="193" t="s">
        <v>299</v>
      </c>
      <c r="D175" s="193" t="s">
        <v>214</v>
      </c>
      <c r="E175" s="194" t="s">
        <v>12483</v>
      </c>
      <c r="F175" s="195" t="s">
        <v>12484</v>
      </c>
      <c r="G175" s="196" t="s">
        <v>2761</v>
      </c>
      <c r="H175" s="197">
        <v>23</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218</v>
      </c>
      <c r="AT175" s="205" t="s">
        <v>214</v>
      </c>
      <c r="AU175" s="205" t="s">
        <v>85</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12485</v>
      </c>
    </row>
    <row r="176" spans="1:65" s="2" customFormat="1" ht="16.5" customHeight="1">
      <c r="A176" s="35"/>
      <c r="B176" s="36"/>
      <c r="C176" s="193" t="s">
        <v>303</v>
      </c>
      <c r="D176" s="193" t="s">
        <v>214</v>
      </c>
      <c r="E176" s="194" t="s">
        <v>12486</v>
      </c>
      <c r="F176" s="195" t="s">
        <v>12487</v>
      </c>
      <c r="G176" s="196" t="s">
        <v>2761</v>
      </c>
      <c r="H176" s="197">
        <v>1</v>
      </c>
      <c r="I176" s="198"/>
      <c r="J176" s="199">
        <f>ROUND(I176*H176,2)</f>
        <v>0</v>
      </c>
      <c r="K176" s="200"/>
      <c r="L176" s="40"/>
      <c r="M176" s="201" t="s">
        <v>1</v>
      </c>
      <c r="N176" s="202" t="s">
        <v>42</v>
      </c>
      <c r="O176" s="72"/>
      <c r="P176" s="203">
        <f>O176*H176</f>
        <v>0</v>
      </c>
      <c r="Q176" s="203">
        <v>0</v>
      </c>
      <c r="R176" s="203">
        <f>Q176*H176</f>
        <v>0</v>
      </c>
      <c r="S176" s="203">
        <v>0</v>
      </c>
      <c r="T176" s="204">
        <f>S176*H176</f>
        <v>0</v>
      </c>
      <c r="U176" s="35"/>
      <c r="V176" s="35"/>
      <c r="W176" s="35"/>
      <c r="X176" s="35"/>
      <c r="Y176" s="35"/>
      <c r="Z176" s="35"/>
      <c r="AA176" s="35"/>
      <c r="AB176" s="35"/>
      <c r="AC176" s="35"/>
      <c r="AD176" s="35"/>
      <c r="AE176" s="35"/>
      <c r="AR176" s="205" t="s">
        <v>218</v>
      </c>
      <c r="AT176" s="205" t="s">
        <v>214</v>
      </c>
      <c r="AU176" s="205" t="s">
        <v>85</v>
      </c>
      <c r="AY176" s="18" t="s">
        <v>209</v>
      </c>
      <c r="BE176" s="206">
        <f>IF(N176="základní",J176,0)</f>
        <v>0</v>
      </c>
      <c r="BF176" s="206">
        <f>IF(N176="snížená",J176,0)</f>
        <v>0</v>
      </c>
      <c r="BG176" s="206">
        <f>IF(N176="zákl. přenesená",J176,0)</f>
        <v>0</v>
      </c>
      <c r="BH176" s="206">
        <f>IF(N176="sníž. přenesená",J176,0)</f>
        <v>0</v>
      </c>
      <c r="BI176" s="206">
        <f>IF(N176="nulová",J176,0)</f>
        <v>0</v>
      </c>
      <c r="BJ176" s="18" t="s">
        <v>85</v>
      </c>
      <c r="BK176" s="206">
        <f>ROUND(I176*H176,2)</f>
        <v>0</v>
      </c>
      <c r="BL176" s="18" t="s">
        <v>218</v>
      </c>
      <c r="BM176" s="205" t="s">
        <v>12488</v>
      </c>
    </row>
    <row r="177" spans="1:65" s="12" customFormat="1" ht="25.9" customHeight="1">
      <c r="B177" s="177"/>
      <c r="C177" s="178"/>
      <c r="D177" s="179" t="s">
        <v>76</v>
      </c>
      <c r="E177" s="180" t="s">
        <v>9125</v>
      </c>
      <c r="F177" s="180" t="s">
        <v>12489</v>
      </c>
      <c r="G177" s="178"/>
      <c r="H177" s="178"/>
      <c r="I177" s="181"/>
      <c r="J177" s="182">
        <f>BK177</f>
        <v>0</v>
      </c>
      <c r="K177" s="178"/>
      <c r="L177" s="183"/>
      <c r="M177" s="184"/>
      <c r="N177" s="185"/>
      <c r="O177" s="185"/>
      <c r="P177" s="186">
        <f>SUM(P178:P218)</f>
        <v>0</v>
      </c>
      <c r="Q177" s="185"/>
      <c r="R177" s="186">
        <f>SUM(R178:R218)</f>
        <v>0</v>
      </c>
      <c r="S177" s="185"/>
      <c r="T177" s="187">
        <f>SUM(T178:T218)</f>
        <v>0</v>
      </c>
      <c r="AR177" s="188" t="s">
        <v>85</v>
      </c>
      <c r="AT177" s="189" t="s">
        <v>76</v>
      </c>
      <c r="AU177" s="189" t="s">
        <v>77</v>
      </c>
      <c r="AY177" s="188" t="s">
        <v>209</v>
      </c>
      <c r="BK177" s="190">
        <f>SUM(BK178:BK218)</f>
        <v>0</v>
      </c>
    </row>
    <row r="178" spans="1:65" s="2" customFormat="1" ht="16.5" customHeight="1">
      <c r="A178" s="35"/>
      <c r="B178" s="36"/>
      <c r="C178" s="193" t="s">
        <v>85</v>
      </c>
      <c r="D178" s="193" t="s">
        <v>214</v>
      </c>
      <c r="E178" s="194" t="s">
        <v>12408</v>
      </c>
      <c r="F178" s="195" t="s">
        <v>12409</v>
      </c>
      <c r="G178" s="196" t="s">
        <v>318</v>
      </c>
      <c r="H178" s="197">
        <v>25</v>
      </c>
      <c r="I178" s="198"/>
      <c r="J178" s="199">
        <f>ROUND(I178*H178,2)</f>
        <v>0</v>
      </c>
      <c r="K178" s="200"/>
      <c r="L178" s="40"/>
      <c r="M178" s="201" t="s">
        <v>1</v>
      </c>
      <c r="N178" s="202" t="s">
        <v>42</v>
      </c>
      <c r="O178" s="72"/>
      <c r="P178" s="203">
        <f>O178*H178</f>
        <v>0</v>
      </c>
      <c r="Q178" s="203">
        <v>0</v>
      </c>
      <c r="R178" s="203">
        <f>Q178*H178</f>
        <v>0</v>
      </c>
      <c r="S178" s="203">
        <v>0</v>
      </c>
      <c r="T178" s="204">
        <f>S178*H178</f>
        <v>0</v>
      </c>
      <c r="U178" s="35"/>
      <c r="V178" s="35"/>
      <c r="W178" s="35"/>
      <c r="X178" s="35"/>
      <c r="Y178" s="35"/>
      <c r="Z178" s="35"/>
      <c r="AA178" s="35"/>
      <c r="AB178" s="35"/>
      <c r="AC178" s="35"/>
      <c r="AD178" s="35"/>
      <c r="AE178" s="35"/>
      <c r="AR178" s="205" t="s">
        <v>218</v>
      </c>
      <c r="AT178" s="205" t="s">
        <v>214</v>
      </c>
      <c r="AU178" s="205" t="s">
        <v>85</v>
      </c>
      <c r="AY178" s="18" t="s">
        <v>209</v>
      </c>
      <c r="BE178" s="206">
        <f>IF(N178="základní",J178,0)</f>
        <v>0</v>
      </c>
      <c r="BF178" s="206">
        <f>IF(N178="snížená",J178,0)</f>
        <v>0</v>
      </c>
      <c r="BG178" s="206">
        <f>IF(N178="zákl. přenesená",J178,0)</f>
        <v>0</v>
      </c>
      <c r="BH178" s="206">
        <f>IF(N178="sníž. přenesená",J178,0)</f>
        <v>0</v>
      </c>
      <c r="BI178" s="206">
        <f>IF(N178="nulová",J178,0)</f>
        <v>0</v>
      </c>
      <c r="BJ178" s="18" t="s">
        <v>85</v>
      </c>
      <c r="BK178" s="206">
        <f>ROUND(I178*H178,2)</f>
        <v>0</v>
      </c>
      <c r="BL178" s="18" t="s">
        <v>218</v>
      </c>
      <c r="BM178" s="205" t="s">
        <v>12490</v>
      </c>
    </row>
    <row r="179" spans="1:65" s="2" customFormat="1" ht="19.5">
      <c r="A179" s="35"/>
      <c r="B179" s="36"/>
      <c r="C179" s="37"/>
      <c r="D179" s="214" t="s">
        <v>807</v>
      </c>
      <c r="E179" s="37"/>
      <c r="F179" s="256" t="s">
        <v>12411</v>
      </c>
      <c r="G179" s="37"/>
      <c r="H179" s="37"/>
      <c r="I179" s="257"/>
      <c r="J179" s="37"/>
      <c r="K179" s="37"/>
      <c r="L179" s="40"/>
      <c r="M179" s="258"/>
      <c r="N179" s="259"/>
      <c r="O179" s="72"/>
      <c r="P179" s="72"/>
      <c r="Q179" s="72"/>
      <c r="R179" s="72"/>
      <c r="S179" s="72"/>
      <c r="T179" s="73"/>
      <c r="U179" s="35"/>
      <c r="V179" s="35"/>
      <c r="W179" s="35"/>
      <c r="X179" s="35"/>
      <c r="Y179" s="35"/>
      <c r="Z179" s="35"/>
      <c r="AA179" s="35"/>
      <c r="AB179" s="35"/>
      <c r="AC179" s="35"/>
      <c r="AD179" s="35"/>
      <c r="AE179" s="35"/>
      <c r="AT179" s="18" t="s">
        <v>807</v>
      </c>
      <c r="AU179" s="18" t="s">
        <v>85</v>
      </c>
    </row>
    <row r="180" spans="1:65" s="2" customFormat="1" ht="16.5" customHeight="1">
      <c r="A180" s="35"/>
      <c r="B180" s="36"/>
      <c r="C180" s="193" t="s">
        <v>87</v>
      </c>
      <c r="D180" s="193" t="s">
        <v>214</v>
      </c>
      <c r="E180" s="194" t="s">
        <v>12412</v>
      </c>
      <c r="F180" s="195" t="s">
        <v>12413</v>
      </c>
      <c r="G180" s="196" t="s">
        <v>318</v>
      </c>
      <c r="H180" s="197">
        <v>190</v>
      </c>
      <c r="I180" s="198"/>
      <c r="J180" s="199">
        <f>ROUND(I180*H180,2)</f>
        <v>0</v>
      </c>
      <c r="K180" s="200"/>
      <c r="L180" s="40"/>
      <c r="M180" s="201" t="s">
        <v>1</v>
      </c>
      <c r="N180" s="202" t="s">
        <v>42</v>
      </c>
      <c r="O180" s="72"/>
      <c r="P180" s="203">
        <f>O180*H180</f>
        <v>0</v>
      </c>
      <c r="Q180" s="203">
        <v>0</v>
      </c>
      <c r="R180" s="203">
        <f>Q180*H180</f>
        <v>0</v>
      </c>
      <c r="S180" s="203">
        <v>0</v>
      </c>
      <c r="T180" s="204">
        <f>S180*H180</f>
        <v>0</v>
      </c>
      <c r="U180" s="35"/>
      <c r="V180" s="35"/>
      <c r="W180" s="35"/>
      <c r="X180" s="35"/>
      <c r="Y180" s="35"/>
      <c r="Z180" s="35"/>
      <c r="AA180" s="35"/>
      <c r="AB180" s="35"/>
      <c r="AC180" s="35"/>
      <c r="AD180" s="35"/>
      <c r="AE180" s="35"/>
      <c r="AR180" s="205" t="s">
        <v>218</v>
      </c>
      <c r="AT180" s="205" t="s">
        <v>214</v>
      </c>
      <c r="AU180" s="205" t="s">
        <v>85</v>
      </c>
      <c r="AY180" s="18" t="s">
        <v>209</v>
      </c>
      <c r="BE180" s="206">
        <f>IF(N180="základní",J180,0)</f>
        <v>0</v>
      </c>
      <c r="BF180" s="206">
        <f>IF(N180="snížená",J180,0)</f>
        <v>0</v>
      </c>
      <c r="BG180" s="206">
        <f>IF(N180="zákl. přenesená",J180,0)</f>
        <v>0</v>
      </c>
      <c r="BH180" s="206">
        <f>IF(N180="sníž. přenesená",J180,0)</f>
        <v>0</v>
      </c>
      <c r="BI180" s="206">
        <f>IF(N180="nulová",J180,0)</f>
        <v>0</v>
      </c>
      <c r="BJ180" s="18" t="s">
        <v>85</v>
      </c>
      <c r="BK180" s="206">
        <f>ROUND(I180*H180,2)</f>
        <v>0</v>
      </c>
      <c r="BL180" s="18" t="s">
        <v>218</v>
      </c>
      <c r="BM180" s="205" t="s">
        <v>12491</v>
      </c>
    </row>
    <row r="181" spans="1:65" s="2" customFormat="1" ht="19.5">
      <c r="A181" s="35"/>
      <c r="B181" s="36"/>
      <c r="C181" s="37"/>
      <c r="D181" s="214" t="s">
        <v>807</v>
      </c>
      <c r="E181" s="37"/>
      <c r="F181" s="256" t="s">
        <v>12411</v>
      </c>
      <c r="G181" s="37"/>
      <c r="H181" s="37"/>
      <c r="I181" s="257"/>
      <c r="J181" s="37"/>
      <c r="K181" s="37"/>
      <c r="L181" s="40"/>
      <c r="M181" s="258"/>
      <c r="N181" s="259"/>
      <c r="O181" s="72"/>
      <c r="P181" s="72"/>
      <c r="Q181" s="72"/>
      <c r="R181" s="72"/>
      <c r="S181" s="72"/>
      <c r="T181" s="73"/>
      <c r="U181" s="35"/>
      <c r="V181" s="35"/>
      <c r="W181" s="35"/>
      <c r="X181" s="35"/>
      <c r="Y181" s="35"/>
      <c r="Z181" s="35"/>
      <c r="AA181" s="35"/>
      <c r="AB181" s="35"/>
      <c r="AC181" s="35"/>
      <c r="AD181" s="35"/>
      <c r="AE181" s="35"/>
      <c r="AT181" s="18" t="s">
        <v>807</v>
      </c>
      <c r="AU181" s="18" t="s">
        <v>85</v>
      </c>
    </row>
    <row r="182" spans="1:65" s="2" customFormat="1" ht="16.5" customHeight="1">
      <c r="A182" s="35"/>
      <c r="B182" s="36"/>
      <c r="C182" s="193" t="s">
        <v>226</v>
      </c>
      <c r="D182" s="193" t="s">
        <v>214</v>
      </c>
      <c r="E182" s="194" t="s">
        <v>12415</v>
      </c>
      <c r="F182" s="195" t="s">
        <v>12416</v>
      </c>
      <c r="G182" s="196" t="s">
        <v>318</v>
      </c>
      <c r="H182" s="197">
        <v>185</v>
      </c>
      <c r="I182" s="198"/>
      <c r="J182" s="199">
        <f>ROUND(I182*H182,2)</f>
        <v>0</v>
      </c>
      <c r="K182" s="200"/>
      <c r="L182" s="40"/>
      <c r="M182" s="201" t="s">
        <v>1</v>
      </c>
      <c r="N182" s="202" t="s">
        <v>42</v>
      </c>
      <c r="O182" s="72"/>
      <c r="P182" s="203">
        <f>O182*H182</f>
        <v>0</v>
      </c>
      <c r="Q182" s="203">
        <v>0</v>
      </c>
      <c r="R182" s="203">
        <f>Q182*H182</f>
        <v>0</v>
      </c>
      <c r="S182" s="203">
        <v>0</v>
      </c>
      <c r="T182" s="204">
        <f>S182*H182</f>
        <v>0</v>
      </c>
      <c r="U182" s="35"/>
      <c r="V182" s="35"/>
      <c r="W182" s="35"/>
      <c r="X182" s="35"/>
      <c r="Y182" s="35"/>
      <c r="Z182" s="35"/>
      <c r="AA182" s="35"/>
      <c r="AB182" s="35"/>
      <c r="AC182" s="35"/>
      <c r="AD182" s="35"/>
      <c r="AE182" s="35"/>
      <c r="AR182" s="205" t="s">
        <v>218</v>
      </c>
      <c r="AT182" s="205" t="s">
        <v>214</v>
      </c>
      <c r="AU182" s="205" t="s">
        <v>85</v>
      </c>
      <c r="AY182" s="18" t="s">
        <v>209</v>
      </c>
      <c r="BE182" s="206">
        <f>IF(N182="základní",J182,0)</f>
        <v>0</v>
      </c>
      <c r="BF182" s="206">
        <f>IF(N182="snížená",J182,0)</f>
        <v>0</v>
      </c>
      <c r="BG182" s="206">
        <f>IF(N182="zákl. přenesená",J182,0)</f>
        <v>0</v>
      </c>
      <c r="BH182" s="206">
        <f>IF(N182="sníž. přenesená",J182,0)</f>
        <v>0</v>
      </c>
      <c r="BI182" s="206">
        <f>IF(N182="nulová",J182,0)</f>
        <v>0</v>
      </c>
      <c r="BJ182" s="18" t="s">
        <v>85</v>
      </c>
      <c r="BK182" s="206">
        <f>ROUND(I182*H182,2)</f>
        <v>0</v>
      </c>
      <c r="BL182" s="18" t="s">
        <v>218</v>
      </c>
      <c r="BM182" s="205" t="s">
        <v>12492</v>
      </c>
    </row>
    <row r="183" spans="1:65" s="2" customFormat="1" ht="19.5">
      <c r="A183" s="35"/>
      <c r="B183" s="36"/>
      <c r="C183" s="37"/>
      <c r="D183" s="214" t="s">
        <v>807</v>
      </c>
      <c r="E183" s="37"/>
      <c r="F183" s="256" t="s">
        <v>12411</v>
      </c>
      <c r="G183" s="37"/>
      <c r="H183" s="37"/>
      <c r="I183" s="257"/>
      <c r="J183" s="37"/>
      <c r="K183" s="37"/>
      <c r="L183" s="40"/>
      <c r="M183" s="258"/>
      <c r="N183" s="259"/>
      <c r="O183" s="72"/>
      <c r="P183" s="72"/>
      <c r="Q183" s="72"/>
      <c r="R183" s="72"/>
      <c r="S183" s="72"/>
      <c r="T183" s="73"/>
      <c r="U183" s="35"/>
      <c r="V183" s="35"/>
      <c r="W183" s="35"/>
      <c r="X183" s="35"/>
      <c r="Y183" s="35"/>
      <c r="Z183" s="35"/>
      <c r="AA183" s="35"/>
      <c r="AB183" s="35"/>
      <c r="AC183" s="35"/>
      <c r="AD183" s="35"/>
      <c r="AE183" s="35"/>
      <c r="AT183" s="18" t="s">
        <v>807</v>
      </c>
      <c r="AU183" s="18" t="s">
        <v>85</v>
      </c>
    </row>
    <row r="184" spans="1:65" s="2" customFormat="1" ht="16.5" customHeight="1">
      <c r="A184" s="35"/>
      <c r="B184" s="36"/>
      <c r="C184" s="193" t="s">
        <v>218</v>
      </c>
      <c r="D184" s="193" t="s">
        <v>214</v>
      </c>
      <c r="E184" s="194" t="s">
        <v>12418</v>
      </c>
      <c r="F184" s="195" t="s">
        <v>12419</v>
      </c>
      <c r="G184" s="196" t="s">
        <v>318</v>
      </c>
      <c r="H184" s="197">
        <v>80</v>
      </c>
      <c r="I184" s="198"/>
      <c r="J184" s="199">
        <f>ROUND(I184*H184,2)</f>
        <v>0</v>
      </c>
      <c r="K184" s="200"/>
      <c r="L184" s="40"/>
      <c r="M184" s="201" t="s">
        <v>1</v>
      </c>
      <c r="N184" s="202" t="s">
        <v>42</v>
      </c>
      <c r="O184" s="72"/>
      <c r="P184" s="203">
        <f>O184*H184</f>
        <v>0</v>
      </c>
      <c r="Q184" s="203">
        <v>0</v>
      </c>
      <c r="R184" s="203">
        <f>Q184*H184</f>
        <v>0</v>
      </c>
      <c r="S184" s="203">
        <v>0</v>
      </c>
      <c r="T184" s="204">
        <f>S184*H184</f>
        <v>0</v>
      </c>
      <c r="U184" s="35"/>
      <c r="V184" s="35"/>
      <c r="W184" s="35"/>
      <c r="X184" s="35"/>
      <c r="Y184" s="35"/>
      <c r="Z184" s="35"/>
      <c r="AA184" s="35"/>
      <c r="AB184" s="35"/>
      <c r="AC184" s="35"/>
      <c r="AD184" s="35"/>
      <c r="AE184" s="35"/>
      <c r="AR184" s="205" t="s">
        <v>218</v>
      </c>
      <c r="AT184" s="205" t="s">
        <v>214</v>
      </c>
      <c r="AU184" s="205" t="s">
        <v>85</v>
      </c>
      <c r="AY184" s="18" t="s">
        <v>209</v>
      </c>
      <c r="BE184" s="206">
        <f>IF(N184="základní",J184,0)</f>
        <v>0</v>
      </c>
      <c r="BF184" s="206">
        <f>IF(N184="snížená",J184,0)</f>
        <v>0</v>
      </c>
      <c r="BG184" s="206">
        <f>IF(N184="zákl. přenesená",J184,0)</f>
        <v>0</v>
      </c>
      <c r="BH184" s="206">
        <f>IF(N184="sníž. přenesená",J184,0)</f>
        <v>0</v>
      </c>
      <c r="BI184" s="206">
        <f>IF(N184="nulová",J184,0)</f>
        <v>0</v>
      </c>
      <c r="BJ184" s="18" t="s">
        <v>85</v>
      </c>
      <c r="BK184" s="206">
        <f>ROUND(I184*H184,2)</f>
        <v>0</v>
      </c>
      <c r="BL184" s="18" t="s">
        <v>218</v>
      </c>
      <c r="BM184" s="205" t="s">
        <v>12493</v>
      </c>
    </row>
    <row r="185" spans="1:65" s="2" customFormat="1" ht="19.5">
      <c r="A185" s="35"/>
      <c r="B185" s="36"/>
      <c r="C185" s="37"/>
      <c r="D185" s="214" t="s">
        <v>807</v>
      </c>
      <c r="E185" s="37"/>
      <c r="F185" s="256" t="s">
        <v>12411</v>
      </c>
      <c r="G185" s="37"/>
      <c r="H185" s="37"/>
      <c r="I185" s="257"/>
      <c r="J185" s="37"/>
      <c r="K185" s="37"/>
      <c r="L185" s="40"/>
      <c r="M185" s="258"/>
      <c r="N185" s="259"/>
      <c r="O185" s="72"/>
      <c r="P185" s="72"/>
      <c r="Q185" s="72"/>
      <c r="R185" s="72"/>
      <c r="S185" s="72"/>
      <c r="T185" s="73"/>
      <c r="U185" s="35"/>
      <c r="V185" s="35"/>
      <c r="W185" s="35"/>
      <c r="X185" s="35"/>
      <c r="Y185" s="35"/>
      <c r="Z185" s="35"/>
      <c r="AA185" s="35"/>
      <c r="AB185" s="35"/>
      <c r="AC185" s="35"/>
      <c r="AD185" s="35"/>
      <c r="AE185" s="35"/>
      <c r="AT185" s="18" t="s">
        <v>807</v>
      </c>
      <c r="AU185" s="18" t="s">
        <v>85</v>
      </c>
    </row>
    <row r="186" spans="1:65" s="2" customFormat="1" ht="16.5" customHeight="1">
      <c r="A186" s="35"/>
      <c r="B186" s="36"/>
      <c r="C186" s="193" t="s">
        <v>233</v>
      </c>
      <c r="D186" s="193" t="s">
        <v>214</v>
      </c>
      <c r="E186" s="194" t="s">
        <v>12421</v>
      </c>
      <c r="F186" s="195" t="s">
        <v>12422</v>
      </c>
      <c r="G186" s="196" t="s">
        <v>318</v>
      </c>
      <c r="H186" s="197">
        <v>30</v>
      </c>
      <c r="I186" s="198"/>
      <c r="J186" s="199">
        <f>ROUND(I186*H186,2)</f>
        <v>0</v>
      </c>
      <c r="K186" s="200"/>
      <c r="L186" s="40"/>
      <c r="M186" s="201" t="s">
        <v>1</v>
      </c>
      <c r="N186" s="202" t="s">
        <v>42</v>
      </c>
      <c r="O186" s="72"/>
      <c r="P186" s="203">
        <f>O186*H186</f>
        <v>0</v>
      </c>
      <c r="Q186" s="203">
        <v>0</v>
      </c>
      <c r="R186" s="203">
        <f>Q186*H186</f>
        <v>0</v>
      </c>
      <c r="S186" s="203">
        <v>0</v>
      </c>
      <c r="T186" s="204">
        <f>S186*H186</f>
        <v>0</v>
      </c>
      <c r="U186" s="35"/>
      <c r="V186" s="35"/>
      <c r="W186" s="35"/>
      <c r="X186" s="35"/>
      <c r="Y186" s="35"/>
      <c r="Z186" s="35"/>
      <c r="AA186" s="35"/>
      <c r="AB186" s="35"/>
      <c r="AC186" s="35"/>
      <c r="AD186" s="35"/>
      <c r="AE186" s="35"/>
      <c r="AR186" s="205" t="s">
        <v>218</v>
      </c>
      <c r="AT186" s="205" t="s">
        <v>214</v>
      </c>
      <c r="AU186" s="205" t="s">
        <v>85</v>
      </c>
      <c r="AY186" s="18" t="s">
        <v>209</v>
      </c>
      <c r="BE186" s="206">
        <f>IF(N186="základní",J186,0)</f>
        <v>0</v>
      </c>
      <c r="BF186" s="206">
        <f>IF(N186="snížená",J186,0)</f>
        <v>0</v>
      </c>
      <c r="BG186" s="206">
        <f>IF(N186="zákl. přenesená",J186,0)</f>
        <v>0</v>
      </c>
      <c r="BH186" s="206">
        <f>IF(N186="sníž. přenesená",J186,0)</f>
        <v>0</v>
      </c>
      <c r="BI186" s="206">
        <f>IF(N186="nulová",J186,0)</f>
        <v>0</v>
      </c>
      <c r="BJ186" s="18" t="s">
        <v>85</v>
      </c>
      <c r="BK186" s="206">
        <f>ROUND(I186*H186,2)</f>
        <v>0</v>
      </c>
      <c r="BL186" s="18" t="s">
        <v>218</v>
      </c>
      <c r="BM186" s="205" t="s">
        <v>12494</v>
      </c>
    </row>
    <row r="187" spans="1:65" s="2" customFormat="1" ht="19.5">
      <c r="A187" s="35"/>
      <c r="B187" s="36"/>
      <c r="C187" s="37"/>
      <c r="D187" s="214" t="s">
        <v>807</v>
      </c>
      <c r="E187" s="37"/>
      <c r="F187" s="256" t="s">
        <v>12411</v>
      </c>
      <c r="G187" s="37"/>
      <c r="H187" s="37"/>
      <c r="I187" s="257"/>
      <c r="J187" s="37"/>
      <c r="K187" s="37"/>
      <c r="L187" s="40"/>
      <c r="M187" s="258"/>
      <c r="N187" s="259"/>
      <c r="O187" s="72"/>
      <c r="P187" s="72"/>
      <c r="Q187" s="72"/>
      <c r="R187" s="72"/>
      <c r="S187" s="72"/>
      <c r="T187" s="73"/>
      <c r="U187" s="35"/>
      <c r="V187" s="35"/>
      <c r="W187" s="35"/>
      <c r="X187" s="35"/>
      <c r="Y187" s="35"/>
      <c r="Z187" s="35"/>
      <c r="AA187" s="35"/>
      <c r="AB187" s="35"/>
      <c r="AC187" s="35"/>
      <c r="AD187" s="35"/>
      <c r="AE187" s="35"/>
      <c r="AT187" s="18" t="s">
        <v>807</v>
      </c>
      <c r="AU187" s="18" t="s">
        <v>85</v>
      </c>
    </row>
    <row r="188" spans="1:65" s="2" customFormat="1" ht="16.5" customHeight="1">
      <c r="A188" s="35"/>
      <c r="B188" s="36"/>
      <c r="C188" s="193" t="s">
        <v>238</v>
      </c>
      <c r="D188" s="193" t="s">
        <v>214</v>
      </c>
      <c r="E188" s="194" t="s">
        <v>12424</v>
      </c>
      <c r="F188" s="195" t="s">
        <v>12425</v>
      </c>
      <c r="G188" s="196" t="s">
        <v>318</v>
      </c>
      <c r="H188" s="197">
        <v>90</v>
      </c>
      <c r="I188" s="198"/>
      <c r="J188" s="199">
        <f>ROUND(I188*H188,2)</f>
        <v>0</v>
      </c>
      <c r="K188" s="200"/>
      <c r="L188" s="40"/>
      <c r="M188" s="201" t="s">
        <v>1</v>
      </c>
      <c r="N188" s="202" t="s">
        <v>42</v>
      </c>
      <c r="O188" s="72"/>
      <c r="P188" s="203">
        <f>O188*H188</f>
        <v>0</v>
      </c>
      <c r="Q188" s="203">
        <v>0</v>
      </c>
      <c r="R188" s="203">
        <f>Q188*H188</f>
        <v>0</v>
      </c>
      <c r="S188" s="203">
        <v>0</v>
      </c>
      <c r="T188" s="204">
        <f>S188*H188</f>
        <v>0</v>
      </c>
      <c r="U188" s="35"/>
      <c r="V188" s="35"/>
      <c r="W188" s="35"/>
      <c r="X188" s="35"/>
      <c r="Y188" s="35"/>
      <c r="Z188" s="35"/>
      <c r="AA188" s="35"/>
      <c r="AB188" s="35"/>
      <c r="AC188" s="35"/>
      <c r="AD188" s="35"/>
      <c r="AE188" s="35"/>
      <c r="AR188" s="205" t="s">
        <v>218</v>
      </c>
      <c r="AT188" s="205" t="s">
        <v>214</v>
      </c>
      <c r="AU188" s="205" t="s">
        <v>85</v>
      </c>
      <c r="AY188" s="18" t="s">
        <v>209</v>
      </c>
      <c r="BE188" s="206">
        <f>IF(N188="základní",J188,0)</f>
        <v>0</v>
      </c>
      <c r="BF188" s="206">
        <f>IF(N188="snížená",J188,0)</f>
        <v>0</v>
      </c>
      <c r="BG188" s="206">
        <f>IF(N188="zákl. přenesená",J188,0)</f>
        <v>0</v>
      </c>
      <c r="BH188" s="206">
        <f>IF(N188="sníž. přenesená",J188,0)</f>
        <v>0</v>
      </c>
      <c r="BI188" s="206">
        <f>IF(N188="nulová",J188,0)</f>
        <v>0</v>
      </c>
      <c r="BJ188" s="18" t="s">
        <v>85</v>
      </c>
      <c r="BK188" s="206">
        <f>ROUND(I188*H188,2)</f>
        <v>0</v>
      </c>
      <c r="BL188" s="18" t="s">
        <v>218</v>
      </c>
      <c r="BM188" s="205" t="s">
        <v>12495</v>
      </c>
    </row>
    <row r="189" spans="1:65" s="2" customFormat="1" ht="19.5">
      <c r="A189" s="35"/>
      <c r="B189" s="36"/>
      <c r="C189" s="37"/>
      <c r="D189" s="214" t="s">
        <v>807</v>
      </c>
      <c r="E189" s="37"/>
      <c r="F189" s="256" t="s">
        <v>12411</v>
      </c>
      <c r="G189" s="37"/>
      <c r="H189" s="37"/>
      <c r="I189" s="257"/>
      <c r="J189" s="37"/>
      <c r="K189" s="37"/>
      <c r="L189" s="40"/>
      <c r="M189" s="258"/>
      <c r="N189" s="259"/>
      <c r="O189" s="72"/>
      <c r="P189" s="72"/>
      <c r="Q189" s="72"/>
      <c r="R189" s="72"/>
      <c r="S189" s="72"/>
      <c r="T189" s="73"/>
      <c r="U189" s="35"/>
      <c r="V189" s="35"/>
      <c r="W189" s="35"/>
      <c r="X189" s="35"/>
      <c r="Y189" s="35"/>
      <c r="Z189" s="35"/>
      <c r="AA189" s="35"/>
      <c r="AB189" s="35"/>
      <c r="AC189" s="35"/>
      <c r="AD189" s="35"/>
      <c r="AE189" s="35"/>
      <c r="AT189" s="18" t="s">
        <v>807</v>
      </c>
      <c r="AU189" s="18" t="s">
        <v>85</v>
      </c>
    </row>
    <row r="190" spans="1:65" s="2" customFormat="1" ht="16.5" customHeight="1">
      <c r="A190" s="35"/>
      <c r="B190" s="36"/>
      <c r="C190" s="193" t="s">
        <v>242</v>
      </c>
      <c r="D190" s="193" t="s">
        <v>214</v>
      </c>
      <c r="E190" s="194" t="s">
        <v>12427</v>
      </c>
      <c r="F190" s="195" t="s">
        <v>12428</v>
      </c>
      <c r="G190" s="196" t="s">
        <v>12429</v>
      </c>
      <c r="H190" s="197">
        <v>2470</v>
      </c>
      <c r="I190" s="198"/>
      <c r="J190" s="199">
        <f>ROUND(I190*H190,2)</f>
        <v>0</v>
      </c>
      <c r="K190" s="200"/>
      <c r="L190" s="40"/>
      <c r="M190" s="201" t="s">
        <v>1</v>
      </c>
      <c r="N190" s="202" t="s">
        <v>42</v>
      </c>
      <c r="O190" s="72"/>
      <c r="P190" s="203">
        <f>O190*H190</f>
        <v>0</v>
      </c>
      <c r="Q190" s="203">
        <v>0</v>
      </c>
      <c r="R190" s="203">
        <f>Q190*H190</f>
        <v>0</v>
      </c>
      <c r="S190" s="203">
        <v>0</v>
      </c>
      <c r="T190" s="204">
        <f>S190*H190</f>
        <v>0</v>
      </c>
      <c r="U190" s="35"/>
      <c r="V190" s="35"/>
      <c r="W190" s="35"/>
      <c r="X190" s="35"/>
      <c r="Y190" s="35"/>
      <c r="Z190" s="35"/>
      <c r="AA190" s="35"/>
      <c r="AB190" s="35"/>
      <c r="AC190" s="35"/>
      <c r="AD190" s="35"/>
      <c r="AE190" s="35"/>
      <c r="AR190" s="205" t="s">
        <v>218</v>
      </c>
      <c r="AT190" s="205" t="s">
        <v>214</v>
      </c>
      <c r="AU190" s="205" t="s">
        <v>85</v>
      </c>
      <c r="AY190" s="18" t="s">
        <v>209</v>
      </c>
      <c r="BE190" s="206">
        <f>IF(N190="základní",J190,0)</f>
        <v>0</v>
      </c>
      <c r="BF190" s="206">
        <f>IF(N190="snížená",J190,0)</f>
        <v>0</v>
      </c>
      <c r="BG190" s="206">
        <f>IF(N190="zákl. přenesená",J190,0)</f>
        <v>0</v>
      </c>
      <c r="BH190" s="206">
        <f>IF(N190="sníž. přenesená",J190,0)</f>
        <v>0</v>
      </c>
      <c r="BI190" s="206">
        <f>IF(N190="nulová",J190,0)</f>
        <v>0</v>
      </c>
      <c r="BJ190" s="18" t="s">
        <v>85</v>
      </c>
      <c r="BK190" s="206">
        <f>ROUND(I190*H190,2)</f>
        <v>0</v>
      </c>
      <c r="BL190" s="18" t="s">
        <v>218</v>
      </c>
      <c r="BM190" s="205" t="s">
        <v>12496</v>
      </c>
    </row>
    <row r="191" spans="1:65" s="2" customFormat="1" ht="19.5">
      <c r="A191" s="35"/>
      <c r="B191" s="36"/>
      <c r="C191" s="37"/>
      <c r="D191" s="214" t="s">
        <v>807</v>
      </c>
      <c r="E191" s="37"/>
      <c r="F191" s="256" t="s">
        <v>12497</v>
      </c>
      <c r="G191" s="37"/>
      <c r="H191" s="37"/>
      <c r="I191" s="257"/>
      <c r="J191" s="37"/>
      <c r="K191" s="37"/>
      <c r="L191" s="40"/>
      <c r="M191" s="258"/>
      <c r="N191" s="259"/>
      <c r="O191" s="72"/>
      <c r="P191" s="72"/>
      <c r="Q191" s="72"/>
      <c r="R191" s="72"/>
      <c r="S191" s="72"/>
      <c r="T191" s="73"/>
      <c r="U191" s="35"/>
      <c r="V191" s="35"/>
      <c r="W191" s="35"/>
      <c r="X191" s="35"/>
      <c r="Y191" s="35"/>
      <c r="Z191" s="35"/>
      <c r="AA191" s="35"/>
      <c r="AB191" s="35"/>
      <c r="AC191" s="35"/>
      <c r="AD191" s="35"/>
      <c r="AE191" s="35"/>
      <c r="AT191" s="18" t="s">
        <v>807</v>
      </c>
      <c r="AU191" s="18" t="s">
        <v>85</v>
      </c>
    </row>
    <row r="192" spans="1:65" s="2" customFormat="1" ht="16.5" customHeight="1">
      <c r="A192" s="35"/>
      <c r="B192" s="36"/>
      <c r="C192" s="193" t="s">
        <v>246</v>
      </c>
      <c r="D192" s="193" t="s">
        <v>214</v>
      </c>
      <c r="E192" s="194" t="s">
        <v>12432</v>
      </c>
      <c r="F192" s="195" t="s">
        <v>12433</v>
      </c>
      <c r="G192" s="196" t="s">
        <v>2761</v>
      </c>
      <c r="H192" s="197">
        <v>3</v>
      </c>
      <c r="I192" s="198"/>
      <c r="J192" s="199">
        <f>ROUND(I192*H192,2)</f>
        <v>0</v>
      </c>
      <c r="K192" s="200"/>
      <c r="L192" s="40"/>
      <c r="M192" s="201" t="s">
        <v>1</v>
      </c>
      <c r="N192" s="202" t="s">
        <v>42</v>
      </c>
      <c r="O192" s="72"/>
      <c r="P192" s="203">
        <f>O192*H192</f>
        <v>0</v>
      </c>
      <c r="Q192" s="203">
        <v>0</v>
      </c>
      <c r="R192" s="203">
        <f>Q192*H192</f>
        <v>0</v>
      </c>
      <c r="S192" s="203">
        <v>0</v>
      </c>
      <c r="T192" s="204">
        <f>S192*H192</f>
        <v>0</v>
      </c>
      <c r="U192" s="35"/>
      <c r="V192" s="35"/>
      <c r="W192" s="35"/>
      <c r="X192" s="35"/>
      <c r="Y192" s="35"/>
      <c r="Z192" s="35"/>
      <c r="AA192" s="35"/>
      <c r="AB192" s="35"/>
      <c r="AC192" s="35"/>
      <c r="AD192" s="35"/>
      <c r="AE192" s="35"/>
      <c r="AR192" s="205" t="s">
        <v>218</v>
      </c>
      <c r="AT192" s="205" t="s">
        <v>214</v>
      </c>
      <c r="AU192" s="205" t="s">
        <v>85</v>
      </c>
      <c r="AY192" s="18" t="s">
        <v>209</v>
      </c>
      <c r="BE192" s="206">
        <f>IF(N192="základní",J192,0)</f>
        <v>0</v>
      </c>
      <c r="BF192" s="206">
        <f>IF(N192="snížená",J192,0)</f>
        <v>0</v>
      </c>
      <c r="BG192" s="206">
        <f>IF(N192="zákl. přenesená",J192,0)</f>
        <v>0</v>
      </c>
      <c r="BH192" s="206">
        <f>IF(N192="sníž. přenesená",J192,0)</f>
        <v>0</v>
      </c>
      <c r="BI192" s="206">
        <f>IF(N192="nulová",J192,0)</f>
        <v>0</v>
      </c>
      <c r="BJ192" s="18" t="s">
        <v>85</v>
      </c>
      <c r="BK192" s="206">
        <f>ROUND(I192*H192,2)</f>
        <v>0</v>
      </c>
      <c r="BL192" s="18" t="s">
        <v>218</v>
      </c>
      <c r="BM192" s="205" t="s">
        <v>12498</v>
      </c>
    </row>
    <row r="193" spans="1:65" s="2" customFormat="1" ht="48.75">
      <c r="A193" s="35"/>
      <c r="B193" s="36"/>
      <c r="C193" s="37"/>
      <c r="D193" s="214" t="s">
        <v>807</v>
      </c>
      <c r="E193" s="37"/>
      <c r="F193" s="256" t="s">
        <v>12435</v>
      </c>
      <c r="G193" s="37"/>
      <c r="H193" s="37"/>
      <c r="I193" s="257"/>
      <c r="J193" s="37"/>
      <c r="K193" s="37"/>
      <c r="L193" s="40"/>
      <c r="M193" s="258"/>
      <c r="N193" s="259"/>
      <c r="O193" s="72"/>
      <c r="P193" s="72"/>
      <c r="Q193" s="72"/>
      <c r="R193" s="72"/>
      <c r="S193" s="72"/>
      <c r="T193" s="73"/>
      <c r="U193" s="35"/>
      <c r="V193" s="35"/>
      <c r="W193" s="35"/>
      <c r="X193" s="35"/>
      <c r="Y193" s="35"/>
      <c r="Z193" s="35"/>
      <c r="AA193" s="35"/>
      <c r="AB193" s="35"/>
      <c r="AC193" s="35"/>
      <c r="AD193" s="35"/>
      <c r="AE193" s="35"/>
      <c r="AT193" s="18" t="s">
        <v>807</v>
      </c>
      <c r="AU193" s="18" t="s">
        <v>85</v>
      </c>
    </row>
    <row r="194" spans="1:65" s="2" customFormat="1" ht="16.5" customHeight="1">
      <c r="A194" s="35"/>
      <c r="B194" s="36"/>
      <c r="C194" s="193" t="s">
        <v>210</v>
      </c>
      <c r="D194" s="193" t="s">
        <v>214</v>
      </c>
      <c r="E194" s="194" t="s">
        <v>12436</v>
      </c>
      <c r="F194" s="195" t="s">
        <v>12433</v>
      </c>
      <c r="G194" s="196" t="s">
        <v>2761</v>
      </c>
      <c r="H194" s="197">
        <v>16</v>
      </c>
      <c r="I194" s="198"/>
      <c r="J194" s="199">
        <f>ROUND(I194*H194,2)</f>
        <v>0</v>
      </c>
      <c r="K194" s="200"/>
      <c r="L194" s="40"/>
      <c r="M194" s="201" t="s">
        <v>1</v>
      </c>
      <c r="N194" s="202" t="s">
        <v>42</v>
      </c>
      <c r="O194" s="72"/>
      <c r="P194" s="203">
        <f>O194*H194</f>
        <v>0</v>
      </c>
      <c r="Q194" s="203">
        <v>0</v>
      </c>
      <c r="R194" s="203">
        <f>Q194*H194</f>
        <v>0</v>
      </c>
      <c r="S194" s="203">
        <v>0</v>
      </c>
      <c r="T194" s="204">
        <f>S194*H194</f>
        <v>0</v>
      </c>
      <c r="U194" s="35"/>
      <c r="V194" s="35"/>
      <c r="W194" s="35"/>
      <c r="X194" s="35"/>
      <c r="Y194" s="35"/>
      <c r="Z194" s="35"/>
      <c r="AA194" s="35"/>
      <c r="AB194" s="35"/>
      <c r="AC194" s="35"/>
      <c r="AD194" s="35"/>
      <c r="AE194" s="35"/>
      <c r="AR194" s="205" t="s">
        <v>218</v>
      </c>
      <c r="AT194" s="205" t="s">
        <v>214</v>
      </c>
      <c r="AU194" s="205" t="s">
        <v>85</v>
      </c>
      <c r="AY194" s="18" t="s">
        <v>209</v>
      </c>
      <c r="BE194" s="206">
        <f>IF(N194="základní",J194,0)</f>
        <v>0</v>
      </c>
      <c r="BF194" s="206">
        <f>IF(N194="snížená",J194,0)</f>
        <v>0</v>
      </c>
      <c r="BG194" s="206">
        <f>IF(N194="zákl. přenesená",J194,0)</f>
        <v>0</v>
      </c>
      <c r="BH194" s="206">
        <f>IF(N194="sníž. přenesená",J194,0)</f>
        <v>0</v>
      </c>
      <c r="BI194" s="206">
        <f>IF(N194="nulová",J194,0)</f>
        <v>0</v>
      </c>
      <c r="BJ194" s="18" t="s">
        <v>85</v>
      </c>
      <c r="BK194" s="206">
        <f>ROUND(I194*H194,2)</f>
        <v>0</v>
      </c>
      <c r="BL194" s="18" t="s">
        <v>218</v>
      </c>
      <c r="BM194" s="205" t="s">
        <v>12499</v>
      </c>
    </row>
    <row r="195" spans="1:65" s="2" customFormat="1" ht="48.75">
      <c r="A195" s="35"/>
      <c r="B195" s="36"/>
      <c r="C195" s="37"/>
      <c r="D195" s="214" t="s">
        <v>807</v>
      </c>
      <c r="E195" s="37"/>
      <c r="F195" s="256" t="s">
        <v>12438</v>
      </c>
      <c r="G195" s="37"/>
      <c r="H195" s="37"/>
      <c r="I195" s="257"/>
      <c r="J195" s="37"/>
      <c r="K195" s="37"/>
      <c r="L195" s="40"/>
      <c r="M195" s="258"/>
      <c r="N195" s="259"/>
      <c r="O195" s="72"/>
      <c r="P195" s="72"/>
      <c r="Q195" s="72"/>
      <c r="R195" s="72"/>
      <c r="S195" s="72"/>
      <c r="T195" s="73"/>
      <c r="U195" s="35"/>
      <c r="V195" s="35"/>
      <c r="W195" s="35"/>
      <c r="X195" s="35"/>
      <c r="Y195" s="35"/>
      <c r="Z195" s="35"/>
      <c r="AA195" s="35"/>
      <c r="AB195" s="35"/>
      <c r="AC195" s="35"/>
      <c r="AD195" s="35"/>
      <c r="AE195" s="35"/>
      <c r="AT195" s="18" t="s">
        <v>807</v>
      </c>
      <c r="AU195" s="18" t="s">
        <v>85</v>
      </c>
    </row>
    <row r="196" spans="1:65" s="2" customFormat="1" ht="16.5" customHeight="1">
      <c r="A196" s="35"/>
      <c r="B196" s="36"/>
      <c r="C196" s="193" t="s">
        <v>253</v>
      </c>
      <c r="D196" s="193" t="s">
        <v>214</v>
      </c>
      <c r="E196" s="194" t="s">
        <v>12439</v>
      </c>
      <c r="F196" s="195" t="s">
        <v>12433</v>
      </c>
      <c r="G196" s="196" t="s">
        <v>2761</v>
      </c>
      <c r="H196" s="197">
        <v>2</v>
      </c>
      <c r="I196" s="198"/>
      <c r="J196" s="199">
        <f>ROUND(I196*H196,2)</f>
        <v>0</v>
      </c>
      <c r="K196" s="200"/>
      <c r="L196" s="40"/>
      <c r="M196" s="201" t="s">
        <v>1</v>
      </c>
      <c r="N196" s="202"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218</v>
      </c>
      <c r="AT196" s="205" t="s">
        <v>214</v>
      </c>
      <c r="AU196" s="205" t="s">
        <v>85</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218</v>
      </c>
      <c r="BM196" s="205" t="s">
        <v>12500</v>
      </c>
    </row>
    <row r="197" spans="1:65" s="2" customFormat="1" ht="48.75">
      <c r="A197" s="35"/>
      <c r="B197" s="36"/>
      <c r="C197" s="37"/>
      <c r="D197" s="214" t="s">
        <v>807</v>
      </c>
      <c r="E197" s="37"/>
      <c r="F197" s="256" t="s">
        <v>12441</v>
      </c>
      <c r="G197" s="37"/>
      <c r="H197" s="37"/>
      <c r="I197" s="257"/>
      <c r="J197" s="37"/>
      <c r="K197" s="37"/>
      <c r="L197" s="40"/>
      <c r="M197" s="258"/>
      <c r="N197" s="259"/>
      <c r="O197" s="72"/>
      <c r="P197" s="72"/>
      <c r="Q197" s="72"/>
      <c r="R197" s="72"/>
      <c r="S197" s="72"/>
      <c r="T197" s="73"/>
      <c r="U197" s="35"/>
      <c r="V197" s="35"/>
      <c r="W197" s="35"/>
      <c r="X197" s="35"/>
      <c r="Y197" s="35"/>
      <c r="Z197" s="35"/>
      <c r="AA197" s="35"/>
      <c r="AB197" s="35"/>
      <c r="AC197" s="35"/>
      <c r="AD197" s="35"/>
      <c r="AE197" s="35"/>
      <c r="AT197" s="18" t="s">
        <v>807</v>
      </c>
      <c r="AU197" s="18" t="s">
        <v>85</v>
      </c>
    </row>
    <row r="198" spans="1:65" s="2" customFormat="1" ht="16.5" customHeight="1">
      <c r="A198" s="35"/>
      <c r="B198" s="36"/>
      <c r="C198" s="193" t="s">
        <v>257</v>
      </c>
      <c r="D198" s="193" t="s">
        <v>214</v>
      </c>
      <c r="E198" s="194" t="s">
        <v>12442</v>
      </c>
      <c r="F198" s="195" t="s">
        <v>12433</v>
      </c>
      <c r="G198" s="196" t="s">
        <v>2761</v>
      </c>
      <c r="H198" s="197">
        <v>5</v>
      </c>
      <c r="I198" s="198"/>
      <c r="J198" s="199">
        <f>ROUND(I198*H198,2)</f>
        <v>0</v>
      </c>
      <c r="K198" s="200"/>
      <c r="L198" s="40"/>
      <c r="M198" s="201" t="s">
        <v>1</v>
      </c>
      <c r="N198" s="202" t="s">
        <v>42</v>
      </c>
      <c r="O198" s="72"/>
      <c r="P198" s="203">
        <f>O198*H198</f>
        <v>0</v>
      </c>
      <c r="Q198" s="203">
        <v>0</v>
      </c>
      <c r="R198" s="203">
        <f>Q198*H198</f>
        <v>0</v>
      </c>
      <c r="S198" s="203">
        <v>0</v>
      </c>
      <c r="T198" s="204">
        <f>S198*H198</f>
        <v>0</v>
      </c>
      <c r="U198" s="35"/>
      <c r="V198" s="35"/>
      <c r="W198" s="35"/>
      <c r="X198" s="35"/>
      <c r="Y198" s="35"/>
      <c r="Z198" s="35"/>
      <c r="AA198" s="35"/>
      <c r="AB198" s="35"/>
      <c r="AC198" s="35"/>
      <c r="AD198" s="35"/>
      <c r="AE198" s="35"/>
      <c r="AR198" s="205" t="s">
        <v>218</v>
      </c>
      <c r="AT198" s="205" t="s">
        <v>214</v>
      </c>
      <c r="AU198" s="205" t="s">
        <v>85</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218</v>
      </c>
      <c r="BM198" s="205" t="s">
        <v>12501</v>
      </c>
    </row>
    <row r="199" spans="1:65" s="2" customFormat="1" ht="48.75">
      <c r="A199" s="35"/>
      <c r="B199" s="36"/>
      <c r="C199" s="37"/>
      <c r="D199" s="214" t="s">
        <v>807</v>
      </c>
      <c r="E199" s="37"/>
      <c r="F199" s="256" t="s">
        <v>12444</v>
      </c>
      <c r="G199" s="37"/>
      <c r="H199" s="37"/>
      <c r="I199" s="257"/>
      <c r="J199" s="37"/>
      <c r="K199" s="37"/>
      <c r="L199" s="40"/>
      <c r="M199" s="258"/>
      <c r="N199" s="259"/>
      <c r="O199" s="72"/>
      <c r="P199" s="72"/>
      <c r="Q199" s="72"/>
      <c r="R199" s="72"/>
      <c r="S199" s="72"/>
      <c r="T199" s="73"/>
      <c r="U199" s="35"/>
      <c r="V199" s="35"/>
      <c r="W199" s="35"/>
      <c r="X199" s="35"/>
      <c r="Y199" s="35"/>
      <c r="Z199" s="35"/>
      <c r="AA199" s="35"/>
      <c r="AB199" s="35"/>
      <c r="AC199" s="35"/>
      <c r="AD199" s="35"/>
      <c r="AE199" s="35"/>
      <c r="AT199" s="18" t="s">
        <v>807</v>
      </c>
      <c r="AU199" s="18" t="s">
        <v>85</v>
      </c>
    </row>
    <row r="200" spans="1:65" s="2" customFormat="1" ht="16.5" customHeight="1">
      <c r="A200" s="35"/>
      <c r="B200" s="36"/>
      <c r="C200" s="193" t="s">
        <v>261</v>
      </c>
      <c r="D200" s="193" t="s">
        <v>214</v>
      </c>
      <c r="E200" s="194" t="s">
        <v>12445</v>
      </c>
      <c r="F200" s="195" t="s">
        <v>12433</v>
      </c>
      <c r="G200" s="196" t="s">
        <v>2761</v>
      </c>
      <c r="H200" s="197">
        <v>6</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85</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12502</v>
      </c>
    </row>
    <row r="201" spans="1:65" s="2" customFormat="1" ht="48.75">
      <c r="A201" s="35"/>
      <c r="B201" s="36"/>
      <c r="C201" s="37"/>
      <c r="D201" s="214" t="s">
        <v>807</v>
      </c>
      <c r="E201" s="37"/>
      <c r="F201" s="256" t="s">
        <v>12447</v>
      </c>
      <c r="G201" s="37"/>
      <c r="H201" s="37"/>
      <c r="I201" s="257"/>
      <c r="J201" s="37"/>
      <c r="K201" s="37"/>
      <c r="L201" s="40"/>
      <c r="M201" s="258"/>
      <c r="N201" s="259"/>
      <c r="O201" s="72"/>
      <c r="P201" s="72"/>
      <c r="Q201" s="72"/>
      <c r="R201" s="72"/>
      <c r="S201" s="72"/>
      <c r="T201" s="73"/>
      <c r="U201" s="35"/>
      <c r="V201" s="35"/>
      <c r="W201" s="35"/>
      <c r="X201" s="35"/>
      <c r="Y201" s="35"/>
      <c r="Z201" s="35"/>
      <c r="AA201" s="35"/>
      <c r="AB201" s="35"/>
      <c r="AC201" s="35"/>
      <c r="AD201" s="35"/>
      <c r="AE201" s="35"/>
      <c r="AT201" s="18" t="s">
        <v>807</v>
      </c>
      <c r="AU201" s="18" t="s">
        <v>85</v>
      </c>
    </row>
    <row r="202" spans="1:65" s="2" customFormat="1" ht="16.5" customHeight="1">
      <c r="A202" s="35"/>
      <c r="B202" s="36"/>
      <c r="C202" s="193" t="s">
        <v>265</v>
      </c>
      <c r="D202" s="193" t="s">
        <v>214</v>
      </c>
      <c r="E202" s="194" t="s">
        <v>12448</v>
      </c>
      <c r="F202" s="195" t="s">
        <v>12449</v>
      </c>
      <c r="G202" s="196" t="s">
        <v>2761</v>
      </c>
      <c r="H202" s="197">
        <v>44</v>
      </c>
      <c r="I202" s="198"/>
      <c r="J202" s="199">
        <f>ROUND(I202*H202,2)</f>
        <v>0</v>
      </c>
      <c r="K202" s="200"/>
      <c r="L202" s="40"/>
      <c r="M202" s="201" t="s">
        <v>1</v>
      </c>
      <c r="N202" s="202" t="s">
        <v>42</v>
      </c>
      <c r="O202" s="72"/>
      <c r="P202" s="203">
        <f>O202*H202</f>
        <v>0</v>
      </c>
      <c r="Q202" s="203">
        <v>0</v>
      </c>
      <c r="R202" s="203">
        <f>Q202*H202</f>
        <v>0</v>
      </c>
      <c r="S202" s="203">
        <v>0</v>
      </c>
      <c r="T202" s="204">
        <f>S202*H202</f>
        <v>0</v>
      </c>
      <c r="U202" s="35"/>
      <c r="V202" s="35"/>
      <c r="W202" s="35"/>
      <c r="X202" s="35"/>
      <c r="Y202" s="35"/>
      <c r="Z202" s="35"/>
      <c r="AA202" s="35"/>
      <c r="AB202" s="35"/>
      <c r="AC202" s="35"/>
      <c r="AD202" s="35"/>
      <c r="AE202" s="35"/>
      <c r="AR202" s="205" t="s">
        <v>218</v>
      </c>
      <c r="AT202" s="205" t="s">
        <v>214</v>
      </c>
      <c r="AU202" s="205" t="s">
        <v>85</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218</v>
      </c>
      <c r="BM202" s="205" t="s">
        <v>12503</v>
      </c>
    </row>
    <row r="203" spans="1:65" s="2" customFormat="1" ht="16.5" customHeight="1">
      <c r="A203" s="35"/>
      <c r="B203" s="36"/>
      <c r="C203" s="193" t="s">
        <v>269</v>
      </c>
      <c r="D203" s="193" t="s">
        <v>214</v>
      </c>
      <c r="E203" s="194" t="s">
        <v>12451</v>
      </c>
      <c r="F203" s="195" t="s">
        <v>12452</v>
      </c>
      <c r="G203" s="196" t="s">
        <v>2761</v>
      </c>
      <c r="H203" s="197">
        <v>5</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85</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12504</v>
      </c>
    </row>
    <row r="204" spans="1:65" s="2" customFormat="1" ht="16.5" customHeight="1">
      <c r="A204" s="35"/>
      <c r="B204" s="36"/>
      <c r="C204" s="193" t="s">
        <v>8</v>
      </c>
      <c r="D204" s="193" t="s">
        <v>214</v>
      </c>
      <c r="E204" s="194" t="s">
        <v>12458</v>
      </c>
      <c r="F204" s="195" t="s">
        <v>12459</v>
      </c>
      <c r="G204" s="196" t="s">
        <v>2761</v>
      </c>
      <c r="H204" s="197">
        <v>3</v>
      </c>
      <c r="I204" s="198"/>
      <c r="J204" s="199">
        <f>ROUND(I204*H204,2)</f>
        <v>0</v>
      </c>
      <c r="K204" s="200"/>
      <c r="L204" s="40"/>
      <c r="M204" s="201" t="s">
        <v>1</v>
      </c>
      <c r="N204" s="202" t="s">
        <v>42</v>
      </c>
      <c r="O204" s="72"/>
      <c r="P204" s="203">
        <f>O204*H204</f>
        <v>0</v>
      </c>
      <c r="Q204" s="203">
        <v>0</v>
      </c>
      <c r="R204" s="203">
        <f>Q204*H204</f>
        <v>0</v>
      </c>
      <c r="S204" s="203">
        <v>0</v>
      </c>
      <c r="T204" s="204">
        <f>S204*H204</f>
        <v>0</v>
      </c>
      <c r="U204" s="35"/>
      <c r="V204" s="35"/>
      <c r="W204" s="35"/>
      <c r="X204" s="35"/>
      <c r="Y204" s="35"/>
      <c r="Z204" s="35"/>
      <c r="AA204" s="35"/>
      <c r="AB204" s="35"/>
      <c r="AC204" s="35"/>
      <c r="AD204" s="35"/>
      <c r="AE204" s="35"/>
      <c r="AR204" s="205" t="s">
        <v>218</v>
      </c>
      <c r="AT204" s="205" t="s">
        <v>214</v>
      </c>
      <c r="AU204" s="205" t="s">
        <v>85</v>
      </c>
      <c r="AY204" s="18" t="s">
        <v>209</v>
      </c>
      <c r="BE204" s="206">
        <f>IF(N204="základní",J204,0)</f>
        <v>0</v>
      </c>
      <c r="BF204" s="206">
        <f>IF(N204="snížená",J204,0)</f>
        <v>0</v>
      </c>
      <c r="BG204" s="206">
        <f>IF(N204="zákl. přenesená",J204,0)</f>
        <v>0</v>
      </c>
      <c r="BH204" s="206">
        <f>IF(N204="sníž. přenesená",J204,0)</f>
        <v>0</v>
      </c>
      <c r="BI204" s="206">
        <f>IF(N204="nulová",J204,0)</f>
        <v>0</v>
      </c>
      <c r="BJ204" s="18" t="s">
        <v>85</v>
      </c>
      <c r="BK204" s="206">
        <f>ROUND(I204*H204,2)</f>
        <v>0</v>
      </c>
      <c r="BL204" s="18" t="s">
        <v>218</v>
      </c>
      <c r="BM204" s="205" t="s">
        <v>12505</v>
      </c>
    </row>
    <row r="205" spans="1:65" s="2" customFormat="1" ht="29.25">
      <c r="A205" s="35"/>
      <c r="B205" s="36"/>
      <c r="C205" s="37"/>
      <c r="D205" s="214" t="s">
        <v>807</v>
      </c>
      <c r="E205" s="37"/>
      <c r="F205" s="256" t="s">
        <v>12457</v>
      </c>
      <c r="G205" s="37"/>
      <c r="H205" s="37"/>
      <c r="I205" s="257"/>
      <c r="J205" s="37"/>
      <c r="K205" s="37"/>
      <c r="L205" s="40"/>
      <c r="M205" s="258"/>
      <c r="N205" s="259"/>
      <c r="O205" s="72"/>
      <c r="P205" s="72"/>
      <c r="Q205" s="72"/>
      <c r="R205" s="72"/>
      <c r="S205" s="72"/>
      <c r="T205" s="73"/>
      <c r="U205" s="35"/>
      <c r="V205" s="35"/>
      <c r="W205" s="35"/>
      <c r="X205" s="35"/>
      <c r="Y205" s="35"/>
      <c r="Z205" s="35"/>
      <c r="AA205" s="35"/>
      <c r="AB205" s="35"/>
      <c r="AC205" s="35"/>
      <c r="AD205" s="35"/>
      <c r="AE205" s="35"/>
      <c r="AT205" s="18" t="s">
        <v>807</v>
      </c>
      <c r="AU205" s="18" t="s">
        <v>85</v>
      </c>
    </row>
    <row r="206" spans="1:65" s="2" customFormat="1" ht="16.5" customHeight="1">
      <c r="A206" s="35"/>
      <c r="B206" s="36"/>
      <c r="C206" s="193" t="s">
        <v>276</v>
      </c>
      <c r="D206" s="193" t="s">
        <v>214</v>
      </c>
      <c r="E206" s="194" t="s">
        <v>12461</v>
      </c>
      <c r="F206" s="195" t="s">
        <v>12462</v>
      </c>
      <c r="G206" s="196" t="s">
        <v>2761</v>
      </c>
      <c r="H206" s="197">
        <v>1</v>
      </c>
      <c r="I206" s="198"/>
      <c r="J206" s="199">
        <f>ROUND(I206*H206,2)</f>
        <v>0</v>
      </c>
      <c r="K206" s="200"/>
      <c r="L206" s="40"/>
      <c r="M206" s="201" t="s">
        <v>1</v>
      </c>
      <c r="N206" s="202" t="s">
        <v>42</v>
      </c>
      <c r="O206" s="72"/>
      <c r="P206" s="203">
        <f>O206*H206</f>
        <v>0</v>
      </c>
      <c r="Q206" s="203">
        <v>0</v>
      </c>
      <c r="R206" s="203">
        <f>Q206*H206</f>
        <v>0</v>
      </c>
      <c r="S206" s="203">
        <v>0</v>
      </c>
      <c r="T206" s="204">
        <f>S206*H206</f>
        <v>0</v>
      </c>
      <c r="U206" s="35"/>
      <c r="V206" s="35"/>
      <c r="W206" s="35"/>
      <c r="X206" s="35"/>
      <c r="Y206" s="35"/>
      <c r="Z206" s="35"/>
      <c r="AA206" s="35"/>
      <c r="AB206" s="35"/>
      <c r="AC206" s="35"/>
      <c r="AD206" s="35"/>
      <c r="AE206" s="35"/>
      <c r="AR206" s="205" t="s">
        <v>218</v>
      </c>
      <c r="AT206" s="205" t="s">
        <v>214</v>
      </c>
      <c r="AU206" s="205" t="s">
        <v>85</v>
      </c>
      <c r="AY206" s="18" t="s">
        <v>209</v>
      </c>
      <c r="BE206" s="206">
        <f>IF(N206="základní",J206,0)</f>
        <v>0</v>
      </c>
      <c r="BF206" s="206">
        <f>IF(N206="snížená",J206,0)</f>
        <v>0</v>
      </c>
      <c r="BG206" s="206">
        <f>IF(N206="zákl. přenesená",J206,0)</f>
        <v>0</v>
      </c>
      <c r="BH206" s="206">
        <f>IF(N206="sníž. přenesená",J206,0)</f>
        <v>0</v>
      </c>
      <c r="BI206" s="206">
        <f>IF(N206="nulová",J206,0)</f>
        <v>0</v>
      </c>
      <c r="BJ206" s="18" t="s">
        <v>85</v>
      </c>
      <c r="BK206" s="206">
        <f>ROUND(I206*H206,2)</f>
        <v>0</v>
      </c>
      <c r="BL206" s="18" t="s">
        <v>218</v>
      </c>
      <c r="BM206" s="205" t="s">
        <v>12506</v>
      </c>
    </row>
    <row r="207" spans="1:65" s="2" customFormat="1" ht="29.25">
      <c r="A207" s="35"/>
      <c r="B207" s="36"/>
      <c r="C207" s="37"/>
      <c r="D207" s="214" t="s">
        <v>807</v>
      </c>
      <c r="E207" s="37"/>
      <c r="F207" s="256" t="s">
        <v>12457</v>
      </c>
      <c r="G207" s="37"/>
      <c r="H207" s="37"/>
      <c r="I207" s="257"/>
      <c r="J207" s="37"/>
      <c r="K207" s="37"/>
      <c r="L207" s="40"/>
      <c r="M207" s="258"/>
      <c r="N207" s="259"/>
      <c r="O207" s="72"/>
      <c r="P207" s="72"/>
      <c r="Q207" s="72"/>
      <c r="R207" s="72"/>
      <c r="S207" s="72"/>
      <c r="T207" s="73"/>
      <c r="U207" s="35"/>
      <c r="V207" s="35"/>
      <c r="W207" s="35"/>
      <c r="X207" s="35"/>
      <c r="Y207" s="35"/>
      <c r="Z207" s="35"/>
      <c r="AA207" s="35"/>
      <c r="AB207" s="35"/>
      <c r="AC207" s="35"/>
      <c r="AD207" s="35"/>
      <c r="AE207" s="35"/>
      <c r="AT207" s="18" t="s">
        <v>807</v>
      </c>
      <c r="AU207" s="18" t="s">
        <v>85</v>
      </c>
    </row>
    <row r="208" spans="1:65" s="2" customFormat="1" ht="16.5" customHeight="1">
      <c r="A208" s="35"/>
      <c r="B208" s="36"/>
      <c r="C208" s="193" t="s">
        <v>280</v>
      </c>
      <c r="D208" s="193" t="s">
        <v>214</v>
      </c>
      <c r="E208" s="194" t="s">
        <v>12464</v>
      </c>
      <c r="F208" s="195" t="s">
        <v>12465</v>
      </c>
      <c r="G208" s="196" t="s">
        <v>2761</v>
      </c>
      <c r="H208" s="197">
        <v>2</v>
      </c>
      <c r="I208" s="198"/>
      <c r="J208" s="199">
        <f>ROUND(I208*H208,2)</f>
        <v>0</v>
      </c>
      <c r="K208" s="200"/>
      <c r="L208" s="40"/>
      <c r="M208" s="201" t="s">
        <v>1</v>
      </c>
      <c r="N208" s="202" t="s">
        <v>42</v>
      </c>
      <c r="O208" s="72"/>
      <c r="P208" s="203">
        <f>O208*H208</f>
        <v>0</v>
      </c>
      <c r="Q208" s="203">
        <v>0</v>
      </c>
      <c r="R208" s="203">
        <f>Q208*H208</f>
        <v>0</v>
      </c>
      <c r="S208" s="203">
        <v>0</v>
      </c>
      <c r="T208" s="204">
        <f>S208*H208</f>
        <v>0</v>
      </c>
      <c r="U208" s="35"/>
      <c r="V208" s="35"/>
      <c r="W208" s="35"/>
      <c r="X208" s="35"/>
      <c r="Y208" s="35"/>
      <c r="Z208" s="35"/>
      <c r="AA208" s="35"/>
      <c r="AB208" s="35"/>
      <c r="AC208" s="35"/>
      <c r="AD208" s="35"/>
      <c r="AE208" s="35"/>
      <c r="AR208" s="205" t="s">
        <v>218</v>
      </c>
      <c r="AT208" s="205" t="s">
        <v>214</v>
      </c>
      <c r="AU208" s="205" t="s">
        <v>85</v>
      </c>
      <c r="AY208" s="18" t="s">
        <v>209</v>
      </c>
      <c r="BE208" s="206">
        <f>IF(N208="základní",J208,0)</f>
        <v>0</v>
      </c>
      <c r="BF208" s="206">
        <f>IF(N208="snížená",J208,0)</f>
        <v>0</v>
      </c>
      <c r="BG208" s="206">
        <f>IF(N208="zákl. přenesená",J208,0)</f>
        <v>0</v>
      </c>
      <c r="BH208" s="206">
        <f>IF(N208="sníž. přenesená",J208,0)</f>
        <v>0</v>
      </c>
      <c r="BI208" s="206">
        <f>IF(N208="nulová",J208,0)</f>
        <v>0</v>
      </c>
      <c r="BJ208" s="18" t="s">
        <v>85</v>
      </c>
      <c r="BK208" s="206">
        <f>ROUND(I208*H208,2)</f>
        <v>0</v>
      </c>
      <c r="BL208" s="18" t="s">
        <v>218</v>
      </c>
      <c r="BM208" s="205" t="s">
        <v>12507</v>
      </c>
    </row>
    <row r="209" spans="1:65" s="2" customFormat="1" ht="29.25">
      <c r="A209" s="35"/>
      <c r="B209" s="36"/>
      <c r="C209" s="37"/>
      <c r="D209" s="214" t="s">
        <v>807</v>
      </c>
      <c r="E209" s="37"/>
      <c r="F209" s="256" t="s">
        <v>12467</v>
      </c>
      <c r="G209" s="37"/>
      <c r="H209" s="37"/>
      <c r="I209" s="257"/>
      <c r="J209" s="37"/>
      <c r="K209" s="37"/>
      <c r="L209" s="40"/>
      <c r="M209" s="258"/>
      <c r="N209" s="259"/>
      <c r="O209" s="72"/>
      <c r="P209" s="72"/>
      <c r="Q209" s="72"/>
      <c r="R209" s="72"/>
      <c r="S209" s="72"/>
      <c r="T209" s="73"/>
      <c r="U209" s="35"/>
      <c r="V209" s="35"/>
      <c r="W209" s="35"/>
      <c r="X209" s="35"/>
      <c r="Y209" s="35"/>
      <c r="Z209" s="35"/>
      <c r="AA209" s="35"/>
      <c r="AB209" s="35"/>
      <c r="AC209" s="35"/>
      <c r="AD209" s="35"/>
      <c r="AE209" s="35"/>
      <c r="AT209" s="18" t="s">
        <v>807</v>
      </c>
      <c r="AU209" s="18" t="s">
        <v>85</v>
      </c>
    </row>
    <row r="210" spans="1:65" s="2" customFormat="1" ht="16.5" customHeight="1">
      <c r="A210" s="35"/>
      <c r="B210" s="36"/>
      <c r="C210" s="193" t="s">
        <v>284</v>
      </c>
      <c r="D210" s="193" t="s">
        <v>214</v>
      </c>
      <c r="E210" s="194" t="s">
        <v>12468</v>
      </c>
      <c r="F210" s="195" t="s">
        <v>12469</v>
      </c>
      <c r="G210" s="196" t="s">
        <v>2761</v>
      </c>
      <c r="H210" s="197">
        <v>10</v>
      </c>
      <c r="I210" s="198"/>
      <c r="J210" s="199">
        <f>ROUND(I210*H210,2)</f>
        <v>0</v>
      </c>
      <c r="K210" s="200"/>
      <c r="L210" s="40"/>
      <c r="M210" s="201" t="s">
        <v>1</v>
      </c>
      <c r="N210" s="202" t="s">
        <v>42</v>
      </c>
      <c r="O210" s="72"/>
      <c r="P210" s="203">
        <f>O210*H210</f>
        <v>0</v>
      </c>
      <c r="Q210" s="203">
        <v>0</v>
      </c>
      <c r="R210" s="203">
        <f>Q210*H210</f>
        <v>0</v>
      </c>
      <c r="S210" s="203">
        <v>0</v>
      </c>
      <c r="T210" s="204">
        <f>S210*H210</f>
        <v>0</v>
      </c>
      <c r="U210" s="35"/>
      <c r="V210" s="35"/>
      <c r="W210" s="35"/>
      <c r="X210" s="35"/>
      <c r="Y210" s="35"/>
      <c r="Z210" s="35"/>
      <c r="AA210" s="35"/>
      <c r="AB210" s="35"/>
      <c r="AC210" s="35"/>
      <c r="AD210" s="35"/>
      <c r="AE210" s="35"/>
      <c r="AR210" s="205" t="s">
        <v>218</v>
      </c>
      <c r="AT210" s="205" t="s">
        <v>214</v>
      </c>
      <c r="AU210" s="205" t="s">
        <v>85</v>
      </c>
      <c r="AY210" s="18" t="s">
        <v>209</v>
      </c>
      <c r="BE210" s="206">
        <f>IF(N210="základní",J210,0)</f>
        <v>0</v>
      </c>
      <c r="BF210" s="206">
        <f>IF(N210="snížená",J210,0)</f>
        <v>0</v>
      </c>
      <c r="BG210" s="206">
        <f>IF(N210="zákl. přenesená",J210,0)</f>
        <v>0</v>
      </c>
      <c r="BH210" s="206">
        <f>IF(N210="sníž. přenesená",J210,0)</f>
        <v>0</v>
      </c>
      <c r="BI210" s="206">
        <f>IF(N210="nulová",J210,0)</f>
        <v>0</v>
      </c>
      <c r="BJ210" s="18" t="s">
        <v>85</v>
      </c>
      <c r="BK210" s="206">
        <f>ROUND(I210*H210,2)</f>
        <v>0</v>
      </c>
      <c r="BL210" s="18" t="s">
        <v>218</v>
      </c>
      <c r="BM210" s="205" t="s">
        <v>12508</v>
      </c>
    </row>
    <row r="211" spans="1:65" s="2" customFormat="1" ht="58.5">
      <c r="A211" s="35"/>
      <c r="B211" s="36"/>
      <c r="C211" s="37"/>
      <c r="D211" s="214" t="s">
        <v>807</v>
      </c>
      <c r="E211" s="37"/>
      <c r="F211" s="256" t="s">
        <v>12471</v>
      </c>
      <c r="G211" s="37"/>
      <c r="H211" s="37"/>
      <c r="I211" s="257"/>
      <c r="J211" s="37"/>
      <c r="K211" s="37"/>
      <c r="L211" s="40"/>
      <c r="M211" s="258"/>
      <c r="N211" s="259"/>
      <c r="O211" s="72"/>
      <c r="P211" s="72"/>
      <c r="Q211" s="72"/>
      <c r="R211" s="72"/>
      <c r="S211" s="72"/>
      <c r="T211" s="73"/>
      <c r="U211" s="35"/>
      <c r="V211" s="35"/>
      <c r="W211" s="35"/>
      <c r="X211" s="35"/>
      <c r="Y211" s="35"/>
      <c r="Z211" s="35"/>
      <c r="AA211" s="35"/>
      <c r="AB211" s="35"/>
      <c r="AC211" s="35"/>
      <c r="AD211" s="35"/>
      <c r="AE211" s="35"/>
      <c r="AT211" s="18" t="s">
        <v>807</v>
      </c>
      <c r="AU211" s="18" t="s">
        <v>85</v>
      </c>
    </row>
    <row r="212" spans="1:65" s="2" customFormat="1" ht="16.5" customHeight="1">
      <c r="A212" s="35"/>
      <c r="B212" s="36"/>
      <c r="C212" s="193" t="s">
        <v>288</v>
      </c>
      <c r="D212" s="193" t="s">
        <v>214</v>
      </c>
      <c r="E212" s="194" t="s">
        <v>12472</v>
      </c>
      <c r="F212" s="195" t="s">
        <v>12473</v>
      </c>
      <c r="G212" s="196" t="s">
        <v>12474</v>
      </c>
      <c r="H212" s="197">
        <v>600</v>
      </c>
      <c r="I212" s="198"/>
      <c r="J212" s="199">
        <f>ROUND(I212*H212,2)</f>
        <v>0</v>
      </c>
      <c r="K212" s="200"/>
      <c r="L212" s="40"/>
      <c r="M212" s="201" t="s">
        <v>1</v>
      </c>
      <c r="N212" s="202" t="s">
        <v>42</v>
      </c>
      <c r="O212" s="72"/>
      <c r="P212" s="203">
        <f>O212*H212</f>
        <v>0</v>
      </c>
      <c r="Q212" s="203">
        <v>0</v>
      </c>
      <c r="R212" s="203">
        <f>Q212*H212</f>
        <v>0</v>
      </c>
      <c r="S212" s="203">
        <v>0</v>
      </c>
      <c r="T212" s="204">
        <f>S212*H212</f>
        <v>0</v>
      </c>
      <c r="U212" s="35"/>
      <c r="V212" s="35"/>
      <c r="W212" s="35"/>
      <c r="X212" s="35"/>
      <c r="Y212" s="35"/>
      <c r="Z212" s="35"/>
      <c r="AA212" s="35"/>
      <c r="AB212" s="35"/>
      <c r="AC212" s="35"/>
      <c r="AD212" s="35"/>
      <c r="AE212" s="35"/>
      <c r="AR212" s="205" t="s">
        <v>218</v>
      </c>
      <c r="AT212" s="205" t="s">
        <v>214</v>
      </c>
      <c r="AU212" s="205" t="s">
        <v>85</v>
      </c>
      <c r="AY212" s="18" t="s">
        <v>209</v>
      </c>
      <c r="BE212" s="206">
        <f>IF(N212="základní",J212,0)</f>
        <v>0</v>
      </c>
      <c r="BF212" s="206">
        <f>IF(N212="snížená",J212,0)</f>
        <v>0</v>
      </c>
      <c r="BG212" s="206">
        <f>IF(N212="zákl. přenesená",J212,0)</f>
        <v>0</v>
      </c>
      <c r="BH212" s="206">
        <f>IF(N212="sníž. přenesená",J212,0)</f>
        <v>0</v>
      </c>
      <c r="BI212" s="206">
        <f>IF(N212="nulová",J212,0)</f>
        <v>0</v>
      </c>
      <c r="BJ212" s="18" t="s">
        <v>85</v>
      </c>
      <c r="BK212" s="206">
        <f>ROUND(I212*H212,2)</f>
        <v>0</v>
      </c>
      <c r="BL212" s="18" t="s">
        <v>218</v>
      </c>
      <c r="BM212" s="205" t="s">
        <v>12509</v>
      </c>
    </row>
    <row r="213" spans="1:65" s="2" customFormat="1" ht="19.5">
      <c r="A213" s="35"/>
      <c r="B213" s="36"/>
      <c r="C213" s="37"/>
      <c r="D213" s="214" t="s">
        <v>807</v>
      </c>
      <c r="E213" s="37"/>
      <c r="F213" s="256" t="s">
        <v>12476</v>
      </c>
      <c r="G213" s="37"/>
      <c r="H213" s="37"/>
      <c r="I213" s="257"/>
      <c r="J213" s="37"/>
      <c r="K213" s="37"/>
      <c r="L213" s="40"/>
      <c r="M213" s="258"/>
      <c r="N213" s="259"/>
      <c r="O213" s="72"/>
      <c r="P213" s="72"/>
      <c r="Q213" s="72"/>
      <c r="R213" s="72"/>
      <c r="S213" s="72"/>
      <c r="T213" s="73"/>
      <c r="U213" s="35"/>
      <c r="V213" s="35"/>
      <c r="W213" s="35"/>
      <c r="X213" s="35"/>
      <c r="Y213" s="35"/>
      <c r="Z213" s="35"/>
      <c r="AA213" s="35"/>
      <c r="AB213" s="35"/>
      <c r="AC213" s="35"/>
      <c r="AD213" s="35"/>
      <c r="AE213" s="35"/>
      <c r="AT213" s="18" t="s">
        <v>807</v>
      </c>
      <c r="AU213" s="18" t="s">
        <v>85</v>
      </c>
    </row>
    <row r="214" spans="1:65" s="2" customFormat="1" ht="16.5" customHeight="1">
      <c r="A214" s="35"/>
      <c r="B214" s="36"/>
      <c r="C214" s="193" t="s">
        <v>292</v>
      </c>
      <c r="D214" s="193" t="s">
        <v>214</v>
      </c>
      <c r="E214" s="194" t="s">
        <v>12477</v>
      </c>
      <c r="F214" s="195" t="s">
        <v>12478</v>
      </c>
      <c r="G214" s="196" t="s">
        <v>12474</v>
      </c>
      <c r="H214" s="197">
        <v>600</v>
      </c>
      <c r="I214" s="198"/>
      <c r="J214" s="199">
        <f>ROUND(I214*H214,2)</f>
        <v>0</v>
      </c>
      <c r="K214" s="200"/>
      <c r="L214" s="40"/>
      <c r="M214" s="201" t="s">
        <v>1</v>
      </c>
      <c r="N214" s="202" t="s">
        <v>42</v>
      </c>
      <c r="O214" s="72"/>
      <c r="P214" s="203">
        <f>O214*H214</f>
        <v>0</v>
      </c>
      <c r="Q214" s="203">
        <v>0</v>
      </c>
      <c r="R214" s="203">
        <f>Q214*H214</f>
        <v>0</v>
      </c>
      <c r="S214" s="203">
        <v>0</v>
      </c>
      <c r="T214" s="204">
        <f>S214*H214</f>
        <v>0</v>
      </c>
      <c r="U214" s="35"/>
      <c r="V214" s="35"/>
      <c r="W214" s="35"/>
      <c r="X214" s="35"/>
      <c r="Y214" s="35"/>
      <c r="Z214" s="35"/>
      <c r="AA214" s="35"/>
      <c r="AB214" s="35"/>
      <c r="AC214" s="35"/>
      <c r="AD214" s="35"/>
      <c r="AE214" s="35"/>
      <c r="AR214" s="205" t="s">
        <v>218</v>
      </c>
      <c r="AT214" s="205" t="s">
        <v>214</v>
      </c>
      <c r="AU214" s="205" t="s">
        <v>85</v>
      </c>
      <c r="AY214" s="18" t="s">
        <v>209</v>
      </c>
      <c r="BE214" s="206">
        <f>IF(N214="základní",J214,0)</f>
        <v>0</v>
      </c>
      <c r="BF214" s="206">
        <f>IF(N214="snížená",J214,0)</f>
        <v>0</v>
      </c>
      <c r="BG214" s="206">
        <f>IF(N214="zákl. přenesená",J214,0)</f>
        <v>0</v>
      </c>
      <c r="BH214" s="206">
        <f>IF(N214="sníž. přenesená",J214,0)</f>
        <v>0</v>
      </c>
      <c r="BI214" s="206">
        <f>IF(N214="nulová",J214,0)</f>
        <v>0</v>
      </c>
      <c r="BJ214" s="18" t="s">
        <v>85</v>
      </c>
      <c r="BK214" s="206">
        <f>ROUND(I214*H214,2)</f>
        <v>0</v>
      </c>
      <c r="BL214" s="18" t="s">
        <v>218</v>
      </c>
      <c r="BM214" s="205" t="s">
        <v>12510</v>
      </c>
    </row>
    <row r="215" spans="1:65" s="2" customFormat="1" ht="19.5">
      <c r="A215" s="35"/>
      <c r="B215" s="36"/>
      <c r="C215" s="37"/>
      <c r="D215" s="214" t="s">
        <v>807</v>
      </c>
      <c r="E215" s="37"/>
      <c r="F215" s="256" t="s">
        <v>12476</v>
      </c>
      <c r="G215" s="37"/>
      <c r="H215" s="37"/>
      <c r="I215" s="257"/>
      <c r="J215" s="37"/>
      <c r="K215" s="37"/>
      <c r="L215" s="40"/>
      <c r="M215" s="258"/>
      <c r="N215" s="259"/>
      <c r="O215" s="72"/>
      <c r="P215" s="72"/>
      <c r="Q215" s="72"/>
      <c r="R215" s="72"/>
      <c r="S215" s="72"/>
      <c r="T215" s="73"/>
      <c r="U215" s="35"/>
      <c r="V215" s="35"/>
      <c r="W215" s="35"/>
      <c r="X215" s="35"/>
      <c r="Y215" s="35"/>
      <c r="Z215" s="35"/>
      <c r="AA215" s="35"/>
      <c r="AB215" s="35"/>
      <c r="AC215" s="35"/>
      <c r="AD215" s="35"/>
      <c r="AE215" s="35"/>
      <c r="AT215" s="18" t="s">
        <v>807</v>
      </c>
      <c r="AU215" s="18" t="s">
        <v>85</v>
      </c>
    </row>
    <row r="216" spans="1:65" s="2" customFormat="1" ht="16.5" customHeight="1">
      <c r="A216" s="35"/>
      <c r="B216" s="36"/>
      <c r="C216" s="193" t="s">
        <v>7</v>
      </c>
      <c r="D216" s="193" t="s">
        <v>214</v>
      </c>
      <c r="E216" s="194" t="s">
        <v>12480</v>
      </c>
      <c r="F216" s="195" t="s">
        <v>12481</v>
      </c>
      <c r="G216" s="196" t="s">
        <v>12474</v>
      </c>
      <c r="H216" s="197">
        <v>600</v>
      </c>
      <c r="I216" s="198"/>
      <c r="J216" s="199">
        <f>ROUND(I216*H216,2)</f>
        <v>0</v>
      </c>
      <c r="K216" s="200"/>
      <c r="L216" s="40"/>
      <c r="M216" s="201" t="s">
        <v>1</v>
      </c>
      <c r="N216" s="202" t="s">
        <v>42</v>
      </c>
      <c r="O216" s="72"/>
      <c r="P216" s="203">
        <f>O216*H216</f>
        <v>0</v>
      </c>
      <c r="Q216" s="203">
        <v>0</v>
      </c>
      <c r="R216" s="203">
        <f>Q216*H216</f>
        <v>0</v>
      </c>
      <c r="S216" s="203">
        <v>0</v>
      </c>
      <c r="T216" s="204">
        <f>S216*H216</f>
        <v>0</v>
      </c>
      <c r="U216" s="35"/>
      <c r="V216" s="35"/>
      <c r="W216" s="35"/>
      <c r="X216" s="35"/>
      <c r="Y216" s="35"/>
      <c r="Z216" s="35"/>
      <c r="AA216" s="35"/>
      <c r="AB216" s="35"/>
      <c r="AC216" s="35"/>
      <c r="AD216" s="35"/>
      <c r="AE216" s="35"/>
      <c r="AR216" s="205" t="s">
        <v>218</v>
      </c>
      <c r="AT216" s="205" t="s">
        <v>214</v>
      </c>
      <c r="AU216" s="205" t="s">
        <v>85</v>
      </c>
      <c r="AY216" s="18" t="s">
        <v>209</v>
      </c>
      <c r="BE216" s="206">
        <f>IF(N216="základní",J216,0)</f>
        <v>0</v>
      </c>
      <c r="BF216" s="206">
        <f>IF(N216="snížená",J216,0)</f>
        <v>0</v>
      </c>
      <c r="BG216" s="206">
        <f>IF(N216="zákl. přenesená",J216,0)</f>
        <v>0</v>
      </c>
      <c r="BH216" s="206">
        <f>IF(N216="sníž. přenesená",J216,0)</f>
        <v>0</v>
      </c>
      <c r="BI216" s="206">
        <f>IF(N216="nulová",J216,0)</f>
        <v>0</v>
      </c>
      <c r="BJ216" s="18" t="s">
        <v>85</v>
      </c>
      <c r="BK216" s="206">
        <f>ROUND(I216*H216,2)</f>
        <v>0</v>
      </c>
      <c r="BL216" s="18" t="s">
        <v>218</v>
      </c>
      <c r="BM216" s="205" t="s">
        <v>12511</v>
      </c>
    </row>
    <row r="217" spans="1:65" s="2" customFormat="1" ht="16.5" customHeight="1">
      <c r="A217" s="35"/>
      <c r="B217" s="36"/>
      <c r="C217" s="193" t="s">
        <v>299</v>
      </c>
      <c r="D217" s="193" t="s">
        <v>214</v>
      </c>
      <c r="E217" s="194" t="s">
        <v>12483</v>
      </c>
      <c r="F217" s="195" t="s">
        <v>12484</v>
      </c>
      <c r="G217" s="196" t="s">
        <v>2761</v>
      </c>
      <c r="H217" s="197">
        <v>8</v>
      </c>
      <c r="I217" s="198"/>
      <c r="J217" s="199">
        <f>ROUND(I217*H217,2)</f>
        <v>0</v>
      </c>
      <c r="K217" s="200"/>
      <c r="L217" s="40"/>
      <c r="M217" s="201" t="s">
        <v>1</v>
      </c>
      <c r="N217" s="202" t="s">
        <v>42</v>
      </c>
      <c r="O217" s="72"/>
      <c r="P217" s="203">
        <f>O217*H217</f>
        <v>0</v>
      </c>
      <c r="Q217" s="203">
        <v>0</v>
      </c>
      <c r="R217" s="203">
        <f>Q217*H217</f>
        <v>0</v>
      </c>
      <c r="S217" s="203">
        <v>0</v>
      </c>
      <c r="T217" s="204">
        <f>S217*H217</f>
        <v>0</v>
      </c>
      <c r="U217" s="35"/>
      <c r="V217" s="35"/>
      <c r="W217" s="35"/>
      <c r="X217" s="35"/>
      <c r="Y217" s="35"/>
      <c r="Z217" s="35"/>
      <c r="AA217" s="35"/>
      <c r="AB217" s="35"/>
      <c r="AC217" s="35"/>
      <c r="AD217" s="35"/>
      <c r="AE217" s="35"/>
      <c r="AR217" s="205" t="s">
        <v>218</v>
      </c>
      <c r="AT217" s="205" t="s">
        <v>214</v>
      </c>
      <c r="AU217" s="205" t="s">
        <v>85</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218</v>
      </c>
      <c r="BM217" s="205" t="s">
        <v>12512</v>
      </c>
    </row>
    <row r="218" spans="1:65" s="2" customFormat="1" ht="16.5" customHeight="1">
      <c r="A218" s="35"/>
      <c r="B218" s="36"/>
      <c r="C218" s="193" t="s">
        <v>303</v>
      </c>
      <c r="D218" s="193" t="s">
        <v>214</v>
      </c>
      <c r="E218" s="194" t="s">
        <v>12486</v>
      </c>
      <c r="F218" s="195" t="s">
        <v>12487</v>
      </c>
      <c r="G218" s="196" t="s">
        <v>2761</v>
      </c>
      <c r="H218" s="197">
        <v>1</v>
      </c>
      <c r="I218" s="198"/>
      <c r="J218" s="199">
        <f>ROUND(I218*H218,2)</f>
        <v>0</v>
      </c>
      <c r="K218" s="200"/>
      <c r="L218" s="40"/>
      <c r="M218" s="201" t="s">
        <v>1</v>
      </c>
      <c r="N218" s="202" t="s">
        <v>42</v>
      </c>
      <c r="O218" s="72"/>
      <c r="P218" s="203">
        <f>O218*H218</f>
        <v>0</v>
      </c>
      <c r="Q218" s="203">
        <v>0</v>
      </c>
      <c r="R218" s="203">
        <f>Q218*H218</f>
        <v>0</v>
      </c>
      <c r="S218" s="203">
        <v>0</v>
      </c>
      <c r="T218" s="204">
        <f>S218*H218</f>
        <v>0</v>
      </c>
      <c r="U218" s="35"/>
      <c r="V218" s="35"/>
      <c r="W218" s="35"/>
      <c r="X218" s="35"/>
      <c r="Y218" s="35"/>
      <c r="Z218" s="35"/>
      <c r="AA218" s="35"/>
      <c r="AB218" s="35"/>
      <c r="AC218" s="35"/>
      <c r="AD218" s="35"/>
      <c r="AE218" s="35"/>
      <c r="AR218" s="205" t="s">
        <v>218</v>
      </c>
      <c r="AT218" s="205" t="s">
        <v>214</v>
      </c>
      <c r="AU218" s="205" t="s">
        <v>85</v>
      </c>
      <c r="AY218" s="18" t="s">
        <v>209</v>
      </c>
      <c r="BE218" s="206">
        <f>IF(N218="základní",J218,0)</f>
        <v>0</v>
      </c>
      <c r="BF218" s="206">
        <f>IF(N218="snížená",J218,0)</f>
        <v>0</v>
      </c>
      <c r="BG218" s="206">
        <f>IF(N218="zákl. přenesená",J218,0)</f>
        <v>0</v>
      </c>
      <c r="BH218" s="206">
        <f>IF(N218="sníž. přenesená",J218,0)</f>
        <v>0</v>
      </c>
      <c r="BI218" s="206">
        <f>IF(N218="nulová",J218,0)</f>
        <v>0</v>
      </c>
      <c r="BJ218" s="18" t="s">
        <v>85</v>
      </c>
      <c r="BK218" s="206">
        <f>ROUND(I218*H218,2)</f>
        <v>0</v>
      </c>
      <c r="BL218" s="18" t="s">
        <v>218</v>
      </c>
      <c r="BM218" s="205" t="s">
        <v>12513</v>
      </c>
    </row>
    <row r="219" spans="1:65" s="12" customFormat="1" ht="25.9" customHeight="1">
      <c r="B219" s="177"/>
      <c r="C219" s="178"/>
      <c r="D219" s="179" t="s">
        <v>76</v>
      </c>
      <c r="E219" s="180" t="s">
        <v>9170</v>
      </c>
      <c r="F219" s="180" t="s">
        <v>12514</v>
      </c>
      <c r="G219" s="178"/>
      <c r="H219" s="178"/>
      <c r="I219" s="181"/>
      <c r="J219" s="182">
        <f>BK219</f>
        <v>0</v>
      </c>
      <c r="K219" s="178"/>
      <c r="L219" s="183"/>
      <c r="M219" s="184"/>
      <c r="N219" s="185"/>
      <c r="O219" s="185"/>
      <c r="P219" s="186">
        <f>SUM(P220:P262)</f>
        <v>0</v>
      </c>
      <c r="Q219" s="185"/>
      <c r="R219" s="186">
        <f>SUM(R220:R262)</f>
        <v>0</v>
      </c>
      <c r="S219" s="185"/>
      <c r="T219" s="187">
        <f>SUM(T220:T262)</f>
        <v>0</v>
      </c>
      <c r="AR219" s="188" t="s">
        <v>85</v>
      </c>
      <c r="AT219" s="189" t="s">
        <v>76</v>
      </c>
      <c r="AU219" s="189" t="s">
        <v>77</v>
      </c>
      <c r="AY219" s="188" t="s">
        <v>209</v>
      </c>
      <c r="BK219" s="190">
        <f>SUM(BK220:BK262)</f>
        <v>0</v>
      </c>
    </row>
    <row r="220" spans="1:65" s="2" customFormat="1" ht="16.5" customHeight="1">
      <c r="A220" s="35"/>
      <c r="B220" s="36"/>
      <c r="C220" s="193" t="s">
        <v>85</v>
      </c>
      <c r="D220" s="193" t="s">
        <v>214</v>
      </c>
      <c r="E220" s="194" t="s">
        <v>12412</v>
      </c>
      <c r="F220" s="195" t="s">
        <v>12413</v>
      </c>
      <c r="G220" s="196" t="s">
        <v>318</v>
      </c>
      <c r="H220" s="197">
        <v>450</v>
      </c>
      <c r="I220" s="198"/>
      <c r="J220" s="199">
        <f>ROUND(I220*H220,2)</f>
        <v>0</v>
      </c>
      <c r="K220" s="200"/>
      <c r="L220" s="40"/>
      <c r="M220" s="201" t="s">
        <v>1</v>
      </c>
      <c r="N220" s="202" t="s">
        <v>42</v>
      </c>
      <c r="O220" s="72"/>
      <c r="P220" s="203">
        <f>O220*H220</f>
        <v>0</v>
      </c>
      <c r="Q220" s="203">
        <v>0</v>
      </c>
      <c r="R220" s="203">
        <f>Q220*H220</f>
        <v>0</v>
      </c>
      <c r="S220" s="203">
        <v>0</v>
      </c>
      <c r="T220" s="204">
        <f>S220*H220</f>
        <v>0</v>
      </c>
      <c r="U220" s="35"/>
      <c r="V220" s="35"/>
      <c r="W220" s="35"/>
      <c r="X220" s="35"/>
      <c r="Y220" s="35"/>
      <c r="Z220" s="35"/>
      <c r="AA220" s="35"/>
      <c r="AB220" s="35"/>
      <c r="AC220" s="35"/>
      <c r="AD220" s="35"/>
      <c r="AE220" s="35"/>
      <c r="AR220" s="205" t="s">
        <v>218</v>
      </c>
      <c r="AT220" s="205" t="s">
        <v>214</v>
      </c>
      <c r="AU220" s="205" t="s">
        <v>85</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218</v>
      </c>
      <c r="BM220" s="205" t="s">
        <v>12515</v>
      </c>
    </row>
    <row r="221" spans="1:65" s="2" customFormat="1" ht="19.5">
      <c r="A221" s="35"/>
      <c r="B221" s="36"/>
      <c r="C221" s="37"/>
      <c r="D221" s="214" t="s">
        <v>807</v>
      </c>
      <c r="E221" s="37"/>
      <c r="F221" s="256" t="s">
        <v>12411</v>
      </c>
      <c r="G221" s="37"/>
      <c r="H221" s="37"/>
      <c r="I221" s="257"/>
      <c r="J221" s="37"/>
      <c r="K221" s="37"/>
      <c r="L221" s="40"/>
      <c r="M221" s="258"/>
      <c r="N221" s="259"/>
      <c r="O221" s="72"/>
      <c r="P221" s="72"/>
      <c r="Q221" s="72"/>
      <c r="R221" s="72"/>
      <c r="S221" s="72"/>
      <c r="T221" s="73"/>
      <c r="U221" s="35"/>
      <c r="V221" s="35"/>
      <c r="W221" s="35"/>
      <c r="X221" s="35"/>
      <c r="Y221" s="35"/>
      <c r="Z221" s="35"/>
      <c r="AA221" s="35"/>
      <c r="AB221" s="35"/>
      <c r="AC221" s="35"/>
      <c r="AD221" s="35"/>
      <c r="AE221" s="35"/>
      <c r="AT221" s="18" t="s">
        <v>807</v>
      </c>
      <c r="AU221" s="18" t="s">
        <v>85</v>
      </c>
    </row>
    <row r="222" spans="1:65" s="2" customFormat="1" ht="16.5" customHeight="1">
      <c r="A222" s="35"/>
      <c r="B222" s="36"/>
      <c r="C222" s="193" t="s">
        <v>87</v>
      </c>
      <c r="D222" s="193" t="s">
        <v>214</v>
      </c>
      <c r="E222" s="194" t="s">
        <v>12415</v>
      </c>
      <c r="F222" s="195" t="s">
        <v>12416</v>
      </c>
      <c r="G222" s="196" t="s">
        <v>318</v>
      </c>
      <c r="H222" s="197">
        <v>590</v>
      </c>
      <c r="I222" s="198"/>
      <c r="J222" s="199">
        <f>ROUND(I222*H222,2)</f>
        <v>0</v>
      </c>
      <c r="K222" s="200"/>
      <c r="L222" s="40"/>
      <c r="M222" s="201" t="s">
        <v>1</v>
      </c>
      <c r="N222" s="202" t="s">
        <v>42</v>
      </c>
      <c r="O222" s="72"/>
      <c r="P222" s="203">
        <f>O222*H222</f>
        <v>0</v>
      </c>
      <c r="Q222" s="203">
        <v>0</v>
      </c>
      <c r="R222" s="203">
        <f>Q222*H222</f>
        <v>0</v>
      </c>
      <c r="S222" s="203">
        <v>0</v>
      </c>
      <c r="T222" s="204">
        <f>S222*H222</f>
        <v>0</v>
      </c>
      <c r="U222" s="35"/>
      <c r="V222" s="35"/>
      <c r="W222" s="35"/>
      <c r="X222" s="35"/>
      <c r="Y222" s="35"/>
      <c r="Z222" s="35"/>
      <c r="AA222" s="35"/>
      <c r="AB222" s="35"/>
      <c r="AC222" s="35"/>
      <c r="AD222" s="35"/>
      <c r="AE222" s="35"/>
      <c r="AR222" s="205" t="s">
        <v>218</v>
      </c>
      <c r="AT222" s="205" t="s">
        <v>214</v>
      </c>
      <c r="AU222" s="205" t="s">
        <v>85</v>
      </c>
      <c r="AY222" s="18" t="s">
        <v>209</v>
      </c>
      <c r="BE222" s="206">
        <f>IF(N222="základní",J222,0)</f>
        <v>0</v>
      </c>
      <c r="BF222" s="206">
        <f>IF(N222="snížená",J222,0)</f>
        <v>0</v>
      </c>
      <c r="BG222" s="206">
        <f>IF(N222="zákl. přenesená",J222,0)</f>
        <v>0</v>
      </c>
      <c r="BH222" s="206">
        <f>IF(N222="sníž. přenesená",J222,0)</f>
        <v>0</v>
      </c>
      <c r="BI222" s="206">
        <f>IF(N222="nulová",J222,0)</f>
        <v>0</v>
      </c>
      <c r="BJ222" s="18" t="s">
        <v>85</v>
      </c>
      <c r="BK222" s="206">
        <f>ROUND(I222*H222,2)</f>
        <v>0</v>
      </c>
      <c r="BL222" s="18" t="s">
        <v>218</v>
      </c>
      <c r="BM222" s="205" t="s">
        <v>12516</v>
      </c>
    </row>
    <row r="223" spans="1:65" s="2" customFormat="1" ht="19.5">
      <c r="A223" s="35"/>
      <c r="B223" s="36"/>
      <c r="C223" s="37"/>
      <c r="D223" s="214" t="s">
        <v>807</v>
      </c>
      <c r="E223" s="37"/>
      <c r="F223" s="256" t="s">
        <v>12411</v>
      </c>
      <c r="G223" s="37"/>
      <c r="H223" s="37"/>
      <c r="I223" s="257"/>
      <c r="J223" s="37"/>
      <c r="K223" s="37"/>
      <c r="L223" s="40"/>
      <c r="M223" s="258"/>
      <c r="N223" s="259"/>
      <c r="O223" s="72"/>
      <c r="P223" s="72"/>
      <c r="Q223" s="72"/>
      <c r="R223" s="72"/>
      <c r="S223" s="72"/>
      <c r="T223" s="73"/>
      <c r="U223" s="35"/>
      <c r="V223" s="35"/>
      <c r="W223" s="35"/>
      <c r="X223" s="35"/>
      <c r="Y223" s="35"/>
      <c r="Z223" s="35"/>
      <c r="AA223" s="35"/>
      <c r="AB223" s="35"/>
      <c r="AC223" s="35"/>
      <c r="AD223" s="35"/>
      <c r="AE223" s="35"/>
      <c r="AT223" s="18" t="s">
        <v>807</v>
      </c>
      <c r="AU223" s="18" t="s">
        <v>85</v>
      </c>
    </row>
    <row r="224" spans="1:65" s="2" customFormat="1" ht="16.5" customHeight="1">
      <c r="A224" s="35"/>
      <c r="B224" s="36"/>
      <c r="C224" s="193" t="s">
        <v>226</v>
      </c>
      <c r="D224" s="193" t="s">
        <v>214</v>
      </c>
      <c r="E224" s="194" t="s">
        <v>12418</v>
      </c>
      <c r="F224" s="195" t="s">
        <v>12419</v>
      </c>
      <c r="G224" s="196" t="s">
        <v>318</v>
      </c>
      <c r="H224" s="197">
        <v>120</v>
      </c>
      <c r="I224" s="198"/>
      <c r="J224" s="199">
        <f>ROUND(I224*H224,2)</f>
        <v>0</v>
      </c>
      <c r="K224" s="200"/>
      <c r="L224" s="40"/>
      <c r="M224" s="201" t="s">
        <v>1</v>
      </c>
      <c r="N224" s="202" t="s">
        <v>42</v>
      </c>
      <c r="O224" s="72"/>
      <c r="P224" s="203">
        <f>O224*H224</f>
        <v>0</v>
      </c>
      <c r="Q224" s="203">
        <v>0</v>
      </c>
      <c r="R224" s="203">
        <f>Q224*H224</f>
        <v>0</v>
      </c>
      <c r="S224" s="203">
        <v>0</v>
      </c>
      <c r="T224" s="204">
        <f>S224*H224</f>
        <v>0</v>
      </c>
      <c r="U224" s="35"/>
      <c r="V224" s="35"/>
      <c r="W224" s="35"/>
      <c r="X224" s="35"/>
      <c r="Y224" s="35"/>
      <c r="Z224" s="35"/>
      <c r="AA224" s="35"/>
      <c r="AB224" s="35"/>
      <c r="AC224" s="35"/>
      <c r="AD224" s="35"/>
      <c r="AE224" s="35"/>
      <c r="AR224" s="205" t="s">
        <v>218</v>
      </c>
      <c r="AT224" s="205" t="s">
        <v>214</v>
      </c>
      <c r="AU224" s="205" t="s">
        <v>85</v>
      </c>
      <c r="AY224" s="18" t="s">
        <v>209</v>
      </c>
      <c r="BE224" s="206">
        <f>IF(N224="základní",J224,0)</f>
        <v>0</v>
      </c>
      <c r="BF224" s="206">
        <f>IF(N224="snížená",J224,0)</f>
        <v>0</v>
      </c>
      <c r="BG224" s="206">
        <f>IF(N224="zákl. přenesená",J224,0)</f>
        <v>0</v>
      </c>
      <c r="BH224" s="206">
        <f>IF(N224="sníž. přenesená",J224,0)</f>
        <v>0</v>
      </c>
      <c r="BI224" s="206">
        <f>IF(N224="nulová",J224,0)</f>
        <v>0</v>
      </c>
      <c r="BJ224" s="18" t="s">
        <v>85</v>
      </c>
      <c r="BK224" s="206">
        <f>ROUND(I224*H224,2)</f>
        <v>0</v>
      </c>
      <c r="BL224" s="18" t="s">
        <v>218</v>
      </c>
      <c r="BM224" s="205" t="s">
        <v>12517</v>
      </c>
    </row>
    <row r="225" spans="1:65" s="2" customFormat="1" ht="19.5">
      <c r="A225" s="35"/>
      <c r="B225" s="36"/>
      <c r="C225" s="37"/>
      <c r="D225" s="214" t="s">
        <v>807</v>
      </c>
      <c r="E225" s="37"/>
      <c r="F225" s="256" t="s">
        <v>12411</v>
      </c>
      <c r="G225" s="37"/>
      <c r="H225" s="37"/>
      <c r="I225" s="257"/>
      <c r="J225" s="37"/>
      <c r="K225" s="37"/>
      <c r="L225" s="40"/>
      <c r="M225" s="258"/>
      <c r="N225" s="259"/>
      <c r="O225" s="72"/>
      <c r="P225" s="72"/>
      <c r="Q225" s="72"/>
      <c r="R225" s="72"/>
      <c r="S225" s="72"/>
      <c r="T225" s="73"/>
      <c r="U225" s="35"/>
      <c r="V225" s="35"/>
      <c r="W225" s="35"/>
      <c r="X225" s="35"/>
      <c r="Y225" s="35"/>
      <c r="Z225" s="35"/>
      <c r="AA225" s="35"/>
      <c r="AB225" s="35"/>
      <c r="AC225" s="35"/>
      <c r="AD225" s="35"/>
      <c r="AE225" s="35"/>
      <c r="AT225" s="18" t="s">
        <v>807</v>
      </c>
      <c r="AU225" s="18" t="s">
        <v>85</v>
      </c>
    </row>
    <row r="226" spans="1:65" s="2" customFormat="1" ht="16.5" customHeight="1">
      <c r="A226" s="35"/>
      <c r="B226" s="36"/>
      <c r="C226" s="193" t="s">
        <v>218</v>
      </c>
      <c r="D226" s="193" t="s">
        <v>214</v>
      </c>
      <c r="E226" s="194" t="s">
        <v>12421</v>
      </c>
      <c r="F226" s="195" t="s">
        <v>12422</v>
      </c>
      <c r="G226" s="196" t="s">
        <v>318</v>
      </c>
      <c r="H226" s="197">
        <v>30</v>
      </c>
      <c r="I226" s="198"/>
      <c r="J226" s="199">
        <f>ROUND(I226*H226,2)</f>
        <v>0</v>
      </c>
      <c r="K226" s="200"/>
      <c r="L226" s="40"/>
      <c r="M226" s="201" t="s">
        <v>1</v>
      </c>
      <c r="N226" s="202" t="s">
        <v>42</v>
      </c>
      <c r="O226" s="72"/>
      <c r="P226" s="203">
        <f>O226*H226</f>
        <v>0</v>
      </c>
      <c r="Q226" s="203">
        <v>0</v>
      </c>
      <c r="R226" s="203">
        <f>Q226*H226</f>
        <v>0</v>
      </c>
      <c r="S226" s="203">
        <v>0</v>
      </c>
      <c r="T226" s="204">
        <f>S226*H226</f>
        <v>0</v>
      </c>
      <c r="U226" s="35"/>
      <c r="V226" s="35"/>
      <c r="W226" s="35"/>
      <c r="X226" s="35"/>
      <c r="Y226" s="35"/>
      <c r="Z226" s="35"/>
      <c r="AA226" s="35"/>
      <c r="AB226" s="35"/>
      <c r="AC226" s="35"/>
      <c r="AD226" s="35"/>
      <c r="AE226" s="35"/>
      <c r="AR226" s="205" t="s">
        <v>218</v>
      </c>
      <c r="AT226" s="205" t="s">
        <v>214</v>
      </c>
      <c r="AU226" s="205" t="s">
        <v>85</v>
      </c>
      <c r="AY226" s="18" t="s">
        <v>209</v>
      </c>
      <c r="BE226" s="206">
        <f>IF(N226="základní",J226,0)</f>
        <v>0</v>
      </c>
      <c r="BF226" s="206">
        <f>IF(N226="snížená",J226,0)</f>
        <v>0</v>
      </c>
      <c r="BG226" s="206">
        <f>IF(N226="zákl. přenesená",J226,0)</f>
        <v>0</v>
      </c>
      <c r="BH226" s="206">
        <f>IF(N226="sníž. přenesená",J226,0)</f>
        <v>0</v>
      </c>
      <c r="BI226" s="206">
        <f>IF(N226="nulová",J226,0)</f>
        <v>0</v>
      </c>
      <c r="BJ226" s="18" t="s">
        <v>85</v>
      </c>
      <c r="BK226" s="206">
        <f>ROUND(I226*H226,2)</f>
        <v>0</v>
      </c>
      <c r="BL226" s="18" t="s">
        <v>218</v>
      </c>
      <c r="BM226" s="205" t="s">
        <v>12518</v>
      </c>
    </row>
    <row r="227" spans="1:65" s="2" customFormat="1" ht="19.5">
      <c r="A227" s="35"/>
      <c r="B227" s="36"/>
      <c r="C227" s="37"/>
      <c r="D227" s="214" t="s">
        <v>807</v>
      </c>
      <c r="E227" s="37"/>
      <c r="F227" s="256" t="s">
        <v>12411</v>
      </c>
      <c r="G227" s="37"/>
      <c r="H227" s="37"/>
      <c r="I227" s="257"/>
      <c r="J227" s="37"/>
      <c r="K227" s="37"/>
      <c r="L227" s="40"/>
      <c r="M227" s="258"/>
      <c r="N227" s="259"/>
      <c r="O227" s="72"/>
      <c r="P227" s="72"/>
      <c r="Q227" s="72"/>
      <c r="R227" s="72"/>
      <c r="S227" s="72"/>
      <c r="T227" s="73"/>
      <c r="U227" s="35"/>
      <c r="V227" s="35"/>
      <c r="W227" s="35"/>
      <c r="X227" s="35"/>
      <c r="Y227" s="35"/>
      <c r="Z227" s="35"/>
      <c r="AA227" s="35"/>
      <c r="AB227" s="35"/>
      <c r="AC227" s="35"/>
      <c r="AD227" s="35"/>
      <c r="AE227" s="35"/>
      <c r="AT227" s="18" t="s">
        <v>807</v>
      </c>
      <c r="AU227" s="18" t="s">
        <v>85</v>
      </c>
    </row>
    <row r="228" spans="1:65" s="2" customFormat="1" ht="16.5" customHeight="1">
      <c r="A228" s="35"/>
      <c r="B228" s="36"/>
      <c r="C228" s="193" t="s">
        <v>233</v>
      </c>
      <c r="D228" s="193" t="s">
        <v>214</v>
      </c>
      <c r="E228" s="194" t="s">
        <v>12424</v>
      </c>
      <c r="F228" s="195" t="s">
        <v>12425</v>
      </c>
      <c r="G228" s="196" t="s">
        <v>318</v>
      </c>
      <c r="H228" s="197">
        <v>45</v>
      </c>
      <c r="I228" s="198"/>
      <c r="J228" s="199">
        <f>ROUND(I228*H228,2)</f>
        <v>0</v>
      </c>
      <c r="K228" s="200"/>
      <c r="L228" s="40"/>
      <c r="M228" s="201" t="s">
        <v>1</v>
      </c>
      <c r="N228" s="202" t="s">
        <v>42</v>
      </c>
      <c r="O228" s="72"/>
      <c r="P228" s="203">
        <f>O228*H228</f>
        <v>0</v>
      </c>
      <c r="Q228" s="203">
        <v>0</v>
      </c>
      <c r="R228" s="203">
        <f>Q228*H228</f>
        <v>0</v>
      </c>
      <c r="S228" s="203">
        <v>0</v>
      </c>
      <c r="T228" s="204">
        <f>S228*H228</f>
        <v>0</v>
      </c>
      <c r="U228" s="35"/>
      <c r="V228" s="35"/>
      <c r="W228" s="35"/>
      <c r="X228" s="35"/>
      <c r="Y228" s="35"/>
      <c r="Z228" s="35"/>
      <c r="AA228" s="35"/>
      <c r="AB228" s="35"/>
      <c r="AC228" s="35"/>
      <c r="AD228" s="35"/>
      <c r="AE228" s="35"/>
      <c r="AR228" s="205" t="s">
        <v>218</v>
      </c>
      <c r="AT228" s="205" t="s">
        <v>214</v>
      </c>
      <c r="AU228" s="205" t="s">
        <v>85</v>
      </c>
      <c r="AY228" s="18" t="s">
        <v>209</v>
      </c>
      <c r="BE228" s="206">
        <f>IF(N228="základní",J228,0)</f>
        <v>0</v>
      </c>
      <c r="BF228" s="206">
        <f>IF(N228="snížená",J228,0)</f>
        <v>0</v>
      </c>
      <c r="BG228" s="206">
        <f>IF(N228="zákl. přenesená",J228,0)</f>
        <v>0</v>
      </c>
      <c r="BH228" s="206">
        <f>IF(N228="sníž. přenesená",J228,0)</f>
        <v>0</v>
      </c>
      <c r="BI228" s="206">
        <f>IF(N228="nulová",J228,0)</f>
        <v>0</v>
      </c>
      <c r="BJ228" s="18" t="s">
        <v>85</v>
      </c>
      <c r="BK228" s="206">
        <f>ROUND(I228*H228,2)</f>
        <v>0</v>
      </c>
      <c r="BL228" s="18" t="s">
        <v>218</v>
      </c>
      <c r="BM228" s="205" t="s">
        <v>12519</v>
      </c>
    </row>
    <row r="229" spans="1:65" s="2" customFormat="1" ht="19.5">
      <c r="A229" s="35"/>
      <c r="B229" s="36"/>
      <c r="C229" s="37"/>
      <c r="D229" s="214" t="s">
        <v>807</v>
      </c>
      <c r="E229" s="37"/>
      <c r="F229" s="256" t="s">
        <v>12411</v>
      </c>
      <c r="G229" s="37"/>
      <c r="H229" s="37"/>
      <c r="I229" s="257"/>
      <c r="J229" s="37"/>
      <c r="K229" s="37"/>
      <c r="L229" s="40"/>
      <c r="M229" s="258"/>
      <c r="N229" s="259"/>
      <c r="O229" s="72"/>
      <c r="P229" s="72"/>
      <c r="Q229" s="72"/>
      <c r="R229" s="72"/>
      <c r="S229" s="72"/>
      <c r="T229" s="73"/>
      <c r="U229" s="35"/>
      <c r="V229" s="35"/>
      <c r="W229" s="35"/>
      <c r="X229" s="35"/>
      <c r="Y229" s="35"/>
      <c r="Z229" s="35"/>
      <c r="AA229" s="35"/>
      <c r="AB229" s="35"/>
      <c r="AC229" s="35"/>
      <c r="AD229" s="35"/>
      <c r="AE229" s="35"/>
      <c r="AT229" s="18" t="s">
        <v>807</v>
      </c>
      <c r="AU229" s="18" t="s">
        <v>85</v>
      </c>
    </row>
    <row r="230" spans="1:65" s="2" customFormat="1" ht="16.5" customHeight="1">
      <c r="A230" s="35"/>
      <c r="B230" s="36"/>
      <c r="C230" s="193" t="s">
        <v>238</v>
      </c>
      <c r="D230" s="193" t="s">
        <v>214</v>
      </c>
      <c r="E230" s="194" t="s">
        <v>12520</v>
      </c>
      <c r="F230" s="195" t="s">
        <v>12521</v>
      </c>
      <c r="G230" s="196" t="s">
        <v>318</v>
      </c>
      <c r="H230" s="197">
        <v>45</v>
      </c>
      <c r="I230" s="198"/>
      <c r="J230" s="199">
        <f>ROUND(I230*H230,2)</f>
        <v>0</v>
      </c>
      <c r="K230" s="200"/>
      <c r="L230" s="40"/>
      <c r="M230" s="201" t="s">
        <v>1</v>
      </c>
      <c r="N230" s="202" t="s">
        <v>42</v>
      </c>
      <c r="O230" s="72"/>
      <c r="P230" s="203">
        <f>O230*H230</f>
        <v>0</v>
      </c>
      <c r="Q230" s="203">
        <v>0</v>
      </c>
      <c r="R230" s="203">
        <f>Q230*H230</f>
        <v>0</v>
      </c>
      <c r="S230" s="203">
        <v>0</v>
      </c>
      <c r="T230" s="204">
        <f>S230*H230</f>
        <v>0</v>
      </c>
      <c r="U230" s="35"/>
      <c r="V230" s="35"/>
      <c r="W230" s="35"/>
      <c r="X230" s="35"/>
      <c r="Y230" s="35"/>
      <c r="Z230" s="35"/>
      <c r="AA230" s="35"/>
      <c r="AB230" s="35"/>
      <c r="AC230" s="35"/>
      <c r="AD230" s="35"/>
      <c r="AE230" s="35"/>
      <c r="AR230" s="205" t="s">
        <v>218</v>
      </c>
      <c r="AT230" s="205" t="s">
        <v>214</v>
      </c>
      <c r="AU230" s="205" t="s">
        <v>85</v>
      </c>
      <c r="AY230" s="18" t="s">
        <v>209</v>
      </c>
      <c r="BE230" s="206">
        <f>IF(N230="základní",J230,0)</f>
        <v>0</v>
      </c>
      <c r="BF230" s="206">
        <f>IF(N230="snížená",J230,0)</f>
        <v>0</v>
      </c>
      <c r="BG230" s="206">
        <f>IF(N230="zákl. přenesená",J230,0)</f>
        <v>0</v>
      </c>
      <c r="BH230" s="206">
        <f>IF(N230="sníž. přenesená",J230,0)</f>
        <v>0</v>
      </c>
      <c r="BI230" s="206">
        <f>IF(N230="nulová",J230,0)</f>
        <v>0</v>
      </c>
      <c r="BJ230" s="18" t="s">
        <v>85</v>
      </c>
      <c r="BK230" s="206">
        <f>ROUND(I230*H230,2)</f>
        <v>0</v>
      </c>
      <c r="BL230" s="18" t="s">
        <v>218</v>
      </c>
      <c r="BM230" s="205" t="s">
        <v>12522</v>
      </c>
    </row>
    <row r="231" spans="1:65" s="2" customFormat="1" ht="19.5">
      <c r="A231" s="35"/>
      <c r="B231" s="36"/>
      <c r="C231" s="37"/>
      <c r="D231" s="214" t="s">
        <v>807</v>
      </c>
      <c r="E231" s="37"/>
      <c r="F231" s="256" t="s">
        <v>12411</v>
      </c>
      <c r="G231" s="37"/>
      <c r="H231" s="37"/>
      <c r="I231" s="257"/>
      <c r="J231" s="37"/>
      <c r="K231" s="37"/>
      <c r="L231" s="40"/>
      <c r="M231" s="258"/>
      <c r="N231" s="259"/>
      <c r="O231" s="72"/>
      <c r="P231" s="72"/>
      <c r="Q231" s="72"/>
      <c r="R231" s="72"/>
      <c r="S231" s="72"/>
      <c r="T231" s="73"/>
      <c r="U231" s="35"/>
      <c r="V231" s="35"/>
      <c r="W231" s="35"/>
      <c r="X231" s="35"/>
      <c r="Y231" s="35"/>
      <c r="Z231" s="35"/>
      <c r="AA231" s="35"/>
      <c r="AB231" s="35"/>
      <c r="AC231" s="35"/>
      <c r="AD231" s="35"/>
      <c r="AE231" s="35"/>
      <c r="AT231" s="18" t="s">
        <v>807</v>
      </c>
      <c r="AU231" s="18" t="s">
        <v>85</v>
      </c>
    </row>
    <row r="232" spans="1:65" s="2" customFormat="1" ht="16.5" customHeight="1">
      <c r="A232" s="35"/>
      <c r="B232" s="36"/>
      <c r="C232" s="193" t="s">
        <v>242</v>
      </c>
      <c r="D232" s="193" t="s">
        <v>214</v>
      </c>
      <c r="E232" s="194" t="s">
        <v>12427</v>
      </c>
      <c r="F232" s="195" t="s">
        <v>12428</v>
      </c>
      <c r="G232" s="196" t="s">
        <v>12429</v>
      </c>
      <c r="H232" s="197">
        <v>4850</v>
      </c>
      <c r="I232" s="198"/>
      <c r="J232" s="199">
        <f>ROUND(I232*H232,2)</f>
        <v>0</v>
      </c>
      <c r="K232" s="200"/>
      <c r="L232" s="40"/>
      <c r="M232" s="201" t="s">
        <v>1</v>
      </c>
      <c r="N232" s="202" t="s">
        <v>42</v>
      </c>
      <c r="O232" s="72"/>
      <c r="P232" s="203">
        <f>O232*H232</f>
        <v>0</v>
      </c>
      <c r="Q232" s="203">
        <v>0</v>
      </c>
      <c r="R232" s="203">
        <f>Q232*H232</f>
        <v>0</v>
      </c>
      <c r="S232" s="203">
        <v>0</v>
      </c>
      <c r="T232" s="204">
        <f>S232*H232</f>
        <v>0</v>
      </c>
      <c r="U232" s="35"/>
      <c r="V232" s="35"/>
      <c r="W232" s="35"/>
      <c r="X232" s="35"/>
      <c r="Y232" s="35"/>
      <c r="Z232" s="35"/>
      <c r="AA232" s="35"/>
      <c r="AB232" s="35"/>
      <c r="AC232" s="35"/>
      <c r="AD232" s="35"/>
      <c r="AE232" s="35"/>
      <c r="AR232" s="205" t="s">
        <v>218</v>
      </c>
      <c r="AT232" s="205" t="s">
        <v>214</v>
      </c>
      <c r="AU232" s="205" t="s">
        <v>85</v>
      </c>
      <c r="AY232" s="18" t="s">
        <v>209</v>
      </c>
      <c r="BE232" s="206">
        <f>IF(N232="základní",J232,0)</f>
        <v>0</v>
      </c>
      <c r="BF232" s="206">
        <f>IF(N232="snížená",J232,0)</f>
        <v>0</v>
      </c>
      <c r="BG232" s="206">
        <f>IF(N232="zákl. přenesená",J232,0)</f>
        <v>0</v>
      </c>
      <c r="BH232" s="206">
        <f>IF(N232="sníž. přenesená",J232,0)</f>
        <v>0</v>
      </c>
      <c r="BI232" s="206">
        <f>IF(N232="nulová",J232,0)</f>
        <v>0</v>
      </c>
      <c r="BJ232" s="18" t="s">
        <v>85</v>
      </c>
      <c r="BK232" s="206">
        <f>ROUND(I232*H232,2)</f>
        <v>0</v>
      </c>
      <c r="BL232" s="18" t="s">
        <v>218</v>
      </c>
      <c r="BM232" s="205" t="s">
        <v>12523</v>
      </c>
    </row>
    <row r="233" spans="1:65" s="2" customFormat="1" ht="19.5">
      <c r="A233" s="35"/>
      <c r="B233" s="36"/>
      <c r="C233" s="37"/>
      <c r="D233" s="214" t="s">
        <v>807</v>
      </c>
      <c r="E233" s="37"/>
      <c r="F233" s="256" t="s">
        <v>12524</v>
      </c>
      <c r="G233" s="37"/>
      <c r="H233" s="37"/>
      <c r="I233" s="257"/>
      <c r="J233" s="37"/>
      <c r="K233" s="37"/>
      <c r="L233" s="40"/>
      <c r="M233" s="258"/>
      <c r="N233" s="259"/>
      <c r="O233" s="72"/>
      <c r="P233" s="72"/>
      <c r="Q233" s="72"/>
      <c r="R233" s="72"/>
      <c r="S233" s="72"/>
      <c r="T233" s="73"/>
      <c r="U233" s="35"/>
      <c r="V233" s="35"/>
      <c r="W233" s="35"/>
      <c r="X233" s="35"/>
      <c r="Y233" s="35"/>
      <c r="Z233" s="35"/>
      <c r="AA233" s="35"/>
      <c r="AB233" s="35"/>
      <c r="AC233" s="35"/>
      <c r="AD233" s="35"/>
      <c r="AE233" s="35"/>
      <c r="AT233" s="18" t="s">
        <v>807</v>
      </c>
      <c r="AU233" s="18" t="s">
        <v>85</v>
      </c>
    </row>
    <row r="234" spans="1:65" s="2" customFormat="1" ht="16.5" customHeight="1">
      <c r="A234" s="35"/>
      <c r="B234" s="36"/>
      <c r="C234" s="193" t="s">
        <v>246</v>
      </c>
      <c r="D234" s="193" t="s">
        <v>214</v>
      </c>
      <c r="E234" s="194" t="s">
        <v>12432</v>
      </c>
      <c r="F234" s="195" t="s">
        <v>12433</v>
      </c>
      <c r="G234" s="196" t="s">
        <v>2761</v>
      </c>
      <c r="H234" s="197">
        <v>39</v>
      </c>
      <c r="I234" s="198"/>
      <c r="J234" s="199">
        <f>ROUND(I234*H234,2)</f>
        <v>0</v>
      </c>
      <c r="K234" s="200"/>
      <c r="L234" s="40"/>
      <c r="M234" s="201" t="s">
        <v>1</v>
      </c>
      <c r="N234" s="202" t="s">
        <v>42</v>
      </c>
      <c r="O234" s="72"/>
      <c r="P234" s="203">
        <f>O234*H234</f>
        <v>0</v>
      </c>
      <c r="Q234" s="203">
        <v>0</v>
      </c>
      <c r="R234" s="203">
        <f>Q234*H234</f>
        <v>0</v>
      </c>
      <c r="S234" s="203">
        <v>0</v>
      </c>
      <c r="T234" s="204">
        <f>S234*H234</f>
        <v>0</v>
      </c>
      <c r="U234" s="35"/>
      <c r="V234" s="35"/>
      <c r="W234" s="35"/>
      <c r="X234" s="35"/>
      <c r="Y234" s="35"/>
      <c r="Z234" s="35"/>
      <c r="AA234" s="35"/>
      <c r="AB234" s="35"/>
      <c r="AC234" s="35"/>
      <c r="AD234" s="35"/>
      <c r="AE234" s="35"/>
      <c r="AR234" s="205" t="s">
        <v>218</v>
      </c>
      <c r="AT234" s="205" t="s">
        <v>214</v>
      </c>
      <c r="AU234" s="205" t="s">
        <v>85</v>
      </c>
      <c r="AY234" s="18" t="s">
        <v>209</v>
      </c>
      <c r="BE234" s="206">
        <f>IF(N234="základní",J234,0)</f>
        <v>0</v>
      </c>
      <c r="BF234" s="206">
        <f>IF(N234="snížená",J234,0)</f>
        <v>0</v>
      </c>
      <c r="BG234" s="206">
        <f>IF(N234="zákl. přenesená",J234,0)</f>
        <v>0</v>
      </c>
      <c r="BH234" s="206">
        <f>IF(N234="sníž. přenesená",J234,0)</f>
        <v>0</v>
      </c>
      <c r="BI234" s="206">
        <f>IF(N234="nulová",J234,0)</f>
        <v>0</v>
      </c>
      <c r="BJ234" s="18" t="s">
        <v>85</v>
      </c>
      <c r="BK234" s="206">
        <f>ROUND(I234*H234,2)</f>
        <v>0</v>
      </c>
      <c r="BL234" s="18" t="s">
        <v>218</v>
      </c>
      <c r="BM234" s="205" t="s">
        <v>12525</v>
      </c>
    </row>
    <row r="235" spans="1:65" s="2" customFormat="1" ht="48.75">
      <c r="A235" s="35"/>
      <c r="B235" s="36"/>
      <c r="C235" s="37"/>
      <c r="D235" s="214" t="s">
        <v>807</v>
      </c>
      <c r="E235" s="37"/>
      <c r="F235" s="256" t="s">
        <v>12435</v>
      </c>
      <c r="G235" s="37"/>
      <c r="H235" s="37"/>
      <c r="I235" s="257"/>
      <c r="J235" s="37"/>
      <c r="K235" s="37"/>
      <c r="L235" s="40"/>
      <c r="M235" s="258"/>
      <c r="N235" s="259"/>
      <c r="O235" s="72"/>
      <c r="P235" s="72"/>
      <c r="Q235" s="72"/>
      <c r="R235" s="72"/>
      <c r="S235" s="72"/>
      <c r="T235" s="73"/>
      <c r="U235" s="35"/>
      <c r="V235" s="35"/>
      <c r="W235" s="35"/>
      <c r="X235" s="35"/>
      <c r="Y235" s="35"/>
      <c r="Z235" s="35"/>
      <c r="AA235" s="35"/>
      <c r="AB235" s="35"/>
      <c r="AC235" s="35"/>
      <c r="AD235" s="35"/>
      <c r="AE235" s="35"/>
      <c r="AT235" s="18" t="s">
        <v>807</v>
      </c>
      <c r="AU235" s="18" t="s">
        <v>85</v>
      </c>
    </row>
    <row r="236" spans="1:65" s="2" customFormat="1" ht="16.5" customHeight="1">
      <c r="A236" s="35"/>
      <c r="B236" s="36"/>
      <c r="C236" s="193" t="s">
        <v>210</v>
      </c>
      <c r="D236" s="193" t="s">
        <v>214</v>
      </c>
      <c r="E236" s="194" t="s">
        <v>12436</v>
      </c>
      <c r="F236" s="195" t="s">
        <v>12433</v>
      </c>
      <c r="G236" s="196" t="s">
        <v>2761</v>
      </c>
      <c r="H236" s="197">
        <v>18</v>
      </c>
      <c r="I236" s="198"/>
      <c r="J236" s="199">
        <f>ROUND(I236*H236,2)</f>
        <v>0</v>
      </c>
      <c r="K236" s="200"/>
      <c r="L236" s="40"/>
      <c r="M236" s="201" t="s">
        <v>1</v>
      </c>
      <c r="N236" s="202" t="s">
        <v>42</v>
      </c>
      <c r="O236" s="72"/>
      <c r="P236" s="203">
        <f>O236*H236</f>
        <v>0</v>
      </c>
      <c r="Q236" s="203">
        <v>0</v>
      </c>
      <c r="R236" s="203">
        <f>Q236*H236</f>
        <v>0</v>
      </c>
      <c r="S236" s="203">
        <v>0</v>
      </c>
      <c r="T236" s="204">
        <f>S236*H236</f>
        <v>0</v>
      </c>
      <c r="U236" s="35"/>
      <c r="V236" s="35"/>
      <c r="W236" s="35"/>
      <c r="X236" s="35"/>
      <c r="Y236" s="35"/>
      <c r="Z236" s="35"/>
      <c r="AA236" s="35"/>
      <c r="AB236" s="35"/>
      <c r="AC236" s="35"/>
      <c r="AD236" s="35"/>
      <c r="AE236" s="35"/>
      <c r="AR236" s="205" t="s">
        <v>218</v>
      </c>
      <c r="AT236" s="205" t="s">
        <v>214</v>
      </c>
      <c r="AU236" s="205" t="s">
        <v>85</v>
      </c>
      <c r="AY236" s="18" t="s">
        <v>209</v>
      </c>
      <c r="BE236" s="206">
        <f>IF(N236="základní",J236,0)</f>
        <v>0</v>
      </c>
      <c r="BF236" s="206">
        <f>IF(N236="snížená",J236,0)</f>
        <v>0</v>
      </c>
      <c r="BG236" s="206">
        <f>IF(N236="zákl. přenesená",J236,0)</f>
        <v>0</v>
      </c>
      <c r="BH236" s="206">
        <f>IF(N236="sníž. přenesená",J236,0)</f>
        <v>0</v>
      </c>
      <c r="BI236" s="206">
        <f>IF(N236="nulová",J236,0)</f>
        <v>0</v>
      </c>
      <c r="BJ236" s="18" t="s">
        <v>85</v>
      </c>
      <c r="BK236" s="206">
        <f>ROUND(I236*H236,2)</f>
        <v>0</v>
      </c>
      <c r="BL236" s="18" t="s">
        <v>218</v>
      </c>
      <c r="BM236" s="205" t="s">
        <v>12526</v>
      </c>
    </row>
    <row r="237" spans="1:65" s="2" customFormat="1" ht="48.75">
      <c r="A237" s="35"/>
      <c r="B237" s="36"/>
      <c r="C237" s="37"/>
      <c r="D237" s="214" t="s">
        <v>807</v>
      </c>
      <c r="E237" s="37"/>
      <c r="F237" s="256" t="s">
        <v>12438</v>
      </c>
      <c r="G237" s="37"/>
      <c r="H237" s="37"/>
      <c r="I237" s="257"/>
      <c r="J237" s="37"/>
      <c r="K237" s="37"/>
      <c r="L237" s="40"/>
      <c r="M237" s="258"/>
      <c r="N237" s="259"/>
      <c r="O237" s="72"/>
      <c r="P237" s="72"/>
      <c r="Q237" s="72"/>
      <c r="R237" s="72"/>
      <c r="S237" s="72"/>
      <c r="T237" s="73"/>
      <c r="U237" s="35"/>
      <c r="V237" s="35"/>
      <c r="W237" s="35"/>
      <c r="X237" s="35"/>
      <c r="Y237" s="35"/>
      <c r="Z237" s="35"/>
      <c r="AA237" s="35"/>
      <c r="AB237" s="35"/>
      <c r="AC237" s="35"/>
      <c r="AD237" s="35"/>
      <c r="AE237" s="35"/>
      <c r="AT237" s="18" t="s">
        <v>807</v>
      </c>
      <c r="AU237" s="18" t="s">
        <v>85</v>
      </c>
    </row>
    <row r="238" spans="1:65" s="2" customFormat="1" ht="16.5" customHeight="1">
      <c r="A238" s="35"/>
      <c r="B238" s="36"/>
      <c r="C238" s="193" t="s">
        <v>253</v>
      </c>
      <c r="D238" s="193" t="s">
        <v>214</v>
      </c>
      <c r="E238" s="194" t="s">
        <v>12439</v>
      </c>
      <c r="F238" s="195" t="s">
        <v>12433</v>
      </c>
      <c r="G238" s="196" t="s">
        <v>2761</v>
      </c>
      <c r="H238" s="197">
        <v>6</v>
      </c>
      <c r="I238" s="198"/>
      <c r="J238" s="199">
        <f>ROUND(I238*H238,2)</f>
        <v>0</v>
      </c>
      <c r="K238" s="200"/>
      <c r="L238" s="40"/>
      <c r="M238" s="201" t="s">
        <v>1</v>
      </c>
      <c r="N238" s="202" t="s">
        <v>42</v>
      </c>
      <c r="O238" s="72"/>
      <c r="P238" s="203">
        <f>O238*H238</f>
        <v>0</v>
      </c>
      <c r="Q238" s="203">
        <v>0</v>
      </c>
      <c r="R238" s="203">
        <f>Q238*H238</f>
        <v>0</v>
      </c>
      <c r="S238" s="203">
        <v>0</v>
      </c>
      <c r="T238" s="204">
        <f>S238*H238</f>
        <v>0</v>
      </c>
      <c r="U238" s="35"/>
      <c r="V238" s="35"/>
      <c r="W238" s="35"/>
      <c r="X238" s="35"/>
      <c r="Y238" s="35"/>
      <c r="Z238" s="35"/>
      <c r="AA238" s="35"/>
      <c r="AB238" s="35"/>
      <c r="AC238" s="35"/>
      <c r="AD238" s="35"/>
      <c r="AE238" s="35"/>
      <c r="AR238" s="205" t="s">
        <v>218</v>
      </c>
      <c r="AT238" s="205" t="s">
        <v>214</v>
      </c>
      <c r="AU238" s="205" t="s">
        <v>85</v>
      </c>
      <c r="AY238" s="18" t="s">
        <v>209</v>
      </c>
      <c r="BE238" s="206">
        <f>IF(N238="základní",J238,0)</f>
        <v>0</v>
      </c>
      <c r="BF238" s="206">
        <f>IF(N238="snížená",J238,0)</f>
        <v>0</v>
      </c>
      <c r="BG238" s="206">
        <f>IF(N238="zákl. přenesená",J238,0)</f>
        <v>0</v>
      </c>
      <c r="BH238" s="206">
        <f>IF(N238="sníž. přenesená",J238,0)</f>
        <v>0</v>
      </c>
      <c r="BI238" s="206">
        <f>IF(N238="nulová",J238,0)</f>
        <v>0</v>
      </c>
      <c r="BJ238" s="18" t="s">
        <v>85</v>
      </c>
      <c r="BK238" s="206">
        <f>ROUND(I238*H238,2)</f>
        <v>0</v>
      </c>
      <c r="BL238" s="18" t="s">
        <v>218</v>
      </c>
      <c r="BM238" s="205" t="s">
        <v>12527</v>
      </c>
    </row>
    <row r="239" spans="1:65" s="2" customFormat="1" ht="48.75">
      <c r="A239" s="35"/>
      <c r="B239" s="36"/>
      <c r="C239" s="37"/>
      <c r="D239" s="214" t="s">
        <v>807</v>
      </c>
      <c r="E239" s="37"/>
      <c r="F239" s="256" t="s">
        <v>12441</v>
      </c>
      <c r="G239" s="37"/>
      <c r="H239" s="37"/>
      <c r="I239" s="257"/>
      <c r="J239" s="37"/>
      <c r="K239" s="37"/>
      <c r="L239" s="40"/>
      <c r="M239" s="258"/>
      <c r="N239" s="259"/>
      <c r="O239" s="72"/>
      <c r="P239" s="72"/>
      <c r="Q239" s="72"/>
      <c r="R239" s="72"/>
      <c r="S239" s="72"/>
      <c r="T239" s="73"/>
      <c r="U239" s="35"/>
      <c r="V239" s="35"/>
      <c r="W239" s="35"/>
      <c r="X239" s="35"/>
      <c r="Y239" s="35"/>
      <c r="Z239" s="35"/>
      <c r="AA239" s="35"/>
      <c r="AB239" s="35"/>
      <c r="AC239" s="35"/>
      <c r="AD239" s="35"/>
      <c r="AE239" s="35"/>
      <c r="AT239" s="18" t="s">
        <v>807</v>
      </c>
      <c r="AU239" s="18" t="s">
        <v>85</v>
      </c>
    </row>
    <row r="240" spans="1:65" s="2" customFormat="1" ht="16.5" customHeight="1">
      <c r="A240" s="35"/>
      <c r="B240" s="36"/>
      <c r="C240" s="193" t="s">
        <v>257</v>
      </c>
      <c r="D240" s="193" t="s">
        <v>214</v>
      </c>
      <c r="E240" s="194" t="s">
        <v>12442</v>
      </c>
      <c r="F240" s="195" t="s">
        <v>12433</v>
      </c>
      <c r="G240" s="196" t="s">
        <v>2761</v>
      </c>
      <c r="H240" s="197">
        <v>5</v>
      </c>
      <c r="I240" s="198"/>
      <c r="J240" s="199">
        <f>ROUND(I240*H240,2)</f>
        <v>0</v>
      </c>
      <c r="K240" s="200"/>
      <c r="L240" s="40"/>
      <c r="M240" s="201" t="s">
        <v>1</v>
      </c>
      <c r="N240" s="202" t="s">
        <v>42</v>
      </c>
      <c r="O240" s="72"/>
      <c r="P240" s="203">
        <f>O240*H240</f>
        <v>0</v>
      </c>
      <c r="Q240" s="203">
        <v>0</v>
      </c>
      <c r="R240" s="203">
        <f>Q240*H240</f>
        <v>0</v>
      </c>
      <c r="S240" s="203">
        <v>0</v>
      </c>
      <c r="T240" s="204">
        <f>S240*H240</f>
        <v>0</v>
      </c>
      <c r="U240" s="35"/>
      <c r="V240" s="35"/>
      <c r="W240" s="35"/>
      <c r="X240" s="35"/>
      <c r="Y240" s="35"/>
      <c r="Z240" s="35"/>
      <c r="AA240" s="35"/>
      <c r="AB240" s="35"/>
      <c r="AC240" s="35"/>
      <c r="AD240" s="35"/>
      <c r="AE240" s="35"/>
      <c r="AR240" s="205" t="s">
        <v>218</v>
      </c>
      <c r="AT240" s="205" t="s">
        <v>214</v>
      </c>
      <c r="AU240" s="205" t="s">
        <v>85</v>
      </c>
      <c r="AY240" s="18" t="s">
        <v>209</v>
      </c>
      <c r="BE240" s="206">
        <f>IF(N240="základní",J240,0)</f>
        <v>0</v>
      </c>
      <c r="BF240" s="206">
        <f>IF(N240="snížená",J240,0)</f>
        <v>0</v>
      </c>
      <c r="BG240" s="206">
        <f>IF(N240="zákl. přenesená",J240,0)</f>
        <v>0</v>
      </c>
      <c r="BH240" s="206">
        <f>IF(N240="sníž. přenesená",J240,0)</f>
        <v>0</v>
      </c>
      <c r="BI240" s="206">
        <f>IF(N240="nulová",J240,0)</f>
        <v>0</v>
      </c>
      <c r="BJ240" s="18" t="s">
        <v>85</v>
      </c>
      <c r="BK240" s="206">
        <f>ROUND(I240*H240,2)</f>
        <v>0</v>
      </c>
      <c r="BL240" s="18" t="s">
        <v>218</v>
      </c>
      <c r="BM240" s="205" t="s">
        <v>12528</v>
      </c>
    </row>
    <row r="241" spans="1:65" s="2" customFormat="1" ht="48.75">
      <c r="A241" s="35"/>
      <c r="B241" s="36"/>
      <c r="C241" s="37"/>
      <c r="D241" s="214" t="s">
        <v>807</v>
      </c>
      <c r="E241" s="37"/>
      <c r="F241" s="256" t="s">
        <v>12444</v>
      </c>
      <c r="G241" s="37"/>
      <c r="H241" s="37"/>
      <c r="I241" s="257"/>
      <c r="J241" s="37"/>
      <c r="K241" s="37"/>
      <c r="L241" s="40"/>
      <c r="M241" s="258"/>
      <c r="N241" s="259"/>
      <c r="O241" s="72"/>
      <c r="P241" s="72"/>
      <c r="Q241" s="72"/>
      <c r="R241" s="72"/>
      <c r="S241" s="72"/>
      <c r="T241" s="73"/>
      <c r="U241" s="35"/>
      <c r="V241" s="35"/>
      <c r="W241" s="35"/>
      <c r="X241" s="35"/>
      <c r="Y241" s="35"/>
      <c r="Z241" s="35"/>
      <c r="AA241" s="35"/>
      <c r="AB241" s="35"/>
      <c r="AC241" s="35"/>
      <c r="AD241" s="35"/>
      <c r="AE241" s="35"/>
      <c r="AT241" s="18" t="s">
        <v>807</v>
      </c>
      <c r="AU241" s="18" t="s">
        <v>85</v>
      </c>
    </row>
    <row r="242" spans="1:65" s="2" customFormat="1" ht="16.5" customHeight="1">
      <c r="A242" s="35"/>
      <c r="B242" s="36"/>
      <c r="C242" s="193" t="s">
        <v>261</v>
      </c>
      <c r="D242" s="193" t="s">
        <v>214</v>
      </c>
      <c r="E242" s="194" t="s">
        <v>12445</v>
      </c>
      <c r="F242" s="195" t="s">
        <v>12433</v>
      </c>
      <c r="G242" s="196" t="s">
        <v>2761</v>
      </c>
      <c r="H242" s="197">
        <v>4</v>
      </c>
      <c r="I242" s="198"/>
      <c r="J242" s="199">
        <f>ROUND(I242*H242,2)</f>
        <v>0</v>
      </c>
      <c r="K242" s="200"/>
      <c r="L242" s="40"/>
      <c r="M242" s="201" t="s">
        <v>1</v>
      </c>
      <c r="N242" s="202" t="s">
        <v>42</v>
      </c>
      <c r="O242" s="72"/>
      <c r="P242" s="203">
        <f>O242*H242</f>
        <v>0</v>
      </c>
      <c r="Q242" s="203">
        <v>0</v>
      </c>
      <c r="R242" s="203">
        <f>Q242*H242</f>
        <v>0</v>
      </c>
      <c r="S242" s="203">
        <v>0</v>
      </c>
      <c r="T242" s="204">
        <f>S242*H242</f>
        <v>0</v>
      </c>
      <c r="U242" s="35"/>
      <c r="V242" s="35"/>
      <c r="W242" s="35"/>
      <c r="X242" s="35"/>
      <c r="Y242" s="35"/>
      <c r="Z242" s="35"/>
      <c r="AA242" s="35"/>
      <c r="AB242" s="35"/>
      <c r="AC242" s="35"/>
      <c r="AD242" s="35"/>
      <c r="AE242" s="35"/>
      <c r="AR242" s="205" t="s">
        <v>218</v>
      </c>
      <c r="AT242" s="205" t="s">
        <v>214</v>
      </c>
      <c r="AU242" s="205" t="s">
        <v>85</v>
      </c>
      <c r="AY242" s="18" t="s">
        <v>209</v>
      </c>
      <c r="BE242" s="206">
        <f>IF(N242="základní",J242,0)</f>
        <v>0</v>
      </c>
      <c r="BF242" s="206">
        <f>IF(N242="snížená",J242,0)</f>
        <v>0</v>
      </c>
      <c r="BG242" s="206">
        <f>IF(N242="zákl. přenesená",J242,0)</f>
        <v>0</v>
      </c>
      <c r="BH242" s="206">
        <f>IF(N242="sníž. přenesená",J242,0)</f>
        <v>0</v>
      </c>
      <c r="BI242" s="206">
        <f>IF(N242="nulová",J242,0)</f>
        <v>0</v>
      </c>
      <c r="BJ242" s="18" t="s">
        <v>85</v>
      </c>
      <c r="BK242" s="206">
        <f>ROUND(I242*H242,2)</f>
        <v>0</v>
      </c>
      <c r="BL242" s="18" t="s">
        <v>218</v>
      </c>
      <c r="BM242" s="205" t="s">
        <v>12529</v>
      </c>
    </row>
    <row r="243" spans="1:65" s="2" customFormat="1" ht="48.75">
      <c r="A243" s="35"/>
      <c r="B243" s="36"/>
      <c r="C243" s="37"/>
      <c r="D243" s="214" t="s">
        <v>807</v>
      </c>
      <c r="E243" s="37"/>
      <c r="F243" s="256" t="s">
        <v>12447</v>
      </c>
      <c r="G243" s="37"/>
      <c r="H243" s="37"/>
      <c r="I243" s="257"/>
      <c r="J243" s="37"/>
      <c r="K243" s="37"/>
      <c r="L243" s="40"/>
      <c r="M243" s="258"/>
      <c r="N243" s="259"/>
      <c r="O243" s="72"/>
      <c r="P243" s="72"/>
      <c r="Q243" s="72"/>
      <c r="R243" s="72"/>
      <c r="S243" s="72"/>
      <c r="T243" s="73"/>
      <c r="U243" s="35"/>
      <c r="V243" s="35"/>
      <c r="W243" s="35"/>
      <c r="X243" s="35"/>
      <c r="Y243" s="35"/>
      <c r="Z243" s="35"/>
      <c r="AA243" s="35"/>
      <c r="AB243" s="35"/>
      <c r="AC243" s="35"/>
      <c r="AD243" s="35"/>
      <c r="AE243" s="35"/>
      <c r="AT243" s="18" t="s">
        <v>807</v>
      </c>
      <c r="AU243" s="18" t="s">
        <v>85</v>
      </c>
    </row>
    <row r="244" spans="1:65" s="2" customFormat="1" ht="16.5" customHeight="1">
      <c r="A244" s="35"/>
      <c r="B244" s="36"/>
      <c r="C244" s="193" t="s">
        <v>265</v>
      </c>
      <c r="D244" s="193" t="s">
        <v>214</v>
      </c>
      <c r="E244" s="194" t="s">
        <v>12530</v>
      </c>
      <c r="F244" s="195" t="s">
        <v>12433</v>
      </c>
      <c r="G244" s="196" t="s">
        <v>2761</v>
      </c>
      <c r="H244" s="197">
        <v>2</v>
      </c>
      <c r="I244" s="198"/>
      <c r="J244" s="199">
        <f>ROUND(I244*H244,2)</f>
        <v>0</v>
      </c>
      <c r="K244" s="200"/>
      <c r="L244" s="40"/>
      <c r="M244" s="201" t="s">
        <v>1</v>
      </c>
      <c r="N244" s="202" t="s">
        <v>42</v>
      </c>
      <c r="O244" s="72"/>
      <c r="P244" s="203">
        <f>O244*H244</f>
        <v>0</v>
      </c>
      <c r="Q244" s="203">
        <v>0</v>
      </c>
      <c r="R244" s="203">
        <f>Q244*H244</f>
        <v>0</v>
      </c>
      <c r="S244" s="203">
        <v>0</v>
      </c>
      <c r="T244" s="204">
        <f>S244*H244</f>
        <v>0</v>
      </c>
      <c r="U244" s="35"/>
      <c r="V244" s="35"/>
      <c r="W244" s="35"/>
      <c r="X244" s="35"/>
      <c r="Y244" s="35"/>
      <c r="Z244" s="35"/>
      <c r="AA244" s="35"/>
      <c r="AB244" s="35"/>
      <c r="AC244" s="35"/>
      <c r="AD244" s="35"/>
      <c r="AE244" s="35"/>
      <c r="AR244" s="205" t="s">
        <v>218</v>
      </c>
      <c r="AT244" s="205" t="s">
        <v>214</v>
      </c>
      <c r="AU244" s="205" t="s">
        <v>85</v>
      </c>
      <c r="AY244" s="18" t="s">
        <v>209</v>
      </c>
      <c r="BE244" s="206">
        <f>IF(N244="základní",J244,0)</f>
        <v>0</v>
      </c>
      <c r="BF244" s="206">
        <f>IF(N244="snížená",J244,0)</f>
        <v>0</v>
      </c>
      <c r="BG244" s="206">
        <f>IF(N244="zákl. přenesená",J244,0)</f>
        <v>0</v>
      </c>
      <c r="BH244" s="206">
        <f>IF(N244="sníž. přenesená",J244,0)</f>
        <v>0</v>
      </c>
      <c r="BI244" s="206">
        <f>IF(N244="nulová",J244,0)</f>
        <v>0</v>
      </c>
      <c r="BJ244" s="18" t="s">
        <v>85</v>
      </c>
      <c r="BK244" s="206">
        <f>ROUND(I244*H244,2)</f>
        <v>0</v>
      </c>
      <c r="BL244" s="18" t="s">
        <v>218</v>
      </c>
      <c r="BM244" s="205" t="s">
        <v>12531</v>
      </c>
    </row>
    <row r="245" spans="1:65" s="2" customFormat="1" ht="48.75">
      <c r="A245" s="35"/>
      <c r="B245" s="36"/>
      <c r="C245" s="37"/>
      <c r="D245" s="214" t="s">
        <v>807</v>
      </c>
      <c r="E245" s="37"/>
      <c r="F245" s="256" t="s">
        <v>12532</v>
      </c>
      <c r="G245" s="37"/>
      <c r="H245" s="37"/>
      <c r="I245" s="257"/>
      <c r="J245" s="37"/>
      <c r="K245" s="37"/>
      <c r="L245" s="40"/>
      <c r="M245" s="258"/>
      <c r="N245" s="259"/>
      <c r="O245" s="72"/>
      <c r="P245" s="72"/>
      <c r="Q245" s="72"/>
      <c r="R245" s="72"/>
      <c r="S245" s="72"/>
      <c r="T245" s="73"/>
      <c r="U245" s="35"/>
      <c r="V245" s="35"/>
      <c r="W245" s="35"/>
      <c r="X245" s="35"/>
      <c r="Y245" s="35"/>
      <c r="Z245" s="35"/>
      <c r="AA245" s="35"/>
      <c r="AB245" s="35"/>
      <c r="AC245" s="35"/>
      <c r="AD245" s="35"/>
      <c r="AE245" s="35"/>
      <c r="AT245" s="18" t="s">
        <v>807</v>
      </c>
      <c r="AU245" s="18" t="s">
        <v>85</v>
      </c>
    </row>
    <row r="246" spans="1:65" s="2" customFormat="1" ht="16.5" customHeight="1">
      <c r="A246" s="35"/>
      <c r="B246" s="36"/>
      <c r="C246" s="193" t="s">
        <v>269</v>
      </c>
      <c r="D246" s="193" t="s">
        <v>214</v>
      </c>
      <c r="E246" s="194" t="s">
        <v>12448</v>
      </c>
      <c r="F246" s="195" t="s">
        <v>12449</v>
      </c>
      <c r="G246" s="196" t="s">
        <v>2761</v>
      </c>
      <c r="H246" s="197">
        <v>106</v>
      </c>
      <c r="I246" s="198"/>
      <c r="J246" s="199">
        <f>ROUND(I246*H246,2)</f>
        <v>0</v>
      </c>
      <c r="K246" s="200"/>
      <c r="L246" s="40"/>
      <c r="M246" s="201" t="s">
        <v>1</v>
      </c>
      <c r="N246" s="202" t="s">
        <v>42</v>
      </c>
      <c r="O246" s="72"/>
      <c r="P246" s="203">
        <f>O246*H246</f>
        <v>0</v>
      </c>
      <c r="Q246" s="203">
        <v>0</v>
      </c>
      <c r="R246" s="203">
        <f>Q246*H246</f>
        <v>0</v>
      </c>
      <c r="S246" s="203">
        <v>0</v>
      </c>
      <c r="T246" s="204">
        <f>S246*H246</f>
        <v>0</v>
      </c>
      <c r="U246" s="35"/>
      <c r="V246" s="35"/>
      <c r="W246" s="35"/>
      <c r="X246" s="35"/>
      <c r="Y246" s="35"/>
      <c r="Z246" s="35"/>
      <c r="AA246" s="35"/>
      <c r="AB246" s="35"/>
      <c r="AC246" s="35"/>
      <c r="AD246" s="35"/>
      <c r="AE246" s="35"/>
      <c r="AR246" s="205" t="s">
        <v>218</v>
      </c>
      <c r="AT246" s="205" t="s">
        <v>214</v>
      </c>
      <c r="AU246" s="205" t="s">
        <v>85</v>
      </c>
      <c r="AY246" s="18" t="s">
        <v>209</v>
      </c>
      <c r="BE246" s="206">
        <f>IF(N246="základní",J246,0)</f>
        <v>0</v>
      </c>
      <c r="BF246" s="206">
        <f>IF(N246="snížená",J246,0)</f>
        <v>0</v>
      </c>
      <c r="BG246" s="206">
        <f>IF(N246="zákl. přenesená",J246,0)</f>
        <v>0</v>
      </c>
      <c r="BH246" s="206">
        <f>IF(N246="sníž. přenesená",J246,0)</f>
        <v>0</v>
      </c>
      <c r="BI246" s="206">
        <f>IF(N246="nulová",J246,0)</f>
        <v>0</v>
      </c>
      <c r="BJ246" s="18" t="s">
        <v>85</v>
      </c>
      <c r="BK246" s="206">
        <f>ROUND(I246*H246,2)</f>
        <v>0</v>
      </c>
      <c r="BL246" s="18" t="s">
        <v>218</v>
      </c>
      <c r="BM246" s="205" t="s">
        <v>12533</v>
      </c>
    </row>
    <row r="247" spans="1:65" s="2" customFormat="1" ht="16.5" customHeight="1">
      <c r="A247" s="35"/>
      <c r="B247" s="36"/>
      <c r="C247" s="193" t="s">
        <v>8</v>
      </c>
      <c r="D247" s="193" t="s">
        <v>214</v>
      </c>
      <c r="E247" s="194" t="s">
        <v>12451</v>
      </c>
      <c r="F247" s="195" t="s">
        <v>12452</v>
      </c>
      <c r="G247" s="196" t="s">
        <v>2761</v>
      </c>
      <c r="H247" s="197">
        <v>5</v>
      </c>
      <c r="I247" s="198"/>
      <c r="J247" s="199">
        <f>ROUND(I247*H247,2)</f>
        <v>0</v>
      </c>
      <c r="K247" s="200"/>
      <c r="L247" s="40"/>
      <c r="M247" s="201" t="s">
        <v>1</v>
      </c>
      <c r="N247" s="202" t="s">
        <v>42</v>
      </c>
      <c r="O247" s="72"/>
      <c r="P247" s="203">
        <f>O247*H247</f>
        <v>0</v>
      </c>
      <c r="Q247" s="203">
        <v>0</v>
      </c>
      <c r="R247" s="203">
        <f>Q247*H247</f>
        <v>0</v>
      </c>
      <c r="S247" s="203">
        <v>0</v>
      </c>
      <c r="T247" s="204">
        <f>S247*H247</f>
        <v>0</v>
      </c>
      <c r="U247" s="35"/>
      <c r="V247" s="35"/>
      <c r="W247" s="35"/>
      <c r="X247" s="35"/>
      <c r="Y247" s="35"/>
      <c r="Z247" s="35"/>
      <c r="AA247" s="35"/>
      <c r="AB247" s="35"/>
      <c r="AC247" s="35"/>
      <c r="AD247" s="35"/>
      <c r="AE247" s="35"/>
      <c r="AR247" s="205" t="s">
        <v>218</v>
      </c>
      <c r="AT247" s="205" t="s">
        <v>214</v>
      </c>
      <c r="AU247" s="205" t="s">
        <v>85</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12534</v>
      </c>
    </row>
    <row r="248" spans="1:65" s="2" customFormat="1" ht="16.5" customHeight="1">
      <c r="A248" s="35"/>
      <c r="B248" s="36"/>
      <c r="C248" s="193" t="s">
        <v>276</v>
      </c>
      <c r="D248" s="193" t="s">
        <v>214</v>
      </c>
      <c r="E248" s="194" t="s">
        <v>12458</v>
      </c>
      <c r="F248" s="195" t="s">
        <v>12459</v>
      </c>
      <c r="G248" s="196" t="s">
        <v>2761</v>
      </c>
      <c r="H248" s="197">
        <v>3</v>
      </c>
      <c r="I248" s="198"/>
      <c r="J248" s="199">
        <f>ROUND(I248*H248,2)</f>
        <v>0</v>
      </c>
      <c r="K248" s="200"/>
      <c r="L248" s="40"/>
      <c r="M248" s="201" t="s">
        <v>1</v>
      </c>
      <c r="N248" s="202" t="s">
        <v>42</v>
      </c>
      <c r="O248" s="72"/>
      <c r="P248" s="203">
        <f>O248*H248</f>
        <v>0</v>
      </c>
      <c r="Q248" s="203">
        <v>0</v>
      </c>
      <c r="R248" s="203">
        <f>Q248*H248</f>
        <v>0</v>
      </c>
      <c r="S248" s="203">
        <v>0</v>
      </c>
      <c r="T248" s="204">
        <f>S248*H248</f>
        <v>0</v>
      </c>
      <c r="U248" s="35"/>
      <c r="V248" s="35"/>
      <c r="W248" s="35"/>
      <c r="X248" s="35"/>
      <c r="Y248" s="35"/>
      <c r="Z248" s="35"/>
      <c r="AA248" s="35"/>
      <c r="AB248" s="35"/>
      <c r="AC248" s="35"/>
      <c r="AD248" s="35"/>
      <c r="AE248" s="35"/>
      <c r="AR248" s="205" t="s">
        <v>218</v>
      </c>
      <c r="AT248" s="205" t="s">
        <v>214</v>
      </c>
      <c r="AU248" s="205" t="s">
        <v>85</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12535</v>
      </c>
    </row>
    <row r="249" spans="1:65" s="2" customFormat="1" ht="29.25">
      <c r="A249" s="35"/>
      <c r="B249" s="36"/>
      <c r="C249" s="37"/>
      <c r="D249" s="214" t="s">
        <v>807</v>
      </c>
      <c r="E249" s="37"/>
      <c r="F249" s="256" t="s">
        <v>12457</v>
      </c>
      <c r="G249" s="37"/>
      <c r="H249" s="37"/>
      <c r="I249" s="257"/>
      <c r="J249" s="37"/>
      <c r="K249" s="37"/>
      <c r="L249" s="40"/>
      <c r="M249" s="258"/>
      <c r="N249" s="259"/>
      <c r="O249" s="72"/>
      <c r="P249" s="72"/>
      <c r="Q249" s="72"/>
      <c r="R249" s="72"/>
      <c r="S249" s="72"/>
      <c r="T249" s="73"/>
      <c r="U249" s="35"/>
      <c r="V249" s="35"/>
      <c r="W249" s="35"/>
      <c r="X249" s="35"/>
      <c r="Y249" s="35"/>
      <c r="Z249" s="35"/>
      <c r="AA249" s="35"/>
      <c r="AB249" s="35"/>
      <c r="AC249" s="35"/>
      <c r="AD249" s="35"/>
      <c r="AE249" s="35"/>
      <c r="AT249" s="18" t="s">
        <v>807</v>
      </c>
      <c r="AU249" s="18" t="s">
        <v>85</v>
      </c>
    </row>
    <row r="250" spans="1:65" s="2" customFormat="1" ht="16.5" customHeight="1">
      <c r="A250" s="35"/>
      <c r="B250" s="36"/>
      <c r="C250" s="193" t="s">
        <v>280</v>
      </c>
      <c r="D250" s="193" t="s">
        <v>214</v>
      </c>
      <c r="E250" s="194" t="s">
        <v>12461</v>
      </c>
      <c r="F250" s="195" t="s">
        <v>12462</v>
      </c>
      <c r="G250" s="196" t="s">
        <v>2761</v>
      </c>
      <c r="H250" s="197">
        <v>1</v>
      </c>
      <c r="I250" s="198"/>
      <c r="J250" s="199">
        <f>ROUND(I250*H250,2)</f>
        <v>0</v>
      </c>
      <c r="K250" s="200"/>
      <c r="L250" s="40"/>
      <c r="M250" s="201" t="s">
        <v>1</v>
      </c>
      <c r="N250" s="202" t="s">
        <v>42</v>
      </c>
      <c r="O250" s="72"/>
      <c r="P250" s="203">
        <f>O250*H250</f>
        <v>0</v>
      </c>
      <c r="Q250" s="203">
        <v>0</v>
      </c>
      <c r="R250" s="203">
        <f>Q250*H250</f>
        <v>0</v>
      </c>
      <c r="S250" s="203">
        <v>0</v>
      </c>
      <c r="T250" s="204">
        <f>S250*H250</f>
        <v>0</v>
      </c>
      <c r="U250" s="35"/>
      <c r="V250" s="35"/>
      <c r="W250" s="35"/>
      <c r="X250" s="35"/>
      <c r="Y250" s="35"/>
      <c r="Z250" s="35"/>
      <c r="AA250" s="35"/>
      <c r="AB250" s="35"/>
      <c r="AC250" s="35"/>
      <c r="AD250" s="35"/>
      <c r="AE250" s="35"/>
      <c r="AR250" s="205" t="s">
        <v>218</v>
      </c>
      <c r="AT250" s="205" t="s">
        <v>214</v>
      </c>
      <c r="AU250" s="205" t="s">
        <v>85</v>
      </c>
      <c r="AY250" s="18" t="s">
        <v>209</v>
      </c>
      <c r="BE250" s="206">
        <f>IF(N250="základní",J250,0)</f>
        <v>0</v>
      </c>
      <c r="BF250" s="206">
        <f>IF(N250="snížená",J250,0)</f>
        <v>0</v>
      </c>
      <c r="BG250" s="206">
        <f>IF(N250="zákl. přenesená",J250,0)</f>
        <v>0</v>
      </c>
      <c r="BH250" s="206">
        <f>IF(N250="sníž. přenesená",J250,0)</f>
        <v>0</v>
      </c>
      <c r="BI250" s="206">
        <f>IF(N250="nulová",J250,0)</f>
        <v>0</v>
      </c>
      <c r="BJ250" s="18" t="s">
        <v>85</v>
      </c>
      <c r="BK250" s="206">
        <f>ROUND(I250*H250,2)</f>
        <v>0</v>
      </c>
      <c r="BL250" s="18" t="s">
        <v>218</v>
      </c>
      <c r="BM250" s="205" t="s">
        <v>12536</v>
      </c>
    </row>
    <row r="251" spans="1:65" s="2" customFormat="1" ht="29.25">
      <c r="A251" s="35"/>
      <c r="B251" s="36"/>
      <c r="C251" s="37"/>
      <c r="D251" s="214" t="s">
        <v>807</v>
      </c>
      <c r="E251" s="37"/>
      <c r="F251" s="256" t="s">
        <v>12457</v>
      </c>
      <c r="G251" s="37"/>
      <c r="H251" s="37"/>
      <c r="I251" s="257"/>
      <c r="J251" s="37"/>
      <c r="K251" s="37"/>
      <c r="L251" s="40"/>
      <c r="M251" s="258"/>
      <c r="N251" s="259"/>
      <c r="O251" s="72"/>
      <c r="P251" s="72"/>
      <c r="Q251" s="72"/>
      <c r="R251" s="72"/>
      <c r="S251" s="72"/>
      <c r="T251" s="73"/>
      <c r="U251" s="35"/>
      <c r="V251" s="35"/>
      <c r="W251" s="35"/>
      <c r="X251" s="35"/>
      <c r="Y251" s="35"/>
      <c r="Z251" s="35"/>
      <c r="AA251" s="35"/>
      <c r="AB251" s="35"/>
      <c r="AC251" s="35"/>
      <c r="AD251" s="35"/>
      <c r="AE251" s="35"/>
      <c r="AT251" s="18" t="s">
        <v>807</v>
      </c>
      <c r="AU251" s="18" t="s">
        <v>85</v>
      </c>
    </row>
    <row r="252" spans="1:65" s="2" customFormat="1" ht="16.5" customHeight="1">
      <c r="A252" s="35"/>
      <c r="B252" s="36"/>
      <c r="C252" s="193" t="s">
        <v>284</v>
      </c>
      <c r="D252" s="193" t="s">
        <v>214</v>
      </c>
      <c r="E252" s="194" t="s">
        <v>12537</v>
      </c>
      <c r="F252" s="195" t="s">
        <v>12469</v>
      </c>
      <c r="G252" s="196" t="s">
        <v>2761</v>
      </c>
      <c r="H252" s="197">
        <v>2</v>
      </c>
      <c r="I252" s="198"/>
      <c r="J252" s="199">
        <f>ROUND(I252*H252,2)</f>
        <v>0</v>
      </c>
      <c r="K252" s="200"/>
      <c r="L252" s="40"/>
      <c r="M252" s="201" t="s">
        <v>1</v>
      </c>
      <c r="N252" s="202" t="s">
        <v>42</v>
      </c>
      <c r="O252" s="72"/>
      <c r="P252" s="203">
        <f>O252*H252</f>
        <v>0</v>
      </c>
      <c r="Q252" s="203">
        <v>0</v>
      </c>
      <c r="R252" s="203">
        <f>Q252*H252</f>
        <v>0</v>
      </c>
      <c r="S252" s="203">
        <v>0</v>
      </c>
      <c r="T252" s="204">
        <f>S252*H252</f>
        <v>0</v>
      </c>
      <c r="U252" s="35"/>
      <c r="V252" s="35"/>
      <c r="W252" s="35"/>
      <c r="X252" s="35"/>
      <c r="Y252" s="35"/>
      <c r="Z252" s="35"/>
      <c r="AA252" s="35"/>
      <c r="AB252" s="35"/>
      <c r="AC252" s="35"/>
      <c r="AD252" s="35"/>
      <c r="AE252" s="35"/>
      <c r="AR252" s="205" t="s">
        <v>218</v>
      </c>
      <c r="AT252" s="205" t="s">
        <v>214</v>
      </c>
      <c r="AU252" s="205" t="s">
        <v>85</v>
      </c>
      <c r="AY252" s="18" t="s">
        <v>209</v>
      </c>
      <c r="BE252" s="206">
        <f>IF(N252="základní",J252,0)</f>
        <v>0</v>
      </c>
      <c r="BF252" s="206">
        <f>IF(N252="snížená",J252,0)</f>
        <v>0</v>
      </c>
      <c r="BG252" s="206">
        <f>IF(N252="zákl. přenesená",J252,0)</f>
        <v>0</v>
      </c>
      <c r="BH252" s="206">
        <f>IF(N252="sníž. přenesená",J252,0)</f>
        <v>0</v>
      </c>
      <c r="BI252" s="206">
        <f>IF(N252="nulová",J252,0)</f>
        <v>0</v>
      </c>
      <c r="BJ252" s="18" t="s">
        <v>85</v>
      </c>
      <c r="BK252" s="206">
        <f>ROUND(I252*H252,2)</f>
        <v>0</v>
      </c>
      <c r="BL252" s="18" t="s">
        <v>218</v>
      </c>
      <c r="BM252" s="205" t="s">
        <v>12538</v>
      </c>
    </row>
    <row r="253" spans="1:65" s="2" customFormat="1" ht="29.25">
      <c r="A253" s="35"/>
      <c r="B253" s="36"/>
      <c r="C253" s="37"/>
      <c r="D253" s="214" t="s">
        <v>807</v>
      </c>
      <c r="E253" s="37"/>
      <c r="F253" s="256" t="s">
        <v>12539</v>
      </c>
      <c r="G253" s="37"/>
      <c r="H253" s="37"/>
      <c r="I253" s="257"/>
      <c r="J253" s="37"/>
      <c r="K253" s="37"/>
      <c r="L253" s="40"/>
      <c r="M253" s="258"/>
      <c r="N253" s="259"/>
      <c r="O253" s="72"/>
      <c r="P253" s="72"/>
      <c r="Q253" s="72"/>
      <c r="R253" s="72"/>
      <c r="S253" s="72"/>
      <c r="T253" s="73"/>
      <c r="U253" s="35"/>
      <c r="V253" s="35"/>
      <c r="W253" s="35"/>
      <c r="X253" s="35"/>
      <c r="Y253" s="35"/>
      <c r="Z253" s="35"/>
      <c r="AA253" s="35"/>
      <c r="AB253" s="35"/>
      <c r="AC253" s="35"/>
      <c r="AD253" s="35"/>
      <c r="AE253" s="35"/>
      <c r="AT253" s="18" t="s">
        <v>807</v>
      </c>
      <c r="AU253" s="18" t="s">
        <v>85</v>
      </c>
    </row>
    <row r="254" spans="1:65" s="2" customFormat="1" ht="16.5" customHeight="1">
      <c r="A254" s="35"/>
      <c r="B254" s="36"/>
      <c r="C254" s="193" t="s">
        <v>288</v>
      </c>
      <c r="D254" s="193" t="s">
        <v>214</v>
      </c>
      <c r="E254" s="194" t="s">
        <v>12468</v>
      </c>
      <c r="F254" s="195" t="s">
        <v>12469</v>
      </c>
      <c r="G254" s="196" t="s">
        <v>2761</v>
      </c>
      <c r="H254" s="197">
        <v>10</v>
      </c>
      <c r="I254" s="198"/>
      <c r="J254" s="199">
        <f>ROUND(I254*H254,2)</f>
        <v>0</v>
      </c>
      <c r="K254" s="200"/>
      <c r="L254" s="40"/>
      <c r="M254" s="201" t="s">
        <v>1</v>
      </c>
      <c r="N254" s="202" t="s">
        <v>42</v>
      </c>
      <c r="O254" s="72"/>
      <c r="P254" s="203">
        <f>O254*H254</f>
        <v>0</v>
      </c>
      <c r="Q254" s="203">
        <v>0</v>
      </c>
      <c r="R254" s="203">
        <f>Q254*H254</f>
        <v>0</v>
      </c>
      <c r="S254" s="203">
        <v>0</v>
      </c>
      <c r="T254" s="204">
        <f>S254*H254</f>
        <v>0</v>
      </c>
      <c r="U254" s="35"/>
      <c r="V254" s="35"/>
      <c r="W254" s="35"/>
      <c r="X254" s="35"/>
      <c r="Y254" s="35"/>
      <c r="Z254" s="35"/>
      <c r="AA254" s="35"/>
      <c r="AB254" s="35"/>
      <c r="AC254" s="35"/>
      <c r="AD254" s="35"/>
      <c r="AE254" s="35"/>
      <c r="AR254" s="205" t="s">
        <v>218</v>
      </c>
      <c r="AT254" s="205" t="s">
        <v>214</v>
      </c>
      <c r="AU254" s="205" t="s">
        <v>85</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12540</v>
      </c>
    </row>
    <row r="255" spans="1:65" s="2" customFormat="1" ht="58.5">
      <c r="A255" s="35"/>
      <c r="B255" s="36"/>
      <c r="C255" s="37"/>
      <c r="D255" s="214" t="s">
        <v>807</v>
      </c>
      <c r="E255" s="37"/>
      <c r="F255" s="256" t="s">
        <v>12471</v>
      </c>
      <c r="G255" s="37"/>
      <c r="H255" s="37"/>
      <c r="I255" s="257"/>
      <c r="J255" s="37"/>
      <c r="K255" s="37"/>
      <c r="L255" s="40"/>
      <c r="M255" s="258"/>
      <c r="N255" s="259"/>
      <c r="O255" s="72"/>
      <c r="P255" s="72"/>
      <c r="Q255" s="72"/>
      <c r="R255" s="72"/>
      <c r="S255" s="72"/>
      <c r="T255" s="73"/>
      <c r="U255" s="35"/>
      <c r="V255" s="35"/>
      <c r="W255" s="35"/>
      <c r="X255" s="35"/>
      <c r="Y255" s="35"/>
      <c r="Z255" s="35"/>
      <c r="AA255" s="35"/>
      <c r="AB255" s="35"/>
      <c r="AC255" s="35"/>
      <c r="AD255" s="35"/>
      <c r="AE255" s="35"/>
      <c r="AT255" s="18" t="s">
        <v>807</v>
      </c>
      <c r="AU255" s="18" t="s">
        <v>85</v>
      </c>
    </row>
    <row r="256" spans="1:65" s="2" customFormat="1" ht="16.5" customHeight="1">
      <c r="A256" s="35"/>
      <c r="B256" s="36"/>
      <c r="C256" s="193" t="s">
        <v>292</v>
      </c>
      <c r="D256" s="193" t="s">
        <v>214</v>
      </c>
      <c r="E256" s="194" t="s">
        <v>12472</v>
      </c>
      <c r="F256" s="195" t="s">
        <v>12473</v>
      </c>
      <c r="G256" s="196" t="s">
        <v>12474</v>
      </c>
      <c r="H256" s="197">
        <v>1280</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85</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12541</v>
      </c>
    </row>
    <row r="257" spans="1:65" s="2" customFormat="1" ht="19.5">
      <c r="A257" s="35"/>
      <c r="B257" s="36"/>
      <c r="C257" s="37"/>
      <c r="D257" s="214" t="s">
        <v>807</v>
      </c>
      <c r="E257" s="37"/>
      <c r="F257" s="256" t="s">
        <v>12476</v>
      </c>
      <c r="G257" s="37"/>
      <c r="H257" s="37"/>
      <c r="I257" s="257"/>
      <c r="J257" s="37"/>
      <c r="K257" s="37"/>
      <c r="L257" s="40"/>
      <c r="M257" s="258"/>
      <c r="N257" s="259"/>
      <c r="O257" s="72"/>
      <c r="P257" s="72"/>
      <c r="Q257" s="72"/>
      <c r="R257" s="72"/>
      <c r="S257" s="72"/>
      <c r="T257" s="73"/>
      <c r="U257" s="35"/>
      <c r="V257" s="35"/>
      <c r="W257" s="35"/>
      <c r="X257" s="35"/>
      <c r="Y257" s="35"/>
      <c r="Z257" s="35"/>
      <c r="AA257" s="35"/>
      <c r="AB257" s="35"/>
      <c r="AC257" s="35"/>
      <c r="AD257" s="35"/>
      <c r="AE257" s="35"/>
      <c r="AT257" s="18" t="s">
        <v>807</v>
      </c>
      <c r="AU257" s="18" t="s">
        <v>85</v>
      </c>
    </row>
    <row r="258" spans="1:65" s="2" customFormat="1" ht="16.5" customHeight="1">
      <c r="A258" s="35"/>
      <c r="B258" s="36"/>
      <c r="C258" s="193" t="s">
        <v>7</v>
      </c>
      <c r="D258" s="193" t="s">
        <v>214</v>
      </c>
      <c r="E258" s="194" t="s">
        <v>12477</v>
      </c>
      <c r="F258" s="195" t="s">
        <v>12478</v>
      </c>
      <c r="G258" s="196" t="s">
        <v>12474</v>
      </c>
      <c r="H258" s="197">
        <v>1280</v>
      </c>
      <c r="I258" s="198"/>
      <c r="J258" s="199">
        <f>ROUND(I258*H258,2)</f>
        <v>0</v>
      </c>
      <c r="K258" s="200"/>
      <c r="L258" s="40"/>
      <c r="M258" s="201" t="s">
        <v>1</v>
      </c>
      <c r="N258" s="202" t="s">
        <v>42</v>
      </c>
      <c r="O258" s="72"/>
      <c r="P258" s="203">
        <f>O258*H258</f>
        <v>0</v>
      </c>
      <c r="Q258" s="203">
        <v>0</v>
      </c>
      <c r="R258" s="203">
        <f>Q258*H258</f>
        <v>0</v>
      </c>
      <c r="S258" s="203">
        <v>0</v>
      </c>
      <c r="T258" s="204">
        <f>S258*H258</f>
        <v>0</v>
      </c>
      <c r="U258" s="35"/>
      <c r="V258" s="35"/>
      <c r="W258" s="35"/>
      <c r="X258" s="35"/>
      <c r="Y258" s="35"/>
      <c r="Z258" s="35"/>
      <c r="AA258" s="35"/>
      <c r="AB258" s="35"/>
      <c r="AC258" s="35"/>
      <c r="AD258" s="35"/>
      <c r="AE258" s="35"/>
      <c r="AR258" s="205" t="s">
        <v>218</v>
      </c>
      <c r="AT258" s="205" t="s">
        <v>214</v>
      </c>
      <c r="AU258" s="205" t="s">
        <v>85</v>
      </c>
      <c r="AY258" s="18" t="s">
        <v>209</v>
      </c>
      <c r="BE258" s="206">
        <f>IF(N258="základní",J258,0)</f>
        <v>0</v>
      </c>
      <c r="BF258" s="206">
        <f>IF(N258="snížená",J258,0)</f>
        <v>0</v>
      </c>
      <c r="BG258" s="206">
        <f>IF(N258="zákl. přenesená",J258,0)</f>
        <v>0</v>
      </c>
      <c r="BH258" s="206">
        <f>IF(N258="sníž. přenesená",J258,0)</f>
        <v>0</v>
      </c>
      <c r="BI258" s="206">
        <f>IF(N258="nulová",J258,0)</f>
        <v>0</v>
      </c>
      <c r="BJ258" s="18" t="s">
        <v>85</v>
      </c>
      <c r="BK258" s="206">
        <f>ROUND(I258*H258,2)</f>
        <v>0</v>
      </c>
      <c r="BL258" s="18" t="s">
        <v>218</v>
      </c>
      <c r="BM258" s="205" t="s">
        <v>12542</v>
      </c>
    </row>
    <row r="259" spans="1:65" s="2" customFormat="1" ht="19.5">
      <c r="A259" s="35"/>
      <c r="B259" s="36"/>
      <c r="C259" s="37"/>
      <c r="D259" s="214" t="s">
        <v>807</v>
      </c>
      <c r="E259" s="37"/>
      <c r="F259" s="256" t="s">
        <v>12476</v>
      </c>
      <c r="G259" s="37"/>
      <c r="H259" s="37"/>
      <c r="I259" s="257"/>
      <c r="J259" s="37"/>
      <c r="K259" s="37"/>
      <c r="L259" s="40"/>
      <c r="M259" s="258"/>
      <c r="N259" s="259"/>
      <c r="O259" s="72"/>
      <c r="P259" s="72"/>
      <c r="Q259" s="72"/>
      <c r="R259" s="72"/>
      <c r="S259" s="72"/>
      <c r="T259" s="73"/>
      <c r="U259" s="35"/>
      <c r="V259" s="35"/>
      <c r="W259" s="35"/>
      <c r="X259" s="35"/>
      <c r="Y259" s="35"/>
      <c r="Z259" s="35"/>
      <c r="AA259" s="35"/>
      <c r="AB259" s="35"/>
      <c r="AC259" s="35"/>
      <c r="AD259" s="35"/>
      <c r="AE259" s="35"/>
      <c r="AT259" s="18" t="s">
        <v>807</v>
      </c>
      <c r="AU259" s="18" t="s">
        <v>85</v>
      </c>
    </row>
    <row r="260" spans="1:65" s="2" customFormat="1" ht="16.5" customHeight="1">
      <c r="A260" s="35"/>
      <c r="B260" s="36"/>
      <c r="C260" s="193" t="s">
        <v>299</v>
      </c>
      <c r="D260" s="193" t="s">
        <v>214</v>
      </c>
      <c r="E260" s="194" t="s">
        <v>12480</v>
      </c>
      <c r="F260" s="195" t="s">
        <v>12481</v>
      </c>
      <c r="G260" s="196" t="s">
        <v>12474</v>
      </c>
      <c r="H260" s="197">
        <v>1280</v>
      </c>
      <c r="I260" s="198"/>
      <c r="J260" s="199">
        <f>ROUND(I260*H260,2)</f>
        <v>0</v>
      </c>
      <c r="K260" s="200"/>
      <c r="L260" s="40"/>
      <c r="M260" s="201" t="s">
        <v>1</v>
      </c>
      <c r="N260" s="202" t="s">
        <v>42</v>
      </c>
      <c r="O260" s="72"/>
      <c r="P260" s="203">
        <f>O260*H260</f>
        <v>0</v>
      </c>
      <c r="Q260" s="203">
        <v>0</v>
      </c>
      <c r="R260" s="203">
        <f>Q260*H260</f>
        <v>0</v>
      </c>
      <c r="S260" s="203">
        <v>0</v>
      </c>
      <c r="T260" s="204">
        <f>S260*H260</f>
        <v>0</v>
      </c>
      <c r="U260" s="35"/>
      <c r="V260" s="35"/>
      <c r="W260" s="35"/>
      <c r="X260" s="35"/>
      <c r="Y260" s="35"/>
      <c r="Z260" s="35"/>
      <c r="AA260" s="35"/>
      <c r="AB260" s="35"/>
      <c r="AC260" s="35"/>
      <c r="AD260" s="35"/>
      <c r="AE260" s="35"/>
      <c r="AR260" s="205" t="s">
        <v>218</v>
      </c>
      <c r="AT260" s="205" t="s">
        <v>214</v>
      </c>
      <c r="AU260" s="205" t="s">
        <v>85</v>
      </c>
      <c r="AY260" s="18" t="s">
        <v>209</v>
      </c>
      <c r="BE260" s="206">
        <f>IF(N260="základní",J260,0)</f>
        <v>0</v>
      </c>
      <c r="BF260" s="206">
        <f>IF(N260="snížená",J260,0)</f>
        <v>0</v>
      </c>
      <c r="BG260" s="206">
        <f>IF(N260="zákl. přenesená",J260,0)</f>
        <v>0</v>
      </c>
      <c r="BH260" s="206">
        <f>IF(N260="sníž. přenesená",J260,0)</f>
        <v>0</v>
      </c>
      <c r="BI260" s="206">
        <f>IF(N260="nulová",J260,0)</f>
        <v>0</v>
      </c>
      <c r="BJ260" s="18" t="s">
        <v>85</v>
      </c>
      <c r="BK260" s="206">
        <f>ROUND(I260*H260,2)</f>
        <v>0</v>
      </c>
      <c r="BL260" s="18" t="s">
        <v>218</v>
      </c>
      <c r="BM260" s="205" t="s">
        <v>12543</v>
      </c>
    </row>
    <row r="261" spans="1:65" s="2" customFormat="1" ht="16.5" customHeight="1">
      <c r="A261" s="35"/>
      <c r="B261" s="36"/>
      <c r="C261" s="193" t="s">
        <v>303</v>
      </c>
      <c r="D261" s="193" t="s">
        <v>214</v>
      </c>
      <c r="E261" s="194" t="s">
        <v>12483</v>
      </c>
      <c r="F261" s="195" t="s">
        <v>12484</v>
      </c>
      <c r="G261" s="196" t="s">
        <v>2761</v>
      </c>
      <c r="H261" s="197">
        <v>18</v>
      </c>
      <c r="I261" s="198"/>
      <c r="J261" s="199">
        <f>ROUND(I261*H261,2)</f>
        <v>0</v>
      </c>
      <c r="K261" s="200"/>
      <c r="L261" s="40"/>
      <c r="M261" s="201" t="s">
        <v>1</v>
      </c>
      <c r="N261" s="202" t="s">
        <v>42</v>
      </c>
      <c r="O261" s="72"/>
      <c r="P261" s="203">
        <f>O261*H261</f>
        <v>0</v>
      </c>
      <c r="Q261" s="203">
        <v>0</v>
      </c>
      <c r="R261" s="203">
        <f>Q261*H261</f>
        <v>0</v>
      </c>
      <c r="S261" s="203">
        <v>0</v>
      </c>
      <c r="T261" s="204">
        <f>S261*H261</f>
        <v>0</v>
      </c>
      <c r="U261" s="35"/>
      <c r="V261" s="35"/>
      <c r="W261" s="35"/>
      <c r="X261" s="35"/>
      <c r="Y261" s="35"/>
      <c r="Z261" s="35"/>
      <c r="AA261" s="35"/>
      <c r="AB261" s="35"/>
      <c r="AC261" s="35"/>
      <c r="AD261" s="35"/>
      <c r="AE261" s="35"/>
      <c r="AR261" s="205" t="s">
        <v>218</v>
      </c>
      <c r="AT261" s="205" t="s">
        <v>214</v>
      </c>
      <c r="AU261" s="205" t="s">
        <v>85</v>
      </c>
      <c r="AY261" s="18" t="s">
        <v>209</v>
      </c>
      <c r="BE261" s="206">
        <f>IF(N261="základní",J261,0)</f>
        <v>0</v>
      </c>
      <c r="BF261" s="206">
        <f>IF(N261="snížená",J261,0)</f>
        <v>0</v>
      </c>
      <c r="BG261" s="206">
        <f>IF(N261="zákl. přenesená",J261,0)</f>
        <v>0</v>
      </c>
      <c r="BH261" s="206">
        <f>IF(N261="sníž. přenesená",J261,0)</f>
        <v>0</v>
      </c>
      <c r="BI261" s="206">
        <f>IF(N261="nulová",J261,0)</f>
        <v>0</v>
      </c>
      <c r="BJ261" s="18" t="s">
        <v>85</v>
      </c>
      <c r="BK261" s="206">
        <f>ROUND(I261*H261,2)</f>
        <v>0</v>
      </c>
      <c r="BL261" s="18" t="s">
        <v>218</v>
      </c>
      <c r="BM261" s="205" t="s">
        <v>12544</v>
      </c>
    </row>
    <row r="262" spans="1:65" s="2" customFormat="1" ht="16.5" customHeight="1">
      <c r="A262" s="35"/>
      <c r="B262" s="36"/>
      <c r="C262" s="193" t="s">
        <v>307</v>
      </c>
      <c r="D262" s="193" t="s">
        <v>214</v>
      </c>
      <c r="E262" s="194" t="s">
        <v>12486</v>
      </c>
      <c r="F262" s="195" t="s">
        <v>12487</v>
      </c>
      <c r="G262" s="196" t="s">
        <v>2761</v>
      </c>
      <c r="H262" s="197">
        <v>1</v>
      </c>
      <c r="I262" s="198"/>
      <c r="J262" s="199">
        <f>ROUND(I262*H262,2)</f>
        <v>0</v>
      </c>
      <c r="K262" s="200"/>
      <c r="L262" s="40"/>
      <c r="M262" s="201" t="s">
        <v>1</v>
      </c>
      <c r="N262" s="202" t="s">
        <v>42</v>
      </c>
      <c r="O262" s="72"/>
      <c r="P262" s="203">
        <f>O262*H262</f>
        <v>0</v>
      </c>
      <c r="Q262" s="203">
        <v>0</v>
      </c>
      <c r="R262" s="203">
        <f>Q262*H262</f>
        <v>0</v>
      </c>
      <c r="S262" s="203">
        <v>0</v>
      </c>
      <c r="T262" s="204">
        <f>S262*H262</f>
        <v>0</v>
      </c>
      <c r="U262" s="35"/>
      <c r="V262" s="35"/>
      <c r="W262" s="35"/>
      <c r="X262" s="35"/>
      <c r="Y262" s="35"/>
      <c r="Z262" s="35"/>
      <c r="AA262" s="35"/>
      <c r="AB262" s="35"/>
      <c r="AC262" s="35"/>
      <c r="AD262" s="35"/>
      <c r="AE262" s="35"/>
      <c r="AR262" s="205" t="s">
        <v>218</v>
      </c>
      <c r="AT262" s="205" t="s">
        <v>214</v>
      </c>
      <c r="AU262" s="205" t="s">
        <v>85</v>
      </c>
      <c r="AY262" s="18" t="s">
        <v>209</v>
      </c>
      <c r="BE262" s="206">
        <f>IF(N262="základní",J262,0)</f>
        <v>0</v>
      </c>
      <c r="BF262" s="206">
        <f>IF(N262="snížená",J262,0)</f>
        <v>0</v>
      </c>
      <c r="BG262" s="206">
        <f>IF(N262="zákl. přenesená",J262,0)</f>
        <v>0</v>
      </c>
      <c r="BH262" s="206">
        <f>IF(N262="sníž. přenesená",J262,0)</f>
        <v>0</v>
      </c>
      <c r="BI262" s="206">
        <f>IF(N262="nulová",J262,0)</f>
        <v>0</v>
      </c>
      <c r="BJ262" s="18" t="s">
        <v>85</v>
      </c>
      <c r="BK262" s="206">
        <f>ROUND(I262*H262,2)</f>
        <v>0</v>
      </c>
      <c r="BL262" s="18" t="s">
        <v>218</v>
      </c>
      <c r="BM262" s="205" t="s">
        <v>12545</v>
      </c>
    </row>
    <row r="263" spans="1:65" s="12" customFormat="1" ht="25.9" customHeight="1">
      <c r="B263" s="177"/>
      <c r="C263" s="178"/>
      <c r="D263" s="179" t="s">
        <v>76</v>
      </c>
      <c r="E263" s="180" t="s">
        <v>9225</v>
      </c>
      <c r="F263" s="180" t="s">
        <v>12546</v>
      </c>
      <c r="G263" s="178"/>
      <c r="H263" s="178"/>
      <c r="I263" s="181"/>
      <c r="J263" s="182">
        <f>BK263</f>
        <v>0</v>
      </c>
      <c r="K263" s="178"/>
      <c r="L263" s="183"/>
      <c r="M263" s="184"/>
      <c r="N263" s="185"/>
      <c r="O263" s="185"/>
      <c r="P263" s="186">
        <f>SUM(P264:P294)</f>
        <v>0</v>
      </c>
      <c r="Q263" s="185"/>
      <c r="R263" s="186">
        <f>SUM(R264:R294)</f>
        <v>0</v>
      </c>
      <c r="S263" s="185"/>
      <c r="T263" s="187">
        <f>SUM(T264:T294)</f>
        <v>0</v>
      </c>
      <c r="AR263" s="188" t="s">
        <v>85</v>
      </c>
      <c r="AT263" s="189" t="s">
        <v>76</v>
      </c>
      <c r="AU263" s="189" t="s">
        <v>77</v>
      </c>
      <c r="AY263" s="188" t="s">
        <v>209</v>
      </c>
      <c r="BK263" s="190">
        <f>SUM(BK264:BK294)</f>
        <v>0</v>
      </c>
    </row>
    <row r="264" spans="1:65" s="2" customFormat="1" ht="16.5" customHeight="1">
      <c r="A264" s="35"/>
      <c r="B264" s="36"/>
      <c r="C264" s="193" t="s">
        <v>85</v>
      </c>
      <c r="D264" s="193" t="s">
        <v>214</v>
      </c>
      <c r="E264" s="194" t="s">
        <v>12412</v>
      </c>
      <c r="F264" s="195" t="s">
        <v>12413</v>
      </c>
      <c r="G264" s="196" t="s">
        <v>318</v>
      </c>
      <c r="H264" s="197">
        <v>110</v>
      </c>
      <c r="I264" s="198"/>
      <c r="J264" s="199">
        <f>ROUND(I264*H264,2)</f>
        <v>0</v>
      </c>
      <c r="K264" s="200"/>
      <c r="L264" s="40"/>
      <c r="M264" s="201" t="s">
        <v>1</v>
      </c>
      <c r="N264" s="202" t="s">
        <v>42</v>
      </c>
      <c r="O264" s="72"/>
      <c r="P264" s="203">
        <f>O264*H264</f>
        <v>0</v>
      </c>
      <c r="Q264" s="203">
        <v>0</v>
      </c>
      <c r="R264" s="203">
        <f>Q264*H264</f>
        <v>0</v>
      </c>
      <c r="S264" s="203">
        <v>0</v>
      </c>
      <c r="T264" s="204">
        <f>S264*H264</f>
        <v>0</v>
      </c>
      <c r="U264" s="35"/>
      <c r="V264" s="35"/>
      <c r="W264" s="35"/>
      <c r="X264" s="35"/>
      <c r="Y264" s="35"/>
      <c r="Z264" s="35"/>
      <c r="AA264" s="35"/>
      <c r="AB264" s="35"/>
      <c r="AC264" s="35"/>
      <c r="AD264" s="35"/>
      <c r="AE264" s="35"/>
      <c r="AR264" s="205" t="s">
        <v>218</v>
      </c>
      <c r="AT264" s="205" t="s">
        <v>214</v>
      </c>
      <c r="AU264" s="205" t="s">
        <v>85</v>
      </c>
      <c r="AY264" s="18" t="s">
        <v>209</v>
      </c>
      <c r="BE264" s="206">
        <f>IF(N264="základní",J264,0)</f>
        <v>0</v>
      </c>
      <c r="BF264" s="206">
        <f>IF(N264="snížená",J264,0)</f>
        <v>0</v>
      </c>
      <c r="BG264" s="206">
        <f>IF(N264="zákl. přenesená",J264,0)</f>
        <v>0</v>
      </c>
      <c r="BH264" s="206">
        <f>IF(N264="sníž. přenesená",J264,0)</f>
        <v>0</v>
      </c>
      <c r="BI264" s="206">
        <f>IF(N264="nulová",J264,0)</f>
        <v>0</v>
      </c>
      <c r="BJ264" s="18" t="s">
        <v>85</v>
      </c>
      <c r="BK264" s="206">
        <f>ROUND(I264*H264,2)</f>
        <v>0</v>
      </c>
      <c r="BL264" s="18" t="s">
        <v>218</v>
      </c>
      <c r="BM264" s="205" t="s">
        <v>12547</v>
      </c>
    </row>
    <row r="265" spans="1:65" s="2" customFormat="1" ht="19.5">
      <c r="A265" s="35"/>
      <c r="B265" s="36"/>
      <c r="C265" s="37"/>
      <c r="D265" s="214" t="s">
        <v>807</v>
      </c>
      <c r="E265" s="37"/>
      <c r="F265" s="256" t="s">
        <v>12411</v>
      </c>
      <c r="G265" s="37"/>
      <c r="H265" s="37"/>
      <c r="I265" s="257"/>
      <c r="J265" s="37"/>
      <c r="K265" s="37"/>
      <c r="L265" s="40"/>
      <c r="M265" s="258"/>
      <c r="N265" s="259"/>
      <c r="O265" s="72"/>
      <c r="P265" s="72"/>
      <c r="Q265" s="72"/>
      <c r="R265" s="72"/>
      <c r="S265" s="72"/>
      <c r="T265" s="73"/>
      <c r="U265" s="35"/>
      <c r="V265" s="35"/>
      <c r="W265" s="35"/>
      <c r="X265" s="35"/>
      <c r="Y265" s="35"/>
      <c r="Z265" s="35"/>
      <c r="AA265" s="35"/>
      <c r="AB265" s="35"/>
      <c r="AC265" s="35"/>
      <c r="AD265" s="35"/>
      <c r="AE265" s="35"/>
      <c r="AT265" s="18" t="s">
        <v>807</v>
      </c>
      <c r="AU265" s="18" t="s">
        <v>85</v>
      </c>
    </row>
    <row r="266" spans="1:65" s="2" customFormat="1" ht="16.5" customHeight="1">
      <c r="A266" s="35"/>
      <c r="B266" s="36"/>
      <c r="C266" s="193" t="s">
        <v>87</v>
      </c>
      <c r="D266" s="193" t="s">
        <v>214</v>
      </c>
      <c r="E266" s="194" t="s">
        <v>12415</v>
      </c>
      <c r="F266" s="195" t="s">
        <v>12416</v>
      </c>
      <c r="G266" s="196" t="s">
        <v>318</v>
      </c>
      <c r="H266" s="197">
        <v>155</v>
      </c>
      <c r="I266" s="198"/>
      <c r="J266" s="199">
        <f>ROUND(I266*H266,2)</f>
        <v>0</v>
      </c>
      <c r="K266" s="200"/>
      <c r="L266" s="40"/>
      <c r="M266" s="201" t="s">
        <v>1</v>
      </c>
      <c r="N266" s="202" t="s">
        <v>42</v>
      </c>
      <c r="O266" s="72"/>
      <c r="P266" s="203">
        <f>O266*H266</f>
        <v>0</v>
      </c>
      <c r="Q266" s="203">
        <v>0</v>
      </c>
      <c r="R266" s="203">
        <f>Q266*H266</f>
        <v>0</v>
      </c>
      <c r="S266" s="203">
        <v>0</v>
      </c>
      <c r="T266" s="204">
        <f>S266*H266</f>
        <v>0</v>
      </c>
      <c r="U266" s="35"/>
      <c r="V266" s="35"/>
      <c r="W266" s="35"/>
      <c r="X266" s="35"/>
      <c r="Y266" s="35"/>
      <c r="Z266" s="35"/>
      <c r="AA266" s="35"/>
      <c r="AB266" s="35"/>
      <c r="AC266" s="35"/>
      <c r="AD266" s="35"/>
      <c r="AE266" s="35"/>
      <c r="AR266" s="205" t="s">
        <v>218</v>
      </c>
      <c r="AT266" s="205" t="s">
        <v>214</v>
      </c>
      <c r="AU266" s="205" t="s">
        <v>85</v>
      </c>
      <c r="AY266" s="18" t="s">
        <v>209</v>
      </c>
      <c r="BE266" s="206">
        <f>IF(N266="základní",J266,0)</f>
        <v>0</v>
      </c>
      <c r="BF266" s="206">
        <f>IF(N266="snížená",J266,0)</f>
        <v>0</v>
      </c>
      <c r="BG266" s="206">
        <f>IF(N266="zákl. přenesená",J266,0)</f>
        <v>0</v>
      </c>
      <c r="BH266" s="206">
        <f>IF(N266="sníž. přenesená",J266,0)</f>
        <v>0</v>
      </c>
      <c r="BI266" s="206">
        <f>IF(N266="nulová",J266,0)</f>
        <v>0</v>
      </c>
      <c r="BJ266" s="18" t="s">
        <v>85</v>
      </c>
      <c r="BK266" s="206">
        <f>ROUND(I266*H266,2)</f>
        <v>0</v>
      </c>
      <c r="BL266" s="18" t="s">
        <v>218</v>
      </c>
      <c r="BM266" s="205" t="s">
        <v>12548</v>
      </c>
    </row>
    <row r="267" spans="1:65" s="2" customFormat="1" ht="19.5">
      <c r="A267" s="35"/>
      <c r="B267" s="36"/>
      <c r="C267" s="37"/>
      <c r="D267" s="214" t="s">
        <v>807</v>
      </c>
      <c r="E267" s="37"/>
      <c r="F267" s="256" t="s">
        <v>12411</v>
      </c>
      <c r="G267" s="37"/>
      <c r="H267" s="37"/>
      <c r="I267" s="257"/>
      <c r="J267" s="37"/>
      <c r="K267" s="37"/>
      <c r="L267" s="40"/>
      <c r="M267" s="258"/>
      <c r="N267" s="259"/>
      <c r="O267" s="72"/>
      <c r="P267" s="72"/>
      <c r="Q267" s="72"/>
      <c r="R267" s="72"/>
      <c r="S267" s="72"/>
      <c r="T267" s="73"/>
      <c r="U267" s="35"/>
      <c r="V267" s="35"/>
      <c r="W267" s="35"/>
      <c r="X267" s="35"/>
      <c r="Y267" s="35"/>
      <c r="Z267" s="35"/>
      <c r="AA267" s="35"/>
      <c r="AB267" s="35"/>
      <c r="AC267" s="35"/>
      <c r="AD267" s="35"/>
      <c r="AE267" s="35"/>
      <c r="AT267" s="18" t="s">
        <v>807</v>
      </c>
      <c r="AU267" s="18" t="s">
        <v>85</v>
      </c>
    </row>
    <row r="268" spans="1:65" s="2" customFormat="1" ht="16.5" customHeight="1">
      <c r="A268" s="35"/>
      <c r="B268" s="36"/>
      <c r="C268" s="193" t="s">
        <v>226</v>
      </c>
      <c r="D268" s="193" t="s">
        <v>214</v>
      </c>
      <c r="E268" s="194" t="s">
        <v>12418</v>
      </c>
      <c r="F268" s="195" t="s">
        <v>12419</v>
      </c>
      <c r="G268" s="196" t="s">
        <v>318</v>
      </c>
      <c r="H268" s="197">
        <v>15</v>
      </c>
      <c r="I268" s="198"/>
      <c r="J268" s="199">
        <f>ROUND(I268*H268,2)</f>
        <v>0</v>
      </c>
      <c r="K268" s="200"/>
      <c r="L268" s="40"/>
      <c r="M268" s="201" t="s">
        <v>1</v>
      </c>
      <c r="N268" s="202" t="s">
        <v>42</v>
      </c>
      <c r="O268" s="72"/>
      <c r="P268" s="203">
        <f>O268*H268</f>
        <v>0</v>
      </c>
      <c r="Q268" s="203">
        <v>0</v>
      </c>
      <c r="R268" s="203">
        <f>Q268*H268</f>
        <v>0</v>
      </c>
      <c r="S268" s="203">
        <v>0</v>
      </c>
      <c r="T268" s="204">
        <f>S268*H268</f>
        <v>0</v>
      </c>
      <c r="U268" s="35"/>
      <c r="V268" s="35"/>
      <c r="W268" s="35"/>
      <c r="X268" s="35"/>
      <c r="Y268" s="35"/>
      <c r="Z268" s="35"/>
      <c r="AA268" s="35"/>
      <c r="AB268" s="35"/>
      <c r="AC268" s="35"/>
      <c r="AD268" s="35"/>
      <c r="AE268" s="35"/>
      <c r="AR268" s="205" t="s">
        <v>218</v>
      </c>
      <c r="AT268" s="205" t="s">
        <v>214</v>
      </c>
      <c r="AU268" s="205" t="s">
        <v>85</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12549</v>
      </c>
    </row>
    <row r="269" spans="1:65" s="2" customFormat="1" ht="19.5">
      <c r="A269" s="35"/>
      <c r="B269" s="36"/>
      <c r="C269" s="37"/>
      <c r="D269" s="214" t="s">
        <v>807</v>
      </c>
      <c r="E269" s="37"/>
      <c r="F269" s="256" t="s">
        <v>12411</v>
      </c>
      <c r="G269" s="37"/>
      <c r="H269" s="37"/>
      <c r="I269" s="257"/>
      <c r="J269" s="37"/>
      <c r="K269" s="37"/>
      <c r="L269" s="40"/>
      <c r="M269" s="258"/>
      <c r="N269" s="259"/>
      <c r="O269" s="72"/>
      <c r="P269" s="72"/>
      <c r="Q269" s="72"/>
      <c r="R269" s="72"/>
      <c r="S269" s="72"/>
      <c r="T269" s="73"/>
      <c r="U269" s="35"/>
      <c r="V269" s="35"/>
      <c r="W269" s="35"/>
      <c r="X269" s="35"/>
      <c r="Y269" s="35"/>
      <c r="Z269" s="35"/>
      <c r="AA269" s="35"/>
      <c r="AB269" s="35"/>
      <c r="AC269" s="35"/>
      <c r="AD269" s="35"/>
      <c r="AE269" s="35"/>
      <c r="AT269" s="18" t="s">
        <v>807</v>
      </c>
      <c r="AU269" s="18" t="s">
        <v>85</v>
      </c>
    </row>
    <row r="270" spans="1:65" s="2" customFormat="1" ht="16.5" customHeight="1">
      <c r="A270" s="35"/>
      <c r="B270" s="36"/>
      <c r="C270" s="193" t="s">
        <v>218</v>
      </c>
      <c r="D270" s="193" t="s">
        <v>214</v>
      </c>
      <c r="E270" s="194" t="s">
        <v>12421</v>
      </c>
      <c r="F270" s="195" t="s">
        <v>12422</v>
      </c>
      <c r="G270" s="196" t="s">
        <v>318</v>
      </c>
      <c r="H270" s="197">
        <v>75</v>
      </c>
      <c r="I270" s="198"/>
      <c r="J270" s="199">
        <f>ROUND(I270*H270,2)</f>
        <v>0</v>
      </c>
      <c r="K270" s="200"/>
      <c r="L270" s="40"/>
      <c r="M270" s="201" t="s">
        <v>1</v>
      </c>
      <c r="N270" s="202" t="s">
        <v>42</v>
      </c>
      <c r="O270" s="72"/>
      <c r="P270" s="203">
        <f>O270*H270</f>
        <v>0</v>
      </c>
      <c r="Q270" s="203">
        <v>0</v>
      </c>
      <c r="R270" s="203">
        <f>Q270*H270</f>
        <v>0</v>
      </c>
      <c r="S270" s="203">
        <v>0</v>
      </c>
      <c r="T270" s="204">
        <f>S270*H270</f>
        <v>0</v>
      </c>
      <c r="U270" s="35"/>
      <c r="V270" s="35"/>
      <c r="W270" s="35"/>
      <c r="X270" s="35"/>
      <c r="Y270" s="35"/>
      <c r="Z270" s="35"/>
      <c r="AA270" s="35"/>
      <c r="AB270" s="35"/>
      <c r="AC270" s="35"/>
      <c r="AD270" s="35"/>
      <c r="AE270" s="35"/>
      <c r="AR270" s="205" t="s">
        <v>218</v>
      </c>
      <c r="AT270" s="205" t="s">
        <v>214</v>
      </c>
      <c r="AU270" s="205" t="s">
        <v>85</v>
      </c>
      <c r="AY270" s="18" t="s">
        <v>209</v>
      </c>
      <c r="BE270" s="206">
        <f>IF(N270="základní",J270,0)</f>
        <v>0</v>
      </c>
      <c r="BF270" s="206">
        <f>IF(N270="snížená",J270,0)</f>
        <v>0</v>
      </c>
      <c r="BG270" s="206">
        <f>IF(N270="zákl. přenesená",J270,0)</f>
        <v>0</v>
      </c>
      <c r="BH270" s="206">
        <f>IF(N270="sníž. přenesená",J270,0)</f>
        <v>0</v>
      </c>
      <c r="BI270" s="206">
        <f>IF(N270="nulová",J270,0)</f>
        <v>0</v>
      </c>
      <c r="BJ270" s="18" t="s">
        <v>85</v>
      </c>
      <c r="BK270" s="206">
        <f>ROUND(I270*H270,2)</f>
        <v>0</v>
      </c>
      <c r="BL270" s="18" t="s">
        <v>218</v>
      </c>
      <c r="BM270" s="205" t="s">
        <v>12550</v>
      </c>
    </row>
    <row r="271" spans="1:65" s="2" customFormat="1" ht="19.5">
      <c r="A271" s="35"/>
      <c r="B271" s="36"/>
      <c r="C271" s="37"/>
      <c r="D271" s="214" t="s">
        <v>807</v>
      </c>
      <c r="E271" s="37"/>
      <c r="F271" s="256" t="s">
        <v>12411</v>
      </c>
      <c r="G271" s="37"/>
      <c r="H271" s="37"/>
      <c r="I271" s="257"/>
      <c r="J271" s="37"/>
      <c r="K271" s="37"/>
      <c r="L271" s="40"/>
      <c r="M271" s="258"/>
      <c r="N271" s="259"/>
      <c r="O271" s="72"/>
      <c r="P271" s="72"/>
      <c r="Q271" s="72"/>
      <c r="R271" s="72"/>
      <c r="S271" s="72"/>
      <c r="T271" s="73"/>
      <c r="U271" s="35"/>
      <c r="V271" s="35"/>
      <c r="W271" s="35"/>
      <c r="X271" s="35"/>
      <c r="Y271" s="35"/>
      <c r="Z271" s="35"/>
      <c r="AA271" s="35"/>
      <c r="AB271" s="35"/>
      <c r="AC271" s="35"/>
      <c r="AD271" s="35"/>
      <c r="AE271" s="35"/>
      <c r="AT271" s="18" t="s">
        <v>807</v>
      </c>
      <c r="AU271" s="18" t="s">
        <v>85</v>
      </c>
    </row>
    <row r="272" spans="1:65" s="2" customFormat="1" ht="16.5" customHeight="1">
      <c r="A272" s="35"/>
      <c r="B272" s="36"/>
      <c r="C272" s="193" t="s">
        <v>233</v>
      </c>
      <c r="D272" s="193" t="s">
        <v>214</v>
      </c>
      <c r="E272" s="194" t="s">
        <v>12427</v>
      </c>
      <c r="F272" s="195" t="s">
        <v>12428</v>
      </c>
      <c r="G272" s="196" t="s">
        <v>12429</v>
      </c>
      <c r="H272" s="197">
        <v>1365</v>
      </c>
      <c r="I272" s="198"/>
      <c r="J272" s="199">
        <f>ROUND(I272*H272,2)</f>
        <v>0</v>
      </c>
      <c r="K272" s="200"/>
      <c r="L272" s="40"/>
      <c r="M272" s="201" t="s">
        <v>1</v>
      </c>
      <c r="N272" s="202" t="s">
        <v>42</v>
      </c>
      <c r="O272" s="72"/>
      <c r="P272" s="203">
        <f>O272*H272</f>
        <v>0</v>
      </c>
      <c r="Q272" s="203">
        <v>0</v>
      </c>
      <c r="R272" s="203">
        <f>Q272*H272</f>
        <v>0</v>
      </c>
      <c r="S272" s="203">
        <v>0</v>
      </c>
      <c r="T272" s="204">
        <f>S272*H272</f>
        <v>0</v>
      </c>
      <c r="U272" s="35"/>
      <c r="V272" s="35"/>
      <c r="W272" s="35"/>
      <c r="X272" s="35"/>
      <c r="Y272" s="35"/>
      <c r="Z272" s="35"/>
      <c r="AA272" s="35"/>
      <c r="AB272" s="35"/>
      <c r="AC272" s="35"/>
      <c r="AD272" s="35"/>
      <c r="AE272" s="35"/>
      <c r="AR272" s="205" t="s">
        <v>218</v>
      </c>
      <c r="AT272" s="205" t="s">
        <v>214</v>
      </c>
      <c r="AU272" s="205" t="s">
        <v>85</v>
      </c>
      <c r="AY272" s="18" t="s">
        <v>209</v>
      </c>
      <c r="BE272" s="206">
        <f>IF(N272="základní",J272,0)</f>
        <v>0</v>
      </c>
      <c r="BF272" s="206">
        <f>IF(N272="snížená",J272,0)</f>
        <v>0</v>
      </c>
      <c r="BG272" s="206">
        <f>IF(N272="zákl. přenesená",J272,0)</f>
        <v>0</v>
      </c>
      <c r="BH272" s="206">
        <f>IF(N272="sníž. přenesená",J272,0)</f>
        <v>0</v>
      </c>
      <c r="BI272" s="206">
        <f>IF(N272="nulová",J272,0)</f>
        <v>0</v>
      </c>
      <c r="BJ272" s="18" t="s">
        <v>85</v>
      </c>
      <c r="BK272" s="206">
        <f>ROUND(I272*H272,2)</f>
        <v>0</v>
      </c>
      <c r="BL272" s="18" t="s">
        <v>218</v>
      </c>
      <c r="BM272" s="205" t="s">
        <v>12551</v>
      </c>
    </row>
    <row r="273" spans="1:65" s="2" customFormat="1" ht="19.5">
      <c r="A273" s="35"/>
      <c r="B273" s="36"/>
      <c r="C273" s="37"/>
      <c r="D273" s="214" t="s">
        <v>807</v>
      </c>
      <c r="E273" s="37"/>
      <c r="F273" s="256" t="s">
        <v>12552</v>
      </c>
      <c r="G273" s="37"/>
      <c r="H273" s="37"/>
      <c r="I273" s="257"/>
      <c r="J273" s="37"/>
      <c r="K273" s="37"/>
      <c r="L273" s="40"/>
      <c r="M273" s="258"/>
      <c r="N273" s="259"/>
      <c r="O273" s="72"/>
      <c r="P273" s="72"/>
      <c r="Q273" s="72"/>
      <c r="R273" s="72"/>
      <c r="S273" s="72"/>
      <c r="T273" s="73"/>
      <c r="U273" s="35"/>
      <c r="V273" s="35"/>
      <c r="W273" s="35"/>
      <c r="X273" s="35"/>
      <c r="Y273" s="35"/>
      <c r="Z273" s="35"/>
      <c r="AA273" s="35"/>
      <c r="AB273" s="35"/>
      <c r="AC273" s="35"/>
      <c r="AD273" s="35"/>
      <c r="AE273" s="35"/>
      <c r="AT273" s="18" t="s">
        <v>807</v>
      </c>
      <c r="AU273" s="18" t="s">
        <v>85</v>
      </c>
    </row>
    <row r="274" spans="1:65" s="2" customFormat="1" ht="16.5" customHeight="1">
      <c r="A274" s="35"/>
      <c r="B274" s="36"/>
      <c r="C274" s="193" t="s">
        <v>238</v>
      </c>
      <c r="D274" s="193" t="s">
        <v>214</v>
      </c>
      <c r="E274" s="194" t="s">
        <v>12436</v>
      </c>
      <c r="F274" s="195" t="s">
        <v>12433</v>
      </c>
      <c r="G274" s="196" t="s">
        <v>2761</v>
      </c>
      <c r="H274" s="197">
        <v>11</v>
      </c>
      <c r="I274" s="198"/>
      <c r="J274" s="199">
        <f>ROUND(I274*H274,2)</f>
        <v>0</v>
      </c>
      <c r="K274" s="200"/>
      <c r="L274" s="40"/>
      <c r="M274" s="201" t="s">
        <v>1</v>
      </c>
      <c r="N274" s="202" t="s">
        <v>42</v>
      </c>
      <c r="O274" s="72"/>
      <c r="P274" s="203">
        <f>O274*H274</f>
        <v>0</v>
      </c>
      <c r="Q274" s="203">
        <v>0</v>
      </c>
      <c r="R274" s="203">
        <f>Q274*H274</f>
        <v>0</v>
      </c>
      <c r="S274" s="203">
        <v>0</v>
      </c>
      <c r="T274" s="204">
        <f>S274*H274</f>
        <v>0</v>
      </c>
      <c r="U274" s="35"/>
      <c r="V274" s="35"/>
      <c r="W274" s="35"/>
      <c r="X274" s="35"/>
      <c r="Y274" s="35"/>
      <c r="Z274" s="35"/>
      <c r="AA274" s="35"/>
      <c r="AB274" s="35"/>
      <c r="AC274" s="35"/>
      <c r="AD274" s="35"/>
      <c r="AE274" s="35"/>
      <c r="AR274" s="205" t="s">
        <v>218</v>
      </c>
      <c r="AT274" s="205" t="s">
        <v>214</v>
      </c>
      <c r="AU274" s="205" t="s">
        <v>85</v>
      </c>
      <c r="AY274" s="18" t="s">
        <v>209</v>
      </c>
      <c r="BE274" s="206">
        <f>IF(N274="základní",J274,0)</f>
        <v>0</v>
      </c>
      <c r="BF274" s="206">
        <f>IF(N274="snížená",J274,0)</f>
        <v>0</v>
      </c>
      <c r="BG274" s="206">
        <f>IF(N274="zákl. přenesená",J274,0)</f>
        <v>0</v>
      </c>
      <c r="BH274" s="206">
        <f>IF(N274="sníž. přenesená",J274,0)</f>
        <v>0</v>
      </c>
      <c r="BI274" s="206">
        <f>IF(N274="nulová",J274,0)</f>
        <v>0</v>
      </c>
      <c r="BJ274" s="18" t="s">
        <v>85</v>
      </c>
      <c r="BK274" s="206">
        <f>ROUND(I274*H274,2)</f>
        <v>0</v>
      </c>
      <c r="BL274" s="18" t="s">
        <v>218</v>
      </c>
      <c r="BM274" s="205" t="s">
        <v>12553</v>
      </c>
    </row>
    <row r="275" spans="1:65" s="2" customFormat="1" ht="48.75">
      <c r="A275" s="35"/>
      <c r="B275" s="36"/>
      <c r="C275" s="37"/>
      <c r="D275" s="214" t="s">
        <v>807</v>
      </c>
      <c r="E275" s="37"/>
      <c r="F275" s="256" t="s">
        <v>12438</v>
      </c>
      <c r="G275" s="37"/>
      <c r="H275" s="37"/>
      <c r="I275" s="257"/>
      <c r="J275" s="37"/>
      <c r="K275" s="37"/>
      <c r="L275" s="40"/>
      <c r="M275" s="258"/>
      <c r="N275" s="259"/>
      <c r="O275" s="72"/>
      <c r="P275" s="72"/>
      <c r="Q275" s="72"/>
      <c r="R275" s="72"/>
      <c r="S275" s="72"/>
      <c r="T275" s="73"/>
      <c r="U275" s="35"/>
      <c r="V275" s="35"/>
      <c r="W275" s="35"/>
      <c r="X275" s="35"/>
      <c r="Y275" s="35"/>
      <c r="Z275" s="35"/>
      <c r="AA275" s="35"/>
      <c r="AB275" s="35"/>
      <c r="AC275" s="35"/>
      <c r="AD275" s="35"/>
      <c r="AE275" s="35"/>
      <c r="AT275" s="18" t="s">
        <v>807</v>
      </c>
      <c r="AU275" s="18" t="s">
        <v>85</v>
      </c>
    </row>
    <row r="276" spans="1:65" s="2" customFormat="1" ht="16.5" customHeight="1">
      <c r="A276" s="35"/>
      <c r="B276" s="36"/>
      <c r="C276" s="193" t="s">
        <v>242</v>
      </c>
      <c r="D276" s="193" t="s">
        <v>214</v>
      </c>
      <c r="E276" s="194" t="s">
        <v>12439</v>
      </c>
      <c r="F276" s="195" t="s">
        <v>12433</v>
      </c>
      <c r="G276" s="196" t="s">
        <v>2761</v>
      </c>
      <c r="H276" s="197">
        <v>3</v>
      </c>
      <c r="I276" s="198"/>
      <c r="J276" s="199">
        <f>ROUND(I276*H276,2)</f>
        <v>0</v>
      </c>
      <c r="K276" s="200"/>
      <c r="L276" s="40"/>
      <c r="M276" s="201" t="s">
        <v>1</v>
      </c>
      <c r="N276" s="202" t="s">
        <v>42</v>
      </c>
      <c r="O276" s="72"/>
      <c r="P276" s="203">
        <f>O276*H276</f>
        <v>0</v>
      </c>
      <c r="Q276" s="203">
        <v>0</v>
      </c>
      <c r="R276" s="203">
        <f>Q276*H276</f>
        <v>0</v>
      </c>
      <c r="S276" s="203">
        <v>0</v>
      </c>
      <c r="T276" s="204">
        <f>S276*H276</f>
        <v>0</v>
      </c>
      <c r="U276" s="35"/>
      <c r="V276" s="35"/>
      <c r="W276" s="35"/>
      <c r="X276" s="35"/>
      <c r="Y276" s="35"/>
      <c r="Z276" s="35"/>
      <c r="AA276" s="35"/>
      <c r="AB276" s="35"/>
      <c r="AC276" s="35"/>
      <c r="AD276" s="35"/>
      <c r="AE276" s="35"/>
      <c r="AR276" s="205" t="s">
        <v>218</v>
      </c>
      <c r="AT276" s="205" t="s">
        <v>214</v>
      </c>
      <c r="AU276" s="205" t="s">
        <v>85</v>
      </c>
      <c r="AY276" s="18" t="s">
        <v>209</v>
      </c>
      <c r="BE276" s="206">
        <f>IF(N276="základní",J276,0)</f>
        <v>0</v>
      </c>
      <c r="BF276" s="206">
        <f>IF(N276="snížená",J276,0)</f>
        <v>0</v>
      </c>
      <c r="BG276" s="206">
        <f>IF(N276="zákl. přenesená",J276,0)</f>
        <v>0</v>
      </c>
      <c r="BH276" s="206">
        <f>IF(N276="sníž. přenesená",J276,0)</f>
        <v>0</v>
      </c>
      <c r="BI276" s="206">
        <f>IF(N276="nulová",J276,0)</f>
        <v>0</v>
      </c>
      <c r="BJ276" s="18" t="s">
        <v>85</v>
      </c>
      <c r="BK276" s="206">
        <f>ROUND(I276*H276,2)</f>
        <v>0</v>
      </c>
      <c r="BL276" s="18" t="s">
        <v>218</v>
      </c>
      <c r="BM276" s="205" t="s">
        <v>12554</v>
      </c>
    </row>
    <row r="277" spans="1:65" s="2" customFormat="1" ht="48.75">
      <c r="A277" s="35"/>
      <c r="B277" s="36"/>
      <c r="C277" s="37"/>
      <c r="D277" s="214" t="s">
        <v>807</v>
      </c>
      <c r="E277" s="37"/>
      <c r="F277" s="256" t="s">
        <v>12441</v>
      </c>
      <c r="G277" s="37"/>
      <c r="H277" s="37"/>
      <c r="I277" s="257"/>
      <c r="J277" s="37"/>
      <c r="K277" s="37"/>
      <c r="L277" s="40"/>
      <c r="M277" s="258"/>
      <c r="N277" s="259"/>
      <c r="O277" s="72"/>
      <c r="P277" s="72"/>
      <c r="Q277" s="72"/>
      <c r="R277" s="72"/>
      <c r="S277" s="72"/>
      <c r="T277" s="73"/>
      <c r="U277" s="35"/>
      <c r="V277" s="35"/>
      <c r="W277" s="35"/>
      <c r="X277" s="35"/>
      <c r="Y277" s="35"/>
      <c r="Z277" s="35"/>
      <c r="AA277" s="35"/>
      <c r="AB277" s="35"/>
      <c r="AC277" s="35"/>
      <c r="AD277" s="35"/>
      <c r="AE277" s="35"/>
      <c r="AT277" s="18" t="s">
        <v>807</v>
      </c>
      <c r="AU277" s="18" t="s">
        <v>85</v>
      </c>
    </row>
    <row r="278" spans="1:65" s="2" customFormat="1" ht="16.5" customHeight="1">
      <c r="A278" s="35"/>
      <c r="B278" s="36"/>
      <c r="C278" s="193" t="s">
        <v>246</v>
      </c>
      <c r="D278" s="193" t="s">
        <v>214</v>
      </c>
      <c r="E278" s="194" t="s">
        <v>12442</v>
      </c>
      <c r="F278" s="195" t="s">
        <v>12433</v>
      </c>
      <c r="G278" s="196" t="s">
        <v>2761</v>
      </c>
      <c r="H278" s="197">
        <v>5</v>
      </c>
      <c r="I278" s="198"/>
      <c r="J278" s="199">
        <f>ROUND(I278*H278,2)</f>
        <v>0</v>
      </c>
      <c r="K278" s="200"/>
      <c r="L278" s="40"/>
      <c r="M278" s="201" t="s">
        <v>1</v>
      </c>
      <c r="N278" s="202" t="s">
        <v>42</v>
      </c>
      <c r="O278" s="72"/>
      <c r="P278" s="203">
        <f>O278*H278</f>
        <v>0</v>
      </c>
      <c r="Q278" s="203">
        <v>0</v>
      </c>
      <c r="R278" s="203">
        <f>Q278*H278</f>
        <v>0</v>
      </c>
      <c r="S278" s="203">
        <v>0</v>
      </c>
      <c r="T278" s="204">
        <f>S278*H278</f>
        <v>0</v>
      </c>
      <c r="U278" s="35"/>
      <c r="V278" s="35"/>
      <c r="W278" s="35"/>
      <c r="X278" s="35"/>
      <c r="Y278" s="35"/>
      <c r="Z278" s="35"/>
      <c r="AA278" s="35"/>
      <c r="AB278" s="35"/>
      <c r="AC278" s="35"/>
      <c r="AD278" s="35"/>
      <c r="AE278" s="35"/>
      <c r="AR278" s="205" t="s">
        <v>218</v>
      </c>
      <c r="AT278" s="205" t="s">
        <v>214</v>
      </c>
      <c r="AU278" s="205" t="s">
        <v>85</v>
      </c>
      <c r="AY278" s="18" t="s">
        <v>209</v>
      </c>
      <c r="BE278" s="206">
        <f>IF(N278="základní",J278,0)</f>
        <v>0</v>
      </c>
      <c r="BF278" s="206">
        <f>IF(N278="snížená",J278,0)</f>
        <v>0</v>
      </c>
      <c r="BG278" s="206">
        <f>IF(N278="zákl. přenesená",J278,0)</f>
        <v>0</v>
      </c>
      <c r="BH278" s="206">
        <f>IF(N278="sníž. přenesená",J278,0)</f>
        <v>0</v>
      </c>
      <c r="BI278" s="206">
        <f>IF(N278="nulová",J278,0)</f>
        <v>0</v>
      </c>
      <c r="BJ278" s="18" t="s">
        <v>85</v>
      </c>
      <c r="BK278" s="206">
        <f>ROUND(I278*H278,2)</f>
        <v>0</v>
      </c>
      <c r="BL278" s="18" t="s">
        <v>218</v>
      </c>
      <c r="BM278" s="205" t="s">
        <v>12555</v>
      </c>
    </row>
    <row r="279" spans="1:65" s="2" customFormat="1" ht="48.75">
      <c r="A279" s="35"/>
      <c r="B279" s="36"/>
      <c r="C279" s="37"/>
      <c r="D279" s="214" t="s">
        <v>807</v>
      </c>
      <c r="E279" s="37"/>
      <c r="F279" s="256" t="s">
        <v>12444</v>
      </c>
      <c r="G279" s="37"/>
      <c r="H279" s="37"/>
      <c r="I279" s="257"/>
      <c r="J279" s="37"/>
      <c r="K279" s="37"/>
      <c r="L279" s="40"/>
      <c r="M279" s="258"/>
      <c r="N279" s="259"/>
      <c r="O279" s="72"/>
      <c r="P279" s="72"/>
      <c r="Q279" s="72"/>
      <c r="R279" s="72"/>
      <c r="S279" s="72"/>
      <c r="T279" s="73"/>
      <c r="U279" s="35"/>
      <c r="V279" s="35"/>
      <c r="W279" s="35"/>
      <c r="X279" s="35"/>
      <c r="Y279" s="35"/>
      <c r="Z279" s="35"/>
      <c r="AA279" s="35"/>
      <c r="AB279" s="35"/>
      <c r="AC279" s="35"/>
      <c r="AD279" s="35"/>
      <c r="AE279" s="35"/>
      <c r="AT279" s="18" t="s">
        <v>807</v>
      </c>
      <c r="AU279" s="18" t="s">
        <v>85</v>
      </c>
    </row>
    <row r="280" spans="1:65" s="2" customFormat="1" ht="16.5" customHeight="1">
      <c r="A280" s="35"/>
      <c r="B280" s="36"/>
      <c r="C280" s="193" t="s">
        <v>210</v>
      </c>
      <c r="D280" s="193" t="s">
        <v>214</v>
      </c>
      <c r="E280" s="194" t="s">
        <v>12448</v>
      </c>
      <c r="F280" s="195" t="s">
        <v>12449</v>
      </c>
      <c r="G280" s="196" t="s">
        <v>2761</v>
      </c>
      <c r="H280" s="197">
        <v>12</v>
      </c>
      <c r="I280" s="198"/>
      <c r="J280" s="199">
        <f>ROUND(I280*H280,2)</f>
        <v>0</v>
      </c>
      <c r="K280" s="200"/>
      <c r="L280" s="40"/>
      <c r="M280" s="201" t="s">
        <v>1</v>
      </c>
      <c r="N280" s="202" t="s">
        <v>42</v>
      </c>
      <c r="O280" s="72"/>
      <c r="P280" s="203">
        <f>O280*H280</f>
        <v>0</v>
      </c>
      <c r="Q280" s="203">
        <v>0</v>
      </c>
      <c r="R280" s="203">
        <f>Q280*H280</f>
        <v>0</v>
      </c>
      <c r="S280" s="203">
        <v>0</v>
      </c>
      <c r="T280" s="204">
        <f>S280*H280</f>
        <v>0</v>
      </c>
      <c r="U280" s="35"/>
      <c r="V280" s="35"/>
      <c r="W280" s="35"/>
      <c r="X280" s="35"/>
      <c r="Y280" s="35"/>
      <c r="Z280" s="35"/>
      <c r="AA280" s="35"/>
      <c r="AB280" s="35"/>
      <c r="AC280" s="35"/>
      <c r="AD280" s="35"/>
      <c r="AE280" s="35"/>
      <c r="AR280" s="205" t="s">
        <v>218</v>
      </c>
      <c r="AT280" s="205" t="s">
        <v>214</v>
      </c>
      <c r="AU280" s="205" t="s">
        <v>85</v>
      </c>
      <c r="AY280" s="18" t="s">
        <v>209</v>
      </c>
      <c r="BE280" s="206">
        <f>IF(N280="základní",J280,0)</f>
        <v>0</v>
      </c>
      <c r="BF280" s="206">
        <f>IF(N280="snížená",J280,0)</f>
        <v>0</v>
      </c>
      <c r="BG280" s="206">
        <f>IF(N280="zákl. přenesená",J280,0)</f>
        <v>0</v>
      </c>
      <c r="BH280" s="206">
        <f>IF(N280="sníž. přenesená",J280,0)</f>
        <v>0</v>
      </c>
      <c r="BI280" s="206">
        <f>IF(N280="nulová",J280,0)</f>
        <v>0</v>
      </c>
      <c r="BJ280" s="18" t="s">
        <v>85</v>
      </c>
      <c r="BK280" s="206">
        <f>ROUND(I280*H280,2)</f>
        <v>0</v>
      </c>
      <c r="BL280" s="18" t="s">
        <v>218</v>
      </c>
      <c r="BM280" s="205" t="s">
        <v>12556</v>
      </c>
    </row>
    <row r="281" spans="1:65" s="2" customFormat="1" ht="16.5" customHeight="1">
      <c r="A281" s="35"/>
      <c r="B281" s="36"/>
      <c r="C281" s="193" t="s">
        <v>253</v>
      </c>
      <c r="D281" s="193" t="s">
        <v>214</v>
      </c>
      <c r="E281" s="194" t="s">
        <v>12451</v>
      </c>
      <c r="F281" s="195" t="s">
        <v>12452</v>
      </c>
      <c r="G281" s="196" t="s">
        <v>2761</v>
      </c>
      <c r="H281" s="197">
        <v>2</v>
      </c>
      <c r="I281" s="198"/>
      <c r="J281" s="199">
        <f>ROUND(I281*H281,2)</f>
        <v>0</v>
      </c>
      <c r="K281" s="200"/>
      <c r="L281" s="40"/>
      <c r="M281" s="201" t="s">
        <v>1</v>
      </c>
      <c r="N281" s="202" t="s">
        <v>42</v>
      </c>
      <c r="O281" s="72"/>
      <c r="P281" s="203">
        <f>O281*H281</f>
        <v>0</v>
      </c>
      <c r="Q281" s="203">
        <v>0</v>
      </c>
      <c r="R281" s="203">
        <f>Q281*H281</f>
        <v>0</v>
      </c>
      <c r="S281" s="203">
        <v>0</v>
      </c>
      <c r="T281" s="204">
        <f>S281*H281</f>
        <v>0</v>
      </c>
      <c r="U281" s="35"/>
      <c r="V281" s="35"/>
      <c r="W281" s="35"/>
      <c r="X281" s="35"/>
      <c r="Y281" s="35"/>
      <c r="Z281" s="35"/>
      <c r="AA281" s="35"/>
      <c r="AB281" s="35"/>
      <c r="AC281" s="35"/>
      <c r="AD281" s="35"/>
      <c r="AE281" s="35"/>
      <c r="AR281" s="205" t="s">
        <v>218</v>
      </c>
      <c r="AT281" s="205" t="s">
        <v>214</v>
      </c>
      <c r="AU281" s="205" t="s">
        <v>85</v>
      </c>
      <c r="AY281" s="18" t="s">
        <v>209</v>
      </c>
      <c r="BE281" s="206">
        <f>IF(N281="základní",J281,0)</f>
        <v>0</v>
      </c>
      <c r="BF281" s="206">
        <f>IF(N281="snížená",J281,0)</f>
        <v>0</v>
      </c>
      <c r="BG281" s="206">
        <f>IF(N281="zákl. přenesená",J281,0)</f>
        <v>0</v>
      </c>
      <c r="BH281" s="206">
        <f>IF(N281="sníž. přenesená",J281,0)</f>
        <v>0</v>
      </c>
      <c r="BI281" s="206">
        <f>IF(N281="nulová",J281,0)</f>
        <v>0</v>
      </c>
      <c r="BJ281" s="18" t="s">
        <v>85</v>
      </c>
      <c r="BK281" s="206">
        <f>ROUND(I281*H281,2)</f>
        <v>0</v>
      </c>
      <c r="BL281" s="18" t="s">
        <v>218</v>
      </c>
      <c r="BM281" s="205" t="s">
        <v>12557</v>
      </c>
    </row>
    <row r="282" spans="1:65" s="2" customFormat="1" ht="16.5" customHeight="1">
      <c r="A282" s="35"/>
      <c r="B282" s="36"/>
      <c r="C282" s="193" t="s">
        <v>257</v>
      </c>
      <c r="D282" s="193" t="s">
        <v>214</v>
      </c>
      <c r="E282" s="194" t="s">
        <v>12558</v>
      </c>
      <c r="F282" s="195" t="s">
        <v>12559</v>
      </c>
      <c r="G282" s="196" t="s">
        <v>2761</v>
      </c>
      <c r="H282" s="197">
        <v>1</v>
      </c>
      <c r="I282" s="198"/>
      <c r="J282" s="199">
        <f>ROUND(I282*H282,2)</f>
        <v>0</v>
      </c>
      <c r="K282" s="200"/>
      <c r="L282" s="40"/>
      <c r="M282" s="201" t="s">
        <v>1</v>
      </c>
      <c r="N282" s="202" t="s">
        <v>42</v>
      </c>
      <c r="O282" s="72"/>
      <c r="P282" s="203">
        <f>O282*H282</f>
        <v>0</v>
      </c>
      <c r="Q282" s="203">
        <v>0</v>
      </c>
      <c r="R282" s="203">
        <f>Q282*H282</f>
        <v>0</v>
      </c>
      <c r="S282" s="203">
        <v>0</v>
      </c>
      <c r="T282" s="204">
        <f>S282*H282</f>
        <v>0</v>
      </c>
      <c r="U282" s="35"/>
      <c r="V282" s="35"/>
      <c r="W282" s="35"/>
      <c r="X282" s="35"/>
      <c r="Y282" s="35"/>
      <c r="Z282" s="35"/>
      <c r="AA282" s="35"/>
      <c r="AB282" s="35"/>
      <c r="AC282" s="35"/>
      <c r="AD282" s="35"/>
      <c r="AE282" s="35"/>
      <c r="AR282" s="205" t="s">
        <v>218</v>
      </c>
      <c r="AT282" s="205" t="s">
        <v>214</v>
      </c>
      <c r="AU282" s="205" t="s">
        <v>85</v>
      </c>
      <c r="AY282" s="18" t="s">
        <v>209</v>
      </c>
      <c r="BE282" s="206">
        <f>IF(N282="základní",J282,0)</f>
        <v>0</v>
      </c>
      <c r="BF282" s="206">
        <f>IF(N282="snížená",J282,0)</f>
        <v>0</v>
      </c>
      <c r="BG282" s="206">
        <f>IF(N282="zákl. přenesená",J282,0)</f>
        <v>0</v>
      </c>
      <c r="BH282" s="206">
        <f>IF(N282="sníž. přenesená",J282,0)</f>
        <v>0</v>
      </c>
      <c r="BI282" s="206">
        <f>IF(N282="nulová",J282,0)</f>
        <v>0</v>
      </c>
      <c r="BJ282" s="18" t="s">
        <v>85</v>
      </c>
      <c r="BK282" s="206">
        <f>ROUND(I282*H282,2)</f>
        <v>0</v>
      </c>
      <c r="BL282" s="18" t="s">
        <v>218</v>
      </c>
      <c r="BM282" s="205" t="s">
        <v>12560</v>
      </c>
    </row>
    <row r="283" spans="1:65" s="2" customFormat="1" ht="29.25">
      <c r="A283" s="35"/>
      <c r="B283" s="36"/>
      <c r="C283" s="37"/>
      <c r="D283" s="214" t="s">
        <v>807</v>
      </c>
      <c r="E283" s="37"/>
      <c r="F283" s="256" t="s">
        <v>12457</v>
      </c>
      <c r="G283" s="37"/>
      <c r="H283" s="37"/>
      <c r="I283" s="257"/>
      <c r="J283" s="37"/>
      <c r="K283" s="37"/>
      <c r="L283" s="40"/>
      <c r="M283" s="258"/>
      <c r="N283" s="259"/>
      <c r="O283" s="72"/>
      <c r="P283" s="72"/>
      <c r="Q283" s="72"/>
      <c r="R283" s="72"/>
      <c r="S283" s="72"/>
      <c r="T283" s="73"/>
      <c r="U283" s="35"/>
      <c r="V283" s="35"/>
      <c r="W283" s="35"/>
      <c r="X283" s="35"/>
      <c r="Y283" s="35"/>
      <c r="Z283" s="35"/>
      <c r="AA283" s="35"/>
      <c r="AB283" s="35"/>
      <c r="AC283" s="35"/>
      <c r="AD283" s="35"/>
      <c r="AE283" s="35"/>
      <c r="AT283" s="18" t="s">
        <v>807</v>
      </c>
      <c r="AU283" s="18" t="s">
        <v>85</v>
      </c>
    </row>
    <row r="284" spans="1:65" s="2" customFormat="1" ht="16.5" customHeight="1">
      <c r="A284" s="35"/>
      <c r="B284" s="36"/>
      <c r="C284" s="193" t="s">
        <v>261</v>
      </c>
      <c r="D284" s="193" t="s">
        <v>214</v>
      </c>
      <c r="E284" s="194" t="s">
        <v>12458</v>
      </c>
      <c r="F284" s="195" t="s">
        <v>12459</v>
      </c>
      <c r="G284" s="196" t="s">
        <v>2761</v>
      </c>
      <c r="H284" s="197">
        <v>1</v>
      </c>
      <c r="I284" s="198"/>
      <c r="J284" s="199">
        <f>ROUND(I284*H284,2)</f>
        <v>0</v>
      </c>
      <c r="K284" s="200"/>
      <c r="L284" s="40"/>
      <c r="M284" s="201" t="s">
        <v>1</v>
      </c>
      <c r="N284" s="202" t="s">
        <v>42</v>
      </c>
      <c r="O284" s="72"/>
      <c r="P284" s="203">
        <f>O284*H284</f>
        <v>0</v>
      </c>
      <c r="Q284" s="203">
        <v>0</v>
      </c>
      <c r="R284" s="203">
        <f>Q284*H284</f>
        <v>0</v>
      </c>
      <c r="S284" s="203">
        <v>0</v>
      </c>
      <c r="T284" s="204">
        <f>S284*H284</f>
        <v>0</v>
      </c>
      <c r="U284" s="35"/>
      <c r="V284" s="35"/>
      <c r="W284" s="35"/>
      <c r="X284" s="35"/>
      <c r="Y284" s="35"/>
      <c r="Z284" s="35"/>
      <c r="AA284" s="35"/>
      <c r="AB284" s="35"/>
      <c r="AC284" s="35"/>
      <c r="AD284" s="35"/>
      <c r="AE284" s="35"/>
      <c r="AR284" s="205" t="s">
        <v>218</v>
      </c>
      <c r="AT284" s="205" t="s">
        <v>214</v>
      </c>
      <c r="AU284" s="205" t="s">
        <v>85</v>
      </c>
      <c r="AY284" s="18" t="s">
        <v>209</v>
      </c>
      <c r="BE284" s="206">
        <f>IF(N284="základní",J284,0)</f>
        <v>0</v>
      </c>
      <c r="BF284" s="206">
        <f>IF(N284="snížená",J284,0)</f>
        <v>0</v>
      </c>
      <c r="BG284" s="206">
        <f>IF(N284="zákl. přenesená",J284,0)</f>
        <v>0</v>
      </c>
      <c r="BH284" s="206">
        <f>IF(N284="sníž. přenesená",J284,0)</f>
        <v>0</v>
      </c>
      <c r="BI284" s="206">
        <f>IF(N284="nulová",J284,0)</f>
        <v>0</v>
      </c>
      <c r="BJ284" s="18" t="s">
        <v>85</v>
      </c>
      <c r="BK284" s="206">
        <f>ROUND(I284*H284,2)</f>
        <v>0</v>
      </c>
      <c r="BL284" s="18" t="s">
        <v>218</v>
      </c>
      <c r="BM284" s="205" t="s">
        <v>12561</v>
      </c>
    </row>
    <row r="285" spans="1:65" s="2" customFormat="1" ht="29.25">
      <c r="A285" s="35"/>
      <c r="B285" s="36"/>
      <c r="C285" s="37"/>
      <c r="D285" s="214" t="s">
        <v>807</v>
      </c>
      <c r="E285" s="37"/>
      <c r="F285" s="256" t="s">
        <v>12457</v>
      </c>
      <c r="G285" s="37"/>
      <c r="H285" s="37"/>
      <c r="I285" s="257"/>
      <c r="J285" s="37"/>
      <c r="K285" s="37"/>
      <c r="L285" s="40"/>
      <c r="M285" s="258"/>
      <c r="N285" s="259"/>
      <c r="O285" s="72"/>
      <c r="P285" s="72"/>
      <c r="Q285" s="72"/>
      <c r="R285" s="72"/>
      <c r="S285" s="72"/>
      <c r="T285" s="73"/>
      <c r="U285" s="35"/>
      <c r="V285" s="35"/>
      <c r="W285" s="35"/>
      <c r="X285" s="35"/>
      <c r="Y285" s="35"/>
      <c r="Z285" s="35"/>
      <c r="AA285" s="35"/>
      <c r="AB285" s="35"/>
      <c r="AC285" s="35"/>
      <c r="AD285" s="35"/>
      <c r="AE285" s="35"/>
      <c r="AT285" s="18" t="s">
        <v>807</v>
      </c>
      <c r="AU285" s="18" t="s">
        <v>85</v>
      </c>
    </row>
    <row r="286" spans="1:65" s="2" customFormat="1" ht="16.5" customHeight="1">
      <c r="A286" s="35"/>
      <c r="B286" s="36"/>
      <c r="C286" s="193" t="s">
        <v>265</v>
      </c>
      <c r="D286" s="193" t="s">
        <v>214</v>
      </c>
      <c r="E286" s="194" t="s">
        <v>12464</v>
      </c>
      <c r="F286" s="195" t="s">
        <v>12465</v>
      </c>
      <c r="G286" s="196" t="s">
        <v>2761</v>
      </c>
      <c r="H286" s="197">
        <v>2</v>
      </c>
      <c r="I286" s="198"/>
      <c r="J286" s="199">
        <f>ROUND(I286*H286,2)</f>
        <v>0</v>
      </c>
      <c r="K286" s="200"/>
      <c r="L286" s="40"/>
      <c r="M286" s="201" t="s">
        <v>1</v>
      </c>
      <c r="N286" s="202" t="s">
        <v>42</v>
      </c>
      <c r="O286" s="72"/>
      <c r="P286" s="203">
        <f>O286*H286</f>
        <v>0</v>
      </c>
      <c r="Q286" s="203">
        <v>0</v>
      </c>
      <c r="R286" s="203">
        <f>Q286*H286</f>
        <v>0</v>
      </c>
      <c r="S286" s="203">
        <v>0</v>
      </c>
      <c r="T286" s="204">
        <f>S286*H286</f>
        <v>0</v>
      </c>
      <c r="U286" s="35"/>
      <c r="V286" s="35"/>
      <c r="W286" s="35"/>
      <c r="X286" s="35"/>
      <c r="Y286" s="35"/>
      <c r="Z286" s="35"/>
      <c r="AA286" s="35"/>
      <c r="AB286" s="35"/>
      <c r="AC286" s="35"/>
      <c r="AD286" s="35"/>
      <c r="AE286" s="35"/>
      <c r="AR286" s="205" t="s">
        <v>218</v>
      </c>
      <c r="AT286" s="205" t="s">
        <v>214</v>
      </c>
      <c r="AU286" s="205" t="s">
        <v>85</v>
      </c>
      <c r="AY286" s="18" t="s">
        <v>209</v>
      </c>
      <c r="BE286" s="206">
        <f>IF(N286="základní",J286,0)</f>
        <v>0</v>
      </c>
      <c r="BF286" s="206">
        <f>IF(N286="snížená",J286,0)</f>
        <v>0</v>
      </c>
      <c r="BG286" s="206">
        <f>IF(N286="zákl. přenesená",J286,0)</f>
        <v>0</v>
      </c>
      <c r="BH286" s="206">
        <f>IF(N286="sníž. přenesená",J286,0)</f>
        <v>0</v>
      </c>
      <c r="BI286" s="206">
        <f>IF(N286="nulová",J286,0)</f>
        <v>0</v>
      </c>
      <c r="BJ286" s="18" t="s">
        <v>85</v>
      </c>
      <c r="BK286" s="206">
        <f>ROUND(I286*H286,2)</f>
        <v>0</v>
      </c>
      <c r="BL286" s="18" t="s">
        <v>218</v>
      </c>
      <c r="BM286" s="205" t="s">
        <v>12562</v>
      </c>
    </row>
    <row r="287" spans="1:65" s="2" customFormat="1" ht="29.25">
      <c r="A287" s="35"/>
      <c r="B287" s="36"/>
      <c r="C287" s="37"/>
      <c r="D287" s="214" t="s">
        <v>807</v>
      </c>
      <c r="E287" s="37"/>
      <c r="F287" s="256" t="s">
        <v>12467</v>
      </c>
      <c r="G287" s="37"/>
      <c r="H287" s="37"/>
      <c r="I287" s="257"/>
      <c r="J287" s="37"/>
      <c r="K287" s="37"/>
      <c r="L287" s="40"/>
      <c r="M287" s="258"/>
      <c r="N287" s="259"/>
      <c r="O287" s="72"/>
      <c r="P287" s="72"/>
      <c r="Q287" s="72"/>
      <c r="R287" s="72"/>
      <c r="S287" s="72"/>
      <c r="T287" s="73"/>
      <c r="U287" s="35"/>
      <c r="V287" s="35"/>
      <c r="W287" s="35"/>
      <c r="X287" s="35"/>
      <c r="Y287" s="35"/>
      <c r="Z287" s="35"/>
      <c r="AA287" s="35"/>
      <c r="AB287" s="35"/>
      <c r="AC287" s="35"/>
      <c r="AD287" s="35"/>
      <c r="AE287" s="35"/>
      <c r="AT287" s="18" t="s">
        <v>807</v>
      </c>
      <c r="AU287" s="18" t="s">
        <v>85</v>
      </c>
    </row>
    <row r="288" spans="1:65" s="2" customFormat="1" ht="16.5" customHeight="1">
      <c r="A288" s="35"/>
      <c r="B288" s="36"/>
      <c r="C288" s="193" t="s">
        <v>269</v>
      </c>
      <c r="D288" s="193" t="s">
        <v>214</v>
      </c>
      <c r="E288" s="194" t="s">
        <v>12472</v>
      </c>
      <c r="F288" s="195" t="s">
        <v>12473</v>
      </c>
      <c r="G288" s="196" t="s">
        <v>12474</v>
      </c>
      <c r="H288" s="197">
        <v>355</v>
      </c>
      <c r="I288" s="198"/>
      <c r="J288" s="199">
        <f>ROUND(I288*H288,2)</f>
        <v>0</v>
      </c>
      <c r="K288" s="200"/>
      <c r="L288" s="40"/>
      <c r="M288" s="201" t="s">
        <v>1</v>
      </c>
      <c r="N288" s="202" t="s">
        <v>42</v>
      </c>
      <c r="O288" s="72"/>
      <c r="P288" s="203">
        <f>O288*H288</f>
        <v>0</v>
      </c>
      <c r="Q288" s="203">
        <v>0</v>
      </c>
      <c r="R288" s="203">
        <f>Q288*H288</f>
        <v>0</v>
      </c>
      <c r="S288" s="203">
        <v>0</v>
      </c>
      <c r="T288" s="204">
        <f>S288*H288</f>
        <v>0</v>
      </c>
      <c r="U288" s="35"/>
      <c r="V288" s="35"/>
      <c r="W288" s="35"/>
      <c r="X288" s="35"/>
      <c r="Y288" s="35"/>
      <c r="Z288" s="35"/>
      <c r="AA288" s="35"/>
      <c r="AB288" s="35"/>
      <c r="AC288" s="35"/>
      <c r="AD288" s="35"/>
      <c r="AE288" s="35"/>
      <c r="AR288" s="205" t="s">
        <v>218</v>
      </c>
      <c r="AT288" s="205" t="s">
        <v>214</v>
      </c>
      <c r="AU288" s="205" t="s">
        <v>85</v>
      </c>
      <c r="AY288" s="18" t="s">
        <v>209</v>
      </c>
      <c r="BE288" s="206">
        <f>IF(N288="základní",J288,0)</f>
        <v>0</v>
      </c>
      <c r="BF288" s="206">
        <f>IF(N288="snížená",J288,0)</f>
        <v>0</v>
      </c>
      <c r="BG288" s="206">
        <f>IF(N288="zákl. přenesená",J288,0)</f>
        <v>0</v>
      </c>
      <c r="BH288" s="206">
        <f>IF(N288="sníž. přenesená",J288,0)</f>
        <v>0</v>
      </c>
      <c r="BI288" s="206">
        <f>IF(N288="nulová",J288,0)</f>
        <v>0</v>
      </c>
      <c r="BJ288" s="18" t="s">
        <v>85</v>
      </c>
      <c r="BK288" s="206">
        <f>ROUND(I288*H288,2)</f>
        <v>0</v>
      </c>
      <c r="BL288" s="18" t="s">
        <v>218</v>
      </c>
      <c r="BM288" s="205" t="s">
        <v>12563</v>
      </c>
    </row>
    <row r="289" spans="1:65" s="2" customFormat="1" ht="19.5">
      <c r="A289" s="35"/>
      <c r="B289" s="36"/>
      <c r="C289" s="37"/>
      <c r="D289" s="214" t="s">
        <v>807</v>
      </c>
      <c r="E289" s="37"/>
      <c r="F289" s="256" t="s">
        <v>12476</v>
      </c>
      <c r="G289" s="37"/>
      <c r="H289" s="37"/>
      <c r="I289" s="257"/>
      <c r="J289" s="37"/>
      <c r="K289" s="37"/>
      <c r="L289" s="40"/>
      <c r="M289" s="258"/>
      <c r="N289" s="259"/>
      <c r="O289" s="72"/>
      <c r="P289" s="72"/>
      <c r="Q289" s="72"/>
      <c r="R289" s="72"/>
      <c r="S289" s="72"/>
      <c r="T289" s="73"/>
      <c r="U289" s="35"/>
      <c r="V289" s="35"/>
      <c r="W289" s="35"/>
      <c r="X289" s="35"/>
      <c r="Y289" s="35"/>
      <c r="Z289" s="35"/>
      <c r="AA289" s="35"/>
      <c r="AB289" s="35"/>
      <c r="AC289" s="35"/>
      <c r="AD289" s="35"/>
      <c r="AE289" s="35"/>
      <c r="AT289" s="18" t="s">
        <v>807</v>
      </c>
      <c r="AU289" s="18" t="s">
        <v>85</v>
      </c>
    </row>
    <row r="290" spans="1:65" s="2" customFormat="1" ht="16.5" customHeight="1">
      <c r="A290" s="35"/>
      <c r="B290" s="36"/>
      <c r="C290" s="193" t="s">
        <v>8</v>
      </c>
      <c r="D290" s="193" t="s">
        <v>214</v>
      </c>
      <c r="E290" s="194" t="s">
        <v>12477</v>
      </c>
      <c r="F290" s="195" t="s">
        <v>12478</v>
      </c>
      <c r="G290" s="196" t="s">
        <v>12474</v>
      </c>
      <c r="H290" s="197">
        <v>355</v>
      </c>
      <c r="I290" s="198"/>
      <c r="J290" s="199">
        <f>ROUND(I290*H290,2)</f>
        <v>0</v>
      </c>
      <c r="K290" s="200"/>
      <c r="L290" s="40"/>
      <c r="M290" s="201" t="s">
        <v>1</v>
      </c>
      <c r="N290" s="202" t="s">
        <v>42</v>
      </c>
      <c r="O290" s="72"/>
      <c r="P290" s="203">
        <f>O290*H290</f>
        <v>0</v>
      </c>
      <c r="Q290" s="203">
        <v>0</v>
      </c>
      <c r="R290" s="203">
        <f>Q290*H290</f>
        <v>0</v>
      </c>
      <c r="S290" s="203">
        <v>0</v>
      </c>
      <c r="T290" s="204">
        <f>S290*H290</f>
        <v>0</v>
      </c>
      <c r="U290" s="35"/>
      <c r="V290" s="35"/>
      <c r="W290" s="35"/>
      <c r="X290" s="35"/>
      <c r="Y290" s="35"/>
      <c r="Z290" s="35"/>
      <c r="AA290" s="35"/>
      <c r="AB290" s="35"/>
      <c r="AC290" s="35"/>
      <c r="AD290" s="35"/>
      <c r="AE290" s="35"/>
      <c r="AR290" s="205" t="s">
        <v>218</v>
      </c>
      <c r="AT290" s="205" t="s">
        <v>214</v>
      </c>
      <c r="AU290" s="205" t="s">
        <v>85</v>
      </c>
      <c r="AY290" s="18" t="s">
        <v>209</v>
      </c>
      <c r="BE290" s="206">
        <f>IF(N290="základní",J290,0)</f>
        <v>0</v>
      </c>
      <c r="BF290" s="206">
        <f>IF(N290="snížená",J290,0)</f>
        <v>0</v>
      </c>
      <c r="BG290" s="206">
        <f>IF(N290="zákl. přenesená",J290,0)</f>
        <v>0</v>
      </c>
      <c r="BH290" s="206">
        <f>IF(N290="sníž. přenesená",J290,0)</f>
        <v>0</v>
      </c>
      <c r="BI290" s="206">
        <f>IF(N290="nulová",J290,0)</f>
        <v>0</v>
      </c>
      <c r="BJ290" s="18" t="s">
        <v>85</v>
      </c>
      <c r="BK290" s="206">
        <f>ROUND(I290*H290,2)</f>
        <v>0</v>
      </c>
      <c r="BL290" s="18" t="s">
        <v>218</v>
      </c>
      <c r="BM290" s="205" t="s">
        <v>12564</v>
      </c>
    </row>
    <row r="291" spans="1:65" s="2" customFormat="1" ht="19.5">
      <c r="A291" s="35"/>
      <c r="B291" s="36"/>
      <c r="C291" s="37"/>
      <c r="D291" s="214" t="s">
        <v>807</v>
      </c>
      <c r="E291" s="37"/>
      <c r="F291" s="256" t="s">
        <v>12476</v>
      </c>
      <c r="G291" s="37"/>
      <c r="H291" s="37"/>
      <c r="I291" s="257"/>
      <c r="J291" s="37"/>
      <c r="K291" s="37"/>
      <c r="L291" s="40"/>
      <c r="M291" s="258"/>
      <c r="N291" s="259"/>
      <c r="O291" s="72"/>
      <c r="P291" s="72"/>
      <c r="Q291" s="72"/>
      <c r="R291" s="72"/>
      <c r="S291" s="72"/>
      <c r="T291" s="73"/>
      <c r="U291" s="35"/>
      <c r="V291" s="35"/>
      <c r="W291" s="35"/>
      <c r="X291" s="35"/>
      <c r="Y291" s="35"/>
      <c r="Z291" s="35"/>
      <c r="AA291" s="35"/>
      <c r="AB291" s="35"/>
      <c r="AC291" s="35"/>
      <c r="AD291" s="35"/>
      <c r="AE291" s="35"/>
      <c r="AT291" s="18" t="s">
        <v>807</v>
      </c>
      <c r="AU291" s="18" t="s">
        <v>85</v>
      </c>
    </row>
    <row r="292" spans="1:65" s="2" customFormat="1" ht="16.5" customHeight="1">
      <c r="A292" s="35"/>
      <c r="B292" s="36"/>
      <c r="C292" s="193" t="s">
        <v>276</v>
      </c>
      <c r="D292" s="193" t="s">
        <v>214</v>
      </c>
      <c r="E292" s="194" t="s">
        <v>12480</v>
      </c>
      <c r="F292" s="195" t="s">
        <v>12481</v>
      </c>
      <c r="G292" s="196" t="s">
        <v>12474</v>
      </c>
      <c r="H292" s="197">
        <v>355</v>
      </c>
      <c r="I292" s="198"/>
      <c r="J292" s="199">
        <f>ROUND(I292*H292,2)</f>
        <v>0</v>
      </c>
      <c r="K292" s="200"/>
      <c r="L292" s="40"/>
      <c r="M292" s="201" t="s">
        <v>1</v>
      </c>
      <c r="N292" s="202" t="s">
        <v>42</v>
      </c>
      <c r="O292" s="72"/>
      <c r="P292" s="203">
        <f>O292*H292</f>
        <v>0</v>
      </c>
      <c r="Q292" s="203">
        <v>0</v>
      </c>
      <c r="R292" s="203">
        <f>Q292*H292</f>
        <v>0</v>
      </c>
      <c r="S292" s="203">
        <v>0</v>
      </c>
      <c r="T292" s="204">
        <f>S292*H292</f>
        <v>0</v>
      </c>
      <c r="U292" s="35"/>
      <c r="V292" s="35"/>
      <c r="W292" s="35"/>
      <c r="X292" s="35"/>
      <c r="Y292" s="35"/>
      <c r="Z292" s="35"/>
      <c r="AA292" s="35"/>
      <c r="AB292" s="35"/>
      <c r="AC292" s="35"/>
      <c r="AD292" s="35"/>
      <c r="AE292" s="35"/>
      <c r="AR292" s="205" t="s">
        <v>218</v>
      </c>
      <c r="AT292" s="205" t="s">
        <v>214</v>
      </c>
      <c r="AU292" s="205" t="s">
        <v>85</v>
      </c>
      <c r="AY292" s="18" t="s">
        <v>209</v>
      </c>
      <c r="BE292" s="206">
        <f>IF(N292="základní",J292,0)</f>
        <v>0</v>
      </c>
      <c r="BF292" s="206">
        <f>IF(N292="snížená",J292,0)</f>
        <v>0</v>
      </c>
      <c r="BG292" s="206">
        <f>IF(N292="zákl. přenesená",J292,0)</f>
        <v>0</v>
      </c>
      <c r="BH292" s="206">
        <f>IF(N292="sníž. přenesená",J292,0)</f>
        <v>0</v>
      </c>
      <c r="BI292" s="206">
        <f>IF(N292="nulová",J292,0)</f>
        <v>0</v>
      </c>
      <c r="BJ292" s="18" t="s">
        <v>85</v>
      </c>
      <c r="BK292" s="206">
        <f>ROUND(I292*H292,2)</f>
        <v>0</v>
      </c>
      <c r="BL292" s="18" t="s">
        <v>218</v>
      </c>
      <c r="BM292" s="205" t="s">
        <v>12565</v>
      </c>
    </row>
    <row r="293" spans="1:65" s="2" customFormat="1" ht="16.5" customHeight="1">
      <c r="A293" s="35"/>
      <c r="B293" s="36"/>
      <c r="C293" s="193" t="s">
        <v>280</v>
      </c>
      <c r="D293" s="193" t="s">
        <v>214</v>
      </c>
      <c r="E293" s="194" t="s">
        <v>12483</v>
      </c>
      <c r="F293" s="195" t="s">
        <v>12484</v>
      </c>
      <c r="G293" s="196" t="s">
        <v>2761</v>
      </c>
      <c r="H293" s="197">
        <v>6</v>
      </c>
      <c r="I293" s="198"/>
      <c r="J293" s="199">
        <f>ROUND(I293*H293,2)</f>
        <v>0</v>
      </c>
      <c r="K293" s="200"/>
      <c r="L293" s="40"/>
      <c r="M293" s="201" t="s">
        <v>1</v>
      </c>
      <c r="N293" s="202" t="s">
        <v>42</v>
      </c>
      <c r="O293" s="72"/>
      <c r="P293" s="203">
        <f>O293*H293</f>
        <v>0</v>
      </c>
      <c r="Q293" s="203">
        <v>0</v>
      </c>
      <c r="R293" s="203">
        <f>Q293*H293</f>
        <v>0</v>
      </c>
      <c r="S293" s="203">
        <v>0</v>
      </c>
      <c r="T293" s="204">
        <f>S293*H293</f>
        <v>0</v>
      </c>
      <c r="U293" s="35"/>
      <c r="V293" s="35"/>
      <c r="W293" s="35"/>
      <c r="X293" s="35"/>
      <c r="Y293" s="35"/>
      <c r="Z293" s="35"/>
      <c r="AA293" s="35"/>
      <c r="AB293" s="35"/>
      <c r="AC293" s="35"/>
      <c r="AD293" s="35"/>
      <c r="AE293" s="35"/>
      <c r="AR293" s="205" t="s">
        <v>218</v>
      </c>
      <c r="AT293" s="205" t="s">
        <v>214</v>
      </c>
      <c r="AU293" s="205" t="s">
        <v>85</v>
      </c>
      <c r="AY293" s="18" t="s">
        <v>209</v>
      </c>
      <c r="BE293" s="206">
        <f>IF(N293="základní",J293,0)</f>
        <v>0</v>
      </c>
      <c r="BF293" s="206">
        <f>IF(N293="snížená",J293,0)</f>
        <v>0</v>
      </c>
      <c r="BG293" s="206">
        <f>IF(N293="zákl. přenesená",J293,0)</f>
        <v>0</v>
      </c>
      <c r="BH293" s="206">
        <f>IF(N293="sníž. přenesená",J293,0)</f>
        <v>0</v>
      </c>
      <c r="BI293" s="206">
        <f>IF(N293="nulová",J293,0)</f>
        <v>0</v>
      </c>
      <c r="BJ293" s="18" t="s">
        <v>85</v>
      </c>
      <c r="BK293" s="206">
        <f>ROUND(I293*H293,2)</f>
        <v>0</v>
      </c>
      <c r="BL293" s="18" t="s">
        <v>218</v>
      </c>
      <c r="BM293" s="205" t="s">
        <v>12566</v>
      </c>
    </row>
    <row r="294" spans="1:65" s="2" customFormat="1" ht="16.5" customHeight="1">
      <c r="A294" s="35"/>
      <c r="B294" s="36"/>
      <c r="C294" s="193" t="s">
        <v>284</v>
      </c>
      <c r="D294" s="193" t="s">
        <v>214</v>
      </c>
      <c r="E294" s="194" t="s">
        <v>12567</v>
      </c>
      <c r="F294" s="195" t="s">
        <v>12487</v>
      </c>
      <c r="G294" s="196" t="s">
        <v>2761</v>
      </c>
      <c r="H294" s="197">
        <v>1</v>
      </c>
      <c r="I294" s="198"/>
      <c r="J294" s="199">
        <f>ROUND(I294*H294,2)</f>
        <v>0</v>
      </c>
      <c r="K294" s="200"/>
      <c r="L294" s="40"/>
      <c r="M294" s="201" t="s">
        <v>1</v>
      </c>
      <c r="N294" s="202" t="s">
        <v>42</v>
      </c>
      <c r="O294" s="72"/>
      <c r="P294" s="203">
        <f>O294*H294</f>
        <v>0</v>
      </c>
      <c r="Q294" s="203">
        <v>0</v>
      </c>
      <c r="R294" s="203">
        <f>Q294*H294</f>
        <v>0</v>
      </c>
      <c r="S294" s="203">
        <v>0</v>
      </c>
      <c r="T294" s="204">
        <f>S294*H294</f>
        <v>0</v>
      </c>
      <c r="U294" s="35"/>
      <c r="V294" s="35"/>
      <c r="W294" s="35"/>
      <c r="X294" s="35"/>
      <c r="Y294" s="35"/>
      <c r="Z294" s="35"/>
      <c r="AA294" s="35"/>
      <c r="AB294" s="35"/>
      <c r="AC294" s="35"/>
      <c r="AD294" s="35"/>
      <c r="AE294" s="35"/>
      <c r="AR294" s="205" t="s">
        <v>218</v>
      </c>
      <c r="AT294" s="205" t="s">
        <v>214</v>
      </c>
      <c r="AU294" s="205" t="s">
        <v>85</v>
      </c>
      <c r="AY294" s="18" t="s">
        <v>209</v>
      </c>
      <c r="BE294" s="206">
        <f>IF(N294="základní",J294,0)</f>
        <v>0</v>
      </c>
      <c r="BF294" s="206">
        <f>IF(N294="snížená",J294,0)</f>
        <v>0</v>
      </c>
      <c r="BG294" s="206">
        <f>IF(N294="zákl. přenesená",J294,0)</f>
        <v>0</v>
      </c>
      <c r="BH294" s="206">
        <f>IF(N294="sníž. přenesená",J294,0)</f>
        <v>0</v>
      </c>
      <c r="BI294" s="206">
        <f>IF(N294="nulová",J294,0)</f>
        <v>0</v>
      </c>
      <c r="BJ294" s="18" t="s">
        <v>85</v>
      </c>
      <c r="BK294" s="206">
        <f>ROUND(I294*H294,2)</f>
        <v>0</v>
      </c>
      <c r="BL294" s="18" t="s">
        <v>218</v>
      </c>
      <c r="BM294" s="205" t="s">
        <v>12568</v>
      </c>
    </row>
    <row r="295" spans="1:65" s="12" customFormat="1" ht="25.9" customHeight="1">
      <c r="B295" s="177"/>
      <c r="C295" s="178"/>
      <c r="D295" s="179" t="s">
        <v>76</v>
      </c>
      <c r="E295" s="180" t="s">
        <v>9366</v>
      </c>
      <c r="F295" s="180" t="s">
        <v>12569</v>
      </c>
      <c r="G295" s="178"/>
      <c r="H295" s="178"/>
      <c r="I295" s="181"/>
      <c r="J295" s="182">
        <f>BK295</f>
        <v>0</v>
      </c>
      <c r="K295" s="178"/>
      <c r="L295" s="183"/>
      <c r="M295" s="184"/>
      <c r="N295" s="185"/>
      <c r="O295" s="185"/>
      <c r="P295" s="186">
        <f>SUM(P296:P322)</f>
        <v>0</v>
      </c>
      <c r="Q295" s="185"/>
      <c r="R295" s="186">
        <f>SUM(R296:R322)</f>
        <v>0</v>
      </c>
      <c r="S295" s="185"/>
      <c r="T295" s="187">
        <f>SUM(T296:T322)</f>
        <v>0</v>
      </c>
      <c r="AR295" s="188" t="s">
        <v>85</v>
      </c>
      <c r="AT295" s="189" t="s">
        <v>76</v>
      </c>
      <c r="AU295" s="189" t="s">
        <v>77</v>
      </c>
      <c r="AY295" s="188" t="s">
        <v>209</v>
      </c>
      <c r="BK295" s="190">
        <f>SUM(BK296:BK322)</f>
        <v>0</v>
      </c>
    </row>
    <row r="296" spans="1:65" s="2" customFormat="1" ht="16.5" customHeight="1">
      <c r="A296" s="35"/>
      <c r="B296" s="36"/>
      <c r="C296" s="193" t="s">
        <v>85</v>
      </c>
      <c r="D296" s="193" t="s">
        <v>214</v>
      </c>
      <c r="E296" s="194" t="s">
        <v>12412</v>
      </c>
      <c r="F296" s="195" t="s">
        <v>12413</v>
      </c>
      <c r="G296" s="196" t="s">
        <v>318</v>
      </c>
      <c r="H296" s="197">
        <v>40</v>
      </c>
      <c r="I296" s="198"/>
      <c r="J296" s="199">
        <f>ROUND(I296*H296,2)</f>
        <v>0</v>
      </c>
      <c r="K296" s="200"/>
      <c r="L296" s="40"/>
      <c r="M296" s="201" t="s">
        <v>1</v>
      </c>
      <c r="N296" s="202" t="s">
        <v>42</v>
      </c>
      <c r="O296" s="72"/>
      <c r="P296" s="203">
        <f>O296*H296</f>
        <v>0</v>
      </c>
      <c r="Q296" s="203">
        <v>0</v>
      </c>
      <c r="R296" s="203">
        <f>Q296*H296</f>
        <v>0</v>
      </c>
      <c r="S296" s="203">
        <v>0</v>
      </c>
      <c r="T296" s="204">
        <f>S296*H296</f>
        <v>0</v>
      </c>
      <c r="U296" s="35"/>
      <c r="V296" s="35"/>
      <c r="W296" s="35"/>
      <c r="X296" s="35"/>
      <c r="Y296" s="35"/>
      <c r="Z296" s="35"/>
      <c r="AA296" s="35"/>
      <c r="AB296" s="35"/>
      <c r="AC296" s="35"/>
      <c r="AD296" s="35"/>
      <c r="AE296" s="35"/>
      <c r="AR296" s="205" t="s">
        <v>218</v>
      </c>
      <c r="AT296" s="205" t="s">
        <v>214</v>
      </c>
      <c r="AU296" s="205" t="s">
        <v>85</v>
      </c>
      <c r="AY296" s="18" t="s">
        <v>209</v>
      </c>
      <c r="BE296" s="206">
        <f>IF(N296="základní",J296,0)</f>
        <v>0</v>
      </c>
      <c r="BF296" s="206">
        <f>IF(N296="snížená",J296,0)</f>
        <v>0</v>
      </c>
      <c r="BG296" s="206">
        <f>IF(N296="zákl. přenesená",J296,0)</f>
        <v>0</v>
      </c>
      <c r="BH296" s="206">
        <f>IF(N296="sníž. přenesená",J296,0)</f>
        <v>0</v>
      </c>
      <c r="BI296" s="206">
        <f>IF(N296="nulová",J296,0)</f>
        <v>0</v>
      </c>
      <c r="BJ296" s="18" t="s">
        <v>85</v>
      </c>
      <c r="BK296" s="206">
        <f>ROUND(I296*H296,2)</f>
        <v>0</v>
      </c>
      <c r="BL296" s="18" t="s">
        <v>218</v>
      </c>
      <c r="BM296" s="205" t="s">
        <v>12570</v>
      </c>
    </row>
    <row r="297" spans="1:65" s="2" customFormat="1" ht="19.5">
      <c r="A297" s="35"/>
      <c r="B297" s="36"/>
      <c r="C297" s="37"/>
      <c r="D297" s="214" t="s">
        <v>807</v>
      </c>
      <c r="E297" s="37"/>
      <c r="F297" s="256" t="s">
        <v>12411</v>
      </c>
      <c r="G297" s="37"/>
      <c r="H297" s="37"/>
      <c r="I297" s="257"/>
      <c r="J297" s="37"/>
      <c r="K297" s="37"/>
      <c r="L297" s="40"/>
      <c r="M297" s="258"/>
      <c r="N297" s="259"/>
      <c r="O297" s="72"/>
      <c r="P297" s="72"/>
      <c r="Q297" s="72"/>
      <c r="R297" s="72"/>
      <c r="S297" s="72"/>
      <c r="T297" s="73"/>
      <c r="U297" s="35"/>
      <c r="V297" s="35"/>
      <c r="W297" s="35"/>
      <c r="X297" s="35"/>
      <c r="Y297" s="35"/>
      <c r="Z297" s="35"/>
      <c r="AA297" s="35"/>
      <c r="AB297" s="35"/>
      <c r="AC297" s="35"/>
      <c r="AD297" s="35"/>
      <c r="AE297" s="35"/>
      <c r="AT297" s="18" t="s">
        <v>807</v>
      </c>
      <c r="AU297" s="18" t="s">
        <v>85</v>
      </c>
    </row>
    <row r="298" spans="1:65" s="2" customFormat="1" ht="16.5" customHeight="1">
      <c r="A298" s="35"/>
      <c r="B298" s="36"/>
      <c r="C298" s="193" t="s">
        <v>87</v>
      </c>
      <c r="D298" s="193" t="s">
        <v>214</v>
      </c>
      <c r="E298" s="194" t="s">
        <v>12415</v>
      </c>
      <c r="F298" s="195" t="s">
        <v>12416</v>
      </c>
      <c r="G298" s="196" t="s">
        <v>318</v>
      </c>
      <c r="H298" s="197">
        <v>180</v>
      </c>
      <c r="I298" s="198"/>
      <c r="J298" s="199">
        <f>ROUND(I298*H298,2)</f>
        <v>0</v>
      </c>
      <c r="K298" s="200"/>
      <c r="L298" s="40"/>
      <c r="M298" s="201" t="s">
        <v>1</v>
      </c>
      <c r="N298" s="202" t="s">
        <v>42</v>
      </c>
      <c r="O298" s="72"/>
      <c r="P298" s="203">
        <f>O298*H298</f>
        <v>0</v>
      </c>
      <c r="Q298" s="203">
        <v>0</v>
      </c>
      <c r="R298" s="203">
        <f>Q298*H298</f>
        <v>0</v>
      </c>
      <c r="S298" s="203">
        <v>0</v>
      </c>
      <c r="T298" s="204">
        <f>S298*H298</f>
        <v>0</v>
      </c>
      <c r="U298" s="35"/>
      <c r="V298" s="35"/>
      <c r="W298" s="35"/>
      <c r="X298" s="35"/>
      <c r="Y298" s="35"/>
      <c r="Z298" s="35"/>
      <c r="AA298" s="35"/>
      <c r="AB298" s="35"/>
      <c r="AC298" s="35"/>
      <c r="AD298" s="35"/>
      <c r="AE298" s="35"/>
      <c r="AR298" s="205" t="s">
        <v>218</v>
      </c>
      <c r="AT298" s="205" t="s">
        <v>214</v>
      </c>
      <c r="AU298" s="205" t="s">
        <v>85</v>
      </c>
      <c r="AY298" s="18" t="s">
        <v>209</v>
      </c>
      <c r="BE298" s="206">
        <f>IF(N298="základní",J298,0)</f>
        <v>0</v>
      </c>
      <c r="BF298" s="206">
        <f>IF(N298="snížená",J298,0)</f>
        <v>0</v>
      </c>
      <c r="BG298" s="206">
        <f>IF(N298="zákl. přenesená",J298,0)</f>
        <v>0</v>
      </c>
      <c r="BH298" s="206">
        <f>IF(N298="sníž. přenesená",J298,0)</f>
        <v>0</v>
      </c>
      <c r="BI298" s="206">
        <f>IF(N298="nulová",J298,0)</f>
        <v>0</v>
      </c>
      <c r="BJ298" s="18" t="s">
        <v>85</v>
      </c>
      <c r="BK298" s="206">
        <f>ROUND(I298*H298,2)</f>
        <v>0</v>
      </c>
      <c r="BL298" s="18" t="s">
        <v>218</v>
      </c>
      <c r="BM298" s="205" t="s">
        <v>12571</v>
      </c>
    </row>
    <row r="299" spans="1:65" s="2" customFormat="1" ht="19.5">
      <c r="A299" s="35"/>
      <c r="B299" s="36"/>
      <c r="C299" s="37"/>
      <c r="D299" s="214" t="s">
        <v>807</v>
      </c>
      <c r="E299" s="37"/>
      <c r="F299" s="256" t="s">
        <v>12411</v>
      </c>
      <c r="G299" s="37"/>
      <c r="H299" s="37"/>
      <c r="I299" s="257"/>
      <c r="J299" s="37"/>
      <c r="K299" s="37"/>
      <c r="L299" s="40"/>
      <c r="M299" s="258"/>
      <c r="N299" s="259"/>
      <c r="O299" s="72"/>
      <c r="P299" s="72"/>
      <c r="Q299" s="72"/>
      <c r="R299" s="72"/>
      <c r="S299" s="72"/>
      <c r="T299" s="73"/>
      <c r="U299" s="35"/>
      <c r="V299" s="35"/>
      <c r="W299" s="35"/>
      <c r="X299" s="35"/>
      <c r="Y299" s="35"/>
      <c r="Z299" s="35"/>
      <c r="AA299" s="35"/>
      <c r="AB299" s="35"/>
      <c r="AC299" s="35"/>
      <c r="AD299" s="35"/>
      <c r="AE299" s="35"/>
      <c r="AT299" s="18" t="s">
        <v>807</v>
      </c>
      <c r="AU299" s="18" t="s">
        <v>85</v>
      </c>
    </row>
    <row r="300" spans="1:65" s="2" customFormat="1" ht="16.5" customHeight="1">
      <c r="A300" s="35"/>
      <c r="B300" s="36"/>
      <c r="C300" s="193" t="s">
        <v>226</v>
      </c>
      <c r="D300" s="193" t="s">
        <v>214</v>
      </c>
      <c r="E300" s="194" t="s">
        <v>12418</v>
      </c>
      <c r="F300" s="195" t="s">
        <v>12419</v>
      </c>
      <c r="G300" s="196" t="s">
        <v>318</v>
      </c>
      <c r="H300" s="197">
        <v>75</v>
      </c>
      <c r="I300" s="198"/>
      <c r="J300" s="199">
        <f>ROUND(I300*H300,2)</f>
        <v>0</v>
      </c>
      <c r="K300" s="200"/>
      <c r="L300" s="40"/>
      <c r="M300" s="201" t="s">
        <v>1</v>
      </c>
      <c r="N300" s="202" t="s">
        <v>42</v>
      </c>
      <c r="O300" s="72"/>
      <c r="P300" s="203">
        <f>O300*H300</f>
        <v>0</v>
      </c>
      <c r="Q300" s="203">
        <v>0</v>
      </c>
      <c r="R300" s="203">
        <f>Q300*H300</f>
        <v>0</v>
      </c>
      <c r="S300" s="203">
        <v>0</v>
      </c>
      <c r="T300" s="204">
        <f>S300*H300</f>
        <v>0</v>
      </c>
      <c r="U300" s="35"/>
      <c r="V300" s="35"/>
      <c r="W300" s="35"/>
      <c r="X300" s="35"/>
      <c r="Y300" s="35"/>
      <c r="Z300" s="35"/>
      <c r="AA300" s="35"/>
      <c r="AB300" s="35"/>
      <c r="AC300" s="35"/>
      <c r="AD300" s="35"/>
      <c r="AE300" s="35"/>
      <c r="AR300" s="205" t="s">
        <v>218</v>
      </c>
      <c r="AT300" s="205" t="s">
        <v>214</v>
      </c>
      <c r="AU300" s="205" t="s">
        <v>85</v>
      </c>
      <c r="AY300" s="18" t="s">
        <v>209</v>
      </c>
      <c r="BE300" s="206">
        <f>IF(N300="základní",J300,0)</f>
        <v>0</v>
      </c>
      <c r="BF300" s="206">
        <f>IF(N300="snížená",J300,0)</f>
        <v>0</v>
      </c>
      <c r="BG300" s="206">
        <f>IF(N300="zákl. přenesená",J300,0)</f>
        <v>0</v>
      </c>
      <c r="BH300" s="206">
        <f>IF(N300="sníž. přenesená",J300,0)</f>
        <v>0</v>
      </c>
      <c r="BI300" s="206">
        <f>IF(N300="nulová",J300,0)</f>
        <v>0</v>
      </c>
      <c r="BJ300" s="18" t="s">
        <v>85</v>
      </c>
      <c r="BK300" s="206">
        <f>ROUND(I300*H300,2)</f>
        <v>0</v>
      </c>
      <c r="BL300" s="18" t="s">
        <v>218</v>
      </c>
      <c r="BM300" s="205" t="s">
        <v>12572</v>
      </c>
    </row>
    <row r="301" spans="1:65" s="2" customFormat="1" ht="19.5">
      <c r="A301" s="35"/>
      <c r="B301" s="36"/>
      <c r="C301" s="37"/>
      <c r="D301" s="214" t="s">
        <v>807</v>
      </c>
      <c r="E301" s="37"/>
      <c r="F301" s="256" t="s">
        <v>12411</v>
      </c>
      <c r="G301" s="37"/>
      <c r="H301" s="37"/>
      <c r="I301" s="257"/>
      <c r="J301" s="37"/>
      <c r="K301" s="37"/>
      <c r="L301" s="40"/>
      <c r="M301" s="258"/>
      <c r="N301" s="259"/>
      <c r="O301" s="72"/>
      <c r="P301" s="72"/>
      <c r="Q301" s="72"/>
      <c r="R301" s="72"/>
      <c r="S301" s="72"/>
      <c r="T301" s="73"/>
      <c r="U301" s="35"/>
      <c r="V301" s="35"/>
      <c r="W301" s="35"/>
      <c r="X301" s="35"/>
      <c r="Y301" s="35"/>
      <c r="Z301" s="35"/>
      <c r="AA301" s="35"/>
      <c r="AB301" s="35"/>
      <c r="AC301" s="35"/>
      <c r="AD301" s="35"/>
      <c r="AE301" s="35"/>
      <c r="AT301" s="18" t="s">
        <v>807</v>
      </c>
      <c r="AU301" s="18" t="s">
        <v>85</v>
      </c>
    </row>
    <row r="302" spans="1:65" s="2" customFormat="1" ht="16.5" customHeight="1">
      <c r="A302" s="35"/>
      <c r="B302" s="36"/>
      <c r="C302" s="193" t="s">
        <v>218</v>
      </c>
      <c r="D302" s="193" t="s">
        <v>214</v>
      </c>
      <c r="E302" s="194" t="s">
        <v>12427</v>
      </c>
      <c r="F302" s="195" t="s">
        <v>12428</v>
      </c>
      <c r="G302" s="196" t="s">
        <v>12429</v>
      </c>
      <c r="H302" s="197">
        <v>1175</v>
      </c>
      <c r="I302" s="198"/>
      <c r="J302" s="199">
        <f>ROUND(I302*H302,2)</f>
        <v>0</v>
      </c>
      <c r="K302" s="200"/>
      <c r="L302" s="40"/>
      <c r="M302" s="201" t="s">
        <v>1</v>
      </c>
      <c r="N302" s="202" t="s">
        <v>42</v>
      </c>
      <c r="O302" s="72"/>
      <c r="P302" s="203">
        <f>O302*H302</f>
        <v>0</v>
      </c>
      <c r="Q302" s="203">
        <v>0</v>
      </c>
      <c r="R302" s="203">
        <f>Q302*H302</f>
        <v>0</v>
      </c>
      <c r="S302" s="203">
        <v>0</v>
      </c>
      <c r="T302" s="204">
        <f>S302*H302</f>
        <v>0</v>
      </c>
      <c r="U302" s="35"/>
      <c r="V302" s="35"/>
      <c r="W302" s="35"/>
      <c r="X302" s="35"/>
      <c r="Y302" s="35"/>
      <c r="Z302" s="35"/>
      <c r="AA302" s="35"/>
      <c r="AB302" s="35"/>
      <c r="AC302" s="35"/>
      <c r="AD302" s="35"/>
      <c r="AE302" s="35"/>
      <c r="AR302" s="205" t="s">
        <v>218</v>
      </c>
      <c r="AT302" s="205" t="s">
        <v>214</v>
      </c>
      <c r="AU302" s="205" t="s">
        <v>85</v>
      </c>
      <c r="AY302" s="18" t="s">
        <v>209</v>
      </c>
      <c r="BE302" s="206">
        <f>IF(N302="základní",J302,0)</f>
        <v>0</v>
      </c>
      <c r="BF302" s="206">
        <f>IF(N302="snížená",J302,0)</f>
        <v>0</v>
      </c>
      <c r="BG302" s="206">
        <f>IF(N302="zákl. přenesená",J302,0)</f>
        <v>0</v>
      </c>
      <c r="BH302" s="206">
        <f>IF(N302="sníž. přenesená",J302,0)</f>
        <v>0</v>
      </c>
      <c r="BI302" s="206">
        <f>IF(N302="nulová",J302,0)</f>
        <v>0</v>
      </c>
      <c r="BJ302" s="18" t="s">
        <v>85</v>
      </c>
      <c r="BK302" s="206">
        <f>ROUND(I302*H302,2)</f>
        <v>0</v>
      </c>
      <c r="BL302" s="18" t="s">
        <v>218</v>
      </c>
      <c r="BM302" s="205" t="s">
        <v>12573</v>
      </c>
    </row>
    <row r="303" spans="1:65" s="2" customFormat="1" ht="19.5">
      <c r="A303" s="35"/>
      <c r="B303" s="36"/>
      <c r="C303" s="37"/>
      <c r="D303" s="214" t="s">
        <v>807</v>
      </c>
      <c r="E303" s="37"/>
      <c r="F303" s="256" t="s">
        <v>12574</v>
      </c>
      <c r="G303" s="37"/>
      <c r="H303" s="37"/>
      <c r="I303" s="257"/>
      <c r="J303" s="37"/>
      <c r="K303" s="37"/>
      <c r="L303" s="40"/>
      <c r="M303" s="258"/>
      <c r="N303" s="259"/>
      <c r="O303" s="72"/>
      <c r="P303" s="72"/>
      <c r="Q303" s="72"/>
      <c r="R303" s="72"/>
      <c r="S303" s="72"/>
      <c r="T303" s="73"/>
      <c r="U303" s="35"/>
      <c r="V303" s="35"/>
      <c r="W303" s="35"/>
      <c r="X303" s="35"/>
      <c r="Y303" s="35"/>
      <c r="Z303" s="35"/>
      <c r="AA303" s="35"/>
      <c r="AB303" s="35"/>
      <c r="AC303" s="35"/>
      <c r="AD303" s="35"/>
      <c r="AE303" s="35"/>
      <c r="AT303" s="18" t="s">
        <v>807</v>
      </c>
      <c r="AU303" s="18" t="s">
        <v>85</v>
      </c>
    </row>
    <row r="304" spans="1:65" s="2" customFormat="1" ht="16.5" customHeight="1">
      <c r="A304" s="35"/>
      <c r="B304" s="36"/>
      <c r="C304" s="193" t="s">
        <v>233</v>
      </c>
      <c r="D304" s="193" t="s">
        <v>214</v>
      </c>
      <c r="E304" s="194" t="s">
        <v>12436</v>
      </c>
      <c r="F304" s="195" t="s">
        <v>12433</v>
      </c>
      <c r="G304" s="196" t="s">
        <v>2761</v>
      </c>
      <c r="H304" s="197">
        <v>15</v>
      </c>
      <c r="I304" s="198"/>
      <c r="J304" s="199">
        <f>ROUND(I304*H304,2)</f>
        <v>0</v>
      </c>
      <c r="K304" s="200"/>
      <c r="L304" s="40"/>
      <c r="M304" s="201" t="s">
        <v>1</v>
      </c>
      <c r="N304" s="202" t="s">
        <v>42</v>
      </c>
      <c r="O304" s="72"/>
      <c r="P304" s="203">
        <f>O304*H304</f>
        <v>0</v>
      </c>
      <c r="Q304" s="203">
        <v>0</v>
      </c>
      <c r="R304" s="203">
        <f>Q304*H304</f>
        <v>0</v>
      </c>
      <c r="S304" s="203">
        <v>0</v>
      </c>
      <c r="T304" s="204">
        <f>S304*H304</f>
        <v>0</v>
      </c>
      <c r="U304" s="35"/>
      <c r="V304" s="35"/>
      <c r="W304" s="35"/>
      <c r="X304" s="35"/>
      <c r="Y304" s="35"/>
      <c r="Z304" s="35"/>
      <c r="AA304" s="35"/>
      <c r="AB304" s="35"/>
      <c r="AC304" s="35"/>
      <c r="AD304" s="35"/>
      <c r="AE304" s="35"/>
      <c r="AR304" s="205" t="s">
        <v>218</v>
      </c>
      <c r="AT304" s="205" t="s">
        <v>214</v>
      </c>
      <c r="AU304" s="205" t="s">
        <v>85</v>
      </c>
      <c r="AY304" s="18" t="s">
        <v>209</v>
      </c>
      <c r="BE304" s="206">
        <f>IF(N304="základní",J304,0)</f>
        <v>0</v>
      </c>
      <c r="BF304" s="206">
        <f>IF(N304="snížená",J304,0)</f>
        <v>0</v>
      </c>
      <c r="BG304" s="206">
        <f>IF(N304="zákl. přenesená",J304,0)</f>
        <v>0</v>
      </c>
      <c r="BH304" s="206">
        <f>IF(N304="sníž. přenesená",J304,0)</f>
        <v>0</v>
      </c>
      <c r="BI304" s="206">
        <f>IF(N304="nulová",J304,0)</f>
        <v>0</v>
      </c>
      <c r="BJ304" s="18" t="s">
        <v>85</v>
      </c>
      <c r="BK304" s="206">
        <f>ROUND(I304*H304,2)</f>
        <v>0</v>
      </c>
      <c r="BL304" s="18" t="s">
        <v>218</v>
      </c>
      <c r="BM304" s="205" t="s">
        <v>12575</v>
      </c>
    </row>
    <row r="305" spans="1:65" s="2" customFormat="1" ht="48.75">
      <c r="A305" s="35"/>
      <c r="B305" s="36"/>
      <c r="C305" s="37"/>
      <c r="D305" s="214" t="s">
        <v>807</v>
      </c>
      <c r="E305" s="37"/>
      <c r="F305" s="256" t="s">
        <v>12438</v>
      </c>
      <c r="G305" s="37"/>
      <c r="H305" s="37"/>
      <c r="I305" s="257"/>
      <c r="J305" s="37"/>
      <c r="K305" s="37"/>
      <c r="L305" s="40"/>
      <c r="M305" s="258"/>
      <c r="N305" s="259"/>
      <c r="O305" s="72"/>
      <c r="P305" s="72"/>
      <c r="Q305" s="72"/>
      <c r="R305" s="72"/>
      <c r="S305" s="72"/>
      <c r="T305" s="73"/>
      <c r="U305" s="35"/>
      <c r="V305" s="35"/>
      <c r="W305" s="35"/>
      <c r="X305" s="35"/>
      <c r="Y305" s="35"/>
      <c r="Z305" s="35"/>
      <c r="AA305" s="35"/>
      <c r="AB305" s="35"/>
      <c r="AC305" s="35"/>
      <c r="AD305" s="35"/>
      <c r="AE305" s="35"/>
      <c r="AT305" s="18" t="s">
        <v>807</v>
      </c>
      <c r="AU305" s="18" t="s">
        <v>85</v>
      </c>
    </row>
    <row r="306" spans="1:65" s="2" customFormat="1" ht="16.5" customHeight="1">
      <c r="A306" s="35"/>
      <c r="B306" s="36"/>
      <c r="C306" s="193" t="s">
        <v>238</v>
      </c>
      <c r="D306" s="193" t="s">
        <v>214</v>
      </c>
      <c r="E306" s="194" t="s">
        <v>12439</v>
      </c>
      <c r="F306" s="195" t="s">
        <v>12433</v>
      </c>
      <c r="G306" s="196" t="s">
        <v>2761</v>
      </c>
      <c r="H306" s="197">
        <v>5</v>
      </c>
      <c r="I306" s="198"/>
      <c r="J306" s="199">
        <f>ROUND(I306*H306,2)</f>
        <v>0</v>
      </c>
      <c r="K306" s="200"/>
      <c r="L306" s="40"/>
      <c r="M306" s="201" t="s">
        <v>1</v>
      </c>
      <c r="N306" s="202" t="s">
        <v>42</v>
      </c>
      <c r="O306" s="72"/>
      <c r="P306" s="203">
        <f>O306*H306</f>
        <v>0</v>
      </c>
      <c r="Q306" s="203">
        <v>0</v>
      </c>
      <c r="R306" s="203">
        <f>Q306*H306</f>
        <v>0</v>
      </c>
      <c r="S306" s="203">
        <v>0</v>
      </c>
      <c r="T306" s="204">
        <f>S306*H306</f>
        <v>0</v>
      </c>
      <c r="U306" s="35"/>
      <c r="V306" s="35"/>
      <c r="W306" s="35"/>
      <c r="X306" s="35"/>
      <c r="Y306" s="35"/>
      <c r="Z306" s="35"/>
      <c r="AA306" s="35"/>
      <c r="AB306" s="35"/>
      <c r="AC306" s="35"/>
      <c r="AD306" s="35"/>
      <c r="AE306" s="35"/>
      <c r="AR306" s="205" t="s">
        <v>218</v>
      </c>
      <c r="AT306" s="205" t="s">
        <v>214</v>
      </c>
      <c r="AU306" s="205" t="s">
        <v>85</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12576</v>
      </c>
    </row>
    <row r="307" spans="1:65" s="2" customFormat="1" ht="48.75">
      <c r="A307" s="35"/>
      <c r="B307" s="36"/>
      <c r="C307" s="37"/>
      <c r="D307" s="214" t="s">
        <v>807</v>
      </c>
      <c r="E307" s="37"/>
      <c r="F307" s="256" t="s">
        <v>12441</v>
      </c>
      <c r="G307" s="37"/>
      <c r="H307" s="37"/>
      <c r="I307" s="257"/>
      <c r="J307" s="37"/>
      <c r="K307" s="37"/>
      <c r="L307" s="40"/>
      <c r="M307" s="258"/>
      <c r="N307" s="259"/>
      <c r="O307" s="72"/>
      <c r="P307" s="72"/>
      <c r="Q307" s="72"/>
      <c r="R307" s="72"/>
      <c r="S307" s="72"/>
      <c r="T307" s="73"/>
      <c r="U307" s="35"/>
      <c r="V307" s="35"/>
      <c r="W307" s="35"/>
      <c r="X307" s="35"/>
      <c r="Y307" s="35"/>
      <c r="Z307" s="35"/>
      <c r="AA307" s="35"/>
      <c r="AB307" s="35"/>
      <c r="AC307" s="35"/>
      <c r="AD307" s="35"/>
      <c r="AE307" s="35"/>
      <c r="AT307" s="18" t="s">
        <v>807</v>
      </c>
      <c r="AU307" s="18" t="s">
        <v>85</v>
      </c>
    </row>
    <row r="308" spans="1:65" s="2" customFormat="1" ht="16.5" customHeight="1">
      <c r="A308" s="35"/>
      <c r="B308" s="36"/>
      <c r="C308" s="193" t="s">
        <v>242</v>
      </c>
      <c r="D308" s="193" t="s">
        <v>214</v>
      </c>
      <c r="E308" s="194" t="s">
        <v>12577</v>
      </c>
      <c r="F308" s="195" t="s">
        <v>12578</v>
      </c>
      <c r="G308" s="196" t="s">
        <v>2761</v>
      </c>
      <c r="H308" s="197">
        <v>6</v>
      </c>
      <c r="I308" s="198"/>
      <c r="J308" s="199">
        <f>ROUND(I308*H308,2)</f>
        <v>0</v>
      </c>
      <c r="K308" s="200"/>
      <c r="L308" s="40"/>
      <c r="M308" s="201" t="s">
        <v>1</v>
      </c>
      <c r="N308" s="202" t="s">
        <v>42</v>
      </c>
      <c r="O308" s="72"/>
      <c r="P308" s="203">
        <f>O308*H308</f>
        <v>0</v>
      </c>
      <c r="Q308" s="203">
        <v>0</v>
      </c>
      <c r="R308" s="203">
        <f>Q308*H308</f>
        <v>0</v>
      </c>
      <c r="S308" s="203">
        <v>0</v>
      </c>
      <c r="T308" s="204">
        <f>S308*H308</f>
        <v>0</v>
      </c>
      <c r="U308" s="35"/>
      <c r="V308" s="35"/>
      <c r="W308" s="35"/>
      <c r="X308" s="35"/>
      <c r="Y308" s="35"/>
      <c r="Z308" s="35"/>
      <c r="AA308" s="35"/>
      <c r="AB308" s="35"/>
      <c r="AC308" s="35"/>
      <c r="AD308" s="35"/>
      <c r="AE308" s="35"/>
      <c r="AR308" s="205" t="s">
        <v>218</v>
      </c>
      <c r="AT308" s="205" t="s">
        <v>214</v>
      </c>
      <c r="AU308" s="205" t="s">
        <v>85</v>
      </c>
      <c r="AY308" s="18" t="s">
        <v>209</v>
      </c>
      <c r="BE308" s="206">
        <f>IF(N308="základní",J308,0)</f>
        <v>0</v>
      </c>
      <c r="BF308" s="206">
        <f>IF(N308="snížená",J308,0)</f>
        <v>0</v>
      </c>
      <c r="BG308" s="206">
        <f>IF(N308="zákl. přenesená",J308,0)</f>
        <v>0</v>
      </c>
      <c r="BH308" s="206">
        <f>IF(N308="sníž. přenesená",J308,0)</f>
        <v>0</v>
      </c>
      <c r="BI308" s="206">
        <f>IF(N308="nulová",J308,0)</f>
        <v>0</v>
      </c>
      <c r="BJ308" s="18" t="s">
        <v>85</v>
      </c>
      <c r="BK308" s="206">
        <f>ROUND(I308*H308,2)</f>
        <v>0</v>
      </c>
      <c r="BL308" s="18" t="s">
        <v>218</v>
      </c>
      <c r="BM308" s="205" t="s">
        <v>12579</v>
      </c>
    </row>
    <row r="309" spans="1:65" s="2" customFormat="1" ht="16.5" customHeight="1">
      <c r="A309" s="35"/>
      <c r="B309" s="36"/>
      <c r="C309" s="193" t="s">
        <v>246</v>
      </c>
      <c r="D309" s="193" t="s">
        <v>214</v>
      </c>
      <c r="E309" s="194" t="s">
        <v>12451</v>
      </c>
      <c r="F309" s="195" t="s">
        <v>12452</v>
      </c>
      <c r="G309" s="196" t="s">
        <v>2761</v>
      </c>
      <c r="H309" s="197">
        <v>3</v>
      </c>
      <c r="I309" s="198"/>
      <c r="J309" s="199">
        <f>ROUND(I309*H309,2)</f>
        <v>0</v>
      </c>
      <c r="K309" s="200"/>
      <c r="L309" s="40"/>
      <c r="M309" s="201" t="s">
        <v>1</v>
      </c>
      <c r="N309" s="202" t="s">
        <v>42</v>
      </c>
      <c r="O309" s="72"/>
      <c r="P309" s="203">
        <f>O309*H309</f>
        <v>0</v>
      </c>
      <c r="Q309" s="203">
        <v>0</v>
      </c>
      <c r="R309" s="203">
        <f>Q309*H309</f>
        <v>0</v>
      </c>
      <c r="S309" s="203">
        <v>0</v>
      </c>
      <c r="T309" s="204">
        <f>S309*H309</f>
        <v>0</v>
      </c>
      <c r="U309" s="35"/>
      <c r="V309" s="35"/>
      <c r="W309" s="35"/>
      <c r="X309" s="35"/>
      <c r="Y309" s="35"/>
      <c r="Z309" s="35"/>
      <c r="AA309" s="35"/>
      <c r="AB309" s="35"/>
      <c r="AC309" s="35"/>
      <c r="AD309" s="35"/>
      <c r="AE309" s="35"/>
      <c r="AR309" s="205" t="s">
        <v>218</v>
      </c>
      <c r="AT309" s="205" t="s">
        <v>214</v>
      </c>
      <c r="AU309" s="205" t="s">
        <v>85</v>
      </c>
      <c r="AY309" s="18" t="s">
        <v>209</v>
      </c>
      <c r="BE309" s="206">
        <f>IF(N309="základní",J309,0)</f>
        <v>0</v>
      </c>
      <c r="BF309" s="206">
        <f>IF(N309="snížená",J309,0)</f>
        <v>0</v>
      </c>
      <c r="BG309" s="206">
        <f>IF(N309="zákl. přenesená",J309,0)</f>
        <v>0</v>
      </c>
      <c r="BH309" s="206">
        <f>IF(N309="sníž. přenesená",J309,0)</f>
        <v>0</v>
      </c>
      <c r="BI309" s="206">
        <f>IF(N309="nulová",J309,0)</f>
        <v>0</v>
      </c>
      <c r="BJ309" s="18" t="s">
        <v>85</v>
      </c>
      <c r="BK309" s="206">
        <f>ROUND(I309*H309,2)</f>
        <v>0</v>
      </c>
      <c r="BL309" s="18" t="s">
        <v>218</v>
      </c>
      <c r="BM309" s="205" t="s">
        <v>12580</v>
      </c>
    </row>
    <row r="310" spans="1:65" s="2" customFormat="1" ht="16.5" customHeight="1">
      <c r="A310" s="35"/>
      <c r="B310" s="36"/>
      <c r="C310" s="193" t="s">
        <v>210</v>
      </c>
      <c r="D310" s="193" t="s">
        <v>214</v>
      </c>
      <c r="E310" s="194" t="s">
        <v>12454</v>
      </c>
      <c r="F310" s="195" t="s">
        <v>12455</v>
      </c>
      <c r="G310" s="196" t="s">
        <v>2761</v>
      </c>
      <c r="H310" s="197">
        <v>1</v>
      </c>
      <c r="I310" s="198"/>
      <c r="J310" s="199">
        <f>ROUND(I310*H310,2)</f>
        <v>0</v>
      </c>
      <c r="K310" s="200"/>
      <c r="L310" s="40"/>
      <c r="M310" s="201" t="s">
        <v>1</v>
      </c>
      <c r="N310" s="202" t="s">
        <v>42</v>
      </c>
      <c r="O310" s="72"/>
      <c r="P310" s="203">
        <f>O310*H310</f>
        <v>0</v>
      </c>
      <c r="Q310" s="203">
        <v>0</v>
      </c>
      <c r="R310" s="203">
        <f>Q310*H310</f>
        <v>0</v>
      </c>
      <c r="S310" s="203">
        <v>0</v>
      </c>
      <c r="T310" s="204">
        <f>S310*H310</f>
        <v>0</v>
      </c>
      <c r="U310" s="35"/>
      <c r="V310" s="35"/>
      <c r="W310" s="35"/>
      <c r="X310" s="35"/>
      <c r="Y310" s="35"/>
      <c r="Z310" s="35"/>
      <c r="AA310" s="35"/>
      <c r="AB310" s="35"/>
      <c r="AC310" s="35"/>
      <c r="AD310" s="35"/>
      <c r="AE310" s="35"/>
      <c r="AR310" s="205" t="s">
        <v>218</v>
      </c>
      <c r="AT310" s="205" t="s">
        <v>214</v>
      </c>
      <c r="AU310" s="205" t="s">
        <v>85</v>
      </c>
      <c r="AY310" s="18" t="s">
        <v>209</v>
      </c>
      <c r="BE310" s="206">
        <f>IF(N310="základní",J310,0)</f>
        <v>0</v>
      </c>
      <c r="BF310" s="206">
        <f>IF(N310="snížená",J310,0)</f>
        <v>0</v>
      </c>
      <c r="BG310" s="206">
        <f>IF(N310="zákl. přenesená",J310,0)</f>
        <v>0</v>
      </c>
      <c r="BH310" s="206">
        <f>IF(N310="sníž. přenesená",J310,0)</f>
        <v>0</v>
      </c>
      <c r="BI310" s="206">
        <f>IF(N310="nulová",J310,0)</f>
        <v>0</v>
      </c>
      <c r="BJ310" s="18" t="s">
        <v>85</v>
      </c>
      <c r="BK310" s="206">
        <f>ROUND(I310*H310,2)</f>
        <v>0</v>
      </c>
      <c r="BL310" s="18" t="s">
        <v>218</v>
      </c>
      <c r="BM310" s="205" t="s">
        <v>12581</v>
      </c>
    </row>
    <row r="311" spans="1:65" s="2" customFormat="1" ht="29.25">
      <c r="A311" s="35"/>
      <c r="B311" s="36"/>
      <c r="C311" s="37"/>
      <c r="D311" s="214" t="s">
        <v>807</v>
      </c>
      <c r="E311" s="37"/>
      <c r="F311" s="256" t="s">
        <v>12457</v>
      </c>
      <c r="G311" s="37"/>
      <c r="H311" s="37"/>
      <c r="I311" s="257"/>
      <c r="J311" s="37"/>
      <c r="K311" s="37"/>
      <c r="L311" s="40"/>
      <c r="M311" s="258"/>
      <c r="N311" s="259"/>
      <c r="O311" s="72"/>
      <c r="P311" s="72"/>
      <c r="Q311" s="72"/>
      <c r="R311" s="72"/>
      <c r="S311" s="72"/>
      <c r="T311" s="73"/>
      <c r="U311" s="35"/>
      <c r="V311" s="35"/>
      <c r="W311" s="35"/>
      <c r="X311" s="35"/>
      <c r="Y311" s="35"/>
      <c r="Z311" s="35"/>
      <c r="AA311" s="35"/>
      <c r="AB311" s="35"/>
      <c r="AC311" s="35"/>
      <c r="AD311" s="35"/>
      <c r="AE311" s="35"/>
      <c r="AT311" s="18" t="s">
        <v>807</v>
      </c>
      <c r="AU311" s="18" t="s">
        <v>85</v>
      </c>
    </row>
    <row r="312" spans="1:65" s="2" customFormat="1" ht="16.5" customHeight="1">
      <c r="A312" s="35"/>
      <c r="B312" s="36"/>
      <c r="C312" s="193" t="s">
        <v>253</v>
      </c>
      <c r="D312" s="193" t="s">
        <v>214</v>
      </c>
      <c r="E312" s="194" t="s">
        <v>12558</v>
      </c>
      <c r="F312" s="195" t="s">
        <v>12559</v>
      </c>
      <c r="G312" s="196" t="s">
        <v>2761</v>
      </c>
      <c r="H312" s="197">
        <v>1</v>
      </c>
      <c r="I312" s="198"/>
      <c r="J312" s="199">
        <f>ROUND(I312*H312,2)</f>
        <v>0</v>
      </c>
      <c r="K312" s="200"/>
      <c r="L312" s="40"/>
      <c r="M312" s="201" t="s">
        <v>1</v>
      </c>
      <c r="N312" s="202" t="s">
        <v>42</v>
      </c>
      <c r="O312" s="72"/>
      <c r="P312" s="203">
        <f>O312*H312</f>
        <v>0</v>
      </c>
      <c r="Q312" s="203">
        <v>0</v>
      </c>
      <c r="R312" s="203">
        <f>Q312*H312</f>
        <v>0</v>
      </c>
      <c r="S312" s="203">
        <v>0</v>
      </c>
      <c r="T312" s="204">
        <f>S312*H312</f>
        <v>0</v>
      </c>
      <c r="U312" s="35"/>
      <c r="V312" s="35"/>
      <c r="W312" s="35"/>
      <c r="X312" s="35"/>
      <c r="Y312" s="35"/>
      <c r="Z312" s="35"/>
      <c r="AA312" s="35"/>
      <c r="AB312" s="35"/>
      <c r="AC312" s="35"/>
      <c r="AD312" s="35"/>
      <c r="AE312" s="35"/>
      <c r="AR312" s="205" t="s">
        <v>218</v>
      </c>
      <c r="AT312" s="205" t="s">
        <v>214</v>
      </c>
      <c r="AU312" s="205" t="s">
        <v>85</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12582</v>
      </c>
    </row>
    <row r="313" spans="1:65" s="2" customFormat="1" ht="29.25">
      <c r="A313" s="35"/>
      <c r="B313" s="36"/>
      <c r="C313" s="37"/>
      <c r="D313" s="214" t="s">
        <v>807</v>
      </c>
      <c r="E313" s="37"/>
      <c r="F313" s="256" t="s">
        <v>12457</v>
      </c>
      <c r="G313" s="37"/>
      <c r="H313" s="37"/>
      <c r="I313" s="257"/>
      <c r="J313" s="37"/>
      <c r="K313" s="37"/>
      <c r="L313" s="40"/>
      <c r="M313" s="258"/>
      <c r="N313" s="259"/>
      <c r="O313" s="72"/>
      <c r="P313" s="72"/>
      <c r="Q313" s="72"/>
      <c r="R313" s="72"/>
      <c r="S313" s="72"/>
      <c r="T313" s="73"/>
      <c r="U313" s="35"/>
      <c r="V313" s="35"/>
      <c r="W313" s="35"/>
      <c r="X313" s="35"/>
      <c r="Y313" s="35"/>
      <c r="Z313" s="35"/>
      <c r="AA313" s="35"/>
      <c r="AB313" s="35"/>
      <c r="AC313" s="35"/>
      <c r="AD313" s="35"/>
      <c r="AE313" s="35"/>
      <c r="AT313" s="18" t="s">
        <v>807</v>
      </c>
      <c r="AU313" s="18" t="s">
        <v>85</v>
      </c>
    </row>
    <row r="314" spans="1:65" s="2" customFormat="1" ht="16.5" customHeight="1">
      <c r="A314" s="35"/>
      <c r="B314" s="36"/>
      <c r="C314" s="193" t="s">
        <v>257</v>
      </c>
      <c r="D314" s="193" t="s">
        <v>214</v>
      </c>
      <c r="E314" s="194" t="s">
        <v>12464</v>
      </c>
      <c r="F314" s="195" t="s">
        <v>12465</v>
      </c>
      <c r="G314" s="196" t="s">
        <v>2761</v>
      </c>
      <c r="H314" s="197">
        <v>2</v>
      </c>
      <c r="I314" s="198"/>
      <c r="J314" s="199">
        <f>ROUND(I314*H314,2)</f>
        <v>0</v>
      </c>
      <c r="K314" s="200"/>
      <c r="L314" s="40"/>
      <c r="M314" s="201" t="s">
        <v>1</v>
      </c>
      <c r="N314" s="202" t="s">
        <v>42</v>
      </c>
      <c r="O314" s="72"/>
      <c r="P314" s="203">
        <f>O314*H314</f>
        <v>0</v>
      </c>
      <c r="Q314" s="203">
        <v>0</v>
      </c>
      <c r="R314" s="203">
        <f>Q314*H314</f>
        <v>0</v>
      </c>
      <c r="S314" s="203">
        <v>0</v>
      </c>
      <c r="T314" s="204">
        <f>S314*H314</f>
        <v>0</v>
      </c>
      <c r="U314" s="35"/>
      <c r="V314" s="35"/>
      <c r="W314" s="35"/>
      <c r="X314" s="35"/>
      <c r="Y314" s="35"/>
      <c r="Z314" s="35"/>
      <c r="AA314" s="35"/>
      <c r="AB314" s="35"/>
      <c r="AC314" s="35"/>
      <c r="AD314" s="35"/>
      <c r="AE314" s="35"/>
      <c r="AR314" s="205" t="s">
        <v>218</v>
      </c>
      <c r="AT314" s="205" t="s">
        <v>214</v>
      </c>
      <c r="AU314" s="205" t="s">
        <v>85</v>
      </c>
      <c r="AY314" s="18" t="s">
        <v>209</v>
      </c>
      <c r="BE314" s="206">
        <f>IF(N314="základní",J314,0)</f>
        <v>0</v>
      </c>
      <c r="BF314" s="206">
        <f>IF(N314="snížená",J314,0)</f>
        <v>0</v>
      </c>
      <c r="BG314" s="206">
        <f>IF(N314="zákl. přenesená",J314,0)</f>
        <v>0</v>
      </c>
      <c r="BH314" s="206">
        <f>IF(N314="sníž. přenesená",J314,0)</f>
        <v>0</v>
      </c>
      <c r="BI314" s="206">
        <f>IF(N314="nulová",J314,0)</f>
        <v>0</v>
      </c>
      <c r="BJ314" s="18" t="s">
        <v>85</v>
      </c>
      <c r="BK314" s="206">
        <f>ROUND(I314*H314,2)</f>
        <v>0</v>
      </c>
      <c r="BL314" s="18" t="s">
        <v>218</v>
      </c>
      <c r="BM314" s="205" t="s">
        <v>12583</v>
      </c>
    </row>
    <row r="315" spans="1:65" s="2" customFormat="1" ht="29.25">
      <c r="A315" s="35"/>
      <c r="B315" s="36"/>
      <c r="C315" s="37"/>
      <c r="D315" s="214" t="s">
        <v>807</v>
      </c>
      <c r="E315" s="37"/>
      <c r="F315" s="256" t="s">
        <v>12467</v>
      </c>
      <c r="G315" s="37"/>
      <c r="H315" s="37"/>
      <c r="I315" s="257"/>
      <c r="J315" s="37"/>
      <c r="K315" s="37"/>
      <c r="L315" s="40"/>
      <c r="M315" s="258"/>
      <c r="N315" s="259"/>
      <c r="O315" s="72"/>
      <c r="P315" s="72"/>
      <c r="Q315" s="72"/>
      <c r="R315" s="72"/>
      <c r="S315" s="72"/>
      <c r="T315" s="73"/>
      <c r="U315" s="35"/>
      <c r="V315" s="35"/>
      <c r="W315" s="35"/>
      <c r="X315" s="35"/>
      <c r="Y315" s="35"/>
      <c r="Z315" s="35"/>
      <c r="AA315" s="35"/>
      <c r="AB315" s="35"/>
      <c r="AC315" s="35"/>
      <c r="AD315" s="35"/>
      <c r="AE315" s="35"/>
      <c r="AT315" s="18" t="s">
        <v>807</v>
      </c>
      <c r="AU315" s="18" t="s">
        <v>85</v>
      </c>
    </row>
    <row r="316" spans="1:65" s="2" customFormat="1" ht="16.5" customHeight="1">
      <c r="A316" s="35"/>
      <c r="B316" s="36"/>
      <c r="C316" s="193" t="s">
        <v>261</v>
      </c>
      <c r="D316" s="193" t="s">
        <v>214</v>
      </c>
      <c r="E316" s="194" t="s">
        <v>12472</v>
      </c>
      <c r="F316" s="195" t="s">
        <v>12473</v>
      </c>
      <c r="G316" s="196" t="s">
        <v>12474</v>
      </c>
      <c r="H316" s="197">
        <v>295</v>
      </c>
      <c r="I316" s="198"/>
      <c r="J316" s="199">
        <f>ROUND(I316*H316,2)</f>
        <v>0</v>
      </c>
      <c r="K316" s="200"/>
      <c r="L316" s="40"/>
      <c r="M316" s="201" t="s">
        <v>1</v>
      </c>
      <c r="N316" s="202" t="s">
        <v>42</v>
      </c>
      <c r="O316" s="72"/>
      <c r="P316" s="203">
        <f>O316*H316</f>
        <v>0</v>
      </c>
      <c r="Q316" s="203">
        <v>0</v>
      </c>
      <c r="R316" s="203">
        <f>Q316*H316</f>
        <v>0</v>
      </c>
      <c r="S316" s="203">
        <v>0</v>
      </c>
      <c r="T316" s="204">
        <f>S316*H316</f>
        <v>0</v>
      </c>
      <c r="U316" s="35"/>
      <c r="V316" s="35"/>
      <c r="W316" s="35"/>
      <c r="X316" s="35"/>
      <c r="Y316" s="35"/>
      <c r="Z316" s="35"/>
      <c r="AA316" s="35"/>
      <c r="AB316" s="35"/>
      <c r="AC316" s="35"/>
      <c r="AD316" s="35"/>
      <c r="AE316" s="35"/>
      <c r="AR316" s="205" t="s">
        <v>218</v>
      </c>
      <c r="AT316" s="205" t="s">
        <v>214</v>
      </c>
      <c r="AU316" s="205" t="s">
        <v>85</v>
      </c>
      <c r="AY316" s="18" t="s">
        <v>209</v>
      </c>
      <c r="BE316" s="206">
        <f>IF(N316="základní",J316,0)</f>
        <v>0</v>
      </c>
      <c r="BF316" s="206">
        <f>IF(N316="snížená",J316,0)</f>
        <v>0</v>
      </c>
      <c r="BG316" s="206">
        <f>IF(N316="zákl. přenesená",J316,0)</f>
        <v>0</v>
      </c>
      <c r="BH316" s="206">
        <f>IF(N316="sníž. přenesená",J316,0)</f>
        <v>0</v>
      </c>
      <c r="BI316" s="206">
        <f>IF(N316="nulová",J316,0)</f>
        <v>0</v>
      </c>
      <c r="BJ316" s="18" t="s">
        <v>85</v>
      </c>
      <c r="BK316" s="206">
        <f>ROUND(I316*H316,2)</f>
        <v>0</v>
      </c>
      <c r="BL316" s="18" t="s">
        <v>218</v>
      </c>
      <c r="BM316" s="205" t="s">
        <v>12584</v>
      </c>
    </row>
    <row r="317" spans="1:65" s="2" customFormat="1" ht="19.5">
      <c r="A317" s="35"/>
      <c r="B317" s="36"/>
      <c r="C317" s="37"/>
      <c r="D317" s="214" t="s">
        <v>807</v>
      </c>
      <c r="E317" s="37"/>
      <c r="F317" s="256" t="s">
        <v>12476</v>
      </c>
      <c r="G317" s="37"/>
      <c r="H317" s="37"/>
      <c r="I317" s="257"/>
      <c r="J317" s="37"/>
      <c r="K317" s="37"/>
      <c r="L317" s="40"/>
      <c r="M317" s="258"/>
      <c r="N317" s="259"/>
      <c r="O317" s="72"/>
      <c r="P317" s="72"/>
      <c r="Q317" s="72"/>
      <c r="R317" s="72"/>
      <c r="S317" s="72"/>
      <c r="T317" s="73"/>
      <c r="U317" s="35"/>
      <c r="V317" s="35"/>
      <c r="W317" s="35"/>
      <c r="X317" s="35"/>
      <c r="Y317" s="35"/>
      <c r="Z317" s="35"/>
      <c r="AA317" s="35"/>
      <c r="AB317" s="35"/>
      <c r="AC317" s="35"/>
      <c r="AD317" s="35"/>
      <c r="AE317" s="35"/>
      <c r="AT317" s="18" t="s">
        <v>807</v>
      </c>
      <c r="AU317" s="18" t="s">
        <v>85</v>
      </c>
    </row>
    <row r="318" spans="1:65" s="2" customFormat="1" ht="16.5" customHeight="1">
      <c r="A318" s="35"/>
      <c r="B318" s="36"/>
      <c r="C318" s="193" t="s">
        <v>265</v>
      </c>
      <c r="D318" s="193" t="s">
        <v>214</v>
      </c>
      <c r="E318" s="194" t="s">
        <v>12477</v>
      </c>
      <c r="F318" s="195" t="s">
        <v>12478</v>
      </c>
      <c r="G318" s="196" t="s">
        <v>12474</v>
      </c>
      <c r="H318" s="197">
        <v>295</v>
      </c>
      <c r="I318" s="198"/>
      <c r="J318" s="199">
        <f>ROUND(I318*H318,2)</f>
        <v>0</v>
      </c>
      <c r="K318" s="200"/>
      <c r="L318" s="40"/>
      <c r="M318" s="201" t="s">
        <v>1</v>
      </c>
      <c r="N318" s="202" t="s">
        <v>42</v>
      </c>
      <c r="O318" s="72"/>
      <c r="P318" s="203">
        <f>O318*H318</f>
        <v>0</v>
      </c>
      <c r="Q318" s="203">
        <v>0</v>
      </c>
      <c r="R318" s="203">
        <f>Q318*H318</f>
        <v>0</v>
      </c>
      <c r="S318" s="203">
        <v>0</v>
      </c>
      <c r="T318" s="204">
        <f>S318*H318</f>
        <v>0</v>
      </c>
      <c r="U318" s="35"/>
      <c r="V318" s="35"/>
      <c r="W318" s="35"/>
      <c r="X318" s="35"/>
      <c r="Y318" s="35"/>
      <c r="Z318" s="35"/>
      <c r="AA318" s="35"/>
      <c r="AB318" s="35"/>
      <c r="AC318" s="35"/>
      <c r="AD318" s="35"/>
      <c r="AE318" s="35"/>
      <c r="AR318" s="205" t="s">
        <v>218</v>
      </c>
      <c r="AT318" s="205" t="s">
        <v>214</v>
      </c>
      <c r="AU318" s="205" t="s">
        <v>85</v>
      </c>
      <c r="AY318" s="18" t="s">
        <v>209</v>
      </c>
      <c r="BE318" s="206">
        <f>IF(N318="základní",J318,0)</f>
        <v>0</v>
      </c>
      <c r="BF318" s="206">
        <f>IF(N318="snížená",J318,0)</f>
        <v>0</v>
      </c>
      <c r="BG318" s="206">
        <f>IF(N318="zákl. přenesená",J318,0)</f>
        <v>0</v>
      </c>
      <c r="BH318" s="206">
        <f>IF(N318="sníž. přenesená",J318,0)</f>
        <v>0</v>
      </c>
      <c r="BI318" s="206">
        <f>IF(N318="nulová",J318,0)</f>
        <v>0</v>
      </c>
      <c r="BJ318" s="18" t="s">
        <v>85</v>
      </c>
      <c r="BK318" s="206">
        <f>ROUND(I318*H318,2)</f>
        <v>0</v>
      </c>
      <c r="BL318" s="18" t="s">
        <v>218</v>
      </c>
      <c r="BM318" s="205" t="s">
        <v>12585</v>
      </c>
    </row>
    <row r="319" spans="1:65" s="2" customFormat="1" ht="19.5">
      <c r="A319" s="35"/>
      <c r="B319" s="36"/>
      <c r="C319" s="37"/>
      <c r="D319" s="214" t="s">
        <v>807</v>
      </c>
      <c r="E319" s="37"/>
      <c r="F319" s="256" t="s">
        <v>12476</v>
      </c>
      <c r="G319" s="37"/>
      <c r="H319" s="37"/>
      <c r="I319" s="257"/>
      <c r="J319" s="37"/>
      <c r="K319" s="37"/>
      <c r="L319" s="40"/>
      <c r="M319" s="258"/>
      <c r="N319" s="259"/>
      <c r="O319" s="72"/>
      <c r="P319" s="72"/>
      <c r="Q319" s="72"/>
      <c r="R319" s="72"/>
      <c r="S319" s="72"/>
      <c r="T319" s="73"/>
      <c r="U319" s="35"/>
      <c r="V319" s="35"/>
      <c r="W319" s="35"/>
      <c r="X319" s="35"/>
      <c r="Y319" s="35"/>
      <c r="Z319" s="35"/>
      <c r="AA319" s="35"/>
      <c r="AB319" s="35"/>
      <c r="AC319" s="35"/>
      <c r="AD319" s="35"/>
      <c r="AE319" s="35"/>
      <c r="AT319" s="18" t="s">
        <v>807</v>
      </c>
      <c r="AU319" s="18" t="s">
        <v>85</v>
      </c>
    </row>
    <row r="320" spans="1:65" s="2" customFormat="1" ht="16.5" customHeight="1">
      <c r="A320" s="35"/>
      <c r="B320" s="36"/>
      <c r="C320" s="193" t="s">
        <v>269</v>
      </c>
      <c r="D320" s="193" t="s">
        <v>214</v>
      </c>
      <c r="E320" s="194" t="s">
        <v>12480</v>
      </c>
      <c r="F320" s="195" t="s">
        <v>12481</v>
      </c>
      <c r="G320" s="196" t="s">
        <v>12474</v>
      </c>
      <c r="H320" s="197">
        <v>295</v>
      </c>
      <c r="I320" s="198"/>
      <c r="J320" s="199">
        <f>ROUND(I320*H320,2)</f>
        <v>0</v>
      </c>
      <c r="K320" s="200"/>
      <c r="L320" s="40"/>
      <c r="M320" s="201" t="s">
        <v>1</v>
      </c>
      <c r="N320" s="202" t="s">
        <v>42</v>
      </c>
      <c r="O320" s="72"/>
      <c r="P320" s="203">
        <f>O320*H320</f>
        <v>0</v>
      </c>
      <c r="Q320" s="203">
        <v>0</v>
      </c>
      <c r="R320" s="203">
        <f>Q320*H320</f>
        <v>0</v>
      </c>
      <c r="S320" s="203">
        <v>0</v>
      </c>
      <c r="T320" s="204">
        <f>S320*H320</f>
        <v>0</v>
      </c>
      <c r="U320" s="35"/>
      <c r="V320" s="35"/>
      <c r="W320" s="35"/>
      <c r="X320" s="35"/>
      <c r="Y320" s="35"/>
      <c r="Z320" s="35"/>
      <c r="AA320" s="35"/>
      <c r="AB320" s="35"/>
      <c r="AC320" s="35"/>
      <c r="AD320" s="35"/>
      <c r="AE320" s="35"/>
      <c r="AR320" s="205" t="s">
        <v>218</v>
      </c>
      <c r="AT320" s="205" t="s">
        <v>214</v>
      </c>
      <c r="AU320" s="205" t="s">
        <v>85</v>
      </c>
      <c r="AY320" s="18" t="s">
        <v>209</v>
      </c>
      <c r="BE320" s="206">
        <f>IF(N320="základní",J320,0)</f>
        <v>0</v>
      </c>
      <c r="BF320" s="206">
        <f>IF(N320="snížená",J320,0)</f>
        <v>0</v>
      </c>
      <c r="BG320" s="206">
        <f>IF(N320="zákl. přenesená",J320,0)</f>
        <v>0</v>
      </c>
      <c r="BH320" s="206">
        <f>IF(N320="sníž. přenesená",J320,0)</f>
        <v>0</v>
      </c>
      <c r="BI320" s="206">
        <f>IF(N320="nulová",J320,0)</f>
        <v>0</v>
      </c>
      <c r="BJ320" s="18" t="s">
        <v>85</v>
      </c>
      <c r="BK320" s="206">
        <f>ROUND(I320*H320,2)</f>
        <v>0</v>
      </c>
      <c r="BL320" s="18" t="s">
        <v>218</v>
      </c>
      <c r="BM320" s="205" t="s">
        <v>12586</v>
      </c>
    </row>
    <row r="321" spans="1:65" s="2" customFormat="1" ht="16.5" customHeight="1">
      <c r="A321" s="35"/>
      <c r="B321" s="36"/>
      <c r="C321" s="193" t="s">
        <v>8</v>
      </c>
      <c r="D321" s="193" t="s">
        <v>214</v>
      </c>
      <c r="E321" s="194" t="s">
        <v>12483</v>
      </c>
      <c r="F321" s="195" t="s">
        <v>12484</v>
      </c>
      <c r="G321" s="196" t="s">
        <v>2761</v>
      </c>
      <c r="H321" s="197">
        <v>6</v>
      </c>
      <c r="I321" s="198"/>
      <c r="J321" s="199">
        <f>ROUND(I321*H321,2)</f>
        <v>0</v>
      </c>
      <c r="K321" s="200"/>
      <c r="L321" s="40"/>
      <c r="M321" s="201" t="s">
        <v>1</v>
      </c>
      <c r="N321" s="202" t="s">
        <v>42</v>
      </c>
      <c r="O321" s="72"/>
      <c r="P321" s="203">
        <f>O321*H321</f>
        <v>0</v>
      </c>
      <c r="Q321" s="203">
        <v>0</v>
      </c>
      <c r="R321" s="203">
        <f>Q321*H321</f>
        <v>0</v>
      </c>
      <c r="S321" s="203">
        <v>0</v>
      </c>
      <c r="T321" s="204">
        <f>S321*H321</f>
        <v>0</v>
      </c>
      <c r="U321" s="35"/>
      <c r="V321" s="35"/>
      <c r="W321" s="35"/>
      <c r="X321" s="35"/>
      <c r="Y321" s="35"/>
      <c r="Z321" s="35"/>
      <c r="AA321" s="35"/>
      <c r="AB321" s="35"/>
      <c r="AC321" s="35"/>
      <c r="AD321" s="35"/>
      <c r="AE321" s="35"/>
      <c r="AR321" s="205" t="s">
        <v>218</v>
      </c>
      <c r="AT321" s="205" t="s">
        <v>214</v>
      </c>
      <c r="AU321" s="205" t="s">
        <v>85</v>
      </c>
      <c r="AY321" s="18" t="s">
        <v>209</v>
      </c>
      <c r="BE321" s="206">
        <f>IF(N321="základní",J321,0)</f>
        <v>0</v>
      </c>
      <c r="BF321" s="206">
        <f>IF(N321="snížená",J321,0)</f>
        <v>0</v>
      </c>
      <c r="BG321" s="206">
        <f>IF(N321="zákl. přenesená",J321,0)</f>
        <v>0</v>
      </c>
      <c r="BH321" s="206">
        <f>IF(N321="sníž. přenesená",J321,0)</f>
        <v>0</v>
      </c>
      <c r="BI321" s="206">
        <f>IF(N321="nulová",J321,0)</f>
        <v>0</v>
      </c>
      <c r="BJ321" s="18" t="s">
        <v>85</v>
      </c>
      <c r="BK321" s="206">
        <f>ROUND(I321*H321,2)</f>
        <v>0</v>
      </c>
      <c r="BL321" s="18" t="s">
        <v>218</v>
      </c>
      <c r="BM321" s="205" t="s">
        <v>12587</v>
      </c>
    </row>
    <row r="322" spans="1:65" s="2" customFormat="1" ht="16.5" customHeight="1">
      <c r="A322" s="35"/>
      <c r="B322" s="36"/>
      <c r="C322" s="193" t="s">
        <v>276</v>
      </c>
      <c r="D322" s="193" t="s">
        <v>214</v>
      </c>
      <c r="E322" s="194" t="s">
        <v>12567</v>
      </c>
      <c r="F322" s="195" t="s">
        <v>12487</v>
      </c>
      <c r="G322" s="196" t="s">
        <v>2761</v>
      </c>
      <c r="H322" s="197">
        <v>1</v>
      </c>
      <c r="I322" s="198"/>
      <c r="J322" s="199">
        <f>ROUND(I322*H322,2)</f>
        <v>0</v>
      </c>
      <c r="K322" s="200"/>
      <c r="L322" s="40"/>
      <c r="M322" s="201" t="s">
        <v>1</v>
      </c>
      <c r="N322" s="202" t="s">
        <v>42</v>
      </c>
      <c r="O322" s="72"/>
      <c r="P322" s="203">
        <f>O322*H322</f>
        <v>0</v>
      </c>
      <c r="Q322" s="203">
        <v>0</v>
      </c>
      <c r="R322" s="203">
        <f>Q322*H322</f>
        <v>0</v>
      </c>
      <c r="S322" s="203">
        <v>0</v>
      </c>
      <c r="T322" s="204">
        <f>S322*H322</f>
        <v>0</v>
      </c>
      <c r="U322" s="35"/>
      <c r="V322" s="35"/>
      <c r="W322" s="35"/>
      <c r="X322" s="35"/>
      <c r="Y322" s="35"/>
      <c r="Z322" s="35"/>
      <c r="AA322" s="35"/>
      <c r="AB322" s="35"/>
      <c r="AC322" s="35"/>
      <c r="AD322" s="35"/>
      <c r="AE322" s="35"/>
      <c r="AR322" s="205" t="s">
        <v>218</v>
      </c>
      <c r="AT322" s="205" t="s">
        <v>214</v>
      </c>
      <c r="AU322" s="205" t="s">
        <v>85</v>
      </c>
      <c r="AY322" s="18" t="s">
        <v>209</v>
      </c>
      <c r="BE322" s="206">
        <f>IF(N322="základní",J322,0)</f>
        <v>0</v>
      </c>
      <c r="BF322" s="206">
        <f>IF(N322="snížená",J322,0)</f>
        <v>0</v>
      </c>
      <c r="BG322" s="206">
        <f>IF(N322="zákl. přenesená",J322,0)</f>
        <v>0</v>
      </c>
      <c r="BH322" s="206">
        <f>IF(N322="sníž. přenesená",J322,0)</f>
        <v>0</v>
      </c>
      <c r="BI322" s="206">
        <f>IF(N322="nulová",J322,0)</f>
        <v>0</v>
      </c>
      <c r="BJ322" s="18" t="s">
        <v>85</v>
      </c>
      <c r="BK322" s="206">
        <f>ROUND(I322*H322,2)</f>
        <v>0</v>
      </c>
      <c r="BL322" s="18" t="s">
        <v>218</v>
      </c>
      <c r="BM322" s="205" t="s">
        <v>12588</v>
      </c>
    </row>
    <row r="323" spans="1:65" s="12" customFormat="1" ht="25.9" customHeight="1">
      <c r="B323" s="177"/>
      <c r="C323" s="178"/>
      <c r="D323" s="179" t="s">
        <v>76</v>
      </c>
      <c r="E323" s="180" t="s">
        <v>9426</v>
      </c>
      <c r="F323" s="180" t="s">
        <v>12589</v>
      </c>
      <c r="G323" s="178"/>
      <c r="H323" s="178"/>
      <c r="I323" s="181"/>
      <c r="J323" s="182">
        <f>BK323</f>
        <v>0</v>
      </c>
      <c r="K323" s="178"/>
      <c r="L323" s="183"/>
      <c r="M323" s="184"/>
      <c r="N323" s="185"/>
      <c r="O323" s="185"/>
      <c r="P323" s="186">
        <f>SUM(P324:P350)</f>
        <v>0</v>
      </c>
      <c r="Q323" s="185"/>
      <c r="R323" s="186">
        <f>SUM(R324:R350)</f>
        <v>0</v>
      </c>
      <c r="S323" s="185"/>
      <c r="T323" s="187">
        <f>SUM(T324:T350)</f>
        <v>0</v>
      </c>
      <c r="AR323" s="188" t="s">
        <v>85</v>
      </c>
      <c r="AT323" s="189" t="s">
        <v>76</v>
      </c>
      <c r="AU323" s="189" t="s">
        <v>77</v>
      </c>
      <c r="AY323" s="188" t="s">
        <v>209</v>
      </c>
      <c r="BK323" s="190">
        <f>SUM(BK324:BK350)</f>
        <v>0</v>
      </c>
    </row>
    <row r="324" spans="1:65" s="2" customFormat="1" ht="16.5" customHeight="1">
      <c r="A324" s="35"/>
      <c r="B324" s="36"/>
      <c r="C324" s="193" t="s">
        <v>85</v>
      </c>
      <c r="D324" s="193" t="s">
        <v>214</v>
      </c>
      <c r="E324" s="194" t="s">
        <v>12412</v>
      </c>
      <c r="F324" s="195" t="s">
        <v>12413</v>
      </c>
      <c r="G324" s="196" t="s">
        <v>318</v>
      </c>
      <c r="H324" s="197">
        <v>110</v>
      </c>
      <c r="I324" s="198"/>
      <c r="J324" s="199">
        <f>ROUND(I324*H324,2)</f>
        <v>0</v>
      </c>
      <c r="K324" s="200"/>
      <c r="L324" s="40"/>
      <c r="M324" s="201" t="s">
        <v>1</v>
      </c>
      <c r="N324" s="202" t="s">
        <v>42</v>
      </c>
      <c r="O324" s="72"/>
      <c r="P324" s="203">
        <f>O324*H324</f>
        <v>0</v>
      </c>
      <c r="Q324" s="203">
        <v>0</v>
      </c>
      <c r="R324" s="203">
        <f>Q324*H324</f>
        <v>0</v>
      </c>
      <c r="S324" s="203">
        <v>0</v>
      </c>
      <c r="T324" s="204">
        <f>S324*H324</f>
        <v>0</v>
      </c>
      <c r="U324" s="35"/>
      <c r="V324" s="35"/>
      <c r="W324" s="35"/>
      <c r="X324" s="35"/>
      <c r="Y324" s="35"/>
      <c r="Z324" s="35"/>
      <c r="AA324" s="35"/>
      <c r="AB324" s="35"/>
      <c r="AC324" s="35"/>
      <c r="AD324" s="35"/>
      <c r="AE324" s="35"/>
      <c r="AR324" s="205" t="s">
        <v>218</v>
      </c>
      <c r="AT324" s="205" t="s">
        <v>214</v>
      </c>
      <c r="AU324" s="205" t="s">
        <v>85</v>
      </c>
      <c r="AY324" s="18" t="s">
        <v>209</v>
      </c>
      <c r="BE324" s="206">
        <f>IF(N324="základní",J324,0)</f>
        <v>0</v>
      </c>
      <c r="BF324" s="206">
        <f>IF(N324="snížená",J324,0)</f>
        <v>0</v>
      </c>
      <c r="BG324" s="206">
        <f>IF(N324="zákl. přenesená",J324,0)</f>
        <v>0</v>
      </c>
      <c r="BH324" s="206">
        <f>IF(N324="sníž. přenesená",J324,0)</f>
        <v>0</v>
      </c>
      <c r="BI324" s="206">
        <f>IF(N324="nulová",J324,0)</f>
        <v>0</v>
      </c>
      <c r="BJ324" s="18" t="s">
        <v>85</v>
      </c>
      <c r="BK324" s="206">
        <f>ROUND(I324*H324,2)</f>
        <v>0</v>
      </c>
      <c r="BL324" s="18" t="s">
        <v>218</v>
      </c>
      <c r="BM324" s="205" t="s">
        <v>12590</v>
      </c>
    </row>
    <row r="325" spans="1:65" s="2" customFormat="1" ht="19.5">
      <c r="A325" s="35"/>
      <c r="B325" s="36"/>
      <c r="C325" s="37"/>
      <c r="D325" s="214" t="s">
        <v>807</v>
      </c>
      <c r="E325" s="37"/>
      <c r="F325" s="256" t="s">
        <v>12411</v>
      </c>
      <c r="G325" s="37"/>
      <c r="H325" s="37"/>
      <c r="I325" s="257"/>
      <c r="J325" s="37"/>
      <c r="K325" s="37"/>
      <c r="L325" s="40"/>
      <c r="M325" s="258"/>
      <c r="N325" s="259"/>
      <c r="O325" s="72"/>
      <c r="P325" s="72"/>
      <c r="Q325" s="72"/>
      <c r="R325" s="72"/>
      <c r="S325" s="72"/>
      <c r="T325" s="73"/>
      <c r="U325" s="35"/>
      <c r="V325" s="35"/>
      <c r="W325" s="35"/>
      <c r="X325" s="35"/>
      <c r="Y325" s="35"/>
      <c r="Z325" s="35"/>
      <c r="AA325" s="35"/>
      <c r="AB325" s="35"/>
      <c r="AC325" s="35"/>
      <c r="AD325" s="35"/>
      <c r="AE325" s="35"/>
      <c r="AT325" s="18" t="s">
        <v>807</v>
      </c>
      <c r="AU325" s="18" t="s">
        <v>85</v>
      </c>
    </row>
    <row r="326" spans="1:65" s="2" customFormat="1" ht="16.5" customHeight="1">
      <c r="A326" s="35"/>
      <c r="B326" s="36"/>
      <c r="C326" s="193" t="s">
        <v>87</v>
      </c>
      <c r="D326" s="193" t="s">
        <v>214</v>
      </c>
      <c r="E326" s="194" t="s">
        <v>12415</v>
      </c>
      <c r="F326" s="195" t="s">
        <v>12416</v>
      </c>
      <c r="G326" s="196" t="s">
        <v>318</v>
      </c>
      <c r="H326" s="197">
        <v>160</v>
      </c>
      <c r="I326" s="198"/>
      <c r="J326" s="199">
        <f>ROUND(I326*H326,2)</f>
        <v>0</v>
      </c>
      <c r="K326" s="200"/>
      <c r="L326" s="40"/>
      <c r="M326" s="201" t="s">
        <v>1</v>
      </c>
      <c r="N326" s="202" t="s">
        <v>42</v>
      </c>
      <c r="O326" s="72"/>
      <c r="P326" s="203">
        <f>O326*H326</f>
        <v>0</v>
      </c>
      <c r="Q326" s="203">
        <v>0</v>
      </c>
      <c r="R326" s="203">
        <f>Q326*H326</f>
        <v>0</v>
      </c>
      <c r="S326" s="203">
        <v>0</v>
      </c>
      <c r="T326" s="204">
        <f>S326*H326</f>
        <v>0</v>
      </c>
      <c r="U326" s="35"/>
      <c r="V326" s="35"/>
      <c r="W326" s="35"/>
      <c r="X326" s="35"/>
      <c r="Y326" s="35"/>
      <c r="Z326" s="35"/>
      <c r="AA326" s="35"/>
      <c r="AB326" s="35"/>
      <c r="AC326" s="35"/>
      <c r="AD326" s="35"/>
      <c r="AE326" s="35"/>
      <c r="AR326" s="205" t="s">
        <v>218</v>
      </c>
      <c r="AT326" s="205" t="s">
        <v>214</v>
      </c>
      <c r="AU326" s="205" t="s">
        <v>85</v>
      </c>
      <c r="AY326" s="18" t="s">
        <v>209</v>
      </c>
      <c r="BE326" s="206">
        <f>IF(N326="základní",J326,0)</f>
        <v>0</v>
      </c>
      <c r="BF326" s="206">
        <f>IF(N326="snížená",J326,0)</f>
        <v>0</v>
      </c>
      <c r="BG326" s="206">
        <f>IF(N326="zákl. přenesená",J326,0)</f>
        <v>0</v>
      </c>
      <c r="BH326" s="206">
        <f>IF(N326="sníž. přenesená",J326,0)</f>
        <v>0</v>
      </c>
      <c r="BI326" s="206">
        <f>IF(N326="nulová",J326,0)</f>
        <v>0</v>
      </c>
      <c r="BJ326" s="18" t="s">
        <v>85</v>
      </c>
      <c r="BK326" s="206">
        <f>ROUND(I326*H326,2)</f>
        <v>0</v>
      </c>
      <c r="BL326" s="18" t="s">
        <v>218</v>
      </c>
      <c r="BM326" s="205" t="s">
        <v>12591</v>
      </c>
    </row>
    <row r="327" spans="1:65" s="2" customFormat="1" ht="19.5">
      <c r="A327" s="35"/>
      <c r="B327" s="36"/>
      <c r="C327" s="37"/>
      <c r="D327" s="214" t="s">
        <v>807</v>
      </c>
      <c r="E327" s="37"/>
      <c r="F327" s="256" t="s">
        <v>12411</v>
      </c>
      <c r="G327" s="37"/>
      <c r="H327" s="37"/>
      <c r="I327" s="257"/>
      <c r="J327" s="37"/>
      <c r="K327" s="37"/>
      <c r="L327" s="40"/>
      <c r="M327" s="258"/>
      <c r="N327" s="259"/>
      <c r="O327" s="72"/>
      <c r="P327" s="72"/>
      <c r="Q327" s="72"/>
      <c r="R327" s="72"/>
      <c r="S327" s="72"/>
      <c r="T327" s="73"/>
      <c r="U327" s="35"/>
      <c r="V327" s="35"/>
      <c r="W327" s="35"/>
      <c r="X327" s="35"/>
      <c r="Y327" s="35"/>
      <c r="Z327" s="35"/>
      <c r="AA327" s="35"/>
      <c r="AB327" s="35"/>
      <c r="AC327" s="35"/>
      <c r="AD327" s="35"/>
      <c r="AE327" s="35"/>
      <c r="AT327" s="18" t="s">
        <v>807</v>
      </c>
      <c r="AU327" s="18" t="s">
        <v>85</v>
      </c>
    </row>
    <row r="328" spans="1:65" s="2" customFormat="1" ht="16.5" customHeight="1">
      <c r="A328" s="35"/>
      <c r="B328" s="36"/>
      <c r="C328" s="193" t="s">
        <v>226</v>
      </c>
      <c r="D328" s="193" t="s">
        <v>214</v>
      </c>
      <c r="E328" s="194" t="s">
        <v>12418</v>
      </c>
      <c r="F328" s="195" t="s">
        <v>12419</v>
      </c>
      <c r="G328" s="196" t="s">
        <v>318</v>
      </c>
      <c r="H328" s="197">
        <v>75</v>
      </c>
      <c r="I328" s="198"/>
      <c r="J328" s="199">
        <f>ROUND(I328*H328,2)</f>
        <v>0</v>
      </c>
      <c r="K328" s="200"/>
      <c r="L328" s="40"/>
      <c r="M328" s="201" t="s">
        <v>1</v>
      </c>
      <c r="N328" s="202" t="s">
        <v>42</v>
      </c>
      <c r="O328" s="72"/>
      <c r="P328" s="203">
        <f>O328*H328</f>
        <v>0</v>
      </c>
      <c r="Q328" s="203">
        <v>0</v>
      </c>
      <c r="R328" s="203">
        <f>Q328*H328</f>
        <v>0</v>
      </c>
      <c r="S328" s="203">
        <v>0</v>
      </c>
      <c r="T328" s="204">
        <f>S328*H328</f>
        <v>0</v>
      </c>
      <c r="U328" s="35"/>
      <c r="V328" s="35"/>
      <c r="W328" s="35"/>
      <c r="X328" s="35"/>
      <c r="Y328" s="35"/>
      <c r="Z328" s="35"/>
      <c r="AA328" s="35"/>
      <c r="AB328" s="35"/>
      <c r="AC328" s="35"/>
      <c r="AD328" s="35"/>
      <c r="AE328" s="35"/>
      <c r="AR328" s="205" t="s">
        <v>218</v>
      </c>
      <c r="AT328" s="205" t="s">
        <v>214</v>
      </c>
      <c r="AU328" s="205" t="s">
        <v>85</v>
      </c>
      <c r="AY328" s="18" t="s">
        <v>209</v>
      </c>
      <c r="BE328" s="206">
        <f>IF(N328="základní",J328,0)</f>
        <v>0</v>
      </c>
      <c r="BF328" s="206">
        <f>IF(N328="snížená",J328,0)</f>
        <v>0</v>
      </c>
      <c r="BG328" s="206">
        <f>IF(N328="zákl. přenesená",J328,0)</f>
        <v>0</v>
      </c>
      <c r="BH328" s="206">
        <f>IF(N328="sníž. přenesená",J328,0)</f>
        <v>0</v>
      </c>
      <c r="BI328" s="206">
        <f>IF(N328="nulová",J328,0)</f>
        <v>0</v>
      </c>
      <c r="BJ328" s="18" t="s">
        <v>85</v>
      </c>
      <c r="BK328" s="206">
        <f>ROUND(I328*H328,2)</f>
        <v>0</v>
      </c>
      <c r="BL328" s="18" t="s">
        <v>218</v>
      </c>
      <c r="BM328" s="205" t="s">
        <v>12592</v>
      </c>
    </row>
    <row r="329" spans="1:65" s="2" customFormat="1" ht="19.5">
      <c r="A329" s="35"/>
      <c r="B329" s="36"/>
      <c r="C329" s="37"/>
      <c r="D329" s="214" t="s">
        <v>807</v>
      </c>
      <c r="E329" s="37"/>
      <c r="F329" s="256" t="s">
        <v>12411</v>
      </c>
      <c r="G329" s="37"/>
      <c r="H329" s="37"/>
      <c r="I329" s="257"/>
      <c r="J329" s="37"/>
      <c r="K329" s="37"/>
      <c r="L329" s="40"/>
      <c r="M329" s="258"/>
      <c r="N329" s="259"/>
      <c r="O329" s="72"/>
      <c r="P329" s="72"/>
      <c r="Q329" s="72"/>
      <c r="R329" s="72"/>
      <c r="S329" s="72"/>
      <c r="T329" s="73"/>
      <c r="U329" s="35"/>
      <c r="V329" s="35"/>
      <c r="W329" s="35"/>
      <c r="X329" s="35"/>
      <c r="Y329" s="35"/>
      <c r="Z329" s="35"/>
      <c r="AA329" s="35"/>
      <c r="AB329" s="35"/>
      <c r="AC329" s="35"/>
      <c r="AD329" s="35"/>
      <c r="AE329" s="35"/>
      <c r="AT329" s="18" t="s">
        <v>807</v>
      </c>
      <c r="AU329" s="18" t="s">
        <v>85</v>
      </c>
    </row>
    <row r="330" spans="1:65" s="2" customFormat="1" ht="16.5" customHeight="1">
      <c r="A330" s="35"/>
      <c r="B330" s="36"/>
      <c r="C330" s="193" t="s">
        <v>218</v>
      </c>
      <c r="D330" s="193" t="s">
        <v>214</v>
      </c>
      <c r="E330" s="194" t="s">
        <v>12427</v>
      </c>
      <c r="F330" s="195" t="s">
        <v>12428</v>
      </c>
      <c r="G330" s="196" t="s">
        <v>12429</v>
      </c>
      <c r="H330" s="197">
        <v>1235</v>
      </c>
      <c r="I330" s="198"/>
      <c r="J330" s="199">
        <f>ROUND(I330*H330,2)</f>
        <v>0</v>
      </c>
      <c r="K330" s="200"/>
      <c r="L330" s="40"/>
      <c r="M330" s="201" t="s">
        <v>1</v>
      </c>
      <c r="N330" s="202" t="s">
        <v>42</v>
      </c>
      <c r="O330" s="72"/>
      <c r="P330" s="203">
        <f>O330*H330</f>
        <v>0</v>
      </c>
      <c r="Q330" s="203">
        <v>0</v>
      </c>
      <c r="R330" s="203">
        <f>Q330*H330</f>
        <v>0</v>
      </c>
      <c r="S330" s="203">
        <v>0</v>
      </c>
      <c r="T330" s="204">
        <f>S330*H330</f>
        <v>0</v>
      </c>
      <c r="U330" s="35"/>
      <c r="V330" s="35"/>
      <c r="W330" s="35"/>
      <c r="X330" s="35"/>
      <c r="Y330" s="35"/>
      <c r="Z330" s="35"/>
      <c r="AA330" s="35"/>
      <c r="AB330" s="35"/>
      <c r="AC330" s="35"/>
      <c r="AD330" s="35"/>
      <c r="AE330" s="35"/>
      <c r="AR330" s="205" t="s">
        <v>218</v>
      </c>
      <c r="AT330" s="205" t="s">
        <v>214</v>
      </c>
      <c r="AU330" s="205" t="s">
        <v>85</v>
      </c>
      <c r="AY330" s="18" t="s">
        <v>209</v>
      </c>
      <c r="BE330" s="206">
        <f>IF(N330="základní",J330,0)</f>
        <v>0</v>
      </c>
      <c r="BF330" s="206">
        <f>IF(N330="snížená",J330,0)</f>
        <v>0</v>
      </c>
      <c r="BG330" s="206">
        <f>IF(N330="zákl. přenesená",J330,0)</f>
        <v>0</v>
      </c>
      <c r="BH330" s="206">
        <f>IF(N330="sníž. přenesená",J330,0)</f>
        <v>0</v>
      </c>
      <c r="BI330" s="206">
        <f>IF(N330="nulová",J330,0)</f>
        <v>0</v>
      </c>
      <c r="BJ330" s="18" t="s">
        <v>85</v>
      </c>
      <c r="BK330" s="206">
        <f>ROUND(I330*H330,2)</f>
        <v>0</v>
      </c>
      <c r="BL330" s="18" t="s">
        <v>218</v>
      </c>
      <c r="BM330" s="205" t="s">
        <v>12593</v>
      </c>
    </row>
    <row r="331" spans="1:65" s="2" customFormat="1" ht="19.5">
      <c r="A331" s="35"/>
      <c r="B331" s="36"/>
      <c r="C331" s="37"/>
      <c r="D331" s="214" t="s">
        <v>807</v>
      </c>
      <c r="E331" s="37"/>
      <c r="F331" s="256" t="s">
        <v>12594</v>
      </c>
      <c r="G331" s="37"/>
      <c r="H331" s="37"/>
      <c r="I331" s="257"/>
      <c r="J331" s="37"/>
      <c r="K331" s="37"/>
      <c r="L331" s="40"/>
      <c r="M331" s="258"/>
      <c r="N331" s="259"/>
      <c r="O331" s="72"/>
      <c r="P331" s="72"/>
      <c r="Q331" s="72"/>
      <c r="R331" s="72"/>
      <c r="S331" s="72"/>
      <c r="T331" s="73"/>
      <c r="U331" s="35"/>
      <c r="V331" s="35"/>
      <c r="W331" s="35"/>
      <c r="X331" s="35"/>
      <c r="Y331" s="35"/>
      <c r="Z331" s="35"/>
      <c r="AA331" s="35"/>
      <c r="AB331" s="35"/>
      <c r="AC331" s="35"/>
      <c r="AD331" s="35"/>
      <c r="AE331" s="35"/>
      <c r="AT331" s="18" t="s">
        <v>807</v>
      </c>
      <c r="AU331" s="18" t="s">
        <v>85</v>
      </c>
    </row>
    <row r="332" spans="1:65" s="2" customFormat="1" ht="16.5" customHeight="1">
      <c r="A332" s="35"/>
      <c r="B332" s="36"/>
      <c r="C332" s="193" t="s">
        <v>233</v>
      </c>
      <c r="D332" s="193" t="s">
        <v>214</v>
      </c>
      <c r="E332" s="194" t="s">
        <v>12436</v>
      </c>
      <c r="F332" s="195" t="s">
        <v>12433</v>
      </c>
      <c r="G332" s="196" t="s">
        <v>2761</v>
      </c>
      <c r="H332" s="197">
        <v>14</v>
      </c>
      <c r="I332" s="198"/>
      <c r="J332" s="199">
        <f>ROUND(I332*H332,2)</f>
        <v>0</v>
      </c>
      <c r="K332" s="200"/>
      <c r="L332" s="40"/>
      <c r="M332" s="201" t="s">
        <v>1</v>
      </c>
      <c r="N332" s="202" t="s">
        <v>42</v>
      </c>
      <c r="O332" s="72"/>
      <c r="P332" s="203">
        <f>O332*H332</f>
        <v>0</v>
      </c>
      <c r="Q332" s="203">
        <v>0</v>
      </c>
      <c r="R332" s="203">
        <f>Q332*H332</f>
        <v>0</v>
      </c>
      <c r="S332" s="203">
        <v>0</v>
      </c>
      <c r="T332" s="204">
        <f>S332*H332</f>
        <v>0</v>
      </c>
      <c r="U332" s="35"/>
      <c r="V332" s="35"/>
      <c r="W332" s="35"/>
      <c r="X332" s="35"/>
      <c r="Y332" s="35"/>
      <c r="Z332" s="35"/>
      <c r="AA332" s="35"/>
      <c r="AB332" s="35"/>
      <c r="AC332" s="35"/>
      <c r="AD332" s="35"/>
      <c r="AE332" s="35"/>
      <c r="AR332" s="205" t="s">
        <v>218</v>
      </c>
      <c r="AT332" s="205" t="s">
        <v>214</v>
      </c>
      <c r="AU332" s="205" t="s">
        <v>85</v>
      </c>
      <c r="AY332" s="18" t="s">
        <v>209</v>
      </c>
      <c r="BE332" s="206">
        <f>IF(N332="základní",J332,0)</f>
        <v>0</v>
      </c>
      <c r="BF332" s="206">
        <f>IF(N332="snížená",J332,0)</f>
        <v>0</v>
      </c>
      <c r="BG332" s="206">
        <f>IF(N332="zákl. přenesená",J332,0)</f>
        <v>0</v>
      </c>
      <c r="BH332" s="206">
        <f>IF(N332="sníž. přenesená",J332,0)</f>
        <v>0</v>
      </c>
      <c r="BI332" s="206">
        <f>IF(N332="nulová",J332,0)</f>
        <v>0</v>
      </c>
      <c r="BJ332" s="18" t="s">
        <v>85</v>
      </c>
      <c r="BK332" s="206">
        <f>ROUND(I332*H332,2)</f>
        <v>0</v>
      </c>
      <c r="BL332" s="18" t="s">
        <v>218</v>
      </c>
      <c r="BM332" s="205" t="s">
        <v>12595</v>
      </c>
    </row>
    <row r="333" spans="1:65" s="2" customFormat="1" ht="48.75">
      <c r="A333" s="35"/>
      <c r="B333" s="36"/>
      <c r="C333" s="37"/>
      <c r="D333" s="214" t="s">
        <v>807</v>
      </c>
      <c r="E333" s="37"/>
      <c r="F333" s="256" t="s">
        <v>12438</v>
      </c>
      <c r="G333" s="37"/>
      <c r="H333" s="37"/>
      <c r="I333" s="257"/>
      <c r="J333" s="37"/>
      <c r="K333" s="37"/>
      <c r="L333" s="40"/>
      <c r="M333" s="258"/>
      <c r="N333" s="259"/>
      <c r="O333" s="72"/>
      <c r="P333" s="72"/>
      <c r="Q333" s="72"/>
      <c r="R333" s="72"/>
      <c r="S333" s="72"/>
      <c r="T333" s="73"/>
      <c r="U333" s="35"/>
      <c r="V333" s="35"/>
      <c r="W333" s="35"/>
      <c r="X333" s="35"/>
      <c r="Y333" s="35"/>
      <c r="Z333" s="35"/>
      <c r="AA333" s="35"/>
      <c r="AB333" s="35"/>
      <c r="AC333" s="35"/>
      <c r="AD333" s="35"/>
      <c r="AE333" s="35"/>
      <c r="AT333" s="18" t="s">
        <v>807</v>
      </c>
      <c r="AU333" s="18" t="s">
        <v>85</v>
      </c>
    </row>
    <row r="334" spans="1:65" s="2" customFormat="1" ht="16.5" customHeight="1">
      <c r="A334" s="35"/>
      <c r="B334" s="36"/>
      <c r="C334" s="193" t="s">
        <v>238</v>
      </c>
      <c r="D334" s="193" t="s">
        <v>214</v>
      </c>
      <c r="E334" s="194" t="s">
        <v>12439</v>
      </c>
      <c r="F334" s="195" t="s">
        <v>12433</v>
      </c>
      <c r="G334" s="196" t="s">
        <v>2761</v>
      </c>
      <c r="H334" s="197">
        <v>5</v>
      </c>
      <c r="I334" s="198"/>
      <c r="J334" s="199">
        <f>ROUND(I334*H334,2)</f>
        <v>0</v>
      </c>
      <c r="K334" s="200"/>
      <c r="L334" s="40"/>
      <c r="M334" s="201" t="s">
        <v>1</v>
      </c>
      <c r="N334" s="202" t="s">
        <v>42</v>
      </c>
      <c r="O334" s="72"/>
      <c r="P334" s="203">
        <f>O334*H334</f>
        <v>0</v>
      </c>
      <c r="Q334" s="203">
        <v>0</v>
      </c>
      <c r="R334" s="203">
        <f>Q334*H334</f>
        <v>0</v>
      </c>
      <c r="S334" s="203">
        <v>0</v>
      </c>
      <c r="T334" s="204">
        <f>S334*H334</f>
        <v>0</v>
      </c>
      <c r="U334" s="35"/>
      <c r="V334" s="35"/>
      <c r="W334" s="35"/>
      <c r="X334" s="35"/>
      <c r="Y334" s="35"/>
      <c r="Z334" s="35"/>
      <c r="AA334" s="35"/>
      <c r="AB334" s="35"/>
      <c r="AC334" s="35"/>
      <c r="AD334" s="35"/>
      <c r="AE334" s="35"/>
      <c r="AR334" s="205" t="s">
        <v>218</v>
      </c>
      <c r="AT334" s="205" t="s">
        <v>214</v>
      </c>
      <c r="AU334" s="205" t="s">
        <v>85</v>
      </c>
      <c r="AY334" s="18" t="s">
        <v>209</v>
      </c>
      <c r="BE334" s="206">
        <f>IF(N334="základní",J334,0)</f>
        <v>0</v>
      </c>
      <c r="BF334" s="206">
        <f>IF(N334="snížená",J334,0)</f>
        <v>0</v>
      </c>
      <c r="BG334" s="206">
        <f>IF(N334="zákl. přenesená",J334,0)</f>
        <v>0</v>
      </c>
      <c r="BH334" s="206">
        <f>IF(N334="sníž. přenesená",J334,0)</f>
        <v>0</v>
      </c>
      <c r="BI334" s="206">
        <f>IF(N334="nulová",J334,0)</f>
        <v>0</v>
      </c>
      <c r="BJ334" s="18" t="s">
        <v>85</v>
      </c>
      <c r="BK334" s="206">
        <f>ROUND(I334*H334,2)</f>
        <v>0</v>
      </c>
      <c r="BL334" s="18" t="s">
        <v>218</v>
      </c>
      <c r="BM334" s="205" t="s">
        <v>12596</v>
      </c>
    </row>
    <row r="335" spans="1:65" s="2" customFormat="1" ht="48.75">
      <c r="A335" s="35"/>
      <c r="B335" s="36"/>
      <c r="C335" s="37"/>
      <c r="D335" s="214" t="s">
        <v>807</v>
      </c>
      <c r="E335" s="37"/>
      <c r="F335" s="256" t="s">
        <v>12441</v>
      </c>
      <c r="G335" s="37"/>
      <c r="H335" s="37"/>
      <c r="I335" s="257"/>
      <c r="J335" s="37"/>
      <c r="K335" s="37"/>
      <c r="L335" s="40"/>
      <c r="M335" s="258"/>
      <c r="N335" s="259"/>
      <c r="O335" s="72"/>
      <c r="P335" s="72"/>
      <c r="Q335" s="72"/>
      <c r="R335" s="72"/>
      <c r="S335" s="72"/>
      <c r="T335" s="73"/>
      <c r="U335" s="35"/>
      <c r="V335" s="35"/>
      <c r="W335" s="35"/>
      <c r="X335" s="35"/>
      <c r="Y335" s="35"/>
      <c r="Z335" s="35"/>
      <c r="AA335" s="35"/>
      <c r="AB335" s="35"/>
      <c r="AC335" s="35"/>
      <c r="AD335" s="35"/>
      <c r="AE335" s="35"/>
      <c r="AT335" s="18" t="s">
        <v>807</v>
      </c>
      <c r="AU335" s="18" t="s">
        <v>85</v>
      </c>
    </row>
    <row r="336" spans="1:65" s="2" customFormat="1" ht="16.5" customHeight="1">
      <c r="A336" s="35"/>
      <c r="B336" s="36"/>
      <c r="C336" s="193" t="s">
        <v>242</v>
      </c>
      <c r="D336" s="193" t="s">
        <v>214</v>
      </c>
      <c r="E336" s="194" t="s">
        <v>12577</v>
      </c>
      <c r="F336" s="195" t="s">
        <v>12578</v>
      </c>
      <c r="G336" s="196" t="s">
        <v>2761</v>
      </c>
      <c r="H336" s="197">
        <v>12</v>
      </c>
      <c r="I336" s="198"/>
      <c r="J336" s="199">
        <f>ROUND(I336*H336,2)</f>
        <v>0</v>
      </c>
      <c r="K336" s="200"/>
      <c r="L336" s="40"/>
      <c r="M336" s="201" t="s">
        <v>1</v>
      </c>
      <c r="N336" s="202" t="s">
        <v>42</v>
      </c>
      <c r="O336" s="72"/>
      <c r="P336" s="203">
        <f>O336*H336</f>
        <v>0</v>
      </c>
      <c r="Q336" s="203">
        <v>0</v>
      </c>
      <c r="R336" s="203">
        <f>Q336*H336</f>
        <v>0</v>
      </c>
      <c r="S336" s="203">
        <v>0</v>
      </c>
      <c r="T336" s="204">
        <f>S336*H336</f>
        <v>0</v>
      </c>
      <c r="U336" s="35"/>
      <c r="V336" s="35"/>
      <c r="W336" s="35"/>
      <c r="X336" s="35"/>
      <c r="Y336" s="35"/>
      <c r="Z336" s="35"/>
      <c r="AA336" s="35"/>
      <c r="AB336" s="35"/>
      <c r="AC336" s="35"/>
      <c r="AD336" s="35"/>
      <c r="AE336" s="35"/>
      <c r="AR336" s="205" t="s">
        <v>218</v>
      </c>
      <c r="AT336" s="205" t="s">
        <v>214</v>
      </c>
      <c r="AU336" s="205" t="s">
        <v>85</v>
      </c>
      <c r="AY336" s="18" t="s">
        <v>209</v>
      </c>
      <c r="BE336" s="206">
        <f>IF(N336="základní",J336,0)</f>
        <v>0</v>
      </c>
      <c r="BF336" s="206">
        <f>IF(N336="snížená",J336,0)</f>
        <v>0</v>
      </c>
      <c r="BG336" s="206">
        <f>IF(N336="zákl. přenesená",J336,0)</f>
        <v>0</v>
      </c>
      <c r="BH336" s="206">
        <f>IF(N336="sníž. přenesená",J336,0)</f>
        <v>0</v>
      </c>
      <c r="BI336" s="206">
        <f>IF(N336="nulová",J336,0)</f>
        <v>0</v>
      </c>
      <c r="BJ336" s="18" t="s">
        <v>85</v>
      </c>
      <c r="BK336" s="206">
        <f>ROUND(I336*H336,2)</f>
        <v>0</v>
      </c>
      <c r="BL336" s="18" t="s">
        <v>218</v>
      </c>
      <c r="BM336" s="205" t="s">
        <v>12597</v>
      </c>
    </row>
    <row r="337" spans="1:65" s="2" customFormat="1" ht="16.5" customHeight="1">
      <c r="A337" s="35"/>
      <c r="B337" s="36"/>
      <c r="C337" s="193" t="s">
        <v>246</v>
      </c>
      <c r="D337" s="193" t="s">
        <v>214</v>
      </c>
      <c r="E337" s="194" t="s">
        <v>12451</v>
      </c>
      <c r="F337" s="195" t="s">
        <v>12452</v>
      </c>
      <c r="G337" s="196" t="s">
        <v>2761</v>
      </c>
      <c r="H337" s="197">
        <v>1</v>
      </c>
      <c r="I337" s="198"/>
      <c r="J337" s="199">
        <f>ROUND(I337*H337,2)</f>
        <v>0</v>
      </c>
      <c r="K337" s="200"/>
      <c r="L337" s="40"/>
      <c r="M337" s="201" t="s">
        <v>1</v>
      </c>
      <c r="N337" s="202" t="s">
        <v>42</v>
      </c>
      <c r="O337" s="72"/>
      <c r="P337" s="203">
        <f>O337*H337</f>
        <v>0</v>
      </c>
      <c r="Q337" s="203">
        <v>0</v>
      </c>
      <c r="R337" s="203">
        <f>Q337*H337</f>
        <v>0</v>
      </c>
      <c r="S337" s="203">
        <v>0</v>
      </c>
      <c r="T337" s="204">
        <f>S337*H337</f>
        <v>0</v>
      </c>
      <c r="U337" s="35"/>
      <c r="V337" s="35"/>
      <c r="W337" s="35"/>
      <c r="X337" s="35"/>
      <c r="Y337" s="35"/>
      <c r="Z337" s="35"/>
      <c r="AA337" s="35"/>
      <c r="AB337" s="35"/>
      <c r="AC337" s="35"/>
      <c r="AD337" s="35"/>
      <c r="AE337" s="35"/>
      <c r="AR337" s="205" t="s">
        <v>218</v>
      </c>
      <c r="AT337" s="205" t="s">
        <v>214</v>
      </c>
      <c r="AU337" s="205" t="s">
        <v>85</v>
      </c>
      <c r="AY337" s="18" t="s">
        <v>209</v>
      </c>
      <c r="BE337" s="206">
        <f>IF(N337="základní",J337,0)</f>
        <v>0</v>
      </c>
      <c r="BF337" s="206">
        <f>IF(N337="snížená",J337,0)</f>
        <v>0</v>
      </c>
      <c r="BG337" s="206">
        <f>IF(N337="zákl. přenesená",J337,0)</f>
        <v>0</v>
      </c>
      <c r="BH337" s="206">
        <f>IF(N337="sníž. přenesená",J337,0)</f>
        <v>0</v>
      </c>
      <c r="BI337" s="206">
        <f>IF(N337="nulová",J337,0)</f>
        <v>0</v>
      </c>
      <c r="BJ337" s="18" t="s">
        <v>85</v>
      </c>
      <c r="BK337" s="206">
        <f>ROUND(I337*H337,2)</f>
        <v>0</v>
      </c>
      <c r="BL337" s="18" t="s">
        <v>218</v>
      </c>
      <c r="BM337" s="205" t="s">
        <v>12598</v>
      </c>
    </row>
    <row r="338" spans="1:65" s="2" customFormat="1" ht="16.5" customHeight="1">
      <c r="A338" s="35"/>
      <c r="B338" s="36"/>
      <c r="C338" s="193" t="s">
        <v>210</v>
      </c>
      <c r="D338" s="193" t="s">
        <v>214</v>
      </c>
      <c r="E338" s="194" t="s">
        <v>12454</v>
      </c>
      <c r="F338" s="195" t="s">
        <v>12455</v>
      </c>
      <c r="G338" s="196" t="s">
        <v>2761</v>
      </c>
      <c r="H338" s="197">
        <v>1</v>
      </c>
      <c r="I338" s="198"/>
      <c r="J338" s="199">
        <f>ROUND(I338*H338,2)</f>
        <v>0</v>
      </c>
      <c r="K338" s="200"/>
      <c r="L338" s="40"/>
      <c r="M338" s="201" t="s">
        <v>1</v>
      </c>
      <c r="N338" s="202" t="s">
        <v>42</v>
      </c>
      <c r="O338" s="72"/>
      <c r="P338" s="203">
        <f>O338*H338</f>
        <v>0</v>
      </c>
      <c r="Q338" s="203">
        <v>0</v>
      </c>
      <c r="R338" s="203">
        <f>Q338*H338</f>
        <v>0</v>
      </c>
      <c r="S338" s="203">
        <v>0</v>
      </c>
      <c r="T338" s="204">
        <f>S338*H338</f>
        <v>0</v>
      </c>
      <c r="U338" s="35"/>
      <c r="V338" s="35"/>
      <c r="W338" s="35"/>
      <c r="X338" s="35"/>
      <c r="Y338" s="35"/>
      <c r="Z338" s="35"/>
      <c r="AA338" s="35"/>
      <c r="AB338" s="35"/>
      <c r="AC338" s="35"/>
      <c r="AD338" s="35"/>
      <c r="AE338" s="35"/>
      <c r="AR338" s="205" t="s">
        <v>218</v>
      </c>
      <c r="AT338" s="205" t="s">
        <v>214</v>
      </c>
      <c r="AU338" s="205" t="s">
        <v>85</v>
      </c>
      <c r="AY338" s="18" t="s">
        <v>209</v>
      </c>
      <c r="BE338" s="206">
        <f>IF(N338="základní",J338,0)</f>
        <v>0</v>
      </c>
      <c r="BF338" s="206">
        <f>IF(N338="snížená",J338,0)</f>
        <v>0</v>
      </c>
      <c r="BG338" s="206">
        <f>IF(N338="zákl. přenesená",J338,0)</f>
        <v>0</v>
      </c>
      <c r="BH338" s="206">
        <f>IF(N338="sníž. přenesená",J338,0)</f>
        <v>0</v>
      </c>
      <c r="BI338" s="206">
        <f>IF(N338="nulová",J338,0)</f>
        <v>0</v>
      </c>
      <c r="BJ338" s="18" t="s">
        <v>85</v>
      </c>
      <c r="BK338" s="206">
        <f>ROUND(I338*H338,2)</f>
        <v>0</v>
      </c>
      <c r="BL338" s="18" t="s">
        <v>218</v>
      </c>
      <c r="BM338" s="205" t="s">
        <v>12599</v>
      </c>
    </row>
    <row r="339" spans="1:65" s="2" customFormat="1" ht="29.25">
      <c r="A339" s="35"/>
      <c r="B339" s="36"/>
      <c r="C339" s="37"/>
      <c r="D339" s="214" t="s">
        <v>807</v>
      </c>
      <c r="E339" s="37"/>
      <c r="F339" s="256" t="s">
        <v>12457</v>
      </c>
      <c r="G339" s="37"/>
      <c r="H339" s="37"/>
      <c r="I339" s="257"/>
      <c r="J339" s="37"/>
      <c r="K339" s="37"/>
      <c r="L339" s="40"/>
      <c r="M339" s="258"/>
      <c r="N339" s="259"/>
      <c r="O339" s="72"/>
      <c r="P339" s="72"/>
      <c r="Q339" s="72"/>
      <c r="R339" s="72"/>
      <c r="S339" s="72"/>
      <c r="T339" s="73"/>
      <c r="U339" s="35"/>
      <c r="V339" s="35"/>
      <c r="W339" s="35"/>
      <c r="X339" s="35"/>
      <c r="Y339" s="35"/>
      <c r="Z339" s="35"/>
      <c r="AA339" s="35"/>
      <c r="AB339" s="35"/>
      <c r="AC339" s="35"/>
      <c r="AD339" s="35"/>
      <c r="AE339" s="35"/>
      <c r="AT339" s="18" t="s">
        <v>807</v>
      </c>
      <c r="AU339" s="18" t="s">
        <v>85</v>
      </c>
    </row>
    <row r="340" spans="1:65" s="2" customFormat="1" ht="16.5" customHeight="1">
      <c r="A340" s="35"/>
      <c r="B340" s="36"/>
      <c r="C340" s="193" t="s">
        <v>253</v>
      </c>
      <c r="D340" s="193" t="s">
        <v>214</v>
      </c>
      <c r="E340" s="194" t="s">
        <v>12558</v>
      </c>
      <c r="F340" s="195" t="s">
        <v>12559</v>
      </c>
      <c r="G340" s="196" t="s">
        <v>2761</v>
      </c>
      <c r="H340" s="197">
        <v>1</v>
      </c>
      <c r="I340" s="198"/>
      <c r="J340" s="199">
        <f>ROUND(I340*H340,2)</f>
        <v>0</v>
      </c>
      <c r="K340" s="200"/>
      <c r="L340" s="40"/>
      <c r="M340" s="201" t="s">
        <v>1</v>
      </c>
      <c r="N340" s="202" t="s">
        <v>42</v>
      </c>
      <c r="O340" s="72"/>
      <c r="P340" s="203">
        <f>O340*H340</f>
        <v>0</v>
      </c>
      <c r="Q340" s="203">
        <v>0</v>
      </c>
      <c r="R340" s="203">
        <f>Q340*H340</f>
        <v>0</v>
      </c>
      <c r="S340" s="203">
        <v>0</v>
      </c>
      <c r="T340" s="204">
        <f>S340*H340</f>
        <v>0</v>
      </c>
      <c r="U340" s="35"/>
      <c r="V340" s="35"/>
      <c r="W340" s="35"/>
      <c r="X340" s="35"/>
      <c r="Y340" s="35"/>
      <c r="Z340" s="35"/>
      <c r="AA340" s="35"/>
      <c r="AB340" s="35"/>
      <c r="AC340" s="35"/>
      <c r="AD340" s="35"/>
      <c r="AE340" s="35"/>
      <c r="AR340" s="205" t="s">
        <v>218</v>
      </c>
      <c r="AT340" s="205" t="s">
        <v>214</v>
      </c>
      <c r="AU340" s="205" t="s">
        <v>85</v>
      </c>
      <c r="AY340" s="18" t="s">
        <v>209</v>
      </c>
      <c r="BE340" s="206">
        <f>IF(N340="základní",J340,0)</f>
        <v>0</v>
      </c>
      <c r="BF340" s="206">
        <f>IF(N340="snížená",J340,0)</f>
        <v>0</v>
      </c>
      <c r="BG340" s="206">
        <f>IF(N340="zákl. přenesená",J340,0)</f>
        <v>0</v>
      </c>
      <c r="BH340" s="206">
        <f>IF(N340="sníž. přenesená",J340,0)</f>
        <v>0</v>
      </c>
      <c r="BI340" s="206">
        <f>IF(N340="nulová",J340,0)</f>
        <v>0</v>
      </c>
      <c r="BJ340" s="18" t="s">
        <v>85</v>
      </c>
      <c r="BK340" s="206">
        <f>ROUND(I340*H340,2)</f>
        <v>0</v>
      </c>
      <c r="BL340" s="18" t="s">
        <v>218</v>
      </c>
      <c r="BM340" s="205" t="s">
        <v>12600</v>
      </c>
    </row>
    <row r="341" spans="1:65" s="2" customFormat="1" ht="29.25">
      <c r="A341" s="35"/>
      <c r="B341" s="36"/>
      <c r="C341" s="37"/>
      <c r="D341" s="214" t="s">
        <v>807</v>
      </c>
      <c r="E341" s="37"/>
      <c r="F341" s="256" t="s">
        <v>12457</v>
      </c>
      <c r="G341" s="37"/>
      <c r="H341" s="37"/>
      <c r="I341" s="257"/>
      <c r="J341" s="37"/>
      <c r="K341" s="37"/>
      <c r="L341" s="40"/>
      <c r="M341" s="258"/>
      <c r="N341" s="259"/>
      <c r="O341" s="72"/>
      <c r="P341" s="72"/>
      <c r="Q341" s="72"/>
      <c r="R341" s="72"/>
      <c r="S341" s="72"/>
      <c r="T341" s="73"/>
      <c r="U341" s="35"/>
      <c r="V341" s="35"/>
      <c r="W341" s="35"/>
      <c r="X341" s="35"/>
      <c r="Y341" s="35"/>
      <c r="Z341" s="35"/>
      <c r="AA341" s="35"/>
      <c r="AB341" s="35"/>
      <c r="AC341" s="35"/>
      <c r="AD341" s="35"/>
      <c r="AE341" s="35"/>
      <c r="AT341" s="18" t="s">
        <v>807</v>
      </c>
      <c r="AU341" s="18" t="s">
        <v>85</v>
      </c>
    </row>
    <row r="342" spans="1:65" s="2" customFormat="1" ht="16.5" customHeight="1">
      <c r="A342" s="35"/>
      <c r="B342" s="36"/>
      <c r="C342" s="193" t="s">
        <v>257</v>
      </c>
      <c r="D342" s="193" t="s">
        <v>214</v>
      </c>
      <c r="E342" s="194" t="s">
        <v>12464</v>
      </c>
      <c r="F342" s="195" t="s">
        <v>12465</v>
      </c>
      <c r="G342" s="196" t="s">
        <v>2761</v>
      </c>
      <c r="H342" s="197">
        <v>2</v>
      </c>
      <c r="I342" s="198"/>
      <c r="J342" s="199">
        <f>ROUND(I342*H342,2)</f>
        <v>0</v>
      </c>
      <c r="K342" s="200"/>
      <c r="L342" s="40"/>
      <c r="M342" s="201" t="s">
        <v>1</v>
      </c>
      <c r="N342" s="202" t="s">
        <v>42</v>
      </c>
      <c r="O342" s="72"/>
      <c r="P342" s="203">
        <f>O342*H342</f>
        <v>0</v>
      </c>
      <c r="Q342" s="203">
        <v>0</v>
      </c>
      <c r="R342" s="203">
        <f>Q342*H342</f>
        <v>0</v>
      </c>
      <c r="S342" s="203">
        <v>0</v>
      </c>
      <c r="T342" s="204">
        <f>S342*H342</f>
        <v>0</v>
      </c>
      <c r="U342" s="35"/>
      <c r="V342" s="35"/>
      <c r="W342" s="35"/>
      <c r="X342" s="35"/>
      <c r="Y342" s="35"/>
      <c r="Z342" s="35"/>
      <c r="AA342" s="35"/>
      <c r="AB342" s="35"/>
      <c r="AC342" s="35"/>
      <c r="AD342" s="35"/>
      <c r="AE342" s="35"/>
      <c r="AR342" s="205" t="s">
        <v>218</v>
      </c>
      <c r="AT342" s="205" t="s">
        <v>214</v>
      </c>
      <c r="AU342" s="205" t="s">
        <v>85</v>
      </c>
      <c r="AY342" s="18" t="s">
        <v>209</v>
      </c>
      <c r="BE342" s="206">
        <f>IF(N342="základní",J342,0)</f>
        <v>0</v>
      </c>
      <c r="BF342" s="206">
        <f>IF(N342="snížená",J342,0)</f>
        <v>0</v>
      </c>
      <c r="BG342" s="206">
        <f>IF(N342="zákl. přenesená",J342,0)</f>
        <v>0</v>
      </c>
      <c r="BH342" s="206">
        <f>IF(N342="sníž. přenesená",J342,0)</f>
        <v>0</v>
      </c>
      <c r="BI342" s="206">
        <f>IF(N342="nulová",J342,0)</f>
        <v>0</v>
      </c>
      <c r="BJ342" s="18" t="s">
        <v>85</v>
      </c>
      <c r="BK342" s="206">
        <f>ROUND(I342*H342,2)</f>
        <v>0</v>
      </c>
      <c r="BL342" s="18" t="s">
        <v>218</v>
      </c>
      <c r="BM342" s="205" t="s">
        <v>12601</v>
      </c>
    </row>
    <row r="343" spans="1:65" s="2" customFormat="1" ht="29.25">
      <c r="A343" s="35"/>
      <c r="B343" s="36"/>
      <c r="C343" s="37"/>
      <c r="D343" s="214" t="s">
        <v>807</v>
      </c>
      <c r="E343" s="37"/>
      <c r="F343" s="256" t="s">
        <v>12467</v>
      </c>
      <c r="G343" s="37"/>
      <c r="H343" s="37"/>
      <c r="I343" s="257"/>
      <c r="J343" s="37"/>
      <c r="K343" s="37"/>
      <c r="L343" s="40"/>
      <c r="M343" s="258"/>
      <c r="N343" s="259"/>
      <c r="O343" s="72"/>
      <c r="P343" s="72"/>
      <c r="Q343" s="72"/>
      <c r="R343" s="72"/>
      <c r="S343" s="72"/>
      <c r="T343" s="73"/>
      <c r="U343" s="35"/>
      <c r="V343" s="35"/>
      <c r="W343" s="35"/>
      <c r="X343" s="35"/>
      <c r="Y343" s="35"/>
      <c r="Z343" s="35"/>
      <c r="AA343" s="35"/>
      <c r="AB343" s="35"/>
      <c r="AC343" s="35"/>
      <c r="AD343" s="35"/>
      <c r="AE343" s="35"/>
      <c r="AT343" s="18" t="s">
        <v>807</v>
      </c>
      <c r="AU343" s="18" t="s">
        <v>85</v>
      </c>
    </row>
    <row r="344" spans="1:65" s="2" customFormat="1" ht="16.5" customHeight="1">
      <c r="A344" s="35"/>
      <c r="B344" s="36"/>
      <c r="C344" s="193" t="s">
        <v>261</v>
      </c>
      <c r="D344" s="193" t="s">
        <v>214</v>
      </c>
      <c r="E344" s="194" t="s">
        <v>12472</v>
      </c>
      <c r="F344" s="195" t="s">
        <v>12473</v>
      </c>
      <c r="G344" s="196" t="s">
        <v>12474</v>
      </c>
      <c r="H344" s="197">
        <v>345</v>
      </c>
      <c r="I344" s="198"/>
      <c r="J344" s="199">
        <f>ROUND(I344*H344,2)</f>
        <v>0</v>
      </c>
      <c r="K344" s="200"/>
      <c r="L344" s="40"/>
      <c r="M344" s="201" t="s">
        <v>1</v>
      </c>
      <c r="N344" s="202" t="s">
        <v>42</v>
      </c>
      <c r="O344" s="72"/>
      <c r="P344" s="203">
        <f>O344*H344</f>
        <v>0</v>
      </c>
      <c r="Q344" s="203">
        <v>0</v>
      </c>
      <c r="R344" s="203">
        <f>Q344*H344</f>
        <v>0</v>
      </c>
      <c r="S344" s="203">
        <v>0</v>
      </c>
      <c r="T344" s="204">
        <f>S344*H344</f>
        <v>0</v>
      </c>
      <c r="U344" s="35"/>
      <c r="V344" s="35"/>
      <c r="W344" s="35"/>
      <c r="X344" s="35"/>
      <c r="Y344" s="35"/>
      <c r="Z344" s="35"/>
      <c r="AA344" s="35"/>
      <c r="AB344" s="35"/>
      <c r="AC344" s="35"/>
      <c r="AD344" s="35"/>
      <c r="AE344" s="35"/>
      <c r="AR344" s="205" t="s">
        <v>218</v>
      </c>
      <c r="AT344" s="205" t="s">
        <v>214</v>
      </c>
      <c r="AU344" s="205" t="s">
        <v>85</v>
      </c>
      <c r="AY344" s="18" t="s">
        <v>209</v>
      </c>
      <c r="BE344" s="206">
        <f>IF(N344="základní",J344,0)</f>
        <v>0</v>
      </c>
      <c r="BF344" s="206">
        <f>IF(N344="snížená",J344,0)</f>
        <v>0</v>
      </c>
      <c r="BG344" s="206">
        <f>IF(N344="zákl. přenesená",J344,0)</f>
        <v>0</v>
      </c>
      <c r="BH344" s="206">
        <f>IF(N344="sníž. přenesená",J344,0)</f>
        <v>0</v>
      </c>
      <c r="BI344" s="206">
        <f>IF(N344="nulová",J344,0)</f>
        <v>0</v>
      </c>
      <c r="BJ344" s="18" t="s">
        <v>85</v>
      </c>
      <c r="BK344" s="206">
        <f>ROUND(I344*H344,2)</f>
        <v>0</v>
      </c>
      <c r="BL344" s="18" t="s">
        <v>218</v>
      </c>
      <c r="BM344" s="205" t="s">
        <v>12602</v>
      </c>
    </row>
    <row r="345" spans="1:65" s="2" customFormat="1" ht="19.5">
      <c r="A345" s="35"/>
      <c r="B345" s="36"/>
      <c r="C345" s="37"/>
      <c r="D345" s="214" t="s">
        <v>807</v>
      </c>
      <c r="E345" s="37"/>
      <c r="F345" s="256" t="s">
        <v>12476</v>
      </c>
      <c r="G345" s="37"/>
      <c r="H345" s="37"/>
      <c r="I345" s="257"/>
      <c r="J345" s="37"/>
      <c r="K345" s="37"/>
      <c r="L345" s="40"/>
      <c r="M345" s="258"/>
      <c r="N345" s="259"/>
      <c r="O345" s="72"/>
      <c r="P345" s="72"/>
      <c r="Q345" s="72"/>
      <c r="R345" s="72"/>
      <c r="S345" s="72"/>
      <c r="T345" s="73"/>
      <c r="U345" s="35"/>
      <c r="V345" s="35"/>
      <c r="W345" s="35"/>
      <c r="X345" s="35"/>
      <c r="Y345" s="35"/>
      <c r="Z345" s="35"/>
      <c r="AA345" s="35"/>
      <c r="AB345" s="35"/>
      <c r="AC345" s="35"/>
      <c r="AD345" s="35"/>
      <c r="AE345" s="35"/>
      <c r="AT345" s="18" t="s">
        <v>807</v>
      </c>
      <c r="AU345" s="18" t="s">
        <v>85</v>
      </c>
    </row>
    <row r="346" spans="1:65" s="2" customFormat="1" ht="16.5" customHeight="1">
      <c r="A346" s="35"/>
      <c r="B346" s="36"/>
      <c r="C346" s="193" t="s">
        <v>265</v>
      </c>
      <c r="D346" s="193" t="s">
        <v>214</v>
      </c>
      <c r="E346" s="194" t="s">
        <v>12477</v>
      </c>
      <c r="F346" s="195" t="s">
        <v>12478</v>
      </c>
      <c r="G346" s="196" t="s">
        <v>12474</v>
      </c>
      <c r="H346" s="197">
        <v>345</v>
      </c>
      <c r="I346" s="198"/>
      <c r="J346" s="199">
        <f>ROUND(I346*H346,2)</f>
        <v>0</v>
      </c>
      <c r="K346" s="200"/>
      <c r="L346" s="40"/>
      <c r="M346" s="201" t="s">
        <v>1</v>
      </c>
      <c r="N346" s="202" t="s">
        <v>42</v>
      </c>
      <c r="O346" s="72"/>
      <c r="P346" s="203">
        <f>O346*H346</f>
        <v>0</v>
      </c>
      <c r="Q346" s="203">
        <v>0</v>
      </c>
      <c r="R346" s="203">
        <f>Q346*H346</f>
        <v>0</v>
      </c>
      <c r="S346" s="203">
        <v>0</v>
      </c>
      <c r="T346" s="204">
        <f>S346*H346</f>
        <v>0</v>
      </c>
      <c r="U346" s="35"/>
      <c r="V346" s="35"/>
      <c r="W346" s="35"/>
      <c r="X346" s="35"/>
      <c r="Y346" s="35"/>
      <c r="Z346" s="35"/>
      <c r="AA346" s="35"/>
      <c r="AB346" s="35"/>
      <c r="AC346" s="35"/>
      <c r="AD346" s="35"/>
      <c r="AE346" s="35"/>
      <c r="AR346" s="205" t="s">
        <v>218</v>
      </c>
      <c r="AT346" s="205" t="s">
        <v>214</v>
      </c>
      <c r="AU346" s="205" t="s">
        <v>85</v>
      </c>
      <c r="AY346" s="18" t="s">
        <v>209</v>
      </c>
      <c r="BE346" s="206">
        <f>IF(N346="základní",J346,0)</f>
        <v>0</v>
      </c>
      <c r="BF346" s="206">
        <f>IF(N346="snížená",J346,0)</f>
        <v>0</v>
      </c>
      <c r="BG346" s="206">
        <f>IF(N346="zákl. přenesená",J346,0)</f>
        <v>0</v>
      </c>
      <c r="BH346" s="206">
        <f>IF(N346="sníž. přenesená",J346,0)</f>
        <v>0</v>
      </c>
      <c r="BI346" s="206">
        <f>IF(N346="nulová",J346,0)</f>
        <v>0</v>
      </c>
      <c r="BJ346" s="18" t="s">
        <v>85</v>
      </c>
      <c r="BK346" s="206">
        <f>ROUND(I346*H346,2)</f>
        <v>0</v>
      </c>
      <c r="BL346" s="18" t="s">
        <v>218</v>
      </c>
      <c r="BM346" s="205" t="s">
        <v>12603</v>
      </c>
    </row>
    <row r="347" spans="1:65" s="2" customFormat="1" ht="19.5">
      <c r="A347" s="35"/>
      <c r="B347" s="36"/>
      <c r="C347" s="37"/>
      <c r="D347" s="214" t="s">
        <v>807</v>
      </c>
      <c r="E347" s="37"/>
      <c r="F347" s="256" t="s">
        <v>12476</v>
      </c>
      <c r="G347" s="37"/>
      <c r="H347" s="37"/>
      <c r="I347" s="257"/>
      <c r="J347" s="37"/>
      <c r="K347" s="37"/>
      <c r="L347" s="40"/>
      <c r="M347" s="258"/>
      <c r="N347" s="259"/>
      <c r="O347" s="72"/>
      <c r="P347" s="72"/>
      <c r="Q347" s="72"/>
      <c r="R347" s="72"/>
      <c r="S347" s="72"/>
      <c r="T347" s="73"/>
      <c r="U347" s="35"/>
      <c r="V347" s="35"/>
      <c r="W347" s="35"/>
      <c r="X347" s="35"/>
      <c r="Y347" s="35"/>
      <c r="Z347" s="35"/>
      <c r="AA347" s="35"/>
      <c r="AB347" s="35"/>
      <c r="AC347" s="35"/>
      <c r="AD347" s="35"/>
      <c r="AE347" s="35"/>
      <c r="AT347" s="18" t="s">
        <v>807</v>
      </c>
      <c r="AU347" s="18" t="s">
        <v>85</v>
      </c>
    </row>
    <row r="348" spans="1:65" s="2" customFormat="1" ht="16.5" customHeight="1">
      <c r="A348" s="35"/>
      <c r="B348" s="36"/>
      <c r="C348" s="193" t="s">
        <v>269</v>
      </c>
      <c r="D348" s="193" t="s">
        <v>214</v>
      </c>
      <c r="E348" s="194" t="s">
        <v>12480</v>
      </c>
      <c r="F348" s="195" t="s">
        <v>12481</v>
      </c>
      <c r="G348" s="196" t="s">
        <v>12474</v>
      </c>
      <c r="H348" s="197">
        <v>345</v>
      </c>
      <c r="I348" s="198"/>
      <c r="J348" s="199">
        <f>ROUND(I348*H348,2)</f>
        <v>0</v>
      </c>
      <c r="K348" s="200"/>
      <c r="L348" s="40"/>
      <c r="M348" s="201" t="s">
        <v>1</v>
      </c>
      <c r="N348" s="202" t="s">
        <v>42</v>
      </c>
      <c r="O348" s="72"/>
      <c r="P348" s="203">
        <f>O348*H348</f>
        <v>0</v>
      </c>
      <c r="Q348" s="203">
        <v>0</v>
      </c>
      <c r="R348" s="203">
        <f>Q348*H348</f>
        <v>0</v>
      </c>
      <c r="S348" s="203">
        <v>0</v>
      </c>
      <c r="T348" s="204">
        <f>S348*H348</f>
        <v>0</v>
      </c>
      <c r="U348" s="35"/>
      <c r="V348" s="35"/>
      <c r="W348" s="35"/>
      <c r="X348" s="35"/>
      <c r="Y348" s="35"/>
      <c r="Z348" s="35"/>
      <c r="AA348" s="35"/>
      <c r="AB348" s="35"/>
      <c r="AC348" s="35"/>
      <c r="AD348" s="35"/>
      <c r="AE348" s="35"/>
      <c r="AR348" s="205" t="s">
        <v>218</v>
      </c>
      <c r="AT348" s="205" t="s">
        <v>214</v>
      </c>
      <c r="AU348" s="205" t="s">
        <v>85</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12604</v>
      </c>
    </row>
    <row r="349" spans="1:65" s="2" customFormat="1" ht="16.5" customHeight="1">
      <c r="A349" s="35"/>
      <c r="B349" s="36"/>
      <c r="C349" s="193" t="s">
        <v>8</v>
      </c>
      <c r="D349" s="193" t="s">
        <v>214</v>
      </c>
      <c r="E349" s="194" t="s">
        <v>12483</v>
      </c>
      <c r="F349" s="195" t="s">
        <v>12484</v>
      </c>
      <c r="G349" s="196" t="s">
        <v>2761</v>
      </c>
      <c r="H349" s="197">
        <v>6</v>
      </c>
      <c r="I349" s="198"/>
      <c r="J349" s="199">
        <f>ROUND(I349*H349,2)</f>
        <v>0</v>
      </c>
      <c r="K349" s="200"/>
      <c r="L349" s="40"/>
      <c r="M349" s="201" t="s">
        <v>1</v>
      </c>
      <c r="N349" s="202" t="s">
        <v>42</v>
      </c>
      <c r="O349" s="72"/>
      <c r="P349" s="203">
        <f>O349*H349</f>
        <v>0</v>
      </c>
      <c r="Q349" s="203">
        <v>0</v>
      </c>
      <c r="R349" s="203">
        <f>Q349*H349</f>
        <v>0</v>
      </c>
      <c r="S349" s="203">
        <v>0</v>
      </c>
      <c r="T349" s="204">
        <f>S349*H349</f>
        <v>0</v>
      </c>
      <c r="U349" s="35"/>
      <c r="V349" s="35"/>
      <c r="W349" s="35"/>
      <c r="X349" s="35"/>
      <c r="Y349" s="35"/>
      <c r="Z349" s="35"/>
      <c r="AA349" s="35"/>
      <c r="AB349" s="35"/>
      <c r="AC349" s="35"/>
      <c r="AD349" s="35"/>
      <c r="AE349" s="35"/>
      <c r="AR349" s="205" t="s">
        <v>218</v>
      </c>
      <c r="AT349" s="205" t="s">
        <v>214</v>
      </c>
      <c r="AU349" s="205" t="s">
        <v>85</v>
      </c>
      <c r="AY349" s="18" t="s">
        <v>209</v>
      </c>
      <c r="BE349" s="206">
        <f>IF(N349="základní",J349,0)</f>
        <v>0</v>
      </c>
      <c r="BF349" s="206">
        <f>IF(N349="snížená",J349,0)</f>
        <v>0</v>
      </c>
      <c r="BG349" s="206">
        <f>IF(N349="zákl. přenesená",J349,0)</f>
        <v>0</v>
      </c>
      <c r="BH349" s="206">
        <f>IF(N349="sníž. přenesená",J349,0)</f>
        <v>0</v>
      </c>
      <c r="BI349" s="206">
        <f>IF(N349="nulová",J349,0)</f>
        <v>0</v>
      </c>
      <c r="BJ349" s="18" t="s">
        <v>85</v>
      </c>
      <c r="BK349" s="206">
        <f>ROUND(I349*H349,2)</f>
        <v>0</v>
      </c>
      <c r="BL349" s="18" t="s">
        <v>218</v>
      </c>
      <c r="BM349" s="205" t="s">
        <v>12605</v>
      </c>
    </row>
    <row r="350" spans="1:65" s="2" customFormat="1" ht="16.5" customHeight="1">
      <c r="A350" s="35"/>
      <c r="B350" s="36"/>
      <c r="C350" s="193" t="s">
        <v>276</v>
      </c>
      <c r="D350" s="193" t="s">
        <v>214</v>
      </c>
      <c r="E350" s="194" t="s">
        <v>12567</v>
      </c>
      <c r="F350" s="195" t="s">
        <v>12487</v>
      </c>
      <c r="G350" s="196" t="s">
        <v>2761</v>
      </c>
      <c r="H350" s="197">
        <v>1</v>
      </c>
      <c r="I350" s="198"/>
      <c r="J350" s="199">
        <f>ROUND(I350*H350,2)</f>
        <v>0</v>
      </c>
      <c r="K350" s="200"/>
      <c r="L350" s="40"/>
      <c r="M350" s="201" t="s">
        <v>1</v>
      </c>
      <c r="N350" s="202" t="s">
        <v>42</v>
      </c>
      <c r="O350" s="72"/>
      <c r="P350" s="203">
        <f>O350*H350</f>
        <v>0</v>
      </c>
      <c r="Q350" s="203">
        <v>0</v>
      </c>
      <c r="R350" s="203">
        <f>Q350*H350</f>
        <v>0</v>
      </c>
      <c r="S350" s="203">
        <v>0</v>
      </c>
      <c r="T350" s="204">
        <f>S350*H350</f>
        <v>0</v>
      </c>
      <c r="U350" s="35"/>
      <c r="V350" s="35"/>
      <c r="W350" s="35"/>
      <c r="X350" s="35"/>
      <c r="Y350" s="35"/>
      <c r="Z350" s="35"/>
      <c r="AA350" s="35"/>
      <c r="AB350" s="35"/>
      <c r="AC350" s="35"/>
      <c r="AD350" s="35"/>
      <c r="AE350" s="35"/>
      <c r="AR350" s="205" t="s">
        <v>218</v>
      </c>
      <c r="AT350" s="205" t="s">
        <v>214</v>
      </c>
      <c r="AU350" s="205" t="s">
        <v>85</v>
      </c>
      <c r="AY350" s="18" t="s">
        <v>209</v>
      </c>
      <c r="BE350" s="206">
        <f>IF(N350="základní",J350,0)</f>
        <v>0</v>
      </c>
      <c r="BF350" s="206">
        <f>IF(N350="snížená",J350,0)</f>
        <v>0</v>
      </c>
      <c r="BG350" s="206">
        <f>IF(N350="zákl. přenesená",J350,0)</f>
        <v>0</v>
      </c>
      <c r="BH350" s="206">
        <f>IF(N350="sníž. přenesená",J350,0)</f>
        <v>0</v>
      </c>
      <c r="BI350" s="206">
        <f>IF(N350="nulová",J350,0)</f>
        <v>0</v>
      </c>
      <c r="BJ350" s="18" t="s">
        <v>85</v>
      </c>
      <c r="BK350" s="206">
        <f>ROUND(I350*H350,2)</f>
        <v>0</v>
      </c>
      <c r="BL350" s="18" t="s">
        <v>218</v>
      </c>
      <c r="BM350" s="205" t="s">
        <v>12606</v>
      </c>
    </row>
    <row r="351" spans="1:65" s="12" customFormat="1" ht="25.9" customHeight="1">
      <c r="B351" s="177"/>
      <c r="C351" s="178"/>
      <c r="D351" s="179" t="s">
        <v>76</v>
      </c>
      <c r="E351" s="180" t="s">
        <v>9459</v>
      </c>
      <c r="F351" s="180" t="s">
        <v>12607</v>
      </c>
      <c r="G351" s="178"/>
      <c r="H351" s="178"/>
      <c r="I351" s="181"/>
      <c r="J351" s="182">
        <f>BK351</f>
        <v>0</v>
      </c>
      <c r="K351" s="178"/>
      <c r="L351" s="183"/>
      <c r="M351" s="184"/>
      <c r="N351" s="185"/>
      <c r="O351" s="185"/>
      <c r="P351" s="186">
        <f>SUM(P352:P362)</f>
        <v>0</v>
      </c>
      <c r="Q351" s="185"/>
      <c r="R351" s="186">
        <f>SUM(R352:R362)</f>
        <v>0</v>
      </c>
      <c r="S351" s="185"/>
      <c r="T351" s="187">
        <f>SUM(T352:T362)</f>
        <v>0</v>
      </c>
      <c r="AR351" s="188" t="s">
        <v>85</v>
      </c>
      <c r="AT351" s="189" t="s">
        <v>76</v>
      </c>
      <c r="AU351" s="189" t="s">
        <v>77</v>
      </c>
      <c r="AY351" s="188" t="s">
        <v>209</v>
      </c>
      <c r="BK351" s="190">
        <f>SUM(BK352:BK362)</f>
        <v>0</v>
      </c>
    </row>
    <row r="352" spans="1:65" s="2" customFormat="1" ht="16.5" customHeight="1">
      <c r="A352" s="35"/>
      <c r="B352" s="36"/>
      <c r="C352" s="193" t="s">
        <v>85</v>
      </c>
      <c r="D352" s="193" t="s">
        <v>214</v>
      </c>
      <c r="E352" s="194" t="s">
        <v>12415</v>
      </c>
      <c r="F352" s="195" t="s">
        <v>12416</v>
      </c>
      <c r="G352" s="196" t="s">
        <v>318</v>
      </c>
      <c r="H352" s="197">
        <v>400</v>
      </c>
      <c r="I352" s="198"/>
      <c r="J352" s="199">
        <f>ROUND(I352*H352,2)</f>
        <v>0</v>
      </c>
      <c r="K352" s="200"/>
      <c r="L352" s="40"/>
      <c r="M352" s="201" t="s">
        <v>1</v>
      </c>
      <c r="N352" s="202" t="s">
        <v>42</v>
      </c>
      <c r="O352" s="72"/>
      <c r="P352" s="203">
        <f>O352*H352</f>
        <v>0</v>
      </c>
      <c r="Q352" s="203">
        <v>0</v>
      </c>
      <c r="R352" s="203">
        <f>Q352*H352</f>
        <v>0</v>
      </c>
      <c r="S352" s="203">
        <v>0</v>
      </c>
      <c r="T352" s="204">
        <f>S352*H352</f>
        <v>0</v>
      </c>
      <c r="U352" s="35"/>
      <c r="V352" s="35"/>
      <c r="W352" s="35"/>
      <c r="X352" s="35"/>
      <c r="Y352" s="35"/>
      <c r="Z352" s="35"/>
      <c r="AA352" s="35"/>
      <c r="AB352" s="35"/>
      <c r="AC352" s="35"/>
      <c r="AD352" s="35"/>
      <c r="AE352" s="35"/>
      <c r="AR352" s="205" t="s">
        <v>218</v>
      </c>
      <c r="AT352" s="205" t="s">
        <v>214</v>
      </c>
      <c r="AU352" s="205" t="s">
        <v>85</v>
      </c>
      <c r="AY352" s="18" t="s">
        <v>209</v>
      </c>
      <c r="BE352" s="206">
        <f>IF(N352="základní",J352,0)</f>
        <v>0</v>
      </c>
      <c r="BF352" s="206">
        <f>IF(N352="snížená",J352,0)</f>
        <v>0</v>
      </c>
      <c r="BG352" s="206">
        <f>IF(N352="zákl. přenesená",J352,0)</f>
        <v>0</v>
      </c>
      <c r="BH352" s="206">
        <f>IF(N352="sníž. přenesená",J352,0)</f>
        <v>0</v>
      </c>
      <c r="BI352" s="206">
        <f>IF(N352="nulová",J352,0)</f>
        <v>0</v>
      </c>
      <c r="BJ352" s="18" t="s">
        <v>85</v>
      </c>
      <c r="BK352" s="206">
        <f>ROUND(I352*H352,2)</f>
        <v>0</v>
      </c>
      <c r="BL352" s="18" t="s">
        <v>218</v>
      </c>
      <c r="BM352" s="205" t="s">
        <v>12608</v>
      </c>
    </row>
    <row r="353" spans="1:65" s="2" customFormat="1" ht="19.5">
      <c r="A353" s="35"/>
      <c r="B353" s="36"/>
      <c r="C353" s="37"/>
      <c r="D353" s="214" t="s">
        <v>807</v>
      </c>
      <c r="E353" s="37"/>
      <c r="F353" s="256" t="s">
        <v>12411</v>
      </c>
      <c r="G353" s="37"/>
      <c r="H353" s="37"/>
      <c r="I353" s="257"/>
      <c r="J353" s="37"/>
      <c r="K353" s="37"/>
      <c r="L353" s="40"/>
      <c r="M353" s="258"/>
      <c r="N353" s="259"/>
      <c r="O353" s="72"/>
      <c r="P353" s="72"/>
      <c r="Q353" s="72"/>
      <c r="R353" s="72"/>
      <c r="S353" s="72"/>
      <c r="T353" s="73"/>
      <c r="U353" s="35"/>
      <c r="V353" s="35"/>
      <c r="W353" s="35"/>
      <c r="X353" s="35"/>
      <c r="Y353" s="35"/>
      <c r="Z353" s="35"/>
      <c r="AA353" s="35"/>
      <c r="AB353" s="35"/>
      <c r="AC353" s="35"/>
      <c r="AD353" s="35"/>
      <c r="AE353" s="35"/>
      <c r="AT353" s="18" t="s">
        <v>807</v>
      </c>
      <c r="AU353" s="18" t="s">
        <v>85</v>
      </c>
    </row>
    <row r="354" spans="1:65" s="2" customFormat="1" ht="16.5" customHeight="1">
      <c r="A354" s="35"/>
      <c r="B354" s="36"/>
      <c r="C354" s="193" t="s">
        <v>87</v>
      </c>
      <c r="D354" s="193" t="s">
        <v>214</v>
      </c>
      <c r="E354" s="194" t="s">
        <v>12427</v>
      </c>
      <c r="F354" s="195" t="s">
        <v>12428</v>
      </c>
      <c r="G354" s="196" t="s">
        <v>12429</v>
      </c>
      <c r="H354" s="197">
        <v>1600</v>
      </c>
      <c r="I354" s="198"/>
      <c r="J354" s="199">
        <f>ROUND(I354*H354,2)</f>
        <v>0</v>
      </c>
      <c r="K354" s="200"/>
      <c r="L354" s="40"/>
      <c r="M354" s="201" t="s">
        <v>1</v>
      </c>
      <c r="N354" s="202" t="s">
        <v>42</v>
      </c>
      <c r="O354" s="72"/>
      <c r="P354" s="203">
        <f>O354*H354</f>
        <v>0</v>
      </c>
      <c r="Q354" s="203">
        <v>0</v>
      </c>
      <c r="R354" s="203">
        <f>Q354*H354</f>
        <v>0</v>
      </c>
      <c r="S354" s="203">
        <v>0</v>
      </c>
      <c r="T354" s="204">
        <f>S354*H354</f>
        <v>0</v>
      </c>
      <c r="U354" s="35"/>
      <c r="V354" s="35"/>
      <c r="W354" s="35"/>
      <c r="X354" s="35"/>
      <c r="Y354" s="35"/>
      <c r="Z354" s="35"/>
      <c r="AA354" s="35"/>
      <c r="AB354" s="35"/>
      <c r="AC354" s="35"/>
      <c r="AD354" s="35"/>
      <c r="AE354" s="35"/>
      <c r="AR354" s="205" t="s">
        <v>218</v>
      </c>
      <c r="AT354" s="205" t="s">
        <v>214</v>
      </c>
      <c r="AU354" s="205" t="s">
        <v>85</v>
      </c>
      <c r="AY354" s="18" t="s">
        <v>209</v>
      </c>
      <c r="BE354" s="206">
        <f>IF(N354="základní",J354,0)</f>
        <v>0</v>
      </c>
      <c r="BF354" s="206">
        <f>IF(N354="snížená",J354,0)</f>
        <v>0</v>
      </c>
      <c r="BG354" s="206">
        <f>IF(N354="zákl. přenesená",J354,0)</f>
        <v>0</v>
      </c>
      <c r="BH354" s="206">
        <f>IF(N354="sníž. přenesená",J354,0)</f>
        <v>0</v>
      </c>
      <c r="BI354" s="206">
        <f>IF(N354="nulová",J354,0)</f>
        <v>0</v>
      </c>
      <c r="BJ354" s="18" t="s">
        <v>85</v>
      </c>
      <c r="BK354" s="206">
        <f>ROUND(I354*H354,2)</f>
        <v>0</v>
      </c>
      <c r="BL354" s="18" t="s">
        <v>218</v>
      </c>
      <c r="BM354" s="205" t="s">
        <v>12609</v>
      </c>
    </row>
    <row r="355" spans="1:65" s="2" customFormat="1" ht="19.5">
      <c r="A355" s="35"/>
      <c r="B355" s="36"/>
      <c r="C355" s="37"/>
      <c r="D355" s="214" t="s">
        <v>807</v>
      </c>
      <c r="E355" s="37"/>
      <c r="F355" s="256" t="s">
        <v>12610</v>
      </c>
      <c r="G355" s="37"/>
      <c r="H355" s="37"/>
      <c r="I355" s="257"/>
      <c r="J355" s="37"/>
      <c r="K355" s="37"/>
      <c r="L355" s="40"/>
      <c r="M355" s="258"/>
      <c r="N355" s="259"/>
      <c r="O355" s="72"/>
      <c r="P355" s="72"/>
      <c r="Q355" s="72"/>
      <c r="R355" s="72"/>
      <c r="S355" s="72"/>
      <c r="T355" s="73"/>
      <c r="U355" s="35"/>
      <c r="V355" s="35"/>
      <c r="W355" s="35"/>
      <c r="X355" s="35"/>
      <c r="Y355" s="35"/>
      <c r="Z355" s="35"/>
      <c r="AA355" s="35"/>
      <c r="AB355" s="35"/>
      <c r="AC355" s="35"/>
      <c r="AD355" s="35"/>
      <c r="AE355" s="35"/>
      <c r="AT355" s="18" t="s">
        <v>807</v>
      </c>
      <c r="AU355" s="18" t="s">
        <v>85</v>
      </c>
    </row>
    <row r="356" spans="1:65" s="2" customFormat="1" ht="16.5" customHeight="1">
      <c r="A356" s="35"/>
      <c r="B356" s="36"/>
      <c r="C356" s="193" t="s">
        <v>226</v>
      </c>
      <c r="D356" s="193" t="s">
        <v>214</v>
      </c>
      <c r="E356" s="194" t="s">
        <v>12436</v>
      </c>
      <c r="F356" s="195" t="s">
        <v>12433</v>
      </c>
      <c r="G356" s="196" t="s">
        <v>2761</v>
      </c>
      <c r="H356" s="197">
        <v>65</v>
      </c>
      <c r="I356" s="198"/>
      <c r="J356" s="199">
        <f>ROUND(I356*H356,2)</f>
        <v>0</v>
      </c>
      <c r="K356" s="200"/>
      <c r="L356" s="40"/>
      <c r="M356" s="201" t="s">
        <v>1</v>
      </c>
      <c r="N356" s="202" t="s">
        <v>42</v>
      </c>
      <c r="O356" s="72"/>
      <c r="P356" s="203">
        <f>O356*H356</f>
        <v>0</v>
      </c>
      <c r="Q356" s="203">
        <v>0</v>
      </c>
      <c r="R356" s="203">
        <f>Q356*H356</f>
        <v>0</v>
      </c>
      <c r="S356" s="203">
        <v>0</v>
      </c>
      <c r="T356" s="204">
        <f>S356*H356</f>
        <v>0</v>
      </c>
      <c r="U356" s="35"/>
      <c r="V356" s="35"/>
      <c r="W356" s="35"/>
      <c r="X356" s="35"/>
      <c r="Y356" s="35"/>
      <c r="Z356" s="35"/>
      <c r="AA356" s="35"/>
      <c r="AB356" s="35"/>
      <c r="AC356" s="35"/>
      <c r="AD356" s="35"/>
      <c r="AE356" s="35"/>
      <c r="AR356" s="205" t="s">
        <v>218</v>
      </c>
      <c r="AT356" s="205" t="s">
        <v>214</v>
      </c>
      <c r="AU356" s="205" t="s">
        <v>85</v>
      </c>
      <c r="AY356" s="18" t="s">
        <v>209</v>
      </c>
      <c r="BE356" s="206">
        <f>IF(N356="základní",J356,0)</f>
        <v>0</v>
      </c>
      <c r="BF356" s="206">
        <f>IF(N356="snížená",J356,0)</f>
        <v>0</v>
      </c>
      <c r="BG356" s="206">
        <f>IF(N356="zákl. přenesená",J356,0)</f>
        <v>0</v>
      </c>
      <c r="BH356" s="206">
        <f>IF(N356="sníž. přenesená",J356,0)</f>
        <v>0</v>
      </c>
      <c r="BI356" s="206">
        <f>IF(N356="nulová",J356,0)</f>
        <v>0</v>
      </c>
      <c r="BJ356" s="18" t="s">
        <v>85</v>
      </c>
      <c r="BK356" s="206">
        <f>ROUND(I356*H356,2)</f>
        <v>0</v>
      </c>
      <c r="BL356" s="18" t="s">
        <v>218</v>
      </c>
      <c r="BM356" s="205" t="s">
        <v>12611</v>
      </c>
    </row>
    <row r="357" spans="1:65" s="2" customFormat="1" ht="48.75">
      <c r="A357" s="35"/>
      <c r="B357" s="36"/>
      <c r="C357" s="37"/>
      <c r="D357" s="214" t="s">
        <v>807</v>
      </c>
      <c r="E357" s="37"/>
      <c r="F357" s="256" t="s">
        <v>12438</v>
      </c>
      <c r="G357" s="37"/>
      <c r="H357" s="37"/>
      <c r="I357" s="257"/>
      <c r="J357" s="37"/>
      <c r="K357" s="37"/>
      <c r="L357" s="40"/>
      <c r="M357" s="258"/>
      <c r="N357" s="259"/>
      <c r="O357" s="72"/>
      <c r="P357" s="72"/>
      <c r="Q357" s="72"/>
      <c r="R357" s="72"/>
      <c r="S357" s="72"/>
      <c r="T357" s="73"/>
      <c r="U357" s="35"/>
      <c r="V357" s="35"/>
      <c r="W357" s="35"/>
      <c r="X357" s="35"/>
      <c r="Y357" s="35"/>
      <c r="Z357" s="35"/>
      <c r="AA357" s="35"/>
      <c r="AB357" s="35"/>
      <c r="AC357" s="35"/>
      <c r="AD357" s="35"/>
      <c r="AE357" s="35"/>
      <c r="AT357" s="18" t="s">
        <v>807</v>
      </c>
      <c r="AU357" s="18" t="s">
        <v>85</v>
      </c>
    </row>
    <row r="358" spans="1:65" s="2" customFormat="1" ht="16.5" customHeight="1">
      <c r="A358" s="35"/>
      <c r="B358" s="36"/>
      <c r="C358" s="193" t="s">
        <v>218</v>
      </c>
      <c r="D358" s="193" t="s">
        <v>214</v>
      </c>
      <c r="E358" s="194" t="s">
        <v>12472</v>
      </c>
      <c r="F358" s="195" t="s">
        <v>12473</v>
      </c>
      <c r="G358" s="196" t="s">
        <v>12474</v>
      </c>
      <c r="H358" s="197">
        <v>400</v>
      </c>
      <c r="I358" s="198"/>
      <c r="J358" s="199">
        <f>ROUND(I358*H358,2)</f>
        <v>0</v>
      </c>
      <c r="K358" s="200"/>
      <c r="L358" s="40"/>
      <c r="M358" s="201" t="s">
        <v>1</v>
      </c>
      <c r="N358" s="202" t="s">
        <v>42</v>
      </c>
      <c r="O358" s="72"/>
      <c r="P358" s="203">
        <f>O358*H358</f>
        <v>0</v>
      </c>
      <c r="Q358" s="203">
        <v>0</v>
      </c>
      <c r="R358" s="203">
        <f>Q358*H358</f>
        <v>0</v>
      </c>
      <c r="S358" s="203">
        <v>0</v>
      </c>
      <c r="T358" s="204">
        <f>S358*H358</f>
        <v>0</v>
      </c>
      <c r="U358" s="35"/>
      <c r="V358" s="35"/>
      <c r="W358" s="35"/>
      <c r="X358" s="35"/>
      <c r="Y358" s="35"/>
      <c r="Z358" s="35"/>
      <c r="AA358" s="35"/>
      <c r="AB358" s="35"/>
      <c r="AC358" s="35"/>
      <c r="AD358" s="35"/>
      <c r="AE358" s="35"/>
      <c r="AR358" s="205" t="s">
        <v>218</v>
      </c>
      <c r="AT358" s="205" t="s">
        <v>214</v>
      </c>
      <c r="AU358" s="205" t="s">
        <v>85</v>
      </c>
      <c r="AY358" s="18" t="s">
        <v>209</v>
      </c>
      <c r="BE358" s="206">
        <f>IF(N358="základní",J358,0)</f>
        <v>0</v>
      </c>
      <c r="BF358" s="206">
        <f>IF(N358="snížená",J358,0)</f>
        <v>0</v>
      </c>
      <c r="BG358" s="206">
        <f>IF(N358="zákl. přenesená",J358,0)</f>
        <v>0</v>
      </c>
      <c r="BH358" s="206">
        <f>IF(N358="sníž. přenesená",J358,0)</f>
        <v>0</v>
      </c>
      <c r="BI358" s="206">
        <f>IF(N358="nulová",J358,0)</f>
        <v>0</v>
      </c>
      <c r="BJ358" s="18" t="s">
        <v>85</v>
      </c>
      <c r="BK358" s="206">
        <f>ROUND(I358*H358,2)</f>
        <v>0</v>
      </c>
      <c r="BL358" s="18" t="s">
        <v>218</v>
      </c>
      <c r="BM358" s="205" t="s">
        <v>12612</v>
      </c>
    </row>
    <row r="359" spans="1:65" s="2" customFormat="1" ht="19.5">
      <c r="A359" s="35"/>
      <c r="B359" s="36"/>
      <c r="C359" s="37"/>
      <c r="D359" s="214" t="s">
        <v>807</v>
      </c>
      <c r="E359" s="37"/>
      <c r="F359" s="256" t="s">
        <v>12476</v>
      </c>
      <c r="G359" s="37"/>
      <c r="H359" s="37"/>
      <c r="I359" s="257"/>
      <c r="J359" s="37"/>
      <c r="K359" s="37"/>
      <c r="L359" s="40"/>
      <c r="M359" s="258"/>
      <c r="N359" s="259"/>
      <c r="O359" s="72"/>
      <c r="P359" s="72"/>
      <c r="Q359" s="72"/>
      <c r="R359" s="72"/>
      <c r="S359" s="72"/>
      <c r="T359" s="73"/>
      <c r="U359" s="35"/>
      <c r="V359" s="35"/>
      <c r="W359" s="35"/>
      <c r="X359" s="35"/>
      <c r="Y359" s="35"/>
      <c r="Z359" s="35"/>
      <c r="AA359" s="35"/>
      <c r="AB359" s="35"/>
      <c r="AC359" s="35"/>
      <c r="AD359" s="35"/>
      <c r="AE359" s="35"/>
      <c r="AT359" s="18" t="s">
        <v>807</v>
      </c>
      <c r="AU359" s="18" t="s">
        <v>85</v>
      </c>
    </row>
    <row r="360" spans="1:65" s="2" customFormat="1" ht="16.5" customHeight="1">
      <c r="A360" s="35"/>
      <c r="B360" s="36"/>
      <c r="C360" s="193" t="s">
        <v>233</v>
      </c>
      <c r="D360" s="193" t="s">
        <v>214</v>
      </c>
      <c r="E360" s="194" t="s">
        <v>12477</v>
      </c>
      <c r="F360" s="195" t="s">
        <v>12478</v>
      </c>
      <c r="G360" s="196" t="s">
        <v>12474</v>
      </c>
      <c r="H360" s="197">
        <v>400</v>
      </c>
      <c r="I360" s="198"/>
      <c r="J360" s="199">
        <f>ROUND(I360*H360,2)</f>
        <v>0</v>
      </c>
      <c r="K360" s="200"/>
      <c r="L360" s="40"/>
      <c r="M360" s="201" t="s">
        <v>1</v>
      </c>
      <c r="N360" s="202" t="s">
        <v>42</v>
      </c>
      <c r="O360" s="72"/>
      <c r="P360" s="203">
        <f>O360*H360</f>
        <v>0</v>
      </c>
      <c r="Q360" s="203">
        <v>0</v>
      </c>
      <c r="R360" s="203">
        <f>Q360*H360</f>
        <v>0</v>
      </c>
      <c r="S360" s="203">
        <v>0</v>
      </c>
      <c r="T360" s="204">
        <f>S360*H360</f>
        <v>0</v>
      </c>
      <c r="U360" s="35"/>
      <c r="V360" s="35"/>
      <c r="W360" s="35"/>
      <c r="X360" s="35"/>
      <c r="Y360" s="35"/>
      <c r="Z360" s="35"/>
      <c r="AA360" s="35"/>
      <c r="AB360" s="35"/>
      <c r="AC360" s="35"/>
      <c r="AD360" s="35"/>
      <c r="AE360" s="35"/>
      <c r="AR360" s="205" t="s">
        <v>218</v>
      </c>
      <c r="AT360" s="205" t="s">
        <v>214</v>
      </c>
      <c r="AU360" s="205" t="s">
        <v>85</v>
      </c>
      <c r="AY360" s="18" t="s">
        <v>209</v>
      </c>
      <c r="BE360" s="206">
        <f>IF(N360="základní",J360,0)</f>
        <v>0</v>
      </c>
      <c r="BF360" s="206">
        <f>IF(N360="snížená",J360,0)</f>
        <v>0</v>
      </c>
      <c r="BG360" s="206">
        <f>IF(N360="zákl. přenesená",J360,0)</f>
        <v>0</v>
      </c>
      <c r="BH360" s="206">
        <f>IF(N360="sníž. přenesená",J360,0)</f>
        <v>0</v>
      </c>
      <c r="BI360" s="206">
        <f>IF(N360="nulová",J360,0)</f>
        <v>0</v>
      </c>
      <c r="BJ360" s="18" t="s">
        <v>85</v>
      </c>
      <c r="BK360" s="206">
        <f>ROUND(I360*H360,2)</f>
        <v>0</v>
      </c>
      <c r="BL360" s="18" t="s">
        <v>218</v>
      </c>
      <c r="BM360" s="205" t="s">
        <v>12613</v>
      </c>
    </row>
    <row r="361" spans="1:65" s="2" customFormat="1" ht="19.5">
      <c r="A361" s="35"/>
      <c r="B361" s="36"/>
      <c r="C361" s="37"/>
      <c r="D361" s="214" t="s">
        <v>807</v>
      </c>
      <c r="E361" s="37"/>
      <c r="F361" s="256" t="s">
        <v>12476</v>
      </c>
      <c r="G361" s="37"/>
      <c r="H361" s="37"/>
      <c r="I361" s="257"/>
      <c r="J361" s="37"/>
      <c r="K361" s="37"/>
      <c r="L361" s="40"/>
      <c r="M361" s="258"/>
      <c r="N361" s="259"/>
      <c r="O361" s="72"/>
      <c r="P361" s="72"/>
      <c r="Q361" s="72"/>
      <c r="R361" s="72"/>
      <c r="S361" s="72"/>
      <c r="T361" s="73"/>
      <c r="U361" s="35"/>
      <c r="V361" s="35"/>
      <c r="W361" s="35"/>
      <c r="X361" s="35"/>
      <c r="Y361" s="35"/>
      <c r="Z361" s="35"/>
      <c r="AA361" s="35"/>
      <c r="AB361" s="35"/>
      <c r="AC361" s="35"/>
      <c r="AD361" s="35"/>
      <c r="AE361" s="35"/>
      <c r="AT361" s="18" t="s">
        <v>807</v>
      </c>
      <c r="AU361" s="18" t="s">
        <v>85</v>
      </c>
    </row>
    <row r="362" spans="1:65" s="2" customFormat="1" ht="16.5" customHeight="1">
      <c r="A362" s="35"/>
      <c r="B362" s="36"/>
      <c r="C362" s="193" t="s">
        <v>238</v>
      </c>
      <c r="D362" s="193" t="s">
        <v>214</v>
      </c>
      <c r="E362" s="194" t="s">
        <v>12614</v>
      </c>
      <c r="F362" s="195" t="s">
        <v>12615</v>
      </c>
      <c r="G362" s="196" t="s">
        <v>12474</v>
      </c>
      <c r="H362" s="197">
        <v>400</v>
      </c>
      <c r="I362" s="198"/>
      <c r="J362" s="199">
        <f>ROUND(I362*H362,2)</f>
        <v>0</v>
      </c>
      <c r="K362" s="200"/>
      <c r="L362" s="40"/>
      <c r="M362" s="201" t="s">
        <v>1</v>
      </c>
      <c r="N362" s="202" t="s">
        <v>42</v>
      </c>
      <c r="O362" s="72"/>
      <c r="P362" s="203">
        <f>O362*H362</f>
        <v>0</v>
      </c>
      <c r="Q362" s="203">
        <v>0</v>
      </c>
      <c r="R362" s="203">
        <f>Q362*H362</f>
        <v>0</v>
      </c>
      <c r="S362" s="203">
        <v>0</v>
      </c>
      <c r="T362" s="204">
        <f>S362*H362</f>
        <v>0</v>
      </c>
      <c r="U362" s="35"/>
      <c r="V362" s="35"/>
      <c r="W362" s="35"/>
      <c r="X362" s="35"/>
      <c r="Y362" s="35"/>
      <c r="Z362" s="35"/>
      <c r="AA362" s="35"/>
      <c r="AB362" s="35"/>
      <c r="AC362" s="35"/>
      <c r="AD362" s="35"/>
      <c r="AE362" s="35"/>
      <c r="AR362" s="205" t="s">
        <v>218</v>
      </c>
      <c r="AT362" s="205" t="s">
        <v>214</v>
      </c>
      <c r="AU362" s="205" t="s">
        <v>85</v>
      </c>
      <c r="AY362" s="18" t="s">
        <v>209</v>
      </c>
      <c r="BE362" s="206">
        <f>IF(N362="základní",J362,0)</f>
        <v>0</v>
      </c>
      <c r="BF362" s="206">
        <f>IF(N362="snížená",J362,0)</f>
        <v>0</v>
      </c>
      <c r="BG362" s="206">
        <f>IF(N362="zákl. přenesená",J362,0)</f>
        <v>0</v>
      </c>
      <c r="BH362" s="206">
        <f>IF(N362="sníž. přenesená",J362,0)</f>
        <v>0</v>
      </c>
      <c r="BI362" s="206">
        <f>IF(N362="nulová",J362,0)</f>
        <v>0</v>
      </c>
      <c r="BJ362" s="18" t="s">
        <v>85</v>
      </c>
      <c r="BK362" s="206">
        <f>ROUND(I362*H362,2)</f>
        <v>0</v>
      </c>
      <c r="BL362" s="18" t="s">
        <v>218</v>
      </c>
      <c r="BM362" s="205" t="s">
        <v>12616</v>
      </c>
    </row>
    <row r="363" spans="1:65" s="12" customFormat="1" ht="25.9" customHeight="1">
      <c r="B363" s="177"/>
      <c r="C363" s="178"/>
      <c r="D363" s="179" t="s">
        <v>76</v>
      </c>
      <c r="E363" s="180" t="s">
        <v>9489</v>
      </c>
      <c r="F363" s="180" t="s">
        <v>12617</v>
      </c>
      <c r="G363" s="178"/>
      <c r="H363" s="178"/>
      <c r="I363" s="181"/>
      <c r="J363" s="182">
        <f>BK363</f>
        <v>0</v>
      </c>
      <c r="K363" s="178"/>
      <c r="L363" s="183"/>
      <c r="M363" s="184"/>
      <c r="N363" s="185"/>
      <c r="O363" s="185"/>
      <c r="P363" s="186">
        <f>SUM(P364:P377)</f>
        <v>0</v>
      </c>
      <c r="Q363" s="185"/>
      <c r="R363" s="186">
        <f>SUM(R364:R377)</f>
        <v>0</v>
      </c>
      <c r="S363" s="185"/>
      <c r="T363" s="187">
        <f>SUM(T364:T377)</f>
        <v>0</v>
      </c>
      <c r="AR363" s="188" t="s">
        <v>85</v>
      </c>
      <c r="AT363" s="189" t="s">
        <v>76</v>
      </c>
      <c r="AU363" s="189" t="s">
        <v>77</v>
      </c>
      <c r="AY363" s="188" t="s">
        <v>209</v>
      </c>
      <c r="BK363" s="190">
        <f>SUM(BK364:BK377)</f>
        <v>0</v>
      </c>
    </row>
    <row r="364" spans="1:65" s="2" customFormat="1" ht="16.5" customHeight="1">
      <c r="A364" s="35"/>
      <c r="B364" s="36"/>
      <c r="C364" s="193" t="s">
        <v>85</v>
      </c>
      <c r="D364" s="193" t="s">
        <v>214</v>
      </c>
      <c r="E364" s="194" t="s">
        <v>12618</v>
      </c>
      <c r="F364" s="195" t="s">
        <v>12619</v>
      </c>
      <c r="G364" s="196" t="s">
        <v>2761</v>
      </c>
      <c r="H364" s="197">
        <v>24</v>
      </c>
      <c r="I364" s="198"/>
      <c r="J364" s="199">
        <f>ROUND(I364*H364,2)</f>
        <v>0</v>
      </c>
      <c r="K364" s="200"/>
      <c r="L364" s="40"/>
      <c r="M364" s="201" t="s">
        <v>1</v>
      </c>
      <c r="N364" s="202" t="s">
        <v>42</v>
      </c>
      <c r="O364" s="72"/>
      <c r="P364" s="203">
        <f>O364*H364</f>
        <v>0</v>
      </c>
      <c r="Q364" s="203">
        <v>0</v>
      </c>
      <c r="R364" s="203">
        <f>Q364*H364</f>
        <v>0</v>
      </c>
      <c r="S364" s="203">
        <v>0</v>
      </c>
      <c r="T364" s="204">
        <f>S364*H364</f>
        <v>0</v>
      </c>
      <c r="U364" s="35"/>
      <c r="V364" s="35"/>
      <c r="W364" s="35"/>
      <c r="X364" s="35"/>
      <c r="Y364" s="35"/>
      <c r="Z364" s="35"/>
      <c r="AA364" s="35"/>
      <c r="AB364" s="35"/>
      <c r="AC364" s="35"/>
      <c r="AD364" s="35"/>
      <c r="AE364" s="35"/>
      <c r="AR364" s="205" t="s">
        <v>218</v>
      </c>
      <c r="AT364" s="205" t="s">
        <v>214</v>
      </c>
      <c r="AU364" s="205" t="s">
        <v>85</v>
      </c>
      <c r="AY364" s="18" t="s">
        <v>209</v>
      </c>
      <c r="BE364" s="206">
        <f>IF(N364="základní",J364,0)</f>
        <v>0</v>
      </c>
      <c r="BF364" s="206">
        <f>IF(N364="snížená",J364,0)</f>
        <v>0</v>
      </c>
      <c r="BG364" s="206">
        <f>IF(N364="zákl. přenesená",J364,0)</f>
        <v>0</v>
      </c>
      <c r="BH364" s="206">
        <f>IF(N364="sníž. přenesená",J364,0)</f>
        <v>0</v>
      </c>
      <c r="BI364" s="206">
        <f>IF(N364="nulová",J364,0)</f>
        <v>0</v>
      </c>
      <c r="BJ364" s="18" t="s">
        <v>85</v>
      </c>
      <c r="BK364" s="206">
        <f>ROUND(I364*H364,2)</f>
        <v>0</v>
      </c>
      <c r="BL364" s="18" t="s">
        <v>218</v>
      </c>
      <c r="BM364" s="205" t="s">
        <v>12620</v>
      </c>
    </row>
    <row r="365" spans="1:65" s="2" customFormat="1" ht="87.75">
      <c r="A365" s="35"/>
      <c r="B365" s="36"/>
      <c r="C365" s="37"/>
      <c r="D365" s="214" t="s">
        <v>807</v>
      </c>
      <c r="E365" s="37"/>
      <c r="F365" s="256" t="s">
        <v>12621</v>
      </c>
      <c r="G365" s="37"/>
      <c r="H365" s="37"/>
      <c r="I365" s="257"/>
      <c r="J365" s="37"/>
      <c r="K365" s="37"/>
      <c r="L365" s="40"/>
      <c r="M365" s="258"/>
      <c r="N365" s="259"/>
      <c r="O365" s="72"/>
      <c r="P365" s="72"/>
      <c r="Q365" s="72"/>
      <c r="R365" s="72"/>
      <c r="S365" s="72"/>
      <c r="T365" s="73"/>
      <c r="U365" s="35"/>
      <c r="V365" s="35"/>
      <c r="W365" s="35"/>
      <c r="X365" s="35"/>
      <c r="Y365" s="35"/>
      <c r="Z365" s="35"/>
      <c r="AA365" s="35"/>
      <c r="AB365" s="35"/>
      <c r="AC365" s="35"/>
      <c r="AD365" s="35"/>
      <c r="AE365" s="35"/>
      <c r="AT365" s="18" t="s">
        <v>807</v>
      </c>
      <c r="AU365" s="18" t="s">
        <v>85</v>
      </c>
    </row>
    <row r="366" spans="1:65" s="2" customFormat="1" ht="16.5" customHeight="1">
      <c r="A366" s="35"/>
      <c r="B366" s="36"/>
      <c r="C366" s="193" t="s">
        <v>87</v>
      </c>
      <c r="D366" s="193" t="s">
        <v>214</v>
      </c>
      <c r="E366" s="194" t="s">
        <v>12622</v>
      </c>
      <c r="F366" s="195" t="s">
        <v>12623</v>
      </c>
      <c r="G366" s="196" t="s">
        <v>2761</v>
      </c>
      <c r="H366" s="197">
        <v>24</v>
      </c>
      <c r="I366" s="198"/>
      <c r="J366" s="199">
        <f>ROUND(I366*H366,2)</f>
        <v>0</v>
      </c>
      <c r="K366" s="200"/>
      <c r="L366" s="40"/>
      <c r="M366" s="201" t="s">
        <v>1</v>
      </c>
      <c r="N366" s="202" t="s">
        <v>42</v>
      </c>
      <c r="O366" s="72"/>
      <c r="P366" s="203">
        <f>O366*H366</f>
        <v>0</v>
      </c>
      <c r="Q366" s="203">
        <v>0</v>
      </c>
      <c r="R366" s="203">
        <f>Q366*H366</f>
        <v>0</v>
      </c>
      <c r="S366" s="203">
        <v>0</v>
      </c>
      <c r="T366" s="204">
        <f>S366*H366</f>
        <v>0</v>
      </c>
      <c r="U366" s="35"/>
      <c r="V366" s="35"/>
      <c r="W366" s="35"/>
      <c r="X366" s="35"/>
      <c r="Y366" s="35"/>
      <c r="Z366" s="35"/>
      <c r="AA366" s="35"/>
      <c r="AB366" s="35"/>
      <c r="AC366" s="35"/>
      <c r="AD366" s="35"/>
      <c r="AE366" s="35"/>
      <c r="AR366" s="205" t="s">
        <v>218</v>
      </c>
      <c r="AT366" s="205" t="s">
        <v>214</v>
      </c>
      <c r="AU366" s="205" t="s">
        <v>85</v>
      </c>
      <c r="AY366" s="18" t="s">
        <v>209</v>
      </c>
      <c r="BE366" s="206">
        <f>IF(N366="základní",J366,0)</f>
        <v>0</v>
      </c>
      <c r="BF366" s="206">
        <f>IF(N366="snížená",J366,0)</f>
        <v>0</v>
      </c>
      <c r="BG366" s="206">
        <f>IF(N366="zákl. přenesená",J366,0)</f>
        <v>0</v>
      </c>
      <c r="BH366" s="206">
        <f>IF(N366="sníž. přenesená",J366,0)</f>
        <v>0</v>
      </c>
      <c r="BI366" s="206">
        <f>IF(N366="nulová",J366,0)</f>
        <v>0</v>
      </c>
      <c r="BJ366" s="18" t="s">
        <v>85</v>
      </c>
      <c r="BK366" s="206">
        <f>ROUND(I366*H366,2)</f>
        <v>0</v>
      </c>
      <c r="BL366" s="18" t="s">
        <v>218</v>
      </c>
      <c r="BM366" s="205" t="s">
        <v>12624</v>
      </c>
    </row>
    <row r="367" spans="1:65" s="2" customFormat="1" ht="87.75">
      <c r="A367" s="35"/>
      <c r="B367" s="36"/>
      <c r="C367" s="37"/>
      <c r="D367" s="214" t="s">
        <v>807</v>
      </c>
      <c r="E367" s="37"/>
      <c r="F367" s="256" t="s">
        <v>12625</v>
      </c>
      <c r="G367" s="37"/>
      <c r="H367" s="37"/>
      <c r="I367" s="257"/>
      <c r="J367" s="37"/>
      <c r="K367" s="37"/>
      <c r="L367" s="40"/>
      <c r="M367" s="258"/>
      <c r="N367" s="259"/>
      <c r="O367" s="72"/>
      <c r="P367" s="72"/>
      <c r="Q367" s="72"/>
      <c r="R367" s="72"/>
      <c r="S367" s="72"/>
      <c r="T367" s="73"/>
      <c r="U367" s="35"/>
      <c r="V367" s="35"/>
      <c r="W367" s="35"/>
      <c r="X367" s="35"/>
      <c r="Y367" s="35"/>
      <c r="Z367" s="35"/>
      <c r="AA367" s="35"/>
      <c r="AB367" s="35"/>
      <c r="AC367" s="35"/>
      <c r="AD367" s="35"/>
      <c r="AE367" s="35"/>
      <c r="AT367" s="18" t="s">
        <v>807</v>
      </c>
      <c r="AU367" s="18" t="s">
        <v>85</v>
      </c>
    </row>
    <row r="368" spans="1:65" s="2" customFormat="1" ht="16.5" customHeight="1">
      <c r="A368" s="35"/>
      <c r="B368" s="36"/>
      <c r="C368" s="193" t="s">
        <v>226</v>
      </c>
      <c r="D368" s="193" t="s">
        <v>214</v>
      </c>
      <c r="E368" s="194" t="s">
        <v>12626</v>
      </c>
      <c r="F368" s="195" t="s">
        <v>12627</v>
      </c>
      <c r="G368" s="196" t="s">
        <v>2761</v>
      </c>
      <c r="H368" s="197">
        <v>14</v>
      </c>
      <c r="I368" s="198"/>
      <c r="J368" s="199">
        <f>ROUND(I368*H368,2)</f>
        <v>0</v>
      </c>
      <c r="K368" s="200"/>
      <c r="L368" s="40"/>
      <c r="M368" s="201" t="s">
        <v>1</v>
      </c>
      <c r="N368" s="202" t="s">
        <v>42</v>
      </c>
      <c r="O368" s="72"/>
      <c r="P368" s="203">
        <f>O368*H368</f>
        <v>0</v>
      </c>
      <c r="Q368" s="203">
        <v>0</v>
      </c>
      <c r="R368" s="203">
        <f>Q368*H368</f>
        <v>0</v>
      </c>
      <c r="S368" s="203">
        <v>0</v>
      </c>
      <c r="T368" s="204">
        <f>S368*H368</f>
        <v>0</v>
      </c>
      <c r="U368" s="35"/>
      <c r="V368" s="35"/>
      <c r="W368" s="35"/>
      <c r="X368" s="35"/>
      <c r="Y368" s="35"/>
      <c r="Z368" s="35"/>
      <c r="AA368" s="35"/>
      <c r="AB368" s="35"/>
      <c r="AC368" s="35"/>
      <c r="AD368" s="35"/>
      <c r="AE368" s="35"/>
      <c r="AR368" s="205" t="s">
        <v>218</v>
      </c>
      <c r="AT368" s="205" t="s">
        <v>214</v>
      </c>
      <c r="AU368" s="205" t="s">
        <v>85</v>
      </c>
      <c r="AY368" s="18" t="s">
        <v>209</v>
      </c>
      <c r="BE368" s="206">
        <f>IF(N368="základní",J368,0)</f>
        <v>0</v>
      </c>
      <c r="BF368" s="206">
        <f>IF(N368="snížená",J368,0)</f>
        <v>0</v>
      </c>
      <c r="BG368" s="206">
        <f>IF(N368="zákl. přenesená",J368,0)</f>
        <v>0</v>
      </c>
      <c r="BH368" s="206">
        <f>IF(N368="sníž. přenesená",J368,0)</f>
        <v>0</v>
      </c>
      <c r="BI368" s="206">
        <f>IF(N368="nulová",J368,0)</f>
        <v>0</v>
      </c>
      <c r="BJ368" s="18" t="s">
        <v>85</v>
      </c>
      <c r="BK368" s="206">
        <f>ROUND(I368*H368,2)</f>
        <v>0</v>
      </c>
      <c r="BL368" s="18" t="s">
        <v>218</v>
      </c>
      <c r="BM368" s="205" t="s">
        <v>12628</v>
      </c>
    </row>
    <row r="369" spans="1:65" s="2" customFormat="1" ht="87.75">
      <c r="A369" s="35"/>
      <c r="B369" s="36"/>
      <c r="C369" s="37"/>
      <c r="D369" s="214" t="s">
        <v>807</v>
      </c>
      <c r="E369" s="37"/>
      <c r="F369" s="256" t="s">
        <v>12629</v>
      </c>
      <c r="G369" s="37"/>
      <c r="H369" s="37"/>
      <c r="I369" s="257"/>
      <c r="J369" s="37"/>
      <c r="K369" s="37"/>
      <c r="L369" s="40"/>
      <c r="M369" s="258"/>
      <c r="N369" s="259"/>
      <c r="O369" s="72"/>
      <c r="P369" s="72"/>
      <c r="Q369" s="72"/>
      <c r="R369" s="72"/>
      <c r="S369" s="72"/>
      <c r="T369" s="73"/>
      <c r="U369" s="35"/>
      <c r="V369" s="35"/>
      <c r="W369" s="35"/>
      <c r="X369" s="35"/>
      <c r="Y369" s="35"/>
      <c r="Z369" s="35"/>
      <c r="AA369" s="35"/>
      <c r="AB369" s="35"/>
      <c r="AC369" s="35"/>
      <c r="AD369" s="35"/>
      <c r="AE369" s="35"/>
      <c r="AT369" s="18" t="s">
        <v>807</v>
      </c>
      <c r="AU369" s="18" t="s">
        <v>85</v>
      </c>
    </row>
    <row r="370" spans="1:65" s="2" customFormat="1" ht="16.5" customHeight="1">
      <c r="A370" s="35"/>
      <c r="B370" s="36"/>
      <c r="C370" s="193" t="s">
        <v>218</v>
      </c>
      <c r="D370" s="193" t="s">
        <v>214</v>
      </c>
      <c r="E370" s="194" t="s">
        <v>12630</v>
      </c>
      <c r="F370" s="195" t="s">
        <v>12631</v>
      </c>
      <c r="G370" s="196" t="s">
        <v>2761</v>
      </c>
      <c r="H370" s="197">
        <v>16</v>
      </c>
      <c r="I370" s="198"/>
      <c r="J370" s="199">
        <f>ROUND(I370*H370,2)</f>
        <v>0</v>
      </c>
      <c r="K370" s="200"/>
      <c r="L370" s="40"/>
      <c r="M370" s="201" t="s">
        <v>1</v>
      </c>
      <c r="N370" s="202" t="s">
        <v>42</v>
      </c>
      <c r="O370" s="72"/>
      <c r="P370" s="203">
        <f>O370*H370</f>
        <v>0</v>
      </c>
      <c r="Q370" s="203">
        <v>0</v>
      </c>
      <c r="R370" s="203">
        <f>Q370*H370</f>
        <v>0</v>
      </c>
      <c r="S370" s="203">
        <v>0</v>
      </c>
      <c r="T370" s="204">
        <f>S370*H370</f>
        <v>0</v>
      </c>
      <c r="U370" s="35"/>
      <c r="V370" s="35"/>
      <c r="W370" s="35"/>
      <c r="X370" s="35"/>
      <c r="Y370" s="35"/>
      <c r="Z370" s="35"/>
      <c r="AA370" s="35"/>
      <c r="AB370" s="35"/>
      <c r="AC370" s="35"/>
      <c r="AD370" s="35"/>
      <c r="AE370" s="35"/>
      <c r="AR370" s="205" t="s">
        <v>218</v>
      </c>
      <c r="AT370" s="205" t="s">
        <v>214</v>
      </c>
      <c r="AU370" s="205" t="s">
        <v>85</v>
      </c>
      <c r="AY370" s="18" t="s">
        <v>209</v>
      </c>
      <c r="BE370" s="206">
        <f>IF(N370="základní",J370,0)</f>
        <v>0</v>
      </c>
      <c r="BF370" s="206">
        <f>IF(N370="snížená",J370,0)</f>
        <v>0</v>
      </c>
      <c r="BG370" s="206">
        <f>IF(N370="zákl. přenesená",J370,0)</f>
        <v>0</v>
      </c>
      <c r="BH370" s="206">
        <f>IF(N370="sníž. přenesená",J370,0)</f>
        <v>0</v>
      </c>
      <c r="BI370" s="206">
        <f>IF(N370="nulová",J370,0)</f>
        <v>0</v>
      </c>
      <c r="BJ370" s="18" t="s">
        <v>85</v>
      </c>
      <c r="BK370" s="206">
        <f>ROUND(I370*H370,2)</f>
        <v>0</v>
      </c>
      <c r="BL370" s="18" t="s">
        <v>218</v>
      </c>
      <c r="BM370" s="205" t="s">
        <v>12632</v>
      </c>
    </row>
    <row r="371" spans="1:65" s="2" customFormat="1" ht="87.75">
      <c r="A371" s="35"/>
      <c r="B371" s="36"/>
      <c r="C371" s="37"/>
      <c r="D371" s="214" t="s">
        <v>807</v>
      </c>
      <c r="E371" s="37"/>
      <c r="F371" s="256" t="s">
        <v>12633</v>
      </c>
      <c r="G371" s="37"/>
      <c r="H371" s="37"/>
      <c r="I371" s="257"/>
      <c r="J371" s="37"/>
      <c r="K371" s="37"/>
      <c r="L371" s="40"/>
      <c r="M371" s="258"/>
      <c r="N371" s="259"/>
      <c r="O371" s="72"/>
      <c r="P371" s="72"/>
      <c r="Q371" s="72"/>
      <c r="R371" s="72"/>
      <c r="S371" s="72"/>
      <c r="T371" s="73"/>
      <c r="U371" s="35"/>
      <c r="V371" s="35"/>
      <c r="W371" s="35"/>
      <c r="X371" s="35"/>
      <c r="Y371" s="35"/>
      <c r="Z371" s="35"/>
      <c r="AA371" s="35"/>
      <c r="AB371" s="35"/>
      <c r="AC371" s="35"/>
      <c r="AD371" s="35"/>
      <c r="AE371" s="35"/>
      <c r="AT371" s="18" t="s">
        <v>807</v>
      </c>
      <c r="AU371" s="18" t="s">
        <v>85</v>
      </c>
    </row>
    <row r="372" spans="1:65" s="2" customFormat="1" ht="16.5" customHeight="1">
      <c r="A372" s="35"/>
      <c r="B372" s="36"/>
      <c r="C372" s="193" t="s">
        <v>233</v>
      </c>
      <c r="D372" s="193" t="s">
        <v>214</v>
      </c>
      <c r="E372" s="194" t="s">
        <v>12634</v>
      </c>
      <c r="F372" s="195" t="s">
        <v>12635</v>
      </c>
      <c r="G372" s="196" t="s">
        <v>2761</v>
      </c>
      <c r="H372" s="197">
        <v>6</v>
      </c>
      <c r="I372" s="198"/>
      <c r="J372" s="199">
        <f>ROUND(I372*H372,2)</f>
        <v>0</v>
      </c>
      <c r="K372" s="200"/>
      <c r="L372" s="40"/>
      <c r="M372" s="201" t="s">
        <v>1</v>
      </c>
      <c r="N372" s="202" t="s">
        <v>42</v>
      </c>
      <c r="O372" s="72"/>
      <c r="P372" s="203">
        <f>O372*H372</f>
        <v>0</v>
      </c>
      <c r="Q372" s="203">
        <v>0</v>
      </c>
      <c r="R372" s="203">
        <f>Q372*H372</f>
        <v>0</v>
      </c>
      <c r="S372" s="203">
        <v>0</v>
      </c>
      <c r="T372" s="204">
        <f>S372*H372</f>
        <v>0</v>
      </c>
      <c r="U372" s="35"/>
      <c r="V372" s="35"/>
      <c r="W372" s="35"/>
      <c r="X372" s="35"/>
      <c r="Y372" s="35"/>
      <c r="Z372" s="35"/>
      <c r="AA372" s="35"/>
      <c r="AB372" s="35"/>
      <c r="AC372" s="35"/>
      <c r="AD372" s="35"/>
      <c r="AE372" s="35"/>
      <c r="AR372" s="205" t="s">
        <v>218</v>
      </c>
      <c r="AT372" s="205" t="s">
        <v>214</v>
      </c>
      <c r="AU372" s="205" t="s">
        <v>85</v>
      </c>
      <c r="AY372" s="18" t="s">
        <v>209</v>
      </c>
      <c r="BE372" s="206">
        <f>IF(N372="základní",J372,0)</f>
        <v>0</v>
      </c>
      <c r="BF372" s="206">
        <f>IF(N372="snížená",J372,0)</f>
        <v>0</v>
      </c>
      <c r="BG372" s="206">
        <f>IF(N372="zákl. přenesená",J372,0)</f>
        <v>0</v>
      </c>
      <c r="BH372" s="206">
        <f>IF(N372="sníž. přenesená",J372,0)</f>
        <v>0</v>
      </c>
      <c r="BI372" s="206">
        <f>IF(N372="nulová",J372,0)</f>
        <v>0</v>
      </c>
      <c r="BJ372" s="18" t="s">
        <v>85</v>
      </c>
      <c r="BK372" s="206">
        <f>ROUND(I372*H372,2)</f>
        <v>0</v>
      </c>
      <c r="BL372" s="18" t="s">
        <v>218</v>
      </c>
      <c r="BM372" s="205" t="s">
        <v>12636</v>
      </c>
    </row>
    <row r="373" spans="1:65" s="2" customFormat="1" ht="87.75">
      <c r="A373" s="35"/>
      <c r="B373" s="36"/>
      <c r="C373" s="37"/>
      <c r="D373" s="214" t="s">
        <v>807</v>
      </c>
      <c r="E373" s="37"/>
      <c r="F373" s="256" t="s">
        <v>12637</v>
      </c>
      <c r="G373" s="37"/>
      <c r="H373" s="37"/>
      <c r="I373" s="257"/>
      <c r="J373" s="37"/>
      <c r="K373" s="37"/>
      <c r="L373" s="40"/>
      <c r="M373" s="258"/>
      <c r="N373" s="259"/>
      <c r="O373" s="72"/>
      <c r="P373" s="72"/>
      <c r="Q373" s="72"/>
      <c r="R373" s="72"/>
      <c r="S373" s="72"/>
      <c r="T373" s="73"/>
      <c r="U373" s="35"/>
      <c r="V373" s="35"/>
      <c r="W373" s="35"/>
      <c r="X373" s="35"/>
      <c r="Y373" s="35"/>
      <c r="Z373" s="35"/>
      <c r="AA373" s="35"/>
      <c r="AB373" s="35"/>
      <c r="AC373" s="35"/>
      <c r="AD373" s="35"/>
      <c r="AE373" s="35"/>
      <c r="AT373" s="18" t="s">
        <v>807</v>
      </c>
      <c r="AU373" s="18" t="s">
        <v>85</v>
      </c>
    </row>
    <row r="374" spans="1:65" s="2" customFormat="1" ht="16.5" customHeight="1">
      <c r="A374" s="35"/>
      <c r="B374" s="36"/>
      <c r="C374" s="193" t="s">
        <v>238</v>
      </c>
      <c r="D374" s="193" t="s">
        <v>214</v>
      </c>
      <c r="E374" s="194" t="s">
        <v>12638</v>
      </c>
      <c r="F374" s="195" t="s">
        <v>12639</v>
      </c>
      <c r="G374" s="196" t="s">
        <v>2761</v>
      </c>
      <c r="H374" s="197">
        <v>6</v>
      </c>
      <c r="I374" s="198"/>
      <c r="J374" s="199">
        <f>ROUND(I374*H374,2)</f>
        <v>0</v>
      </c>
      <c r="K374" s="200"/>
      <c r="L374" s="40"/>
      <c r="M374" s="201" t="s">
        <v>1</v>
      </c>
      <c r="N374" s="202" t="s">
        <v>42</v>
      </c>
      <c r="O374" s="72"/>
      <c r="P374" s="203">
        <f>O374*H374</f>
        <v>0</v>
      </c>
      <c r="Q374" s="203">
        <v>0</v>
      </c>
      <c r="R374" s="203">
        <f>Q374*H374</f>
        <v>0</v>
      </c>
      <c r="S374" s="203">
        <v>0</v>
      </c>
      <c r="T374" s="204">
        <f>S374*H374</f>
        <v>0</v>
      </c>
      <c r="U374" s="35"/>
      <c r="V374" s="35"/>
      <c r="W374" s="35"/>
      <c r="X374" s="35"/>
      <c r="Y374" s="35"/>
      <c r="Z374" s="35"/>
      <c r="AA374" s="35"/>
      <c r="AB374" s="35"/>
      <c r="AC374" s="35"/>
      <c r="AD374" s="35"/>
      <c r="AE374" s="35"/>
      <c r="AR374" s="205" t="s">
        <v>218</v>
      </c>
      <c r="AT374" s="205" t="s">
        <v>214</v>
      </c>
      <c r="AU374" s="205" t="s">
        <v>85</v>
      </c>
      <c r="AY374" s="18" t="s">
        <v>209</v>
      </c>
      <c r="BE374" s="206">
        <f>IF(N374="základní",J374,0)</f>
        <v>0</v>
      </c>
      <c r="BF374" s="206">
        <f>IF(N374="snížená",J374,0)</f>
        <v>0</v>
      </c>
      <c r="BG374" s="206">
        <f>IF(N374="zákl. přenesená",J374,0)</f>
        <v>0</v>
      </c>
      <c r="BH374" s="206">
        <f>IF(N374="sníž. přenesená",J374,0)</f>
        <v>0</v>
      </c>
      <c r="BI374" s="206">
        <f>IF(N374="nulová",J374,0)</f>
        <v>0</v>
      </c>
      <c r="BJ374" s="18" t="s">
        <v>85</v>
      </c>
      <c r="BK374" s="206">
        <f>ROUND(I374*H374,2)</f>
        <v>0</v>
      </c>
      <c r="BL374" s="18" t="s">
        <v>218</v>
      </c>
      <c r="BM374" s="205" t="s">
        <v>12640</v>
      </c>
    </row>
    <row r="375" spans="1:65" s="2" customFormat="1" ht="97.5">
      <c r="A375" s="35"/>
      <c r="B375" s="36"/>
      <c r="C375" s="37"/>
      <c r="D375" s="214" t="s">
        <v>807</v>
      </c>
      <c r="E375" s="37"/>
      <c r="F375" s="256" t="s">
        <v>12641</v>
      </c>
      <c r="G375" s="37"/>
      <c r="H375" s="37"/>
      <c r="I375" s="257"/>
      <c r="J375" s="37"/>
      <c r="K375" s="37"/>
      <c r="L375" s="40"/>
      <c r="M375" s="258"/>
      <c r="N375" s="259"/>
      <c r="O375" s="72"/>
      <c r="P375" s="72"/>
      <c r="Q375" s="72"/>
      <c r="R375" s="72"/>
      <c r="S375" s="72"/>
      <c r="T375" s="73"/>
      <c r="U375" s="35"/>
      <c r="V375" s="35"/>
      <c r="W375" s="35"/>
      <c r="X375" s="35"/>
      <c r="Y375" s="35"/>
      <c r="Z375" s="35"/>
      <c r="AA375" s="35"/>
      <c r="AB375" s="35"/>
      <c r="AC375" s="35"/>
      <c r="AD375" s="35"/>
      <c r="AE375" s="35"/>
      <c r="AT375" s="18" t="s">
        <v>807</v>
      </c>
      <c r="AU375" s="18" t="s">
        <v>85</v>
      </c>
    </row>
    <row r="376" spans="1:65" s="2" customFormat="1" ht="16.5" customHeight="1">
      <c r="A376" s="35"/>
      <c r="B376" s="36"/>
      <c r="C376" s="193" t="s">
        <v>242</v>
      </c>
      <c r="D376" s="193" t="s">
        <v>214</v>
      </c>
      <c r="E376" s="194" t="s">
        <v>12642</v>
      </c>
      <c r="F376" s="195" t="s">
        <v>12643</v>
      </c>
      <c r="G376" s="196" t="s">
        <v>2761</v>
      </c>
      <c r="H376" s="197">
        <v>6</v>
      </c>
      <c r="I376" s="198"/>
      <c r="J376" s="199">
        <f>ROUND(I376*H376,2)</f>
        <v>0</v>
      </c>
      <c r="K376" s="200"/>
      <c r="L376" s="40"/>
      <c r="M376" s="201" t="s">
        <v>1</v>
      </c>
      <c r="N376" s="202" t="s">
        <v>42</v>
      </c>
      <c r="O376" s="72"/>
      <c r="P376" s="203">
        <f>O376*H376</f>
        <v>0</v>
      </c>
      <c r="Q376" s="203">
        <v>0</v>
      </c>
      <c r="R376" s="203">
        <f>Q376*H376</f>
        <v>0</v>
      </c>
      <c r="S376" s="203">
        <v>0</v>
      </c>
      <c r="T376" s="204">
        <f>S376*H376</f>
        <v>0</v>
      </c>
      <c r="U376" s="35"/>
      <c r="V376" s="35"/>
      <c r="W376" s="35"/>
      <c r="X376" s="35"/>
      <c r="Y376" s="35"/>
      <c r="Z376" s="35"/>
      <c r="AA376" s="35"/>
      <c r="AB376" s="35"/>
      <c r="AC376" s="35"/>
      <c r="AD376" s="35"/>
      <c r="AE376" s="35"/>
      <c r="AR376" s="205" t="s">
        <v>218</v>
      </c>
      <c r="AT376" s="205" t="s">
        <v>214</v>
      </c>
      <c r="AU376" s="205" t="s">
        <v>85</v>
      </c>
      <c r="AY376" s="18" t="s">
        <v>209</v>
      </c>
      <c r="BE376" s="206">
        <f>IF(N376="základní",J376,0)</f>
        <v>0</v>
      </c>
      <c r="BF376" s="206">
        <f>IF(N376="snížená",J376,0)</f>
        <v>0</v>
      </c>
      <c r="BG376" s="206">
        <f>IF(N376="zákl. přenesená",J376,0)</f>
        <v>0</v>
      </c>
      <c r="BH376" s="206">
        <f>IF(N376="sníž. přenesená",J376,0)</f>
        <v>0</v>
      </c>
      <c r="BI376" s="206">
        <f>IF(N376="nulová",J376,0)</f>
        <v>0</v>
      </c>
      <c r="BJ376" s="18" t="s">
        <v>85</v>
      </c>
      <c r="BK376" s="206">
        <f>ROUND(I376*H376,2)</f>
        <v>0</v>
      </c>
      <c r="BL376" s="18" t="s">
        <v>218</v>
      </c>
      <c r="BM376" s="205" t="s">
        <v>12644</v>
      </c>
    </row>
    <row r="377" spans="1:65" s="2" customFormat="1" ht="39">
      <c r="A377" s="35"/>
      <c r="B377" s="36"/>
      <c r="C377" s="37"/>
      <c r="D377" s="214" t="s">
        <v>807</v>
      </c>
      <c r="E377" s="37"/>
      <c r="F377" s="256" t="s">
        <v>12645</v>
      </c>
      <c r="G377" s="37"/>
      <c r="H377" s="37"/>
      <c r="I377" s="257"/>
      <c r="J377" s="37"/>
      <c r="K377" s="37"/>
      <c r="L377" s="40"/>
      <c r="M377" s="258"/>
      <c r="N377" s="259"/>
      <c r="O377" s="72"/>
      <c r="P377" s="72"/>
      <c r="Q377" s="72"/>
      <c r="R377" s="72"/>
      <c r="S377" s="72"/>
      <c r="T377" s="73"/>
      <c r="U377" s="35"/>
      <c r="V377" s="35"/>
      <c r="W377" s="35"/>
      <c r="X377" s="35"/>
      <c r="Y377" s="35"/>
      <c r="Z377" s="35"/>
      <c r="AA377" s="35"/>
      <c r="AB377" s="35"/>
      <c r="AC377" s="35"/>
      <c r="AD377" s="35"/>
      <c r="AE377" s="35"/>
      <c r="AT377" s="18" t="s">
        <v>807</v>
      </c>
      <c r="AU377" s="18" t="s">
        <v>85</v>
      </c>
    </row>
    <row r="378" spans="1:65" s="12" customFormat="1" ht="25.9" customHeight="1">
      <c r="B378" s="177"/>
      <c r="C378" s="178"/>
      <c r="D378" s="179" t="s">
        <v>76</v>
      </c>
      <c r="E378" s="180" t="s">
        <v>9520</v>
      </c>
      <c r="F378" s="180" t="s">
        <v>12646</v>
      </c>
      <c r="G378" s="178"/>
      <c r="H378" s="178"/>
      <c r="I378" s="181"/>
      <c r="J378" s="182">
        <f>BK378</f>
        <v>0</v>
      </c>
      <c r="K378" s="178"/>
      <c r="L378" s="183"/>
      <c r="M378" s="184"/>
      <c r="N378" s="185"/>
      <c r="O378" s="185"/>
      <c r="P378" s="186">
        <f>SUM(P379:P390)</f>
        <v>0</v>
      </c>
      <c r="Q378" s="185"/>
      <c r="R378" s="186">
        <f>SUM(R379:R390)</f>
        <v>0</v>
      </c>
      <c r="S378" s="185"/>
      <c r="T378" s="187">
        <f>SUM(T379:T390)</f>
        <v>0</v>
      </c>
      <c r="AR378" s="188" t="s">
        <v>85</v>
      </c>
      <c r="AT378" s="189" t="s">
        <v>76</v>
      </c>
      <c r="AU378" s="189" t="s">
        <v>77</v>
      </c>
      <c r="AY378" s="188" t="s">
        <v>209</v>
      </c>
      <c r="BK378" s="190">
        <f>SUM(BK379:BK390)</f>
        <v>0</v>
      </c>
    </row>
    <row r="379" spans="1:65" s="2" customFormat="1" ht="16.5" customHeight="1">
      <c r="A379" s="35"/>
      <c r="B379" s="36"/>
      <c r="C379" s="193" t="s">
        <v>85</v>
      </c>
      <c r="D379" s="193" t="s">
        <v>214</v>
      </c>
      <c r="E379" s="194" t="s">
        <v>12647</v>
      </c>
      <c r="F379" s="195" t="s">
        <v>12648</v>
      </c>
      <c r="G379" s="196" t="s">
        <v>2761</v>
      </c>
      <c r="H379" s="197">
        <v>5</v>
      </c>
      <c r="I379" s="198"/>
      <c r="J379" s="199">
        <f>ROUND(I379*H379,2)</f>
        <v>0</v>
      </c>
      <c r="K379" s="200"/>
      <c r="L379" s="40"/>
      <c r="M379" s="201" t="s">
        <v>1</v>
      </c>
      <c r="N379" s="202" t="s">
        <v>42</v>
      </c>
      <c r="O379" s="72"/>
      <c r="P379" s="203">
        <f>O379*H379</f>
        <v>0</v>
      </c>
      <c r="Q379" s="203">
        <v>0</v>
      </c>
      <c r="R379" s="203">
        <f>Q379*H379</f>
        <v>0</v>
      </c>
      <c r="S379" s="203">
        <v>0</v>
      </c>
      <c r="T379" s="204">
        <f>S379*H379</f>
        <v>0</v>
      </c>
      <c r="U379" s="35"/>
      <c r="V379" s="35"/>
      <c r="W379" s="35"/>
      <c r="X379" s="35"/>
      <c r="Y379" s="35"/>
      <c r="Z379" s="35"/>
      <c r="AA379" s="35"/>
      <c r="AB379" s="35"/>
      <c r="AC379" s="35"/>
      <c r="AD379" s="35"/>
      <c r="AE379" s="35"/>
      <c r="AR379" s="205" t="s">
        <v>218</v>
      </c>
      <c r="AT379" s="205" t="s">
        <v>214</v>
      </c>
      <c r="AU379" s="205" t="s">
        <v>85</v>
      </c>
      <c r="AY379" s="18" t="s">
        <v>209</v>
      </c>
      <c r="BE379" s="206">
        <f>IF(N379="základní",J379,0)</f>
        <v>0</v>
      </c>
      <c r="BF379" s="206">
        <f>IF(N379="snížená",J379,0)</f>
        <v>0</v>
      </c>
      <c r="BG379" s="206">
        <f>IF(N379="zákl. přenesená",J379,0)</f>
        <v>0</v>
      </c>
      <c r="BH379" s="206">
        <f>IF(N379="sníž. přenesená",J379,0)</f>
        <v>0</v>
      </c>
      <c r="BI379" s="206">
        <f>IF(N379="nulová",J379,0)</f>
        <v>0</v>
      </c>
      <c r="BJ379" s="18" t="s">
        <v>85</v>
      </c>
      <c r="BK379" s="206">
        <f>ROUND(I379*H379,2)</f>
        <v>0</v>
      </c>
      <c r="BL379" s="18" t="s">
        <v>218</v>
      </c>
      <c r="BM379" s="205" t="s">
        <v>12649</v>
      </c>
    </row>
    <row r="380" spans="1:65" s="2" customFormat="1" ht="48.75">
      <c r="A380" s="35"/>
      <c r="B380" s="36"/>
      <c r="C380" s="37"/>
      <c r="D380" s="214" t="s">
        <v>807</v>
      </c>
      <c r="E380" s="37"/>
      <c r="F380" s="256" t="s">
        <v>12650</v>
      </c>
      <c r="G380" s="37"/>
      <c r="H380" s="37"/>
      <c r="I380" s="257"/>
      <c r="J380" s="37"/>
      <c r="K380" s="37"/>
      <c r="L380" s="40"/>
      <c r="M380" s="258"/>
      <c r="N380" s="259"/>
      <c r="O380" s="72"/>
      <c r="P380" s="72"/>
      <c r="Q380" s="72"/>
      <c r="R380" s="72"/>
      <c r="S380" s="72"/>
      <c r="T380" s="73"/>
      <c r="U380" s="35"/>
      <c r="V380" s="35"/>
      <c r="W380" s="35"/>
      <c r="X380" s="35"/>
      <c r="Y380" s="35"/>
      <c r="Z380" s="35"/>
      <c r="AA380" s="35"/>
      <c r="AB380" s="35"/>
      <c r="AC380" s="35"/>
      <c r="AD380" s="35"/>
      <c r="AE380" s="35"/>
      <c r="AT380" s="18" t="s">
        <v>807</v>
      </c>
      <c r="AU380" s="18" t="s">
        <v>85</v>
      </c>
    </row>
    <row r="381" spans="1:65" s="2" customFormat="1" ht="16.5" customHeight="1">
      <c r="A381" s="35"/>
      <c r="B381" s="36"/>
      <c r="C381" s="193" t="s">
        <v>87</v>
      </c>
      <c r="D381" s="193" t="s">
        <v>214</v>
      </c>
      <c r="E381" s="194" t="s">
        <v>12651</v>
      </c>
      <c r="F381" s="195" t="s">
        <v>12652</v>
      </c>
      <c r="G381" s="196" t="s">
        <v>2761</v>
      </c>
      <c r="H381" s="197">
        <v>9</v>
      </c>
      <c r="I381" s="198"/>
      <c r="J381" s="199">
        <f>ROUND(I381*H381,2)</f>
        <v>0</v>
      </c>
      <c r="K381" s="200"/>
      <c r="L381" s="40"/>
      <c r="M381" s="201" t="s">
        <v>1</v>
      </c>
      <c r="N381" s="202" t="s">
        <v>42</v>
      </c>
      <c r="O381" s="72"/>
      <c r="P381" s="203">
        <f>O381*H381</f>
        <v>0</v>
      </c>
      <c r="Q381" s="203">
        <v>0</v>
      </c>
      <c r="R381" s="203">
        <f>Q381*H381</f>
        <v>0</v>
      </c>
      <c r="S381" s="203">
        <v>0</v>
      </c>
      <c r="T381" s="204">
        <f>S381*H381</f>
        <v>0</v>
      </c>
      <c r="U381" s="35"/>
      <c r="V381" s="35"/>
      <c r="W381" s="35"/>
      <c r="X381" s="35"/>
      <c r="Y381" s="35"/>
      <c r="Z381" s="35"/>
      <c r="AA381" s="35"/>
      <c r="AB381" s="35"/>
      <c r="AC381" s="35"/>
      <c r="AD381" s="35"/>
      <c r="AE381" s="35"/>
      <c r="AR381" s="205" t="s">
        <v>218</v>
      </c>
      <c r="AT381" s="205" t="s">
        <v>214</v>
      </c>
      <c r="AU381" s="205" t="s">
        <v>85</v>
      </c>
      <c r="AY381" s="18" t="s">
        <v>209</v>
      </c>
      <c r="BE381" s="206">
        <f>IF(N381="základní",J381,0)</f>
        <v>0</v>
      </c>
      <c r="BF381" s="206">
        <f>IF(N381="snížená",J381,0)</f>
        <v>0</v>
      </c>
      <c r="BG381" s="206">
        <f>IF(N381="zákl. přenesená",J381,0)</f>
        <v>0</v>
      </c>
      <c r="BH381" s="206">
        <f>IF(N381="sníž. přenesená",J381,0)</f>
        <v>0</v>
      </c>
      <c r="BI381" s="206">
        <f>IF(N381="nulová",J381,0)</f>
        <v>0</v>
      </c>
      <c r="BJ381" s="18" t="s">
        <v>85</v>
      </c>
      <c r="BK381" s="206">
        <f>ROUND(I381*H381,2)</f>
        <v>0</v>
      </c>
      <c r="BL381" s="18" t="s">
        <v>218</v>
      </c>
      <c r="BM381" s="205" t="s">
        <v>12653</v>
      </c>
    </row>
    <row r="382" spans="1:65" s="2" customFormat="1" ht="48.75">
      <c r="A382" s="35"/>
      <c r="B382" s="36"/>
      <c r="C382" s="37"/>
      <c r="D382" s="214" t="s">
        <v>807</v>
      </c>
      <c r="E382" s="37"/>
      <c r="F382" s="256" t="s">
        <v>12654</v>
      </c>
      <c r="G382" s="37"/>
      <c r="H382" s="37"/>
      <c r="I382" s="257"/>
      <c r="J382" s="37"/>
      <c r="K382" s="37"/>
      <c r="L382" s="40"/>
      <c r="M382" s="258"/>
      <c r="N382" s="259"/>
      <c r="O382" s="72"/>
      <c r="P382" s="72"/>
      <c r="Q382" s="72"/>
      <c r="R382" s="72"/>
      <c r="S382" s="72"/>
      <c r="T382" s="73"/>
      <c r="U382" s="35"/>
      <c r="V382" s="35"/>
      <c r="W382" s="35"/>
      <c r="X382" s="35"/>
      <c r="Y382" s="35"/>
      <c r="Z382" s="35"/>
      <c r="AA382" s="35"/>
      <c r="AB382" s="35"/>
      <c r="AC382" s="35"/>
      <c r="AD382" s="35"/>
      <c r="AE382" s="35"/>
      <c r="AT382" s="18" t="s">
        <v>807</v>
      </c>
      <c r="AU382" s="18" t="s">
        <v>85</v>
      </c>
    </row>
    <row r="383" spans="1:65" s="2" customFormat="1" ht="16.5" customHeight="1">
      <c r="A383" s="35"/>
      <c r="B383" s="36"/>
      <c r="C383" s="193" t="s">
        <v>226</v>
      </c>
      <c r="D383" s="193" t="s">
        <v>214</v>
      </c>
      <c r="E383" s="194" t="s">
        <v>12651</v>
      </c>
      <c r="F383" s="195" t="s">
        <v>12652</v>
      </c>
      <c r="G383" s="196" t="s">
        <v>2761</v>
      </c>
      <c r="H383" s="197">
        <v>1</v>
      </c>
      <c r="I383" s="198"/>
      <c r="J383" s="199">
        <f>ROUND(I383*H383,2)</f>
        <v>0</v>
      </c>
      <c r="K383" s="200"/>
      <c r="L383" s="40"/>
      <c r="M383" s="201" t="s">
        <v>1</v>
      </c>
      <c r="N383" s="202" t="s">
        <v>42</v>
      </c>
      <c r="O383" s="72"/>
      <c r="P383" s="203">
        <f>O383*H383</f>
        <v>0</v>
      </c>
      <c r="Q383" s="203">
        <v>0</v>
      </c>
      <c r="R383" s="203">
        <f>Q383*H383</f>
        <v>0</v>
      </c>
      <c r="S383" s="203">
        <v>0</v>
      </c>
      <c r="T383" s="204">
        <f>S383*H383</f>
        <v>0</v>
      </c>
      <c r="U383" s="35"/>
      <c r="V383" s="35"/>
      <c r="W383" s="35"/>
      <c r="X383" s="35"/>
      <c r="Y383" s="35"/>
      <c r="Z383" s="35"/>
      <c r="AA383" s="35"/>
      <c r="AB383" s="35"/>
      <c r="AC383" s="35"/>
      <c r="AD383" s="35"/>
      <c r="AE383" s="35"/>
      <c r="AR383" s="205" t="s">
        <v>218</v>
      </c>
      <c r="AT383" s="205" t="s">
        <v>214</v>
      </c>
      <c r="AU383" s="205" t="s">
        <v>85</v>
      </c>
      <c r="AY383" s="18" t="s">
        <v>209</v>
      </c>
      <c r="BE383" s="206">
        <f>IF(N383="základní",J383,0)</f>
        <v>0</v>
      </c>
      <c r="BF383" s="206">
        <f>IF(N383="snížená",J383,0)</f>
        <v>0</v>
      </c>
      <c r="BG383" s="206">
        <f>IF(N383="zákl. přenesená",J383,0)</f>
        <v>0</v>
      </c>
      <c r="BH383" s="206">
        <f>IF(N383="sníž. přenesená",J383,0)</f>
        <v>0</v>
      </c>
      <c r="BI383" s="206">
        <f>IF(N383="nulová",J383,0)</f>
        <v>0</v>
      </c>
      <c r="BJ383" s="18" t="s">
        <v>85</v>
      </c>
      <c r="BK383" s="206">
        <f>ROUND(I383*H383,2)</f>
        <v>0</v>
      </c>
      <c r="BL383" s="18" t="s">
        <v>218</v>
      </c>
      <c r="BM383" s="205" t="s">
        <v>12655</v>
      </c>
    </row>
    <row r="384" spans="1:65" s="2" customFormat="1" ht="48.75">
      <c r="A384" s="35"/>
      <c r="B384" s="36"/>
      <c r="C384" s="37"/>
      <c r="D384" s="214" t="s">
        <v>807</v>
      </c>
      <c r="E384" s="37"/>
      <c r="F384" s="256" t="s">
        <v>12654</v>
      </c>
      <c r="G384" s="37"/>
      <c r="H384" s="37"/>
      <c r="I384" s="257"/>
      <c r="J384" s="37"/>
      <c r="K384" s="37"/>
      <c r="L384" s="40"/>
      <c r="M384" s="258"/>
      <c r="N384" s="259"/>
      <c r="O384" s="72"/>
      <c r="P384" s="72"/>
      <c r="Q384" s="72"/>
      <c r="R384" s="72"/>
      <c r="S384" s="72"/>
      <c r="T384" s="73"/>
      <c r="U384" s="35"/>
      <c r="V384" s="35"/>
      <c r="W384" s="35"/>
      <c r="X384" s="35"/>
      <c r="Y384" s="35"/>
      <c r="Z384" s="35"/>
      <c r="AA384" s="35"/>
      <c r="AB384" s="35"/>
      <c r="AC384" s="35"/>
      <c r="AD384" s="35"/>
      <c r="AE384" s="35"/>
      <c r="AT384" s="18" t="s">
        <v>807</v>
      </c>
      <c r="AU384" s="18" t="s">
        <v>85</v>
      </c>
    </row>
    <row r="385" spans="1:65" s="2" customFormat="1" ht="16.5" customHeight="1">
      <c r="A385" s="35"/>
      <c r="B385" s="36"/>
      <c r="C385" s="193" t="s">
        <v>218</v>
      </c>
      <c r="D385" s="193" t="s">
        <v>214</v>
      </c>
      <c r="E385" s="194" t="s">
        <v>12656</v>
      </c>
      <c r="F385" s="195" t="s">
        <v>12657</v>
      </c>
      <c r="G385" s="196" t="s">
        <v>2761</v>
      </c>
      <c r="H385" s="197">
        <v>6</v>
      </c>
      <c r="I385" s="198"/>
      <c r="J385" s="199">
        <f>ROUND(I385*H385,2)</f>
        <v>0</v>
      </c>
      <c r="K385" s="200"/>
      <c r="L385" s="40"/>
      <c r="M385" s="201" t="s">
        <v>1</v>
      </c>
      <c r="N385" s="202" t="s">
        <v>42</v>
      </c>
      <c r="O385" s="72"/>
      <c r="P385" s="203">
        <f>O385*H385</f>
        <v>0</v>
      </c>
      <c r="Q385" s="203">
        <v>0</v>
      </c>
      <c r="R385" s="203">
        <f>Q385*H385</f>
        <v>0</v>
      </c>
      <c r="S385" s="203">
        <v>0</v>
      </c>
      <c r="T385" s="204">
        <f>S385*H385</f>
        <v>0</v>
      </c>
      <c r="U385" s="35"/>
      <c r="V385" s="35"/>
      <c r="W385" s="35"/>
      <c r="X385" s="35"/>
      <c r="Y385" s="35"/>
      <c r="Z385" s="35"/>
      <c r="AA385" s="35"/>
      <c r="AB385" s="35"/>
      <c r="AC385" s="35"/>
      <c r="AD385" s="35"/>
      <c r="AE385" s="35"/>
      <c r="AR385" s="205" t="s">
        <v>218</v>
      </c>
      <c r="AT385" s="205" t="s">
        <v>214</v>
      </c>
      <c r="AU385" s="205" t="s">
        <v>85</v>
      </c>
      <c r="AY385" s="18" t="s">
        <v>209</v>
      </c>
      <c r="BE385" s="206">
        <f>IF(N385="základní",J385,0)</f>
        <v>0</v>
      </c>
      <c r="BF385" s="206">
        <f>IF(N385="snížená",J385,0)</f>
        <v>0</v>
      </c>
      <c r="BG385" s="206">
        <f>IF(N385="zákl. přenesená",J385,0)</f>
        <v>0</v>
      </c>
      <c r="BH385" s="206">
        <f>IF(N385="sníž. přenesená",J385,0)</f>
        <v>0</v>
      </c>
      <c r="BI385" s="206">
        <f>IF(N385="nulová",J385,0)</f>
        <v>0</v>
      </c>
      <c r="BJ385" s="18" t="s">
        <v>85</v>
      </c>
      <c r="BK385" s="206">
        <f>ROUND(I385*H385,2)</f>
        <v>0</v>
      </c>
      <c r="BL385" s="18" t="s">
        <v>218</v>
      </c>
      <c r="BM385" s="205" t="s">
        <v>12658</v>
      </c>
    </row>
    <row r="386" spans="1:65" s="2" customFormat="1" ht="48.75">
      <c r="A386" s="35"/>
      <c r="B386" s="36"/>
      <c r="C386" s="37"/>
      <c r="D386" s="214" t="s">
        <v>807</v>
      </c>
      <c r="E386" s="37"/>
      <c r="F386" s="256" t="s">
        <v>12659</v>
      </c>
      <c r="G386" s="37"/>
      <c r="H386" s="37"/>
      <c r="I386" s="257"/>
      <c r="J386" s="37"/>
      <c r="K386" s="37"/>
      <c r="L386" s="40"/>
      <c r="M386" s="258"/>
      <c r="N386" s="259"/>
      <c r="O386" s="72"/>
      <c r="P386" s="72"/>
      <c r="Q386" s="72"/>
      <c r="R386" s="72"/>
      <c r="S386" s="72"/>
      <c r="T386" s="73"/>
      <c r="U386" s="35"/>
      <c r="V386" s="35"/>
      <c r="W386" s="35"/>
      <c r="X386" s="35"/>
      <c r="Y386" s="35"/>
      <c r="Z386" s="35"/>
      <c r="AA386" s="35"/>
      <c r="AB386" s="35"/>
      <c r="AC386" s="35"/>
      <c r="AD386" s="35"/>
      <c r="AE386" s="35"/>
      <c r="AT386" s="18" t="s">
        <v>807</v>
      </c>
      <c r="AU386" s="18" t="s">
        <v>85</v>
      </c>
    </row>
    <row r="387" spans="1:65" s="2" customFormat="1" ht="16.5" customHeight="1">
      <c r="A387" s="35"/>
      <c r="B387" s="36"/>
      <c r="C387" s="193" t="s">
        <v>233</v>
      </c>
      <c r="D387" s="193" t="s">
        <v>214</v>
      </c>
      <c r="E387" s="194" t="s">
        <v>12656</v>
      </c>
      <c r="F387" s="195" t="s">
        <v>12657</v>
      </c>
      <c r="G387" s="196" t="s">
        <v>2761</v>
      </c>
      <c r="H387" s="197">
        <v>2</v>
      </c>
      <c r="I387" s="198"/>
      <c r="J387" s="199">
        <f>ROUND(I387*H387,2)</f>
        <v>0</v>
      </c>
      <c r="K387" s="200"/>
      <c r="L387" s="40"/>
      <c r="M387" s="201" t="s">
        <v>1</v>
      </c>
      <c r="N387" s="202" t="s">
        <v>42</v>
      </c>
      <c r="O387" s="72"/>
      <c r="P387" s="203">
        <f>O387*H387</f>
        <v>0</v>
      </c>
      <c r="Q387" s="203">
        <v>0</v>
      </c>
      <c r="R387" s="203">
        <f>Q387*H387</f>
        <v>0</v>
      </c>
      <c r="S387" s="203">
        <v>0</v>
      </c>
      <c r="T387" s="204">
        <f>S387*H387</f>
        <v>0</v>
      </c>
      <c r="U387" s="35"/>
      <c r="V387" s="35"/>
      <c r="W387" s="35"/>
      <c r="X387" s="35"/>
      <c r="Y387" s="35"/>
      <c r="Z387" s="35"/>
      <c r="AA387" s="35"/>
      <c r="AB387" s="35"/>
      <c r="AC387" s="35"/>
      <c r="AD387" s="35"/>
      <c r="AE387" s="35"/>
      <c r="AR387" s="205" t="s">
        <v>218</v>
      </c>
      <c r="AT387" s="205" t="s">
        <v>214</v>
      </c>
      <c r="AU387" s="205" t="s">
        <v>85</v>
      </c>
      <c r="AY387" s="18" t="s">
        <v>209</v>
      </c>
      <c r="BE387" s="206">
        <f>IF(N387="základní",J387,0)</f>
        <v>0</v>
      </c>
      <c r="BF387" s="206">
        <f>IF(N387="snížená",J387,0)</f>
        <v>0</v>
      </c>
      <c r="BG387" s="206">
        <f>IF(N387="zákl. přenesená",J387,0)</f>
        <v>0</v>
      </c>
      <c r="BH387" s="206">
        <f>IF(N387="sníž. přenesená",J387,0)</f>
        <v>0</v>
      </c>
      <c r="BI387" s="206">
        <f>IF(N387="nulová",J387,0)</f>
        <v>0</v>
      </c>
      <c r="BJ387" s="18" t="s">
        <v>85</v>
      </c>
      <c r="BK387" s="206">
        <f>ROUND(I387*H387,2)</f>
        <v>0</v>
      </c>
      <c r="BL387" s="18" t="s">
        <v>218</v>
      </c>
      <c r="BM387" s="205" t="s">
        <v>12660</v>
      </c>
    </row>
    <row r="388" spans="1:65" s="2" customFormat="1" ht="48.75">
      <c r="A388" s="35"/>
      <c r="B388" s="36"/>
      <c r="C388" s="37"/>
      <c r="D388" s="214" t="s">
        <v>807</v>
      </c>
      <c r="E388" s="37"/>
      <c r="F388" s="256" t="s">
        <v>12659</v>
      </c>
      <c r="G388" s="37"/>
      <c r="H388" s="37"/>
      <c r="I388" s="257"/>
      <c r="J388" s="37"/>
      <c r="K388" s="37"/>
      <c r="L388" s="40"/>
      <c r="M388" s="258"/>
      <c r="N388" s="259"/>
      <c r="O388" s="72"/>
      <c r="P388" s="72"/>
      <c r="Q388" s="72"/>
      <c r="R388" s="72"/>
      <c r="S388" s="72"/>
      <c r="T388" s="73"/>
      <c r="U388" s="35"/>
      <c r="V388" s="35"/>
      <c r="W388" s="35"/>
      <c r="X388" s="35"/>
      <c r="Y388" s="35"/>
      <c r="Z388" s="35"/>
      <c r="AA388" s="35"/>
      <c r="AB388" s="35"/>
      <c r="AC388" s="35"/>
      <c r="AD388" s="35"/>
      <c r="AE388" s="35"/>
      <c r="AT388" s="18" t="s">
        <v>807</v>
      </c>
      <c r="AU388" s="18" t="s">
        <v>85</v>
      </c>
    </row>
    <row r="389" spans="1:65" s="2" customFormat="1" ht="16.5" customHeight="1">
      <c r="A389" s="35"/>
      <c r="B389" s="36"/>
      <c r="C389" s="193" t="s">
        <v>238</v>
      </c>
      <c r="D389" s="193" t="s">
        <v>214</v>
      </c>
      <c r="E389" s="194" t="s">
        <v>12661</v>
      </c>
      <c r="F389" s="195" t="s">
        <v>12662</v>
      </c>
      <c r="G389" s="196" t="s">
        <v>2761</v>
      </c>
      <c r="H389" s="197">
        <v>6</v>
      </c>
      <c r="I389" s="198"/>
      <c r="J389" s="199">
        <f>ROUND(I389*H389,2)</f>
        <v>0</v>
      </c>
      <c r="K389" s="200"/>
      <c r="L389" s="40"/>
      <c r="M389" s="201" t="s">
        <v>1</v>
      </c>
      <c r="N389" s="202" t="s">
        <v>42</v>
      </c>
      <c r="O389" s="72"/>
      <c r="P389" s="203">
        <f>O389*H389</f>
        <v>0</v>
      </c>
      <c r="Q389" s="203">
        <v>0</v>
      </c>
      <c r="R389" s="203">
        <f>Q389*H389</f>
        <v>0</v>
      </c>
      <c r="S389" s="203">
        <v>0</v>
      </c>
      <c r="T389" s="204">
        <f>S389*H389</f>
        <v>0</v>
      </c>
      <c r="U389" s="35"/>
      <c r="V389" s="35"/>
      <c r="W389" s="35"/>
      <c r="X389" s="35"/>
      <c r="Y389" s="35"/>
      <c r="Z389" s="35"/>
      <c r="AA389" s="35"/>
      <c r="AB389" s="35"/>
      <c r="AC389" s="35"/>
      <c r="AD389" s="35"/>
      <c r="AE389" s="35"/>
      <c r="AR389" s="205" t="s">
        <v>218</v>
      </c>
      <c r="AT389" s="205" t="s">
        <v>214</v>
      </c>
      <c r="AU389" s="205" t="s">
        <v>85</v>
      </c>
      <c r="AY389" s="18" t="s">
        <v>209</v>
      </c>
      <c r="BE389" s="206">
        <f>IF(N389="základní",J389,0)</f>
        <v>0</v>
      </c>
      <c r="BF389" s="206">
        <f>IF(N389="snížená",J389,0)</f>
        <v>0</v>
      </c>
      <c r="BG389" s="206">
        <f>IF(N389="zákl. přenesená",J389,0)</f>
        <v>0</v>
      </c>
      <c r="BH389" s="206">
        <f>IF(N389="sníž. přenesená",J389,0)</f>
        <v>0</v>
      </c>
      <c r="BI389" s="206">
        <f>IF(N389="nulová",J389,0)</f>
        <v>0</v>
      </c>
      <c r="BJ389" s="18" t="s">
        <v>85</v>
      </c>
      <c r="BK389" s="206">
        <f>ROUND(I389*H389,2)</f>
        <v>0</v>
      </c>
      <c r="BL389" s="18" t="s">
        <v>218</v>
      </c>
      <c r="BM389" s="205" t="s">
        <v>12663</v>
      </c>
    </row>
    <row r="390" spans="1:65" s="2" customFormat="1" ht="48.75">
      <c r="A390" s="35"/>
      <c r="B390" s="36"/>
      <c r="C390" s="37"/>
      <c r="D390" s="214" t="s">
        <v>807</v>
      </c>
      <c r="E390" s="37"/>
      <c r="F390" s="256" t="s">
        <v>12659</v>
      </c>
      <c r="G390" s="37"/>
      <c r="H390" s="37"/>
      <c r="I390" s="257"/>
      <c r="J390" s="37"/>
      <c r="K390" s="37"/>
      <c r="L390" s="40"/>
      <c r="M390" s="258"/>
      <c r="N390" s="259"/>
      <c r="O390" s="72"/>
      <c r="P390" s="72"/>
      <c r="Q390" s="72"/>
      <c r="R390" s="72"/>
      <c r="S390" s="72"/>
      <c r="T390" s="73"/>
      <c r="U390" s="35"/>
      <c r="V390" s="35"/>
      <c r="W390" s="35"/>
      <c r="X390" s="35"/>
      <c r="Y390" s="35"/>
      <c r="Z390" s="35"/>
      <c r="AA390" s="35"/>
      <c r="AB390" s="35"/>
      <c r="AC390" s="35"/>
      <c r="AD390" s="35"/>
      <c r="AE390" s="35"/>
      <c r="AT390" s="18" t="s">
        <v>807</v>
      </c>
      <c r="AU390" s="18" t="s">
        <v>85</v>
      </c>
    </row>
    <row r="391" spans="1:65" s="12" customFormat="1" ht="25.9" customHeight="1">
      <c r="B391" s="177"/>
      <c r="C391" s="178"/>
      <c r="D391" s="179" t="s">
        <v>76</v>
      </c>
      <c r="E391" s="180" t="s">
        <v>9629</v>
      </c>
      <c r="F391" s="180" t="s">
        <v>12664</v>
      </c>
      <c r="G391" s="178"/>
      <c r="H391" s="178"/>
      <c r="I391" s="181"/>
      <c r="J391" s="182">
        <f>BK391</f>
        <v>0</v>
      </c>
      <c r="K391" s="178"/>
      <c r="L391" s="183"/>
      <c r="M391" s="184"/>
      <c r="N391" s="185"/>
      <c r="O391" s="185"/>
      <c r="P391" s="186">
        <f>SUM(P392:P397)</f>
        <v>0</v>
      </c>
      <c r="Q391" s="185"/>
      <c r="R391" s="186">
        <f>SUM(R392:R397)</f>
        <v>0</v>
      </c>
      <c r="S391" s="185"/>
      <c r="T391" s="187">
        <f>SUM(T392:T397)</f>
        <v>0</v>
      </c>
      <c r="AR391" s="188" t="s">
        <v>85</v>
      </c>
      <c r="AT391" s="189" t="s">
        <v>76</v>
      </c>
      <c r="AU391" s="189" t="s">
        <v>77</v>
      </c>
      <c r="AY391" s="188" t="s">
        <v>209</v>
      </c>
      <c r="BK391" s="190">
        <f>SUM(BK392:BK397)</f>
        <v>0</v>
      </c>
    </row>
    <row r="392" spans="1:65" s="2" customFormat="1" ht="16.5" customHeight="1">
      <c r="A392" s="35"/>
      <c r="B392" s="36"/>
      <c r="C392" s="193" t="s">
        <v>85</v>
      </c>
      <c r="D392" s="193" t="s">
        <v>214</v>
      </c>
      <c r="E392" s="194" t="s">
        <v>12665</v>
      </c>
      <c r="F392" s="195" t="s">
        <v>12666</v>
      </c>
      <c r="G392" s="196" t="s">
        <v>2761</v>
      </c>
      <c r="H392" s="197">
        <v>5</v>
      </c>
      <c r="I392" s="198"/>
      <c r="J392" s="199">
        <f>ROUND(I392*H392,2)</f>
        <v>0</v>
      </c>
      <c r="K392" s="200"/>
      <c r="L392" s="40"/>
      <c r="M392" s="201" t="s">
        <v>1</v>
      </c>
      <c r="N392" s="202" t="s">
        <v>42</v>
      </c>
      <c r="O392" s="72"/>
      <c r="P392" s="203">
        <f>O392*H392</f>
        <v>0</v>
      </c>
      <c r="Q392" s="203">
        <v>0</v>
      </c>
      <c r="R392" s="203">
        <f>Q392*H392</f>
        <v>0</v>
      </c>
      <c r="S392" s="203">
        <v>0</v>
      </c>
      <c r="T392" s="204">
        <f>S392*H392</f>
        <v>0</v>
      </c>
      <c r="U392" s="35"/>
      <c r="V392" s="35"/>
      <c r="W392" s="35"/>
      <c r="X392" s="35"/>
      <c r="Y392" s="35"/>
      <c r="Z392" s="35"/>
      <c r="AA392" s="35"/>
      <c r="AB392" s="35"/>
      <c r="AC392" s="35"/>
      <c r="AD392" s="35"/>
      <c r="AE392" s="35"/>
      <c r="AR392" s="205" t="s">
        <v>218</v>
      </c>
      <c r="AT392" s="205" t="s">
        <v>214</v>
      </c>
      <c r="AU392" s="205" t="s">
        <v>85</v>
      </c>
      <c r="AY392" s="18" t="s">
        <v>209</v>
      </c>
      <c r="BE392" s="206">
        <f>IF(N392="základní",J392,0)</f>
        <v>0</v>
      </c>
      <c r="BF392" s="206">
        <f>IF(N392="snížená",J392,0)</f>
        <v>0</v>
      </c>
      <c r="BG392" s="206">
        <f>IF(N392="zákl. přenesená",J392,0)</f>
        <v>0</v>
      </c>
      <c r="BH392" s="206">
        <f>IF(N392="sníž. přenesená",J392,0)</f>
        <v>0</v>
      </c>
      <c r="BI392" s="206">
        <f>IF(N392="nulová",J392,0)</f>
        <v>0</v>
      </c>
      <c r="BJ392" s="18" t="s">
        <v>85</v>
      </c>
      <c r="BK392" s="206">
        <f>ROUND(I392*H392,2)</f>
        <v>0</v>
      </c>
      <c r="BL392" s="18" t="s">
        <v>218</v>
      </c>
      <c r="BM392" s="205" t="s">
        <v>12667</v>
      </c>
    </row>
    <row r="393" spans="1:65" s="2" customFormat="1" ht="29.25">
      <c r="A393" s="35"/>
      <c r="B393" s="36"/>
      <c r="C393" s="37"/>
      <c r="D393" s="214" t="s">
        <v>807</v>
      </c>
      <c r="E393" s="37"/>
      <c r="F393" s="256" t="s">
        <v>12668</v>
      </c>
      <c r="G393" s="37"/>
      <c r="H393" s="37"/>
      <c r="I393" s="257"/>
      <c r="J393" s="37"/>
      <c r="K393" s="37"/>
      <c r="L393" s="40"/>
      <c r="M393" s="258"/>
      <c r="N393" s="259"/>
      <c r="O393" s="72"/>
      <c r="P393" s="72"/>
      <c r="Q393" s="72"/>
      <c r="R393" s="72"/>
      <c r="S393" s="72"/>
      <c r="T393" s="73"/>
      <c r="U393" s="35"/>
      <c r="V393" s="35"/>
      <c r="W393" s="35"/>
      <c r="X393" s="35"/>
      <c r="Y393" s="35"/>
      <c r="Z393" s="35"/>
      <c r="AA393" s="35"/>
      <c r="AB393" s="35"/>
      <c r="AC393" s="35"/>
      <c r="AD393" s="35"/>
      <c r="AE393" s="35"/>
      <c r="AT393" s="18" t="s">
        <v>807</v>
      </c>
      <c r="AU393" s="18" t="s">
        <v>85</v>
      </c>
    </row>
    <row r="394" spans="1:65" s="2" customFormat="1" ht="16.5" customHeight="1">
      <c r="A394" s="35"/>
      <c r="B394" s="36"/>
      <c r="C394" s="193" t="s">
        <v>87</v>
      </c>
      <c r="D394" s="193" t="s">
        <v>214</v>
      </c>
      <c r="E394" s="194" t="s">
        <v>12669</v>
      </c>
      <c r="F394" s="195" t="s">
        <v>12670</v>
      </c>
      <c r="G394" s="196" t="s">
        <v>2761</v>
      </c>
      <c r="H394" s="197">
        <v>10</v>
      </c>
      <c r="I394" s="198"/>
      <c r="J394" s="199">
        <f>ROUND(I394*H394,2)</f>
        <v>0</v>
      </c>
      <c r="K394" s="200"/>
      <c r="L394" s="40"/>
      <c r="M394" s="201" t="s">
        <v>1</v>
      </c>
      <c r="N394" s="202" t="s">
        <v>42</v>
      </c>
      <c r="O394" s="72"/>
      <c r="P394" s="203">
        <f>O394*H394</f>
        <v>0</v>
      </c>
      <c r="Q394" s="203">
        <v>0</v>
      </c>
      <c r="R394" s="203">
        <f>Q394*H394</f>
        <v>0</v>
      </c>
      <c r="S394" s="203">
        <v>0</v>
      </c>
      <c r="T394" s="204">
        <f>S394*H394</f>
        <v>0</v>
      </c>
      <c r="U394" s="35"/>
      <c r="V394" s="35"/>
      <c r="W394" s="35"/>
      <c r="X394" s="35"/>
      <c r="Y394" s="35"/>
      <c r="Z394" s="35"/>
      <c r="AA394" s="35"/>
      <c r="AB394" s="35"/>
      <c r="AC394" s="35"/>
      <c r="AD394" s="35"/>
      <c r="AE394" s="35"/>
      <c r="AR394" s="205" t="s">
        <v>218</v>
      </c>
      <c r="AT394" s="205" t="s">
        <v>214</v>
      </c>
      <c r="AU394" s="205" t="s">
        <v>85</v>
      </c>
      <c r="AY394" s="18" t="s">
        <v>209</v>
      </c>
      <c r="BE394" s="206">
        <f>IF(N394="základní",J394,0)</f>
        <v>0</v>
      </c>
      <c r="BF394" s="206">
        <f>IF(N394="snížená",J394,0)</f>
        <v>0</v>
      </c>
      <c r="BG394" s="206">
        <f>IF(N394="zákl. přenesená",J394,0)</f>
        <v>0</v>
      </c>
      <c r="BH394" s="206">
        <f>IF(N394="sníž. přenesená",J394,0)</f>
        <v>0</v>
      </c>
      <c r="BI394" s="206">
        <f>IF(N394="nulová",J394,0)</f>
        <v>0</v>
      </c>
      <c r="BJ394" s="18" t="s">
        <v>85</v>
      </c>
      <c r="BK394" s="206">
        <f>ROUND(I394*H394,2)</f>
        <v>0</v>
      </c>
      <c r="BL394" s="18" t="s">
        <v>218</v>
      </c>
      <c r="BM394" s="205" t="s">
        <v>12671</v>
      </c>
    </row>
    <row r="395" spans="1:65" s="2" customFormat="1" ht="29.25">
      <c r="A395" s="35"/>
      <c r="B395" s="36"/>
      <c r="C395" s="37"/>
      <c r="D395" s="214" t="s">
        <v>807</v>
      </c>
      <c r="E395" s="37"/>
      <c r="F395" s="256" t="s">
        <v>12668</v>
      </c>
      <c r="G395" s="37"/>
      <c r="H395" s="37"/>
      <c r="I395" s="257"/>
      <c r="J395" s="37"/>
      <c r="K395" s="37"/>
      <c r="L395" s="40"/>
      <c r="M395" s="258"/>
      <c r="N395" s="259"/>
      <c r="O395" s="72"/>
      <c r="P395" s="72"/>
      <c r="Q395" s="72"/>
      <c r="R395" s="72"/>
      <c r="S395" s="72"/>
      <c r="T395" s="73"/>
      <c r="U395" s="35"/>
      <c r="V395" s="35"/>
      <c r="W395" s="35"/>
      <c r="X395" s="35"/>
      <c r="Y395" s="35"/>
      <c r="Z395" s="35"/>
      <c r="AA395" s="35"/>
      <c r="AB395" s="35"/>
      <c r="AC395" s="35"/>
      <c r="AD395" s="35"/>
      <c r="AE395" s="35"/>
      <c r="AT395" s="18" t="s">
        <v>807</v>
      </c>
      <c r="AU395" s="18" t="s">
        <v>85</v>
      </c>
    </row>
    <row r="396" spans="1:65" s="2" customFormat="1" ht="16.5" customHeight="1">
      <c r="A396" s="35"/>
      <c r="B396" s="36"/>
      <c r="C396" s="193" t="s">
        <v>218</v>
      </c>
      <c r="D396" s="193" t="s">
        <v>214</v>
      </c>
      <c r="E396" s="194" t="s">
        <v>12672</v>
      </c>
      <c r="F396" s="195" t="s">
        <v>12673</v>
      </c>
      <c r="G396" s="196" t="s">
        <v>2761</v>
      </c>
      <c r="H396" s="197">
        <v>1</v>
      </c>
      <c r="I396" s="198"/>
      <c r="J396" s="199">
        <f>ROUND(I396*H396,2)</f>
        <v>0</v>
      </c>
      <c r="K396" s="200"/>
      <c r="L396" s="40"/>
      <c r="M396" s="201" t="s">
        <v>1</v>
      </c>
      <c r="N396" s="202" t="s">
        <v>42</v>
      </c>
      <c r="O396" s="72"/>
      <c r="P396" s="203">
        <f>O396*H396</f>
        <v>0</v>
      </c>
      <c r="Q396" s="203">
        <v>0</v>
      </c>
      <c r="R396" s="203">
        <f>Q396*H396</f>
        <v>0</v>
      </c>
      <c r="S396" s="203">
        <v>0</v>
      </c>
      <c r="T396" s="204">
        <f>S396*H396</f>
        <v>0</v>
      </c>
      <c r="U396" s="35"/>
      <c r="V396" s="35"/>
      <c r="W396" s="35"/>
      <c r="X396" s="35"/>
      <c r="Y396" s="35"/>
      <c r="Z396" s="35"/>
      <c r="AA396" s="35"/>
      <c r="AB396" s="35"/>
      <c r="AC396" s="35"/>
      <c r="AD396" s="35"/>
      <c r="AE396" s="35"/>
      <c r="AR396" s="205" t="s">
        <v>218</v>
      </c>
      <c r="AT396" s="205" t="s">
        <v>214</v>
      </c>
      <c r="AU396" s="205" t="s">
        <v>85</v>
      </c>
      <c r="AY396" s="18" t="s">
        <v>209</v>
      </c>
      <c r="BE396" s="206">
        <f>IF(N396="základní",J396,0)</f>
        <v>0</v>
      </c>
      <c r="BF396" s="206">
        <f>IF(N396="snížená",J396,0)</f>
        <v>0</v>
      </c>
      <c r="BG396" s="206">
        <f>IF(N396="zákl. přenesená",J396,0)</f>
        <v>0</v>
      </c>
      <c r="BH396" s="206">
        <f>IF(N396="sníž. přenesená",J396,0)</f>
        <v>0</v>
      </c>
      <c r="BI396" s="206">
        <f>IF(N396="nulová",J396,0)</f>
        <v>0</v>
      </c>
      <c r="BJ396" s="18" t="s">
        <v>85</v>
      </c>
      <c r="BK396" s="206">
        <f>ROUND(I396*H396,2)</f>
        <v>0</v>
      </c>
      <c r="BL396" s="18" t="s">
        <v>218</v>
      </c>
      <c r="BM396" s="205" t="s">
        <v>12674</v>
      </c>
    </row>
    <row r="397" spans="1:65" s="2" customFormat="1" ht="29.25">
      <c r="A397" s="35"/>
      <c r="B397" s="36"/>
      <c r="C397" s="37"/>
      <c r="D397" s="214" t="s">
        <v>807</v>
      </c>
      <c r="E397" s="37"/>
      <c r="F397" s="256" t="s">
        <v>12668</v>
      </c>
      <c r="G397" s="37"/>
      <c r="H397" s="37"/>
      <c r="I397" s="257"/>
      <c r="J397" s="37"/>
      <c r="K397" s="37"/>
      <c r="L397" s="40"/>
      <c r="M397" s="258"/>
      <c r="N397" s="259"/>
      <c r="O397" s="72"/>
      <c r="P397" s="72"/>
      <c r="Q397" s="72"/>
      <c r="R397" s="72"/>
      <c r="S397" s="72"/>
      <c r="T397" s="73"/>
      <c r="U397" s="35"/>
      <c r="V397" s="35"/>
      <c r="W397" s="35"/>
      <c r="X397" s="35"/>
      <c r="Y397" s="35"/>
      <c r="Z397" s="35"/>
      <c r="AA397" s="35"/>
      <c r="AB397" s="35"/>
      <c r="AC397" s="35"/>
      <c r="AD397" s="35"/>
      <c r="AE397" s="35"/>
      <c r="AT397" s="18" t="s">
        <v>807</v>
      </c>
      <c r="AU397" s="18" t="s">
        <v>85</v>
      </c>
    </row>
    <row r="398" spans="1:65" s="12" customFormat="1" ht="25.9" customHeight="1">
      <c r="B398" s="177"/>
      <c r="C398" s="178"/>
      <c r="D398" s="179" t="s">
        <v>76</v>
      </c>
      <c r="E398" s="180" t="s">
        <v>9718</v>
      </c>
      <c r="F398" s="180" t="s">
        <v>12675</v>
      </c>
      <c r="G398" s="178"/>
      <c r="H398" s="178"/>
      <c r="I398" s="181"/>
      <c r="J398" s="182">
        <f>BK398</f>
        <v>0</v>
      </c>
      <c r="K398" s="178"/>
      <c r="L398" s="183"/>
      <c r="M398" s="184"/>
      <c r="N398" s="185"/>
      <c r="O398" s="185"/>
      <c r="P398" s="186">
        <f>SUM(P399:P412)</f>
        <v>0</v>
      </c>
      <c r="Q398" s="185"/>
      <c r="R398" s="186">
        <f>SUM(R399:R412)</f>
        <v>0</v>
      </c>
      <c r="S398" s="185"/>
      <c r="T398" s="187">
        <f>SUM(T399:T412)</f>
        <v>0</v>
      </c>
      <c r="AR398" s="188" t="s">
        <v>85</v>
      </c>
      <c r="AT398" s="189" t="s">
        <v>76</v>
      </c>
      <c r="AU398" s="189" t="s">
        <v>77</v>
      </c>
      <c r="AY398" s="188" t="s">
        <v>209</v>
      </c>
      <c r="BK398" s="190">
        <f>SUM(BK399:BK412)</f>
        <v>0</v>
      </c>
    </row>
    <row r="399" spans="1:65" s="2" customFormat="1" ht="16.5" customHeight="1">
      <c r="A399" s="35"/>
      <c r="B399" s="36"/>
      <c r="C399" s="193" t="s">
        <v>85</v>
      </c>
      <c r="D399" s="193" t="s">
        <v>214</v>
      </c>
      <c r="E399" s="194" t="s">
        <v>12676</v>
      </c>
      <c r="F399" s="195" t="s">
        <v>12677</v>
      </c>
      <c r="G399" s="196" t="s">
        <v>2761</v>
      </c>
      <c r="H399" s="197">
        <v>295</v>
      </c>
      <c r="I399" s="198"/>
      <c r="J399" s="199">
        <f>ROUND(I399*H399,2)</f>
        <v>0</v>
      </c>
      <c r="K399" s="200"/>
      <c r="L399" s="40"/>
      <c r="M399" s="201" t="s">
        <v>1</v>
      </c>
      <c r="N399" s="202" t="s">
        <v>42</v>
      </c>
      <c r="O399" s="72"/>
      <c r="P399" s="203">
        <f>O399*H399</f>
        <v>0</v>
      </c>
      <c r="Q399" s="203">
        <v>0</v>
      </c>
      <c r="R399" s="203">
        <f>Q399*H399</f>
        <v>0</v>
      </c>
      <c r="S399" s="203">
        <v>0</v>
      </c>
      <c r="T399" s="204">
        <f>S399*H399</f>
        <v>0</v>
      </c>
      <c r="U399" s="35"/>
      <c r="V399" s="35"/>
      <c r="W399" s="35"/>
      <c r="X399" s="35"/>
      <c r="Y399" s="35"/>
      <c r="Z399" s="35"/>
      <c r="AA399" s="35"/>
      <c r="AB399" s="35"/>
      <c r="AC399" s="35"/>
      <c r="AD399" s="35"/>
      <c r="AE399" s="35"/>
      <c r="AR399" s="205" t="s">
        <v>218</v>
      </c>
      <c r="AT399" s="205" t="s">
        <v>214</v>
      </c>
      <c r="AU399" s="205" t="s">
        <v>85</v>
      </c>
      <c r="AY399" s="18" t="s">
        <v>209</v>
      </c>
      <c r="BE399" s="206">
        <f>IF(N399="základní",J399,0)</f>
        <v>0</v>
      </c>
      <c r="BF399" s="206">
        <f>IF(N399="snížená",J399,0)</f>
        <v>0</v>
      </c>
      <c r="BG399" s="206">
        <f>IF(N399="zákl. přenesená",J399,0)</f>
        <v>0</v>
      </c>
      <c r="BH399" s="206">
        <f>IF(N399="sníž. přenesená",J399,0)</f>
        <v>0</v>
      </c>
      <c r="BI399" s="206">
        <f>IF(N399="nulová",J399,0)</f>
        <v>0</v>
      </c>
      <c r="BJ399" s="18" t="s">
        <v>85</v>
      </c>
      <c r="BK399" s="206">
        <f>ROUND(I399*H399,2)</f>
        <v>0</v>
      </c>
      <c r="BL399" s="18" t="s">
        <v>218</v>
      </c>
      <c r="BM399" s="205" t="s">
        <v>12678</v>
      </c>
    </row>
    <row r="400" spans="1:65" s="2" customFormat="1" ht="19.5">
      <c r="A400" s="35"/>
      <c r="B400" s="36"/>
      <c r="C400" s="37"/>
      <c r="D400" s="214" t="s">
        <v>807</v>
      </c>
      <c r="E400" s="37"/>
      <c r="F400" s="256" t="s">
        <v>12679</v>
      </c>
      <c r="G400" s="37"/>
      <c r="H400" s="37"/>
      <c r="I400" s="257"/>
      <c r="J400" s="37"/>
      <c r="K400" s="37"/>
      <c r="L400" s="40"/>
      <c r="M400" s="258"/>
      <c r="N400" s="259"/>
      <c r="O400" s="72"/>
      <c r="P400" s="72"/>
      <c r="Q400" s="72"/>
      <c r="R400" s="72"/>
      <c r="S400" s="72"/>
      <c r="T400" s="73"/>
      <c r="U400" s="35"/>
      <c r="V400" s="35"/>
      <c r="W400" s="35"/>
      <c r="X400" s="35"/>
      <c r="Y400" s="35"/>
      <c r="Z400" s="35"/>
      <c r="AA400" s="35"/>
      <c r="AB400" s="35"/>
      <c r="AC400" s="35"/>
      <c r="AD400" s="35"/>
      <c r="AE400" s="35"/>
      <c r="AT400" s="18" t="s">
        <v>807</v>
      </c>
      <c r="AU400" s="18" t="s">
        <v>85</v>
      </c>
    </row>
    <row r="401" spans="1:65" s="2" customFormat="1" ht="16.5" customHeight="1">
      <c r="A401" s="35"/>
      <c r="B401" s="36"/>
      <c r="C401" s="193" t="s">
        <v>87</v>
      </c>
      <c r="D401" s="193" t="s">
        <v>214</v>
      </c>
      <c r="E401" s="194" t="s">
        <v>12680</v>
      </c>
      <c r="F401" s="195" t="s">
        <v>12681</v>
      </c>
      <c r="G401" s="196" t="s">
        <v>2761</v>
      </c>
      <c r="H401" s="197">
        <v>1340</v>
      </c>
      <c r="I401" s="198"/>
      <c r="J401" s="199">
        <f>ROUND(I401*H401,2)</f>
        <v>0</v>
      </c>
      <c r="K401" s="200"/>
      <c r="L401" s="40"/>
      <c r="M401" s="201" t="s">
        <v>1</v>
      </c>
      <c r="N401" s="202" t="s">
        <v>42</v>
      </c>
      <c r="O401" s="72"/>
      <c r="P401" s="203">
        <f>O401*H401</f>
        <v>0</v>
      </c>
      <c r="Q401" s="203">
        <v>0</v>
      </c>
      <c r="R401" s="203">
        <f>Q401*H401</f>
        <v>0</v>
      </c>
      <c r="S401" s="203">
        <v>0</v>
      </c>
      <c r="T401" s="204">
        <f>S401*H401</f>
        <v>0</v>
      </c>
      <c r="U401" s="35"/>
      <c r="V401" s="35"/>
      <c r="W401" s="35"/>
      <c r="X401" s="35"/>
      <c r="Y401" s="35"/>
      <c r="Z401" s="35"/>
      <c r="AA401" s="35"/>
      <c r="AB401" s="35"/>
      <c r="AC401" s="35"/>
      <c r="AD401" s="35"/>
      <c r="AE401" s="35"/>
      <c r="AR401" s="205" t="s">
        <v>218</v>
      </c>
      <c r="AT401" s="205" t="s">
        <v>214</v>
      </c>
      <c r="AU401" s="205" t="s">
        <v>85</v>
      </c>
      <c r="AY401" s="18" t="s">
        <v>209</v>
      </c>
      <c r="BE401" s="206">
        <f>IF(N401="základní",J401,0)</f>
        <v>0</v>
      </c>
      <c r="BF401" s="206">
        <f>IF(N401="snížená",J401,0)</f>
        <v>0</v>
      </c>
      <c r="BG401" s="206">
        <f>IF(N401="zákl. přenesená",J401,0)</f>
        <v>0</v>
      </c>
      <c r="BH401" s="206">
        <f>IF(N401="sníž. přenesená",J401,0)</f>
        <v>0</v>
      </c>
      <c r="BI401" s="206">
        <f>IF(N401="nulová",J401,0)</f>
        <v>0</v>
      </c>
      <c r="BJ401" s="18" t="s">
        <v>85</v>
      </c>
      <c r="BK401" s="206">
        <f>ROUND(I401*H401,2)</f>
        <v>0</v>
      </c>
      <c r="BL401" s="18" t="s">
        <v>218</v>
      </c>
      <c r="BM401" s="205" t="s">
        <v>12682</v>
      </c>
    </row>
    <row r="402" spans="1:65" s="2" customFormat="1" ht="19.5">
      <c r="A402" s="35"/>
      <c r="B402" s="36"/>
      <c r="C402" s="37"/>
      <c r="D402" s="214" t="s">
        <v>807</v>
      </c>
      <c r="E402" s="37"/>
      <c r="F402" s="256" t="s">
        <v>12683</v>
      </c>
      <c r="G402" s="37"/>
      <c r="H402" s="37"/>
      <c r="I402" s="257"/>
      <c r="J402" s="37"/>
      <c r="K402" s="37"/>
      <c r="L402" s="40"/>
      <c r="M402" s="258"/>
      <c r="N402" s="259"/>
      <c r="O402" s="72"/>
      <c r="P402" s="72"/>
      <c r="Q402" s="72"/>
      <c r="R402" s="72"/>
      <c r="S402" s="72"/>
      <c r="T402" s="73"/>
      <c r="U402" s="35"/>
      <c r="V402" s="35"/>
      <c r="W402" s="35"/>
      <c r="X402" s="35"/>
      <c r="Y402" s="35"/>
      <c r="Z402" s="35"/>
      <c r="AA402" s="35"/>
      <c r="AB402" s="35"/>
      <c r="AC402" s="35"/>
      <c r="AD402" s="35"/>
      <c r="AE402" s="35"/>
      <c r="AT402" s="18" t="s">
        <v>807</v>
      </c>
      <c r="AU402" s="18" t="s">
        <v>85</v>
      </c>
    </row>
    <row r="403" spans="1:65" s="2" customFormat="1" ht="16.5" customHeight="1">
      <c r="A403" s="35"/>
      <c r="B403" s="36"/>
      <c r="C403" s="193" t="s">
        <v>226</v>
      </c>
      <c r="D403" s="193" t="s">
        <v>214</v>
      </c>
      <c r="E403" s="194" t="s">
        <v>12684</v>
      </c>
      <c r="F403" s="195" t="s">
        <v>12685</v>
      </c>
      <c r="G403" s="196" t="s">
        <v>2761</v>
      </c>
      <c r="H403" s="197">
        <v>1634</v>
      </c>
      <c r="I403" s="198"/>
      <c r="J403" s="199">
        <f>ROUND(I403*H403,2)</f>
        <v>0</v>
      </c>
      <c r="K403" s="200"/>
      <c r="L403" s="40"/>
      <c r="M403" s="201" t="s">
        <v>1</v>
      </c>
      <c r="N403" s="202" t="s">
        <v>42</v>
      </c>
      <c r="O403" s="72"/>
      <c r="P403" s="203">
        <f>O403*H403</f>
        <v>0</v>
      </c>
      <c r="Q403" s="203">
        <v>0</v>
      </c>
      <c r="R403" s="203">
        <f>Q403*H403</f>
        <v>0</v>
      </c>
      <c r="S403" s="203">
        <v>0</v>
      </c>
      <c r="T403" s="204">
        <f>S403*H403</f>
        <v>0</v>
      </c>
      <c r="U403" s="35"/>
      <c r="V403" s="35"/>
      <c r="W403" s="35"/>
      <c r="X403" s="35"/>
      <c r="Y403" s="35"/>
      <c r="Z403" s="35"/>
      <c r="AA403" s="35"/>
      <c r="AB403" s="35"/>
      <c r="AC403" s="35"/>
      <c r="AD403" s="35"/>
      <c r="AE403" s="35"/>
      <c r="AR403" s="205" t="s">
        <v>218</v>
      </c>
      <c r="AT403" s="205" t="s">
        <v>214</v>
      </c>
      <c r="AU403" s="205" t="s">
        <v>85</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218</v>
      </c>
      <c r="BM403" s="205" t="s">
        <v>12686</v>
      </c>
    </row>
    <row r="404" spans="1:65" s="2" customFormat="1" ht="19.5">
      <c r="A404" s="35"/>
      <c r="B404" s="36"/>
      <c r="C404" s="37"/>
      <c r="D404" s="214" t="s">
        <v>807</v>
      </c>
      <c r="E404" s="37"/>
      <c r="F404" s="256" t="s">
        <v>12687</v>
      </c>
      <c r="G404" s="37"/>
      <c r="H404" s="37"/>
      <c r="I404" s="257"/>
      <c r="J404" s="37"/>
      <c r="K404" s="37"/>
      <c r="L404" s="40"/>
      <c r="M404" s="258"/>
      <c r="N404" s="259"/>
      <c r="O404" s="72"/>
      <c r="P404" s="72"/>
      <c r="Q404" s="72"/>
      <c r="R404" s="72"/>
      <c r="S404" s="72"/>
      <c r="T404" s="73"/>
      <c r="U404" s="35"/>
      <c r="V404" s="35"/>
      <c r="W404" s="35"/>
      <c r="X404" s="35"/>
      <c r="Y404" s="35"/>
      <c r="Z404" s="35"/>
      <c r="AA404" s="35"/>
      <c r="AB404" s="35"/>
      <c r="AC404" s="35"/>
      <c r="AD404" s="35"/>
      <c r="AE404" s="35"/>
      <c r="AT404" s="18" t="s">
        <v>807</v>
      </c>
      <c r="AU404" s="18" t="s">
        <v>85</v>
      </c>
    </row>
    <row r="405" spans="1:65" s="2" customFormat="1" ht="16.5" customHeight="1">
      <c r="A405" s="35"/>
      <c r="B405" s="36"/>
      <c r="C405" s="193" t="s">
        <v>218</v>
      </c>
      <c r="D405" s="193" t="s">
        <v>214</v>
      </c>
      <c r="E405" s="194" t="s">
        <v>12688</v>
      </c>
      <c r="F405" s="195" t="s">
        <v>12689</v>
      </c>
      <c r="G405" s="196" t="s">
        <v>2761</v>
      </c>
      <c r="H405" s="197">
        <v>330</v>
      </c>
      <c r="I405" s="198"/>
      <c r="J405" s="199">
        <f>ROUND(I405*H405,2)</f>
        <v>0</v>
      </c>
      <c r="K405" s="200"/>
      <c r="L405" s="40"/>
      <c r="M405" s="201" t="s">
        <v>1</v>
      </c>
      <c r="N405" s="202" t="s">
        <v>42</v>
      </c>
      <c r="O405" s="72"/>
      <c r="P405" s="203">
        <f>O405*H405</f>
        <v>0</v>
      </c>
      <c r="Q405" s="203">
        <v>0</v>
      </c>
      <c r="R405" s="203">
        <f>Q405*H405</f>
        <v>0</v>
      </c>
      <c r="S405" s="203">
        <v>0</v>
      </c>
      <c r="T405" s="204">
        <f>S405*H405</f>
        <v>0</v>
      </c>
      <c r="U405" s="35"/>
      <c r="V405" s="35"/>
      <c r="W405" s="35"/>
      <c r="X405" s="35"/>
      <c r="Y405" s="35"/>
      <c r="Z405" s="35"/>
      <c r="AA405" s="35"/>
      <c r="AB405" s="35"/>
      <c r="AC405" s="35"/>
      <c r="AD405" s="35"/>
      <c r="AE405" s="35"/>
      <c r="AR405" s="205" t="s">
        <v>218</v>
      </c>
      <c r="AT405" s="205" t="s">
        <v>214</v>
      </c>
      <c r="AU405" s="205" t="s">
        <v>85</v>
      </c>
      <c r="AY405" s="18" t="s">
        <v>209</v>
      </c>
      <c r="BE405" s="206">
        <f>IF(N405="základní",J405,0)</f>
        <v>0</v>
      </c>
      <c r="BF405" s="206">
        <f>IF(N405="snížená",J405,0)</f>
        <v>0</v>
      </c>
      <c r="BG405" s="206">
        <f>IF(N405="zákl. přenesená",J405,0)</f>
        <v>0</v>
      </c>
      <c r="BH405" s="206">
        <f>IF(N405="sníž. přenesená",J405,0)</f>
        <v>0</v>
      </c>
      <c r="BI405" s="206">
        <f>IF(N405="nulová",J405,0)</f>
        <v>0</v>
      </c>
      <c r="BJ405" s="18" t="s">
        <v>85</v>
      </c>
      <c r="BK405" s="206">
        <f>ROUND(I405*H405,2)</f>
        <v>0</v>
      </c>
      <c r="BL405" s="18" t="s">
        <v>218</v>
      </c>
      <c r="BM405" s="205" t="s">
        <v>12690</v>
      </c>
    </row>
    <row r="406" spans="1:65" s="2" customFormat="1" ht="19.5">
      <c r="A406" s="35"/>
      <c r="B406" s="36"/>
      <c r="C406" s="37"/>
      <c r="D406" s="214" t="s">
        <v>807</v>
      </c>
      <c r="E406" s="37"/>
      <c r="F406" s="256" t="s">
        <v>12691</v>
      </c>
      <c r="G406" s="37"/>
      <c r="H406" s="37"/>
      <c r="I406" s="257"/>
      <c r="J406" s="37"/>
      <c r="K406" s="37"/>
      <c r="L406" s="40"/>
      <c r="M406" s="258"/>
      <c r="N406" s="259"/>
      <c r="O406" s="72"/>
      <c r="P406" s="72"/>
      <c r="Q406" s="72"/>
      <c r="R406" s="72"/>
      <c r="S406" s="72"/>
      <c r="T406" s="73"/>
      <c r="U406" s="35"/>
      <c r="V406" s="35"/>
      <c r="W406" s="35"/>
      <c r="X406" s="35"/>
      <c r="Y406" s="35"/>
      <c r="Z406" s="35"/>
      <c r="AA406" s="35"/>
      <c r="AB406" s="35"/>
      <c r="AC406" s="35"/>
      <c r="AD406" s="35"/>
      <c r="AE406" s="35"/>
      <c r="AT406" s="18" t="s">
        <v>807</v>
      </c>
      <c r="AU406" s="18" t="s">
        <v>85</v>
      </c>
    </row>
    <row r="407" spans="1:65" s="2" customFormat="1" ht="16.5" customHeight="1">
      <c r="A407" s="35"/>
      <c r="B407" s="36"/>
      <c r="C407" s="193" t="s">
        <v>233</v>
      </c>
      <c r="D407" s="193" t="s">
        <v>214</v>
      </c>
      <c r="E407" s="194" t="s">
        <v>12692</v>
      </c>
      <c r="F407" s="195" t="s">
        <v>12693</v>
      </c>
      <c r="G407" s="196" t="s">
        <v>2761</v>
      </c>
      <c r="H407" s="197">
        <v>92</v>
      </c>
      <c r="I407" s="198"/>
      <c r="J407" s="199">
        <f>ROUND(I407*H407,2)</f>
        <v>0</v>
      </c>
      <c r="K407" s="200"/>
      <c r="L407" s="40"/>
      <c r="M407" s="201" t="s">
        <v>1</v>
      </c>
      <c r="N407" s="202" t="s">
        <v>42</v>
      </c>
      <c r="O407" s="72"/>
      <c r="P407" s="203">
        <f>O407*H407</f>
        <v>0</v>
      </c>
      <c r="Q407" s="203">
        <v>0</v>
      </c>
      <c r="R407" s="203">
        <f>Q407*H407</f>
        <v>0</v>
      </c>
      <c r="S407" s="203">
        <v>0</v>
      </c>
      <c r="T407" s="204">
        <f>S407*H407</f>
        <v>0</v>
      </c>
      <c r="U407" s="35"/>
      <c r="V407" s="35"/>
      <c r="W407" s="35"/>
      <c r="X407" s="35"/>
      <c r="Y407" s="35"/>
      <c r="Z407" s="35"/>
      <c r="AA407" s="35"/>
      <c r="AB407" s="35"/>
      <c r="AC407" s="35"/>
      <c r="AD407" s="35"/>
      <c r="AE407" s="35"/>
      <c r="AR407" s="205" t="s">
        <v>218</v>
      </c>
      <c r="AT407" s="205" t="s">
        <v>214</v>
      </c>
      <c r="AU407" s="205" t="s">
        <v>85</v>
      </c>
      <c r="AY407" s="18" t="s">
        <v>209</v>
      </c>
      <c r="BE407" s="206">
        <f>IF(N407="základní",J407,0)</f>
        <v>0</v>
      </c>
      <c r="BF407" s="206">
        <f>IF(N407="snížená",J407,0)</f>
        <v>0</v>
      </c>
      <c r="BG407" s="206">
        <f>IF(N407="zákl. přenesená",J407,0)</f>
        <v>0</v>
      </c>
      <c r="BH407" s="206">
        <f>IF(N407="sníž. přenesená",J407,0)</f>
        <v>0</v>
      </c>
      <c r="BI407" s="206">
        <f>IF(N407="nulová",J407,0)</f>
        <v>0</v>
      </c>
      <c r="BJ407" s="18" t="s">
        <v>85</v>
      </c>
      <c r="BK407" s="206">
        <f>ROUND(I407*H407,2)</f>
        <v>0</v>
      </c>
      <c r="BL407" s="18" t="s">
        <v>218</v>
      </c>
      <c r="BM407" s="205" t="s">
        <v>12694</v>
      </c>
    </row>
    <row r="408" spans="1:65" s="2" customFormat="1" ht="19.5">
      <c r="A408" s="35"/>
      <c r="B408" s="36"/>
      <c r="C408" s="37"/>
      <c r="D408" s="214" t="s">
        <v>807</v>
      </c>
      <c r="E408" s="37"/>
      <c r="F408" s="256" t="s">
        <v>12695</v>
      </c>
      <c r="G408" s="37"/>
      <c r="H408" s="37"/>
      <c r="I408" s="257"/>
      <c r="J408" s="37"/>
      <c r="K408" s="37"/>
      <c r="L408" s="40"/>
      <c r="M408" s="258"/>
      <c r="N408" s="259"/>
      <c r="O408" s="72"/>
      <c r="P408" s="72"/>
      <c r="Q408" s="72"/>
      <c r="R408" s="72"/>
      <c r="S408" s="72"/>
      <c r="T408" s="73"/>
      <c r="U408" s="35"/>
      <c r="V408" s="35"/>
      <c r="W408" s="35"/>
      <c r="X408" s="35"/>
      <c r="Y408" s="35"/>
      <c r="Z408" s="35"/>
      <c r="AA408" s="35"/>
      <c r="AB408" s="35"/>
      <c r="AC408" s="35"/>
      <c r="AD408" s="35"/>
      <c r="AE408" s="35"/>
      <c r="AT408" s="18" t="s">
        <v>807</v>
      </c>
      <c r="AU408" s="18" t="s">
        <v>85</v>
      </c>
    </row>
    <row r="409" spans="1:65" s="2" customFormat="1" ht="16.5" customHeight="1">
      <c r="A409" s="35"/>
      <c r="B409" s="36"/>
      <c r="C409" s="193" t="s">
        <v>238</v>
      </c>
      <c r="D409" s="193" t="s">
        <v>214</v>
      </c>
      <c r="E409" s="194" t="s">
        <v>12696</v>
      </c>
      <c r="F409" s="195" t="s">
        <v>12697</v>
      </c>
      <c r="G409" s="196" t="s">
        <v>2761</v>
      </c>
      <c r="H409" s="197">
        <v>75</v>
      </c>
      <c r="I409" s="198"/>
      <c r="J409" s="199">
        <f>ROUND(I409*H409,2)</f>
        <v>0</v>
      </c>
      <c r="K409" s="200"/>
      <c r="L409" s="40"/>
      <c r="M409" s="201" t="s">
        <v>1</v>
      </c>
      <c r="N409" s="202" t="s">
        <v>42</v>
      </c>
      <c r="O409" s="72"/>
      <c r="P409" s="203">
        <f>O409*H409</f>
        <v>0</v>
      </c>
      <c r="Q409" s="203">
        <v>0</v>
      </c>
      <c r="R409" s="203">
        <f>Q409*H409</f>
        <v>0</v>
      </c>
      <c r="S409" s="203">
        <v>0</v>
      </c>
      <c r="T409" s="204">
        <f>S409*H409</f>
        <v>0</v>
      </c>
      <c r="U409" s="35"/>
      <c r="V409" s="35"/>
      <c r="W409" s="35"/>
      <c r="X409" s="35"/>
      <c r="Y409" s="35"/>
      <c r="Z409" s="35"/>
      <c r="AA409" s="35"/>
      <c r="AB409" s="35"/>
      <c r="AC409" s="35"/>
      <c r="AD409" s="35"/>
      <c r="AE409" s="35"/>
      <c r="AR409" s="205" t="s">
        <v>218</v>
      </c>
      <c r="AT409" s="205" t="s">
        <v>214</v>
      </c>
      <c r="AU409" s="205" t="s">
        <v>85</v>
      </c>
      <c r="AY409" s="18" t="s">
        <v>209</v>
      </c>
      <c r="BE409" s="206">
        <f>IF(N409="základní",J409,0)</f>
        <v>0</v>
      </c>
      <c r="BF409" s="206">
        <f>IF(N409="snížená",J409,0)</f>
        <v>0</v>
      </c>
      <c r="BG409" s="206">
        <f>IF(N409="zákl. přenesená",J409,0)</f>
        <v>0</v>
      </c>
      <c r="BH409" s="206">
        <f>IF(N409="sníž. přenesená",J409,0)</f>
        <v>0</v>
      </c>
      <c r="BI409" s="206">
        <f>IF(N409="nulová",J409,0)</f>
        <v>0</v>
      </c>
      <c r="BJ409" s="18" t="s">
        <v>85</v>
      </c>
      <c r="BK409" s="206">
        <f>ROUND(I409*H409,2)</f>
        <v>0</v>
      </c>
      <c r="BL409" s="18" t="s">
        <v>218</v>
      </c>
      <c r="BM409" s="205" t="s">
        <v>12698</v>
      </c>
    </row>
    <row r="410" spans="1:65" s="2" customFormat="1" ht="19.5">
      <c r="A410" s="35"/>
      <c r="B410" s="36"/>
      <c r="C410" s="37"/>
      <c r="D410" s="214" t="s">
        <v>807</v>
      </c>
      <c r="E410" s="37"/>
      <c r="F410" s="256" t="s">
        <v>12699</v>
      </c>
      <c r="G410" s="37"/>
      <c r="H410" s="37"/>
      <c r="I410" s="257"/>
      <c r="J410" s="37"/>
      <c r="K410" s="37"/>
      <c r="L410" s="40"/>
      <c r="M410" s="258"/>
      <c r="N410" s="259"/>
      <c r="O410" s="72"/>
      <c r="P410" s="72"/>
      <c r="Q410" s="72"/>
      <c r="R410" s="72"/>
      <c r="S410" s="72"/>
      <c r="T410" s="73"/>
      <c r="U410" s="35"/>
      <c r="V410" s="35"/>
      <c r="W410" s="35"/>
      <c r="X410" s="35"/>
      <c r="Y410" s="35"/>
      <c r="Z410" s="35"/>
      <c r="AA410" s="35"/>
      <c r="AB410" s="35"/>
      <c r="AC410" s="35"/>
      <c r="AD410" s="35"/>
      <c r="AE410" s="35"/>
      <c r="AT410" s="18" t="s">
        <v>807</v>
      </c>
      <c r="AU410" s="18" t="s">
        <v>85</v>
      </c>
    </row>
    <row r="411" spans="1:65" s="2" customFormat="1" ht="16.5" customHeight="1">
      <c r="A411" s="35"/>
      <c r="B411" s="36"/>
      <c r="C411" s="193" t="s">
        <v>242</v>
      </c>
      <c r="D411" s="193" t="s">
        <v>214</v>
      </c>
      <c r="E411" s="194" t="s">
        <v>12700</v>
      </c>
      <c r="F411" s="195" t="s">
        <v>12701</v>
      </c>
      <c r="G411" s="196" t="s">
        <v>2761</v>
      </c>
      <c r="H411" s="197">
        <v>13</v>
      </c>
      <c r="I411" s="198"/>
      <c r="J411" s="199">
        <f>ROUND(I411*H411,2)</f>
        <v>0</v>
      </c>
      <c r="K411" s="200"/>
      <c r="L411" s="40"/>
      <c r="M411" s="201" t="s">
        <v>1</v>
      </c>
      <c r="N411" s="202" t="s">
        <v>42</v>
      </c>
      <c r="O411" s="72"/>
      <c r="P411" s="203">
        <f>O411*H411</f>
        <v>0</v>
      </c>
      <c r="Q411" s="203">
        <v>0</v>
      </c>
      <c r="R411" s="203">
        <f>Q411*H411</f>
        <v>0</v>
      </c>
      <c r="S411" s="203">
        <v>0</v>
      </c>
      <c r="T411" s="204">
        <f>S411*H411</f>
        <v>0</v>
      </c>
      <c r="U411" s="35"/>
      <c r="V411" s="35"/>
      <c r="W411" s="35"/>
      <c r="X411" s="35"/>
      <c r="Y411" s="35"/>
      <c r="Z411" s="35"/>
      <c r="AA411" s="35"/>
      <c r="AB411" s="35"/>
      <c r="AC411" s="35"/>
      <c r="AD411" s="35"/>
      <c r="AE411" s="35"/>
      <c r="AR411" s="205" t="s">
        <v>218</v>
      </c>
      <c r="AT411" s="205" t="s">
        <v>214</v>
      </c>
      <c r="AU411" s="205" t="s">
        <v>85</v>
      </c>
      <c r="AY411" s="18" t="s">
        <v>209</v>
      </c>
      <c r="BE411" s="206">
        <f>IF(N411="základní",J411,0)</f>
        <v>0</v>
      </c>
      <c r="BF411" s="206">
        <f>IF(N411="snížená",J411,0)</f>
        <v>0</v>
      </c>
      <c r="BG411" s="206">
        <f>IF(N411="zákl. přenesená",J411,0)</f>
        <v>0</v>
      </c>
      <c r="BH411" s="206">
        <f>IF(N411="sníž. přenesená",J411,0)</f>
        <v>0</v>
      </c>
      <c r="BI411" s="206">
        <f>IF(N411="nulová",J411,0)</f>
        <v>0</v>
      </c>
      <c r="BJ411" s="18" t="s">
        <v>85</v>
      </c>
      <c r="BK411" s="206">
        <f>ROUND(I411*H411,2)</f>
        <v>0</v>
      </c>
      <c r="BL411" s="18" t="s">
        <v>218</v>
      </c>
      <c r="BM411" s="205" t="s">
        <v>12702</v>
      </c>
    </row>
    <row r="412" spans="1:65" s="2" customFormat="1" ht="19.5">
      <c r="A412" s="35"/>
      <c r="B412" s="36"/>
      <c r="C412" s="37"/>
      <c r="D412" s="214" t="s">
        <v>807</v>
      </c>
      <c r="E412" s="37"/>
      <c r="F412" s="256" t="s">
        <v>12703</v>
      </c>
      <c r="G412" s="37"/>
      <c r="H412" s="37"/>
      <c r="I412" s="257"/>
      <c r="J412" s="37"/>
      <c r="K412" s="37"/>
      <c r="L412" s="40"/>
      <c r="M412" s="258"/>
      <c r="N412" s="259"/>
      <c r="O412" s="72"/>
      <c r="P412" s="72"/>
      <c r="Q412" s="72"/>
      <c r="R412" s="72"/>
      <c r="S412" s="72"/>
      <c r="T412" s="73"/>
      <c r="U412" s="35"/>
      <c r="V412" s="35"/>
      <c r="W412" s="35"/>
      <c r="X412" s="35"/>
      <c r="Y412" s="35"/>
      <c r="Z412" s="35"/>
      <c r="AA412" s="35"/>
      <c r="AB412" s="35"/>
      <c r="AC412" s="35"/>
      <c r="AD412" s="35"/>
      <c r="AE412" s="35"/>
      <c r="AT412" s="18" t="s">
        <v>807</v>
      </c>
      <c r="AU412" s="18" t="s">
        <v>85</v>
      </c>
    </row>
    <row r="413" spans="1:65" s="12" customFormat="1" ht="25.9" customHeight="1">
      <c r="B413" s="177"/>
      <c r="C413" s="178"/>
      <c r="D413" s="179" t="s">
        <v>76</v>
      </c>
      <c r="E413" s="180" t="s">
        <v>9757</v>
      </c>
      <c r="F413" s="180" t="s">
        <v>8793</v>
      </c>
      <c r="G413" s="178"/>
      <c r="H413" s="178"/>
      <c r="I413" s="181"/>
      <c r="J413" s="182">
        <f>BK413</f>
        <v>0</v>
      </c>
      <c r="K413" s="178"/>
      <c r="L413" s="183"/>
      <c r="M413" s="184"/>
      <c r="N413" s="185"/>
      <c r="O413" s="185"/>
      <c r="P413" s="186">
        <f>SUM(P414:P420)</f>
        <v>0</v>
      </c>
      <c r="Q413" s="185"/>
      <c r="R413" s="186">
        <f>SUM(R414:R420)</f>
        <v>0</v>
      </c>
      <c r="S413" s="185"/>
      <c r="T413" s="187">
        <f>SUM(T414:T420)</f>
        <v>0</v>
      </c>
      <c r="AR413" s="188" t="s">
        <v>85</v>
      </c>
      <c r="AT413" s="189" t="s">
        <v>76</v>
      </c>
      <c r="AU413" s="189" t="s">
        <v>77</v>
      </c>
      <c r="AY413" s="188" t="s">
        <v>209</v>
      </c>
      <c r="BK413" s="190">
        <f>SUM(BK414:BK420)</f>
        <v>0</v>
      </c>
    </row>
    <row r="414" spans="1:65" s="2" customFormat="1" ht="16.5" customHeight="1">
      <c r="A414" s="35"/>
      <c r="B414" s="36"/>
      <c r="C414" s="193" t="s">
        <v>85</v>
      </c>
      <c r="D414" s="193" t="s">
        <v>214</v>
      </c>
      <c r="E414" s="194" t="s">
        <v>12704</v>
      </c>
      <c r="F414" s="195" t="s">
        <v>12705</v>
      </c>
      <c r="G414" s="196" t="s">
        <v>8503</v>
      </c>
      <c r="H414" s="197">
        <v>20</v>
      </c>
      <c r="I414" s="198"/>
      <c r="J414" s="199">
        <f>ROUND(I414*H414,2)</f>
        <v>0</v>
      </c>
      <c r="K414" s="200"/>
      <c r="L414" s="40"/>
      <c r="M414" s="201" t="s">
        <v>1</v>
      </c>
      <c r="N414" s="202" t="s">
        <v>42</v>
      </c>
      <c r="O414" s="72"/>
      <c r="P414" s="203">
        <f>O414*H414</f>
        <v>0</v>
      </c>
      <c r="Q414" s="203">
        <v>0</v>
      </c>
      <c r="R414" s="203">
        <f>Q414*H414</f>
        <v>0</v>
      </c>
      <c r="S414" s="203">
        <v>0</v>
      </c>
      <c r="T414" s="204">
        <f>S414*H414</f>
        <v>0</v>
      </c>
      <c r="U414" s="35"/>
      <c r="V414" s="35"/>
      <c r="W414" s="35"/>
      <c r="X414" s="35"/>
      <c r="Y414" s="35"/>
      <c r="Z414" s="35"/>
      <c r="AA414" s="35"/>
      <c r="AB414" s="35"/>
      <c r="AC414" s="35"/>
      <c r="AD414" s="35"/>
      <c r="AE414" s="35"/>
      <c r="AR414" s="205" t="s">
        <v>218</v>
      </c>
      <c r="AT414" s="205" t="s">
        <v>214</v>
      </c>
      <c r="AU414" s="205" t="s">
        <v>85</v>
      </c>
      <c r="AY414" s="18" t="s">
        <v>209</v>
      </c>
      <c r="BE414" s="206">
        <f>IF(N414="základní",J414,0)</f>
        <v>0</v>
      </c>
      <c r="BF414" s="206">
        <f>IF(N414="snížená",J414,0)</f>
        <v>0</v>
      </c>
      <c r="BG414" s="206">
        <f>IF(N414="zákl. přenesená",J414,0)</f>
        <v>0</v>
      </c>
      <c r="BH414" s="206">
        <f>IF(N414="sníž. přenesená",J414,0)</f>
        <v>0</v>
      </c>
      <c r="BI414" s="206">
        <f>IF(N414="nulová",J414,0)</f>
        <v>0</v>
      </c>
      <c r="BJ414" s="18" t="s">
        <v>85</v>
      </c>
      <c r="BK414" s="206">
        <f>ROUND(I414*H414,2)</f>
        <v>0</v>
      </c>
      <c r="BL414" s="18" t="s">
        <v>218</v>
      </c>
      <c r="BM414" s="205" t="s">
        <v>12706</v>
      </c>
    </row>
    <row r="415" spans="1:65" s="2" customFormat="1" ht="39">
      <c r="A415" s="35"/>
      <c r="B415" s="36"/>
      <c r="C415" s="37"/>
      <c r="D415" s="214" t="s">
        <v>807</v>
      </c>
      <c r="E415" s="37"/>
      <c r="F415" s="256" t="s">
        <v>12707</v>
      </c>
      <c r="G415" s="37"/>
      <c r="H415" s="37"/>
      <c r="I415" s="257"/>
      <c r="J415" s="37"/>
      <c r="K415" s="37"/>
      <c r="L415" s="40"/>
      <c r="M415" s="258"/>
      <c r="N415" s="259"/>
      <c r="O415" s="72"/>
      <c r="P415" s="72"/>
      <c r="Q415" s="72"/>
      <c r="R415" s="72"/>
      <c r="S415" s="72"/>
      <c r="T415" s="73"/>
      <c r="U415" s="35"/>
      <c r="V415" s="35"/>
      <c r="W415" s="35"/>
      <c r="X415" s="35"/>
      <c r="Y415" s="35"/>
      <c r="Z415" s="35"/>
      <c r="AA415" s="35"/>
      <c r="AB415" s="35"/>
      <c r="AC415" s="35"/>
      <c r="AD415" s="35"/>
      <c r="AE415" s="35"/>
      <c r="AT415" s="18" t="s">
        <v>807</v>
      </c>
      <c r="AU415" s="18" t="s">
        <v>85</v>
      </c>
    </row>
    <row r="416" spans="1:65" s="2" customFormat="1" ht="16.5" customHeight="1">
      <c r="A416" s="35"/>
      <c r="B416" s="36"/>
      <c r="C416" s="193" t="s">
        <v>87</v>
      </c>
      <c r="D416" s="193" t="s">
        <v>214</v>
      </c>
      <c r="E416" s="194" t="s">
        <v>12708</v>
      </c>
      <c r="F416" s="195" t="s">
        <v>12709</v>
      </c>
      <c r="G416" s="196" t="s">
        <v>2761</v>
      </c>
      <c r="H416" s="197">
        <v>130</v>
      </c>
      <c r="I416" s="198"/>
      <c r="J416" s="199">
        <f>ROUND(I416*H416,2)</f>
        <v>0</v>
      </c>
      <c r="K416" s="200"/>
      <c r="L416" s="40"/>
      <c r="M416" s="201" t="s">
        <v>1</v>
      </c>
      <c r="N416" s="202" t="s">
        <v>42</v>
      </c>
      <c r="O416" s="72"/>
      <c r="P416" s="203">
        <f>O416*H416</f>
        <v>0</v>
      </c>
      <c r="Q416" s="203">
        <v>0</v>
      </c>
      <c r="R416" s="203">
        <f>Q416*H416</f>
        <v>0</v>
      </c>
      <c r="S416" s="203">
        <v>0</v>
      </c>
      <c r="T416" s="204">
        <f>S416*H416</f>
        <v>0</v>
      </c>
      <c r="U416" s="35"/>
      <c r="V416" s="35"/>
      <c r="W416" s="35"/>
      <c r="X416" s="35"/>
      <c r="Y416" s="35"/>
      <c r="Z416" s="35"/>
      <c r="AA416" s="35"/>
      <c r="AB416" s="35"/>
      <c r="AC416" s="35"/>
      <c r="AD416" s="35"/>
      <c r="AE416" s="35"/>
      <c r="AR416" s="205" t="s">
        <v>218</v>
      </c>
      <c r="AT416" s="205" t="s">
        <v>214</v>
      </c>
      <c r="AU416" s="205" t="s">
        <v>85</v>
      </c>
      <c r="AY416" s="18" t="s">
        <v>209</v>
      </c>
      <c r="BE416" s="206">
        <f>IF(N416="základní",J416,0)</f>
        <v>0</v>
      </c>
      <c r="BF416" s="206">
        <f>IF(N416="snížená",J416,0)</f>
        <v>0</v>
      </c>
      <c r="BG416" s="206">
        <f>IF(N416="zákl. přenesená",J416,0)</f>
        <v>0</v>
      </c>
      <c r="BH416" s="206">
        <f>IF(N416="sníž. přenesená",J416,0)</f>
        <v>0</v>
      </c>
      <c r="BI416" s="206">
        <f>IF(N416="nulová",J416,0)</f>
        <v>0</v>
      </c>
      <c r="BJ416" s="18" t="s">
        <v>85</v>
      </c>
      <c r="BK416" s="206">
        <f>ROUND(I416*H416,2)</f>
        <v>0</v>
      </c>
      <c r="BL416" s="18" t="s">
        <v>218</v>
      </c>
      <c r="BM416" s="205" t="s">
        <v>12710</v>
      </c>
    </row>
    <row r="417" spans="1:65" s="2" customFormat="1" ht="19.5">
      <c r="A417" s="35"/>
      <c r="B417" s="36"/>
      <c r="C417" s="37"/>
      <c r="D417" s="214" t="s">
        <v>807</v>
      </c>
      <c r="E417" s="37"/>
      <c r="F417" s="256" t="s">
        <v>12711</v>
      </c>
      <c r="G417" s="37"/>
      <c r="H417" s="37"/>
      <c r="I417" s="257"/>
      <c r="J417" s="37"/>
      <c r="K417" s="37"/>
      <c r="L417" s="40"/>
      <c r="M417" s="258"/>
      <c r="N417" s="259"/>
      <c r="O417" s="72"/>
      <c r="P417" s="72"/>
      <c r="Q417" s="72"/>
      <c r="R417" s="72"/>
      <c r="S417" s="72"/>
      <c r="T417" s="73"/>
      <c r="U417" s="35"/>
      <c r="V417" s="35"/>
      <c r="W417" s="35"/>
      <c r="X417" s="35"/>
      <c r="Y417" s="35"/>
      <c r="Z417" s="35"/>
      <c r="AA417" s="35"/>
      <c r="AB417" s="35"/>
      <c r="AC417" s="35"/>
      <c r="AD417" s="35"/>
      <c r="AE417" s="35"/>
      <c r="AT417" s="18" t="s">
        <v>807</v>
      </c>
      <c r="AU417" s="18" t="s">
        <v>85</v>
      </c>
    </row>
    <row r="418" spans="1:65" s="2" customFormat="1" ht="16.5" customHeight="1">
      <c r="A418" s="35"/>
      <c r="B418" s="36"/>
      <c r="C418" s="193" t="s">
        <v>226</v>
      </c>
      <c r="D418" s="193" t="s">
        <v>214</v>
      </c>
      <c r="E418" s="194" t="s">
        <v>12712</v>
      </c>
      <c r="F418" s="195" t="s">
        <v>12713</v>
      </c>
      <c r="G418" s="196" t="s">
        <v>2761</v>
      </c>
      <c r="H418" s="197">
        <v>1</v>
      </c>
      <c r="I418" s="198"/>
      <c r="J418" s="199">
        <f>ROUND(I418*H418,2)</f>
        <v>0</v>
      </c>
      <c r="K418" s="200"/>
      <c r="L418" s="40"/>
      <c r="M418" s="201" t="s">
        <v>1</v>
      </c>
      <c r="N418" s="202" t="s">
        <v>42</v>
      </c>
      <c r="O418" s="72"/>
      <c r="P418" s="203">
        <f>O418*H418</f>
        <v>0</v>
      </c>
      <c r="Q418" s="203">
        <v>0</v>
      </c>
      <c r="R418" s="203">
        <f>Q418*H418</f>
        <v>0</v>
      </c>
      <c r="S418" s="203">
        <v>0</v>
      </c>
      <c r="T418" s="204">
        <f>S418*H418</f>
        <v>0</v>
      </c>
      <c r="U418" s="35"/>
      <c r="V418" s="35"/>
      <c r="W418" s="35"/>
      <c r="X418" s="35"/>
      <c r="Y418" s="35"/>
      <c r="Z418" s="35"/>
      <c r="AA418" s="35"/>
      <c r="AB418" s="35"/>
      <c r="AC418" s="35"/>
      <c r="AD418" s="35"/>
      <c r="AE418" s="35"/>
      <c r="AR418" s="205" t="s">
        <v>218</v>
      </c>
      <c r="AT418" s="205" t="s">
        <v>214</v>
      </c>
      <c r="AU418" s="205" t="s">
        <v>85</v>
      </c>
      <c r="AY418" s="18" t="s">
        <v>209</v>
      </c>
      <c r="BE418" s="206">
        <f>IF(N418="základní",J418,0)</f>
        <v>0</v>
      </c>
      <c r="BF418" s="206">
        <f>IF(N418="snížená",J418,0)</f>
        <v>0</v>
      </c>
      <c r="BG418" s="206">
        <f>IF(N418="zákl. přenesená",J418,0)</f>
        <v>0</v>
      </c>
      <c r="BH418" s="206">
        <f>IF(N418="sníž. přenesená",J418,0)</f>
        <v>0</v>
      </c>
      <c r="BI418" s="206">
        <f>IF(N418="nulová",J418,0)</f>
        <v>0</v>
      </c>
      <c r="BJ418" s="18" t="s">
        <v>85</v>
      </c>
      <c r="BK418" s="206">
        <f>ROUND(I418*H418,2)</f>
        <v>0</v>
      </c>
      <c r="BL418" s="18" t="s">
        <v>218</v>
      </c>
      <c r="BM418" s="205" t="s">
        <v>12714</v>
      </c>
    </row>
    <row r="419" spans="1:65" s="2" customFormat="1" ht="19.5">
      <c r="A419" s="35"/>
      <c r="B419" s="36"/>
      <c r="C419" s="37"/>
      <c r="D419" s="214" t="s">
        <v>807</v>
      </c>
      <c r="E419" s="37"/>
      <c r="F419" s="256" t="s">
        <v>12715</v>
      </c>
      <c r="G419" s="37"/>
      <c r="H419" s="37"/>
      <c r="I419" s="257"/>
      <c r="J419" s="37"/>
      <c r="K419" s="37"/>
      <c r="L419" s="40"/>
      <c r="M419" s="258"/>
      <c r="N419" s="259"/>
      <c r="O419" s="72"/>
      <c r="P419" s="72"/>
      <c r="Q419" s="72"/>
      <c r="R419" s="72"/>
      <c r="S419" s="72"/>
      <c r="T419" s="73"/>
      <c r="U419" s="35"/>
      <c r="V419" s="35"/>
      <c r="W419" s="35"/>
      <c r="X419" s="35"/>
      <c r="Y419" s="35"/>
      <c r="Z419" s="35"/>
      <c r="AA419" s="35"/>
      <c r="AB419" s="35"/>
      <c r="AC419" s="35"/>
      <c r="AD419" s="35"/>
      <c r="AE419" s="35"/>
      <c r="AT419" s="18" t="s">
        <v>807</v>
      </c>
      <c r="AU419" s="18" t="s">
        <v>85</v>
      </c>
    </row>
    <row r="420" spans="1:65" s="2" customFormat="1" ht="16.5" customHeight="1">
      <c r="A420" s="35"/>
      <c r="B420" s="36"/>
      <c r="C420" s="193" t="s">
        <v>218</v>
      </c>
      <c r="D420" s="193" t="s">
        <v>214</v>
      </c>
      <c r="E420" s="194" t="s">
        <v>12716</v>
      </c>
      <c r="F420" s="195" t="s">
        <v>12717</v>
      </c>
      <c r="G420" s="196" t="s">
        <v>2761</v>
      </c>
      <c r="H420" s="197">
        <v>1</v>
      </c>
      <c r="I420" s="198"/>
      <c r="J420" s="199">
        <f>ROUND(I420*H420,2)</f>
        <v>0</v>
      </c>
      <c r="K420" s="200"/>
      <c r="L420" s="40"/>
      <c r="M420" s="207" t="s">
        <v>1</v>
      </c>
      <c r="N420" s="208" t="s">
        <v>42</v>
      </c>
      <c r="O420" s="209"/>
      <c r="P420" s="210">
        <f>O420*H420</f>
        <v>0</v>
      </c>
      <c r="Q420" s="210">
        <v>0</v>
      </c>
      <c r="R420" s="210">
        <f>Q420*H420</f>
        <v>0</v>
      </c>
      <c r="S420" s="210">
        <v>0</v>
      </c>
      <c r="T420" s="211">
        <f>S420*H420</f>
        <v>0</v>
      </c>
      <c r="U420" s="35"/>
      <c r="V420" s="35"/>
      <c r="W420" s="35"/>
      <c r="X420" s="35"/>
      <c r="Y420" s="35"/>
      <c r="Z420" s="35"/>
      <c r="AA420" s="35"/>
      <c r="AB420" s="35"/>
      <c r="AC420" s="35"/>
      <c r="AD420" s="35"/>
      <c r="AE420" s="35"/>
      <c r="AR420" s="205" t="s">
        <v>218</v>
      </c>
      <c r="AT420" s="205" t="s">
        <v>214</v>
      </c>
      <c r="AU420" s="205" t="s">
        <v>85</v>
      </c>
      <c r="AY420" s="18" t="s">
        <v>209</v>
      </c>
      <c r="BE420" s="206">
        <f>IF(N420="základní",J420,0)</f>
        <v>0</v>
      </c>
      <c r="BF420" s="206">
        <f>IF(N420="snížená",J420,0)</f>
        <v>0</v>
      </c>
      <c r="BG420" s="206">
        <f>IF(N420="zákl. přenesená",J420,0)</f>
        <v>0</v>
      </c>
      <c r="BH420" s="206">
        <f>IF(N420="sníž. přenesená",J420,0)</f>
        <v>0</v>
      </c>
      <c r="BI420" s="206">
        <f>IF(N420="nulová",J420,0)</f>
        <v>0</v>
      </c>
      <c r="BJ420" s="18" t="s">
        <v>85</v>
      </c>
      <c r="BK420" s="206">
        <f>ROUND(I420*H420,2)</f>
        <v>0</v>
      </c>
      <c r="BL420" s="18" t="s">
        <v>218</v>
      </c>
      <c r="BM420" s="205" t="s">
        <v>12718</v>
      </c>
    </row>
    <row r="421" spans="1:65" s="2" customFormat="1" ht="6.95" customHeight="1">
      <c r="A421" s="35"/>
      <c r="B421" s="55"/>
      <c r="C421" s="56"/>
      <c r="D421" s="56"/>
      <c r="E421" s="56"/>
      <c r="F421" s="56"/>
      <c r="G421" s="56"/>
      <c r="H421" s="56"/>
      <c r="I421" s="56"/>
      <c r="J421" s="56"/>
      <c r="K421" s="56"/>
      <c r="L421" s="40"/>
      <c r="M421" s="35"/>
      <c r="O421" s="35"/>
      <c r="P421" s="35"/>
      <c r="Q421" s="35"/>
      <c r="R421" s="35"/>
      <c r="S421" s="35"/>
      <c r="T421" s="35"/>
      <c r="U421" s="35"/>
      <c r="V421" s="35"/>
      <c r="W421" s="35"/>
      <c r="X421" s="35"/>
      <c r="Y421" s="35"/>
      <c r="Z421" s="35"/>
      <c r="AA421" s="35"/>
      <c r="AB421" s="35"/>
      <c r="AC421" s="35"/>
      <c r="AD421" s="35"/>
      <c r="AE421" s="35"/>
    </row>
  </sheetData>
  <sheetProtection algorithmName="SHA-512" hashValue="g52+tKmqqBBKUZjtxBBuKPWqfsIiZULdqiOn7xtTgAec6OnY+eMCiPglI8VdQWyrAXwFetrJht9Q/Ob716cdHA==" saltValue="+jHl7PaScZaKiypn+ULaxW8GnDa4yhHU5PSf5iVciTNJpEc0H4RV+Our7GzqytHeM9q9941m4utl5hW5wBQgyA==" spinCount="100000" sheet="1" objects="1" scenarios="1" formatColumns="0" formatRows="0" autoFilter="0"/>
  <autoFilter ref="C131:K420"/>
  <mergeCells count="12">
    <mergeCell ref="E124:H124"/>
    <mergeCell ref="L2:V2"/>
    <mergeCell ref="E85:H85"/>
    <mergeCell ref="E87:H87"/>
    <mergeCell ref="E89:H89"/>
    <mergeCell ref="E120:H120"/>
    <mergeCell ref="E122:H12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sheetPr>
    <pageSetUpPr fitToPage="1"/>
  </sheetPr>
  <dimension ref="A2:BM173"/>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145</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1" customFormat="1" ht="12" customHeight="1">
      <c r="B8" s="21"/>
      <c r="D8" s="120" t="s">
        <v>172</v>
      </c>
      <c r="L8" s="21"/>
    </row>
    <row r="9" spans="1:46" s="2" customFormat="1" ht="16.5" customHeight="1">
      <c r="A9" s="35"/>
      <c r="B9" s="40"/>
      <c r="C9" s="35"/>
      <c r="D9" s="35"/>
      <c r="E9" s="331" t="s">
        <v>12393</v>
      </c>
      <c r="F9" s="334"/>
      <c r="G9" s="334"/>
      <c r="H9" s="334"/>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8315</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3" t="s">
        <v>12719</v>
      </c>
      <c r="F11" s="334"/>
      <c r="G11" s="334"/>
      <c r="H11" s="334"/>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19. 6. 2022</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5" t="str">
        <f>'Rekapitulace stavby'!E14</f>
        <v>Vyplň údaj</v>
      </c>
      <c r="F20" s="336"/>
      <c r="G20" s="336"/>
      <c r="H20" s="336"/>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
        <v>34</v>
      </c>
      <c r="F26" s="35"/>
      <c r="G26" s="35"/>
      <c r="H26" s="35"/>
      <c r="I26" s="120" t="s">
        <v>27</v>
      </c>
      <c r="J26" s="111"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35</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07.25" customHeight="1">
      <c r="A29" s="122"/>
      <c r="B29" s="123"/>
      <c r="C29" s="122"/>
      <c r="D29" s="122"/>
      <c r="E29" s="337" t="s">
        <v>174</v>
      </c>
      <c r="F29" s="337"/>
      <c r="G29" s="337"/>
      <c r="H29" s="337"/>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37</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39</v>
      </c>
      <c r="G34" s="35"/>
      <c r="H34" s="35"/>
      <c r="I34" s="128" t="s">
        <v>38</v>
      </c>
      <c r="J34" s="128" t="s">
        <v>40</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41</v>
      </c>
      <c r="E35" s="120" t="s">
        <v>42</v>
      </c>
      <c r="F35" s="130">
        <f>ROUND((SUM(BE121:BE172)),  2)</f>
        <v>0</v>
      </c>
      <c r="G35" s="35"/>
      <c r="H35" s="35"/>
      <c r="I35" s="131">
        <v>0.21</v>
      </c>
      <c r="J35" s="130">
        <f>ROUND(((SUM(BE121:BE172))*I35),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43</v>
      </c>
      <c r="F36" s="130">
        <f>ROUND((SUM(BF121:BF172)),  2)</f>
        <v>0</v>
      </c>
      <c r="G36" s="35"/>
      <c r="H36" s="35"/>
      <c r="I36" s="131">
        <v>0.15</v>
      </c>
      <c r="J36" s="130">
        <f>ROUND(((SUM(BF121:BF172))*I36),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44</v>
      </c>
      <c r="F37" s="130">
        <f>ROUND((SUM(BG121:BG172)),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45</v>
      </c>
      <c r="F38" s="130">
        <f>ROUND((SUM(BH121:BH172)),  2)</f>
        <v>0</v>
      </c>
      <c r="G38" s="35"/>
      <c r="H38" s="35"/>
      <c r="I38" s="131">
        <v>0.15</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46</v>
      </c>
      <c r="F39" s="130">
        <f>ROUND((SUM(BI121:BI172)),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47</v>
      </c>
      <c r="E41" s="134"/>
      <c r="F41" s="134"/>
      <c r="G41" s="135" t="s">
        <v>48</v>
      </c>
      <c r="H41" s="136" t="s">
        <v>49</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31" s="1" customFormat="1" ht="12" customHeight="1">
      <c r="B86" s="22"/>
      <c r="C86" s="30" t="s">
        <v>172</v>
      </c>
      <c r="D86" s="23"/>
      <c r="E86" s="23"/>
      <c r="F86" s="23"/>
      <c r="G86" s="23"/>
      <c r="H86" s="23"/>
      <c r="I86" s="23"/>
      <c r="J86" s="23"/>
      <c r="K86" s="23"/>
      <c r="L86" s="21"/>
    </row>
    <row r="87" spans="1:31" s="2" customFormat="1" ht="16.5" customHeight="1">
      <c r="A87" s="35"/>
      <c r="B87" s="36"/>
      <c r="C87" s="37"/>
      <c r="D87" s="37"/>
      <c r="E87" s="329" t="s">
        <v>12393</v>
      </c>
      <c r="F87" s="328"/>
      <c r="G87" s="328"/>
      <c r="H87" s="328"/>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8315</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90" t="str">
        <f>E11</f>
        <v>D.1.4.8.2 - Přípomocné práce</v>
      </c>
      <c r="F89" s="328"/>
      <c r="G89" s="328"/>
      <c r="H89" s="328"/>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České Budějovice</v>
      </c>
      <c r="G91" s="37"/>
      <c r="H91" s="37"/>
      <c r="I91" s="30" t="s">
        <v>22</v>
      </c>
      <c r="J91" s="67" t="str">
        <f>IF(J14="","",J14)</f>
        <v>19. 6. 2022</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České Budějovice</v>
      </c>
      <c r="G93" s="37"/>
      <c r="H93" s="37"/>
      <c r="I93" s="30" t="s">
        <v>30</v>
      </c>
      <c r="J93" s="33" t="str">
        <f>E23</f>
        <v>AGP nova</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176</v>
      </c>
      <c r="D96" s="151"/>
      <c r="E96" s="151"/>
      <c r="F96" s="151"/>
      <c r="G96" s="151"/>
      <c r="H96" s="151"/>
      <c r="I96" s="151"/>
      <c r="J96" s="152" t="s">
        <v>177</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178</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179</v>
      </c>
    </row>
    <row r="99" spans="1:47" s="9" customFormat="1" ht="24.95" customHeight="1">
      <c r="B99" s="154"/>
      <c r="C99" s="155"/>
      <c r="D99" s="156" t="s">
        <v>12720</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194</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26.25" customHeight="1">
      <c r="A109" s="35"/>
      <c r="B109" s="36"/>
      <c r="C109" s="37"/>
      <c r="D109" s="37"/>
      <c r="E109" s="329" t="str">
        <f>E7</f>
        <v>SO07 - Přístavby, nástavby a stavební úpravy pavilonu CH, Nemocnice ČB - 2.etapa</v>
      </c>
      <c r="F109" s="330"/>
      <c r="G109" s="330"/>
      <c r="H109" s="330"/>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172</v>
      </c>
      <c r="D110" s="23"/>
      <c r="E110" s="23"/>
      <c r="F110" s="23"/>
      <c r="G110" s="23"/>
      <c r="H110" s="23"/>
      <c r="I110" s="23"/>
      <c r="J110" s="23"/>
      <c r="K110" s="23"/>
      <c r="L110" s="21"/>
    </row>
    <row r="111" spans="1:47" s="2" customFormat="1" ht="16.5" customHeight="1">
      <c r="A111" s="35"/>
      <c r="B111" s="36"/>
      <c r="C111" s="37"/>
      <c r="D111" s="37"/>
      <c r="E111" s="329" t="s">
        <v>12393</v>
      </c>
      <c r="F111" s="328"/>
      <c r="G111" s="328"/>
      <c r="H111" s="328"/>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8315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290" t="str">
        <f>E11</f>
        <v>D.1.4.8.2 - Přípomocné práce</v>
      </c>
      <c r="F113" s="328"/>
      <c r="G113" s="328"/>
      <c r="H113" s="328"/>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České Budějovice</v>
      </c>
      <c r="G115" s="37"/>
      <c r="H115" s="37"/>
      <c r="I115" s="30" t="s">
        <v>22</v>
      </c>
      <c r="J115" s="67" t="str">
        <f>IF(J14="","",J14)</f>
        <v>19. 6. 2022</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24</v>
      </c>
      <c r="D117" s="37"/>
      <c r="E117" s="37"/>
      <c r="F117" s="28" t="str">
        <f>E17</f>
        <v>Nemocnice České Budějovice</v>
      </c>
      <c r="G117" s="37"/>
      <c r="H117" s="37"/>
      <c r="I117" s="30" t="s">
        <v>30</v>
      </c>
      <c r="J117" s="33" t="str">
        <f>E23</f>
        <v>AGP nova</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28</v>
      </c>
      <c r="D118" s="37"/>
      <c r="E118" s="37"/>
      <c r="F118" s="28" t="str">
        <f>IF(E20="","",E20)</f>
        <v>Vyplň údaj</v>
      </c>
      <c r="G118" s="37"/>
      <c r="H118" s="37"/>
      <c r="I118" s="30" t="s">
        <v>33</v>
      </c>
      <c r="J118" s="33" t="str">
        <f>E26</f>
        <v xml:space="preserve"> </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5"/>
      <c r="B120" s="166"/>
      <c r="C120" s="167" t="s">
        <v>195</v>
      </c>
      <c r="D120" s="168" t="s">
        <v>62</v>
      </c>
      <c r="E120" s="168" t="s">
        <v>58</v>
      </c>
      <c r="F120" s="168" t="s">
        <v>59</v>
      </c>
      <c r="G120" s="168" t="s">
        <v>196</v>
      </c>
      <c r="H120" s="168" t="s">
        <v>197</v>
      </c>
      <c r="I120" s="168" t="s">
        <v>198</v>
      </c>
      <c r="J120" s="169" t="s">
        <v>177</v>
      </c>
      <c r="K120" s="170" t="s">
        <v>199</v>
      </c>
      <c r="L120" s="171"/>
      <c r="M120" s="76" t="s">
        <v>1</v>
      </c>
      <c r="N120" s="77" t="s">
        <v>41</v>
      </c>
      <c r="O120" s="77" t="s">
        <v>200</v>
      </c>
      <c r="P120" s="77" t="s">
        <v>201</v>
      </c>
      <c r="Q120" s="77" t="s">
        <v>202</v>
      </c>
      <c r="R120" s="77" t="s">
        <v>203</v>
      </c>
      <c r="S120" s="77" t="s">
        <v>204</v>
      </c>
      <c r="T120" s="78" t="s">
        <v>205</v>
      </c>
      <c r="U120" s="165"/>
      <c r="V120" s="165"/>
      <c r="W120" s="165"/>
      <c r="X120" s="165"/>
      <c r="Y120" s="165"/>
      <c r="Z120" s="165"/>
      <c r="AA120" s="165"/>
      <c r="AB120" s="165"/>
      <c r="AC120" s="165"/>
      <c r="AD120" s="165"/>
      <c r="AE120" s="165"/>
    </row>
    <row r="121" spans="1:65" s="2" customFormat="1" ht="22.9" customHeight="1">
      <c r="A121" s="35"/>
      <c r="B121" s="36"/>
      <c r="C121" s="83" t="s">
        <v>206</v>
      </c>
      <c r="D121" s="37"/>
      <c r="E121" s="37"/>
      <c r="F121" s="37"/>
      <c r="G121" s="37"/>
      <c r="H121" s="37"/>
      <c r="I121" s="37"/>
      <c r="J121" s="172">
        <f>BK121</f>
        <v>0</v>
      </c>
      <c r="K121" s="37"/>
      <c r="L121" s="40"/>
      <c r="M121" s="79"/>
      <c r="N121" s="173"/>
      <c r="O121" s="80"/>
      <c r="P121" s="174">
        <f>P122</f>
        <v>0</v>
      </c>
      <c r="Q121" s="80"/>
      <c r="R121" s="174">
        <f>R122</f>
        <v>0</v>
      </c>
      <c r="S121" s="80"/>
      <c r="T121" s="175">
        <f>T122</f>
        <v>0</v>
      </c>
      <c r="U121" s="35"/>
      <c r="V121" s="35"/>
      <c r="W121" s="35"/>
      <c r="X121" s="35"/>
      <c r="Y121" s="35"/>
      <c r="Z121" s="35"/>
      <c r="AA121" s="35"/>
      <c r="AB121" s="35"/>
      <c r="AC121" s="35"/>
      <c r="AD121" s="35"/>
      <c r="AE121" s="35"/>
      <c r="AT121" s="18" t="s">
        <v>76</v>
      </c>
      <c r="AU121" s="18" t="s">
        <v>179</v>
      </c>
      <c r="BK121" s="176">
        <f>BK122</f>
        <v>0</v>
      </c>
    </row>
    <row r="122" spans="1:65" s="12" customFormat="1" ht="25.9" customHeight="1">
      <c r="B122" s="177"/>
      <c r="C122" s="178"/>
      <c r="D122" s="179" t="s">
        <v>76</v>
      </c>
      <c r="E122" s="180" t="s">
        <v>8928</v>
      </c>
      <c r="F122" s="180" t="s">
        <v>12721</v>
      </c>
      <c r="G122" s="178"/>
      <c r="H122" s="178"/>
      <c r="I122" s="181"/>
      <c r="J122" s="182">
        <f>BK122</f>
        <v>0</v>
      </c>
      <c r="K122" s="178"/>
      <c r="L122" s="183"/>
      <c r="M122" s="184"/>
      <c r="N122" s="185"/>
      <c r="O122" s="185"/>
      <c r="P122" s="186">
        <f>SUM(P123:P172)</f>
        <v>0</v>
      </c>
      <c r="Q122" s="185"/>
      <c r="R122" s="186">
        <f>SUM(R123:R172)</f>
        <v>0</v>
      </c>
      <c r="S122" s="185"/>
      <c r="T122" s="187">
        <f>SUM(T123:T172)</f>
        <v>0</v>
      </c>
      <c r="AR122" s="188" t="s">
        <v>85</v>
      </c>
      <c r="AT122" s="189" t="s">
        <v>76</v>
      </c>
      <c r="AU122" s="189" t="s">
        <v>77</v>
      </c>
      <c r="AY122" s="188" t="s">
        <v>209</v>
      </c>
      <c r="BK122" s="190">
        <f>SUM(BK123:BK172)</f>
        <v>0</v>
      </c>
    </row>
    <row r="123" spans="1:65" s="2" customFormat="1" ht="16.5" customHeight="1">
      <c r="A123" s="35"/>
      <c r="B123" s="36"/>
      <c r="C123" s="193" t="s">
        <v>85</v>
      </c>
      <c r="D123" s="193" t="s">
        <v>214</v>
      </c>
      <c r="E123" s="194" t="s">
        <v>12722</v>
      </c>
      <c r="F123" s="195" t="s">
        <v>12723</v>
      </c>
      <c r="G123" s="196" t="s">
        <v>2761</v>
      </c>
      <c r="H123" s="197">
        <v>289</v>
      </c>
      <c r="I123" s="198"/>
      <c r="J123" s="199">
        <f>ROUND(I123*H123,2)</f>
        <v>0</v>
      </c>
      <c r="K123" s="200"/>
      <c r="L123" s="40"/>
      <c r="M123" s="201" t="s">
        <v>1</v>
      </c>
      <c r="N123" s="202" t="s">
        <v>42</v>
      </c>
      <c r="O123" s="72"/>
      <c r="P123" s="203">
        <f>O123*H123</f>
        <v>0</v>
      </c>
      <c r="Q123" s="203">
        <v>0</v>
      </c>
      <c r="R123" s="203">
        <f>Q123*H123</f>
        <v>0</v>
      </c>
      <c r="S123" s="203">
        <v>0</v>
      </c>
      <c r="T123" s="204">
        <f>S123*H123</f>
        <v>0</v>
      </c>
      <c r="U123" s="35"/>
      <c r="V123" s="35"/>
      <c r="W123" s="35"/>
      <c r="X123" s="35"/>
      <c r="Y123" s="35"/>
      <c r="Z123" s="35"/>
      <c r="AA123" s="35"/>
      <c r="AB123" s="35"/>
      <c r="AC123" s="35"/>
      <c r="AD123" s="35"/>
      <c r="AE123" s="35"/>
      <c r="AR123" s="205" t="s">
        <v>218</v>
      </c>
      <c r="AT123" s="205" t="s">
        <v>214</v>
      </c>
      <c r="AU123" s="205" t="s">
        <v>85</v>
      </c>
      <c r="AY123" s="18" t="s">
        <v>209</v>
      </c>
      <c r="BE123" s="206">
        <f>IF(N123="základní",J123,0)</f>
        <v>0</v>
      </c>
      <c r="BF123" s="206">
        <f>IF(N123="snížená",J123,0)</f>
        <v>0</v>
      </c>
      <c r="BG123" s="206">
        <f>IF(N123="zákl. přenesená",J123,0)</f>
        <v>0</v>
      </c>
      <c r="BH123" s="206">
        <f>IF(N123="sníž. přenesená",J123,0)</f>
        <v>0</v>
      </c>
      <c r="BI123" s="206">
        <f>IF(N123="nulová",J123,0)</f>
        <v>0</v>
      </c>
      <c r="BJ123" s="18" t="s">
        <v>85</v>
      </c>
      <c r="BK123" s="206">
        <f>ROUND(I123*H123,2)</f>
        <v>0</v>
      </c>
      <c r="BL123" s="18" t="s">
        <v>218</v>
      </c>
      <c r="BM123" s="205" t="s">
        <v>12724</v>
      </c>
    </row>
    <row r="124" spans="1:65" s="2" customFormat="1" ht="19.5">
      <c r="A124" s="35"/>
      <c r="B124" s="36"/>
      <c r="C124" s="37"/>
      <c r="D124" s="214" t="s">
        <v>807</v>
      </c>
      <c r="E124" s="37"/>
      <c r="F124" s="256" t="s">
        <v>12725</v>
      </c>
      <c r="G124" s="37"/>
      <c r="H124" s="37"/>
      <c r="I124" s="257"/>
      <c r="J124" s="37"/>
      <c r="K124" s="37"/>
      <c r="L124" s="40"/>
      <c r="M124" s="258"/>
      <c r="N124" s="259"/>
      <c r="O124" s="72"/>
      <c r="P124" s="72"/>
      <c r="Q124" s="72"/>
      <c r="R124" s="72"/>
      <c r="S124" s="72"/>
      <c r="T124" s="73"/>
      <c r="U124" s="35"/>
      <c r="V124" s="35"/>
      <c r="W124" s="35"/>
      <c r="X124" s="35"/>
      <c r="Y124" s="35"/>
      <c r="Z124" s="35"/>
      <c r="AA124" s="35"/>
      <c r="AB124" s="35"/>
      <c r="AC124" s="35"/>
      <c r="AD124" s="35"/>
      <c r="AE124" s="35"/>
      <c r="AT124" s="18" t="s">
        <v>807</v>
      </c>
      <c r="AU124" s="18" t="s">
        <v>85</v>
      </c>
    </row>
    <row r="125" spans="1:65" s="2" customFormat="1" ht="16.5" customHeight="1">
      <c r="A125" s="35"/>
      <c r="B125" s="36"/>
      <c r="C125" s="193" t="s">
        <v>87</v>
      </c>
      <c r="D125" s="193" t="s">
        <v>214</v>
      </c>
      <c r="E125" s="194" t="s">
        <v>12726</v>
      </c>
      <c r="F125" s="195" t="s">
        <v>12727</v>
      </c>
      <c r="G125" s="196" t="s">
        <v>2761</v>
      </c>
      <c r="H125" s="197">
        <v>50</v>
      </c>
      <c r="I125" s="198"/>
      <c r="J125" s="199">
        <f>ROUND(I125*H125,2)</f>
        <v>0</v>
      </c>
      <c r="K125" s="200"/>
      <c r="L125" s="40"/>
      <c r="M125" s="201" t="s">
        <v>1</v>
      </c>
      <c r="N125" s="202" t="s">
        <v>42</v>
      </c>
      <c r="O125" s="72"/>
      <c r="P125" s="203">
        <f>O125*H125</f>
        <v>0</v>
      </c>
      <c r="Q125" s="203">
        <v>0</v>
      </c>
      <c r="R125" s="203">
        <f>Q125*H125</f>
        <v>0</v>
      </c>
      <c r="S125" s="203">
        <v>0</v>
      </c>
      <c r="T125" s="204">
        <f>S125*H125</f>
        <v>0</v>
      </c>
      <c r="U125" s="35"/>
      <c r="V125" s="35"/>
      <c r="W125" s="35"/>
      <c r="X125" s="35"/>
      <c r="Y125" s="35"/>
      <c r="Z125" s="35"/>
      <c r="AA125" s="35"/>
      <c r="AB125" s="35"/>
      <c r="AC125" s="35"/>
      <c r="AD125" s="35"/>
      <c r="AE125" s="35"/>
      <c r="AR125" s="205" t="s">
        <v>218</v>
      </c>
      <c r="AT125" s="205" t="s">
        <v>214</v>
      </c>
      <c r="AU125" s="205" t="s">
        <v>85</v>
      </c>
      <c r="AY125" s="18" t="s">
        <v>209</v>
      </c>
      <c r="BE125" s="206">
        <f>IF(N125="základní",J125,0)</f>
        <v>0</v>
      </c>
      <c r="BF125" s="206">
        <f>IF(N125="snížená",J125,0)</f>
        <v>0</v>
      </c>
      <c r="BG125" s="206">
        <f>IF(N125="zákl. přenesená",J125,0)</f>
        <v>0</v>
      </c>
      <c r="BH125" s="206">
        <f>IF(N125="sníž. přenesená",J125,0)</f>
        <v>0</v>
      </c>
      <c r="BI125" s="206">
        <f>IF(N125="nulová",J125,0)</f>
        <v>0</v>
      </c>
      <c r="BJ125" s="18" t="s">
        <v>85</v>
      </c>
      <c r="BK125" s="206">
        <f>ROUND(I125*H125,2)</f>
        <v>0</v>
      </c>
      <c r="BL125" s="18" t="s">
        <v>218</v>
      </c>
      <c r="BM125" s="205" t="s">
        <v>12728</v>
      </c>
    </row>
    <row r="126" spans="1:65" s="2" customFormat="1" ht="19.5">
      <c r="A126" s="35"/>
      <c r="B126" s="36"/>
      <c r="C126" s="37"/>
      <c r="D126" s="214" t="s">
        <v>807</v>
      </c>
      <c r="E126" s="37"/>
      <c r="F126" s="256" t="s">
        <v>12729</v>
      </c>
      <c r="G126" s="37"/>
      <c r="H126" s="37"/>
      <c r="I126" s="257"/>
      <c r="J126" s="37"/>
      <c r="K126" s="37"/>
      <c r="L126" s="40"/>
      <c r="M126" s="258"/>
      <c r="N126" s="259"/>
      <c r="O126" s="72"/>
      <c r="P126" s="72"/>
      <c r="Q126" s="72"/>
      <c r="R126" s="72"/>
      <c r="S126" s="72"/>
      <c r="T126" s="73"/>
      <c r="U126" s="35"/>
      <c r="V126" s="35"/>
      <c r="W126" s="35"/>
      <c r="X126" s="35"/>
      <c r="Y126" s="35"/>
      <c r="Z126" s="35"/>
      <c r="AA126" s="35"/>
      <c r="AB126" s="35"/>
      <c r="AC126" s="35"/>
      <c r="AD126" s="35"/>
      <c r="AE126" s="35"/>
      <c r="AT126" s="18" t="s">
        <v>807</v>
      </c>
      <c r="AU126" s="18" t="s">
        <v>85</v>
      </c>
    </row>
    <row r="127" spans="1:65" s="2" customFormat="1" ht="16.5" customHeight="1">
      <c r="A127" s="35"/>
      <c r="B127" s="36"/>
      <c r="C127" s="193" t="s">
        <v>226</v>
      </c>
      <c r="D127" s="193" t="s">
        <v>214</v>
      </c>
      <c r="E127" s="194" t="s">
        <v>12730</v>
      </c>
      <c r="F127" s="195" t="s">
        <v>12731</v>
      </c>
      <c r="G127" s="196" t="s">
        <v>318</v>
      </c>
      <c r="H127" s="197">
        <v>80</v>
      </c>
      <c r="I127" s="198"/>
      <c r="J127" s="199">
        <f>ROUND(I127*H127,2)</f>
        <v>0</v>
      </c>
      <c r="K127" s="200"/>
      <c r="L127" s="40"/>
      <c r="M127" s="201" t="s">
        <v>1</v>
      </c>
      <c r="N127" s="202" t="s">
        <v>42</v>
      </c>
      <c r="O127" s="72"/>
      <c r="P127" s="203">
        <f>O127*H127</f>
        <v>0</v>
      </c>
      <c r="Q127" s="203">
        <v>0</v>
      </c>
      <c r="R127" s="203">
        <f>Q127*H127</f>
        <v>0</v>
      </c>
      <c r="S127" s="203">
        <v>0</v>
      </c>
      <c r="T127" s="204">
        <f>S127*H127</f>
        <v>0</v>
      </c>
      <c r="U127" s="35"/>
      <c r="V127" s="35"/>
      <c r="W127" s="35"/>
      <c r="X127" s="35"/>
      <c r="Y127" s="35"/>
      <c r="Z127" s="35"/>
      <c r="AA127" s="35"/>
      <c r="AB127" s="35"/>
      <c r="AC127" s="35"/>
      <c r="AD127" s="35"/>
      <c r="AE127" s="35"/>
      <c r="AR127" s="205" t="s">
        <v>218</v>
      </c>
      <c r="AT127" s="205" t="s">
        <v>214</v>
      </c>
      <c r="AU127" s="205" t="s">
        <v>85</v>
      </c>
      <c r="AY127" s="18" t="s">
        <v>209</v>
      </c>
      <c r="BE127" s="206">
        <f>IF(N127="základní",J127,0)</f>
        <v>0</v>
      </c>
      <c r="BF127" s="206">
        <f>IF(N127="snížená",J127,0)</f>
        <v>0</v>
      </c>
      <c r="BG127" s="206">
        <f>IF(N127="zákl. přenesená",J127,0)</f>
        <v>0</v>
      </c>
      <c r="BH127" s="206">
        <f>IF(N127="sníž. přenesená",J127,0)</f>
        <v>0</v>
      </c>
      <c r="BI127" s="206">
        <f>IF(N127="nulová",J127,0)</f>
        <v>0</v>
      </c>
      <c r="BJ127" s="18" t="s">
        <v>85</v>
      </c>
      <c r="BK127" s="206">
        <f>ROUND(I127*H127,2)</f>
        <v>0</v>
      </c>
      <c r="BL127" s="18" t="s">
        <v>218</v>
      </c>
      <c r="BM127" s="205" t="s">
        <v>12732</v>
      </c>
    </row>
    <row r="128" spans="1:65" s="2" customFormat="1" ht="29.25">
      <c r="A128" s="35"/>
      <c r="B128" s="36"/>
      <c r="C128" s="37"/>
      <c r="D128" s="214" t="s">
        <v>807</v>
      </c>
      <c r="E128" s="37"/>
      <c r="F128" s="256" t="s">
        <v>12733</v>
      </c>
      <c r="G128" s="37"/>
      <c r="H128" s="37"/>
      <c r="I128" s="257"/>
      <c r="J128" s="37"/>
      <c r="K128" s="37"/>
      <c r="L128" s="40"/>
      <c r="M128" s="258"/>
      <c r="N128" s="259"/>
      <c r="O128" s="72"/>
      <c r="P128" s="72"/>
      <c r="Q128" s="72"/>
      <c r="R128" s="72"/>
      <c r="S128" s="72"/>
      <c r="T128" s="73"/>
      <c r="U128" s="35"/>
      <c r="V128" s="35"/>
      <c r="W128" s="35"/>
      <c r="X128" s="35"/>
      <c r="Y128" s="35"/>
      <c r="Z128" s="35"/>
      <c r="AA128" s="35"/>
      <c r="AB128" s="35"/>
      <c r="AC128" s="35"/>
      <c r="AD128" s="35"/>
      <c r="AE128" s="35"/>
      <c r="AT128" s="18" t="s">
        <v>807</v>
      </c>
      <c r="AU128" s="18" t="s">
        <v>85</v>
      </c>
    </row>
    <row r="129" spans="1:65" s="2" customFormat="1" ht="16.5" customHeight="1">
      <c r="A129" s="35"/>
      <c r="B129" s="36"/>
      <c r="C129" s="193" t="s">
        <v>218</v>
      </c>
      <c r="D129" s="193" t="s">
        <v>214</v>
      </c>
      <c r="E129" s="194" t="s">
        <v>12734</v>
      </c>
      <c r="F129" s="195" t="s">
        <v>12731</v>
      </c>
      <c r="G129" s="196" t="s">
        <v>318</v>
      </c>
      <c r="H129" s="197">
        <v>10</v>
      </c>
      <c r="I129" s="198"/>
      <c r="J129" s="199">
        <f>ROUND(I129*H129,2)</f>
        <v>0</v>
      </c>
      <c r="K129" s="200"/>
      <c r="L129" s="40"/>
      <c r="M129" s="201" t="s">
        <v>1</v>
      </c>
      <c r="N129" s="202" t="s">
        <v>42</v>
      </c>
      <c r="O129" s="72"/>
      <c r="P129" s="203">
        <f>O129*H129</f>
        <v>0</v>
      </c>
      <c r="Q129" s="203">
        <v>0</v>
      </c>
      <c r="R129" s="203">
        <f>Q129*H129</f>
        <v>0</v>
      </c>
      <c r="S129" s="203">
        <v>0</v>
      </c>
      <c r="T129" s="204">
        <f>S129*H129</f>
        <v>0</v>
      </c>
      <c r="U129" s="35"/>
      <c r="V129" s="35"/>
      <c r="W129" s="35"/>
      <c r="X129" s="35"/>
      <c r="Y129" s="35"/>
      <c r="Z129" s="35"/>
      <c r="AA129" s="35"/>
      <c r="AB129" s="35"/>
      <c r="AC129" s="35"/>
      <c r="AD129" s="35"/>
      <c r="AE129" s="35"/>
      <c r="AR129" s="205" t="s">
        <v>218</v>
      </c>
      <c r="AT129" s="205" t="s">
        <v>214</v>
      </c>
      <c r="AU129" s="205" t="s">
        <v>85</v>
      </c>
      <c r="AY129" s="18" t="s">
        <v>209</v>
      </c>
      <c r="BE129" s="206">
        <f>IF(N129="základní",J129,0)</f>
        <v>0</v>
      </c>
      <c r="BF129" s="206">
        <f>IF(N129="snížená",J129,0)</f>
        <v>0</v>
      </c>
      <c r="BG129" s="206">
        <f>IF(N129="zákl. přenesená",J129,0)</f>
        <v>0</v>
      </c>
      <c r="BH129" s="206">
        <f>IF(N129="sníž. přenesená",J129,0)</f>
        <v>0</v>
      </c>
      <c r="BI129" s="206">
        <f>IF(N129="nulová",J129,0)</f>
        <v>0</v>
      </c>
      <c r="BJ129" s="18" t="s">
        <v>85</v>
      </c>
      <c r="BK129" s="206">
        <f>ROUND(I129*H129,2)</f>
        <v>0</v>
      </c>
      <c r="BL129" s="18" t="s">
        <v>218</v>
      </c>
      <c r="BM129" s="205" t="s">
        <v>12735</v>
      </c>
    </row>
    <row r="130" spans="1:65" s="2" customFormat="1" ht="29.25">
      <c r="A130" s="35"/>
      <c r="B130" s="36"/>
      <c r="C130" s="37"/>
      <c r="D130" s="214" t="s">
        <v>807</v>
      </c>
      <c r="E130" s="37"/>
      <c r="F130" s="256" t="s">
        <v>12736</v>
      </c>
      <c r="G130" s="37"/>
      <c r="H130" s="37"/>
      <c r="I130" s="257"/>
      <c r="J130" s="37"/>
      <c r="K130" s="37"/>
      <c r="L130" s="40"/>
      <c r="M130" s="258"/>
      <c r="N130" s="259"/>
      <c r="O130" s="72"/>
      <c r="P130" s="72"/>
      <c r="Q130" s="72"/>
      <c r="R130" s="72"/>
      <c r="S130" s="72"/>
      <c r="T130" s="73"/>
      <c r="U130" s="35"/>
      <c r="V130" s="35"/>
      <c r="W130" s="35"/>
      <c r="X130" s="35"/>
      <c r="Y130" s="35"/>
      <c r="Z130" s="35"/>
      <c r="AA130" s="35"/>
      <c r="AB130" s="35"/>
      <c r="AC130" s="35"/>
      <c r="AD130" s="35"/>
      <c r="AE130" s="35"/>
      <c r="AT130" s="18" t="s">
        <v>807</v>
      </c>
      <c r="AU130" s="18" t="s">
        <v>85</v>
      </c>
    </row>
    <row r="131" spans="1:65" s="2" customFormat="1" ht="16.5" customHeight="1">
      <c r="A131" s="35"/>
      <c r="B131" s="36"/>
      <c r="C131" s="193" t="s">
        <v>233</v>
      </c>
      <c r="D131" s="193" t="s">
        <v>214</v>
      </c>
      <c r="E131" s="194" t="s">
        <v>12737</v>
      </c>
      <c r="F131" s="195" t="s">
        <v>12731</v>
      </c>
      <c r="G131" s="196" t="s">
        <v>318</v>
      </c>
      <c r="H131" s="197">
        <v>22</v>
      </c>
      <c r="I131" s="198"/>
      <c r="J131" s="199">
        <f>ROUND(I131*H131,2)</f>
        <v>0</v>
      </c>
      <c r="K131" s="200"/>
      <c r="L131" s="40"/>
      <c r="M131" s="201" t="s">
        <v>1</v>
      </c>
      <c r="N131" s="202" t="s">
        <v>42</v>
      </c>
      <c r="O131" s="72"/>
      <c r="P131" s="203">
        <f>O131*H131</f>
        <v>0</v>
      </c>
      <c r="Q131" s="203">
        <v>0</v>
      </c>
      <c r="R131" s="203">
        <f>Q131*H131</f>
        <v>0</v>
      </c>
      <c r="S131" s="203">
        <v>0</v>
      </c>
      <c r="T131" s="204">
        <f>S131*H131</f>
        <v>0</v>
      </c>
      <c r="U131" s="35"/>
      <c r="V131" s="35"/>
      <c r="W131" s="35"/>
      <c r="X131" s="35"/>
      <c r="Y131" s="35"/>
      <c r="Z131" s="35"/>
      <c r="AA131" s="35"/>
      <c r="AB131" s="35"/>
      <c r="AC131" s="35"/>
      <c r="AD131" s="35"/>
      <c r="AE131" s="35"/>
      <c r="AR131" s="205" t="s">
        <v>218</v>
      </c>
      <c r="AT131" s="205" t="s">
        <v>214</v>
      </c>
      <c r="AU131" s="205" t="s">
        <v>85</v>
      </c>
      <c r="AY131" s="18" t="s">
        <v>209</v>
      </c>
      <c r="BE131" s="206">
        <f>IF(N131="základní",J131,0)</f>
        <v>0</v>
      </c>
      <c r="BF131" s="206">
        <f>IF(N131="snížená",J131,0)</f>
        <v>0</v>
      </c>
      <c r="BG131" s="206">
        <f>IF(N131="zákl. přenesená",J131,0)</f>
        <v>0</v>
      </c>
      <c r="BH131" s="206">
        <f>IF(N131="sníž. přenesená",J131,0)</f>
        <v>0</v>
      </c>
      <c r="BI131" s="206">
        <f>IF(N131="nulová",J131,0)</f>
        <v>0</v>
      </c>
      <c r="BJ131" s="18" t="s">
        <v>85</v>
      </c>
      <c r="BK131" s="206">
        <f>ROUND(I131*H131,2)</f>
        <v>0</v>
      </c>
      <c r="BL131" s="18" t="s">
        <v>218</v>
      </c>
      <c r="BM131" s="205" t="s">
        <v>12738</v>
      </c>
    </row>
    <row r="132" spans="1:65" s="2" customFormat="1" ht="29.25">
      <c r="A132" s="35"/>
      <c r="B132" s="36"/>
      <c r="C132" s="37"/>
      <c r="D132" s="214" t="s">
        <v>807</v>
      </c>
      <c r="E132" s="37"/>
      <c r="F132" s="256" t="s">
        <v>12739</v>
      </c>
      <c r="G132" s="37"/>
      <c r="H132" s="37"/>
      <c r="I132" s="257"/>
      <c r="J132" s="37"/>
      <c r="K132" s="37"/>
      <c r="L132" s="40"/>
      <c r="M132" s="258"/>
      <c r="N132" s="259"/>
      <c r="O132" s="72"/>
      <c r="P132" s="72"/>
      <c r="Q132" s="72"/>
      <c r="R132" s="72"/>
      <c r="S132" s="72"/>
      <c r="T132" s="73"/>
      <c r="U132" s="35"/>
      <c r="V132" s="35"/>
      <c r="W132" s="35"/>
      <c r="X132" s="35"/>
      <c r="Y132" s="35"/>
      <c r="Z132" s="35"/>
      <c r="AA132" s="35"/>
      <c r="AB132" s="35"/>
      <c r="AC132" s="35"/>
      <c r="AD132" s="35"/>
      <c r="AE132" s="35"/>
      <c r="AT132" s="18" t="s">
        <v>807</v>
      </c>
      <c r="AU132" s="18" t="s">
        <v>85</v>
      </c>
    </row>
    <row r="133" spans="1:65" s="2" customFormat="1" ht="16.5" customHeight="1">
      <c r="A133" s="35"/>
      <c r="B133" s="36"/>
      <c r="C133" s="193" t="s">
        <v>238</v>
      </c>
      <c r="D133" s="193" t="s">
        <v>214</v>
      </c>
      <c r="E133" s="194" t="s">
        <v>12740</v>
      </c>
      <c r="F133" s="195" t="s">
        <v>12731</v>
      </c>
      <c r="G133" s="196" t="s">
        <v>318</v>
      </c>
      <c r="H133" s="197">
        <v>20</v>
      </c>
      <c r="I133" s="198"/>
      <c r="J133" s="199">
        <f>ROUND(I133*H133,2)</f>
        <v>0</v>
      </c>
      <c r="K133" s="200"/>
      <c r="L133" s="40"/>
      <c r="M133" s="201" t="s">
        <v>1</v>
      </c>
      <c r="N133" s="202" t="s">
        <v>42</v>
      </c>
      <c r="O133" s="72"/>
      <c r="P133" s="203">
        <f>O133*H133</f>
        <v>0</v>
      </c>
      <c r="Q133" s="203">
        <v>0</v>
      </c>
      <c r="R133" s="203">
        <f>Q133*H133</f>
        <v>0</v>
      </c>
      <c r="S133" s="203">
        <v>0</v>
      </c>
      <c r="T133" s="204">
        <f>S133*H133</f>
        <v>0</v>
      </c>
      <c r="U133" s="35"/>
      <c r="V133" s="35"/>
      <c r="W133" s="35"/>
      <c r="X133" s="35"/>
      <c r="Y133" s="35"/>
      <c r="Z133" s="35"/>
      <c r="AA133" s="35"/>
      <c r="AB133" s="35"/>
      <c r="AC133" s="35"/>
      <c r="AD133" s="35"/>
      <c r="AE133" s="35"/>
      <c r="AR133" s="205" t="s">
        <v>218</v>
      </c>
      <c r="AT133" s="205" t="s">
        <v>214</v>
      </c>
      <c r="AU133" s="205" t="s">
        <v>85</v>
      </c>
      <c r="AY133" s="18" t="s">
        <v>209</v>
      </c>
      <c r="BE133" s="206">
        <f>IF(N133="základní",J133,0)</f>
        <v>0</v>
      </c>
      <c r="BF133" s="206">
        <f>IF(N133="snížená",J133,0)</f>
        <v>0</v>
      </c>
      <c r="BG133" s="206">
        <f>IF(N133="zákl. přenesená",J133,0)</f>
        <v>0</v>
      </c>
      <c r="BH133" s="206">
        <f>IF(N133="sníž. přenesená",J133,0)</f>
        <v>0</v>
      </c>
      <c r="BI133" s="206">
        <f>IF(N133="nulová",J133,0)</f>
        <v>0</v>
      </c>
      <c r="BJ133" s="18" t="s">
        <v>85</v>
      </c>
      <c r="BK133" s="206">
        <f>ROUND(I133*H133,2)</f>
        <v>0</v>
      </c>
      <c r="BL133" s="18" t="s">
        <v>218</v>
      </c>
      <c r="BM133" s="205" t="s">
        <v>12741</v>
      </c>
    </row>
    <row r="134" spans="1:65" s="2" customFormat="1" ht="29.25">
      <c r="A134" s="35"/>
      <c r="B134" s="36"/>
      <c r="C134" s="37"/>
      <c r="D134" s="214" t="s">
        <v>807</v>
      </c>
      <c r="E134" s="37"/>
      <c r="F134" s="256" t="s">
        <v>12742</v>
      </c>
      <c r="G134" s="37"/>
      <c r="H134" s="37"/>
      <c r="I134" s="257"/>
      <c r="J134" s="37"/>
      <c r="K134" s="37"/>
      <c r="L134" s="40"/>
      <c r="M134" s="258"/>
      <c r="N134" s="259"/>
      <c r="O134" s="72"/>
      <c r="P134" s="72"/>
      <c r="Q134" s="72"/>
      <c r="R134" s="72"/>
      <c r="S134" s="72"/>
      <c r="T134" s="73"/>
      <c r="U134" s="35"/>
      <c r="V134" s="35"/>
      <c r="W134" s="35"/>
      <c r="X134" s="35"/>
      <c r="Y134" s="35"/>
      <c r="Z134" s="35"/>
      <c r="AA134" s="35"/>
      <c r="AB134" s="35"/>
      <c r="AC134" s="35"/>
      <c r="AD134" s="35"/>
      <c r="AE134" s="35"/>
      <c r="AT134" s="18" t="s">
        <v>807</v>
      </c>
      <c r="AU134" s="18" t="s">
        <v>85</v>
      </c>
    </row>
    <row r="135" spans="1:65" s="2" customFormat="1" ht="16.5" customHeight="1">
      <c r="A135" s="35"/>
      <c r="B135" s="36"/>
      <c r="C135" s="193" t="s">
        <v>242</v>
      </c>
      <c r="D135" s="193" t="s">
        <v>214</v>
      </c>
      <c r="E135" s="194" t="s">
        <v>12743</v>
      </c>
      <c r="F135" s="195" t="s">
        <v>12731</v>
      </c>
      <c r="G135" s="196" t="s">
        <v>318</v>
      </c>
      <c r="H135" s="197">
        <v>28</v>
      </c>
      <c r="I135" s="198"/>
      <c r="J135" s="199">
        <f>ROUND(I135*H135,2)</f>
        <v>0</v>
      </c>
      <c r="K135" s="200"/>
      <c r="L135" s="40"/>
      <c r="M135" s="201" t="s">
        <v>1</v>
      </c>
      <c r="N135" s="202" t="s">
        <v>42</v>
      </c>
      <c r="O135" s="72"/>
      <c r="P135" s="203">
        <f>O135*H135</f>
        <v>0</v>
      </c>
      <c r="Q135" s="203">
        <v>0</v>
      </c>
      <c r="R135" s="203">
        <f>Q135*H135</f>
        <v>0</v>
      </c>
      <c r="S135" s="203">
        <v>0</v>
      </c>
      <c r="T135" s="204">
        <f>S135*H135</f>
        <v>0</v>
      </c>
      <c r="U135" s="35"/>
      <c r="V135" s="35"/>
      <c r="W135" s="35"/>
      <c r="X135" s="35"/>
      <c r="Y135" s="35"/>
      <c r="Z135" s="35"/>
      <c r="AA135" s="35"/>
      <c r="AB135" s="35"/>
      <c r="AC135" s="35"/>
      <c r="AD135" s="35"/>
      <c r="AE135" s="35"/>
      <c r="AR135" s="205" t="s">
        <v>218</v>
      </c>
      <c r="AT135" s="205" t="s">
        <v>214</v>
      </c>
      <c r="AU135" s="205" t="s">
        <v>85</v>
      </c>
      <c r="AY135" s="18" t="s">
        <v>209</v>
      </c>
      <c r="BE135" s="206">
        <f>IF(N135="základní",J135,0)</f>
        <v>0</v>
      </c>
      <c r="BF135" s="206">
        <f>IF(N135="snížená",J135,0)</f>
        <v>0</v>
      </c>
      <c r="BG135" s="206">
        <f>IF(N135="zákl. přenesená",J135,0)</f>
        <v>0</v>
      </c>
      <c r="BH135" s="206">
        <f>IF(N135="sníž. přenesená",J135,0)</f>
        <v>0</v>
      </c>
      <c r="BI135" s="206">
        <f>IF(N135="nulová",J135,0)</f>
        <v>0</v>
      </c>
      <c r="BJ135" s="18" t="s">
        <v>85</v>
      </c>
      <c r="BK135" s="206">
        <f>ROUND(I135*H135,2)</f>
        <v>0</v>
      </c>
      <c r="BL135" s="18" t="s">
        <v>218</v>
      </c>
      <c r="BM135" s="205" t="s">
        <v>12744</v>
      </c>
    </row>
    <row r="136" spans="1:65" s="2" customFormat="1" ht="29.25">
      <c r="A136" s="35"/>
      <c r="B136" s="36"/>
      <c r="C136" s="37"/>
      <c r="D136" s="214" t="s">
        <v>807</v>
      </c>
      <c r="E136" s="37"/>
      <c r="F136" s="256" t="s">
        <v>12745</v>
      </c>
      <c r="G136" s="37"/>
      <c r="H136" s="37"/>
      <c r="I136" s="257"/>
      <c r="J136" s="37"/>
      <c r="K136" s="37"/>
      <c r="L136" s="40"/>
      <c r="M136" s="258"/>
      <c r="N136" s="259"/>
      <c r="O136" s="72"/>
      <c r="P136" s="72"/>
      <c r="Q136" s="72"/>
      <c r="R136" s="72"/>
      <c r="S136" s="72"/>
      <c r="T136" s="73"/>
      <c r="U136" s="35"/>
      <c r="V136" s="35"/>
      <c r="W136" s="35"/>
      <c r="X136" s="35"/>
      <c r="Y136" s="35"/>
      <c r="Z136" s="35"/>
      <c r="AA136" s="35"/>
      <c r="AB136" s="35"/>
      <c r="AC136" s="35"/>
      <c r="AD136" s="35"/>
      <c r="AE136" s="35"/>
      <c r="AT136" s="18" t="s">
        <v>807</v>
      </c>
      <c r="AU136" s="18" t="s">
        <v>85</v>
      </c>
    </row>
    <row r="137" spans="1:65" s="2" customFormat="1" ht="16.5" customHeight="1">
      <c r="A137" s="35"/>
      <c r="B137" s="36"/>
      <c r="C137" s="193" t="s">
        <v>246</v>
      </c>
      <c r="D137" s="193" t="s">
        <v>214</v>
      </c>
      <c r="E137" s="194" t="s">
        <v>12746</v>
      </c>
      <c r="F137" s="195" t="s">
        <v>12747</v>
      </c>
      <c r="G137" s="196" t="s">
        <v>2761</v>
      </c>
      <c r="H137" s="197">
        <v>5</v>
      </c>
      <c r="I137" s="198"/>
      <c r="J137" s="199">
        <f>ROUND(I137*H137,2)</f>
        <v>0</v>
      </c>
      <c r="K137" s="200"/>
      <c r="L137" s="40"/>
      <c r="M137" s="201" t="s">
        <v>1</v>
      </c>
      <c r="N137" s="202" t="s">
        <v>42</v>
      </c>
      <c r="O137" s="72"/>
      <c r="P137" s="203">
        <f>O137*H137</f>
        <v>0</v>
      </c>
      <c r="Q137" s="203">
        <v>0</v>
      </c>
      <c r="R137" s="203">
        <f>Q137*H137</f>
        <v>0</v>
      </c>
      <c r="S137" s="203">
        <v>0</v>
      </c>
      <c r="T137" s="204">
        <f>S137*H137</f>
        <v>0</v>
      </c>
      <c r="U137" s="35"/>
      <c r="V137" s="35"/>
      <c r="W137" s="35"/>
      <c r="X137" s="35"/>
      <c r="Y137" s="35"/>
      <c r="Z137" s="35"/>
      <c r="AA137" s="35"/>
      <c r="AB137" s="35"/>
      <c r="AC137" s="35"/>
      <c r="AD137" s="35"/>
      <c r="AE137" s="35"/>
      <c r="AR137" s="205" t="s">
        <v>218</v>
      </c>
      <c r="AT137" s="205" t="s">
        <v>214</v>
      </c>
      <c r="AU137" s="205" t="s">
        <v>85</v>
      </c>
      <c r="AY137" s="18" t="s">
        <v>209</v>
      </c>
      <c r="BE137" s="206">
        <f>IF(N137="základní",J137,0)</f>
        <v>0</v>
      </c>
      <c r="BF137" s="206">
        <f>IF(N137="snížená",J137,0)</f>
        <v>0</v>
      </c>
      <c r="BG137" s="206">
        <f>IF(N137="zákl. přenesená",J137,0)</f>
        <v>0</v>
      </c>
      <c r="BH137" s="206">
        <f>IF(N137="sníž. přenesená",J137,0)</f>
        <v>0</v>
      </c>
      <c r="BI137" s="206">
        <f>IF(N137="nulová",J137,0)</f>
        <v>0</v>
      </c>
      <c r="BJ137" s="18" t="s">
        <v>85</v>
      </c>
      <c r="BK137" s="206">
        <f>ROUND(I137*H137,2)</f>
        <v>0</v>
      </c>
      <c r="BL137" s="18" t="s">
        <v>218</v>
      </c>
      <c r="BM137" s="205" t="s">
        <v>12748</v>
      </c>
    </row>
    <row r="138" spans="1:65" s="2" customFormat="1" ht="29.25">
      <c r="A138" s="35"/>
      <c r="B138" s="36"/>
      <c r="C138" s="37"/>
      <c r="D138" s="214" t="s">
        <v>807</v>
      </c>
      <c r="E138" s="37"/>
      <c r="F138" s="256" t="s">
        <v>12749</v>
      </c>
      <c r="G138" s="37"/>
      <c r="H138" s="37"/>
      <c r="I138" s="257"/>
      <c r="J138" s="37"/>
      <c r="K138" s="37"/>
      <c r="L138" s="40"/>
      <c r="M138" s="258"/>
      <c r="N138" s="259"/>
      <c r="O138" s="72"/>
      <c r="P138" s="72"/>
      <c r="Q138" s="72"/>
      <c r="R138" s="72"/>
      <c r="S138" s="72"/>
      <c r="T138" s="73"/>
      <c r="U138" s="35"/>
      <c r="V138" s="35"/>
      <c r="W138" s="35"/>
      <c r="X138" s="35"/>
      <c r="Y138" s="35"/>
      <c r="Z138" s="35"/>
      <c r="AA138" s="35"/>
      <c r="AB138" s="35"/>
      <c r="AC138" s="35"/>
      <c r="AD138" s="35"/>
      <c r="AE138" s="35"/>
      <c r="AT138" s="18" t="s">
        <v>807</v>
      </c>
      <c r="AU138" s="18" t="s">
        <v>85</v>
      </c>
    </row>
    <row r="139" spans="1:65" s="2" customFormat="1" ht="16.5" customHeight="1">
      <c r="A139" s="35"/>
      <c r="B139" s="36"/>
      <c r="C139" s="193" t="s">
        <v>210</v>
      </c>
      <c r="D139" s="193" t="s">
        <v>214</v>
      </c>
      <c r="E139" s="194" t="s">
        <v>12750</v>
      </c>
      <c r="F139" s="195" t="s">
        <v>12747</v>
      </c>
      <c r="G139" s="196" t="s">
        <v>2761</v>
      </c>
      <c r="H139" s="197">
        <v>10</v>
      </c>
      <c r="I139" s="198"/>
      <c r="J139" s="199">
        <f>ROUND(I139*H139,2)</f>
        <v>0</v>
      </c>
      <c r="K139" s="200"/>
      <c r="L139" s="40"/>
      <c r="M139" s="201" t="s">
        <v>1</v>
      </c>
      <c r="N139" s="202" t="s">
        <v>42</v>
      </c>
      <c r="O139" s="72"/>
      <c r="P139" s="203">
        <f>O139*H139</f>
        <v>0</v>
      </c>
      <c r="Q139" s="203">
        <v>0</v>
      </c>
      <c r="R139" s="203">
        <f>Q139*H139</f>
        <v>0</v>
      </c>
      <c r="S139" s="203">
        <v>0</v>
      </c>
      <c r="T139" s="204">
        <f>S139*H139</f>
        <v>0</v>
      </c>
      <c r="U139" s="35"/>
      <c r="V139" s="35"/>
      <c r="W139" s="35"/>
      <c r="X139" s="35"/>
      <c r="Y139" s="35"/>
      <c r="Z139" s="35"/>
      <c r="AA139" s="35"/>
      <c r="AB139" s="35"/>
      <c r="AC139" s="35"/>
      <c r="AD139" s="35"/>
      <c r="AE139" s="35"/>
      <c r="AR139" s="205" t="s">
        <v>218</v>
      </c>
      <c r="AT139" s="205" t="s">
        <v>214</v>
      </c>
      <c r="AU139" s="205" t="s">
        <v>85</v>
      </c>
      <c r="AY139" s="18" t="s">
        <v>209</v>
      </c>
      <c r="BE139" s="206">
        <f>IF(N139="základní",J139,0)</f>
        <v>0</v>
      </c>
      <c r="BF139" s="206">
        <f>IF(N139="snížená",J139,0)</f>
        <v>0</v>
      </c>
      <c r="BG139" s="206">
        <f>IF(N139="zákl. přenesená",J139,0)</f>
        <v>0</v>
      </c>
      <c r="BH139" s="206">
        <f>IF(N139="sníž. přenesená",J139,0)</f>
        <v>0</v>
      </c>
      <c r="BI139" s="206">
        <f>IF(N139="nulová",J139,0)</f>
        <v>0</v>
      </c>
      <c r="BJ139" s="18" t="s">
        <v>85</v>
      </c>
      <c r="BK139" s="206">
        <f>ROUND(I139*H139,2)</f>
        <v>0</v>
      </c>
      <c r="BL139" s="18" t="s">
        <v>218</v>
      </c>
      <c r="BM139" s="205" t="s">
        <v>12751</v>
      </c>
    </row>
    <row r="140" spans="1:65" s="2" customFormat="1" ht="29.25">
      <c r="A140" s="35"/>
      <c r="B140" s="36"/>
      <c r="C140" s="37"/>
      <c r="D140" s="214" t="s">
        <v>807</v>
      </c>
      <c r="E140" s="37"/>
      <c r="F140" s="256" t="s">
        <v>12752</v>
      </c>
      <c r="G140" s="37"/>
      <c r="H140" s="37"/>
      <c r="I140" s="257"/>
      <c r="J140" s="37"/>
      <c r="K140" s="37"/>
      <c r="L140" s="40"/>
      <c r="M140" s="258"/>
      <c r="N140" s="259"/>
      <c r="O140" s="72"/>
      <c r="P140" s="72"/>
      <c r="Q140" s="72"/>
      <c r="R140" s="72"/>
      <c r="S140" s="72"/>
      <c r="T140" s="73"/>
      <c r="U140" s="35"/>
      <c r="V140" s="35"/>
      <c r="W140" s="35"/>
      <c r="X140" s="35"/>
      <c r="Y140" s="35"/>
      <c r="Z140" s="35"/>
      <c r="AA140" s="35"/>
      <c r="AB140" s="35"/>
      <c r="AC140" s="35"/>
      <c r="AD140" s="35"/>
      <c r="AE140" s="35"/>
      <c r="AT140" s="18" t="s">
        <v>807</v>
      </c>
      <c r="AU140" s="18" t="s">
        <v>85</v>
      </c>
    </row>
    <row r="141" spans="1:65" s="2" customFormat="1" ht="16.5" customHeight="1">
      <c r="A141" s="35"/>
      <c r="B141" s="36"/>
      <c r="C141" s="193" t="s">
        <v>253</v>
      </c>
      <c r="D141" s="193" t="s">
        <v>214</v>
      </c>
      <c r="E141" s="194" t="s">
        <v>12753</v>
      </c>
      <c r="F141" s="195" t="s">
        <v>12747</v>
      </c>
      <c r="G141" s="196" t="s">
        <v>2761</v>
      </c>
      <c r="H141" s="197">
        <v>14</v>
      </c>
      <c r="I141" s="198"/>
      <c r="J141" s="199">
        <f>ROUND(I141*H141,2)</f>
        <v>0</v>
      </c>
      <c r="K141" s="200"/>
      <c r="L141" s="40"/>
      <c r="M141" s="201" t="s">
        <v>1</v>
      </c>
      <c r="N141" s="202" t="s">
        <v>42</v>
      </c>
      <c r="O141" s="72"/>
      <c r="P141" s="203">
        <f>O141*H141</f>
        <v>0</v>
      </c>
      <c r="Q141" s="203">
        <v>0</v>
      </c>
      <c r="R141" s="203">
        <f>Q141*H141</f>
        <v>0</v>
      </c>
      <c r="S141" s="203">
        <v>0</v>
      </c>
      <c r="T141" s="204">
        <f>S141*H141</f>
        <v>0</v>
      </c>
      <c r="U141" s="35"/>
      <c r="V141" s="35"/>
      <c r="W141" s="35"/>
      <c r="X141" s="35"/>
      <c r="Y141" s="35"/>
      <c r="Z141" s="35"/>
      <c r="AA141" s="35"/>
      <c r="AB141" s="35"/>
      <c r="AC141" s="35"/>
      <c r="AD141" s="35"/>
      <c r="AE141" s="35"/>
      <c r="AR141" s="205" t="s">
        <v>218</v>
      </c>
      <c r="AT141" s="205" t="s">
        <v>214</v>
      </c>
      <c r="AU141" s="205" t="s">
        <v>85</v>
      </c>
      <c r="AY141" s="18" t="s">
        <v>209</v>
      </c>
      <c r="BE141" s="206">
        <f>IF(N141="základní",J141,0)</f>
        <v>0</v>
      </c>
      <c r="BF141" s="206">
        <f>IF(N141="snížená",J141,0)</f>
        <v>0</v>
      </c>
      <c r="BG141" s="206">
        <f>IF(N141="zákl. přenesená",J141,0)</f>
        <v>0</v>
      </c>
      <c r="BH141" s="206">
        <f>IF(N141="sníž. přenesená",J141,0)</f>
        <v>0</v>
      </c>
      <c r="BI141" s="206">
        <f>IF(N141="nulová",J141,0)</f>
        <v>0</v>
      </c>
      <c r="BJ141" s="18" t="s">
        <v>85</v>
      </c>
      <c r="BK141" s="206">
        <f>ROUND(I141*H141,2)</f>
        <v>0</v>
      </c>
      <c r="BL141" s="18" t="s">
        <v>218</v>
      </c>
      <c r="BM141" s="205" t="s">
        <v>12754</v>
      </c>
    </row>
    <row r="142" spans="1:65" s="2" customFormat="1" ht="29.25">
      <c r="A142" s="35"/>
      <c r="B142" s="36"/>
      <c r="C142" s="37"/>
      <c r="D142" s="214" t="s">
        <v>807</v>
      </c>
      <c r="E142" s="37"/>
      <c r="F142" s="256" t="s">
        <v>12755</v>
      </c>
      <c r="G142" s="37"/>
      <c r="H142" s="37"/>
      <c r="I142" s="257"/>
      <c r="J142" s="37"/>
      <c r="K142" s="37"/>
      <c r="L142" s="40"/>
      <c r="M142" s="258"/>
      <c r="N142" s="259"/>
      <c r="O142" s="72"/>
      <c r="P142" s="72"/>
      <c r="Q142" s="72"/>
      <c r="R142" s="72"/>
      <c r="S142" s="72"/>
      <c r="T142" s="73"/>
      <c r="U142" s="35"/>
      <c r="V142" s="35"/>
      <c r="W142" s="35"/>
      <c r="X142" s="35"/>
      <c r="Y142" s="35"/>
      <c r="Z142" s="35"/>
      <c r="AA142" s="35"/>
      <c r="AB142" s="35"/>
      <c r="AC142" s="35"/>
      <c r="AD142" s="35"/>
      <c r="AE142" s="35"/>
      <c r="AT142" s="18" t="s">
        <v>807</v>
      </c>
      <c r="AU142" s="18" t="s">
        <v>85</v>
      </c>
    </row>
    <row r="143" spans="1:65" s="2" customFormat="1" ht="16.5" customHeight="1">
      <c r="A143" s="35"/>
      <c r="B143" s="36"/>
      <c r="C143" s="193" t="s">
        <v>257</v>
      </c>
      <c r="D143" s="193" t="s">
        <v>214</v>
      </c>
      <c r="E143" s="194" t="s">
        <v>12756</v>
      </c>
      <c r="F143" s="195" t="s">
        <v>12747</v>
      </c>
      <c r="G143" s="196" t="s">
        <v>2761</v>
      </c>
      <c r="H143" s="197">
        <v>40</v>
      </c>
      <c r="I143" s="198"/>
      <c r="J143" s="199">
        <f>ROUND(I143*H143,2)</f>
        <v>0</v>
      </c>
      <c r="K143" s="200"/>
      <c r="L143" s="40"/>
      <c r="M143" s="201" t="s">
        <v>1</v>
      </c>
      <c r="N143" s="202" t="s">
        <v>42</v>
      </c>
      <c r="O143" s="72"/>
      <c r="P143" s="203">
        <f>O143*H143</f>
        <v>0</v>
      </c>
      <c r="Q143" s="203">
        <v>0</v>
      </c>
      <c r="R143" s="203">
        <f>Q143*H143</f>
        <v>0</v>
      </c>
      <c r="S143" s="203">
        <v>0</v>
      </c>
      <c r="T143" s="204">
        <f>S143*H143</f>
        <v>0</v>
      </c>
      <c r="U143" s="35"/>
      <c r="V143" s="35"/>
      <c r="W143" s="35"/>
      <c r="X143" s="35"/>
      <c r="Y143" s="35"/>
      <c r="Z143" s="35"/>
      <c r="AA143" s="35"/>
      <c r="AB143" s="35"/>
      <c r="AC143" s="35"/>
      <c r="AD143" s="35"/>
      <c r="AE143" s="35"/>
      <c r="AR143" s="205" t="s">
        <v>218</v>
      </c>
      <c r="AT143" s="205" t="s">
        <v>214</v>
      </c>
      <c r="AU143" s="205" t="s">
        <v>85</v>
      </c>
      <c r="AY143" s="18" t="s">
        <v>209</v>
      </c>
      <c r="BE143" s="206">
        <f>IF(N143="základní",J143,0)</f>
        <v>0</v>
      </c>
      <c r="BF143" s="206">
        <f>IF(N143="snížená",J143,0)</f>
        <v>0</v>
      </c>
      <c r="BG143" s="206">
        <f>IF(N143="zákl. přenesená",J143,0)</f>
        <v>0</v>
      </c>
      <c r="BH143" s="206">
        <f>IF(N143="sníž. přenesená",J143,0)</f>
        <v>0</v>
      </c>
      <c r="BI143" s="206">
        <f>IF(N143="nulová",J143,0)</f>
        <v>0</v>
      </c>
      <c r="BJ143" s="18" t="s">
        <v>85</v>
      </c>
      <c r="BK143" s="206">
        <f>ROUND(I143*H143,2)</f>
        <v>0</v>
      </c>
      <c r="BL143" s="18" t="s">
        <v>218</v>
      </c>
      <c r="BM143" s="205" t="s">
        <v>12757</v>
      </c>
    </row>
    <row r="144" spans="1:65" s="2" customFormat="1" ht="29.25">
      <c r="A144" s="35"/>
      <c r="B144" s="36"/>
      <c r="C144" s="37"/>
      <c r="D144" s="214" t="s">
        <v>807</v>
      </c>
      <c r="E144" s="37"/>
      <c r="F144" s="256" t="s">
        <v>12758</v>
      </c>
      <c r="G144" s="37"/>
      <c r="H144" s="37"/>
      <c r="I144" s="257"/>
      <c r="J144" s="37"/>
      <c r="K144" s="37"/>
      <c r="L144" s="40"/>
      <c r="M144" s="258"/>
      <c r="N144" s="259"/>
      <c r="O144" s="72"/>
      <c r="P144" s="72"/>
      <c r="Q144" s="72"/>
      <c r="R144" s="72"/>
      <c r="S144" s="72"/>
      <c r="T144" s="73"/>
      <c r="U144" s="35"/>
      <c r="V144" s="35"/>
      <c r="W144" s="35"/>
      <c r="X144" s="35"/>
      <c r="Y144" s="35"/>
      <c r="Z144" s="35"/>
      <c r="AA144" s="35"/>
      <c r="AB144" s="35"/>
      <c r="AC144" s="35"/>
      <c r="AD144" s="35"/>
      <c r="AE144" s="35"/>
      <c r="AT144" s="18" t="s">
        <v>807</v>
      </c>
      <c r="AU144" s="18" t="s">
        <v>85</v>
      </c>
    </row>
    <row r="145" spans="1:65" s="2" customFormat="1" ht="16.5" customHeight="1">
      <c r="A145" s="35"/>
      <c r="B145" s="36"/>
      <c r="C145" s="193" t="s">
        <v>261</v>
      </c>
      <c r="D145" s="193" t="s">
        <v>214</v>
      </c>
      <c r="E145" s="194" t="s">
        <v>12759</v>
      </c>
      <c r="F145" s="195" t="s">
        <v>12747</v>
      </c>
      <c r="G145" s="196" t="s">
        <v>2761</v>
      </c>
      <c r="H145" s="197">
        <v>11</v>
      </c>
      <c r="I145" s="198"/>
      <c r="J145" s="199">
        <f>ROUND(I145*H145,2)</f>
        <v>0</v>
      </c>
      <c r="K145" s="200"/>
      <c r="L145" s="40"/>
      <c r="M145" s="201" t="s">
        <v>1</v>
      </c>
      <c r="N145" s="202" t="s">
        <v>42</v>
      </c>
      <c r="O145" s="72"/>
      <c r="P145" s="203">
        <f>O145*H145</f>
        <v>0</v>
      </c>
      <c r="Q145" s="203">
        <v>0</v>
      </c>
      <c r="R145" s="203">
        <f>Q145*H145</f>
        <v>0</v>
      </c>
      <c r="S145" s="203">
        <v>0</v>
      </c>
      <c r="T145" s="204">
        <f>S145*H145</f>
        <v>0</v>
      </c>
      <c r="U145" s="35"/>
      <c r="V145" s="35"/>
      <c r="W145" s="35"/>
      <c r="X145" s="35"/>
      <c r="Y145" s="35"/>
      <c r="Z145" s="35"/>
      <c r="AA145" s="35"/>
      <c r="AB145" s="35"/>
      <c r="AC145" s="35"/>
      <c r="AD145" s="35"/>
      <c r="AE145" s="35"/>
      <c r="AR145" s="205" t="s">
        <v>218</v>
      </c>
      <c r="AT145" s="205" t="s">
        <v>214</v>
      </c>
      <c r="AU145" s="205" t="s">
        <v>85</v>
      </c>
      <c r="AY145" s="18" t="s">
        <v>209</v>
      </c>
      <c r="BE145" s="206">
        <f>IF(N145="základní",J145,0)</f>
        <v>0</v>
      </c>
      <c r="BF145" s="206">
        <f>IF(N145="snížená",J145,0)</f>
        <v>0</v>
      </c>
      <c r="BG145" s="206">
        <f>IF(N145="zákl. přenesená",J145,0)</f>
        <v>0</v>
      </c>
      <c r="BH145" s="206">
        <f>IF(N145="sníž. přenesená",J145,0)</f>
        <v>0</v>
      </c>
      <c r="BI145" s="206">
        <f>IF(N145="nulová",J145,0)</f>
        <v>0</v>
      </c>
      <c r="BJ145" s="18" t="s">
        <v>85</v>
      </c>
      <c r="BK145" s="206">
        <f>ROUND(I145*H145,2)</f>
        <v>0</v>
      </c>
      <c r="BL145" s="18" t="s">
        <v>218</v>
      </c>
      <c r="BM145" s="205" t="s">
        <v>12760</v>
      </c>
    </row>
    <row r="146" spans="1:65" s="2" customFormat="1" ht="29.25">
      <c r="A146" s="35"/>
      <c r="B146" s="36"/>
      <c r="C146" s="37"/>
      <c r="D146" s="214" t="s">
        <v>807</v>
      </c>
      <c r="E146" s="37"/>
      <c r="F146" s="256" t="s">
        <v>12761</v>
      </c>
      <c r="G146" s="37"/>
      <c r="H146" s="37"/>
      <c r="I146" s="257"/>
      <c r="J146" s="37"/>
      <c r="K146" s="37"/>
      <c r="L146" s="40"/>
      <c r="M146" s="258"/>
      <c r="N146" s="259"/>
      <c r="O146" s="72"/>
      <c r="P146" s="72"/>
      <c r="Q146" s="72"/>
      <c r="R146" s="72"/>
      <c r="S146" s="72"/>
      <c r="T146" s="73"/>
      <c r="U146" s="35"/>
      <c r="V146" s="35"/>
      <c r="W146" s="35"/>
      <c r="X146" s="35"/>
      <c r="Y146" s="35"/>
      <c r="Z146" s="35"/>
      <c r="AA146" s="35"/>
      <c r="AB146" s="35"/>
      <c r="AC146" s="35"/>
      <c r="AD146" s="35"/>
      <c r="AE146" s="35"/>
      <c r="AT146" s="18" t="s">
        <v>807</v>
      </c>
      <c r="AU146" s="18" t="s">
        <v>85</v>
      </c>
    </row>
    <row r="147" spans="1:65" s="2" customFormat="1" ht="16.5" customHeight="1">
      <c r="A147" s="35"/>
      <c r="B147" s="36"/>
      <c r="C147" s="193" t="s">
        <v>265</v>
      </c>
      <c r="D147" s="193" t="s">
        <v>214</v>
      </c>
      <c r="E147" s="194" t="s">
        <v>12762</v>
      </c>
      <c r="F147" s="195" t="s">
        <v>12763</v>
      </c>
      <c r="G147" s="196" t="s">
        <v>2761</v>
      </c>
      <c r="H147" s="197">
        <v>1</v>
      </c>
      <c r="I147" s="198"/>
      <c r="J147" s="199">
        <f>ROUND(I147*H147,2)</f>
        <v>0</v>
      </c>
      <c r="K147" s="200"/>
      <c r="L147" s="40"/>
      <c r="M147" s="201" t="s">
        <v>1</v>
      </c>
      <c r="N147" s="202" t="s">
        <v>42</v>
      </c>
      <c r="O147" s="72"/>
      <c r="P147" s="203">
        <f>O147*H147</f>
        <v>0</v>
      </c>
      <c r="Q147" s="203">
        <v>0</v>
      </c>
      <c r="R147" s="203">
        <f>Q147*H147</f>
        <v>0</v>
      </c>
      <c r="S147" s="203">
        <v>0</v>
      </c>
      <c r="T147" s="204">
        <f>S147*H147</f>
        <v>0</v>
      </c>
      <c r="U147" s="35"/>
      <c r="V147" s="35"/>
      <c r="W147" s="35"/>
      <c r="X147" s="35"/>
      <c r="Y147" s="35"/>
      <c r="Z147" s="35"/>
      <c r="AA147" s="35"/>
      <c r="AB147" s="35"/>
      <c r="AC147" s="35"/>
      <c r="AD147" s="35"/>
      <c r="AE147" s="35"/>
      <c r="AR147" s="205" t="s">
        <v>218</v>
      </c>
      <c r="AT147" s="205" t="s">
        <v>214</v>
      </c>
      <c r="AU147" s="205" t="s">
        <v>85</v>
      </c>
      <c r="AY147" s="18" t="s">
        <v>209</v>
      </c>
      <c r="BE147" s="206">
        <f>IF(N147="základní",J147,0)</f>
        <v>0</v>
      </c>
      <c r="BF147" s="206">
        <f>IF(N147="snížená",J147,0)</f>
        <v>0</v>
      </c>
      <c r="BG147" s="206">
        <f>IF(N147="zákl. přenesená",J147,0)</f>
        <v>0</v>
      </c>
      <c r="BH147" s="206">
        <f>IF(N147="sníž. přenesená",J147,0)</f>
        <v>0</v>
      </c>
      <c r="BI147" s="206">
        <f>IF(N147="nulová",J147,0)</f>
        <v>0</v>
      </c>
      <c r="BJ147" s="18" t="s">
        <v>85</v>
      </c>
      <c r="BK147" s="206">
        <f>ROUND(I147*H147,2)</f>
        <v>0</v>
      </c>
      <c r="BL147" s="18" t="s">
        <v>218</v>
      </c>
      <c r="BM147" s="205" t="s">
        <v>12764</v>
      </c>
    </row>
    <row r="148" spans="1:65" s="2" customFormat="1" ht="29.25">
      <c r="A148" s="35"/>
      <c r="B148" s="36"/>
      <c r="C148" s="37"/>
      <c r="D148" s="214" t="s">
        <v>807</v>
      </c>
      <c r="E148" s="37"/>
      <c r="F148" s="256" t="s">
        <v>12765</v>
      </c>
      <c r="G148" s="37"/>
      <c r="H148" s="37"/>
      <c r="I148" s="257"/>
      <c r="J148" s="37"/>
      <c r="K148" s="37"/>
      <c r="L148" s="40"/>
      <c r="M148" s="258"/>
      <c r="N148" s="259"/>
      <c r="O148" s="72"/>
      <c r="P148" s="72"/>
      <c r="Q148" s="72"/>
      <c r="R148" s="72"/>
      <c r="S148" s="72"/>
      <c r="T148" s="73"/>
      <c r="U148" s="35"/>
      <c r="V148" s="35"/>
      <c r="W148" s="35"/>
      <c r="X148" s="35"/>
      <c r="Y148" s="35"/>
      <c r="Z148" s="35"/>
      <c r="AA148" s="35"/>
      <c r="AB148" s="35"/>
      <c r="AC148" s="35"/>
      <c r="AD148" s="35"/>
      <c r="AE148" s="35"/>
      <c r="AT148" s="18" t="s">
        <v>807</v>
      </c>
      <c r="AU148" s="18" t="s">
        <v>85</v>
      </c>
    </row>
    <row r="149" spans="1:65" s="2" customFormat="1" ht="16.5" customHeight="1">
      <c r="A149" s="35"/>
      <c r="B149" s="36"/>
      <c r="C149" s="193" t="s">
        <v>269</v>
      </c>
      <c r="D149" s="193" t="s">
        <v>214</v>
      </c>
      <c r="E149" s="194" t="s">
        <v>12766</v>
      </c>
      <c r="F149" s="195" t="s">
        <v>12763</v>
      </c>
      <c r="G149" s="196" t="s">
        <v>2761</v>
      </c>
      <c r="H149" s="197">
        <v>1</v>
      </c>
      <c r="I149" s="198"/>
      <c r="J149" s="199">
        <f>ROUND(I149*H149,2)</f>
        <v>0</v>
      </c>
      <c r="K149" s="200"/>
      <c r="L149" s="40"/>
      <c r="M149" s="201" t="s">
        <v>1</v>
      </c>
      <c r="N149" s="202" t="s">
        <v>42</v>
      </c>
      <c r="O149" s="72"/>
      <c r="P149" s="203">
        <f>O149*H149</f>
        <v>0</v>
      </c>
      <c r="Q149" s="203">
        <v>0</v>
      </c>
      <c r="R149" s="203">
        <f>Q149*H149</f>
        <v>0</v>
      </c>
      <c r="S149" s="203">
        <v>0</v>
      </c>
      <c r="T149" s="204">
        <f>S149*H149</f>
        <v>0</v>
      </c>
      <c r="U149" s="35"/>
      <c r="V149" s="35"/>
      <c r="W149" s="35"/>
      <c r="X149" s="35"/>
      <c r="Y149" s="35"/>
      <c r="Z149" s="35"/>
      <c r="AA149" s="35"/>
      <c r="AB149" s="35"/>
      <c r="AC149" s="35"/>
      <c r="AD149" s="35"/>
      <c r="AE149" s="35"/>
      <c r="AR149" s="205" t="s">
        <v>218</v>
      </c>
      <c r="AT149" s="205" t="s">
        <v>214</v>
      </c>
      <c r="AU149" s="205" t="s">
        <v>85</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12767</v>
      </c>
    </row>
    <row r="150" spans="1:65" s="2" customFormat="1" ht="29.25">
      <c r="A150" s="35"/>
      <c r="B150" s="36"/>
      <c r="C150" s="37"/>
      <c r="D150" s="214" t="s">
        <v>807</v>
      </c>
      <c r="E150" s="37"/>
      <c r="F150" s="256" t="s">
        <v>12768</v>
      </c>
      <c r="G150" s="37"/>
      <c r="H150" s="37"/>
      <c r="I150" s="257"/>
      <c r="J150" s="37"/>
      <c r="K150" s="37"/>
      <c r="L150" s="40"/>
      <c r="M150" s="258"/>
      <c r="N150" s="259"/>
      <c r="O150" s="72"/>
      <c r="P150" s="72"/>
      <c r="Q150" s="72"/>
      <c r="R150" s="72"/>
      <c r="S150" s="72"/>
      <c r="T150" s="73"/>
      <c r="U150" s="35"/>
      <c r="V150" s="35"/>
      <c r="W150" s="35"/>
      <c r="X150" s="35"/>
      <c r="Y150" s="35"/>
      <c r="Z150" s="35"/>
      <c r="AA150" s="35"/>
      <c r="AB150" s="35"/>
      <c r="AC150" s="35"/>
      <c r="AD150" s="35"/>
      <c r="AE150" s="35"/>
      <c r="AT150" s="18" t="s">
        <v>807</v>
      </c>
      <c r="AU150" s="18" t="s">
        <v>85</v>
      </c>
    </row>
    <row r="151" spans="1:65" s="2" customFormat="1" ht="16.5" customHeight="1">
      <c r="A151" s="35"/>
      <c r="B151" s="36"/>
      <c r="C151" s="193" t="s">
        <v>8</v>
      </c>
      <c r="D151" s="193" t="s">
        <v>214</v>
      </c>
      <c r="E151" s="194" t="s">
        <v>12769</v>
      </c>
      <c r="F151" s="195" t="s">
        <v>12763</v>
      </c>
      <c r="G151" s="196" t="s">
        <v>2761</v>
      </c>
      <c r="H151" s="197">
        <v>3</v>
      </c>
      <c r="I151" s="198"/>
      <c r="J151" s="199">
        <f>ROUND(I151*H151,2)</f>
        <v>0</v>
      </c>
      <c r="K151" s="200"/>
      <c r="L151" s="40"/>
      <c r="M151" s="201" t="s">
        <v>1</v>
      </c>
      <c r="N151" s="202" t="s">
        <v>42</v>
      </c>
      <c r="O151" s="72"/>
      <c r="P151" s="203">
        <f>O151*H151</f>
        <v>0</v>
      </c>
      <c r="Q151" s="203">
        <v>0</v>
      </c>
      <c r="R151" s="203">
        <f>Q151*H151</f>
        <v>0</v>
      </c>
      <c r="S151" s="203">
        <v>0</v>
      </c>
      <c r="T151" s="204">
        <f>S151*H151</f>
        <v>0</v>
      </c>
      <c r="U151" s="35"/>
      <c r="V151" s="35"/>
      <c r="W151" s="35"/>
      <c r="X151" s="35"/>
      <c r="Y151" s="35"/>
      <c r="Z151" s="35"/>
      <c r="AA151" s="35"/>
      <c r="AB151" s="35"/>
      <c r="AC151" s="35"/>
      <c r="AD151" s="35"/>
      <c r="AE151" s="35"/>
      <c r="AR151" s="205" t="s">
        <v>218</v>
      </c>
      <c r="AT151" s="205" t="s">
        <v>214</v>
      </c>
      <c r="AU151" s="205" t="s">
        <v>85</v>
      </c>
      <c r="AY151" s="18" t="s">
        <v>209</v>
      </c>
      <c r="BE151" s="206">
        <f>IF(N151="základní",J151,0)</f>
        <v>0</v>
      </c>
      <c r="BF151" s="206">
        <f>IF(N151="snížená",J151,0)</f>
        <v>0</v>
      </c>
      <c r="BG151" s="206">
        <f>IF(N151="zákl. přenesená",J151,0)</f>
        <v>0</v>
      </c>
      <c r="BH151" s="206">
        <f>IF(N151="sníž. přenesená",J151,0)</f>
        <v>0</v>
      </c>
      <c r="BI151" s="206">
        <f>IF(N151="nulová",J151,0)</f>
        <v>0</v>
      </c>
      <c r="BJ151" s="18" t="s">
        <v>85</v>
      </c>
      <c r="BK151" s="206">
        <f>ROUND(I151*H151,2)</f>
        <v>0</v>
      </c>
      <c r="BL151" s="18" t="s">
        <v>218</v>
      </c>
      <c r="BM151" s="205" t="s">
        <v>12770</v>
      </c>
    </row>
    <row r="152" spans="1:65" s="2" customFormat="1" ht="29.25">
      <c r="A152" s="35"/>
      <c r="B152" s="36"/>
      <c r="C152" s="37"/>
      <c r="D152" s="214" t="s">
        <v>807</v>
      </c>
      <c r="E152" s="37"/>
      <c r="F152" s="256" t="s">
        <v>12771</v>
      </c>
      <c r="G152" s="37"/>
      <c r="H152" s="37"/>
      <c r="I152" s="257"/>
      <c r="J152" s="37"/>
      <c r="K152" s="37"/>
      <c r="L152" s="40"/>
      <c r="M152" s="258"/>
      <c r="N152" s="259"/>
      <c r="O152" s="72"/>
      <c r="P152" s="72"/>
      <c r="Q152" s="72"/>
      <c r="R152" s="72"/>
      <c r="S152" s="72"/>
      <c r="T152" s="73"/>
      <c r="U152" s="35"/>
      <c r="V152" s="35"/>
      <c r="W152" s="35"/>
      <c r="X152" s="35"/>
      <c r="Y152" s="35"/>
      <c r="Z152" s="35"/>
      <c r="AA152" s="35"/>
      <c r="AB152" s="35"/>
      <c r="AC152" s="35"/>
      <c r="AD152" s="35"/>
      <c r="AE152" s="35"/>
      <c r="AT152" s="18" t="s">
        <v>807</v>
      </c>
      <c r="AU152" s="18" t="s">
        <v>85</v>
      </c>
    </row>
    <row r="153" spans="1:65" s="2" customFormat="1" ht="16.5" customHeight="1">
      <c r="A153" s="35"/>
      <c r="B153" s="36"/>
      <c r="C153" s="193" t="s">
        <v>276</v>
      </c>
      <c r="D153" s="193" t="s">
        <v>214</v>
      </c>
      <c r="E153" s="194" t="s">
        <v>12772</v>
      </c>
      <c r="F153" s="195" t="s">
        <v>12763</v>
      </c>
      <c r="G153" s="196" t="s">
        <v>2761</v>
      </c>
      <c r="H153" s="197">
        <v>1</v>
      </c>
      <c r="I153" s="198"/>
      <c r="J153" s="199">
        <f>ROUND(I153*H153,2)</f>
        <v>0</v>
      </c>
      <c r="K153" s="200"/>
      <c r="L153" s="40"/>
      <c r="M153" s="201" t="s">
        <v>1</v>
      </c>
      <c r="N153" s="202" t="s">
        <v>42</v>
      </c>
      <c r="O153" s="72"/>
      <c r="P153" s="203">
        <f>O153*H153</f>
        <v>0</v>
      </c>
      <c r="Q153" s="203">
        <v>0</v>
      </c>
      <c r="R153" s="203">
        <f>Q153*H153</f>
        <v>0</v>
      </c>
      <c r="S153" s="203">
        <v>0</v>
      </c>
      <c r="T153" s="204">
        <f>S153*H153</f>
        <v>0</v>
      </c>
      <c r="U153" s="35"/>
      <c r="V153" s="35"/>
      <c r="W153" s="35"/>
      <c r="X153" s="35"/>
      <c r="Y153" s="35"/>
      <c r="Z153" s="35"/>
      <c r="AA153" s="35"/>
      <c r="AB153" s="35"/>
      <c r="AC153" s="35"/>
      <c r="AD153" s="35"/>
      <c r="AE153" s="35"/>
      <c r="AR153" s="205" t="s">
        <v>218</v>
      </c>
      <c r="AT153" s="205" t="s">
        <v>214</v>
      </c>
      <c r="AU153" s="205" t="s">
        <v>85</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218</v>
      </c>
      <c r="BM153" s="205" t="s">
        <v>12773</v>
      </c>
    </row>
    <row r="154" spans="1:65" s="2" customFormat="1" ht="29.25">
      <c r="A154" s="35"/>
      <c r="B154" s="36"/>
      <c r="C154" s="37"/>
      <c r="D154" s="214" t="s">
        <v>807</v>
      </c>
      <c r="E154" s="37"/>
      <c r="F154" s="256" t="s">
        <v>12774</v>
      </c>
      <c r="G154" s="37"/>
      <c r="H154" s="37"/>
      <c r="I154" s="257"/>
      <c r="J154" s="37"/>
      <c r="K154" s="37"/>
      <c r="L154" s="40"/>
      <c r="M154" s="258"/>
      <c r="N154" s="259"/>
      <c r="O154" s="72"/>
      <c r="P154" s="72"/>
      <c r="Q154" s="72"/>
      <c r="R154" s="72"/>
      <c r="S154" s="72"/>
      <c r="T154" s="73"/>
      <c r="U154" s="35"/>
      <c r="V154" s="35"/>
      <c r="W154" s="35"/>
      <c r="X154" s="35"/>
      <c r="Y154" s="35"/>
      <c r="Z154" s="35"/>
      <c r="AA154" s="35"/>
      <c r="AB154" s="35"/>
      <c r="AC154" s="35"/>
      <c r="AD154" s="35"/>
      <c r="AE154" s="35"/>
      <c r="AT154" s="18" t="s">
        <v>807</v>
      </c>
      <c r="AU154" s="18" t="s">
        <v>85</v>
      </c>
    </row>
    <row r="155" spans="1:65" s="2" customFormat="1" ht="16.5" customHeight="1">
      <c r="A155" s="35"/>
      <c r="B155" s="36"/>
      <c r="C155" s="193" t="s">
        <v>280</v>
      </c>
      <c r="D155" s="193" t="s">
        <v>214</v>
      </c>
      <c r="E155" s="194" t="s">
        <v>12775</v>
      </c>
      <c r="F155" s="195" t="s">
        <v>12763</v>
      </c>
      <c r="G155" s="196" t="s">
        <v>2761</v>
      </c>
      <c r="H155" s="197">
        <v>1</v>
      </c>
      <c r="I155" s="198"/>
      <c r="J155" s="199">
        <f>ROUND(I155*H155,2)</f>
        <v>0</v>
      </c>
      <c r="K155" s="200"/>
      <c r="L155" s="40"/>
      <c r="M155" s="201" t="s">
        <v>1</v>
      </c>
      <c r="N155" s="202" t="s">
        <v>42</v>
      </c>
      <c r="O155" s="72"/>
      <c r="P155" s="203">
        <f>O155*H155</f>
        <v>0</v>
      </c>
      <c r="Q155" s="203">
        <v>0</v>
      </c>
      <c r="R155" s="203">
        <f>Q155*H155</f>
        <v>0</v>
      </c>
      <c r="S155" s="203">
        <v>0</v>
      </c>
      <c r="T155" s="204">
        <f>S155*H155</f>
        <v>0</v>
      </c>
      <c r="U155" s="35"/>
      <c r="V155" s="35"/>
      <c r="W155" s="35"/>
      <c r="X155" s="35"/>
      <c r="Y155" s="35"/>
      <c r="Z155" s="35"/>
      <c r="AA155" s="35"/>
      <c r="AB155" s="35"/>
      <c r="AC155" s="35"/>
      <c r="AD155" s="35"/>
      <c r="AE155" s="35"/>
      <c r="AR155" s="205" t="s">
        <v>218</v>
      </c>
      <c r="AT155" s="205" t="s">
        <v>214</v>
      </c>
      <c r="AU155" s="205" t="s">
        <v>85</v>
      </c>
      <c r="AY155" s="18" t="s">
        <v>209</v>
      </c>
      <c r="BE155" s="206">
        <f>IF(N155="základní",J155,0)</f>
        <v>0</v>
      </c>
      <c r="BF155" s="206">
        <f>IF(N155="snížená",J155,0)</f>
        <v>0</v>
      </c>
      <c r="BG155" s="206">
        <f>IF(N155="zákl. přenesená",J155,0)</f>
        <v>0</v>
      </c>
      <c r="BH155" s="206">
        <f>IF(N155="sníž. přenesená",J155,0)</f>
        <v>0</v>
      </c>
      <c r="BI155" s="206">
        <f>IF(N155="nulová",J155,0)</f>
        <v>0</v>
      </c>
      <c r="BJ155" s="18" t="s">
        <v>85</v>
      </c>
      <c r="BK155" s="206">
        <f>ROUND(I155*H155,2)</f>
        <v>0</v>
      </c>
      <c r="BL155" s="18" t="s">
        <v>218</v>
      </c>
      <c r="BM155" s="205" t="s">
        <v>12776</v>
      </c>
    </row>
    <row r="156" spans="1:65" s="2" customFormat="1" ht="29.25">
      <c r="A156" s="35"/>
      <c r="B156" s="36"/>
      <c r="C156" s="37"/>
      <c r="D156" s="214" t="s">
        <v>807</v>
      </c>
      <c r="E156" s="37"/>
      <c r="F156" s="256" t="s">
        <v>12777</v>
      </c>
      <c r="G156" s="37"/>
      <c r="H156" s="37"/>
      <c r="I156" s="257"/>
      <c r="J156" s="37"/>
      <c r="K156" s="37"/>
      <c r="L156" s="40"/>
      <c r="M156" s="258"/>
      <c r="N156" s="259"/>
      <c r="O156" s="72"/>
      <c r="P156" s="72"/>
      <c r="Q156" s="72"/>
      <c r="R156" s="72"/>
      <c r="S156" s="72"/>
      <c r="T156" s="73"/>
      <c r="U156" s="35"/>
      <c r="V156" s="35"/>
      <c r="W156" s="35"/>
      <c r="X156" s="35"/>
      <c r="Y156" s="35"/>
      <c r="Z156" s="35"/>
      <c r="AA156" s="35"/>
      <c r="AB156" s="35"/>
      <c r="AC156" s="35"/>
      <c r="AD156" s="35"/>
      <c r="AE156" s="35"/>
      <c r="AT156" s="18" t="s">
        <v>807</v>
      </c>
      <c r="AU156" s="18" t="s">
        <v>85</v>
      </c>
    </row>
    <row r="157" spans="1:65" s="2" customFormat="1" ht="16.5" customHeight="1">
      <c r="A157" s="35"/>
      <c r="B157" s="36"/>
      <c r="C157" s="193" t="s">
        <v>284</v>
      </c>
      <c r="D157" s="193" t="s">
        <v>214</v>
      </c>
      <c r="E157" s="194" t="s">
        <v>12778</v>
      </c>
      <c r="F157" s="195" t="s">
        <v>12779</v>
      </c>
      <c r="G157" s="196" t="s">
        <v>2761</v>
      </c>
      <c r="H157" s="197">
        <v>5</v>
      </c>
      <c r="I157" s="198"/>
      <c r="J157" s="199">
        <f>ROUND(I157*H157,2)</f>
        <v>0</v>
      </c>
      <c r="K157" s="200"/>
      <c r="L157" s="40"/>
      <c r="M157" s="201" t="s">
        <v>1</v>
      </c>
      <c r="N157" s="202" t="s">
        <v>42</v>
      </c>
      <c r="O157" s="72"/>
      <c r="P157" s="203">
        <f>O157*H157</f>
        <v>0</v>
      </c>
      <c r="Q157" s="203">
        <v>0</v>
      </c>
      <c r="R157" s="203">
        <f>Q157*H157</f>
        <v>0</v>
      </c>
      <c r="S157" s="203">
        <v>0</v>
      </c>
      <c r="T157" s="204">
        <f>S157*H157</f>
        <v>0</v>
      </c>
      <c r="U157" s="35"/>
      <c r="V157" s="35"/>
      <c r="W157" s="35"/>
      <c r="X157" s="35"/>
      <c r="Y157" s="35"/>
      <c r="Z157" s="35"/>
      <c r="AA157" s="35"/>
      <c r="AB157" s="35"/>
      <c r="AC157" s="35"/>
      <c r="AD157" s="35"/>
      <c r="AE157" s="35"/>
      <c r="AR157" s="205" t="s">
        <v>218</v>
      </c>
      <c r="AT157" s="205" t="s">
        <v>214</v>
      </c>
      <c r="AU157" s="205" t="s">
        <v>85</v>
      </c>
      <c r="AY157" s="18" t="s">
        <v>209</v>
      </c>
      <c r="BE157" s="206">
        <f>IF(N157="základní",J157,0)</f>
        <v>0</v>
      </c>
      <c r="BF157" s="206">
        <f>IF(N157="snížená",J157,0)</f>
        <v>0</v>
      </c>
      <c r="BG157" s="206">
        <f>IF(N157="zákl. přenesená",J157,0)</f>
        <v>0</v>
      </c>
      <c r="BH157" s="206">
        <f>IF(N157="sníž. přenesená",J157,0)</f>
        <v>0</v>
      </c>
      <c r="BI157" s="206">
        <f>IF(N157="nulová",J157,0)</f>
        <v>0</v>
      </c>
      <c r="BJ157" s="18" t="s">
        <v>85</v>
      </c>
      <c r="BK157" s="206">
        <f>ROUND(I157*H157,2)</f>
        <v>0</v>
      </c>
      <c r="BL157" s="18" t="s">
        <v>218</v>
      </c>
      <c r="BM157" s="205" t="s">
        <v>12780</v>
      </c>
    </row>
    <row r="158" spans="1:65" s="2" customFormat="1" ht="29.25">
      <c r="A158" s="35"/>
      <c r="B158" s="36"/>
      <c r="C158" s="37"/>
      <c r="D158" s="214" t="s">
        <v>807</v>
      </c>
      <c r="E158" s="37"/>
      <c r="F158" s="256" t="s">
        <v>12781</v>
      </c>
      <c r="G158" s="37"/>
      <c r="H158" s="37"/>
      <c r="I158" s="257"/>
      <c r="J158" s="37"/>
      <c r="K158" s="37"/>
      <c r="L158" s="40"/>
      <c r="M158" s="258"/>
      <c r="N158" s="259"/>
      <c r="O158" s="72"/>
      <c r="P158" s="72"/>
      <c r="Q158" s="72"/>
      <c r="R158" s="72"/>
      <c r="S158" s="72"/>
      <c r="T158" s="73"/>
      <c r="U158" s="35"/>
      <c r="V158" s="35"/>
      <c r="W158" s="35"/>
      <c r="X158" s="35"/>
      <c r="Y158" s="35"/>
      <c r="Z158" s="35"/>
      <c r="AA158" s="35"/>
      <c r="AB158" s="35"/>
      <c r="AC158" s="35"/>
      <c r="AD158" s="35"/>
      <c r="AE158" s="35"/>
      <c r="AT158" s="18" t="s">
        <v>807</v>
      </c>
      <c r="AU158" s="18" t="s">
        <v>85</v>
      </c>
    </row>
    <row r="159" spans="1:65" s="2" customFormat="1" ht="16.5" customHeight="1">
      <c r="A159" s="35"/>
      <c r="B159" s="36"/>
      <c r="C159" s="193" t="s">
        <v>288</v>
      </c>
      <c r="D159" s="193" t="s">
        <v>214</v>
      </c>
      <c r="E159" s="194" t="s">
        <v>12782</v>
      </c>
      <c r="F159" s="195" t="s">
        <v>12783</v>
      </c>
      <c r="G159" s="196" t="s">
        <v>2761</v>
      </c>
      <c r="H159" s="197">
        <v>10</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85</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12784</v>
      </c>
    </row>
    <row r="160" spans="1:65" s="2" customFormat="1" ht="19.5">
      <c r="A160" s="35"/>
      <c r="B160" s="36"/>
      <c r="C160" s="37"/>
      <c r="D160" s="214" t="s">
        <v>807</v>
      </c>
      <c r="E160" s="37"/>
      <c r="F160" s="256" t="s">
        <v>12785</v>
      </c>
      <c r="G160" s="37"/>
      <c r="H160" s="37"/>
      <c r="I160" s="257"/>
      <c r="J160" s="37"/>
      <c r="K160" s="37"/>
      <c r="L160" s="40"/>
      <c r="M160" s="258"/>
      <c r="N160" s="259"/>
      <c r="O160" s="72"/>
      <c r="P160" s="72"/>
      <c r="Q160" s="72"/>
      <c r="R160" s="72"/>
      <c r="S160" s="72"/>
      <c r="T160" s="73"/>
      <c r="U160" s="35"/>
      <c r="V160" s="35"/>
      <c r="W160" s="35"/>
      <c r="X160" s="35"/>
      <c r="Y160" s="35"/>
      <c r="Z160" s="35"/>
      <c r="AA160" s="35"/>
      <c r="AB160" s="35"/>
      <c r="AC160" s="35"/>
      <c r="AD160" s="35"/>
      <c r="AE160" s="35"/>
      <c r="AT160" s="18" t="s">
        <v>807</v>
      </c>
      <c r="AU160" s="18" t="s">
        <v>85</v>
      </c>
    </row>
    <row r="161" spans="1:65" s="2" customFormat="1" ht="16.5" customHeight="1">
      <c r="A161" s="35"/>
      <c r="B161" s="36"/>
      <c r="C161" s="193" t="s">
        <v>292</v>
      </c>
      <c r="D161" s="193" t="s">
        <v>214</v>
      </c>
      <c r="E161" s="194" t="s">
        <v>12786</v>
      </c>
      <c r="F161" s="195" t="s">
        <v>12787</v>
      </c>
      <c r="G161" s="196" t="s">
        <v>2761</v>
      </c>
      <c r="H161" s="197">
        <v>14</v>
      </c>
      <c r="I161" s="198"/>
      <c r="J161" s="199">
        <f>ROUND(I161*H161,2)</f>
        <v>0</v>
      </c>
      <c r="K161" s="200"/>
      <c r="L161" s="40"/>
      <c r="M161" s="201" t="s">
        <v>1</v>
      </c>
      <c r="N161" s="202"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218</v>
      </c>
      <c r="AT161" s="205" t="s">
        <v>214</v>
      </c>
      <c r="AU161" s="205" t="s">
        <v>85</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12788</v>
      </c>
    </row>
    <row r="162" spans="1:65" s="2" customFormat="1" ht="29.25">
      <c r="A162" s="35"/>
      <c r="B162" s="36"/>
      <c r="C162" s="37"/>
      <c r="D162" s="214" t="s">
        <v>807</v>
      </c>
      <c r="E162" s="37"/>
      <c r="F162" s="256" t="s">
        <v>12789</v>
      </c>
      <c r="G162" s="37"/>
      <c r="H162" s="37"/>
      <c r="I162" s="257"/>
      <c r="J162" s="37"/>
      <c r="K162" s="37"/>
      <c r="L162" s="40"/>
      <c r="M162" s="258"/>
      <c r="N162" s="259"/>
      <c r="O162" s="72"/>
      <c r="P162" s="72"/>
      <c r="Q162" s="72"/>
      <c r="R162" s="72"/>
      <c r="S162" s="72"/>
      <c r="T162" s="73"/>
      <c r="U162" s="35"/>
      <c r="V162" s="35"/>
      <c r="W162" s="35"/>
      <c r="X162" s="35"/>
      <c r="Y162" s="35"/>
      <c r="Z162" s="35"/>
      <c r="AA162" s="35"/>
      <c r="AB162" s="35"/>
      <c r="AC162" s="35"/>
      <c r="AD162" s="35"/>
      <c r="AE162" s="35"/>
      <c r="AT162" s="18" t="s">
        <v>807</v>
      </c>
      <c r="AU162" s="18" t="s">
        <v>85</v>
      </c>
    </row>
    <row r="163" spans="1:65" s="2" customFormat="1" ht="21.75" customHeight="1">
      <c r="A163" s="35"/>
      <c r="B163" s="36"/>
      <c r="C163" s="193" t="s">
        <v>7</v>
      </c>
      <c r="D163" s="193" t="s">
        <v>214</v>
      </c>
      <c r="E163" s="194" t="s">
        <v>12790</v>
      </c>
      <c r="F163" s="195" t="s">
        <v>12791</v>
      </c>
      <c r="G163" s="196" t="s">
        <v>2761</v>
      </c>
      <c r="H163" s="197">
        <v>16</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218</v>
      </c>
      <c r="AT163" s="205" t="s">
        <v>214</v>
      </c>
      <c r="AU163" s="205" t="s">
        <v>85</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12792</v>
      </c>
    </row>
    <row r="164" spans="1:65" s="2" customFormat="1" ht="29.25">
      <c r="A164" s="35"/>
      <c r="B164" s="36"/>
      <c r="C164" s="37"/>
      <c r="D164" s="214" t="s">
        <v>807</v>
      </c>
      <c r="E164" s="37"/>
      <c r="F164" s="256" t="s">
        <v>12793</v>
      </c>
      <c r="G164" s="37"/>
      <c r="H164" s="37"/>
      <c r="I164" s="257"/>
      <c r="J164" s="37"/>
      <c r="K164" s="37"/>
      <c r="L164" s="40"/>
      <c r="M164" s="258"/>
      <c r="N164" s="259"/>
      <c r="O164" s="72"/>
      <c r="P164" s="72"/>
      <c r="Q164" s="72"/>
      <c r="R164" s="72"/>
      <c r="S164" s="72"/>
      <c r="T164" s="73"/>
      <c r="U164" s="35"/>
      <c r="V164" s="35"/>
      <c r="W164" s="35"/>
      <c r="X164" s="35"/>
      <c r="Y164" s="35"/>
      <c r="Z164" s="35"/>
      <c r="AA164" s="35"/>
      <c r="AB164" s="35"/>
      <c r="AC164" s="35"/>
      <c r="AD164" s="35"/>
      <c r="AE164" s="35"/>
      <c r="AT164" s="18" t="s">
        <v>807</v>
      </c>
      <c r="AU164" s="18" t="s">
        <v>85</v>
      </c>
    </row>
    <row r="165" spans="1:65" s="2" customFormat="1" ht="21.75" customHeight="1">
      <c r="A165" s="35"/>
      <c r="B165" s="36"/>
      <c r="C165" s="193" t="s">
        <v>299</v>
      </c>
      <c r="D165" s="193" t="s">
        <v>214</v>
      </c>
      <c r="E165" s="194" t="s">
        <v>12794</v>
      </c>
      <c r="F165" s="195" t="s">
        <v>12795</v>
      </c>
      <c r="G165" s="196" t="s">
        <v>2761</v>
      </c>
      <c r="H165" s="197">
        <v>18</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85</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12796</v>
      </c>
    </row>
    <row r="166" spans="1:65" s="2" customFormat="1" ht="29.25">
      <c r="A166" s="35"/>
      <c r="B166" s="36"/>
      <c r="C166" s="37"/>
      <c r="D166" s="214" t="s">
        <v>807</v>
      </c>
      <c r="E166" s="37"/>
      <c r="F166" s="256" t="s">
        <v>12797</v>
      </c>
      <c r="G166" s="37"/>
      <c r="H166" s="37"/>
      <c r="I166" s="257"/>
      <c r="J166" s="37"/>
      <c r="K166" s="37"/>
      <c r="L166" s="40"/>
      <c r="M166" s="258"/>
      <c r="N166" s="259"/>
      <c r="O166" s="72"/>
      <c r="P166" s="72"/>
      <c r="Q166" s="72"/>
      <c r="R166" s="72"/>
      <c r="S166" s="72"/>
      <c r="T166" s="73"/>
      <c r="U166" s="35"/>
      <c r="V166" s="35"/>
      <c r="W166" s="35"/>
      <c r="X166" s="35"/>
      <c r="Y166" s="35"/>
      <c r="Z166" s="35"/>
      <c r="AA166" s="35"/>
      <c r="AB166" s="35"/>
      <c r="AC166" s="35"/>
      <c r="AD166" s="35"/>
      <c r="AE166" s="35"/>
      <c r="AT166" s="18" t="s">
        <v>807</v>
      </c>
      <c r="AU166" s="18" t="s">
        <v>85</v>
      </c>
    </row>
    <row r="167" spans="1:65" s="2" customFormat="1" ht="21.75" customHeight="1">
      <c r="A167" s="35"/>
      <c r="B167" s="36"/>
      <c r="C167" s="193" t="s">
        <v>303</v>
      </c>
      <c r="D167" s="193" t="s">
        <v>214</v>
      </c>
      <c r="E167" s="194" t="s">
        <v>12798</v>
      </c>
      <c r="F167" s="195" t="s">
        <v>12799</v>
      </c>
      <c r="G167" s="196" t="s">
        <v>2761</v>
      </c>
      <c r="H167" s="197">
        <v>6</v>
      </c>
      <c r="I167" s="198"/>
      <c r="J167" s="199">
        <f>ROUND(I167*H167,2)</f>
        <v>0</v>
      </c>
      <c r="K167" s="200"/>
      <c r="L167" s="40"/>
      <c r="M167" s="201" t="s">
        <v>1</v>
      </c>
      <c r="N167" s="202"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218</v>
      </c>
      <c r="AT167" s="205" t="s">
        <v>214</v>
      </c>
      <c r="AU167" s="205" t="s">
        <v>85</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218</v>
      </c>
      <c r="BM167" s="205" t="s">
        <v>12800</v>
      </c>
    </row>
    <row r="168" spans="1:65" s="2" customFormat="1" ht="29.25">
      <c r="A168" s="35"/>
      <c r="B168" s="36"/>
      <c r="C168" s="37"/>
      <c r="D168" s="214" t="s">
        <v>807</v>
      </c>
      <c r="E168" s="37"/>
      <c r="F168" s="256" t="s">
        <v>12801</v>
      </c>
      <c r="G168" s="37"/>
      <c r="H168" s="37"/>
      <c r="I168" s="257"/>
      <c r="J168" s="37"/>
      <c r="K168" s="37"/>
      <c r="L168" s="40"/>
      <c r="M168" s="258"/>
      <c r="N168" s="259"/>
      <c r="O168" s="72"/>
      <c r="P168" s="72"/>
      <c r="Q168" s="72"/>
      <c r="R168" s="72"/>
      <c r="S168" s="72"/>
      <c r="T168" s="73"/>
      <c r="U168" s="35"/>
      <c r="V168" s="35"/>
      <c r="W168" s="35"/>
      <c r="X168" s="35"/>
      <c r="Y168" s="35"/>
      <c r="Z168" s="35"/>
      <c r="AA168" s="35"/>
      <c r="AB168" s="35"/>
      <c r="AC168" s="35"/>
      <c r="AD168" s="35"/>
      <c r="AE168" s="35"/>
      <c r="AT168" s="18" t="s">
        <v>807</v>
      </c>
      <c r="AU168" s="18" t="s">
        <v>85</v>
      </c>
    </row>
    <row r="169" spans="1:65" s="2" customFormat="1" ht="16.5" customHeight="1">
      <c r="A169" s="35"/>
      <c r="B169" s="36"/>
      <c r="C169" s="193" t="s">
        <v>307</v>
      </c>
      <c r="D169" s="193" t="s">
        <v>214</v>
      </c>
      <c r="E169" s="194" t="s">
        <v>12802</v>
      </c>
      <c r="F169" s="195" t="s">
        <v>12803</v>
      </c>
      <c r="G169" s="196" t="s">
        <v>392</v>
      </c>
      <c r="H169" s="197">
        <v>1</v>
      </c>
      <c r="I169" s="198"/>
      <c r="J169" s="199">
        <f>ROUND(I169*H169,2)</f>
        <v>0</v>
      </c>
      <c r="K169" s="200"/>
      <c r="L169" s="40"/>
      <c r="M169" s="201" t="s">
        <v>1</v>
      </c>
      <c r="N169" s="202" t="s">
        <v>42</v>
      </c>
      <c r="O169" s="72"/>
      <c r="P169" s="203">
        <f>O169*H169</f>
        <v>0</v>
      </c>
      <c r="Q169" s="203">
        <v>0</v>
      </c>
      <c r="R169" s="203">
        <f>Q169*H169</f>
        <v>0</v>
      </c>
      <c r="S169" s="203">
        <v>0</v>
      </c>
      <c r="T169" s="204">
        <f>S169*H169</f>
        <v>0</v>
      </c>
      <c r="U169" s="35"/>
      <c r="V169" s="35"/>
      <c r="W169" s="35"/>
      <c r="X169" s="35"/>
      <c r="Y169" s="35"/>
      <c r="Z169" s="35"/>
      <c r="AA169" s="35"/>
      <c r="AB169" s="35"/>
      <c r="AC169" s="35"/>
      <c r="AD169" s="35"/>
      <c r="AE169" s="35"/>
      <c r="AR169" s="205" t="s">
        <v>218</v>
      </c>
      <c r="AT169" s="205" t="s">
        <v>214</v>
      </c>
      <c r="AU169" s="205" t="s">
        <v>85</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218</v>
      </c>
      <c r="BM169" s="205" t="s">
        <v>12804</v>
      </c>
    </row>
    <row r="170" spans="1:65" s="2" customFormat="1" ht="58.5">
      <c r="A170" s="35"/>
      <c r="B170" s="36"/>
      <c r="C170" s="37"/>
      <c r="D170" s="214" t="s">
        <v>807</v>
      </c>
      <c r="E170" s="37"/>
      <c r="F170" s="256" t="s">
        <v>12805</v>
      </c>
      <c r="G170" s="37"/>
      <c r="H170" s="37"/>
      <c r="I170" s="257"/>
      <c r="J170" s="37"/>
      <c r="K170" s="37"/>
      <c r="L170" s="40"/>
      <c r="M170" s="258"/>
      <c r="N170" s="259"/>
      <c r="O170" s="72"/>
      <c r="P170" s="72"/>
      <c r="Q170" s="72"/>
      <c r="R170" s="72"/>
      <c r="S170" s="72"/>
      <c r="T170" s="73"/>
      <c r="U170" s="35"/>
      <c r="V170" s="35"/>
      <c r="W170" s="35"/>
      <c r="X170" s="35"/>
      <c r="Y170" s="35"/>
      <c r="Z170" s="35"/>
      <c r="AA170" s="35"/>
      <c r="AB170" s="35"/>
      <c r="AC170" s="35"/>
      <c r="AD170" s="35"/>
      <c r="AE170" s="35"/>
      <c r="AT170" s="18" t="s">
        <v>807</v>
      </c>
      <c r="AU170" s="18" t="s">
        <v>85</v>
      </c>
    </row>
    <row r="171" spans="1:65" s="2" customFormat="1" ht="16.5" customHeight="1">
      <c r="A171" s="35"/>
      <c r="B171" s="36"/>
      <c r="C171" s="193" t="s">
        <v>311</v>
      </c>
      <c r="D171" s="193" t="s">
        <v>214</v>
      </c>
      <c r="E171" s="194" t="s">
        <v>12806</v>
      </c>
      <c r="F171" s="195" t="s">
        <v>12807</v>
      </c>
      <c r="G171" s="196" t="s">
        <v>392</v>
      </c>
      <c r="H171" s="197">
        <v>1</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85</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12808</v>
      </c>
    </row>
    <row r="172" spans="1:65" s="2" customFormat="1" ht="39">
      <c r="A172" s="35"/>
      <c r="B172" s="36"/>
      <c r="C172" s="37"/>
      <c r="D172" s="214" t="s">
        <v>807</v>
      </c>
      <c r="E172" s="37"/>
      <c r="F172" s="256" t="s">
        <v>12809</v>
      </c>
      <c r="G172" s="37"/>
      <c r="H172" s="37"/>
      <c r="I172" s="257"/>
      <c r="J172" s="37"/>
      <c r="K172" s="37"/>
      <c r="L172" s="40"/>
      <c r="M172" s="279"/>
      <c r="N172" s="280"/>
      <c r="O172" s="209"/>
      <c r="P172" s="209"/>
      <c r="Q172" s="209"/>
      <c r="R172" s="209"/>
      <c r="S172" s="209"/>
      <c r="T172" s="281"/>
      <c r="U172" s="35"/>
      <c r="V172" s="35"/>
      <c r="W172" s="35"/>
      <c r="X172" s="35"/>
      <c r="Y172" s="35"/>
      <c r="Z172" s="35"/>
      <c r="AA172" s="35"/>
      <c r="AB172" s="35"/>
      <c r="AC172" s="35"/>
      <c r="AD172" s="35"/>
      <c r="AE172" s="35"/>
      <c r="AT172" s="18" t="s">
        <v>807</v>
      </c>
      <c r="AU172" s="18" t="s">
        <v>85</v>
      </c>
    </row>
    <row r="173" spans="1:65" s="2" customFormat="1" ht="6.95" customHeight="1">
      <c r="A173" s="35"/>
      <c r="B173" s="55"/>
      <c r="C173" s="56"/>
      <c r="D173" s="56"/>
      <c r="E173" s="56"/>
      <c r="F173" s="56"/>
      <c r="G173" s="56"/>
      <c r="H173" s="56"/>
      <c r="I173" s="56"/>
      <c r="J173" s="56"/>
      <c r="K173" s="56"/>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r6UEN6bmSL41hQ5AYhT3fSmtBKFq2+gO5snQKMLOKNiDmGNlj4xO+DF23sXtgOC/EHt7+1XmTD/vjABtMaty6w==" saltValue="f1ivA4oMWX7detD/0Q6kvckitCMJWSeDC0af2+Pjb4sI9GgiK/1xcjAVrbyHmdZAjkDlabbYQ0eG26vZ/lfIvA==" spinCount="100000" sheet="1" objects="1" scenarios="1" formatColumns="0" formatRows="0" autoFilter="0"/>
  <autoFilter ref="C120:K172"/>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sheetPr>
    <pageSetUpPr fitToPage="1"/>
  </sheetPr>
  <dimension ref="A2:BM220"/>
  <sheetViews>
    <sheetView showGridLines="0" topLeftCell="A127" workbookViewId="0">
      <selection activeCell="H141" sqref="H14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86</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173</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ROUND(J130,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ROUND((SUM(BE130:BE219)),  2)</f>
        <v>0</v>
      </c>
      <c r="G33" s="35"/>
      <c r="H33" s="35"/>
      <c r="I33" s="131">
        <v>0.21</v>
      </c>
      <c r="J33" s="130">
        <f>ROUND(((SUM(BE130:BE219))*I33),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ROUND((SUM(BF130:BF219)),  2)</f>
        <v>0</v>
      </c>
      <c r="G34" s="35"/>
      <c r="H34" s="35"/>
      <c r="I34" s="131">
        <v>0.15</v>
      </c>
      <c r="J34" s="130">
        <f>ROUND(((SUM(BF130:BF219))*I34),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ROUND((SUM(BG130:BG219)),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ROUND((SUM(BH130:BH219)),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ROUND((SUM(BI130:BI219)),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D.1.0 - Bourací práce</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J130</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180</v>
      </c>
      <c r="E97" s="157"/>
      <c r="F97" s="157"/>
      <c r="G97" s="157"/>
      <c r="H97" s="157"/>
      <c r="I97" s="157"/>
      <c r="J97" s="158">
        <f>J131</f>
        <v>0</v>
      </c>
      <c r="K97" s="155"/>
      <c r="L97" s="159"/>
    </row>
    <row r="98" spans="1:31" s="10" customFormat="1" ht="19.899999999999999" customHeight="1">
      <c r="B98" s="160"/>
      <c r="C98" s="105"/>
      <c r="D98" s="161" t="s">
        <v>181</v>
      </c>
      <c r="E98" s="162"/>
      <c r="F98" s="162"/>
      <c r="G98" s="162"/>
      <c r="H98" s="162"/>
      <c r="I98" s="162"/>
      <c r="J98" s="163">
        <f>J132</f>
        <v>0</v>
      </c>
      <c r="K98" s="105"/>
      <c r="L98" s="164"/>
    </row>
    <row r="99" spans="1:31" s="10" customFormat="1" ht="19.899999999999999" customHeight="1">
      <c r="B99" s="160"/>
      <c r="C99" s="105"/>
      <c r="D99" s="161" t="s">
        <v>182</v>
      </c>
      <c r="E99" s="162"/>
      <c r="F99" s="162"/>
      <c r="G99" s="162"/>
      <c r="H99" s="162"/>
      <c r="I99" s="162"/>
      <c r="J99" s="163">
        <f>J133</f>
        <v>0</v>
      </c>
      <c r="K99" s="105"/>
      <c r="L99" s="164"/>
    </row>
    <row r="100" spans="1:31" s="10" customFormat="1" ht="19.899999999999999" customHeight="1">
      <c r="B100" s="160"/>
      <c r="C100" s="105"/>
      <c r="D100" s="161" t="s">
        <v>183</v>
      </c>
      <c r="E100" s="162"/>
      <c r="F100" s="162"/>
      <c r="G100" s="162"/>
      <c r="H100" s="162"/>
      <c r="I100" s="162"/>
      <c r="J100" s="163">
        <f>J135</f>
        <v>0</v>
      </c>
      <c r="K100" s="105"/>
      <c r="L100" s="164"/>
    </row>
    <row r="101" spans="1:31" s="10" customFormat="1" ht="19.899999999999999" customHeight="1">
      <c r="B101" s="160"/>
      <c r="C101" s="105"/>
      <c r="D101" s="161" t="s">
        <v>184</v>
      </c>
      <c r="E101" s="162"/>
      <c r="F101" s="162"/>
      <c r="G101" s="162"/>
      <c r="H101" s="162"/>
      <c r="I101" s="162"/>
      <c r="J101" s="163">
        <f>J171</f>
        <v>0</v>
      </c>
      <c r="K101" s="105"/>
      <c r="L101" s="164"/>
    </row>
    <row r="102" spans="1:31" s="9" customFormat="1" ht="24.95" customHeight="1">
      <c r="B102" s="154"/>
      <c r="C102" s="155"/>
      <c r="D102" s="156" t="s">
        <v>185</v>
      </c>
      <c r="E102" s="157"/>
      <c r="F102" s="157"/>
      <c r="G102" s="157"/>
      <c r="H102" s="157"/>
      <c r="I102" s="157"/>
      <c r="J102" s="158">
        <f>J190</f>
        <v>0</v>
      </c>
      <c r="K102" s="155"/>
      <c r="L102" s="159"/>
    </row>
    <row r="103" spans="1:31" s="10" customFormat="1" ht="19.899999999999999" customHeight="1">
      <c r="B103" s="160"/>
      <c r="C103" s="105"/>
      <c r="D103" s="161" t="s">
        <v>186</v>
      </c>
      <c r="E103" s="162"/>
      <c r="F103" s="162"/>
      <c r="G103" s="162"/>
      <c r="H103" s="162"/>
      <c r="I103" s="162"/>
      <c r="J103" s="163">
        <f>J191</f>
        <v>0</v>
      </c>
      <c r="K103" s="105"/>
      <c r="L103" s="164"/>
    </row>
    <row r="104" spans="1:31" s="10" customFormat="1" ht="19.899999999999999" customHeight="1">
      <c r="B104" s="160"/>
      <c r="C104" s="105"/>
      <c r="D104" s="161" t="s">
        <v>187</v>
      </c>
      <c r="E104" s="162"/>
      <c r="F104" s="162"/>
      <c r="G104" s="162"/>
      <c r="H104" s="162"/>
      <c r="I104" s="162"/>
      <c r="J104" s="163">
        <f>J195</f>
        <v>0</v>
      </c>
      <c r="K104" s="105"/>
      <c r="L104" s="164"/>
    </row>
    <row r="105" spans="1:31" s="10" customFormat="1" ht="19.899999999999999" customHeight="1">
      <c r="B105" s="160"/>
      <c r="C105" s="105"/>
      <c r="D105" s="161" t="s">
        <v>188</v>
      </c>
      <c r="E105" s="162"/>
      <c r="F105" s="162"/>
      <c r="G105" s="162"/>
      <c r="H105" s="162"/>
      <c r="I105" s="162"/>
      <c r="J105" s="163">
        <f>J200</f>
        <v>0</v>
      </c>
      <c r="K105" s="105"/>
      <c r="L105" s="164"/>
    </row>
    <row r="106" spans="1:31" s="10" customFormat="1" ht="19.899999999999999" customHeight="1">
      <c r="B106" s="160"/>
      <c r="C106" s="105"/>
      <c r="D106" s="161" t="s">
        <v>189</v>
      </c>
      <c r="E106" s="162"/>
      <c r="F106" s="162"/>
      <c r="G106" s="162"/>
      <c r="H106" s="162"/>
      <c r="I106" s="162"/>
      <c r="J106" s="163">
        <f>J206</f>
        <v>0</v>
      </c>
      <c r="K106" s="105"/>
      <c r="L106" s="164"/>
    </row>
    <row r="107" spans="1:31" s="10" customFormat="1" ht="19.899999999999999" customHeight="1">
      <c r="B107" s="160"/>
      <c r="C107" s="105"/>
      <c r="D107" s="161" t="s">
        <v>190</v>
      </c>
      <c r="E107" s="162"/>
      <c r="F107" s="162"/>
      <c r="G107" s="162"/>
      <c r="H107" s="162"/>
      <c r="I107" s="162"/>
      <c r="J107" s="163">
        <f>J210</f>
        <v>0</v>
      </c>
      <c r="K107" s="105"/>
      <c r="L107" s="164"/>
    </row>
    <row r="108" spans="1:31" s="10" customFormat="1" ht="19.899999999999999" customHeight="1">
      <c r="B108" s="160"/>
      <c r="C108" s="105"/>
      <c r="D108" s="161" t="s">
        <v>191</v>
      </c>
      <c r="E108" s="162"/>
      <c r="F108" s="162"/>
      <c r="G108" s="162"/>
      <c r="H108" s="162"/>
      <c r="I108" s="162"/>
      <c r="J108" s="163">
        <f>J214</f>
        <v>0</v>
      </c>
      <c r="K108" s="105"/>
      <c r="L108" s="164"/>
    </row>
    <row r="109" spans="1:31" s="10" customFormat="1" ht="19.899999999999999" customHeight="1">
      <c r="B109" s="160"/>
      <c r="C109" s="105"/>
      <c r="D109" s="161" t="s">
        <v>192</v>
      </c>
      <c r="E109" s="162"/>
      <c r="F109" s="162"/>
      <c r="G109" s="162"/>
      <c r="H109" s="162"/>
      <c r="I109" s="162"/>
      <c r="J109" s="163">
        <f>J216</f>
        <v>0</v>
      </c>
      <c r="K109" s="105"/>
      <c r="L109" s="164"/>
    </row>
    <row r="110" spans="1:31" s="10" customFormat="1" ht="19.899999999999999" customHeight="1">
      <c r="B110" s="160"/>
      <c r="C110" s="105"/>
      <c r="D110" s="161" t="s">
        <v>193</v>
      </c>
      <c r="E110" s="162"/>
      <c r="F110" s="162"/>
      <c r="G110" s="162"/>
      <c r="H110" s="162"/>
      <c r="I110" s="162"/>
      <c r="J110" s="163">
        <f>J218</f>
        <v>0</v>
      </c>
      <c r="K110" s="105"/>
      <c r="L110" s="164"/>
    </row>
    <row r="111" spans="1:31"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194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26.25" customHeight="1">
      <c r="A120" s="35"/>
      <c r="B120" s="36"/>
      <c r="C120" s="37"/>
      <c r="D120" s="37"/>
      <c r="E120" s="329" t="str">
        <f>E7</f>
        <v>SO07 - Přístavby, nástavby a stavební úpravy pavilonu CH, Nemocnice ČB - 2.etapa</v>
      </c>
      <c r="F120" s="330"/>
      <c r="G120" s="330"/>
      <c r="H120" s="330"/>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172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290" t="str">
        <f>E9</f>
        <v>D.1.0 - Bourací práce</v>
      </c>
      <c r="F122" s="328"/>
      <c r="G122" s="328"/>
      <c r="H122" s="328"/>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F12</f>
        <v>České Budějovice</v>
      </c>
      <c r="G124" s="37"/>
      <c r="H124" s="37"/>
      <c r="I124" s="30" t="s">
        <v>22</v>
      </c>
      <c r="J124" s="67" t="str">
        <f>IF(J12="","",J12)</f>
        <v>19. 6. 2022</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E15</f>
        <v>Nemocnice České Budějovice</v>
      </c>
      <c r="G126" s="37"/>
      <c r="H126" s="37"/>
      <c r="I126" s="30" t="s">
        <v>30</v>
      </c>
      <c r="J126" s="33" t="str">
        <f>E21</f>
        <v>AGP nova</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IF(E18="","",E18)</f>
        <v>Vyplň údaj</v>
      </c>
      <c r="G127" s="37"/>
      <c r="H127" s="37"/>
      <c r="I127" s="30" t="s">
        <v>33</v>
      </c>
      <c r="J127" s="33" t="str">
        <f>E24</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195</v>
      </c>
      <c r="D129" s="168" t="s">
        <v>62</v>
      </c>
      <c r="E129" s="168" t="s">
        <v>58</v>
      </c>
      <c r="F129" s="168" t="s">
        <v>59</v>
      </c>
      <c r="G129" s="168" t="s">
        <v>196</v>
      </c>
      <c r="H129" s="168" t="s">
        <v>197</v>
      </c>
      <c r="I129" s="168" t="s">
        <v>198</v>
      </c>
      <c r="J129" s="169" t="s">
        <v>177</v>
      </c>
      <c r="K129" s="170" t="s">
        <v>199</v>
      </c>
      <c r="L129" s="171"/>
      <c r="M129" s="76" t="s">
        <v>1</v>
      </c>
      <c r="N129" s="77" t="s">
        <v>41</v>
      </c>
      <c r="O129" s="77" t="s">
        <v>200</v>
      </c>
      <c r="P129" s="77" t="s">
        <v>201</v>
      </c>
      <c r="Q129" s="77" t="s">
        <v>202</v>
      </c>
      <c r="R129" s="77" t="s">
        <v>203</v>
      </c>
      <c r="S129" s="77" t="s">
        <v>204</v>
      </c>
      <c r="T129" s="78" t="s">
        <v>205</v>
      </c>
      <c r="U129" s="165"/>
      <c r="V129" s="165"/>
      <c r="W129" s="165"/>
      <c r="X129" s="165"/>
      <c r="Y129" s="165"/>
      <c r="Z129" s="165"/>
      <c r="AA129" s="165"/>
      <c r="AB129" s="165"/>
      <c r="AC129" s="165"/>
      <c r="AD129" s="165"/>
      <c r="AE129" s="165"/>
    </row>
    <row r="130" spans="1:65" s="2" customFormat="1" ht="22.9" customHeight="1">
      <c r="A130" s="35"/>
      <c r="B130" s="36"/>
      <c r="C130" s="83" t="s">
        <v>206</v>
      </c>
      <c r="D130" s="37"/>
      <c r="E130" s="37"/>
      <c r="F130" s="37"/>
      <c r="G130" s="37"/>
      <c r="H130" s="37"/>
      <c r="I130" s="37"/>
      <c r="J130" s="172">
        <f>BK130</f>
        <v>0</v>
      </c>
      <c r="K130" s="37"/>
      <c r="L130" s="40"/>
      <c r="M130" s="79"/>
      <c r="N130" s="173"/>
      <c r="O130" s="80"/>
      <c r="P130" s="174">
        <f>P131+P190</f>
        <v>0</v>
      </c>
      <c r="Q130" s="80"/>
      <c r="R130" s="174">
        <f>R131+R190</f>
        <v>0</v>
      </c>
      <c r="S130" s="80"/>
      <c r="T130" s="175">
        <f>T131+T190</f>
        <v>0</v>
      </c>
      <c r="U130" s="35"/>
      <c r="V130" s="35"/>
      <c r="W130" s="35"/>
      <c r="X130" s="35"/>
      <c r="Y130" s="35"/>
      <c r="Z130" s="35"/>
      <c r="AA130" s="35"/>
      <c r="AB130" s="35"/>
      <c r="AC130" s="35"/>
      <c r="AD130" s="35"/>
      <c r="AE130" s="35"/>
      <c r="AT130" s="18" t="s">
        <v>76</v>
      </c>
      <c r="AU130" s="18" t="s">
        <v>179</v>
      </c>
      <c r="BK130" s="176">
        <f>BK131+BK190</f>
        <v>0</v>
      </c>
    </row>
    <row r="131" spans="1:65" s="12" customFormat="1" ht="25.9" customHeight="1">
      <c r="B131" s="177"/>
      <c r="C131" s="178"/>
      <c r="D131" s="179" t="s">
        <v>76</v>
      </c>
      <c r="E131" s="180" t="s">
        <v>207</v>
      </c>
      <c r="F131" s="180" t="s">
        <v>208</v>
      </c>
      <c r="G131" s="178"/>
      <c r="H131" s="178"/>
      <c r="I131" s="181"/>
      <c r="J131" s="182">
        <f>BK131</f>
        <v>0</v>
      </c>
      <c r="K131" s="178"/>
      <c r="L131" s="183"/>
      <c r="M131" s="184"/>
      <c r="N131" s="185"/>
      <c r="O131" s="185"/>
      <c r="P131" s="186">
        <f>P132+P133+P135+P171</f>
        <v>0</v>
      </c>
      <c r="Q131" s="185"/>
      <c r="R131" s="186">
        <f>R132+R133+R135+R171</f>
        <v>0</v>
      </c>
      <c r="S131" s="185"/>
      <c r="T131" s="187">
        <f>T132+T133+T135+T171</f>
        <v>0</v>
      </c>
      <c r="AR131" s="188" t="s">
        <v>85</v>
      </c>
      <c r="AT131" s="189" t="s">
        <v>76</v>
      </c>
      <c r="AU131" s="189" t="s">
        <v>77</v>
      </c>
      <c r="AY131" s="188" t="s">
        <v>209</v>
      </c>
      <c r="BK131" s="190">
        <f>BK132+BK133+BK135+BK171</f>
        <v>0</v>
      </c>
    </row>
    <row r="132" spans="1:65" s="12" customFormat="1" ht="22.9" customHeight="1">
      <c r="B132" s="177"/>
      <c r="C132" s="178"/>
      <c r="D132" s="179" t="s">
        <v>76</v>
      </c>
      <c r="E132" s="191" t="s">
        <v>210</v>
      </c>
      <c r="F132" s="191" t="s">
        <v>211</v>
      </c>
      <c r="G132" s="178"/>
      <c r="H132" s="178"/>
      <c r="I132" s="181"/>
      <c r="J132" s="192">
        <f>BK132</f>
        <v>0</v>
      </c>
      <c r="K132" s="178"/>
      <c r="L132" s="183"/>
      <c r="M132" s="184"/>
      <c r="N132" s="185"/>
      <c r="O132" s="185"/>
      <c r="P132" s="186">
        <v>0</v>
      </c>
      <c r="Q132" s="185"/>
      <c r="R132" s="186">
        <v>0</v>
      </c>
      <c r="S132" s="185"/>
      <c r="T132" s="187">
        <v>0</v>
      </c>
      <c r="AR132" s="188" t="s">
        <v>85</v>
      </c>
      <c r="AT132" s="189" t="s">
        <v>76</v>
      </c>
      <c r="AU132" s="189" t="s">
        <v>85</v>
      </c>
      <c r="AY132" s="188" t="s">
        <v>209</v>
      </c>
      <c r="BK132" s="190">
        <v>0</v>
      </c>
    </row>
    <row r="133" spans="1:65" s="12" customFormat="1" ht="22.9" customHeight="1">
      <c r="B133" s="177"/>
      <c r="C133" s="178"/>
      <c r="D133" s="179" t="s">
        <v>76</v>
      </c>
      <c r="E133" s="191" t="s">
        <v>212</v>
      </c>
      <c r="F133" s="191" t="s">
        <v>213</v>
      </c>
      <c r="G133" s="178"/>
      <c r="H133" s="178"/>
      <c r="I133" s="181"/>
      <c r="J133" s="192">
        <f>BK133</f>
        <v>0</v>
      </c>
      <c r="K133" s="178"/>
      <c r="L133" s="183"/>
      <c r="M133" s="184"/>
      <c r="N133" s="185"/>
      <c r="O133" s="185"/>
      <c r="P133" s="186">
        <f>P134</f>
        <v>0</v>
      </c>
      <c r="Q133" s="185"/>
      <c r="R133" s="186">
        <f>R134</f>
        <v>0</v>
      </c>
      <c r="S133" s="185"/>
      <c r="T133" s="187">
        <f>T134</f>
        <v>0</v>
      </c>
      <c r="AR133" s="188" t="s">
        <v>85</v>
      </c>
      <c r="AT133" s="189" t="s">
        <v>76</v>
      </c>
      <c r="AU133" s="189" t="s">
        <v>85</v>
      </c>
      <c r="AY133" s="188" t="s">
        <v>209</v>
      </c>
      <c r="BK133" s="190">
        <f>BK134</f>
        <v>0</v>
      </c>
    </row>
    <row r="134" spans="1:65" s="2" customFormat="1" ht="37.9" customHeight="1">
      <c r="A134" s="35"/>
      <c r="B134" s="36"/>
      <c r="C134" s="193" t="s">
        <v>85</v>
      </c>
      <c r="D134" s="193" t="s">
        <v>214</v>
      </c>
      <c r="E134" s="194" t="s">
        <v>215</v>
      </c>
      <c r="F134" s="195" t="s">
        <v>216</v>
      </c>
      <c r="G134" s="196" t="s">
        <v>217</v>
      </c>
      <c r="H134" s="197">
        <v>8006</v>
      </c>
      <c r="I134" s="198"/>
      <c r="J134" s="199">
        <f>ROUND(I134*H134,2)</f>
        <v>0</v>
      </c>
      <c r="K134" s="200"/>
      <c r="L134" s="40"/>
      <c r="M134" s="201" t="s">
        <v>1</v>
      </c>
      <c r="N134" s="202" t="s">
        <v>42</v>
      </c>
      <c r="O134" s="72"/>
      <c r="P134" s="203">
        <f>O134*H134</f>
        <v>0</v>
      </c>
      <c r="Q134" s="203">
        <v>0</v>
      </c>
      <c r="R134" s="203">
        <f>Q134*H134</f>
        <v>0</v>
      </c>
      <c r="S134" s="203">
        <v>0</v>
      </c>
      <c r="T134" s="204">
        <f>S134*H134</f>
        <v>0</v>
      </c>
      <c r="U134" s="35"/>
      <c r="V134" s="35"/>
      <c r="W134" s="35"/>
      <c r="X134" s="35"/>
      <c r="Y134" s="35"/>
      <c r="Z134" s="35"/>
      <c r="AA134" s="35"/>
      <c r="AB134" s="35"/>
      <c r="AC134" s="35"/>
      <c r="AD134" s="35"/>
      <c r="AE134" s="35"/>
      <c r="AR134" s="205" t="s">
        <v>218</v>
      </c>
      <c r="AT134" s="205" t="s">
        <v>214</v>
      </c>
      <c r="AU134" s="205" t="s">
        <v>87</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218</v>
      </c>
      <c r="BM134" s="205" t="s">
        <v>219</v>
      </c>
    </row>
    <row r="135" spans="1:65" s="12" customFormat="1" ht="22.9" customHeight="1">
      <c r="B135" s="177"/>
      <c r="C135" s="178"/>
      <c r="D135" s="179" t="s">
        <v>76</v>
      </c>
      <c r="E135" s="191" t="s">
        <v>220</v>
      </c>
      <c r="F135" s="191" t="s">
        <v>221</v>
      </c>
      <c r="G135" s="178"/>
      <c r="H135" s="178"/>
      <c r="I135" s="181"/>
      <c r="J135" s="192">
        <f>BK135</f>
        <v>0</v>
      </c>
      <c r="K135" s="178"/>
      <c r="L135" s="183"/>
      <c r="M135" s="184"/>
      <c r="N135" s="185"/>
      <c r="O135" s="185"/>
      <c r="P135" s="186">
        <f>SUM(P136:P170)</f>
        <v>0</v>
      </c>
      <c r="Q135" s="185"/>
      <c r="R135" s="186">
        <f>SUM(R136:R170)</f>
        <v>0</v>
      </c>
      <c r="S135" s="185"/>
      <c r="T135" s="187">
        <f>SUM(T136:T170)</f>
        <v>0</v>
      </c>
      <c r="AR135" s="188" t="s">
        <v>85</v>
      </c>
      <c r="AT135" s="189" t="s">
        <v>76</v>
      </c>
      <c r="AU135" s="189" t="s">
        <v>85</v>
      </c>
      <c r="AY135" s="188" t="s">
        <v>209</v>
      </c>
      <c r="BK135" s="190">
        <f>SUM(BK136:BK170)</f>
        <v>0</v>
      </c>
    </row>
    <row r="136" spans="1:65" s="2" customFormat="1" ht="16.5" customHeight="1">
      <c r="A136" s="35"/>
      <c r="B136" s="36"/>
      <c r="C136" s="193" t="s">
        <v>87</v>
      </c>
      <c r="D136" s="193" t="s">
        <v>214</v>
      </c>
      <c r="E136" s="194" t="s">
        <v>222</v>
      </c>
      <c r="F136" s="195" t="s">
        <v>223</v>
      </c>
      <c r="G136" s="196" t="s">
        <v>224</v>
      </c>
      <c r="H136" s="197">
        <v>34.686</v>
      </c>
      <c r="I136" s="198"/>
      <c r="J136" s="199">
        <f t="shared" ref="J136:J170" si="0">ROUND(I136*H136,2)</f>
        <v>0</v>
      </c>
      <c r="K136" s="200"/>
      <c r="L136" s="40"/>
      <c r="M136" s="201" t="s">
        <v>1</v>
      </c>
      <c r="N136" s="202" t="s">
        <v>42</v>
      </c>
      <c r="O136" s="72"/>
      <c r="P136" s="203">
        <f t="shared" ref="P136:P170" si="1">O136*H136</f>
        <v>0</v>
      </c>
      <c r="Q136" s="203">
        <v>0</v>
      </c>
      <c r="R136" s="203">
        <f t="shared" ref="R136:R170" si="2">Q136*H136</f>
        <v>0</v>
      </c>
      <c r="S136" s="203">
        <v>0</v>
      </c>
      <c r="T136" s="204">
        <f t="shared" ref="T136:T170" si="3">S136*H136</f>
        <v>0</v>
      </c>
      <c r="U136" s="35"/>
      <c r="V136" s="35"/>
      <c r="W136" s="35"/>
      <c r="X136" s="35"/>
      <c r="Y136" s="35"/>
      <c r="Z136" s="35"/>
      <c r="AA136" s="35"/>
      <c r="AB136" s="35"/>
      <c r="AC136" s="35"/>
      <c r="AD136" s="35"/>
      <c r="AE136" s="35"/>
      <c r="AR136" s="205" t="s">
        <v>218</v>
      </c>
      <c r="AT136" s="205" t="s">
        <v>214</v>
      </c>
      <c r="AU136" s="205" t="s">
        <v>87</v>
      </c>
      <c r="AY136" s="18" t="s">
        <v>209</v>
      </c>
      <c r="BE136" s="206">
        <f t="shared" ref="BE136:BE170" si="4">IF(N136="základní",J136,0)</f>
        <v>0</v>
      </c>
      <c r="BF136" s="206">
        <f t="shared" ref="BF136:BF170" si="5">IF(N136="snížená",J136,0)</f>
        <v>0</v>
      </c>
      <c r="BG136" s="206">
        <f t="shared" ref="BG136:BG170" si="6">IF(N136="zákl. přenesená",J136,0)</f>
        <v>0</v>
      </c>
      <c r="BH136" s="206">
        <f t="shared" ref="BH136:BH170" si="7">IF(N136="sníž. přenesená",J136,0)</f>
        <v>0</v>
      </c>
      <c r="BI136" s="206">
        <f t="shared" ref="BI136:BI170" si="8">IF(N136="nulová",J136,0)</f>
        <v>0</v>
      </c>
      <c r="BJ136" s="18" t="s">
        <v>85</v>
      </c>
      <c r="BK136" s="206">
        <f t="shared" ref="BK136:BK170" si="9">ROUND(I136*H136,2)</f>
        <v>0</v>
      </c>
      <c r="BL136" s="18" t="s">
        <v>218</v>
      </c>
      <c r="BM136" s="205" t="s">
        <v>225</v>
      </c>
    </row>
    <row r="137" spans="1:65" s="2" customFormat="1" ht="44.25" customHeight="1">
      <c r="A137" s="35"/>
      <c r="B137" s="36"/>
      <c r="C137" s="193" t="s">
        <v>226</v>
      </c>
      <c r="D137" s="193" t="s">
        <v>214</v>
      </c>
      <c r="E137" s="194" t="s">
        <v>227</v>
      </c>
      <c r="F137" s="195" t="s">
        <v>228</v>
      </c>
      <c r="G137" s="196" t="s">
        <v>217</v>
      </c>
      <c r="H137" s="197">
        <v>6857.65</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87</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229</v>
      </c>
    </row>
    <row r="138" spans="1:65" s="2" customFormat="1" ht="24.2" customHeight="1">
      <c r="A138" s="35"/>
      <c r="B138" s="36"/>
      <c r="C138" s="193" t="s">
        <v>218</v>
      </c>
      <c r="D138" s="193" t="s">
        <v>214</v>
      </c>
      <c r="E138" s="194" t="s">
        <v>230</v>
      </c>
      <c r="F138" s="195" t="s">
        <v>231</v>
      </c>
      <c r="G138" s="196" t="s">
        <v>217</v>
      </c>
      <c r="H138" s="197">
        <v>44.64</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87</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232</v>
      </c>
    </row>
    <row r="139" spans="1:65" s="2" customFormat="1" ht="33" customHeight="1">
      <c r="A139" s="35"/>
      <c r="B139" s="36"/>
      <c r="C139" s="193" t="s">
        <v>233</v>
      </c>
      <c r="D139" s="193" t="s">
        <v>214</v>
      </c>
      <c r="E139" s="194" t="s">
        <v>234</v>
      </c>
      <c r="F139" s="195" t="s">
        <v>235</v>
      </c>
      <c r="G139" s="196" t="s">
        <v>236</v>
      </c>
      <c r="H139" s="197">
        <v>5.649</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87</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237</v>
      </c>
    </row>
    <row r="140" spans="1:65" s="2" customFormat="1" ht="16.5" customHeight="1">
      <c r="A140" s="35"/>
      <c r="B140" s="36"/>
      <c r="C140" s="193" t="s">
        <v>238</v>
      </c>
      <c r="D140" s="193" t="s">
        <v>214</v>
      </c>
      <c r="E140" s="194" t="s">
        <v>239</v>
      </c>
      <c r="F140" s="195" t="s">
        <v>240</v>
      </c>
      <c r="G140" s="196" t="s">
        <v>224</v>
      </c>
      <c r="H140" s="197">
        <v>331.84100000000001</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87</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241</v>
      </c>
    </row>
    <row r="141" spans="1:65" s="2" customFormat="1" ht="49.15" customHeight="1">
      <c r="A141" s="35"/>
      <c r="B141" s="36"/>
      <c r="C141" s="193" t="s">
        <v>242</v>
      </c>
      <c r="D141" s="193" t="s">
        <v>214</v>
      </c>
      <c r="E141" s="194" t="s">
        <v>243</v>
      </c>
      <c r="F141" s="195" t="s">
        <v>244</v>
      </c>
      <c r="G141" s="196" t="s">
        <v>224</v>
      </c>
      <c r="H141" s="197">
        <v>1837.002</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87</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245</v>
      </c>
    </row>
    <row r="142" spans="1:65" s="2" customFormat="1" ht="37.9" customHeight="1">
      <c r="A142" s="35"/>
      <c r="B142" s="36"/>
      <c r="C142" s="193" t="s">
        <v>246</v>
      </c>
      <c r="D142" s="193" t="s">
        <v>214</v>
      </c>
      <c r="E142" s="194" t="s">
        <v>247</v>
      </c>
      <c r="F142" s="195" t="s">
        <v>248</v>
      </c>
      <c r="G142" s="196" t="s">
        <v>224</v>
      </c>
      <c r="H142" s="197">
        <v>185.7</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87</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249</v>
      </c>
    </row>
    <row r="143" spans="1:65" s="2" customFormat="1" ht="24.2" customHeight="1">
      <c r="A143" s="35"/>
      <c r="B143" s="36"/>
      <c r="C143" s="193" t="s">
        <v>210</v>
      </c>
      <c r="D143" s="193" t="s">
        <v>214</v>
      </c>
      <c r="E143" s="194" t="s">
        <v>250</v>
      </c>
      <c r="F143" s="195" t="s">
        <v>251</v>
      </c>
      <c r="G143" s="196" t="s">
        <v>224</v>
      </c>
      <c r="H143" s="197">
        <v>14.34</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87</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252</v>
      </c>
    </row>
    <row r="144" spans="1:65" s="2" customFormat="1" ht="24.2" customHeight="1">
      <c r="A144" s="35"/>
      <c r="B144" s="36"/>
      <c r="C144" s="193" t="s">
        <v>253</v>
      </c>
      <c r="D144" s="193" t="s">
        <v>214</v>
      </c>
      <c r="E144" s="194" t="s">
        <v>254</v>
      </c>
      <c r="F144" s="195" t="s">
        <v>255</v>
      </c>
      <c r="G144" s="196" t="s">
        <v>224</v>
      </c>
      <c r="H144" s="197">
        <v>25</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87</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256</v>
      </c>
    </row>
    <row r="145" spans="1:65" s="2" customFormat="1" ht="24.2" customHeight="1">
      <c r="A145" s="35"/>
      <c r="B145" s="36"/>
      <c r="C145" s="193" t="s">
        <v>257</v>
      </c>
      <c r="D145" s="193" t="s">
        <v>214</v>
      </c>
      <c r="E145" s="194" t="s">
        <v>258</v>
      </c>
      <c r="F145" s="195" t="s">
        <v>259</v>
      </c>
      <c r="G145" s="196" t="s">
        <v>224</v>
      </c>
      <c r="H145" s="197">
        <v>157.209</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87</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260</v>
      </c>
    </row>
    <row r="146" spans="1:65" s="2" customFormat="1" ht="21.75" customHeight="1">
      <c r="A146" s="35"/>
      <c r="B146" s="36"/>
      <c r="C146" s="193" t="s">
        <v>261</v>
      </c>
      <c r="D146" s="193" t="s">
        <v>214</v>
      </c>
      <c r="E146" s="194" t="s">
        <v>262</v>
      </c>
      <c r="F146" s="195" t="s">
        <v>263</v>
      </c>
      <c r="G146" s="196" t="s">
        <v>224</v>
      </c>
      <c r="H146" s="197">
        <v>13</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87</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264</v>
      </c>
    </row>
    <row r="147" spans="1:65" s="2" customFormat="1" ht="16.5" customHeight="1">
      <c r="A147" s="35"/>
      <c r="B147" s="36"/>
      <c r="C147" s="193" t="s">
        <v>265</v>
      </c>
      <c r="D147" s="193" t="s">
        <v>214</v>
      </c>
      <c r="E147" s="194" t="s">
        <v>266</v>
      </c>
      <c r="F147" s="195" t="s">
        <v>267</v>
      </c>
      <c r="G147" s="196" t="s">
        <v>217</v>
      </c>
      <c r="H147" s="197">
        <v>270</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87</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268</v>
      </c>
    </row>
    <row r="148" spans="1:65" s="2" customFormat="1" ht="24.2" customHeight="1">
      <c r="A148" s="35"/>
      <c r="B148" s="36"/>
      <c r="C148" s="193" t="s">
        <v>269</v>
      </c>
      <c r="D148" s="193" t="s">
        <v>214</v>
      </c>
      <c r="E148" s="194" t="s">
        <v>270</v>
      </c>
      <c r="F148" s="195" t="s">
        <v>271</v>
      </c>
      <c r="G148" s="196" t="s">
        <v>224</v>
      </c>
      <c r="H148" s="197">
        <v>884.3</v>
      </c>
      <c r="I148" s="198"/>
      <c r="J148" s="199">
        <f t="shared" si="0"/>
        <v>0</v>
      </c>
      <c r="K148" s="200"/>
      <c r="L148" s="40"/>
      <c r="M148" s="201" t="s">
        <v>1</v>
      </c>
      <c r="N148" s="202" t="s">
        <v>42</v>
      </c>
      <c r="O148" s="72"/>
      <c r="P148" s="203">
        <f t="shared" si="1"/>
        <v>0</v>
      </c>
      <c r="Q148" s="203">
        <v>0</v>
      </c>
      <c r="R148" s="203">
        <f t="shared" si="2"/>
        <v>0</v>
      </c>
      <c r="S148" s="203">
        <v>0</v>
      </c>
      <c r="T148" s="204">
        <f t="shared" si="3"/>
        <v>0</v>
      </c>
      <c r="U148" s="35"/>
      <c r="V148" s="35"/>
      <c r="W148" s="35"/>
      <c r="X148" s="35"/>
      <c r="Y148" s="35"/>
      <c r="Z148" s="35"/>
      <c r="AA148" s="35"/>
      <c r="AB148" s="35"/>
      <c r="AC148" s="35"/>
      <c r="AD148" s="35"/>
      <c r="AE148" s="35"/>
      <c r="AR148" s="205" t="s">
        <v>218</v>
      </c>
      <c r="AT148" s="205" t="s">
        <v>214</v>
      </c>
      <c r="AU148" s="205" t="s">
        <v>87</v>
      </c>
      <c r="AY148" s="18" t="s">
        <v>209</v>
      </c>
      <c r="BE148" s="206">
        <f t="shared" si="4"/>
        <v>0</v>
      </c>
      <c r="BF148" s="206">
        <f t="shared" si="5"/>
        <v>0</v>
      </c>
      <c r="BG148" s="206">
        <f t="shared" si="6"/>
        <v>0</v>
      </c>
      <c r="BH148" s="206">
        <f t="shared" si="7"/>
        <v>0</v>
      </c>
      <c r="BI148" s="206">
        <f t="shared" si="8"/>
        <v>0</v>
      </c>
      <c r="BJ148" s="18" t="s">
        <v>85</v>
      </c>
      <c r="BK148" s="206">
        <f t="shared" si="9"/>
        <v>0</v>
      </c>
      <c r="BL148" s="18" t="s">
        <v>218</v>
      </c>
      <c r="BM148" s="205" t="s">
        <v>272</v>
      </c>
    </row>
    <row r="149" spans="1:65" s="2" customFormat="1" ht="33" customHeight="1">
      <c r="A149" s="35"/>
      <c r="B149" s="36"/>
      <c r="C149" s="193" t="s">
        <v>8</v>
      </c>
      <c r="D149" s="193" t="s">
        <v>214</v>
      </c>
      <c r="E149" s="194" t="s">
        <v>273</v>
      </c>
      <c r="F149" s="195" t="s">
        <v>274</v>
      </c>
      <c r="G149" s="196" t="s">
        <v>224</v>
      </c>
      <c r="H149" s="197">
        <v>442.15</v>
      </c>
      <c r="I149" s="198"/>
      <c r="J149" s="199">
        <f t="shared" si="0"/>
        <v>0</v>
      </c>
      <c r="K149" s="200"/>
      <c r="L149" s="40"/>
      <c r="M149" s="201" t="s">
        <v>1</v>
      </c>
      <c r="N149" s="202" t="s">
        <v>42</v>
      </c>
      <c r="O149" s="72"/>
      <c r="P149" s="203">
        <f t="shared" si="1"/>
        <v>0</v>
      </c>
      <c r="Q149" s="203">
        <v>0</v>
      </c>
      <c r="R149" s="203">
        <f t="shared" si="2"/>
        <v>0</v>
      </c>
      <c r="S149" s="203">
        <v>0</v>
      </c>
      <c r="T149" s="204">
        <f t="shared" si="3"/>
        <v>0</v>
      </c>
      <c r="U149" s="35"/>
      <c r="V149" s="35"/>
      <c r="W149" s="35"/>
      <c r="X149" s="35"/>
      <c r="Y149" s="35"/>
      <c r="Z149" s="35"/>
      <c r="AA149" s="35"/>
      <c r="AB149" s="35"/>
      <c r="AC149" s="35"/>
      <c r="AD149" s="35"/>
      <c r="AE149" s="35"/>
      <c r="AR149" s="205" t="s">
        <v>218</v>
      </c>
      <c r="AT149" s="205" t="s">
        <v>214</v>
      </c>
      <c r="AU149" s="205" t="s">
        <v>87</v>
      </c>
      <c r="AY149" s="18" t="s">
        <v>209</v>
      </c>
      <c r="BE149" s="206">
        <f t="shared" si="4"/>
        <v>0</v>
      </c>
      <c r="BF149" s="206">
        <f t="shared" si="5"/>
        <v>0</v>
      </c>
      <c r="BG149" s="206">
        <f t="shared" si="6"/>
        <v>0</v>
      </c>
      <c r="BH149" s="206">
        <f t="shared" si="7"/>
        <v>0</v>
      </c>
      <c r="BI149" s="206">
        <f t="shared" si="8"/>
        <v>0</v>
      </c>
      <c r="BJ149" s="18" t="s">
        <v>85</v>
      </c>
      <c r="BK149" s="206">
        <f t="shared" si="9"/>
        <v>0</v>
      </c>
      <c r="BL149" s="18" t="s">
        <v>218</v>
      </c>
      <c r="BM149" s="205" t="s">
        <v>275</v>
      </c>
    </row>
    <row r="150" spans="1:65" s="2" customFormat="1" ht="33" customHeight="1">
      <c r="A150" s="35"/>
      <c r="B150" s="36"/>
      <c r="C150" s="193" t="s">
        <v>276</v>
      </c>
      <c r="D150" s="193" t="s">
        <v>214</v>
      </c>
      <c r="E150" s="194" t="s">
        <v>277</v>
      </c>
      <c r="F150" s="195" t="s">
        <v>278</v>
      </c>
      <c r="G150" s="196" t="s">
        <v>236</v>
      </c>
      <c r="H150" s="197">
        <v>1.5</v>
      </c>
      <c r="I150" s="198"/>
      <c r="J150" s="199">
        <f t="shared" si="0"/>
        <v>0</v>
      </c>
      <c r="K150" s="200"/>
      <c r="L150" s="40"/>
      <c r="M150" s="201" t="s">
        <v>1</v>
      </c>
      <c r="N150" s="202" t="s">
        <v>42</v>
      </c>
      <c r="O150" s="72"/>
      <c r="P150" s="203">
        <f t="shared" si="1"/>
        <v>0</v>
      </c>
      <c r="Q150" s="203">
        <v>0</v>
      </c>
      <c r="R150" s="203">
        <f t="shared" si="2"/>
        <v>0</v>
      </c>
      <c r="S150" s="203">
        <v>0</v>
      </c>
      <c r="T150" s="204">
        <f t="shared" si="3"/>
        <v>0</v>
      </c>
      <c r="U150" s="35"/>
      <c r="V150" s="35"/>
      <c r="W150" s="35"/>
      <c r="X150" s="35"/>
      <c r="Y150" s="35"/>
      <c r="Z150" s="35"/>
      <c r="AA150" s="35"/>
      <c r="AB150" s="35"/>
      <c r="AC150" s="35"/>
      <c r="AD150" s="35"/>
      <c r="AE150" s="35"/>
      <c r="AR150" s="205" t="s">
        <v>218</v>
      </c>
      <c r="AT150" s="205" t="s">
        <v>214</v>
      </c>
      <c r="AU150" s="205" t="s">
        <v>87</v>
      </c>
      <c r="AY150" s="18" t="s">
        <v>209</v>
      </c>
      <c r="BE150" s="206">
        <f t="shared" si="4"/>
        <v>0</v>
      </c>
      <c r="BF150" s="206">
        <f t="shared" si="5"/>
        <v>0</v>
      </c>
      <c r="BG150" s="206">
        <f t="shared" si="6"/>
        <v>0</v>
      </c>
      <c r="BH150" s="206">
        <f t="shared" si="7"/>
        <v>0</v>
      </c>
      <c r="BI150" s="206">
        <f t="shared" si="8"/>
        <v>0</v>
      </c>
      <c r="BJ150" s="18" t="s">
        <v>85</v>
      </c>
      <c r="BK150" s="206">
        <f t="shared" si="9"/>
        <v>0</v>
      </c>
      <c r="BL150" s="18" t="s">
        <v>218</v>
      </c>
      <c r="BM150" s="205" t="s">
        <v>279</v>
      </c>
    </row>
    <row r="151" spans="1:65" s="2" customFormat="1" ht="33" customHeight="1">
      <c r="A151" s="35"/>
      <c r="B151" s="36"/>
      <c r="C151" s="193" t="s">
        <v>280</v>
      </c>
      <c r="D151" s="193" t="s">
        <v>214</v>
      </c>
      <c r="E151" s="194" t="s">
        <v>281</v>
      </c>
      <c r="F151" s="195" t="s">
        <v>282</v>
      </c>
      <c r="G151" s="196" t="s">
        <v>217</v>
      </c>
      <c r="H151" s="197">
        <v>55</v>
      </c>
      <c r="I151" s="198"/>
      <c r="J151" s="199">
        <f t="shared" si="0"/>
        <v>0</v>
      </c>
      <c r="K151" s="200"/>
      <c r="L151" s="40"/>
      <c r="M151" s="201" t="s">
        <v>1</v>
      </c>
      <c r="N151" s="202" t="s">
        <v>42</v>
      </c>
      <c r="O151" s="72"/>
      <c r="P151" s="203">
        <f t="shared" si="1"/>
        <v>0</v>
      </c>
      <c r="Q151" s="203">
        <v>0</v>
      </c>
      <c r="R151" s="203">
        <f t="shared" si="2"/>
        <v>0</v>
      </c>
      <c r="S151" s="203">
        <v>0</v>
      </c>
      <c r="T151" s="204">
        <f t="shared" si="3"/>
        <v>0</v>
      </c>
      <c r="U151" s="35"/>
      <c r="V151" s="35"/>
      <c r="W151" s="35"/>
      <c r="X151" s="35"/>
      <c r="Y151" s="35"/>
      <c r="Z151" s="35"/>
      <c r="AA151" s="35"/>
      <c r="AB151" s="35"/>
      <c r="AC151" s="35"/>
      <c r="AD151" s="35"/>
      <c r="AE151" s="35"/>
      <c r="AR151" s="205" t="s">
        <v>218</v>
      </c>
      <c r="AT151" s="205" t="s">
        <v>214</v>
      </c>
      <c r="AU151" s="205" t="s">
        <v>87</v>
      </c>
      <c r="AY151" s="18" t="s">
        <v>209</v>
      </c>
      <c r="BE151" s="206">
        <f t="shared" si="4"/>
        <v>0</v>
      </c>
      <c r="BF151" s="206">
        <f t="shared" si="5"/>
        <v>0</v>
      </c>
      <c r="BG151" s="206">
        <f t="shared" si="6"/>
        <v>0</v>
      </c>
      <c r="BH151" s="206">
        <f t="shared" si="7"/>
        <v>0</v>
      </c>
      <c r="BI151" s="206">
        <f t="shared" si="8"/>
        <v>0</v>
      </c>
      <c r="BJ151" s="18" t="s">
        <v>85</v>
      </c>
      <c r="BK151" s="206">
        <f t="shared" si="9"/>
        <v>0</v>
      </c>
      <c r="BL151" s="18" t="s">
        <v>218</v>
      </c>
      <c r="BM151" s="205" t="s">
        <v>283</v>
      </c>
    </row>
    <row r="152" spans="1:65" s="2" customFormat="1" ht="37.9" customHeight="1">
      <c r="A152" s="35"/>
      <c r="B152" s="36"/>
      <c r="C152" s="193" t="s">
        <v>284</v>
      </c>
      <c r="D152" s="193" t="s">
        <v>214</v>
      </c>
      <c r="E152" s="194" t="s">
        <v>285</v>
      </c>
      <c r="F152" s="195" t="s">
        <v>286</v>
      </c>
      <c r="G152" s="196" t="s">
        <v>217</v>
      </c>
      <c r="H152" s="197">
        <v>7000</v>
      </c>
      <c r="I152" s="198"/>
      <c r="J152" s="199">
        <f t="shared" si="0"/>
        <v>0</v>
      </c>
      <c r="K152" s="200"/>
      <c r="L152" s="40"/>
      <c r="M152" s="201" t="s">
        <v>1</v>
      </c>
      <c r="N152" s="202" t="s">
        <v>42</v>
      </c>
      <c r="O152" s="72"/>
      <c r="P152" s="203">
        <f t="shared" si="1"/>
        <v>0</v>
      </c>
      <c r="Q152" s="203">
        <v>0</v>
      </c>
      <c r="R152" s="203">
        <f t="shared" si="2"/>
        <v>0</v>
      </c>
      <c r="S152" s="203">
        <v>0</v>
      </c>
      <c r="T152" s="204">
        <f t="shared" si="3"/>
        <v>0</v>
      </c>
      <c r="U152" s="35"/>
      <c r="V152" s="35"/>
      <c r="W152" s="35"/>
      <c r="X152" s="35"/>
      <c r="Y152" s="35"/>
      <c r="Z152" s="35"/>
      <c r="AA152" s="35"/>
      <c r="AB152" s="35"/>
      <c r="AC152" s="35"/>
      <c r="AD152" s="35"/>
      <c r="AE152" s="35"/>
      <c r="AR152" s="205" t="s">
        <v>218</v>
      </c>
      <c r="AT152" s="205" t="s">
        <v>214</v>
      </c>
      <c r="AU152" s="205" t="s">
        <v>87</v>
      </c>
      <c r="AY152" s="18" t="s">
        <v>209</v>
      </c>
      <c r="BE152" s="206">
        <f t="shared" si="4"/>
        <v>0</v>
      </c>
      <c r="BF152" s="206">
        <f t="shared" si="5"/>
        <v>0</v>
      </c>
      <c r="BG152" s="206">
        <f t="shared" si="6"/>
        <v>0</v>
      </c>
      <c r="BH152" s="206">
        <f t="shared" si="7"/>
        <v>0</v>
      </c>
      <c r="BI152" s="206">
        <f t="shared" si="8"/>
        <v>0</v>
      </c>
      <c r="BJ152" s="18" t="s">
        <v>85</v>
      </c>
      <c r="BK152" s="206">
        <f t="shared" si="9"/>
        <v>0</v>
      </c>
      <c r="BL152" s="18" t="s">
        <v>218</v>
      </c>
      <c r="BM152" s="205" t="s">
        <v>287</v>
      </c>
    </row>
    <row r="153" spans="1:65" s="2" customFormat="1" ht="37.9" customHeight="1">
      <c r="A153" s="35"/>
      <c r="B153" s="36"/>
      <c r="C153" s="193" t="s">
        <v>288</v>
      </c>
      <c r="D153" s="193" t="s">
        <v>214</v>
      </c>
      <c r="E153" s="194" t="s">
        <v>289</v>
      </c>
      <c r="F153" s="195" t="s">
        <v>290</v>
      </c>
      <c r="G153" s="196" t="s">
        <v>217</v>
      </c>
      <c r="H153" s="197">
        <v>113.78</v>
      </c>
      <c r="I153" s="198"/>
      <c r="J153" s="199">
        <f t="shared" si="0"/>
        <v>0</v>
      </c>
      <c r="K153" s="200"/>
      <c r="L153" s="40"/>
      <c r="M153" s="201" t="s">
        <v>1</v>
      </c>
      <c r="N153" s="202" t="s">
        <v>42</v>
      </c>
      <c r="O153" s="72"/>
      <c r="P153" s="203">
        <f t="shared" si="1"/>
        <v>0</v>
      </c>
      <c r="Q153" s="203">
        <v>0</v>
      </c>
      <c r="R153" s="203">
        <f t="shared" si="2"/>
        <v>0</v>
      </c>
      <c r="S153" s="203">
        <v>0</v>
      </c>
      <c r="T153" s="204">
        <f t="shared" si="3"/>
        <v>0</v>
      </c>
      <c r="U153" s="35"/>
      <c r="V153" s="35"/>
      <c r="W153" s="35"/>
      <c r="X153" s="35"/>
      <c r="Y153" s="35"/>
      <c r="Z153" s="35"/>
      <c r="AA153" s="35"/>
      <c r="AB153" s="35"/>
      <c r="AC153" s="35"/>
      <c r="AD153" s="35"/>
      <c r="AE153" s="35"/>
      <c r="AR153" s="205" t="s">
        <v>218</v>
      </c>
      <c r="AT153" s="205" t="s">
        <v>214</v>
      </c>
      <c r="AU153" s="205" t="s">
        <v>87</v>
      </c>
      <c r="AY153" s="18" t="s">
        <v>209</v>
      </c>
      <c r="BE153" s="206">
        <f t="shared" si="4"/>
        <v>0</v>
      </c>
      <c r="BF153" s="206">
        <f t="shared" si="5"/>
        <v>0</v>
      </c>
      <c r="BG153" s="206">
        <f t="shared" si="6"/>
        <v>0</v>
      </c>
      <c r="BH153" s="206">
        <f t="shared" si="7"/>
        <v>0</v>
      </c>
      <c r="BI153" s="206">
        <f t="shared" si="8"/>
        <v>0</v>
      </c>
      <c r="BJ153" s="18" t="s">
        <v>85</v>
      </c>
      <c r="BK153" s="206">
        <f t="shared" si="9"/>
        <v>0</v>
      </c>
      <c r="BL153" s="18" t="s">
        <v>218</v>
      </c>
      <c r="BM153" s="205" t="s">
        <v>291</v>
      </c>
    </row>
    <row r="154" spans="1:65" s="2" customFormat="1" ht="33" customHeight="1">
      <c r="A154" s="35"/>
      <c r="B154" s="36"/>
      <c r="C154" s="193" t="s">
        <v>292</v>
      </c>
      <c r="D154" s="193" t="s">
        <v>214</v>
      </c>
      <c r="E154" s="194" t="s">
        <v>293</v>
      </c>
      <c r="F154" s="195" t="s">
        <v>294</v>
      </c>
      <c r="G154" s="196" t="s">
        <v>217</v>
      </c>
      <c r="H154" s="197">
        <v>45.625</v>
      </c>
      <c r="I154" s="198"/>
      <c r="J154" s="199">
        <f t="shared" si="0"/>
        <v>0</v>
      </c>
      <c r="K154" s="200"/>
      <c r="L154" s="40"/>
      <c r="M154" s="201" t="s">
        <v>1</v>
      </c>
      <c r="N154" s="202" t="s">
        <v>42</v>
      </c>
      <c r="O154" s="72"/>
      <c r="P154" s="203">
        <f t="shared" si="1"/>
        <v>0</v>
      </c>
      <c r="Q154" s="203">
        <v>0</v>
      </c>
      <c r="R154" s="203">
        <f t="shared" si="2"/>
        <v>0</v>
      </c>
      <c r="S154" s="203">
        <v>0</v>
      </c>
      <c r="T154" s="204">
        <f t="shared" si="3"/>
        <v>0</v>
      </c>
      <c r="U154" s="35"/>
      <c r="V154" s="35"/>
      <c r="W154" s="35"/>
      <c r="X154" s="35"/>
      <c r="Y154" s="35"/>
      <c r="Z154" s="35"/>
      <c r="AA154" s="35"/>
      <c r="AB154" s="35"/>
      <c r="AC154" s="35"/>
      <c r="AD154" s="35"/>
      <c r="AE154" s="35"/>
      <c r="AR154" s="205" t="s">
        <v>218</v>
      </c>
      <c r="AT154" s="205" t="s">
        <v>214</v>
      </c>
      <c r="AU154" s="205" t="s">
        <v>87</v>
      </c>
      <c r="AY154" s="18" t="s">
        <v>209</v>
      </c>
      <c r="BE154" s="206">
        <f t="shared" si="4"/>
        <v>0</v>
      </c>
      <c r="BF154" s="206">
        <f t="shared" si="5"/>
        <v>0</v>
      </c>
      <c r="BG154" s="206">
        <f t="shared" si="6"/>
        <v>0</v>
      </c>
      <c r="BH154" s="206">
        <f t="shared" si="7"/>
        <v>0</v>
      </c>
      <c r="BI154" s="206">
        <f t="shared" si="8"/>
        <v>0</v>
      </c>
      <c r="BJ154" s="18" t="s">
        <v>85</v>
      </c>
      <c r="BK154" s="206">
        <f t="shared" si="9"/>
        <v>0</v>
      </c>
      <c r="BL154" s="18" t="s">
        <v>218</v>
      </c>
      <c r="BM154" s="205" t="s">
        <v>295</v>
      </c>
    </row>
    <row r="155" spans="1:65" s="2" customFormat="1" ht="33" customHeight="1">
      <c r="A155" s="35"/>
      <c r="B155" s="36"/>
      <c r="C155" s="193" t="s">
        <v>7</v>
      </c>
      <c r="D155" s="193" t="s">
        <v>214</v>
      </c>
      <c r="E155" s="194" t="s">
        <v>296</v>
      </c>
      <c r="F155" s="195" t="s">
        <v>297</v>
      </c>
      <c r="G155" s="196" t="s">
        <v>217</v>
      </c>
      <c r="H155" s="197">
        <v>124.508</v>
      </c>
      <c r="I155" s="198"/>
      <c r="J155" s="199">
        <f t="shared" si="0"/>
        <v>0</v>
      </c>
      <c r="K155" s="200"/>
      <c r="L155" s="40"/>
      <c r="M155" s="201" t="s">
        <v>1</v>
      </c>
      <c r="N155" s="202" t="s">
        <v>42</v>
      </c>
      <c r="O155" s="72"/>
      <c r="P155" s="203">
        <f t="shared" si="1"/>
        <v>0</v>
      </c>
      <c r="Q155" s="203">
        <v>0</v>
      </c>
      <c r="R155" s="203">
        <f t="shared" si="2"/>
        <v>0</v>
      </c>
      <c r="S155" s="203">
        <v>0</v>
      </c>
      <c r="T155" s="204">
        <f t="shared" si="3"/>
        <v>0</v>
      </c>
      <c r="U155" s="35"/>
      <c r="V155" s="35"/>
      <c r="W155" s="35"/>
      <c r="X155" s="35"/>
      <c r="Y155" s="35"/>
      <c r="Z155" s="35"/>
      <c r="AA155" s="35"/>
      <c r="AB155" s="35"/>
      <c r="AC155" s="35"/>
      <c r="AD155" s="35"/>
      <c r="AE155" s="35"/>
      <c r="AR155" s="205" t="s">
        <v>218</v>
      </c>
      <c r="AT155" s="205" t="s">
        <v>214</v>
      </c>
      <c r="AU155" s="205" t="s">
        <v>87</v>
      </c>
      <c r="AY155" s="18" t="s">
        <v>209</v>
      </c>
      <c r="BE155" s="206">
        <f t="shared" si="4"/>
        <v>0</v>
      </c>
      <c r="BF155" s="206">
        <f t="shared" si="5"/>
        <v>0</v>
      </c>
      <c r="BG155" s="206">
        <f t="shared" si="6"/>
        <v>0</v>
      </c>
      <c r="BH155" s="206">
        <f t="shared" si="7"/>
        <v>0</v>
      </c>
      <c r="BI155" s="206">
        <f t="shared" si="8"/>
        <v>0</v>
      </c>
      <c r="BJ155" s="18" t="s">
        <v>85</v>
      </c>
      <c r="BK155" s="206">
        <f t="shared" si="9"/>
        <v>0</v>
      </c>
      <c r="BL155" s="18" t="s">
        <v>218</v>
      </c>
      <c r="BM155" s="205" t="s">
        <v>298</v>
      </c>
    </row>
    <row r="156" spans="1:65" s="2" customFormat="1" ht="33" customHeight="1">
      <c r="A156" s="35"/>
      <c r="B156" s="36"/>
      <c r="C156" s="193" t="s">
        <v>299</v>
      </c>
      <c r="D156" s="193" t="s">
        <v>214</v>
      </c>
      <c r="E156" s="194" t="s">
        <v>300</v>
      </c>
      <c r="F156" s="195" t="s">
        <v>301</v>
      </c>
      <c r="G156" s="196" t="s">
        <v>217</v>
      </c>
      <c r="H156" s="197">
        <v>497.11700000000002</v>
      </c>
      <c r="I156" s="198"/>
      <c r="J156" s="199">
        <f t="shared" si="0"/>
        <v>0</v>
      </c>
      <c r="K156" s="200"/>
      <c r="L156" s="40"/>
      <c r="M156" s="201" t="s">
        <v>1</v>
      </c>
      <c r="N156" s="202" t="s">
        <v>42</v>
      </c>
      <c r="O156" s="72"/>
      <c r="P156" s="203">
        <f t="shared" si="1"/>
        <v>0</v>
      </c>
      <c r="Q156" s="203">
        <v>0</v>
      </c>
      <c r="R156" s="203">
        <f t="shared" si="2"/>
        <v>0</v>
      </c>
      <c r="S156" s="203">
        <v>0</v>
      </c>
      <c r="T156" s="204">
        <f t="shared" si="3"/>
        <v>0</v>
      </c>
      <c r="U156" s="35"/>
      <c r="V156" s="35"/>
      <c r="W156" s="35"/>
      <c r="X156" s="35"/>
      <c r="Y156" s="35"/>
      <c r="Z156" s="35"/>
      <c r="AA156" s="35"/>
      <c r="AB156" s="35"/>
      <c r="AC156" s="35"/>
      <c r="AD156" s="35"/>
      <c r="AE156" s="35"/>
      <c r="AR156" s="205" t="s">
        <v>218</v>
      </c>
      <c r="AT156" s="205" t="s">
        <v>214</v>
      </c>
      <c r="AU156" s="205" t="s">
        <v>87</v>
      </c>
      <c r="AY156" s="18" t="s">
        <v>209</v>
      </c>
      <c r="BE156" s="206">
        <f t="shared" si="4"/>
        <v>0</v>
      </c>
      <c r="BF156" s="206">
        <f t="shared" si="5"/>
        <v>0</v>
      </c>
      <c r="BG156" s="206">
        <f t="shared" si="6"/>
        <v>0</v>
      </c>
      <c r="BH156" s="206">
        <f t="shared" si="7"/>
        <v>0</v>
      </c>
      <c r="BI156" s="206">
        <f t="shared" si="8"/>
        <v>0</v>
      </c>
      <c r="BJ156" s="18" t="s">
        <v>85</v>
      </c>
      <c r="BK156" s="206">
        <f t="shared" si="9"/>
        <v>0</v>
      </c>
      <c r="BL156" s="18" t="s">
        <v>218</v>
      </c>
      <c r="BM156" s="205" t="s">
        <v>302</v>
      </c>
    </row>
    <row r="157" spans="1:65" s="2" customFormat="1" ht="33" customHeight="1">
      <c r="A157" s="35"/>
      <c r="B157" s="36"/>
      <c r="C157" s="193" t="s">
        <v>303</v>
      </c>
      <c r="D157" s="193" t="s">
        <v>214</v>
      </c>
      <c r="E157" s="194" t="s">
        <v>304</v>
      </c>
      <c r="F157" s="195" t="s">
        <v>305</v>
      </c>
      <c r="G157" s="196" t="s">
        <v>217</v>
      </c>
      <c r="H157" s="197">
        <v>237.67599999999999</v>
      </c>
      <c r="I157" s="198"/>
      <c r="J157" s="199">
        <f t="shared" si="0"/>
        <v>0</v>
      </c>
      <c r="K157" s="200"/>
      <c r="L157" s="40"/>
      <c r="M157" s="201" t="s">
        <v>1</v>
      </c>
      <c r="N157" s="202" t="s">
        <v>42</v>
      </c>
      <c r="O157" s="72"/>
      <c r="P157" s="203">
        <f t="shared" si="1"/>
        <v>0</v>
      </c>
      <c r="Q157" s="203">
        <v>0</v>
      </c>
      <c r="R157" s="203">
        <f t="shared" si="2"/>
        <v>0</v>
      </c>
      <c r="S157" s="203">
        <v>0</v>
      </c>
      <c r="T157" s="204">
        <f t="shared" si="3"/>
        <v>0</v>
      </c>
      <c r="U157" s="35"/>
      <c r="V157" s="35"/>
      <c r="W157" s="35"/>
      <c r="X157" s="35"/>
      <c r="Y157" s="35"/>
      <c r="Z157" s="35"/>
      <c r="AA157" s="35"/>
      <c r="AB157" s="35"/>
      <c r="AC157" s="35"/>
      <c r="AD157" s="35"/>
      <c r="AE157" s="35"/>
      <c r="AR157" s="205" t="s">
        <v>218</v>
      </c>
      <c r="AT157" s="205" t="s">
        <v>214</v>
      </c>
      <c r="AU157" s="205" t="s">
        <v>87</v>
      </c>
      <c r="AY157" s="18" t="s">
        <v>209</v>
      </c>
      <c r="BE157" s="206">
        <f t="shared" si="4"/>
        <v>0</v>
      </c>
      <c r="BF157" s="206">
        <f t="shared" si="5"/>
        <v>0</v>
      </c>
      <c r="BG157" s="206">
        <f t="shared" si="6"/>
        <v>0</v>
      </c>
      <c r="BH157" s="206">
        <f t="shared" si="7"/>
        <v>0</v>
      </c>
      <c r="BI157" s="206">
        <f t="shared" si="8"/>
        <v>0</v>
      </c>
      <c r="BJ157" s="18" t="s">
        <v>85</v>
      </c>
      <c r="BK157" s="206">
        <f t="shared" si="9"/>
        <v>0</v>
      </c>
      <c r="BL157" s="18" t="s">
        <v>218</v>
      </c>
      <c r="BM157" s="205" t="s">
        <v>306</v>
      </c>
    </row>
    <row r="158" spans="1:65" s="2" customFormat="1" ht="37.9" customHeight="1">
      <c r="A158" s="35"/>
      <c r="B158" s="36"/>
      <c r="C158" s="193" t="s">
        <v>307</v>
      </c>
      <c r="D158" s="193" t="s">
        <v>214</v>
      </c>
      <c r="E158" s="194" t="s">
        <v>308</v>
      </c>
      <c r="F158" s="195" t="s">
        <v>309</v>
      </c>
      <c r="G158" s="196" t="s">
        <v>217</v>
      </c>
      <c r="H158" s="197">
        <v>8986.5290000000005</v>
      </c>
      <c r="I158" s="198"/>
      <c r="J158" s="199">
        <f t="shared" si="0"/>
        <v>0</v>
      </c>
      <c r="K158" s="200"/>
      <c r="L158" s="40"/>
      <c r="M158" s="201" t="s">
        <v>1</v>
      </c>
      <c r="N158" s="202" t="s">
        <v>42</v>
      </c>
      <c r="O158" s="72"/>
      <c r="P158" s="203">
        <f t="shared" si="1"/>
        <v>0</v>
      </c>
      <c r="Q158" s="203">
        <v>0</v>
      </c>
      <c r="R158" s="203">
        <f t="shared" si="2"/>
        <v>0</v>
      </c>
      <c r="S158" s="203">
        <v>0</v>
      </c>
      <c r="T158" s="204">
        <f t="shared" si="3"/>
        <v>0</v>
      </c>
      <c r="U158" s="35"/>
      <c r="V158" s="35"/>
      <c r="W158" s="35"/>
      <c r="X158" s="35"/>
      <c r="Y158" s="35"/>
      <c r="Z158" s="35"/>
      <c r="AA158" s="35"/>
      <c r="AB158" s="35"/>
      <c r="AC158" s="35"/>
      <c r="AD158" s="35"/>
      <c r="AE158" s="35"/>
      <c r="AR158" s="205" t="s">
        <v>218</v>
      </c>
      <c r="AT158" s="205" t="s">
        <v>214</v>
      </c>
      <c r="AU158" s="205" t="s">
        <v>87</v>
      </c>
      <c r="AY158" s="18" t="s">
        <v>209</v>
      </c>
      <c r="BE158" s="206">
        <f t="shared" si="4"/>
        <v>0</v>
      </c>
      <c r="BF158" s="206">
        <f t="shared" si="5"/>
        <v>0</v>
      </c>
      <c r="BG158" s="206">
        <f t="shared" si="6"/>
        <v>0</v>
      </c>
      <c r="BH158" s="206">
        <f t="shared" si="7"/>
        <v>0</v>
      </c>
      <c r="BI158" s="206">
        <f t="shared" si="8"/>
        <v>0</v>
      </c>
      <c r="BJ158" s="18" t="s">
        <v>85</v>
      </c>
      <c r="BK158" s="206">
        <f t="shared" si="9"/>
        <v>0</v>
      </c>
      <c r="BL158" s="18" t="s">
        <v>218</v>
      </c>
      <c r="BM158" s="205" t="s">
        <v>310</v>
      </c>
    </row>
    <row r="159" spans="1:65" s="2" customFormat="1" ht="33" customHeight="1">
      <c r="A159" s="35"/>
      <c r="B159" s="36"/>
      <c r="C159" s="193" t="s">
        <v>311</v>
      </c>
      <c r="D159" s="193" t="s">
        <v>214</v>
      </c>
      <c r="E159" s="194" t="s">
        <v>312</v>
      </c>
      <c r="F159" s="195" t="s">
        <v>313</v>
      </c>
      <c r="G159" s="196" t="s">
        <v>217</v>
      </c>
      <c r="H159" s="197">
        <v>3574.5</v>
      </c>
      <c r="I159" s="198"/>
      <c r="J159" s="199">
        <f t="shared" si="0"/>
        <v>0</v>
      </c>
      <c r="K159" s="200"/>
      <c r="L159" s="40"/>
      <c r="M159" s="201" t="s">
        <v>1</v>
      </c>
      <c r="N159" s="202" t="s">
        <v>42</v>
      </c>
      <c r="O159" s="72"/>
      <c r="P159" s="203">
        <f t="shared" si="1"/>
        <v>0</v>
      </c>
      <c r="Q159" s="203">
        <v>0</v>
      </c>
      <c r="R159" s="203">
        <f t="shared" si="2"/>
        <v>0</v>
      </c>
      <c r="S159" s="203">
        <v>0</v>
      </c>
      <c r="T159" s="204">
        <f t="shared" si="3"/>
        <v>0</v>
      </c>
      <c r="U159" s="35"/>
      <c r="V159" s="35"/>
      <c r="W159" s="35"/>
      <c r="X159" s="35"/>
      <c r="Y159" s="35"/>
      <c r="Z159" s="35"/>
      <c r="AA159" s="35"/>
      <c r="AB159" s="35"/>
      <c r="AC159" s="35"/>
      <c r="AD159" s="35"/>
      <c r="AE159" s="35"/>
      <c r="AR159" s="205" t="s">
        <v>218</v>
      </c>
      <c r="AT159" s="205" t="s">
        <v>214</v>
      </c>
      <c r="AU159" s="205" t="s">
        <v>87</v>
      </c>
      <c r="AY159" s="18" t="s">
        <v>209</v>
      </c>
      <c r="BE159" s="206">
        <f t="shared" si="4"/>
        <v>0</v>
      </c>
      <c r="BF159" s="206">
        <f t="shared" si="5"/>
        <v>0</v>
      </c>
      <c r="BG159" s="206">
        <f t="shared" si="6"/>
        <v>0</v>
      </c>
      <c r="BH159" s="206">
        <f t="shared" si="7"/>
        <v>0</v>
      </c>
      <c r="BI159" s="206">
        <f t="shared" si="8"/>
        <v>0</v>
      </c>
      <c r="BJ159" s="18" t="s">
        <v>85</v>
      </c>
      <c r="BK159" s="206">
        <f t="shared" si="9"/>
        <v>0</v>
      </c>
      <c r="BL159" s="18" t="s">
        <v>218</v>
      </c>
      <c r="BM159" s="205" t="s">
        <v>314</v>
      </c>
    </row>
    <row r="160" spans="1:65" s="2" customFormat="1" ht="16.5" customHeight="1">
      <c r="A160" s="35"/>
      <c r="B160" s="36"/>
      <c r="C160" s="193" t="s">
        <v>315</v>
      </c>
      <c r="D160" s="193" t="s">
        <v>214</v>
      </c>
      <c r="E160" s="194" t="s">
        <v>316</v>
      </c>
      <c r="F160" s="195" t="s">
        <v>317</v>
      </c>
      <c r="G160" s="196" t="s">
        <v>318</v>
      </c>
      <c r="H160" s="197">
        <v>2900</v>
      </c>
      <c r="I160" s="198"/>
      <c r="J160" s="199">
        <f t="shared" si="0"/>
        <v>0</v>
      </c>
      <c r="K160" s="200"/>
      <c r="L160" s="40"/>
      <c r="M160" s="201" t="s">
        <v>1</v>
      </c>
      <c r="N160" s="202" t="s">
        <v>42</v>
      </c>
      <c r="O160" s="72"/>
      <c r="P160" s="203">
        <f t="shared" si="1"/>
        <v>0</v>
      </c>
      <c r="Q160" s="203">
        <v>0</v>
      </c>
      <c r="R160" s="203">
        <f t="shared" si="2"/>
        <v>0</v>
      </c>
      <c r="S160" s="203">
        <v>0</v>
      </c>
      <c r="T160" s="204">
        <f t="shared" si="3"/>
        <v>0</v>
      </c>
      <c r="U160" s="35"/>
      <c r="V160" s="35"/>
      <c r="W160" s="35"/>
      <c r="X160" s="35"/>
      <c r="Y160" s="35"/>
      <c r="Z160" s="35"/>
      <c r="AA160" s="35"/>
      <c r="AB160" s="35"/>
      <c r="AC160" s="35"/>
      <c r="AD160" s="35"/>
      <c r="AE160" s="35"/>
      <c r="AR160" s="205" t="s">
        <v>218</v>
      </c>
      <c r="AT160" s="205" t="s">
        <v>214</v>
      </c>
      <c r="AU160" s="205" t="s">
        <v>87</v>
      </c>
      <c r="AY160" s="18" t="s">
        <v>209</v>
      </c>
      <c r="BE160" s="206">
        <f t="shared" si="4"/>
        <v>0</v>
      </c>
      <c r="BF160" s="206">
        <f t="shared" si="5"/>
        <v>0</v>
      </c>
      <c r="BG160" s="206">
        <f t="shared" si="6"/>
        <v>0</v>
      </c>
      <c r="BH160" s="206">
        <f t="shared" si="7"/>
        <v>0</v>
      </c>
      <c r="BI160" s="206">
        <f t="shared" si="8"/>
        <v>0</v>
      </c>
      <c r="BJ160" s="18" t="s">
        <v>85</v>
      </c>
      <c r="BK160" s="206">
        <f t="shared" si="9"/>
        <v>0</v>
      </c>
      <c r="BL160" s="18" t="s">
        <v>218</v>
      </c>
      <c r="BM160" s="205" t="s">
        <v>319</v>
      </c>
    </row>
    <row r="161" spans="1:65" s="2" customFormat="1" ht="16.5" customHeight="1">
      <c r="A161" s="35"/>
      <c r="B161" s="36"/>
      <c r="C161" s="193" t="s">
        <v>320</v>
      </c>
      <c r="D161" s="193" t="s">
        <v>214</v>
      </c>
      <c r="E161" s="194" t="s">
        <v>321</v>
      </c>
      <c r="F161" s="195" t="s">
        <v>322</v>
      </c>
      <c r="G161" s="196" t="s">
        <v>323</v>
      </c>
      <c r="H161" s="197">
        <v>480</v>
      </c>
      <c r="I161" s="198"/>
      <c r="J161" s="199">
        <f t="shared" si="0"/>
        <v>0</v>
      </c>
      <c r="K161" s="200"/>
      <c r="L161" s="40"/>
      <c r="M161" s="201" t="s">
        <v>1</v>
      </c>
      <c r="N161" s="202" t="s">
        <v>42</v>
      </c>
      <c r="O161" s="72"/>
      <c r="P161" s="203">
        <f t="shared" si="1"/>
        <v>0</v>
      </c>
      <c r="Q161" s="203">
        <v>0</v>
      </c>
      <c r="R161" s="203">
        <f t="shared" si="2"/>
        <v>0</v>
      </c>
      <c r="S161" s="203">
        <v>0</v>
      </c>
      <c r="T161" s="204">
        <f t="shared" si="3"/>
        <v>0</v>
      </c>
      <c r="U161" s="35"/>
      <c r="V161" s="35"/>
      <c r="W161" s="35"/>
      <c r="X161" s="35"/>
      <c r="Y161" s="35"/>
      <c r="Z161" s="35"/>
      <c r="AA161" s="35"/>
      <c r="AB161" s="35"/>
      <c r="AC161" s="35"/>
      <c r="AD161" s="35"/>
      <c r="AE161" s="35"/>
      <c r="AR161" s="205" t="s">
        <v>218</v>
      </c>
      <c r="AT161" s="205" t="s">
        <v>214</v>
      </c>
      <c r="AU161" s="205" t="s">
        <v>87</v>
      </c>
      <c r="AY161" s="18" t="s">
        <v>209</v>
      </c>
      <c r="BE161" s="206">
        <f t="shared" si="4"/>
        <v>0</v>
      </c>
      <c r="BF161" s="206">
        <f t="shared" si="5"/>
        <v>0</v>
      </c>
      <c r="BG161" s="206">
        <f t="shared" si="6"/>
        <v>0</v>
      </c>
      <c r="BH161" s="206">
        <f t="shared" si="7"/>
        <v>0</v>
      </c>
      <c r="BI161" s="206">
        <f t="shared" si="8"/>
        <v>0</v>
      </c>
      <c r="BJ161" s="18" t="s">
        <v>85</v>
      </c>
      <c r="BK161" s="206">
        <f t="shared" si="9"/>
        <v>0</v>
      </c>
      <c r="BL161" s="18" t="s">
        <v>218</v>
      </c>
      <c r="BM161" s="205" t="s">
        <v>324</v>
      </c>
    </row>
    <row r="162" spans="1:65" s="2" customFormat="1" ht="24.2" customHeight="1">
      <c r="A162" s="35"/>
      <c r="B162" s="36"/>
      <c r="C162" s="193" t="s">
        <v>325</v>
      </c>
      <c r="D162" s="193" t="s">
        <v>214</v>
      </c>
      <c r="E162" s="194" t="s">
        <v>326</v>
      </c>
      <c r="F162" s="195" t="s">
        <v>327</v>
      </c>
      <c r="G162" s="196" t="s">
        <v>318</v>
      </c>
      <c r="H162" s="197">
        <v>83</v>
      </c>
      <c r="I162" s="198"/>
      <c r="J162" s="199">
        <f t="shared" si="0"/>
        <v>0</v>
      </c>
      <c r="K162" s="200"/>
      <c r="L162" s="40"/>
      <c r="M162" s="201" t="s">
        <v>1</v>
      </c>
      <c r="N162" s="202" t="s">
        <v>42</v>
      </c>
      <c r="O162" s="72"/>
      <c r="P162" s="203">
        <f t="shared" si="1"/>
        <v>0</v>
      </c>
      <c r="Q162" s="203">
        <v>0</v>
      </c>
      <c r="R162" s="203">
        <f t="shared" si="2"/>
        <v>0</v>
      </c>
      <c r="S162" s="203">
        <v>0</v>
      </c>
      <c r="T162" s="204">
        <f t="shared" si="3"/>
        <v>0</v>
      </c>
      <c r="U162" s="35"/>
      <c r="V162" s="35"/>
      <c r="W162" s="35"/>
      <c r="X162" s="35"/>
      <c r="Y162" s="35"/>
      <c r="Z162" s="35"/>
      <c r="AA162" s="35"/>
      <c r="AB162" s="35"/>
      <c r="AC162" s="35"/>
      <c r="AD162" s="35"/>
      <c r="AE162" s="35"/>
      <c r="AR162" s="205" t="s">
        <v>218</v>
      </c>
      <c r="AT162" s="205" t="s">
        <v>214</v>
      </c>
      <c r="AU162" s="205" t="s">
        <v>87</v>
      </c>
      <c r="AY162" s="18" t="s">
        <v>209</v>
      </c>
      <c r="BE162" s="206">
        <f t="shared" si="4"/>
        <v>0</v>
      </c>
      <c r="BF162" s="206">
        <f t="shared" si="5"/>
        <v>0</v>
      </c>
      <c r="BG162" s="206">
        <f t="shared" si="6"/>
        <v>0</v>
      </c>
      <c r="BH162" s="206">
        <f t="shared" si="7"/>
        <v>0</v>
      </c>
      <c r="BI162" s="206">
        <f t="shared" si="8"/>
        <v>0</v>
      </c>
      <c r="BJ162" s="18" t="s">
        <v>85</v>
      </c>
      <c r="BK162" s="206">
        <f t="shared" si="9"/>
        <v>0</v>
      </c>
      <c r="BL162" s="18" t="s">
        <v>218</v>
      </c>
      <c r="BM162" s="205" t="s">
        <v>328</v>
      </c>
    </row>
    <row r="163" spans="1:65" s="2" customFormat="1" ht="24.2" customHeight="1">
      <c r="A163" s="35"/>
      <c r="B163" s="36"/>
      <c r="C163" s="193" t="s">
        <v>329</v>
      </c>
      <c r="D163" s="193" t="s">
        <v>214</v>
      </c>
      <c r="E163" s="194" t="s">
        <v>330</v>
      </c>
      <c r="F163" s="195" t="s">
        <v>331</v>
      </c>
      <c r="G163" s="196" t="s">
        <v>318</v>
      </c>
      <c r="H163" s="197">
        <v>20</v>
      </c>
      <c r="I163" s="198"/>
      <c r="J163" s="199">
        <f t="shared" si="0"/>
        <v>0</v>
      </c>
      <c r="K163" s="200"/>
      <c r="L163" s="40"/>
      <c r="M163" s="201" t="s">
        <v>1</v>
      </c>
      <c r="N163" s="202" t="s">
        <v>42</v>
      </c>
      <c r="O163" s="72"/>
      <c r="P163" s="203">
        <f t="shared" si="1"/>
        <v>0</v>
      </c>
      <c r="Q163" s="203">
        <v>0</v>
      </c>
      <c r="R163" s="203">
        <f t="shared" si="2"/>
        <v>0</v>
      </c>
      <c r="S163" s="203">
        <v>0</v>
      </c>
      <c r="T163" s="204">
        <f t="shared" si="3"/>
        <v>0</v>
      </c>
      <c r="U163" s="35"/>
      <c r="V163" s="35"/>
      <c r="W163" s="35"/>
      <c r="X163" s="35"/>
      <c r="Y163" s="35"/>
      <c r="Z163" s="35"/>
      <c r="AA163" s="35"/>
      <c r="AB163" s="35"/>
      <c r="AC163" s="35"/>
      <c r="AD163" s="35"/>
      <c r="AE163" s="35"/>
      <c r="AR163" s="205" t="s">
        <v>218</v>
      </c>
      <c r="AT163" s="205" t="s">
        <v>214</v>
      </c>
      <c r="AU163" s="205" t="s">
        <v>87</v>
      </c>
      <c r="AY163" s="18" t="s">
        <v>209</v>
      </c>
      <c r="BE163" s="206">
        <f t="shared" si="4"/>
        <v>0</v>
      </c>
      <c r="BF163" s="206">
        <f t="shared" si="5"/>
        <v>0</v>
      </c>
      <c r="BG163" s="206">
        <f t="shared" si="6"/>
        <v>0</v>
      </c>
      <c r="BH163" s="206">
        <f t="shared" si="7"/>
        <v>0</v>
      </c>
      <c r="BI163" s="206">
        <f t="shared" si="8"/>
        <v>0</v>
      </c>
      <c r="BJ163" s="18" t="s">
        <v>85</v>
      </c>
      <c r="BK163" s="206">
        <f t="shared" si="9"/>
        <v>0</v>
      </c>
      <c r="BL163" s="18" t="s">
        <v>218</v>
      </c>
      <c r="BM163" s="205" t="s">
        <v>332</v>
      </c>
    </row>
    <row r="164" spans="1:65" s="2" customFormat="1" ht="37.9" customHeight="1">
      <c r="A164" s="35"/>
      <c r="B164" s="36"/>
      <c r="C164" s="193" t="s">
        <v>333</v>
      </c>
      <c r="D164" s="193" t="s">
        <v>214</v>
      </c>
      <c r="E164" s="194" t="s">
        <v>334</v>
      </c>
      <c r="F164" s="195" t="s">
        <v>335</v>
      </c>
      <c r="G164" s="196" t="s">
        <v>217</v>
      </c>
      <c r="H164" s="197">
        <v>600.52599999999995</v>
      </c>
      <c r="I164" s="198"/>
      <c r="J164" s="199">
        <f t="shared" si="0"/>
        <v>0</v>
      </c>
      <c r="K164" s="200"/>
      <c r="L164" s="40"/>
      <c r="M164" s="201" t="s">
        <v>1</v>
      </c>
      <c r="N164" s="202" t="s">
        <v>42</v>
      </c>
      <c r="O164" s="72"/>
      <c r="P164" s="203">
        <f t="shared" si="1"/>
        <v>0</v>
      </c>
      <c r="Q164" s="203">
        <v>0</v>
      </c>
      <c r="R164" s="203">
        <f t="shared" si="2"/>
        <v>0</v>
      </c>
      <c r="S164" s="203">
        <v>0</v>
      </c>
      <c r="T164" s="204">
        <f t="shared" si="3"/>
        <v>0</v>
      </c>
      <c r="U164" s="35"/>
      <c r="V164" s="35"/>
      <c r="W164" s="35"/>
      <c r="X164" s="35"/>
      <c r="Y164" s="35"/>
      <c r="Z164" s="35"/>
      <c r="AA164" s="35"/>
      <c r="AB164" s="35"/>
      <c r="AC164" s="35"/>
      <c r="AD164" s="35"/>
      <c r="AE164" s="35"/>
      <c r="AR164" s="205" t="s">
        <v>218</v>
      </c>
      <c r="AT164" s="205" t="s">
        <v>214</v>
      </c>
      <c r="AU164" s="205" t="s">
        <v>87</v>
      </c>
      <c r="AY164" s="18" t="s">
        <v>209</v>
      </c>
      <c r="BE164" s="206">
        <f t="shared" si="4"/>
        <v>0</v>
      </c>
      <c r="BF164" s="206">
        <f t="shared" si="5"/>
        <v>0</v>
      </c>
      <c r="BG164" s="206">
        <f t="shared" si="6"/>
        <v>0</v>
      </c>
      <c r="BH164" s="206">
        <f t="shared" si="7"/>
        <v>0</v>
      </c>
      <c r="BI164" s="206">
        <f t="shared" si="8"/>
        <v>0</v>
      </c>
      <c r="BJ164" s="18" t="s">
        <v>85</v>
      </c>
      <c r="BK164" s="206">
        <f t="shared" si="9"/>
        <v>0</v>
      </c>
      <c r="BL164" s="18" t="s">
        <v>218</v>
      </c>
      <c r="BM164" s="205" t="s">
        <v>336</v>
      </c>
    </row>
    <row r="165" spans="1:65" s="2" customFormat="1" ht="37.9" customHeight="1">
      <c r="A165" s="35"/>
      <c r="B165" s="36"/>
      <c r="C165" s="193" t="s">
        <v>337</v>
      </c>
      <c r="D165" s="193" t="s">
        <v>214</v>
      </c>
      <c r="E165" s="194" t="s">
        <v>338</v>
      </c>
      <c r="F165" s="195" t="s">
        <v>339</v>
      </c>
      <c r="G165" s="196" t="s">
        <v>217</v>
      </c>
      <c r="H165" s="197">
        <v>306.63099999999997</v>
      </c>
      <c r="I165" s="198"/>
      <c r="J165" s="199">
        <f t="shared" si="0"/>
        <v>0</v>
      </c>
      <c r="K165" s="200"/>
      <c r="L165" s="40"/>
      <c r="M165" s="201" t="s">
        <v>1</v>
      </c>
      <c r="N165" s="202" t="s">
        <v>42</v>
      </c>
      <c r="O165" s="72"/>
      <c r="P165" s="203">
        <f t="shared" si="1"/>
        <v>0</v>
      </c>
      <c r="Q165" s="203">
        <v>0</v>
      </c>
      <c r="R165" s="203">
        <f t="shared" si="2"/>
        <v>0</v>
      </c>
      <c r="S165" s="203">
        <v>0</v>
      </c>
      <c r="T165" s="204">
        <f t="shared" si="3"/>
        <v>0</v>
      </c>
      <c r="U165" s="35"/>
      <c r="V165" s="35"/>
      <c r="W165" s="35"/>
      <c r="X165" s="35"/>
      <c r="Y165" s="35"/>
      <c r="Z165" s="35"/>
      <c r="AA165" s="35"/>
      <c r="AB165" s="35"/>
      <c r="AC165" s="35"/>
      <c r="AD165" s="35"/>
      <c r="AE165" s="35"/>
      <c r="AR165" s="205" t="s">
        <v>218</v>
      </c>
      <c r="AT165" s="205" t="s">
        <v>214</v>
      </c>
      <c r="AU165" s="205" t="s">
        <v>87</v>
      </c>
      <c r="AY165" s="18" t="s">
        <v>209</v>
      </c>
      <c r="BE165" s="206">
        <f t="shared" si="4"/>
        <v>0</v>
      </c>
      <c r="BF165" s="206">
        <f t="shared" si="5"/>
        <v>0</v>
      </c>
      <c r="BG165" s="206">
        <f t="shared" si="6"/>
        <v>0</v>
      </c>
      <c r="BH165" s="206">
        <f t="shared" si="7"/>
        <v>0</v>
      </c>
      <c r="BI165" s="206">
        <f t="shared" si="8"/>
        <v>0</v>
      </c>
      <c r="BJ165" s="18" t="s">
        <v>85</v>
      </c>
      <c r="BK165" s="206">
        <f t="shared" si="9"/>
        <v>0</v>
      </c>
      <c r="BL165" s="18" t="s">
        <v>218</v>
      </c>
      <c r="BM165" s="205" t="s">
        <v>340</v>
      </c>
    </row>
    <row r="166" spans="1:65" s="2" customFormat="1" ht="24.2" customHeight="1">
      <c r="A166" s="35"/>
      <c r="B166" s="36"/>
      <c r="C166" s="193" t="s">
        <v>341</v>
      </c>
      <c r="D166" s="193" t="s">
        <v>214</v>
      </c>
      <c r="E166" s="194" t="s">
        <v>342</v>
      </c>
      <c r="F166" s="195" t="s">
        <v>343</v>
      </c>
      <c r="G166" s="196" t="s">
        <v>344</v>
      </c>
      <c r="H166" s="197">
        <v>20</v>
      </c>
      <c r="I166" s="198"/>
      <c r="J166" s="199">
        <f t="shared" si="0"/>
        <v>0</v>
      </c>
      <c r="K166" s="200"/>
      <c r="L166" s="40"/>
      <c r="M166" s="201" t="s">
        <v>1</v>
      </c>
      <c r="N166" s="202" t="s">
        <v>42</v>
      </c>
      <c r="O166" s="72"/>
      <c r="P166" s="203">
        <f t="shared" si="1"/>
        <v>0</v>
      </c>
      <c r="Q166" s="203">
        <v>0</v>
      </c>
      <c r="R166" s="203">
        <f t="shared" si="2"/>
        <v>0</v>
      </c>
      <c r="S166" s="203">
        <v>0</v>
      </c>
      <c r="T166" s="204">
        <f t="shared" si="3"/>
        <v>0</v>
      </c>
      <c r="U166" s="35"/>
      <c r="V166" s="35"/>
      <c r="W166" s="35"/>
      <c r="X166" s="35"/>
      <c r="Y166" s="35"/>
      <c r="Z166" s="35"/>
      <c r="AA166" s="35"/>
      <c r="AB166" s="35"/>
      <c r="AC166" s="35"/>
      <c r="AD166" s="35"/>
      <c r="AE166" s="35"/>
      <c r="AR166" s="205" t="s">
        <v>218</v>
      </c>
      <c r="AT166" s="205" t="s">
        <v>214</v>
      </c>
      <c r="AU166" s="205" t="s">
        <v>87</v>
      </c>
      <c r="AY166" s="18" t="s">
        <v>209</v>
      </c>
      <c r="BE166" s="206">
        <f t="shared" si="4"/>
        <v>0</v>
      </c>
      <c r="BF166" s="206">
        <f t="shared" si="5"/>
        <v>0</v>
      </c>
      <c r="BG166" s="206">
        <f t="shared" si="6"/>
        <v>0</v>
      </c>
      <c r="BH166" s="206">
        <f t="shared" si="7"/>
        <v>0</v>
      </c>
      <c r="BI166" s="206">
        <f t="shared" si="8"/>
        <v>0</v>
      </c>
      <c r="BJ166" s="18" t="s">
        <v>85</v>
      </c>
      <c r="BK166" s="206">
        <f t="shared" si="9"/>
        <v>0</v>
      </c>
      <c r="BL166" s="18" t="s">
        <v>218</v>
      </c>
      <c r="BM166" s="205" t="s">
        <v>345</v>
      </c>
    </row>
    <row r="167" spans="1:65" s="2" customFormat="1" ht="24.2" customHeight="1">
      <c r="A167" s="35"/>
      <c r="B167" s="36"/>
      <c r="C167" s="193" t="s">
        <v>346</v>
      </c>
      <c r="D167" s="193" t="s">
        <v>214</v>
      </c>
      <c r="E167" s="194" t="s">
        <v>347</v>
      </c>
      <c r="F167" s="195" t="s">
        <v>348</v>
      </c>
      <c r="G167" s="196" t="s">
        <v>344</v>
      </c>
      <c r="H167" s="197">
        <v>150</v>
      </c>
      <c r="I167" s="198"/>
      <c r="J167" s="199">
        <f t="shared" si="0"/>
        <v>0</v>
      </c>
      <c r="K167" s="200"/>
      <c r="L167" s="40"/>
      <c r="M167" s="201" t="s">
        <v>1</v>
      </c>
      <c r="N167" s="202" t="s">
        <v>42</v>
      </c>
      <c r="O167" s="72"/>
      <c r="P167" s="203">
        <f t="shared" si="1"/>
        <v>0</v>
      </c>
      <c r="Q167" s="203">
        <v>0</v>
      </c>
      <c r="R167" s="203">
        <f t="shared" si="2"/>
        <v>0</v>
      </c>
      <c r="S167" s="203">
        <v>0</v>
      </c>
      <c r="T167" s="204">
        <f t="shared" si="3"/>
        <v>0</v>
      </c>
      <c r="U167" s="35"/>
      <c r="V167" s="35"/>
      <c r="W167" s="35"/>
      <c r="X167" s="35"/>
      <c r="Y167" s="35"/>
      <c r="Z167" s="35"/>
      <c r="AA167" s="35"/>
      <c r="AB167" s="35"/>
      <c r="AC167" s="35"/>
      <c r="AD167" s="35"/>
      <c r="AE167" s="35"/>
      <c r="AR167" s="205" t="s">
        <v>218</v>
      </c>
      <c r="AT167" s="205" t="s">
        <v>214</v>
      </c>
      <c r="AU167" s="205" t="s">
        <v>87</v>
      </c>
      <c r="AY167" s="18" t="s">
        <v>209</v>
      </c>
      <c r="BE167" s="206">
        <f t="shared" si="4"/>
        <v>0</v>
      </c>
      <c r="BF167" s="206">
        <f t="shared" si="5"/>
        <v>0</v>
      </c>
      <c r="BG167" s="206">
        <f t="shared" si="6"/>
        <v>0</v>
      </c>
      <c r="BH167" s="206">
        <f t="shared" si="7"/>
        <v>0</v>
      </c>
      <c r="BI167" s="206">
        <f t="shared" si="8"/>
        <v>0</v>
      </c>
      <c r="BJ167" s="18" t="s">
        <v>85</v>
      </c>
      <c r="BK167" s="206">
        <f t="shared" si="9"/>
        <v>0</v>
      </c>
      <c r="BL167" s="18" t="s">
        <v>218</v>
      </c>
      <c r="BM167" s="205" t="s">
        <v>349</v>
      </c>
    </row>
    <row r="168" spans="1:65" s="2" customFormat="1" ht="24.2" customHeight="1">
      <c r="A168" s="35"/>
      <c r="B168" s="36"/>
      <c r="C168" s="193" t="s">
        <v>350</v>
      </c>
      <c r="D168" s="193" t="s">
        <v>214</v>
      </c>
      <c r="E168" s="194" t="s">
        <v>351</v>
      </c>
      <c r="F168" s="195" t="s">
        <v>352</v>
      </c>
      <c r="G168" s="196" t="s">
        <v>323</v>
      </c>
      <c r="H168" s="197">
        <v>170</v>
      </c>
      <c r="I168" s="198"/>
      <c r="J168" s="199">
        <f t="shared" si="0"/>
        <v>0</v>
      </c>
      <c r="K168" s="200"/>
      <c r="L168" s="40"/>
      <c r="M168" s="201" t="s">
        <v>1</v>
      </c>
      <c r="N168" s="202" t="s">
        <v>42</v>
      </c>
      <c r="O168" s="72"/>
      <c r="P168" s="203">
        <f t="shared" si="1"/>
        <v>0</v>
      </c>
      <c r="Q168" s="203">
        <v>0</v>
      </c>
      <c r="R168" s="203">
        <f t="shared" si="2"/>
        <v>0</v>
      </c>
      <c r="S168" s="203">
        <v>0</v>
      </c>
      <c r="T168" s="204">
        <f t="shared" si="3"/>
        <v>0</v>
      </c>
      <c r="U168" s="35"/>
      <c r="V168" s="35"/>
      <c r="W168" s="35"/>
      <c r="X168" s="35"/>
      <c r="Y168" s="35"/>
      <c r="Z168" s="35"/>
      <c r="AA168" s="35"/>
      <c r="AB168" s="35"/>
      <c r="AC168" s="35"/>
      <c r="AD168" s="35"/>
      <c r="AE168" s="35"/>
      <c r="AR168" s="205" t="s">
        <v>218</v>
      </c>
      <c r="AT168" s="205" t="s">
        <v>214</v>
      </c>
      <c r="AU168" s="205" t="s">
        <v>87</v>
      </c>
      <c r="AY168" s="18" t="s">
        <v>209</v>
      </c>
      <c r="BE168" s="206">
        <f t="shared" si="4"/>
        <v>0</v>
      </c>
      <c r="BF168" s="206">
        <f t="shared" si="5"/>
        <v>0</v>
      </c>
      <c r="BG168" s="206">
        <f t="shared" si="6"/>
        <v>0</v>
      </c>
      <c r="BH168" s="206">
        <f t="shared" si="7"/>
        <v>0</v>
      </c>
      <c r="BI168" s="206">
        <f t="shared" si="8"/>
        <v>0</v>
      </c>
      <c r="BJ168" s="18" t="s">
        <v>85</v>
      </c>
      <c r="BK168" s="206">
        <f t="shared" si="9"/>
        <v>0</v>
      </c>
      <c r="BL168" s="18" t="s">
        <v>218</v>
      </c>
      <c r="BM168" s="205" t="s">
        <v>353</v>
      </c>
    </row>
    <row r="169" spans="1:65" s="2" customFormat="1" ht="24.2" customHeight="1">
      <c r="A169" s="35"/>
      <c r="B169" s="36"/>
      <c r="C169" s="193" t="s">
        <v>354</v>
      </c>
      <c r="D169" s="193" t="s">
        <v>214</v>
      </c>
      <c r="E169" s="194" t="s">
        <v>355</v>
      </c>
      <c r="F169" s="195" t="s">
        <v>356</v>
      </c>
      <c r="G169" s="196" t="s">
        <v>323</v>
      </c>
      <c r="H169" s="197">
        <v>30</v>
      </c>
      <c r="I169" s="198"/>
      <c r="J169" s="199">
        <f t="shared" si="0"/>
        <v>0</v>
      </c>
      <c r="K169" s="200"/>
      <c r="L169" s="40"/>
      <c r="M169" s="201" t="s">
        <v>1</v>
      </c>
      <c r="N169" s="202" t="s">
        <v>42</v>
      </c>
      <c r="O169" s="72"/>
      <c r="P169" s="203">
        <f t="shared" si="1"/>
        <v>0</v>
      </c>
      <c r="Q169" s="203">
        <v>0</v>
      </c>
      <c r="R169" s="203">
        <f t="shared" si="2"/>
        <v>0</v>
      </c>
      <c r="S169" s="203">
        <v>0</v>
      </c>
      <c r="T169" s="204">
        <f t="shared" si="3"/>
        <v>0</v>
      </c>
      <c r="U169" s="35"/>
      <c r="V169" s="35"/>
      <c r="W169" s="35"/>
      <c r="X169" s="35"/>
      <c r="Y169" s="35"/>
      <c r="Z169" s="35"/>
      <c r="AA169" s="35"/>
      <c r="AB169" s="35"/>
      <c r="AC169" s="35"/>
      <c r="AD169" s="35"/>
      <c r="AE169" s="35"/>
      <c r="AR169" s="205" t="s">
        <v>218</v>
      </c>
      <c r="AT169" s="205" t="s">
        <v>214</v>
      </c>
      <c r="AU169" s="205" t="s">
        <v>87</v>
      </c>
      <c r="AY169" s="18" t="s">
        <v>209</v>
      </c>
      <c r="BE169" s="206">
        <f t="shared" si="4"/>
        <v>0</v>
      </c>
      <c r="BF169" s="206">
        <f t="shared" si="5"/>
        <v>0</v>
      </c>
      <c r="BG169" s="206">
        <f t="shared" si="6"/>
        <v>0</v>
      </c>
      <c r="BH169" s="206">
        <f t="shared" si="7"/>
        <v>0</v>
      </c>
      <c r="BI169" s="206">
        <f t="shared" si="8"/>
        <v>0</v>
      </c>
      <c r="BJ169" s="18" t="s">
        <v>85</v>
      </c>
      <c r="BK169" s="206">
        <f t="shared" si="9"/>
        <v>0</v>
      </c>
      <c r="BL169" s="18" t="s">
        <v>218</v>
      </c>
      <c r="BM169" s="205" t="s">
        <v>357</v>
      </c>
    </row>
    <row r="170" spans="1:65" s="2" customFormat="1" ht="24.2" customHeight="1">
      <c r="A170" s="35"/>
      <c r="B170" s="36"/>
      <c r="C170" s="193" t="s">
        <v>358</v>
      </c>
      <c r="D170" s="193" t="s">
        <v>214</v>
      </c>
      <c r="E170" s="194" t="s">
        <v>359</v>
      </c>
      <c r="F170" s="195" t="s">
        <v>360</v>
      </c>
      <c r="G170" s="196" t="s">
        <v>361</v>
      </c>
      <c r="H170" s="197">
        <v>6</v>
      </c>
      <c r="I170" s="198"/>
      <c r="J170" s="199">
        <f t="shared" si="0"/>
        <v>0</v>
      </c>
      <c r="K170" s="200"/>
      <c r="L170" s="40"/>
      <c r="M170" s="201" t="s">
        <v>1</v>
      </c>
      <c r="N170" s="202" t="s">
        <v>42</v>
      </c>
      <c r="O170" s="72"/>
      <c r="P170" s="203">
        <f t="shared" si="1"/>
        <v>0</v>
      </c>
      <c r="Q170" s="203">
        <v>0</v>
      </c>
      <c r="R170" s="203">
        <f t="shared" si="2"/>
        <v>0</v>
      </c>
      <c r="S170" s="203">
        <v>0</v>
      </c>
      <c r="T170" s="204">
        <f t="shared" si="3"/>
        <v>0</v>
      </c>
      <c r="U170" s="35"/>
      <c r="V170" s="35"/>
      <c r="W170" s="35"/>
      <c r="X170" s="35"/>
      <c r="Y170" s="35"/>
      <c r="Z170" s="35"/>
      <c r="AA170" s="35"/>
      <c r="AB170" s="35"/>
      <c r="AC170" s="35"/>
      <c r="AD170" s="35"/>
      <c r="AE170" s="35"/>
      <c r="AR170" s="205" t="s">
        <v>218</v>
      </c>
      <c r="AT170" s="205" t="s">
        <v>214</v>
      </c>
      <c r="AU170" s="205" t="s">
        <v>87</v>
      </c>
      <c r="AY170" s="18" t="s">
        <v>209</v>
      </c>
      <c r="BE170" s="206">
        <f t="shared" si="4"/>
        <v>0</v>
      </c>
      <c r="BF170" s="206">
        <f t="shared" si="5"/>
        <v>0</v>
      </c>
      <c r="BG170" s="206">
        <f t="shared" si="6"/>
        <v>0</v>
      </c>
      <c r="BH170" s="206">
        <f t="shared" si="7"/>
        <v>0</v>
      </c>
      <c r="BI170" s="206">
        <f t="shared" si="8"/>
        <v>0</v>
      </c>
      <c r="BJ170" s="18" t="s">
        <v>85</v>
      </c>
      <c r="BK170" s="206">
        <f t="shared" si="9"/>
        <v>0</v>
      </c>
      <c r="BL170" s="18" t="s">
        <v>218</v>
      </c>
      <c r="BM170" s="205" t="s">
        <v>362</v>
      </c>
    </row>
    <row r="171" spans="1:65" s="12" customFormat="1" ht="22.9" customHeight="1">
      <c r="B171" s="177"/>
      <c r="C171" s="178"/>
      <c r="D171" s="179" t="s">
        <v>76</v>
      </c>
      <c r="E171" s="191" t="s">
        <v>363</v>
      </c>
      <c r="F171" s="191" t="s">
        <v>364</v>
      </c>
      <c r="G171" s="178"/>
      <c r="H171" s="178"/>
      <c r="I171" s="181"/>
      <c r="J171" s="192">
        <f>BK171</f>
        <v>0</v>
      </c>
      <c r="K171" s="178"/>
      <c r="L171" s="183"/>
      <c r="M171" s="184"/>
      <c r="N171" s="185"/>
      <c r="O171" s="185"/>
      <c r="P171" s="186">
        <f>SUM(P172:P189)</f>
        <v>0</v>
      </c>
      <c r="Q171" s="185"/>
      <c r="R171" s="186">
        <f>SUM(R172:R189)</f>
        <v>0</v>
      </c>
      <c r="S171" s="185"/>
      <c r="T171" s="187">
        <f>SUM(T172:T189)</f>
        <v>0</v>
      </c>
      <c r="AR171" s="188" t="s">
        <v>85</v>
      </c>
      <c r="AT171" s="189" t="s">
        <v>76</v>
      </c>
      <c r="AU171" s="189" t="s">
        <v>85</v>
      </c>
      <c r="AY171" s="188" t="s">
        <v>209</v>
      </c>
      <c r="BK171" s="190">
        <f>SUM(BK172:BK189)</f>
        <v>0</v>
      </c>
    </row>
    <row r="172" spans="1:65" s="2" customFormat="1" ht="55.5" customHeight="1">
      <c r="A172" s="35"/>
      <c r="B172" s="36"/>
      <c r="C172" s="193" t="s">
        <v>365</v>
      </c>
      <c r="D172" s="193" t="s">
        <v>214</v>
      </c>
      <c r="E172" s="194" t="s">
        <v>366</v>
      </c>
      <c r="F172" s="195" t="s">
        <v>367</v>
      </c>
      <c r="G172" s="196" t="s">
        <v>236</v>
      </c>
      <c r="H172" s="197">
        <v>7788.107</v>
      </c>
      <c r="I172" s="198"/>
      <c r="J172" s="199">
        <f t="shared" ref="J172:J189" si="10">ROUND(I172*H172,2)</f>
        <v>0</v>
      </c>
      <c r="K172" s="200"/>
      <c r="L172" s="40"/>
      <c r="M172" s="201" t="s">
        <v>1</v>
      </c>
      <c r="N172" s="202" t="s">
        <v>42</v>
      </c>
      <c r="O172" s="72"/>
      <c r="P172" s="203">
        <f t="shared" ref="P172:P189" si="11">O172*H172</f>
        <v>0</v>
      </c>
      <c r="Q172" s="203">
        <v>0</v>
      </c>
      <c r="R172" s="203">
        <f t="shared" ref="R172:R189" si="12">Q172*H172</f>
        <v>0</v>
      </c>
      <c r="S172" s="203">
        <v>0</v>
      </c>
      <c r="T172" s="204">
        <f t="shared" ref="T172:T189" si="13">S172*H172</f>
        <v>0</v>
      </c>
      <c r="U172" s="35"/>
      <c r="V172" s="35"/>
      <c r="W172" s="35"/>
      <c r="X172" s="35"/>
      <c r="Y172" s="35"/>
      <c r="Z172" s="35"/>
      <c r="AA172" s="35"/>
      <c r="AB172" s="35"/>
      <c r="AC172" s="35"/>
      <c r="AD172" s="35"/>
      <c r="AE172" s="35"/>
      <c r="AR172" s="205" t="s">
        <v>218</v>
      </c>
      <c r="AT172" s="205" t="s">
        <v>214</v>
      </c>
      <c r="AU172" s="205" t="s">
        <v>87</v>
      </c>
      <c r="AY172" s="18" t="s">
        <v>209</v>
      </c>
      <c r="BE172" s="206">
        <f t="shared" ref="BE172:BE189" si="14">IF(N172="základní",J172,0)</f>
        <v>0</v>
      </c>
      <c r="BF172" s="206">
        <f t="shared" ref="BF172:BF189" si="15">IF(N172="snížená",J172,0)</f>
        <v>0</v>
      </c>
      <c r="BG172" s="206">
        <f t="shared" ref="BG172:BG189" si="16">IF(N172="zákl. přenesená",J172,0)</f>
        <v>0</v>
      </c>
      <c r="BH172" s="206">
        <f t="shared" ref="BH172:BH189" si="17">IF(N172="sníž. přenesená",J172,0)</f>
        <v>0</v>
      </c>
      <c r="BI172" s="206">
        <f t="shared" ref="BI172:BI189" si="18">IF(N172="nulová",J172,0)</f>
        <v>0</v>
      </c>
      <c r="BJ172" s="18" t="s">
        <v>85</v>
      </c>
      <c r="BK172" s="206">
        <f t="shared" ref="BK172:BK189" si="19">ROUND(I172*H172,2)</f>
        <v>0</v>
      </c>
      <c r="BL172" s="18" t="s">
        <v>218</v>
      </c>
      <c r="BM172" s="205" t="s">
        <v>368</v>
      </c>
    </row>
    <row r="173" spans="1:65" s="2" customFormat="1" ht="55.5" customHeight="1">
      <c r="A173" s="35"/>
      <c r="B173" s="36"/>
      <c r="C173" s="193" t="s">
        <v>369</v>
      </c>
      <c r="D173" s="193" t="s">
        <v>214</v>
      </c>
      <c r="E173" s="194" t="s">
        <v>370</v>
      </c>
      <c r="F173" s="195" t="s">
        <v>371</v>
      </c>
      <c r="G173" s="196" t="s">
        <v>236</v>
      </c>
      <c r="H173" s="197">
        <v>1112.587</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87</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372</v>
      </c>
    </row>
    <row r="174" spans="1:65" s="2" customFormat="1" ht="55.5" customHeight="1">
      <c r="A174" s="35"/>
      <c r="B174" s="36"/>
      <c r="C174" s="193" t="s">
        <v>373</v>
      </c>
      <c r="D174" s="193" t="s">
        <v>214</v>
      </c>
      <c r="E174" s="194" t="s">
        <v>374</v>
      </c>
      <c r="F174" s="195" t="s">
        <v>375</v>
      </c>
      <c r="G174" s="196" t="s">
        <v>236</v>
      </c>
      <c r="H174" s="197">
        <v>1112.587</v>
      </c>
      <c r="I174" s="198"/>
      <c r="J174" s="199">
        <f t="shared" si="10"/>
        <v>0</v>
      </c>
      <c r="K174" s="200"/>
      <c r="L174" s="40"/>
      <c r="M174" s="201" t="s">
        <v>1</v>
      </c>
      <c r="N174" s="202" t="s">
        <v>42</v>
      </c>
      <c r="O174" s="72"/>
      <c r="P174" s="203">
        <f t="shared" si="11"/>
        <v>0</v>
      </c>
      <c r="Q174" s="203">
        <v>0</v>
      </c>
      <c r="R174" s="203">
        <f t="shared" si="12"/>
        <v>0</v>
      </c>
      <c r="S174" s="203">
        <v>0</v>
      </c>
      <c r="T174" s="204">
        <f t="shared" si="13"/>
        <v>0</v>
      </c>
      <c r="U174" s="35"/>
      <c r="V174" s="35"/>
      <c r="W174" s="35"/>
      <c r="X174" s="35"/>
      <c r="Y174" s="35"/>
      <c r="Z174" s="35"/>
      <c r="AA174" s="35"/>
      <c r="AB174" s="35"/>
      <c r="AC174" s="35"/>
      <c r="AD174" s="35"/>
      <c r="AE174" s="35"/>
      <c r="AR174" s="205" t="s">
        <v>218</v>
      </c>
      <c r="AT174" s="205" t="s">
        <v>214</v>
      </c>
      <c r="AU174" s="205" t="s">
        <v>87</v>
      </c>
      <c r="AY174" s="18" t="s">
        <v>209</v>
      </c>
      <c r="BE174" s="206">
        <f t="shared" si="14"/>
        <v>0</v>
      </c>
      <c r="BF174" s="206">
        <f t="shared" si="15"/>
        <v>0</v>
      </c>
      <c r="BG174" s="206">
        <f t="shared" si="16"/>
        <v>0</v>
      </c>
      <c r="BH174" s="206">
        <f t="shared" si="17"/>
        <v>0</v>
      </c>
      <c r="BI174" s="206">
        <f t="shared" si="18"/>
        <v>0</v>
      </c>
      <c r="BJ174" s="18" t="s">
        <v>85</v>
      </c>
      <c r="BK174" s="206">
        <f t="shared" si="19"/>
        <v>0</v>
      </c>
      <c r="BL174" s="18" t="s">
        <v>218</v>
      </c>
      <c r="BM174" s="205" t="s">
        <v>376</v>
      </c>
    </row>
    <row r="175" spans="1:65" s="2" customFormat="1" ht="49.15" customHeight="1">
      <c r="A175" s="35"/>
      <c r="B175" s="36"/>
      <c r="C175" s="193" t="s">
        <v>377</v>
      </c>
      <c r="D175" s="193" t="s">
        <v>214</v>
      </c>
      <c r="E175" s="194" t="s">
        <v>378</v>
      </c>
      <c r="F175" s="195" t="s">
        <v>379</v>
      </c>
      <c r="G175" s="196" t="s">
        <v>236</v>
      </c>
      <c r="H175" s="197">
        <v>1112.587</v>
      </c>
      <c r="I175" s="198"/>
      <c r="J175" s="199">
        <f t="shared" si="10"/>
        <v>0</v>
      </c>
      <c r="K175" s="200"/>
      <c r="L175" s="40"/>
      <c r="M175" s="201" t="s">
        <v>1</v>
      </c>
      <c r="N175" s="202" t="s">
        <v>42</v>
      </c>
      <c r="O175" s="72"/>
      <c r="P175" s="203">
        <f t="shared" si="11"/>
        <v>0</v>
      </c>
      <c r="Q175" s="203">
        <v>0</v>
      </c>
      <c r="R175" s="203">
        <f t="shared" si="12"/>
        <v>0</v>
      </c>
      <c r="S175" s="203">
        <v>0</v>
      </c>
      <c r="T175" s="204">
        <f t="shared" si="13"/>
        <v>0</v>
      </c>
      <c r="U175" s="35"/>
      <c r="V175" s="35"/>
      <c r="W175" s="35"/>
      <c r="X175" s="35"/>
      <c r="Y175" s="35"/>
      <c r="Z175" s="35"/>
      <c r="AA175" s="35"/>
      <c r="AB175" s="35"/>
      <c r="AC175" s="35"/>
      <c r="AD175" s="35"/>
      <c r="AE175" s="35"/>
      <c r="AR175" s="205" t="s">
        <v>218</v>
      </c>
      <c r="AT175" s="205" t="s">
        <v>214</v>
      </c>
      <c r="AU175" s="205" t="s">
        <v>87</v>
      </c>
      <c r="AY175" s="18" t="s">
        <v>209</v>
      </c>
      <c r="BE175" s="206">
        <f t="shared" si="14"/>
        <v>0</v>
      </c>
      <c r="BF175" s="206">
        <f t="shared" si="15"/>
        <v>0</v>
      </c>
      <c r="BG175" s="206">
        <f t="shared" si="16"/>
        <v>0</v>
      </c>
      <c r="BH175" s="206">
        <f t="shared" si="17"/>
        <v>0</v>
      </c>
      <c r="BI175" s="206">
        <f t="shared" si="18"/>
        <v>0</v>
      </c>
      <c r="BJ175" s="18" t="s">
        <v>85</v>
      </c>
      <c r="BK175" s="206">
        <f t="shared" si="19"/>
        <v>0</v>
      </c>
      <c r="BL175" s="18" t="s">
        <v>218</v>
      </c>
      <c r="BM175" s="205" t="s">
        <v>380</v>
      </c>
    </row>
    <row r="176" spans="1:65" s="2" customFormat="1" ht="24.2" customHeight="1">
      <c r="A176" s="35"/>
      <c r="B176" s="36"/>
      <c r="C176" s="193" t="s">
        <v>381</v>
      </c>
      <c r="D176" s="193" t="s">
        <v>214</v>
      </c>
      <c r="E176" s="194" t="s">
        <v>382</v>
      </c>
      <c r="F176" s="195" t="s">
        <v>383</v>
      </c>
      <c r="G176" s="196" t="s">
        <v>318</v>
      </c>
      <c r="H176" s="197">
        <v>80</v>
      </c>
      <c r="I176" s="198"/>
      <c r="J176" s="199">
        <f t="shared" si="10"/>
        <v>0</v>
      </c>
      <c r="K176" s="200"/>
      <c r="L176" s="40"/>
      <c r="M176" s="201" t="s">
        <v>1</v>
      </c>
      <c r="N176" s="202" t="s">
        <v>42</v>
      </c>
      <c r="O176" s="72"/>
      <c r="P176" s="203">
        <f t="shared" si="11"/>
        <v>0</v>
      </c>
      <c r="Q176" s="203">
        <v>0</v>
      </c>
      <c r="R176" s="203">
        <f t="shared" si="12"/>
        <v>0</v>
      </c>
      <c r="S176" s="203">
        <v>0</v>
      </c>
      <c r="T176" s="204">
        <f t="shared" si="13"/>
        <v>0</v>
      </c>
      <c r="U176" s="35"/>
      <c r="V176" s="35"/>
      <c r="W176" s="35"/>
      <c r="X176" s="35"/>
      <c r="Y176" s="35"/>
      <c r="Z176" s="35"/>
      <c r="AA176" s="35"/>
      <c r="AB176" s="35"/>
      <c r="AC176" s="35"/>
      <c r="AD176" s="35"/>
      <c r="AE176" s="35"/>
      <c r="AR176" s="205" t="s">
        <v>218</v>
      </c>
      <c r="AT176" s="205" t="s">
        <v>214</v>
      </c>
      <c r="AU176" s="205" t="s">
        <v>87</v>
      </c>
      <c r="AY176" s="18" t="s">
        <v>209</v>
      </c>
      <c r="BE176" s="206">
        <f t="shared" si="14"/>
        <v>0</v>
      </c>
      <c r="BF176" s="206">
        <f t="shared" si="15"/>
        <v>0</v>
      </c>
      <c r="BG176" s="206">
        <f t="shared" si="16"/>
        <v>0</v>
      </c>
      <c r="BH176" s="206">
        <f t="shared" si="17"/>
        <v>0</v>
      </c>
      <c r="BI176" s="206">
        <f t="shared" si="18"/>
        <v>0</v>
      </c>
      <c r="BJ176" s="18" t="s">
        <v>85</v>
      </c>
      <c r="BK176" s="206">
        <f t="shared" si="19"/>
        <v>0</v>
      </c>
      <c r="BL176" s="18" t="s">
        <v>218</v>
      </c>
      <c r="BM176" s="205" t="s">
        <v>384</v>
      </c>
    </row>
    <row r="177" spans="1:65" s="2" customFormat="1" ht="37.9" customHeight="1">
      <c r="A177" s="35"/>
      <c r="B177" s="36"/>
      <c r="C177" s="193" t="s">
        <v>385</v>
      </c>
      <c r="D177" s="193" t="s">
        <v>214</v>
      </c>
      <c r="E177" s="194" t="s">
        <v>386</v>
      </c>
      <c r="F177" s="195" t="s">
        <v>387</v>
      </c>
      <c r="G177" s="196" t="s">
        <v>318</v>
      </c>
      <c r="H177" s="197">
        <v>14880</v>
      </c>
      <c r="I177" s="198"/>
      <c r="J177" s="199">
        <f t="shared" si="10"/>
        <v>0</v>
      </c>
      <c r="K177" s="200"/>
      <c r="L177" s="40"/>
      <c r="M177" s="201" t="s">
        <v>1</v>
      </c>
      <c r="N177" s="202" t="s">
        <v>42</v>
      </c>
      <c r="O177" s="72"/>
      <c r="P177" s="203">
        <f t="shared" si="11"/>
        <v>0</v>
      </c>
      <c r="Q177" s="203">
        <v>0</v>
      </c>
      <c r="R177" s="203">
        <f t="shared" si="12"/>
        <v>0</v>
      </c>
      <c r="S177" s="203">
        <v>0</v>
      </c>
      <c r="T177" s="204">
        <f t="shared" si="13"/>
        <v>0</v>
      </c>
      <c r="U177" s="35"/>
      <c r="V177" s="35"/>
      <c r="W177" s="35"/>
      <c r="X177" s="35"/>
      <c r="Y177" s="35"/>
      <c r="Z177" s="35"/>
      <c r="AA177" s="35"/>
      <c r="AB177" s="35"/>
      <c r="AC177" s="35"/>
      <c r="AD177" s="35"/>
      <c r="AE177" s="35"/>
      <c r="AR177" s="205" t="s">
        <v>218</v>
      </c>
      <c r="AT177" s="205" t="s">
        <v>214</v>
      </c>
      <c r="AU177" s="205" t="s">
        <v>87</v>
      </c>
      <c r="AY177" s="18" t="s">
        <v>209</v>
      </c>
      <c r="BE177" s="206">
        <f t="shared" si="14"/>
        <v>0</v>
      </c>
      <c r="BF177" s="206">
        <f t="shared" si="15"/>
        <v>0</v>
      </c>
      <c r="BG177" s="206">
        <f t="shared" si="16"/>
        <v>0</v>
      </c>
      <c r="BH177" s="206">
        <f t="shared" si="17"/>
        <v>0</v>
      </c>
      <c r="BI177" s="206">
        <f t="shared" si="18"/>
        <v>0</v>
      </c>
      <c r="BJ177" s="18" t="s">
        <v>85</v>
      </c>
      <c r="BK177" s="206">
        <f t="shared" si="19"/>
        <v>0</v>
      </c>
      <c r="BL177" s="18" t="s">
        <v>218</v>
      </c>
      <c r="BM177" s="205" t="s">
        <v>388</v>
      </c>
    </row>
    <row r="178" spans="1:65" s="2" customFormat="1" ht="24.2" customHeight="1">
      <c r="A178" s="35"/>
      <c r="B178" s="36"/>
      <c r="C178" s="193" t="s">
        <v>389</v>
      </c>
      <c r="D178" s="193" t="s">
        <v>214</v>
      </c>
      <c r="E178" s="194" t="s">
        <v>390</v>
      </c>
      <c r="F178" s="195" t="s">
        <v>391</v>
      </c>
      <c r="G178" s="196" t="s">
        <v>392</v>
      </c>
      <c r="H178" s="197">
        <v>1</v>
      </c>
      <c r="I178" s="198"/>
      <c r="J178" s="199">
        <f t="shared" si="10"/>
        <v>0</v>
      </c>
      <c r="K178" s="200"/>
      <c r="L178" s="40"/>
      <c r="M178" s="201" t="s">
        <v>1</v>
      </c>
      <c r="N178" s="202" t="s">
        <v>42</v>
      </c>
      <c r="O178" s="72"/>
      <c r="P178" s="203">
        <f t="shared" si="11"/>
        <v>0</v>
      </c>
      <c r="Q178" s="203">
        <v>0</v>
      </c>
      <c r="R178" s="203">
        <f t="shared" si="12"/>
        <v>0</v>
      </c>
      <c r="S178" s="203">
        <v>0</v>
      </c>
      <c r="T178" s="204">
        <f t="shared" si="13"/>
        <v>0</v>
      </c>
      <c r="U178" s="35"/>
      <c r="V178" s="35"/>
      <c r="W178" s="35"/>
      <c r="X178" s="35"/>
      <c r="Y178" s="35"/>
      <c r="Z178" s="35"/>
      <c r="AA178" s="35"/>
      <c r="AB178" s="35"/>
      <c r="AC178" s="35"/>
      <c r="AD178" s="35"/>
      <c r="AE178" s="35"/>
      <c r="AR178" s="205" t="s">
        <v>218</v>
      </c>
      <c r="AT178" s="205" t="s">
        <v>214</v>
      </c>
      <c r="AU178" s="205" t="s">
        <v>87</v>
      </c>
      <c r="AY178" s="18" t="s">
        <v>209</v>
      </c>
      <c r="BE178" s="206">
        <f t="shared" si="14"/>
        <v>0</v>
      </c>
      <c r="BF178" s="206">
        <f t="shared" si="15"/>
        <v>0</v>
      </c>
      <c r="BG178" s="206">
        <f t="shared" si="16"/>
        <v>0</v>
      </c>
      <c r="BH178" s="206">
        <f t="shared" si="17"/>
        <v>0</v>
      </c>
      <c r="BI178" s="206">
        <f t="shared" si="18"/>
        <v>0</v>
      </c>
      <c r="BJ178" s="18" t="s">
        <v>85</v>
      </c>
      <c r="BK178" s="206">
        <f t="shared" si="19"/>
        <v>0</v>
      </c>
      <c r="BL178" s="18" t="s">
        <v>218</v>
      </c>
      <c r="BM178" s="205" t="s">
        <v>393</v>
      </c>
    </row>
    <row r="179" spans="1:65" s="2" customFormat="1" ht="33" customHeight="1">
      <c r="A179" s="35"/>
      <c r="B179" s="36"/>
      <c r="C179" s="193" t="s">
        <v>394</v>
      </c>
      <c r="D179" s="193" t="s">
        <v>214</v>
      </c>
      <c r="E179" s="194" t="s">
        <v>395</v>
      </c>
      <c r="F179" s="195" t="s">
        <v>396</v>
      </c>
      <c r="G179" s="196" t="s">
        <v>236</v>
      </c>
      <c r="H179" s="197">
        <v>11125.867</v>
      </c>
      <c r="I179" s="198"/>
      <c r="J179" s="199">
        <f t="shared" si="10"/>
        <v>0</v>
      </c>
      <c r="K179" s="200"/>
      <c r="L179" s="40"/>
      <c r="M179" s="201" t="s">
        <v>1</v>
      </c>
      <c r="N179" s="202" t="s">
        <v>42</v>
      </c>
      <c r="O179" s="72"/>
      <c r="P179" s="203">
        <f t="shared" si="11"/>
        <v>0</v>
      </c>
      <c r="Q179" s="203">
        <v>0</v>
      </c>
      <c r="R179" s="203">
        <f t="shared" si="12"/>
        <v>0</v>
      </c>
      <c r="S179" s="203">
        <v>0</v>
      </c>
      <c r="T179" s="204">
        <f t="shared" si="13"/>
        <v>0</v>
      </c>
      <c r="U179" s="35"/>
      <c r="V179" s="35"/>
      <c r="W179" s="35"/>
      <c r="X179" s="35"/>
      <c r="Y179" s="35"/>
      <c r="Z179" s="35"/>
      <c r="AA179" s="35"/>
      <c r="AB179" s="35"/>
      <c r="AC179" s="35"/>
      <c r="AD179" s="35"/>
      <c r="AE179" s="35"/>
      <c r="AR179" s="205" t="s">
        <v>218</v>
      </c>
      <c r="AT179" s="205" t="s">
        <v>214</v>
      </c>
      <c r="AU179" s="205" t="s">
        <v>87</v>
      </c>
      <c r="AY179" s="18" t="s">
        <v>209</v>
      </c>
      <c r="BE179" s="206">
        <f t="shared" si="14"/>
        <v>0</v>
      </c>
      <c r="BF179" s="206">
        <f t="shared" si="15"/>
        <v>0</v>
      </c>
      <c r="BG179" s="206">
        <f t="shared" si="16"/>
        <v>0</v>
      </c>
      <c r="BH179" s="206">
        <f t="shared" si="17"/>
        <v>0</v>
      </c>
      <c r="BI179" s="206">
        <f t="shared" si="18"/>
        <v>0</v>
      </c>
      <c r="BJ179" s="18" t="s">
        <v>85</v>
      </c>
      <c r="BK179" s="206">
        <f t="shared" si="19"/>
        <v>0</v>
      </c>
      <c r="BL179" s="18" t="s">
        <v>218</v>
      </c>
      <c r="BM179" s="205" t="s">
        <v>397</v>
      </c>
    </row>
    <row r="180" spans="1:65" s="2" customFormat="1" ht="44.25" customHeight="1">
      <c r="A180" s="35"/>
      <c r="B180" s="36"/>
      <c r="C180" s="193" t="s">
        <v>398</v>
      </c>
      <c r="D180" s="193" t="s">
        <v>214</v>
      </c>
      <c r="E180" s="194" t="s">
        <v>399</v>
      </c>
      <c r="F180" s="195" t="s">
        <v>400</v>
      </c>
      <c r="G180" s="196" t="s">
        <v>236</v>
      </c>
      <c r="H180" s="197">
        <v>166888.005</v>
      </c>
      <c r="I180" s="198"/>
      <c r="J180" s="199">
        <f t="shared" si="10"/>
        <v>0</v>
      </c>
      <c r="K180" s="200"/>
      <c r="L180" s="40"/>
      <c r="M180" s="201" t="s">
        <v>1</v>
      </c>
      <c r="N180" s="202" t="s">
        <v>42</v>
      </c>
      <c r="O180" s="72"/>
      <c r="P180" s="203">
        <f t="shared" si="11"/>
        <v>0</v>
      </c>
      <c r="Q180" s="203">
        <v>0</v>
      </c>
      <c r="R180" s="203">
        <f t="shared" si="12"/>
        <v>0</v>
      </c>
      <c r="S180" s="203">
        <v>0</v>
      </c>
      <c r="T180" s="204">
        <f t="shared" si="13"/>
        <v>0</v>
      </c>
      <c r="U180" s="35"/>
      <c r="V180" s="35"/>
      <c r="W180" s="35"/>
      <c r="X180" s="35"/>
      <c r="Y180" s="35"/>
      <c r="Z180" s="35"/>
      <c r="AA180" s="35"/>
      <c r="AB180" s="35"/>
      <c r="AC180" s="35"/>
      <c r="AD180" s="35"/>
      <c r="AE180" s="35"/>
      <c r="AR180" s="205" t="s">
        <v>218</v>
      </c>
      <c r="AT180" s="205" t="s">
        <v>214</v>
      </c>
      <c r="AU180" s="205" t="s">
        <v>87</v>
      </c>
      <c r="AY180" s="18" t="s">
        <v>209</v>
      </c>
      <c r="BE180" s="206">
        <f t="shared" si="14"/>
        <v>0</v>
      </c>
      <c r="BF180" s="206">
        <f t="shared" si="15"/>
        <v>0</v>
      </c>
      <c r="BG180" s="206">
        <f t="shared" si="16"/>
        <v>0</v>
      </c>
      <c r="BH180" s="206">
        <f t="shared" si="17"/>
        <v>0</v>
      </c>
      <c r="BI180" s="206">
        <f t="shared" si="18"/>
        <v>0</v>
      </c>
      <c r="BJ180" s="18" t="s">
        <v>85</v>
      </c>
      <c r="BK180" s="206">
        <f t="shared" si="19"/>
        <v>0</v>
      </c>
      <c r="BL180" s="18" t="s">
        <v>218</v>
      </c>
      <c r="BM180" s="205" t="s">
        <v>401</v>
      </c>
    </row>
    <row r="181" spans="1:65" s="2" customFormat="1" ht="44.25" customHeight="1">
      <c r="A181" s="35"/>
      <c r="B181" s="36"/>
      <c r="C181" s="193" t="s">
        <v>402</v>
      </c>
      <c r="D181" s="193" t="s">
        <v>214</v>
      </c>
      <c r="E181" s="194" t="s">
        <v>403</v>
      </c>
      <c r="F181" s="195" t="s">
        <v>404</v>
      </c>
      <c r="G181" s="196" t="s">
        <v>236</v>
      </c>
      <c r="H181" s="197">
        <v>53.338000000000001</v>
      </c>
      <c r="I181" s="198"/>
      <c r="J181" s="199">
        <f t="shared" si="10"/>
        <v>0</v>
      </c>
      <c r="K181" s="200"/>
      <c r="L181" s="40"/>
      <c r="M181" s="201" t="s">
        <v>1</v>
      </c>
      <c r="N181" s="202" t="s">
        <v>42</v>
      </c>
      <c r="O181" s="72"/>
      <c r="P181" s="203">
        <f t="shared" si="11"/>
        <v>0</v>
      </c>
      <c r="Q181" s="203">
        <v>0</v>
      </c>
      <c r="R181" s="203">
        <f t="shared" si="12"/>
        <v>0</v>
      </c>
      <c r="S181" s="203">
        <v>0</v>
      </c>
      <c r="T181" s="204">
        <f t="shared" si="13"/>
        <v>0</v>
      </c>
      <c r="U181" s="35"/>
      <c r="V181" s="35"/>
      <c r="W181" s="35"/>
      <c r="X181" s="35"/>
      <c r="Y181" s="35"/>
      <c r="Z181" s="35"/>
      <c r="AA181" s="35"/>
      <c r="AB181" s="35"/>
      <c r="AC181" s="35"/>
      <c r="AD181" s="35"/>
      <c r="AE181" s="35"/>
      <c r="AR181" s="205" t="s">
        <v>218</v>
      </c>
      <c r="AT181" s="205" t="s">
        <v>214</v>
      </c>
      <c r="AU181" s="205" t="s">
        <v>87</v>
      </c>
      <c r="AY181" s="18" t="s">
        <v>209</v>
      </c>
      <c r="BE181" s="206">
        <f t="shared" si="14"/>
        <v>0</v>
      </c>
      <c r="BF181" s="206">
        <f t="shared" si="15"/>
        <v>0</v>
      </c>
      <c r="BG181" s="206">
        <f t="shared" si="16"/>
        <v>0</v>
      </c>
      <c r="BH181" s="206">
        <f t="shared" si="17"/>
        <v>0</v>
      </c>
      <c r="BI181" s="206">
        <f t="shared" si="18"/>
        <v>0</v>
      </c>
      <c r="BJ181" s="18" t="s">
        <v>85</v>
      </c>
      <c r="BK181" s="206">
        <f t="shared" si="19"/>
        <v>0</v>
      </c>
      <c r="BL181" s="18" t="s">
        <v>218</v>
      </c>
      <c r="BM181" s="205" t="s">
        <v>405</v>
      </c>
    </row>
    <row r="182" spans="1:65" s="2" customFormat="1" ht="24.2" customHeight="1">
      <c r="A182" s="35"/>
      <c r="B182" s="36"/>
      <c r="C182" s="193" t="s">
        <v>406</v>
      </c>
      <c r="D182" s="193" t="s">
        <v>214</v>
      </c>
      <c r="E182" s="194" t="s">
        <v>407</v>
      </c>
      <c r="F182" s="195" t="s">
        <v>408</v>
      </c>
      <c r="G182" s="196" t="s">
        <v>236</v>
      </c>
      <c r="H182" s="197">
        <v>114.053</v>
      </c>
      <c r="I182" s="198"/>
      <c r="J182" s="199">
        <f t="shared" si="10"/>
        <v>0</v>
      </c>
      <c r="K182" s="200"/>
      <c r="L182" s="40"/>
      <c r="M182" s="201" t="s">
        <v>1</v>
      </c>
      <c r="N182" s="202" t="s">
        <v>42</v>
      </c>
      <c r="O182" s="72"/>
      <c r="P182" s="203">
        <f t="shared" si="11"/>
        <v>0</v>
      </c>
      <c r="Q182" s="203">
        <v>0</v>
      </c>
      <c r="R182" s="203">
        <f t="shared" si="12"/>
        <v>0</v>
      </c>
      <c r="S182" s="203">
        <v>0</v>
      </c>
      <c r="T182" s="204">
        <f t="shared" si="13"/>
        <v>0</v>
      </c>
      <c r="U182" s="35"/>
      <c r="V182" s="35"/>
      <c r="W182" s="35"/>
      <c r="X182" s="35"/>
      <c r="Y182" s="35"/>
      <c r="Z182" s="35"/>
      <c r="AA182" s="35"/>
      <c r="AB182" s="35"/>
      <c r="AC182" s="35"/>
      <c r="AD182" s="35"/>
      <c r="AE182" s="35"/>
      <c r="AR182" s="205" t="s">
        <v>218</v>
      </c>
      <c r="AT182" s="205" t="s">
        <v>214</v>
      </c>
      <c r="AU182" s="205" t="s">
        <v>87</v>
      </c>
      <c r="AY182" s="18" t="s">
        <v>209</v>
      </c>
      <c r="BE182" s="206">
        <f t="shared" si="14"/>
        <v>0</v>
      </c>
      <c r="BF182" s="206">
        <f t="shared" si="15"/>
        <v>0</v>
      </c>
      <c r="BG182" s="206">
        <f t="shared" si="16"/>
        <v>0</v>
      </c>
      <c r="BH182" s="206">
        <f t="shared" si="17"/>
        <v>0</v>
      </c>
      <c r="BI182" s="206">
        <f t="shared" si="18"/>
        <v>0</v>
      </c>
      <c r="BJ182" s="18" t="s">
        <v>85</v>
      </c>
      <c r="BK182" s="206">
        <f t="shared" si="19"/>
        <v>0</v>
      </c>
      <c r="BL182" s="18" t="s">
        <v>218</v>
      </c>
      <c r="BM182" s="205" t="s">
        <v>409</v>
      </c>
    </row>
    <row r="183" spans="1:65" s="2" customFormat="1" ht="37.9" customHeight="1">
      <c r="A183" s="35"/>
      <c r="B183" s="36"/>
      <c r="C183" s="193" t="s">
        <v>410</v>
      </c>
      <c r="D183" s="193" t="s">
        <v>214</v>
      </c>
      <c r="E183" s="194" t="s">
        <v>411</v>
      </c>
      <c r="F183" s="195" t="s">
        <v>412</v>
      </c>
      <c r="G183" s="196" t="s">
        <v>236</v>
      </c>
      <c r="H183" s="197">
        <v>97.442999999999998</v>
      </c>
      <c r="I183" s="198"/>
      <c r="J183" s="199">
        <f t="shared" si="10"/>
        <v>0</v>
      </c>
      <c r="K183" s="200"/>
      <c r="L183" s="40"/>
      <c r="M183" s="201" t="s">
        <v>1</v>
      </c>
      <c r="N183" s="202" t="s">
        <v>42</v>
      </c>
      <c r="O183" s="72"/>
      <c r="P183" s="203">
        <f t="shared" si="11"/>
        <v>0</v>
      </c>
      <c r="Q183" s="203">
        <v>0</v>
      </c>
      <c r="R183" s="203">
        <f t="shared" si="12"/>
        <v>0</v>
      </c>
      <c r="S183" s="203">
        <v>0</v>
      </c>
      <c r="T183" s="204">
        <f t="shared" si="13"/>
        <v>0</v>
      </c>
      <c r="U183" s="35"/>
      <c r="V183" s="35"/>
      <c r="W183" s="35"/>
      <c r="X183" s="35"/>
      <c r="Y183" s="35"/>
      <c r="Z183" s="35"/>
      <c r="AA183" s="35"/>
      <c r="AB183" s="35"/>
      <c r="AC183" s="35"/>
      <c r="AD183" s="35"/>
      <c r="AE183" s="35"/>
      <c r="AR183" s="205" t="s">
        <v>218</v>
      </c>
      <c r="AT183" s="205" t="s">
        <v>214</v>
      </c>
      <c r="AU183" s="205" t="s">
        <v>87</v>
      </c>
      <c r="AY183" s="18" t="s">
        <v>209</v>
      </c>
      <c r="BE183" s="206">
        <f t="shared" si="14"/>
        <v>0</v>
      </c>
      <c r="BF183" s="206">
        <f t="shared" si="15"/>
        <v>0</v>
      </c>
      <c r="BG183" s="206">
        <f t="shared" si="16"/>
        <v>0</v>
      </c>
      <c r="BH183" s="206">
        <f t="shared" si="17"/>
        <v>0</v>
      </c>
      <c r="BI183" s="206">
        <f t="shared" si="18"/>
        <v>0</v>
      </c>
      <c r="BJ183" s="18" t="s">
        <v>85</v>
      </c>
      <c r="BK183" s="206">
        <f t="shared" si="19"/>
        <v>0</v>
      </c>
      <c r="BL183" s="18" t="s">
        <v>218</v>
      </c>
      <c r="BM183" s="205" t="s">
        <v>413</v>
      </c>
    </row>
    <row r="184" spans="1:65" s="2" customFormat="1" ht="24.2" customHeight="1">
      <c r="A184" s="35"/>
      <c r="B184" s="36"/>
      <c r="C184" s="193" t="s">
        <v>414</v>
      </c>
      <c r="D184" s="193" t="s">
        <v>214</v>
      </c>
      <c r="E184" s="194" t="s">
        <v>415</v>
      </c>
      <c r="F184" s="195" t="s">
        <v>416</v>
      </c>
      <c r="G184" s="196" t="s">
        <v>236</v>
      </c>
      <c r="H184" s="197">
        <v>98.444000000000003</v>
      </c>
      <c r="I184" s="198"/>
      <c r="J184" s="199">
        <f t="shared" si="10"/>
        <v>0</v>
      </c>
      <c r="K184" s="200"/>
      <c r="L184" s="40"/>
      <c r="M184" s="201" t="s">
        <v>1</v>
      </c>
      <c r="N184" s="202" t="s">
        <v>42</v>
      </c>
      <c r="O184" s="72"/>
      <c r="P184" s="203">
        <f t="shared" si="11"/>
        <v>0</v>
      </c>
      <c r="Q184" s="203">
        <v>0</v>
      </c>
      <c r="R184" s="203">
        <f t="shared" si="12"/>
        <v>0</v>
      </c>
      <c r="S184" s="203">
        <v>0</v>
      </c>
      <c r="T184" s="204">
        <f t="shared" si="13"/>
        <v>0</v>
      </c>
      <c r="U184" s="35"/>
      <c r="V184" s="35"/>
      <c r="W184" s="35"/>
      <c r="X184" s="35"/>
      <c r="Y184" s="35"/>
      <c r="Z184" s="35"/>
      <c r="AA184" s="35"/>
      <c r="AB184" s="35"/>
      <c r="AC184" s="35"/>
      <c r="AD184" s="35"/>
      <c r="AE184" s="35"/>
      <c r="AR184" s="205" t="s">
        <v>218</v>
      </c>
      <c r="AT184" s="205" t="s">
        <v>214</v>
      </c>
      <c r="AU184" s="205" t="s">
        <v>87</v>
      </c>
      <c r="AY184" s="18" t="s">
        <v>209</v>
      </c>
      <c r="BE184" s="206">
        <f t="shared" si="14"/>
        <v>0</v>
      </c>
      <c r="BF184" s="206">
        <f t="shared" si="15"/>
        <v>0</v>
      </c>
      <c r="BG184" s="206">
        <f t="shared" si="16"/>
        <v>0</v>
      </c>
      <c r="BH184" s="206">
        <f t="shared" si="17"/>
        <v>0</v>
      </c>
      <c r="BI184" s="206">
        <f t="shared" si="18"/>
        <v>0</v>
      </c>
      <c r="BJ184" s="18" t="s">
        <v>85</v>
      </c>
      <c r="BK184" s="206">
        <f t="shared" si="19"/>
        <v>0</v>
      </c>
      <c r="BL184" s="18" t="s">
        <v>218</v>
      </c>
      <c r="BM184" s="205" t="s">
        <v>417</v>
      </c>
    </row>
    <row r="185" spans="1:65" s="2" customFormat="1" ht="44.25" customHeight="1">
      <c r="A185" s="35"/>
      <c r="B185" s="36"/>
      <c r="C185" s="193" t="s">
        <v>418</v>
      </c>
      <c r="D185" s="193" t="s">
        <v>214</v>
      </c>
      <c r="E185" s="194" t="s">
        <v>419</v>
      </c>
      <c r="F185" s="195" t="s">
        <v>420</v>
      </c>
      <c r="G185" s="196" t="s">
        <v>236</v>
      </c>
      <c r="H185" s="197">
        <v>13.206</v>
      </c>
      <c r="I185" s="198"/>
      <c r="J185" s="199">
        <f t="shared" si="10"/>
        <v>0</v>
      </c>
      <c r="K185" s="200"/>
      <c r="L185" s="40"/>
      <c r="M185" s="201" t="s">
        <v>1</v>
      </c>
      <c r="N185" s="202" t="s">
        <v>42</v>
      </c>
      <c r="O185" s="72"/>
      <c r="P185" s="203">
        <f t="shared" si="11"/>
        <v>0</v>
      </c>
      <c r="Q185" s="203">
        <v>0</v>
      </c>
      <c r="R185" s="203">
        <f t="shared" si="12"/>
        <v>0</v>
      </c>
      <c r="S185" s="203">
        <v>0</v>
      </c>
      <c r="T185" s="204">
        <f t="shared" si="13"/>
        <v>0</v>
      </c>
      <c r="U185" s="35"/>
      <c r="V185" s="35"/>
      <c r="W185" s="35"/>
      <c r="X185" s="35"/>
      <c r="Y185" s="35"/>
      <c r="Z185" s="35"/>
      <c r="AA185" s="35"/>
      <c r="AB185" s="35"/>
      <c r="AC185" s="35"/>
      <c r="AD185" s="35"/>
      <c r="AE185" s="35"/>
      <c r="AR185" s="205" t="s">
        <v>218</v>
      </c>
      <c r="AT185" s="205" t="s">
        <v>214</v>
      </c>
      <c r="AU185" s="205" t="s">
        <v>87</v>
      </c>
      <c r="AY185" s="18" t="s">
        <v>209</v>
      </c>
      <c r="BE185" s="206">
        <f t="shared" si="14"/>
        <v>0</v>
      </c>
      <c r="BF185" s="206">
        <f t="shared" si="15"/>
        <v>0</v>
      </c>
      <c r="BG185" s="206">
        <f t="shared" si="16"/>
        <v>0</v>
      </c>
      <c r="BH185" s="206">
        <f t="shared" si="17"/>
        <v>0</v>
      </c>
      <c r="BI185" s="206">
        <f t="shared" si="18"/>
        <v>0</v>
      </c>
      <c r="BJ185" s="18" t="s">
        <v>85</v>
      </c>
      <c r="BK185" s="206">
        <f t="shared" si="19"/>
        <v>0</v>
      </c>
      <c r="BL185" s="18" t="s">
        <v>218</v>
      </c>
      <c r="BM185" s="205" t="s">
        <v>421</v>
      </c>
    </row>
    <row r="186" spans="1:65" s="2" customFormat="1" ht="33" customHeight="1">
      <c r="A186" s="35"/>
      <c r="B186" s="36"/>
      <c r="C186" s="193" t="s">
        <v>422</v>
      </c>
      <c r="D186" s="193" t="s">
        <v>214</v>
      </c>
      <c r="E186" s="194" t="s">
        <v>423</v>
      </c>
      <c r="F186" s="195" t="s">
        <v>424</v>
      </c>
      <c r="G186" s="196" t="s">
        <v>236</v>
      </c>
      <c r="H186" s="197">
        <v>305.25799999999998</v>
      </c>
      <c r="I186" s="198"/>
      <c r="J186" s="199">
        <f t="shared" si="10"/>
        <v>0</v>
      </c>
      <c r="K186" s="200"/>
      <c r="L186" s="40"/>
      <c r="M186" s="201" t="s">
        <v>1</v>
      </c>
      <c r="N186" s="202" t="s">
        <v>42</v>
      </c>
      <c r="O186" s="72"/>
      <c r="P186" s="203">
        <f t="shared" si="11"/>
        <v>0</v>
      </c>
      <c r="Q186" s="203">
        <v>0</v>
      </c>
      <c r="R186" s="203">
        <f t="shared" si="12"/>
        <v>0</v>
      </c>
      <c r="S186" s="203">
        <v>0</v>
      </c>
      <c r="T186" s="204">
        <f t="shared" si="13"/>
        <v>0</v>
      </c>
      <c r="U186" s="35"/>
      <c r="V186" s="35"/>
      <c r="W186" s="35"/>
      <c r="X186" s="35"/>
      <c r="Y186" s="35"/>
      <c r="Z186" s="35"/>
      <c r="AA186" s="35"/>
      <c r="AB186" s="35"/>
      <c r="AC186" s="35"/>
      <c r="AD186" s="35"/>
      <c r="AE186" s="35"/>
      <c r="AR186" s="205" t="s">
        <v>218</v>
      </c>
      <c r="AT186" s="205" t="s">
        <v>214</v>
      </c>
      <c r="AU186" s="205" t="s">
        <v>87</v>
      </c>
      <c r="AY186" s="18" t="s">
        <v>209</v>
      </c>
      <c r="BE186" s="206">
        <f t="shared" si="14"/>
        <v>0</v>
      </c>
      <c r="BF186" s="206">
        <f t="shared" si="15"/>
        <v>0</v>
      </c>
      <c r="BG186" s="206">
        <f t="shared" si="16"/>
        <v>0</v>
      </c>
      <c r="BH186" s="206">
        <f t="shared" si="17"/>
        <v>0</v>
      </c>
      <c r="BI186" s="206">
        <f t="shared" si="18"/>
        <v>0</v>
      </c>
      <c r="BJ186" s="18" t="s">
        <v>85</v>
      </c>
      <c r="BK186" s="206">
        <f t="shared" si="19"/>
        <v>0</v>
      </c>
      <c r="BL186" s="18" t="s">
        <v>218</v>
      </c>
      <c r="BM186" s="205" t="s">
        <v>425</v>
      </c>
    </row>
    <row r="187" spans="1:65" s="2" customFormat="1" ht="33" customHeight="1">
      <c r="A187" s="35"/>
      <c r="B187" s="36"/>
      <c r="C187" s="193" t="s">
        <v>426</v>
      </c>
      <c r="D187" s="193" t="s">
        <v>214</v>
      </c>
      <c r="E187" s="194" t="s">
        <v>427</v>
      </c>
      <c r="F187" s="195" t="s">
        <v>428</v>
      </c>
      <c r="G187" s="196" t="s">
        <v>236</v>
      </c>
      <c r="H187" s="197">
        <v>32.819000000000003</v>
      </c>
      <c r="I187" s="198"/>
      <c r="J187" s="199">
        <f t="shared" si="10"/>
        <v>0</v>
      </c>
      <c r="K187" s="200"/>
      <c r="L187" s="40"/>
      <c r="M187" s="201" t="s">
        <v>1</v>
      </c>
      <c r="N187" s="202" t="s">
        <v>42</v>
      </c>
      <c r="O187" s="72"/>
      <c r="P187" s="203">
        <f t="shared" si="11"/>
        <v>0</v>
      </c>
      <c r="Q187" s="203">
        <v>0</v>
      </c>
      <c r="R187" s="203">
        <f t="shared" si="12"/>
        <v>0</v>
      </c>
      <c r="S187" s="203">
        <v>0</v>
      </c>
      <c r="T187" s="204">
        <f t="shared" si="13"/>
        <v>0</v>
      </c>
      <c r="U187" s="35"/>
      <c r="V187" s="35"/>
      <c r="W187" s="35"/>
      <c r="X187" s="35"/>
      <c r="Y187" s="35"/>
      <c r="Z187" s="35"/>
      <c r="AA187" s="35"/>
      <c r="AB187" s="35"/>
      <c r="AC187" s="35"/>
      <c r="AD187" s="35"/>
      <c r="AE187" s="35"/>
      <c r="AR187" s="205" t="s">
        <v>218</v>
      </c>
      <c r="AT187" s="205" t="s">
        <v>214</v>
      </c>
      <c r="AU187" s="205" t="s">
        <v>87</v>
      </c>
      <c r="AY187" s="18" t="s">
        <v>209</v>
      </c>
      <c r="BE187" s="206">
        <f t="shared" si="14"/>
        <v>0</v>
      </c>
      <c r="BF187" s="206">
        <f t="shared" si="15"/>
        <v>0</v>
      </c>
      <c r="BG187" s="206">
        <f t="shared" si="16"/>
        <v>0</v>
      </c>
      <c r="BH187" s="206">
        <f t="shared" si="17"/>
        <v>0</v>
      </c>
      <c r="BI187" s="206">
        <f t="shared" si="18"/>
        <v>0</v>
      </c>
      <c r="BJ187" s="18" t="s">
        <v>85</v>
      </c>
      <c r="BK187" s="206">
        <f t="shared" si="19"/>
        <v>0</v>
      </c>
      <c r="BL187" s="18" t="s">
        <v>218</v>
      </c>
      <c r="BM187" s="205" t="s">
        <v>429</v>
      </c>
    </row>
    <row r="188" spans="1:65" s="2" customFormat="1" ht="44.25" customHeight="1">
      <c r="A188" s="35"/>
      <c r="B188" s="36"/>
      <c r="C188" s="193" t="s">
        <v>430</v>
      </c>
      <c r="D188" s="193" t="s">
        <v>214</v>
      </c>
      <c r="E188" s="194" t="s">
        <v>431</v>
      </c>
      <c r="F188" s="195" t="s">
        <v>432</v>
      </c>
      <c r="G188" s="196" t="s">
        <v>236</v>
      </c>
      <c r="H188" s="197">
        <v>2024.5909999999999</v>
      </c>
      <c r="I188" s="198"/>
      <c r="J188" s="199">
        <f t="shared" si="10"/>
        <v>0</v>
      </c>
      <c r="K188" s="200"/>
      <c r="L188" s="40"/>
      <c r="M188" s="201" t="s">
        <v>1</v>
      </c>
      <c r="N188" s="202" t="s">
        <v>42</v>
      </c>
      <c r="O188" s="72"/>
      <c r="P188" s="203">
        <f t="shared" si="11"/>
        <v>0</v>
      </c>
      <c r="Q188" s="203">
        <v>0</v>
      </c>
      <c r="R188" s="203">
        <f t="shared" si="12"/>
        <v>0</v>
      </c>
      <c r="S188" s="203">
        <v>0</v>
      </c>
      <c r="T188" s="204">
        <f t="shared" si="13"/>
        <v>0</v>
      </c>
      <c r="U188" s="35"/>
      <c r="V188" s="35"/>
      <c r="W188" s="35"/>
      <c r="X188" s="35"/>
      <c r="Y188" s="35"/>
      <c r="Z188" s="35"/>
      <c r="AA188" s="35"/>
      <c r="AB188" s="35"/>
      <c r="AC188" s="35"/>
      <c r="AD188" s="35"/>
      <c r="AE188" s="35"/>
      <c r="AR188" s="205" t="s">
        <v>218</v>
      </c>
      <c r="AT188" s="205" t="s">
        <v>214</v>
      </c>
      <c r="AU188" s="205" t="s">
        <v>87</v>
      </c>
      <c r="AY188" s="18" t="s">
        <v>209</v>
      </c>
      <c r="BE188" s="206">
        <f t="shared" si="14"/>
        <v>0</v>
      </c>
      <c r="BF188" s="206">
        <f t="shared" si="15"/>
        <v>0</v>
      </c>
      <c r="BG188" s="206">
        <f t="shared" si="16"/>
        <v>0</v>
      </c>
      <c r="BH188" s="206">
        <f t="shared" si="17"/>
        <v>0</v>
      </c>
      <c r="BI188" s="206">
        <f t="shared" si="18"/>
        <v>0</v>
      </c>
      <c r="BJ188" s="18" t="s">
        <v>85</v>
      </c>
      <c r="BK188" s="206">
        <f t="shared" si="19"/>
        <v>0</v>
      </c>
      <c r="BL188" s="18" t="s">
        <v>218</v>
      </c>
      <c r="BM188" s="205" t="s">
        <v>433</v>
      </c>
    </row>
    <row r="189" spans="1:65" s="2" customFormat="1" ht="55.5" customHeight="1">
      <c r="A189" s="35"/>
      <c r="B189" s="36"/>
      <c r="C189" s="193" t="s">
        <v>434</v>
      </c>
      <c r="D189" s="193" t="s">
        <v>214</v>
      </c>
      <c r="E189" s="194" t="s">
        <v>435</v>
      </c>
      <c r="F189" s="195" t="s">
        <v>436</v>
      </c>
      <c r="G189" s="196" t="s">
        <v>236</v>
      </c>
      <c r="H189" s="197">
        <v>8386.7150000000001</v>
      </c>
      <c r="I189" s="198"/>
      <c r="J189" s="199">
        <f t="shared" si="10"/>
        <v>0</v>
      </c>
      <c r="K189" s="200"/>
      <c r="L189" s="40"/>
      <c r="M189" s="201" t="s">
        <v>1</v>
      </c>
      <c r="N189" s="202" t="s">
        <v>42</v>
      </c>
      <c r="O189" s="72"/>
      <c r="P189" s="203">
        <f t="shared" si="11"/>
        <v>0</v>
      </c>
      <c r="Q189" s="203">
        <v>0</v>
      </c>
      <c r="R189" s="203">
        <f t="shared" si="12"/>
        <v>0</v>
      </c>
      <c r="S189" s="203">
        <v>0</v>
      </c>
      <c r="T189" s="204">
        <f t="shared" si="13"/>
        <v>0</v>
      </c>
      <c r="U189" s="35"/>
      <c r="V189" s="35"/>
      <c r="W189" s="35"/>
      <c r="X189" s="35"/>
      <c r="Y189" s="35"/>
      <c r="Z189" s="35"/>
      <c r="AA189" s="35"/>
      <c r="AB189" s="35"/>
      <c r="AC189" s="35"/>
      <c r="AD189" s="35"/>
      <c r="AE189" s="35"/>
      <c r="AR189" s="205" t="s">
        <v>218</v>
      </c>
      <c r="AT189" s="205" t="s">
        <v>214</v>
      </c>
      <c r="AU189" s="205" t="s">
        <v>87</v>
      </c>
      <c r="AY189" s="18" t="s">
        <v>209</v>
      </c>
      <c r="BE189" s="206">
        <f t="shared" si="14"/>
        <v>0</v>
      </c>
      <c r="BF189" s="206">
        <f t="shared" si="15"/>
        <v>0</v>
      </c>
      <c r="BG189" s="206">
        <f t="shared" si="16"/>
        <v>0</v>
      </c>
      <c r="BH189" s="206">
        <f t="shared" si="17"/>
        <v>0</v>
      </c>
      <c r="BI189" s="206">
        <f t="shared" si="18"/>
        <v>0</v>
      </c>
      <c r="BJ189" s="18" t="s">
        <v>85</v>
      </c>
      <c r="BK189" s="206">
        <f t="shared" si="19"/>
        <v>0</v>
      </c>
      <c r="BL189" s="18" t="s">
        <v>218</v>
      </c>
      <c r="BM189" s="205" t="s">
        <v>437</v>
      </c>
    </row>
    <row r="190" spans="1:65" s="12" customFormat="1" ht="25.9" customHeight="1">
      <c r="B190" s="177"/>
      <c r="C190" s="178"/>
      <c r="D190" s="179" t="s">
        <v>76</v>
      </c>
      <c r="E190" s="180" t="s">
        <v>438</v>
      </c>
      <c r="F190" s="180" t="s">
        <v>439</v>
      </c>
      <c r="G190" s="178"/>
      <c r="H190" s="178"/>
      <c r="I190" s="181"/>
      <c r="J190" s="182">
        <f>BK190</f>
        <v>0</v>
      </c>
      <c r="K190" s="178"/>
      <c r="L190" s="183"/>
      <c r="M190" s="184"/>
      <c r="N190" s="185"/>
      <c r="O190" s="185"/>
      <c r="P190" s="186">
        <f>P191+P195+P200+P206+P210+P214+P216+P218</f>
        <v>0</v>
      </c>
      <c r="Q190" s="185"/>
      <c r="R190" s="186">
        <f>R191+R195+R200+R206+R210+R214+R216+R218</f>
        <v>0</v>
      </c>
      <c r="S190" s="185"/>
      <c r="T190" s="187">
        <f>T191+T195+T200+T206+T210+T214+T216+T218</f>
        <v>0</v>
      </c>
      <c r="AR190" s="188" t="s">
        <v>87</v>
      </c>
      <c r="AT190" s="189" t="s">
        <v>76</v>
      </c>
      <c r="AU190" s="189" t="s">
        <v>77</v>
      </c>
      <c r="AY190" s="188" t="s">
        <v>209</v>
      </c>
      <c r="BK190" s="190">
        <f>BK191+BK195+BK200+BK206+BK210+BK214+BK216+BK218</f>
        <v>0</v>
      </c>
    </row>
    <row r="191" spans="1:65" s="12" customFormat="1" ht="22.9" customHeight="1">
      <c r="B191" s="177"/>
      <c r="C191" s="178"/>
      <c r="D191" s="179" t="s">
        <v>76</v>
      </c>
      <c r="E191" s="191" t="s">
        <v>440</v>
      </c>
      <c r="F191" s="191" t="s">
        <v>441</v>
      </c>
      <c r="G191" s="178"/>
      <c r="H191" s="178"/>
      <c r="I191" s="181"/>
      <c r="J191" s="192">
        <f>BK191</f>
        <v>0</v>
      </c>
      <c r="K191" s="178"/>
      <c r="L191" s="183"/>
      <c r="M191" s="184"/>
      <c r="N191" s="185"/>
      <c r="O191" s="185"/>
      <c r="P191" s="186">
        <f>SUM(P192:P194)</f>
        <v>0</v>
      </c>
      <c r="Q191" s="185"/>
      <c r="R191" s="186">
        <f>SUM(R192:R194)</f>
        <v>0</v>
      </c>
      <c r="S191" s="185"/>
      <c r="T191" s="187">
        <f>SUM(T192:T194)</f>
        <v>0</v>
      </c>
      <c r="AR191" s="188" t="s">
        <v>87</v>
      </c>
      <c r="AT191" s="189" t="s">
        <v>76</v>
      </c>
      <c r="AU191" s="189" t="s">
        <v>85</v>
      </c>
      <c r="AY191" s="188" t="s">
        <v>209</v>
      </c>
      <c r="BK191" s="190">
        <f>SUM(BK192:BK194)</f>
        <v>0</v>
      </c>
    </row>
    <row r="192" spans="1:65" s="2" customFormat="1" ht="33" customHeight="1">
      <c r="A192" s="35"/>
      <c r="B192" s="36"/>
      <c r="C192" s="193" t="s">
        <v>442</v>
      </c>
      <c r="D192" s="193" t="s">
        <v>214</v>
      </c>
      <c r="E192" s="194" t="s">
        <v>443</v>
      </c>
      <c r="F192" s="195" t="s">
        <v>444</v>
      </c>
      <c r="G192" s="196" t="s">
        <v>217</v>
      </c>
      <c r="H192" s="197">
        <v>2964</v>
      </c>
      <c r="I192" s="198"/>
      <c r="J192" s="199">
        <f>ROUND(I192*H192,2)</f>
        <v>0</v>
      </c>
      <c r="K192" s="200"/>
      <c r="L192" s="40"/>
      <c r="M192" s="201" t="s">
        <v>1</v>
      </c>
      <c r="N192" s="202" t="s">
        <v>42</v>
      </c>
      <c r="O192" s="72"/>
      <c r="P192" s="203">
        <f>O192*H192</f>
        <v>0</v>
      </c>
      <c r="Q192" s="203">
        <v>0</v>
      </c>
      <c r="R192" s="203">
        <f>Q192*H192</f>
        <v>0</v>
      </c>
      <c r="S192" s="203">
        <v>0</v>
      </c>
      <c r="T192" s="204">
        <f>S192*H192</f>
        <v>0</v>
      </c>
      <c r="U192" s="35"/>
      <c r="V192" s="35"/>
      <c r="W192" s="35"/>
      <c r="X192" s="35"/>
      <c r="Y192" s="35"/>
      <c r="Z192" s="35"/>
      <c r="AA192" s="35"/>
      <c r="AB192" s="35"/>
      <c r="AC192" s="35"/>
      <c r="AD192" s="35"/>
      <c r="AE192" s="35"/>
      <c r="AR192" s="205" t="s">
        <v>276</v>
      </c>
      <c r="AT192" s="205" t="s">
        <v>214</v>
      </c>
      <c r="AU192" s="205" t="s">
        <v>87</v>
      </c>
      <c r="AY192" s="18" t="s">
        <v>209</v>
      </c>
      <c r="BE192" s="206">
        <f>IF(N192="základní",J192,0)</f>
        <v>0</v>
      </c>
      <c r="BF192" s="206">
        <f>IF(N192="snížená",J192,0)</f>
        <v>0</v>
      </c>
      <c r="BG192" s="206">
        <f>IF(N192="zákl. přenesená",J192,0)</f>
        <v>0</v>
      </c>
      <c r="BH192" s="206">
        <f>IF(N192="sníž. přenesená",J192,0)</f>
        <v>0</v>
      </c>
      <c r="BI192" s="206">
        <f>IF(N192="nulová",J192,0)</f>
        <v>0</v>
      </c>
      <c r="BJ192" s="18" t="s">
        <v>85</v>
      </c>
      <c r="BK192" s="206">
        <f>ROUND(I192*H192,2)</f>
        <v>0</v>
      </c>
      <c r="BL192" s="18" t="s">
        <v>276</v>
      </c>
      <c r="BM192" s="205" t="s">
        <v>445</v>
      </c>
    </row>
    <row r="193" spans="1:65" s="2" customFormat="1" ht="33" customHeight="1">
      <c r="A193" s="35"/>
      <c r="B193" s="36"/>
      <c r="C193" s="193" t="s">
        <v>446</v>
      </c>
      <c r="D193" s="193" t="s">
        <v>214</v>
      </c>
      <c r="E193" s="194" t="s">
        <v>447</v>
      </c>
      <c r="F193" s="195" t="s">
        <v>448</v>
      </c>
      <c r="G193" s="196" t="s">
        <v>217</v>
      </c>
      <c r="H193" s="197">
        <v>1354.5</v>
      </c>
      <c r="I193" s="198"/>
      <c r="J193" s="199">
        <f>ROUND(I193*H193,2)</f>
        <v>0</v>
      </c>
      <c r="K193" s="200"/>
      <c r="L193" s="40"/>
      <c r="M193" s="201" t="s">
        <v>1</v>
      </c>
      <c r="N193" s="202" t="s">
        <v>42</v>
      </c>
      <c r="O193" s="72"/>
      <c r="P193" s="203">
        <f>O193*H193</f>
        <v>0</v>
      </c>
      <c r="Q193" s="203">
        <v>0</v>
      </c>
      <c r="R193" s="203">
        <f>Q193*H193</f>
        <v>0</v>
      </c>
      <c r="S193" s="203">
        <v>0</v>
      </c>
      <c r="T193" s="204">
        <f>S193*H193</f>
        <v>0</v>
      </c>
      <c r="U193" s="35"/>
      <c r="V193" s="35"/>
      <c r="W193" s="35"/>
      <c r="X193" s="35"/>
      <c r="Y193" s="35"/>
      <c r="Z193" s="35"/>
      <c r="AA193" s="35"/>
      <c r="AB193" s="35"/>
      <c r="AC193" s="35"/>
      <c r="AD193" s="35"/>
      <c r="AE193" s="35"/>
      <c r="AR193" s="205" t="s">
        <v>276</v>
      </c>
      <c r="AT193" s="205" t="s">
        <v>214</v>
      </c>
      <c r="AU193" s="205" t="s">
        <v>87</v>
      </c>
      <c r="AY193" s="18" t="s">
        <v>209</v>
      </c>
      <c r="BE193" s="206">
        <f>IF(N193="základní",J193,0)</f>
        <v>0</v>
      </c>
      <c r="BF193" s="206">
        <f>IF(N193="snížená",J193,0)</f>
        <v>0</v>
      </c>
      <c r="BG193" s="206">
        <f>IF(N193="zákl. přenesená",J193,0)</f>
        <v>0</v>
      </c>
      <c r="BH193" s="206">
        <f>IF(N193="sníž. přenesená",J193,0)</f>
        <v>0</v>
      </c>
      <c r="BI193" s="206">
        <f>IF(N193="nulová",J193,0)</f>
        <v>0</v>
      </c>
      <c r="BJ193" s="18" t="s">
        <v>85</v>
      </c>
      <c r="BK193" s="206">
        <f>ROUND(I193*H193,2)</f>
        <v>0</v>
      </c>
      <c r="BL193" s="18" t="s">
        <v>276</v>
      </c>
      <c r="BM193" s="205" t="s">
        <v>449</v>
      </c>
    </row>
    <row r="194" spans="1:65" s="2" customFormat="1" ht="33" customHeight="1">
      <c r="A194" s="35"/>
      <c r="B194" s="36"/>
      <c r="C194" s="193" t="s">
        <v>450</v>
      </c>
      <c r="D194" s="193" t="s">
        <v>214</v>
      </c>
      <c r="E194" s="194" t="s">
        <v>451</v>
      </c>
      <c r="F194" s="195" t="s">
        <v>452</v>
      </c>
      <c r="G194" s="196" t="s">
        <v>217</v>
      </c>
      <c r="H194" s="197">
        <v>98</v>
      </c>
      <c r="I194" s="198"/>
      <c r="J194" s="199">
        <f>ROUND(I194*H194,2)</f>
        <v>0</v>
      </c>
      <c r="K194" s="200"/>
      <c r="L194" s="40"/>
      <c r="M194" s="201" t="s">
        <v>1</v>
      </c>
      <c r="N194" s="202" t="s">
        <v>42</v>
      </c>
      <c r="O194" s="72"/>
      <c r="P194" s="203">
        <f>O194*H194</f>
        <v>0</v>
      </c>
      <c r="Q194" s="203">
        <v>0</v>
      </c>
      <c r="R194" s="203">
        <f>Q194*H194</f>
        <v>0</v>
      </c>
      <c r="S194" s="203">
        <v>0</v>
      </c>
      <c r="T194" s="204">
        <f>S194*H194</f>
        <v>0</v>
      </c>
      <c r="U194" s="35"/>
      <c r="V194" s="35"/>
      <c r="W194" s="35"/>
      <c r="X194" s="35"/>
      <c r="Y194" s="35"/>
      <c r="Z194" s="35"/>
      <c r="AA194" s="35"/>
      <c r="AB194" s="35"/>
      <c r="AC194" s="35"/>
      <c r="AD194" s="35"/>
      <c r="AE194" s="35"/>
      <c r="AR194" s="205" t="s">
        <v>276</v>
      </c>
      <c r="AT194" s="205" t="s">
        <v>214</v>
      </c>
      <c r="AU194" s="205" t="s">
        <v>87</v>
      </c>
      <c r="AY194" s="18" t="s">
        <v>209</v>
      </c>
      <c r="BE194" s="206">
        <f>IF(N194="základní",J194,0)</f>
        <v>0</v>
      </c>
      <c r="BF194" s="206">
        <f>IF(N194="snížená",J194,0)</f>
        <v>0</v>
      </c>
      <c r="BG194" s="206">
        <f>IF(N194="zákl. přenesená",J194,0)</f>
        <v>0</v>
      </c>
      <c r="BH194" s="206">
        <f>IF(N194="sníž. přenesená",J194,0)</f>
        <v>0</v>
      </c>
      <c r="BI194" s="206">
        <f>IF(N194="nulová",J194,0)</f>
        <v>0</v>
      </c>
      <c r="BJ194" s="18" t="s">
        <v>85</v>
      </c>
      <c r="BK194" s="206">
        <f>ROUND(I194*H194,2)</f>
        <v>0</v>
      </c>
      <c r="BL194" s="18" t="s">
        <v>276</v>
      </c>
      <c r="BM194" s="205" t="s">
        <v>453</v>
      </c>
    </row>
    <row r="195" spans="1:65" s="12" customFormat="1" ht="22.9" customHeight="1">
      <c r="B195" s="177"/>
      <c r="C195" s="178"/>
      <c r="D195" s="179" t="s">
        <v>76</v>
      </c>
      <c r="E195" s="191" t="s">
        <v>454</v>
      </c>
      <c r="F195" s="191" t="s">
        <v>455</v>
      </c>
      <c r="G195" s="178"/>
      <c r="H195" s="178"/>
      <c r="I195" s="181"/>
      <c r="J195" s="192">
        <f>BK195</f>
        <v>0</v>
      </c>
      <c r="K195" s="178"/>
      <c r="L195" s="183"/>
      <c r="M195" s="184"/>
      <c r="N195" s="185"/>
      <c r="O195" s="185"/>
      <c r="P195" s="186">
        <f>SUM(P196:P199)</f>
        <v>0</v>
      </c>
      <c r="Q195" s="185"/>
      <c r="R195" s="186">
        <f>SUM(R196:R199)</f>
        <v>0</v>
      </c>
      <c r="S195" s="185"/>
      <c r="T195" s="187">
        <f>SUM(T196:T199)</f>
        <v>0</v>
      </c>
      <c r="AR195" s="188" t="s">
        <v>87</v>
      </c>
      <c r="AT195" s="189" t="s">
        <v>76</v>
      </c>
      <c r="AU195" s="189" t="s">
        <v>85</v>
      </c>
      <c r="AY195" s="188" t="s">
        <v>209</v>
      </c>
      <c r="BK195" s="190">
        <f>SUM(BK196:BK199)</f>
        <v>0</v>
      </c>
    </row>
    <row r="196" spans="1:65" s="2" customFormat="1" ht="49.15" customHeight="1">
      <c r="A196" s="35"/>
      <c r="B196" s="36"/>
      <c r="C196" s="193" t="s">
        <v>456</v>
      </c>
      <c r="D196" s="193" t="s">
        <v>214</v>
      </c>
      <c r="E196" s="194" t="s">
        <v>457</v>
      </c>
      <c r="F196" s="195" t="s">
        <v>458</v>
      </c>
      <c r="G196" s="196" t="s">
        <v>217</v>
      </c>
      <c r="H196" s="197">
        <v>8804</v>
      </c>
      <c r="I196" s="198"/>
      <c r="J196" s="199">
        <f>ROUND(I196*H196,2)</f>
        <v>0</v>
      </c>
      <c r="K196" s="200"/>
      <c r="L196" s="40"/>
      <c r="M196" s="201" t="s">
        <v>1</v>
      </c>
      <c r="N196" s="202"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276</v>
      </c>
      <c r="AT196" s="205" t="s">
        <v>214</v>
      </c>
      <c r="AU196" s="205" t="s">
        <v>87</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276</v>
      </c>
      <c r="BM196" s="205" t="s">
        <v>459</v>
      </c>
    </row>
    <row r="197" spans="1:65" s="2" customFormat="1" ht="49.15" customHeight="1">
      <c r="A197" s="35"/>
      <c r="B197" s="36"/>
      <c r="C197" s="193" t="s">
        <v>460</v>
      </c>
      <c r="D197" s="193" t="s">
        <v>214</v>
      </c>
      <c r="E197" s="194" t="s">
        <v>461</v>
      </c>
      <c r="F197" s="195" t="s">
        <v>462</v>
      </c>
      <c r="G197" s="196" t="s">
        <v>217</v>
      </c>
      <c r="H197" s="197">
        <v>1739</v>
      </c>
      <c r="I197" s="198"/>
      <c r="J197" s="199">
        <f>ROUND(I197*H197,2)</f>
        <v>0</v>
      </c>
      <c r="K197" s="200"/>
      <c r="L197" s="40"/>
      <c r="M197" s="201" t="s">
        <v>1</v>
      </c>
      <c r="N197" s="202"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276</v>
      </c>
      <c r="AT197" s="205" t="s">
        <v>214</v>
      </c>
      <c r="AU197" s="205" t="s">
        <v>87</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276</v>
      </c>
      <c r="BM197" s="205" t="s">
        <v>463</v>
      </c>
    </row>
    <row r="198" spans="1:65" s="2" customFormat="1" ht="49.15" customHeight="1">
      <c r="A198" s="35"/>
      <c r="B198" s="36"/>
      <c r="C198" s="193" t="s">
        <v>464</v>
      </c>
      <c r="D198" s="193" t="s">
        <v>214</v>
      </c>
      <c r="E198" s="194" t="s">
        <v>465</v>
      </c>
      <c r="F198" s="195" t="s">
        <v>466</v>
      </c>
      <c r="G198" s="196" t="s">
        <v>217</v>
      </c>
      <c r="H198" s="197">
        <v>3067</v>
      </c>
      <c r="I198" s="198"/>
      <c r="J198" s="199">
        <f>ROUND(I198*H198,2)</f>
        <v>0</v>
      </c>
      <c r="K198" s="200"/>
      <c r="L198" s="40"/>
      <c r="M198" s="201" t="s">
        <v>1</v>
      </c>
      <c r="N198" s="202" t="s">
        <v>42</v>
      </c>
      <c r="O198" s="72"/>
      <c r="P198" s="203">
        <f>O198*H198</f>
        <v>0</v>
      </c>
      <c r="Q198" s="203">
        <v>0</v>
      </c>
      <c r="R198" s="203">
        <f>Q198*H198</f>
        <v>0</v>
      </c>
      <c r="S198" s="203">
        <v>0</v>
      </c>
      <c r="T198" s="204">
        <f>S198*H198</f>
        <v>0</v>
      </c>
      <c r="U198" s="35"/>
      <c r="V198" s="35"/>
      <c r="W198" s="35"/>
      <c r="X198" s="35"/>
      <c r="Y198" s="35"/>
      <c r="Z198" s="35"/>
      <c r="AA198" s="35"/>
      <c r="AB198" s="35"/>
      <c r="AC198" s="35"/>
      <c r="AD198" s="35"/>
      <c r="AE198" s="35"/>
      <c r="AR198" s="205" t="s">
        <v>276</v>
      </c>
      <c r="AT198" s="205" t="s">
        <v>214</v>
      </c>
      <c r="AU198" s="205" t="s">
        <v>87</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276</v>
      </c>
      <c r="BM198" s="205" t="s">
        <v>467</v>
      </c>
    </row>
    <row r="199" spans="1:65" s="2" customFormat="1" ht="49.15" customHeight="1">
      <c r="A199" s="35"/>
      <c r="B199" s="36"/>
      <c r="C199" s="193" t="s">
        <v>468</v>
      </c>
      <c r="D199" s="193" t="s">
        <v>214</v>
      </c>
      <c r="E199" s="194" t="s">
        <v>469</v>
      </c>
      <c r="F199" s="195" t="s">
        <v>470</v>
      </c>
      <c r="G199" s="196" t="s">
        <v>217</v>
      </c>
      <c r="H199" s="197">
        <v>65</v>
      </c>
      <c r="I199" s="198"/>
      <c r="J199" s="199">
        <f>ROUND(I199*H199,2)</f>
        <v>0</v>
      </c>
      <c r="K199" s="200"/>
      <c r="L199" s="40"/>
      <c r="M199" s="201" t="s">
        <v>1</v>
      </c>
      <c r="N199" s="202" t="s">
        <v>42</v>
      </c>
      <c r="O199" s="72"/>
      <c r="P199" s="203">
        <f>O199*H199</f>
        <v>0</v>
      </c>
      <c r="Q199" s="203">
        <v>0</v>
      </c>
      <c r="R199" s="203">
        <f>Q199*H199</f>
        <v>0</v>
      </c>
      <c r="S199" s="203">
        <v>0</v>
      </c>
      <c r="T199" s="204">
        <f>S199*H199</f>
        <v>0</v>
      </c>
      <c r="U199" s="35"/>
      <c r="V199" s="35"/>
      <c r="W199" s="35"/>
      <c r="X199" s="35"/>
      <c r="Y199" s="35"/>
      <c r="Z199" s="35"/>
      <c r="AA199" s="35"/>
      <c r="AB199" s="35"/>
      <c r="AC199" s="35"/>
      <c r="AD199" s="35"/>
      <c r="AE199" s="35"/>
      <c r="AR199" s="205" t="s">
        <v>276</v>
      </c>
      <c r="AT199" s="205" t="s">
        <v>214</v>
      </c>
      <c r="AU199" s="205" t="s">
        <v>87</v>
      </c>
      <c r="AY199" s="18" t="s">
        <v>209</v>
      </c>
      <c r="BE199" s="206">
        <f>IF(N199="základní",J199,0)</f>
        <v>0</v>
      </c>
      <c r="BF199" s="206">
        <f>IF(N199="snížená",J199,0)</f>
        <v>0</v>
      </c>
      <c r="BG199" s="206">
        <f>IF(N199="zákl. přenesená",J199,0)</f>
        <v>0</v>
      </c>
      <c r="BH199" s="206">
        <f>IF(N199="sníž. přenesená",J199,0)</f>
        <v>0</v>
      </c>
      <c r="BI199" s="206">
        <f>IF(N199="nulová",J199,0)</f>
        <v>0</v>
      </c>
      <c r="BJ199" s="18" t="s">
        <v>85</v>
      </c>
      <c r="BK199" s="206">
        <f>ROUND(I199*H199,2)</f>
        <v>0</v>
      </c>
      <c r="BL199" s="18" t="s">
        <v>276</v>
      </c>
      <c r="BM199" s="205" t="s">
        <v>471</v>
      </c>
    </row>
    <row r="200" spans="1:65" s="12" customFormat="1" ht="22.9" customHeight="1">
      <c r="B200" s="177"/>
      <c r="C200" s="178"/>
      <c r="D200" s="179" t="s">
        <v>76</v>
      </c>
      <c r="E200" s="191" t="s">
        <v>472</v>
      </c>
      <c r="F200" s="191" t="s">
        <v>473</v>
      </c>
      <c r="G200" s="178"/>
      <c r="H200" s="178"/>
      <c r="I200" s="181"/>
      <c r="J200" s="192">
        <f>BK200</f>
        <v>0</v>
      </c>
      <c r="K200" s="178"/>
      <c r="L200" s="183"/>
      <c r="M200" s="184"/>
      <c r="N200" s="185"/>
      <c r="O200" s="185"/>
      <c r="P200" s="186">
        <f>SUM(P201:P205)</f>
        <v>0</v>
      </c>
      <c r="Q200" s="185"/>
      <c r="R200" s="186">
        <f>SUM(R201:R205)</f>
        <v>0</v>
      </c>
      <c r="S200" s="185"/>
      <c r="T200" s="187">
        <f>SUM(T201:T205)</f>
        <v>0</v>
      </c>
      <c r="AR200" s="188" t="s">
        <v>87</v>
      </c>
      <c r="AT200" s="189" t="s">
        <v>76</v>
      </c>
      <c r="AU200" s="189" t="s">
        <v>85</v>
      </c>
      <c r="AY200" s="188" t="s">
        <v>209</v>
      </c>
      <c r="BK200" s="190">
        <f>SUM(BK201:BK205)</f>
        <v>0</v>
      </c>
    </row>
    <row r="201" spans="1:65" s="2" customFormat="1" ht="33" customHeight="1">
      <c r="A201" s="35"/>
      <c r="B201" s="36"/>
      <c r="C201" s="193" t="s">
        <v>474</v>
      </c>
      <c r="D201" s="193" t="s">
        <v>214</v>
      </c>
      <c r="E201" s="194" t="s">
        <v>475</v>
      </c>
      <c r="F201" s="195" t="s">
        <v>476</v>
      </c>
      <c r="G201" s="196" t="s">
        <v>318</v>
      </c>
      <c r="H201" s="197">
        <v>1274.5</v>
      </c>
      <c r="I201" s="198"/>
      <c r="J201" s="199">
        <f>ROUND(I201*H201,2)</f>
        <v>0</v>
      </c>
      <c r="K201" s="200"/>
      <c r="L201" s="40"/>
      <c r="M201" s="201" t="s">
        <v>1</v>
      </c>
      <c r="N201" s="202" t="s">
        <v>42</v>
      </c>
      <c r="O201" s="72"/>
      <c r="P201" s="203">
        <f>O201*H201</f>
        <v>0</v>
      </c>
      <c r="Q201" s="203">
        <v>0</v>
      </c>
      <c r="R201" s="203">
        <f>Q201*H201</f>
        <v>0</v>
      </c>
      <c r="S201" s="203">
        <v>0</v>
      </c>
      <c r="T201" s="204">
        <f>S201*H201</f>
        <v>0</v>
      </c>
      <c r="U201" s="35"/>
      <c r="V201" s="35"/>
      <c r="W201" s="35"/>
      <c r="X201" s="35"/>
      <c r="Y201" s="35"/>
      <c r="Z201" s="35"/>
      <c r="AA201" s="35"/>
      <c r="AB201" s="35"/>
      <c r="AC201" s="35"/>
      <c r="AD201" s="35"/>
      <c r="AE201" s="35"/>
      <c r="AR201" s="205" t="s">
        <v>276</v>
      </c>
      <c r="AT201" s="205" t="s">
        <v>214</v>
      </c>
      <c r="AU201" s="205" t="s">
        <v>87</v>
      </c>
      <c r="AY201" s="18" t="s">
        <v>209</v>
      </c>
      <c r="BE201" s="206">
        <f>IF(N201="základní",J201,0)</f>
        <v>0</v>
      </c>
      <c r="BF201" s="206">
        <f>IF(N201="snížená",J201,0)</f>
        <v>0</v>
      </c>
      <c r="BG201" s="206">
        <f>IF(N201="zákl. přenesená",J201,0)</f>
        <v>0</v>
      </c>
      <c r="BH201" s="206">
        <f>IF(N201="sníž. přenesená",J201,0)</f>
        <v>0</v>
      </c>
      <c r="BI201" s="206">
        <f>IF(N201="nulová",J201,0)</f>
        <v>0</v>
      </c>
      <c r="BJ201" s="18" t="s">
        <v>85</v>
      </c>
      <c r="BK201" s="206">
        <f>ROUND(I201*H201,2)</f>
        <v>0</v>
      </c>
      <c r="BL201" s="18" t="s">
        <v>276</v>
      </c>
      <c r="BM201" s="205" t="s">
        <v>477</v>
      </c>
    </row>
    <row r="202" spans="1:65" s="2" customFormat="1" ht="37.9" customHeight="1">
      <c r="A202" s="35"/>
      <c r="B202" s="36"/>
      <c r="C202" s="193" t="s">
        <v>478</v>
      </c>
      <c r="D202" s="193" t="s">
        <v>214</v>
      </c>
      <c r="E202" s="194" t="s">
        <v>479</v>
      </c>
      <c r="F202" s="195" t="s">
        <v>480</v>
      </c>
      <c r="G202" s="196" t="s">
        <v>318</v>
      </c>
      <c r="H202" s="197">
        <v>188</v>
      </c>
      <c r="I202" s="198"/>
      <c r="J202" s="199">
        <f>ROUND(I202*H202,2)</f>
        <v>0</v>
      </c>
      <c r="K202" s="200"/>
      <c r="L202" s="40"/>
      <c r="M202" s="201" t="s">
        <v>1</v>
      </c>
      <c r="N202" s="202" t="s">
        <v>42</v>
      </c>
      <c r="O202" s="72"/>
      <c r="P202" s="203">
        <f>O202*H202</f>
        <v>0</v>
      </c>
      <c r="Q202" s="203">
        <v>0</v>
      </c>
      <c r="R202" s="203">
        <f>Q202*H202</f>
        <v>0</v>
      </c>
      <c r="S202" s="203">
        <v>0</v>
      </c>
      <c r="T202" s="204">
        <f>S202*H202</f>
        <v>0</v>
      </c>
      <c r="U202" s="35"/>
      <c r="V202" s="35"/>
      <c r="W202" s="35"/>
      <c r="X202" s="35"/>
      <c r="Y202" s="35"/>
      <c r="Z202" s="35"/>
      <c r="AA202" s="35"/>
      <c r="AB202" s="35"/>
      <c r="AC202" s="35"/>
      <c r="AD202" s="35"/>
      <c r="AE202" s="35"/>
      <c r="AR202" s="205" t="s">
        <v>276</v>
      </c>
      <c r="AT202" s="205" t="s">
        <v>214</v>
      </c>
      <c r="AU202" s="205" t="s">
        <v>87</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276</v>
      </c>
      <c r="BM202" s="205" t="s">
        <v>481</v>
      </c>
    </row>
    <row r="203" spans="1:65" s="2" customFormat="1" ht="49.15" customHeight="1">
      <c r="A203" s="35"/>
      <c r="B203" s="36"/>
      <c r="C203" s="193" t="s">
        <v>482</v>
      </c>
      <c r="D203" s="193" t="s">
        <v>214</v>
      </c>
      <c r="E203" s="194" t="s">
        <v>483</v>
      </c>
      <c r="F203" s="195" t="s">
        <v>484</v>
      </c>
      <c r="G203" s="196" t="s">
        <v>217</v>
      </c>
      <c r="H203" s="197">
        <v>1452.5</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276</v>
      </c>
      <c r="AT203" s="205" t="s">
        <v>214</v>
      </c>
      <c r="AU203" s="205" t="s">
        <v>87</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276</v>
      </c>
      <c r="BM203" s="205" t="s">
        <v>485</v>
      </c>
    </row>
    <row r="204" spans="1:65" s="2" customFormat="1" ht="16.5" customHeight="1">
      <c r="A204" s="35"/>
      <c r="B204" s="36"/>
      <c r="C204" s="193" t="s">
        <v>486</v>
      </c>
      <c r="D204" s="193" t="s">
        <v>214</v>
      </c>
      <c r="E204" s="194" t="s">
        <v>487</v>
      </c>
      <c r="F204" s="195" t="s">
        <v>488</v>
      </c>
      <c r="G204" s="196" t="s">
        <v>217</v>
      </c>
      <c r="H204" s="197">
        <v>178</v>
      </c>
      <c r="I204" s="198"/>
      <c r="J204" s="199">
        <f>ROUND(I204*H204,2)</f>
        <v>0</v>
      </c>
      <c r="K204" s="200"/>
      <c r="L204" s="40"/>
      <c r="M204" s="201" t="s">
        <v>1</v>
      </c>
      <c r="N204" s="202" t="s">
        <v>42</v>
      </c>
      <c r="O204" s="72"/>
      <c r="P204" s="203">
        <f>O204*H204</f>
        <v>0</v>
      </c>
      <c r="Q204" s="203">
        <v>0</v>
      </c>
      <c r="R204" s="203">
        <f>Q204*H204</f>
        <v>0</v>
      </c>
      <c r="S204" s="203">
        <v>0</v>
      </c>
      <c r="T204" s="204">
        <f>S204*H204</f>
        <v>0</v>
      </c>
      <c r="U204" s="35"/>
      <c r="V204" s="35"/>
      <c r="W204" s="35"/>
      <c r="X204" s="35"/>
      <c r="Y204" s="35"/>
      <c r="Z204" s="35"/>
      <c r="AA204" s="35"/>
      <c r="AB204" s="35"/>
      <c r="AC204" s="35"/>
      <c r="AD204" s="35"/>
      <c r="AE204" s="35"/>
      <c r="AR204" s="205" t="s">
        <v>276</v>
      </c>
      <c r="AT204" s="205" t="s">
        <v>214</v>
      </c>
      <c r="AU204" s="205" t="s">
        <v>87</v>
      </c>
      <c r="AY204" s="18" t="s">
        <v>209</v>
      </c>
      <c r="BE204" s="206">
        <f>IF(N204="základní",J204,0)</f>
        <v>0</v>
      </c>
      <c r="BF204" s="206">
        <f>IF(N204="snížená",J204,0)</f>
        <v>0</v>
      </c>
      <c r="BG204" s="206">
        <f>IF(N204="zákl. přenesená",J204,0)</f>
        <v>0</v>
      </c>
      <c r="BH204" s="206">
        <f>IF(N204="sníž. přenesená",J204,0)</f>
        <v>0</v>
      </c>
      <c r="BI204" s="206">
        <f>IF(N204="nulová",J204,0)</f>
        <v>0</v>
      </c>
      <c r="BJ204" s="18" t="s">
        <v>85</v>
      </c>
      <c r="BK204" s="206">
        <f>ROUND(I204*H204,2)</f>
        <v>0</v>
      </c>
      <c r="BL204" s="18" t="s">
        <v>276</v>
      </c>
      <c r="BM204" s="205" t="s">
        <v>489</v>
      </c>
    </row>
    <row r="205" spans="1:65" s="2" customFormat="1" ht="49.15" customHeight="1">
      <c r="A205" s="35"/>
      <c r="B205" s="36"/>
      <c r="C205" s="193" t="s">
        <v>490</v>
      </c>
      <c r="D205" s="193" t="s">
        <v>214</v>
      </c>
      <c r="E205" s="194" t="s">
        <v>491</v>
      </c>
      <c r="F205" s="195" t="s">
        <v>492</v>
      </c>
      <c r="G205" s="196" t="s">
        <v>217</v>
      </c>
      <c r="H205" s="197">
        <v>1452.5</v>
      </c>
      <c r="I205" s="198"/>
      <c r="J205" s="199">
        <f>ROUND(I205*H205,2)</f>
        <v>0</v>
      </c>
      <c r="K205" s="200"/>
      <c r="L205" s="40"/>
      <c r="M205" s="201" t="s">
        <v>1</v>
      </c>
      <c r="N205" s="202" t="s">
        <v>42</v>
      </c>
      <c r="O205" s="72"/>
      <c r="P205" s="203">
        <f>O205*H205</f>
        <v>0</v>
      </c>
      <c r="Q205" s="203">
        <v>0</v>
      </c>
      <c r="R205" s="203">
        <f>Q205*H205</f>
        <v>0</v>
      </c>
      <c r="S205" s="203">
        <v>0</v>
      </c>
      <c r="T205" s="204">
        <f>S205*H205</f>
        <v>0</v>
      </c>
      <c r="U205" s="35"/>
      <c r="V205" s="35"/>
      <c r="W205" s="35"/>
      <c r="X205" s="35"/>
      <c r="Y205" s="35"/>
      <c r="Z205" s="35"/>
      <c r="AA205" s="35"/>
      <c r="AB205" s="35"/>
      <c r="AC205" s="35"/>
      <c r="AD205" s="35"/>
      <c r="AE205" s="35"/>
      <c r="AR205" s="205" t="s">
        <v>276</v>
      </c>
      <c r="AT205" s="205" t="s">
        <v>214</v>
      </c>
      <c r="AU205" s="205" t="s">
        <v>87</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276</v>
      </c>
      <c r="BM205" s="205" t="s">
        <v>493</v>
      </c>
    </row>
    <row r="206" spans="1:65" s="12" customFormat="1" ht="22.9" customHeight="1">
      <c r="B206" s="177"/>
      <c r="C206" s="178"/>
      <c r="D206" s="179" t="s">
        <v>76</v>
      </c>
      <c r="E206" s="191" t="s">
        <v>494</v>
      </c>
      <c r="F206" s="191" t="s">
        <v>495</v>
      </c>
      <c r="G206" s="178"/>
      <c r="H206" s="178"/>
      <c r="I206" s="181"/>
      <c r="J206" s="192">
        <f>BK206</f>
        <v>0</v>
      </c>
      <c r="K206" s="178"/>
      <c r="L206" s="183"/>
      <c r="M206" s="184"/>
      <c r="N206" s="185"/>
      <c r="O206" s="185"/>
      <c r="P206" s="186">
        <f>SUM(P207:P209)</f>
        <v>0</v>
      </c>
      <c r="Q206" s="185"/>
      <c r="R206" s="186">
        <f>SUM(R207:R209)</f>
        <v>0</v>
      </c>
      <c r="S206" s="185"/>
      <c r="T206" s="187">
        <f>SUM(T207:T209)</f>
        <v>0</v>
      </c>
      <c r="AR206" s="188" t="s">
        <v>87</v>
      </c>
      <c r="AT206" s="189" t="s">
        <v>76</v>
      </c>
      <c r="AU206" s="189" t="s">
        <v>85</v>
      </c>
      <c r="AY206" s="188" t="s">
        <v>209</v>
      </c>
      <c r="BK206" s="190">
        <f>SUM(BK207:BK209)</f>
        <v>0</v>
      </c>
    </row>
    <row r="207" spans="1:65" s="2" customFormat="1" ht="49.15" customHeight="1">
      <c r="A207" s="35"/>
      <c r="B207" s="36"/>
      <c r="C207" s="193" t="s">
        <v>496</v>
      </c>
      <c r="D207" s="193" t="s">
        <v>214</v>
      </c>
      <c r="E207" s="194" t="s">
        <v>497</v>
      </c>
      <c r="F207" s="195" t="s">
        <v>498</v>
      </c>
      <c r="G207" s="196" t="s">
        <v>217</v>
      </c>
      <c r="H207" s="197">
        <v>272</v>
      </c>
      <c r="I207" s="198"/>
      <c r="J207" s="199">
        <f>ROUND(I207*H207,2)</f>
        <v>0</v>
      </c>
      <c r="K207" s="200"/>
      <c r="L207" s="40"/>
      <c r="M207" s="201" t="s">
        <v>1</v>
      </c>
      <c r="N207" s="202" t="s">
        <v>42</v>
      </c>
      <c r="O207" s="72"/>
      <c r="P207" s="203">
        <f>O207*H207</f>
        <v>0</v>
      </c>
      <c r="Q207" s="203">
        <v>0</v>
      </c>
      <c r="R207" s="203">
        <f>Q207*H207</f>
        <v>0</v>
      </c>
      <c r="S207" s="203">
        <v>0</v>
      </c>
      <c r="T207" s="204">
        <f>S207*H207</f>
        <v>0</v>
      </c>
      <c r="U207" s="35"/>
      <c r="V207" s="35"/>
      <c r="W207" s="35"/>
      <c r="X207" s="35"/>
      <c r="Y207" s="35"/>
      <c r="Z207" s="35"/>
      <c r="AA207" s="35"/>
      <c r="AB207" s="35"/>
      <c r="AC207" s="35"/>
      <c r="AD207" s="35"/>
      <c r="AE207" s="35"/>
      <c r="AR207" s="205" t="s">
        <v>276</v>
      </c>
      <c r="AT207" s="205" t="s">
        <v>214</v>
      </c>
      <c r="AU207" s="205" t="s">
        <v>87</v>
      </c>
      <c r="AY207" s="18" t="s">
        <v>209</v>
      </c>
      <c r="BE207" s="206">
        <f>IF(N207="základní",J207,0)</f>
        <v>0</v>
      </c>
      <c r="BF207" s="206">
        <f>IF(N207="snížená",J207,0)</f>
        <v>0</v>
      </c>
      <c r="BG207" s="206">
        <f>IF(N207="zákl. přenesená",J207,0)</f>
        <v>0</v>
      </c>
      <c r="BH207" s="206">
        <f>IF(N207="sníž. přenesená",J207,0)</f>
        <v>0</v>
      </c>
      <c r="BI207" s="206">
        <f>IF(N207="nulová",J207,0)</f>
        <v>0</v>
      </c>
      <c r="BJ207" s="18" t="s">
        <v>85</v>
      </c>
      <c r="BK207" s="206">
        <f>ROUND(I207*H207,2)</f>
        <v>0</v>
      </c>
      <c r="BL207" s="18" t="s">
        <v>276</v>
      </c>
      <c r="BM207" s="205" t="s">
        <v>499</v>
      </c>
    </row>
    <row r="208" spans="1:65" s="2" customFormat="1" ht="16.5" customHeight="1">
      <c r="A208" s="35"/>
      <c r="B208" s="36"/>
      <c r="C208" s="193" t="s">
        <v>500</v>
      </c>
      <c r="D208" s="193" t="s">
        <v>214</v>
      </c>
      <c r="E208" s="194" t="s">
        <v>501</v>
      </c>
      <c r="F208" s="195" t="s">
        <v>502</v>
      </c>
      <c r="G208" s="196" t="s">
        <v>217</v>
      </c>
      <c r="H208" s="197">
        <v>272</v>
      </c>
      <c r="I208" s="198"/>
      <c r="J208" s="199">
        <f>ROUND(I208*H208,2)</f>
        <v>0</v>
      </c>
      <c r="K208" s="200"/>
      <c r="L208" s="40"/>
      <c r="M208" s="201" t="s">
        <v>1</v>
      </c>
      <c r="N208" s="202" t="s">
        <v>42</v>
      </c>
      <c r="O208" s="72"/>
      <c r="P208" s="203">
        <f>O208*H208</f>
        <v>0</v>
      </c>
      <c r="Q208" s="203">
        <v>0</v>
      </c>
      <c r="R208" s="203">
        <f>Q208*H208</f>
        <v>0</v>
      </c>
      <c r="S208" s="203">
        <v>0</v>
      </c>
      <c r="T208" s="204">
        <f>S208*H208</f>
        <v>0</v>
      </c>
      <c r="U208" s="35"/>
      <c r="V208" s="35"/>
      <c r="W208" s="35"/>
      <c r="X208" s="35"/>
      <c r="Y208" s="35"/>
      <c r="Z208" s="35"/>
      <c r="AA208" s="35"/>
      <c r="AB208" s="35"/>
      <c r="AC208" s="35"/>
      <c r="AD208" s="35"/>
      <c r="AE208" s="35"/>
      <c r="AR208" s="205" t="s">
        <v>276</v>
      </c>
      <c r="AT208" s="205" t="s">
        <v>214</v>
      </c>
      <c r="AU208" s="205" t="s">
        <v>87</v>
      </c>
      <c r="AY208" s="18" t="s">
        <v>209</v>
      </c>
      <c r="BE208" s="206">
        <f>IF(N208="základní",J208,0)</f>
        <v>0</v>
      </c>
      <c r="BF208" s="206">
        <f>IF(N208="snížená",J208,0)</f>
        <v>0</v>
      </c>
      <c r="BG208" s="206">
        <f>IF(N208="zákl. přenesená",J208,0)</f>
        <v>0</v>
      </c>
      <c r="BH208" s="206">
        <f>IF(N208="sníž. přenesená",J208,0)</f>
        <v>0</v>
      </c>
      <c r="BI208" s="206">
        <f>IF(N208="nulová",J208,0)</f>
        <v>0</v>
      </c>
      <c r="BJ208" s="18" t="s">
        <v>85</v>
      </c>
      <c r="BK208" s="206">
        <f>ROUND(I208*H208,2)</f>
        <v>0</v>
      </c>
      <c r="BL208" s="18" t="s">
        <v>276</v>
      </c>
      <c r="BM208" s="205" t="s">
        <v>503</v>
      </c>
    </row>
    <row r="209" spans="1:65" s="2" customFormat="1" ht="37.9" customHeight="1">
      <c r="A209" s="35"/>
      <c r="B209" s="36"/>
      <c r="C209" s="193" t="s">
        <v>504</v>
      </c>
      <c r="D209" s="193" t="s">
        <v>214</v>
      </c>
      <c r="E209" s="194" t="s">
        <v>505</v>
      </c>
      <c r="F209" s="195" t="s">
        <v>506</v>
      </c>
      <c r="G209" s="196" t="s">
        <v>217</v>
      </c>
      <c r="H209" s="197">
        <v>8804</v>
      </c>
      <c r="I209" s="198"/>
      <c r="J209" s="199">
        <f>ROUND(I209*H209,2)</f>
        <v>0</v>
      </c>
      <c r="K209" s="200"/>
      <c r="L209" s="40"/>
      <c r="M209" s="201" t="s">
        <v>1</v>
      </c>
      <c r="N209" s="202" t="s">
        <v>42</v>
      </c>
      <c r="O209" s="72"/>
      <c r="P209" s="203">
        <f>O209*H209</f>
        <v>0</v>
      </c>
      <c r="Q209" s="203">
        <v>0</v>
      </c>
      <c r="R209" s="203">
        <f>Q209*H209</f>
        <v>0</v>
      </c>
      <c r="S209" s="203">
        <v>0</v>
      </c>
      <c r="T209" s="204">
        <f>S209*H209</f>
        <v>0</v>
      </c>
      <c r="U209" s="35"/>
      <c r="V209" s="35"/>
      <c r="W209" s="35"/>
      <c r="X209" s="35"/>
      <c r="Y209" s="35"/>
      <c r="Z209" s="35"/>
      <c r="AA209" s="35"/>
      <c r="AB209" s="35"/>
      <c r="AC209" s="35"/>
      <c r="AD209" s="35"/>
      <c r="AE209" s="35"/>
      <c r="AR209" s="205" t="s">
        <v>276</v>
      </c>
      <c r="AT209" s="205" t="s">
        <v>214</v>
      </c>
      <c r="AU209" s="205" t="s">
        <v>87</v>
      </c>
      <c r="AY209" s="18" t="s">
        <v>209</v>
      </c>
      <c r="BE209" s="206">
        <f>IF(N209="základní",J209,0)</f>
        <v>0</v>
      </c>
      <c r="BF209" s="206">
        <f>IF(N209="snížená",J209,0)</f>
        <v>0</v>
      </c>
      <c r="BG209" s="206">
        <f>IF(N209="zákl. přenesená",J209,0)</f>
        <v>0</v>
      </c>
      <c r="BH209" s="206">
        <f>IF(N209="sníž. přenesená",J209,0)</f>
        <v>0</v>
      </c>
      <c r="BI209" s="206">
        <f>IF(N209="nulová",J209,0)</f>
        <v>0</v>
      </c>
      <c r="BJ209" s="18" t="s">
        <v>85</v>
      </c>
      <c r="BK209" s="206">
        <f>ROUND(I209*H209,2)</f>
        <v>0</v>
      </c>
      <c r="BL209" s="18" t="s">
        <v>276</v>
      </c>
      <c r="BM209" s="205" t="s">
        <v>507</v>
      </c>
    </row>
    <row r="210" spans="1:65" s="12" customFormat="1" ht="22.9" customHeight="1">
      <c r="B210" s="177"/>
      <c r="C210" s="178"/>
      <c r="D210" s="179" t="s">
        <v>76</v>
      </c>
      <c r="E210" s="191" t="s">
        <v>508</v>
      </c>
      <c r="F210" s="191" t="s">
        <v>509</v>
      </c>
      <c r="G210" s="178"/>
      <c r="H210" s="178"/>
      <c r="I210" s="181"/>
      <c r="J210" s="192">
        <f>BK210</f>
        <v>0</v>
      </c>
      <c r="K210" s="178"/>
      <c r="L210" s="183"/>
      <c r="M210" s="184"/>
      <c r="N210" s="185"/>
      <c r="O210" s="185"/>
      <c r="P210" s="186">
        <f>SUM(P211:P213)</f>
        <v>0</v>
      </c>
      <c r="Q210" s="185"/>
      <c r="R210" s="186">
        <f>SUM(R211:R213)</f>
        <v>0</v>
      </c>
      <c r="S210" s="185"/>
      <c r="T210" s="187">
        <f>SUM(T211:T213)</f>
        <v>0</v>
      </c>
      <c r="AR210" s="188" t="s">
        <v>87</v>
      </c>
      <c r="AT210" s="189" t="s">
        <v>76</v>
      </c>
      <c r="AU210" s="189" t="s">
        <v>85</v>
      </c>
      <c r="AY210" s="188" t="s">
        <v>209</v>
      </c>
      <c r="BK210" s="190">
        <f>SUM(BK211:BK213)</f>
        <v>0</v>
      </c>
    </row>
    <row r="211" spans="1:65" s="2" customFormat="1" ht="24.2" customHeight="1">
      <c r="A211" s="35"/>
      <c r="B211" s="36"/>
      <c r="C211" s="193" t="s">
        <v>510</v>
      </c>
      <c r="D211" s="193" t="s">
        <v>214</v>
      </c>
      <c r="E211" s="194" t="s">
        <v>511</v>
      </c>
      <c r="F211" s="195" t="s">
        <v>512</v>
      </c>
      <c r="G211" s="196" t="s">
        <v>217</v>
      </c>
      <c r="H211" s="197">
        <v>188.5</v>
      </c>
      <c r="I211" s="198"/>
      <c r="J211" s="199">
        <f>ROUND(I211*H211,2)</f>
        <v>0</v>
      </c>
      <c r="K211" s="200"/>
      <c r="L211" s="40"/>
      <c r="M211" s="201" t="s">
        <v>1</v>
      </c>
      <c r="N211" s="202" t="s">
        <v>42</v>
      </c>
      <c r="O211" s="72"/>
      <c r="P211" s="203">
        <f>O211*H211</f>
        <v>0</v>
      </c>
      <c r="Q211" s="203">
        <v>0</v>
      </c>
      <c r="R211" s="203">
        <f>Q211*H211</f>
        <v>0</v>
      </c>
      <c r="S211" s="203">
        <v>0</v>
      </c>
      <c r="T211" s="204">
        <f>S211*H211</f>
        <v>0</v>
      </c>
      <c r="U211" s="35"/>
      <c r="V211" s="35"/>
      <c r="W211" s="35"/>
      <c r="X211" s="35"/>
      <c r="Y211" s="35"/>
      <c r="Z211" s="35"/>
      <c r="AA211" s="35"/>
      <c r="AB211" s="35"/>
      <c r="AC211" s="35"/>
      <c r="AD211" s="35"/>
      <c r="AE211" s="35"/>
      <c r="AR211" s="205" t="s">
        <v>276</v>
      </c>
      <c r="AT211" s="205" t="s">
        <v>214</v>
      </c>
      <c r="AU211" s="205" t="s">
        <v>87</v>
      </c>
      <c r="AY211" s="18" t="s">
        <v>209</v>
      </c>
      <c r="BE211" s="206">
        <f>IF(N211="základní",J211,0)</f>
        <v>0</v>
      </c>
      <c r="BF211" s="206">
        <f>IF(N211="snížená",J211,0)</f>
        <v>0</v>
      </c>
      <c r="BG211" s="206">
        <f>IF(N211="zákl. přenesená",J211,0)</f>
        <v>0</v>
      </c>
      <c r="BH211" s="206">
        <f>IF(N211="sníž. přenesená",J211,0)</f>
        <v>0</v>
      </c>
      <c r="BI211" s="206">
        <f>IF(N211="nulová",J211,0)</f>
        <v>0</v>
      </c>
      <c r="BJ211" s="18" t="s">
        <v>85</v>
      </c>
      <c r="BK211" s="206">
        <f>ROUND(I211*H211,2)</f>
        <v>0</v>
      </c>
      <c r="BL211" s="18" t="s">
        <v>276</v>
      </c>
      <c r="BM211" s="205" t="s">
        <v>513</v>
      </c>
    </row>
    <row r="212" spans="1:65" s="2" customFormat="1" ht="24.2" customHeight="1">
      <c r="A212" s="35"/>
      <c r="B212" s="36"/>
      <c r="C212" s="193" t="s">
        <v>514</v>
      </c>
      <c r="D212" s="193" t="s">
        <v>214</v>
      </c>
      <c r="E212" s="194" t="s">
        <v>515</v>
      </c>
      <c r="F212" s="195" t="s">
        <v>516</v>
      </c>
      <c r="G212" s="196" t="s">
        <v>318</v>
      </c>
      <c r="H212" s="197">
        <v>592</v>
      </c>
      <c r="I212" s="198"/>
      <c r="J212" s="199">
        <f>ROUND(I212*H212,2)</f>
        <v>0</v>
      </c>
      <c r="K212" s="200"/>
      <c r="L212" s="40"/>
      <c r="M212" s="201" t="s">
        <v>1</v>
      </c>
      <c r="N212" s="202" t="s">
        <v>42</v>
      </c>
      <c r="O212" s="72"/>
      <c r="P212" s="203">
        <f>O212*H212</f>
        <v>0</v>
      </c>
      <c r="Q212" s="203">
        <v>0</v>
      </c>
      <c r="R212" s="203">
        <f>Q212*H212</f>
        <v>0</v>
      </c>
      <c r="S212" s="203">
        <v>0</v>
      </c>
      <c r="T212" s="204">
        <f>S212*H212</f>
        <v>0</v>
      </c>
      <c r="U212" s="35"/>
      <c r="V212" s="35"/>
      <c r="W212" s="35"/>
      <c r="X212" s="35"/>
      <c r="Y212" s="35"/>
      <c r="Z212" s="35"/>
      <c r="AA212" s="35"/>
      <c r="AB212" s="35"/>
      <c r="AC212" s="35"/>
      <c r="AD212" s="35"/>
      <c r="AE212" s="35"/>
      <c r="AR212" s="205" t="s">
        <v>276</v>
      </c>
      <c r="AT212" s="205" t="s">
        <v>214</v>
      </c>
      <c r="AU212" s="205" t="s">
        <v>87</v>
      </c>
      <c r="AY212" s="18" t="s">
        <v>209</v>
      </c>
      <c r="BE212" s="206">
        <f>IF(N212="základní",J212,0)</f>
        <v>0</v>
      </c>
      <c r="BF212" s="206">
        <f>IF(N212="snížená",J212,0)</f>
        <v>0</v>
      </c>
      <c r="BG212" s="206">
        <f>IF(N212="zákl. přenesená",J212,0)</f>
        <v>0</v>
      </c>
      <c r="BH212" s="206">
        <f>IF(N212="sníž. přenesená",J212,0)</f>
        <v>0</v>
      </c>
      <c r="BI212" s="206">
        <f>IF(N212="nulová",J212,0)</f>
        <v>0</v>
      </c>
      <c r="BJ212" s="18" t="s">
        <v>85</v>
      </c>
      <c r="BK212" s="206">
        <f>ROUND(I212*H212,2)</f>
        <v>0</v>
      </c>
      <c r="BL212" s="18" t="s">
        <v>276</v>
      </c>
      <c r="BM212" s="205" t="s">
        <v>517</v>
      </c>
    </row>
    <row r="213" spans="1:65" s="2" customFormat="1" ht="24.2" customHeight="1">
      <c r="A213" s="35"/>
      <c r="B213" s="36"/>
      <c r="C213" s="193" t="s">
        <v>518</v>
      </c>
      <c r="D213" s="193" t="s">
        <v>214</v>
      </c>
      <c r="E213" s="194" t="s">
        <v>519</v>
      </c>
      <c r="F213" s="195" t="s">
        <v>520</v>
      </c>
      <c r="G213" s="196" t="s">
        <v>318</v>
      </c>
      <c r="H213" s="197">
        <v>547.82000000000005</v>
      </c>
      <c r="I213" s="198"/>
      <c r="J213" s="199">
        <f>ROUND(I213*H213,2)</f>
        <v>0</v>
      </c>
      <c r="K213" s="200"/>
      <c r="L213" s="40"/>
      <c r="M213" s="201" t="s">
        <v>1</v>
      </c>
      <c r="N213" s="202" t="s">
        <v>42</v>
      </c>
      <c r="O213" s="72"/>
      <c r="P213" s="203">
        <f>O213*H213</f>
        <v>0</v>
      </c>
      <c r="Q213" s="203">
        <v>0</v>
      </c>
      <c r="R213" s="203">
        <f>Q213*H213</f>
        <v>0</v>
      </c>
      <c r="S213" s="203">
        <v>0</v>
      </c>
      <c r="T213" s="204">
        <f>S213*H213</f>
        <v>0</v>
      </c>
      <c r="U213" s="35"/>
      <c r="V213" s="35"/>
      <c r="W213" s="35"/>
      <c r="X213" s="35"/>
      <c r="Y213" s="35"/>
      <c r="Z213" s="35"/>
      <c r="AA213" s="35"/>
      <c r="AB213" s="35"/>
      <c r="AC213" s="35"/>
      <c r="AD213" s="35"/>
      <c r="AE213" s="35"/>
      <c r="AR213" s="205" t="s">
        <v>276</v>
      </c>
      <c r="AT213" s="205" t="s">
        <v>214</v>
      </c>
      <c r="AU213" s="205" t="s">
        <v>87</v>
      </c>
      <c r="AY213" s="18" t="s">
        <v>209</v>
      </c>
      <c r="BE213" s="206">
        <f>IF(N213="základní",J213,0)</f>
        <v>0</v>
      </c>
      <c r="BF213" s="206">
        <f>IF(N213="snížená",J213,0)</f>
        <v>0</v>
      </c>
      <c r="BG213" s="206">
        <f>IF(N213="zákl. přenesená",J213,0)</f>
        <v>0</v>
      </c>
      <c r="BH213" s="206">
        <f>IF(N213="sníž. přenesená",J213,0)</f>
        <v>0</v>
      </c>
      <c r="BI213" s="206">
        <f>IF(N213="nulová",J213,0)</f>
        <v>0</v>
      </c>
      <c r="BJ213" s="18" t="s">
        <v>85</v>
      </c>
      <c r="BK213" s="206">
        <f>ROUND(I213*H213,2)</f>
        <v>0</v>
      </c>
      <c r="BL213" s="18" t="s">
        <v>276</v>
      </c>
      <c r="BM213" s="205" t="s">
        <v>521</v>
      </c>
    </row>
    <row r="214" spans="1:65" s="12" customFormat="1" ht="22.9" customHeight="1">
      <c r="B214" s="177"/>
      <c r="C214" s="178"/>
      <c r="D214" s="179" t="s">
        <v>76</v>
      </c>
      <c r="E214" s="191" t="s">
        <v>522</v>
      </c>
      <c r="F214" s="191" t="s">
        <v>523</v>
      </c>
      <c r="G214" s="178"/>
      <c r="H214" s="178"/>
      <c r="I214" s="181"/>
      <c r="J214" s="192">
        <f>BK214</f>
        <v>0</v>
      </c>
      <c r="K214" s="178"/>
      <c r="L214" s="183"/>
      <c r="M214" s="184"/>
      <c r="N214" s="185"/>
      <c r="O214" s="185"/>
      <c r="P214" s="186">
        <f>P215</f>
        <v>0</v>
      </c>
      <c r="Q214" s="185"/>
      <c r="R214" s="186">
        <f>R215</f>
        <v>0</v>
      </c>
      <c r="S214" s="185"/>
      <c r="T214" s="187">
        <f>T215</f>
        <v>0</v>
      </c>
      <c r="AR214" s="188" t="s">
        <v>87</v>
      </c>
      <c r="AT214" s="189" t="s">
        <v>76</v>
      </c>
      <c r="AU214" s="189" t="s">
        <v>85</v>
      </c>
      <c r="AY214" s="188" t="s">
        <v>209</v>
      </c>
      <c r="BK214" s="190">
        <f>BK215</f>
        <v>0</v>
      </c>
    </row>
    <row r="215" spans="1:65" s="2" customFormat="1" ht="24.2" customHeight="1">
      <c r="A215" s="35"/>
      <c r="B215" s="36"/>
      <c r="C215" s="193" t="s">
        <v>524</v>
      </c>
      <c r="D215" s="193" t="s">
        <v>214</v>
      </c>
      <c r="E215" s="194" t="s">
        <v>525</v>
      </c>
      <c r="F215" s="195" t="s">
        <v>526</v>
      </c>
      <c r="G215" s="196" t="s">
        <v>217</v>
      </c>
      <c r="H215" s="197">
        <v>4402</v>
      </c>
      <c r="I215" s="198"/>
      <c r="J215" s="199">
        <f>ROUND(I215*H215,2)</f>
        <v>0</v>
      </c>
      <c r="K215" s="200"/>
      <c r="L215" s="40"/>
      <c r="M215" s="201" t="s">
        <v>1</v>
      </c>
      <c r="N215" s="202" t="s">
        <v>42</v>
      </c>
      <c r="O215" s="72"/>
      <c r="P215" s="203">
        <f>O215*H215</f>
        <v>0</v>
      </c>
      <c r="Q215" s="203">
        <v>0</v>
      </c>
      <c r="R215" s="203">
        <f>Q215*H215</f>
        <v>0</v>
      </c>
      <c r="S215" s="203">
        <v>0</v>
      </c>
      <c r="T215" s="204">
        <f>S215*H215</f>
        <v>0</v>
      </c>
      <c r="U215" s="35"/>
      <c r="V215" s="35"/>
      <c r="W215" s="35"/>
      <c r="X215" s="35"/>
      <c r="Y215" s="35"/>
      <c r="Z215" s="35"/>
      <c r="AA215" s="35"/>
      <c r="AB215" s="35"/>
      <c r="AC215" s="35"/>
      <c r="AD215" s="35"/>
      <c r="AE215" s="35"/>
      <c r="AR215" s="205" t="s">
        <v>276</v>
      </c>
      <c r="AT215" s="205" t="s">
        <v>214</v>
      </c>
      <c r="AU215" s="205" t="s">
        <v>87</v>
      </c>
      <c r="AY215" s="18" t="s">
        <v>209</v>
      </c>
      <c r="BE215" s="206">
        <f>IF(N215="základní",J215,0)</f>
        <v>0</v>
      </c>
      <c r="BF215" s="206">
        <f>IF(N215="snížená",J215,0)</f>
        <v>0</v>
      </c>
      <c r="BG215" s="206">
        <f>IF(N215="zákl. přenesená",J215,0)</f>
        <v>0</v>
      </c>
      <c r="BH215" s="206">
        <f>IF(N215="sníž. přenesená",J215,0)</f>
        <v>0</v>
      </c>
      <c r="BI215" s="206">
        <f>IF(N215="nulová",J215,0)</f>
        <v>0</v>
      </c>
      <c r="BJ215" s="18" t="s">
        <v>85</v>
      </c>
      <c r="BK215" s="206">
        <f>ROUND(I215*H215,2)</f>
        <v>0</v>
      </c>
      <c r="BL215" s="18" t="s">
        <v>276</v>
      </c>
      <c r="BM215" s="205" t="s">
        <v>527</v>
      </c>
    </row>
    <row r="216" spans="1:65" s="12" customFormat="1" ht="22.9" customHeight="1">
      <c r="B216" s="177"/>
      <c r="C216" s="178"/>
      <c r="D216" s="179" t="s">
        <v>76</v>
      </c>
      <c r="E216" s="191" t="s">
        <v>528</v>
      </c>
      <c r="F216" s="191" t="s">
        <v>529</v>
      </c>
      <c r="G216" s="178"/>
      <c r="H216" s="178"/>
      <c r="I216" s="181"/>
      <c r="J216" s="192">
        <f>BK216</f>
        <v>0</v>
      </c>
      <c r="K216" s="178"/>
      <c r="L216" s="183"/>
      <c r="M216" s="184"/>
      <c r="N216" s="185"/>
      <c r="O216" s="185"/>
      <c r="P216" s="186">
        <f>P217</f>
        <v>0</v>
      </c>
      <c r="Q216" s="185"/>
      <c r="R216" s="186">
        <f>R217</f>
        <v>0</v>
      </c>
      <c r="S216" s="185"/>
      <c r="T216" s="187">
        <f>T217</f>
        <v>0</v>
      </c>
      <c r="AR216" s="188" t="s">
        <v>87</v>
      </c>
      <c r="AT216" s="189" t="s">
        <v>76</v>
      </c>
      <c r="AU216" s="189" t="s">
        <v>85</v>
      </c>
      <c r="AY216" s="188" t="s">
        <v>209</v>
      </c>
      <c r="BK216" s="190">
        <f>BK217</f>
        <v>0</v>
      </c>
    </row>
    <row r="217" spans="1:65" s="2" customFormat="1" ht="24.2" customHeight="1">
      <c r="A217" s="35"/>
      <c r="B217" s="36"/>
      <c r="C217" s="193" t="s">
        <v>530</v>
      </c>
      <c r="D217" s="193" t="s">
        <v>214</v>
      </c>
      <c r="E217" s="194" t="s">
        <v>531</v>
      </c>
      <c r="F217" s="195" t="s">
        <v>532</v>
      </c>
      <c r="G217" s="196" t="s">
        <v>217</v>
      </c>
      <c r="H217" s="197">
        <v>4402</v>
      </c>
      <c r="I217" s="198"/>
      <c r="J217" s="199">
        <f>ROUND(I217*H217,2)</f>
        <v>0</v>
      </c>
      <c r="K217" s="200"/>
      <c r="L217" s="40"/>
      <c r="M217" s="201" t="s">
        <v>1</v>
      </c>
      <c r="N217" s="202" t="s">
        <v>42</v>
      </c>
      <c r="O217" s="72"/>
      <c r="P217" s="203">
        <f>O217*H217</f>
        <v>0</v>
      </c>
      <c r="Q217" s="203">
        <v>0</v>
      </c>
      <c r="R217" s="203">
        <f>Q217*H217</f>
        <v>0</v>
      </c>
      <c r="S217" s="203">
        <v>0</v>
      </c>
      <c r="T217" s="204">
        <f>S217*H217</f>
        <v>0</v>
      </c>
      <c r="U217" s="35"/>
      <c r="V217" s="35"/>
      <c r="W217" s="35"/>
      <c r="X217" s="35"/>
      <c r="Y217" s="35"/>
      <c r="Z217" s="35"/>
      <c r="AA217" s="35"/>
      <c r="AB217" s="35"/>
      <c r="AC217" s="35"/>
      <c r="AD217" s="35"/>
      <c r="AE217" s="35"/>
      <c r="AR217" s="205" t="s">
        <v>276</v>
      </c>
      <c r="AT217" s="205" t="s">
        <v>214</v>
      </c>
      <c r="AU217" s="205" t="s">
        <v>87</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276</v>
      </c>
      <c r="BM217" s="205" t="s">
        <v>533</v>
      </c>
    </row>
    <row r="218" spans="1:65" s="12" customFormat="1" ht="22.9" customHeight="1">
      <c r="B218" s="177"/>
      <c r="C218" s="178"/>
      <c r="D218" s="179" t="s">
        <v>76</v>
      </c>
      <c r="E218" s="191" t="s">
        <v>534</v>
      </c>
      <c r="F218" s="191" t="s">
        <v>535</v>
      </c>
      <c r="G218" s="178"/>
      <c r="H218" s="178"/>
      <c r="I218" s="181"/>
      <c r="J218" s="192">
        <f>BK218</f>
        <v>0</v>
      </c>
      <c r="K218" s="178"/>
      <c r="L218" s="183"/>
      <c r="M218" s="184"/>
      <c r="N218" s="185"/>
      <c r="O218" s="185"/>
      <c r="P218" s="186">
        <f>P219</f>
        <v>0</v>
      </c>
      <c r="Q218" s="185"/>
      <c r="R218" s="186">
        <f>R219</f>
        <v>0</v>
      </c>
      <c r="S218" s="185"/>
      <c r="T218" s="187">
        <f>T219</f>
        <v>0</v>
      </c>
      <c r="AR218" s="188" t="s">
        <v>87</v>
      </c>
      <c r="AT218" s="189" t="s">
        <v>76</v>
      </c>
      <c r="AU218" s="189" t="s">
        <v>85</v>
      </c>
      <c r="AY218" s="188" t="s">
        <v>209</v>
      </c>
      <c r="BK218" s="190">
        <f>BK219</f>
        <v>0</v>
      </c>
    </row>
    <row r="219" spans="1:65" s="2" customFormat="1" ht="24.2" customHeight="1">
      <c r="A219" s="35"/>
      <c r="B219" s="36"/>
      <c r="C219" s="193" t="s">
        <v>536</v>
      </c>
      <c r="D219" s="193" t="s">
        <v>214</v>
      </c>
      <c r="E219" s="194" t="s">
        <v>537</v>
      </c>
      <c r="F219" s="195" t="s">
        <v>538</v>
      </c>
      <c r="G219" s="196" t="s">
        <v>217</v>
      </c>
      <c r="H219" s="197">
        <v>500</v>
      </c>
      <c r="I219" s="198"/>
      <c r="J219" s="199">
        <f>ROUND(I219*H219,2)</f>
        <v>0</v>
      </c>
      <c r="K219" s="200"/>
      <c r="L219" s="40"/>
      <c r="M219" s="207" t="s">
        <v>1</v>
      </c>
      <c r="N219" s="208" t="s">
        <v>42</v>
      </c>
      <c r="O219" s="209"/>
      <c r="P219" s="210">
        <f>O219*H219</f>
        <v>0</v>
      </c>
      <c r="Q219" s="210">
        <v>0</v>
      </c>
      <c r="R219" s="210">
        <f>Q219*H219</f>
        <v>0</v>
      </c>
      <c r="S219" s="210">
        <v>0</v>
      </c>
      <c r="T219" s="211">
        <f>S219*H219</f>
        <v>0</v>
      </c>
      <c r="U219" s="35"/>
      <c r="V219" s="35"/>
      <c r="W219" s="35"/>
      <c r="X219" s="35"/>
      <c r="Y219" s="35"/>
      <c r="Z219" s="35"/>
      <c r="AA219" s="35"/>
      <c r="AB219" s="35"/>
      <c r="AC219" s="35"/>
      <c r="AD219" s="35"/>
      <c r="AE219" s="35"/>
      <c r="AR219" s="205" t="s">
        <v>276</v>
      </c>
      <c r="AT219" s="205" t="s">
        <v>214</v>
      </c>
      <c r="AU219" s="205" t="s">
        <v>87</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276</v>
      </c>
      <c r="BM219" s="205" t="s">
        <v>539</v>
      </c>
    </row>
    <row r="220" spans="1:65" s="2" customFormat="1" ht="6.95" customHeight="1">
      <c r="A220" s="35"/>
      <c r="B220" s="55"/>
      <c r="C220" s="56"/>
      <c r="D220" s="56"/>
      <c r="E220" s="56"/>
      <c r="F220" s="56"/>
      <c r="G220" s="56"/>
      <c r="H220" s="56"/>
      <c r="I220" s="56"/>
      <c r="J220" s="56"/>
      <c r="K220" s="56"/>
      <c r="L220" s="40"/>
      <c r="M220" s="35"/>
      <c r="O220" s="35"/>
      <c r="P220" s="35"/>
      <c r="Q220" s="35"/>
      <c r="R220" s="35"/>
      <c r="S220" s="35"/>
      <c r="T220" s="35"/>
      <c r="U220" s="35"/>
      <c r="V220" s="35"/>
      <c r="W220" s="35"/>
      <c r="X220" s="35"/>
      <c r="Y220" s="35"/>
      <c r="Z220" s="35"/>
      <c r="AA220" s="35"/>
      <c r="AB220" s="35"/>
      <c r="AC220" s="35"/>
      <c r="AD220" s="35"/>
      <c r="AE220" s="35"/>
    </row>
  </sheetData>
  <sheetProtection algorithmName="SHA-512" hashValue="foyp+D4Z2k6onF/oseLF4/9+pjTMye7pz9b5mdRMLA9kJ68HU9p0E1py6LEqL8pMt2+yUNCdpeVeQpThkJCA/Q==" saltValue="zefF7un/3SLCQveQbYLFcQ==" spinCount="100000" sheet="1" objects="1" scenarios="1" formatColumns="0" formatRows="0" autoFilter="0"/>
  <autoFilter ref="C129:K219"/>
  <mergeCells count="9">
    <mergeCell ref="E87:H87"/>
    <mergeCell ref="E120:H120"/>
    <mergeCell ref="E122:H12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sheetPr>
    <pageSetUpPr fitToPage="1"/>
  </sheetPr>
  <dimension ref="A2:BM200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148</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12810</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ROUND(J147,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ROUND((SUM(BE147:BE2003)),  2)</f>
        <v>0</v>
      </c>
      <c r="G33" s="35"/>
      <c r="H33" s="35"/>
      <c r="I33" s="131">
        <v>0.21</v>
      </c>
      <c r="J33" s="130">
        <f>ROUND(((SUM(BE147:BE2003))*I33),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ROUND((SUM(BF147:BF2003)),  2)</f>
        <v>0</v>
      </c>
      <c r="G34" s="35"/>
      <c r="H34" s="35"/>
      <c r="I34" s="131">
        <v>0.15</v>
      </c>
      <c r="J34" s="130">
        <f>ROUND(((SUM(BF147:BF2003))*I34),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ROUND((SUM(BG147:BG2003)),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ROUND((SUM(BH147:BH2003)),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ROUND((SUM(BI147:BI2003)),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D.1.4.9 - Vzduchotechnika</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J147</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12811</v>
      </c>
      <c r="E97" s="157"/>
      <c r="F97" s="157"/>
      <c r="G97" s="157"/>
      <c r="H97" s="157"/>
      <c r="I97" s="157"/>
      <c r="J97" s="158">
        <f>J148</f>
        <v>0</v>
      </c>
      <c r="K97" s="155"/>
      <c r="L97" s="159"/>
    </row>
    <row r="98" spans="2:12" s="9" customFormat="1" ht="24.95" customHeight="1">
      <c r="B98" s="154"/>
      <c r="C98" s="155"/>
      <c r="D98" s="156" t="s">
        <v>12812</v>
      </c>
      <c r="E98" s="157"/>
      <c r="F98" s="157"/>
      <c r="G98" s="157"/>
      <c r="H98" s="157"/>
      <c r="I98" s="157"/>
      <c r="J98" s="158">
        <f>J158</f>
        <v>0</v>
      </c>
      <c r="K98" s="155"/>
      <c r="L98" s="159"/>
    </row>
    <row r="99" spans="2:12" s="9" customFormat="1" ht="24.95" customHeight="1">
      <c r="B99" s="154"/>
      <c r="C99" s="155"/>
      <c r="D99" s="156" t="s">
        <v>12813</v>
      </c>
      <c r="E99" s="157"/>
      <c r="F99" s="157"/>
      <c r="G99" s="157"/>
      <c r="H99" s="157"/>
      <c r="I99" s="157"/>
      <c r="J99" s="158">
        <f>J260</f>
        <v>0</v>
      </c>
      <c r="K99" s="155"/>
      <c r="L99" s="159"/>
    </row>
    <row r="100" spans="2:12" s="9" customFormat="1" ht="24.95" customHeight="1">
      <c r="B100" s="154"/>
      <c r="C100" s="155"/>
      <c r="D100" s="156" t="s">
        <v>12814</v>
      </c>
      <c r="E100" s="157"/>
      <c r="F100" s="157"/>
      <c r="G100" s="157"/>
      <c r="H100" s="157"/>
      <c r="I100" s="157"/>
      <c r="J100" s="158">
        <f>J350</f>
        <v>0</v>
      </c>
      <c r="K100" s="155"/>
      <c r="L100" s="159"/>
    </row>
    <row r="101" spans="2:12" s="9" customFormat="1" ht="24.95" customHeight="1">
      <c r="B101" s="154"/>
      <c r="C101" s="155"/>
      <c r="D101" s="156" t="s">
        <v>12815</v>
      </c>
      <c r="E101" s="157"/>
      <c r="F101" s="157"/>
      <c r="G101" s="157"/>
      <c r="H101" s="157"/>
      <c r="I101" s="157"/>
      <c r="J101" s="158">
        <f>J364</f>
        <v>0</v>
      </c>
      <c r="K101" s="155"/>
      <c r="L101" s="159"/>
    </row>
    <row r="102" spans="2:12" s="9" customFormat="1" ht="24.95" customHeight="1">
      <c r="B102" s="154"/>
      <c r="C102" s="155"/>
      <c r="D102" s="156" t="s">
        <v>12816</v>
      </c>
      <c r="E102" s="157"/>
      <c r="F102" s="157"/>
      <c r="G102" s="157"/>
      <c r="H102" s="157"/>
      <c r="I102" s="157"/>
      <c r="J102" s="158">
        <f>J466</f>
        <v>0</v>
      </c>
      <c r="K102" s="155"/>
      <c r="L102" s="159"/>
    </row>
    <row r="103" spans="2:12" s="9" customFormat="1" ht="24.95" customHeight="1">
      <c r="B103" s="154"/>
      <c r="C103" s="155"/>
      <c r="D103" s="156" t="s">
        <v>12817</v>
      </c>
      <c r="E103" s="157"/>
      <c r="F103" s="157"/>
      <c r="G103" s="157"/>
      <c r="H103" s="157"/>
      <c r="I103" s="157"/>
      <c r="J103" s="158">
        <f>J480</f>
        <v>0</v>
      </c>
      <c r="K103" s="155"/>
      <c r="L103" s="159"/>
    </row>
    <row r="104" spans="2:12" s="9" customFormat="1" ht="24.95" customHeight="1">
      <c r="B104" s="154"/>
      <c r="C104" s="155"/>
      <c r="D104" s="156" t="s">
        <v>12818</v>
      </c>
      <c r="E104" s="157"/>
      <c r="F104" s="157"/>
      <c r="G104" s="157"/>
      <c r="H104" s="157"/>
      <c r="I104" s="157"/>
      <c r="J104" s="158">
        <f>J564</f>
        <v>0</v>
      </c>
      <c r="K104" s="155"/>
      <c r="L104" s="159"/>
    </row>
    <row r="105" spans="2:12" s="9" customFormat="1" ht="24.95" customHeight="1">
      <c r="B105" s="154"/>
      <c r="C105" s="155"/>
      <c r="D105" s="156" t="s">
        <v>12819</v>
      </c>
      <c r="E105" s="157"/>
      <c r="F105" s="157"/>
      <c r="G105" s="157"/>
      <c r="H105" s="157"/>
      <c r="I105" s="157"/>
      <c r="J105" s="158">
        <f>J656</f>
        <v>0</v>
      </c>
      <c r="K105" s="155"/>
      <c r="L105" s="159"/>
    </row>
    <row r="106" spans="2:12" s="9" customFormat="1" ht="24.95" customHeight="1">
      <c r="B106" s="154"/>
      <c r="C106" s="155"/>
      <c r="D106" s="156" t="s">
        <v>12820</v>
      </c>
      <c r="E106" s="157"/>
      <c r="F106" s="157"/>
      <c r="G106" s="157"/>
      <c r="H106" s="157"/>
      <c r="I106" s="157"/>
      <c r="J106" s="158">
        <f>J744</f>
        <v>0</v>
      </c>
      <c r="K106" s="155"/>
      <c r="L106" s="159"/>
    </row>
    <row r="107" spans="2:12" s="9" customFormat="1" ht="24.95" customHeight="1">
      <c r="B107" s="154"/>
      <c r="C107" s="155"/>
      <c r="D107" s="156" t="s">
        <v>12821</v>
      </c>
      <c r="E107" s="157"/>
      <c r="F107" s="157"/>
      <c r="G107" s="157"/>
      <c r="H107" s="157"/>
      <c r="I107" s="157"/>
      <c r="J107" s="158">
        <f>J834</f>
        <v>0</v>
      </c>
      <c r="K107" s="155"/>
      <c r="L107" s="159"/>
    </row>
    <row r="108" spans="2:12" s="9" customFormat="1" ht="24.95" customHeight="1">
      <c r="B108" s="154"/>
      <c r="C108" s="155"/>
      <c r="D108" s="156" t="s">
        <v>12822</v>
      </c>
      <c r="E108" s="157"/>
      <c r="F108" s="157"/>
      <c r="G108" s="157"/>
      <c r="H108" s="157"/>
      <c r="I108" s="157"/>
      <c r="J108" s="158">
        <f>J918</f>
        <v>0</v>
      </c>
      <c r="K108" s="155"/>
      <c r="L108" s="159"/>
    </row>
    <row r="109" spans="2:12" s="9" customFormat="1" ht="24.95" customHeight="1">
      <c r="B109" s="154"/>
      <c r="C109" s="155"/>
      <c r="D109" s="156" t="s">
        <v>12823</v>
      </c>
      <c r="E109" s="157"/>
      <c r="F109" s="157"/>
      <c r="G109" s="157"/>
      <c r="H109" s="157"/>
      <c r="I109" s="157"/>
      <c r="J109" s="158">
        <f>J1022</f>
        <v>0</v>
      </c>
      <c r="K109" s="155"/>
      <c r="L109" s="159"/>
    </row>
    <row r="110" spans="2:12" s="9" customFormat="1" ht="24.95" customHeight="1">
      <c r="B110" s="154"/>
      <c r="C110" s="155"/>
      <c r="D110" s="156" t="s">
        <v>12824</v>
      </c>
      <c r="E110" s="157"/>
      <c r="F110" s="157"/>
      <c r="G110" s="157"/>
      <c r="H110" s="157"/>
      <c r="I110" s="157"/>
      <c r="J110" s="158">
        <f>J1112</f>
        <v>0</v>
      </c>
      <c r="K110" s="155"/>
      <c r="L110" s="159"/>
    </row>
    <row r="111" spans="2:12" s="9" customFormat="1" ht="24.95" customHeight="1">
      <c r="B111" s="154"/>
      <c r="C111" s="155"/>
      <c r="D111" s="156" t="s">
        <v>12825</v>
      </c>
      <c r="E111" s="157"/>
      <c r="F111" s="157"/>
      <c r="G111" s="157"/>
      <c r="H111" s="157"/>
      <c r="I111" s="157"/>
      <c r="J111" s="158">
        <f>J1202</f>
        <v>0</v>
      </c>
      <c r="K111" s="155"/>
      <c r="L111" s="159"/>
    </row>
    <row r="112" spans="2:12" s="9" customFormat="1" ht="24.95" customHeight="1">
      <c r="B112" s="154"/>
      <c r="C112" s="155"/>
      <c r="D112" s="156" t="s">
        <v>12826</v>
      </c>
      <c r="E112" s="157"/>
      <c r="F112" s="157"/>
      <c r="G112" s="157"/>
      <c r="H112" s="157"/>
      <c r="I112" s="157"/>
      <c r="J112" s="158">
        <f>J1308</f>
        <v>0</v>
      </c>
      <c r="K112" s="155"/>
      <c r="L112" s="159"/>
    </row>
    <row r="113" spans="1:31" s="9" customFormat="1" ht="24.95" customHeight="1">
      <c r="B113" s="154"/>
      <c r="C113" s="155"/>
      <c r="D113" s="156" t="s">
        <v>12827</v>
      </c>
      <c r="E113" s="157"/>
      <c r="F113" s="157"/>
      <c r="G113" s="157"/>
      <c r="H113" s="157"/>
      <c r="I113" s="157"/>
      <c r="J113" s="158">
        <f>J1368</f>
        <v>0</v>
      </c>
      <c r="K113" s="155"/>
      <c r="L113" s="159"/>
    </row>
    <row r="114" spans="1:31" s="9" customFormat="1" ht="24.95" customHeight="1">
      <c r="B114" s="154"/>
      <c r="C114" s="155"/>
      <c r="D114" s="156" t="s">
        <v>12828</v>
      </c>
      <c r="E114" s="157"/>
      <c r="F114" s="157"/>
      <c r="G114" s="157"/>
      <c r="H114" s="157"/>
      <c r="I114" s="157"/>
      <c r="J114" s="158">
        <f>J1456</f>
        <v>0</v>
      </c>
      <c r="K114" s="155"/>
      <c r="L114" s="159"/>
    </row>
    <row r="115" spans="1:31" s="9" customFormat="1" ht="24.95" customHeight="1">
      <c r="B115" s="154"/>
      <c r="C115" s="155"/>
      <c r="D115" s="156" t="s">
        <v>12829</v>
      </c>
      <c r="E115" s="157"/>
      <c r="F115" s="157"/>
      <c r="G115" s="157"/>
      <c r="H115" s="157"/>
      <c r="I115" s="157"/>
      <c r="J115" s="158">
        <f>J1518</f>
        <v>0</v>
      </c>
      <c r="K115" s="155"/>
      <c r="L115" s="159"/>
    </row>
    <row r="116" spans="1:31" s="9" customFormat="1" ht="24.95" customHeight="1">
      <c r="B116" s="154"/>
      <c r="C116" s="155"/>
      <c r="D116" s="156" t="s">
        <v>12830</v>
      </c>
      <c r="E116" s="157"/>
      <c r="F116" s="157"/>
      <c r="G116" s="157"/>
      <c r="H116" s="157"/>
      <c r="I116" s="157"/>
      <c r="J116" s="158">
        <f>J1608</f>
        <v>0</v>
      </c>
      <c r="K116" s="155"/>
      <c r="L116" s="159"/>
    </row>
    <row r="117" spans="1:31" s="9" customFormat="1" ht="24.95" customHeight="1">
      <c r="B117" s="154"/>
      <c r="C117" s="155"/>
      <c r="D117" s="156" t="s">
        <v>12831</v>
      </c>
      <c r="E117" s="157"/>
      <c r="F117" s="157"/>
      <c r="G117" s="157"/>
      <c r="H117" s="157"/>
      <c r="I117" s="157"/>
      <c r="J117" s="158">
        <f>J1674</f>
        <v>0</v>
      </c>
      <c r="K117" s="155"/>
      <c r="L117" s="159"/>
    </row>
    <row r="118" spans="1:31" s="9" customFormat="1" ht="24.95" customHeight="1">
      <c r="B118" s="154"/>
      <c r="C118" s="155"/>
      <c r="D118" s="156" t="s">
        <v>12832</v>
      </c>
      <c r="E118" s="157"/>
      <c r="F118" s="157"/>
      <c r="G118" s="157"/>
      <c r="H118" s="157"/>
      <c r="I118" s="157"/>
      <c r="J118" s="158">
        <f>J1748</f>
        <v>0</v>
      </c>
      <c r="K118" s="155"/>
      <c r="L118" s="159"/>
    </row>
    <row r="119" spans="1:31" s="9" customFormat="1" ht="24.95" customHeight="1">
      <c r="B119" s="154"/>
      <c r="C119" s="155"/>
      <c r="D119" s="156" t="s">
        <v>12833</v>
      </c>
      <c r="E119" s="157"/>
      <c r="F119" s="157"/>
      <c r="G119" s="157"/>
      <c r="H119" s="157"/>
      <c r="I119" s="157"/>
      <c r="J119" s="158">
        <f>J1832</f>
        <v>0</v>
      </c>
      <c r="K119" s="155"/>
      <c r="L119" s="159"/>
    </row>
    <row r="120" spans="1:31" s="9" customFormat="1" ht="24.95" customHeight="1">
      <c r="B120" s="154"/>
      <c r="C120" s="155"/>
      <c r="D120" s="156" t="s">
        <v>12834</v>
      </c>
      <c r="E120" s="157"/>
      <c r="F120" s="157"/>
      <c r="G120" s="157"/>
      <c r="H120" s="157"/>
      <c r="I120" s="157"/>
      <c r="J120" s="158">
        <f>J1852</f>
        <v>0</v>
      </c>
      <c r="K120" s="155"/>
      <c r="L120" s="159"/>
    </row>
    <row r="121" spans="1:31" s="9" customFormat="1" ht="24.95" customHeight="1">
      <c r="B121" s="154"/>
      <c r="C121" s="155"/>
      <c r="D121" s="156" t="s">
        <v>12835</v>
      </c>
      <c r="E121" s="157"/>
      <c r="F121" s="157"/>
      <c r="G121" s="157"/>
      <c r="H121" s="157"/>
      <c r="I121" s="157"/>
      <c r="J121" s="158">
        <f>J1870</f>
        <v>0</v>
      </c>
      <c r="K121" s="155"/>
      <c r="L121" s="159"/>
    </row>
    <row r="122" spans="1:31" s="9" customFormat="1" ht="24.95" customHeight="1">
      <c r="B122" s="154"/>
      <c r="C122" s="155"/>
      <c r="D122" s="156" t="s">
        <v>12836</v>
      </c>
      <c r="E122" s="157"/>
      <c r="F122" s="157"/>
      <c r="G122" s="157"/>
      <c r="H122" s="157"/>
      <c r="I122" s="157"/>
      <c r="J122" s="158">
        <f>J1890</f>
        <v>0</v>
      </c>
      <c r="K122" s="155"/>
      <c r="L122" s="159"/>
    </row>
    <row r="123" spans="1:31" s="9" customFormat="1" ht="24.95" customHeight="1">
      <c r="B123" s="154"/>
      <c r="C123" s="155"/>
      <c r="D123" s="156" t="s">
        <v>12837</v>
      </c>
      <c r="E123" s="157"/>
      <c r="F123" s="157"/>
      <c r="G123" s="157"/>
      <c r="H123" s="157"/>
      <c r="I123" s="157"/>
      <c r="J123" s="158">
        <f>J1906</f>
        <v>0</v>
      </c>
      <c r="K123" s="155"/>
      <c r="L123" s="159"/>
    </row>
    <row r="124" spans="1:31" s="9" customFormat="1" ht="24.95" customHeight="1">
      <c r="B124" s="154"/>
      <c r="C124" s="155"/>
      <c r="D124" s="156" t="s">
        <v>12838</v>
      </c>
      <c r="E124" s="157"/>
      <c r="F124" s="157"/>
      <c r="G124" s="157"/>
      <c r="H124" s="157"/>
      <c r="I124" s="157"/>
      <c r="J124" s="158">
        <f>J1932</f>
        <v>0</v>
      </c>
      <c r="K124" s="155"/>
      <c r="L124" s="159"/>
    </row>
    <row r="125" spans="1:31" s="9" customFormat="1" ht="24.95" customHeight="1">
      <c r="B125" s="154"/>
      <c r="C125" s="155"/>
      <c r="D125" s="156" t="s">
        <v>12839</v>
      </c>
      <c r="E125" s="157"/>
      <c r="F125" s="157"/>
      <c r="G125" s="157"/>
      <c r="H125" s="157"/>
      <c r="I125" s="157"/>
      <c r="J125" s="158">
        <f>J1958</f>
        <v>0</v>
      </c>
      <c r="K125" s="155"/>
      <c r="L125" s="159"/>
    </row>
    <row r="126" spans="1:31" s="9" customFormat="1" ht="24.95" customHeight="1">
      <c r="B126" s="154"/>
      <c r="C126" s="155"/>
      <c r="D126" s="156" t="s">
        <v>12840</v>
      </c>
      <c r="E126" s="157"/>
      <c r="F126" s="157"/>
      <c r="G126" s="157"/>
      <c r="H126" s="157"/>
      <c r="I126" s="157"/>
      <c r="J126" s="158">
        <f>J1974</f>
        <v>0</v>
      </c>
      <c r="K126" s="155"/>
      <c r="L126" s="159"/>
    </row>
    <row r="127" spans="1:31" s="9" customFormat="1" ht="24.95" customHeight="1">
      <c r="B127" s="154"/>
      <c r="C127" s="155"/>
      <c r="D127" s="156" t="s">
        <v>12841</v>
      </c>
      <c r="E127" s="157"/>
      <c r="F127" s="157"/>
      <c r="G127" s="157"/>
      <c r="H127" s="157"/>
      <c r="I127" s="157"/>
      <c r="J127" s="158">
        <f>J1990</f>
        <v>0</v>
      </c>
      <c r="K127" s="155"/>
      <c r="L127" s="159"/>
    </row>
    <row r="128" spans="1:31" s="2" customFormat="1" ht="21.7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31" s="2" customFormat="1" ht="6.95" customHeight="1">
      <c r="A129" s="35"/>
      <c r="B129" s="55"/>
      <c r="C129" s="56"/>
      <c r="D129" s="56"/>
      <c r="E129" s="56"/>
      <c r="F129" s="56"/>
      <c r="G129" s="56"/>
      <c r="H129" s="56"/>
      <c r="I129" s="56"/>
      <c r="J129" s="56"/>
      <c r="K129" s="56"/>
      <c r="L129" s="52"/>
      <c r="S129" s="35"/>
      <c r="T129" s="35"/>
      <c r="U129" s="35"/>
      <c r="V129" s="35"/>
      <c r="W129" s="35"/>
      <c r="X129" s="35"/>
      <c r="Y129" s="35"/>
      <c r="Z129" s="35"/>
      <c r="AA129" s="35"/>
      <c r="AB129" s="35"/>
      <c r="AC129" s="35"/>
      <c r="AD129" s="35"/>
      <c r="AE129" s="35"/>
    </row>
    <row r="133" spans="1:31" s="2" customFormat="1" ht="6.95" customHeight="1">
      <c r="A133" s="35"/>
      <c r="B133" s="57"/>
      <c r="C133" s="58"/>
      <c r="D133" s="58"/>
      <c r="E133" s="58"/>
      <c r="F133" s="58"/>
      <c r="G133" s="58"/>
      <c r="H133" s="58"/>
      <c r="I133" s="58"/>
      <c r="J133" s="58"/>
      <c r="K133" s="58"/>
      <c r="L133" s="52"/>
      <c r="S133" s="35"/>
      <c r="T133" s="35"/>
      <c r="U133" s="35"/>
      <c r="V133" s="35"/>
      <c r="W133" s="35"/>
      <c r="X133" s="35"/>
      <c r="Y133" s="35"/>
      <c r="Z133" s="35"/>
      <c r="AA133" s="35"/>
      <c r="AB133" s="35"/>
      <c r="AC133" s="35"/>
      <c r="AD133" s="35"/>
      <c r="AE133" s="35"/>
    </row>
    <row r="134" spans="1:31" s="2" customFormat="1" ht="24.95" customHeight="1">
      <c r="A134" s="35"/>
      <c r="B134" s="36"/>
      <c r="C134" s="24" t="s">
        <v>194</v>
      </c>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31" s="2" customFormat="1" ht="6.9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31" s="2" customFormat="1" ht="12" customHeight="1">
      <c r="A136" s="35"/>
      <c r="B136" s="36"/>
      <c r="C136" s="30" t="s">
        <v>16</v>
      </c>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31" s="2" customFormat="1" ht="26.25" customHeight="1">
      <c r="A137" s="35"/>
      <c r="B137" s="36"/>
      <c r="C137" s="37"/>
      <c r="D137" s="37"/>
      <c r="E137" s="329" t="str">
        <f>E7</f>
        <v>SO07 - Přístavby, nástavby a stavební úpravy pavilonu CH, Nemocnice ČB - 2.etapa</v>
      </c>
      <c r="F137" s="330"/>
      <c r="G137" s="330"/>
      <c r="H137" s="330"/>
      <c r="I137" s="37"/>
      <c r="J137" s="37"/>
      <c r="K137" s="37"/>
      <c r="L137" s="52"/>
      <c r="S137" s="35"/>
      <c r="T137" s="35"/>
      <c r="U137" s="35"/>
      <c r="V137" s="35"/>
      <c r="W137" s="35"/>
      <c r="X137" s="35"/>
      <c r="Y137" s="35"/>
      <c r="Z137" s="35"/>
      <c r="AA137" s="35"/>
      <c r="AB137" s="35"/>
      <c r="AC137" s="35"/>
      <c r="AD137" s="35"/>
      <c r="AE137" s="35"/>
    </row>
    <row r="138" spans="1:31" s="2" customFormat="1" ht="12" customHeight="1">
      <c r="A138" s="35"/>
      <c r="B138" s="36"/>
      <c r="C138" s="30" t="s">
        <v>172</v>
      </c>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16.5" customHeight="1">
      <c r="A139" s="35"/>
      <c r="B139" s="36"/>
      <c r="C139" s="37"/>
      <c r="D139" s="37"/>
      <c r="E139" s="290" t="str">
        <f>E9</f>
        <v>D.1.4.9 - Vzduchotechnika</v>
      </c>
      <c r="F139" s="328"/>
      <c r="G139" s="328"/>
      <c r="H139" s="328"/>
      <c r="I139" s="37"/>
      <c r="J139" s="37"/>
      <c r="K139" s="37"/>
      <c r="L139" s="52"/>
      <c r="S139" s="35"/>
      <c r="T139" s="35"/>
      <c r="U139" s="35"/>
      <c r="V139" s="35"/>
      <c r="W139" s="35"/>
      <c r="X139" s="35"/>
      <c r="Y139" s="35"/>
      <c r="Z139" s="35"/>
      <c r="AA139" s="35"/>
      <c r="AB139" s="35"/>
      <c r="AC139" s="35"/>
      <c r="AD139" s="35"/>
      <c r="AE139" s="35"/>
    </row>
    <row r="140" spans="1:31" s="2" customFormat="1" ht="6.95" customHeight="1">
      <c r="A140" s="35"/>
      <c r="B140" s="36"/>
      <c r="C140" s="37"/>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2" customHeight="1">
      <c r="A141" s="35"/>
      <c r="B141" s="36"/>
      <c r="C141" s="30" t="s">
        <v>20</v>
      </c>
      <c r="D141" s="37"/>
      <c r="E141" s="37"/>
      <c r="F141" s="28" t="str">
        <f>F12</f>
        <v>České Budějovice</v>
      </c>
      <c r="G141" s="37"/>
      <c r="H141" s="37"/>
      <c r="I141" s="30" t="s">
        <v>22</v>
      </c>
      <c r="J141" s="67" t="str">
        <f>IF(J12="","",J12)</f>
        <v>19. 6. 2022</v>
      </c>
      <c r="K141" s="37"/>
      <c r="L141" s="52"/>
      <c r="S141" s="35"/>
      <c r="T141" s="35"/>
      <c r="U141" s="35"/>
      <c r="V141" s="35"/>
      <c r="W141" s="35"/>
      <c r="X141" s="35"/>
      <c r="Y141" s="35"/>
      <c r="Z141" s="35"/>
      <c r="AA141" s="35"/>
      <c r="AB141" s="35"/>
      <c r="AC141" s="35"/>
      <c r="AD141" s="35"/>
      <c r="AE141" s="35"/>
    </row>
    <row r="142" spans="1:31" s="2" customFormat="1" ht="6.95" customHeight="1">
      <c r="A142" s="35"/>
      <c r="B142" s="36"/>
      <c r="C142" s="37"/>
      <c r="D142" s="37"/>
      <c r="E142" s="37"/>
      <c r="F142" s="37"/>
      <c r="G142" s="37"/>
      <c r="H142" s="37"/>
      <c r="I142" s="37"/>
      <c r="J142" s="37"/>
      <c r="K142" s="37"/>
      <c r="L142" s="52"/>
      <c r="S142" s="35"/>
      <c r="T142" s="35"/>
      <c r="U142" s="35"/>
      <c r="V142" s="35"/>
      <c r="W142" s="35"/>
      <c r="X142" s="35"/>
      <c r="Y142" s="35"/>
      <c r="Z142" s="35"/>
      <c r="AA142" s="35"/>
      <c r="AB142" s="35"/>
      <c r="AC142" s="35"/>
      <c r="AD142" s="35"/>
      <c r="AE142" s="35"/>
    </row>
    <row r="143" spans="1:31" s="2" customFormat="1" ht="15.2" customHeight="1">
      <c r="A143" s="35"/>
      <c r="B143" s="36"/>
      <c r="C143" s="30" t="s">
        <v>24</v>
      </c>
      <c r="D143" s="37"/>
      <c r="E143" s="37"/>
      <c r="F143" s="28" t="str">
        <f>E15</f>
        <v>Nemocnice České Budějovice</v>
      </c>
      <c r="G143" s="37"/>
      <c r="H143" s="37"/>
      <c r="I143" s="30" t="s">
        <v>30</v>
      </c>
      <c r="J143" s="33" t="str">
        <f>E21</f>
        <v>AGP nova</v>
      </c>
      <c r="K143" s="37"/>
      <c r="L143" s="52"/>
      <c r="S143" s="35"/>
      <c r="T143" s="35"/>
      <c r="U143" s="35"/>
      <c r="V143" s="35"/>
      <c r="W143" s="35"/>
      <c r="X143" s="35"/>
      <c r="Y143" s="35"/>
      <c r="Z143" s="35"/>
      <c r="AA143" s="35"/>
      <c r="AB143" s="35"/>
      <c r="AC143" s="35"/>
      <c r="AD143" s="35"/>
      <c r="AE143" s="35"/>
    </row>
    <row r="144" spans="1:31" s="2" customFormat="1" ht="15.2" customHeight="1">
      <c r="A144" s="35"/>
      <c r="B144" s="36"/>
      <c r="C144" s="30" t="s">
        <v>28</v>
      </c>
      <c r="D144" s="37"/>
      <c r="E144" s="37"/>
      <c r="F144" s="28" t="str">
        <f>IF(E18="","",E18)</f>
        <v>Vyplň údaj</v>
      </c>
      <c r="G144" s="37"/>
      <c r="H144" s="37"/>
      <c r="I144" s="30" t="s">
        <v>33</v>
      </c>
      <c r="J144" s="33" t="str">
        <f>E24</f>
        <v xml:space="preserve"> </v>
      </c>
      <c r="K144" s="37"/>
      <c r="L144" s="52"/>
      <c r="S144" s="35"/>
      <c r="T144" s="35"/>
      <c r="U144" s="35"/>
      <c r="V144" s="35"/>
      <c r="W144" s="35"/>
      <c r="X144" s="35"/>
      <c r="Y144" s="35"/>
      <c r="Z144" s="35"/>
      <c r="AA144" s="35"/>
      <c r="AB144" s="35"/>
      <c r="AC144" s="35"/>
      <c r="AD144" s="35"/>
      <c r="AE144" s="35"/>
    </row>
    <row r="145" spans="1:65" s="2" customFormat="1" ht="10.35" customHeight="1">
      <c r="A145" s="35"/>
      <c r="B145" s="36"/>
      <c r="C145" s="37"/>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5" s="11" customFormat="1" ht="29.25" customHeight="1">
      <c r="A146" s="165"/>
      <c r="B146" s="166"/>
      <c r="C146" s="167" t="s">
        <v>195</v>
      </c>
      <c r="D146" s="168" t="s">
        <v>62</v>
      </c>
      <c r="E146" s="168" t="s">
        <v>58</v>
      </c>
      <c r="F146" s="168" t="s">
        <v>59</v>
      </c>
      <c r="G146" s="168" t="s">
        <v>196</v>
      </c>
      <c r="H146" s="168" t="s">
        <v>197</v>
      </c>
      <c r="I146" s="168" t="s">
        <v>198</v>
      </c>
      <c r="J146" s="169" t="s">
        <v>177</v>
      </c>
      <c r="K146" s="170" t="s">
        <v>199</v>
      </c>
      <c r="L146" s="171"/>
      <c r="M146" s="76" t="s">
        <v>1</v>
      </c>
      <c r="N146" s="77" t="s">
        <v>41</v>
      </c>
      <c r="O146" s="77" t="s">
        <v>200</v>
      </c>
      <c r="P146" s="77" t="s">
        <v>201</v>
      </c>
      <c r="Q146" s="77" t="s">
        <v>202</v>
      </c>
      <c r="R146" s="77" t="s">
        <v>203</v>
      </c>
      <c r="S146" s="77" t="s">
        <v>204</v>
      </c>
      <c r="T146" s="78" t="s">
        <v>205</v>
      </c>
      <c r="U146" s="165"/>
      <c r="V146" s="165"/>
      <c r="W146" s="165"/>
      <c r="X146" s="165"/>
      <c r="Y146" s="165"/>
      <c r="Z146" s="165"/>
      <c r="AA146" s="165"/>
      <c r="AB146" s="165"/>
      <c r="AC146" s="165"/>
      <c r="AD146" s="165"/>
      <c r="AE146" s="165"/>
    </row>
    <row r="147" spans="1:65" s="2" customFormat="1" ht="22.9" customHeight="1">
      <c r="A147" s="35"/>
      <c r="B147" s="36"/>
      <c r="C147" s="83" t="s">
        <v>206</v>
      </c>
      <c r="D147" s="37"/>
      <c r="E147" s="37"/>
      <c r="F147" s="37"/>
      <c r="G147" s="37"/>
      <c r="H147" s="37"/>
      <c r="I147" s="37"/>
      <c r="J147" s="172">
        <f>BK147</f>
        <v>0</v>
      </c>
      <c r="K147" s="37"/>
      <c r="L147" s="40"/>
      <c r="M147" s="79"/>
      <c r="N147" s="173"/>
      <c r="O147" s="80"/>
      <c r="P147" s="174">
        <f>P148+P158+P260+P350+P364+P466+P480+P564+P656+P744+P834+P918+P1022+P1112+P1202+P1308+P1368+P1456+P1518+P1608+P1674+P1748+P1832+P1852+P1870+P1890+P1906+P1932+P1958+P1974+P1990</f>
        <v>0</v>
      </c>
      <c r="Q147" s="80"/>
      <c r="R147" s="174">
        <f>R148+R158+R260+R350+R364+R466+R480+R564+R656+R744+R834+R918+R1022+R1112+R1202+R1308+R1368+R1456+R1518+R1608+R1674+R1748+R1832+R1852+R1870+R1890+R1906+R1932+R1958+R1974+R1990</f>
        <v>0</v>
      </c>
      <c r="S147" s="80"/>
      <c r="T147" s="175">
        <f>T148+T158+T260+T350+T364+T466+T480+T564+T656+T744+T834+T918+T1022+T1112+T1202+T1308+T1368+T1456+T1518+T1608+T1674+T1748+T1832+T1852+T1870+T1890+T1906+T1932+T1958+T1974+T1990</f>
        <v>0</v>
      </c>
      <c r="U147" s="35"/>
      <c r="V147" s="35"/>
      <c r="W147" s="35"/>
      <c r="X147" s="35"/>
      <c r="Y147" s="35"/>
      <c r="Z147" s="35"/>
      <c r="AA147" s="35"/>
      <c r="AB147" s="35"/>
      <c r="AC147" s="35"/>
      <c r="AD147" s="35"/>
      <c r="AE147" s="35"/>
      <c r="AT147" s="18" t="s">
        <v>76</v>
      </c>
      <c r="AU147" s="18" t="s">
        <v>179</v>
      </c>
      <c r="BK147" s="176">
        <f>BK148+BK158+BK260+BK350+BK364+BK466+BK480+BK564+BK656+BK744+BK834+BK918+BK1022+BK1112+BK1202+BK1308+BK1368+BK1456+BK1518+BK1608+BK1674+BK1748+BK1832+BK1852+BK1870+BK1890+BK1906+BK1932+BK1958+BK1974+BK1990</f>
        <v>0</v>
      </c>
    </row>
    <row r="148" spans="1:65" s="12" customFormat="1" ht="25.9" customHeight="1">
      <c r="B148" s="177"/>
      <c r="C148" s="178"/>
      <c r="D148" s="179" t="s">
        <v>76</v>
      </c>
      <c r="E148" s="180" t="s">
        <v>10245</v>
      </c>
      <c r="F148" s="180" t="s">
        <v>12842</v>
      </c>
      <c r="G148" s="178"/>
      <c r="H148" s="178"/>
      <c r="I148" s="181"/>
      <c r="J148" s="182">
        <f>BK148</f>
        <v>0</v>
      </c>
      <c r="K148" s="178"/>
      <c r="L148" s="183"/>
      <c r="M148" s="184"/>
      <c r="N148" s="185"/>
      <c r="O148" s="185"/>
      <c r="P148" s="186">
        <f>SUM(P149:P157)</f>
        <v>0</v>
      </c>
      <c r="Q148" s="185"/>
      <c r="R148" s="186">
        <f>SUM(R149:R157)</f>
        <v>0</v>
      </c>
      <c r="S148" s="185"/>
      <c r="T148" s="187">
        <f>SUM(T149:T157)</f>
        <v>0</v>
      </c>
      <c r="AR148" s="188" t="s">
        <v>85</v>
      </c>
      <c r="AT148" s="189" t="s">
        <v>76</v>
      </c>
      <c r="AU148" s="189" t="s">
        <v>77</v>
      </c>
      <c r="AY148" s="188" t="s">
        <v>209</v>
      </c>
      <c r="BK148" s="190">
        <f>SUM(BK149:BK157)</f>
        <v>0</v>
      </c>
    </row>
    <row r="149" spans="1:65" s="2" customFormat="1" ht="16.5" customHeight="1">
      <c r="A149" s="35"/>
      <c r="B149" s="36"/>
      <c r="C149" s="193" t="s">
        <v>85</v>
      </c>
      <c r="D149" s="193" t="s">
        <v>214</v>
      </c>
      <c r="E149" s="194" t="s">
        <v>12843</v>
      </c>
      <c r="F149" s="195" t="s">
        <v>12844</v>
      </c>
      <c r="G149" s="196" t="s">
        <v>2761</v>
      </c>
      <c r="H149" s="197">
        <v>6</v>
      </c>
      <c r="I149" s="198"/>
      <c r="J149" s="199">
        <f>ROUND(I149*H149,2)</f>
        <v>0</v>
      </c>
      <c r="K149" s="200"/>
      <c r="L149" s="40"/>
      <c r="M149" s="201" t="s">
        <v>1</v>
      </c>
      <c r="N149" s="202" t="s">
        <v>42</v>
      </c>
      <c r="O149" s="72"/>
      <c r="P149" s="203">
        <f>O149*H149</f>
        <v>0</v>
      </c>
      <c r="Q149" s="203">
        <v>0</v>
      </c>
      <c r="R149" s="203">
        <f>Q149*H149</f>
        <v>0</v>
      </c>
      <c r="S149" s="203">
        <v>0</v>
      </c>
      <c r="T149" s="204">
        <f>S149*H149</f>
        <v>0</v>
      </c>
      <c r="U149" s="35"/>
      <c r="V149" s="35"/>
      <c r="W149" s="35"/>
      <c r="X149" s="35"/>
      <c r="Y149" s="35"/>
      <c r="Z149" s="35"/>
      <c r="AA149" s="35"/>
      <c r="AB149" s="35"/>
      <c r="AC149" s="35"/>
      <c r="AD149" s="35"/>
      <c r="AE149" s="35"/>
      <c r="AR149" s="205" t="s">
        <v>218</v>
      </c>
      <c r="AT149" s="205" t="s">
        <v>214</v>
      </c>
      <c r="AU149" s="205" t="s">
        <v>85</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12845</v>
      </c>
    </row>
    <row r="150" spans="1:65" s="2" customFormat="1" ht="29.25">
      <c r="A150" s="35"/>
      <c r="B150" s="36"/>
      <c r="C150" s="37"/>
      <c r="D150" s="214" t="s">
        <v>807</v>
      </c>
      <c r="E150" s="37"/>
      <c r="F150" s="256" t="s">
        <v>12846</v>
      </c>
      <c r="G150" s="37"/>
      <c r="H150" s="37"/>
      <c r="I150" s="257"/>
      <c r="J150" s="37"/>
      <c r="K150" s="37"/>
      <c r="L150" s="40"/>
      <c r="M150" s="258"/>
      <c r="N150" s="259"/>
      <c r="O150" s="72"/>
      <c r="P150" s="72"/>
      <c r="Q150" s="72"/>
      <c r="R150" s="72"/>
      <c r="S150" s="72"/>
      <c r="T150" s="73"/>
      <c r="U150" s="35"/>
      <c r="V150" s="35"/>
      <c r="W150" s="35"/>
      <c r="X150" s="35"/>
      <c r="Y150" s="35"/>
      <c r="Z150" s="35"/>
      <c r="AA150" s="35"/>
      <c r="AB150" s="35"/>
      <c r="AC150" s="35"/>
      <c r="AD150" s="35"/>
      <c r="AE150" s="35"/>
      <c r="AT150" s="18" t="s">
        <v>807</v>
      </c>
      <c r="AU150" s="18" t="s">
        <v>85</v>
      </c>
    </row>
    <row r="151" spans="1:65" s="2" customFormat="1" ht="16.5" customHeight="1">
      <c r="A151" s="35"/>
      <c r="B151" s="36"/>
      <c r="C151" s="193" t="s">
        <v>87</v>
      </c>
      <c r="D151" s="193" t="s">
        <v>214</v>
      </c>
      <c r="E151" s="194" t="s">
        <v>12847</v>
      </c>
      <c r="F151" s="195" t="s">
        <v>12848</v>
      </c>
      <c r="G151" s="196" t="s">
        <v>217</v>
      </c>
      <c r="H151" s="197">
        <v>865</v>
      </c>
      <c r="I151" s="198"/>
      <c r="J151" s="199">
        <f>ROUND(I151*H151,2)</f>
        <v>0</v>
      </c>
      <c r="K151" s="200"/>
      <c r="L151" s="40"/>
      <c r="M151" s="201" t="s">
        <v>1</v>
      </c>
      <c r="N151" s="202" t="s">
        <v>42</v>
      </c>
      <c r="O151" s="72"/>
      <c r="P151" s="203">
        <f>O151*H151</f>
        <v>0</v>
      </c>
      <c r="Q151" s="203">
        <v>0</v>
      </c>
      <c r="R151" s="203">
        <f>Q151*H151</f>
        <v>0</v>
      </c>
      <c r="S151" s="203">
        <v>0</v>
      </c>
      <c r="T151" s="204">
        <f>S151*H151</f>
        <v>0</v>
      </c>
      <c r="U151" s="35"/>
      <c r="V151" s="35"/>
      <c r="W151" s="35"/>
      <c r="X151" s="35"/>
      <c r="Y151" s="35"/>
      <c r="Z151" s="35"/>
      <c r="AA151" s="35"/>
      <c r="AB151" s="35"/>
      <c r="AC151" s="35"/>
      <c r="AD151" s="35"/>
      <c r="AE151" s="35"/>
      <c r="AR151" s="205" t="s">
        <v>218</v>
      </c>
      <c r="AT151" s="205" t="s">
        <v>214</v>
      </c>
      <c r="AU151" s="205" t="s">
        <v>85</v>
      </c>
      <c r="AY151" s="18" t="s">
        <v>209</v>
      </c>
      <c r="BE151" s="206">
        <f>IF(N151="základní",J151,0)</f>
        <v>0</v>
      </c>
      <c r="BF151" s="206">
        <f>IF(N151="snížená",J151,0)</f>
        <v>0</v>
      </c>
      <c r="BG151" s="206">
        <f>IF(N151="zákl. přenesená",J151,0)</f>
        <v>0</v>
      </c>
      <c r="BH151" s="206">
        <f>IF(N151="sníž. přenesená",J151,0)</f>
        <v>0</v>
      </c>
      <c r="BI151" s="206">
        <f>IF(N151="nulová",J151,0)</f>
        <v>0</v>
      </c>
      <c r="BJ151" s="18" t="s">
        <v>85</v>
      </c>
      <c r="BK151" s="206">
        <f>ROUND(I151*H151,2)</f>
        <v>0</v>
      </c>
      <c r="BL151" s="18" t="s">
        <v>218</v>
      </c>
      <c r="BM151" s="205" t="s">
        <v>12849</v>
      </c>
    </row>
    <row r="152" spans="1:65" s="2" customFormat="1" ht="48.75">
      <c r="A152" s="35"/>
      <c r="B152" s="36"/>
      <c r="C152" s="37"/>
      <c r="D152" s="214" t="s">
        <v>807</v>
      </c>
      <c r="E152" s="37"/>
      <c r="F152" s="256" t="s">
        <v>12850</v>
      </c>
      <c r="G152" s="37"/>
      <c r="H152" s="37"/>
      <c r="I152" s="257"/>
      <c r="J152" s="37"/>
      <c r="K152" s="37"/>
      <c r="L152" s="40"/>
      <c r="M152" s="258"/>
      <c r="N152" s="259"/>
      <c r="O152" s="72"/>
      <c r="P152" s="72"/>
      <c r="Q152" s="72"/>
      <c r="R152" s="72"/>
      <c r="S152" s="72"/>
      <c r="T152" s="73"/>
      <c r="U152" s="35"/>
      <c r="V152" s="35"/>
      <c r="W152" s="35"/>
      <c r="X152" s="35"/>
      <c r="Y152" s="35"/>
      <c r="Z152" s="35"/>
      <c r="AA152" s="35"/>
      <c r="AB152" s="35"/>
      <c r="AC152" s="35"/>
      <c r="AD152" s="35"/>
      <c r="AE152" s="35"/>
      <c r="AT152" s="18" t="s">
        <v>807</v>
      </c>
      <c r="AU152" s="18" t="s">
        <v>85</v>
      </c>
    </row>
    <row r="153" spans="1:65" s="2" customFormat="1" ht="16.5" customHeight="1">
      <c r="A153" s="35"/>
      <c r="B153" s="36"/>
      <c r="C153" s="193" t="s">
        <v>226</v>
      </c>
      <c r="D153" s="193" t="s">
        <v>214</v>
      </c>
      <c r="E153" s="194" t="s">
        <v>12851</v>
      </c>
      <c r="F153" s="195" t="s">
        <v>12852</v>
      </c>
      <c r="G153" s="196" t="s">
        <v>217</v>
      </c>
      <c r="H153" s="197">
        <v>768</v>
      </c>
      <c r="I153" s="198"/>
      <c r="J153" s="199">
        <f>ROUND(I153*H153,2)</f>
        <v>0</v>
      </c>
      <c r="K153" s="200"/>
      <c r="L153" s="40"/>
      <c r="M153" s="201" t="s">
        <v>1</v>
      </c>
      <c r="N153" s="202" t="s">
        <v>42</v>
      </c>
      <c r="O153" s="72"/>
      <c r="P153" s="203">
        <f>O153*H153</f>
        <v>0</v>
      </c>
      <c r="Q153" s="203">
        <v>0</v>
      </c>
      <c r="R153" s="203">
        <f>Q153*H153</f>
        <v>0</v>
      </c>
      <c r="S153" s="203">
        <v>0</v>
      </c>
      <c r="T153" s="204">
        <f>S153*H153</f>
        <v>0</v>
      </c>
      <c r="U153" s="35"/>
      <c r="V153" s="35"/>
      <c r="W153" s="35"/>
      <c r="X153" s="35"/>
      <c r="Y153" s="35"/>
      <c r="Z153" s="35"/>
      <c r="AA153" s="35"/>
      <c r="AB153" s="35"/>
      <c r="AC153" s="35"/>
      <c r="AD153" s="35"/>
      <c r="AE153" s="35"/>
      <c r="AR153" s="205" t="s">
        <v>218</v>
      </c>
      <c r="AT153" s="205" t="s">
        <v>214</v>
      </c>
      <c r="AU153" s="205" t="s">
        <v>85</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218</v>
      </c>
      <c r="BM153" s="205" t="s">
        <v>12853</v>
      </c>
    </row>
    <row r="154" spans="1:65" s="2" customFormat="1" ht="48.75">
      <c r="A154" s="35"/>
      <c r="B154" s="36"/>
      <c r="C154" s="37"/>
      <c r="D154" s="214" t="s">
        <v>807</v>
      </c>
      <c r="E154" s="37"/>
      <c r="F154" s="256" t="s">
        <v>12850</v>
      </c>
      <c r="G154" s="37"/>
      <c r="H154" s="37"/>
      <c r="I154" s="257"/>
      <c r="J154" s="37"/>
      <c r="K154" s="37"/>
      <c r="L154" s="40"/>
      <c r="M154" s="258"/>
      <c r="N154" s="259"/>
      <c r="O154" s="72"/>
      <c r="P154" s="72"/>
      <c r="Q154" s="72"/>
      <c r="R154" s="72"/>
      <c r="S154" s="72"/>
      <c r="T154" s="73"/>
      <c r="U154" s="35"/>
      <c r="V154" s="35"/>
      <c r="W154" s="35"/>
      <c r="X154" s="35"/>
      <c r="Y154" s="35"/>
      <c r="Z154" s="35"/>
      <c r="AA154" s="35"/>
      <c r="AB154" s="35"/>
      <c r="AC154" s="35"/>
      <c r="AD154" s="35"/>
      <c r="AE154" s="35"/>
      <c r="AT154" s="18" t="s">
        <v>807</v>
      </c>
      <c r="AU154" s="18" t="s">
        <v>85</v>
      </c>
    </row>
    <row r="155" spans="1:65" s="2" customFormat="1" ht="49.15" customHeight="1">
      <c r="A155" s="35"/>
      <c r="B155" s="36"/>
      <c r="C155" s="193" t="s">
        <v>218</v>
      </c>
      <c r="D155" s="193" t="s">
        <v>214</v>
      </c>
      <c r="E155" s="194" t="s">
        <v>12854</v>
      </c>
      <c r="F155" s="195" t="s">
        <v>12855</v>
      </c>
      <c r="G155" s="196" t="s">
        <v>217</v>
      </c>
      <c r="H155" s="197">
        <v>2042</v>
      </c>
      <c r="I155" s="198"/>
      <c r="J155" s="199">
        <f>ROUND(I155*H155,2)</f>
        <v>0</v>
      </c>
      <c r="K155" s="200"/>
      <c r="L155" s="40"/>
      <c r="M155" s="201" t="s">
        <v>1</v>
      </c>
      <c r="N155" s="202" t="s">
        <v>42</v>
      </c>
      <c r="O155" s="72"/>
      <c r="P155" s="203">
        <f>O155*H155</f>
        <v>0</v>
      </c>
      <c r="Q155" s="203">
        <v>0</v>
      </c>
      <c r="R155" s="203">
        <f>Q155*H155</f>
        <v>0</v>
      </c>
      <c r="S155" s="203">
        <v>0</v>
      </c>
      <c r="T155" s="204">
        <f>S155*H155</f>
        <v>0</v>
      </c>
      <c r="U155" s="35"/>
      <c r="V155" s="35"/>
      <c r="W155" s="35"/>
      <c r="X155" s="35"/>
      <c r="Y155" s="35"/>
      <c r="Z155" s="35"/>
      <c r="AA155" s="35"/>
      <c r="AB155" s="35"/>
      <c r="AC155" s="35"/>
      <c r="AD155" s="35"/>
      <c r="AE155" s="35"/>
      <c r="AR155" s="205" t="s">
        <v>218</v>
      </c>
      <c r="AT155" s="205" t="s">
        <v>214</v>
      </c>
      <c r="AU155" s="205" t="s">
        <v>85</v>
      </c>
      <c r="AY155" s="18" t="s">
        <v>209</v>
      </c>
      <c r="BE155" s="206">
        <f>IF(N155="základní",J155,0)</f>
        <v>0</v>
      </c>
      <c r="BF155" s="206">
        <f>IF(N155="snížená",J155,0)</f>
        <v>0</v>
      </c>
      <c r="BG155" s="206">
        <f>IF(N155="zákl. přenesená",J155,0)</f>
        <v>0</v>
      </c>
      <c r="BH155" s="206">
        <f>IF(N155="sníž. přenesená",J155,0)</f>
        <v>0</v>
      </c>
      <c r="BI155" s="206">
        <f>IF(N155="nulová",J155,0)</f>
        <v>0</v>
      </c>
      <c r="BJ155" s="18" t="s">
        <v>85</v>
      </c>
      <c r="BK155" s="206">
        <f>ROUND(I155*H155,2)</f>
        <v>0</v>
      </c>
      <c r="BL155" s="18" t="s">
        <v>218</v>
      </c>
      <c r="BM155" s="205" t="s">
        <v>12856</v>
      </c>
    </row>
    <row r="156" spans="1:65" s="2" customFormat="1" ht="16.5" customHeight="1">
      <c r="A156" s="35"/>
      <c r="B156" s="36"/>
      <c r="C156" s="193" t="s">
        <v>233</v>
      </c>
      <c r="D156" s="193" t="s">
        <v>214</v>
      </c>
      <c r="E156" s="194" t="s">
        <v>12857</v>
      </c>
      <c r="F156" s="195" t="s">
        <v>12858</v>
      </c>
      <c r="G156" s="196" t="s">
        <v>586</v>
      </c>
      <c r="H156" s="197">
        <v>6494</v>
      </c>
      <c r="I156" s="198"/>
      <c r="J156" s="199">
        <f>ROUND(I156*H156,2)</f>
        <v>0</v>
      </c>
      <c r="K156" s="200"/>
      <c r="L156" s="40"/>
      <c r="M156" s="201" t="s">
        <v>1</v>
      </c>
      <c r="N156" s="202"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218</v>
      </c>
      <c r="AT156" s="205" t="s">
        <v>214</v>
      </c>
      <c r="AU156" s="205" t="s">
        <v>85</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12859</v>
      </c>
    </row>
    <row r="157" spans="1:65" s="2" customFormat="1" ht="16.5" customHeight="1">
      <c r="A157" s="35"/>
      <c r="B157" s="36"/>
      <c r="C157" s="193" t="s">
        <v>238</v>
      </c>
      <c r="D157" s="193" t="s">
        <v>214</v>
      </c>
      <c r="E157" s="194" t="s">
        <v>12860</v>
      </c>
      <c r="F157" s="195" t="s">
        <v>12861</v>
      </c>
      <c r="G157" s="196" t="s">
        <v>586</v>
      </c>
      <c r="H157" s="197">
        <v>2272.9</v>
      </c>
      <c r="I157" s="198"/>
      <c r="J157" s="199">
        <f>ROUND(I157*H157,2)</f>
        <v>0</v>
      </c>
      <c r="K157" s="200"/>
      <c r="L157" s="40"/>
      <c r="M157" s="201" t="s">
        <v>1</v>
      </c>
      <c r="N157" s="202" t="s">
        <v>42</v>
      </c>
      <c r="O157" s="72"/>
      <c r="P157" s="203">
        <f>O157*H157</f>
        <v>0</v>
      </c>
      <c r="Q157" s="203">
        <v>0</v>
      </c>
      <c r="R157" s="203">
        <f>Q157*H157</f>
        <v>0</v>
      </c>
      <c r="S157" s="203">
        <v>0</v>
      </c>
      <c r="T157" s="204">
        <f>S157*H157</f>
        <v>0</v>
      </c>
      <c r="U157" s="35"/>
      <c r="V157" s="35"/>
      <c r="W157" s="35"/>
      <c r="X157" s="35"/>
      <c r="Y157" s="35"/>
      <c r="Z157" s="35"/>
      <c r="AA157" s="35"/>
      <c r="AB157" s="35"/>
      <c r="AC157" s="35"/>
      <c r="AD157" s="35"/>
      <c r="AE157" s="35"/>
      <c r="AR157" s="205" t="s">
        <v>218</v>
      </c>
      <c r="AT157" s="205" t="s">
        <v>214</v>
      </c>
      <c r="AU157" s="205" t="s">
        <v>85</v>
      </c>
      <c r="AY157" s="18" t="s">
        <v>209</v>
      </c>
      <c r="BE157" s="206">
        <f>IF(N157="základní",J157,0)</f>
        <v>0</v>
      </c>
      <c r="BF157" s="206">
        <f>IF(N157="snížená",J157,0)</f>
        <v>0</v>
      </c>
      <c r="BG157" s="206">
        <f>IF(N157="zákl. přenesená",J157,0)</f>
        <v>0</v>
      </c>
      <c r="BH157" s="206">
        <f>IF(N157="sníž. přenesená",J157,0)</f>
        <v>0</v>
      </c>
      <c r="BI157" s="206">
        <f>IF(N157="nulová",J157,0)</f>
        <v>0</v>
      </c>
      <c r="BJ157" s="18" t="s">
        <v>85</v>
      </c>
      <c r="BK157" s="206">
        <f>ROUND(I157*H157,2)</f>
        <v>0</v>
      </c>
      <c r="BL157" s="18" t="s">
        <v>218</v>
      </c>
      <c r="BM157" s="205" t="s">
        <v>12862</v>
      </c>
    </row>
    <row r="158" spans="1:65" s="12" customFormat="1" ht="25.9" customHeight="1">
      <c r="B158" s="177"/>
      <c r="C158" s="178"/>
      <c r="D158" s="179" t="s">
        <v>76</v>
      </c>
      <c r="E158" s="180" t="s">
        <v>12863</v>
      </c>
      <c r="F158" s="180" t="s">
        <v>12864</v>
      </c>
      <c r="G158" s="178"/>
      <c r="H158" s="178"/>
      <c r="I158" s="181"/>
      <c r="J158" s="182">
        <f>BK158</f>
        <v>0</v>
      </c>
      <c r="K158" s="178"/>
      <c r="L158" s="183"/>
      <c r="M158" s="184"/>
      <c r="N158" s="185"/>
      <c r="O158" s="185"/>
      <c r="P158" s="186">
        <f>SUM(P159:P259)</f>
        <v>0</v>
      </c>
      <c r="Q158" s="185"/>
      <c r="R158" s="186">
        <f>SUM(R159:R259)</f>
        <v>0</v>
      </c>
      <c r="S158" s="185"/>
      <c r="T158" s="187">
        <f>SUM(T159:T259)</f>
        <v>0</v>
      </c>
      <c r="AR158" s="188" t="s">
        <v>85</v>
      </c>
      <c r="AT158" s="189" t="s">
        <v>76</v>
      </c>
      <c r="AU158" s="189" t="s">
        <v>77</v>
      </c>
      <c r="AY158" s="188" t="s">
        <v>209</v>
      </c>
      <c r="BK158" s="190">
        <f>SUM(BK159:BK259)</f>
        <v>0</v>
      </c>
    </row>
    <row r="159" spans="1:65" s="2" customFormat="1" ht="24.2" customHeight="1">
      <c r="A159" s="35"/>
      <c r="B159" s="36"/>
      <c r="C159" s="193" t="s">
        <v>242</v>
      </c>
      <c r="D159" s="193" t="s">
        <v>214</v>
      </c>
      <c r="E159" s="194" t="s">
        <v>12865</v>
      </c>
      <c r="F159" s="195" t="s">
        <v>12866</v>
      </c>
      <c r="G159" s="196" t="s">
        <v>2761</v>
      </c>
      <c r="H159" s="197">
        <v>1</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85</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12867</v>
      </c>
    </row>
    <row r="160" spans="1:65" s="2" customFormat="1" ht="409.5">
      <c r="A160" s="35"/>
      <c r="B160" s="36"/>
      <c r="C160" s="37"/>
      <c r="D160" s="214" t="s">
        <v>807</v>
      </c>
      <c r="E160" s="37"/>
      <c r="F160" s="256" t="s">
        <v>12868</v>
      </c>
      <c r="G160" s="37"/>
      <c r="H160" s="37"/>
      <c r="I160" s="257"/>
      <c r="J160" s="37"/>
      <c r="K160" s="37"/>
      <c r="L160" s="40"/>
      <c r="M160" s="258"/>
      <c r="N160" s="259"/>
      <c r="O160" s="72"/>
      <c r="P160" s="72"/>
      <c r="Q160" s="72"/>
      <c r="R160" s="72"/>
      <c r="S160" s="72"/>
      <c r="T160" s="73"/>
      <c r="U160" s="35"/>
      <c r="V160" s="35"/>
      <c r="W160" s="35"/>
      <c r="X160" s="35"/>
      <c r="Y160" s="35"/>
      <c r="Z160" s="35"/>
      <c r="AA160" s="35"/>
      <c r="AB160" s="35"/>
      <c r="AC160" s="35"/>
      <c r="AD160" s="35"/>
      <c r="AE160" s="35"/>
      <c r="AT160" s="18" t="s">
        <v>807</v>
      </c>
      <c r="AU160" s="18" t="s">
        <v>85</v>
      </c>
    </row>
    <row r="161" spans="1:65" s="2" customFormat="1" ht="16.5" customHeight="1">
      <c r="A161" s="35"/>
      <c r="B161" s="36"/>
      <c r="C161" s="193" t="s">
        <v>246</v>
      </c>
      <c r="D161" s="193" t="s">
        <v>214</v>
      </c>
      <c r="E161" s="194" t="s">
        <v>12869</v>
      </c>
      <c r="F161" s="195" t="s">
        <v>12870</v>
      </c>
      <c r="G161" s="196" t="s">
        <v>2761</v>
      </c>
      <c r="H161" s="197">
        <v>2</v>
      </c>
      <c r="I161" s="198"/>
      <c r="J161" s="199">
        <f>ROUND(I161*H161,2)</f>
        <v>0</v>
      </c>
      <c r="K161" s="200"/>
      <c r="L161" s="40"/>
      <c r="M161" s="201" t="s">
        <v>1</v>
      </c>
      <c r="N161" s="202"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218</v>
      </c>
      <c r="AT161" s="205" t="s">
        <v>214</v>
      </c>
      <c r="AU161" s="205" t="s">
        <v>85</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12871</v>
      </c>
    </row>
    <row r="162" spans="1:65" s="2" customFormat="1" ht="68.25">
      <c r="A162" s="35"/>
      <c r="B162" s="36"/>
      <c r="C162" s="37"/>
      <c r="D162" s="214" t="s">
        <v>807</v>
      </c>
      <c r="E162" s="37"/>
      <c r="F162" s="256" t="s">
        <v>12872</v>
      </c>
      <c r="G162" s="37"/>
      <c r="H162" s="37"/>
      <c r="I162" s="257"/>
      <c r="J162" s="37"/>
      <c r="K162" s="37"/>
      <c r="L162" s="40"/>
      <c r="M162" s="258"/>
      <c r="N162" s="259"/>
      <c r="O162" s="72"/>
      <c r="P162" s="72"/>
      <c r="Q162" s="72"/>
      <c r="R162" s="72"/>
      <c r="S162" s="72"/>
      <c r="T162" s="73"/>
      <c r="U162" s="35"/>
      <c r="V162" s="35"/>
      <c r="W162" s="35"/>
      <c r="X162" s="35"/>
      <c r="Y162" s="35"/>
      <c r="Z162" s="35"/>
      <c r="AA162" s="35"/>
      <c r="AB162" s="35"/>
      <c r="AC162" s="35"/>
      <c r="AD162" s="35"/>
      <c r="AE162" s="35"/>
      <c r="AT162" s="18" t="s">
        <v>807</v>
      </c>
      <c r="AU162" s="18" t="s">
        <v>85</v>
      </c>
    </row>
    <row r="163" spans="1:65" s="2" customFormat="1" ht="16.5" customHeight="1">
      <c r="A163" s="35"/>
      <c r="B163" s="36"/>
      <c r="C163" s="193" t="s">
        <v>210</v>
      </c>
      <c r="D163" s="193" t="s">
        <v>214</v>
      </c>
      <c r="E163" s="194" t="s">
        <v>12873</v>
      </c>
      <c r="F163" s="195" t="s">
        <v>12874</v>
      </c>
      <c r="G163" s="196" t="s">
        <v>2761</v>
      </c>
      <c r="H163" s="197">
        <v>2</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218</v>
      </c>
      <c r="AT163" s="205" t="s">
        <v>214</v>
      </c>
      <c r="AU163" s="205" t="s">
        <v>85</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12875</v>
      </c>
    </row>
    <row r="164" spans="1:65" s="2" customFormat="1" ht="68.25">
      <c r="A164" s="35"/>
      <c r="B164" s="36"/>
      <c r="C164" s="37"/>
      <c r="D164" s="214" t="s">
        <v>807</v>
      </c>
      <c r="E164" s="37"/>
      <c r="F164" s="256" t="s">
        <v>12872</v>
      </c>
      <c r="G164" s="37"/>
      <c r="H164" s="37"/>
      <c r="I164" s="257"/>
      <c r="J164" s="37"/>
      <c r="K164" s="37"/>
      <c r="L164" s="40"/>
      <c r="M164" s="258"/>
      <c r="N164" s="259"/>
      <c r="O164" s="72"/>
      <c r="P164" s="72"/>
      <c r="Q164" s="72"/>
      <c r="R164" s="72"/>
      <c r="S164" s="72"/>
      <c r="T164" s="73"/>
      <c r="U164" s="35"/>
      <c r="V164" s="35"/>
      <c r="W164" s="35"/>
      <c r="X164" s="35"/>
      <c r="Y164" s="35"/>
      <c r="Z164" s="35"/>
      <c r="AA164" s="35"/>
      <c r="AB164" s="35"/>
      <c r="AC164" s="35"/>
      <c r="AD164" s="35"/>
      <c r="AE164" s="35"/>
      <c r="AT164" s="18" t="s">
        <v>807</v>
      </c>
      <c r="AU164" s="18" t="s">
        <v>85</v>
      </c>
    </row>
    <row r="165" spans="1:65" s="2" customFormat="1" ht="16.5" customHeight="1">
      <c r="A165" s="35"/>
      <c r="B165" s="36"/>
      <c r="C165" s="193" t="s">
        <v>253</v>
      </c>
      <c r="D165" s="193" t="s">
        <v>214</v>
      </c>
      <c r="E165" s="194" t="s">
        <v>12876</v>
      </c>
      <c r="F165" s="195" t="s">
        <v>12877</v>
      </c>
      <c r="G165" s="196" t="s">
        <v>2761</v>
      </c>
      <c r="H165" s="197">
        <v>2</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85</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12878</v>
      </c>
    </row>
    <row r="166" spans="1:65" s="2" customFormat="1" ht="68.25">
      <c r="A166" s="35"/>
      <c r="B166" s="36"/>
      <c r="C166" s="37"/>
      <c r="D166" s="214" t="s">
        <v>807</v>
      </c>
      <c r="E166" s="37"/>
      <c r="F166" s="256" t="s">
        <v>12872</v>
      </c>
      <c r="G166" s="37"/>
      <c r="H166" s="37"/>
      <c r="I166" s="257"/>
      <c r="J166" s="37"/>
      <c r="K166" s="37"/>
      <c r="L166" s="40"/>
      <c r="M166" s="258"/>
      <c r="N166" s="259"/>
      <c r="O166" s="72"/>
      <c r="P166" s="72"/>
      <c r="Q166" s="72"/>
      <c r="R166" s="72"/>
      <c r="S166" s="72"/>
      <c r="T166" s="73"/>
      <c r="U166" s="35"/>
      <c r="V166" s="35"/>
      <c r="W166" s="35"/>
      <c r="X166" s="35"/>
      <c r="Y166" s="35"/>
      <c r="Z166" s="35"/>
      <c r="AA166" s="35"/>
      <c r="AB166" s="35"/>
      <c r="AC166" s="35"/>
      <c r="AD166" s="35"/>
      <c r="AE166" s="35"/>
      <c r="AT166" s="18" t="s">
        <v>807</v>
      </c>
      <c r="AU166" s="18" t="s">
        <v>85</v>
      </c>
    </row>
    <row r="167" spans="1:65" s="2" customFormat="1" ht="16.5" customHeight="1">
      <c r="A167" s="35"/>
      <c r="B167" s="36"/>
      <c r="C167" s="193" t="s">
        <v>257</v>
      </c>
      <c r="D167" s="193" t="s">
        <v>214</v>
      </c>
      <c r="E167" s="194" t="s">
        <v>12879</v>
      </c>
      <c r="F167" s="195" t="s">
        <v>12880</v>
      </c>
      <c r="G167" s="196" t="s">
        <v>2761</v>
      </c>
      <c r="H167" s="197">
        <v>2</v>
      </c>
      <c r="I167" s="198"/>
      <c r="J167" s="199">
        <f>ROUND(I167*H167,2)</f>
        <v>0</v>
      </c>
      <c r="K167" s="200"/>
      <c r="L167" s="40"/>
      <c r="M167" s="201" t="s">
        <v>1</v>
      </c>
      <c r="N167" s="202"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218</v>
      </c>
      <c r="AT167" s="205" t="s">
        <v>214</v>
      </c>
      <c r="AU167" s="205" t="s">
        <v>85</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218</v>
      </c>
      <c r="BM167" s="205" t="s">
        <v>12881</v>
      </c>
    </row>
    <row r="168" spans="1:65" s="2" customFormat="1" ht="68.25">
      <c r="A168" s="35"/>
      <c r="B168" s="36"/>
      <c r="C168" s="37"/>
      <c r="D168" s="214" t="s">
        <v>807</v>
      </c>
      <c r="E168" s="37"/>
      <c r="F168" s="256" t="s">
        <v>12872</v>
      </c>
      <c r="G168" s="37"/>
      <c r="H168" s="37"/>
      <c r="I168" s="257"/>
      <c r="J168" s="37"/>
      <c r="K168" s="37"/>
      <c r="L168" s="40"/>
      <c r="M168" s="258"/>
      <c r="N168" s="259"/>
      <c r="O168" s="72"/>
      <c r="P168" s="72"/>
      <c r="Q168" s="72"/>
      <c r="R168" s="72"/>
      <c r="S168" s="72"/>
      <c r="T168" s="73"/>
      <c r="U168" s="35"/>
      <c r="V168" s="35"/>
      <c r="W168" s="35"/>
      <c r="X168" s="35"/>
      <c r="Y168" s="35"/>
      <c r="Z168" s="35"/>
      <c r="AA168" s="35"/>
      <c r="AB168" s="35"/>
      <c r="AC168" s="35"/>
      <c r="AD168" s="35"/>
      <c r="AE168" s="35"/>
      <c r="AT168" s="18" t="s">
        <v>807</v>
      </c>
      <c r="AU168" s="18" t="s">
        <v>85</v>
      </c>
    </row>
    <row r="169" spans="1:65" s="2" customFormat="1" ht="16.5" customHeight="1">
      <c r="A169" s="35"/>
      <c r="B169" s="36"/>
      <c r="C169" s="193" t="s">
        <v>261</v>
      </c>
      <c r="D169" s="193" t="s">
        <v>214</v>
      </c>
      <c r="E169" s="194" t="s">
        <v>12882</v>
      </c>
      <c r="F169" s="195" t="s">
        <v>12883</v>
      </c>
      <c r="G169" s="196" t="s">
        <v>2761</v>
      </c>
      <c r="H169" s="197">
        <v>2</v>
      </c>
      <c r="I169" s="198"/>
      <c r="J169" s="199">
        <f>ROUND(I169*H169,2)</f>
        <v>0</v>
      </c>
      <c r="K169" s="200"/>
      <c r="L169" s="40"/>
      <c r="M169" s="201" t="s">
        <v>1</v>
      </c>
      <c r="N169" s="202" t="s">
        <v>42</v>
      </c>
      <c r="O169" s="72"/>
      <c r="P169" s="203">
        <f>O169*H169</f>
        <v>0</v>
      </c>
      <c r="Q169" s="203">
        <v>0</v>
      </c>
      <c r="R169" s="203">
        <f>Q169*H169</f>
        <v>0</v>
      </c>
      <c r="S169" s="203">
        <v>0</v>
      </c>
      <c r="T169" s="204">
        <f>S169*H169</f>
        <v>0</v>
      </c>
      <c r="U169" s="35"/>
      <c r="V169" s="35"/>
      <c r="W169" s="35"/>
      <c r="X169" s="35"/>
      <c r="Y169" s="35"/>
      <c r="Z169" s="35"/>
      <c r="AA169" s="35"/>
      <c r="AB169" s="35"/>
      <c r="AC169" s="35"/>
      <c r="AD169" s="35"/>
      <c r="AE169" s="35"/>
      <c r="AR169" s="205" t="s">
        <v>218</v>
      </c>
      <c r="AT169" s="205" t="s">
        <v>214</v>
      </c>
      <c r="AU169" s="205" t="s">
        <v>85</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218</v>
      </c>
      <c r="BM169" s="205" t="s">
        <v>12884</v>
      </c>
    </row>
    <row r="170" spans="1:65" s="2" customFormat="1" ht="68.25">
      <c r="A170" s="35"/>
      <c r="B170" s="36"/>
      <c r="C170" s="37"/>
      <c r="D170" s="214" t="s">
        <v>807</v>
      </c>
      <c r="E170" s="37"/>
      <c r="F170" s="256" t="s">
        <v>12872</v>
      </c>
      <c r="G170" s="37"/>
      <c r="H170" s="37"/>
      <c r="I170" s="257"/>
      <c r="J170" s="37"/>
      <c r="K170" s="37"/>
      <c r="L170" s="40"/>
      <c r="M170" s="258"/>
      <c r="N170" s="259"/>
      <c r="O170" s="72"/>
      <c r="P170" s="72"/>
      <c r="Q170" s="72"/>
      <c r="R170" s="72"/>
      <c r="S170" s="72"/>
      <c r="T170" s="73"/>
      <c r="U170" s="35"/>
      <c r="V170" s="35"/>
      <c r="W170" s="35"/>
      <c r="X170" s="35"/>
      <c r="Y170" s="35"/>
      <c r="Z170" s="35"/>
      <c r="AA170" s="35"/>
      <c r="AB170" s="35"/>
      <c r="AC170" s="35"/>
      <c r="AD170" s="35"/>
      <c r="AE170" s="35"/>
      <c r="AT170" s="18" t="s">
        <v>807</v>
      </c>
      <c r="AU170" s="18" t="s">
        <v>85</v>
      </c>
    </row>
    <row r="171" spans="1:65" s="2" customFormat="1" ht="16.5" customHeight="1">
      <c r="A171" s="35"/>
      <c r="B171" s="36"/>
      <c r="C171" s="193" t="s">
        <v>265</v>
      </c>
      <c r="D171" s="193" t="s">
        <v>214</v>
      </c>
      <c r="E171" s="194" t="s">
        <v>12885</v>
      </c>
      <c r="F171" s="195" t="s">
        <v>12886</v>
      </c>
      <c r="G171" s="196" t="s">
        <v>2761</v>
      </c>
      <c r="H171" s="197">
        <v>2</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85</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12887</v>
      </c>
    </row>
    <row r="172" spans="1:65" s="2" customFormat="1" ht="68.25">
      <c r="A172" s="35"/>
      <c r="B172" s="36"/>
      <c r="C172" s="37"/>
      <c r="D172" s="214" t="s">
        <v>807</v>
      </c>
      <c r="E172" s="37"/>
      <c r="F172" s="256" t="s">
        <v>12872</v>
      </c>
      <c r="G172" s="37"/>
      <c r="H172" s="37"/>
      <c r="I172" s="257"/>
      <c r="J172" s="37"/>
      <c r="K172" s="37"/>
      <c r="L172" s="40"/>
      <c r="M172" s="258"/>
      <c r="N172" s="259"/>
      <c r="O172" s="72"/>
      <c r="P172" s="72"/>
      <c r="Q172" s="72"/>
      <c r="R172" s="72"/>
      <c r="S172" s="72"/>
      <c r="T172" s="73"/>
      <c r="U172" s="35"/>
      <c r="V172" s="35"/>
      <c r="W172" s="35"/>
      <c r="X172" s="35"/>
      <c r="Y172" s="35"/>
      <c r="Z172" s="35"/>
      <c r="AA172" s="35"/>
      <c r="AB172" s="35"/>
      <c r="AC172" s="35"/>
      <c r="AD172" s="35"/>
      <c r="AE172" s="35"/>
      <c r="AT172" s="18" t="s">
        <v>807</v>
      </c>
      <c r="AU172" s="18" t="s">
        <v>85</v>
      </c>
    </row>
    <row r="173" spans="1:65" s="2" customFormat="1" ht="16.5" customHeight="1">
      <c r="A173" s="35"/>
      <c r="B173" s="36"/>
      <c r="C173" s="193" t="s">
        <v>269</v>
      </c>
      <c r="D173" s="193" t="s">
        <v>214</v>
      </c>
      <c r="E173" s="194" t="s">
        <v>12888</v>
      </c>
      <c r="F173" s="195" t="s">
        <v>12889</v>
      </c>
      <c r="G173" s="196" t="s">
        <v>2761</v>
      </c>
      <c r="H173" s="197">
        <v>2</v>
      </c>
      <c r="I173" s="198"/>
      <c r="J173" s="199">
        <f>ROUND(I173*H173,2)</f>
        <v>0</v>
      </c>
      <c r="K173" s="200"/>
      <c r="L173" s="40"/>
      <c r="M173" s="201" t="s">
        <v>1</v>
      </c>
      <c r="N173" s="202" t="s">
        <v>42</v>
      </c>
      <c r="O173" s="72"/>
      <c r="P173" s="203">
        <f>O173*H173</f>
        <v>0</v>
      </c>
      <c r="Q173" s="203">
        <v>0</v>
      </c>
      <c r="R173" s="203">
        <f>Q173*H173</f>
        <v>0</v>
      </c>
      <c r="S173" s="203">
        <v>0</v>
      </c>
      <c r="T173" s="204">
        <f>S173*H173</f>
        <v>0</v>
      </c>
      <c r="U173" s="35"/>
      <c r="V173" s="35"/>
      <c r="W173" s="35"/>
      <c r="X173" s="35"/>
      <c r="Y173" s="35"/>
      <c r="Z173" s="35"/>
      <c r="AA173" s="35"/>
      <c r="AB173" s="35"/>
      <c r="AC173" s="35"/>
      <c r="AD173" s="35"/>
      <c r="AE173" s="35"/>
      <c r="AR173" s="205" t="s">
        <v>218</v>
      </c>
      <c r="AT173" s="205" t="s">
        <v>214</v>
      </c>
      <c r="AU173" s="205" t="s">
        <v>85</v>
      </c>
      <c r="AY173" s="18" t="s">
        <v>209</v>
      </c>
      <c r="BE173" s="206">
        <f>IF(N173="základní",J173,0)</f>
        <v>0</v>
      </c>
      <c r="BF173" s="206">
        <f>IF(N173="snížená",J173,0)</f>
        <v>0</v>
      </c>
      <c r="BG173" s="206">
        <f>IF(N173="zákl. přenesená",J173,0)</f>
        <v>0</v>
      </c>
      <c r="BH173" s="206">
        <f>IF(N173="sníž. přenesená",J173,0)</f>
        <v>0</v>
      </c>
      <c r="BI173" s="206">
        <f>IF(N173="nulová",J173,0)</f>
        <v>0</v>
      </c>
      <c r="BJ173" s="18" t="s">
        <v>85</v>
      </c>
      <c r="BK173" s="206">
        <f>ROUND(I173*H173,2)</f>
        <v>0</v>
      </c>
      <c r="BL173" s="18" t="s">
        <v>218</v>
      </c>
      <c r="BM173" s="205" t="s">
        <v>12890</v>
      </c>
    </row>
    <row r="174" spans="1:65" s="2" customFormat="1" ht="68.25">
      <c r="A174" s="35"/>
      <c r="B174" s="36"/>
      <c r="C174" s="37"/>
      <c r="D174" s="214" t="s">
        <v>807</v>
      </c>
      <c r="E174" s="37"/>
      <c r="F174" s="256" t="s">
        <v>12872</v>
      </c>
      <c r="G174" s="37"/>
      <c r="H174" s="37"/>
      <c r="I174" s="257"/>
      <c r="J174" s="37"/>
      <c r="K174" s="37"/>
      <c r="L174" s="40"/>
      <c r="M174" s="258"/>
      <c r="N174" s="259"/>
      <c r="O174" s="72"/>
      <c r="P174" s="72"/>
      <c r="Q174" s="72"/>
      <c r="R174" s="72"/>
      <c r="S174" s="72"/>
      <c r="T174" s="73"/>
      <c r="U174" s="35"/>
      <c r="V174" s="35"/>
      <c r="W174" s="35"/>
      <c r="X174" s="35"/>
      <c r="Y174" s="35"/>
      <c r="Z174" s="35"/>
      <c r="AA174" s="35"/>
      <c r="AB174" s="35"/>
      <c r="AC174" s="35"/>
      <c r="AD174" s="35"/>
      <c r="AE174" s="35"/>
      <c r="AT174" s="18" t="s">
        <v>807</v>
      </c>
      <c r="AU174" s="18" t="s">
        <v>85</v>
      </c>
    </row>
    <row r="175" spans="1:65" s="2" customFormat="1" ht="16.5" customHeight="1">
      <c r="A175" s="35"/>
      <c r="B175" s="36"/>
      <c r="C175" s="193" t="s">
        <v>8</v>
      </c>
      <c r="D175" s="193" t="s">
        <v>214</v>
      </c>
      <c r="E175" s="194" t="s">
        <v>12891</v>
      </c>
      <c r="F175" s="195" t="s">
        <v>12892</v>
      </c>
      <c r="G175" s="196" t="s">
        <v>2761</v>
      </c>
      <c r="H175" s="197">
        <v>2</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218</v>
      </c>
      <c r="AT175" s="205" t="s">
        <v>214</v>
      </c>
      <c r="AU175" s="205" t="s">
        <v>85</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12893</v>
      </c>
    </row>
    <row r="176" spans="1:65" s="2" customFormat="1" ht="68.25">
      <c r="A176" s="35"/>
      <c r="B176" s="36"/>
      <c r="C176" s="37"/>
      <c r="D176" s="214" t="s">
        <v>807</v>
      </c>
      <c r="E176" s="37"/>
      <c r="F176" s="256" t="s">
        <v>12872</v>
      </c>
      <c r="G176" s="37"/>
      <c r="H176" s="37"/>
      <c r="I176" s="257"/>
      <c r="J176" s="37"/>
      <c r="K176" s="37"/>
      <c r="L176" s="40"/>
      <c r="M176" s="258"/>
      <c r="N176" s="259"/>
      <c r="O176" s="72"/>
      <c r="P176" s="72"/>
      <c r="Q176" s="72"/>
      <c r="R176" s="72"/>
      <c r="S176" s="72"/>
      <c r="T176" s="73"/>
      <c r="U176" s="35"/>
      <c r="V176" s="35"/>
      <c r="W176" s="35"/>
      <c r="X176" s="35"/>
      <c r="Y176" s="35"/>
      <c r="Z176" s="35"/>
      <c r="AA176" s="35"/>
      <c r="AB176" s="35"/>
      <c r="AC176" s="35"/>
      <c r="AD176" s="35"/>
      <c r="AE176" s="35"/>
      <c r="AT176" s="18" t="s">
        <v>807</v>
      </c>
      <c r="AU176" s="18" t="s">
        <v>85</v>
      </c>
    </row>
    <row r="177" spans="1:65" s="2" customFormat="1" ht="16.5" customHeight="1">
      <c r="A177" s="35"/>
      <c r="B177" s="36"/>
      <c r="C177" s="193" t="s">
        <v>276</v>
      </c>
      <c r="D177" s="193" t="s">
        <v>214</v>
      </c>
      <c r="E177" s="194" t="s">
        <v>12894</v>
      </c>
      <c r="F177" s="195" t="s">
        <v>12874</v>
      </c>
      <c r="G177" s="196" t="s">
        <v>2761</v>
      </c>
      <c r="H177" s="197">
        <v>2</v>
      </c>
      <c r="I177" s="198"/>
      <c r="J177" s="199">
        <f>ROUND(I177*H177,2)</f>
        <v>0</v>
      </c>
      <c r="K177" s="200"/>
      <c r="L177" s="40"/>
      <c r="M177" s="201" t="s">
        <v>1</v>
      </c>
      <c r="N177" s="202" t="s">
        <v>42</v>
      </c>
      <c r="O177" s="72"/>
      <c r="P177" s="203">
        <f>O177*H177</f>
        <v>0</v>
      </c>
      <c r="Q177" s="203">
        <v>0</v>
      </c>
      <c r="R177" s="203">
        <f>Q177*H177</f>
        <v>0</v>
      </c>
      <c r="S177" s="203">
        <v>0</v>
      </c>
      <c r="T177" s="204">
        <f>S177*H177</f>
        <v>0</v>
      </c>
      <c r="U177" s="35"/>
      <c r="V177" s="35"/>
      <c r="W177" s="35"/>
      <c r="X177" s="35"/>
      <c r="Y177" s="35"/>
      <c r="Z177" s="35"/>
      <c r="AA177" s="35"/>
      <c r="AB177" s="35"/>
      <c r="AC177" s="35"/>
      <c r="AD177" s="35"/>
      <c r="AE177" s="35"/>
      <c r="AR177" s="205" t="s">
        <v>218</v>
      </c>
      <c r="AT177" s="205" t="s">
        <v>214</v>
      </c>
      <c r="AU177" s="205" t="s">
        <v>85</v>
      </c>
      <c r="AY177" s="18" t="s">
        <v>209</v>
      </c>
      <c r="BE177" s="206">
        <f>IF(N177="základní",J177,0)</f>
        <v>0</v>
      </c>
      <c r="BF177" s="206">
        <f>IF(N177="snížená",J177,0)</f>
        <v>0</v>
      </c>
      <c r="BG177" s="206">
        <f>IF(N177="zákl. přenesená",J177,0)</f>
        <v>0</v>
      </c>
      <c r="BH177" s="206">
        <f>IF(N177="sníž. přenesená",J177,0)</f>
        <v>0</v>
      </c>
      <c r="BI177" s="206">
        <f>IF(N177="nulová",J177,0)</f>
        <v>0</v>
      </c>
      <c r="BJ177" s="18" t="s">
        <v>85</v>
      </c>
      <c r="BK177" s="206">
        <f>ROUND(I177*H177,2)</f>
        <v>0</v>
      </c>
      <c r="BL177" s="18" t="s">
        <v>218</v>
      </c>
      <c r="BM177" s="205" t="s">
        <v>12895</v>
      </c>
    </row>
    <row r="178" spans="1:65" s="2" customFormat="1" ht="87.75">
      <c r="A178" s="35"/>
      <c r="B178" s="36"/>
      <c r="C178" s="37"/>
      <c r="D178" s="214" t="s">
        <v>807</v>
      </c>
      <c r="E178" s="37"/>
      <c r="F178" s="256" t="s">
        <v>12896</v>
      </c>
      <c r="G178" s="37"/>
      <c r="H178" s="37"/>
      <c r="I178" s="257"/>
      <c r="J178" s="37"/>
      <c r="K178" s="37"/>
      <c r="L178" s="40"/>
      <c r="M178" s="258"/>
      <c r="N178" s="259"/>
      <c r="O178" s="72"/>
      <c r="P178" s="72"/>
      <c r="Q178" s="72"/>
      <c r="R178" s="72"/>
      <c r="S178" s="72"/>
      <c r="T178" s="73"/>
      <c r="U178" s="35"/>
      <c r="V178" s="35"/>
      <c r="W178" s="35"/>
      <c r="X178" s="35"/>
      <c r="Y178" s="35"/>
      <c r="Z178" s="35"/>
      <c r="AA178" s="35"/>
      <c r="AB178" s="35"/>
      <c r="AC178" s="35"/>
      <c r="AD178" s="35"/>
      <c r="AE178" s="35"/>
      <c r="AT178" s="18" t="s">
        <v>807</v>
      </c>
      <c r="AU178" s="18" t="s">
        <v>85</v>
      </c>
    </row>
    <row r="179" spans="1:65" s="2" customFormat="1" ht="16.5" customHeight="1">
      <c r="A179" s="35"/>
      <c r="B179" s="36"/>
      <c r="C179" s="193" t="s">
        <v>280</v>
      </c>
      <c r="D179" s="193" t="s">
        <v>214</v>
      </c>
      <c r="E179" s="194" t="s">
        <v>12897</v>
      </c>
      <c r="F179" s="195" t="s">
        <v>12898</v>
      </c>
      <c r="G179" s="196" t="s">
        <v>2761</v>
      </c>
      <c r="H179" s="197">
        <v>2</v>
      </c>
      <c r="I179" s="198"/>
      <c r="J179" s="199">
        <f>ROUND(I179*H179,2)</f>
        <v>0</v>
      </c>
      <c r="K179" s="200"/>
      <c r="L179" s="40"/>
      <c r="M179" s="201" t="s">
        <v>1</v>
      </c>
      <c r="N179" s="202" t="s">
        <v>42</v>
      </c>
      <c r="O179" s="72"/>
      <c r="P179" s="203">
        <f>O179*H179</f>
        <v>0</v>
      </c>
      <c r="Q179" s="203">
        <v>0</v>
      </c>
      <c r="R179" s="203">
        <f>Q179*H179</f>
        <v>0</v>
      </c>
      <c r="S179" s="203">
        <v>0</v>
      </c>
      <c r="T179" s="204">
        <f>S179*H179</f>
        <v>0</v>
      </c>
      <c r="U179" s="35"/>
      <c r="V179" s="35"/>
      <c r="W179" s="35"/>
      <c r="X179" s="35"/>
      <c r="Y179" s="35"/>
      <c r="Z179" s="35"/>
      <c r="AA179" s="35"/>
      <c r="AB179" s="35"/>
      <c r="AC179" s="35"/>
      <c r="AD179" s="35"/>
      <c r="AE179" s="35"/>
      <c r="AR179" s="205" t="s">
        <v>218</v>
      </c>
      <c r="AT179" s="205" t="s">
        <v>214</v>
      </c>
      <c r="AU179" s="205" t="s">
        <v>85</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218</v>
      </c>
      <c r="BM179" s="205" t="s">
        <v>12899</v>
      </c>
    </row>
    <row r="180" spans="1:65" s="2" customFormat="1" ht="87.75">
      <c r="A180" s="35"/>
      <c r="B180" s="36"/>
      <c r="C180" s="37"/>
      <c r="D180" s="214" t="s">
        <v>807</v>
      </c>
      <c r="E180" s="37"/>
      <c r="F180" s="256" t="s">
        <v>12900</v>
      </c>
      <c r="G180" s="37"/>
      <c r="H180" s="37"/>
      <c r="I180" s="257"/>
      <c r="J180" s="37"/>
      <c r="K180" s="37"/>
      <c r="L180" s="40"/>
      <c r="M180" s="258"/>
      <c r="N180" s="259"/>
      <c r="O180" s="72"/>
      <c r="P180" s="72"/>
      <c r="Q180" s="72"/>
      <c r="R180" s="72"/>
      <c r="S180" s="72"/>
      <c r="T180" s="73"/>
      <c r="U180" s="35"/>
      <c r="V180" s="35"/>
      <c r="W180" s="35"/>
      <c r="X180" s="35"/>
      <c r="Y180" s="35"/>
      <c r="Z180" s="35"/>
      <c r="AA180" s="35"/>
      <c r="AB180" s="35"/>
      <c r="AC180" s="35"/>
      <c r="AD180" s="35"/>
      <c r="AE180" s="35"/>
      <c r="AT180" s="18" t="s">
        <v>807</v>
      </c>
      <c r="AU180" s="18" t="s">
        <v>85</v>
      </c>
    </row>
    <row r="181" spans="1:65" s="2" customFormat="1" ht="16.5" customHeight="1">
      <c r="A181" s="35"/>
      <c r="B181" s="36"/>
      <c r="C181" s="193" t="s">
        <v>284</v>
      </c>
      <c r="D181" s="193" t="s">
        <v>214</v>
      </c>
      <c r="E181" s="194" t="s">
        <v>12901</v>
      </c>
      <c r="F181" s="195" t="s">
        <v>12902</v>
      </c>
      <c r="G181" s="196" t="s">
        <v>2761</v>
      </c>
      <c r="H181" s="197">
        <v>8</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218</v>
      </c>
      <c r="AT181" s="205" t="s">
        <v>214</v>
      </c>
      <c r="AU181" s="205" t="s">
        <v>85</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12903</v>
      </c>
    </row>
    <row r="182" spans="1:65" s="2" customFormat="1" ht="87.75">
      <c r="A182" s="35"/>
      <c r="B182" s="36"/>
      <c r="C182" s="37"/>
      <c r="D182" s="214" t="s">
        <v>807</v>
      </c>
      <c r="E182" s="37"/>
      <c r="F182" s="256" t="s">
        <v>12900</v>
      </c>
      <c r="G182" s="37"/>
      <c r="H182" s="37"/>
      <c r="I182" s="257"/>
      <c r="J182" s="37"/>
      <c r="K182" s="37"/>
      <c r="L182" s="40"/>
      <c r="M182" s="258"/>
      <c r="N182" s="259"/>
      <c r="O182" s="72"/>
      <c r="P182" s="72"/>
      <c r="Q182" s="72"/>
      <c r="R182" s="72"/>
      <c r="S182" s="72"/>
      <c r="T182" s="73"/>
      <c r="U182" s="35"/>
      <c r="V182" s="35"/>
      <c r="W182" s="35"/>
      <c r="X182" s="35"/>
      <c r="Y182" s="35"/>
      <c r="Z182" s="35"/>
      <c r="AA182" s="35"/>
      <c r="AB182" s="35"/>
      <c r="AC182" s="35"/>
      <c r="AD182" s="35"/>
      <c r="AE182" s="35"/>
      <c r="AT182" s="18" t="s">
        <v>807</v>
      </c>
      <c r="AU182" s="18" t="s">
        <v>85</v>
      </c>
    </row>
    <row r="183" spans="1:65" s="2" customFormat="1" ht="16.5" customHeight="1">
      <c r="A183" s="35"/>
      <c r="B183" s="36"/>
      <c r="C183" s="193" t="s">
        <v>288</v>
      </c>
      <c r="D183" s="193" t="s">
        <v>214</v>
      </c>
      <c r="E183" s="194" t="s">
        <v>12904</v>
      </c>
      <c r="F183" s="195" t="s">
        <v>12905</v>
      </c>
      <c r="G183" s="196" t="s">
        <v>2761</v>
      </c>
      <c r="H183" s="197">
        <v>2</v>
      </c>
      <c r="I183" s="198"/>
      <c r="J183" s="199">
        <f>ROUND(I183*H183,2)</f>
        <v>0</v>
      </c>
      <c r="K183" s="200"/>
      <c r="L183" s="40"/>
      <c r="M183" s="201" t="s">
        <v>1</v>
      </c>
      <c r="N183" s="202" t="s">
        <v>42</v>
      </c>
      <c r="O183" s="72"/>
      <c r="P183" s="203">
        <f>O183*H183</f>
        <v>0</v>
      </c>
      <c r="Q183" s="203">
        <v>0</v>
      </c>
      <c r="R183" s="203">
        <f>Q183*H183</f>
        <v>0</v>
      </c>
      <c r="S183" s="203">
        <v>0</v>
      </c>
      <c r="T183" s="204">
        <f>S183*H183</f>
        <v>0</v>
      </c>
      <c r="U183" s="35"/>
      <c r="V183" s="35"/>
      <c r="W183" s="35"/>
      <c r="X183" s="35"/>
      <c r="Y183" s="35"/>
      <c r="Z183" s="35"/>
      <c r="AA183" s="35"/>
      <c r="AB183" s="35"/>
      <c r="AC183" s="35"/>
      <c r="AD183" s="35"/>
      <c r="AE183" s="35"/>
      <c r="AR183" s="205" t="s">
        <v>218</v>
      </c>
      <c r="AT183" s="205" t="s">
        <v>214</v>
      </c>
      <c r="AU183" s="205" t="s">
        <v>85</v>
      </c>
      <c r="AY183" s="18" t="s">
        <v>209</v>
      </c>
      <c r="BE183" s="206">
        <f>IF(N183="základní",J183,0)</f>
        <v>0</v>
      </c>
      <c r="BF183" s="206">
        <f>IF(N183="snížená",J183,0)</f>
        <v>0</v>
      </c>
      <c r="BG183" s="206">
        <f>IF(N183="zákl. přenesená",J183,0)</f>
        <v>0</v>
      </c>
      <c r="BH183" s="206">
        <f>IF(N183="sníž. přenesená",J183,0)</f>
        <v>0</v>
      </c>
      <c r="BI183" s="206">
        <f>IF(N183="nulová",J183,0)</f>
        <v>0</v>
      </c>
      <c r="BJ183" s="18" t="s">
        <v>85</v>
      </c>
      <c r="BK183" s="206">
        <f>ROUND(I183*H183,2)</f>
        <v>0</v>
      </c>
      <c r="BL183" s="18" t="s">
        <v>218</v>
      </c>
      <c r="BM183" s="205" t="s">
        <v>12906</v>
      </c>
    </row>
    <row r="184" spans="1:65" s="2" customFormat="1" ht="87.75">
      <c r="A184" s="35"/>
      <c r="B184" s="36"/>
      <c r="C184" s="37"/>
      <c r="D184" s="214" t="s">
        <v>807</v>
      </c>
      <c r="E184" s="37"/>
      <c r="F184" s="256" t="s">
        <v>12900</v>
      </c>
      <c r="G184" s="37"/>
      <c r="H184" s="37"/>
      <c r="I184" s="257"/>
      <c r="J184" s="37"/>
      <c r="K184" s="37"/>
      <c r="L184" s="40"/>
      <c r="M184" s="258"/>
      <c r="N184" s="259"/>
      <c r="O184" s="72"/>
      <c r="P184" s="72"/>
      <c r="Q184" s="72"/>
      <c r="R184" s="72"/>
      <c r="S184" s="72"/>
      <c r="T184" s="73"/>
      <c r="U184" s="35"/>
      <c r="V184" s="35"/>
      <c r="W184" s="35"/>
      <c r="X184" s="35"/>
      <c r="Y184" s="35"/>
      <c r="Z184" s="35"/>
      <c r="AA184" s="35"/>
      <c r="AB184" s="35"/>
      <c r="AC184" s="35"/>
      <c r="AD184" s="35"/>
      <c r="AE184" s="35"/>
      <c r="AT184" s="18" t="s">
        <v>807</v>
      </c>
      <c r="AU184" s="18" t="s">
        <v>85</v>
      </c>
    </row>
    <row r="185" spans="1:65" s="2" customFormat="1" ht="16.5" customHeight="1">
      <c r="A185" s="35"/>
      <c r="B185" s="36"/>
      <c r="C185" s="193" t="s">
        <v>292</v>
      </c>
      <c r="D185" s="193" t="s">
        <v>214</v>
      </c>
      <c r="E185" s="194" t="s">
        <v>12907</v>
      </c>
      <c r="F185" s="195" t="s">
        <v>12908</v>
      </c>
      <c r="G185" s="196" t="s">
        <v>2761</v>
      </c>
      <c r="H185" s="197">
        <v>4</v>
      </c>
      <c r="I185" s="198"/>
      <c r="J185" s="199">
        <f>ROUND(I185*H185,2)</f>
        <v>0</v>
      </c>
      <c r="K185" s="200"/>
      <c r="L185" s="40"/>
      <c r="M185" s="201" t="s">
        <v>1</v>
      </c>
      <c r="N185" s="202"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218</v>
      </c>
      <c r="AT185" s="205" t="s">
        <v>214</v>
      </c>
      <c r="AU185" s="205" t="s">
        <v>85</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218</v>
      </c>
      <c r="BM185" s="205" t="s">
        <v>12909</v>
      </c>
    </row>
    <row r="186" spans="1:65" s="2" customFormat="1" ht="87.75">
      <c r="A186" s="35"/>
      <c r="B186" s="36"/>
      <c r="C186" s="37"/>
      <c r="D186" s="214" t="s">
        <v>807</v>
      </c>
      <c r="E186" s="37"/>
      <c r="F186" s="256" t="s">
        <v>12900</v>
      </c>
      <c r="G186" s="37"/>
      <c r="H186" s="37"/>
      <c r="I186" s="257"/>
      <c r="J186" s="37"/>
      <c r="K186" s="37"/>
      <c r="L186" s="40"/>
      <c r="M186" s="258"/>
      <c r="N186" s="259"/>
      <c r="O186" s="72"/>
      <c r="P186" s="72"/>
      <c r="Q186" s="72"/>
      <c r="R186" s="72"/>
      <c r="S186" s="72"/>
      <c r="T186" s="73"/>
      <c r="U186" s="35"/>
      <c r="V186" s="35"/>
      <c r="W186" s="35"/>
      <c r="X186" s="35"/>
      <c r="Y186" s="35"/>
      <c r="Z186" s="35"/>
      <c r="AA186" s="35"/>
      <c r="AB186" s="35"/>
      <c r="AC186" s="35"/>
      <c r="AD186" s="35"/>
      <c r="AE186" s="35"/>
      <c r="AT186" s="18" t="s">
        <v>807</v>
      </c>
      <c r="AU186" s="18" t="s">
        <v>85</v>
      </c>
    </row>
    <row r="187" spans="1:65" s="2" customFormat="1" ht="16.5" customHeight="1">
      <c r="A187" s="35"/>
      <c r="B187" s="36"/>
      <c r="C187" s="193" t="s">
        <v>7</v>
      </c>
      <c r="D187" s="193" t="s">
        <v>214</v>
      </c>
      <c r="E187" s="194" t="s">
        <v>12910</v>
      </c>
      <c r="F187" s="195" t="s">
        <v>12911</v>
      </c>
      <c r="G187" s="196" t="s">
        <v>2761</v>
      </c>
      <c r="H187" s="197">
        <v>2</v>
      </c>
      <c r="I187" s="198"/>
      <c r="J187" s="199">
        <f>ROUND(I187*H187,2)</f>
        <v>0</v>
      </c>
      <c r="K187" s="200"/>
      <c r="L187" s="40"/>
      <c r="M187" s="201" t="s">
        <v>1</v>
      </c>
      <c r="N187" s="202" t="s">
        <v>42</v>
      </c>
      <c r="O187" s="72"/>
      <c r="P187" s="203">
        <f>O187*H187</f>
        <v>0</v>
      </c>
      <c r="Q187" s="203">
        <v>0</v>
      </c>
      <c r="R187" s="203">
        <f>Q187*H187</f>
        <v>0</v>
      </c>
      <c r="S187" s="203">
        <v>0</v>
      </c>
      <c r="T187" s="204">
        <f>S187*H187</f>
        <v>0</v>
      </c>
      <c r="U187" s="35"/>
      <c r="V187" s="35"/>
      <c r="W187" s="35"/>
      <c r="X187" s="35"/>
      <c r="Y187" s="35"/>
      <c r="Z187" s="35"/>
      <c r="AA187" s="35"/>
      <c r="AB187" s="35"/>
      <c r="AC187" s="35"/>
      <c r="AD187" s="35"/>
      <c r="AE187" s="35"/>
      <c r="AR187" s="205" t="s">
        <v>218</v>
      </c>
      <c r="AT187" s="205" t="s">
        <v>214</v>
      </c>
      <c r="AU187" s="205" t="s">
        <v>85</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12912</v>
      </c>
    </row>
    <row r="188" spans="1:65" s="2" customFormat="1" ht="58.5">
      <c r="A188" s="35"/>
      <c r="B188" s="36"/>
      <c r="C188" s="37"/>
      <c r="D188" s="214" t="s">
        <v>807</v>
      </c>
      <c r="E188" s="37"/>
      <c r="F188" s="256" t="s">
        <v>12913</v>
      </c>
      <c r="G188" s="37"/>
      <c r="H188" s="37"/>
      <c r="I188" s="257"/>
      <c r="J188" s="37"/>
      <c r="K188" s="37"/>
      <c r="L188" s="40"/>
      <c r="M188" s="258"/>
      <c r="N188" s="259"/>
      <c r="O188" s="72"/>
      <c r="P188" s="72"/>
      <c r="Q188" s="72"/>
      <c r="R188" s="72"/>
      <c r="S188" s="72"/>
      <c r="T188" s="73"/>
      <c r="U188" s="35"/>
      <c r="V188" s="35"/>
      <c r="W188" s="35"/>
      <c r="X188" s="35"/>
      <c r="Y188" s="35"/>
      <c r="Z188" s="35"/>
      <c r="AA188" s="35"/>
      <c r="AB188" s="35"/>
      <c r="AC188" s="35"/>
      <c r="AD188" s="35"/>
      <c r="AE188" s="35"/>
      <c r="AT188" s="18" t="s">
        <v>807</v>
      </c>
      <c r="AU188" s="18" t="s">
        <v>85</v>
      </c>
    </row>
    <row r="189" spans="1:65" s="2" customFormat="1" ht="16.5" customHeight="1">
      <c r="A189" s="35"/>
      <c r="B189" s="36"/>
      <c r="C189" s="193" t="s">
        <v>299</v>
      </c>
      <c r="D189" s="193" t="s">
        <v>214</v>
      </c>
      <c r="E189" s="194" t="s">
        <v>12914</v>
      </c>
      <c r="F189" s="195" t="s">
        <v>12915</v>
      </c>
      <c r="G189" s="196" t="s">
        <v>2761</v>
      </c>
      <c r="H189" s="197">
        <v>4</v>
      </c>
      <c r="I189" s="198"/>
      <c r="J189" s="199">
        <f>ROUND(I189*H189,2)</f>
        <v>0</v>
      </c>
      <c r="K189" s="200"/>
      <c r="L189" s="40"/>
      <c r="M189" s="201" t="s">
        <v>1</v>
      </c>
      <c r="N189" s="202" t="s">
        <v>42</v>
      </c>
      <c r="O189" s="72"/>
      <c r="P189" s="203">
        <f>O189*H189</f>
        <v>0</v>
      </c>
      <c r="Q189" s="203">
        <v>0</v>
      </c>
      <c r="R189" s="203">
        <f>Q189*H189</f>
        <v>0</v>
      </c>
      <c r="S189" s="203">
        <v>0</v>
      </c>
      <c r="T189" s="204">
        <f>S189*H189</f>
        <v>0</v>
      </c>
      <c r="U189" s="35"/>
      <c r="V189" s="35"/>
      <c r="W189" s="35"/>
      <c r="X189" s="35"/>
      <c r="Y189" s="35"/>
      <c r="Z189" s="35"/>
      <c r="AA189" s="35"/>
      <c r="AB189" s="35"/>
      <c r="AC189" s="35"/>
      <c r="AD189" s="35"/>
      <c r="AE189" s="35"/>
      <c r="AR189" s="205" t="s">
        <v>218</v>
      </c>
      <c r="AT189" s="205" t="s">
        <v>214</v>
      </c>
      <c r="AU189" s="205" t="s">
        <v>85</v>
      </c>
      <c r="AY189" s="18" t="s">
        <v>209</v>
      </c>
      <c r="BE189" s="206">
        <f>IF(N189="základní",J189,0)</f>
        <v>0</v>
      </c>
      <c r="BF189" s="206">
        <f>IF(N189="snížená",J189,0)</f>
        <v>0</v>
      </c>
      <c r="BG189" s="206">
        <f>IF(N189="zákl. přenesená",J189,0)</f>
        <v>0</v>
      </c>
      <c r="BH189" s="206">
        <f>IF(N189="sníž. přenesená",J189,0)</f>
        <v>0</v>
      </c>
      <c r="BI189" s="206">
        <f>IF(N189="nulová",J189,0)</f>
        <v>0</v>
      </c>
      <c r="BJ189" s="18" t="s">
        <v>85</v>
      </c>
      <c r="BK189" s="206">
        <f>ROUND(I189*H189,2)</f>
        <v>0</v>
      </c>
      <c r="BL189" s="18" t="s">
        <v>218</v>
      </c>
      <c r="BM189" s="205" t="s">
        <v>12916</v>
      </c>
    </row>
    <row r="190" spans="1:65" s="2" customFormat="1" ht="58.5">
      <c r="A190" s="35"/>
      <c r="B190" s="36"/>
      <c r="C190" s="37"/>
      <c r="D190" s="214" t="s">
        <v>807</v>
      </c>
      <c r="E190" s="37"/>
      <c r="F190" s="256" t="s">
        <v>12913</v>
      </c>
      <c r="G190" s="37"/>
      <c r="H190" s="37"/>
      <c r="I190" s="257"/>
      <c r="J190" s="37"/>
      <c r="K190" s="37"/>
      <c r="L190" s="40"/>
      <c r="M190" s="258"/>
      <c r="N190" s="259"/>
      <c r="O190" s="72"/>
      <c r="P190" s="72"/>
      <c r="Q190" s="72"/>
      <c r="R190" s="72"/>
      <c r="S190" s="72"/>
      <c r="T190" s="73"/>
      <c r="U190" s="35"/>
      <c r="V190" s="35"/>
      <c r="W190" s="35"/>
      <c r="X190" s="35"/>
      <c r="Y190" s="35"/>
      <c r="Z190" s="35"/>
      <c r="AA190" s="35"/>
      <c r="AB190" s="35"/>
      <c r="AC190" s="35"/>
      <c r="AD190" s="35"/>
      <c r="AE190" s="35"/>
      <c r="AT190" s="18" t="s">
        <v>807</v>
      </c>
      <c r="AU190" s="18" t="s">
        <v>85</v>
      </c>
    </row>
    <row r="191" spans="1:65" s="2" customFormat="1" ht="16.5" customHeight="1">
      <c r="A191" s="35"/>
      <c r="B191" s="36"/>
      <c r="C191" s="193" t="s">
        <v>303</v>
      </c>
      <c r="D191" s="193" t="s">
        <v>214</v>
      </c>
      <c r="E191" s="194" t="s">
        <v>12917</v>
      </c>
      <c r="F191" s="195" t="s">
        <v>12918</v>
      </c>
      <c r="G191" s="196" t="s">
        <v>2761</v>
      </c>
      <c r="H191" s="197">
        <v>2</v>
      </c>
      <c r="I191" s="198"/>
      <c r="J191" s="199">
        <f>ROUND(I191*H191,2)</f>
        <v>0</v>
      </c>
      <c r="K191" s="200"/>
      <c r="L191" s="40"/>
      <c r="M191" s="201" t="s">
        <v>1</v>
      </c>
      <c r="N191" s="202" t="s">
        <v>42</v>
      </c>
      <c r="O191" s="72"/>
      <c r="P191" s="203">
        <f>O191*H191</f>
        <v>0</v>
      </c>
      <c r="Q191" s="203">
        <v>0</v>
      </c>
      <c r="R191" s="203">
        <f>Q191*H191</f>
        <v>0</v>
      </c>
      <c r="S191" s="203">
        <v>0</v>
      </c>
      <c r="T191" s="204">
        <f>S191*H191</f>
        <v>0</v>
      </c>
      <c r="U191" s="35"/>
      <c r="V191" s="35"/>
      <c r="W191" s="35"/>
      <c r="X191" s="35"/>
      <c r="Y191" s="35"/>
      <c r="Z191" s="35"/>
      <c r="AA191" s="35"/>
      <c r="AB191" s="35"/>
      <c r="AC191" s="35"/>
      <c r="AD191" s="35"/>
      <c r="AE191" s="35"/>
      <c r="AR191" s="205" t="s">
        <v>218</v>
      </c>
      <c r="AT191" s="205" t="s">
        <v>214</v>
      </c>
      <c r="AU191" s="205" t="s">
        <v>85</v>
      </c>
      <c r="AY191" s="18" t="s">
        <v>209</v>
      </c>
      <c r="BE191" s="206">
        <f>IF(N191="základní",J191,0)</f>
        <v>0</v>
      </c>
      <c r="BF191" s="206">
        <f>IF(N191="snížená",J191,0)</f>
        <v>0</v>
      </c>
      <c r="BG191" s="206">
        <f>IF(N191="zákl. přenesená",J191,0)</f>
        <v>0</v>
      </c>
      <c r="BH191" s="206">
        <f>IF(N191="sníž. přenesená",J191,0)</f>
        <v>0</v>
      </c>
      <c r="BI191" s="206">
        <f>IF(N191="nulová",J191,0)</f>
        <v>0</v>
      </c>
      <c r="BJ191" s="18" t="s">
        <v>85</v>
      </c>
      <c r="BK191" s="206">
        <f>ROUND(I191*H191,2)</f>
        <v>0</v>
      </c>
      <c r="BL191" s="18" t="s">
        <v>218</v>
      </c>
      <c r="BM191" s="205" t="s">
        <v>12919</v>
      </c>
    </row>
    <row r="192" spans="1:65" s="2" customFormat="1" ht="29.25">
      <c r="A192" s="35"/>
      <c r="B192" s="36"/>
      <c r="C192" s="37"/>
      <c r="D192" s="214" t="s">
        <v>807</v>
      </c>
      <c r="E192" s="37"/>
      <c r="F192" s="256" t="s">
        <v>12920</v>
      </c>
      <c r="G192" s="37"/>
      <c r="H192" s="37"/>
      <c r="I192" s="257"/>
      <c r="J192" s="37"/>
      <c r="K192" s="37"/>
      <c r="L192" s="40"/>
      <c r="M192" s="258"/>
      <c r="N192" s="259"/>
      <c r="O192" s="72"/>
      <c r="P192" s="72"/>
      <c r="Q192" s="72"/>
      <c r="R192" s="72"/>
      <c r="S192" s="72"/>
      <c r="T192" s="73"/>
      <c r="U192" s="35"/>
      <c r="V192" s="35"/>
      <c r="W192" s="35"/>
      <c r="X192" s="35"/>
      <c r="Y192" s="35"/>
      <c r="Z192" s="35"/>
      <c r="AA192" s="35"/>
      <c r="AB192" s="35"/>
      <c r="AC192" s="35"/>
      <c r="AD192" s="35"/>
      <c r="AE192" s="35"/>
      <c r="AT192" s="18" t="s">
        <v>807</v>
      </c>
      <c r="AU192" s="18" t="s">
        <v>85</v>
      </c>
    </row>
    <row r="193" spans="1:65" s="2" customFormat="1" ht="16.5" customHeight="1">
      <c r="A193" s="35"/>
      <c r="B193" s="36"/>
      <c r="C193" s="193" t="s">
        <v>307</v>
      </c>
      <c r="D193" s="193" t="s">
        <v>214</v>
      </c>
      <c r="E193" s="194" t="s">
        <v>12921</v>
      </c>
      <c r="F193" s="195" t="s">
        <v>12922</v>
      </c>
      <c r="G193" s="196" t="s">
        <v>2761</v>
      </c>
      <c r="H193" s="197">
        <v>8</v>
      </c>
      <c r="I193" s="198"/>
      <c r="J193" s="199">
        <f>ROUND(I193*H193,2)</f>
        <v>0</v>
      </c>
      <c r="K193" s="200"/>
      <c r="L193" s="40"/>
      <c r="M193" s="201" t="s">
        <v>1</v>
      </c>
      <c r="N193" s="202" t="s">
        <v>42</v>
      </c>
      <c r="O193" s="72"/>
      <c r="P193" s="203">
        <f>O193*H193</f>
        <v>0</v>
      </c>
      <c r="Q193" s="203">
        <v>0</v>
      </c>
      <c r="R193" s="203">
        <f>Q193*H193</f>
        <v>0</v>
      </c>
      <c r="S193" s="203">
        <v>0</v>
      </c>
      <c r="T193" s="204">
        <f>S193*H193</f>
        <v>0</v>
      </c>
      <c r="U193" s="35"/>
      <c r="V193" s="35"/>
      <c r="W193" s="35"/>
      <c r="X193" s="35"/>
      <c r="Y193" s="35"/>
      <c r="Z193" s="35"/>
      <c r="AA193" s="35"/>
      <c r="AB193" s="35"/>
      <c r="AC193" s="35"/>
      <c r="AD193" s="35"/>
      <c r="AE193" s="35"/>
      <c r="AR193" s="205" t="s">
        <v>218</v>
      </c>
      <c r="AT193" s="205" t="s">
        <v>214</v>
      </c>
      <c r="AU193" s="205" t="s">
        <v>85</v>
      </c>
      <c r="AY193" s="18" t="s">
        <v>209</v>
      </c>
      <c r="BE193" s="206">
        <f>IF(N193="základní",J193,0)</f>
        <v>0</v>
      </c>
      <c r="BF193" s="206">
        <f>IF(N193="snížená",J193,0)</f>
        <v>0</v>
      </c>
      <c r="BG193" s="206">
        <f>IF(N193="zákl. přenesená",J193,0)</f>
        <v>0</v>
      </c>
      <c r="BH193" s="206">
        <f>IF(N193="sníž. přenesená",J193,0)</f>
        <v>0</v>
      </c>
      <c r="BI193" s="206">
        <f>IF(N193="nulová",J193,0)</f>
        <v>0</v>
      </c>
      <c r="BJ193" s="18" t="s">
        <v>85</v>
      </c>
      <c r="BK193" s="206">
        <f>ROUND(I193*H193,2)</f>
        <v>0</v>
      </c>
      <c r="BL193" s="18" t="s">
        <v>218</v>
      </c>
      <c r="BM193" s="205" t="s">
        <v>12923</v>
      </c>
    </row>
    <row r="194" spans="1:65" s="2" customFormat="1" ht="29.25">
      <c r="A194" s="35"/>
      <c r="B194" s="36"/>
      <c r="C194" s="37"/>
      <c r="D194" s="214" t="s">
        <v>807</v>
      </c>
      <c r="E194" s="37"/>
      <c r="F194" s="256" t="s">
        <v>12920</v>
      </c>
      <c r="G194" s="37"/>
      <c r="H194" s="37"/>
      <c r="I194" s="257"/>
      <c r="J194" s="37"/>
      <c r="K194" s="37"/>
      <c r="L194" s="40"/>
      <c r="M194" s="258"/>
      <c r="N194" s="259"/>
      <c r="O194" s="72"/>
      <c r="P194" s="72"/>
      <c r="Q194" s="72"/>
      <c r="R194" s="72"/>
      <c r="S194" s="72"/>
      <c r="T194" s="73"/>
      <c r="U194" s="35"/>
      <c r="V194" s="35"/>
      <c r="W194" s="35"/>
      <c r="X194" s="35"/>
      <c r="Y194" s="35"/>
      <c r="Z194" s="35"/>
      <c r="AA194" s="35"/>
      <c r="AB194" s="35"/>
      <c r="AC194" s="35"/>
      <c r="AD194" s="35"/>
      <c r="AE194" s="35"/>
      <c r="AT194" s="18" t="s">
        <v>807</v>
      </c>
      <c r="AU194" s="18" t="s">
        <v>85</v>
      </c>
    </row>
    <row r="195" spans="1:65" s="2" customFormat="1" ht="24.2" customHeight="1">
      <c r="A195" s="35"/>
      <c r="B195" s="36"/>
      <c r="C195" s="193" t="s">
        <v>311</v>
      </c>
      <c r="D195" s="193" t="s">
        <v>214</v>
      </c>
      <c r="E195" s="194" t="s">
        <v>12924</v>
      </c>
      <c r="F195" s="195" t="s">
        <v>12925</v>
      </c>
      <c r="G195" s="196" t="s">
        <v>2761</v>
      </c>
      <c r="H195" s="197">
        <v>2</v>
      </c>
      <c r="I195" s="198"/>
      <c r="J195" s="199">
        <f>ROUND(I195*H195,2)</f>
        <v>0</v>
      </c>
      <c r="K195" s="200"/>
      <c r="L195" s="40"/>
      <c r="M195" s="201" t="s">
        <v>1</v>
      </c>
      <c r="N195" s="202" t="s">
        <v>42</v>
      </c>
      <c r="O195" s="72"/>
      <c r="P195" s="203">
        <f>O195*H195</f>
        <v>0</v>
      </c>
      <c r="Q195" s="203">
        <v>0</v>
      </c>
      <c r="R195" s="203">
        <f>Q195*H195</f>
        <v>0</v>
      </c>
      <c r="S195" s="203">
        <v>0</v>
      </c>
      <c r="T195" s="204">
        <f>S195*H195</f>
        <v>0</v>
      </c>
      <c r="U195" s="35"/>
      <c r="V195" s="35"/>
      <c r="W195" s="35"/>
      <c r="X195" s="35"/>
      <c r="Y195" s="35"/>
      <c r="Z195" s="35"/>
      <c r="AA195" s="35"/>
      <c r="AB195" s="35"/>
      <c r="AC195" s="35"/>
      <c r="AD195" s="35"/>
      <c r="AE195" s="35"/>
      <c r="AR195" s="205" t="s">
        <v>218</v>
      </c>
      <c r="AT195" s="205" t="s">
        <v>214</v>
      </c>
      <c r="AU195" s="205" t="s">
        <v>85</v>
      </c>
      <c r="AY195" s="18" t="s">
        <v>209</v>
      </c>
      <c r="BE195" s="206">
        <f>IF(N195="základní",J195,0)</f>
        <v>0</v>
      </c>
      <c r="BF195" s="206">
        <f>IF(N195="snížená",J195,0)</f>
        <v>0</v>
      </c>
      <c r="BG195" s="206">
        <f>IF(N195="zákl. přenesená",J195,0)</f>
        <v>0</v>
      </c>
      <c r="BH195" s="206">
        <f>IF(N195="sníž. přenesená",J195,0)</f>
        <v>0</v>
      </c>
      <c r="BI195" s="206">
        <f>IF(N195="nulová",J195,0)</f>
        <v>0</v>
      </c>
      <c r="BJ195" s="18" t="s">
        <v>85</v>
      </c>
      <c r="BK195" s="206">
        <f>ROUND(I195*H195,2)</f>
        <v>0</v>
      </c>
      <c r="BL195" s="18" t="s">
        <v>218</v>
      </c>
      <c r="BM195" s="205" t="s">
        <v>12926</v>
      </c>
    </row>
    <row r="196" spans="1:65" s="2" customFormat="1" ht="68.25">
      <c r="A196" s="35"/>
      <c r="B196" s="36"/>
      <c r="C196" s="37"/>
      <c r="D196" s="214" t="s">
        <v>807</v>
      </c>
      <c r="E196" s="37"/>
      <c r="F196" s="256" t="s">
        <v>12927</v>
      </c>
      <c r="G196" s="37"/>
      <c r="H196" s="37"/>
      <c r="I196" s="257"/>
      <c r="J196" s="37"/>
      <c r="K196" s="37"/>
      <c r="L196" s="40"/>
      <c r="M196" s="258"/>
      <c r="N196" s="259"/>
      <c r="O196" s="72"/>
      <c r="P196" s="72"/>
      <c r="Q196" s="72"/>
      <c r="R196" s="72"/>
      <c r="S196" s="72"/>
      <c r="T196" s="73"/>
      <c r="U196" s="35"/>
      <c r="V196" s="35"/>
      <c r="W196" s="35"/>
      <c r="X196" s="35"/>
      <c r="Y196" s="35"/>
      <c r="Z196" s="35"/>
      <c r="AA196" s="35"/>
      <c r="AB196" s="35"/>
      <c r="AC196" s="35"/>
      <c r="AD196" s="35"/>
      <c r="AE196" s="35"/>
      <c r="AT196" s="18" t="s">
        <v>807</v>
      </c>
      <c r="AU196" s="18" t="s">
        <v>85</v>
      </c>
    </row>
    <row r="197" spans="1:65" s="2" customFormat="1" ht="24.2" customHeight="1">
      <c r="A197" s="35"/>
      <c r="B197" s="36"/>
      <c r="C197" s="193" t="s">
        <v>315</v>
      </c>
      <c r="D197" s="193" t="s">
        <v>214</v>
      </c>
      <c r="E197" s="194" t="s">
        <v>12928</v>
      </c>
      <c r="F197" s="195" t="s">
        <v>12929</v>
      </c>
      <c r="G197" s="196" t="s">
        <v>2761</v>
      </c>
      <c r="H197" s="197">
        <v>5</v>
      </c>
      <c r="I197" s="198"/>
      <c r="J197" s="199">
        <f>ROUND(I197*H197,2)</f>
        <v>0</v>
      </c>
      <c r="K197" s="200"/>
      <c r="L197" s="40"/>
      <c r="M197" s="201" t="s">
        <v>1</v>
      </c>
      <c r="N197" s="202"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218</v>
      </c>
      <c r="AT197" s="205" t="s">
        <v>214</v>
      </c>
      <c r="AU197" s="205" t="s">
        <v>85</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12930</v>
      </c>
    </row>
    <row r="198" spans="1:65" s="2" customFormat="1" ht="68.25">
      <c r="A198" s="35"/>
      <c r="B198" s="36"/>
      <c r="C198" s="37"/>
      <c r="D198" s="214" t="s">
        <v>807</v>
      </c>
      <c r="E198" s="37"/>
      <c r="F198" s="256" t="s">
        <v>12927</v>
      </c>
      <c r="G198" s="37"/>
      <c r="H198" s="37"/>
      <c r="I198" s="257"/>
      <c r="J198" s="37"/>
      <c r="K198" s="37"/>
      <c r="L198" s="40"/>
      <c r="M198" s="258"/>
      <c r="N198" s="259"/>
      <c r="O198" s="72"/>
      <c r="P198" s="72"/>
      <c r="Q198" s="72"/>
      <c r="R198" s="72"/>
      <c r="S198" s="72"/>
      <c r="T198" s="73"/>
      <c r="U198" s="35"/>
      <c r="V198" s="35"/>
      <c r="W198" s="35"/>
      <c r="X198" s="35"/>
      <c r="Y198" s="35"/>
      <c r="Z198" s="35"/>
      <c r="AA198" s="35"/>
      <c r="AB198" s="35"/>
      <c r="AC198" s="35"/>
      <c r="AD198" s="35"/>
      <c r="AE198" s="35"/>
      <c r="AT198" s="18" t="s">
        <v>807</v>
      </c>
      <c r="AU198" s="18" t="s">
        <v>85</v>
      </c>
    </row>
    <row r="199" spans="1:65" s="2" customFormat="1" ht="24.2" customHeight="1">
      <c r="A199" s="35"/>
      <c r="B199" s="36"/>
      <c r="C199" s="193" t="s">
        <v>320</v>
      </c>
      <c r="D199" s="193" t="s">
        <v>214</v>
      </c>
      <c r="E199" s="194" t="s">
        <v>12931</v>
      </c>
      <c r="F199" s="195" t="s">
        <v>12932</v>
      </c>
      <c r="G199" s="196" t="s">
        <v>2761</v>
      </c>
      <c r="H199" s="197">
        <v>1</v>
      </c>
      <c r="I199" s="198"/>
      <c r="J199" s="199">
        <f>ROUND(I199*H199,2)</f>
        <v>0</v>
      </c>
      <c r="K199" s="200"/>
      <c r="L199" s="40"/>
      <c r="M199" s="201" t="s">
        <v>1</v>
      </c>
      <c r="N199" s="202" t="s">
        <v>42</v>
      </c>
      <c r="O199" s="72"/>
      <c r="P199" s="203">
        <f>O199*H199</f>
        <v>0</v>
      </c>
      <c r="Q199" s="203">
        <v>0</v>
      </c>
      <c r="R199" s="203">
        <f>Q199*H199</f>
        <v>0</v>
      </c>
      <c r="S199" s="203">
        <v>0</v>
      </c>
      <c r="T199" s="204">
        <f>S199*H199</f>
        <v>0</v>
      </c>
      <c r="U199" s="35"/>
      <c r="V199" s="35"/>
      <c r="W199" s="35"/>
      <c r="X199" s="35"/>
      <c r="Y199" s="35"/>
      <c r="Z199" s="35"/>
      <c r="AA199" s="35"/>
      <c r="AB199" s="35"/>
      <c r="AC199" s="35"/>
      <c r="AD199" s="35"/>
      <c r="AE199" s="35"/>
      <c r="AR199" s="205" t="s">
        <v>218</v>
      </c>
      <c r="AT199" s="205" t="s">
        <v>214</v>
      </c>
      <c r="AU199" s="205" t="s">
        <v>85</v>
      </c>
      <c r="AY199" s="18" t="s">
        <v>209</v>
      </c>
      <c r="BE199" s="206">
        <f>IF(N199="základní",J199,0)</f>
        <v>0</v>
      </c>
      <c r="BF199" s="206">
        <f>IF(N199="snížená",J199,0)</f>
        <v>0</v>
      </c>
      <c r="BG199" s="206">
        <f>IF(N199="zákl. přenesená",J199,0)</f>
        <v>0</v>
      </c>
      <c r="BH199" s="206">
        <f>IF(N199="sníž. přenesená",J199,0)</f>
        <v>0</v>
      </c>
      <c r="BI199" s="206">
        <f>IF(N199="nulová",J199,0)</f>
        <v>0</v>
      </c>
      <c r="BJ199" s="18" t="s">
        <v>85</v>
      </c>
      <c r="BK199" s="206">
        <f>ROUND(I199*H199,2)</f>
        <v>0</v>
      </c>
      <c r="BL199" s="18" t="s">
        <v>218</v>
      </c>
      <c r="BM199" s="205" t="s">
        <v>12933</v>
      </c>
    </row>
    <row r="200" spans="1:65" s="2" customFormat="1" ht="68.25">
      <c r="A200" s="35"/>
      <c r="B200" s="36"/>
      <c r="C200" s="37"/>
      <c r="D200" s="214" t="s">
        <v>807</v>
      </c>
      <c r="E200" s="37"/>
      <c r="F200" s="256" t="s">
        <v>12934</v>
      </c>
      <c r="G200" s="37"/>
      <c r="H200" s="37"/>
      <c r="I200" s="257"/>
      <c r="J200" s="37"/>
      <c r="K200" s="37"/>
      <c r="L200" s="40"/>
      <c r="M200" s="258"/>
      <c r="N200" s="259"/>
      <c r="O200" s="72"/>
      <c r="P200" s="72"/>
      <c r="Q200" s="72"/>
      <c r="R200" s="72"/>
      <c r="S200" s="72"/>
      <c r="T200" s="73"/>
      <c r="U200" s="35"/>
      <c r="V200" s="35"/>
      <c r="W200" s="35"/>
      <c r="X200" s="35"/>
      <c r="Y200" s="35"/>
      <c r="Z200" s="35"/>
      <c r="AA200" s="35"/>
      <c r="AB200" s="35"/>
      <c r="AC200" s="35"/>
      <c r="AD200" s="35"/>
      <c r="AE200" s="35"/>
      <c r="AT200" s="18" t="s">
        <v>807</v>
      </c>
      <c r="AU200" s="18" t="s">
        <v>85</v>
      </c>
    </row>
    <row r="201" spans="1:65" s="2" customFormat="1" ht="24.2" customHeight="1">
      <c r="A201" s="35"/>
      <c r="B201" s="36"/>
      <c r="C201" s="193" t="s">
        <v>325</v>
      </c>
      <c r="D201" s="193" t="s">
        <v>214</v>
      </c>
      <c r="E201" s="194" t="s">
        <v>12935</v>
      </c>
      <c r="F201" s="195" t="s">
        <v>12936</v>
      </c>
      <c r="G201" s="196" t="s">
        <v>2761</v>
      </c>
      <c r="H201" s="197">
        <v>18</v>
      </c>
      <c r="I201" s="198"/>
      <c r="J201" s="199">
        <f>ROUND(I201*H201,2)</f>
        <v>0</v>
      </c>
      <c r="K201" s="200"/>
      <c r="L201" s="40"/>
      <c r="M201" s="201" t="s">
        <v>1</v>
      </c>
      <c r="N201" s="202" t="s">
        <v>42</v>
      </c>
      <c r="O201" s="72"/>
      <c r="P201" s="203">
        <f>O201*H201</f>
        <v>0</v>
      </c>
      <c r="Q201" s="203">
        <v>0</v>
      </c>
      <c r="R201" s="203">
        <f>Q201*H201</f>
        <v>0</v>
      </c>
      <c r="S201" s="203">
        <v>0</v>
      </c>
      <c r="T201" s="204">
        <f>S201*H201</f>
        <v>0</v>
      </c>
      <c r="U201" s="35"/>
      <c r="V201" s="35"/>
      <c r="W201" s="35"/>
      <c r="X201" s="35"/>
      <c r="Y201" s="35"/>
      <c r="Z201" s="35"/>
      <c r="AA201" s="35"/>
      <c r="AB201" s="35"/>
      <c r="AC201" s="35"/>
      <c r="AD201" s="35"/>
      <c r="AE201" s="35"/>
      <c r="AR201" s="205" t="s">
        <v>218</v>
      </c>
      <c r="AT201" s="205" t="s">
        <v>214</v>
      </c>
      <c r="AU201" s="205" t="s">
        <v>85</v>
      </c>
      <c r="AY201" s="18" t="s">
        <v>209</v>
      </c>
      <c r="BE201" s="206">
        <f>IF(N201="základní",J201,0)</f>
        <v>0</v>
      </c>
      <c r="BF201" s="206">
        <f>IF(N201="snížená",J201,0)</f>
        <v>0</v>
      </c>
      <c r="BG201" s="206">
        <f>IF(N201="zákl. přenesená",J201,0)</f>
        <v>0</v>
      </c>
      <c r="BH201" s="206">
        <f>IF(N201="sníž. přenesená",J201,0)</f>
        <v>0</v>
      </c>
      <c r="BI201" s="206">
        <f>IF(N201="nulová",J201,0)</f>
        <v>0</v>
      </c>
      <c r="BJ201" s="18" t="s">
        <v>85</v>
      </c>
      <c r="BK201" s="206">
        <f>ROUND(I201*H201,2)</f>
        <v>0</v>
      </c>
      <c r="BL201" s="18" t="s">
        <v>218</v>
      </c>
      <c r="BM201" s="205" t="s">
        <v>12937</v>
      </c>
    </row>
    <row r="202" spans="1:65" s="2" customFormat="1" ht="68.25">
      <c r="A202" s="35"/>
      <c r="B202" s="36"/>
      <c r="C202" s="37"/>
      <c r="D202" s="214" t="s">
        <v>807</v>
      </c>
      <c r="E202" s="37"/>
      <c r="F202" s="256" t="s">
        <v>12934</v>
      </c>
      <c r="G202" s="37"/>
      <c r="H202" s="37"/>
      <c r="I202" s="257"/>
      <c r="J202" s="37"/>
      <c r="K202" s="37"/>
      <c r="L202" s="40"/>
      <c r="M202" s="258"/>
      <c r="N202" s="259"/>
      <c r="O202" s="72"/>
      <c r="P202" s="72"/>
      <c r="Q202" s="72"/>
      <c r="R202" s="72"/>
      <c r="S202" s="72"/>
      <c r="T202" s="73"/>
      <c r="U202" s="35"/>
      <c r="V202" s="35"/>
      <c r="W202" s="35"/>
      <c r="X202" s="35"/>
      <c r="Y202" s="35"/>
      <c r="Z202" s="35"/>
      <c r="AA202" s="35"/>
      <c r="AB202" s="35"/>
      <c r="AC202" s="35"/>
      <c r="AD202" s="35"/>
      <c r="AE202" s="35"/>
      <c r="AT202" s="18" t="s">
        <v>807</v>
      </c>
      <c r="AU202" s="18" t="s">
        <v>85</v>
      </c>
    </row>
    <row r="203" spans="1:65" s="2" customFormat="1" ht="24.2" customHeight="1">
      <c r="A203" s="35"/>
      <c r="B203" s="36"/>
      <c r="C203" s="193" t="s">
        <v>329</v>
      </c>
      <c r="D203" s="193" t="s">
        <v>214</v>
      </c>
      <c r="E203" s="194" t="s">
        <v>12938</v>
      </c>
      <c r="F203" s="195" t="s">
        <v>12939</v>
      </c>
      <c r="G203" s="196" t="s">
        <v>2761</v>
      </c>
      <c r="H203" s="197">
        <v>3</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85</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12940</v>
      </c>
    </row>
    <row r="204" spans="1:65" s="2" customFormat="1" ht="68.25">
      <c r="A204" s="35"/>
      <c r="B204" s="36"/>
      <c r="C204" s="37"/>
      <c r="D204" s="214" t="s">
        <v>807</v>
      </c>
      <c r="E204" s="37"/>
      <c r="F204" s="256" t="s">
        <v>12934</v>
      </c>
      <c r="G204" s="37"/>
      <c r="H204" s="37"/>
      <c r="I204" s="257"/>
      <c r="J204" s="37"/>
      <c r="K204" s="37"/>
      <c r="L204" s="40"/>
      <c r="M204" s="258"/>
      <c r="N204" s="259"/>
      <c r="O204" s="72"/>
      <c r="P204" s="72"/>
      <c r="Q204" s="72"/>
      <c r="R204" s="72"/>
      <c r="S204" s="72"/>
      <c r="T204" s="73"/>
      <c r="U204" s="35"/>
      <c r="V204" s="35"/>
      <c r="W204" s="35"/>
      <c r="X204" s="35"/>
      <c r="Y204" s="35"/>
      <c r="Z204" s="35"/>
      <c r="AA204" s="35"/>
      <c r="AB204" s="35"/>
      <c r="AC204" s="35"/>
      <c r="AD204" s="35"/>
      <c r="AE204" s="35"/>
      <c r="AT204" s="18" t="s">
        <v>807</v>
      </c>
      <c r="AU204" s="18" t="s">
        <v>85</v>
      </c>
    </row>
    <row r="205" spans="1:65" s="2" customFormat="1" ht="24.2" customHeight="1">
      <c r="A205" s="35"/>
      <c r="B205" s="36"/>
      <c r="C205" s="193" t="s">
        <v>333</v>
      </c>
      <c r="D205" s="193" t="s">
        <v>214</v>
      </c>
      <c r="E205" s="194" t="s">
        <v>12941</v>
      </c>
      <c r="F205" s="195" t="s">
        <v>12942</v>
      </c>
      <c r="G205" s="196" t="s">
        <v>2761</v>
      </c>
      <c r="H205" s="197">
        <v>5</v>
      </c>
      <c r="I205" s="198"/>
      <c r="J205" s="199">
        <f>ROUND(I205*H205,2)</f>
        <v>0</v>
      </c>
      <c r="K205" s="200"/>
      <c r="L205" s="40"/>
      <c r="M205" s="201" t="s">
        <v>1</v>
      </c>
      <c r="N205" s="202" t="s">
        <v>42</v>
      </c>
      <c r="O205" s="72"/>
      <c r="P205" s="203">
        <f>O205*H205</f>
        <v>0</v>
      </c>
      <c r="Q205" s="203">
        <v>0</v>
      </c>
      <c r="R205" s="203">
        <f>Q205*H205</f>
        <v>0</v>
      </c>
      <c r="S205" s="203">
        <v>0</v>
      </c>
      <c r="T205" s="204">
        <f>S205*H205</f>
        <v>0</v>
      </c>
      <c r="U205" s="35"/>
      <c r="V205" s="35"/>
      <c r="W205" s="35"/>
      <c r="X205" s="35"/>
      <c r="Y205" s="35"/>
      <c r="Z205" s="35"/>
      <c r="AA205" s="35"/>
      <c r="AB205" s="35"/>
      <c r="AC205" s="35"/>
      <c r="AD205" s="35"/>
      <c r="AE205" s="35"/>
      <c r="AR205" s="205" t="s">
        <v>218</v>
      </c>
      <c r="AT205" s="205" t="s">
        <v>214</v>
      </c>
      <c r="AU205" s="205" t="s">
        <v>85</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218</v>
      </c>
      <c r="BM205" s="205" t="s">
        <v>12943</v>
      </c>
    </row>
    <row r="206" spans="1:65" s="2" customFormat="1" ht="68.25">
      <c r="A206" s="35"/>
      <c r="B206" s="36"/>
      <c r="C206" s="37"/>
      <c r="D206" s="214" t="s">
        <v>807</v>
      </c>
      <c r="E206" s="37"/>
      <c r="F206" s="256" t="s">
        <v>12934</v>
      </c>
      <c r="G206" s="37"/>
      <c r="H206" s="37"/>
      <c r="I206" s="257"/>
      <c r="J206" s="37"/>
      <c r="K206" s="37"/>
      <c r="L206" s="40"/>
      <c r="M206" s="258"/>
      <c r="N206" s="259"/>
      <c r="O206" s="72"/>
      <c r="P206" s="72"/>
      <c r="Q206" s="72"/>
      <c r="R206" s="72"/>
      <c r="S206" s="72"/>
      <c r="T206" s="73"/>
      <c r="U206" s="35"/>
      <c r="V206" s="35"/>
      <c r="W206" s="35"/>
      <c r="X206" s="35"/>
      <c r="Y206" s="35"/>
      <c r="Z206" s="35"/>
      <c r="AA206" s="35"/>
      <c r="AB206" s="35"/>
      <c r="AC206" s="35"/>
      <c r="AD206" s="35"/>
      <c r="AE206" s="35"/>
      <c r="AT206" s="18" t="s">
        <v>807</v>
      </c>
      <c r="AU206" s="18" t="s">
        <v>85</v>
      </c>
    </row>
    <row r="207" spans="1:65" s="2" customFormat="1" ht="16.5" customHeight="1">
      <c r="A207" s="35"/>
      <c r="B207" s="36"/>
      <c r="C207" s="193" t="s">
        <v>337</v>
      </c>
      <c r="D207" s="193" t="s">
        <v>214</v>
      </c>
      <c r="E207" s="194" t="s">
        <v>12944</v>
      </c>
      <c r="F207" s="195" t="s">
        <v>12945</v>
      </c>
      <c r="G207" s="196" t="s">
        <v>2761</v>
      </c>
      <c r="H207" s="197">
        <v>3</v>
      </c>
      <c r="I207" s="198"/>
      <c r="J207" s="199">
        <f>ROUND(I207*H207,2)</f>
        <v>0</v>
      </c>
      <c r="K207" s="200"/>
      <c r="L207" s="40"/>
      <c r="M207" s="201" t="s">
        <v>1</v>
      </c>
      <c r="N207" s="202" t="s">
        <v>42</v>
      </c>
      <c r="O207" s="72"/>
      <c r="P207" s="203">
        <f>O207*H207</f>
        <v>0</v>
      </c>
      <c r="Q207" s="203">
        <v>0</v>
      </c>
      <c r="R207" s="203">
        <f>Q207*H207</f>
        <v>0</v>
      </c>
      <c r="S207" s="203">
        <v>0</v>
      </c>
      <c r="T207" s="204">
        <f>S207*H207</f>
        <v>0</v>
      </c>
      <c r="U207" s="35"/>
      <c r="V207" s="35"/>
      <c r="W207" s="35"/>
      <c r="X207" s="35"/>
      <c r="Y207" s="35"/>
      <c r="Z207" s="35"/>
      <c r="AA207" s="35"/>
      <c r="AB207" s="35"/>
      <c r="AC207" s="35"/>
      <c r="AD207" s="35"/>
      <c r="AE207" s="35"/>
      <c r="AR207" s="205" t="s">
        <v>218</v>
      </c>
      <c r="AT207" s="205" t="s">
        <v>214</v>
      </c>
      <c r="AU207" s="205" t="s">
        <v>85</v>
      </c>
      <c r="AY207" s="18" t="s">
        <v>209</v>
      </c>
      <c r="BE207" s="206">
        <f>IF(N207="základní",J207,0)</f>
        <v>0</v>
      </c>
      <c r="BF207" s="206">
        <f>IF(N207="snížená",J207,0)</f>
        <v>0</v>
      </c>
      <c r="BG207" s="206">
        <f>IF(N207="zákl. přenesená",J207,0)</f>
        <v>0</v>
      </c>
      <c r="BH207" s="206">
        <f>IF(N207="sníž. přenesená",J207,0)</f>
        <v>0</v>
      </c>
      <c r="BI207" s="206">
        <f>IF(N207="nulová",J207,0)</f>
        <v>0</v>
      </c>
      <c r="BJ207" s="18" t="s">
        <v>85</v>
      </c>
      <c r="BK207" s="206">
        <f>ROUND(I207*H207,2)</f>
        <v>0</v>
      </c>
      <c r="BL207" s="18" t="s">
        <v>218</v>
      </c>
      <c r="BM207" s="205" t="s">
        <v>12946</v>
      </c>
    </row>
    <row r="208" spans="1:65" s="2" customFormat="1" ht="58.5">
      <c r="A208" s="35"/>
      <c r="B208" s="36"/>
      <c r="C208" s="37"/>
      <c r="D208" s="214" t="s">
        <v>807</v>
      </c>
      <c r="E208" s="37"/>
      <c r="F208" s="256" t="s">
        <v>12947</v>
      </c>
      <c r="G208" s="37"/>
      <c r="H208" s="37"/>
      <c r="I208" s="257"/>
      <c r="J208" s="37"/>
      <c r="K208" s="37"/>
      <c r="L208" s="40"/>
      <c r="M208" s="258"/>
      <c r="N208" s="259"/>
      <c r="O208" s="72"/>
      <c r="P208" s="72"/>
      <c r="Q208" s="72"/>
      <c r="R208" s="72"/>
      <c r="S208" s="72"/>
      <c r="T208" s="73"/>
      <c r="U208" s="35"/>
      <c r="V208" s="35"/>
      <c r="W208" s="35"/>
      <c r="X208" s="35"/>
      <c r="Y208" s="35"/>
      <c r="Z208" s="35"/>
      <c r="AA208" s="35"/>
      <c r="AB208" s="35"/>
      <c r="AC208" s="35"/>
      <c r="AD208" s="35"/>
      <c r="AE208" s="35"/>
      <c r="AT208" s="18" t="s">
        <v>807</v>
      </c>
      <c r="AU208" s="18" t="s">
        <v>85</v>
      </c>
    </row>
    <row r="209" spans="1:65" s="2" customFormat="1" ht="16.5" customHeight="1">
      <c r="A209" s="35"/>
      <c r="B209" s="36"/>
      <c r="C209" s="193" t="s">
        <v>341</v>
      </c>
      <c r="D209" s="193" t="s">
        <v>214</v>
      </c>
      <c r="E209" s="194" t="s">
        <v>12948</v>
      </c>
      <c r="F209" s="195" t="s">
        <v>12898</v>
      </c>
      <c r="G209" s="196" t="s">
        <v>2761</v>
      </c>
      <c r="H209" s="197">
        <v>40</v>
      </c>
      <c r="I209" s="198"/>
      <c r="J209" s="199">
        <f>ROUND(I209*H209,2)</f>
        <v>0</v>
      </c>
      <c r="K209" s="200"/>
      <c r="L209" s="40"/>
      <c r="M209" s="201" t="s">
        <v>1</v>
      </c>
      <c r="N209" s="202" t="s">
        <v>42</v>
      </c>
      <c r="O209" s="72"/>
      <c r="P209" s="203">
        <f>O209*H209</f>
        <v>0</v>
      </c>
      <c r="Q209" s="203">
        <v>0</v>
      </c>
      <c r="R209" s="203">
        <f>Q209*H209</f>
        <v>0</v>
      </c>
      <c r="S209" s="203">
        <v>0</v>
      </c>
      <c r="T209" s="204">
        <f>S209*H209</f>
        <v>0</v>
      </c>
      <c r="U209" s="35"/>
      <c r="V209" s="35"/>
      <c r="W209" s="35"/>
      <c r="X209" s="35"/>
      <c r="Y209" s="35"/>
      <c r="Z209" s="35"/>
      <c r="AA209" s="35"/>
      <c r="AB209" s="35"/>
      <c r="AC209" s="35"/>
      <c r="AD209" s="35"/>
      <c r="AE209" s="35"/>
      <c r="AR209" s="205" t="s">
        <v>218</v>
      </c>
      <c r="AT209" s="205" t="s">
        <v>214</v>
      </c>
      <c r="AU209" s="205" t="s">
        <v>85</v>
      </c>
      <c r="AY209" s="18" t="s">
        <v>209</v>
      </c>
      <c r="BE209" s="206">
        <f>IF(N209="základní",J209,0)</f>
        <v>0</v>
      </c>
      <c r="BF209" s="206">
        <f>IF(N209="snížená",J209,0)</f>
        <v>0</v>
      </c>
      <c r="BG209" s="206">
        <f>IF(N209="zákl. přenesená",J209,0)</f>
        <v>0</v>
      </c>
      <c r="BH209" s="206">
        <f>IF(N209="sníž. přenesená",J209,0)</f>
        <v>0</v>
      </c>
      <c r="BI209" s="206">
        <f>IF(N209="nulová",J209,0)</f>
        <v>0</v>
      </c>
      <c r="BJ209" s="18" t="s">
        <v>85</v>
      </c>
      <c r="BK209" s="206">
        <f>ROUND(I209*H209,2)</f>
        <v>0</v>
      </c>
      <c r="BL209" s="18" t="s">
        <v>218</v>
      </c>
      <c r="BM209" s="205" t="s">
        <v>12949</v>
      </c>
    </row>
    <row r="210" spans="1:65" s="2" customFormat="1" ht="58.5">
      <c r="A210" s="35"/>
      <c r="B210" s="36"/>
      <c r="C210" s="37"/>
      <c r="D210" s="214" t="s">
        <v>807</v>
      </c>
      <c r="E210" s="37"/>
      <c r="F210" s="256" t="s">
        <v>12947</v>
      </c>
      <c r="G210" s="37"/>
      <c r="H210" s="37"/>
      <c r="I210" s="257"/>
      <c r="J210" s="37"/>
      <c r="K210" s="37"/>
      <c r="L210" s="40"/>
      <c r="M210" s="258"/>
      <c r="N210" s="259"/>
      <c r="O210" s="72"/>
      <c r="P210" s="72"/>
      <c r="Q210" s="72"/>
      <c r="R210" s="72"/>
      <c r="S210" s="72"/>
      <c r="T210" s="73"/>
      <c r="U210" s="35"/>
      <c r="V210" s="35"/>
      <c r="W210" s="35"/>
      <c r="X210" s="35"/>
      <c r="Y210" s="35"/>
      <c r="Z210" s="35"/>
      <c r="AA210" s="35"/>
      <c r="AB210" s="35"/>
      <c r="AC210" s="35"/>
      <c r="AD210" s="35"/>
      <c r="AE210" s="35"/>
      <c r="AT210" s="18" t="s">
        <v>807</v>
      </c>
      <c r="AU210" s="18" t="s">
        <v>85</v>
      </c>
    </row>
    <row r="211" spans="1:65" s="2" customFormat="1" ht="16.5" customHeight="1">
      <c r="A211" s="35"/>
      <c r="B211" s="36"/>
      <c r="C211" s="193" t="s">
        <v>346</v>
      </c>
      <c r="D211" s="193" t="s">
        <v>214</v>
      </c>
      <c r="E211" s="194" t="s">
        <v>12950</v>
      </c>
      <c r="F211" s="195" t="s">
        <v>12951</v>
      </c>
      <c r="G211" s="196" t="s">
        <v>2761</v>
      </c>
      <c r="H211" s="197">
        <v>19</v>
      </c>
      <c r="I211" s="198"/>
      <c r="J211" s="199">
        <f>ROUND(I211*H211,2)</f>
        <v>0</v>
      </c>
      <c r="K211" s="200"/>
      <c r="L211" s="40"/>
      <c r="M211" s="201" t="s">
        <v>1</v>
      </c>
      <c r="N211" s="202" t="s">
        <v>42</v>
      </c>
      <c r="O211" s="72"/>
      <c r="P211" s="203">
        <f>O211*H211</f>
        <v>0</v>
      </c>
      <c r="Q211" s="203">
        <v>0</v>
      </c>
      <c r="R211" s="203">
        <f>Q211*H211</f>
        <v>0</v>
      </c>
      <c r="S211" s="203">
        <v>0</v>
      </c>
      <c r="T211" s="204">
        <f>S211*H211</f>
        <v>0</v>
      </c>
      <c r="U211" s="35"/>
      <c r="V211" s="35"/>
      <c r="W211" s="35"/>
      <c r="X211" s="35"/>
      <c r="Y211" s="35"/>
      <c r="Z211" s="35"/>
      <c r="AA211" s="35"/>
      <c r="AB211" s="35"/>
      <c r="AC211" s="35"/>
      <c r="AD211" s="35"/>
      <c r="AE211" s="35"/>
      <c r="AR211" s="205" t="s">
        <v>218</v>
      </c>
      <c r="AT211" s="205" t="s">
        <v>214</v>
      </c>
      <c r="AU211" s="205" t="s">
        <v>85</v>
      </c>
      <c r="AY211" s="18" t="s">
        <v>209</v>
      </c>
      <c r="BE211" s="206">
        <f>IF(N211="základní",J211,0)</f>
        <v>0</v>
      </c>
      <c r="BF211" s="206">
        <f>IF(N211="snížená",J211,0)</f>
        <v>0</v>
      </c>
      <c r="BG211" s="206">
        <f>IF(N211="zákl. přenesená",J211,0)</f>
        <v>0</v>
      </c>
      <c r="BH211" s="206">
        <f>IF(N211="sníž. přenesená",J211,0)</f>
        <v>0</v>
      </c>
      <c r="BI211" s="206">
        <f>IF(N211="nulová",J211,0)</f>
        <v>0</v>
      </c>
      <c r="BJ211" s="18" t="s">
        <v>85</v>
      </c>
      <c r="BK211" s="206">
        <f>ROUND(I211*H211,2)</f>
        <v>0</v>
      </c>
      <c r="BL211" s="18" t="s">
        <v>218</v>
      </c>
      <c r="BM211" s="205" t="s">
        <v>12952</v>
      </c>
    </row>
    <row r="212" spans="1:65" s="2" customFormat="1" ht="58.5">
      <c r="A212" s="35"/>
      <c r="B212" s="36"/>
      <c r="C212" s="37"/>
      <c r="D212" s="214" t="s">
        <v>807</v>
      </c>
      <c r="E212" s="37"/>
      <c r="F212" s="256" t="s">
        <v>12947</v>
      </c>
      <c r="G212" s="37"/>
      <c r="H212" s="37"/>
      <c r="I212" s="257"/>
      <c r="J212" s="37"/>
      <c r="K212" s="37"/>
      <c r="L212" s="40"/>
      <c r="M212" s="258"/>
      <c r="N212" s="259"/>
      <c r="O212" s="72"/>
      <c r="P212" s="72"/>
      <c r="Q212" s="72"/>
      <c r="R212" s="72"/>
      <c r="S212" s="72"/>
      <c r="T212" s="73"/>
      <c r="U212" s="35"/>
      <c r="V212" s="35"/>
      <c r="W212" s="35"/>
      <c r="X212" s="35"/>
      <c r="Y212" s="35"/>
      <c r="Z212" s="35"/>
      <c r="AA212" s="35"/>
      <c r="AB212" s="35"/>
      <c r="AC212" s="35"/>
      <c r="AD212" s="35"/>
      <c r="AE212" s="35"/>
      <c r="AT212" s="18" t="s">
        <v>807</v>
      </c>
      <c r="AU212" s="18" t="s">
        <v>85</v>
      </c>
    </row>
    <row r="213" spans="1:65" s="2" customFormat="1" ht="16.5" customHeight="1">
      <c r="A213" s="35"/>
      <c r="B213" s="36"/>
      <c r="C213" s="193" t="s">
        <v>350</v>
      </c>
      <c r="D213" s="193" t="s">
        <v>214</v>
      </c>
      <c r="E213" s="194" t="s">
        <v>12953</v>
      </c>
      <c r="F213" s="195" t="s">
        <v>12945</v>
      </c>
      <c r="G213" s="196" t="s">
        <v>2761</v>
      </c>
      <c r="H213" s="197">
        <v>2</v>
      </c>
      <c r="I213" s="198"/>
      <c r="J213" s="199">
        <f>ROUND(I213*H213,2)</f>
        <v>0</v>
      </c>
      <c r="K213" s="200"/>
      <c r="L213" s="40"/>
      <c r="M213" s="201" t="s">
        <v>1</v>
      </c>
      <c r="N213" s="202" t="s">
        <v>42</v>
      </c>
      <c r="O213" s="72"/>
      <c r="P213" s="203">
        <f>O213*H213</f>
        <v>0</v>
      </c>
      <c r="Q213" s="203">
        <v>0</v>
      </c>
      <c r="R213" s="203">
        <f>Q213*H213</f>
        <v>0</v>
      </c>
      <c r="S213" s="203">
        <v>0</v>
      </c>
      <c r="T213" s="204">
        <f>S213*H213</f>
        <v>0</v>
      </c>
      <c r="U213" s="35"/>
      <c r="V213" s="35"/>
      <c r="W213" s="35"/>
      <c r="X213" s="35"/>
      <c r="Y213" s="35"/>
      <c r="Z213" s="35"/>
      <c r="AA213" s="35"/>
      <c r="AB213" s="35"/>
      <c r="AC213" s="35"/>
      <c r="AD213" s="35"/>
      <c r="AE213" s="35"/>
      <c r="AR213" s="205" t="s">
        <v>218</v>
      </c>
      <c r="AT213" s="205" t="s">
        <v>214</v>
      </c>
      <c r="AU213" s="205" t="s">
        <v>85</v>
      </c>
      <c r="AY213" s="18" t="s">
        <v>209</v>
      </c>
      <c r="BE213" s="206">
        <f>IF(N213="základní",J213,0)</f>
        <v>0</v>
      </c>
      <c r="BF213" s="206">
        <f>IF(N213="snížená",J213,0)</f>
        <v>0</v>
      </c>
      <c r="BG213" s="206">
        <f>IF(N213="zákl. přenesená",J213,0)</f>
        <v>0</v>
      </c>
      <c r="BH213" s="206">
        <f>IF(N213="sníž. přenesená",J213,0)</f>
        <v>0</v>
      </c>
      <c r="BI213" s="206">
        <f>IF(N213="nulová",J213,0)</f>
        <v>0</v>
      </c>
      <c r="BJ213" s="18" t="s">
        <v>85</v>
      </c>
      <c r="BK213" s="206">
        <f>ROUND(I213*H213,2)</f>
        <v>0</v>
      </c>
      <c r="BL213" s="18" t="s">
        <v>218</v>
      </c>
      <c r="BM213" s="205" t="s">
        <v>12954</v>
      </c>
    </row>
    <row r="214" spans="1:65" s="2" customFormat="1" ht="58.5">
      <c r="A214" s="35"/>
      <c r="B214" s="36"/>
      <c r="C214" s="37"/>
      <c r="D214" s="214" t="s">
        <v>807</v>
      </c>
      <c r="E214" s="37"/>
      <c r="F214" s="256" t="s">
        <v>12955</v>
      </c>
      <c r="G214" s="37"/>
      <c r="H214" s="37"/>
      <c r="I214" s="257"/>
      <c r="J214" s="37"/>
      <c r="K214" s="37"/>
      <c r="L214" s="40"/>
      <c r="M214" s="258"/>
      <c r="N214" s="259"/>
      <c r="O214" s="72"/>
      <c r="P214" s="72"/>
      <c r="Q214" s="72"/>
      <c r="R214" s="72"/>
      <c r="S214" s="72"/>
      <c r="T214" s="73"/>
      <c r="U214" s="35"/>
      <c r="V214" s="35"/>
      <c r="W214" s="35"/>
      <c r="X214" s="35"/>
      <c r="Y214" s="35"/>
      <c r="Z214" s="35"/>
      <c r="AA214" s="35"/>
      <c r="AB214" s="35"/>
      <c r="AC214" s="35"/>
      <c r="AD214" s="35"/>
      <c r="AE214" s="35"/>
      <c r="AT214" s="18" t="s">
        <v>807</v>
      </c>
      <c r="AU214" s="18" t="s">
        <v>85</v>
      </c>
    </row>
    <row r="215" spans="1:65" s="2" customFormat="1" ht="16.5" customHeight="1">
      <c r="A215" s="35"/>
      <c r="B215" s="36"/>
      <c r="C215" s="193" t="s">
        <v>354</v>
      </c>
      <c r="D215" s="193" t="s">
        <v>214</v>
      </c>
      <c r="E215" s="194" t="s">
        <v>12956</v>
      </c>
      <c r="F215" s="195" t="s">
        <v>12898</v>
      </c>
      <c r="G215" s="196" t="s">
        <v>2761</v>
      </c>
      <c r="H215" s="197">
        <v>3</v>
      </c>
      <c r="I215" s="198"/>
      <c r="J215" s="199">
        <f>ROUND(I215*H215,2)</f>
        <v>0</v>
      </c>
      <c r="K215" s="200"/>
      <c r="L215" s="40"/>
      <c r="M215" s="201" t="s">
        <v>1</v>
      </c>
      <c r="N215" s="202" t="s">
        <v>42</v>
      </c>
      <c r="O215" s="72"/>
      <c r="P215" s="203">
        <f>O215*H215</f>
        <v>0</v>
      </c>
      <c r="Q215" s="203">
        <v>0</v>
      </c>
      <c r="R215" s="203">
        <f>Q215*H215</f>
        <v>0</v>
      </c>
      <c r="S215" s="203">
        <v>0</v>
      </c>
      <c r="T215" s="204">
        <f>S215*H215</f>
        <v>0</v>
      </c>
      <c r="U215" s="35"/>
      <c r="V215" s="35"/>
      <c r="W215" s="35"/>
      <c r="X215" s="35"/>
      <c r="Y215" s="35"/>
      <c r="Z215" s="35"/>
      <c r="AA215" s="35"/>
      <c r="AB215" s="35"/>
      <c r="AC215" s="35"/>
      <c r="AD215" s="35"/>
      <c r="AE215" s="35"/>
      <c r="AR215" s="205" t="s">
        <v>218</v>
      </c>
      <c r="AT215" s="205" t="s">
        <v>214</v>
      </c>
      <c r="AU215" s="205" t="s">
        <v>85</v>
      </c>
      <c r="AY215" s="18" t="s">
        <v>209</v>
      </c>
      <c r="BE215" s="206">
        <f>IF(N215="základní",J215,0)</f>
        <v>0</v>
      </c>
      <c r="BF215" s="206">
        <f>IF(N215="snížená",J215,0)</f>
        <v>0</v>
      </c>
      <c r="BG215" s="206">
        <f>IF(N215="zákl. přenesená",J215,0)</f>
        <v>0</v>
      </c>
      <c r="BH215" s="206">
        <f>IF(N215="sníž. přenesená",J215,0)</f>
        <v>0</v>
      </c>
      <c r="BI215" s="206">
        <f>IF(N215="nulová",J215,0)</f>
        <v>0</v>
      </c>
      <c r="BJ215" s="18" t="s">
        <v>85</v>
      </c>
      <c r="BK215" s="206">
        <f>ROUND(I215*H215,2)</f>
        <v>0</v>
      </c>
      <c r="BL215" s="18" t="s">
        <v>218</v>
      </c>
      <c r="BM215" s="205" t="s">
        <v>12957</v>
      </c>
    </row>
    <row r="216" spans="1:65" s="2" customFormat="1" ht="58.5">
      <c r="A216" s="35"/>
      <c r="B216" s="36"/>
      <c r="C216" s="37"/>
      <c r="D216" s="214" t="s">
        <v>807</v>
      </c>
      <c r="E216" s="37"/>
      <c r="F216" s="256" t="s">
        <v>12955</v>
      </c>
      <c r="G216" s="37"/>
      <c r="H216" s="37"/>
      <c r="I216" s="257"/>
      <c r="J216" s="37"/>
      <c r="K216" s="37"/>
      <c r="L216" s="40"/>
      <c r="M216" s="258"/>
      <c r="N216" s="259"/>
      <c r="O216" s="72"/>
      <c r="P216" s="72"/>
      <c r="Q216" s="72"/>
      <c r="R216" s="72"/>
      <c r="S216" s="72"/>
      <c r="T216" s="73"/>
      <c r="U216" s="35"/>
      <c r="V216" s="35"/>
      <c r="W216" s="35"/>
      <c r="X216" s="35"/>
      <c r="Y216" s="35"/>
      <c r="Z216" s="35"/>
      <c r="AA216" s="35"/>
      <c r="AB216" s="35"/>
      <c r="AC216" s="35"/>
      <c r="AD216" s="35"/>
      <c r="AE216" s="35"/>
      <c r="AT216" s="18" t="s">
        <v>807</v>
      </c>
      <c r="AU216" s="18" t="s">
        <v>85</v>
      </c>
    </row>
    <row r="217" spans="1:65" s="2" customFormat="1" ht="16.5" customHeight="1">
      <c r="A217" s="35"/>
      <c r="B217" s="36"/>
      <c r="C217" s="193" t="s">
        <v>358</v>
      </c>
      <c r="D217" s="193" t="s">
        <v>214</v>
      </c>
      <c r="E217" s="194" t="s">
        <v>12958</v>
      </c>
      <c r="F217" s="195" t="s">
        <v>12902</v>
      </c>
      <c r="G217" s="196" t="s">
        <v>2761</v>
      </c>
      <c r="H217" s="197">
        <v>2</v>
      </c>
      <c r="I217" s="198"/>
      <c r="J217" s="199">
        <f>ROUND(I217*H217,2)</f>
        <v>0</v>
      </c>
      <c r="K217" s="200"/>
      <c r="L217" s="40"/>
      <c r="M217" s="201" t="s">
        <v>1</v>
      </c>
      <c r="N217" s="202" t="s">
        <v>42</v>
      </c>
      <c r="O217" s="72"/>
      <c r="P217" s="203">
        <f>O217*H217</f>
        <v>0</v>
      </c>
      <c r="Q217" s="203">
        <v>0</v>
      </c>
      <c r="R217" s="203">
        <f>Q217*H217</f>
        <v>0</v>
      </c>
      <c r="S217" s="203">
        <v>0</v>
      </c>
      <c r="T217" s="204">
        <f>S217*H217</f>
        <v>0</v>
      </c>
      <c r="U217" s="35"/>
      <c r="V217" s="35"/>
      <c r="W217" s="35"/>
      <c r="X217" s="35"/>
      <c r="Y217" s="35"/>
      <c r="Z217" s="35"/>
      <c r="AA217" s="35"/>
      <c r="AB217" s="35"/>
      <c r="AC217" s="35"/>
      <c r="AD217" s="35"/>
      <c r="AE217" s="35"/>
      <c r="AR217" s="205" t="s">
        <v>218</v>
      </c>
      <c r="AT217" s="205" t="s">
        <v>214</v>
      </c>
      <c r="AU217" s="205" t="s">
        <v>85</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218</v>
      </c>
      <c r="BM217" s="205" t="s">
        <v>12959</v>
      </c>
    </row>
    <row r="218" spans="1:65" s="2" customFormat="1" ht="58.5">
      <c r="A218" s="35"/>
      <c r="B218" s="36"/>
      <c r="C218" s="37"/>
      <c r="D218" s="214" t="s">
        <v>807</v>
      </c>
      <c r="E218" s="37"/>
      <c r="F218" s="256" t="s">
        <v>12955</v>
      </c>
      <c r="G218" s="37"/>
      <c r="H218" s="37"/>
      <c r="I218" s="257"/>
      <c r="J218" s="37"/>
      <c r="K218" s="37"/>
      <c r="L218" s="40"/>
      <c r="M218" s="258"/>
      <c r="N218" s="259"/>
      <c r="O218" s="72"/>
      <c r="P218" s="72"/>
      <c r="Q218" s="72"/>
      <c r="R218" s="72"/>
      <c r="S218" s="72"/>
      <c r="T218" s="73"/>
      <c r="U218" s="35"/>
      <c r="V218" s="35"/>
      <c r="W218" s="35"/>
      <c r="X218" s="35"/>
      <c r="Y218" s="35"/>
      <c r="Z218" s="35"/>
      <c r="AA218" s="35"/>
      <c r="AB218" s="35"/>
      <c r="AC218" s="35"/>
      <c r="AD218" s="35"/>
      <c r="AE218" s="35"/>
      <c r="AT218" s="18" t="s">
        <v>807</v>
      </c>
      <c r="AU218" s="18" t="s">
        <v>85</v>
      </c>
    </row>
    <row r="219" spans="1:65" s="2" customFormat="1" ht="16.5" customHeight="1">
      <c r="A219" s="35"/>
      <c r="B219" s="36"/>
      <c r="C219" s="193" t="s">
        <v>365</v>
      </c>
      <c r="D219" s="193" t="s">
        <v>214</v>
      </c>
      <c r="E219" s="194" t="s">
        <v>12960</v>
      </c>
      <c r="F219" s="195" t="s">
        <v>12951</v>
      </c>
      <c r="G219" s="196" t="s">
        <v>2761</v>
      </c>
      <c r="H219" s="197">
        <v>2</v>
      </c>
      <c r="I219" s="198"/>
      <c r="J219" s="199">
        <f>ROUND(I219*H219,2)</f>
        <v>0</v>
      </c>
      <c r="K219" s="200"/>
      <c r="L219" s="40"/>
      <c r="M219" s="201" t="s">
        <v>1</v>
      </c>
      <c r="N219" s="202" t="s">
        <v>42</v>
      </c>
      <c r="O219" s="72"/>
      <c r="P219" s="203">
        <f>O219*H219</f>
        <v>0</v>
      </c>
      <c r="Q219" s="203">
        <v>0</v>
      </c>
      <c r="R219" s="203">
        <f>Q219*H219</f>
        <v>0</v>
      </c>
      <c r="S219" s="203">
        <v>0</v>
      </c>
      <c r="T219" s="204">
        <f>S219*H219</f>
        <v>0</v>
      </c>
      <c r="U219" s="35"/>
      <c r="V219" s="35"/>
      <c r="W219" s="35"/>
      <c r="X219" s="35"/>
      <c r="Y219" s="35"/>
      <c r="Z219" s="35"/>
      <c r="AA219" s="35"/>
      <c r="AB219" s="35"/>
      <c r="AC219" s="35"/>
      <c r="AD219" s="35"/>
      <c r="AE219" s="35"/>
      <c r="AR219" s="205" t="s">
        <v>218</v>
      </c>
      <c r="AT219" s="205" t="s">
        <v>214</v>
      </c>
      <c r="AU219" s="205" t="s">
        <v>85</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218</v>
      </c>
      <c r="BM219" s="205" t="s">
        <v>12961</v>
      </c>
    </row>
    <row r="220" spans="1:65" s="2" customFormat="1" ht="58.5">
      <c r="A220" s="35"/>
      <c r="B220" s="36"/>
      <c r="C220" s="37"/>
      <c r="D220" s="214" t="s">
        <v>807</v>
      </c>
      <c r="E220" s="37"/>
      <c r="F220" s="256" t="s">
        <v>12955</v>
      </c>
      <c r="G220" s="37"/>
      <c r="H220" s="37"/>
      <c r="I220" s="257"/>
      <c r="J220" s="37"/>
      <c r="K220" s="37"/>
      <c r="L220" s="40"/>
      <c r="M220" s="258"/>
      <c r="N220" s="259"/>
      <c r="O220" s="72"/>
      <c r="P220" s="72"/>
      <c r="Q220" s="72"/>
      <c r="R220" s="72"/>
      <c r="S220" s="72"/>
      <c r="T220" s="73"/>
      <c r="U220" s="35"/>
      <c r="V220" s="35"/>
      <c r="W220" s="35"/>
      <c r="X220" s="35"/>
      <c r="Y220" s="35"/>
      <c r="Z220" s="35"/>
      <c r="AA220" s="35"/>
      <c r="AB220" s="35"/>
      <c r="AC220" s="35"/>
      <c r="AD220" s="35"/>
      <c r="AE220" s="35"/>
      <c r="AT220" s="18" t="s">
        <v>807</v>
      </c>
      <c r="AU220" s="18" t="s">
        <v>85</v>
      </c>
    </row>
    <row r="221" spans="1:65" s="2" customFormat="1" ht="16.5" customHeight="1">
      <c r="A221" s="35"/>
      <c r="B221" s="36"/>
      <c r="C221" s="193" t="s">
        <v>369</v>
      </c>
      <c r="D221" s="193" t="s">
        <v>214</v>
      </c>
      <c r="E221" s="194" t="s">
        <v>12962</v>
      </c>
      <c r="F221" s="195" t="s">
        <v>12963</v>
      </c>
      <c r="G221" s="196" t="s">
        <v>2761</v>
      </c>
      <c r="H221" s="197">
        <v>46</v>
      </c>
      <c r="I221" s="198"/>
      <c r="J221" s="199">
        <f>ROUND(I221*H221,2)</f>
        <v>0</v>
      </c>
      <c r="K221" s="200"/>
      <c r="L221" s="40"/>
      <c r="M221" s="201" t="s">
        <v>1</v>
      </c>
      <c r="N221" s="202" t="s">
        <v>42</v>
      </c>
      <c r="O221" s="72"/>
      <c r="P221" s="203">
        <f>O221*H221</f>
        <v>0</v>
      </c>
      <c r="Q221" s="203">
        <v>0</v>
      </c>
      <c r="R221" s="203">
        <f>Q221*H221</f>
        <v>0</v>
      </c>
      <c r="S221" s="203">
        <v>0</v>
      </c>
      <c r="T221" s="204">
        <f>S221*H221</f>
        <v>0</v>
      </c>
      <c r="U221" s="35"/>
      <c r="V221" s="35"/>
      <c r="W221" s="35"/>
      <c r="X221" s="35"/>
      <c r="Y221" s="35"/>
      <c r="Z221" s="35"/>
      <c r="AA221" s="35"/>
      <c r="AB221" s="35"/>
      <c r="AC221" s="35"/>
      <c r="AD221" s="35"/>
      <c r="AE221" s="35"/>
      <c r="AR221" s="205" t="s">
        <v>218</v>
      </c>
      <c r="AT221" s="205" t="s">
        <v>214</v>
      </c>
      <c r="AU221" s="205" t="s">
        <v>85</v>
      </c>
      <c r="AY221" s="18" t="s">
        <v>209</v>
      </c>
      <c r="BE221" s="206">
        <f>IF(N221="základní",J221,0)</f>
        <v>0</v>
      </c>
      <c r="BF221" s="206">
        <f>IF(N221="snížená",J221,0)</f>
        <v>0</v>
      </c>
      <c r="BG221" s="206">
        <f>IF(N221="zákl. přenesená",J221,0)</f>
        <v>0</v>
      </c>
      <c r="BH221" s="206">
        <f>IF(N221="sníž. přenesená",J221,0)</f>
        <v>0</v>
      </c>
      <c r="BI221" s="206">
        <f>IF(N221="nulová",J221,0)</f>
        <v>0</v>
      </c>
      <c r="BJ221" s="18" t="s">
        <v>85</v>
      </c>
      <c r="BK221" s="206">
        <f>ROUND(I221*H221,2)</f>
        <v>0</v>
      </c>
      <c r="BL221" s="18" t="s">
        <v>218</v>
      </c>
      <c r="BM221" s="205" t="s">
        <v>12964</v>
      </c>
    </row>
    <row r="222" spans="1:65" s="2" customFormat="1" ht="58.5">
      <c r="A222" s="35"/>
      <c r="B222" s="36"/>
      <c r="C222" s="37"/>
      <c r="D222" s="214" t="s">
        <v>807</v>
      </c>
      <c r="E222" s="37"/>
      <c r="F222" s="256" t="s">
        <v>12965</v>
      </c>
      <c r="G222" s="37"/>
      <c r="H222" s="37"/>
      <c r="I222" s="257"/>
      <c r="J222" s="37"/>
      <c r="K222" s="37"/>
      <c r="L222" s="40"/>
      <c r="M222" s="258"/>
      <c r="N222" s="259"/>
      <c r="O222" s="72"/>
      <c r="P222" s="72"/>
      <c r="Q222" s="72"/>
      <c r="R222" s="72"/>
      <c r="S222" s="72"/>
      <c r="T222" s="73"/>
      <c r="U222" s="35"/>
      <c r="V222" s="35"/>
      <c r="W222" s="35"/>
      <c r="X222" s="35"/>
      <c r="Y222" s="35"/>
      <c r="Z222" s="35"/>
      <c r="AA222" s="35"/>
      <c r="AB222" s="35"/>
      <c r="AC222" s="35"/>
      <c r="AD222" s="35"/>
      <c r="AE222" s="35"/>
      <c r="AT222" s="18" t="s">
        <v>807</v>
      </c>
      <c r="AU222" s="18" t="s">
        <v>85</v>
      </c>
    </row>
    <row r="223" spans="1:65" s="2" customFormat="1" ht="16.5" customHeight="1">
      <c r="A223" s="35"/>
      <c r="B223" s="36"/>
      <c r="C223" s="193" t="s">
        <v>373</v>
      </c>
      <c r="D223" s="193" t="s">
        <v>214</v>
      </c>
      <c r="E223" s="194" t="s">
        <v>12966</v>
      </c>
      <c r="F223" s="195" t="s">
        <v>12967</v>
      </c>
      <c r="G223" s="196" t="s">
        <v>2761</v>
      </c>
      <c r="H223" s="197">
        <v>28</v>
      </c>
      <c r="I223" s="198"/>
      <c r="J223" s="199">
        <f>ROUND(I223*H223,2)</f>
        <v>0</v>
      </c>
      <c r="K223" s="200"/>
      <c r="L223" s="40"/>
      <c r="M223" s="201" t="s">
        <v>1</v>
      </c>
      <c r="N223" s="202" t="s">
        <v>42</v>
      </c>
      <c r="O223" s="72"/>
      <c r="P223" s="203">
        <f>O223*H223</f>
        <v>0</v>
      </c>
      <c r="Q223" s="203">
        <v>0</v>
      </c>
      <c r="R223" s="203">
        <f>Q223*H223</f>
        <v>0</v>
      </c>
      <c r="S223" s="203">
        <v>0</v>
      </c>
      <c r="T223" s="204">
        <f>S223*H223</f>
        <v>0</v>
      </c>
      <c r="U223" s="35"/>
      <c r="V223" s="35"/>
      <c r="W223" s="35"/>
      <c r="X223" s="35"/>
      <c r="Y223" s="35"/>
      <c r="Z223" s="35"/>
      <c r="AA223" s="35"/>
      <c r="AB223" s="35"/>
      <c r="AC223" s="35"/>
      <c r="AD223" s="35"/>
      <c r="AE223" s="35"/>
      <c r="AR223" s="205" t="s">
        <v>218</v>
      </c>
      <c r="AT223" s="205" t="s">
        <v>214</v>
      </c>
      <c r="AU223" s="205" t="s">
        <v>85</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12968</v>
      </c>
    </row>
    <row r="224" spans="1:65" s="2" customFormat="1" ht="58.5">
      <c r="A224" s="35"/>
      <c r="B224" s="36"/>
      <c r="C224" s="37"/>
      <c r="D224" s="214" t="s">
        <v>807</v>
      </c>
      <c r="E224" s="37"/>
      <c r="F224" s="256" t="s">
        <v>12965</v>
      </c>
      <c r="G224" s="37"/>
      <c r="H224" s="37"/>
      <c r="I224" s="257"/>
      <c r="J224" s="37"/>
      <c r="K224" s="37"/>
      <c r="L224" s="40"/>
      <c r="M224" s="258"/>
      <c r="N224" s="259"/>
      <c r="O224" s="72"/>
      <c r="P224" s="72"/>
      <c r="Q224" s="72"/>
      <c r="R224" s="72"/>
      <c r="S224" s="72"/>
      <c r="T224" s="73"/>
      <c r="U224" s="35"/>
      <c r="V224" s="35"/>
      <c r="W224" s="35"/>
      <c r="X224" s="35"/>
      <c r="Y224" s="35"/>
      <c r="Z224" s="35"/>
      <c r="AA224" s="35"/>
      <c r="AB224" s="35"/>
      <c r="AC224" s="35"/>
      <c r="AD224" s="35"/>
      <c r="AE224" s="35"/>
      <c r="AT224" s="18" t="s">
        <v>807</v>
      </c>
      <c r="AU224" s="18" t="s">
        <v>85</v>
      </c>
    </row>
    <row r="225" spans="1:65" s="2" customFormat="1" ht="16.5" customHeight="1">
      <c r="A225" s="35"/>
      <c r="B225" s="36"/>
      <c r="C225" s="193" t="s">
        <v>377</v>
      </c>
      <c r="D225" s="193" t="s">
        <v>214</v>
      </c>
      <c r="E225" s="194" t="s">
        <v>12969</v>
      </c>
      <c r="F225" s="195" t="s">
        <v>12970</v>
      </c>
      <c r="G225" s="196" t="s">
        <v>2761</v>
      </c>
      <c r="H225" s="197">
        <v>34</v>
      </c>
      <c r="I225" s="198"/>
      <c r="J225" s="199">
        <f>ROUND(I225*H225,2)</f>
        <v>0</v>
      </c>
      <c r="K225" s="200"/>
      <c r="L225" s="40"/>
      <c r="M225" s="201" t="s">
        <v>1</v>
      </c>
      <c r="N225" s="202" t="s">
        <v>42</v>
      </c>
      <c r="O225" s="72"/>
      <c r="P225" s="203">
        <f>O225*H225</f>
        <v>0</v>
      </c>
      <c r="Q225" s="203">
        <v>0</v>
      </c>
      <c r="R225" s="203">
        <f>Q225*H225</f>
        <v>0</v>
      </c>
      <c r="S225" s="203">
        <v>0</v>
      </c>
      <c r="T225" s="204">
        <f>S225*H225</f>
        <v>0</v>
      </c>
      <c r="U225" s="35"/>
      <c r="V225" s="35"/>
      <c r="W225" s="35"/>
      <c r="X225" s="35"/>
      <c r="Y225" s="35"/>
      <c r="Z225" s="35"/>
      <c r="AA225" s="35"/>
      <c r="AB225" s="35"/>
      <c r="AC225" s="35"/>
      <c r="AD225" s="35"/>
      <c r="AE225" s="35"/>
      <c r="AR225" s="205" t="s">
        <v>218</v>
      </c>
      <c r="AT225" s="205" t="s">
        <v>214</v>
      </c>
      <c r="AU225" s="205" t="s">
        <v>85</v>
      </c>
      <c r="AY225" s="18" t="s">
        <v>209</v>
      </c>
      <c r="BE225" s="206">
        <f>IF(N225="základní",J225,0)</f>
        <v>0</v>
      </c>
      <c r="BF225" s="206">
        <f>IF(N225="snížená",J225,0)</f>
        <v>0</v>
      </c>
      <c r="BG225" s="206">
        <f>IF(N225="zákl. přenesená",J225,0)</f>
        <v>0</v>
      </c>
      <c r="BH225" s="206">
        <f>IF(N225="sníž. přenesená",J225,0)</f>
        <v>0</v>
      </c>
      <c r="BI225" s="206">
        <f>IF(N225="nulová",J225,0)</f>
        <v>0</v>
      </c>
      <c r="BJ225" s="18" t="s">
        <v>85</v>
      </c>
      <c r="BK225" s="206">
        <f>ROUND(I225*H225,2)</f>
        <v>0</v>
      </c>
      <c r="BL225" s="18" t="s">
        <v>218</v>
      </c>
      <c r="BM225" s="205" t="s">
        <v>12971</v>
      </c>
    </row>
    <row r="226" spans="1:65" s="2" customFormat="1" ht="58.5">
      <c r="A226" s="35"/>
      <c r="B226" s="36"/>
      <c r="C226" s="37"/>
      <c r="D226" s="214" t="s">
        <v>807</v>
      </c>
      <c r="E226" s="37"/>
      <c r="F226" s="256" t="s">
        <v>12965</v>
      </c>
      <c r="G226" s="37"/>
      <c r="H226" s="37"/>
      <c r="I226" s="257"/>
      <c r="J226" s="37"/>
      <c r="K226" s="37"/>
      <c r="L226" s="40"/>
      <c r="M226" s="258"/>
      <c r="N226" s="259"/>
      <c r="O226" s="72"/>
      <c r="P226" s="72"/>
      <c r="Q226" s="72"/>
      <c r="R226" s="72"/>
      <c r="S226" s="72"/>
      <c r="T226" s="73"/>
      <c r="U226" s="35"/>
      <c r="V226" s="35"/>
      <c r="W226" s="35"/>
      <c r="X226" s="35"/>
      <c r="Y226" s="35"/>
      <c r="Z226" s="35"/>
      <c r="AA226" s="35"/>
      <c r="AB226" s="35"/>
      <c r="AC226" s="35"/>
      <c r="AD226" s="35"/>
      <c r="AE226" s="35"/>
      <c r="AT226" s="18" t="s">
        <v>807</v>
      </c>
      <c r="AU226" s="18" t="s">
        <v>85</v>
      </c>
    </row>
    <row r="227" spans="1:65" s="2" customFormat="1" ht="16.5" customHeight="1">
      <c r="A227" s="35"/>
      <c r="B227" s="36"/>
      <c r="C227" s="193" t="s">
        <v>381</v>
      </c>
      <c r="D227" s="193" t="s">
        <v>214</v>
      </c>
      <c r="E227" s="194" t="s">
        <v>12972</v>
      </c>
      <c r="F227" s="195" t="s">
        <v>12973</v>
      </c>
      <c r="G227" s="196" t="s">
        <v>2761</v>
      </c>
      <c r="H227" s="197">
        <v>20</v>
      </c>
      <c r="I227" s="198"/>
      <c r="J227" s="199">
        <f>ROUND(I227*H227,2)</f>
        <v>0</v>
      </c>
      <c r="K227" s="200"/>
      <c r="L227" s="40"/>
      <c r="M227" s="201" t="s">
        <v>1</v>
      </c>
      <c r="N227" s="202" t="s">
        <v>42</v>
      </c>
      <c r="O227" s="72"/>
      <c r="P227" s="203">
        <f>O227*H227</f>
        <v>0</v>
      </c>
      <c r="Q227" s="203">
        <v>0</v>
      </c>
      <c r="R227" s="203">
        <f>Q227*H227</f>
        <v>0</v>
      </c>
      <c r="S227" s="203">
        <v>0</v>
      </c>
      <c r="T227" s="204">
        <f>S227*H227</f>
        <v>0</v>
      </c>
      <c r="U227" s="35"/>
      <c r="V227" s="35"/>
      <c r="W227" s="35"/>
      <c r="X227" s="35"/>
      <c r="Y227" s="35"/>
      <c r="Z227" s="35"/>
      <c r="AA227" s="35"/>
      <c r="AB227" s="35"/>
      <c r="AC227" s="35"/>
      <c r="AD227" s="35"/>
      <c r="AE227" s="35"/>
      <c r="AR227" s="205" t="s">
        <v>218</v>
      </c>
      <c r="AT227" s="205" t="s">
        <v>214</v>
      </c>
      <c r="AU227" s="205" t="s">
        <v>85</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12974</v>
      </c>
    </row>
    <row r="228" spans="1:65" s="2" customFormat="1" ht="58.5">
      <c r="A228" s="35"/>
      <c r="B228" s="36"/>
      <c r="C228" s="37"/>
      <c r="D228" s="214" t="s">
        <v>807</v>
      </c>
      <c r="E228" s="37"/>
      <c r="F228" s="256" t="s">
        <v>12965</v>
      </c>
      <c r="G228" s="37"/>
      <c r="H228" s="37"/>
      <c r="I228" s="257"/>
      <c r="J228" s="37"/>
      <c r="K228" s="37"/>
      <c r="L228" s="40"/>
      <c r="M228" s="258"/>
      <c r="N228" s="259"/>
      <c r="O228" s="72"/>
      <c r="P228" s="72"/>
      <c r="Q228" s="72"/>
      <c r="R228" s="72"/>
      <c r="S228" s="72"/>
      <c r="T228" s="73"/>
      <c r="U228" s="35"/>
      <c r="V228" s="35"/>
      <c r="W228" s="35"/>
      <c r="X228" s="35"/>
      <c r="Y228" s="35"/>
      <c r="Z228" s="35"/>
      <c r="AA228" s="35"/>
      <c r="AB228" s="35"/>
      <c r="AC228" s="35"/>
      <c r="AD228" s="35"/>
      <c r="AE228" s="35"/>
      <c r="AT228" s="18" t="s">
        <v>807</v>
      </c>
      <c r="AU228" s="18" t="s">
        <v>85</v>
      </c>
    </row>
    <row r="229" spans="1:65" s="2" customFormat="1" ht="16.5" customHeight="1">
      <c r="A229" s="35"/>
      <c r="B229" s="36"/>
      <c r="C229" s="193" t="s">
        <v>385</v>
      </c>
      <c r="D229" s="193" t="s">
        <v>214</v>
      </c>
      <c r="E229" s="194" t="s">
        <v>12975</v>
      </c>
      <c r="F229" s="195" t="s">
        <v>12908</v>
      </c>
      <c r="G229" s="196" t="s">
        <v>2761</v>
      </c>
      <c r="H229" s="197">
        <v>2</v>
      </c>
      <c r="I229" s="198"/>
      <c r="J229" s="199">
        <f>ROUND(I229*H229,2)</f>
        <v>0</v>
      </c>
      <c r="K229" s="200"/>
      <c r="L229" s="40"/>
      <c r="M229" s="201" t="s">
        <v>1</v>
      </c>
      <c r="N229" s="202" t="s">
        <v>42</v>
      </c>
      <c r="O229" s="72"/>
      <c r="P229" s="203">
        <f>O229*H229</f>
        <v>0</v>
      </c>
      <c r="Q229" s="203">
        <v>0</v>
      </c>
      <c r="R229" s="203">
        <f>Q229*H229</f>
        <v>0</v>
      </c>
      <c r="S229" s="203">
        <v>0</v>
      </c>
      <c r="T229" s="204">
        <f>S229*H229</f>
        <v>0</v>
      </c>
      <c r="U229" s="35"/>
      <c r="V229" s="35"/>
      <c r="W229" s="35"/>
      <c r="X229" s="35"/>
      <c r="Y229" s="35"/>
      <c r="Z229" s="35"/>
      <c r="AA229" s="35"/>
      <c r="AB229" s="35"/>
      <c r="AC229" s="35"/>
      <c r="AD229" s="35"/>
      <c r="AE229" s="35"/>
      <c r="AR229" s="205" t="s">
        <v>218</v>
      </c>
      <c r="AT229" s="205" t="s">
        <v>214</v>
      </c>
      <c r="AU229" s="205" t="s">
        <v>85</v>
      </c>
      <c r="AY229" s="18" t="s">
        <v>209</v>
      </c>
      <c r="BE229" s="206">
        <f>IF(N229="základní",J229,0)</f>
        <v>0</v>
      </c>
      <c r="BF229" s="206">
        <f>IF(N229="snížená",J229,0)</f>
        <v>0</v>
      </c>
      <c r="BG229" s="206">
        <f>IF(N229="zákl. přenesená",J229,0)</f>
        <v>0</v>
      </c>
      <c r="BH229" s="206">
        <f>IF(N229="sníž. přenesená",J229,0)</f>
        <v>0</v>
      </c>
      <c r="BI229" s="206">
        <f>IF(N229="nulová",J229,0)</f>
        <v>0</v>
      </c>
      <c r="BJ229" s="18" t="s">
        <v>85</v>
      </c>
      <c r="BK229" s="206">
        <f>ROUND(I229*H229,2)</f>
        <v>0</v>
      </c>
      <c r="BL229" s="18" t="s">
        <v>218</v>
      </c>
      <c r="BM229" s="205" t="s">
        <v>12976</v>
      </c>
    </row>
    <row r="230" spans="1:65" s="2" customFormat="1" ht="58.5">
      <c r="A230" s="35"/>
      <c r="B230" s="36"/>
      <c r="C230" s="37"/>
      <c r="D230" s="214" t="s">
        <v>807</v>
      </c>
      <c r="E230" s="37"/>
      <c r="F230" s="256" t="s">
        <v>12965</v>
      </c>
      <c r="G230" s="37"/>
      <c r="H230" s="37"/>
      <c r="I230" s="257"/>
      <c r="J230" s="37"/>
      <c r="K230" s="37"/>
      <c r="L230" s="40"/>
      <c r="M230" s="258"/>
      <c r="N230" s="259"/>
      <c r="O230" s="72"/>
      <c r="P230" s="72"/>
      <c r="Q230" s="72"/>
      <c r="R230" s="72"/>
      <c r="S230" s="72"/>
      <c r="T230" s="73"/>
      <c r="U230" s="35"/>
      <c r="V230" s="35"/>
      <c r="W230" s="35"/>
      <c r="X230" s="35"/>
      <c r="Y230" s="35"/>
      <c r="Z230" s="35"/>
      <c r="AA230" s="35"/>
      <c r="AB230" s="35"/>
      <c r="AC230" s="35"/>
      <c r="AD230" s="35"/>
      <c r="AE230" s="35"/>
      <c r="AT230" s="18" t="s">
        <v>807</v>
      </c>
      <c r="AU230" s="18" t="s">
        <v>85</v>
      </c>
    </row>
    <row r="231" spans="1:65" s="2" customFormat="1" ht="16.5" customHeight="1">
      <c r="A231" s="35"/>
      <c r="B231" s="36"/>
      <c r="C231" s="193" t="s">
        <v>389</v>
      </c>
      <c r="D231" s="193" t="s">
        <v>214</v>
      </c>
      <c r="E231" s="194" t="s">
        <v>12977</v>
      </c>
      <c r="F231" s="195" t="s">
        <v>12945</v>
      </c>
      <c r="G231" s="196" t="s">
        <v>10032</v>
      </c>
      <c r="H231" s="197">
        <v>7.5</v>
      </c>
      <c r="I231" s="198"/>
      <c r="J231" s="199">
        <f>ROUND(I231*H231,2)</f>
        <v>0</v>
      </c>
      <c r="K231" s="200"/>
      <c r="L231" s="40"/>
      <c r="M231" s="201" t="s">
        <v>1</v>
      </c>
      <c r="N231" s="202" t="s">
        <v>42</v>
      </c>
      <c r="O231" s="72"/>
      <c r="P231" s="203">
        <f>O231*H231</f>
        <v>0</v>
      </c>
      <c r="Q231" s="203">
        <v>0</v>
      </c>
      <c r="R231" s="203">
        <f>Q231*H231</f>
        <v>0</v>
      </c>
      <c r="S231" s="203">
        <v>0</v>
      </c>
      <c r="T231" s="204">
        <f>S231*H231</f>
        <v>0</v>
      </c>
      <c r="U231" s="35"/>
      <c r="V231" s="35"/>
      <c r="W231" s="35"/>
      <c r="X231" s="35"/>
      <c r="Y231" s="35"/>
      <c r="Z231" s="35"/>
      <c r="AA231" s="35"/>
      <c r="AB231" s="35"/>
      <c r="AC231" s="35"/>
      <c r="AD231" s="35"/>
      <c r="AE231" s="35"/>
      <c r="AR231" s="205" t="s">
        <v>218</v>
      </c>
      <c r="AT231" s="205" t="s">
        <v>214</v>
      </c>
      <c r="AU231" s="205" t="s">
        <v>85</v>
      </c>
      <c r="AY231" s="18" t="s">
        <v>209</v>
      </c>
      <c r="BE231" s="206">
        <f>IF(N231="základní",J231,0)</f>
        <v>0</v>
      </c>
      <c r="BF231" s="206">
        <f>IF(N231="snížená",J231,0)</f>
        <v>0</v>
      </c>
      <c r="BG231" s="206">
        <f>IF(N231="zákl. přenesená",J231,0)</f>
        <v>0</v>
      </c>
      <c r="BH231" s="206">
        <f>IF(N231="sníž. přenesená",J231,0)</f>
        <v>0</v>
      </c>
      <c r="BI231" s="206">
        <f>IF(N231="nulová",J231,0)</f>
        <v>0</v>
      </c>
      <c r="BJ231" s="18" t="s">
        <v>85</v>
      </c>
      <c r="BK231" s="206">
        <f>ROUND(I231*H231,2)</f>
        <v>0</v>
      </c>
      <c r="BL231" s="18" t="s">
        <v>218</v>
      </c>
      <c r="BM231" s="205" t="s">
        <v>12978</v>
      </c>
    </row>
    <row r="232" spans="1:65" s="2" customFormat="1" ht="58.5">
      <c r="A232" s="35"/>
      <c r="B232" s="36"/>
      <c r="C232" s="37"/>
      <c r="D232" s="214" t="s">
        <v>807</v>
      </c>
      <c r="E232" s="37"/>
      <c r="F232" s="256" t="s">
        <v>12979</v>
      </c>
      <c r="G232" s="37"/>
      <c r="H232" s="37"/>
      <c r="I232" s="257"/>
      <c r="J232" s="37"/>
      <c r="K232" s="37"/>
      <c r="L232" s="40"/>
      <c r="M232" s="258"/>
      <c r="N232" s="259"/>
      <c r="O232" s="72"/>
      <c r="P232" s="72"/>
      <c r="Q232" s="72"/>
      <c r="R232" s="72"/>
      <c r="S232" s="72"/>
      <c r="T232" s="73"/>
      <c r="U232" s="35"/>
      <c r="V232" s="35"/>
      <c r="W232" s="35"/>
      <c r="X232" s="35"/>
      <c r="Y232" s="35"/>
      <c r="Z232" s="35"/>
      <c r="AA232" s="35"/>
      <c r="AB232" s="35"/>
      <c r="AC232" s="35"/>
      <c r="AD232" s="35"/>
      <c r="AE232" s="35"/>
      <c r="AT232" s="18" t="s">
        <v>807</v>
      </c>
      <c r="AU232" s="18" t="s">
        <v>85</v>
      </c>
    </row>
    <row r="233" spans="1:65" s="2" customFormat="1" ht="16.5" customHeight="1">
      <c r="A233" s="35"/>
      <c r="B233" s="36"/>
      <c r="C233" s="193" t="s">
        <v>394</v>
      </c>
      <c r="D233" s="193" t="s">
        <v>214</v>
      </c>
      <c r="E233" s="194" t="s">
        <v>12980</v>
      </c>
      <c r="F233" s="195" t="s">
        <v>12898</v>
      </c>
      <c r="G233" s="196" t="s">
        <v>10032</v>
      </c>
      <c r="H233" s="197">
        <v>64.5</v>
      </c>
      <c r="I233" s="198"/>
      <c r="J233" s="199">
        <f>ROUND(I233*H233,2)</f>
        <v>0</v>
      </c>
      <c r="K233" s="200"/>
      <c r="L233" s="40"/>
      <c r="M233" s="201" t="s">
        <v>1</v>
      </c>
      <c r="N233" s="202" t="s">
        <v>42</v>
      </c>
      <c r="O233" s="72"/>
      <c r="P233" s="203">
        <f>O233*H233</f>
        <v>0</v>
      </c>
      <c r="Q233" s="203">
        <v>0</v>
      </c>
      <c r="R233" s="203">
        <f>Q233*H233</f>
        <v>0</v>
      </c>
      <c r="S233" s="203">
        <v>0</v>
      </c>
      <c r="T233" s="204">
        <f>S233*H233</f>
        <v>0</v>
      </c>
      <c r="U233" s="35"/>
      <c r="V233" s="35"/>
      <c r="W233" s="35"/>
      <c r="X233" s="35"/>
      <c r="Y233" s="35"/>
      <c r="Z233" s="35"/>
      <c r="AA233" s="35"/>
      <c r="AB233" s="35"/>
      <c r="AC233" s="35"/>
      <c r="AD233" s="35"/>
      <c r="AE233" s="35"/>
      <c r="AR233" s="205" t="s">
        <v>218</v>
      </c>
      <c r="AT233" s="205" t="s">
        <v>214</v>
      </c>
      <c r="AU233" s="205" t="s">
        <v>85</v>
      </c>
      <c r="AY233" s="18" t="s">
        <v>209</v>
      </c>
      <c r="BE233" s="206">
        <f>IF(N233="základní",J233,0)</f>
        <v>0</v>
      </c>
      <c r="BF233" s="206">
        <f>IF(N233="snížená",J233,0)</f>
        <v>0</v>
      </c>
      <c r="BG233" s="206">
        <f>IF(N233="zákl. přenesená",J233,0)</f>
        <v>0</v>
      </c>
      <c r="BH233" s="206">
        <f>IF(N233="sníž. přenesená",J233,0)</f>
        <v>0</v>
      </c>
      <c r="BI233" s="206">
        <f>IF(N233="nulová",J233,0)</f>
        <v>0</v>
      </c>
      <c r="BJ233" s="18" t="s">
        <v>85</v>
      </c>
      <c r="BK233" s="206">
        <f>ROUND(I233*H233,2)</f>
        <v>0</v>
      </c>
      <c r="BL233" s="18" t="s">
        <v>218</v>
      </c>
      <c r="BM233" s="205" t="s">
        <v>12981</v>
      </c>
    </row>
    <row r="234" spans="1:65" s="2" customFormat="1" ht="58.5">
      <c r="A234" s="35"/>
      <c r="B234" s="36"/>
      <c r="C234" s="37"/>
      <c r="D234" s="214" t="s">
        <v>807</v>
      </c>
      <c r="E234" s="37"/>
      <c r="F234" s="256" t="s">
        <v>12979</v>
      </c>
      <c r="G234" s="37"/>
      <c r="H234" s="37"/>
      <c r="I234" s="257"/>
      <c r="J234" s="37"/>
      <c r="K234" s="37"/>
      <c r="L234" s="40"/>
      <c r="M234" s="258"/>
      <c r="N234" s="259"/>
      <c r="O234" s="72"/>
      <c r="P234" s="72"/>
      <c r="Q234" s="72"/>
      <c r="R234" s="72"/>
      <c r="S234" s="72"/>
      <c r="T234" s="73"/>
      <c r="U234" s="35"/>
      <c r="V234" s="35"/>
      <c r="W234" s="35"/>
      <c r="X234" s="35"/>
      <c r="Y234" s="35"/>
      <c r="Z234" s="35"/>
      <c r="AA234" s="35"/>
      <c r="AB234" s="35"/>
      <c r="AC234" s="35"/>
      <c r="AD234" s="35"/>
      <c r="AE234" s="35"/>
      <c r="AT234" s="18" t="s">
        <v>807</v>
      </c>
      <c r="AU234" s="18" t="s">
        <v>85</v>
      </c>
    </row>
    <row r="235" spans="1:65" s="2" customFormat="1" ht="16.5" customHeight="1">
      <c r="A235" s="35"/>
      <c r="B235" s="36"/>
      <c r="C235" s="193" t="s">
        <v>398</v>
      </c>
      <c r="D235" s="193" t="s">
        <v>214</v>
      </c>
      <c r="E235" s="194" t="s">
        <v>12982</v>
      </c>
      <c r="F235" s="195" t="s">
        <v>12902</v>
      </c>
      <c r="G235" s="196" t="s">
        <v>10032</v>
      </c>
      <c r="H235" s="197">
        <v>4.2</v>
      </c>
      <c r="I235" s="198"/>
      <c r="J235" s="199">
        <f>ROUND(I235*H235,2)</f>
        <v>0</v>
      </c>
      <c r="K235" s="200"/>
      <c r="L235" s="40"/>
      <c r="M235" s="201" t="s">
        <v>1</v>
      </c>
      <c r="N235" s="202" t="s">
        <v>42</v>
      </c>
      <c r="O235" s="72"/>
      <c r="P235" s="203">
        <f>O235*H235</f>
        <v>0</v>
      </c>
      <c r="Q235" s="203">
        <v>0</v>
      </c>
      <c r="R235" s="203">
        <f>Q235*H235</f>
        <v>0</v>
      </c>
      <c r="S235" s="203">
        <v>0</v>
      </c>
      <c r="T235" s="204">
        <f>S235*H235</f>
        <v>0</v>
      </c>
      <c r="U235" s="35"/>
      <c r="V235" s="35"/>
      <c r="W235" s="35"/>
      <c r="X235" s="35"/>
      <c r="Y235" s="35"/>
      <c r="Z235" s="35"/>
      <c r="AA235" s="35"/>
      <c r="AB235" s="35"/>
      <c r="AC235" s="35"/>
      <c r="AD235" s="35"/>
      <c r="AE235" s="35"/>
      <c r="AR235" s="205" t="s">
        <v>218</v>
      </c>
      <c r="AT235" s="205" t="s">
        <v>214</v>
      </c>
      <c r="AU235" s="205" t="s">
        <v>85</v>
      </c>
      <c r="AY235" s="18" t="s">
        <v>209</v>
      </c>
      <c r="BE235" s="206">
        <f>IF(N235="základní",J235,0)</f>
        <v>0</v>
      </c>
      <c r="BF235" s="206">
        <f>IF(N235="snížená",J235,0)</f>
        <v>0</v>
      </c>
      <c r="BG235" s="206">
        <f>IF(N235="zákl. přenesená",J235,0)</f>
        <v>0</v>
      </c>
      <c r="BH235" s="206">
        <f>IF(N235="sníž. přenesená",J235,0)</f>
        <v>0</v>
      </c>
      <c r="BI235" s="206">
        <f>IF(N235="nulová",J235,0)</f>
        <v>0</v>
      </c>
      <c r="BJ235" s="18" t="s">
        <v>85</v>
      </c>
      <c r="BK235" s="206">
        <f>ROUND(I235*H235,2)</f>
        <v>0</v>
      </c>
      <c r="BL235" s="18" t="s">
        <v>218</v>
      </c>
      <c r="BM235" s="205" t="s">
        <v>12983</v>
      </c>
    </row>
    <row r="236" spans="1:65" s="2" customFormat="1" ht="58.5">
      <c r="A236" s="35"/>
      <c r="B236" s="36"/>
      <c r="C236" s="37"/>
      <c r="D236" s="214" t="s">
        <v>807</v>
      </c>
      <c r="E236" s="37"/>
      <c r="F236" s="256" t="s">
        <v>12979</v>
      </c>
      <c r="G236" s="37"/>
      <c r="H236" s="37"/>
      <c r="I236" s="257"/>
      <c r="J236" s="37"/>
      <c r="K236" s="37"/>
      <c r="L236" s="40"/>
      <c r="M236" s="258"/>
      <c r="N236" s="259"/>
      <c r="O236" s="72"/>
      <c r="P236" s="72"/>
      <c r="Q236" s="72"/>
      <c r="R236" s="72"/>
      <c r="S236" s="72"/>
      <c r="T236" s="73"/>
      <c r="U236" s="35"/>
      <c r="V236" s="35"/>
      <c r="W236" s="35"/>
      <c r="X236" s="35"/>
      <c r="Y236" s="35"/>
      <c r="Z236" s="35"/>
      <c r="AA236" s="35"/>
      <c r="AB236" s="35"/>
      <c r="AC236" s="35"/>
      <c r="AD236" s="35"/>
      <c r="AE236" s="35"/>
      <c r="AT236" s="18" t="s">
        <v>807</v>
      </c>
      <c r="AU236" s="18" t="s">
        <v>85</v>
      </c>
    </row>
    <row r="237" spans="1:65" s="2" customFormat="1" ht="16.5" customHeight="1">
      <c r="A237" s="35"/>
      <c r="B237" s="36"/>
      <c r="C237" s="193" t="s">
        <v>402</v>
      </c>
      <c r="D237" s="193" t="s">
        <v>214</v>
      </c>
      <c r="E237" s="194" t="s">
        <v>12984</v>
      </c>
      <c r="F237" s="195" t="s">
        <v>12951</v>
      </c>
      <c r="G237" s="196" t="s">
        <v>10032</v>
      </c>
      <c r="H237" s="197">
        <v>66.2</v>
      </c>
      <c r="I237" s="198"/>
      <c r="J237" s="199">
        <f>ROUND(I237*H237,2)</f>
        <v>0</v>
      </c>
      <c r="K237" s="200"/>
      <c r="L237" s="40"/>
      <c r="M237" s="201" t="s">
        <v>1</v>
      </c>
      <c r="N237" s="202" t="s">
        <v>42</v>
      </c>
      <c r="O237" s="72"/>
      <c r="P237" s="203">
        <f>O237*H237</f>
        <v>0</v>
      </c>
      <c r="Q237" s="203">
        <v>0</v>
      </c>
      <c r="R237" s="203">
        <f>Q237*H237</f>
        <v>0</v>
      </c>
      <c r="S237" s="203">
        <v>0</v>
      </c>
      <c r="T237" s="204">
        <f>S237*H237</f>
        <v>0</v>
      </c>
      <c r="U237" s="35"/>
      <c r="V237" s="35"/>
      <c r="W237" s="35"/>
      <c r="X237" s="35"/>
      <c r="Y237" s="35"/>
      <c r="Z237" s="35"/>
      <c r="AA237" s="35"/>
      <c r="AB237" s="35"/>
      <c r="AC237" s="35"/>
      <c r="AD237" s="35"/>
      <c r="AE237" s="35"/>
      <c r="AR237" s="205" t="s">
        <v>218</v>
      </c>
      <c r="AT237" s="205" t="s">
        <v>214</v>
      </c>
      <c r="AU237" s="205" t="s">
        <v>85</v>
      </c>
      <c r="AY237" s="18" t="s">
        <v>209</v>
      </c>
      <c r="BE237" s="206">
        <f>IF(N237="základní",J237,0)</f>
        <v>0</v>
      </c>
      <c r="BF237" s="206">
        <f>IF(N237="snížená",J237,0)</f>
        <v>0</v>
      </c>
      <c r="BG237" s="206">
        <f>IF(N237="zákl. přenesená",J237,0)</f>
        <v>0</v>
      </c>
      <c r="BH237" s="206">
        <f>IF(N237="sníž. přenesená",J237,0)</f>
        <v>0</v>
      </c>
      <c r="BI237" s="206">
        <f>IF(N237="nulová",J237,0)</f>
        <v>0</v>
      </c>
      <c r="BJ237" s="18" t="s">
        <v>85</v>
      </c>
      <c r="BK237" s="206">
        <f>ROUND(I237*H237,2)</f>
        <v>0</v>
      </c>
      <c r="BL237" s="18" t="s">
        <v>218</v>
      </c>
      <c r="BM237" s="205" t="s">
        <v>12985</v>
      </c>
    </row>
    <row r="238" spans="1:65" s="2" customFormat="1" ht="58.5">
      <c r="A238" s="35"/>
      <c r="B238" s="36"/>
      <c r="C238" s="37"/>
      <c r="D238" s="214" t="s">
        <v>807</v>
      </c>
      <c r="E238" s="37"/>
      <c r="F238" s="256" t="s">
        <v>12979</v>
      </c>
      <c r="G238" s="37"/>
      <c r="H238" s="37"/>
      <c r="I238" s="257"/>
      <c r="J238" s="37"/>
      <c r="K238" s="37"/>
      <c r="L238" s="40"/>
      <c r="M238" s="258"/>
      <c r="N238" s="259"/>
      <c r="O238" s="72"/>
      <c r="P238" s="72"/>
      <c r="Q238" s="72"/>
      <c r="R238" s="72"/>
      <c r="S238" s="72"/>
      <c r="T238" s="73"/>
      <c r="U238" s="35"/>
      <c r="V238" s="35"/>
      <c r="W238" s="35"/>
      <c r="X238" s="35"/>
      <c r="Y238" s="35"/>
      <c r="Z238" s="35"/>
      <c r="AA238" s="35"/>
      <c r="AB238" s="35"/>
      <c r="AC238" s="35"/>
      <c r="AD238" s="35"/>
      <c r="AE238" s="35"/>
      <c r="AT238" s="18" t="s">
        <v>807</v>
      </c>
      <c r="AU238" s="18" t="s">
        <v>85</v>
      </c>
    </row>
    <row r="239" spans="1:65" s="2" customFormat="1" ht="16.5" customHeight="1">
      <c r="A239" s="35"/>
      <c r="B239" s="36"/>
      <c r="C239" s="193" t="s">
        <v>406</v>
      </c>
      <c r="D239" s="193" t="s">
        <v>214</v>
      </c>
      <c r="E239" s="194" t="s">
        <v>12986</v>
      </c>
      <c r="F239" s="195" t="s">
        <v>12848</v>
      </c>
      <c r="G239" s="196" t="s">
        <v>217</v>
      </c>
      <c r="H239" s="197">
        <v>792.8</v>
      </c>
      <c r="I239" s="198"/>
      <c r="J239" s="199">
        <f>ROUND(I239*H239,2)</f>
        <v>0</v>
      </c>
      <c r="K239" s="200"/>
      <c r="L239" s="40"/>
      <c r="M239" s="201" t="s">
        <v>1</v>
      </c>
      <c r="N239" s="202" t="s">
        <v>42</v>
      </c>
      <c r="O239" s="72"/>
      <c r="P239" s="203">
        <f>O239*H239</f>
        <v>0</v>
      </c>
      <c r="Q239" s="203">
        <v>0</v>
      </c>
      <c r="R239" s="203">
        <f>Q239*H239</f>
        <v>0</v>
      </c>
      <c r="S239" s="203">
        <v>0</v>
      </c>
      <c r="T239" s="204">
        <f>S239*H239</f>
        <v>0</v>
      </c>
      <c r="U239" s="35"/>
      <c r="V239" s="35"/>
      <c r="W239" s="35"/>
      <c r="X239" s="35"/>
      <c r="Y239" s="35"/>
      <c r="Z239" s="35"/>
      <c r="AA239" s="35"/>
      <c r="AB239" s="35"/>
      <c r="AC239" s="35"/>
      <c r="AD239" s="35"/>
      <c r="AE239" s="35"/>
      <c r="AR239" s="205" t="s">
        <v>218</v>
      </c>
      <c r="AT239" s="205" t="s">
        <v>214</v>
      </c>
      <c r="AU239" s="205" t="s">
        <v>85</v>
      </c>
      <c r="AY239" s="18" t="s">
        <v>209</v>
      </c>
      <c r="BE239" s="206">
        <f>IF(N239="základní",J239,0)</f>
        <v>0</v>
      </c>
      <c r="BF239" s="206">
        <f>IF(N239="snížená",J239,0)</f>
        <v>0</v>
      </c>
      <c r="BG239" s="206">
        <f>IF(N239="zákl. přenesená",J239,0)</f>
        <v>0</v>
      </c>
      <c r="BH239" s="206">
        <f>IF(N239="sníž. přenesená",J239,0)</f>
        <v>0</v>
      </c>
      <c r="BI239" s="206">
        <f>IF(N239="nulová",J239,0)</f>
        <v>0</v>
      </c>
      <c r="BJ239" s="18" t="s">
        <v>85</v>
      </c>
      <c r="BK239" s="206">
        <f>ROUND(I239*H239,2)</f>
        <v>0</v>
      </c>
      <c r="BL239" s="18" t="s">
        <v>218</v>
      </c>
      <c r="BM239" s="205" t="s">
        <v>12987</v>
      </c>
    </row>
    <row r="240" spans="1:65" s="2" customFormat="1" ht="48.75">
      <c r="A240" s="35"/>
      <c r="B240" s="36"/>
      <c r="C240" s="37"/>
      <c r="D240" s="214" t="s">
        <v>807</v>
      </c>
      <c r="E240" s="37"/>
      <c r="F240" s="256" t="s">
        <v>12988</v>
      </c>
      <c r="G240" s="37"/>
      <c r="H240" s="37"/>
      <c r="I240" s="257"/>
      <c r="J240" s="37"/>
      <c r="K240" s="37"/>
      <c r="L240" s="40"/>
      <c r="M240" s="258"/>
      <c r="N240" s="259"/>
      <c r="O240" s="72"/>
      <c r="P240" s="72"/>
      <c r="Q240" s="72"/>
      <c r="R240" s="72"/>
      <c r="S240" s="72"/>
      <c r="T240" s="73"/>
      <c r="U240" s="35"/>
      <c r="V240" s="35"/>
      <c r="W240" s="35"/>
      <c r="X240" s="35"/>
      <c r="Y240" s="35"/>
      <c r="Z240" s="35"/>
      <c r="AA240" s="35"/>
      <c r="AB240" s="35"/>
      <c r="AC240" s="35"/>
      <c r="AD240" s="35"/>
      <c r="AE240" s="35"/>
      <c r="AT240" s="18" t="s">
        <v>807</v>
      </c>
      <c r="AU240" s="18" t="s">
        <v>85</v>
      </c>
    </row>
    <row r="241" spans="1:65" s="2" customFormat="1" ht="16.5" customHeight="1">
      <c r="A241" s="35"/>
      <c r="B241" s="36"/>
      <c r="C241" s="193" t="s">
        <v>410</v>
      </c>
      <c r="D241" s="193" t="s">
        <v>214</v>
      </c>
      <c r="E241" s="194" t="s">
        <v>12989</v>
      </c>
      <c r="F241" s="195" t="s">
        <v>12852</v>
      </c>
      <c r="G241" s="196" t="s">
        <v>217</v>
      </c>
      <c r="H241" s="197">
        <v>418.8</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218</v>
      </c>
      <c r="AT241" s="205" t="s">
        <v>214</v>
      </c>
      <c r="AU241" s="205" t="s">
        <v>85</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218</v>
      </c>
      <c r="BM241" s="205" t="s">
        <v>12990</v>
      </c>
    </row>
    <row r="242" spans="1:65" s="2" customFormat="1" ht="48.75">
      <c r="A242" s="35"/>
      <c r="B242" s="36"/>
      <c r="C242" s="37"/>
      <c r="D242" s="214" t="s">
        <v>807</v>
      </c>
      <c r="E242" s="37"/>
      <c r="F242" s="256" t="s">
        <v>12988</v>
      </c>
      <c r="G242" s="37"/>
      <c r="H242" s="37"/>
      <c r="I242" s="257"/>
      <c r="J242" s="37"/>
      <c r="K242" s="37"/>
      <c r="L242" s="40"/>
      <c r="M242" s="258"/>
      <c r="N242" s="259"/>
      <c r="O242" s="72"/>
      <c r="P242" s="72"/>
      <c r="Q242" s="72"/>
      <c r="R242" s="72"/>
      <c r="S242" s="72"/>
      <c r="T242" s="73"/>
      <c r="U242" s="35"/>
      <c r="V242" s="35"/>
      <c r="W242" s="35"/>
      <c r="X242" s="35"/>
      <c r="Y242" s="35"/>
      <c r="Z242" s="35"/>
      <c r="AA242" s="35"/>
      <c r="AB242" s="35"/>
      <c r="AC242" s="35"/>
      <c r="AD242" s="35"/>
      <c r="AE242" s="35"/>
      <c r="AT242" s="18" t="s">
        <v>807</v>
      </c>
      <c r="AU242" s="18" t="s">
        <v>85</v>
      </c>
    </row>
    <row r="243" spans="1:65" s="2" customFormat="1" ht="16.5" customHeight="1">
      <c r="A243" s="35"/>
      <c r="B243" s="36"/>
      <c r="C243" s="193" t="s">
        <v>414</v>
      </c>
      <c r="D243" s="193" t="s">
        <v>214</v>
      </c>
      <c r="E243" s="194" t="s">
        <v>12991</v>
      </c>
      <c r="F243" s="195" t="s">
        <v>12992</v>
      </c>
      <c r="G243" s="196" t="s">
        <v>10032</v>
      </c>
      <c r="H243" s="197">
        <v>282.5</v>
      </c>
      <c r="I243" s="198"/>
      <c r="J243" s="199">
        <f>ROUND(I243*H243,2)</f>
        <v>0</v>
      </c>
      <c r="K243" s="200"/>
      <c r="L243" s="40"/>
      <c r="M243" s="201" t="s">
        <v>1</v>
      </c>
      <c r="N243" s="202" t="s">
        <v>42</v>
      </c>
      <c r="O243" s="72"/>
      <c r="P243" s="203">
        <f>O243*H243</f>
        <v>0</v>
      </c>
      <c r="Q243" s="203">
        <v>0</v>
      </c>
      <c r="R243" s="203">
        <f>Q243*H243</f>
        <v>0</v>
      </c>
      <c r="S243" s="203">
        <v>0</v>
      </c>
      <c r="T243" s="204">
        <f>S243*H243</f>
        <v>0</v>
      </c>
      <c r="U243" s="35"/>
      <c r="V243" s="35"/>
      <c r="W243" s="35"/>
      <c r="X243" s="35"/>
      <c r="Y243" s="35"/>
      <c r="Z243" s="35"/>
      <c r="AA243" s="35"/>
      <c r="AB243" s="35"/>
      <c r="AC243" s="35"/>
      <c r="AD243" s="35"/>
      <c r="AE243" s="35"/>
      <c r="AR243" s="205" t="s">
        <v>218</v>
      </c>
      <c r="AT243" s="205" t="s">
        <v>214</v>
      </c>
      <c r="AU243" s="205" t="s">
        <v>85</v>
      </c>
      <c r="AY243" s="18" t="s">
        <v>209</v>
      </c>
      <c r="BE243" s="206">
        <f>IF(N243="základní",J243,0)</f>
        <v>0</v>
      </c>
      <c r="BF243" s="206">
        <f>IF(N243="snížená",J243,0)</f>
        <v>0</v>
      </c>
      <c r="BG243" s="206">
        <f>IF(N243="zákl. přenesená",J243,0)</f>
        <v>0</v>
      </c>
      <c r="BH243" s="206">
        <f>IF(N243="sníž. přenesená",J243,0)</f>
        <v>0</v>
      </c>
      <c r="BI243" s="206">
        <f>IF(N243="nulová",J243,0)</f>
        <v>0</v>
      </c>
      <c r="BJ243" s="18" t="s">
        <v>85</v>
      </c>
      <c r="BK243" s="206">
        <f>ROUND(I243*H243,2)</f>
        <v>0</v>
      </c>
      <c r="BL243" s="18" t="s">
        <v>218</v>
      </c>
      <c r="BM243" s="205" t="s">
        <v>12993</v>
      </c>
    </row>
    <row r="244" spans="1:65" s="2" customFormat="1" ht="48.75">
      <c r="A244" s="35"/>
      <c r="B244" s="36"/>
      <c r="C244" s="37"/>
      <c r="D244" s="214" t="s">
        <v>807</v>
      </c>
      <c r="E244" s="37"/>
      <c r="F244" s="256" t="s">
        <v>12994</v>
      </c>
      <c r="G244" s="37"/>
      <c r="H244" s="37"/>
      <c r="I244" s="257"/>
      <c r="J244" s="37"/>
      <c r="K244" s="37"/>
      <c r="L244" s="40"/>
      <c r="M244" s="258"/>
      <c r="N244" s="259"/>
      <c r="O244" s="72"/>
      <c r="P244" s="72"/>
      <c r="Q244" s="72"/>
      <c r="R244" s="72"/>
      <c r="S244" s="72"/>
      <c r="T244" s="73"/>
      <c r="U244" s="35"/>
      <c r="V244" s="35"/>
      <c r="W244" s="35"/>
      <c r="X244" s="35"/>
      <c r="Y244" s="35"/>
      <c r="Z244" s="35"/>
      <c r="AA244" s="35"/>
      <c r="AB244" s="35"/>
      <c r="AC244" s="35"/>
      <c r="AD244" s="35"/>
      <c r="AE244" s="35"/>
      <c r="AT244" s="18" t="s">
        <v>807</v>
      </c>
      <c r="AU244" s="18" t="s">
        <v>85</v>
      </c>
    </row>
    <row r="245" spans="1:65" s="2" customFormat="1" ht="16.5" customHeight="1">
      <c r="A245" s="35"/>
      <c r="B245" s="36"/>
      <c r="C245" s="193" t="s">
        <v>418</v>
      </c>
      <c r="D245" s="193" t="s">
        <v>214</v>
      </c>
      <c r="E245" s="194" t="s">
        <v>12995</v>
      </c>
      <c r="F245" s="195" t="s">
        <v>12996</v>
      </c>
      <c r="G245" s="196" t="s">
        <v>10032</v>
      </c>
      <c r="H245" s="197">
        <v>35.799999999999997</v>
      </c>
      <c r="I245" s="198"/>
      <c r="J245" s="199">
        <f>ROUND(I245*H245,2)</f>
        <v>0</v>
      </c>
      <c r="K245" s="200"/>
      <c r="L245" s="40"/>
      <c r="M245" s="201" t="s">
        <v>1</v>
      </c>
      <c r="N245" s="202" t="s">
        <v>42</v>
      </c>
      <c r="O245" s="72"/>
      <c r="P245" s="203">
        <f>O245*H245</f>
        <v>0</v>
      </c>
      <c r="Q245" s="203">
        <v>0</v>
      </c>
      <c r="R245" s="203">
        <f>Q245*H245</f>
        <v>0</v>
      </c>
      <c r="S245" s="203">
        <v>0</v>
      </c>
      <c r="T245" s="204">
        <f>S245*H245</f>
        <v>0</v>
      </c>
      <c r="U245" s="35"/>
      <c r="V245" s="35"/>
      <c r="W245" s="35"/>
      <c r="X245" s="35"/>
      <c r="Y245" s="35"/>
      <c r="Z245" s="35"/>
      <c r="AA245" s="35"/>
      <c r="AB245" s="35"/>
      <c r="AC245" s="35"/>
      <c r="AD245" s="35"/>
      <c r="AE245" s="35"/>
      <c r="AR245" s="205" t="s">
        <v>218</v>
      </c>
      <c r="AT245" s="205" t="s">
        <v>214</v>
      </c>
      <c r="AU245" s="205" t="s">
        <v>85</v>
      </c>
      <c r="AY245" s="18" t="s">
        <v>209</v>
      </c>
      <c r="BE245" s="206">
        <f>IF(N245="základní",J245,0)</f>
        <v>0</v>
      </c>
      <c r="BF245" s="206">
        <f>IF(N245="snížená",J245,0)</f>
        <v>0</v>
      </c>
      <c r="BG245" s="206">
        <f>IF(N245="zákl. přenesená",J245,0)</f>
        <v>0</v>
      </c>
      <c r="BH245" s="206">
        <f>IF(N245="sníž. přenesená",J245,0)</f>
        <v>0</v>
      </c>
      <c r="BI245" s="206">
        <f>IF(N245="nulová",J245,0)</f>
        <v>0</v>
      </c>
      <c r="BJ245" s="18" t="s">
        <v>85</v>
      </c>
      <c r="BK245" s="206">
        <f>ROUND(I245*H245,2)</f>
        <v>0</v>
      </c>
      <c r="BL245" s="18" t="s">
        <v>218</v>
      </c>
      <c r="BM245" s="205" t="s">
        <v>12997</v>
      </c>
    </row>
    <row r="246" spans="1:65" s="2" customFormat="1" ht="48.75">
      <c r="A246" s="35"/>
      <c r="B246" s="36"/>
      <c r="C246" s="37"/>
      <c r="D246" s="214" t="s">
        <v>807</v>
      </c>
      <c r="E246" s="37"/>
      <c r="F246" s="256" t="s">
        <v>12994</v>
      </c>
      <c r="G246" s="37"/>
      <c r="H246" s="37"/>
      <c r="I246" s="257"/>
      <c r="J246" s="37"/>
      <c r="K246" s="37"/>
      <c r="L246" s="40"/>
      <c r="M246" s="258"/>
      <c r="N246" s="259"/>
      <c r="O246" s="72"/>
      <c r="P246" s="72"/>
      <c r="Q246" s="72"/>
      <c r="R246" s="72"/>
      <c r="S246" s="72"/>
      <c r="T246" s="73"/>
      <c r="U246" s="35"/>
      <c r="V246" s="35"/>
      <c r="W246" s="35"/>
      <c r="X246" s="35"/>
      <c r="Y246" s="35"/>
      <c r="Z246" s="35"/>
      <c r="AA246" s="35"/>
      <c r="AB246" s="35"/>
      <c r="AC246" s="35"/>
      <c r="AD246" s="35"/>
      <c r="AE246" s="35"/>
      <c r="AT246" s="18" t="s">
        <v>807</v>
      </c>
      <c r="AU246" s="18" t="s">
        <v>85</v>
      </c>
    </row>
    <row r="247" spans="1:65" s="2" customFormat="1" ht="16.5" customHeight="1">
      <c r="A247" s="35"/>
      <c r="B247" s="36"/>
      <c r="C247" s="193" t="s">
        <v>422</v>
      </c>
      <c r="D247" s="193" t="s">
        <v>214</v>
      </c>
      <c r="E247" s="194" t="s">
        <v>12998</v>
      </c>
      <c r="F247" s="195" t="s">
        <v>12999</v>
      </c>
      <c r="G247" s="196" t="s">
        <v>10032</v>
      </c>
      <c r="H247" s="197">
        <v>133.80000000000001</v>
      </c>
      <c r="I247" s="198"/>
      <c r="J247" s="199">
        <f>ROUND(I247*H247,2)</f>
        <v>0</v>
      </c>
      <c r="K247" s="200"/>
      <c r="L247" s="40"/>
      <c r="M247" s="201" t="s">
        <v>1</v>
      </c>
      <c r="N247" s="202" t="s">
        <v>42</v>
      </c>
      <c r="O247" s="72"/>
      <c r="P247" s="203">
        <f>O247*H247</f>
        <v>0</v>
      </c>
      <c r="Q247" s="203">
        <v>0</v>
      </c>
      <c r="R247" s="203">
        <f>Q247*H247</f>
        <v>0</v>
      </c>
      <c r="S247" s="203">
        <v>0</v>
      </c>
      <c r="T247" s="204">
        <f>S247*H247</f>
        <v>0</v>
      </c>
      <c r="U247" s="35"/>
      <c r="V247" s="35"/>
      <c r="W247" s="35"/>
      <c r="X247" s="35"/>
      <c r="Y247" s="35"/>
      <c r="Z247" s="35"/>
      <c r="AA247" s="35"/>
      <c r="AB247" s="35"/>
      <c r="AC247" s="35"/>
      <c r="AD247" s="35"/>
      <c r="AE247" s="35"/>
      <c r="AR247" s="205" t="s">
        <v>218</v>
      </c>
      <c r="AT247" s="205" t="s">
        <v>214</v>
      </c>
      <c r="AU247" s="205" t="s">
        <v>85</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13000</v>
      </c>
    </row>
    <row r="248" spans="1:65" s="2" customFormat="1" ht="48.75">
      <c r="A248" s="35"/>
      <c r="B248" s="36"/>
      <c r="C248" s="37"/>
      <c r="D248" s="214" t="s">
        <v>807</v>
      </c>
      <c r="E248" s="37"/>
      <c r="F248" s="256" t="s">
        <v>12994</v>
      </c>
      <c r="G248" s="37"/>
      <c r="H248" s="37"/>
      <c r="I248" s="257"/>
      <c r="J248" s="37"/>
      <c r="K248" s="37"/>
      <c r="L248" s="40"/>
      <c r="M248" s="258"/>
      <c r="N248" s="259"/>
      <c r="O248" s="72"/>
      <c r="P248" s="72"/>
      <c r="Q248" s="72"/>
      <c r="R248" s="72"/>
      <c r="S248" s="72"/>
      <c r="T248" s="73"/>
      <c r="U248" s="35"/>
      <c r="V248" s="35"/>
      <c r="W248" s="35"/>
      <c r="X248" s="35"/>
      <c r="Y248" s="35"/>
      <c r="Z248" s="35"/>
      <c r="AA248" s="35"/>
      <c r="AB248" s="35"/>
      <c r="AC248" s="35"/>
      <c r="AD248" s="35"/>
      <c r="AE248" s="35"/>
      <c r="AT248" s="18" t="s">
        <v>807</v>
      </c>
      <c r="AU248" s="18" t="s">
        <v>85</v>
      </c>
    </row>
    <row r="249" spans="1:65" s="2" customFormat="1" ht="16.5" customHeight="1">
      <c r="A249" s="35"/>
      <c r="B249" s="36"/>
      <c r="C249" s="193" t="s">
        <v>426</v>
      </c>
      <c r="D249" s="193" t="s">
        <v>214</v>
      </c>
      <c r="E249" s="194" t="s">
        <v>13001</v>
      </c>
      <c r="F249" s="195" t="s">
        <v>12996</v>
      </c>
      <c r="G249" s="196" t="s">
        <v>10032</v>
      </c>
      <c r="H249" s="197">
        <v>23.8</v>
      </c>
      <c r="I249" s="198"/>
      <c r="J249" s="199">
        <f>ROUND(I249*H249,2)</f>
        <v>0</v>
      </c>
      <c r="K249" s="200"/>
      <c r="L249" s="40"/>
      <c r="M249" s="201" t="s">
        <v>1</v>
      </c>
      <c r="N249" s="202" t="s">
        <v>42</v>
      </c>
      <c r="O249" s="72"/>
      <c r="P249" s="203">
        <f>O249*H249</f>
        <v>0</v>
      </c>
      <c r="Q249" s="203">
        <v>0</v>
      </c>
      <c r="R249" s="203">
        <f>Q249*H249</f>
        <v>0</v>
      </c>
      <c r="S249" s="203">
        <v>0</v>
      </c>
      <c r="T249" s="204">
        <f>S249*H249</f>
        <v>0</v>
      </c>
      <c r="U249" s="35"/>
      <c r="V249" s="35"/>
      <c r="W249" s="35"/>
      <c r="X249" s="35"/>
      <c r="Y249" s="35"/>
      <c r="Z249" s="35"/>
      <c r="AA249" s="35"/>
      <c r="AB249" s="35"/>
      <c r="AC249" s="35"/>
      <c r="AD249" s="35"/>
      <c r="AE249" s="35"/>
      <c r="AR249" s="205" t="s">
        <v>218</v>
      </c>
      <c r="AT249" s="205" t="s">
        <v>214</v>
      </c>
      <c r="AU249" s="205" t="s">
        <v>85</v>
      </c>
      <c r="AY249" s="18" t="s">
        <v>209</v>
      </c>
      <c r="BE249" s="206">
        <f>IF(N249="základní",J249,0)</f>
        <v>0</v>
      </c>
      <c r="BF249" s="206">
        <f>IF(N249="snížená",J249,0)</f>
        <v>0</v>
      </c>
      <c r="BG249" s="206">
        <f>IF(N249="zákl. přenesená",J249,0)</f>
        <v>0</v>
      </c>
      <c r="BH249" s="206">
        <f>IF(N249="sníž. přenesená",J249,0)</f>
        <v>0</v>
      </c>
      <c r="BI249" s="206">
        <f>IF(N249="nulová",J249,0)</f>
        <v>0</v>
      </c>
      <c r="BJ249" s="18" t="s">
        <v>85</v>
      </c>
      <c r="BK249" s="206">
        <f>ROUND(I249*H249,2)</f>
        <v>0</v>
      </c>
      <c r="BL249" s="18" t="s">
        <v>218</v>
      </c>
      <c r="BM249" s="205" t="s">
        <v>13002</v>
      </c>
    </row>
    <row r="250" spans="1:65" s="2" customFormat="1" ht="48.75">
      <c r="A250" s="35"/>
      <c r="B250" s="36"/>
      <c r="C250" s="37"/>
      <c r="D250" s="214" t="s">
        <v>807</v>
      </c>
      <c r="E250" s="37"/>
      <c r="F250" s="256" t="s">
        <v>12994</v>
      </c>
      <c r="G250" s="37"/>
      <c r="H250" s="37"/>
      <c r="I250" s="257"/>
      <c r="J250" s="37"/>
      <c r="K250" s="37"/>
      <c r="L250" s="40"/>
      <c r="M250" s="258"/>
      <c r="N250" s="259"/>
      <c r="O250" s="72"/>
      <c r="P250" s="72"/>
      <c r="Q250" s="72"/>
      <c r="R250" s="72"/>
      <c r="S250" s="72"/>
      <c r="T250" s="73"/>
      <c r="U250" s="35"/>
      <c r="V250" s="35"/>
      <c r="W250" s="35"/>
      <c r="X250" s="35"/>
      <c r="Y250" s="35"/>
      <c r="Z250" s="35"/>
      <c r="AA250" s="35"/>
      <c r="AB250" s="35"/>
      <c r="AC250" s="35"/>
      <c r="AD250" s="35"/>
      <c r="AE250" s="35"/>
      <c r="AT250" s="18" t="s">
        <v>807</v>
      </c>
      <c r="AU250" s="18" t="s">
        <v>85</v>
      </c>
    </row>
    <row r="251" spans="1:65" s="2" customFormat="1" ht="16.5" customHeight="1">
      <c r="A251" s="35"/>
      <c r="B251" s="36"/>
      <c r="C251" s="193" t="s">
        <v>430</v>
      </c>
      <c r="D251" s="193" t="s">
        <v>214</v>
      </c>
      <c r="E251" s="194" t="s">
        <v>13003</v>
      </c>
      <c r="F251" s="195" t="s">
        <v>13004</v>
      </c>
      <c r="G251" s="196" t="s">
        <v>10032</v>
      </c>
      <c r="H251" s="197">
        <v>88.1</v>
      </c>
      <c r="I251" s="198"/>
      <c r="J251" s="199">
        <f>ROUND(I251*H251,2)</f>
        <v>0</v>
      </c>
      <c r="K251" s="200"/>
      <c r="L251" s="40"/>
      <c r="M251" s="201" t="s">
        <v>1</v>
      </c>
      <c r="N251" s="202" t="s">
        <v>42</v>
      </c>
      <c r="O251" s="72"/>
      <c r="P251" s="203">
        <f>O251*H251</f>
        <v>0</v>
      </c>
      <c r="Q251" s="203">
        <v>0</v>
      </c>
      <c r="R251" s="203">
        <f>Q251*H251</f>
        <v>0</v>
      </c>
      <c r="S251" s="203">
        <v>0</v>
      </c>
      <c r="T251" s="204">
        <f>S251*H251</f>
        <v>0</v>
      </c>
      <c r="U251" s="35"/>
      <c r="V251" s="35"/>
      <c r="W251" s="35"/>
      <c r="X251" s="35"/>
      <c r="Y251" s="35"/>
      <c r="Z251" s="35"/>
      <c r="AA251" s="35"/>
      <c r="AB251" s="35"/>
      <c r="AC251" s="35"/>
      <c r="AD251" s="35"/>
      <c r="AE251" s="35"/>
      <c r="AR251" s="205" t="s">
        <v>218</v>
      </c>
      <c r="AT251" s="205" t="s">
        <v>214</v>
      </c>
      <c r="AU251" s="205" t="s">
        <v>85</v>
      </c>
      <c r="AY251" s="18" t="s">
        <v>209</v>
      </c>
      <c r="BE251" s="206">
        <f>IF(N251="základní",J251,0)</f>
        <v>0</v>
      </c>
      <c r="BF251" s="206">
        <f>IF(N251="snížená",J251,0)</f>
        <v>0</v>
      </c>
      <c r="BG251" s="206">
        <f>IF(N251="zákl. přenesená",J251,0)</f>
        <v>0</v>
      </c>
      <c r="BH251" s="206">
        <f>IF(N251="sníž. přenesená",J251,0)</f>
        <v>0</v>
      </c>
      <c r="BI251" s="206">
        <f>IF(N251="nulová",J251,0)</f>
        <v>0</v>
      </c>
      <c r="BJ251" s="18" t="s">
        <v>85</v>
      </c>
      <c r="BK251" s="206">
        <f>ROUND(I251*H251,2)</f>
        <v>0</v>
      </c>
      <c r="BL251" s="18" t="s">
        <v>218</v>
      </c>
      <c r="BM251" s="205" t="s">
        <v>13005</v>
      </c>
    </row>
    <row r="252" spans="1:65" s="2" customFormat="1" ht="48.75">
      <c r="A252" s="35"/>
      <c r="B252" s="36"/>
      <c r="C252" s="37"/>
      <c r="D252" s="214" t="s">
        <v>807</v>
      </c>
      <c r="E252" s="37"/>
      <c r="F252" s="256" t="s">
        <v>12994</v>
      </c>
      <c r="G252" s="37"/>
      <c r="H252" s="37"/>
      <c r="I252" s="257"/>
      <c r="J252" s="37"/>
      <c r="K252" s="37"/>
      <c r="L252" s="40"/>
      <c r="M252" s="258"/>
      <c r="N252" s="259"/>
      <c r="O252" s="72"/>
      <c r="P252" s="72"/>
      <c r="Q252" s="72"/>
      <c r="R252" s="72"/>
      <c r="S252" s="72"/>
      <c r="T252" s="73"/>
      <c r="U252" s="35"/>
      <c r="V252" s="35"/>
      <c r="W252" s="35"/>
      <c r="X252" s="35"/>
      <c r="Y252" s="35"/>
      <c r="Z252" s="35"/>
      <c r="AA252" s="35"/>
      <c r="AB252" s="35"/>
      <c r="AC252" s="35"/>
      <c r="AD252" s="35"/>
      <c r="AE252" s="35"/>
      <c r="AT252" s="18" t="s">
        <v>807</v>
      </c>
      <c r="AU252" s="18" t="s">
        <v>85</v>
      </c>
    </row>
    <row r="253" spans="1:65" s="2" customFormat="1" ht="16.5" customHeight="1">
      <c r="A253" s="35"/>
      <c r="B253" s="36"/>
      <c r="C253" s="193" t="s">
        <v>434</v>
      </c>
      <c r="D253" s="193" t="s">
        <v>214</v>
      </c>
      <c r="E253" s="194" t="s">
        <v>13006</v>
      </c>
      <c r="F253" s="195" t="s">
        <v>13007</v>
      </c>
      <c r="G253" s="196" t="s">
        <v>10032</v>
      </c>
      <c r="H253" s="197">
        <v>9.9</v>
      </c>
      <c r="I253" s="198"/>
      <c r="J253" s="199">
        <f>ROUND(I253*H253,2)</f>
        <v>0</v>
      </c>
      <c r="K253" s="200"/>
      <c r="L253" s="40"/>
      <c r="M253" s="201" t="s">
        <v>1</v>
      </c>
      <c r="N253" s="202" t="s">
        <v>42</v>
      </c>
      <c r="O253" s="72"/>
      <c r="P253" s="203">
        <f>O253*H253</f>
        <v>0</v>
      </c>
      <c r="Q253" s="203">
        <v>0</v>
      </c>
      <c r="R253" s="203">
        <f>Q253*H253</f>
        <v>0</v>
      </c>
      <c r="S253" s="203">
        <v>0</v>
      </c>
      <c r="T253" s="204">
        <f>S253*H253</f>
        <v>0</v>
      </c>
      <c r="U253" s="35"/>
      <c r="V253" s="35"/>
      <c r="W253" s="35"/>
      <c r="X253" s="35"/>
      <c r="Y253" s="35"/>
      <c r="Z253" s="35"/>
      <c r="AA253" s="35"/>
      <c r="AB253" s="35"/>
      <c r="AC253" s="35"/>
      <c r="AD253" s="35"/>
      <c r="AE253" s="35"/>
      <c r="AR253" s="205" t="s">
        <v>218</v>
      </c>
      <c r="AT253" s="205" t="s">
        <v>214</v>
      </c>
      <c r="AU253" s="205" t="s">
        <v>85</v>
      </c>
      <c r="AY253" s="18" t="s">
        <v>209</v>
      </c>
      <c r="BE253" s="206">
        <f>IF(N253="základní",J253,0)</f>
        <v>0</v>
      </c>
      <c r="BF253" s="206">
        <f>IF(N253="snížená",J253,0)</f>
        <v>0</v>
      </c>
      <c r="BG253" s="206">
        <f>IF(N253="zákl. přenesená",J253,0)</f>
        <v>0</v>
      </c>
      <c r="BH253" s="206">
        <f>IF(N253="sníž. přenesená",J253,0)</f>
        <v>0</v>
      </c>
      <c r="BI253" s="206">
        <f>IF(N253="nulová",J253,0)</f>
        <v>0</v>
      </c>
      <c r="BJ253" s="18" t="s">
        <v>85</v>
      </c>
      <c r="BK253" s="206">
        <f>ROUND(I253*H253,2)</f>
        <v>0</v>
      </c>
      <c r="BL253" s="18" t="s">
        <v>218</v>
      </c>
      <c r="BM253" s="205" t="s">
        <v>13008</v>
      </c>
    </row>
    <row r="254" spans="1:65" s="2" customFormat="1" ht="48.75">
      <c r="A254" s="35"/>
      <c r="B254" s="36"/>
      <c r="C254" s="37"/>
      <c r="D254" s="214" t="s">
        <v>807</v>
      </c>
      <c r="E254" s="37"/>
      <c r="F254" s="256" t="s">
        <v>12994</v>
      </c>
      <c r="G254" s="37"/>
      <c r="H254" s="37"/>
      <c r="I254" s="257"/>
      <c r="J254" s="37"/>
      <c r="K254" s="37"/>
      <c r="L254" s="40"/>
      <c r="M254" s="258"/>
      <c r="N254" s="259"/>
      <c r="O254" s="72"/>
      <c r="P254" s="72"/>
      <c r="Q254" s="72"/>
      <c r="R254" s="72"/>
      <c r="S254" s="72"/>
      <c r="T254" s="73"/>
      <c r="U254" s="35"/>
      <c r="V254" s="35"/>
      <c r="W254" s="35"/>
      <c r="X254" s="35"/>
      <c r="Y254" s="35"/>
      <c r="Z254" s="35"/>
      <c r="AA254" s="35"/>
      <c r="AB254" s="35"/>
      <c r="AC254" s="35"/>
      <c r="AD254" s="35"/>
      <c r="AE254" s="35"/>
      <c r="AT254" s="18" t="s">
        <v>807</v>
      </c>
      <c r="AU254" s="18" t="s">
        <v>85</v>
      </c>
    </row>
    <row r="255" spans="1:65" s="2" customFormat="1" ht="49.15" customHeight="1">
      <c r="A255" s="35"/>
      <c r="B255" s="36"/>
      <c r="C255" s="193" t="s">
        <v>442</v>
      </c>
      <c r="D255" s="193" t="s">
        <v>214</v>
      </c>
      <c r="E255" s="194" t="s">
        <v>13009</v>
      </c>
      <c r="F255" s="195" t="s">
        <v>13010</v>
      </c>
      <c r="G255" s="196" t="s">
        <v>217</v>
      </c>
      <c r="H255" s="197">
        <v>180</v>
      </c>
      <c r="I255" s="198"/>
      <c r="J255" s="199">
        <f>ROUND(I255*H255,2)</f>
        <v>0</v>
      </c>
      <c r="K255" s="200"/>
      <c r="L255" s="40"/>
      <c r="M255" s="201" t="s">
        <v>1</v>
      </c>
      <c r="N255" s="202" t="s">
        <v>42</v>
      </c>
      <c r="O255" s="72"/>
      <c r="P255" s="203">
        <f>O255*H255</f>
        <v>0</v>
      </c>
      <c r="Q255" s="203">
        <v>0</v>
      </c>
      <c r="R255" s="203">
        <f>Q255*H255</f>
        <v>0</v>
      </c>
      <c r="S255" s="203">
        <v>0</v>
      </c>
      <c r="T255" s="204">
        <f>S255*H255</f>
        <v>0</v>
      </c>
      <c r="U255" s="35"/>
      <c r="V255" s="35"/>
      <c r="W255" s="35"/>
      <c r="X255" s="35"/>
      <c r="Y255" s="35"/>
      <c r="Z255" s="35"/>
      <c r="AA255" s="35"/>
      <c r="AB255" s="35"/>
      <c r="AC255" s="35"/>
      <c r="AD255" s="35"/>
      <c r="AE255" s="35"/>
      <c r="AR255" s="205" t="s">
        <v>218</v>
      </c>
      <c r="AT255" s="205" t="s">
        <v>214</v>
      </c>
      <c r="AU255" s="205" t="s">
        <v>85</v>
      </c>
      <c r="AY255" s="18" t="s">
        <v>209</v>
      </c>
      <c r="BE255" s="206">
        <f>IF(N255="základní",J255,0)</f>
        <v>0</v>
      </c>
      <c r="BF255" s="206">
        <f>IF(N255="snížená",J255,0)</f>
        <v>0</v>
      </c>
      <c r="BG255" s="206">
        <f>IF(N255="zákl. přenesená",J255,0)</f>
        <v>0</v>
      </c>
      <c r="BH255" s="206">
        <f>IF(N255="sníž. přenesená",J255,0)</f>
        <v>0</v>
      </c>
      <c r="BI255" s="206">
        <f>IF(N255="nulová",J255,0)</f>
        <v>0</v>
      </c>
      <c r="BJ255" s="18" t="s">
        <v>85</v>
      </c>
      <c r="BK255" s="206">
        <f>ROUND(I255*H255,2)</f>
        <v>0</v>
      </c>
      <c r="BL255" s="18" t="s">
        <v>218</v>
      </c>
      <c r="BM255" s="205" t="s">
        <v>13011</v>
      </c>
    </row>
    <row r="256" spans="1:65" s="2" customFormat="1" ht="49.15" customHeight="1">
      <c r="A256" s="35"/>
      <c r="B256" s="36"/>
      <c r="C256" s="193" t="s">
        <v>446</v>
      </c>
      <c r="D256" s="193" t="s">
        <v>214</v>
      </c>
      <c r="E256" s="194" t="s">
        <v>13012</v>
      </c>
      <c r="F256" s="195" t="s">
        <v>13013</v>
      </c>
      <c r="G256" s="196" t="s">
        <v>217</v>
      </c>
      <c r="H256" s="197">
        <v>650</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85</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13014</v>
      </c>
    </row>
    <row r="257" spans="1:65" s="2" customFormat="1" ht="44.25" customHeight="1">
      <c r="A257" s="35"/>
      <c r="B257" s="36"/>
      <c r="C257" s="193" t="s">
        <v>450</v>
      </c>
      <c r="D257" s="193" t="s">
        <v>214</v>
      </c>
      <c r="E257" s="194" t="s">
        <v>13015</v>
      </c>
      <c r="F257" s="195" t="s">
        <v>13016</v>
      </c>
      <c r="G257" s="196" t="s">
        <v>217</v>
      </c>
      <c r="H257" s="197">
        <v>165</v>
      </c>
      <c r="I257" s="198"/>
      <c r="J257" s="199">
        <f>ROUND(I257*H257,2)</f>
        <v>0</v>
      </c>
      <c r="K257" s="200"/>
      <c r="L257" s="40"/>
      <c r="M257" s="201" t="s">
        <v>1</v>
      </c>
      <c r="N257" s="202" t="s">
        <v>42</v>
      </c>
      <c r="O257" s="72"/>
      <c r="P257" s="203">
        <f>O257*H257</f>
        <v>0</v>
      </c>
      <c r="Q257" s="203">
        <v>0</v>
      </c>
      <c r="R257" s="203">
        <f>Q257*H257</f>
        <v>0</v>
      </c>
      <c r="S257" s="203">
        <v>0</v>
      </c>
      <c r="T257" s="204">
        <f>S257*H257</f>
        <v>0</v>
      </c>
      <c r="U257" s="35"/>
      <c r="V257" s="35"/>
      <c r="W257" s="35"/>
      <c r="X257" s="35"/>
      <c r="Y257" s="35"/>
      <c r="Z257" s="35"/>
      <c r="AA257" s="35"/>
      <c r="AB257" s="35"/>
      <c r="AC257" s="35"/>
      <c r="AD257" s="35"/>
      <c r="AE257" s="35"/>
      <c r="AR257" s="205" t="s">
        <v>218</v>
      </c>
      <c r="AT257" s="205" t="s">
        <v>214</v>
      </c>
      <c r="AU257" s="205" t="s">
        <v>85</v>
      </c>
      <c r="AY257" s="18" t="s">
        <v>209</v>
      </c>
      <c r="BE257" s="206">
        <f>IF(N257="základní",J257,0)</f>
        <v>0</v>
      </c>
      <c r="BF257" s="206">
        <f>IF(N257="snížená",J257,0)</f>
        <v>0</v>
      </c>
      <c r="BG257" s="206">
        <f>IF(N257="zákl. přenesená",J257,0)</f>
        <v>0</v>
      </c>
      <c r="BH257" s="206">
        <f>IF(N257="sníž. přenesená",J257,0)</f>
        <v>0</v>
      </c>
      <c r="BI257" s="206">
        <f>IF(N257="nulová",J257,0)</f>
        <v>0</v>
      </c>
      <c r="BJ257" s="18" t="s">
        <v>85</v>
      </c>
      <c r="BK257" s="206">
        <f>ROUND(I257*H257,2)</f>
        <v>0</v>
      </c>
      <c r="BL257" s="18" t="s">
        <v>218</v>
      </c>
      <c r="BM257" s="205" t="s">
        <v>13017</v>
      </c>
    </row>
    <row r="258" spans="1:65" s="2" customFormat="1" ht="16.5" customHeight="1">
      <c r="A258" s="35"/>
      <c r="B258" s="36"/>
      <c r="C258" s="193" t="s">
        <v>456</v>
      </c>
      <c r="D258" s="193" t="s">
        <v>214</v>
      </c>
      <c r="E258" s="194" t="s">
        <v>13018</v>
      </c>
      <c r="F258" s="195" t="s">
        <v>12858</v>
      </c>
      <c r="G258" s="196" t="s">
        <v>586</v>
      </c>
      <c r="H258" s="197">
        <v>1000</v>
      </c>
      <c r="I258" s="198"/>
      <c r="J258" s="199">
        <f>ROUND(I258*H258,2)</f>
        <v>0</v>
      </c>
      <c r="K258" s="200"/>
      <c r="L258" s="40"/>
      <c r="M258" s="201" t="s">
        <v>1</v>
      </c>
      <c r="N258" s="202" t="s">
        <v>42</v>
      </c>
      <c r="O258" s="72"/>
      <c r="P258" s="203">
        <f>O258*H258</f>
        <v>0</v>
      </c>
      <c r="Q258" s="203">
        <v>0</v>
      </c>
      <c r="R258" s="203">
        <f>Q258*H258</f>
        <v>0</v>
      </c>
      <c r="S258" s="203">
        <v>0</v>
      </c>
      <c r="T258" s="204">
        <f>S258*H258</f>
        <v>0</v>
      </c>
      <c r="U258" s="35"/>
      <c r="V258" s="35"/>
      <c r="W258" s="35"/>
      <c r="X258" s="35"/>
      <c r="Y258" s="35"/>
      <c r="Z258" s="35"/>
      <c r="AA258" s="35"/>
      <c r="AB258" s="35"/>
      <c r="AC258" s="35"/>
      <c r="AD258" s="35"/>
      <c r="AE258" s="35"/>
      <c r="AR258" s="205" t="s">
        <v>218</v>
      </c>
      <c r="AT258" s="205" t="s">
        <v>214</v>
      </c>
      <c r="AU258" s="205" t="s">
        <v>85</v>
      </c>
      <c r="AY258" s="18" t="s">
        <v>209</v>
      </c>
      <c r="BE258" s="206">
        <f>IF(N258="základní",J258,0)</f>
        <v>0</v>
      </c>
      <c r="BF258" s="206">
        <f>IF(N258="snížená",J258,0)</f>
        <v>0</v>
      </c>
      <c r="BG258" s="206">
        <f>IF(N258="zákl. přenesená",J258,0)</f>
        <v>0</v>
      </c>
      <c r="BH258" s="206">
        <f>IF(N258="sníž. přenesená",J258,0)</f>
        <v>0</v>
      </c>
      <c r="BI258" s="206">
        <f>IF(N258="nulová",J258,0)</f>
        <v>0</v>
      </c>
      <c r="BJ258" s="18" t="s">
        <v>85</v>
      </c>
      <c r="BK258" s="206">
        <f>ROUND(I258*H258,2)</f>
        <v>0</v>
      </c>
      <c r="BL258" s="18" t="s">
        <v>218</v>
      </c>
      <c r="BM258" s="205" t="s">
        <v>13019</v>
      </c>
    </row>
    <row r="259" spans="1:65" s="2" customFormat="1" ht="16.5" customHeight="1">
      <c r="A259" s="35"/>
      <c r="B259" s="36"/>
      <c r="C259" s="193" t="s">
        <v>460</v>
      </c>
      <c r="D259" s="193" t="s">
        <v>214</v>
      </c>
      <c r="E259" s="194" t="s">
        <v>13020</v>
      </c>
      <c r="F259" s="195" t="s">
        <v>12861</v>
      </c>
      <c r="G259" s="196" t="s">
        <v>586</v>
      </c>
      <c r="H259" s="197">
        <v>350</v>
      </c>
      <c r="I259" s="198"/>
      <c r="J259" s="199">
        <f>ROUND(I259*H259,2)</f>
        <v>0</v>
      </c>
      <c r="K259" s="200"/>
      <c r="L259" s="40"/>
      <c r="M259" s="201" t="s">
        <v>1</v>
      </c>
      <c r="N259" s="202" t="s">
        <v>42</v>
      </c>
      <c r="O259" s="72"/>
      <c r="P259" s="203">
        <f>O259*H259</f>
        <v>0</v>
      </c>
      <c r="Q259" s="203">
        <v>0</v>
      </c>
      <c r="R259" s="203">
        <f>Q259*H259</f>
        <v>0</v>
      </c>
      <c r="S259" s="203">
        <v>0</v>
      </c>
      <c r="T259" s="204">
        <f>S259*H259</f>
        <v>0</v>
      </c>
      <c r="U259" s="35"/>
      <c r="V259" s="35"/>
      <c r="W259" s="35"/>
      <c r="X259" s="35"/>
      <c r="Y259" s="35"/>
      <c r="Z259" s="35"/>
      <c r="AA259" s="35"/>
      <c r="AB259" s="35"/>
      <c r="AC259" s="35"/>
      <c r="AD259" s="35"/>
      <c r="AE259" s="35"/>
      <c r="AR259" s="205" t="s">
        <v>218</v>
      </c>
      <c r="AT259" s="205" t="s">
        <v>214</v>
      </c>
      <c r="AU259" s="205" t="s">
        <v>85</v>
      </c>
      <c r="AY259" s="18" t="s">
        <v>209</v>
      </c>
      <c r="BE259" s="206">
        <f>IF(N259="základní",J259,0)</f>
        <v>0</v>
      </c>
      <c r="BF259" s="206">
        <f>IF(N259="snížená",J259,0)</f>
        <v>0</v>
      </c>
      <c r="BG259" s="206">
        <f>IF(N259="zákl. přenesená",J259,0)</f>
        <v>0</v>
      </c>
      <c r="BH259" s="206">
        <f>IF(N259="sníž. přenesená",J259,0)</f>
        <v>0</v>
      </c>
      <c r="BI259" s="206">
        <f>IF(N259="nulová",J259,0)</f>
        <v>0</v>
      </c>
      <c r="BJ259" s="18" t="s">
        <v>85</v>
      </c>
      <c r="BK259" s="206">
        <f>ROUND(I259*H259,2)</f>
        <v>0</v>
      </c>
      <c r="BL259" s="18" t="s">
        <v>218</v>
      </c>
      <c r="BM259" s="205" t="s">
        <v>13021</v>
      </c>
    </row>
    <row r="260" spans="1:65" s="12" customFormat="1" ht="25.9" customHeight="1">
      <c r="B260" s="177"/>
      <c r="C260" s="178"/>
      <c r="D260" s="179" t="s">
        <v>76</v>
      </c>
      <c r="E260" s="180" t="s">
        <v>13022</v>
      </c>
      <c r="F260" s="180" t="s">
        <v>13023</v>
      </c>
      <c r="G260" s="178"/>
      <c r="H260" s="178"/>
      <c r="I260" s="181"/>
      <c r="J260" s="182">
        <f>BK260</f>
        <v>0</v>
      </c>
      <c r="K260" s="178"/>
      <c r="L260" s="183"/>
      <c r="M260" s="184"/>
      <c r="N260" s="185"/>
      <c r="O260" s="185"/>
      <c r="P260" s="186">
        <f>SUM(P261:P349)</f>
        <v>0</v>
      </c>
      <c r="Q260" s="185"/>
      <c r="R260" s="186">
        <f>SUM(R261:R349)</f>
        <v>0</v>
      </c>
      <c r="S260" s="185"/>
      <c r="T260" s="187">
        <f>SUM(T261:T349)</f>
        <v>0</v>
      </c>
      <c r="AR260" s="188" t="s">
        <v>85</v>
      </c>
      <c r="AT260" s="189" t="s">
        <v>76</v>
      </c>
      <c r="AU260" s="189" t="s">
        <v>77</v>
      </c>
      <c r="AY260" s="188" t="s">
        <v>209</v>
      </c>
      <c r="BK260" s="190">
        <f>SUM(BK261:BK349)</f>
        <v>0</v>
      </c>
    </row>
    <row r="261" spans="1:65" s="2" customFormat="1" ht="24.2" customHeight="1">
      <c r="A261" s="35"/>
      <c r="B261" s="36"/>
      <c r="C261" s="193" t="s">
        <v>464</v>
      </c>
      <c r="D261" s="193" t="s">
        <v>214</v>
      </c>
      <c r="E261" s="194" t="s">
        <v>13024</v>
      </c>
      <c r="F261" s="195" t="s">
        <v>13025</v>
      </c>
      <c r="G261" s="196" t="s">
        <v>2761</v>
      </c>
      <c r="H261" s="197">
        <v>1</v>
      </c>
      <c r="I261" s="198"/>
      <c r="J261" s="199">
        <f>ROUND(I261*H261,2)</f>
        <v>0</v>
      </c>
      <c r="K261" s="200"/>
      <c r="L261" s="40"/>
      <c r="M261" s="201" t="s">
        <v>1</v>
      </c>
      <c r="N261" s="202" t="s">
        <v>42</v>
      </c>
      <c r="O261" s="72"/>
      <c r="P261" s="203">
        <f>O261*H261</f>
        <v>0</v>
      </c>
      <c r="Q261" s="203">
        <v>0</v>
      </c>
      <c r="R261" s="203">
        <f>Q261*H261</f>
        <v>0</v>
      </c>
      <c r="S261" s="203">
        <v>0</v>
      </c>
      <c r="T261" s="204">
        <f>S261*H261</f>
        <v>0</v>
      </c>
      <c r="U261" s="35"/>
      <c r="V261" s="35"/>
      <c r="W261" s="35"/>
      <c r="X261" s="35"/>
      <c r="Y261" s="35"/>
      <c r="Z261" s="35"/>
      <c r="AA261" s="35"/>
      <c r="AB261" s="35"/>
      <c r="AC261" s="35"/>
      <c r="AD261" s="35"/>
      <c r="AE261" s="35"/>
      <c r="AR261" s="205" t="s">
        <v>218</v>
      </c>
      <c r="AT261" s="205" t="s">
        <v>214</v>
      </c>
      <c r="AU261" s="205" t="s">
        <v>85</v>
      </c>
      <c r="AY261" s="18" t="s">
        <v>209</v>
      </c>
      <c r="BE261" s="206">
        <f>IF(N261="základní",J261,0)</f>
        <v>0</v>
      </c>
      <c r="BF261" s="206">
        <f>IF(N261="snížená",J261,0)</f>
        <v>0</v>
      </c>
      <c r="BG261" s="206">
        <f>IF(N261="zákl. přenesená",J261,0)</f>
        <v>0</v>
      </c>
      <c r="BH261" s="206">
        <f>IF(N261="sníž. přenesená",J261,0)</f>
        <v>0</v>
      </c>
      <c r="BI261" s="206">
        <f>IF(N261="nulová",J261,0)</f>
        <v>0</v>
      </c>
      <c r="BJ261" s="18" t="s">
        <v>85</v>
      </c>
      <c r="BK261" s="206">
        <f>ROUND(I261*H261,2)</f>
        <v>0</v>
      </c>
      <c r="BL261" s="18" t="s">
        <v>218</v>
      </c>
      <c r="BM261" s="205" t="s">
        <v>13026</v>
      </c>
    </row>
    <row r="262" spans="1:65" s="2" customFormat="1" ht="409.5">
      <c r="A262" s="35"/>
      <c r="B262" s="36"/>
      <c r="C262" s="37"/>
      <c r="D262" s="214" t="s">
        <v>807</v>
      </c>
      <c r="E262" s="37"/>
      <c r="F262" s="256" t="s">
        <v>13027</v>
      </c>
      <c r="G262" s="37"/>
      <c r="H262" s="37"/>
      <c r="I262" s="257"/>
      <c r="J262" s="37"/>
      <c r="K262" s="37"/>
      <c r="L262" s="40"/>
      <c r="M262" s="258"/>
      <c r="N262" s="259"/>
      <c r="O262" s="72"/>
      <c r="P262" s="72"/>
      <c r="Q262" s="72"/>
      <c r="R262" s="72"/>
      <c r="S262" s="72"/>
      <c r="T262" s="73"/>
      <c r="U262" s="35"/>
      <c r="V262" s="35"/>
      <c r="W262" s="35"/>
      <c r="X262" s="35"/>
      <c r="Y262" s="35"/>
      <c r="Z262" s="35"/>
      <c r="AA262" s="35"/>
      <c r="AB262" s="35"/>
      <c r="AC262" s="35"/>
      <c r="AD262" s="35"/>
      <c r="AE262" s="35"/>
      <c r="AT262" s="18" t="s">
        <v>807</v>
      </c>
      <c r="AU262" s="18" t="s">
        <v>85</v>
      </c>
    </row>
    <row r="263" spans="1:65" s="2" customFormat="1" ht="16.5" customHeight="1">
      <c r="A263" s="35"/>
      <c r="B263" s="36"/>
      <c r="C263" s="193" t="s">
        <v>468</v>
      </c>
      <c r="D263" s="193" t="s">
        <v>214</v>
      </c>
      <c r="E263" s="194" t="s">
        <v>13028</v>
      </c>
      <c r="F263" s="195" t="s">
        <v>12870</v>
      </c>
      <c r="G263" s="196" t="s">
        <v>2761</v>
      </c>
      <c r="H263" s="197">
        <v>6</v>
      </c>
      <c r="I263" s="198"/>
      <c r="J263" s="199">
        <f>ROUND(I263*H263,2)</f>
        <v>0</v>
      </c>
      <c r="K263" s="200"/>
      <c r="L263" s="40"/>
      <c r="M263" s="201" t="s">
        <v>1</v>
      </c>
      <c r="N263" s="202" t="s">
        <v>42</v>
      </c>
      <c r="O263" s="72"/>
      <c r="P263" s="203">
        <f>O263*H263</f>
        <v>0</v>
      </c>
      <c r="Q263" s="203">
        <v>0</v>
      </c>
      <c r="R263" s="203">
        <f>Q263*H263</f>
        <v>0</v>
      </c>
      <c r="S263" s="203">
        <v>0</v>
      </c>
      <c r="T263" s="204">
        <f>S263*H263</f>
        <v>0</v>
      </c>
      <c r="U263" s="35"/>
      <c r="V263" s="35"/>
      <c r="W263" s="35"/>
      <c r="X263" s="35"/>
      <c r="Y263" s="35"/>
      <c r="Z263" s="35"/>
      <c r="AA263" s="35"/>
      <c r="AB263" s="35"/>
      <c r="AC263" s="35"/>
      <c r="AD263" s="35"/>
      <c r="AE263" s="35"/>
      <c r="AR263" s="205" t="s">
        <v>218</v>
      </c>
      <c r="AT263" s="205" t="s">
        <v>214</v>
      </c>
      <c r="AU263" s="205" t="s">
        <v>85</v>
      </c>
      <c r="AY263" s="18" t="s">
        <v>209</v>
      </c>
      <c r="BE263" s="206">
        <f>IF(N263="základní",J263,0)</f>
        <v>0</v>
      </c>
      <c r="BF263" s="206">
        <f>IF(N263="snížená",J263,0)</f>
        <v>0</v>
      </c>
      <c r="BG263" s="206">
        <f>IF(N263="zákl. přenesená",J263,0)</f>
        <v>0</v>
      </c>
      <c r="BH263" s="206">
        <f>IF(N263="sníž. přenesená",J263,0)</f>
        <v>0</v>
      </c>
      <c r="BI263" s="206">
        <f>IF(N263="nulová",J263,0)</f>
        <v>0</v>
      </c>
      <c r="BJ263" s="18" t="s">
        <v>85</v>
      </c>
      <c r="BK263" s="206">
        <f>ROUND(I263*H263,2)</f>
        <v>0</v>
      </c>
      <c r="BL263" s="18" t="s">
        <v>218</v>
      </c>
      <c r="BM263" s="205" t="s">
        <v>13029</v>
      </c>
    </row>
    <row r="264" spans="1:65" s="2" customFormat="1" ht="68.25">
      <c r="A264" s="35"/>
      <c r="B264" s="36"/>
      <c r="C264" s="37"/>
      <c r="D264" s="214" t="s">
        <v>807</v>
      </c>
      <c r="E264" s="37"/>
      <c r="F264" s="256" t="s">
        <v>12872</v>
      </c>
      <c r="G264" s="37"/>
      <c r="H264" s="37"/>
      <c r="I264" s="257"/>
      <c r="J264" s="37"/>
      <c r="K264" s="37"/>
      <c r="L264" s="40"/>
      <c r="M264" s="258"/>
      <c r="N264" s="259"/>
      <c r="O264" s="72"/>
      <c r="P264" s="72"/>
      <c r="Q264" s="72"/>
      <c r="R264" s="72"/>
      <c r="S264" s="72"/>
      <c r="T264" s="73"/>
      <c r="U264" s="35"/>
      <c r="V264" s="35"/>
      <c r="W264" s="35"/>
      <c r="X264" s="35"/>
      <c r="Y264" s="35"/>
      <c r="Z264" s="35"/>
      <c r="AA264" s="35"/>
      <c r="AB264" s="35"/>
      <c r="AC264" s="35"/>
      <c r="AD264" s="35"/>
      <c r="AE264" s="35"/>
      <c r="AT264" s="18" t="s">
        <v>807</v>
      </c>
      <c r="AU264" s="18" t="s">
        <v>85</v>
      </c>
    </row>
    <row r="265" spans="1:65" s="2" customFormat="1" ht="16.5" customHeight="1">
      <c r="A265" s="35"/>
      <c r="B265" s="36"/>
      <c r="C265" s="193" t="s">
        <v>474</v>
      </c>
      <c r="D265" s="193" t="s">
        <v>214</v>
      </c>
      <c r="E265" s="194" t="s">
        <v>13030</v>
      </c>
      <c r="F265" s="195" t="s">
        <v>13031</v>
      </c>
      <c r="G265" s="196" t="s">
        <v>2761</v>
      </c>
      <c r="H265" s="197">
        <v>4</v>
      </c>
      <c r="I265" s="198"/>
      <c r="J265" s="199">
        <f>ROUND(I265*H265,2)</f>
        <v>0</v>
      </c>
      <c r="K265" s="200"/>
      <c r="L265" s="40"/>
      <c r="M265" s="201" t="s">
        <v>1</v>
      </c>
      <c r="N265" s="202" t="s">
        <v>42</v>
      </c>
      <c r="O265" s="72"/>
      <c r="P265" s="203">
        <f>O265*H265</f>
        <v>0</v>
      </c>
      <c r="Q265" s="203">
        <v>0</v>
      </c>
      <c r="R265" s="203">
        <f>Q265*H265</f>
        <v>0</v>
      </c>
      <c r="S265" s="203">
        <v>0</v>
      </c>
      <c r="T265" s="204">
        <f>S265*H265</f>
        <v>0</v>
      </c>
      <c r="U265" s="35"/>
      <c r="V265" s="35"/>
      <c r="W265" s="35"/>
      <c r="X265" s="35"/>
      <c r="Y265" s="35"/>
      <c r="Z265" s="35"/>
      <c r="AA265" s="35"/>
      <c r="AB265" s="35"/>
      <c r="AC265" s="35"/>
      <c r="AD265" s="35"/>
      <c r="AE265" s="35"/>
      <c r="AR265" s="205" t="s">
        <v>218</v>
      </c>
      <c r="AT265" s="205" t="s">
        <v>214</v>
      </c>
      <c r="AU265" s="205" t="s">
        <v>85</v>
      </c>
      <c r="AY265" s="18" t="s">
        <v>209</v>
      </c>
      <c r="BE265" s="206">
        <f>IF(N265="základní",J265,0)</f>
        <v>0</v>
      </c>
      <c r="BF265" s="206">
        <f>IF(N265="snížená",J265,0)</f>
        <v>0</v>
      </c>
      <c r="BG265" s="206">
        <f>IF(N265="zákl. přenesená",J265,0)</f>
        <v>0</v>
      </c>
      <c r="BH265" s="206">
        <f>IF(N265="sníž. přenesená",J265,0)</f>
        <v>0</v>
      </c>
      <c r="BI265" s="206">
        <f>IF(N265="nulová",J265,0)</f>
        <v>0</v>
      </c>
      <c r="BJ265" s="18" t="s">
        <v>85</v>
      </c>
      <c r="BK265" s="206">
        <f>ROUND(I265*H265,2)</f>
        <v>0</v>
      </c>
      <c r="BL265" s="18" t="s">
        <v>218</v>
      </c>
      <c r="BM265" s="205" t="s">
        <v>13032</v>
      </c>
    </row>
    <row r="266" spans="1:65" s="2" customFormat="1" ht="68.25">
      <c r="A266" s="35"/>
      <c r="B266" s="36"/>
      <c r="C266" s="37"/>
      <c r="D266" s="214" t="s">
        <v>807</v>
      </c>
      <c r="E266" s="37"/>
      <c r="F266" s="256" t="s">
        <v>12872</v>
      </c>
      <c r="G266" s="37"/>
      <c r="H266" s="37"/>
      <c r="I266" s="257"/>
      <c r="J266" s="37"/>
      <c r="K266" s="37"/>
      <c r="L266" s="40"/>
      <c r="M266" s="258"/>
      <c r="N266" s="259"/>
      <c r="O266" s="72"/>
      <c r="P266" s="72"/>
      <c r="Q266" s="72"/>
      <c r="R266" s="72"/>
      <c r="S266" s="72"/>
      <c r="T266" s="73"/>
      <c r="U266" s="35"/>
      <c r="V266" s="35"/>
      <c r="W266" s="35"/>
      <c r="X266" s="35"/>
      <c r="Y266" s="35"/>
      <c r="Z266" s="35"/>
      <c r="AA266" s="35"/>
      <c r="AB266" s="35"/>
      <c r="AC266" s="35"/>
      <c r="AD266" s="35"/>
      <c r="AE266" s="35"/>
      <c r="AT266" s="18" t="s">
        <v>807</v>
      </c>
      <c r="AU266" s="18" t="s">
        <v>85</v>
      </c>
    </row>
    <row r="267" spans="1:65" s="2" customFormat="1" ht="16.5" customHeight="1">
      <c r="A267" s="35"/>
      <c r="B267" s="36"/>
      <c r="C267" s="193" t="s">
        <v>478</v>
      </c>
      <c r="D267" s="193" t="s">
        <v>214</v>
      </c>
      <c r="E267" s="194" t="s">
        <v>13033</v>
      </c>
      <c r="F267" s="195" t="s">
        <v>12902</v>
      </c>
      <c r="G267" s="196" t="s">
        <v>2761</v>
      </c>
      <c r="H267" s="197">
        <v>2</v>
      </c>
      <c r="I267" s="198"/>
      <c r="J267" s="199">
        <f>ROUND(I267*H267,2)</f>
        <v>0</v>
      </c>
      <c r="K267" s="200"/>
      <c r="L267" s="40"/>
      <c r="M267" s="201" t="s">
        <v>1</v>
      </c>
      <c r="N267" s="202" t="s">
        <v>42</v>
      </c>
      <c r="O267" s="72"/>
      <c r="P267" s="203">
        <f>O267*H267</f>
        <v>0</v>
      </c>
      <c r="Q267" s="203">
        <v>0</v>
      </c>
      <c r="R267" s="203">
        <f>Q267*H267</f>
        <v>0</v>
      </c>
      <c r="S267" s="203">
        <v>0</v>
      </c>
      <c r="T267" s="204">
        <f>S267*H267</f>
        <v>0</v>
      </c>
      <c r="U267" s="35"/>
      <c r="V267" s="35"/>
      <c r="W267" s="35"/>
      <c r="X267" s="35"/>
      <c r="Y267" s="35"/>
      <c r="Z267" s="35"/>
      <c r="AA267" s="35"/>
      <c r="AB267" s="35"/>
      <c r="AC267" s="35"/>
      <c r="AD267" s="35"/>
      <c r="AE267" s="35"/>
      <c r="AR267" s="205" t="s">
        <v>218</v>
      </c>
      <c r="AT267" s="205" t="s">
        <v>214</v>
      </c>
      <c r="AU267" s="205" t="s">
        <v>85</v>
      </c>
      <c r="AY267" s="18" t="s">
        <v>209</v>
      </c>
      <c r="BE267" s="206">
        <f>IF(N267="základní",J267,0)</f>
        <v>0</v>
      </c>
      <c r="BF267" s="206">
        <f>IF(N267="snížená",J267,0)</f>
        <v>0</v>
      </c>
      <c r="BG267" s="206">
        <f>IF(N267="zákl. přenesená",J267,0)</f>
        <v>0</v>
      </c>
      <c r="BH267" s="206">
        <f>IF(N267="sníž. přenesená",J267,0)</f>
        <v>0</v>
      </c>
      <c r="BI267" s="206">
        <f>IF(N267="nulová",J267,0)</f>
        <v>0</v>
      </c>
      <c r="BJ267" s="18" t="s">
        <v>85</v>
      </c>
      <c r="BK267" s="206">
        <f>ROUND(I267*H267,2)</f>
        <v>0</v>
      </c>
      <c r="BL267" s="18" t="s">
        <v>218</v>
      </c>
      <c r="BM267" s="205" t="s">
        <v>13034</v>
      </c>
    </row>
    <row r="268" spans="1:65" s="2" customFormat="1" ht="87.75">
      <c r="A268" s="35"/>
      <c r="B268" s="36"/>
      <c r="C268" s="37"/>
      <c r="D268" s="214" t="s">
        <v>807</v>
      </c>
      <c r="E268" s="37"/>
      <c r="F268" s="256" t="s">
        <v>13035</v>
      </c>
      <c r="G268" s="37"/>
      <c r="H268" s="37"/>
      <c r="I268" s="257"/>
      <c r="J268" s="37"/>
      <c r="K268" s="37"/>
      <c r="L268" s="40"/>
      <c r="M268" s="258"/>
      <c r="N268" s="259"/>
      <c r="O268" s="72"/>
      <c r="P268" s="72"/>
      <c r="Q268" s="72"/>
      <c r="R268" s="72"/>
      <c r="S268" s="72"/>
      <c r="T268" s="73"/>
      <c r="U268" s="35"/>
      <c r="V268" s="35"/>
      <c r="W268" s="35"/>
      <c r="X268" s="35"/>
      <c r="Y268" s="35"/>
      <c r="Z268" s="35"/>
      <c r="AA268" s="35"/>
      <c r="AB268" s="35"/>
      <c r="AC268" s="35"/>
      <c r="AD268" s="35"/>
      <c r="AE268" s="35"/>
      <c r="AT268" s="18" t="s">
        <v>807</v>
      </c>
      <c r="AU268" s="18" t="s">
        <v>85</v>
      </c>
    </row>
    <row r="269" spans="1:65" s="2" customFormat="1" ht="16.5" customHeight="1">
      <c r="A269" s="35"/>
      <c r="B269" s="36"/>
      <c r="C269" s="193" t="s">
        <v>482</v>
      </c>
      <c r="D269" s="193" t="s">
        <v>214</v>
      </c>
      <c r="E269" s="194" t="s">
        <v>13036</v>
      </c>
      <c r="F269" s="195" t="s">
        <v>12951</v>
      </c>
      <c r="G269" s="196" t="s">
        <v>2761</v>
      </c>
      <c r="H269" s="197">
        <v>4</v>
      </c>
      <c r="I269" s="198"/>
      <c r="J269" s="199">
        <f>ROUND(I269*H269,2)</f>
        <v>0</v>
      </c>
      <c r="K269" s="200"/>
      <c r="L269" s="40"/>
      <c r="M269" s="201" t="s">
        <v>1</v>
      </c>
      <c r="N269" s="202" t="s">
        <v>42</v>
      </c>
      <c r="O269" s="72"/>
      <c r="P269" s="203">
        <f>O269*H269</f>
        <v>0</v>
      </c>
      <c r="Q269" s="203">
        <v>0</v>
      </c>
      <c r="R269" s="203">
        <f>Q269*H269</f>
        <v>0</v>
      </c>
      <c r="S269" s="203">
        <v>0</v>
      </c>
      <c r="T269" s="204">
        <f>S269*H269</f>
        <v>0</v>
      </c>
      <c r="U269" s="35"/>
      <c r="V269" s="35"/>
      <c r="W269" s="35"/>
      <c r="X269" s="35"/>
      <c r="Y269" s="35"/>
      <c r="Z269" s="35"/>
      <c r="AA269" s="35"/>
      <c r="AB269" s="35"/>
      <c r="AC269" s="35"/>
      <c r="AD269" s="35"/>
      <c r="AE269" s="35"/>
      <c r="AR269" s="205" t="s">
        <v>218</v>
      </c>
      <c r="AT269" s="205" t="s">
        <v>214</v>
      </c>
      <c r="AU269" s="205" t="s">
        <v>85</v>
      </c>
      <c r="AY269" s="18" t="s">
        <v>209</v>
      </c>
      <c r="BE269" s="206">
        <f>IF(N269="základní",J269,0)</f>
        <v>0</v>
      </c>
      <c r="BF269" s="206">
        <f>IF(N269="snížená",J269,0)</f>
        <v>0</v>
      </c>
      <c r="BG269" s="206">
        <f>IF(N269="zákl. přenesená",J269,0)</f>
        <v>0</v>
      </c>
      <c r="BH269" s="206">
        <f>IF(N269="sníž. přenesená",J269,0)</f>
        <v>0</v>
      </c>
      <c r="BI269" s="206">
        <f>IF(N269="nulová",J269,0)</f>
        <v>0</v>
      </c>
      <c r="BJ269" s="18" t="s">
        <v>85</v>
      </c>
      <c r="BK269" s="206">
        <f>ROUND(I269*H269,2)</f>
        <v>0</v>
      </c>
      <c r="BL269" s="18" t="s">
        <v>218</v>
      </c>
      <c r="BM269" s="205" t="s">
        <v>13037</v>
      </c>
    </row>
    <row r="270" spans="1:65" s="2" customFormat="1" ht="87.75">
      <c r="A270" s="35"/>
      <c r="B270" s="36"/>
      <c r="C270" s="37"/>
      <c r="D270" s="214" t="s">
        <v>807</v>
      </c>
      <c r="E270" s="37"/>
      <c r="F270" s="256" t="s">
        <v>13035</v>
      </c>
      <c r="G270" s="37"/>
      <c r="H270" s="37"/>
      <c r="I270" s="257"/>
      <c r="J270" s="37"/>
      <c r="K270" s="37"/>
      <c r="L270" s="40"/>
      <c r="M270" s="258"/>
      <c r="N270" s="259"/>
      <c r="O270" s="72"/>
      <c r="P270" s="72"/>
      <c r="Q270" s="72"/>
      <c r="R270" s="72"/>
      <c r="S270" s="72"/>
      <c r="T270" s="73"/>
      <c r="U270" s="35"/>
      <c r="V270" s="35"/>
      <c r="W270" s="35"/>
      <c r="X270" s="35"/>
      <c r="Y270" s="35"/>
      <c r="Z270" s="35"/>
      <c r="AA270" s="35"/>
      <c r="AB270" s="35"/>
      <c r="AC270" s="35"/>
      <c r="AD270" s="35"/>
      <c r="AE270" s="35"/>
      <c r="AT270" s="18" t="s">
        <v>807</v>
      </c>
      <c r="AU270" s="18" t="s">
        <v>85</v>
      </c>
    </row>
    <row r="271" spans="1:65" s="2" customFormat="1" ht="16.5" customHeight="1">
      <c r="A271" s="35"/>
      <c r="B271" s="36"/>
      <c r="C271" s="193" t="s">
        <v>486</v>
      </c>
      <c r="D271" s="193" t="s">
        <v>214</v>
      </c>
      <c r="E271" s="194" t="s">
        <v>13038</v>
      </c>
      <c r="F271" s="195" t="s">
        <v>12870</v>
      </c>
      <c r="G271" s="196" t="s">
        <v>2761</v>
      </c>
      <c r="H271" s="197">
        <v>12</v>
      </c>
      <c r="I271" s="198"/>
      <c r="J271" s="199">
        <f>ROUND(I271*H271,2)</f>
        <v>0</v>
      </c>
      <c r="K271" s="200"/>
      <c r="L271" s="40"/>
      <c r="M271" s="201" t="s">
        <v>1</v>
      </c>
      <c r="N271" s="202" t="s">
        <v>42</v>
      </c>
      <c r="O271" s="72"/>
      <c r="P271" s="203">
        <f>O271*H271</f>
        <v>0</v>
      </c>
      <c r="Q271" s="203">
        <v>0</v>
      </c>
      <c r="R271" s="203">
        <f>Q271*H271</f>
        <v>0</v>
      </c>
      <c r="S271" s="203">
        <v>0</v>
      </c>
      <c r="T271" s="204">
        <f>S271*H271</f>
        <v>0</v>
      </c>
      <c r="U271" s="35"/>
      <c r="V271" s="35"/>
      <c r="W271" s="35"/>
      <c r="X271" s="35"/>
      <c r="Y271" s="35"/>
      <c r="Z271" s="35"/>
      <c r="AA271" s="35"/>
      <c r="AB271" s="35"/>
      <c r="AC271" s="35"/>
      <c r="AD271" s="35"/>
      <c r="AE271" s="35"/>
      <c r="AR271" s="205" t="s">
        <v>218</v>
      </c>
      <c r="AT271" s="205" t="s">
        <v>214</v>
      </c>
      <c r="AU271" s="205" t="s">
        <v>85</v>
      </c>
      <c r="AY271" s="18" t="s">
        <v>209</v>
      </c>
      <c r="BE271" s="206">
        <f>IF(N271="základní",J271,0)</f>
        <v>0</v>
      </c>
      <c r="BF271" s="206">
        <f>IF(N271="snížená",J271,0)</f>
        <v>0</v>
      </c>
      <c r="BG271" s="206">
        <f>IF(N271="zákl. přenesená",J271,0)</f>
        <v>0</v>
      </c>
      <c r="BH271" s="206">
        <f>IF(N271="sníž. přenesená",J271,0)</f>
        <v>0</v>
      </c>
      <c r="BI271" s="206">
        <f>IF(N271="nulová",J271,0)</f>
        <v>0</v>
      </c>
      <c r="BJ271" s="18" t="s">
        <v>85</v>
      </c>
      <c r="BK271" s="206">
        <f>ROUND(I271*H271,2)</f>
        <v>0</v>
      </c>
      <c r="BL271" s="18" t="s">
        <v>218</v>
      </c>
      <c r="BM271" s="205" t="s">
        <v>13039</v>
      </c>
    </row>
    <row r="272" spans="1:65" s="2" customFormat="1" ht="87.75">
      <c r="A272" s="35"/>
      <c r="B272" s="36"/>
      <c r="C272" s="37"/>
      <c r="D272" s="214" t="s">
        <v>807</v>
      </c>
      <c r="E272" s="37"/>
      <c r="F272" s="256" t="s">
        <v>13035</v>
      </c>
      <c r="G272" s="37"/>
      <c r="H272" s="37"/>
      <c r="I272" s="257"/>
      <c r="J272" s="37"/>
      <c r="K272" s="37"/>
      <c r="L272" s="40"/>
      <c r="M272" s="258"/>
      <c r="N272" s="259"/>
      <c r="O272" s="72"/>
      <c r="P272" s="72"/>
      <c r="Q272" s="72"/>
      <c r="R272" s="72"/>
      <c r="S272" s="72"/>
      <c r="T272" s="73"/>
      <c r="U272" s="35"/>
      <c r="V272" s="35"/>
      <c r="W272" s="35"/>
      <c r="X272" s="35"/>
      <c r="Y272" s="35"/>
      <c r="Z272" s="35"/>
      <c r="AA272" s="35"/>
      <c r="AB272" s="35"/>
      <c r="AC272" s="35"/>
      <c r="AD272" s="35"/>
      <c r="AE272" s="35"/>
      <c r="AT272" s="18" t="s">
        <v>807</v>
      </c>
      <c r="AU272" s="18" t="s">
        <v>85</v>
      </c>
    </row>
    <row r="273" spans="1:65" s="2" customFormat="1" ht="16.5" customHeight="1">
      <c r="A273" s="35"/>
      <c r="B273" s="36"/>
      <c r="C273" s="193" t="s">
        <v>490</v>
      </c>
      <c r="D273" s="193" t="s">
        <v>214</v>
      </c>
      <c r="E273" s="194" t="s">
        <v>13040</v>
      </c>
      <c r="F273" s="195" t="s">
        <v>13041</v>
      </c>
      <c r="G273" s="196" t="s">
        <v>2761</v>
      </c>
      <c r="H273" s="197">
        <v>2</v>
      </c>
      <c r="I273" s="198"/>
      <c r="J273" s="199">
        <f>ROUND(I273*H273,2)</f>
        <v>0</v>
      </c>
      <c r="K273" s="200"/>
      <c r="L273" s="40"/>
      <c r="M273" s="201" t="s">
        <v>1</v>
      </c>
      <c r="N273" s="202" t="s">
        <v>42</v>
      </c>
      <c r="O273" s="72"/>
      <c r="P273" s="203">
        <f>O273*H273</f>
        <v>0</v>
      </c>
      <c r="Q273" s="203">
        <v>0</v>
      </c>
      <c r="R273" s="203">
        <f>Q273*H273</f>
        <v>0</v>
      </c>
      <c r="S273" s="203">
        <v>0</v>
      </c>
      <c r="T273" s="204">
        <f>S273*H273</f>
        <v>0</v>
      </c>
      <c r="U273" s="35"/>
      <c r="V273" s="35"/>
      <c r="W273" s="35"/>
      <c r="X273" s="35"/>
      <c r="Y273" s="35"/>
      <c r="Z273" s="35"/>
      <c r="AA273" s="35"/>
      <c r="AB273" s="35"/>
      <c r="AC273" s="35"/>
      <c r="AD273" s="35"/>
      <c r="AE273" s="35"/>
      <c r="AR273" s="205" t="s">
        <v>218</v>
      </c>
      <c r="AT273" s="205" t="s">
        <v>214</v>
      </c>
      <c r="AU273" s="205" t="s">
        <v>85</v>
      </c>
      <c r="AY273" s="18" t="s">
        <v>209</v>
      </c>
      <c r="BE273" s="206">
        <f>IF(N273="základní",J273,0)</f>
        <v>0</v>
      </c>
      <c r="BF273" s="206">
        <f>IF(N273="snížená",J273,0)</f>
        <v>0</v>
      </c>
      <c r="BG273" s="206">
        <f>IF(N273="zákl. přenesená",J273,0)</f>
        <v>0</v>
      </c>
      <c r="BH273" s="206">
        <f>IF(N273="sníž. přenesená",J273,0)</f>
        <v>0</v>
      </c>
      <c r="BI273" s="206">
        <f>IF(N273="nulová",J273,0)</f>
        <v>0</v>
      </c>
      <c r="BJ273" s="18" t="s">
        <v>85</v>
      </c>
      <c r="BK273" s="206">
        <f>ROUND(I273*H273,2)</f>
        <v>0</v>
      </c>
      <c r="BL273" s="18" t="s">
        <v>218</v>
      </c>
      <c r="BM273" s="205" t="s">
        <v>13042</v>
      </c>
    </row>
    <row r="274" spans="1:65" s="2" customFormat="1" ht="87.75">
      <c r="A274" s="35"/>
      <c r="B274" s="36"/>
      <c r="C274" s="37"/>
      <c r="D274" s="214" t="s">
        <v>807</v>
      </c>
      <c r="E274" s="37"/>
      <c r="F274" s="256" t="s">
        <v>13035</v>
      </c>
      <c r="G274" s="37"/>
      <c r="H274" s="37"/>
      <c r="I274" s="257"/>
      <c r="J274" s="37"/>
      <c r="K274" s="37"/>
      <c r="L274" s="40"/>
      <c r="M274" s="258"/>
      <c r="N274" s="259"/>
      <c r="O274" s="72"/>
      <c r="P274" s="72"/>
      <c r="Q274" s="72"/>
      <c r="R274" s="72"/>
      <c r="S274" s="72"/>
      <c r="T274" s="73"/>
      <c r="U274" s="35"/>
      <c r="V274" s="35"/>
      <c r="W274" s="35"/>
      <c r="X274" s="35"/>
      <c r="Y274" s="35"/>
      <c r="Z274" s="35"/>
      <c r="AA274" s="35"/>
      <c r="AB274" s="35"/>
      <c r="AC274" s="35"/>
      <c r="AD274" s="35"/>
      <c r="AE274" s="35"/>
      <c r="AT274" s="18" t="s">
        <v>807</v>
      </c>
      <c r="AU274" s="18" t="s">
        <v>85</v>
      </c>
    </row>
    <row r="275" spans="1:65" s="2" customFormat="1" ht="16.5" customHeight="1">
      <c r="A275" s="35"/>
      <c r="B275" s="36"/>
      <c r="C275" s="193" t="s">
        <v>496</v>
      </c>
      <c r="D275" s="193" t="s">
        <v>214</v>
      </c>
      <c r="E275" s="194" t="s">
        <v>13043</v>
      </c>
      <c r="F275" s="195" t="s">
        <v>12905</v>
      </c>
      <c r="G275" s="196" t="s">
        <v>2761</v>
      </c>
      <c r="H275" s="197">
        <v>2</v>
      </c>
      <c r="I275" s="198"/>
      <c r="J275" s="199">
        <f>ROUND(I275*H275,2)</f>
        <v>0</v>
      </c>
      <c r="K275" s="200"/>
      <c r="L275" s="40"/>
      <c r="M275" s="201" t="s">
        <v>1</v>
      </c>
      <c r="N275" s="202" t="s">
        <v>42</v>
      </c>
      <c r="O275" s="72"/>
      <c r="P275" s="203">
        <f>O275*H275</f>
        <v>0</v>
      </c>
      <c r="Q275" s="203">
        <v>0</v>
      </c>
      <c r="R275" s="203">
        <f>Q275*H275</f>
        <v>0</v>
      </c>
      <c r="S275" s="203">
        <v>0</v>
      </c>
      <c r="T275" s="204">
        <f>S275*H275</f>
        <v>0</v>
      </c>
      <c r="U275" s="35"/>
      <c r="V275" s="35"/>
      <c r="W275" s="35"/>
      <c r="X275" s="35"/>
      <c r="Y275" s="35"/>
      <c r="Z275" s="35"/>
      <c r="AA275" s="35"/>
      <c r="AB275" s="35"/>
      <c r="AC275" s="35"/>
      <c r="AD275" s="35"/>
      <c r="AE275" s="35"/>
      <c r="AR275" s="205" t="s">
        <v>218</v>
      </c>
      <c r="AT275" s="205" t="s">
        <v>214</v>
      </c>
      <c r="AU275" s="205" t="s">
        <v>85</v>
      </c>
      <c r="AY275" s="18" t="s">
        <v>209</v>
      </c>
      <c r="BE275" s="206">
        <f>IF(N275="základní",J275,0)</f>
        <v>0</v>
      </c>
      <c r="BF275" s="206">
        <f>IF(N275="snížená",J275,0)</f>
        <v>0</v>
      </c>
      <c r="BG275" s="206">
        <f>IF(N275="zákl. přenesená",J275,0)</f>
        <v>0</v>
      </c>
      <c r="BH275" s="206">
        <f>IF(N275="sníž. přenesená",J275,0)</f>
        <v>0</v>
      </c>
      <c r="BI275" s="206">
        <f>IF(N275="nulová",J275,0)</f>
        <v>0</v>
      </c>
      <c r="BJ275" s="18" t="s">
        <v>85</v>
      </c>
      <c r="BK275" s="206">
        <f>ROUND(I275*H275,2)</f>
        <v>0</v>
      </c>
      <c r="BL275" s="18" t="s">
        <v>218</v>
      </c>
      <c r="BM275" s="205" t="s">
        <v>13044</v>
      </c>
    </row>
    <row r="276" spans="1:65" s="2" customFormat="1" ht="87.75">
      <c r="A276" s="35"/>
      <c r="B276" s="36"/>
      <c r="C276" s="37"/>
      <c r="D276" s="214" t="s">
        <v>807</v>
      </c>
      <c r="E276" s="37"/>
      <c r="F276" s="256" t="s">
        <v>13035</v>
      </c>
      <c r="G276" s="37"/>
      <c r="H276" s="37"/>
      <c r="I276" s="257"/>
      <c r="J276" s="37"/>
      <c r="K276" s="37"/>
      <c r="L276" s="40"/>
      <c r="M276" s="258"/>
      <c r="N276" s="259"/>
      <c r="O276" s="72"/>
      <c r="P276" s="72"/>
      <c r="Q276" s="72"/>
      <c r="R276" s="72"/>
      <c r="S276" s="72"/>
      <c r="T276" s="73"/>
      <c r="U276" s="35"/>
      <c r="V276" s="35"/>
      <c r="W276" s="35"/>
      <c r="X276" s="35"/>
      <c r="Y276" s="35"/>
      <c r="Z276" s="35"/>
      <c r="AA276" s="35"/>
      <c r="AB276" s="35"/>
      <c r="AC276" s="35"/>
      <c r="AD276" s="35"/>
      <c r="AE276" s="35"/>
      <c r="AT276" s="18" t="s">
        <v>807</v>
      </c>
      <c r="AU276" s="18" t="s">
        <v>85</v>
      </c>
    </row>
    <row r="277" spans="1:65" s="2" customFormat="1" ht="16.5" customHeight="1">
      <c r="A277" s="35"/>
      <c r="B277" s="36"/>
      <c r="C277" s="193" t="s">
        <v>500</v>
      </c>
      <c r="D277" s="193" t="s">
        <v>214</v>
      </c>
      <c r="E277" s="194" t="s">
        <v>13045</v>
      </c>
      <c r="F277" s="195" t="s">
        <v>12902</v>
      </c>
      <c r="G277" s="196" t="s">
        <v>2761</v>
      </c>
      <c r="H277" s="197">
        <v>2</v>
      </c>
      <c r="I277" s="198"/>
      <c r="J277" s="199">
        <f>ROUND(I277*H277,2)</f>
        <v>0</v>
      </c>
      <c r="K277" s="200"/>
      <c r="L277" s="40"/>
      <c r="M277" s="201" t="s">
        <v>1</v>
      </c>
      <c r="N277" s="202" t="s">
        <v>42</v>
      </c>
      <c r="O277" s="72"/>
      <c r="P277" s="203">
        <f>O277*H277</f>
        <v>0</v>
      </c>
      <c r="Q277" s="203">
        <v>0</v>
      </c>
      <c r="R277" s="203">
        <f>Q277*H277</f>
        <v>0</v>
      </c>
      <c r="S277" s="203">
        <v>0</v>
      </c>
      <c r="T277" s="204">
        <f>S277*H277</f>
        <v>0</v>
      </c>
      <c r="U277" s="35"/>
      <c r="V277" s="35"/>
      <c r="W277" s="35"/>
      <c r="X277" s="35"/>
      <c r="Y277" s="35"/>
      <c r="Z277" s="35"/>
      <c r="AA277" s="35"/>
      <c r="AB277" s="35"/>
      <c r="AC277" s="35"/>
      <c r="AD277" s="35"/>
      <c r="AE277" s="35"/>
      <c r="AR277" s="205" t="s">
        <v>218</v>
      </c>
      <c r="AT277" s="205" t="s">
        <v>214</v>
      </c>
      <c r="AU277" s="205" t="s">
        <v>85</v>
      </c>
      <c r="AY277" s="18" t="s">
        <v>209</v>
      </c>
      <c r="BE277" s="206">
        <f>IF(N277="základní",J277,0)</f>
        <v>0</v>
      </c>
      <c r="BF277" s="206">
        <f>IF(N277="snížená",J277,0)</f>
        <v>0</v>
      </c>
      <c r="BG277" s="206">
        <f>IF(N277="zákl. přenesená",J277,0)</f>
        <v>0</v>
      </c>
      <c r="BH277" s="206">
        <f>IF(N277="sníž. přenesená",J277,0)</f>
        <v>0</v>
      </c>
      <c r="BI277" s="206">
        <f>IF(N277="nulová",J277,0)</f>
        <v>0</v>
      </c>
      <c r="BJ277" s="18" t="s">
        <v>85</v>
      </c>
      <c r="BK277" s="206">
        <f>ROUND(I277*H277,2)</f>
        <v>0</v>
      </c>
      <c r="BL277" s="18" t="s">
        <v>218</v>
      </c>
      <c r="BM277" s="205" t="s">
        <v>13046</v>
      </c>
    </row>
    <row r="278" spans="1:65" s="2" customFormat="1" ht="87.75">
      <c r="A278" s="35"/>
      <c r="B278" s="36"/>
      <c r="C278" s="37"/>
      <c r="D278" s="214" t="s">
        <v>807</v>
      </c>
      <c r="E278" s="37"/>
      <c r="F278" s="256" t="s">
        <v>13047</v>
      </c>
      <c r="G278" s="37"/>
      <c r="H278" s="37"/>
      <c r="I278" s="257"/>
      <c r="J278" s="37"/>
      <c r="K278" s="37"/>
      <c r="L278" s="40"/>
      <c r="M278" s="258"/>
      <c r="N278" s="259"/>
      <c r="O278" s="72"/>
      <c r="P278" s="72"/>
      <c r="Q278" s="72"/>
      <c r="R278" s="72"/>
      <c r="S278" s="72"/>
      <c r="T278" s="73"/>
      <c r="U278" s="35"/>
      <c r="V278" s="35"/>
      <c r="W278" s="35"/>
      <c r="X278" s="35"/>
      <c r="Y278" s="35"/>
      <c r="Z278" s="35"/>
      <c r="AA278" s="35"/>
      <c r="AB278" s="35"/>
      <c r="AC278" s="35"/>
      <c r="AD278" s="35"/>
      <c r="AE278" s="35"/>
      <c r="AT278" s="18" t="s">
        <v>807</v>
      </c>
      <c r="AU278" s="18" t="s">
        <v>85</v>
      </c>
    </row>
    <row r="279" spans="1:65" s="2" customFormat="1" ht="16.5" customHeight="1">
      <c r="A279" s="35"/>
      <c r="B279" s="36"/>
      <c r="C279" s="193" t="s">
        <v>504</v>
      </c>
      <c r="D279" s="193" t="s">
        <v>214</v>
      </c>
      <c r="E279" s="194" t="s">
        <v>13048</v>
      </c>
      <c r="F279" s="195" t="s">
        <v>12870</v>
      </c>
      <c r="G279" s="196" t="s">
        <v>2761</v>
      </c>
      <c r="H279" s="197">
        <v>12</v>
      </c>
      <c r="I279" s="198"/>
      <c r="J279" s="199">
        <f>ROUND(I279*H279,2)</f>
        <v>0</v>
      </c>
      <c r="K279" s="200"/>
      <c r="L279" s="40"/>
      <c r="M279" s="201" t="s">
        <v>1</v>
      </c>
      <c r="N279" s="202" t="s">
        <v>42</v>
      </c>
      <c r="O279" s="72"/>
      <c r="P279" s="203">
        <f>O279*H279</f>
        <v>0</v>
      </c>
      <c r="Q279" s="203">
        <v>0</v>
      </c>
      <c r="R279" s="203">
        <f>Q279*H279</f>
        <v>0</v>
      </c>
      <c r="S279" s="203">
        <v>0</v>
      </c>
      <c r="T279" s="204">
        <f>S279*H279</f>
        <v>0</v>
      </c>
      <c r="U279" s="35"/>
      <c r="V279" s="35"/>
      <c r="W279" s="35"/>
      <c r="X279" s="35"/>
      <c r="Y279" s="35"/>
      <c r="Z279" s="35"/>
      <c r="AA279" s="35"/>
      <c r="AB279" s="35"/>
      <c r="AC279" s="35"/>
      <c r="AD279" s="35"/>
      <c r="AE279" s="35"/>
      <c r="AR279" s="205" t="s">
        <v>218</v>
      </c>
      <c r="AT279" s="205" t="s">
        <v>214</v>
      </c>
      <c r="AU279" s="205" t="s">
        <v>85</v>
      </c>
      <c r="AY279" s="18" t="s">
        <v>209</v>
      </c>
      <c r="BE279" s="206">
        <f>IF(N279="základní",J279,0)</f>
        <v>0</v>
      </c>
      <c r="BF279" s="206">
        <f>IF(N279="snížená",J279,0)</f>
        <v>0</v>
      </c>
      <c r="BG279" s="206">
        <f>IF(N279="zákl. přenesená",J279,0)</f>
        <v>0</v>
      </c>
      <c r="BH279" s="206">
        <f>IF(N279="sníž. přenesená",J279,0)</f>
        <v>0</v>
      </c>
      <c r="BI279" s="206">
        <f>IF(N279="nulová",J279,0)</f>
        <v>0</v>
      </c>
      <c r="BJ279" s="18" t="s">
        <v>85</v>
      </c>
      <c r="BK279" s="206">
        <f>ROUND(I279*H279,2)</f>
        <v>0</v>
      </c>
      <c r="BL279" s="18" t="s">
        <v>218</v>
      </c>
      <c r="BM279" s="205" t="s">
        <v>13049</v>
      </c>
    </row>
    <row r="280" spans="1:65" s="2" customFormat="1" ht="87.75">
      <c r="A280" s="35"/>
      <c r="B280" s="36"/>
      <c r="C280" s="37"/>
      <c r="D280" s="214" t="s">
        <v>807</v>
      </c>
      <c r="E280" s="37"/>
      <c r="F280" s="256" t="s">
        <v>13047</v>
      </c>
      <c r="G280" s="37"/>
      <c r="H280" s="37"/>
      <c r="I280" s="257"/>
      <c r="J280" s="37"/>
      <c r="K280" s="37"/>
      <c r="L280" s="40"/>
      <c r="M280" s="258"/>
      <c r="N280" s="259"/>
      <c r="O280" s="72"/>
      <c r="P280" s="72"/>
      <c r="Q280" s="72"/>
      <c r="R280" s="72"/>
      <c r="S280" s="72"/>
      <c r="T280" s="73"/>
      <c r="U280" s="35"/>
      <c r="V280" s="35"/>
      <c r="W280" s="35"/>
      <c r="X280" s="35"/>
      <c r="Y280" s="35"/>
      <c r="Z280" s="35"/>
      <c r="AA280" s="35"/>
      <c r="AB280" s="35"/>
      <c r="AC280" s="35"/>
      <c r="AD280" s="35"/>
      <c r="AE280" s="35"/>
      <c r="AT280" s="18" t="s">
        <v>807</v>
      </c>
      <c r="AU280" s="18" t="s">
        <v>85</v>
      </c>
    </row>
    <row r="281" spans="1:65" s="2" customFormat="1" ht="16.5" customHeight="1">
      <c r="A281" s="35"/>
      <c r="B281" s="36"/>
      <c r="C281" s="193" t="s">
        <v>510</v>
      </c>
      <c r="D281" s="193" t="s">
        <v>214</v>
      </c>
      <c r="E281" s="194" t="s">
        <v>13050</v>
      </c>
      <c r="F281" s="195" t="s">
        <v>13051</v>
      </c>
      <c r="G281" s="196" t="s">
        <v>2761</v>
      </c>
      <c r="H281" s="197">
        <v>2</v>
      </c>
      <c r="I281" s="198"/>
      <c r="J281" s="199">
        <f>ROUND(I281*H281,2)</f>
        <v>0</v>
      </c>
      <c r="K281" s="200"/>
      <c r="L281" s="40"/>
      <c r="M281" s="201" t="s">
        <v>1</v>
      </c>
      <c r="N281" s="202" t="s">
        <v>42</v>
      </c>
      <c r="O281" s="72"/>
      <c r="P281" s="203">
        <f>O281*H281</f>
        <v>0</v>
      </c>
      <c r="Q281" s="203">
        <v>0</v>
      </c>
      <c r="R281" s="203">
        <f>Q281*H281</f>
        <v>0</v>
      </c>
      <c r="S281" s="203">
        <v>0</v>
      </c>
      <c r="T281" s="204">
        <f>S281*H281</f>
        <v>0</v>
      </c>
      <c r="U281" s="35"/>
      <c r="V281" s="35"/>
      <c r="W281" s="35"/>
      <c r="X281" s="35"/>
      <c r="Y281" s="35"/>
      <c r="Z281" s="35"/>
      <c r="AA281" s="35"/>
      <c r="AB281" s="35"/>
      <c r="AC281" s="35"/>
      <c r="AD281" s="35"/>
      <c r="AE281" s="35"/>
      <c r="AR281" s="205" t="s">
        <v>218</v>
      </c>
      <c r="AT281" s="205" t="s">
        <v>214</v>
      </c>
      <c r="AU281" s="205" t="s">
        <v>85</v>
      </c>
      <c r="AY281" s="18" t="s">
        <v>209</v>
      </c>
      <c r="BE281" s="206">
        <f>IF(N281="základní",J281,0)</f>
        <v>0</v>
      </c>
      <c r="BF281" s="206">
        <f>IF(N281="snížená",J281,0)</f>
        <v>0</v>
      </c>
      <c r="BG281" s="206">
        <f>IF(N281="zákl. přenesená",J281,0)</f>
        <v>0</v>
      </c>
      <c r="BH281" s="206">
        <f>IF(N281="sníž. přenesená",J281,0)</f>
        <v>0</v>
      </c>
      <c r="BI281" s="206">
        <f>IF(N281="nulová",J281,0)</f>
        <v>0</v>
      </c>
      <c r="BJ281" s="18" t="s">
        <v>85</v>
      </c>
      <c r="BK281" s="206">
        <f>ROUND(I281*H281,2)</f>
        <v>0</v>
      </c>
      <c r="BL281" s="18" t="s">
        <v>218</v>
      </c>
      <c r="BM281" s="205" t="s">
        <v>13052</v>
      </c>
    </row>
    <row r="282" spans="1:65" s="2" customFormat="1" ht="87.75">
      <c r="A282" s="35"/>
      <c r="B282" s="36"/>
      <c r="C282" s="37"/>
      <c r="D282" s="214" t="s">
        <v>807</v>
      </c>
      <c r="E282" s="37"/>
      <c r="F282" s="256" t="s">
        <v>13047</v>
      </c>
      <c r="G282" s="37"/>
      <c r="H282" s="37"/>
      <c r="I282" s="257"/>
      <c r="J282" s="37"/>
      <c r="K282" s="37"/>
      <c r="L282" s="40"/>
      <c r="M282" s="258"/>
      <c r="N282" s="259"/>
      <c r="O282" s="72"/>
      <c r="P282" s="72"/>
      <c r="Q282" s="72"/>
      <c r="R282" s="72"/>
      <c r="S282" s="72"/>
      <c r="T282" s="73"/>
      <c r="U282" s="35"/>
      <c r="V282" s="35"/>
      <c r="W282" s="35"/>
      <c r="X282" s="35"/>
      <c r="Y282" s="35"/>
      <c r="Z282" s="35"/>
      <c r="AA282" s="35"/>
      <c r="AB282" s="35"/>
      <c r="AC282" s="35"/>
      <c r="AD282" s="35"/>
      <c r="AE282" s="35"/>
      <c r="AT282" s="18" t="s">
        <v>807</v>
      </c>
      <c r="AU282" s="18" t="s">
        <v>85</v>
      </c>
    </row>
    <row r="283" spans="1:65" s="2" customFormat="1" ht="16.5" customHeight="1">
      <c r="A283" s="35"/>
      <c r="B283" s="36"/>
      <c r="C283" s="193" t="s">
        <v>514</v>
      </c>
      <c r="D283" s="193" t="s">
        <v>214</v>
      </c>
      <c r="E283" s="194" t="s">
        <v>13053</v>
      </c>
      <c r="F283" s="195" t="s">
        <v>12951</v>
      </c>
      <c r="G283" s="196" t="s">
        <v>2761</v>
      </c>
      <c r="H283" s="197">
        <v>4</v>
      </c>
      <c r="I283" s="198"/>
      <c r="J283" s="199">
        <f>ROUND(I283*H283,2)</f>
        <v>0</v>
      </c>
      <c r="K283" s="200"/>
      <c r="L283" s="40"/>
      <c r="M283" s="201" t="s">
        <v>1</v>
      </c>
      <c r="N283" s="202" t="s">
        <v>42</v>
      </c>
      <c r="O283" s="72"/>
      <c r="P283" s="203">
        <f>O283*H283</f>
        <v>0</v>
      </c>
      <c r="Q283" s="203">
        <v>0</v>
      </c>
      <c r="R283" s="203">
        <f>Q283*H283</f>
        <v>0</v>
      </c>
      <c r="S283" s="203">
        <v>0</v>
      </c>
      <c r="T283" s="204">
        <f>S283*H283</f>
        <v>0</v>
      </c>
      <c r="U283" s="35"/>
      <c r="V283" s="35"/>
      <c r="W283" s="35"/>
      <c r="X283" s="35"/>
      <c r="Y283" s="35"/>
      <c r="Z283" s="35"/>
      <c r="AA283" s="35"/>
      <c r="AB283" s="35"/>
      <c r="AC283" s="35"/>
      <c r="AD283" s="35"/>
      <c r="AE283" s="35"/>
      <c r="AR283" s="205" t="s">
        <v>218</v>
      </c>
      <c r="AT283" s="205" t="s">
        <v>214</v>
      </c>
      <c r="AU283" s="205" t="s">
        <v>85</v>
      </c>
      <c r="AY283" s="18" t="s">
        <v>209</v>
      </c>
      <c r="BE283" s="206">
        <f>IF(N283="základní",J283,0)</f>
        <v>0</v>
      </c>
      <c r="BF283" s="206">
        <f>IF(N283="snížená",J283,0)</f>
        <v>0</v>
      </c>
      <c r="BG283" s="206">
        <f>IF(N283="zákl. přenesená",J283,0)</f>
        <v>0</v>
      </c>
      <c r="BH283" s="206">
        <f>IF(N283="sníž. přenesená",J283,0)</f>
        <v>0</v>
      </c>
      <c r="BI283" s="206">
        <f>IF(N283="nulová",J283,0)</f>
        <v>0</v>
      </c>
      <c r="BJ283" s="18" t="s">
        <v>85</v>
      </c>
      <c r="BK283" s="206">
        <f>ROUND(I283*H283,2)</f>
        <v>0</v>
      </c>
      <c r="BL283" s="18" t="s">
        <v>218</v>
      </c>
      <c r="BM283" s="205" t="s">
        <v>13054</v>
      </c>
    </row>
    <row r="284" spans="1:65" s="2" customFormat="1" ht="87.75">
      <c r="A284" s="35"/>
      <c r="B284" s="36"/>
      <c r="C284" s="37"/>
      <c r="D284" s="214" t="s">
        <v>807</v>
      </c>
      <c r="E284" s="37"/>
      <c r="F284" s="256" t="s">
        <v>13047</v>
      </c>
      <c r="G284" s="37"/>
      <c r="H284" s="37"/>
      <c r="I284" s="257"/>
      <c r="J284" s="37"/>
      <c r="K284" s="37"/>
      <c r="L284" s="40"/>
      <c r="M284" s="258"/>
      <c r="N284" s="259"/>
      <c r="O284" s="72"/>
      <c r="P284" s="72"/>
      <c r="Q284" s="72"/>
      <c r="R284" s="72"/>
      <c r="S284" s="72"/>
      <c r="T284" s="73"/>
      <c r="U284" s="35"/>
      <c r="V284" s="35"/>
      <c r="W284" s="35"/>
      <c r="X284" s="35"/>
      <c r="Y284" s="35"/>
      <c r="Z284" s="35"/>
      <c r="AA284" s="35"/>
      <c r="AB284" s="35"/>
      <c r="AC284" s="35"/>
      <c r="AD284" s="35"/>
      <c r="AE284" s="35"/>
      <c r="AT284" s="18" t="s">
        <v>807</v>
      </c>
      <c r="AU284" s="18" t="s">
        <v>85</v>
      </c>
    </row>
    <row r="285" spans="1:65" s="2" customFormat="1" ht="16.5" customHeight="1">
      <c r="A285" s="35"/>
      <c r="B285" s="36"/>
      <c r="C285" s="193" t="s">
        <v>518</v>
      </c>
      <c r="D285" s="193" t="s">
        <v>214</v>
      </c>
      <c r="E285" s="194" t="s">
        <v>13055</v>
      </c>
      <c r="F285" s="195" t="s">
        <v>13056</v>
      </c>
      <c r="G285" s="196" t="s">
        <v>2761</v>
      </c>
      <c r="H285" s="197">
        <v>1</v>
      </c>
      <c r="I285" s="198"/>
      <c r="J285" s="199">
        <f>ROUND(I285*H285,2)</f>
        <v>0</v>
      </c>
      <c r="K285" s="200"/>
      <c r="L285" s="40"/>
      <c r="M285" s="201" t="s">
        <v>1</v>
      </c>
      <c r="N285" s="202" t="s">
        <v>42</v>
      </c>
      <c r="O285" s="72"/>
      <c r="P285" s="203">
        <f>O285*H285</f>
        <v>0</v>
      </c>
      <c r="Q285" s="203">
        <v>0</v>
      </c>
      <c r="R285" s="203">
        <f>Q285*H285</f>
        <v>0</v>
      </c>
      <c r="S285" s="203">
        <v>0</v>
      </c>
      <c r="T285" s="204">
        <f>S285*H285</f>
        <v>0</v>
      </c>
      <c r="U285" s="35"/>
      <c r="V285" s="35"/>
      <c r="W285" s="35"/>
      <c r="X285" s="35"/>
      <c r="Y285" s="35"/>
      <c r="Z285" s="35"/>
      <c r="AA285" s="35"/>
      <c r="AB285" s="35"/>
      <c r="AC285" s="35"/>
      <c r="AD285" s="35"/>
      <c r="AE285" s="35"/>
      <c r="AR285" s="205" t="s">
        <v>218</v>
      </c>
      <c r="AT285" s="205" t="s">
        <v>214</v>
      </c>
      <c r="AU285" s="205" t="s">
        <v>85</v>
      </c>
      <c r="AY285" s="18" t="s">
        <v>209</v>
      </c>
      <c r="BE285" s="206">
        <f>IF(N285="základní",J285,0)</f>
        <v>0</v>
      </c>
      <c r="BF285" s="206">
        <f>IF(N285="snížená",J285,0)</f>
        <v>0</v>
      </c>
      <c r="BG285" s="206">
        <f>IF(N285="zákl. přenesená",J285,0)</f>
        <v>0</v>
      </c>
      <c r="BH285" s="206">
        <f>IF(N285="sníž. přenesená",J285,0)</f>
        <v>0</v>
      </c>
      <c r="BI285" s="206">
        <f>IF(N285="nulová",J285,0)</f>
        <v>0</v>
      </c>
      <c r="BJ285" s="18" t="s">
        <v>85</v>
      </c>
      <c r="BK285" s="206">
        <f>ROUND(I285*H285,2)</f>
        <v>0</v>
      </c>
      <c r="BL285" s="18" t="s">
        <v>218</v>
      </c>
      <c r="BM285" s="205" t="s">
        <v>13057</v>
      </c>
    </row>
    <row r="286" spans="1:65" s="2" customFormat="1" ht="58.5">
      <c r="A286" s="35"/>
      <c r="B286" s="36"/>
      <c r="C286" s="37"/>
      <c r="D286" s="214" t="s">
        <v>807</v>
      </c>
      <c r="E286" s="37"/>
      <c r="F286" s="256" t="s">
        <v>12913</v>
      </c>
      <c r="G286" s="37"/>
      <c r="H286" s="37"/>
      <c r="I286" s="257"/>
      <c r="J286" s="37"/>
      <c r="K286" s="37"/>
      <c r="L286" s="40"/>
      <c r="M286" s="258"/>
      <c r="N286" s="259"/>
      <c r="O286" s="72"/>
      <c r="P286" s="72"/>
      <c r="Q286" s="72"/>
      <c r="R286" s="72"/>
      <c r="S286" s="72"/>
      <c r="T286" s="73"/>
      <c r="U286" s="35"/>
      <c r="V286" s="35"/>
      <c r="W286" s="35"/>
      <c r="X286" s="35"/>
      <c r="Y286" s="35"/>
      <c r="Z286" s="35"/>
      <c r="AA286" s="35"/>
      <c r="AB286" s="35"/>
      <c r="AC286" s="35"/>
      <c r="AD286" s="35"/>
      <c r="AE286" s="35"/>
      <c r="AT286" s="18" t="s">
        <v>807</v>
      </c>
      <c r="AU286" s="18" t="s">
        <v>85</v>
      </c>
    </row>
    <row r="287" spans="1:65" s="2" customFormat="1" ht="16.5" customHeight="1">
      <c r="A287" s="35"/>
      <c r="B287" s="36"/>
      <c r="C287" s="193" t="s">
        <v>524</v>
      </c>
      <c r="D287" s="193" t="s">
        <v>214</v>
      </c>
      <c r="E287" s="194" t="s">
        <v>13058</v>
      </c>
      <c r="F287" s="195" t="s">
        <v>12922</v>
      </c>
      <c r="G287" s="196" t="s">
        <v>2761</v>
      </c>
      <c r="H287" s="197">
        <v>2</v>
      </c>
      <c r="I287" s="198"/>
      <c r="J287" s="199">
        <f>ROUND(I287*H287,2)</f>
        <v>0</v>
      </c>
      <c r="K287" s="200"/>
      <c r="L287" s="40"/>
      <c r="M287" s="201" t="s">
        <v>1</v>
      </c>
      <c r="N287" s="202" t="s">
        <v>42</v>
      </c>
      <c r="O287" s="72"/>
      <c r="P287" s="203">
        <f>O287*H287</f>
        <v>0</v>
      </c>
      <c r="Q287" s="203">
        <v>0</v>
      </c>
      <c r="R287" s="203">
        <f>Q287*H287</f>
        <v>0</v>
      </c>
      <c r="S287" s="203">
        <v>0</v>
      </c>
      <c r="T287" s="204">
        <f>S287*H287</f>
        <v>0</v>
      </c>
      <c r="U287" s="35"/>
      <c r="V287" s="35"/>
      <c r="W287" s="35"/>
      <c r="X287" s="35"/>
      <c r="Y287" s="35"/>
      <c r="Z287" s="35"/>
      <c r="AA287" s="35"/>
      <c r="AB287" s="35"/>
      <c r="AC287" s="35"/>
      <c r="AD287" s="35"/>
      <c r="AE287" s="35"/>
      <c r="AR287" s="205" t="s">
        <v>218</v>
      </c>
      <c r="AT287" s="205" t="s">
        <v>214</v>
      </c>
      <c r="AU287" s="205" t="s">
        <v>85</v>
      </c>
      <c r="AY287" s="18" t="s">
        <v>209</v>
      </c>
      <c r="BE287" s="206">
        <f>IF(N287="základní",J287,0)</f>
        <v>0</v>
      </c>
      <c r="BF287" s="206">
        <f>IF(N287="snížená",J287,0)</f>
        <v>0</v>
      </c>
      <c r="BG287" s="206">
        <f>IF(N287="zákl. přenesená",J287,0)</f>
        <v>0</v>
      </c>
      <c r="BH287" s="206">
        <f>IF(N287="sníž. přenesená",J287,0)</f>
        <v>0</v>
      </c>
      <c r="BI287" s="206">
        <f>IF(N287="nulová",J287,0)</f>
        <v>0</v>
      </c>
      <c r="BJ287" s="18" t="s">
        <v>85</v>
      </c>
      <c r="BK287" s="206">
        <f>ROUND(I287*H287,2)</f>
        <v>0</v>
      </c>
      <c r="BL287" s="18" t="s">
        <v>218</v>
      </c>
      <c r="BM287" s="205" t="s">
        <v>13059</v>
      </c>
    </row>
    <row r="288" spans="1:65" s="2" customFormat="1" ht="29.25">
      <c r="A288" s="35"/>
      <c r="B288" s="36"/>
      <c r="C288" s="37"/>
      <c r="D288" s="214" t="s">
        <v>807</v>
      </c>
      <c r="E288" s="37"/>
      <c r="F288" s="256" t="s">
        <v>13060</v>
      </c>
      <c r="G288" s="37"/>
      <c r="H288" s="37"/>
      <c r="I288" s="257"/>
      <c r="J288" s="37"/>
      <c r="K288" s="37"/>
      <c r="L288" s="40"/>
      <c r="M288" s="258"/>
      <c r="N288" s="259"/>
      <c r="O288" s="72"/>
      <c r="P288" s="72"/>
      <c r="Q288" s="72"/>
      <c r="R288" s="72"/>
      <c r="S288" s="72"/>
      <c r="T288" s="73"/>
      <c r="U288" s="35"/>
      <c r="V288" s="35"/>
      <c r="W288" s="35"/>
      <c r="X288" s="35"/>
      <c r="Y288" s="35"/>
      <c r="Z288" s="35"/>
      <c r="AA288" s="35"/>
      <c r="AB288" s="35"/>
      <c r="AC288" s="35"/>
      <c r="AD288" s="35"/>
      <c r="AE288" s="35"/>
      <c r="AT288" s="18" t="s">
        <v>807</v>
      </c>
      <c r="AU288" s="18" t="s">
        <v>85</v>
      </c>
    </row>
    <row r="289" spans="1:65" s="2" customFormat="1" ht="16.5" customHeight="1">
      <c r="A289" s="35"/>
      <c r="B289" s="36"/>
      <c r="C289" s="193" t="s">
        <v>530</v>
      </c>
      <c r="D289" s="193" t="s">
        <v>214</v>
      </c>
      <c r="E289" s="194" t="s">
        <v>13061</v>
      </c>
      <c r="F289" s="195" t="s">
        <v>13062</v>
      </c>
      <c r="G289" s="196" t="s">
        <v>2761</v>
      </c>
      <c r="H289" s="197">
        <v>4</v>
      </c>
      <c r="I289" s="198"/>
      <c r="J289" s="199">
        <f>ROUND(I289*H289,2)</f>
        <v>0</v>
      </c>
      <c r="K289" s="200"/>
      <c r="L289" s="40"/>
      <c r="M289" s="201" t="s">
        <v>1</v>
      </c>
      <c r="N289" s="202" t="s">
        <v>42</v>
      </c>
      <c r="O289" s="72"/>
      <c r="P289" s="203">
        <f>O289*H289</f>
        <v>0</v>
      </c>
      <c r="Q289" s="203">
        <v>0</v>
      </c>
      <c r="R289" s="203">
        <f>Q289*H289</f>
        <v>0</v>
      </c>
      <c r="S289" s="203">
        <v>0</v>
      </c>
      <c r="T289" s="204">
        <f>S289*H289</f>
        <v>0</v>
      </c>
      <c r="U289" s="35"/>
      <c r="V289" s="35"/>
      <c r="W289" s="35"/>
      <c r="X289" s="35"/>
      <c r="Y289" s="35"/>
      <c r="Z289" s="35"/>
      <c r="AA289" s="35"/>
      <c r="AB289" s="35"/>
      <c r="AC289" s="35"/>
      <c r="AD289" s="35"/>
      <c r="AE289" s="35"/>
      <c r="AR289" s="205" t="s">
        <v>218</v>
      </c>
      <c r="AT289" s="205" t="s">
        <v>214</v>
      </c>
      <c r="AU289" s="205" t="s">
        <v>85</v>
      </c>
      <c r="AY289" s="18" t="s">
        <v>209</v>
      </c>
      <c r="BE289" s="206">
        <f>IF(N289="základní",J289,0)</f>
        <v>0</v>
      </c>
      <c r="BF289" s="206">
        <f>IF(N289="snížená",J289,0)</f>
        <v>0</v>
      </c>
      <c r="BG289" s="206">
        <f>IF(N289="zákl. přenesená",J289,0)</f>
        <v>0</v>
      </c>
      <c r="BH289" s="206">
        <f>IF(N289="sníž. přenesená",J289,0)</f>
        <v>0</v>
      </c>
      <c r="BI289" s="206">
        <f>IF(N289="nulová",J289,0)</f>
        <v>0</v>
      </c>
      <c r="BJ289" s="18" t="s">
        <v>85</v>
      </c>
      <c r="BK289" s="206">
        <f>ROUND(I289*H289,2)</f>
        <v>0</v>
      </c>
      <c r="BL289" s="18" t="s">
        <v>218</v>
      </c>
      <c r="BM289" s="205" t="s">
        <v>13063</v>
      </c>
    </row>
    <row r="290" spans="1:65" s="2" customFormat="1" ht="29.25">
      <c r="A290" s="35"/>
      <c r="B290" s="36"/>
      <c r="C290" s="37"/>
      <c r="D290" s="214" t="s">
        <v>807</v>
      </c>
      <c r="E290" s="37"/>
      <c r="F290" s="256" t="s">
        <v>13060</v>
      </c>
      <c r="G290" s="37"/>
      <c r="H290" s="37"/>
      <c r="I290" s="257"/>
      <c r="J290" s="37"/>
      <c r="K290" s="37"/>
      <c r="L290" s="40"/>
      <c r="M290" s="258"/>
      <c r="N290" s="259"/>
      <c r="O290" s="72"/>
      <c r="P290" s="72"/>
      <c r="Q290" s="72"/>
      <c r="R290" s="72"/>
      <c r="S290" s="72"/>
      <c r="T290" s="73"/>
      <c r="U290" s="35"/>
      <c r="V290" s="35"/>
      <c r="W290" s="35"/>
      <c r="X290" s="35"/>
      <c r="Y290" s="35"/>
      <c r="Z290" s="35"/>
      <c r="AA290" s="35"/>
      <c r="AB290" s="35"/>
      <c r="AC290" s="35"/>
      <c r="AD290" s="35"/>
      <c r="AE290" s="35"/>
      <c r="AT290" s="18" t="s">
        <v>807</v>
      </c>
      <c r="AU290" s="18" t="s">
        <v>85</v>
      </c>
    </row>
    <row r="291" spans="1:65" s="2" customFormat="1" ht="16.5" customHeight="1">
      <c r="A291" s="35"/>
      <c r="B291" s="36"/>
      <c r="C291" s="193" t="s">
        <v>536</v>
      </c>
      <c r="D291" s="193" t="s">
        <v>214</v>
      </c>
      <c r="E291" s="194" t="s">
        <v>13064</v>
      </c>
      <c r="F291" s="195" t="s">
        <v>13065</v>
      </c>
      <c r="G291" s="196" t="s">
        <v>2761</v>
      </c>
      <c r="H291" s="197">
        <v>8</v>
      </c>
      <c r="I291" s="198"/>
      <c r="J291" s="199">
        <f>ROUND(I291*H291,2)</f>
        <v>0</v>
      </c>
      <c r="K291" s="200"/>
      <c r="L291" s="40"/>
      <c r="M291" s="201" t="s">
        <v>1</v>
      </c>
      <c r="N291" s="202" t="s">
        <v>42</v>
      </c>
      <c r="O291" s="72"/>
      <c r="P291" s="203">
        <f>O291*H291</f>
        <v>0</v>
      </c>
      <c r="Q291" s="203">
        <v>0</v>
      </c>
      <c r="R291" s="203">
        <f>Q291*H291</f>
        <v>0</v>
      </c>
      <c r="S291" s="203">
        <v>0</v>
      </c>
      <c r="T291" s="204">
        <f>S291*H291</f>
        <v>0</v>
      </c>
      <c r="U291" s="35"/>
      <c r="V291" s="35"/>
      <c r="W291" s="35"/>
      <c r="X291" s="35"/>
      <c r="Y291" s="35"/>
      <c r="Z291" s="35"/>
      <c r="AA291" s="35"/>
      <c r="AB291" s="35"/>
      <c r="AC291" s="35"/>
      <c r="AD291" s="35"/>
      <c r="AE291" s="35"/>
      <c r="AR291" s="205" t="s">
        <v>218</v>
      </c>
      <c r="AT291" s="205" t="s">
        <v>214</v>
      </c>
      <c r="AU291" s="205" t="s">
        <v>85</v>
      </c>
      <c r="AY291" s="18" t="s">
        <v>209</v>
      </c>
      <c r="BE291" s="206">
        <f>IF(N291="základní",J291,0)</f>
        <v>0</v>
      </c>
      <c r="BF291" s="206">
        <f>IF(N291="snížená",J291,0)</f>
        <v>0</v>
      </c>
      <c r="BG291" s="206">
        <f>IF(N291="zákl. přenesená",J291,0)</f>
        <v>0</v>
      </c>
      <c r="BH291" s="206">
        <f>IF(N291="sníž. přenesená",J291,0)</f>
        <v>0</v>
      </c>
      <c r="BI291" s="206">
        <f>IF(N291="nulová",J291,0)</f>
        <v>0</v>
      </c>
      <c r="BJ291" s="18" t="s">
        <v>85</v>
      </c>
      <c r="BK291" s="206">
        <f>ROUND(I291*H291,2)</f>
        <v>0</v>
      </c>
      <c r="BL291" s="18" t="s">
        <v>218</v>
      </c>
      <c r="BM291" s="205" t="s">
        <v>13066</v>
      </c>
    </row>
    <row r="292" spans="1:65" s="2" customFormat="1" ht="29.25">
      <c r="A292" s="35"/>
      <c r="B292" s="36"/>
      <c r="C292" s="37"/>
      <c r="D292" s="214" t="s">
        <v>807</v>
      </c>
      <c r="E292" s="37"/>
      <c r="F292" s="256" t="s">
        <v>13060</v>
      </c>
      <c r="G292" s="37"/>
      <c r="H292" s="37"/>
      <c r="I292" s="257"/>
      <c r="J292" s="37"/>
      <c r="K292" s="37"/>
      <c r="L292" s="40"/>
      <c r="M292" s="258"/>
      <c r="N292" s="259"/>
      <c r="O292" s="72"/>
      <c r="P292" s="72"/>
      <c r="Q292" s="72"/>
      <c r="R292" s="72"/>
      <c r="S292" s="72"/>
      <c r="T292" s="73"/>
      <c r="U292" s="35"/>
      <c r="V292" s="35"/>
      <c r="W292" s="35"/>
      <c r="X292" s="35"/>
      <c r="Y292" s="35"/>
      <c r="Z292" s="35"/>
      <c r="AA292" s="35"/>
      <c r="AB292" s="35"/>
      <c r="AC292" s="35"/>
      <c r="AD292" s="35"/>
      <c r="AE292" s="35"/>
      <c r="AT292" s="18" t="s">
        <v>807</v>
      </c>
      <c r="AU292" s="18" t="s">
        <v>85</v>
      </c>
    </row>
    <row r="293" spans="1:65" s="2" customFormat="1" ht="16.5" customHeight="1">
      <c r="A293" s="35"/>
      <c r="B293" s="36"/>
      <c r="C293" s="193" t="s">
        <v>922</v>
      </c>
      <c r="D293" s="193" t="s">
        <v>214</v>
      </c>
      <c r="E293" s="194" t="s">
        <v>13067</v>
      </c>
      <c r="F293" s="195" t="s">
        <v>13068</v>
      </c>
      <c r="G293" s="196" t="s">
        <v>2761</v>
      </c>
      <c r="H293" s="197">
        <v>4</v>
      </c>
      <c r="I293" s="198"/>
      <c r="J293" s="199">
        <f>ROUND(I293*H293,2)</f>
        <v>0</v>
      </c>
      <c r="K293" s="200"/>
      <c r="L293" s="40"/>
      <c r="M293" s="201" t="s">
        <v>1</v>
      </c>
      <c r="N293" s="202" t="s">
        <v>42</v>
      </c>
      <c r="O293" s="72"/>
      <c r="P293" s="203">
        <f>O293*H293</f>
        <v>0</v>
      </c>
      <c r="Q293" s="203">
        <v>0</v>
      </c>
      <c r="R293" s="203">
        <f>Q293*H293</f>
        <v>0</v>
      </c>
      <c r="S293" s="203">
        <v>0</v>
      </c>
      <c r="T293" s="204">
        <f>S293*H293</f>
        <v>0</v>
      </c>
      <c r="U293" s="35"/>
      <c r="V293" s="35"/>
      <c r="W293" s="35"/>
      <c r="X293" s="35"/>
      <c r="Y293" s="35"/>
      <c r="Z293" s="35"/>
      <c r="AA293" s="35"/>
      <c r="AB293" s="35"/>
      <c r="AC293" s="35"/>
      <c r="AD293" s="35"/>
      <c r="AE293" s="35"/>
      <c r="AR293" s="205" t="s">
        <v>218</v>
      </c>
      <c r="AT293" s="205" t="s">
        <v>214</v>
      </c>
      <c r="AU293" s="205" t="s">
        <v>85</v>
      </c>
      <c r="AY293" s="18" t="s">
        <v>209</v>
      </c>
      <c r="BE293" s="206">
        <f>IF(N293="základní",J293,0)</f>
        <v>0</v>
      </c>
      <c r="BF293" s="206">
        <f>IF(N293="snížená",J293,0)</f>
        <v>0</v>
      </c>
      <c r="BG293" s="206">
        <f>IF(N293="zákl. přenesená",J293,0)</f>
        <v>0</v>
      </c>
      <c r="BH293" s="206">
        <f>IF(N293="sníž. přenesená",J293,0)</f>
        <v>0</v>
      </c>
      <c r="BI293" s="206">
        <f>IF(N293="nulová",J293,0)</f>
        <v>0</v>
      </c>
      <c r="BJ293" s="18" t="s">
        <v>85</v>
      </c>
      <c r="BK293" s="206">
        <f>ROUND(I293*H293,2)</f>
        <v>0</v>
      </c>
      <c r="BL293" s="18" t="s">
        <v>218</v>
      </c>
      <c r="BM293" s="205" t="s">
        <v>13069</v>
      </c>
    </row>
    <row r="294" spans="1:65" s="2" customFormat="1" ht="29.25">
      <c r="A294" s="35"/>
      <c r="B294" s="36"/>
      <c r="C294" s="37"/>
      <c r="D294" s="214" t="s">
        <v>807</v>
      </c>
      <c r="E294" s="37"/>
      <c r="F294" s="256" t="s">
        <v>13060</v>
      </c>
      <c r="G294" s="37"/>
      <c r="H294" s="37"/>
      <c r="I294" s="257"/>
      <c r="J294" s="37"/>
      <c r="K294" s="37"/>
      <c r="L294" s="40"/>
      <c r="M294" s="258"/>
      <c r="N294" s="259"/>
      <c r="O294" s="72"/>
      <c r="P294" s="72"/>
      <c r="Q294" s="72"/>
      <c r="R294" s="72"/>
      <c r="S294" s="72"/>
      <c r="T294" s="73"/>
      <c r="U294" s="35"/>
      <c r="V294" s="35"/>
      <c r="W294" s="35"/>
      <c r="X294" s="35"/>
      <c r="Y294" s="35"/>
      <c r="Z294" s="35"/>
      <c r="AA294" s="35"/>
      <c r="AB294" s="35"/>
      <c r="AC294" s="35"/>
      <c r="AD294" s="35"/>
      <c r="AE294" s="35"/>
      <c r="AT294" s="18" t="s">
        <v>807</v>
      </c>
      <c r="AU294" s="18" t="s">
        <v>85</v>
      </c>
    </row>
    <row r="295" spans="1:65" s="2" customFormat="1" ht="24.2" customHeight="1">
      <c r="A295" s="35"/>
      <c r="B295" s="36"/>
      <c r="C295" s="193" t="s">
        <v>928</v>
      </c>
      <c r="D295" s="193" t="s">
        <v>214</v>
      </c>
      <c r="E295" s="194" t="s">
        <v>13070</v>
      </c>
      <c r="F295" s="195" t="s">
        <v>12932</v>
      </c>
      <c r="G295" s="196" t="s">
        <v>2761</v>
      </c>
      <c r="H295" s="197">
        <v>3</v>
      </c>
      <c r="I295" s="198"/>
      <c r="J295" s="199">
        <f>ROUND(I295*H295,2)</f>
        <v>0</v>
      </c>
      <c r="K295" s="200"/>
      <c r="L295" s="40"/>
      <c r="M295" s="201" t="s">
        <v>1</v>
      </c>
      <c r="N295" s="202" t="s">
        <v>42</v>
      </c>
      <c r="O295" s="72"/>
      <c r="P295" s="203">
        <f>O295*H295</f>
        <v>0</v>
      </c>
      <c r="Q295" s="203">
        <v>0</v>
      </c>
      <c r="R295" s="203">
        <f>Q295*H295</f>
        <v>0</v>
      </c>
      <c r="S295" s="203">
        <v>0</v>
      </c>
      <c r="T295" s="204">
        <f>S295*H295</f>
        <v>0</v>
      </c>
      <c r="U295" s="35"/>
      <c r="V295" s="35"/>
      <c r="W295" s="35"/>
      <c r="X295" s="35"/>
      <c r="Y295" s="35"/>
      <c r="Z295" s="35"/>
      <c r="AA295" s="35"/>
      <c r="AB295" s="35"/>
      <c r="AC295" s="35"/>
      <c r="AD295" s="35"/>
      <c r="AE295" s="35"/>
      <c r="AR295" s="205" t="s">
        <v>218</v>
      </c>
      <c r="AT295" s="205" t="s">
        <v>214</v>
      </c>
      <c r="AU295" s="205" t="s">
        <v>85</v>
      </c>
      <c r="AY295" s="18" t="s">
        <v>209</v>
      </c>
      <c r="BE295" s="206">
        <f>IF(N295="základní",J295,0)</f>
        <v>0</v>
      </c>
      <c r="BF295" s="206">
        <f>IF(N295="snížená",J295,0)</f>
        <v>0</v>
      </c>
      <c r="BG295" s="206">
        <f>IF(N295="zákl. přenesená",J295,0)</f>
        <v>0</v>
      </c>
      <c r="BH295" s="206">
        <f>IF(N295="sníž. přenesená",J295,0)</f>
        <v>0</v>
      </c>
      <c r="BI295" s="206">
        <f>IF(N295="nulová",J295,0)</f>
        <v>0</v>
      </c>
      <c r="BJ295" s="18" t="s">
        <v>85</v>
      </c>
      <c r="BK295" s="206">
        <f>ROUND(I295*H295,2)</f>
        <v>0</v>
      </c>
      <c r="BL295" s="18" t="s">
        <v>218</v>
      </c>
      <c r="BM295" s="205" t="s">
        <v>13071</v>
      </c>
    </row>
    <row r="296" spans="1:65" s="2" customFormat="1" ht="68.25">
      <c r="A296" s="35"/>
      <c r="B296" s="36"/>
      <c r="C296" s="37"/>
      <c r="D296" s="214" t="s">
        <v>807</v>
      </c>
      <c r="E296" s="37"/>
      <c r="F296" s="256" t="s">
        <v>12934</v>
      </c>
      <c r="G296" s="37"/>
      <c r="H296" s="37"/>
      <c r="I296" s="257"/>
      <c r="J296" s="37"/>
      <c r="K296" s="37"/>
      <c r="L296" s="40"/>
      <c r="M296" s="258"/>
      <c r="N296" s="259"/>
      <c r="O296" s="72"/>
      <c r="P296" s="72"/>
      <c r="Q296" s="72"/>
      <c r="R296" s="72"/>
      <c r="S296" s="72"/>
      <c r="T296" s="73"/>
      <c r="U296" s="35"/>
      <c r="V296" s="35"/>
      <c r="W296" s="35"/>
      <c r="X296" s="35"/>
      <c r="Y296" s="35"/>
      <c r="Z296" s="35"/>
      <c r="AA296" s="35"/>
      <c r="AB296" s="35"/>
      <c r="AC296" s="35"/>
      <c r="AD296" s="35"/>
      <c r="AE296" s="35"/>
      <c r="AT296" s="18" t="s">
        <v>807</v>
      </c>
      <c r="AU296" s="18" t="s">
        <v>85</v>
      </c>
    </row>
    <row r="297" spans="1:65" s="2" customFormat="1" ht="24.2" customHeight="1">
      <c r="A297" s="35"/>
      <c r="B297" s="36"/>
      <c r="C297" s="193" t="s">
        <v>951</v>
      </c>
      <c r="D297" s="193" t="s">
        <v>214</v>
      </c>
      <c r="E297" s="194" t="s">
        <v>13072</v>
      </c>
      <c r="F297" s="195" t="s">
        <v>12936</v>
      </c>
      <c r="G297" s="196" t="s">
        <v>2761</v>
      </c>
      <c r="H297" s="197">
        <v>32</v>
      </c>
      <c r="I297" s="198"/>
      <c r="J297" s="199">
        <f>ROUND(I297*H297,2)</f>
        <v>0</v>
      </c>
      <c r="K297" s="200"/>
      <c r="L297" s="40"/>
      <c r="M297" s="201" t="s">
        <v>1</v>
      </c>
      <c r="N297" s="202" t="s">
        <v>42</v>
      </c>
      <c r="O297" s="72"/>
      <c r="P297" s="203">
        <f>O297*H297</f>
        <v>0</v>
      </c>
      <c r="Q297" s="203">
        <v>0</v>
      </c>
      <c r="R297" s="203">
        <f>Q297*H297</f>
        <v>0</v>
      </c>
      <c r="S297" s="203">
        <v>0</v>
      </c>
      <c r="T297" s="204">
        <f>S297*H297</f>
        <v>0</v>
      </c>
      <c r="U297" s="35"/>
      <c r="V297" s="35"/>
      <c r="W297" s="35"/>
      <c r="X297" s="35"/>
      <c r="Y297" s="35"/>
      <c r="Z297" s="35"/>
      <c r="AA297" s="35"/>
      <c r="AB297" s="35"/>
      <c r="AC297" s="35"/>
      <c r="AD297" s="35"/>
      <c r="AE297" s="35"/>
      <c r="AR297" s="205" t="s">
        <v>218</v>
      </c>
      <c r="AT297" s="205" t="s">
        <v>214</v>
      </c>
      <c r="AU297" s="205" t="s">
        <v>85</v>
      </c>
      <c r="AY297" s="18" t="s">
        <v>209</v>
      </c>
      <c r="BE297" s="206">
        <f>IF(N297="základní",J297,0)</f>
        <v>0</v>
      </c>
      <c r="BF297" s="206">
        <f>IF(N297="snížená",J297,0)</f>
        <v>0</v>
      </c>
      <c r="BG297" s="206">
        <f>IF(N297="zákl. přenesená",J297,0)</f>
        <v>0</v>
      </c>
      <c r="BH297" s="206">
        <f>IF(N297="sníž. přenesená",J297,0)</f>
        <v>0</v>
      </c>
      <c r="BI297" s="206">
        <f>IF(N297="nulová",J297,0)</f>
        <v>0</v>
      </c>
      <c r="BJ297" s="18" t="s">
        <v>85</v>
      </c>
      <c r="BK297" s="206">
        <f>ROUND(I297*H297,2)</f>
        <v>0</v>
      </c>
      <c r="BL297" s="18" t="s">
        <v>218</v>
      </c>
      <c r="BM297" s="205" t="s">
        <v>13073</v>
      </c>
    </row>
    <row r="298" spans="1:65" s="2" customFormat="1" ht="68.25">
      <c r="A298" s="35"/>
      <c r="B298" s="36"/>
      <c r="C298" s="37"/>
      <c r="D298" s="214" t="s">
        <v>807</v>
      </c>
      <c r="E298" s="37"/>
      <c r="F298" s="256" t="s">
        <v>12934</v>
      </c>
      <c r="G298" s="37"/>
      <c r="H298" s="37"/>
      <c r="I298" s="257"/>
      <c r="J298" s="37"/>
      <c r="K298" s="37"/>
      <c r="L298" s="40"/>
      <c r="M298" s="258"/>
      <c r="N298" s="259"/>
      <c r="O298" s="72"/>
      <c r="P298" s="72"/>
      <c r="Q298" s="72"/>
      <c r="R298" s="72"/>
      <c r="S298" s="72"/>
      <c r="T298" s="73"/>
      <c r="U298" s="35"/>
      <c r="V298" s="35"/>
      <c r="W298" s="35"/>
      <c r="X298" s="35"/>
      <c r="Y298" s="35"/>
      <c r="Z298" s="35"/>
      <c r="AA298" s="35"/>
      <c r="AB298" s="35"/>
      <c r="AC298" s="35"/>
      <c r="AD298" s="35"/>
      <c r="AE298" s="35"/>
      <c r="AT298" s="18" t="s">
        <v>807</v>
      </c>
      <c r="AU298" s="18" t="s">
        <v>85</v>
      </c>
    </row>
    <row r="299" spans="1:65" s="2" customFormat="1" ht="24.2" customHeight="1">
      <c r="A299" s="35"/>
      <c r="B299" s="36"/>
      <c r="C299" s="193" t="s">
        <v>955</v>
      </c>
      <c r="D299" s="193" t="s">
        <v>214</v>
      </c>
      <c r="E299" s="194" t="s">
        <v>13074</v>
      </c>
      <c r="F299" s="195" t="s">
        <v>12939</v>
      </c>
      <c r="G299" s="196" t="s">
        <v>2761</v>
      </c>
      <c r="H299" s="197">
        <v>3</v>
      </c>
      <c r="I299" s="198"/>
      <c r="J299" s="199">
        <f>ROUND(I299*H299,2)</f>
        <v>0</v>
      </c>
      <c r="K299" s="200"/>
      <c r="L299" s="40"/>
      <c r="M299" s="201" t="s">
        <v>1</v>
      </c>
      <c r="N299" s="202" t="s">
        <v>42</v>
      </c>
      <c r="O299" s="72"/>
      <c r="P299" s="203">
        <f>O299*H299</f>
        <v>0</v>
      </c>
      <c r="Q299" s="203">
        <v>0</v>
      </c>
      <c r="R299" s="203">
        <f>Q299*H299</f>
        <v>0</v>
      </c>
      <c r="S299" s="203">
        <v>0</v>
      </c>
      <c r="T299" s="204">
        <f>S299*H299</f>
        <v>0</v>
      </c>
      <c r="U299" s="35"/>
      <c r="V299" s="35"/>
      <c r="W299" s="35"/>
      <c r="X299" s="35"/>
      <c r="Y299" s="35"/>
      <c r="Z299" s="35"/>
      <c r="AA299" s="35"/>
      <c r="AB299" s="35"/>
      <c r="AC299" s="35"/>
      <c r="AD299" s="35"/>
      <c r="AE299" s="35"/>
      <c r="AR299" s="205" t="s">
        <v>218</v>
      </c>
      <c r="AT299" s="205" t="s">
        <v>214</v>
      </c>
      <c r="AU299" s="205" t="s">
        <v>85</v>
      </c>
      <c r="AY299" s="18" t="s">
        <v>209</v>
      </c>
      <c r="BE299" s="206">
        <f>IF(N299="základní",J299,0)</f>
        <v>0</v>
      </c>
      <c r="BF299" s="206">
        <f>IF(N299="snížená",J299,0)</f>
        <v>0</v>
      </c>
      <c r="BG299" s="206">
        <f>IF(N299="zákl. přenesená",J299,0)</f>
        <v>0</v>
      </c>
      <c r="BH299" s="206">
        <f>IF(N299="sníž. přenesená",J299,0)</f>
        <v>0</v>
      </c>
      <c r="BI299" s="206">
        <f>IF(N299="nulová",J299,0)</f>
        <v>0</v>
      </c>
      <c r="BJ299" s="18" t="s">
        <v>85</v>
      </c>
      <c r="BK299" s="206">
        <f>ROUND(I299*H299,2)</f>
        <v>0</v>
      </c>
      <c r="BL299" s="18" t="s">
        <v>218</v>
      </c>
      <c r="BM299" s="205" t="s">
        <v>13075</v>
      </c>
    </row>
    <row r="300" spans="1:65" s="2" customFormat="1" ht="68.25">
      <c r="A300" s="35"/>
      <c r="B300" s="36"/>
      <c r="C300" s="37"/>
      <c r="D300" s="214" t="s">
        <v>807</v>
      </c>
      <c r="E300" s="37"/>
      <c r="F300" s="256" t="s">
        <v>12934</v>
      </c>
      <c r="G300" s="37"/>
      <c r="H300" s="37"/>
      <c r="I300" s="257"/>
      <c r="J300" s="37"/>
      <c r="K300" s="37"/>
      <c r="L300" s="40"/>
      <c r="M300" s="258"/>
      <c r="N300" s="259"/>
      <c r="O300" s="72"/>
      <c r="P300" s="72"/>
      <c r="Q300" s="72"/>
      <c r="R300" s="72"/>
      <c r="S300" s="72"/>
      <c r="T300" s="73"/>
      <c r="U300" s="35"/>
      <c r="V300" s="35"/>
      <c r="W300" s="35"/>
      <c r="X300" s="35"/>
      <c r="Y300" s="35"/>
      <c r="Z300" s="35"/>
      <c r="AA300" s="35"/>
      <c r="AB300" s="35"/>
      <c r="AC300" s="35"/>
      <c r="AD300" s="35"/>
      <c r="AE300" s="35"/>
      <c r="AT300" s="18" t="s">
        <v>807</v>
      </c>
      <c r="AU300" s="18" t="s">
        <v>85</v>
      </c>
    </row>
    <row r="301" spans="1:65" s="2" customFormat="1" ht="16.5" customHeight="1">
      <c r="A301" s="35"/>
      <c r="B301" s="36"/>
      <c r="C301" s="193" t="s">
        <v>957</v>
      </c>
      <c r="D301" s="193" t="s">
        <v>214</v>
      </c>
      <c r="E301" s="194" t="s">
        <v>13076</v>
      </c>
      <c r="F301" s="195" t="s">
        <v>12898</v>
      </c>
      <c r="G301" s="196" t="s">
        <v>2761</v>
      </c>
      <c r="H301" s="197">
        <v>31</v>
      </c>
      <c r="I301" s="198"/>
      <c r="J301" s="199">
        <f>ROUND(I301*H301,2)</f>
        <v>0</v>
      </c>
      <c r="K301" s="200"/>
      <c r="L301" s="40"/>
      <c r="M301" s="201" t="s">
        <v>1</v>
      </c>
      <c r="N301" s="202" t="s">
        <v>42</v>
      </c>
      <c r="O301" s="72"/>
      <c r="P301" s="203">
        <f>O301*H301</f>
        <v>0</v>
      </c>
      <c r="Q301" s="203">
        <v>0</v>
      </c>
      <c r="R301" s="203">
        <f>Q301*H301</f>
        <v>0</v>
      </c>
      <c r="S301" s="203">
        <v>0</v>
      </c>
      <c r="T301" s="204">
        <f>S301*H301</f>
        <v>0</v>
      </c>
      <c r="U301" s="35"/>
      <c r="V301" s="35"/>
      <c r="W301" s="35"/>
      <c r="X301" s="35"/>
      <c r="Y301" s="35"/>
      <c r="Z301" s="35"/>
      <c r="AA301" s="35"/>
      <c r="AB301" s="35"/>
      <c r="AC301" s="35"/>
      <c r="AD301" s="35"/>
      <c r="AE301" s="35"/>
      <c r="AR301" s="205" t="s">
        <v>218</v>
      </c>
      <c r="AT301" s="205" t="s">
        <v>214</v>
      </c>
      <c r="AU301" s="205" t="s">
        <v>85</v>
      </c>
      <c r="AY301" s="18" t="s">
        <v>209</v>
      </c>
      <c r="BE301" s="206">
        <f>IF(N301="základní",J301,0)</f>
        <v>0</v>
      </c>
      <c r="BF301" s="206">
        <f>IF(N301="snížená",J301,0)</f>
        <v>0</v>
      </c>
      <c r="BG301" s="206">
        <f>IF(N301="zákl. přenesená",J301,0)</f>
        <v>0</v>
      </c>
      <c r="BH301" s="206">
        <f>IF(N301="sníž. přenesená",J301,0)</f>
        <v>0</v>
      </c>
      <c r="BI301" s="206">
        <f>IF(N301="nulová",J301,0)</f>
        <v>0</v>
      </c>
      <c r="BJ301" s="18" t="s">
        <v>85</v>
      </c>
      <c r="BK301" s="206">
        <f>ROUND(I301*H301,2)</f>
        <v>0</v>
      </c>
      <c r="BL301" s="18" t="s">
        <v>218</v>
      </c>
      <c r="BM301" s="205" t="s">
        <v>13077</v>
      </c>
    </row>
    <row r="302" spans="1:65" s="2" customFormat="1" ht="58.5">
      <c r="A302" s="35"/>
      <c r="B302" s="36"/>
      <c r="C302" s="37"/>
      <c r="D302" s="214" t="s">
        <v>807</v>
      </c>
      <c r="E302" s="37"/>
      <c r="F302" s="256" t="s">
        <v>12947</v>
      </c>
      <c r="G302" s="37"/>
      <c r="H302" s="37"/>
      <c r="I302" s="257"/>
      <c r="J302" s="37"/>
      <c r="K302" s="37"/>
      <c r="L302" s="40"/>
      <c r="M302" s="258"/>
      <c r="N302" s="259"/>
      <c r="O302" s="72"/>
      <c r="P302" s="72"/>
      <c r="Q302" s="72"/>
      <c r="R302" s="72"/>
      <c r="S302" s="72"/>
      <c r="T302" s="73"/>
      <c r="U302" s="35"/>
      <c r="V302" s="35"/>
      <c r="W302" s="35"/>
      <c r="X302" s="35"/>
      <c r="Y302" s="35"/>
      <c r="Z302" s="35"/>
      <c r="AA302" s="35"/>
      <c r="AB302" s="35"/>
      <c r="AC302" s="35"/>
      <c r="AD302" s="35"/>
      <c r="AE302" s="35"/>
      <c r="AT302" s="18" t="s">
        <v>807</v>
      </c>
      <c r="AU302" s="18" t="s">
        <v>85</v>
      </c>
    </row>
    <row r="303" spans="1:65" s="2" customFormat="1" ht="16.5" customHeight="1">
      <c r="A303" s="35"/>
      <c r="B303" s="36"/>
      <c r="C303" s="193" t="s">
        <v>963</v>
      </c>
      <c r="D303" s="193" t="s">
        <v>214</v>
      </c>
      <c r="E303" s="194" t="s">
        <v>13078</v>
      </c>
      <c r="F303" s="195" t="s">
        <v>12902</v>
      </c>
      <c r="G303" s="196" t="s">
        <v>2761</v>
      </c>
      <c r="H303" s="197">
        <v>6</v>
      </c>
      <c r="I303" s="198"/>
      <c r="J303" s="199">
        <f>ROUND(I303*H303,2)</f>
        <v>0</v>
      </c>
      <c r="K303" s="200"/>
      <c r="L303" s="40"/>
      <c r="M303" s="201" t="s">
        <v>1</v>
      </c>
      <c r="N303" s="202" t="s">
        <v>42</v>
      </c>
      <c r="O303" s="72"/>
      <c r="P303" s="203">
        <f>O303*H303</f>
        <v>0</v>
      </c>
      <c r="Q303" s="203">
        <v>0</v>
      </c>
      <c r="R303" s="203">
        <f>Q303*H303</f>
        <v>0</v>
      </c>
      <c r="S303" s="203">
        <v>0</v>
      </c>
      <c r="T303" s="204">
        <f>S303*H303</f>
        <v>0</v>
      </c>
      <c r="U303" s="35"/>
      <c r="V303" s="35"/>
      <c r="W303" s="35"/>
      <c r="X303" s="35"/>
      <c r="Y303" s="35"/>
      <c r="Z303" s="35"/>
      <c r="AA303" s="35"/>
      <c r="AB303" s="35"/>
      <c r="AC303" s="35"/>
      <c r="AD303" s="35"/>
      <c r="AE303" s="35"/>
      <c r="AR303" s="205" t="s">
        <v>218</v>
      </c>
      <c r="AT303" s="205" t="s">
        <v>214</v>
      </c>
      <c r="AU303" s="205" t="s">
        <v>85</v>
      </c>
      <c r="AY303" s="18" t="s">
        <v>209</v>
      </c>
      <c r="BE303" s="206">
        <f>IF(N303="základní",J303,0)</f>
        <v>0</v>
      </c>
      <c r="BF303" s="206">
        <f>IF(N303="snížená",J303,0)</f>
        <v>0</v>
      </c>
      <c r="BG303" s="206">
        <f>IF(N303="zákl. přenesená",J303,0)</f>
        <v>0</v>
      </c>
      <c r="BH303" s="206">
        <f>IF(N303="sníž. přenesená",J303,0)</f>
        <v>0</v>
      </c>
      <c r="BI303" s="206">
        <f>IF(N303="nulová",J303,0)</f>
        <v>0</v>
      </c>
      <c r="BJ303" s="18" t="s">
        <v>85</v>
      </c>
      <c r="BK303" s="206">
        <f>ROUND(I303*H303,2)</f>
        <v>0</v>
      </c>
      <c r="BL303" s="18" t="s">
        <v>218</v>
      </c>
      <c r="BM303" s="205" t="s">
        <v>13079</v>
      </c>
    </row>
    <row r="304" spans="1:65" s="2" customFormat="1" ht="58.5">
      <c r="A304" s="35"/>
      <c r="B304" s="36"/>
      <c r="C304" s="37"/>
      <c r="D304" s="214" t="s">
        <v>807</v>
      </c>
      <c r="E304" s="37"/>
      <c r="F304" s="256" t="s">
        <v>12947</v>
      </c>
      <c r="G304" s="37"/>
      <c r="H304" s="37"/>
      <c r="I304" s="257"/>
      <c r="J304" s="37"/>
      <c r="K304" s="37"/>
      <c r="L304" s="40"/>
      <c r="M304" s="258"/>
      <c r="N304" s="259"/>
      <c r="O304" s="72"/>
      <c r="P304" s="72"/>
      <c r="Q304" s="72"/>
      <c r="R304" s="72"/>
      <c r="S304" s="72"/>
      <c r="T304" s="73"/>
      <c r="U304" s="35"/>
      <c r="V304" s="35"/>
      <c r="W304" s="35"/>
      <c r="X304" s="35"/>
      <c r="Y304" s="35"/>
      <c r="Z304" s="35"/>
      <c r="AA304" s="35"/>
      <c r="AB304" s="35"/>
      <c r="AC304" s="35"/>
      <c r="AD304" s="35"/>
      <c r="AE304" s="35"/>
      <c r="AT304" s="18" t="s">
        <v>807</v>
      </c>
      <c r="AU304" s="18" t="s">
        <v>85</v>
      </c>
    </row>
    <row r="305" spans="1:65" s="2" customFormat="1" ht="16.5" customHeight="1">
      <c r="A305" s="35"/>
      <c r="B305" s="36"/>
      <c r="C305" s="193" t="s">
        <v>965</v>
      </c>
      <c r="D305" s="193" t="s">
        <v>214</v>
      </c>
      <c r="E305" s="194" t="s">
        <v>13080</v>
      </c>
      <c r="F305" s="195" t="s">
        <v>12951</v>
      </c>
      <c r="G305" s="196" t="s">
        <v>2761</v>
      </c>
      <c r="H305" s="197">
        <v>45</v>
      </c>
      <c r="I305" s="198"/>
      <c r="J305" s="199">
        <f>ROUND(I305*H305,2)</f>
        <v>0</v>
      </c>
      <c r="K305" s="200"/>
      <c r="L305" s="40"/>
      <c r="M305" s="201" t="s">
        <v>1</v>
      </c>
      <c r="N305" s="202" t="s">
        <v>42</v>
      </c>
      <c r="O305" s="72"/>
      <c r="P305" s="203">
        <f>O305*H305</f>
        <v>0</v>
      </c>
      <c r="Q305" s="203">
        <v>0</v>
      </c>
      <c r="R305" s="203">
        <f>Q305*H305</f>
        <v>0</v>
      </c>
      <c r="S305" s="203">
        <v>0</v>
      </c>
      <c r="T305" s="204">
        <f>S305*H305</f>
        <v>0</v>
      </c>
      <c r="U305" s="35"/>
      <c r="V305" s="35"/>
      <c r="W305" s="35"/>
      <c r="X305" s="35"/>
      <c r="Y305" s="35"/>
      <c r="Z305" s="35"/>
      <c r="AA305" s="35"/>
      <c r="AB305" s="35"/>
      <c r="AC305" s="35"/>
      <c r="AD305" s="35"/>
      <c r="AE305" s="35"/>
      <c r="AR305" s="205" t="s">
        <v>218</v>
      </c>
      <c r="AT305" s="205" t="s">
        <v>214</v>
      </c>
      <c r="AU305" s="205" t="s">
        <v>85</v>
      </c>
      <c r="AY305" s="18" t="s">
        <v>209</v>
      </c>
      <c r="BE305" s="206">
        <f>IF(N305="základní",J305,0)</f>
        <v>0</v>
      </c>
      <c r="BF305" s="206">
        <f>IF(N305="snížená",J305,0)</f>
        <v>0</v>
      </c>
      <c r="BG305" s="206">
        <f>IF(N305="zákl. přenesená",J305,0)</f>
        <v>0</v>
      </c>
      <c r="BH305" s="206">
        <f>IF(N305="sníž. přenesená",J305,0)</f>
        <v>0</v>
      </c>
      <c r="BI305" s="206">
        <f>IF(N305="nulová",J305,0)</f>
        <v>0</v>
      </c>
      <c r="BJ305" s="18" t="s">
        <v>85</v>
      </c>
      <c r="BK305" s="206">
        <f>ROUND(I305*H305,2)</f>
        <v>0</v>
      </c>
      <c r="BL305" s="18" t="s">
        <v>218</v>
      </c>
      <c r="BM305" s="205" t="s">
        <v>13081</v>
      </c>
    </row>
    <row r="306" spans="1:65" s="2" customFormat="1" ht="58.5">
      <c r="A306" s="35"/>
      <c r="B306" s="36"/>
      <c r="C306" s="37"/>
      <c r="D306" s="214" t="s">
        <v>807</v>
      </c>
      <c r="E306" s="37"/>
      <c r="F306" s="256" t="s">
        <v>12947</v>
      </c>
      <c r="G306" s="37"/>
      <c r="H306" s="37"/>
      <c r="I306" s="257"/>
      <c r="J306" s="37"/>
      <c r="K306" s="37"/>
      <c r="L306" s="40"/>
      <c r="M306" s="258"/>
      <c r="N306" s="259"/>
      <c r="O306" s="72"/>
      <c r="P306" s="72"/>
      <c r="Q306" s="72"/>
      <c r="R306" s="72"/>
      <c r="S306" s="72"/>
      <c r="T306" s="73"/>
      <c r="U306" s="35"/>
      <c r="V306" s="35"/>
      <c r="W306" s="35"/>
      <c r="X306" s="35"/>
      <c r="Y306" s="35"/>
      <c r="Z306" s="35"/>
      <c r="AA306" s="35"/>
      <c r="AB306" s="35"/>
      <c r="AC306" s="35"/>
      <c r="AD306" s="35"/>
      <c r="AE306" s="35"/>
      <c r="AT306" s="18" t="s">
        <v>807</v>
      </c>
      <c r="AU306" s="18" t="s">
        <v>85</v>
      </c>
    </row>
    <row r="307" spans="1:65" s="2" customFormat="1" ht="16.5" customHeight="1">
      <c r="A307" s="35"/>
      <c r="B307" s="36"/>
      <c r="C307" s="193" t="s">
        <v>969</v>
      </c>
      <c r="D307" s="193" t="s">
        <v>214</v>
      </c>
      <c r="E307" s="194" t="s">
        <v>13082</v>
      </c>
      <c r="F307" s="195" t="s">
        <v>13083</v>
      </c>
      <c r="G307" s="196" t="s">
        <v>2761</v>
      </c>
      <c r="H307" s="197">
        <v>4</v>
      </c>
      <c r="I307" s="198"/>
      <c r="J307" s="199">
        <f>ROUND(I307*H307,2)</f>
        <v>0</v>
      </c>
      <c r="K307" s="200"/>
      <c r="L307" s="40"/>
      <c r="M307" s="201" t="s">
        <v>1</v>
      </c>
      <c r="N307" s="202" t="s">
        <v>42</v>
      </c>
      <c r="O307" s="72"/>
      <c r="P307" s="203">
        <f>O307*H307</f>
        <v>0</v>
      </c>
      <c r="Q307" s="203">
        <v>0</v>
      </c>
      <c r="R307" s="203">
        <f>Q307*H307</f>
        <v>0</v>
      </c>
      <c r="S307" s="203">
        <v>0</v>
      </c>
      <c r="T307" s="204">
        <f>S307*H307</f>
        <v>0</v>
      </c>
      <c r="U307" s="35"/>
      <c r="V307" s="35"/>
      <c r="W307" s="35"/>
      <c r="X307" s="35"/>
      <c r="Y307" s="35"/>
      <c r="Z307" s="35"/>
      <c r="AA307" s="35"/>
      <c r="AB307" s="35"/>
      <c r="AC307" s="35"/>
      <c r="AD307" s="35"/>
      <c r="AE307" s="35"/>
      <c r="AR307" s="205" t="s">
        <v>218</v>
      </c>
      <c r="AT307" s="205" t="s">
        <v>214</v>
      </c>
      <c r="AU307" s="205" t="s">
        <v>85</v>
      </c>
      <c r="AY307" s="18" t="s">
        <v>209</v>
      </c>
      <c r="BE307" s="206">
        <f>IF(N307="základní",J307,0)</f>
        <v>0</v>
      </c>
      <c r="BF307" s="206">
        <f>IF(N307="snížená",J307,0)</f>
        <v>0</v>
      </c>
      <c r="BG307" s="206">
        <f>IF(N307="zákl. přenesená",J307,0)</f>
        <v>0</v>
      </c>
      <c r="BH307" s="206">
        <f>IF(N307="sníž. přenesená",J307,0)</f>
        <v>0</v>
      </c>
      <c r="BI307" s="206">
        <f>IF(N307="nulová",J307,0)</f>
        <v>0</v>
      </c>
      <c r="BJ307" s="18" t="s">
        <v>85</v>
      </c>
      <c r="BK307" s="206">
        <f>ROUND(I307*H307,2)</f>
        <v>0</v>
      </c>
      <c r="BL307" s="18" t="s">
        <v>218</v>
      </c>
      <c r="BM307" s="205" t="s">
        <v>13084</v>
      </c>
    </row>
    <row r="308" spans="1:65" s="2" customFormat="1" ht="58.5">
      <c r="A308" s="35"/>
      <c r="B308" s="36"/>
      <c r="C308" s="37"/>
      <c r="D308" s="214" t="s">
        <v>807</v>
      </c>
      <c r="E308" s="37"/>
      <c r="F308" s="256" t="s">
        <v>12965</v>
      </c>
      <c r="G308" s="37"/>
      <c r="H308" s="37"/>
      <c r="I308" s="257"/>
      <c r="J308" s="37"/>
      <c r="K308" s="37"/>
      <c r="L308" s="40"/>
      <c r="M308" s="258"/>
      <c r="N308" s="259"/>
      <c r="O308" s="72"/>
      <c r="P308" s="72"/>
      <c r="Q308" s="72"/>
      <c r="R308" s="72"/>
      <c r="S308" s="72"/>
      <c r="T308" s="73"/>
      <c r="U308" s="35"/>
      <c r="V308" s="35"/>
      <c r="W308" s="35"/>
      <c r="X308" s="35"/>
      <c r="Y308" s="35"/>
      <c r="Z308" s="35"/>
      <c r="AA308" s="35"/>
      <c r="AB308" s="35"/>
      <c r="AC308" s="35"/>
      <c r="AD308" s="35"/>
      <c r="AE308" s="35"/>
      <c r="AT308" s="18" t="s">
        <v>807</v>
      </c>
      <c r="AU308" s="18" t="s">
        <v>85</v>
      </c>
    </row>
    <row r="309" spans="1:65" s="2" customFormat="1" ht="16.5" customHeight="1">
      <c r="A309" s="35"/>
      <c r="B309" s="36"/>
      <c r="C309" s="193" t="s">
        <v>980</v>
      </c>
      <c r="D309" s="193" t="s">
        <v>214</v>
      </c>
      <c r="E309" s="194" t="s">
        <v>13085</v>
      </c>
      <c r="F309" s="195" t="s">
        <v>13086</v>
      </c>
      <c r="G309" s="196" t="s">
        <v>2761</v>
      </c>
      <c r="H309" s="197">
        <v>1</v>
      </c>
      <c r="I309" s="198"/>
      <c r="J309" s="199">
        <f>ROUND(I309*H309,2)</f>
        <v>0</v>
      </c>
      <c r="K309" s="200"/>
      <c r="L309" s="40"/>
      <c r="M309" s="201" t="s">
        <v>1</v>
      </c>
      <c r="N309" s="202" t="s">
        <v>42</v>
      </c>
      <c r="O309" s="72"/>
      <c r="P309" s="203">
        <f>O309*H309</f>
        <v>0</v>
      </c>
      <c r="Q309" s="203">
        <v>0</v>
      </c>
      <c r="R309" s="203">
        <f>Q309*H309</f>
        <v>0</v>
      </c>
      <c r="S309" s="203">
        <v>0</v>
      </c>
      <c r="T309" s="204">
        <f>S309*H309</f>
        <v>0</v>
      </c>
      <c r="U309" s="35"/>
      <c r="V309" s="35"/>
      <c r="W309" s="35"/>
      <c r="X309" s="35"/>
      <c r="Y309" s="35"/>
      <c r="Z309" s="35"/>
      <c r="AA309" s="35"/>
      <c r="AB309" s="35"/>
      <c r="AC309" s="35"/>
      <c r="AD309" s="35"/>
      <c r="AE309" s="35"/>
      <c r="AR309" s="205" t="s">
        <v>218</v>
      </c>
      <c r="AT309" s="205" t="s">
        <v>214</v>
      </c>
      <c r="AU309" s="205" t="s">
        <v>85</v>
      </c>
      <c r="AY309" s="18" t="s">
        <v>209</v>
      </c>
      <c r="BE309" s="206">
        <f>IF(N309="základní",J309,0)</f>
        <v>0</v>
      </c>
      <c r="BF309" s="206">
        <f>IF(N309="snížená",J309,0)</f>
        <v>0</v>
      </c>
      <c r="BG309" s="206">
        <f>IF(N309="zákl. přenesená",J309,0)</f>
        <v>0</v>
      </c>
      <c r="BH309" s="206">
        <f>IF(N309="sníž. přenesená",J309,0)</f>
        <v>0</v>
      </c>
      <c r="BI309" s="206">
        <f>IF(N309="nulová",J309,0)</f>
        <v>0</v>
      </c>
      <c r="BJ309" s="18" t="s">
        <v>85</v>
      </c>
      <c r="BK309" s="206">
        <f>ROUND(I309*H309,2)</f>
        <v>0</v>
      </c>
      <c r="BL309" s="18" t="s">
        <v>218</v>
      </c>
      <c r="BM309" s="205" t="s">
        <v>13087</v>
      </c>
    </row>
    <row r="310" spans="1:65" s="2" customFormat="1" ht="58.5">
      <c r="A310" s="35"/>
      <c r="B310" s="36"/>
      <c r="C310" s="37"/>
      <c r="D310" s="214" t="s">
        <v>807</v>
      </c>
      <c r="E310" s="37"/>
      <c r="F310" s="256" t="s">
        <v>12965</v>
      </c>
      <c r="G310" s="37"/>
      <c r="H310" s="37"/>
      <c r="I310" s="257"/>
      <c r="J310" s="37"/>
      <c r="K310" s="37"/>
      <c r="L310" s="40"/>
      <c r="M310" s="258"/>
      <c r="N310" s="259"/>
      <c r="O310" s="72"/>
      <c r="P310" s="72"/>
      <c r="Q310" s="72"/>
      <c r="R310" s="72"/>
      <c r="S310" s="72"/>
      <c r="T310" s="73"/>
      <c r="U310" s="35"/>
      <c r="V310" s="35"/>
      <c r="W310" s="35"/>
      <c r="X310" s="35"/>
      <c r="Y310" s="35"/>
      <c r="Z310" s="35"/>
      <c r="AA310" s="35"/>
      <c r="AB310" s="35"/>
      <c r="AC310" s="35"/>
      <c r="AD310" s="35"/>
      <c r="AE310" s="35"/>
      <c r="AT310" s="18" t="s">
        <v>807</v>
      </c>
      <c r="AU310" s="18" t="s">
        <v>85</v>
      </c>
    </row>
    <row r="311" spans="1:65" s="2" customFormat="1" ht="16.5" customHeight="1">
      <c r="A311" s="35"/>
      <c r="B311" s="36"/>
      <c r="C311" s="193" t="s">
        <v>984</v>
      </c>
      <c r="D311" s="193" t="s">
        <v>214</v>
      </c>
      <c r="E311" s="194" t="s">
        <v>13088</v>
      </c>
      <c r="F311" s="195" t="s">
        <v>13089</v>
      </c>
      <c r="G311" s="196" t="s">
        <v>2761</v>
      </c>
      <c r="H311" s="197">
        <v>3</v>
      </c>
      <c r="I311" s="198"/>
      <c r="J311" s="199">
        <f>ROUND(I311*H311,2)</f>
        <v>0</v>
      </c>
      <c r="K311" s="200"/>
      <c r="L311" s="40"/>
      <c r="M311" s="201" t="s">
        <v>1</v>
      </c>
      <c r="N311" s="202" t="s">
        <v>42</v>
      </c>
      <c r="O311" s="72"/>
      <c r="P311" s="203">
        <f>O311*H311</f>
        <v>0</v>
      </c>
      <c r="Q311" s="203">
        <v>0</v>
      </c>
      <c r="R311" s="203">
        <f>Q311*H311</f>
        <v>0</v>
      </c>
      <c r="S311" s="203">
        <v>0</v>
      </c>
      <c r="T311" s="204">
        <f>S311*H311</f>
        <v>0</v>
      </c>
      <c r="U311" s="35"/>
      <c r="V311" s="35"/>
      <c r="W311" s="35"/>
      <c r="X311" s="35"/>
      <c r="Y311" s="35"/>
      <c r="Z311" s="35"/>
      <c r="AA311" s="35"/>
      <c r="AB311" s="35"/>
      <c r="AC311" s="35"/>
      <c r="AD311" s="35"/>
      <c r="AE311" s="35"/>
      <c r="AR311" s="205" t="s">
        <v>218</v>
      </c>
      <c r="AT311" s="205" t="s">
        <v>214</v>
      </c>
      <c r="AU311" s="205" t="s">
        <v>85</v>
      </c>
      <c r="AY311" s="18" t="s">
        <v>209</v>
      </c>
      <c r="BE311" s="206">
        <f>IF(N311="základní",J311,0)</f>
        <v>0</v>
      </c>
      <c r="BF311" s="206">
        <f>IF(N311="snížená",J311,0)</f>
        <v>0</v>
      </c>
      <c r="BG311" s="206">
        <f>IF(N311="zákl. přenesená",J311,0)</f>
        <v>0</v>
      </c>
      <c r="BH311" s="206">
        <f>IF(N311="sníž. přenesená",J311,0)</f>
        <v>0</v>
      </c>
      <c r="BI311" s="206">
        <f>IF(N311="nulová",J311,0)</f>
        <v>0</v>
      </c>
      <c r="BJ311" s="18" t="s">
        <v>85</v>
      </c>
      <c r="BK311" s="206">
        <f>ROUND(I311*H311,2)</f>
        <v>0</v>
      </c>
      <c r="BL311" s="18" t="s">
        <v>218</v>
      </c>
      <c r="BM311" s="205" t="s">
        <v>13090</v>
      </c>
    </row>
    <row r="312" spans="1:65" s="2" customFormat="1" ht="58.5">
      <c r="A312" s="35"/>
      <c r="B312" s="36"/>
      <c r="C312" s="37"/>
      <c r="D312" s="214" t="s">
        <v>807</v>
      </c>
      <c r="E312" s="37"/>
      <c r="F312" s="256" t="s">
        <v>12965</v>
      </c>
      <c r="G312" s="37"/>
      <c r="H312" s="37"/>
      <c r="I312" s="257"/>
      <c r="J312" s="37"/>
      <c r="K312" s="37"/>
      <c r="L312" s="40"/>
      <c r="M312" s="258"/>
      <c r="N312" s="259"/>
      <c r="O312" s="72"/>
      <c r="P312" s="72"/>
      <c r="Q312" s="72"/>
      <c r="R312" s="72"/>
      <c r="S312" s="72"/>
      <c r="T312" s="73"/>
      <c r="U312" s="35"/>
      <c r="V312" s="35"/>
      <c r="W312" s="35"/>
      <c r="X312" s="35"/>
      <c r="Y312" s="35"/>
      <c r="Z312" s="35"/>
      <c r="AA312" s="35"/>
      <c r="AB312" s="35"/>
      <c r="AC312" s="35"/>
      <c r="AD312" s="35"/>
      <c r="AE312" s="35"/>
      <c r="AT312" s="18" t="s">
        <v>807</v>
      </c>
      <c r="AU312" s="18" t="s">
        <v>85</v>
      </c>
    </row>
    <row r="313" spans="1:65" s="2" customFormat="1" ht="16.5" customHeight="1">
      <c r="A313" s="35"/>
      <c r="B313" s="36"/>
      <c r="C313" s="193" t="s">
        <v>988</v>
      </c>
      <c r="D313" s="193" t="s">
        <v>214</v>
      </c>
      <c r="E313" s="194" t="s">
        <v>13091</v>
      </c>
      <c r="F313" s="195" t="s">
        <v>13092</v>
      </c>
      <c r="G313" s="196" t="s">
        <v>2761</v>
      </c>
      <c r="H313" s="197">
        <v>4</v>
      </c>
      <c r="I313" s="198"/>
      <c r="J313" s="199">
        <f>ROUND(I313*H313,2)</f>
        <v>0</v>
      </c>
      <c r="K313" s="200"/>
      <c r="L313" s="40"/>
      <c r="M313" s="201" t="s">
        <v>1</v>
      </c>
      <c r="N313" s="202" t="s">
        <v>42</v>
      </c>
      <c r="O313" s="72"/>
      <c r="P313" s="203">
        <f>O313*H313</f>
        <v>0</v>
      </c>
      <c r="Q313" s="203">
        <v>0</v>
      </c>
      <c r="R313" s="203">
        <f>Q313*H313</f>
        <v>0</v>
      </c>
      <c r="S313" s="203">
        <v>0</v>
      </c>
      <c r="T313" s="204">
        <f>S313*H313</f>
        <v>0</v>
      </c>
      <c r="U313" s="35"/>
      <c r="V313" s="35"/>
      <c r="W313" s="35"/>
      <c r="X313" s="35"/>
      <c r="Y313" s="35"/>
      <c r="Z313" s="35"/>
      <c r="AA313" s="35"/>
      <c r="AB313" s="35"/>
      <c r="AC313" s="35"/>
      <c r="AD313" s="35"/>
      <c r="AE313" s="35"/>
      <c r="AR313" s="205" t="s">
        <v>218</v>
      </c>
      <c r="AT313" s="205" t="s">
        <v>214</v>
      </c>
      <c r="AU313" s="205" t="s">
        <v>85</v>
      </c>
      <c r="AY313" s="18" t="s">
        <v>209</v>
      </c>
      <c r="BE313" s="206">
        <f>IF(N313="základní",J313,0)</f>
        <v>0</v>
      </c>
      <c r="BF313" s="206">
        <f>IF(N313="snížená",J313,0)</f>
        <v>0</v>
      </c>
      <c r="BG313" s="206">
        <f>IF(N313="zákl. přenesená",J313,0)</f>
        <v>0</v>
      </c>
      <c r="BH313" s="206">
        <f>IF(N313="sníž. přenesená",J313,0)</f>
        <v>0</v>
      </c>
      <c r="BI313" s="206">
        <f>IF(N313="nulová",J313,0)</f>
        <v>0</v>
      </c>
      <c r="BJ313" s="18" t="s">
        <v>85</v>
      </c>
      <c r="BK313" s="206">
        <f>ROUND(I313*H313,2)</f>
        <v>0</v>
      </c>
      <c r="BL313" s="18" t="s">
        <v>218</v>
      </c>
      <c r="BM313" s="205" t="s">
        <v>13093</v>
      </c>
    </row>
    <row r="314" spans="1:65" s="2" customFormat="1" ht="58.5">
      <c r="A314" s="35"/>
      <c r="B314" s="36"/>
      <c r="C314" s="37"/>
      <c r="D314" s="214" t="s">
        <v>807</v>
      </c>
      <c r="E314" s="37"/>
      <c r="F314" s="256" t="s">
        <v>12965</v>
      </c>
      <c r="G314" s="37"/>
      <c r="H314" s="37"/>
      <c r="I314" s="257"/>
      <c r="J314" s="37"/>
      <c r="K314" s="37"/>
      <c r="L314" s="40"/>
      <c r="M314" s="258"/>
      <c r="N314" s="259"/>
      <c r="O314" s="72"/>
      <c r="P314" s="72"/>
      <c r="Q314" s="72"/>
      <c r="R314" s="72"/>
      <c r="S314" s="72"/>
      <c r="T314" s="73"/>
      <c r="U314" s="35"/>
      <c r="V314" s="35"/>
      <c r="W314" s="35"/>
      <c r="X314" s="35"/>
      <c r="Y314" s="35"/>
      <c r="Z314" s="35"/>
      <c r="AA314" s="35"/>
      <c r="AB314" s="35"/>
      <c r="AC314" s="35"/>
      <c r="AD314" s="35"/>
      <c r="AE314" s="35"/>
      <c r="AT314" s="18" t="s">
        <v>807</v>
      </c>
      <c r="AU314" s="18" t="s">
        <v>85</v>
      </c>
    </row>
    <row r="315" spans="1:65" s="2" customFormat="1" ht="16.5" customHeight="1">
      <c r="A315" s="35"/>
      <c r="B315" s="36"/>
      <c r="C315" s="193" t="s">
        <v>992</v>
      </c>
      <c r="D315" s="193" t="s">
        <v>214</v>
      </c>
      <c r="E315" s="194" t="s">
        <v>13094</v>
      </c>
      <c r="F315" s="195" t="s">
        <v>13095</v>
      </c>
      <c r="G315" s="196" t="s">
        <v>2761</v>
      </c>
      <c r="H315" s="197">
        <v>1</v>
      </c>
      <c r="I315" s="198"/>
      <c r="J315" s="199">
        <f>ROUND(I315*H315,2)</f>
        <v>0</v>
      </c>
      <c r="K315" s="200"/>
      <c r="L315" s="40"/>
      <c r="M315" s="201" t="s">
        <v>1</v>
      </c>
      <c r="N315" s="202" t="s">
        <v>42</v>
      </c>
      <c r="O315" s="72"/>
      <c r="P315" s="203">
        <f>O315*H315</f>
        <v>0</v>
      </c>
      <c r="Q315" s="203">
        <v>0</v>
      </c>
      <c r="R315" s="203">
        <f>Q315*H315</f>
        <v>0</v>
      </c>
      <c r="S315" s="203">
        <v>0</v>
      </c>
      <c r="T315" s="204">
        <f>S315*H315</f>
        <v>0</v>
      </c>
      <c r="U315" s="35"/>
      <c r="V315" s="35"/>
      <c r="W315" s="35"/>
      <c r="X315" s="35"/>
      <c r="Y315" s="35"/>
      <c r="Z315" s="35"/>
      <c r="AA315" s="35"/>
      <c r="AB315" s="35"/>
      <c r="AC315" s="35"/>
      <c r="AD315" s="35"/>
      <c r="AE315" s="35"/>
      <c r="AR315" s="205" t="s">
        <v>218</v>
      </c>
      <c r="AT315" s="205" t="s">
        <v>214</v>
      </c>
      <c r="AU315" s="205" t="s">
        <v>85</v>
      </c>
      <c r="AY315" s="18" t="s">
        <v>209</v>
      </c>
      <c r="BE315" s="206">
        <f>IF(N315="základní",J315,0)</f>
        <v>0</v>
      </c>
      <c r="BF315" s="206">
        <f>IF(N315="snížená",J315,0)</f>
        <v>0</v>
      </c>
      <c r="BG315" s="206">
        <f>IF(N315="zákl. přenesená",J315,0)</f>
        <v>0</v>
      </c>
      <c r="BH315" s="206">
        <f>IF(N315="sníž. přenesená",J315,0)</f>
        <v>0</v>
      </c>
      <c r="BI315" s="206">
        <f>IF(N315="nulová",J315,0)</f>
        <v>0</v>
      </c>
      <c r="BJ315" s="18" t="s">
        <v>85</v>
      </c>
      <c r="BK315" s="206">
        <f>ROUND(I315*H315,2)</f>
        <v>0</v>
      </c>
      <c r="BL315" s="18" t="s">
        <v>218</v>
      </c>
      <c r="BM315" s="205" t="s">
        <v>13096</v>
      </c>
    </row>
    <row r="316" spans="1:65" s="2" customFormat="1" ht="58.5">
      <c r="A316" s="35"/>
      <c r="B316" s="36"/>
      <c r="C316" s="37"/>
      <c r="D316" s="214" t="s">
        <v>807</v>
      </c>
      <c r="E316" s="37"/>
      <c r="F316" s="256" t="s">
        <v>12965</v>
      </c>
      <c r="G316" s="37"/>
      <c r="H316" s="37"/>
      <c r="I316" s="257"/>
      <c r="J316" s="37"/>
      <c r="K316" s="37"/>
      <c r="L316" s="40"/>
      <c r="M316" s="258"/>
      <c r="N316" s="259"/>
      <c r="O316" s="72"/>
      <c r="P316" s="72"/>
      <c r="Q316" s="72"/>
      <c r="R316" s="72"/>
      <c r="S316" s="72"/>
      <c r="T316" s="73"/>
      <c r="U316" s="35"/>
      <c r="V316" s="35"/>
      <c r="W316" s="35"/>
      <c r="X316" s="35"/>
      <c r="Y316" s="35"/>
      <c r="Z316" s="35"/>
      <c r="AA316" s="35"/>
      <c r="AB316" s="35"/>
      <c r="AC316" s="35"/>
      <c r="AD316" s="35"/>
      <c r="AE316" s="35"/>
      <c r="AT316" s="18" t="s">
        <v>807</v>
      </c>
      <c r="AU316" s="18" t="s">
        <v>85</v>
      </c>
    </row>
    <row r="317" spans="1:65" s="2" customFormat="1" ht="16.5" customHeight="1">
      <c r="A317" s="35"/>
      <c r="B317" s="36"/>
      <c r="C317" s="193" t="s">
        <v>997</v>
      </c>
      <c r="D317" s="193" t="s">
        <v>214</v>
      </c>
      <c r="E317" s="194" t="s">
        <v>13097</v>
      </c>
      <c r="F317" s="195" t="s">
        <v>13098</v>
      </c>
      <c r="G317" s="196" t="s">
        <v>2761</v>
      </c>
      <c r="H317" s="197">
        <v>3</v>
      </c>
      <c r="I317" s="198"/>
      <c r="J317" s="199">
        <f>ROUND(I317*H317,2)</f>
        <v>0</v>
      </c>
      <c r="K317" s="200"/>
      <c r="L317" s="40"/>
      <c r="M317" s="201" t="s">
        <v>1</v>
      </c>
      <c r="N317" s="202" t="s">
        <v>42</v>
      </c>
      <c r="O317" s="72"/>
      <c r="P317" s="203">
        <f>O317*H317</f>
        <v>0</v>
      </c>
      <c r="Q317" s="203">
        <v>0</v>
      </c>
      <c r="R317" s="203">
        <f>Q317*H317</f>
        <v>0</v>
      </c>
      <c r="S317" s="203">
        <v>0</v>
      </c>
      <c r="T317" s="204">
        <f>S317*H317</f>
        <v>0</v>
      </c>
      <c r="U317" s="35"/>
      <c r="V317" s="35"/>
      <c r="W317" s="35"/>
      <c r="X317" s="35"/>
      <c r="Y317" s="35"/>
      <c r="Z317" s="35"/>
      <c r="AA317" s="35"/>
      <c r="AB317" s="35"/>
      <c r="AC317" s="35"/>
      <c r="AD317" s="35"/>
      <c r="AE317" s="35"/>
      <c r="AR317" s="205" t="s">
        <v>218</v>
      </c>
      <c r="AT317" s="205" t="s">
        <v>214</v>
      </c>
      <c r="AU317" s="205" t="s">
        <v>85</v>
      </c>
      <c r="AY317" s="18" t="s">
        <v>209</v>
      </c>
      <c r="BE317" s="206">
        <f>IF(N317="základní",J317,0)</f>
        <v>0</v>
      </c>
      <c r="BF317" s="206">
        <f>IF(N317="snížená",J317,0)</f>
        <v>0</v>
      </c>
      <c r="BG317" s="206">
        <f>IF(N317="zákl. přenesená",J317,0)</f>
        <v>0</v>
      </c>
      <c r="BH317" s="206">
        <f>IF(N317="sníž. přenesená",J317,0)</f>
        <v>0</v>
      </c>
      <c r="BI317" s="206">
        <f>IF(N317="nulová",J317,0)</f>
        <v>0</v>
      </c>
      <c r="BJ317" s="18" t="s">
        <v>85</v>
      </c>
      <c r="BK317" s="206">
        <f>ROUND(I317*H317,2)</f>
        <v>0</v>
      </c>
      <c r="BL317" s="18" t="s">
        <v>218</v>
      </c>
      <c r="BM317" s="205" t="s">
        <v>13099</v>
      </c>
    </row>
    <row r="318" spans="1:65" s="2" customFormat="1" ht="58.5">
      <c r="A318" s="35"/>
      <c r="B318" s="36"/>
      <c r="C318" s="37"/>
      <c r="D318" s="214" t="s">
        <v>807</v>
      </c>
      <c r="E318" s="37"/>
      <c r="F318" s="256" t="s">
        <v>12965</v>
      </c>
      <c r="G318" s="37"/>
      <c r="H318" s="37"/>
      <c r="I318" s="257"/>
      <c r="J318" s="37"/>
      <c r="K318" s="37"/>
      <c r="L318" s="40"/>
      <c r="M318" s="258"/>
      <c r="N318" s="259"/>
      <c r="O318" s="72"/>
      <c r="P318" s="72"/>
      <c r="Q318" s="72"/>
      <c r="R318" s="72"/>
      <c r="S318" s="72"/>
      <c r="T318" s="73"/>
      <c r="U318" s="35"/>
      <c r="V318" s="35"/>
      <c r="W318" s="35"/>
      <c r="X318" s="35"/>
      <c r="Y318" s="35"/>
      <c r="Z318" s="35"/>
      <c r="AA318" s="35"/>
      <c r="AB318" s="35"/>
      <c r="AC318" s="35"/>
      <c r="AD318" s="35"/>
      <c r="AE318" s="35"/>
      <c r="AT318" s="18" t="s">
        <v>807</v>
      </c>
      <c r="AU318" s="18" t="s">
        <v>85</v>
      </c>
    </row>
    <row r="319" spans="1:65" s="2" customFormat="1" ht="16.5" customHeight="1">
      <c r="A319" s="35"/>
      <c r="B319" s="36"/>
      <c r="C319" s="193" t="s">
        <v>1002</v>
      </c>
      <c r="D319" s="193" t="s">
        <v>214</v>
      </c>
      <c r="E319" s="194" t="s">
        <v>13100</v>
      </c>
      <c r="F319" s="195" t="s">
        <v>12898</v>
      </c>
      <c r="G319" s="196" t="s">
        <v>10032</v>
      </c>
      <c r="H319" s="197">
        <v>46.6</v>
      </c>
      <c r="I319" s="198"/>
      <c r="J319" s="199">
        <f>ROUND(I319*H319,2)</f>
        <v>0</v>
      </c>
      <c r="K319" s="200"/>
      <c r="L319" s="40"/>
      <c r="M319" s="201" t="s">
        <v>1</v>
      </c>
      <c r="N319" s="202" t="s">
        <v>42</v>
      </c>
      <c r="O319" s="72"/>
      <c r="P319" s="203">
        <f>O319*H319</f>
        <v>0</v>
      </c>
      <c r="Q319" s="203">
        <v>0</v>
      </c>
      <c r="R319" s="203">
        <f>Q319*H319</f>
        <v>0</v>
      </c>
      <c r="S319" s="203">
        <v>0</v>
      </c>
      <c r="T319" s="204">
        <f>S319*H319</f>
        <v>0</v>
      </c>
      <c r="U319" s="35"/>
      <c r="V319" s="35"/>
      <c r="W319" s="35"/>
      <c r="X319" s="35"/>
      <c r="Y319" s="35"/>
      <c r="Z319" s="35"/>
      <c r="AA319" s="35"/>
      <c r="AB319" s="35"/>
      <c r="AC319" s="35"/>
      <c r="AD319" s="35"/>
      <c r="AE319" s="35"/>
      <c r="AR319" s="205" t="s">
        <v>218</v>
      </c>
      <c r="AT319" s="205" t="s">
        <v>214</v>
      </c>
      <c r="AU319" s="205" t="s">
        <v>85</v>
      </c>
      <c r="AY319" s="18" t="s">
        <v>209</v>
      </c>
      <c r="BE319" s="206">
        <f>IF(N319="základní",J319,0)</f>
        <v>0</v>
      </c>
      <c r="BF319" s="206">
        <f>IF(N319="snížená",J319,0)</f>
        <v>0</v>
      </c>
      <c r="BG319" s="206">
        <f>IF(N319="zákl. přenesená",J319,0)</f>
        <v>0</v>
      </c>
      <c r="BH319" s="206">
        <f>IF(N319="sníž. přenesená",J319,0)</f>
        <v>0</v>
      </c>
      <c r="BI319" s="206">
        <f>IF(N319="nulová",J319,0)</f>
        <v>0</v>
      </c>
      <c r="BJ319" s="18" t="s">
        <v>85</v>
      </c>
      <c r="BK319" s="206">
        <f>ROUND(I319*H319,2)</f>
        <v>0</v>
      </c>
      <c r="BL319" s="18" t="s">
        <v>218</v>
      </c>
      <c r="BM319" s="205" t="s">
        <v>13101</v>
      </c>
    </row>
    <row r="320" spans="1:65" s="2" customFormat="1" ht="58.5">
      <c r="A320" s="35"/>
      <c r="B320" s="36"/>
      <c r="C320" s="37"/>
      <c r="D320" s="214" t="s">
        <v>807</v>
      </c>
      <c r="E320" s="37"/>
      <c r="F320" s="256" t="s">
        <v>12979</v>
      </c>
      <c r="G320" s="37"/>
      <c r="H320" s="37"/>
      <c r="I320" s="257"/>
      <c r="J320" s="37"/>
      <c r="K320" s="37"/>
      <c r="L320" s="40"/>
      <c r="M320" s="258"/>
      <c r="N320" s="259"/>
      <c r="O320" s="72"/>
      <c r="P320" s="72"/>
      <c r="Q320" s="72"/>
      <c r="R320" s="72"/>
      <c r="S320" s="72"/>
      <c r="T320" s="73"/>
      <c r="U320" s="35"/>
      <c r="V320" s="35"/>
      <c r="W320" s="35"/>
      <c r="X320" s="35"/>
      <c r="Y320" s="35"/>
      <c r="Z320" s="35"/>
      <c r="AA320" s="35"/>
      <c r="AB320" s="35"/>
      <c r="AC320" s="35"/>
      <c r="AD320" s="35"/>
      <c r="AE320" s="35"/>
      <c r="AT320" s="18" t="s">
        <v>807</v>
      </c>
      <c r="AU320" s="18" t="s">
        <v>85</v>
      </c>
    </row>
    <row r="321" spans="1:65" s="2" customFormat="1" ht="16.5" customHeight="1">
      <c r="A321" s="35"/>
      <c r="B321" s="36"/>
      <c r="C321" s="193" t="s">
        <v>1006</v>
      </c>
      <c r="D321" s="193" t="s">
        <v>214</v>
      </c>
      <c r="E321" s="194" t="s">
        <v>13102</v>
      </c>
      <c r="F321" s="195" t="s">
        <v>12902</v>
      </c>
      <c r="G321" s="196" t="s">
        <v>10032</v>
      </c>
      <c r="H321" s="197">
        <v>12.6</v>
      </c>
      <c r="I321" s="198"/>
      <c r="J321" s="199">
        <f>ROUND(I321*H321,2)</f>
        <v>0</v>
      </c>
      <c r="K321" s="200"/>
      <c r="L321" s="40"/>
      <c r="M321" s="201" t="s">
        <v>1</v>
      </c>
      <c r="N321" s="202" t="s">
        <v>42</v>
      </c>
      <c r="O321" s="72"/>
      <c r="P321" s="203">
        <f>O321*H321</f>
        <v>0</v>
      </c>
      <c r="Q321" s="203">
        <v>0</v>
      </c>
      <c r="R321" s="203">
        <f>Q321*H321</f>
        <v>0</v>
      </c>
      <c r="S321" s="203">
        <v>0</v>
      </c>
      <c r="T321" s="204">
        <f>S321*H321</f>
        <v>0</v>
      </c>
      <c r="U321" s="35"/>
      <c r="V321" s="35"/>
      <c r="W321" s="35"/>
      <c r="X321" s="35"/>
      <c r="Y321" s="35"/>
      <c r="Z321" s="35"/>
      <c r="AA321" s="35"/>
      <c r="AB321" s="35"/>
      <c r="AC321" s="35"/>
      <c r="AD321" s="35"/>
      <c r="AE321" s="35"/>
      <c r="AR321" s="205" t="s">
        <v>218</v>
      </c>
      <c r="AT321" s="205" t="s">
        <v>214</v>
      </c>
      <c r="AU321" s="205" t="s">
        <v>85</v>
      </c>
      <c r="AY321" s="18" t="s">
        <v>209</v>
      </c>
      <c r="BE321" s="206">
        <f>IF(N321="základní",J321,0)</f>
        <v>0</v>
      </c>
      <c r="BF321" s="206">
        <f>IF(N321="snížená",J321,0)</f>
        <v>0</v>
      </c>
      <c r="BG321" s="206">
        <f>IF(N321="zákl. přenesená",J321,0)</f>
        <v>0</v>
      </c>
      <c r="BH321" s="206">
        <f>IF(N321="sníž. přenesená",J321,0)</f>
        <v>0</v>
      </c>
      <c r="BI321" s="206">
        <f>IF(N321="nulová",J321,0)</f>
        <v>0</v>
      </c>
      <c r="BJ321" s="18" t="s">
        <v>85</v>
      </c>
      <c r="BK321" s="206">
        <f>ROUND(I321*H321,2)</f>
        <v>0</v>
      </c>
      <c r="BL321" s="18" t="s">
        <v>218</v>
      </c>
      <c r="BM321" s="205" t="s">
        <v>13103</v>
      </c>
    </row>
    <row r="322" spans="1:65" s="2" customFormat="1" ht="58.5">
      <c r="A322" s="35"/>
      <c r="B322" s="36"/>
      <c r="C322" s="37"/>
      <c r="D322" s="214" t="s">
        <v>807</v>
      </c>
      <c r="E322" s="37"/>
      <c r="F322" s="256" t="s">
        <v>12979</v>
      </c>
      <c r="G322" s="37"/>
      <c r="H322" s="37"/>
      <c r="I322" s="257"/>
      <c r="J322" s="37"/>
      <c r="K322" s="37"/>
      <c r="L322" s="40"/>
      <c r="M322" s="258"/>
      <c r="N322" s="259"/>
      <c r="O322" s="72"/>
      <c r="P322" s="72"/>
      <c r="Q322" s="72"/>
      <c r="R322" s="72"/>
      <c r="S322" s="72"/>
      <c r="T322" s="73"/>
      <c r="U322" s="35"/>
      <c r="V322" s="35"/>
      <c r="W322" s="35"/>
      <c r="X322" s="35"/>
      <c r="Y322" s="35"/>
      <c r="Z322" s="35"/>
      <c r="AA322" s="35"/>
      <c r="AB322" s="35"/>
      <c r="AC322" s="35"/>
      <c r="AD322" s="35"/>
      <c r="AE322" s="35"/>
      <c r="AT322" s="18" t="s">
        <v>807</v>
      </c>
      <c r="AU322" s="18" t="s">
        <v>85</v>
      </c>
    </row>
    <row r="323" spans="1:65" s="2" customFormat="1" ht="16.5" customHeight="1">
      <c r="A323" s="35"/>
      <c r="B323" s="36"/>
      <c r="C323" s="193" t="s">
        <v>1010</v>
      </c>
      <c r="D323" s="193" t="s">
        <v>214</v>
      </c>
      <c r="E323" s="194" t="s">
        <v>13104</v>
      </c>
      <c r="F323" s="195" t="s">
        <v>12951</v>
      </c>
      <c r="G323" s="196" t="s">
        <v>10032</v>
      </c>
      <c r="H323" s="197">
        <v>122.8</v>
      </c>
      <c r="I323" s="198"/>
      <c r="J323" s="199">
        <f>ROUND(I323*H323,2)</f>
        <v>0</v>
      </c>
      <c r="K323" s="200"/>
      <c r="L323" s="40"/>
      <c r="M323" s="201" t="s">
        <v>1</v>
      </c>
      <c r="N323" s="202" t="s">
        <v>42</v>
      </c>
      <c r="O323" s="72"/>
      <c r="P323" s="203">
        <f>O323*H323</f>
        <v>0</v>
      </c>
      <c r="Q323" s="203">
        <v>0</v>
      </c>
      <c r="R323" s="203">
        <f>Q323*H323</f>
        <v>0</v>
      </c>
      <c r="S323" s="203">
        <v>0</v>
      </c>
      <c r="T323" s="204">
        <f>S323*H323</f>
        <v>0</v>
      </c>
      <c r="U323" s="35"/>
      <c r="V323" s="35"/>
      <c r="W323" s="35"/>
      <c r="X323" s="35"/>
      <c r="Y323" s="35"/>
      <c r="Z323" s="35"/>
      <c r="AA323" s="35"/>
      <c r="AB323" s="35"/>
      <c r="AC323" s="35"/>
      <c r="AD323" s="35"/>
      <c r="AE323" s="35"/>
      <c r="AR323" s="205" t="s">
        <v>218</v>
      </c>
      <c r="AT323" s="205" t="s">
        <v>214</v>
      </c>
      <c r="AU323" s="205" t="s">
        <v>85</v>
      </c>
      <c r="AY323" s="18" t="s">
        <v>209</v>
      </c>
      <c r="BE323" s="206">
        <f>IF(N323="základní",J323,0)</f>
        <v>0</v>
      </c>
      <c r="BF323" s="206">
        <f>IF(N323="snížená",J323,0)</f>
        <v>0</v>
      </c>
      <c r="BG323" s="206">
        <f>IF(N323="zákl. přenesená",J323,0)</f>
        <v>0</v>
      </c>
      <c r="BH323" s="206">
        <f>IF(N323="sníž. přenesená",J323,0)</f>
        <v>0</v>
      </c>
      <c r="BI323" s="206">
        <f>IF(N323="nulová",J323,0)</f>
        <v>0</v>
      </c>
      <c r="BJ323" s="18" t="s">
        <v>85</v>
      </c>
      <c r="BK323" s="206">
        <f>ROUND(I323*H323,2)</f>
        <v>0</v>
      </c>
      <c r="BL323" s="18" t="s">
        <v>218</v>
      </c>
      <c r="BM323" s="205" t="s">
        <v>13105</v>
      </c>
    </row>
    <row r="324" spans="1:65" s="2" customFormat="1" ht="58.5">
      <c r="A324" s="35"/>
      <c r="B324" s="36"/>
      <c r="C324" s="37"/>
      <c r="D324" s="214" t="s">
        <v>807</v>
      </c>
      <c r="E324" s="37"/>
      <c r="F324" s="256" t="s">
        <v>12979</v>
      </c>
      <c r="G324" s="37"/>
      <c r="H324" s="37"/>
      <c r="I324" s="257"/>
      <c r="J324" s="37"/>
      <c r="K324" s="37"/>
      <c r="L324" s="40"/>
      <c r="M324" s="258"/>
      <c r="N324" s="259"/>
      <c r="O324" s="72"/>
      <c r="P324" s="72"/>
      <c r="Q324" s="72"/>
      <c r="R324" s="72"/>
      <c r="S324" s="72"/>
      <c r="T324" s="73"/>
      <c r="U324" s="35"/>
      <c r="V324" s="35"/>
      <c r="W324" s="35"/>
      <c r="X324" s="35"/>
      <c r="Y324" s="35"/>
      <c r="Z324" s="35"/>
      <c r="AA324" s="35"/>
      <c r="AB324" s="35"/>
      <c r="AC324" s="35"/>
      <c r="AD324" s="35"/>
      <c r="AE324" s="35"/>
      <c r="AT324" s="18" t="s">
        <v>807</v>
      </c>
      <c r="AU324" s="18" t="s">
        <v>85</v>
      </c>
    </row>
    <row r="325" spans="1:65" s="2" customFormat="1" ht="16.5" customHeight="1">
      <c r="A325" s="35"/>
      <c r="B325" s="36"/>
      <c r="C325" s="193" t="s">
        <v>1014</v>
      </c>
      <c r="D325" s="193" t="s">
        <v>214</v>
      </c>
      <c r="E325" s="194" t="s">
        <v>13106</v>
      </c>
      <c r="F325" s="195" t="s">
        <v>12848</v>
      </c>
      <c r="G325" s="196" t="s">
        <v>217</v>
      </c>
      <c r="H325" s="197">
        <v>986.8</v>
      </c>
      <c r="I325" s="198"/>
      <c r="J325" s="199">
        <f>ROUND(I325*H325,2)</f>
        <v>0</v>
      </c>
      <c r="K325" s="200"/>
      <c r="L325" s="40"/>
      <c r="M325" s="201" t="s">
        <v>1</v>
      </c>
      <c r="N325" s="202" t="s">
        <v>42</v>
      </c>
      <c r="O325" s="72"/>
      <c r="P325" s="203">
        <f>O325*H325</f>
        <v>0</v>
      </c>
      <c r="Q325" s="203">
        <v>0</v>
      </c>
      <c r="R325" s="203">
        <f>Q325*H325</f>
        <v>0</v>
      </c>
      <c r="S325" s="203">
        <v>0</v>
      </c>
      <c r="T325" s="204">
        <f>S325*H325</f>
        <v>0</v>
      </c>
      <c r="U325" s="35"/>
      <c r="V325" s="35"/>
      <c r="W325" s="35"/>
      <c r="X325" s="35"/>
      <c r="Y325" s="35"/>
      <c r="Z325" s="35"/>
      <c r="AA325" s="35"/>
      <c r="AB325" s="35"/>
      <c r="AC325" s="35"/>
      <c r="AD325" s="35"/>
      <c r="AE325" s="35"/>
      <c r="AR325" s="205" t="s">
        <v>218</v>
      </c>
      <c r="AT325" s="205" t="s">
        <v>214</v>
      </c>
      <c r="AU325" s="205" t="s">
        <v>85</v>
      </c>
      <c r="AY325" s="18" t="s">
        <v>209</v>
      </c>
      <c r="BE325" s="206">
        <f>IF(N325="základní",J325,0)</f>
        <v>0</v>
      </c>
      <c r="BF325" s="206">
        <f>IF(N325="snížená",J325,0)</f>
        <v>0</v>
      </c>
      <c r="BG325" s="206">
        <f>IF(N325="zákl. přenesená",J325,0)</f>
        <v>0</v>
      </c>
      <c r="BH325" s="206">
        <f>IF(N325="sníž. přenesená",J325,0)</f>
        <v>0</v>
      </c>
      <c r="BI325" s="206">
        <f>IF(N325="nulová",J325,0)</f>
        <v>0</v>
      </c>
      <c r="BJ325" s="18" t="s">
        <v>85</v>
      </c>
      <c r="BK325" s="206">
        <f>ROUND(I325*H325,2)</f>
        <v>0</v>
      </c>
      <c r="BL325" s="18" t="s">
        <v>218</v>
      </c>
      <c r="BM325" s="205" t="s">
        <v>13107</v>
      </c>
    </row>
    <row r="326" spans="1:65" s="2" customFormat="1" ht="48.75">
      <c r="A326" s="35"/>
      <c r="B326" s="36"/>
      <c r="C326" s="37"/>
      <c r="D326" s="214" t="s">
        <v>807</v>
      </c>
      <c r="E326" s="37"/>
      <c r="F326" s="256" t="s">
        <v>12988</v>
      </c>
      <c r="G326" s="37"/>
      <c r="H326" s="37"/>
      <c r="I326" s="257"/>
      <c r="J326" s="37"/>
      <c r="K326" s="37"/>
      <c r="L326" s="40"/>
      <c r="M326" s="258"/>
      <c r="N326" s="259"/>
      <c r="O326" s="72"/>
      <c r="P326" s="72"/>
      <c r="Q326" s="72"/>
      <c r="R326" s="72"/>
      <c r="S326" s="72"/>
      <c r="T326" s="73"/>
      <c r="U326" s="35"/>
      <c r="V326" s="35"/>
      <c r="W326" s="35"/>
      <c r="X326" s="35"/>
      <c r="Y326" s="35"/>
      <c r="Z326" s="35"/>
      <c r="AA326" s="35"/>
      <c r="AB326" s="35"/>
      <c r="AC326" s="35"/>
      <c r="AD326" s="35"/>
      <c r="AE326" s="35"/>
      <c r="AT326" s="18" t="s">
        <v>807</v>
      </c>
      <c r="AU326" s="18" t="s">
        <v>85</v>
      </c>
    </row>
    <row r="327" spans="1:65" s="2" customFormat="1" ht="16.5" customHeight="1">
      <c r="A327" s="35"/>
      <c r="B327" s="36"/>
      <c r="C327" s="193" t="s">
        <v>1018</v>
      </c>
      <c r="D327" s="193" t="s">
        <v>214</v>
      </c>
      <c r="E327" s="194" t="s">
        <v>13108</v>
      </c>
      <c r="F327" s="195" t="s">
        <v>12852</v>
      </c>
      <c r="G327" s="196" t="s">
        <v>217</v>
      </c>
      <c r="H327" s="197">
        <v>655.20000000000005</v>
      </c>
      <c r="I327" s="198"/>
      <c r="J327" s="199">
        <f>ROUND(I327*H327,2)</f>
        <v>0</v>
      </c>
      <c r="K327" s="200"/>
      <c r="L327" s="40"/>
      <c r="M327" s="201" t="s">
        <v>1</v>
      </c>
      <c r="N327" s="202" t="s">
        <v>42</v>
      </c>
      <c r="O327" s="72"/>
      <c r="P327" s="203">
        <f>O327*H327</f>
        <v>0</v>
      </c>
      <c r="Q327" s="203">
        <v>0</v>
      </c>
      <c r="R327" s="203">
        <f>Q327*H327</f>
        <v>0</v>
      </c>
      <c r="S327" s="203">
        <v>0</v>
      </c>
      <c r="T327" s="204">
        <f>S327*H327</f>
        <v>0</v>
      </c>
      <c r="U327" s="35"/>
      <c r="V327" s="35"/>
      <c r="W327" s="35"/>
      <c r="X327" s="35"/>
      <c r="Y327" s="35"/>
      <c r="Z327" s="35"/>
      <c r="AA327" s="35"/>
      <c r="AB327" s="35"/>
      <c r="AC327" s="35"/>
      <c r="AD327" s="35"/>
      <c r="AE327" s="35"/>
      <c r="AR327" s="205" t="s">
        <v>218</v>
      </c>
      <c r="AT327" s="205" t="s">
        <v>214</v>
      </c>
      <c r="AU327" s="205" t="s">
        <v>85</v>
      </c>
      <c r="AY327" s="18" t="s">
        <v>209</v>
      </c>
      <c r="BE327" s="206">
        <f>IF(N327="základní",J327,0)</f>
        <v>0</v>
      </c>
      <c r="BF327" s="206">
        <f>IF(N327="snížená",J327,0)</f>
        <v>0</v>
      </c>
      <c r="BG327" s="206">
        <f>IF(N327="zákl. přenesená",J327,0)</f>
        <v>0</v>
      </c>
      <c r="BH327" s="206">
        <f>IF(N327="sníž. přenesená",J327,0)</f>
        <v>0</v>
      </c>
      <c r="BI327" s="206">
        <f>IF(N327="nulová",J327,0)</f>
        <v>0</v>
      </c>
      <c r="BJ327" s="18" t="s">
        <v>85</v>
      </c>
      <c r="BK327" s="206">
        <f>ROUND(I327*H327,2)</f>
        <v>0</v>
      </c>
      <c r="BL327" s="18" t="s">
        <v>218</v>
      </c>
      <c r="BM327" s="205" t="s">
        <v>13109</v>
      </c>
    </row>
    <row r="328" spans="1:65" s="2" customFormat="1" ht="48.75">
      <c r="A328" s="35"/>
      <c r="B328" s="36"/>
      <c r="C328" s="37"/>
      <c r="D328" s="214" t="s">
        <v>807</v>
      </c>
      <c r="E328" s="37"/>
      <c r="F328" s="256" t="s">
        <v>12988</v>
      </c>
      <c r="G328" s="37"/>
      <c r="H328" s="37"/>
      <c r="I328" s="257"/>
      <c r="J328" s="37"/>
      <c r="K328" s="37"/>
      <c r="L328" s="40"/>
      <c r="M328" s="258"/>
      <c r="N328" s="259"/>
      <c r="O328" s="72"/>
      <c r="P328" s="72"/>
      <c r="Q328" s="72"/>
      <c r="R328" s="72"/>
      <c r="S328" s="72"/>
      <c r="T328" s="73"/>
      <c r="U328" s="35"/>
      <c r="V328" s="35"/>
      <c r="W328" s="35"/>
      <c r="X328" s="35"/>
      <c r="Y328" s="35"/>
      <c r="Z328" s="35"/>
      <c r="AA328" s="35"/>
      <c r="AB328" s="35"/>
      <c r="AC328" s="35"/>
      <c r="AD328" s="35"/>
      <c r="AE328" s="35"/>
      <c r="AT328" s="18" t="s">
        <v>807</v>
      </c>
      <c r="AU328" s="18" t="s">
        <v>85</v>
      </c>
    </row>
    <row r="329" spans="1:65" s="2" customFormat="1" ht="16.5" customHeight="1">
      <c r="A329" s="35"/>
      <c r="B329" s="36"/>
      <c r="C329" s="193" t="s">
        <v>212</v>
      </c>
      <c r="D329" s="193" t="s">
        <v>214</v>
      </c>
      <c r="E329" s="194" t="s">
        <v>13110</v>
      </c>
      <c r="F329" s="195" t="s">
        <v>12992</v>
      </c>
      <c r="G329" s="196" t="s">
        <v>10032</v>
      </c>
      <c r="H329" s="197">
        <v>318.5</v>
      </c>
      <c r="I329" s="198"/>
      <c r="J329" s="199">
        <f>ROUND(I329*H329,2)</f>
        <v>0</v>
      </c>
      <c r="K329" s="200"/>
      <c r="L329" s="40"/>
      <c r="M329" s="201" t="s">
        <v>1</v>
      </c>
      <c r="N329" s="202" t="s">
        <v>42</v>
      </c>
      <c r="O329" s="72"/>
      <c r="P329" s="203">
        <f>O329*H329</f>
        <v>0</v>
      </c>
      <c r="Q329" s="203">
        <v>0</v>
      </c>
      <c r="R329" s="203">
        <f>Q329*H329</f>
        <v>0</v>
      </c>
      <c r="S329" s="203">
        <v>0</v>
      </c>
      <c r="T329" s="204">
        <f>S329*H329</f>
        <v>0</v>
      </c>
      <c r="U329" s="35"/>
      <c r="V329" s="35"/>
      <c r="W329" s="35"/>
      <c r="X329" s="35"/>
      <c r="Y329" s="35"/>
      <c r="Z329" s="35"/>
      <c r="AA329" s="35"/>
      <c r="AB329" s="35"/>
      <c r="AC329" s="35"/>
      <c r="AD329" s="35"/>
      <c r="AE329" s="35"/>
      <c r="AR329" s="205" t="s">
        <v>218</v>
      </c>
      <c r="AT329" s="205" t="s">
        <v>214</v>
      </c>
      <c r="AU329" s="205" t="s">
        <v>85</v>
      </c>
      <c r="AY329" s="18" t="s">
        <v>209</v>
      </c>
      <c r="BE329" s="206">
        <f>IF(N329="základní",J329,0)</f>
        <v>0</v>
      </c>
      <c r="BF329" s="206">
        <f>IF(N329="snížená",J329,0)</f>
        <v>0</v>
      </c>
      <c r="BG329" s="206">
        <f>IF(N329="zákl. přenesená",J329,0)</f>
        <v>0</v>
      </c>
      <c r="BH329" s="206">
        <f>IF(N329="sníž. přenesená",J329,0)</f>
        <v>0</v>
      </c>
      <c r="BI329" s="206">
        <f>IF(N329="nulová",J329,0)</f>
        <v>0</v>
      </c>
      <c r="BJ329" s="18" t="s">
        <v>85</v>
      </c>
      <c r="BK329" s="206">
        <f>ROUND(I329*H329,2)</f>
        <v>0</v>
      </c>
      <c r="BL329" s="18" t="s">
        <v>218</v>
      </c>
      <c r="BM329" s="205" t="s">
        <v>13111</v>
      </c>
    </row>
    <row r="330" spans="1:65" s="2" customFormat="1" ht="48.75">
      <c r="A330" s="35"/>
      <c r="B330" s="36"/>
      <c r="C330" s="37"/>
      <c r="D330" s="214" t="s">
        <v>807</v>
      </c>
      <c r="E330" s="37"/>
      <c r="F330" s="256" t="s">
        <v>12994</v>
      </c>
      <c r="G330" s="37"/>
      <c r="H330" s="37"/>
      <c r="I330" s="257"/>
      <c r="J330" s="37"/>
      <c r="K330" s="37"/>
      <c r="L330" s="40"/>
      <c r="M330" s="258"/>
      <c r="N330" s="259"/>
      <c r="O330" s="72"/>
      <c r="P330" s="72"/>
      <c r="Q330" s="72"/>
      <c r="R330" s="72"/>
      <c r="S330" s="72"/>
      <c r="T330" s="73"/>
      <c r="U330" s="35"/>
      <c r="V330" s="35"/>
      <c r="W330" s="35"/>
      <c r="X330" s="35"/>
      <c r="Y330" s="35"/>
      <c r="Z330" s="35"/>
      <c r="AA330" s="35"/>
      <c r="AB330" s="35"/>
      <c r="AC330" s="35"/>
      <c r="AD330" s="35"/>
      <c r="AE330" s="35"/>
      <c r="AT330" s="18" t="s">
        <v>807</v>
      </c>
      <c r="AU330" s="18" t="s">
        <v>85</v>
      </c>
    </row>
    <row r="331" spans="1:65" s="2" customFormat="1" ht="16.5" customHeight="1">
      <c r="A331" s="35"/>
      <c r="B331" s="36"/>
      <c r="C331" s="193" t="s">
        <v>1024</v>
      </c>
      <c r="D331" s="193" t="s">
        <v>214</v>
      </c>
      <c r="E331" s="194" t="s">
        <v>13112</v>
      </c>
      <c r="F331" s="195" t="s">
        <v>12996</v>
      </c>
      <c r="G331" s="196" t="s">
        <v>10032</v>
      </c>
      <c r="H331" s="197">
        <v>44.8</v>
      </c>
      <c r="I331" s="198"/>
      <c r="J331" s="199">
        <f>ROUND(I331*H331,2)</f>
        <v>0</v>
      </c>
      <c r="K331" s="200"/>
      <c r="L331" s="40"/>
      <c r="M331" s="201" t="s">
        <v>1</v>
      </c>
      <c r="N331" s="202" t="s">
        <v>42</v>
      </c>
      <c r="O331" s="72"/>
      <c r="P331" s="203">
        <f>O331*H331</f>
        <v>0</v>
      </c>
      <c r="Q331" s="203">
        <v>0</v>
      </c>
      <c r="R331" s="203">
        <f>Q331*H331</f>
        <v>0</v>
      </c>
      <c r="S331" s="203">
        <v>0</v>
      </c>
      <c r="T331" s="204">
        <f>S331*H331</f>
        <v>0</v>
      </c>
      <c r="U331" s="35"/>
      <c r="V331" s="35"/>
      <c r="W331" s="35"/>
      <c r="X331" s="35"/>
      <c r="Y331" s="35"/>
      <c r="Z331" s="35"/>
      <c r="AA331" s="35"/>
      <c r="AB331" s="35"/>
      <c r="AC331" s="35"/>
      <c r="AD331" s="35"/>
      <c r="AE331" s="35"/>
      <c r="AR331" s="205" t="s">
        <v>218</v>
      </c>
      <c r="AT331" s="205" t="s">
        <v>214</v>
      </c>
      <c r="AU331" s="205" t="s">
        <v>85</v>
      </c>
      <c r="AY331" s="18" t="s">
        <v>209</v>
      </c>
      <c r="BE331" s="206">
        <f>IF(N331="základní",J331,0)</f>
        <v>0</v>
      </c>
      <c r="BF331" s="206">
        <f>IF(N331="snížená",J331,0)</f>
        <v>0</v>
      </c>
      <c r="BG331" s="206">
        <f>IF(N331="zákl. přenesená",J331,0)</f>
        <v>0</v>
      </c>
      <c r="BH331" s="206">
        <f>IF(N331="sníž. přenesená",J331,0)</f>
        <v>0</v>
      </c>
      <c r="BI331" s="206">
        <f>IF(N331="nulová",J331,0)</f>
        <v>0</v>
      </c>
      <c r="BJ331" s="18" t="s">
        <v>85</v>
      </c>
      <c r="BK331" s="206">
        <f>ROUND(I331*H331,2)</f>
        <v>0</v>
      </c>
      <c r="BL331" s="18" t="s">
        <v>218</v>
      </c>
      <c r="BM331" s="205" t="s">
        <v>13113</v>
      </c>
    </row>
    <row r="332" spans="1:65" s="2" customFormat="1" ht="48.75">
      <c r="A332" s="35"/>
      <c r="B332" s="36"/>
      <c r="C332" s="37"/>
      <c r="D332" s="214" t="s">
        <v>807</v>
      </c>
      <c r="E332" s="37"/>
      <c r="F332" s="256" t="s">
        <v>12994</v>
      </c>
      <c r="G332" s="37"/>
      <c r="H332" s="37"/>
      <c r="I332" s="257"/>
      <c r="J332" s="37"/>
      <c r="K332" s="37"/>
      <c r="L332" s="40"/>
      <c r="M332" s="258"/>
      <c r="N332" s="259"/>
      <c r="O332" s="72"/>
      <c r="P332" s="72"/>
      <c r="Q332" s="72"/>
      <c r="R332" s="72"/>
      <c r="S332" s="72"/>
      <c r="T332" s="73"/>
      <c r="U332" s="35"/>
      <c r="V332" s="35"/>
      <c r="W332" s="35"/>
      <c r="X332" s="35"/>
      <c r="Y332" s="35"/>
      <c r="Z332" s="35"/>
      <c r="AA332" s="35"/>
      <c r="AB332" s="35"/>
      <c r="AC332" s="35"/>
      <c r="AD332" s="35"/>
      <c r="AE332" s="35"/>
      <c r="AT332" s="18" t="s">
        <v>807</v>
      </c>
      <c r="AU332" s="18" t="s">
        <v>85</v>
      </c>
    </row>
    <row r="333" spans="1:65" s="2" customFormat="1" ht="16.5" customHeight="1">
      <c r="A333" s="35"/>
      <c r="B333" s="36"/>
      <c r="C333" s="193" t="s">
        <v>220</v>
      </c>
      <c r="D333" s="193" t="s">
        <v>214</v>
      </c>
      <c r="E333" s="194" t="s">
        <v>13114</v>
      </c>
      <c r="F333" s="195" t="s">
        <v>12999</v>
      </c>
      <c r="G333" s="196" t="s">
        <v>10032</v>
      </c>
      <c r="H333" s="197">
        <v>145.80000000000001</v>
      </c>
      <c r="I333" s="198"/>
      <c r="J333" s="199">
        <f>ROUND(I333*H333,2)</f>
        <v>0</v>
      </c>
      <c r="K333" s="200"/>
      <c r="L333" s="40"/>
      <c r="M333" s="201" t="s">
        <v>1</v>
      </c>
      <c r="N333" s="202" t="s">
        <v>42</v>
      </c>
      <c r="O333" s="72"/>
      <c r="P333" s="203">
        <f>O333*H333</f>
        <v>0</v>
      </c>
      <c r="Q333" s="203">
        <v>0</v>
      </c>
      <c r="R333" s="203">
        <f>Q333*H333</f>
        <v>0</v>
      </c>
      <c r="S333" s="203">
        <v>0</v>
      </c>
      <c r="T333" s="204">
        <f>S333*H333</f>
        <v>0</v>
      </c>
      <c r="U333" s="35"/>
      <c r="V333" s="35"/>
      <c r="W333" s="35"/>
      <c r="X333" s="35"/>
      <c r="Y333" s="35"/>
      <c r="Z333" s="35"/>
      <c r="AA333" s="35"/>
      <c r="AB333" s="35"/>
      <c r="AC333" s="35"/>
      <c r="AD333" s="35"/>
      <c r="AE333" s="35"/>
      <c r="AR333" s="205" t="s">
        <v>218</v>
      </c>
      <c r="AT333" s="205" t="s">
        <v>214</v>
      </c>
      <c r="AU333" s="205" t="s">
        <v>85</v>
      </c>
      <c r="AY333" s="18" t="s">
        <v>209</v>
      </c>
      <c r="BE333" s="206">
        <f>IF(N333="základní",J333,0)</f>
        <v>0</v>
      </c>
      <c r="BF333" s="206">
        <f>IF(N333="snížená",J333,0)</f>
        <v>0</v>
      </c>
      <c r="BG333" s="206">
        <f>IF(N333="zákl. přenesená",J333,0)</f>
        <v>0</v>
      </c>
      <c r="BH333" s="206">
        <f>IF(N333="sníž. přenesená",J333,0)</f>
        <v>0</v>
      </c>
      <c r="BI333" s="206">
        <f>IF(N333="nulová",J333,0)</f>
        <v>0</v>
      </c>
      <c r="BJ333" s="18" t="s">
        <v>85</v>
      </c>
      <c r="BK333" s="206">
        <f>ROUND(I333*H333,2)</f>
        <v>0</v>
      </c>
      <c r="BL333" s="18" t="s">
        <v>218</v>
      </c>
      <c r="BM333" s="205" t="s">
        <v>13115</v>
      </c>
    </row>
    <row r="334" spans="1:65" s="2" customFormat="1" ht="48.75">
      <c r="A334" s="35"/>
      <c r="B334" s="36"/>
      <c r="C334" s="37"/>
      <c r="D334" s="214" t="s">
        <v>807</v>
      </c>
      <c r="E334" s="37"/>
      <c r="F334" s="256" t="s">
        <v>12994</v>
      </c>
      <c r="G334" s="37"/>
      <c r="H334" s="37"/>
      <c r="I334" s="257"/>
      <c r="J334" s="37"/>
      <c r="K334" s="37"/>
      <c r="L334" s="40"/>
      <c r="M334" s="258"/>
      <c r="N334" s="259"/>
      <c r="O334" s="72"/>
      <c r="P334" s="72"/>
      <c r="Q334" s="72"/>
      <c r="R334" s="72"/>
      <c r="S334" s="72"/>
      <c r="T334" s="73"/>
      <c r="U334" s="35"/>
      <c r="V334" s="35"/>
      <c r="W334" s="35"/>
      <c r="X334" s="35"/>
      <c r="Y334" s="35"/>
      <c r="Z334" s="35"/>
      <c r="AA334" s="35"/>
      <c r="AB334" s="35"/>
      <c r="AC334" s="35"/>
      <c r="AD334" s="35"/>
      <c r="AE334" s="35"/>
      <c r="AT334" s="18" t="s">
        <v>807</v>
      </c>
      <c r="AU334" s="18" t="s">
        <v>85</v>
      </c>
    </row>
    <row r="335" spans="1:65" s="2" customFormat="1" ht="16.5" customHeight="1">
      <c r="A335" s="35"/>
      <c r="B335" s="36"/>
      <c r="C335" s="193" t="s">
        <v>1031</v>
      </c>
      <c r="D335" s="193" t="s">
        <v>214</v>
      </c>
      <c r="E335" s="194" t="s">
        <v>13116</v>
      </c>
      <c r="F335" s="195" t="s">
        <v>12996</v>
      </c>
      <c r="G335" s="196" t="s">
        <v>10032</v>
      </c>
      <c r="H335" s="197">
        <v>19.899999999999999</v>
      </c>
      <c r="I335" s="198"/>
      <c r="J335" s="199">
        <f>ROUND(I335*H335,2)</f>
        <v>0</v>
      </c>
      <c r="K335" s="200"/>
      <c r="L335" s="40"/>
      <c r="M335" s="201" t="s">
        <v>1</v>
      </c>
      <c r="N335" s="202" t="s">
        <v>42</v>
      </c>
      <c r="O335" s="72"/>
      <c r="P335" s="203">
        <f>O335*H335</f>
        <v>0</v>
      </c>
      <c r="Q335" s="203">
        <v>0</v>
      </c>
      <c r="R335" s="203">
        <f>Q335*H335</f>
        <v>0</v>
      </c>
      <c r="S335" s="203">
        <v>0</v>
      </c>
      <c r="T335" s="204">
        <f>S335*H335</f>
        <v>0</v>
      </c>
      <c r="U335" s="35"/>
      <c r="V335" s="35"/>
      <c r="W335" s="35"/>
      <c r="X335" s="35"/>
      <c r="Y335" s="35"/>
      <c r="Z335" s="35"/>
      <c r="AA335" s="35"/>
      <c r="AB335" s="35"/>
      <c r="AC335" s="35"/>
      <c r="AD335" s="35"/>
      <c r="AE335" s="35"/>
      <c r="AR335" s="205" t="s">
        <v>218</v>
      </c>
      <c r="AT335" s="205" t="s">
        <v>214</v>
      </c>
      <c r="AU335" s="205" t="s">
        <v>85</v>
      </c>
      <c r="AY335" s="18" t="s">
        <v>209</v>
      </c>
      <c r="BE335" s="206">
        <f>IF(N335="základní",J335,0)</f>
        <v>0</v>
      </c>
      <c r="BF335" s="206">
        <f>IF(N335="snížená",J335,0)</f>
        <v>0</v>
      </c>
      <c r="BG335" s="206">
        <f>IF(N335="zákl. přenesená",J335,0)</f>
        <v>0</v>
      </c>
      <c r="BH335" s="206">
        <f>IF(N335="sníž. přenesená",J335,0)</f>
        <v>0</v>
      </c>
      <c r="BI335" s="206">
        <f>IF(N335="nulová",J335,0)</f>
        <v>0</v>
      </c>
      <c r="BJ335" s="18" t="s">
        <v>85</v>
      </c>
      <c r="BK335" s="206">
        <f>ROUND(I335*H335,2)</f>
        <v>0</v>
      </c>
      <c r="BL335" s="18" t="s">
        <v>218</v>
      </c>
      <c r="BM335" s="205" t="s">
        <v>13117</v>
      </c>
    </row>
    <row r="336" spans="1:65" s="2" customFormat="1" ht="48.75">
      <c r="A336" s="35"/>
      <c r="B336" s="36"/>
      <c r="C336" s="37"/>
      <c r="D336" s="214" t="s">
        <v>807</v>
      </c>
      <c r="E336" s="37"/>
      <c r="F336" s="256" t="s">
        <v>12994</v>
      </c>
      <c r="G336" s="37"/>
      <c r="H336" s="37"/>
      <c r="I336" s="257"/>
      <c r="J336" s="37"/>
      <c r="K336" s="37"/>
      <c r="L336" s="40"/>
      <c r="M336" s="258"/>
      <c r="N336" s="259"/>
      <c r="O336" s="72"/>
      <c r="P336" s="72"/>
      <c r="Q336" s="72"/>
      <c r="R336" s="72"/>
      <c r="S336" s="72"/>
      <c r="T336" s="73"/>
      <c r="U336" s="35"/>
      <c r="V336" s="35"/>
      <c r="W336" s="35"/>
      <c r="X336" s="35"/>
      <c r="Y336" s="35"/>
      <c r="Z336" s="35"/>
      <c r="AA336" s="35"/>
      <c r="AB336" s="35"/>
      <c r="AC336" s="35"/>
      <c r="AD336" s="35"/>
      <c r="AE336" s="35"/>
      <c r="AT336" s="18" t="s">
        <v>807</v>
      </c>
      <c r="AU336" s="18" t="s">
        <v>85</v>
      </c>
    </row>
    <row r="337" spans="1:65" s="2" customFormat="1" ht="16.5" customHeight="1">
      <c r="A337" s="35"/>
      <c r="B337" s="36"/>
      <c r="C337" s="193" t="s">
        <v>1035</v>
      </c>
      <c r="D337" s="193" t="s">
        <v>214</v>
      </c>
      <c r="E337" s="194" t="s">
        <v>13118</v>
      </c>
      <c r="F337" s="195" t="s">
        <v>13004</v>
      </c>
      <c r="G337" s="196" t="s">
        <v>10032</v>
      </c>
      <c r="H337" s="197">
        <v>95.5</v>
      </c>
      <c r="I337" s="198"/>
      <c r="J337" s="199">
        <f>ROUND(I337*H337,2)</f>
        <v>0</v>
      </c>
      <c r="K337" s="200"/>
      <c r="L337" s="40"/>
      <c r="M337" s="201" t="s">
        <v>1</v>
      </c>
      <c r="N337" s="202" t="s">
        <v>42</v>
      </c>
      <c r="O337" s="72"/>
      <c r="P337" s="203">
        <f>O337*H337</f>
        <v>0</v>
      </c>
      <c r="Q337" s="203">
        <v>0</v>
      </c>
      <c r="R337" s="203">
        <f>Q337*H337</f>
        <v>0</v>
      </c>
      <c r="S337" s="203">
        <v>0</v>
      </c>
      <c r="T337" s="204">
        <f>S337*H337</f>
        <v>0</v>
      </c>
      <c r="U337" s="35"/>
      <c r="V337" s="35"/>
      <c r="W337" s="35"/>
      <c r="X337" s="35"/>
      <c r="Y337" s="35"/>
      <c r="Z337" s="35"/>
      <c r="AA337" s="35"/>
      <c r="AB337" s="35"/>
      <c r="AC337" s="35"/>
      <c r="AD337" s="35"/>
      <c r="AE337" s="35"/>
      <c r="AR337" s="205" t="s">
        <v>218</v>
      </c>
      <c r="AT337" s="205" t="s">
        <v>214</v>
      </c>
      <c r="AU337" s="205" t="s">
        <v>85</v>
      </c>
      <c r="AY337" s="18" t="s">
        <v>209</v>
      </c>
      <c r="BE337" s="206">
        <f>IF(N337="základní",J337,0)</f>
        <v>0</v>
      </c>
      <c r="BF337" s="206">
        <f>IF(N337="snížená",J337,0)</f>
        <v>0</v>
      </c>
      <c r="BG337" s="206">
        <f>IF(N337="zákl. přenesená",J337,0)</f>
        <v>0</v>
      </c>
      <c r="BH337" s="206">
        <f>IF(N337="sníž. přenesená",J337,0)</f>
        <v>0</v>
      </c>
      <c r="BI337" s="206">
        <f>IF(N337="nulová",J337,0)</f>
        <v>0</v>
      </c>
      <c r="BJ337" s="18" t="s">
        <v>85</v>
      </c>
      <c r="BK337" s="206">
        <f>ROUND(I337*H337,2)</f>
        <v>0</v>
      </c>
      <c r="BL337" s="18" t="s">
        <v>218</v>
      </c>
      <c r="BM337" s="205" t="s">
        <v>13119</v>
      </c>
    </row>
    <row r="338" spans="1:65" s="2" customFormat="1" ht="48.75">
      <c r="A338" s="35"/>
      <c r="B338" s="36"/>
      <c r="C338" s="37"/>
      <c r="D338" s="214" t="s">
        <v>807</v>
      </c>
      <c r="E338" s="37"/>
      <c r="F338" s="256" t="s">
        <v>12994</v>
      </c>
      <c r="G338" s="37"/>
      <c r="H338" s="37"/>
      <c r="I338" s="257"/>
      <c r="J338" s="37"/>
      <c r="K338" s="37"/>
      <c r="L338" s="40"/>
      <c r="M338" s="258"/>
      <c r="N338" s="259"/>
      <c r="O338" s="72"/>
      <c r="P338" s="72"/>
      <c r="Q338" s="72"/>
      <c r="R338" s="72"/>
      <c r="S338" s="72"/>
      <c r="T338" s="73"/>
      <c r="U338" s="35"/>
      <c r="V338" s="35"/>
      <c r="W338" s="35"/>
      <c r="X338" s="35"/>
      <c r="Y338" s="35"/>
      <c r="Z338" s="35"/>
      <c r="AA338" s="35"/>
      <c r="AB338" s="35"/>
      <c r="AC338" s="35"/>
      <c r="AD338" s="35"/>
      <c r="AE338" s="35"/>
      <c r="AT338" s="18" t="s">
        <v>807</v>
      </c>
      <c r="AU338" s="18" t="s">
        <v>85</v>
      </c>
    </row>
    <row r="339" spans="1:65" s="2" customFormat="1" ht="16.5" customHeight="1">
      <c r="A339" s="35"/>
      <c r="B339" s="36"/>
      <c r="C339" s="193" t="s">
        <v>1040</v>
      </c>
      <c r="D339" s="193" t="s">
        <v>214</v>
      </c>
      <c r="E339" s="194" t="s">
        <v>13120</v>
      </c>
      <c r="F339" s="195" t="s">
        <v>13007</v>
      </c>
      <c r="G339" s="196" t="s">
        <v>10032</v>
      </c>
      <c r="H339" s="197">
        <v>12.8</v>
      </c>
      <c r="I339" s="198"/>
      <c r="J339" s="199">
        <f>ROUND(I339*H339,2)</f>
        <v>0</v>
      </c>
      <c r="K339" s="200"/>
      <c r="L339" s="40"/>
      <c r="M339" s="201" t="s">
        <v>1</v>
      </c>
      <c r="N339" s="202" t="s">
        <v>42</v>
      </c>
      <c r="O339" s="72"/>
      <c r="P339" s="203">
        <f>O339*H339</f>
        <v>0</v>
      </c>
      <c r="Q339" s="203">
        <v>0</v>
      </c>
      <c r="R339" s="203">
        <f>Q339*H339</f>
        <v>0</v>
      </c>
      <c r="S339" s="203">
        <v>0</v>
      </c>
      <c r="T339" s="204">
        <f>S339*H339</f>
        <v>0</v>
      </c>
      <c r="U339" s="35"/>
      <c r="V339" s="35"/>
      <c r="W339" s="35"/>
      <c r="X339" s="35"/>
      <c r="Y339" s="35"/>
      <c r="Z339" s="35"/>
      <c r="AA339" s="35"/>
      <c r="AB339" s="35"/>
      <c r="AC339" s="35"/>
      <c r="AD339" s="35"/>
      <c r="AE339" s="35"/>
      <c r="AR339" s="205" t="s">
        <v>218</v>
      </c>
      <c r="AT339" s="205" t="s">
        <v>214</v>
      </c>
      <c r="AU339" s="205" t="s">
        <v>85</v>
      </c>
      <c r="AY339" s="18" t="s">
        <v>209</v>
      </c>
      <c r="BE339" s="206">
        <f>IF(N339="základní",J339,0)</f>
        <v>0</v>
      </c>
      <c r="BF339" s="206">
        <f>IF(N339="snížená",J339,0)</f>
        <v>0</v>
      </c>
      <c r="BG339" s="206">
        <f>IF(N339="zákl. přenesená",J339,0)</f>
        <v>0</v>
      </c>
      <c r="BH339" s="206">
        <f>IF(N339="sníž. přenesená",J339,0)</f>
        <v>0</v>
      </c>
      <c r="BI339" s="206">
        <f>IF(N339="nulová",J339,0)</f>
        <v>0</v>
      </c>
      <c r="BJ339" s="18" t="s">
        <v>85</v>
      </c>
      <c r="BK339" s="206">
        <f>ROUND(I339*H339,2)</f>
        <v>0</v>
      </c>
      <c r="BL339" s="18" t="s">
        <v>218</v>
      </c>
      <c r="BM339" s="205" t="s">
        <v>13121</v>
      </c>
    </row>
    <row r="340" spans="1:65" s="2" customFormat="1" ht="48.75">
      <c r="A340" s="35"/>
      <c r="B340" s="36"/>
      <c r="C340" s="37"/>
      <c r="D340" s="214" t="s">
        <v>807</v>
      </c>
      <c r="E340" s="37"/>
      <c r="F340" s="256" t="s">
        <v>12994</v>
      </c>
      <c r="G340" s="37"/>
      <c r="H340" s="37"/>
      <c r="I340" s="257"/>
      <c r="J340" s="37"/>
      <c r="K340" s="37"/>
      <c r="L340" s="40"/>
      <c r="M340" s="258"/>
      <c r="N340" s="259"/>
      <c r="O340" s="72"/>
      <c r="P340" s="72"/>
      <c r="Q340" s="72"/>
      <c r="R340" s="72"/>
      <c r="S340" s="72"/>
      <c r="T340" s="73"/>
      <c r="U340" s="35"/>
      <c r="V340" s="35"/>
      <c r="W340" s="35"/>
      <c r="X340" s="35"/>
      <c r="Y340" s="35"/>
      <c r="Z340" s="35"/>
      <c r="AA340" s="35"/>
      <c r="AB340" s="35"/>
      <c r="AC340" s="35"/>
      <c r="AD340" s="35"/>
      <c r="AE340" s="35"/>
      <c r="AT340" s="18" t="s">
        <v>807</v>
      </c>
      <c r="AU340" s="18" t="s">
        <v>85</v>
      </c>
    </row>
    <row r="341" spans="1:65" s="2" customFormat="1" ht="16.5" customHeight="1">
      <c r="A341" s="35"/>
      <c r="B341" s="36"/>
      <c r="C341" s="193" t="s">
        <v>1044</v>
      </c>
      <c r="D341" s="193" t="s">
        <v>214</v>
      </c>
      <c r="E341" s="194" t="s">
        <v>13122</v>
      </c>
      <c r="F341" s="195" t="s">
        <v>13123</v>
      </c>
      <c r="G341" s="196" t="s">
        <v>10032</v>
      </c>
      <c r="H341" s="197">
        <v>48.8</v>
      </c>
      <c r="I341" s="198"/>
      <c r="J341" s="199">
        <f>ROUND(I341*H341,2)</f>
        <v>0</v>
      </c>
      <c r="K341" s="200"/>
      <c r="L341" s="40"/>
      <c r="M341" s="201" t="s">
        <v>1</v>
      </c>
      <c r="N341" s="202" t="s">
        <v>42</v>
      </c>
      <c r="O341" s="72"/>
      <c r="P341" s="203">
        <f>O341*H341</f>
        <v>0</v>
      </c>
      <c r="Q341" s="203">
        <v>0</v>
      </c>
      <c r="R341" s="203">
        <f>Q341*H341</f>
        <v>0</v>
      </c>
      <c r="S341" s="203">
        <v>0</v>
      </c>
      <c r="T341" s="204">
        <f>S341*H341</f>
        <v>0</v>
      </c>
      <c r="U341" s="35"/>
      <c r="V341" s="35"/>
      <c r="W341" s="35"/>
      <c r="X341" s="35"/>
      <c r="Y341" s="35"/>
      <c r="Z341" s="35"/>
      <c r="AA341" s="35"/>
      <c r="AB341" s="35"/>
      <c r="AC341" s="35"/>
      <c r="AD341" s="35"/>
      <c r="AE341" s="35"/>
      <c r="AR341" s="205" t="s">
        <v>218</v>
      </c>
      <c r="AT341" s="205" t="s">
        <v>214</v>
      </c>
      <c r="AU341" s="205" t="s">
        <v>85</v>
      </c>
      <c r="AY341" s="18" t="s">
        <v>209</v>
      </c>
      <c r="BE341" s="206">
        <f>IF(N341="základní",J341,0)</f>
        <v>0</v>
      </c>
      <c r="BF341" s="206">
        <f>IF(N341="snížená",J341,0)</f>
        <v>0</v>
      </c>
      <c r="BG341" s="206">
        <f>IF(N341="zákl. přenesená",J341,0)</f>
        <v>0</v>
      </c>
      <c r="BH341" s="206">
        <f>IF(N341="sníž. přenesená",J341,0)</f>
        <v>0</v>
      </c>
      <c r="BI341" s="206">
        <f>IF(N341="nulová",J341,0)</f>
        <v>0</v>
      </c>
      <c r="BJ341" s="18" t="s">
        <v>85</v>
      </c>
      <c r="BK341" s="206">
        <f>ROUND(I341*H341,2)</f>
        <v>0</v>
      </c>
      <c r="BL341" s="18" t="s">
        <v>218</v>
      </c>
      <c r="BM341" s="205" t="s">
        <v>13124</v>
      </c>
    </row>
    <row r="342" spans="1:65" s="2" customFormat="1" ht="48.75">
      <c r="A342" s="35"/>
      <c r="B342" s="36"/>
      <c r="C342" s="37"/>
      <c r="D342" s="214" t="s">
        <v>807</v>
      </c>
      <c r="E342" s="37"/>
      <c r="F342" s="256" t="s">
        <v>12994</v>
      </c>
      <c r="G342" s="37"/>
      <c r="H342" s="37"/>
      <c r="I342" s="257"/>
      <c r="J342" s="37"/>
      <c r="K342" s="37"/>
      <c r="L342" s="40"/>
      <c r="M342" s="258"/>
      <c r="N342" s="259"/>
      <c r="O342" s="72"/>
      <c r="P342" s="72"/>
      <c r="Q342" s="72"/>
      <c r="R342" s="72"/>
      <c r="S342" s="72"/>
      <c r="T342" s="73"/>
      <c r="U342" s="35"/>
      <c r="V342" s="35"/>
      <c r="W342" s="35"/>
      <c r="X342" s="35"/>
      <c r="Y342" s="35"/>
      <c r="Z342" s="35"/>
      <c r="AA342" s="35"/>
      <c r="AB342" s="35"/>
      <c r="AC342" s="35"/>
      <c r="AD342" s="35"/>
      <c r="AE342" s="35"/>
      <c r="AT342" s="18" t="s">
        <v>807</v>
      </c>
      <c r="AU342" s="18" t="s">
        <v>85</v>
      </c>
    </row>
    <row r="343" spans="1:65" s="2" customFormat="1" ht="16.5" customHeight="1">
      <c r="A343" s="35"/>
      <c r="B343" s="36"/>
      <c r="C343" s="193" t="s">
        <v>1058</v>
      </c>
      <c r="D343" s="193" t="s">
        <v>214</v>
      </c>
      <c r="E343" s="194" t="s">
        <v>13125</v>
      </c>
      <c r="F343" s="195" t="s">
        <v>13126</v>
      </c>
      <c r="G343" s="196" t="s">
        <v>10032</v>
      </c>
      <c r="H343" s="197">
        <v>6.9</v>
      </c>
      <c r="I343" s="198"/>
      <c r="J343" s="199">
        <f>ROUND(I343*H343,2)</f>
        <v>0</v>
      </c>
      <c r="K343" s="200"/>
      <c r="L343" s="40"/>
      <c r="M343" s="201" t="s">
        <v>1</v>
      </c>
      <c r="N343" s="202" t="s">
        <v>42</v>
      </c>
      <c r="O343" s="72"/>
      <c r="P343" s="203">
        <f>O343*H343</f>
        <v>0</v>
      </c>
      <c r="Q343" s="203">
        <v>0</v>
      </c>
      <c r="R343" s="203">
        <f>Q343*H343</f>
        <v>0</v>
      </c>
      <c r="S343" s="203">
        <v>0</v>
      </c>
      <c r="T343" s="204">
        <f>S343*H343</f>
        <v>0</v>
      </c>
      <c r="U343" s="35"/>
      <c r="V343" s="35"/>
      <c r="W343" s="35"/>
      <c r="X343" s="35"/>
      <c r="Y343" s="35"/>
      <c r="Z343" s="35"/>
      <c r="AA343" s="35"/>
      <c r="AB343" s="35"/>
      <c r="AC343" s="35"/>
      <c r="AD343" s="35"/>
      <c r="AE343" s="35"/>
      <c r="AR343" s="205" t="s">
        <v>218</v>
      </c>
      <c r="AT343" s="205" t="s">
        <v>214</v>
      </c>
      <c r="AU343" s="205" t="s">
        <v>85</v>
      </c>
      <c r="AY343" s="18" t="s">
        <v>209</v>
      </c>
      <c r="BE343" s="206">
        <f>IF(N343="základní",J343,0)</f>
        <v>0</v>
      </c>
      <c r="BF343" s="206">
        <f>IF(N343="snížená",J343,0)</f>
        <v>0</v>
      </c>
      <c r="BG343" s="206">
        <f>IF(N343="zákl. přenesená",J343,0)</f>
        <v>0</v>
      </c>
      <c r="BH343" s="206">
        <f>IF(N343="sníž. přenesená",J343,0)</f>
        <v>0</v>
      </c>
      <c r="BI343" s="206">
        <f>IF(N343="nulová",J343,0)</f>
        <v>0</v>
      </c>
      <c r="BJ343" s="18" t="s">
        <v>85</v>
      </c>
      <c r="BK343" s="206">
        <f>ROUND(I343*H343,2)</f>
        <v>0</v>
      </c>
      <c r="BL343" s="18" t="s">
        <v>218</v>
      </c>
      <c r="BM343" s="205" t="s">
        <v>13127</v>
      </c>
    </row>
    <row r="344" spans="1:65" s="2" customFormat="1" ht="48.75">
      <c r="A344" s="35"/>
      <c r="B344" s="36"/>
      <c r="C344" s="37"/>
      <c r="D344" s="214" t="s">
        <v>807</v>
      </c>
      <c r="E344" s="37"/>
      <c r="F344" s="256" t="s">
        <v>12994</v>
      </c>
      <c r="G344" s="37"/>
      <c r="H344" s="37"/>
      <c r="I344" s="257"/>
      <c r="J344" s="37"/>
      <c r="K344" s="37"/>
      <c r="L344" s="40"/>
      <c r="M344" s="258"/>
      <c r="N344" s="259"/>
      <c r="O344" s="72"/>
      <c r="P344" s="72"/>
      <c r="Q344" s="72"/>
      <c r="R344" s="72"/>
      <c r="S344" s="72"/>
      <c r="T344" s="73"/>
      <c r="U344" s="35"/>
      <c r="V344" s="35"/>
      <c r="W344" s="35"/>
      <c r="X344" s="35"/>
      <c r="Y344" s="35"/>
      <c r="Z344" s="35"/>
      <c r="AA344" s="35"/>
      <c r="AB344" s="35"/>
      <c r="AC344" s="35"/>
      <c r="AD344" s="35"/>
      <c r="AE344" s="35"/>
      <c r="AT344" s="18" t="s">
        <v>807</v>
      </c>
      <c r="AU344" s="18" t="s">
        <v>85</v>
      </c>
    </row>
    <row r="345" spans="1:65" s="2" customFormat="1" ht="49.15" customHeight="1">
      <c r="A345" s="35"/>
      <c r="B345" s="36"/>
      <c r="C345" s="193" t="s">
        <v>1064</v>
      </c>
      <c r="D345" s="193" t="s">
        <v>214</v>
      </c>
      <c r="E345" s="194" t="s">
        <v>13128</v>
      </c>
      <c r="F345" s="195" t="s">
        <v>13010</v>
      </c>
      <c r="G345" s="196" t="s">
        <v>217</v>
      </c>
      <c r="H345" s="197">
        <v>112.8</v>
      </c>
      <c r="I345" s="198"/>
      <c r="J345" s="199">
        <f>ROUND(I345*H345,2)</f>
        <v>0</v>
      </c>
      <c r="K345" s="200"/>
      <c r="L345" s="40"/>
      <c r="M345" s="201" t="s">
        <v>1</v>
      </c>
      <c r="N345" s="202" t="s">
        <v>42</v>
      </c>
      <c r="O345" s="72"/>
      <c r="P345" s="203">
        <f>O345*H345</f>
        <v>0</v>
      </c>
      <c r="Q345" s="203">
        <v>0</v>
      </c>
      <c r="R345" s="203">
        <f>Q345*H345</f>
        <v>0</v>
      </c>
      <c r="S345" s="203">
        <v>0</v>
      </c>
      <c r="T345" s="204">
        <f>S345*H345</f>
        <v>0</v>
      </c>
      <c r="U345" s="35"/>
      <c r="V345" s="35"/>
      <c r="W345" s="35"/>
      <c r="X345" s="35"/>
      <c r="Y345" s="35"/>
      <c r="Z345" s="35"/>
      <c r="AA345" s="35"/>
      <c r="AB345" s="35"/>
      <c r="AC345" s="35"/>
      <c r="AD345" s="35"/>
      <c r="AE345" s="35"/>
      <c r="AR345" s="205" t="s">
        <v>218</v>
      </c>
      <c r="AT345" s="205" t="s">
        <v>214</v>
      </c>
      <c r="AU345" s="205" t="s">
        <v>85</v>
      </c>
      <c r="AY345" s="18" t="s">
        <v>209</v>
      </c>
      <c r="BE345" s="206">
        <f>IF(N345="základní",J345,0)</f>
        <v>0</v>
      </c>
      <c r="BF345" s="206">
        <f>IF(N345="snížená",J345,0)</f>
        <v>0</v>
      </c>
      <c r="BG345" s="206">
        <f>IF(N345="zákl. přenesená",J345,0)</f>
        <v>0</v>
      </c>
      <c r="BH345" s="206">
        <f>IF(N345="sníž. přenesená",J345,0)</f>
        <v>0</v>
      </c>
      <c r="BI345" s="206">
        <f>IF(N345="nulová",J345,0)</f>
        <v>0</v>
      </c>
      <c r="BJ345" s="18" t="s">
        <v>85</v>
      </c>
      <c r="BK345" s="206">
        <f>ROUND(I345*H345,2)</f>
        <v>0</v>
      </c>
      <c r="BL345" s="18" t="s">
        <v>218</v>
      </c>
      <c r="BM345" s="205" t="s">
        <v>13129</v>
      </c>
    </row>
    <row r="346" spans="1:65" s="2" customFormat="1" ht="49.15" customHeight="1">
      <c r="A346" s="35"/>
      <c r="B346" s="36"/>
      <c r="C346" s="193" t="s">
        <v>1069</v>
      </c>
      <c r="D346" s="193" t="s">
        <v>214</v>
      </c>
      <c r="E346" s="194" t="s">
        <v>13130</v>
      </c>
      <c r="F346" s="195" t="s">
        <v>13131</v>
      </c>
      <c r="G346" s="196" t="s">
        <v>217</v>
      </c>
      <c r="H346" s="197">
        <v>665</v>
      </c>
      <c r="I346" s="198"/>
      <c r="J346" s="199">
        <f>ROUND(I346*H346,2)</f>
        <v>0</v>
      </c>
      <c r="K346" s="200"/>
      <c r="L346" s="40"/>
      <c r="M346" s="201" t="s">
        <v>1</v>
      </c>
      <c r="N346" s="202" t="s">
        <v>42</v>
      </c>
      <c r="O346" s="72"/>
      <c r="P346" s="203">
        <f>O346*H346</f>
        <v>0</v>
      </c>
      <c r="Q346" s="203">
        <v>0</v>
      </c>
      <c r="R346" s="203">
        <f>Q346*H346</f>
        <v>0</v>
      </c>
      <c r="S346" s="203">
        <v>0</v>
      </c>
      <c r="T346" s="204">
        <f>S346*H346</f>
        <v>0</v>
      </c>
      <c r="U346" s="35"/>
      <c r="V346" s="35"/>
      <c r="W346" s="35"/>
      <c r="X346" s="35"/>
      <c r="Y346" s="35"/>
      <c r="Z346" s="35"/>
      <c r="AA346" s="35"/>
      <c r="AB346" s="35"/>
      <c r="AC346" s="35"/>
      <c r="AD346" s="35"/>
      <c r="AE346" s="35"/>
      <c r="AR346" s="205" t="s">
        <v>218</v>
      </c>
      <c r="AT346" s="205" t="s">
        <v>214</v>
      </c>
      <c r="AU346" s="205" t="s">
        <v>85</v>
      </c>
      <c r="AY346" s="18" t="s">
        <v>209</v>
      </c>
      <c r="BE346" s="206">
        <f>IF(N346="základní",J346,0)</f>
        <v>0</v>
      </c>
      <c r="BF346" s="206">
        <f>IF(N346="snížená",J346,0)</f>
        <v>0</v>
      </c>
      <c r="BG346" s="206">
        <f>IF(N346="zákl. přenesená",J346,0)</f>
        <v>0</v>
      </c>
      <c r="BH346" s="206">
        <f>IF(N346="sníž. přenesená",J346,0)</f>
        <v>0</v>
      </c>
      <c r="BI346" s="206">
        <f>IF(N346="nulová",J346,0)</f>
        <v>0</v>
      </c>
      <c r="BJ346" s="18" t="s">
        <v>85</v>
      </c>
      <c r="BK346" s="206">
        <f>ROUND(I346*H346,2)</f>
        <v>0</v>
      </c>
      <c r="BL346" s="18" t="s">
        <v>218</v>
      </c>
      <c r="BM346" s="205" t="s">
        <v>13132</v>
      </c>
    </row>
    <row r="347" spans="1:65" s="2" customFormat="1" ht="44.25" customHeight="1">
      <c r="A347" s="35"/>
      <c r="B347" s="36"/>
      <c r="C347" s="193" t="s">
        <v>1080</v>
      </c>
      <c r="D347" s="193" t="s">
        <v>214</v>
      </c>
      <c r="E347" s="194" t="s">
        <v>13133</v>
      </c>
      <c r="F347" s="195" t="s">
        <v>13016</v>
      </c>
      <c r="G347" s="196" t="s">
        <v>217</v>
      </c>
      <c r="H347" s="197">
        <v>125.5</v>
      </c>
      <c r="I347" s="198"/>
      <c r="J347" s="199">
        <f>ROUND(I347*H347,2)</f>
        <v>0</v>
      </c>
      <c r="K347" s="200"/>
      <c r="L347" s="40"/>
      <c r="M347" s="201" t="s">
        <v>1</v>
      </c>
      <c r="N347" s="202" t="s">
        <v>42</v>
      </c>
      <c r="O347" s="72"/>
      <c r="P347" s="203">
        <f>O347*H347</f>
        <v>0</v>
      </c>
      <c r="Q347" s="203">
        <v>0</v>
      </c>
      <c r="R347" s="203">
        <f>Q347*H347</f>
        <v>0</v>
      </c>
      <c r="S347" s="203">
        <v>0</v>
      </c>
      <c r="T347" s="204">
        <f>S347*H347</f>
        <v>0</v>
      </c>
      <c r="U347" s="35"/>
      <c r="V347" s="35"/>
      <c r="W347" s="35"/>
      <c r="X347" s="35"/>
      <c r="Y347" s="35"/>
      <c r="Z347" s="35"/>
      <c r="AA347" s="35"/>
      <c r="AB347" s="35"/>
      <c r="AC347" s="35"/>
      <c r="AD347" s="35"/>
      <c r="AE347" s="35"/>
      <c r="AR347" s="205" t="s">
        <v>218</v>
      </c>
      <c r="AT347" s="205" t="s">
        <v>214</v>
      </c>
      <c r="AU347" s="205" t="s">
        <v>85</v>
      </c>
      <c r="AY347" s="18" t="s">
        <v>209</v>
      </c>
      <c r="BE347" s="206">
        <f>IF(N347="základní",J347,0)</f>
        <v>0</v>
      </c>
      <c r="BF347" s="206">
        <f>IF(N347="snížená",J347,0)</f>
        <v>0</v>
      </c>
      <c r="BG347" s="206">
        <f>IF(N347="zákl. přenesená",J347,0)</f>
        <v>0</v>
      </c>
      <c r="BH347" s="206">
        <f>IF(N347="sníž. přenesená",J347,0)</f>
        <v>0</v>
      </c>
      <c r="BI347" s="206">
        <f>IF(N347="nulová",J347,0)</f>
        <v>0</v>
      </c>
      <c r="BJ347" s="18" t="s">
        <v>85</v>
      </c>
      <c r="BK347" s="206">
        <f>ROUND(I347*H347,2)</f>
        <v>0</v>
      </c>
      <c r="BL347" s="18" t="s">
        <v>218</v>
      </c>
      <c r="BM347" s="205" t="s">
        <v>13134</v>
      </c>
    </row>
    <row r="348" spans="1:65" s="2" customFormat="1" ht="16.5" customHeight="1">
      <c r="A348" s="35"/>
      <c r="B348" s="36"/>
      <c r="C348" s="193" t="s">
        <v>1085</v>
      </c>
      <c r="D348" s="193" t="s">
        <v>214</v>
      </c>
      <c r="E348" s="194" t="s">
        <v>13135</v>
      </c>
      <c r="F348" s="195" t="s">
        <v>12858</v>
      </c>
      <c r="G348" s="196" t="s">
        <v>586</v>
      </c>
      <c r="H348" s="197">
        <v>1000</v>
      </c>
      <c r="I348" s="198"/>
      <c r="J348" s="199">
        <f>ROUND(I348*H348,2)</f>
        <v>0</v>
      </c>
      <c r="K348" s="200"/>
      <c r="L348" s="40"/>
      <c r="M348" s="201" t="s">
        <v>1</v>
      </c>
      <c r="N348" s="202" t="s">
        <v>42</v>
      </c>
      <c r="O348" s="72"/>
      <c r="P348" s="203">
        <f>O348*H348</f>
        <v>0</v>
      </c>
      <c r="Q348" s="203">
        <v>0</v>
      </c>
      <c r="R348" s="203">
        <f>Q348*H348</f>
        <v>0</v>
      </c>
      <c r="S348" s="203">
        <v>0</v>
      </c>
      <c r="T348" s="204">
        <f>S348*H348</f>
        <v>0</v>
      </c>
      <c r="U348" s="35"/>
      <c r="V348" s="35"/>
      <c r="W348" s="35"/>
      <c r="X348" s="35"/>
      <c r="Y348" s="35"/>
      <c r="Z348" s="35"/>
      <c r="AA348" s="35"/>
      <c r="AB348" s="35"/>
      <c r="AC348" s="35"/>
      <c r="AD348" s="35"/>
      <c r="AE348" s="35"/>
      <c r="AR348" s="205" t="s">
        <v>218</v>
      </c>
      <c r="AT348" s="205" t="s">
        <v>214</v>
      </c>
      <c r="AU348" s="205" t="s">
        <v>85</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13136</v>
      </c>
    </row>
    <row r="349" spans="1:65" s="2" customFormat="1" ht="16.5" customHeight="1">
      <c r="A349" s="35"/>
      <c r="B349" s="36"/>
      <c r="C349" s="193" t="s">
        <v>1092</v>
      </c>
      <c r="D349" s="193" t="s">
        <v>214</v>
      </c>
      <c r="E349" s="194" t="s">
        <v>13137</v>
      </c>
      <c r="F349" s="195" t="s">
        <v>12861</v>
      </c>
      <c r="G349" s="196" t="s">
        <v>586</v>
      </c>
      <c r="H349" s="197">
        <v>350</v>
      </c>
      <c r="I349" s="198"/>
      <c r="J349" s="199">
        <f>ROUND(I349*H349,2)</f>
        <v>0</v>
      </c>
      <c r="K349" s="200"/>
      <c r="L349" s="40"/>
      <c r="M349" s="201" t="s">
        <v>1</v>
      </c>
      <c r="N349" s="202" t="s">
        <v>42</v>
      </c>
      <c r="O349" s="72"/>
      <c r="P349" s="203">
        <f>O349*H349</f>
        <v>0</v>
      </c>
      <c r="Q349" s="203">
        <v>0</v>
      </c>
      <c r="R349" s="203">
        <f>Q349*H349</f>
        <v>0</v>
      </c>
      <c r="S349" s="203">
        <v>0</v>
      </c>
      <c r="T349" s="204">
        <f>S349*H349</f>
        <v>0</v>
      </c>
      <c r="U349" s="35"/>
      <c r="V349" s="35"/>
      <c r="W349" s="35"/>
      <c r="X349" s="35"/>
      <c r="Y349" s="35"/>
      <c r="Z349" s="35"/>
      <c r="AA349" s="35"/>
      <c r="AB349" s="35"/>
      <c r="AC349" s="35"/>
      <c r="AD349" s="35"/>
      <c r="AE349" s="35"/>
      <c r="AR349" s="205" t="s">
        <v>218</v>
      </c>
      <c r="AT349" s="205" t="s">
        <v>214</v>
      </c>
      <c r="AU349" s="205" t="s">
        <v>85</v>
      </c>
      <c r="AY349" s="18" t="s">
        <v>209</v>
      </c>
      <c r="BE349" s="206">
        <f>IF(N349="základní",J349,0)</f>
        <v>0</v>
      </c>
      <c r="BF349" s="206">
        <f>IF(N349="snížená",J349,0)</f>
        <v>0</v>
      </c>
      <c r="BG349" s="206">
        <f>IF(N349="zákl. přenesená",J349,0)</f>
        <v>0</v>
      </c>
      <c r="BH349" s="206">
        <f>IF(N349="sníž. přenesená",J349,0)</f>
        <v>0</v>
      </c>
      <c r="BI349" s="206">
        <f>IF(N349="nulová",J349,0)</f>
        <v>0</v>
      </c>
      <c r="BJ349" s="18" t="s">
        <v>85</v>
      </c>
      <c r="BK349" s="206">
        <f>ROUND(I349*H349,2)</f>
        <v>0</v>
      </c>
      <c r="BL349" s="18" t="s">
        <v>218</v>
      </c>
      <c r="BM349" s="205" t="s">
        <v>13138</v>
      </c>
    </row>
    <row r="350" spans="1:65" s="12" customFormat="1" ht="25.9" customHeight="1">
      <c r="B350" s="177"/>
      <c r="C350" s="178"/>
      <c r="D350" s="179" t="s">
        <v>76</v>
      </c>
      <c r="E350" s="180" t="s">
        <v>13139</v>
      </c>
      <c r="F350" s="180" t="s">
        <v>13140</v>
      </c>
      <c r="G350" s="178"/>
      <c r="H350" s="178"/>
      <c r="I350" s="181"/>
      <c r="J350" s="182">
        <f>BK350</f>
        <v>0</v>
      </c>
      <c r="K350" s="178"/>
      <c r="L350" s="183"/>
      <c r="M350" s="184"/>
      <c r="N350" s="185"/>
      <c r="O350" s="185"/>
      <c r="P350" s="186">
        <f>SUM(P351:P363)</f>
        <v>0</v>
      </c>
      <c r="Q350" s="185"/>
      <c r="R350" s="186">
        <f>SUM(R351:R363)</f>
        <v>0</v>
      </c>
      <c r="S350" s="185"/>
      <c r="T350" s="187">
        <f>SUM(T351:T363)</f>
        <v>0</v>
      </c>
      <c r="AR350" s="188" t="s">
        <v>85</v>
      </c>
      <c r="AT350" s="189" t="s">
        <v>76</v>
      </c>
      <c r="AU350" s="189" t="s">
        <v>77</v>
      </c>
      <c r="AY350" s="188" t="s">
        <v>209</v>
      </c>
      <c r="BK350" s="190">
        <f>SUM(BK351:BK363)</f>
        <v>0</v>
      </c>
    </row>
    <row r="351" spans="1:65" s="2" customFormat="1" ht="33" customHeight="1">
      <c r="A351" s="35"/>
      <c r="B351" s="36"/>
      <c r="C351" s="193" t="s">
        <v>1098</v>
      </c>
      <c r="D351" s="193" t="s">
        <v>214</v>
      </c>
      <c r="E351" s="194" t="s">
        <v>13141</v>
      </c>
      <c r="F351" s="195" t="s">
        <v>13142</v>
      </c>
      <c r="G351" s="196" t="s">
        <v>2761</v>
      </c>
      <c r="H351" s="197">
        <v>1</v>
      </c>
      <c r="I351" s="198"/>
      <c r="J351" s="199">
        <f>ROUND(I351*H351,2)</f>
        <v>0</v>
      </c>
      <c r="K351" s="200"/>
      <c r="L351" s="40"/>
      <c r="M351" s="201" t="s">
        <v>1</v>
      </c>
      <c r="N351" s="202" t="s">
        <v>42</v>
      </c>
      <c r="O351" s="72"/>
      <c r="P351" s="203">
        <f>O351*H351</f>
        <v>0</v>
      </c>
      <c r="Q351" s="203">
        <v>0</v>
      </c>
      <c r="R351" s="203">
        <f>Q351*H351</f>
        <v>0</v>
      </c>
      <c r="S351" s="203">
        <v>0</v>
      </c>
      <c r="T351" s="204">
        <f>S351*H351</f>
        <v>0</v>
      </c>
      <c r="U351" s="35"/>
      <c r="V351" s="35"/>
      <c r="W351" s="35"/>
      <c r="X351" s="35"/>
      <c r="Y351" s="35"/>
      <c r="Z351" s="35"/>
      <c r="AA351" s="35"/>
      <c r="AB351" s="35"/>
      <c r="AC351" s="35"/>
      <c r="AD351" s="35"/>
      <c r="AE351" s="35"/>
      <c r="AR351" s="205" t="s">
        <v>218</v>
      </c>
      <c r="AT351" s="205" t="s">
        <v>214</v>
      </c>
      <c r="AU351" s="205" t="s">
        <v>85</v>
      </c>
      <c r="AY351" s="18" t="s">
        <v>209</v>
      </c>
      <c r="BE351" s="206">
        <f>IF(N351="základní",J351,0)</f>
        <v>0</v>
      </c>
      <c r="BF351" s="206">
        <f>IF(N351="snížená",J351,0)</f>
        <v>0</v>
      </c>
      <c r="BG351" s="206">
        <f>IF(N351="zákl. přenesená",J351,0)</f>
        <v>0</v>
      </c>
      <c r="BH351" s="206">
        <f>IF(N351="sníž. přenesená",J351,0)</f>
        <v>0</v>
      </c>
      <c r="BI351" s="206">
        <f>IF(N351="nulová",J351,0)</f>
        <v>0</v>
      </c>
      <c r="BJ351" s="18" t="s">
        <v>85</v>
      </c>
      <c r="BK351" s="206">
        <f>ROUND(I351*H351,2)</f>
        <v>0</v>
      </c>
      <c r="BL351" s="18" t="s">
        <v>218</v>
      </c>
      <c r="BM351" s="205" t="s">
        <v>13143</v>
      </c>
    </row>
    <row r="352" spans="1:65" s="2" customFormat="1" ht="409.5">
      <c r="A352" s="35"/>
      <c r="B352" s="36"/>
      <c r="C352" s="37"/>
      <c r="D352" s="214" t="s">
        <v>807</v>
      </c>
      <c r="E352" s="37"/>
      <c r="F352" s="256" t="s">
        <v>13144</v>
      </c>
      <c r="G352" s="37"/>
      <c r="H352" s="37"/>
      <c r="I352" s="257"/>
      <c r="J352" s="37"/>
      <c r="K352" s="37"/>
      <c r="L352" s="40"/>
      <c r="M352" s="258"/>
      <c r="N352" s="259"/>
      <c r="O352" s="72"/>
      <c r="P352" s="72"/>
      <c r="Q352" s="72"/>
      <c r="R352" s="72"/>
      <c r="S352" s="72"/>
      <c r="T352" s="73"/>
      <c r="U352" s="35"/>
      <c r="V352" s="35"/>
      <c r="W352" s="35"/>
      <c r="X352" s="35"/>
      <c r="Y352" s="35"/>
      <c r="Z352" s="35"/>
      <c r="AA352" s="35"/>
      <c r="AB352" s="35"/>
      <c r="AC352" s="35"/>
      <c r="AD352" s="35"/>
      <c r="AE352" s="35"/>
      <c r="AT352" s="18" t="s">
        <v>807</v>
      </c>
      <c r="AU352" s="18" t="s">
        <v>85</v>
      </c>
    </row>
    <row r="353" spans="1:65" s="2" customFormat="1" ht="16.5" customHeight="1">
      <c r="A353" s="35"/>
      <c r="B353" s="36"/>
      <c r="C353" s="193" t="s">
        <v>1103</v>
      </c>
      <c r="D353" s="193" t="s">
        <v>214</v>
      </c>
      <c r="E353" s="194" t="s">
        <v>13145</v>
      </c>
      <c r="F353" s="195" t="s">
        <v>13146</v>
      </c>
      <c r="G353" s="196" t="s">
        <v>2761</v>
      </c>
      <c r="H353" s="197">
        <v>6</v>
      </c>
      <c r="I353" s="198"/>
      <c r="J353" s="199">
        <f>ROUND(I353*H353,2)</f>
        <v>0</v>
      </c>
      <c r="K353" s="200"/>
      <c r="L353" s="40"/>
      <c r="M353" s="201" t="s">
        <v>1</v>
      </c>
      <c r="N353" s="202" t="s">
        <v>42</v>
      </c>
      <c r="O353" s="72"/>
      <c r="P353" s="203">
        <f>O353*H353</f>
        <v>0</v>
      </c>
      <c r="Q353" s="203">
        <v>0</v>
      </c>
      <c r="R353" s="203">
        <f>Q353*H353</f>
        <v>0</v>
      </c>
      <c r="S353" s="203">
        <v>0</v>
      </c>
      <c r="T353" s="204">
        <f>S353*H353</f>
        <v>0</v>
      </c>
      <c r="U353" s="35"/>
      <c r="V353" s="35"/>
      <c r="W353" s="35"/>
      <c r="X353" s="35"/>
      <c r="Y353" s="35"/>
      <c r="Z353" s="35"/>
      <c r="AA353" s="35"/>
      <c r="AB353" s="35"/>
      <c r="AC353" s="35"/>
      <c r="AD353" s="35"/>
      <c r="AE353" s="35"/>
      <c r="AR353" s="205" t="s">
        <v>218</v>
      </c>
      <c r="AT353" s="205" t="s">
        <v>214</v>
      </c>
      <c r="AU353" s="205" t="s">
        <v>85</v>
      </c>
      <c r="AY353" s="18" t="s">
        <v>209</v>
      </c>
      <c r="BE353" s="206">
        <f>IF(N353="základní",J353,0)</f>
        <v>0</v>
      </c>
      <c r="BF353" s="206">
        <f>IF(N353="snížená",J353,0)</f>
        <v>0</v>
      </c>
      <c r="BG353" s="206">
        <f>IF(N353="zákl. přenesená",J353,0)</f>
        <v>0</v>
      </c>
      <c r="BH353" s="206">
        <f>IF(N353="sníž. přenesená",J353,0)</f>
        <v>0</v>
      </c>
      <c r="BI353" s="206">
        <f>IF(N353="nulová",J353,0)</f>
        <v>0</v>
      </c>
      <c r="BJ353" s="18" t="s">
        <v>85</v>
      </c>
      <c r="BK353" s="206">
        <f>ROUND(I353*H353,2)</f>
        <v>0</v>
      </c>
      <c r="BL353" s="18" t="s">
        <v>218</v>
      </c>
      <c r="BM353" s="205" t="s">
        <v>13147</v>
      </c>
    </row>
    <row r="354" spans="1:65" s="2" customFormat="1" ht="68.25">
      <c r="A354" s="35"/>
      <c r="B354" s="36"/>
      <c r="C354" s="37"/>
      <c r="D354" s="214" t="s">
        <v>807</v>
      </c>
      <c r="E354" s="37"/>
      <c r="F354" s="256" t="s">
        <v>12872</v>
      </c>
      <c r="G354" s="37"/>
      <c r="H354" s="37"/>
      <c r="I354" s="257"/>
      <c r="J354" s="37"/>
      <c r="K354" s="37"/>
      <c r="L354" s="40"/>
      <c r="M354" s="258"/>
      <c r="N354" s="259"/>
      <c r="O354" s="72"/>
      <c r="P354" s="72"/>
      <c r="Q354" s="72"/>
      <c r="R354" s="72"/>
      <c r="S354" s="72"/>
      <c r="T354" s="73"/>
      <c r="U354" s="35"/>
      <c r="V354" s="35"/>
      <c r="W354" s="35"/>
      <c r="X354" s="35"/>
      <c r="Y354" s="35"/>
      <c r="Z354" s="35"/>
      <c r="AA354" s="35"/>
      <c r="AB354" s="35"/>
      <c r="AC354" s="35"/>
      <c r="AD354" s="35"/>
      <c r="AE354" s="35"/>
      <c r="AT354" s="18" t="s">
        <v>807</v>
      </c>
      <c r="AU354" s="18" t="s">
        <v>85</v>
      </c>
    </row>
    <row r="355" spans="1:65" s="2" customFormat="1" ht="16.5" customHeight="1">
      <c r="A355" s="35"/>
      <c r="B355" s="36"/>
      <c r="C355" s="193" t="s">
        <v>1107</v>
      </c>
      <c r="D355" s="193" t="s">
        <v>214</v>
      </c>
      <c r="E355" s="194" t="s">
        <v>13148</v>
      </c>
      <c r="F355" s="195" t="s">
        <v>12848</v>
      </c>
      <c r="G355" s="196" t="s">
        <v>217</v>
      </c>
      <c r="H355" s="197">
        <v>168.88</v>
      </c>
      <c r="I355" s="198"/>
      <c r="J355" s="199">
        <f>ROUND(I355*H355,2)</f>
        <v>0</v>
      </c>
      <c r="K355" s="200"/>
      <c r="L355" s="40"/>
      <c r="M355" s="201" t="s">
        <v>1</v>
      </c>
      <c r="N355" s="202" t="s">
        <v>42</v>
      </c>
      <c r="O355" s="72"/>
      <c r="P355" s="203">
        <f>O355*H355</f>
        <v>0</v>
      </c>
      <c r="Q355" s="203">
        <v>0</v>
      </c>
      <c r="R355" s="203">
        <f>Q355*H355</f>
        <v>0</v>
      </c>
      <c r="S355" s="203">
        <v>0</v>
      </c>
      <c r="T355" s="204">
        <f>S355*H355</f>
        <v>0</v>
      </c>
      <c r="U355" s="35"/>
      <c r="V355" s="35"/>
      <c r="W355" s="35"/>
      <c r="X355" s="35"/>
      <c r="Y355" s="35"/>
      <c r="Z355" s="35"/>
      <c r="AA355" s="35"/>
      <c r="AB355" s="35"/>
      <c r="AC355" s="35"/>
      <c r="AD355" s="35"/>
      <c r="AE355" s="35"/>
      <c r="AR355" s="205" t="s">
        <v>218</v>
      </c>
      <c r="AT355" s="205" t="s">
        <v>214</v>
      </c>
      <c r="AU355" s="205" t="s">
        <v>85</v>
      </c>
      <c r="AY355" s="18" t="s">
        <v>209</v>
      </c>
      <c r="BE355" s="206">
        <f>IF(N355="základní",J355,0)</f>
        <v>0</v>
      </c>
      <c r="BF355" s="206">
        <f>IF(N355="snížená",J355,0)</f>
        <v>0</v>
      </c>
      <c r="BG355" s="206">
        <f>IF(N355="zákl. přenesená",J355,0)</f>
        <v>0</v>
      </c>
      <c r="BH355" s="206">
        <f>IF(N355="sníž. přenesená",J355,0)</f>
        <v>0</v>
      </c>
      <c r="BI355" s="206">
        <f>IF(N355="nulová",J355,0)</f>
        <v>0</v>
      </c>
      <c r="BJ355" s="18" t="s">
        <v>85</v>
      </c>
      <c r="BK355" s="206">
        <f>ROUND(I355*H355,2)</f>
        <v>0</v>
      </c>
      <c r="BL355" s="18" t="s">
        <v>218</v>
      </c>
      <c r="BM355" s="205" t="s">
        <v>13149</v>
      </c>
    </row>
    <row r="356" spans="1:65" s="2" customFormat="1" ht="48.75">
      <c r="A356" s="35"/>
      <c r="B356" s="36"/>
      <c r="C356" s="37"/>
      <c r="D356" s="214" t="s">
        <v>807</v>
      </c>
      <c r="E356" s="37"/>
      <c r="F356" s="256" t="s">
        <v>12988</v>
      </c>
      <c r="G356" s="37"/>
      <c r="H356" s="37"/>
      <c r="I356" s="257"/>
      <c r="J356" s="37"/>
      <c r="K356" s="37"/>
      <c r="L356" s="40"/>
      <c r="M356" s="258"/>
      <c r="N356" s="259"/>
      <c r="O356" s="72"/>
      <c r="P356" s="72"/>
      <c r="Q356" s="72"/>
      <c r="R356" s="72"/>
      <c r="S356" s="72"/>
      <c r="T356" s="73"/>
      <c r="U356" s="35"/>
      <c r="V356" s="35"/>
      <c r="W356" s="35"/>
      <c r="X356" s="35"/>
      <c r="Y356" s="35"/>
      <c r="Z356" s="35"/>
      <c r="AA356" s="35"/>
      <c r="AB356" s="35"/>
      <c r="AC356" s="35"/>
      <c r="AD356" s="35"/>
      <c r="AE356" s="35"/>
      <c r="AT356" s="18" t="s">
        <v>807</v>
      </c>
      <c r="AU356" s="18" t="s">
        <v>85</v>
      </c>
    </row>
    <row r="357" spans="1:65" s="2" customFormat="1" ht="16.5" customHeight="1">
      <c r="A357" s="35"/>
      <c r="B357" s="36"/>
      <c r="C357" s="193" t="s">
        <v>1113</v>
      </c>
      <c r="D357" s="193" t="s">
        <v>214</v>
      </c>
      <c r="E357" s="194" t="s">
        <v>13150</v>
      </c>
      <c r="F357" s="195" t="s">
        <v>12852</v>
      </c>
      <c r="G357" s="196" t="s">
        <v>217</v>
      </c>
      <c r="H357" s="197">
        <v>175</v>
      </c>
      <c r="I357" s="198"/>
      <c r="J357" s="199">
        <f>ROUND(I357*H357,2)</f>
        <v>0</v>
      </c>
      <c r="K357" s="200"/>
      <c r="L357" s="40"/>
      <c r="M357" s="201" t="s">
        <v>1</v>
      </c>
      <c r="N357" s="202" t="s">
        <v>42</v>
      </c>
      <c r="O357" s="72"/>
      <c r="P357" s="203">
        <f>O357*H357</f>
        <v>0</v>
      </c>
      <c r="Q357" s="203">
        <v>0</v>
      </c>
      <c r="R357" s="203">
        <f>Q357*H357</f>
        <v>0</v>
      </c>
      <c r="S357" s="203">
        <v>0</v>
      </c>
      <c r="T357" s="204">
        <f>S357*H357</f>
        <v>0</v>
      </c>
      <c r="U357" s="35"/>
      <c r="V357" s="35"/>
      <c r="W357" s="35"/>
      <c r="X357" s="35"/>
      <c r="Y357" s="35"/>
      <c r="Z357" s="35"/>
      <c r="AA357" s="35"/>
      <c r="AB357" s="35"/>
      <c r="AC357" s="35"/>
      <c r="AD357" s="35"/>
      <c r="AE357" s="35"/>
      <c r="AR357" s="205" t="s">
        <v>218</v>
      </c>
      <c r="AT357" s="205" t="s">
        <v>214</v>
      </c>
      <c r="AU357" s="205" t="s">
        <v>85</v>
      </c>
      <c r="AY357" s="18" t="s">
        <v>209</v>
      </c>
      <c r="BE357" s="206">
        <f>IF(N357="základní",J357,0)</f>
        <v>0</v>
      </c>
      <c r="BF357" s="206">
        <f>IF(N357="snížená",J357,0)</f>
        <v>0</v>
      </c>
      <c r="BG357" s="206">
        <f>IF(N357="zákl. přenesená",J357,0)</f>
        <v>0</v>
      </c>
      <c r="BH357" s="206">
        <f>IF(N357="sníž. přenesená",J357,0)</f>
        <v>0</v>
      </c>
      <c r="BI357" s="206">
        <f>IF(N357="nulová",J357,0)</f>
        <v>0</v>
      </c>
      <c r="BJ357" s="18" t="s">
        <v>85</v>
      </c>
      <c r="BK357" s="206">
        <f>ROUND(I357*H357,2)</f>
        <v>0</v>
      </c>
      <c r="BL357" s="18" t="s">
        <v>218</v>
      </c>
      <c r="BM357" s="205" t="s">
        <v>13151</v>
      </c>
    </row>
    <row r="358" spans="1:65" s="2" customFormat="1" ht="48.75">
      <c r="A358" s="35"/>
      <c r="B358" s="36"/>
      <c r="C358" s="37"/>
      <c r="D358" s="214" t="s">
        <v>807</v>
      </c>
      <c r="E358" s="37"/>
      <c r="F358" s="256" t="s">
        <v>12988</v>
      </c>
      <c r="G358" s="37"/>
      <c r="H358" s="37"/>
      <c r="I358" s="257"/>
      <c r="J358" s="37"/>
      <c r="K358" s="37"/>
      <c r="L358" s="40"/>
      <c r="M358" s="258"/>
      <c r="N358" s="259"/>
      <c r="O358" s="72"/>
      <c r="P358" s="72"/>
      <c r="Q358" s="72"/>
      <c r="R358" s="72"/>
      <c r="S358" s="72"/>
      <c r="T358" s="73"/>
      <c r="U358" s="35"/>
      <c r="V358" s="35"/>
      <c r="W358" s="35"/>
      <c r="X358" s="35"/>
      <c r="Y358" s="35"/>
      <c r="Z358" s="35"/>
      <c r="AA358" s="35"/>
      <c r="AB358" s="35"/>
      <c r="AC358" s="35"/>
      <c r="AD358" s="35"/>
      <c r="AE358" s="35"/>
      <c r="AT358" s="18" t="s">
        <v>807</v>
      </c>
      <c r="AU358" s="18" t="s">
        <v>85</v>
      </c>
    </row>
    <row r="359" spans="1:65" s="2" customFormat="1" ht="49.15" customHeight="1">
      <c r="A359" s="35"/>
      <c r="B359" s="36"/>
      <c r="C359" s="193" t="s">
        <v>1118</v>
      </c>
      <c r="D359" s="193" t="s">
        <v>214</v>
      </c>
      <c r="E359" s="194" t="s">
        <v>13152</v>
      </c>
      <c r="F359" s="195" t="s">
        <v>13010</v>
      </c>
      <c r="G359" s="196" t="s">
        <v>217</v>
      </c>
      <c r="H359" s="197">
        <v>32.5</v>
      </c>
      <c r="I359" s="198"/>
      <c r="J359" s="199">
        <f>ROUND(I359*H359,2)</f>
        <v>0</v>
      </c>
      <c r="K359" s="200"/>
      <c r="L359" s="40"/>
      <c r="M359" s="201" t="s">
        <v>1</v>
      </c>
      <c r="N359" s="202" t="s">
        <v>42</v>
      </c>
      <c r="O359" s="72"/>
      <c r="P359" s="203">
        <f>O359*H359</f>
        <v>0</v>
      </c>
      <c r="Q359" s="203">
        <v>0</v>
      </c>
      <c r="R359" s="203">
        <f>Q359*H359</f>
        <v>0</v>
      </c>
      <c r="S359" s="203">
        <v>0</v>
      </c>
      <c r="T359" s="204">
        <f>S359*H359</f>
        <v>0</v>
      </c>
      <c r="U359" s="35"/>
      <c r="V359" s="35"/>
      <c r="W359" s="35"/>
      <c r="X359" s="35"/>
      <c r="Y359" s="35"/>
      <c r="Z359" s="35"/>
      <c r="AA359" s="35"/>
      <c r="AB359" s="35"/>
      <c r="AC359" s="35"/>
      <c r="AD359" s="35"/>
      <c r="AE359" s="35"/>
      <c r="AR359" s="205" t="s">
        <v>218</v>
      </c>
      <c r="AT359" s="205" t="s">
        <v>214</v>
      </c>
      <c r="AU359" s="205" t="s">
        <v>85</v>
      </c>
      <c r="AY359" s="18" t="s">
        <v>209</v>
      </c>
      <c r="BE359" s="206">
        <f>IF(N359="základní",J359,0)</f>
        <v>0</v>
      </c>
      <c r="BF359" s="206">
        <f>IF(N359="snížená",J359,0)</f>
        <v>0</v>
      </c>
      <c r="BG359" s="206">
        <f>IF(N359="zákl. přenesená",J359,0)</f>
        <v>0</v>
      </c>
      <c r="BH359" s="206">
        <f>IF(N359="sníž. přenesená",J359,0)</f>
        <v>0</v>
      </c>
      <c r="BI359" s="206">
        <f>IF(N359="nulová",J359,0)</f>
        <v>0</v>
      </c>
      <c r="BJ359" s="18" t="s">
        <v>85</v>
      </c>
      <c r="BK359" s="206">
        <f>ROUND(I359*H359,2)</f>
        <v>0</v>
      </c>
      <c r="BL359" s="18" t="s">
        <v>218</v>
      </c>
      <c r="BM359" s="205" t="s">
        <v>13153</v>
      </c>
    </row>
    <row r="360" spans="1:65" s="2" customFormat="1" ht="49.15" customHeight="1">
      <c r="A360" s="35"/>
      <c r="B360" s="36"/>
      <c r="C360" s="193" t="s">
        <v>1122</v>
      </c>
      <c r="D360" s="193" t="s">
        <v>214</v>
      </c>
      <c r="E360" s="194" t="s">
        <v>13154</v>
      </c>
      <c r="F360" s="195" t="s">
        <v>13131</v>
      </c>
      <c r="G360" s="196" t="s">
        <v>217</v>
      </c>
      <c r="H360" s="197">
        <v>188</v>
      </c>
      <c r="I360" s="198"/>
      <c r="J360" s="199">
        <f>ROUND(I360*H360,2)</f>
        <v>0</v>
      </c>
      <c r="K360" s="200"/>
      <c r="L360" s="40"/>
      <c r="M360" s="201" t="s">
        <v>1</v>
      </c>
      <c r="N360" s="202" t="s">
        <v>42</v>
      </c>
      <c r="O360" s="72"/>
      <c r="P360" s="203">
        <f>O360*H360</f>
        <v>0</v>
      </c>
      <c r="Q360" s="203">
        <v>0</v>
      </c>
      <c r="R360" s="203">
        <f>Q360*H360</f>
        <v>0</v>
      </c>
      <c r="S360" s="203">
        <v>0</v>
      </c>
      <c r="T360" s="204">
        <f>S360*H360</f>
        <v>0</v>
      </c>
      <c r="U360" s="35"/>
      <c r="V360" s="35"/>
      <c r="W360" s="35"/>
      <c r="X360" s="35"/>
      <c r="Y360" s="35"/>
      <c r="Z360" s="35"/>
      <c r="AA360" s="35"/>
      <c r="AB360" s="35"/>
      <c r="AC360" s="35"/>
      <c r="AD360" s="35"/>
      <c r="AE360" s="35"/>
      <c r="AR360" s="205" t="s">
        <v>218</v>
      </c>
      <c r="AT360" s="205" t="s">
        <v>214</v>
      </c>
      <c r="AU360" s="205" t="s">
        <v>85</v>
      </c>
      <c r="AY360" s="18" t="s">
        <v>209</v>
      </c>
      <c r="BE360" s="206">
        <f>IF(N360="základní",J360,0)</f>
        <v>0</v>
      </c>
      <c r="BF360" s="206">
        <f>IF(N360="snížená",J360,0)</f>
        <v>0</v>
      </c>
      <c r="BG360" s="206">
        <f>IF(N360="zákl. přenesená",J360,0)</f>
        <v>0</v>
      </c>
      <c r="BH360" s="206">
        <f>IF(N360="sníž. přenesená",J360,0)</f>
        <v>0</v>
      </c>
      <c r="BI360" s="206">
        <f>IF(N360="nulová",J360,0)</f>
        <v>0</v>
      </c>
      <c r="BJ360" s="18" t="s">
        <v>85</v>
      </c>
      <c r="BK360" s="206">
        <f>ROUND(I360*H360,2)</f>
        <v>0</v>
      </c>
      <c r="BL360" s="18" t="s">
        <v>218</v>
      </c>
      <c r="BM360" s="205" t="s">
        <v>13155</v>
      </c>
    </row>
    <row r="361" spans="1:65" s="2" customFormat="1" ht="44.25" customHeight="1">
      <c r="A361" s="35"/>
      <c r="B361" s="36"/>
      <c r="C361" s="193" t="s">
        <v>1127</v>
      </c>
      <c r="D361" s="193" t="s">
        <v>214</v>
      </c>
      <c r="E361" s="194" t="s">
        <v>13156</v>
      </c>
      <c r="F361" s="195" t="s">
        <v>13016</v>
      </c>
      <c r="G361" s="196" t="s">
        <v>217</v>
      </c>
      <c r="H361" s="197">
        <v>72</v>
      </c>
      <c r="I361" s="198"/>
      <c r="J361" s="199">
        <f>ROUND(I361*H361,2)</f>
        <v>0</v>
      </c>
      <c r="K361" s="200"/>
      <c r="L361" s="40"/>
      <c r="M361" s="201" t="s">
        <v>1</v>
      </c>
      <c r="N361" s="202" t="s">
        <v>42</v>
      </c>
      <c r="O361" s="72"/>
      <c r="P361" s="203">
        <f>O361*H361</f>
        <v>0</v>
      </c>
      <c r="Q361" s="203">
        <v>0</v>
      </c>
      <c r="R361" s="203">
        <f>Q361*H361</f>
        <v>0</v>
      </c>
      <c r="S361" s="203">
        <v>0</v>
      </c>
      <c r="T361" s="204">
        <f>S361*H361</f>
        <v>0</v>
      </c>
      <c r="U361" s="35"/>
      <c r="V361" s="35"/>
      <c r="W361" s="35"/>
      <c r="X361" s="35"/>
      <c r="Y361" s="35"/>
      <c r="Z361" s="35"/>
      <c r="AA361" s="35"/>
      <c r="AB361" s="35"/>
      <c r="AC361" s="35"/>
      <c r="AD361" s="35"/>
      <c r="AE361" s="35"/>
      <c r="AR361" s="205" t="s">
        <v>218</v>
      </c>
      <c r="AT361" s="205" t="s">
        <v>214</v>
      </c>
      <c r="AU361" s="205" t="s">
        <v>85</v>
      </c>
      <c r="AY361" s="18" t="s">
        <v>209</v>
      </c>
      <c r="BE361" s="206">
        <f>IF(N361="základní",J361,0)</f>
        <v>0</v>
      </c>
      <c r="BF361" s="206">
        <f>IF(N361="snížená",J361,0)</f>
        <v>0</v>
      </c>
      <c r="BG361" s="206">
        <f>IF(N361="zákl. přenesená",J361,0)</f>
        <v>0</v>
      </c>
      <c r="BH361" s="206">
        <f>IF(N361="sníž. přenesená",J361,0)</f>
        <v>0</v>
      </c>
      <c r="BI361" s="206">
        <f>IF(N361="nulová",J361,0)</f>
        <v>0</v>
      </c>
      <c r="BJ361" s="18" t="s">
        <v>85</v>
      </c>
      <c r="BK361" s="206">
        <f>ROUND(I361*H361,2)</f>
        <v>0</v>
      </c>
      <c r="BL361" s="18" t="s">
        <v>218</v>
      </c>
      <c r="BM361" s="205" t="s">
        <v>13157</v>
      </c>
    </row>
    <row r="362" spans="1:65" s="2" customFormat="1" ht="16.5" customHeight="1">
      <c r="A362" s="35"/>
      <c r="B362" s="36"/>
      <c r="C362" s="193" t="s">
        <v>1132</v>
      </c>
      <c r="D362" s="193" t="s">
        <v>214</v>
      </c>
      <c r="E362" s="194" t="s">
        <v>13158</v>
      </c>
      <c r="F362" s="195" t="s">
        <v>12858</v>
      </c>
      <c r="G362" s="196" t="s">
        <v>586</v>
      </c>
      <c r="H362" s="197">
        <v>1015</v>
      </c>
      <c r="I362" s="198"/>
      <c r="J362" s="199">
        <f>ROUND(I362*H362,2)</f>
        <v>0</v>
      </c>
      <c r="K362" s="200"/>
      <c r="L362" s="40"/>
      <c r="M362" s="201" t="s">
        <v>1</v>
      </c>
      <c r="N362" s="202" t="s">
        <v>42</v>
      </c>
      <c r="O362" s="72"/>
      <c r="P362" s="203">
        <f>O362*H362</f>
        <v>0</v>
      </c>
      <c r="Q362" s="203">
        <v>0</v>
      </c>
      <c r="R362" s="203">
        <f>Q362*H362</f>
        <v>0</v>
      </c>
      <c r="S362" s="203">
        <v>0</v>
      </c>
      <c r="T362" s="204">
        <f>S362*H362</f>
        <v>0</v>
      </c>
      <c r="U362" s="35"/>
      <c r="V362" s="35"/>
      <c r="W362" s="35"/>
      <c r="X362" s="35"/>
      <c r="Y362" s="35"/>
      <c r="Z362" s="35"/>
      <c r="AA362" s="35"/>
      <c r="AB362" s="35"/>
      <c r="AC362" s="35"/>
      <c r="AD362" s="35"/>
      <c r="AE362" s="35"/>
      <c r="AR362" s="205" t="s">
        <v>218</v>
      </c>
      <c r="AT362" s="205" t="s">
        <v>214</v>
      </c>
      <c r="AU362" s="205" t="s">
        <v>85</v>
      </c>
      <c r="AY362" s="18" t="s">
        <v>209</v>
      </c>
      <c r="BE362" s="206">
        <f>IF(N362="základní",J362,0)</f>
        <v>0</v>
      </c>
      <c r="BF362" s="206">
        <f>IF(N362="snížená",J362,0)</f>
        <v>0</v>
      </c>
      <c r="BG362" s="206">
        <f>IF(N362="zákl. přenesená",J362,0)</f>
        <v>0</v>
      </c>
      <c r="BH362" s="206">
        <f>IF(N362="sníž. přenesená",J362,0)</f>
        <v>0</v>
      </c>
      <c r="BI362" s="206">
        <f>IF(N362="nulová",J362,0)</f>
        <v>0</v>
      </c>
      <c r="BJ362" s="18" t="s">
        <v>85</v>
      </c>
      <c r="BK362" s="206">
        <f>ROUND(I362*H362,2)</f>
        <v>0</v>
      </c>
      <c r="BL362" s="18" t="s">
        <v>218</v>
      </c>
      <c r="BM362" s="205" t="s">
        <v>13159</v>
      </c>
    </row>
    <row r="363" spans="1:65" s="2" customFormat="1" ht="16.5" customHeight="1">
      <c r="A363" s="35"/>
      <c r="B363" s="36"/>
      <c r="C363" s="193" t="s">
        <v>1137</v>
      </c>
      <c r="D363" s="193" t="s">
        <v>214</v>
      </c>
      <c r="E363" s="194" t="s">
        <v>13160</v>
      </c>
      <c r="F363" s="195" t="s">
        <v>12861</v>
      </c>
      <c r="G363" s="196" t="s">
        <v>586</v>
      </c>
      <c r="H363" s="197">
        <v>355.25</v>
      </c>
      <c r="I363" s="198"/>
      <c r="J363" s="199">
        <f>ROUND(I363*H363,2)</f>
        <v>0</v>
      </c>
      <c r="K363" s="200"/>
      <c r="L363" s="40"/>
      <c r="M363" s="201" t="s">
        <v>1</v>
      </c>
      <c r="N363" s="202" t="s">
        <v>42</v>
      </c>
      <c r="O363" s="72"/>
      <c r="P363" s="203">
        <f>O363*H363</f>
        <v>0</v>
      </c>
      <c r="Q363" s="203">
        <v>0</v>
      </c>
      <c r="R363" s="203">
        <f>Q363*H363</f>
        <v>0</v>
      </c>
      <c r="S363" s="203">
        <v>0</v>
      </c>
      <c r="T363" s="204">
        <f>S363*H363</f>
        <v>0</v>
      </c>
      <c r="U363" s="35"/>
      <c r="V363" s="35"/>
      <c r="W363" s="35"/>
      <c r="X363" s="35"/>
      <c r="Y363" s="35"/>
      <c r="Z363" s="35"/>
      <c r="AA363" s="35"/>
      <c r="AB363" s="35"/>
      <c r="AC363" s="35"/>
      <c r="AD363" s="35"/>
      <c r="AE363" s="35"/>
      <c r="AR363" s="205" t="s">
        <v>218</v>
      </c>
      <c r="AT363" s="205" t="s">
        <v>214</v>
      </c>
      <c r="AU363" s="205" t="s">
        <v>85</v>
      </c>
      <c r="AY363" s="18" t="s">
        <v>209</v>
      </c>
      <c r="BE363" s="206">
        <f>IF(N363="základní",J363,0)</f>
        <v>0</v>
      </c>
      <c r="BF363" s="206">
        <f>IF(N363="snížená",J363,0)</f>
        <v>0</v>
      </c>
      <c r="BG363" s="206">
        <f>IF(N363="zákl. přenesená",J363,0)</f>
        <v>0</v>
      </c>
      <c r="BH363" s="206">
        <f>IF(N363="sníž. přenesená",J363,0)</f>
        <v>0</v>
      </c>
      <c r="BI363" s="206">
        <f>IF(N363="nulová",J363,0)</f>
        <v>0</v>
      </c>
      <c r="BJ363" s="18" t="s">
        <v>85</v>
      </c>
      <c r="BK363" s="206">
        <f>ROUND(I363*H363,2)</f>
        <v>0</v>
      </c>
      <c r="BL363" s="18" t="s">
        <v>218</v>
      </c>
      <c r="BM363" s="205" t="s">
        <v>13161</v>
      </c>
    </row>
    <row r="364" spans="1:65" s="12" customFormat="1" ht="25.9" customHeight="1">
      <c r="B364" s="177"/>
      <c r="C364" s="178"/>
      <c r="D364" s="179" t="s">
        <v>76</v>
      </c>
      <c r="E364" s="180" t="s">
        <v>13162</v>
      </c>
      <c r="F364" s="180" t="s">
        <v>13163</v>
      </c>
      <c r="G364" s="178"/>
      <c r="H364" s="178"/>
      <c r="I364" s="181"/>
      <c r="J364" s="182">
        <f>BK364</f>
        <v>0</v>
      </c>
      <c r="K364" s="178"/>
      <c r="L364" s="183"/>
      <c r="M364" s="184"/>
      <c r="N364" s="185"/>
      <c r="O364" s="185"/>
      <c r="P364" s="186">
        <f>SUM(P365:P465)</f>
        <v>0</v>
      </c>
      <c r="Q364" s="185"/>
      <c r="R364" s="186">
        <f>SUM(R365:R465)</f>
        <v>0</v>
      </c>
      <c r="S364" s="185"/>
      <c r="T364" s="187">
        <f>SUM(T365:T465)</f>
        <v>0</v>
      </c>
      <c r="AR364" s="188" t="s">
        <v>85</v>
      </c>
      <c r="AT364" s="189" t="s">
        <v>76</v>
      </c>
      <c r="AU364" s="189" t="s">
        <v>77</v>
      </c>
      <c r="AY364" s="188" t="s">
        <v>209</v>
      </c>
      <c r="BK364" s="190">
        <f>SUM(BK365:BK465)</f>
        <v>0</v>
      </c>
    </row>
    <row r="365" spans="1:65" s="2" customFormat="1" ht="24.2" customHeight="1">
      <c r="A365" s="35"/>
      <c r="B365" s="36"/>
      <c r="C365" s="193" t="s">
        <v>1142</v>
      </c>
      <c r="D365" s="193" t="s">
        <v>214</v>
      </c>
      <c r="E365" s="194" t="s">
        <v>13164</v>
      </c>
      <c r="F365" s="195" t="s">
        <v>13025</v>
      </c>
      <c r="G365" s="196" t="s">
        <v>2761</v>
      </c>
      <c r="H365" s="197">
        <v>1</v>
      </c>
      <c r="I365" s="198"/>
      <c r="J365" s="199">
        <f>ROUND(I365*H365,2)</f>
        <v>0</v>
      </c>
      <c r="K365" s="200"/>
      <c r="L365" s="40"/>
      <c r="M365" s="201" t="s">
        <v>1</v>
      </c>
      <c r="N365" s="202" t="s">
        <v>42</v>
      </c>
      <c r="O365" s="72"/>
      <c r="P365" s="203">
        <f>O365*H365</f>
        <v>0</v>
      </c>
      <c r="Q365" s="203">
        <v>0</v>
      </c>
      <c r="R365" s="203">
        <f>Q365*H365</f>
        <v>0</v>
      </c>
      <c r="S365" s="203">
        <v>0</v>
      </c>
      <c r="T365" s="204">
        <f>S365*H365</f>
        <v>0</v>
      </c>
      <c r="U365" s="35"/>
      <c r="V365" s="35"/>
      <c r="W365" s="35"/>
      <c r="X365" s="35"/>
      <c r="Y365" s="35"/>
      <c r="Z365" s="35"/>
      <c r="AA365" s="35"/>
      <c r="AB365" s="35"/>
      <c r="AC365" s="35"/>
      <c r="AD365" s="35"/>
      <c r="AE365" s="35"/>
      <c r="AR365" s="205" t="s">
        <v>218</v>
      </c>
      <c r="AT365" s="205" t="s">
        <v>214</v>
      </c>
      <c r="AU365" s="205" t="s">
        <v>85</v>
      </c>
      <c r="AY365" s="18" t="s">
        <v>209</v>
      </c>
      <c r="BE365" s="206">
        <f>IF(N365="základní",J365,0)</f>
        <v>0</v>
      </c>
      <c r="BF365" s="206">
        <f>IF(N365="snížená",J365,0)</f>
        <v>0</v>
      </c>
      <c r="BG365" s="206">
        <f>IF(N365="zákl. přenesená",J365,0)</f>
        <v>0</v>
      </c>
      <c r="BH365" s="206">
        <f>IF(N365="sníž. přenesená",J365,0)</f>
        <v>0</v>
      </c>
      <c r="BI365" s="206">
        <f>IF(N365="nulová",J365,0)</f>
        <v>0</v>
      </c>
      <c r="BJ365" s="18" t="s">
        <v>85</v>
      </c>
      <c r="BK365" s="206">
        <f>ROUND(I365*H365,2)</f>
        <v>0</v>
      </c>
      <c r="BL365" s="18" t="s">
        <v>218</v>
      </c>
      <c r="BM365" s="205" t="s">
        <v>13165</v>
      </c>
    </row>
    <row r="366" spans="1:65" s="2" customFormat="1" ht="409.5">
      <c r="A366" s="35"/>
      <c r="B366" s="36"/>
      <c r="C366" s="37"/>
      <c r="D366" s="214" t="s">
        <v>807</v>
      </c>
      <c r="E366" s="37"/>
      <c r="F366" s="256" t="s">
        <v>13166</v>
      </c>
      <c r="G366" s="37"/>
      <c r="H366" s="37"/>
      <c r="I366" s="257"/>
      <c r="J366" s="37"/>
      <c r="K366" s="37"/>
      <c r="L366" s="40"/>
      <c r="M366" s="258"/>
      <c r="N366" s="259"/>
      <c r="O366" s="72"/>
      <c r="P366" s="72"/>
      <c r="Q366" s="72"/>
      <c r="R366" s="72"/>
      <c r="S366" s="72"/>
      <c r="T366" s="73"/>
      <c r="U366" s="35"/>
      <c r="V366" s="35"/>
      <c r="W366" s="35"/>
      <c r="X366" s="35"/>
      <c r="Y366" s="35"/>
      <c r="Z366" s="35"/>
      <c r="AA366" s="35"/>
      <c r="AB366" s="35"/>
      <c r="AC366" s="35"/>
      <c r="AD366" s="35"/>
      <c r="AE366" s="35"/>
      <c r="AT366" s="18" t="s">
        <v>807</v>
      </c>
      <c r="AU366" s="18" t="s">
        <v>85</v>
      </c>
    </row>
    <row r="367" spans="1:65" s="2" customFormat="1" ht="16.5" customHeight="1">
      <c r="A367" s="35"/>
      <c r="B367" s="36"/>
      <c r="C367" s="193" t="s">
        <v>1147</v>
      </c>
      <c r="D367" s="193" t="s">
        <v>214</v>
      </c>
      <c r="E367" s="194" t="s">
        <v>13167</v>
      </c>
      <c r="F367" s="195" t="s">
        <v>13168</v>
      </c>
      <c r="G367" s="196" t="s">
        <v>2761</v>
      </c>
      <c r="H367" s="197">
        <v>1</v>
      </c>
      <c r="I367" s="198"/>
      <c r="J367" s="199">
        <f>ROUND(I367*H367,2)</f>
        <v>0</v>
      </c>
      <c r="K367" s="200"/>
      <c r="L367" s="40"/>
      <c r="M367" s="201" t="s">
        <v>1</v>
      </c>
      <c r="N367" s="202" t="s">
        <v>42</v>
      </c>
      <c r="O367" s="72"/>
      <c r="P367" s="203">
        <f>O367*H367</f>
        <v>0</v>
      </c>
      <c r="Q367" s="203">
        <v>0</v>
      </c>
      <c r="R367" s="203">
        <f>Q367*H367</f>
        <v>0</v>
      </c>
      <c r="S367" s="203">
        <v>0</v>
      </c>
      <c r="T367" s="204">
        <f>S367*H367</f>
        <v>0</v>
      </c>
      <c r="U367" s="35"/>
      <c r="V367" s="35"/>
      <c r="W367" s="35"/>
      <c r="X367" s="35"/>
      <c r="Y367" s="35"/>
      <c r="Z367" s="35"/>
      <c r="AA367" s="35"/>
      <c r="AB367" s="35"/>
      <c r="AC367" s="35"/>
      <c r="AD367" s="35"/>
      <c r="AE367" s="35"/>
      <c r="AR367" s="205" t="s">
        <v>218</v>
      </c>
      <c r="AT367" s="205" t="s">
        <v>214</v>
      </c>
      <c r="AU367" s="205" t="s">
        <v>85</v>
      </c>
      <c r="AY367" s="18" t="s">
        <v>209</v>
      </c>
      <c r="BE367" s="206">
        <f>IF(N367="základní",J367,0)</f>
        <v>0</v>
      </c>
      <c r="BF367" s="206">
        <f>IF(N367="snížená",J367,0)</f>
        <v>0</v>
      </c>
      <c r="BG367" s="206">
        <f>IF(N367="zákl. přenesená",J367,0)</f>
        <v>0</v>
      </c>
      <c r="BH367" s="206">
        <f>IF(N367="sníž. přenesená",J367,0)</f>
        <v>0</v>
      </c>
      <c r="BI367" s="206">
        <f>IF(N367="nulová",J367,0)</f>
        <v>0</v>
      </c>
      <c r="BJ367" s="18" t="s">
        <v>85</v>
      </c>
      <c r="BK367" s="206">
        <f>ROUND(I367*H367,2)</f>
        <v>0</v>
      </c>
      <c r="BL367" s="18" t="s">
        <v>218</v>
      </c>
      <c r="BM367" s="205" t="s">
        <v>13169</v>
      </c>
    </row>
    <row r="368" spans="1:65" s="2" customFormat="1" ht="68.25">
      <c r="A368" s="35"/>
      <c r="B368" s="36"/>
      <c r="C368" s="37"/>
      <c r="D368" s="214" t="s">
        <v>807</v>
      </c>
      <c r="E368" s="37"/>
      <c r="F368" s="256" t="s">
        <v>12872</v>
      </c>
      <c r="G368" s="37"/>
      <c r="H368" s="37"/>
      <c r="I368" s="257"/>
      <c r="J368" s="37"/>
      <c r="K368" s="37"/>
      <c r="L368" s="40"/>
      <c r="M368" s="258"/>
      <c r="N368" s="259"/>
      <c r="O368" s="72"/>
      <c r="P368" s="72"/>
      <c r="Q368" s="72"/>
      <c r="R368" s="72"/>
      <c r="S368" s="72"/>
      <c r="T368" s="73"/>
      <c r="U368" s="35"/>
      <c r="V368" s="35"/>
      <c r="W368" s="35"/>
      <c r="X368" s="35"/>
      <c r="Y368" s="35"/>
      <c r="Z368" s="35"/>
      <c r="AA368" s="35"/>
      <c r="AB368" s="35"/>
      <c r="AC368" s="35"/>
      <c r="AD368" s="35"/>
      <c r="AE368" s="35"/>
      <c r="AT368" s="18" t="s">
        <v>807</v>
      </c>
      <c r="AU368" s="18" t="s">
        <v>85</v>
      </c>
    </row>
    <row r="369" spans="1:65" s="2" customFormat="1" ht="16.5" customHeight="1">
      <c r="A369" s="35"/>
      <c r="B369" s="36"/>
      <c r="C369" s="193" t="s">
        <v>1152</v>
      </c>
      <c r="D369" s="193" t="s">
        <v>214</v>
      </c>
      <c r="E369" s="194" t="s">
        <v>13170</v>
      </c>
      <c r="F369" s="195" t="s">
        <v>13171</v>
      </c>
      <c r="G369" s="196" t="s">
        <v>2761</v>
      </c>
      <c r="H369" s="197">
        <v>2</v>
      </c>
      <c r="I369" s="198"/>
      <c r="J369" s="199">
        <f>ROUND(I369*H369,2)</f>
        <v>0</v>
      </c>
      <c r="K369" s="200"/>
      <c r="L369" s="40"/>
      <c r="M369" s="201" t="s">
        <v>1</v>
      </c>
      <c r="N369" s="202" t="s">
        <v>42</v>
      </c>
      <c r="O369" s="72"/>
      <c r="P369" s="203">
        <f>O369*H369</f>
        <v>0</v>
      </c>
      <c r="Q369" s="203">
        <v>0</v>
      </c>
      <c r="R369" s="203">
        <f>Q369*H369</f>
        <v>0</v>
      </c>
      <c r="S369" s="203">
        <v>0</v>
      </c>
      <c r="T369" s="204">
        <f>S369*H369</f>
        <v>0</v>
      </c>
      <c r="U369" s="35"/>
      <c r="V369" s="35"/>
      <c r="W369" s="35"/>
      <c r="X369" s="35"/>
      <c r="Y369" s="35"/>
      <c r="Z369" s="35"/>
      <c r="AA369" s="35"/>
      <c r="AB369" s="35"/>
      <c r="AC369" s="35"/>
      <c r="AD369" s="35"/>
      <c r="AE369" s="35"/>
      <c r="AR369" s="205" t="s">
        <v>218</v>
      </c>
      <c r="AT369" s="205" t="s">
        <v>214</v>
      </c>
      <c r="AU369" s="205" t="s">
        <v>85</v>
      </c>
      <c r="AY369" s="18" t="s">
        <v>209</v>
      </c>
      <c r="BE369" s="206">
        <f>IF(N369="základní",J369,0)</f>
        <v>0</v>
      </c>
      <c r="BF369" s="206">
        <f>IF(N369="snížená",J369,0)</f>
        <v>0</v>
      </c>
      <c r="BG369" s="206">
        <f>IF(N369="zákl. přenesená",J369,0)</f>
        <v>0</v>
      </c>
      <c r="BH369" s="206">
        <f>IF(N369="sníž. přenesená",J369,0)</f>
        <v>0</v>
      </c>
      <c r="BI369" s="206">
        <f>IF(N369="nulová",J369,0)</f>
        <v>0</v>
      </c>
      <c r="BJ369" s="18" t="s">
        <v>85</v>
      </c>
      <c r="BK369" s="206">
        <f>ROUND(I369*H369,2)</f>
        <v>0</v>
      </c>
      <c r="BL369" s="18" t="s">
        <v>218</v>
      </c>
      <c r="BM369" s="205" t="s">
        <v>13172</v>
      </c>
    </row>
    <row r="370" spans="1:65" s="2" customFormat="1" ht="68.25">
      <c r="A370" s="35"/>
      <c r="B370" s="36"/>
      <c r="C370" s="37"/>
      <c r="D370" s="214" t="s">
        <v>807</v>
      </c>
      <c r="E370" s="37"/>
      <c r="F370" s="256" t="s">
        <v>12872</v>
      </c>
      <c r="G370" s="37"/>
      <c r="H370" s="37"/>
      <c r="I370" s="257"/>
      <c r="J370" s="37"/>
      <c r="K370" s="37"/>
      <c r="L370" s="40"/>
      <c r="M370" s="258"/>
      <c r="N370" s="259"/>
      <c r="O370" s="72"/>
      <c r="P370" s="72"/>
      <c r="Q370" s="72"/>
      <c r="R370" s="72"/>
      <c r="S370" s="72"/>
      <c r="T370" s="73"/>
      <c r="U370" s="35"/>
      <c r="V370" s="35"/>
      <c r="W370" s="35"/>
      <c r="X370" s="35"/>
      <c r="Y370" s="35"/>
      <c r="Z370" s="35"/>
      <c r="AA370" s="35"/>
      <c r="AB370" s="35"/>
      <c r="AC370" s="35"/>
      <c r="AD370" s="35"/>
      <c r="AE370" s="35"/>
      <c r="AT370" s="18" t="s">
        <v>807</v>
      </c>
      <c r="AU370" s="18" t="s">
        <v>85</v>
      </c>
    </row>
    <row r="371" spans="1:65" s="2" customFormat="1" ht="16.5" customHeight="1">
      <c r="A371" s="35"/>
      <c r="B371" s="36"/>
      <c r="C371" s="193" t="s">
        <v>1157</v>
      </c>
      <c r="D371" s="193" t="s">
        <v>214</v>
      </c>
      <c r="E371" s="194" t="s">
        <v>13173</v>
      </c>
      <c r="F371" s="195" t="s">
        <v>13174</v>
      </c>
      <c r="G371" s="196" t="s">
        <v>2761</v>
      </c>
      <c r="H371" s="197">
        <v>1</v>
      </c>
      <c r="I371" s="198"/>
      <c r="J371" s="199">
        <f>ROUND(I371*H371,2)</f>
        <v>0</v>
      </c>
      <c r="K371" s="200"/>
      <c r="L371" s="40"/>
      <c r="M371" s="201" t="s">
        <v>1</v>
      </c>
      <c r="N371" s="202" t="s">
        <v>42</v>
      </c>
      <c r="O371" s="72"/>
      <c r="P371" s="203">
        <f>O371*H371</f>
        <v>0</v>
      </c>
      <c r="Q371" s="203">
        <v>0</v>
      </c>
      <c r="R371" s="203">
        <f>Q371*H371</f>
        <v>0</v>
      </c>
      <c r="S371" s="203">
        <v>0</v>
      </c>
      <c r="T371" s="204">
        <f>S371*H371</f>
        <v>0</v>
      </c>
      <c r="U371" s="35"/>
      <c r="V371" s="35"/>
      <c r="W371" s="35"/>
      <c r="X371" s="35"/>
      <c r="Y371" s="35"/>
      <c r="Z371" s="35"/>
      <c r="AA371" s="35"/>
      <c r="AB371" s="35"/>
      <c r="AC371" s="35"/>
      <c r="AD371" s="35"/>
      <c r="AE371" s="35"/>
      <c r="AR371" s="205" t="s">
        <v>218</v>
      </c>
      <c r="AT371" s="205" t="s">
        <v>214</v>
      </c>
      <c r="AU371" s="205" t="s">
        <v>85</v>
      </c>
      <c r="AY371" s="18" t="s">
        <v>209</v>
      </c>
      <c r="BE371" s="206">
        <f>IF(N371="základní",J371,0)</f>
        <v>0</v>
      </c>
      <c r="BF371" s="206">
        <f>IF(N371="snížená",J371,0)</f>
        <v>0</v>
      </c>
      <c r="BG371" s="206">
        <f>IF(N371="zákl. přenesená",J371,0)</f>
        <v>0</v>
      </c>
      <c r="BH371" s="206">
        <f>IF(N371="sníž. přenesená",J371,0)</f>
        <v>0</v>
      </c>
      <c r="BI371" s="206">
        <f>IF(N371="nulová",J371,0)</f>
        <v>0</v>
      </c>
      <c r="BJ371" s="18" t="s">
        <v>85</v>
      </c>
      <c r="BK371" s="206">
        <f>ROUND(I371*H371,2)</f>
        <v>0</v>
      </c>
      <c r="BL371" s="18" t="s">
        <v>218</v>
      </c>
      <c r="BM371" s="205" t="s">
        <v>13175</v>
      </c>
    </row>
    <row r="372" spans="1:65" s="2" customFormat="1" ht="68.25">
      <c r="A372" s="35"/>
      <c r="B372" s="36"/>
      <c r="C372" s="37"/>
      <c r="D372" s="214" t="s">
        <v>807</v>
      </c>
      <c r="E372" s="37"/>
      <c r="F372" s="256" t="s">
        <v>12872</v>
      </c>
      <c r="G372" s="37"/>
      <c r="H372" s="37"/>
      <c r="I372" s="257"/>
      <c r="J372" s="37"/>
      <c r="K372" s="37"/>
      <c r="L372" s="40"/>
      <c r="M372" s="258"/>
      <c r="N372" s="259"/>
      <c r="O372" s="72"/>
      <c r="P372" s="72"/>
      <c r="Q372" s="72"/>
      <c r="R372" s="72"/>
      <c r="S372" s="72"/>
      <c r="T372" s="73"/>
      <c r="U372" s="35"/>
      <c r="V372" s="35"/>
      <c r="W372" s="35"/>
      <c r="X372" s="35"/>
      <c r="Y372" s="35"/>
      <c r="Z372" s="35"/>
      <c r="AA372" s="35"/>
      <c r="AB372" s="35"/>
      <c r="AC372" s="35"/>
      <c r="AD372" s="35"/>
      <c r="AE372" s="35"/>
      <c r="AT372" s="18" t="s">
        <v>807</v>
      </c>
      <c r="AU372" s="18" t="s">
        <v>85</v>
      </c>
    </row>
    <row r="373" spans="1:65" s="2" customFormat="1" ht="16.5" customHeight="1">
      <c r="A373" s="35"/>
      <c r="B373" s="36"/>
      <c r="C373" s="193" t="s">
        <v>1162</v>
      </c>
      <c r="D373" s="193" t="s">
        <v>214</v>
      </c>
      <c r="E373" s="194" t="s">
        <v>13176</v>
      </c>
      <c r="F373" s="195" t="s">
        <v>13177</v>
      </c>
      <c r="G373" s="196" t="s">
        <v>2761</v>
      </c>
      <c r="H373" s="197">
        <v>1</v>
      </c>
      <c r="I373" s="198"/>
      <c r="J373" s="199">
        <f>ROUND(I373*H373,2)</f>
        <v>0</v>
      </c>
      <c r="K373" s="200"/>
      <c r="L373" s="40"/>
      <c r="M373" s="201" t="s">
        <v>1</v>
      </c>
      <c r="N373" s="202" t="s">
        <v>42</v>
      </c>
      <c r="O373" s="72"/>
      <c r="P373" s="203">
        <f>O373*H373</f>
        <v>0</v>
      </c>
      <c r="Q373" s="203">
        <v>0</v>
      </c>
      <c r="R373" s="203">
        <f>Q373*H373</f>
        <v>0</v>
      </c>
      <c r="S373" s="203">
        <v>0</v>
      </c>
      <c r="T373" s="204">
        <f>S373*H373</f>
        <v>0</v>
      </c>
      <c r="U373" s="35"/>
      <c r="V373" s="35"/>
      <c r="W373" s="35"/>
      <c r="X373" s="35"/>
      <c r="Y373" s="35"/>
      <c r="Z373" s="35"/>
      <c r="AA373" s="35"/>
      <c r="AB373" s="35"/>
      <c r="AC373" s="35"/>
      <c r="AD373" s="35"/>
      <c r="AE373" s="35"/>
      <c r="AR373" s="205" t="s">
        <v>218</v>
      </c>
      <c r="AT373" s="205" t="s">
        <v>214</v>
      </c>
      <c r="AU373" s="205" t="s">
        <v>85</v>
      </c>
      <c r="AY373" s="18" t="s">
        <v>209</v>
      </c>
      <c r="BE373" s="206">
        <f>IF(N373="základní",J373,0)</f>
        <v>0</v>
      </c>
      <c r="BF373" s="206">
        <f>IF(N373="snížená",J373,0)</f>
        <v>0</v>
      </c>
      <c r="BG373" s="206">
        <f>IF(N373="zákl. přenesená",J373,0)</f>
        <v>0</v>
      </c>
      <c r="BH373" s="206">
        <f>IF(N373="sníž. přenesená",J373,0)</f>
        <v>0</v>
      </c>
      <c r="BI373" s="206">
        <f>IF(N373="nulová",J373,0)</f>
        <v>0</v>
      </c>
      <c r="BJ373" s="18" t="s">
        <v>85</v>
      </c>
      <c r="BK373" s="206">
        <f>ROUND(I373*H373,2)</f>
        <v>0</v>
      </c>
      <c r="BL373" s="18" t="s">
        <v>218</v>
      </c>
      <c r="BM373" s="205" t="s">
        <v>13178</v>
      </c>
    </row>
    <row r="374" spans="1:65" s="2" customFormat="1" ht="68.25">
      <c r="A374" s="35"/>
      <c r="B374" s="36"/>
      <c r="C374" s="37"/>
      <c r="D374" s="214" t="s">
        <v>807</v>
      </c>
      <c r="E374" s="37"/>
      <c r="F374" s="256" t="s">
        <v>12872</v>
      </c>
      <c r="G374" s="37"/>
      <c r="H374" s="37"/>
      <c r="I374" s="257"/>
      <c r="J374" s="37"/>
      <c r="K374" s="37"/>
      <c r="L374" s="40"/>
      <c r="M374" s="258"/>
      <c r="N374" s="259"/>
      <c r="O374" s="72"/>
      <c r="P374" s="72"/>
      <c r="Q374" s="72"/>
      <c r="R374" s="72"/>
      <c r="S374" s="72"/>
      <c r="T374" s="73"/>
      <c r="U374" s="35"/>
      <c r="V374" s="35"/>
      <c r="W374" s="35"/>
      <c r="X374" s="35"/>
      <c r="Y374" s="35"/>
      <c r="Z374" s="35"/>
      <c r="AA374" s="35"/>
      <c r="AB374" s="35"/>
      <c r="AC374" s="35"/>
      <c r="AD374" s="35"/>
      <c r="AE374" s="35"/>
      <c r="AT374" s="18" t="s">
        <v>807</v>
      </c>
      <c r="AU374" s="18" t="s">
        <v>85</v>
      </c>
    </row>
    <row r="375" spans="1:65" s="2" customFormat="1" ht="16.5" customHeight="1">
      <c r="A375" s="35"/>
      <c r="B375" s="36"/>
      <c r="C375" s="193" t="s">
        <v>1165</v>
      </c>
      <c r="D375" s="193" t="s">
        <v>214</v>
      </c>
      <c r="E375" s="194" t="s">
        <v>13179</v>
      </c>
      <c r="F375" s="195" t="s">
        <v>12951</v>
      </c>
      <c r="G375" s="196" t="s">
        <v>2761</v>
      </c>
      <c r="H375" s="197">
        <v>2</v>
      </c>
      <c r="I375" s="198"/>
      <c r="J375" s="199">
        <f>ROUND(I375*H375,2)</f>
        <v>0</v>
      </c>
      <c r="K375" s="200"/>
      <c r="L375" s="40"/>
      <c r="M375" s="201" t="s">
        <v>1</v>
      </c>
      <c r="N375" s="202" t="s">
        <v>42</v>
      </c>
      <c r="O375" s="72"/>
      <c r="P375" s="203">
        <f>O375*H375</f>
        <v>0</v>
      </c>
      <c r="Q375" s="203">
        <v>0</v>
      </c>
      <c r="R375" s="203">
        <f>Q375*H375</f>
        <v>0</v>
      </c>
      <c r="S375" s="203">
        <v>0</v>
      </c>
      <c r="T375" s="204">
        <f>S375*H375</f>
        <v>0</v>
      </c>
      <c r="U375" s="35"/>
      <c r="V375" s="35"/>
      <c r="W375" s="35"/>
      <c r="X375" s="35"/>
      <c r="Y375" s="35"/>
      <c r="Z375" s="35"/>
      <c r="AA375" s="35"/>
      <c r="AB375" s="35"/>
      <c r="AC375" s="35"/>
      <c r="AD375" s="35"/>
      <c r="AE375" s="35"/>
      <c r="AR375" s="205" t="s">
        <v>218</v>
      </c>
      <c r="AT375" s="205" t="s">
        <v>214</v>
      </c>
      <c r="AU375" s="205" t="s">
        <v>85</v>
      </c>
      <c r="AY375" s="18" t="s">
        <v>209</v>
      </c>
      <c r="BE375" s="206">
        <f>IF(N375="základní",J375,0)</f>
        <v>0</v>
      </c>
      <c r="BF375" s="206">
        <f>IF(N375="snížená",J375,0)</f>
        <v>0</v>
      </c>
      <c r="BG375" s="206">
        <f>IF(N375="zákl. přenesená",J375,0)</f>
        <v>0</v>
      </c>
      <c r="BH375" s="206">
        <f>IF(N375="sníž. přenesená",J375,0)</f>
        <v>0</v>
      </c>
      <c r="BI375" s="206">
        <f>IF(N375="nulová",J375,0)</f>
        <v>0</v>
      </c>
      <c r="BJ375" s="18" t="s">
        <v>85</v>
      </c>
      <c r="BK375" s="206">
        <f>ROUND(I375*H375,2)</f>
        <v>0</v>
      </c>
      <c r="BL375" s="18" t="s">
        <v>218</v>
      </c>
      <c r="BM375" s="205" t="s">
        <v>13180</v>
      </c>
    </row>
    <row r="376" spans="1:65" s="2" customFormat="1" ht="87.75">
      <c r="A376" s="35"/>
      <c r="B376" s="36"/>
      <c r="C376" s="37"/>
      <c r="D376" s="214" t="s">
        <v>807</v>
      </c>
      <c r="E376" s="37"/>
      <c r="F376" s="256" t="s">
        <v>13035</v>
      </c>
      <c r="G376" s="37"/>
      <c r="H376" s="37"/>
      <c r="I376" s="257"/>
      <c r="J376" s="37"/>
      <c r="K376" s="37"/>
      <c r="L376" s="40"/>
      <c r="M376" s="258"/>
      <c r="N376" s="259"/>
      <c r="O376" s="72"/>
      <c r="P376" s="72"/>
      <c r="Q376" s="72"/>
      <c r="R376" s="72"/>
      <c r="S376" s="72"/>
      <c r="T376" s="73"/>
      <c r="U376" s="35"/>
      <c r="V376" s="35"/>
      <c r="W376" s="35"/>
      <c r="X376" s="35"/>
      <c r="Y376" s="35"/>
      <c r="Z376" s="35"/>
      <c r="AA376" s="35"/>
      <c r="AB376" s="35"/>
      <c r="AC376" s="35"/>
      <c r="AD376" s="35"/>
      <c r="AE376" s="35"/>
      <c r="AT376" s="18" t="s">
        <v>807</v>
      </c>
      <c r="AU376" s="18" t="s">
        <v>85</v>
      </c>
    </row>
    <row r="377" spans="1:65" s="2" customFormat="1" ht="16.5" customHeight="1">
      <c r="A377" s="35"/>
      <c r="B377" s="36"/>
      <c r="C377" s="193" t="s">
        <v>1170</v>
      </c>
      <c r="D377" s="193" t="s">
        <v>214</v>
      </c>
      <c r="E377" s="194" t="s">
        <v>13181</v>
      </c>
      <c r="F377" s="195" t="s">
        <v>13182</v>
      </c>
      <c r="G377" s="196" t="s">
        <v>2761</v>
      </c>
      <c r="H377" s="197">
        <v>1</v>
      </c>
      <c r="I377" s="198"/>
      <c r="J377" s="199">
        <f>ROUND(I377*H377,2)</f>
        <v>0</v>
      </c>
      <c r="K377" s="200"/>
      <c r="L377" s="40"/>
      <c r="M377" s="201" t="s">
        <v>1</v>
      </c>
      <c r="N377" s="202" t="s">
        <v>42</v>
      </c>
      <c r="O377" s="72"/>
      <c r="P377" s="203">
        <f>O377*H377</f>
        <v>0</v>
      </c>
      <c r="Q377" s="203">
        <v>0</v>
      </c>
      <c r="R377" s="203">
        <f>Q377*H377</f>
        <v>0</v>
      </c>
      <c r="S377" s="203">
        <v>0</v>
      </c>
      <c r="T377" s="204">
        <f>S377*H377</f>
        <v>0</v>
      </c>
      <c r="U377" s="35"/>
      <c r="V377" s="35"/>
      <c r="W377" s="35"/>
      <c r="X377" s="35"/>
      <c r="Y377" s="35"/>
      <c r="Z377" s="35"/>
      <c r="AA377" s="35"/>
      <c r="AB377" s="35"/>
      <c r="AC377" s="35"/>
      <c r="AD377" s="35"/>
      <c r="AE377" s="35"/>
      <c r="AR377" s="205" t="s">
        <v>218</v>
      </c>
      <c r="AT377" s="205" t="s">
        <v>214</v>
      </c>
      <c r="AU377" s="205" t="s">
        <v>85</v>
      </c>
      <c r="AY377" s="18" t="s">
        <v>209</v>
      </c>
      <c r="BE377" s="206">
        <f>IF(N377="základní",J377,0)</f>
        <v>0</v>
      </c>
      <c r="BF377" s="206">
        <f>IF(N377="snížená",J377,0)</f>
        <v>0</v>
      </c>
      <c r="BG377" s="206">
        <f>IF(N377="zákl. přenesená",J377,0)</f>
        <v>0</v>
      </c>
      <c r="BH377" s="206">
        <f>IF(N377="sníž. přenesená",J377,0)</f>
        <v>0</v>
      </c>
      <c r="BI377" s="206">
        <f>IF(N377="nulová",J377,0)</f>
        <v>0</v>
      </c>
      <c r="BJ377" s="18" t="s">
        <v>85</v>
      </c>
      <c r="BK377" s="206">
        <f>ROUND(I377*H377,2)</f>
        <v>0</v>
      </c>
      <c r="BL377" s="18" t="s">
        <v>218</v>
      </c>
      <c r="BM377" s="205" t="s">
        <v>13183</v>
      </c>
    </row>
    <row r="378" spans="1:65" s="2" customFormat="1" ht="58.5">
      <c r="A378" s="35"/>
      <c r="B378" s="36"/>
      <c r="C378" s="37"/>
      <c r="D378" s="214" t="s">
        <v>807</v>
      </c>
      <c r="E378" s="37"/>
      <c r="F378" s="256" t="s">
        <v>13184</v>
      </c>
      <c r="G378" s="37"/>
      <c r="H378" s="37"/>
      <c r="I378" s="257"/>
      <c r="J378" s="37"/>
      <c r="K378" s="37"/>
      <c r="L378" s="40"/>
      <c r="M378" s="258"/>
      <c r="N378" s="259"/>
      <c r="O378" s="72"/>
      <c r="P378" s="72"/>
      <c r="Q378" s="72"/>
      <c r="R378" s="72"/>
      <c r="S378" s="72"/>
      <c r="T378" s="73"/>
      <c r="U378" s="35"/>
      <c r="V378" s="35"/>
      <c r="W378" s="35"/>
      <c r="X378" s="35"/>
      <c r="Y378" s="35"/>
      <c r="Z378" s="35"/>
      <c r="AA378" s="35"/>
      <c r="AB378" s="35"/>
      <c r="AC378" s="35"/>
      <c r="AD378" s="35"/>
      <c r="AE378" s="35"/>
      <c r="AT378" s="18" t="s">
        <v>807</v>
      </c>
      <c r="AU378" s="18" t="s">
        <v>85</v>
      </c>
    </row>
    <row r="379" spans="1:65" s="2" customFormat="1" ht="16.5" customHeight="1">
      <c r="A379" s="35"/>
      <c r="B379" s="36"/>
      <c r="C379" s="193" t="s">
        <v>1173</v>
      </c>
      <c r="D379" s="193" t="s">
        <v>214</v>
      </c>
      <c r="E379" s="194" t="s">
        <v>13185</v>
      </c>
      <c r="F379" s="195" t="s">
        <v>12945</v>
      </c>
      <c r="G379" s="196" t="s">
        <v>2761</v>
      </c>
      <c r="H379" s="197">
        <v>2</v>
      </c>
      <c r="I379" s="198"/>
      <c r="J379" s="199">
        <f>ROUND(I379*H379,2)</f>
        <v>0</v>
      </c>
      <c r="K379" s="200"/>
      <c r="L379" s="40"/>
      <c r="M379" s="201" t="s">
        <v>1</v>
      </c>
      <c r="N379" s="202" t="s">
        <v>42</v>
      </c>
      <c r="O379" s="72"/>
      <c r="P379" s="203">
        <f>O379*H379</f>
        <v>0</v>
      </c>
      <c r="Q379" s="203">
        <v>0</v>
      </c>
      <c r="R379" s="203">
        <f>Q379*H379</f>
        <v>0</v>
      </c>
      <c r="S379" s="203">
        <v>0</v>
      </c>
      <c r="T379" s="204">
        <f>S379*H379</f>
        <v>0</v>
      </c>
      <c r="U379" s="35"/>
      <c r="V379" s="35"/>
      <c r="W379" s="35"/>
      <c r="X379" s="35"/>
      <c r="Y379" s="35"/>
      <c r="Z379" s="35"/>
      <c r="AA379" s="35"/>
      <c r="AB379" s="35"/>
      <c r="AC379" s="35"/>
      <c r="AD379" s="35"/>
      <c r="AE379" s="35"/>
      <c r="AR379" s="205" t="s">
        <v>218</v>
      </c>
      <c r="AT379" s="205" t="s">
        <v>214</v>
      </c>
      <c r="AU379" s="205" t="s">
        <v>85</v>
      </c>
      <c r="AY379" s="18" t="s">
        <v>209</v>
      </c>
      <c r="BE379" s="206">
        <f>IF(N379="základní",J379,0)</f>
        <v>0</v>
      </c>
      <c r="BF379" s="206">
        <f>IF(N379="snížená",J379,0)</f>
        <v>0</v>
      </c>
      <c r="BG379" s="206">
        <f>IF(N379="zákl. přenesená",J379,0)</f>
        <v>0</v>
      </c>
      <c r="BH379" s="206">
        <f>IF(N379="sníž. přenesená",J379,0)</f>
        <v>0</v>
      </c>
      <c r="BI379" s="206">
        <f>IF(N379="nulová",J379,0)</f>
        <v>0</v>
      </c>
      <c r="BJ379" s="18" t="s">
        <v>85</v>
      </c>
      <c r="BK379" s="206">
        <f>ROUND(I379*H379,2)</f>
        <v>0</v>
      </c>
      <c r="BL379" s="18" t="s">
        <v>218</v>
      </c>
      <c r="BM379" s="205" t="s">
        <v>13186</v>
      </c>
    </row>
    <row r="380" spans="1:65" s="2" customFormat="1" ht="58.5">
      <c r="A380" s="35"/>
      <c r="B380" s="36"/>
      <c r="C380" s="37"/>
      <c r="D380" s="214" t="s">
        <v>807</v>
      </c>
      <c r="E380" s="37"/>
      <c r="F380" s="256" t="s">
        <v>13184</v>
      </c>
      <c r="G380" s="37"/>
      <c r="H380" s="37"/>
      <c r="I380" s="257"/>
      <c r="J380" s="37"/>
      <c r="K380" s="37"/>
      <c r="L380" s="40"/>
      <c r="M380" s="258"/>
      <c r="N380" s="259"/>
      <c r="O380" s="72"/>
      <c r="P380" s="72"/>
      <c r="Q380" s="72"/>
      <c r="R380" s="72"/>
      <c r="S380" s="72"/>
      <c r="T380" s="73"/>
      <c r="U380" s="35"/>
      <c r="V380" s="35"/>
      <c r="W380" s="35"/>
      <c r="X380" s="35"/>
      <c r="Y380" s="35"/>
      <c r="Z380" s="35"/>
      <c r="AA380" s="35"/>
      <c r="AB380" s="35"/>
      <c r="AC380" s="35"/>
      <c r="AD380" s="35"/>
      <c r="AE380" s="35"/>
      <c r="AT380" s="18" t="s">
        <v>807</v>
      </c>
      <c r="AU380" s="18" t="s">
        <v>85</v>
      </c>
    </row>
    <row r="381" spans="1:65" s="2" customFormat="1" ht="24.2" customHeight="1">
      <c r="A381" s="35"/>
      <c r="B381" s="36"/>
      <c r="C381" s="193" t="s">
        <v>1178</v>
      </c>
      <c r="D381" s="193" t="s">
        <v>214</v>
      </c>
      <c r="E381" s="194" t="s">
        <v>13187</v>
      </c>
      <c r="F381" s="195" t="s">
        <v>13188</v>
      </c>
      <c r="G381" s="196" t="s">
        <v>2761</v>
      </c>
      <c r="H381" s="197">
        <v>4</v>
      </c>
      <c r="I381" s="198"/>
      <c r="J381" s="199">
        <f>ROUND(I381*H381,2)</f>
        <v>0</v>
      </c>
      <c r="K381" s="200"/>
      <c r="L381" s="40"/>
      <c r="M381" s="201" t="s">
        <v>1</v>
      </c>
      <c r="N381" s="202" t="s">
        <v>42</v>
      </c>
      <c r="O381" s="72"/>
      <c r="P381" s="203">
        <f>O381*H381</f>
        <v>0</v>
      </c>
      <c r="Q381" s="203">
        <v>0</v>
      </c>
      <c r="R381" s="203">
        <f>Q381*H381</f>
        <v>0</v>
      </c>
      <c r="S381" s="203">
        <v>0</v>
      </c>
      <c r="T381" s="204">
        <f>S381*H381</f>
        <v>0</v>
      </c>
      <c r="U381" s="35"/>
      <c r="V381" s="35"/>
      <c r="W381" s="35"/>
      <c r="X381" s="35"/>
      <c r="Y381" s="35"/>
      <c r="Z381" s="35"/>
      <c r="AA381" s="35"/>
      <c r="AB381" s="35"/>
      <c r="AC381" s="35"/>
      <c r="AD381" s="35"/>
      <c r="AE381" s="35"/>
      <c r="AR381" s="205" t="s">
        <v>218</v>
      </c>
      <c r="AT381" s="205" t="s">
        <v>214</v>
      </c>
      <c r="AU381" s="205" t="s">
        <v>85</v>
      </c>
      <c r="AY381" s="18" t="s">
        <v>209</v>
      </c>
      <c r="BE381" s="206">
        <f>IF(N381="základní",J381,0)</f>
        <v>0</v>
      </c>
      <c r="BF381" s="206">
        <f>IF(N381="snížená",J381,0)</f>
        <v>0</v>
      </c>
      <c r="BG381" s="206">
        <f>IF(N381="zákl. přenesená",J381,0)</f>
        <v>0</v>
      </c>
      <c r="BH381" s="206">
        <f>IF(N381="sníž. přenesená",J381,0)</f>
        <v>0</v>
      </c>
      <c r="BI381" s="206">
        <f>IF(N381="nulová",J381,0)</f>
        <v>0</v>
      </c>
      <c r="BJ381" s="18" t="s">
        <v>85</v>
      </c>
      <c r="BK381" s="206">
        <f>ROUND(I381*H381,2)</f>
        <v>0</v>
      </c>
      <c r="BL381" s="18" t="s">
        <v>218</v>
      </c>
      <c r="BM381" s="205" t="s">
        <v>13189</v>
      </c>
    </row>
    <row r="382" spans="1:65" s="2" customFormat="1" ht="68.25">
      <c r="A382" s="35"/>
      <c r="B382" s="36"/>
      <c r="C382" s="37"/>
      <c r="D382" s="214" t="s">
        <v>807</v>
      </c>
      <c r="E382" s="37"/>
      <c r="F382" s="256" t="s">
        <v>12927</v>
      </c>
      <c r="G382" s="37"/>
      <c r="H382" s="37"/>
      <c r="I382" s="257"/>
      <c r="J382" s="37"/>
      <c r="K382" s="37"/>
      <c r="L382" s="40"/>
      <c r="M382" s="258"/>
      <c r="N382" s="259"/>
      <c r="O382" s="72"/>
      <c r="P382" s="72"/>
      <c r="Q382" s="72"/>
      <c r="R382" s="72"/>
      <c r="S382" s="72"/>
      <c r="T382" s="73"/>
      <c r="U382" s="35"/>
      <c r="V382" s="35"/>
      <c r="W382" s="35"/>
      <c r="X382" s="35"/>
      <c r="Y382" s="35"/>
      <c r="Z382" s="35"/>
      <c r="AA382" s="35"/>
      <c r="AB382" s="35"/>
      <c r="AC382" s="35"/>
      <c r="AD382" s="35"/>
      <c r="AE382" s="35"/>
      <c r="AT382" s="18" t="s">
        <v>807</v>
      </c>
      <c r="AU382" s="18" t="s">
        <v>85</v>
      </c>
    </row>
    <row r="383" spans="1:65" s="2" customFormat="1" ht="24.2" customHeight="1">
      <c r="A383" s="35"/>
      <c r="B383" s="36"/>
      <c r="C383" s="193" t="s">
        <v>1181</v>
      </c>
      <c r="D383" s="193" t="s">
        <v>214</v>
      </c>
      <c r="E383" s="194" t="s">
        <v>13190</v>
      </c>
      <c r="F383" s="195" t="s">
        <v>12925</v>
      </c>
      <c r="G383" s="196" t="s">
        <v>2761</v>
      </c>
      <c r="H383" s="197">
        <v>16</v>
      </c>
      <c r="I383" s="198"/>
      <c r="J383" s="199">
        <f>ROUND(I383*H383,2)</f>
        <v>0</v>
      </c>
      <c r="K383" s="200"/>
      <c r="L383" s="40"/>
      <c r="M383" s="201" t="s">
        <v>1</v>
      </c>
      <c r="N383" s="202" t="s">
        <v>42</v>
      </c>
      <c r="O383" s="72"/>
      <c r="P383" s="203">
        <f>O383*H383</f>
        <v>0</v>
      </c>
      <c r="Q383" s="203">
        <v>0</v>
      </c>
      <c r="R383" s="203">
        <f>Q383*H383</f>
        <v>0</v>
      </c>
      <c r="S383" s="203">
        <v>0</v>
      </c>
      <c r="T383" s="204">
        <f>S383*H383</f>
        <v>0</v>
      </c>
      <c r="U383" s="35"/>
      <c r="V383" s="35"/>
      <c r="W383" s="35"/>
      <c r="X383" s="35"/>
      <c r="Y383" s="35"/>
      <c r="Z383" s="35"/>
      <c r="AA383" s="35"/>
      <c r="AB383" s="35"/>
      <c r="AC383" s="35"/>
      <c r="AD383" s="35"/>
      <c r="AE383" s="35"/>
      <c r="AR383" s="205" t="s">
        <v>218</v>
      </c>
      <c r="AT383" s="205" t="s">
        <v>214</v>
      </c>
      <c r="AU383" s="205" t="s">
        <v>85</v>
      </c>
      <c r="AY383" s="18" t="s">
        <v>209</v>
      </c>
      <c r="BE383" s="206">
        <f>IF(N383="základní",J383,0)</f>
        <v>0</v>
      </c>
      <c r="BF383" s="206">
        <f>IF(N383="snížená",J383,0)</f>
        <v>0</v>
      </c>
      <c r="BG383" s="206">
        <f>IF(N383="zákl. přenesená",J383,0)</f>
        <v>0</v>
      </c>
      <c r="BH383" s="206">
        <f>IF(N383="sníž. přenesená",J383,0)</f>
        <v>0</v>
      </c>
      <c r="BI383" s="206">
        <f>IF(N383="nulová",J383,0)</f>
        <v>0</v>
      </c>
      <c r="BJ383" s="18" t="s">
        <v>85</v>
      </c>
      <c r="BK383" s="206">
        <f>ROUND(I383*H383,2)</f>
        <v>0</v>
      </c>
      <c r="BL383" s="18" t="s">
        <v>218</v>
      </c>
      <c r="BM383" s="205" t="s">
        <v>13191</v>
      </c>
    </row>
    <row r="384" spans="1:65" s="2" customFormat="1" ht="68.25">
      <c r="A384" s="35"/>
      <c r="B384" s="36"/>
      <c r="C384" s="37"/>
      <c r="D384" s="214" t="s">
        <v>807</v>
      </c>
      <c r="E384" s="37"/>
      <c r="F384" s="256" t="s">
        <v>12927</v>
      </c>
      <c r="G384" s="37"/>
      <c r="H384" s="37"/>
      <c r="I384" s="257"/>
      <c r="J384" s="37"/>
      <c r="K384" s="37"/>
      <c r="L384" s="40"/>
      <c r="M384" s="258"/>
      <c r="N384" s="259"/>
      <c r="O384" s="72"/>
      <c r="P384" s="72"/>
      <c r="Q384" s="72"/>
      <c r="R384" s="72"/>
      <c r="S384" s="72"/>
      <c r="T384" s="73"/>
      <c r="U384" s="35"/>
      <c r="V384" s="35"/>
      <c r="W384" s="35"/>
      <c r="X384" s="35"/>
      <c r="Y384" s="35"/>
      <c r="Z384" s="35"/>
      <c r="AA384" s="35"/>
      <c r="AB384" s="35"/>
      <c r="AC384" s="35"/>
      <c r="AD384" s="35"/>
      <c r="AE384" s="35"/>
      <c r="AT384" s="18" t="s">
        <v>807</v>
      </c>
      <c r="AU384" s="18" t="s">
        <v>85</v>
      </c>
    </row>
    <row r="385" spans="1:65" s="2" customFormat="1" ht="24.2" customHeight="1">
      <c r="A385" s="35"/>
      <c r="B385" s="36"/>
      <c r="C385" s="193" t="s">
        <v>1186</v>
      </c>
      <c r="D385" s="193" t="s">
        <v>214</v>
      </c>
      <c r="E385" s="194" t="s">
        <v>13192</v>
      </c>
      <c r="F385" s="195" t="s">
        <v>13193</v>
      </c>
      <c r="G385" s="196" t="s">
        <v>2761</v>
      </c>
      <c r="H385" s="197">
        <v>3</v>
      </c>
      <c r="I385" s="198"/>
      <c r="J385" s="199">
        <f>ROUND(I385*H385,2)</f>
        <v>0</v>
      </c>
      <c r="K385" s="200"/>
      <c r="L385" s="40"/>
      <c r="M385" s="201" t="s">
        <v>1</v>
      </c>
      <c r="N385" s="202" t="s">
        <v>42</v>
      </c>
      <c r="O385" s="72"/>
      <c r="P385" s="203">
        <f>O385*H385</f>
        <v>0</v>
      </c>
      <c r="Q385" s="203">
        <v>0</v>
      </c>
      <c r="R385" s="203">
        <f>Q385*H385</f>
        <v>0</v>
      </c>
      <c r="S385" s="203">
        <v>0</v>
      </c>
      <c r="T385" s="204">
        <f>S385*H385</f>
        <v>0</v>
      </c>
      <c r="U385" s="35"/>
      <c r="V385" s="35"/>
      <c r="W385" s="35"/>
      <c r="X385" s="35"/>
      <c r="Y385" s="35"/>
      <c r="Z385" s="35"/>
      <c r="AA385" s="35"/>
      <c r="AB385" s="35"/>
      <c r="AC385" s="35"/>
      <c r="AD385" s="35"/>
      <c r="AE385" s="35"/>
      <c r="AR385" s="205" t="s">
        <v>218</v>
      </c>
      <c r="AT385" s="205" t="s">
        <v>214</v>
      </c>
      <c r="AU385" s="205" t="s">
        <v>85</v>
      </c>
      <c r="AY385" s="18" t="s">
        <v>209</v>
      </c>
      <c r="BE385" s="206">
        <f>IF(N385="základní",J385,0)</f>
        <v>0</v>
      </c>
      <c r="BF385" s="206">
        <f>IF(N385="snížená",J385,0)</f>
        <v>0</v>
      </c>
      <c r="BG385" s="206">
        <f>IF(N385="zákl. přenesená",J385,0)</f>
        <v>0</v>
      </c>
      <c r="BH385" s="206">
        <f>IF(N385="sníž. přenesená",J385,0)</f>
        <v>0</v>
      </c>
      <c r="BI385" s="206">
        <f>IF(N385="nulová",J385,0)</f>
        <v>0</v>
      </c>
      <c r="BJ385" s="18" t="s">
        <v>85</v>
      </c>
      <c r="BK385" s="206">
        <f>ROUND(I385*H385,2)</f>
        <v>0</v>
      </c>
      <c r="BL385" s="18" t="s">
        <v>218</v>
      </c>
      <c r="BM385" s="205" t="s">
        <v>13194</v>
      </c>
    </row>
    <row r="386" spans="1:65" s="2" customFormat="1" ht="68.25">
      <c r="A386" s="35"/>
      <c r="B386" s="36"/>
      <c r="C386" s="37"/>
      <c r="D386" s="214" t="s">
        <v>807</v>
      </c>
      <c r="E386" s="37"/>
      <c r="F386" s="256" t="s">
        <v>12927</v>
      </c>
      <c r="G386" s="37"/>
      <c r="H386" s="37"/>
      <c r="I386" s="257"/>
      <c r="J386" s="37"/>
      <c r="K386" s="37"/>
      <c r="L386" s="40"/>
      <c r="M386" s="258"/>
      <c r="N386" s="259"/>
      <c r="O386" s="72"/>
      <c r="P386" s="72"/>
      <c r="Q386" s="72"/>
      <c r="R386" s="72"/>
      <c r="S386" s="72"/>
      <c r="T386" s="73"/>
      <c r="U386" s="35"/>
      <c r="V386" s="35"/>
      <c r="W386" s="35"/>
      <c r="X386" s="35"/>
      <c r="Y386" s="35"/>
      <c r="Z386" s="35"/>
      <c r="AA386" s="35"/>
      <c r="AB386" s="35"/>
      <c r="AC386" s="35"/>
      <c r="AD386" s="35"/>
      <c r="AE386" s="35"/>
      <c r="AT386" s="18" t="s">
        <v>807</v>
      </c>
      <c r="AU386" s="18" t="s">
        <v>85</v>
      </c>
    </row>
    <row r="387" spans="1:65" s="2" customFormat="1" ht="24.2" customHeight="1">
      <c r="A387" s="35"/>
      <c r="B387" s="36"/>
      <c r="C387" s="193" t="s">
        <v>1189</v>
      </c>
      <c r="D387" s="193" t="s">
        <v>214</v>
      </c>
      <c r="E387" s="194" t="s">
        <v>13195</v>
      </c>
      <c r="F387" s="195" t="s">
        <v>12929</v>
      </c>
      <c r="G387" s="196" t="s">
        <v>2761</v>
      </c>
      <c r="H387" s="197">
        <v>1</v>
      </c>
      <c r="I387" s="198"/>
      <c r="J387" s="199">
        <f>ROUND(I387*H387,2)</f>
        <v>0</v>
      </c>
      <c r="K387" s="200"/>
      <c r="L387" s="40"/>
      <c r="M387" s="201" t="s">
        <v>1</v>
      </c>
      <c r="N387" s="202" t="s">
        <v>42</v>
      </c>
      <c r="O387" s="72"/>
      <c r="P387" s="203">
        <f>O387*H387</f>
        <v>0</v>
      </c>
      <c r="Q387" s="203">
        <v>0</v>
      </c>
      <c r="R387" s="203">
        <f>Q387*H387</f>
        <v>0</v>
      </c>
      <c r="S387" s="203">
        <v>0</v>
      </c>
      <c r="T387" s="204">
        <f>S387*H387</f>
        <v>0</v>
      </c>
      <c r="U387" s="35"/>
      <c r="V387" s="35"/>
      <c r="W387" s="35"/>
      <c r="X387" s="35"/>
      <c r="Y387" s="35"/>
      <c r="Z387" s="35"/>
      <c r="AA387" s="35"/>
      <c r="AB387" s="35"/>
      <c r="AC387" s="35"/>
      <c r="AD387" s="35"/>
      <c r="AE387" s="35"/>
      <c r="AR387" s="205" t="s">
        <v>218</v>
      </c>
      <c r="AT387" s="205" t="s">
        <v>214</v>
      </c>
      <c r="AU387" s="205" t="s">
        <v>85</v>
      </c>
      <c r="AY387" s="18" t="s">
        <v>209</v>
      </c>
      <c r="BE387" s="206">
        <f>IF(N387="základní",J387,0)</f>
        <v>0</v>
      </c>
      <c r="BF387" s="206">
        <f>IF(N387="snížená",J387,0)</f>
        <v>0</v>
      </c>
      <c r="BG387" s="206">
        <f>IF(N387="zákl. přenesená",J387,0)</f>
        <v>0</v>
      </c>
      <c r="BH387" s="206">
        <f>IF(N387="sníž. přenesená",J387,0)</f>
        <v>0</v>
      </c>
      <c r="BI387" s="206">
        <f>IF(N387="nulová",J387,0)</f>
        <v>0</v>
      </c>
      <c r="BJ387" s="18" t="s">
        <v>85</v>
      </c>
      <c r="BK387" s="206">
        <f>ROUND(I387*H387,2)</f>
        <v>0</v>
      </c>
      <c r="BL387" s="18" t="s">
        <v>218</v>
      </c>
      <c r="BM387" s="205" t="s">
        <v>13196</v>
      </c>
    </row>
    <row r="388" spans="1:65" s="2" customFormat="1" ht="68.25">
      <c r="A388" s="35"/>
      <c r="B388" s="36"/>
      <c r="C388" s="37"/>
      <c r="D388" s="214" t="s">
        <v>807</v>
      </c>
      <c r="E388" s="37"/>
      <c r="F388" s="256" t="s">
        <v>12927</v>
      </c>
      <c r="G388" s="37"/>
      <c r="H388" s="37"/>
      <c r="I388" s="257"/>
      <c r="J388" s="37"/>
      <c r="K388" s="37"/>
      <c r="L388" s="40"/>
      <c r="M388" s="258"/>
      <c r="N388" s="259"/>
      <c r="O388" s="72"/>
      <c r="P388" s="72"/>
      <c r="Q388" s="72"/>
      <c r="R388" s="72"/>
      <c r="S388" s="72"/>
      <c r="T388" s="73"/>
      <c r="U388" s="35"/>
      <c r="V388" s="35"/>
      <c r="W388" s="35"/>
      <c r="X388" s="35"/>
      <c r="Y388" s="35"/>
      <c r="Z388" s="35"/>
      <c r="AA388" s="35"/>
      <c r="AB388" s="35"/>
      <c r="AC388" s="35"/>
      <c r="AD388" s="35"/>
      <c r="AE388" s="35"/>
      <c r="AT388" s="18" t="s">
        <v>807</v>
      </c>
      <c r="AU388" s="18" t="s">
        <v>85</v>
      </c>
    </row>
    <row r="389" spans="1:65" s="2" customFormat="1" ht="24.2" customHeight="1">
      <c r="A389" s="35"/>
      <c r="B389" s="36"/>
      <c r="C389" s="193" t="s">
        <v>1194</v>
      </c>
      <c r="D389" s="193" t="s">
        <v>214</v>
      </c>
      <c r="E389" s="194" t="s">
        <v>13197</v>
      </c>
      <c r="F389" s="195" t="s">
        <v>12932</v>
      </c>
      <c r="G389" s="196" t="s">
        <v>2761</v>
      </c>
      <c r="H389" s="197">
        <v>3</v>
      </c>
      <c r="I389" s="198"/>
      <c r="J389" s="199">
        <f>ROUND(I389*H389,2)</f>
        <v>0</v>
      </c>
      <c r="K389" s="200"/>
      <c r="L389" s="40"/>
      <c r="M389" s="201" t="s">
        <v>1</v>
      </c>
      <c r="N389" s="202" t="s">
        <v>42</v>
      </c>
      <c r="O389" s="72"/>
      <c r="P389" s="203">
        <f>O389*H389</f>
        <v>0</v>
      </c>
      <c r="Q389" s="203">
        <v>0</v>
      </c>
      <c r="R389" s="203">
        <f>Q389*H389</f>
        <v>0</v>
      </c>
      <c r="S389" s="203">
        <v>0</v>
      </c>
      <c r="T389" s="204">
        <f>S389*H389</f>
        <v>0</v>
      </c>
      <c r="U389" s="35"/>
      <c r="V389" s="35"/>
      <c r="W389" s="35"/>
      <c r="X389" s="35"/>
      <c r="Y389" s="35"/>
      <c r="Z389" s="35"/>
      <c r="AA389" s="35"/>
      <c r="AB389" s="35"/>
      <c r="AC389" s="35"/>
      <c r="AD389" s="35"/>
      <c r="AE389" s="35"/>
      <c r="AR389" s="205" t="s">
        <v>218</v>
      </c>
      <c r="AT389" s="205" t="s">
        <v>214</v>
      </c>
      <c r="AU389" s="205" t="s">
        <v>85</v>
      </c>
      <c r="AY389" s="18" t="s">
        <v>209</v>
      </c>
      <c r="BE389" s="206">
        <f>IF(N389="základní",J389,0)</f>
        <v>0</v>
      </c>
      <c r="BF389" s="206">
        <f>IF(N389="snížená",J389,0)</f>
        <v>0</v>
      </c>
      <c r="BG389" s="206">
        <f>IF(N389="zákl. přenesená",J389,0)</f>
        <v>0</v>
      </c>
      <c r="BH389" s="206">
        <f>IF(N389="sníž. přenesená",J389,0)</f>
        <v>0</v>
      </c>
      <c r="BI389" s="206">
        <f>IF(N389="nulová",J389,0)</f>
        <v>0</v>
      </c>
      <c r="BJ389" s="18" t="s">
        <v>85</v>
      </c>
      <c r="BK389" s="206">
        <f>ROUND(I389*H389,2)</f>
        <v>0</v>
      </c>
      <c r="BL389" s="18" t="s">
        <v>218</v>
      </c>
      <c r="BM389" s="205" t="s">
        <v>13198</v>
      </c>
    </row>
    <row r="390" spans="1:65" s="2" customFormat="1" ht="68.25">
      <c r="A390" s="35"/>
      <c r="B390" s="36"/>
      <c r="C390" s="37"/>
      <c r="D390" s="214" t="s">
        <v>807</v>
      </c>
      <c r="E390" s="37"/>
      <c r="F390" s="256" t="s">
        <v>12934</v>
      </c>
      <c r="G390" s="37"/>
      <c r="H390" s="37"/>
      <c r="I390" s="257"/>
      <c r="J390" s="37"/>
      <c r="K390" s="37"/>
      <c r="L390" s="40"/>
      <c r="M390" s="258"/>
      <c r="N390" s="259"/>
      <c r="O390" s="72"/>
      <c r="P390" s="72"/>
      <c r="Q390" s="72"/>
      <c r="R390" s="72"/>
      <c r="S390" s="72"/>
      <c r="T390" s="73"/>
      <c r="U390" s="35"/>
      <c r="V390" s="35"/>
      <c r="W390" s="35"/>
      <c r="X390" s="35"/>
      <c r="Y390" s="35"/>
      <c r="Z390" s="35"/>
      <c r="AA390" s="35"/>
      <c r="AB390" s="35"/>
      <c r="AC390" s="35"/>
      <c r="AD390" s="35"/>
      <c r="AE390" s="35"/>
      <c r="AT390" s="18" t="s">
        <v>807</v>
      </c>
      <c r="AU390" s="18" t="s">
        <v>85</v>
      </c>
    </row>
    <row r="391" spans="1:65" s="2" customFormat="1" ht="24.2" customHeight="1">
      <c r="A391" s="35"/>
      <c r="B391" s="36"/>
      <c r="C391" s="193" t="s">
        <v>1197</v>
      </c>
      <c r="D391" s="193" t="s">
        <v>214</v>
      </c>
      <c r="E391" s="194" t="s">
        <v>13199</v>
      </c>
      <c r="F391" s="195" t="s">
        <v>12936</v>
      </c>
      <c r="G391" s="196" t="s">
        <v>2761</v>
      </c>
      <c r="H391" s="197">
        <v>31</v>
      </c>
      <c r="I391" s="198"/>
      <c r="J391" s="199">
        <f>ROUND(I391*H391,2)</f>
        <v>0</v>
      </c>
      <c r="K391" s="200"/>
      <c r="L391" s="40"/>
      <c r="M391" s="201" t="s">
        <v>1</v>
      </c>
      <c r="N391" s="202" t="s">
        <v>42</v>
      </c>
      <c r="O391" s="72"/>
      <c r="P391" s="203">
        <f>O391*H391</f>
        <v>0</v>
      </c>
      <c r="Q391" s="203">
        <v>0</v>
      </c>
      <c r="R391" s="203">
        <f>Q391*H391</f>
        <v>0</v>
      </c>
      <c r="S391" s="203">
        <v>0</v>
      </c>
      <c r="T391" s="204">
        <f>S391*H391</f>
        <v>0</v>
      </c>
      <c r="U391" s="35"/>
      <c r="V391" s="35"/>
      <c r="W391" s="35"/>
      <c r="X391" s="35"/>
      <c r="Y391" s="35"/>
      <c r="Z391" s="35"/>
      <c r="AA391" s="35"/>
      <c r="AB391" s="35"/>
      <c r="AC391" s="35"/>
      <c r="AD391" s="35"/>
      <c r="AE391" s="35"/>
      <c r="AR391" s="205" t="s">
        <v>218</v>
      </c>
      <c r="AT391" s="205" t="s">
        <v>214</v>
      </c>
      <c r="AU391" s="205" t="s">
        <v>85</v>
      </c>
      <c r="AY391" s="18" t="s">
        <v>209</v>
      </c>
      <c r="BE391" s="206">
        <f>IF(N391="základní",J391,0)</f>
        <v>0</v>
      </c>
      <c r="BF391" s="206">
        <f>IF(N391="snížená",J391,0)</f>
        <v>0</v>
      </c>
      <c r="BG391" s="206">
        <f>IF(N391="zákl. přenesená",J391,0)</f>
        <v>0</v>
      </c>
      <c r="BH391" s="206">
        <f>IF(N391="sníž. přenesená",J391,0)</f>
        <v>0</v>
      </c>
      <c r="BI391" s="206">
        <f>IF(N391="nulová",J391,0)</f>
        <v>0</v>
      </c>
      <c r="BJ391" s="18" t="s">
        <v>85</v>
      </c>
      <c r="BK391" s="206">
        <f>ROUND(I391*H391,2)</f>
        <v>0</v>
      </c>
      <c r="BL391" s="18" t="s">
        <v>218</v>
      </c>
      <c r="BM391" s="205" t="s">
        <v>13200</v>
      </c>
    </row>
    <row r="392" spans="1:65" s="2" customFormat="1" ht="68.25">
      <c r="A392" s="35"/>
      <c r="B392" s="36"/>
      <c r="C392" s="37"/>
      <c r="D392" s="214" t="s">
        <v>807</v>
      </c>
      <c r="E392" s="37"/>
      <c r="F392" s="256" t="s">
        <v>12934</v>
      </c>
      <c r="G392" s="37"/>
      <c r="H392" s="37"/>
      <c r="I392" s="257"/>
      <c r="J392" s="37"/>
      <c r="K392" s="37"/>
      <c r="L392" s="40"/>
      <c r="M392" s="258"/>
      <c r="N392" s="259"/>
      <c r="O392" s="72"/>
      <c r="P392" s="72"/>
      <c r="Q392" s="72"/>
      <c r="R392" s="72"/>
      <c r="S392" s="72"/>
      <c r="T392" s="73"/>
      <c r="U392" s="35"/>
      <c r="V392" s="35"/>
      <c r="W392" s="35"/>
      <c r="X392" s="35"/>
      <c r="Y392" s="35"/>
      <c r="Z392" s="35"/>
      <c r="AA392" s="35"/>
      <c r="AB392" s="35"/>
      <c r="AC392" s="35"/>
      <c r="AD392" s="35"/>
      <c r="AE392" s="35"/>
      <c r="AT392" s="18" t="s">
        <v>807</v>
      </c>
      <c r="AU392" s="18" t="s">
        <v>85</v>
      </c>
    </row>
    <row r="393" spans="1:65" s="2" customFormat="1" ht="24.2" customHeight="1">
      <c r="A393" s="35"/>
      <c r="B393" s="36"/>
      <c r="C393" s="193" t="s">
        <v>1202</v>
      </c>
      <c r="D393" s="193" t="s">
        <v>214</v>
      </c>
      <c r="E393" s="194" t="s">
        <v>13201</v>
      </c>
      <c r="F393" s="195" t="s">
        <v>12939</v>
      </c>
      <c r="G393" s="196" t="s">
        <v>2761</v>
      </c>
      <c r="H393" s="197">
        <v>5</v>
      </c>
      <c r="I393" s="198"/>
      <c r="J393" s="199">
        <f>ROUND(I393*H393,2)</f>
        <v>0</v>
      </c>
      <c r="K393" s="200"/>
      <c r="L393" s="40"/>
      <c r="M393" s="201" t="s">
        <v>1</v>
      </c>
      <c r="N393" s="202" t="s">
        <v>42</v>
      </c>
      <c r="O393" s="72"/>
      <c r="P393" s="203">
        <f>O393*H393</f>
        <v>0</v>
      </c>
      <c r="Q393" s="203">
        <v>0</v>
      </c>
      <c r="R393" s="203">
        <f>Q393*H393</f>
        <v>0</v>
      </c>
      <c r="S393" s="203">
        <v>0</v>
      </c>
      <c r="T393" s="204">
        <f>S393*H393</f>
        <v>0</v>
      </c>
      <c r="U393" s="35"/>
      <c r="V393" s="35"/>
      <c r="W393" s="35"/>
      <c r="X393" s="35"/>
      <c r="Y393" s="35"/>
      <c r="Z393" s="35"/>
      <c r="AA393" s="35"/>
      <c r="AB393" s="35"/>
      <c r="AC393" s="35"/>
      <c r="AD393" s="35"/>
      <c r="AE393" s="35"/>
      <c r="AR393" s="205" t="s">
        <v>218</v>
      </c>
      <c r="AT393" s="205" t="s">
        <v>214</v>
      </c>
      <c r="AU393" s="205" t="s">
        <v>85</v>
      </c>
      <c r="AY393" s="18" t="s">
        <v>209</v>
      </c>
      <c r="BE393" s="206">
        <f>IF(N393="základní",J393,0)</f>
        <v>0</v>
      </c>
      <c r="BF393" s="206">
        <f>IF(N393="snížená",J393,0)</f>
        <v>0</v>
      </c>
      <c r="BG393" s="206">
        <f>IF(N393="zákl. přenesená",J393,0)</f>
        <v>0</v>
      </c>
      <c r="BH393" s="206">
        <f>IF(N393="sníž. přenesená",J393,0)</f>
        <v>0</v>
      </c>
      <c r="BI393" s="206">
        <f>IF(N393="nulová",J393,0)</f>
        <v>0</v>
      </c>
      <c r="BJ393" s="18" t="s">
        <v>85</v>
      </c>
      <c r="BK393" s="206">
        <f>ROUND(I393*H393,2)</f>
        <v>0</v>
      </c>
      <c r="BL393" s="18" t="s">
        <v>218</v>
      </c>
      <c r="BM393" s="205" t="s">
        <v>13202</v>
      </c>
    </row>
    <row r="394" spans="1:65" s="2" customFormat="1" ht="68.25">
      <c r="A394" s="35"/>
      <c r="B394" s="36"/>
      <c r="C394" s="37"/>
      <c r="D394" s="214" t="s">
        <v>807</v>
      </c>
      <c r="E394" s="37"/>
      <c r="F394" s="256" t="s">
        <v>12934</v>
      </c>
      <c r="G394" s="37"/>
      <c r="H394" s="37"/>
      <c r="I394" s="257"/>
      <c r="J394" s="37"/>
      <c r="K394" s="37"/>
      <c r="L394" s="40"/>
      <c r="M394" s="258"/>
      <c r="N394" s="259"/>
      <c r="O394" s="72"/>
      <c r="P394" s="72"/>
      <c r="Q394" s="72"/>
      <c r="R394" s="72"/>
      <c r="S394" s="72"/>
      <c r="T394" s="73"/>
      <c r="U394" s="35"/>
      <c r="V394" s="35"/>
      <c r="W394" s="35"/>
      <c r="X394" s="35"/>
      <c r="Y394" s="35"/>
      <c r="Z394" s="35"/>
      <c r="AA394" s="35"/>
      <c r="AB394" s="35"/>
      <c r="AC394" s="35"/>
      <c r="AD394" s="35"/>
      <c r="AE394" s="35"/>
      <c r="AT394" s="18" t="s">
        <v>807</v>
      </c>
      <c r="AU394" s="18" t="s">
        <v>85</v>
      </c>
    </row>
    <row r="395" spans="1:65" s="2" customFormat="1" ht="24.2" customHeight="1">
      <c r="A395" s="35"/>
      <c r="B395" s="36"/>
      <c r="C395" s="193" t="s">
        <v>1207</v>
      </c>
      <c r="D395" s="193" t="s">
        <v>214</v>
      </c>
      <c r="E395" s="194" t="s">
        <v>13203</v>
      </c>
      <c r="F395" s="195" t="s">
        <v>12942</v>
      </c>
      <c r="G395" s="196" t="s">
        <v>2761</v>
      </c>
      <c r="H395" s="197">
        <v>2</v>
      </c>
      <c r="I395" s="198"/>
      <c r="J395" s="199">
        <f>ROUND(I395*H395,2)</f>
        <v>0</v>
      </c>
      <c r="K395" s="200"/>
      <c r="L395" s="40"/>
      <c r="M395" s="201" t="s">
        <v>1</v>
      </c>
      <c r="N395" s="202" t="s">
        <v>42</v>
      </c>
      <c r="O395" s="72"/>
      <c r="P395" s="203">
        <f>O395*H395</f>
        <v>0</v>
      </c>
      <c r="Q395" s="203">
        <v>0</v>
      </c>
      <c r="R395" s="203">
        <f>Q395*H395</f>
        <v>0</v>
      </c>
      <c r="S395" s="203">
        <v>0</v>
      </c>
      <c r="T395" s="204">
        <f>S395*H395</f>
        <v>0</v>
      </c>
      <c r="U395" s="35"/>
      <c r="V395" s="35"/>
      <c r="W395" s="35"/>
      <c r="X395" s="35"/>
      <c r="Y395" s="35"/>
      <c r="Z395" s="35"/>
      <c r="AA395" s="35"/>
      <c r="AB395" s="35"/>
      <c r="AC395" s="35"/>
      <c r="AD395" s="35"/>
      <c r="AE395" s="35"/>
      <c r="AR395" s="205" t="s">
        <v>218</v>
      </c>
      <c r="AT395" s="205" t="s">
        <v>214</v>
      </c>
      <c r="AU395" s="205" t="s">
        <v>85</v>
      </c>
      <c r="AY395" s="18" t="s">
        <v>209</v>
      </c>
      <c r="BE395" s="206">
        <f>IF(N395="základní",J395,0)</f>
        <v>0</v>
      </c>
      <c r="BF395" s="206">
        <f>IF(N395="snížená",J395,0)</f>
        <v>0</v>
      </c>
      <c r="BG395" s="206">
        <f>IF(N395="zákl. přenesená",J395,0)</f>
        <v>0</v>
      </c>
      <c r="BH395" s="206">
        <f>IF(N395="sníž. přenesená",J395,0)</f>
        <v>0</v>
      </c>
      <c r="BI395" s="206">
        <f>IF(N395="nulová",J395,0)</f>
        <v>0</v>
      </c>
      <c r="BJ395" s="18" t="s">
        <v>85</v>
      </c>
      <c r="BK395" s="206">
        <f>ROUND(I395*H395,2)</f>
        <v>0</v>
      </c>
      <c r="BL395" s="18" t="s">
        <v>218</v>
      </c>
      <c r="BM395" s="205" t="s">
        <v>13204</v>
      </c>
    </row>
    <row r="396" spans="1:65" s="2" customFormat="1" ht="68.25">
      <c r="A396" s="35"/>
      <c r="B396" s="36"/>
      <c r="C396" s="37"/>
      <c r="D396" s="214" t="s">
        <v>807</v>
      </c>
      <c r="E396" s="37"/>
      <c r="F396" s="256" t="s">
        <v>12934</v>
      </c>
      <c r="G396" s="37"/>
      <c r="H396" s="37"/>
      <c r="I396" s="257"/>
      <c r="J396" s="37"/>
      <c r="K396" s="37"/>
      <c r="L396" s="40"/>
      <c r="M396" s="258"/>
      <c r="N396" s="259"/>
      <c r="O396" s="72"/>
      <c r="P396" s="72"/>
      <c r="Q396" s="72"/>
      <c r="R396" s="72"/>
      <c r="S396" s="72"/>
      <c r="T396" s="73"/>
      <c r="U396" s="35"/>
      <c r="V396" s="35"/>
      <c r="W396" s="35"/>
      <c r="X396" s="35"/>
      <c r="Y396" s="35"/>
      <c r="Z396" s="35"/>
      <c r="AA396" s="35"/>
      <c r="AB396" s="35"/>
      <c r="AC396" s="35"/>
      <c r="AD396" s="35"/>
      <c r="AE396" s="35"/>
      <c r="AT396" s="18" t="s">
        <v>807</v>
      </c>
      <c r="AU396" s="18" t="s">
        <v>85</v>
      </c>
    </row>
    <row r="397" spans="1:65" s="2" customFormat="1" ht="16.5" customHeight="1">
      <c r="A397" s="35"/>
      <c r="B397" s="36"/>
      <c r="C397" s="193" t="s">
        <v>1211</v>
      </c>
      <c r="D397" s="193" t="s">
        <v>214</v>
      </c>
      <c r="E397" s="194" t="s">
        <v>13205</v>
      </c>
      <c r="F397" s="195" t="s">
        <v>12945</v>
      </c>
      <c r="G397" s="196" t="s">
        <v>2761</v>
      </c>
      <c r="H397" s="197">
        <v>14</v>
      </c>
      <c r="I397" s="198"/>
      <c r="J397" s="199">
        <f>ROUND(I397*H397,2)</f>
        <v>0</v>
      </c>
      <c r="K397" s="200"/>
      <c r="L397" s="40"/>
      <c r="M397" s="201" t="s">
        <v>1</v>
      </c>
      <c r="N397" s="202" t="s">
        <v>42</v>
      </c>
      <c r="O397" s="72"/>
      <c r="P397" s="203">
        <f>O397*H397</f>
        <v>0</v>
      </c>
      <c r="Q397" s="203">
        <v>0</v>
      </c>
      <c r="R397" s="203">
        <f>Q397*H397</f>
        <v>0</v>
      </c>
      <c r="S397" s="203">
        <v>0</v>
      </c>
      <c r="T397" s="204">
        <f>S397*H397</f>
        <v>0</v>
      </c>
      <c r="U397" s="35"/>
      <c r="V397" s="35"/>
      <c r="W397" s="35"/>
      <c r="X397" s="35"/>
      <c r="Y397" s="35"/>
      <c r="Z397" s="35"/>
      <c r="AA397" s="35"/>
      <c r="AB397" s="35"/>
      <c r="AC397" s="35"/>
      <c r="AD397" s="35"/>
      <c r="AE397" s="35"/>
      <c r="AR397" s="205" t="s">
        <v>218</v>
      </c>
      <c r="AT397" s="205" t="s">
        <v>214</v>
      </c>
      <c r="AU397" s="205" t="s">
        <v>85</v>
      </c>
      <c r="AY397" s="18" t="s">
        <v>209</v>
      </c>
      <c r="BE397" s="206">
        <f>IF(N397="základní",J397,0)</f>
        <v>0</v>
      </c>
      <c r="BF397" s="206">
        <f>IF(N397="snížená",J397,0)</f>
        <v>0</v>
      </c>
      <c r="BG397" s="206">
        <f>IF(N397="zákl. přenesená",J397,0)</f>
        <v>0</v>
      </c>
      <c r="BH397" s="206">
        <f>IF(N397="sníž. přenesená",J397,0)</f>
        <v>0</v>
      </c>
      <c r="BI397" s="206">
        <f>IF(N397="nulová",J397,0)</f>
        <v>0</v>
      </c>
      <c r="BJ397" s="18" t="s">
        <v>85</v>
      </c>
      <c r="BK397" s="206">
        <f>ROUND(I397*H397,2)</f>
        <v>0</v>
      </c>
      <c r="BL397" s="18" t="s">
        <v>218</v>
      </c>
      <c r="BM397" s="205" t="s">
        <v>13206</v>
      </c>
    </row>
    <row r="398" spans="1:65" s="2" customFormat="1" ht="58.5">
      <c r="A398" s="35"/>
      <c r="B398" s="36"/>
      <c r="C398" s="37"/>
      <c r="D398" s="214" t="s">
        <v>807</v>
      </c>
      <c r="E398" s="37"/>
      <c r="F398" s="256" t="s">
        <v>12947</v>
      </c>
      <c r="G398" s="37"/>
      <c r="H398" s="37"/>
      <c r="I398" s="257"/>
      <c r="J398" s="37"/>
      <c r="K398" s="37"/>
      <c r="L398" s="40"/>
      <c r="M398" s="258"/>
      <c r="N398" s="259"/>
      <c r="O398" s="72"/>
      <c r="P398" s="72"/>
      <c r="Q398" s="72"/>
      <c r="R398" s="72"/>
      <c r="S398" s="72"/>
      <c r="T398" s="73"/>
      <c r="U398" s="35"/>
      <c r="V398" s="35"/>
      <c r="W398" s="35"/>
      <c r="X398" s="35"/>
      <c r="Y398" s="35"/>
      <c r="Z398" s="35"/>
      <c r="AA398" s="35"/>
      <c r="AB398" s="35"/>
      <c r="AC398" s="35"/>
      <c r="AD398" s="35"/>
      <c r="AE398" s="35"/>
      <c r="AT398" s="18" t="s">
        <v>807</v>
      </c>
      <c r="AU398" s="18" t="s">
        <v>85</v>
      </c>
    </row>
    <row r="399" spans="1:65" s="2" customFormat="1" ht="16.5" customHeight="1">
      <c r="A399" s="35"/>
      <c r="B399" s="36"/>
      <c r="C399" s="193" t="s">
        <v>1216</v>
      </c>
      <c r="D399" s="193" t="s">
        <v>214</v>
      </c>
      <c r="E399" s="194" t="s">
        <v>13207</v>
      </c>
      <c r="F399" s="195" t="s">
        <v>12898</v>
      </c>
      <c r="G399" s="196" t="s">
        <v>1</v>
      </c>
      <c r="H399" s="197">
        <v>37</v>
      </c>
      <c r="I399" s="198"/>
      <c r="J399" s="199">
        <f>ROUND(I399*H399,2)</f>
        <v>0</v>
      </c>
      <c r="K399" s="200"/>
      <c r="L399" s="40"/>
      <c r="M399" s="201" t="s">
        <v>1</v>
      </c>
      <c r="N399" s="202" t="s">
        <v>42</v>
      </c>
      <c r="O399" s="72"/>
      <c r="P399" s="203">
        <f>O399*H399</f>
        <v>0</v>
      </c>
      <c r="Q399" s="203">
        <v>0</v>
      </c>
      <c r="R399" s="203">
        <f>Q399*H399</f>
        <v>0</v>
      </c>
      <c r="S399" s="203">
        <v>0</v>
      </c>
      <c r="T399" s="204">
        <f>S399*H399</f>
        <v>0</v>
      </c>
      <c r="U399" s="35"/>
      <c r="V399" s="35"/>
      <c r="W399" s="35"/>
      <c r="X399" s="35"/>
      <c r="Y399" s="35"/>
      <c r="Z399" s="35"/>
      <c r="AA399" s="35"/>
      <c r="AB399" s="35"/>
      <c r="AC399" s="35"/>
      <c r="AD399" s="35"/>
      <c r="AE399" s="35"/>
      <c r="AR399" s="205" t="s">
        <v>218</v>
      </c>
      <c r="AT399" s="205" t="s">
        <v>214</v>
      </c>
      <c r="AU399" s="205" t="s">
        <v>85</v>
      </c>
      <c r="AY399" s="18" t="s">
        <v>209</v>
      </c>
      <c r="BE399" s="206">
        <f>IF(N399="základní",J399,0)</f>
        <v>0</v>
      </c>
      <c r="BF399" s="206">
        <f>IF(N399="snížená",J399,0)</f>
        <v>0</v>
      </c>
      <c r="BG399" s="206">
        <f>IF(N399="zákl. přenesená",J399,0)</f>
        <v>0</v>
      </c>
      <c r="BH399" s="206">
        <f>IF(N399="sníž. přenesená",J399,0)</f>
        <v>0</v>
      </c>
      <c r="BI399" s="206">
        <f>IF(N399="nulová",J399,0)</f>
        <v>0</v>
      </c>
      <c r="BJ399" s="18" t="s">
        <v>85</v>
      </c>
      <c r="BK399" s="206">
        <f>ROUND(I399*H399,2)</f>
        <v>0</v>
      </c>
      <c r="BL399" s="18" t="s">
        <v>218</v>
      </c>
      <c r="BM399" s="205" t="s">
        <v>13208</v>
      </c>
    </row>
    <row r="400" spans="1:65" s="2" customFormat="1" ht="58.5">
      <c r="A400" s="35"/>
      <c r="B400" s="36"/>
      <c r="C400" s="37"/>
      <c r="D400" s="214" t="s">
        <v>807</v>
      </c>
      <c r="E400" s="37"/>
      <c r="F400" s="256" t="s">
        <v>12947</v>
      </c>
      <c r="G400" s="37"/>
      <c r="H400" s="37"/>
      <c r="I400" s="257"/>
      <c r="J400" s="37"/>
      <c r="K400" s="37"/>
      <c r="L400" s="40"/>
      <c r="M400" s="258"/>
      <c r="N400" s="259"/>
      <c r="O400" s="72"/>
      <c r="P400" s="72"/>
      <c r="Q400" s="72"/>
      <c r="R400" s="72"/>
      <c r="S400" s="72"/>
      <c r="T400" s="73"/>
      <c r="U400" s="35"/>
      <c r="V400" s="35"/>
      <c r="W400" s="35"/>
      <c r="X400" s="35"/>
      <c r="Y400" s="35"/>
      <c r="Z400" s="35"/>
      <c r="AA400" s="35"/>
      <c r="AB400" s="35"/>
      <c r="AC400" s="35"/>
      <c r="AD400" s="35"/>
      <c r="AE400" s="35"/>
      <c r="AT400" s="18" t="s">
        <v>807</v>
      </c>
      <c r="AU400" s="18" t="s">
        <v>85</v>
      </c>
    </row>
    <row r="401" spans="1:65" s="2" customFormat="1" ht="16.5" customHeight="1">
      <c r="A401" s="35"/>
      <c r="B401" s="36"/>
      <c r="C401" s="193" t="s">
        <v>1220</v>
      </c>
      <c r="D401" s="193" t="s">
        <v>214</v>
      </c>
      <c r="E401" s="194" t="s">
        <v>13209</v>
      </c>
      <c r="F401" s="195" t="s">
        <v>12902</v>
      </c>
      <c r="G401" s="196" t="s">
        <v>2761</v>
      </c>
      <c r="H401" s="197">
        <v>6</v>
      </c>
      <c r="I401" s="198"/>
      <c r="J401" s="199">
        <f>ROUND(I401*H401,2)</f>
        <v>0</v>
      </c>
      <c r="K401" s="200"/>
      <c r="L401" s="40"/>
      <c r="M401" s="201" t="s">
        <v>1</v>
      </c>
      <c r="N401" s="202" t="s">
        <v>42</v>
      </c>
      <c r="O401" s="72"/>
      <c r="P401" s="203">
        <f>O401*H401</f>
        <v>0</v>
      </c>
      <c r="Q401" s="203">
        <v>0</v>
      </c>
      <c r="R401" s="203">
        <f>Q401*H401</f>
        <v>0</v>
      </c>
      <c r="S401" s="203">
        <v>0</v>
      </c>
      <c r="T401" s="204">
        <f>S401*H401</f>
        <v>0</v>
      </c>
      <c r="U401" s="35"/>
      <c r="V401" s="35"/>
      <c r="W401" s="35"/>
      <c r="X401" s="35"/>
      <c r="Y401" s="35"/>
      <c r="Z401" s="35"/>
      <c r="AA401" s="35"/>
      <c r="AB401" s="35"/>
      <c r="AC401" s="35"/>
      <c r="AD401" s="35"/>
      <c r="AE401" s="35"/>
      <c r="AR401" s="205" t="s">
        <v>218</v>
      </c>
      <c r="AT401" s="205" t="s">
        <v>214</v>
      </c>
      <c r="AU401" s="205" t="s">
        <v>85</v>
      </c>
      <c r="AY401" s="18" t="s">
        <v>209</v>
      </c>
      <c r="BE401" s="206">
        <f>IF(N401="základní",J401,0)</f>
        <v>0</v>
      </c>
      <c r="BF401" s="206">
        <f>IF(N401="snížená",J401,0)</f>
        <v>0</v>
      </c>
      <c r="BG401" s="206">
        <f>IF(N401="zákl. přenesená",J401,0)</f>
        <v>0</v>
      </c>
      <c r="BH401" s="206">
        <f>IF(N401="sníž. přenesená",J401,0)</f>
        <v>0</v>
      </c>
      <c r="BI401" s="206">
        <f>IF(N401="nulová",J401,0)</f>
        <v>0</v>
      </c>
      <c r="BJ401" s="18" t="s">
        <v>85</v>
      </c>
      <c r="BK401" s="206">
        <f>ROUND(I401*H401,2)</f>
        <v>0</v>
      </c>
      <c r="BL401" s="18" t="s">
        <v>218</v>
      </c>
      <c r="BM401" s="205" t="s">
        <v>13210</v>
      </c>
    </row>
    <row r="402" spans="1:65" s="2" customFormat="1" ht="58.5">
      <c r="A402" s="35"/>
      <c r="B402" s="36"/>
      <c r="C402" s="37"/>
      <c r="D402" s="214" t="s">
        <v>807</v>
      </c>
      <c r="E402" s="37"/>
      <c r="F402" s="256" t="s">
        <v>12947</v>
      </c>
      <c r="G402" s="37"/>
      <c r="H402" s="37"/>
      <c r="I402" s="257"/>
      <c r="J402" s="37"/>
      <c r="K402" s="37"/>
      <c r="L402" s="40"/>
      <c r="M402" s="258"/>
      <c r="N402" s="259"/>
      <c r="O402" s="72"/>
      <c r="P402" s="72"/>
      <c r="Q402" s="72"/>
      <c r="R402" s="72"/>
      <c r="S402" s="72"/>
      <c r="T402" s="73"/>
      <c r="U402" s="35"/>
      <c r="V402" s="35"/>
      <c r="W402" s="35"/>
      <c r="X402" s="35"/>
      <c r="Y402" s="35"/>
      <c r="Z402" s="35"/>
      <c r="AA402" s="35"/>
      <c r="AB402" s="35"/>
      <c r="AC402" s="35"/>
      <c r="AD402" s="35"/>
      <c r="AE402" s="35"/>
      <c r="AT402" s="18" t="s">
        <v>807</v>
      </c>
      <c r="AU402" s="18" t="s">
        <v>85</v>
      </c>
    </row>
    <row r="403" spans="1:65" s="2" customFormat="1" ht="16.5" customHeight="1">
      <c r="A403" s="35"/>
      <c r="B403" s="36"/>
      <c r="C403" s="193" t="s">
        <v>1223</v>
      </c>
      <c r="D403" s="193" t="s">
        <v>214</v>
      </c>
      <c r="E403" s="194" t="s">
        <v>13211</v>
      </c>
      <c r="F403" s="195" t="s">
        <v>12951</v>
      </c>
      <c r="G403" s="196" t="s">
        <v>2761</v>
      </c>
      <c r="H403" s="197">
        <v>6</v>
      </c>
      <c r="I403" s="198"/>
      <c r="J403" s="199">
        <f>ROUND(I403*H403,2)</f>
        <v>0</v>
      </c>
      <c r="K403" s="200"/>
      <c r="L403" s="40"/>
      <c r="M403" s="201" t="s">
        <v>1</v>
      </c>
      <c r="N403" s="202" t="s">
        <v>42</v>
      </c>
      <c r="O403" s="72"/>
      <c r="P403" s="203">
        <f>O403*H403</f>
        <v>0</v>
      </c>
      <c r="Q403" s="203">
        <v>0</v>
      </c>
      <c r="R403" s="203">
        <f>Q403*H403</f>
        <v>0</v>
      </c>
      <c r="S403" s="203">
        <v>0</v>
      </c>
      <c r="T403" s="204">
        <f>S403*H403</f>
        <v>0</v>
      </c>
      <c r="U403" s="35"/>
      <c r="V403" s="35"/>
      <c r="W403" s="35"/>
      <c r="X403" s="35"/>
      <c r="Y403" s="35"/>
      <c r="Z403" s="35"/>
      <c r="AA403" s="35"/>
      <c r="AB403" s="35"/>
      <c r="AC403" s="35"/>
      <c r="AD403" s="35"/>
      <c r="AE403" s="35"/>
      <c r="AR403" s="205" t="s">
        <v>218</v>
      </c>
      <c r="AT403" s="205" t="s">
        <v>214</v>
      </c>
      <c r="AU403" s="205" t="s">
        <v>85</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218</v>
      </c>
      <c r="BM403" s="205" t="s">
        <v>13212</v>
      </c>
    </row>
    <row r="404" spans="1:65" s="2" customFormat="1" ht="58.5">
      <c r="A404" s="35"/>
      <c r="B404" s="36"/>
      <c r="C404" s="37"/>
      <c r="D404" s="214" t="s">
        <v>807</v>
      </c>
      <c r="E404" s="37"/>
      <c r="F404" s="256" t="s">
        <v>12947</v>
      </c>
      <c r="G404" s="37"/>
      <c r="H404" s="37"/>
      <c r="I404" s="257"/>
      <c r="J404" s="37"/>
      <c r="K404" s="37"/>
      <c r="L404" s="40"/>
      <c r="M404" s="258"/>
      <c r="N404" s="259"/>
      <c r="O404" s="72"/>
      <c r="P404" s="72"/>
      <c r="Q404" s="72"/>
      <c r="R404" s="72"/>
      <c r="S404" s="72"/>
      <c r="T404" s="73"/>
      <c r="U404" s="35"/>
      <c r="V404" s="35"/>
      <c r="W404" s="35"/>
      <c r="X404" s="35"/>
      <c r="Y404" s="35"/>
      <c r="Z404" s="35"/>
      <c r="AA404" s="35"/>
      <c r="AB404" s="35"/>
      <c r="AC404" s="35"/>
      <c r="AD404" s="35"/>
      <c r="AE404" s="35"/>
      <c r="AT404" s="18" t="s">
        <v>807</v>
      </c>
      <c r="AU404" s="18" t="s">
        <v>85</v>
      </c>
    </row>
    <row r="405" spans="1:65" s="2" customFormat="1" ht="16.5" customHeight="1">
      <c r="A405" s="35"/>
      <c r="B405" s="36"/>
      <c r="C405" s="193" t="s">
        <v>1227</v>
      </c>
      <c r="D405" s="193" t="s">
        <v>214</v>
      </c>
      <c r="E405" s="194" t="s">
        <v>13213</v>
      </c>
      <c r="F405" s="195" t="s">
        <v>12945</v>
      </c>
      <c r="G405" s="196" t="s">
        <v>2761</v>
      </c>
      <c r="H405" s="197">
        <v>5</v>
      </c>
      <c r="I405" s="198"/>
      <c r="J405" s="199">
        <f>ROUND(I405*H405,2)</f>
        <v>0</v>
      </c>
      <c r="K405" s="200"/>
      <c r="L405" s="40"/>
      <c r="M405" s="201" t="s">
        <v>1</v>
      </c>
      <c r="N405" s="202" t="s">
        <v>42</v>
      </c>
      <c r="O405" s="72"/>
      <c r="P405" s="203">
        <f>O405*H405</f>
        <v>0</v>
      </c>
      <c r="Q405" s="203">
        <v>0</v>
      </c>
      <c r="R405" s="203">
        <f>Q405*H405</f>
        <v>0</v>
      </c>
      <c r="S405" s="203">
        <v>0</v>
      </c>
      <c r="T405" s="204">
        <f>S405*H405</f>
        <v>0</v>
      </c>
      <c r="U405" s="35"/>
      <c r="V405" s="35"/>
      <c r="W405" s="35"/>
      <c r="X405" s="35"/>
      <c r="Y405" s="35"/>
      <c r="Z405" s="35"/>
      <c r="AA405" s="35"/>
      <c r="AB405" s="35"/>
      <c r="AC405" s="35"/>
      <c r="AD405" s="35"/>
      <c r="AE405" s="35"/>
      <c r="AR405" s="205" t="s">
        <v>218</v>
      </c>
      <c r="AT405" s="205" t="s">
        <v>214</v>
      </c>
      <c r="AU405" s="205" t="s">
        <v>85</v>
      </c>
      <c r="AY405" s="18" t="s">
        <v>209</v>
      </c>
      <c r="BE405" s="206">
        <f>IF(N405="základní",J405,0)</f>
        <v>0</v>
      </c>
      <c r="BF405" s="206">
        <f>IF(N405="snížená",J405,0)</f>
        <v>0</v>
      </c>
      <c r="BG405" s="206">
        <f>IF(N405="zákl. přenesená",J405,0)</f>
        <v>0</v>
      </c>
      <c r="BH405" s="206">
        <f>IF(N405="sníž. přenesená",J405,0)</f>
        <v>0</v>
      </c>
      <c r="BI405" s="206">
        <f>IF(N405="nulová",J405,0)</f>
        <v>0</v>
      </c>
      <c r="BJ405" s="18" t="s">
        <v>85</v>
      </c>
      <c r="BK405" s="206">
        <f>ROUND(I405*H405,2)</f>
        <v>0</v>
      </c>
      <c r="BL405" s="18" t="s">
        <v>218</v>
      </c>
      <c r="BM405" s="205" t="s">
        <v>13214</v>
      </c>
    </row>
    <row r="406" spans="1:65" s="2" customFormat="1" ht="58.5">
      <c r="A406" s="35"/>
      <c r="B406" s="36"/>
      <c r="C406" s="37"/>
      <c r="D406" s="214" t="s">
        <v>807</v>
      </c>
      <c r="E406" s="37"/>
      <c r="F406" s="256" t="s">
        <v>12955</v>
      </c>
      <c r="G406" s="37"/>
      <c r="H406" s="37"/>
      <c r="I406" s="257"/>
      <c r="J406" s="37"/>
      <c r="K406" s="37"/>
      <c r="L406" s="40"/>
      <c r="M406" s="258"/>
      <c r="N406" s="259"/>
      <c r="O406" s="72"/>
      <c r="P406" s="72"/>
      <c r="Q406" s="72"/>
      <c r="R406" s="72"/>
      <c r="S406" s="72"/>
      <c r="T406" s="73"/>
      <c r="U406" s="35"/>
      <c r="V406" s="35"/>
      <c r="W406" s="35"/>
      <c r="X406" s="35"/>
      <c r="Y406" s="35"/>
      <c r="Z406" s="35"/>
      <c r="AA406" s="35"/>
      <c r="AB406" s="35"/>
      <c r="AC406" s="35"/>
      <c r="AD406" s="35"/>
      <c r="AE406" s="35"/>
      <c r="AT406" s="18" t="s">
        <v>807</v>
      </c>
      <c r="AU406" s="18" t="s">
        <v>85</v>
      </c>
    </row>
    <row r="407" spans="1:65" s="2" customFormat="1" ht="16.5" customHeight="1">
      <c r="A407" s="35"/>
      <c r="B407" s="36"/>
      <c r="C407" s="193" t="s">
        <v>1230</v>
      </c>
      <c r="D407" s="193" t="s">
        <v>214</v>
      </c>
      <c r="E407" s="194" t="s">
        <v>13215</v>
      </c>
      <c r="F407" s="195" t="s">
        <v>12898</v>
      </c>
      <c r="G407" s="196" t="s">
        <v>2761</v>
      </c>
      <c r="H407" s="197">
        <v>9</v>
      </c>
      <c r="I407" s="198"/>
      <c r="J407" s="199">
        <f>ROUND(I407*H407,2)</f>
        <v>0</v>
      </c>
      <c r="K407" s="200"/>
      <c r="L407" s="40"/>
      <c r="M407" s="201" t="s">
        <v>1</v>
      </c>
      <c r="N407" s="202" t="s">
        <v>42</v>
      </c>
      <c r="O407" s="72"/>
      <c r="P407" s="203">
        <f>O407*H407</f>
        <v>0</v>
      </c>
      <c r="Q407" s="203">
        <v>0</v>
      </c>
      <c r="R407" s="203">
        <f>Q407*H407</f>
        <v>0</v>
      </c>
      <c r="S407" s="203">
        <v>0</v>
      </c>
      <c r="T407" s="204">
        <f>S407*H407</f>
        <v>0</v>
      </c>
      <c r="U407" s="35"/>
      <c r="V407" s="35"/>
      <c r="W407" s="35"/>
      <c r="X407" s="35"/>
      <c r="Y407" s="35"/>
      <c r="Z407" s="35"/>
      <c r="AA407" s="35"/>
      <c r="AB407" s="35"/>
      <c r="AC407" s="35"/>
      <c r="AD407" s="35"/>
      <c r="AE407" s="35"/>
      <c r="AR407" s="205" t="s">
        <v>218</v>
      </c>
      <c r="AT407" s="205" t="s">
        <v>214</v>
      </c>
      <c r="AU407" s="205" t="s">
        <v>85</v>
      </c>
      <c r="AY407" s="18" t="s">
        <v>209</v>
      </c>
      <c r="BE407" s="206">
        <f>IF(N407="základní",J407,0)</f>
        <v>0</v>
      </c>
      <c r="BF407" s="206">
        <f>IF(N407="snížená",J407,0)</f>
        <v>0</v>
      </c>
      <c r="BG407" s="206">
        <f>IF(N407="zákl. přenesená",J407,0)</f>
        <v>0</v>
      </c>
      <c r="BH407" s="206">
        <f>IF(N407="sníž. přenesená",J407,0)</f>
        <v>0</v>
      </c>
      <c r="BI407" s="206">
        <f>IF(N407="nulová",J407,0)</f>
        <v>0</v>
      </c>
      <c r="BJ407" s="18" t="s">
        <v>85</v>
      </c>
      <c r="BK407" s="206">
        <f>ROUND(I407*H407,2)</f>
        <v>0</v>
      </c>
      <c r="BL407" s="18" t="s">
        <v>218</v>
      </c>
      <c r="BM407" s="205" t="s">
        <v>13216</v>
      </c>
    </row>
    <row r="408" spans="1:65" s="2" customFormat="1" ht="58.5">
      <c r="A408" s="35"/>
      <c r="B408" s="36"/>
      <c r="C408" s="37"/>
      <c r="D408" s="214" t="s">
        <v>807</v>
      </c>
      <c r="E408" s="37"/>
      <c r="F408" s="256" t="s">
        <v>12955</v>
      </c>
      <c r="G408" s="37"/>
      <c r="H408" s="37"/>
      <c r="I408" s="257"/>
      <c r="J408" s="37"/>
      <c r="K408" s="37"/>
      <c r="L408" s="40"/>
      <c r="M408" s="258"/>
      <c r="N408" s="259"/>
      <c r="O408" s="72"/>
      <c r="P408" s="72"/>
      <c r="Q408" s="72"/>
      <c r="R408" s="72"/>
      <c r="S408" s="72"/>
      <c r="T408" s="73"/>
      <c r="U408" s="35"/>
      <c r="V408" s="35"/>
      <c r="W408" s="35"/>
      <c r="X408" s="35"/>
      <c r="Y408" s="35"/>
      <c r="Z408" s="35"/>
      <c r="AA408" s="35"/>
      <c r="AB408" s="35"/>
      <c r="AC408" s="35"/>
      <c r="AD408" s="35"/>
      <c r="AE408" s="35"/>
      <c r="AT408" s="18" t="s">
        <v>807</v>
      </c>
      <c r="AU408" s="18" t="s">
        <v>85</v>
      </c>
    </row>
    <row r="409" spans="1:65" s="2" customFormat="1" ht="16.5" customHeight="1">
      <c r="A409" s="35"/>
      <c r="B409" s="36"/>
      <c r="C409" s="193" t="s">
        <v>1235</v>
      </c>
      <c r="D409" s="193" t="s">
        <v>214</v>
      </c>
      <c r="E409" s="194" t="s">
        <v>13217</v>
      </c>
      <c r="F409" s="195" t="s">
        <v>13083</v>
      </c>
      <c r="G409" s="196" t="s">
        <v>2761</v>
      </c>
      <c r="H409" s="197">
        <v>4</v>
      </c>
      <c r="I409" s="198"/>
      <c r="J409" s="199">
        <f>ROUND(I409*H409,2)</f>
        <v>0</v>
      </c>
      <c r="K409" s="200"/>
      <c r="L409" s="40"/>
      <c r="M409" s="201" t="s">
        <v>1</v>
      </c>
      <c r="N409" s="202" t="s">
        <v>42</v>
      </c>
      <c r="O409" s="72"/>
      <c r="P409" s="203">
        <f>O409*H409</f>
        <v>0</v>
      </c>
      <c r="Q409" s="203">
        <v>0</v>
      </c>
      <c r="R409" s="203">
        <f>Q409*H409</f>
        <v>0</v>
      </c>
      <c r="S409" s="203">
        <v>0</v>
      </c>
      <c r="T409" s="204">
        <f>S409*H409</f>
        <v>0</v>
      </c>
      <c r="U409" s="35"/>
      <c r="V409" s="35"/>
      <c r="W409" s="35"/>
      <c r="X409" s="35"/>
      <c r="Y409" s="35"/>
      <c r="Z409" s="35"/>
      <c r="AA409" s="35"/>
      <c r="AB409" s="35"/>
      <c r="AC409" s="35"/>
      <c r="AD409" s="35"/>
      <c r="AE409" s="35"/>
      <c r="AR409" s="205" t="s">
        <v>218</v>
      </c>
      <c r="AT409" s="205" t="s">
        <v>214</v>
      </c>
      <c r="AU409" s="205" t="s">
        <v>85</v>
      </c>
      <c r="AY409" s="18" t="s">
        <v>209</v>
      </c>
      <c r="BE409" s="206">
        <f>IF(N409="základní",J409,0)</f>
        <v>0</v>
      </c>
      <c r="BF409" s="206">
        <f>IF(N409="snížená",J409,0)</f>
        <v>0</v>
      </c>
      <c r="BG409" s="206">
        <f>IF(N409="zákl. přenesená",J409,0)</f>
        <v>0</v>
      </c>
      <c r="BH409" s="206">
        <f>IF(N409="sníž. přenesená",J409,0)</f>
        <v>0</v>
      </c>
      <c r="BI409" s="206">
        <f>IF(N409="nulová",J409,0)</f>
        <v>0</v>
      </c>
      <c r="BJ409" s="18" t="s">
        <v>85</v>
      </c>
      <c r="BK409" s="206">
        <f>ROUND(I409*H409,2)</f>
        <v>0</v>
      </c>
      <c r="BL409" s="18" t="s">
        <v>218</v>
      </c>
      <c r="BM409" s="205" t="s">
        <v>13218</v>
      </c>
    </row>
    <row r="410" spans="1:65" s="2" customFormat="1" ht="58.5">
      <c r="A410" s="35"/>
      <c r="B410" s="36"/>
      <c r="C410" s="37"/>
      <c r="D410" s="214" t="s">
        <v>807</v>
      </c>
      <c r="E410" s="37"/>
      <c r="F410" s="256" t="s">
        <v>12965</v>
      </c>
      <c r="G410" s="37"/>
      <c r="H410" s="37"/>
      <c r="I410" s="257"/>
      <c r="J410" s="37"/>
      <c r="K410" s="37"/>
      <c r="L410" s="40"/>
      <c r="M410" s="258"/>
      <c r="N410" s="259"/>
      <c r="O410" s="72"/>
      <c r="P410" s="72"/>
      <c r="Q410" s="72"/>
      <c r="R410" s="72"/>
      <c r="S410" s="72"/>
      <c r="T410" s="73"/>
      <c r="U410" s="35"/>
      <c r="V410" s="35"/>
      <c r="W410" s="35"/>
      <c r="X410" s="35"/>
      <c r="Y410" s="35"/>
      <c r="Z410" s="35"/>
      <c r="AA410" s="35"/>
      <c r="AB410" s="35"/>
      <c r="AC410" s="35"/>
      <c r="AD410" s="35"/>
      <c r="AE410" s="35"/>
      <c r="AT410" s="18" t="s">
        <v>807</v>
      </c>
      <c r="AU410" s="18" t="s">
        <v>85</v>
      </c>
    </row>
    <row r="411" spans="1:65" s="2" customFormat="1" ht="16.5" customHeight="1">
      <c r="A411" s="35"/>
      <c r="B411" s="36"/>
      <c r="C411" s="193" t="s">
        <v>1237</v>
      </c>
      <c r="D411" s="193" t="s">
        <v>214</v>
      </c>
      <c r="E411" s="194" t="s">
        <v>13219</v>
      </c>
      <c r="F411" s="195" t="s">
        <v>13086</v>
      </c>
      <c r="G411" s="196" t="s">
        <v>2761</v>
      </c>
      <c r="H411" s="197">
        <v>2</v>
      </c>
      <c r="I411" s="198"/>
      <c r="J411" s="199">
        <f>ROUND(I411*H411,2)</f>
        <v>0</v>
      </c>
      <c r="K411" s="200"/>
      <c r="L411" s="40"/>
      <c r="M411" s="201" t="s">
        <v>1</v>
      </c>
      <c r="N411" s="202" t="s">
        <v>42</v>
      </c>
      <c r="O411" s="72"/>
      <c r="P411" s="203">
        <f>O411*H411</f>
        <v>0</v>
      </c>
      <c r="Q411" s="203">
        <v>0</v>
      </c>
      <c r="R411" s="203">
        <f>Q411*H411</f>
        <v>0</v>
      </c>
      <c r="S411" s="203">
        <v>0</v>
      </c>
      <c r="T411" s="204">
        <f>S411*H411</f>
        <v>0</v>
      </c>
      <c r="U411" s="35"/>
      <c r="V411" s="35"/>
      <c r="W411" s="35"/>
      <c r="X411" s="35"/>
      <c r="Y411" s="35"/>
      <c r="Z411" s="35"/>
      <c r="AA411" s="35"/>
      <c r="AB411" s="35"/>
      <c r="AC411" s="35"/>
      <c r="AD411" s="35"/>
      <c r="AE411" s="35"/>
      <c r="AR411" s="205" t="s">
        <v>218</v>
      </c>
      <c r="AT411" s="205" t="s">
        <v>214</v>
      </c>
      <c r="AU411" s="205" t="s">
        <v>85</v>
      </c>
      <c r="AY411" s="18" t="s">
        <v>209</v>
      </c>
      <c r="BE411" s="206">
        <f>IF(N411="základní",J411,0)</f>
        <v>0</v>
      </c>
      <c r="BF411" s="206">
        <f>IF(N411="snížená",J411,0)</f>
        <v>0</v>
      </c>
      <c r="BG411" s="206">
        <f>IF(N411="zákl. přenesená",J411,0)</f>
        <v>0</v>
      </c>
      <c r="BH411" s="206">
        <f>IF(N411="sníž. přenesená",J411,0)</f>
        <v>0</v>
      </c>
      <c r="BI411" s="206">
        <f>IF(N411="nulová",J411,0)</f>
        <v>0</v>
      </c>
      <c r="BJ411" s="18" t="s">
        <v>85</v>
      </c>
      <c r="BK411" s="206">
        <f>ROUND(I411*H411,2)</f>
        <v>0</v>
      </c>
      <c r="BL411" s="18" t="s">
        <v>218</v>
      </c>
      <c r="BM411" s="205" t="s">
        <v>13220</v>
      </c>
    </row>
    <row r="412" spans="1:65" s="2" customFormat="1" ht="58.5">
      <c r="A412" s="35"/>
      <c r="B412" s="36"/>
      <c r="C412" s="37"/>
      <c r="D412" s="214" t="s">
        <v>807</v>
      </c>
      <c r="E412" s="37"/>
      <c r="F412" s="256" t="s">
        <v>12965</v>
      </c>
      <c r="G412" s="37"/>
      <c r="H412" s="37"/>
      <c r="I412" s="257"/>
      <c r="J412" s="37"/>
      <c r="K412" s="37"/>
      <c r="L412" s="40"/>
      <c r="M412" s="258"/>
      <c r="N412" s="259"/>
      <c r="O412" s="72"/>
      <c r="P412" s="72"/>
      <c r="Q412" s="72"/>
      <c r="R412" s="72"/>
      <c r="S412" s="72"/>
      <c r="T412" s="73"/>
      <c r="U412" s="35"/>
      <c r="V412" s="35"/>
      <c r="W412" s="35"/>
      <c r="X412" s="35"/>
      <c r="Y412" s="35"/>
      <c r="Z412" s="35"/>
      <c r="AA412" s="35"/>
      <c r="AB412" s="35"/>
      <c r="AC412" s="35"/>
      <c r="AD412" s="35"/>
      <c r="AE412" s="35"/>
      <c r="AT412" s="18" t="s">
        <v>807</v>
      </c>
      <c r="AU412" s="18" t="s">
        <v>85</v>
      </c>
    </row>
    <row r="413" spans="1:65" s="2" customFormat="1" ht="16.5" customHeight="1">
      <c r="A413" s="35"/>
      <c r="B413" s="36"/>
      <c r="C413" s="193" t="s">
        <v>1242</v>
      </c>
      <c r="D413" s="193" t="s">
        <v>214</v>
      </c>
      <c r="E413" s="194" t="s">
        <v>13221</v>
      </c>
      <c r="F413" s="195" t="s">
        <v>13089</v>
      </c>
      <c r="G413" s="196" t="s">
        <v>2761</v>
      </c>
      <c r="H413" s="197">
        <v>6</v>
      </c>
      <c r="I413" s="198"/>
      <c r="J413" s="199">
        <f>ROUND(I413*H413,2)</f>
        <v>0</v>
      </c>
      <c r="K413" s="200"/>
      <c r="L413" s="40"/>
      <c r="M413" s="201" t="s">
        <v>1</v>
      </c>
      <c r="N413" s="202" t="s">
        <v>42</v>
      </c>
      <c r="O413" s="72"/>
      <c r="P413" s="203">
        <f>O413*H413</f>
        <v>0</v>
      </c>
      <c r="Q413" s="203">
        <v>0</v>
      </c>
      <c r="R413" s="203">
        <f>Q413*H413</f>
        <v>0</v>
      </c>
      <c r="S413" s="203">
        <v>0</v>
      </c>
      <c r="T413" s="204">
        <f>S413*H413</f>
        <v>0</v>
      </c>
      <c r="U413" s="35"/>
      <c r="V413" s="35"/>
      <c r="W413" s="35"/>
      <c r="X413" s="35"/>
      <c r="Y413" s="35"/>
      <c r="Z413" s="35"/>
      <c r="AA413" s="35"/>
      <c r="AB413" s="35"/>
      <c r="AC413" s="35"/>
      <c r="AD413" s="35"/>
      <c r="AE413" s="35"/>
      <c r="AR413" s="205" t="s">
        <v>218</v>
      </c>
      <c r="AT413" s="205" t="s">
        <v>214</v>
      </c>
      <c r="AU413" s="205" t="s">
        <v>85</v>
      </c>
      <c r="AY413" s="18" t="s">
        <v>209</v>
      </c>
      <c r="BE413" s="206">
        <f>IF(N413="základní",J413,0)</f>
        <v>0</v>
      </c>
      <c r="BF413" s="206">
        <f>IF(N413="snížená",J413,0)</f>
        <v>0</v>
      </c>
      <c r="BG413" s="206">
        <f>IF(N413="zákl. přenesená",J413,0)</f>
        <v>0</v>
      </c>
      <c r="BH413" s="206">
        <f>IF(N413="sníž. přenesená",J413,0)</f>
        <v>0</v>
      </c>
      <c r="BI413" s="206">
        <f>IF(N413="nulová",J413,0)</f>
        <v>0</v>
      </c>
      <c r="BJ413" s="18" t="s">
        <v>85</v>
      </c>
      <c r="BK413" s="206">
        <f>ROUND(I413*H413,2)</f>
        <v>0</v>
      </c>
      <c r="BL413" s="18" t="s">
        <v>218</v>
      </c>
      <c r="BM413" s="205" t="s">
        <v>13222</v>
      </c>
    </row>
    <row r="414" spans="1:65" s="2" customFormat="1" ht="58.5">
      <c r="A414" s="35"/>
      <c r="B414" s="36"/>
      <c r="C414" s="37"/>
      <c r="D414" s="214" t="s">
        <v>807</v>
      </c>
      <c r="E414" s="37"/>
      <c r="F414" s="256" t="s">
        <v>12965</v>
      </c>
      <c r="G414" s="37"/>
      <c r="H414" s="37"/>
      <c r="I414" s="257"/>
      <c r="J414" s="37"/>
      <c r="K414" s="37"/>
      <c r="L414" s="40"/>
      <c r="M414" s="258"/>
      <c r="N414" s="259"/>
      <c r="O414" s="72"/>
      <c r="P414" s="72"/>
      <c r="Q414" s="72"/>
      <c r="R414" s="72"/>
      <c r="S414" s="72"/>
      <c r="T414" s="73"/>
      <c r="U414" s="35"/>
      <c r="V414" s="35"/>
      <c r="W414" s="35"/>
      <c r="X414" s="35"/>
      <c r="Y414" s="35"/>
      <c r="Z414" s="35"/>
      <c r="AA414" s="35"/>
      <c r="AB414" s="35"/>
      <c r="AC414" s="35"/>
      <c r="AD414" s="35"/>
      <c r="AE414" s="35"/>
      <c r="AT414" s="18" t="s">
        <v>807</v>
      </c>
      <c r="AU414" s="18" t="s">
        <v>85</v>
      </c>
    </row>
    <row r="415" spans="1:65" s="2" customFormat="1" ht="16.5" customHeight="1">
      <c r="A415" s="35"/>
      <c r="B415" s="36"/>
      <c r="C415" s="193" t="s">
        <v>1247</v>
      </c>
      <c r="D415" s="193" t="s">
        <v>214</v>
      </c>
      <c r="E415" s="194" t="s">
        <v>13223</v>
      </c>
      <c r="F415" s="195" t="s">
        <v>13092</v>
      </c>
      <c r="G415" s="196" t="s">
        <v>2761</v>
      </c>
      <c r="H415" s="197">
        <v>4</v>
      </c>
      <c r="I415" s="198"/>
      <c r="J415" s="199">
        <f>ROUND(I415*H415,2)</f>
        <v>0</v>
      </c>
      <c r="K415" s="200"/>
      <c r="L415" s="40"/>
      <c r="M415" s="201" t="s">
        <v>1</v>
      </c>
      <c r="N415" s="202" t="s">
        <v>42</v>
      </c>
      <c r="O415" s="72"/>
      <c r="P415" s="203">
        <f>O415*H415</f>
        <v>0</v>
      </c>
      <c r="Q415" s="203">
        <v>0</v>
      </c>
      <c r="R415" s="203">
        <f>Q415*H415</f>
        <v>0</v>
      </c>
      <c r="S415" s="203">
        <v>0</v>
      </c>
      <c r="T415" s="204">
        <f>S415*H415</f>
        <v>0</v>
      </c>
      <c r="U415" s="35"/>
      <c r="V415" s="35"/>
      <c r="W415" s="35"/>
      <c r="X415" s="35"/>
      <c r="Y415" s="35"/>
      <c r="Z415" s="35"/>
      <c r="AA415" s="35"/>
      <c r="AB415" s="35"/>
      <c r="AC415" s="35"/>
      <c r="AD415" s="35"/>
      <c r="AE415" s="35"/>
      <c r="AR415" s="205" t="s">
        <v>218</v>
      </c>
      <c r="AT415" s="205" t="s">
        <v>214</v>
      </c>
      <c r="AU415" s="205" t="s">
        <v>85</v>
      </c>
      <c r="AY415" s="18" t="s">
        <v>209</v>
      </c>
      <c r="BE415" s="206">
        <f>IF(N415="základní",J415,0)</f>
        <v>0</v>
      </c>
      <c r="BF415" s="206">
        <f>IF(N415="snížená",J415,0)</f>
        <v>0</v>
      </c>
      <c r="BG415" s="206">
        <f>IF(N415="zákl. přenesená",J415,0)</f>
        <v>0</v>
      </c>
      <c r="BH415" s="206">
        <f>IF(N415="sníž. přenesená",J415,0)</f>
        <v>0</v>
      </c>
      <c r="BI415" s="206">
        <f>IF(N415="nulová",J415,0)</f>
        <v>0</v>
      </c>
      <c r="BJ415" s="18" t="s">
        <v>85</v>
      </c>
      <c r="BK415" s="206">
        <f>ROUND(I415*H415,2)</f>
        <v>0</v>
      </c>
      <c r="BL415" s="18" t="s">
        <v>218</v>
      </c>
      <c r="BM415" s="205" t="s">
        <v>13224</v>
      </c>
    </row>
    <row r="416" spans="1:65" s="2" customFormat="1" ht="58.5">
      <c r="A416" s="35"/>
      <c r="B416" s="36"/>
      <c r="C416" s="37"/>
      <c r="D416" s="214" t="s">
        <v>807</v>
      </c>
      <c r="E416" s="37"/>
      <c r="F416" s="256" t="s">
        <v>12965</v>
      </c>
      <c r="G416" s="37"/>
      <c r="H416" s="37"/>
      <c r="I416" s="257"/>
      <c r="J416" s="37"/>
      <c r="K416" s="37"/>
      <c r="L416" s="40"/>
      <c r="M416" s="258"/>
      <c r="N416" s="259"/>
      <c r="O416" s="72"/>
      <c r="P416" s="72"/>
      <c r="Q416" s="72"/>
      <c r="R416" s="72"/>
      <c r="S416" s="72"/>
      <c r="T416" s="73"/>
      <c r="U416" s="35"/>
      <c r="V416" s="35"/>
      <c r="W416" s="35"/>
      <c r="X416" s="35"/>
      <c r="Y416" s="35"/>
      <c r="Z416" s="35"/>
      <c r="AA416" s="35"/>
      <c r="AB416" s="35"/>
      <c r="AC416" s="35"/>
      <c r="AD416" s="35"/>
      <c r="AE416" s="35"/>
      <c r="AT416" s="18" t="s">
        <v>807</v>
      </c>
      <c r="AU416" s="18" t="s">
        <v>85</v>
      </c>
    </row>
    <row r="417" spans="1:65" s="2" customFormat="1" ht="16.5" customHeight="1">
      <c r="A417" s="35"/>
      <c r="B417" s="36"/>
      <c r="C417" s="193" t="s">
        <v>1251</v>
      </c>
      <c r="D417" s="193" t="s">
        <v>214</v>
      </c>
      <c r="E417" s="194" t="s">
        <v>13225</v>
      </c>
      <c r="F417" s="195" t="s">
        <v>13095</v>
      </c>
      <c r="G417" s="196" t="s">
        <v>2761</v>
      </c>
      <c r="H417" s="197">
        <v>2</v>
      </c>
      <c r="I417" s="198"/>
      <c r="J417" s="199">
        <f>ROUND(I417*H417,2)</f>
        <v>0</v>
      </c>
      <c r="K417" s="200"/>
      <c r="L417" s="40"/>
      <c r="M417" s="201" t="s">
        <v>1</v>
      </c>
      <c r="N417" s="202" t="s">
        <v>42</v>
      </c>
      <c r="O417" s="72"/>
      <c r="P417" s="203">
        <f>O417*H417</f>
        <v>0</v>
      </c>
      <c r="Q417" s="203">
        <v>0</v>
      </c>
      <c r="R417" s="203">
        <f>Q417*H417</f>
        <v>0</v>
      </c>
      <c r="S417" s="203">
        <v>0</v>
      </c>
      <c r="T417" s="204">
        <f>S417*H417</f>
        <v>0</v>
      </c>
      <c r="U417" s="35"/>
      <c r="V417" s="35"/>
      <c r="W417" s="35"/>
      <c r="X417" s="35"/>
      <c r="Y417" s="35"/>
      <c r="Z417" s="35"/>
      <c r="AA417" s="35"/>
      <c r="AB417" s="35"/>
      <c r="AC417" s="35"/>
      <c r="AD417" s="35"/>
      <c r="AE417" s="35"/>
      <c r="AR417" s="205" t="s">
        <v>218</v>
      </c>
      <c r="AT417" s="205" t="s">
        <v>214</v>
      </c>
      <c r="AU417" s="205" t="s">
        <v>85</v>
      </c>
      <c r="AY417" s="18" t="s">
        <v>209</v>
      </c>
      <c r="BE417" s="206">
        <f>IF(N417="základní",J417,0)</f>
        <v>0</v>
      </c>
      <c r="BF417" s="206">
        <f>IF(N417="snížená",J417,0)</f>
        <v>0</v>
      </c>
      <c r="BG417" s="206">
        <f>IF(N417="zákl. přenesená",J417,0)</f>
        <v>0</v>
      </c>
      <c r="BH417" s="206">
        <f>IF(N417="sníž. přenesená",J417,0)</f>
        <v>0</v>
      </c>
      <c r="BI417" s="206">
        <f>IF(N417="nulová",J417,0)</f>
        <v>0</v>
      </c>
      <c r="BJ417" s="18" t="s">
        <v>85</v>
      </c>
      <c r="BK417" s="206">
        <f>ROUND(I417*H417,2)</f>
        <v>0</v>
      </c>
      <c r="BL417" s="18" t="s">
        <v>218</v>
      </c>
      <c r="BM417" s="205" t="s">
        <v>13226</v>
      </c>
    </row>
    <row r="418" spans="1:65" s="2" customFormat="1" ht="58.5">
      <c r="A418" s="35"/>
      <c r="B418" s="36"/>
      <c r="C418" s="37"/>
      <c r="D418" s="214" t="s">
        <v>807</v>
      </c>
      <c r="E418" s="37"/>
      <c r="F418" s="256" t="s">
        <v>12965</v>
      </c>
      <c r="G418" s="37"/>
      <c r="H418" s="37"/>
      <c r="I418" s="257"/>
      <c r="J418" s="37"/>
      <c r="K418" s="37"/>
      <c r="L418" s="40"/>
      <c r="M418" s="258"/>
      <c r="N418" s="259"/>
      <c r="O418" s="72"/>
      <c r="P418" s="72"/>
      <c r="Q418" s="72"/>
      <c r="R418" s="72"/>
      <c r="S418" s="72"/>
      <c r="T418" s="73"/>
      <c r="U418" s="35"/>
      <c r="V418" s="35"/>
      <c r="W418" s="35"/>
      <c r="X418" s="35"/>
      <c r="Y418" s="35"/>
      <c r="Z418" s="35"/>
      <c r="AA418" s="35"/>
      <c r="AB418" s="35"/>
      <c r="AC418" s="35"/>
      <c r="AD418" s="35"/>
      <c r="AE418" s="35"/>
      <c r="AT418" s="18" t="s">
        <v>807</v>
      </c>
      <c r="AU418" s="18" t="s">
        <v>85</v>
      </c>
    </row>
    <row r="419" spans="1:65" s="2" customFormat="1" ht="16.5" customHeight="1">
      <c r="A419" s="35"/>
      <c r="B419" s="36"/>
      <c r="C419" s="193" t="s">
        <v>1255</v>
      </c>
      <c r="D419" s="193" t="s">
        <v>214</v>
      </c>
      <c r="E419" s="194" t="s">
        <v>13227</v>
      </c>
      <c r="F419" s="195" t="s">
        <v>13098</v>
      </c>
      <c r="G419" s="196" t="s">
        <v>2761</v>
      </c>
      <c r="H419" s="197">
        <v>6</v>
      </c>
      <c r="I419" s="198"/>
      <c r="J419" s="199">
        <f>ROUND(I419*H419,2)</f>
        <v>0</v>
      </c>
      <c r="K419" s="200"/>
      <c r="L419" s="40"/>
      <c r="M419" s="201" t="s">
        <v>1</v>
      </c>
      <c r="N419" s="202" t="s">
        <v>42</v>
      </c>
      <c r="O419" s="72"/>
      <c r="P419" s="203">
        <f>O419*H419</f>
        <v>0</v>
      </c>
      <c r="Q419" s="203">
        <v>0</v>
      </c>
      <c r="R419" s="203">
        <f>Q419*H419</f>
        <v>0</v>
      </c>
      <c r="S419" s="203">
        <v>0</v>
      </c>
      <c r="T419" s="204">
        <f>S419*H419</f>
        <v>0</v>
      </c>
      <c r="U419" s="35"/>
      <c r="V419" s="35"/>
      <c r="W419" s="35"/>
      <c r="X419" s="35"/>
      <c r="Y419" s="35"/>
      <c r="Z419" s="35"/>
      <c r="AA419" s="35"/>
      <c r="AB419" s="35"/>
      <c r="AC419" s="35"/>
      <c r="AD419" s="35"/>
      <c r="AE419" s="35"/>
      <c r="AR419" s="205" t="s">
        <v>218</v>
      </c>
      <c r="AT419" s="205" t="s">
        <v>214</v>
      </c>
      <c r="AU419" s="205" t="s">
        <v>85</v>
      </c>
      <c r="AY419" s="18" t="s">
        <v>209</v>
      </c>
      <c r="BE419" s="206">
        <f>IF(N419="základní",J419,0)</f>
        <v>0</v>
      </c>
      <c r="BF419" s="206">
        <f>IF(N419="snížená",J419,0)</f>
        <v>0</v>
      </c>
      <c r="BG419" s="206">
        <f>IF(N419="zákl. přenesená",J419,0)</f>
        <v>0</v>
      </c>
      <c r="BH419" s="206">
        <f>IF(N419="sníž. přenesená",J419,0)</f>
        <v>0</v>
      </c>
      <c r="BI419" s="206">
        <f>IF(N419="nulová",J419,0)</f>
        <v>0</v>
      </c>
      <c r="BJ419" s="18" t="s">
        <v>85</v>
      </c>
      <c r="BK419" s="206">
        <f>ROUND(I419*H419,2)</f>
        <v>0</v>
      </c>
      <c r="BL419" s="18" t="s">
        <v>218</v>
      </c>
      <c r="BM419" s="205" t="s">
        <v>13228</v>
      </c>
    </row>
    <row r="420" spans="1:65" s="2" customFormat="1" ht="58.5">
      <c r="A420" s="35"/>
      <c r="B420" s="36"/>
      <c r="C420" s="37"/>
      <c r="D420" s="214" t="s">
        <v>807</v>
      </c>
      <c r="E420" s="37"/>
      <c r="F420" s="256" t="s">
        <v>12965</v>
      </c>
      <c r="G420" s="37"/>
      <c r="H420" s="37"/>
      <c r="I420" s="257"/>
      <c r="J420" s="37"/>
      <c r="K420" s="37"/>
      <c r="L420" s="40"/>
      <c r="M420" s="258"/>
      <c r="N420" s="259"/>
      <c r="O420" s="72"/>
      <c r="P420" s="72"/>
      <c r="Q420" s="72"/>
      <c r="R420" s="72"/>
      <c r="S420" s="72"/>
      <c r="T420" s="73"/>
      <c r="U420" s="35"/>
      <c r="V420" s="35"/>
      <c r="W420" s="35"/>
      <c r="X420" s="35"/>
      <c r="Y420" s="35"/>
      <c r="Z420" s="35"/>
      <c r="AA420" s="35"/>
      <c r="AB420" s="35"/>
      <c r="AC420" s="35"/>
      <c r="AD420" s="35"/>
      <c r="AE420" s="35"/>
      <c r="AT420" s="18" t="s">
        <v>807</v>
      </c>
      <c r="AU420" s="18" t="s">
        <v>85</v>
      </c>
    </row>
    <row r="421" spans="1:65" s="2" customFormat="1" ht="16.5" customHeight="1">
      <c r="A421" s="35"/>
      <c r="B421" s="36"/>
      <c r="C421" s="193" t="s">
        <v>1260</v>
      </c>
      <c r="D421" s="193" t="s">
        <v>214</v>
      </c>
      <c r="E421" s="194" t="s">
        <v>13229</v>
      </c>
      <c r="F421" s="195" t="s">
        <v>12945</v>
      </c>
      <c r="G421" s="196" t="s">
        <v>10032</v>
      </c>
      <c r="H421" s="197">
        <v>8</v>
      </c>
      <c r="I421" s="198"/>
      <c r="J421" s="199">
        <f>ROUND(I421*H421,2)</f>
        <v>0</v>
      </c>
      <c r="K421" s="200"/>
      <c r="L421" s="40"/>
      <c r="M421" s="201" t="s">
        <v>1</v>
      </c>
      <c r="N421" s="202" t="s">
        <v>42</v>
      </c>
      <c r="O421" s="72"/>
      <c r="P421" s="203">
        <f>O421*H421</f>
        <v>0</v>
      </c>
      <c r="Q421" s="203">
        <v>0</v>
      </c>
      <c r="R421" s="203">
        <f>Q421*H421</f>
        <v>0</v>
      </c>
      <c r="S421" s="203">
        <v>0</v>
      </c>
      <c r="T421" s="204">
        <f>S421*H421</f>
        <v>0</v>
      </c>
      <c r="U421" s="35"/>
      <c r="V421" s="35"/>
      <c r="W421" s="35"/>
      <c r="X421" s="35"/>
      <c r="Y421" s="35"/>
      <c r="Z421" s="35"/>
      <c r="AA421" s="35"/>
      <c r="AB421" s="35"/>
      <c r="AC421" s="35"/>
      <c r="AD421" s="35"/>
      <c r="AE421" s="35"/>
      <c r="AR421" s="205" t="s">
        <v>218</v>
      </c>
      <c r="AT421" s="205" t="s">
        <v>214</v>
      </c>
      <c r="AU421" s="205" t="s">
        <v>85</v>
      </c>
      <c r="AY421" s="18" t="s">
        <v>209</v>
      </c>
      <c r="BE421" s="206">
        <f>IF(N421="základní",J421,0)</f>
        <v>0</v>
      </c>
      <c r="BF421" s="206">
        <f>IF(N421="snížená",J421,0)</f>
        <v>0</v>
      </c>
      <c r="BG421" s="206">
        <f>IF(N421="zákl. přenesená",J421,0)</f>
        <v>0</v>
      </c>
      <c r="BH421" s="206">
        <f>IF(N421="sníž. přenesená",J421,0)</f>
        <v>0</v>
      </c>
      <c r="BI421" s="206">
        <f>IF(N421="nulová",J421,0)</f>
        <v>0</v>
      </c>
      <c r="BJ421" s="18" t="s">
        <v>85</v>
      </c>
      <c r="BK421" s="206">
        <f>ROUND(I421*H421,2)</f>
        <v>0</v>
      </c>
      <c r="BL421" s="18" t="s">
        <v>218</v>
      </c>
      <c r="BM421" s="205" t="s">
        <v>13230</v>
      </c>
    </row>
    <row r="422" spans="1:65" s="2" customFormat="1" ht="58.5">
      <c r="A422" s="35"/>
      <c r="B422" s="36"/>
      <c r="C422" s="37"/>
      <c r="D422" s="214" t="s">
        <v>807</v>
      </c>
      <c r="E422" s="37"/>
      <c r="F422" s="256" t="s">
        <v>12979</v>
      </c>
      <c r="G422" s="37"/>
      <c r="H422" s="37"/>
      <c r="I422" s="257"/>
      <c r="J422" s="37"/>
      <c r="K422" s="37"/>
      <c r="L422" s="40"/>
      <c r="M422" s="258"/>
      <c r="N422" s="259"/>
      <c r="O422" s="72"/>
      <c r="P422" s="72"/>
      <c r="Q422" s="72"/>
      <c r="R422" s="72"/>
      <c r="S422" s="72"/>
      <c r="T422" s="73"/>
      <c r="U422" s="35"/>
      <c r="V422" s="35"/>
      <c r="W422" s="35"/>
      <c r="X422" s="35"/>
      <c r="Y422" s="35"/>
      <c r="Z422" s="35"/>
      <c r="AA422" s="35"/>
      <c r="AB422" s="35"/>
      <c r="AC422" s="35"/>
      <c r="AD422" s="35"/>
      <c r="AE422" s="35"/>
      <c r="AT422" s="18" t="s">
        <v>807</v>
      </c>
      <c r="AU422" s="18" t="s">
        <v>85</v>
      </c>
    </row>
    <row r="423" spans="1:65" s="2" customFormat="1" ht="16.5" customHeight="1">
      <c r="A423" s="35"/>
      <c r="B423" s="36"/>
      <c r="C423" s="193" t="s">
        <v>1265</v>
      </c>
      <c r="D423" s="193" t="s">
        <v>214</v>
      </c>
      <c r="E423" s="194" t="s">
        <v>13231</v>
      </c>
      <c r="F423" s="195" t="s">
        <v>12898</v>
      </c>
      <c r="G423" s="196" t="s">
        <v>10032</v>
      </c>
      <c r="H423" s="197">
        <v>14.4</v>
      </c>
      <c r="I423" s="198"/>
      <c r="J423" s="199">
        <f>ROUND(I423*H423,2)</f>
        <v>0</v>
      </c>
      <c r="K423" s="200"/>
      <c r="L423" s="40"/>
      <c r="M423" s="201" t="s">
        <v>1</v>
      </c>
      <c r="N423" s="202" t="s">
        <v>42</v>
      </c>
      <c r="O423" s="72"/>
      <c r="P423" s="203">
        <f>O423*H423</f>
        <v>0</v>
      </c>
      <c r="Q423" s="203">
        <v>0</v>
      </c>
      <c r="R423" s="203">
        <f>Q423*H423</f>
        <v>0</v>
      </c>
      <c r="S423" s="203">
        <v>0</v>
      </c>
      <c r="T423" s="204">
        <f>S423*H423</f>
        <v>0</v>
      </c>
      <c r="U423" s="35"/>
      <c r="V423" s="35"/>
      <c r="W423" s="35"/>
      <c r="X423" s="35"/>
      <c r="Y423" s="35"/>
      <c r="Z423" s="35"/>
      <c r="AA423" s="35"/>
      <c r="AB423" s="35"/>
      <c r="AC423" s="35"/>
      <c r="AD423" s="35"/>
      <c r="AE423" s="35"/>
      <c r="AR423" s="205" t="s">
        <v>218</v>
      </c>
      <c r="AT423" s="205" t="s">
        <v>214</v>
      </c>
      <c r="AU423" s="205" t="s">
        <v>85</v>
      </c>
      <c r="AY423" s="18" t="s">
        <v>209</v>
      </c>
      <c r="BE423" s="206">
        <f>IF(N423="základní",J423,0)</f>
        <v>0</v>
      </c>
      <c r="BF423" s="206">
        <f>IF(N423="snížená",J423,0)</f>
        <v>0</v>
      </c>
      <c r="BG423" s="206">
        <f>IF(N423="zákl. přenesená",J423,0)</f>
        <v>0</v>
      </c>
      <c r="BH423" s="206">
        <f>IF(N423="sníž. přenesená",J423,0)</f>
        <v>0</v>
      </c>
      <c r="BI423" s="206">
        <f>IF(N423="nulová",J423,0)</f>
        <v>0</v>
      </c>
      <c r="BJ423" s="18" t="s">
        <v>85</v>
      </c>
      <c r="BK423" s="206">
        <f>ROUND(I423*H423,2)</f>
        <v>0</v>
      </c>
      <c r="BL423" s="18" t="s">
        <v>218</v>
      </c>
      <c r="BM423" s="205" t="s">
        <v>13232</v>
      </c>
    </row>
    <row r="424" spans="1:65" s="2" customFormat="1" ht="58.5">
      <c r="A424" s="35"/>
      <c r="B424" s="36"/>
      <c r="C424" s="37"/>
      <c r="D424" s="214" t="s">
        <v>807</v>
      </c>
      <c r="E424" s="37"/>
      <c r="F424" s="256" t="s">
        <v>12979</v>
      </c>
      <c r="G424" s="37"/>
      <c r="H424" s="37"/>
      <c r="I424" s="257"/>
      <c r="J424" s="37"/>
      <c r="K424" s="37"/>
      <c r="L424" s="40"/>
      <c r="M424" s="258"/>
      <c r="N424" s="259"/>
      <c r="O424" s="72"/>
      <c r="P424" s="72"/>
      <c r="Q424" s="72"/>
      <c r="R424" s="72"/>
      <c r="S424" s="72"/>
      <c r="T424" s="73"/>
      <c r="U424" s="35"/>
      <c r="V424" s="35"/>
      <c r="W424" s="35"/>
      <c r="X424" s="35"/>
      <c r="Y424" s="35"/>
      <c r="Z424" s="35"/>
      <c r="AA424" s="35"/>
      <c r="AB424" s="35"/>
      <c r="AC424" s="35"/>
      <c r="AD424" s="35"/>
      <c r="AE424" s="35"/>
      <c r="AT424" s="18" t="s">
        <v>807</v>
      </c>
      <c r="AU424" s="18" t="s">
        <v>85</v>
      </c>
    </row>
    <row r="425" spans="1:65" s="2" customFormat="1" ht="16.5" customHeight="1">
      <c r="A425" s="35"/>
      <c r="B425" s="36"/>
      <c r="C425" s="193" t="s">
        <v>1269</v>
      </c>
      <c r="D425" s="193" t="s">
        <v>214</v>
      </c>
      <c r="E425" s="194" t="s">
        <v>13233</v>
      </c>
      <c r="F425" s="195" t="s">
        <v>12902</v>
      </c>
      <c r="G425" s="196" t="s">
        <v>10032</v>
      </c>
      <c r="H425" s="197">
        <v>4.8</v>
      </c>
      <c r="I425" s="198"/>
      <c r="J425" s="199">
        <f>ROUND(I425*H425,2)</f>
        <v>0</v>
      </c>
      <c r="K425" s="200"/>
      <c r="L425" s="40"/>
      <c r="M425" s="201" t="s">
        <v>1</v>
      </c>
      <c r="N425" s="202" t="s">
        <v>42</v>
      </c>
      <c r="O425" s="72"/>
      <c r="P425" s="203">
        <f>O425*H425</f>
        <v>0</v>
      </c>
      <c r="Q425" s="203">
        <v>0</v>
      </c>
      <c r="R425" s="203">
        <f>Q425*H425</f>
        <v>0</v>
      </c>
      <c r="S425" s="203">
        <v>0</v>
      </c>
      <c r="T425" s="204">
        <f>S425*H425</f>
        <v>0</v>
      </c>
      <c r="U425" s="35"/>
      <c r="V425" s="35"/>
      <c r="W425" s="35"/>
      <c r="X425" s="35"/>
      <c r="Y425" s="35"/>
      <c r="Z425" s="35"/>
      <c r="AA425" s="35"/>
      <c r="AB425" s="35"/>
      <c r="AC425" s="35"/>
      <c r="AD425" s="35"/>
      <c r="AE425" s="35"/>
      <c r="AR425" s="205" t="s">
        <v>218</v>
      </c>
      <c r="AT425" s="205" t="s">
        <v>214</v>
      </c>
      <c r="AU425" s="205" t="s">
        <v>85</v>
      </c>
      <c r="AY425" s="18" t="s">
        <v>209</v>
      </c>
      <c r="BE425" s="206">
        <f>IF(N425="základní",J425,0)</f>
        <v>0</v>
      </c>
      <c r="BF425" s="206">
        <f>IF(N425="snížená",J425,0)</f>
        <v>0</v>
      </c>
      <c r="BG425" s="206">
        <f>IF(N425="zákl. přenesená",J425,0)</f>
        <v>0</v>
      </c>
      <c r="BH425" s="206">
        <f>IF(N425="sníž. přenesená",J425,0)</f>
        <v>0</v>
      </c>
      <c r="BI425" s="206">
        <f>IF(N425="nulová",J425,0)</f>
        <v>0</v>
      </c>
      <c r="BJ425" s="18" t="s">
        <v>85</v>
      </c>
      <c r="BK425" s="206">
        <f>ROUND(I425*H425,2)</f>
        <v>0</v>
      </c>
      <c r="BL425" s="18" t="s">
        <v>218</v>
      </c>
      <c r="BM425" s="205" t="s">
        <v>13234</v>
      </c>
    </row>
    <row r="426" spans="1:65" s="2" customFormat="1" ht="58.5">
      <c r="A426" s="35"/>
      <c r="B426" s="36"/>
      <c r="C426" s="37"/>
      <c r="D426" s="214" t="s">
        <v>807</v>
      </c>
      <c r="E426" s="37"/>
      <c r="F426" s="256" t="s">
        <v>12979</v>
      </c>
      <c r="G426" s="37"/>
      <c r="H426" s="37"/>
      <c r="I426" s="257"/>
      <c r="J426" s="37"/>
      <c r="K426" s="37"/>
      <c r="L426" s="40"/>
      <c r="M426" s="258"/>
      <c r="N426" s="259"/>
      <c r="O426" s="72"/>
      <c r="P426" s="72"/>
      <c r="Q426" s="72"/>
      <c r="R426" s="72"/>
      <c r="S426" s="72"/>
      <c r="T426" s="73"/>
      <c r="U426" s="35"/>
      <c r="V426" s="35"/>
      <c r="W426" s="35"/>
      <c r="X426" s="35"/>
      <c r="Y426" s="35"/>
      <c r="Z426" s="35"/>
      <c r="AA426" s="35"/>
      <c r="AB426" s="35"/>
      <c r="AC426" s="35"/>
      <c r="AD426" s="35"/>
      <c r="AE426" s="35"/>
      <c r="AT426" s="18" t="s">
        <v>807</v>
      </c>
      <c r="AU426" s="18" t="s">
        <v>85</v>
      </c>
    </row>
    <row r="427" spans="1:65" s="2" customFormat="1" ht="16.5" customHeight="1">
      <c r="A427" s="35"/>
      <c r="B427" s="36"/>
      <c r="C427" s="193" t="s">
        <v>1273</v>
      </c>
      <c r="D427" s="193" t="s">
        <v>214</v>
      </c>
      <c r="E427" s="194" t="s">
        <v>13235</v>
      </c>
      <c r="F427" s="195" t="s">
        <v>12951</v>
      </c>
      <c r="G427" s="196" t="s">
        <v>1</v>
      </c>
      <c r="H427" s="197">
        <v>57.6</v>
      </c>
      <c r="I427" s="198"/>
      <c r="J427" s="199">
        <f>ROUND(I427*H427,2)</f>
        <v>0</v>
      </c>
      <c r="K427" s="200"/>
      <c r="L427" s="40"/>
      <c r="M427" s="201" t="s">
        <v>1</v>
      </c>
      <c r="N427" s="202" t="s">
        <v>42</v>
      </c>
      <c r="O427" s="72"/>
      <c r="P427" s="203">
        <f>O427*H427</f>
        <v>0</v>
      </c>
      <c r="Q427" s="203">
        <v>0</v>
      </c>
      <c r="R427" s="203">
        <f>Q427*H427</f>
        <v>0</v>
      </c>
      <c r="S427" s="203">
        <v>0</v>
      </c>
      <c r="T427" s="204">
        <f>S427*H427</f>
        <v>0</v>
      </c>
      <c r="U427" s="35"/>
      <c r="V427" s="35"/>
      <c r="W427" s="35"/>
      <c r="X427" s="35"/>
      <c r="Y427" s="35"/>
      <c r="Z427" s="35"/>
      <c r="AA427" s="35"/>
      <c r="AB427" s="35"/>
      <c r="AC427" s="35"/>
      <c r="AD427" s="35"/>
      <c r="AE427" s="35"/>
      <c r="AR427" s="205" t="s">
        <v>218</v>
      </c>
      <c r="AT427" s="205" t="s">
        <v>214</v>
      </c>
      <c r="AU427" s="205" t="s">
        <v>85</v>
      </c>
      <c r="AY427" s="18" t="s">
        <v>209</v>
      </c>
      <c r="BE427" s="206">
        <f>IF(N427="základní",J427,0)</f>
        <v>0</v>
      </c>
      <c r="BF427" s="206">
        <f>IF(N427="snížená",J427,0)</f>
        <v>0</v>
      </c>
      <c r="BG427" s="206">
        <f>IF(N427="zákl. přenesená",J427,0)</f>
        <v>0</v>
      </c>
      <c r="BH427" s="206">
        <f>IF(N427="sníž. přenesená",J427,0)</f>
        <v>0</v>
      </c>
      <c r="BI427" s="206">
        <f>IF(N427="nulová",J427,0)</f>
        <v>0</v>
      </c>
      <c r="BJ427" s="18" t="s">
        <v>85</v>
      </c>
      <c r="BK427" s="206">
        <f>ROUND(I427*H427,2)</f>
        <v>0</v>
      </c>
      <c r="BL427" s="18" t="s">
        <v>218</v>
      </c>
      <c r="BM427" s="205" t="s">
        <v>13236</v>
      </c>
    </row>
    <row r="428" spans="1:65" s="2" customFormat="1" ht="58.5">
      <c r="A428" s="35"/>
      <c r="B428" s="36"/>
      <c r="C428" s="37"/>
      <c r="D428" s="214" t="s">
        <v>807</v>
      </c>
      <c r="E428" s="37"/>
      <c r="F428" s="256" t="s">
        <v>12979</v>
      </c>
      <c r="G428" s="37"/>
      <c r="H428" s="37"/>
      <c r="I428" s="257"/>
      <c r="J428" s="37"/>
      <c r="K428" s="37"/>
      <c r="L428" s="40"/>
      <c r="M428" s="258"/>
      <c r="N428" s="259"/>
      <c r="O428" s="72"/>
      <c r="P428" s="72"/>
      <c r="Q428" s="72"/>
      <c r="R428" s="72"/>
      <c r="S428" s="72"/>
      <c r="T428" s="73"/>
      <c r="U428" s="35"/>
      <c r="V428" s="35"/>
      <c r="W428" s="35"/>
      <c r="X428" s="35"/>
      <c r="Y428" s="35"/>
      <c r="Z428" s="35"/>
      <c r="AA428" s="35"/>
      <c r="AB428" s="35"/>
      <c r="AC428" s="35"/>
      <c r="AD428" s="35"/>
      <c r="AE428" s="35"/>
      <c r="AT428" s="18" t="s">
        <v>807</v>
      </c>
      <c r="AU428" s="18" t="s">
        <v>85</v>
      </c>
    </row>
    <row r="429" spans="1:65" s="2" customFormat="1" ht="16.5" customHeight="1">
      <c r="A429" s="35"/>
      <c r="B429" s="36"/>
      <c r="C429" s="193" t="s">
        <v>1278</v>
      </c>
      <c r="D429" s="193" t="s">
        <v>214</v>
      </c>
      <c r="E429" s="194" t="s">
        <v>13237</v>
      </c>
      <c r="F429" s="195" t="s">
        <v>12870</v>
      </c>
      <c r="G429" s="196" t="s">
        <v>10032</v>
      </c>
      <c r="H429" s="197">
        <v>3.2</v>
      </c>
      <c r="I429" s="198"/>
      <c r="J429" s="199">
        <f>ROUND(I429*H429,2)</f>
        <v>0</v>
      </c>
      <c r="K429" s="200"/>
      <c r="L429" s="40"/>
      <c r="M429" s="201" t="s">
        <v>1</v>
      </c>
      <c r="N429" s="202" t="s">
        <v>42</v>
      </c>
      <c r="O429" s="72"/>
      <c r="P429" s="203">
        <f>O429*H429</f>
        <v>0</v>
      </c>
      <c r="Q429" s="203">
        <v>0</v>
      </c>
      <c r="R429" s="203">
        <f>Q429*H429</f>
        <v>0</v>
      </c>
      <c r="S429" s="203">
        <v>0</v>
      </c>
      <c r="T429" s="204">
        <f>S429*H429</f>
        <v>0</v>
      </c>
      <c r="U429" s="35"/>
      <c r="V429" s="35"/>
      <c r="W429" s="35"/>
      <c r="X429" s="35"/>
      <c r="Y429" s="35"/>
      <c r="Z429" s="35"/>
      <c r="AA429" s="35"/>
      <c r="AB429" s="35"/>
      <c r="AC429" s="35"/>
      <c r="AD429" s="35"/>
      <c r="AE429" s="35"/>
      <c r="AR429" s="205" t="s">
        <v>218</v>
      </c>
      <c r="AT429" s="205" t="s">
        <v>214</v>
      </c>
      <c r="AU429" s="205" t="s">
        <v>85</v>
      </c>
      <c r="AY429" s="18" t="s">
        <v>209</v>
      </c>
      <c r="BE429" s="206">
        <f>IF(N429="základní",J429,0)</f>
        <v>0</v>
      </c>
      <c r="BF429" s="206">
        <f>IF(N429="snížená",J429,0)</f>
        <v>0</v>
      </c>
      <c r="BG429" s="206">
        <f>IF(N429="zákl. přenesená",J429,0)</f>
        <v>0</v>
      </c>
      <c r="BH429" s="206">
        <f>IF(N429="sníž. přenesená",J429,0)</f>
        <v>0</v>
      </c>
      <c r="BI429" s="206">
        <f>IF(N429="nulová",J429,0)</f>
        <v>0</v>
      </c>
      <c r="BJ429" s="18" t="s">
        <v>85</v>
      </c>
      <c r="BK429" s="206">
        <f>ROUND(I429*H429,2)</f>
        <v>0</v>
      </c>
      <c r="BL429" s="18" t="s">
        <v>218</v>
      </c>
      <c r="BM429" s="205" t="s">
        <v>13238</v>
      </c>
    </row>
    <row r="430" spans="1:65" s="2" customFormat="1" ht="58.5">
      <c r="A430" s="35"/>
      <c r="B430" s="36"/>
      <c r="C430" s="37"/>
      <c r="D430" s="214" t="s">
        <v>807</v>
      </c>
      <c r="E430" s="37"/>
      <c r="F430" s="256" t="s">
        <v>12979</v>
      </c>
      <c r="G430" s="37"/>
      <c r="H430" s="37"/>
      <c r="I430" s="257"/>
      <c r="J430" s="37"/>
      <c r="K430" s="37"/>
      <c r="L430" s="40"/>
      <c r="M430" s="258"/>
      <c r="N430" s="259"/>
      <c r="O430" s="72"/>
      <c r="P430" s="72"/>
      <c r="Q430" s="72"/>
      <c r="R430" s="72"/>
      <c r="S430" s="72"/>
      <c r="T430" s="73"/>
      <c r="U430" s="35"/>
      <c r="V430" s="35"/>
      <c r="W430" s="35"/>
      <c r="X430" s="35"/>
      <c r="Y430" s="35"/>
      <c r="Z430" s="35"/>
      <c r="AA430" s="35"/>
      <c r="AB430" s="35"/>
      <c r="AC430" s="35"/>
      <c r="AD430" s="35"/>
      <c r="AE430" s="35"/>
      <c r="AT430" s="18" t="s">
        <v>807</v>
      </c>
      <c r="AU430" s="18" t="s">
        <v>85</v>
      </c>
    </row>
    <row r="431" spans="1:65" s="2" customFormat="1" ht="16.5" customHeight="1">
      <c r="A431" s="35"/>
      <c r="B431" s="36"/>
      <c r="C431" s="193" t="s">
        <v>1283</v>
      </c>
      <c r="D431" s="193" t="s">
        <v>214</v>
      </c>
      <c r="E431" s="194" t="s">
        <v>13239</v>
      </c>
      <c r="F431" s="195" t="s">
        <v>12945</v>
      </c>
      <c r="G431" s="196" t="s">
        <v>10032</v>
      </c>
      <c r="H431" s="197">
        <v>22.4</v>
      </c>
      <c r="I431" s="198"/>
      <c r="J431" s="199">
        <f>ROUND(I431*H431,2)</f>
        <v>0</v>
      </c>
      <c r="K431" s="200"/>
      <c r="L431" s="40"/>
      <c r="M431" s="201" t="s">
        <v>1</v>
      </c>
      <c r="N431" s="202" t="s">
        <v>42</v>
      </c>
      <c r="O431" s="72"/>
      <c r="P431" s="203">
        <f>O431*H431</f>
        <v>0</v>
      </c>
      <c r="Q431" s="203">
        <v>0</v>
      </c>
      <c r="R431" s="203">
        <f>Q431*H431</f>
        <v>0</v>
      </c>
      <c r="S431" s="203">
        <v>0</v>
      </c>
      <c r="T431" s="204">
        <f>S431*H431</f>
        <v>0</v>
      </c>
      <c r="U431" s="35"/>
      <c r="V431" s="35"/>
      <c r="W431" s="35"/>
      <c r="X431" s="35"/>
      <c r="Y431" s="35"/>
      <c r="Z431" s="35"/>
      <c r="AA431" s="35"/>
      <c r="AB431" s="35"/>
      <c r="AC431" s="35"/>
      <c r="AD431" s="35"/>
      <c r="AE431" s="35"/>
      <c r="AR431" s="205" t="s">
        <v>218</v>
      </c>
      <c r="AT431" s="205" t="s">
        <v>214</v>
      </c>
      <c r="AU431" s="205" t="s">
        <v>85</v>
      </c>
      <c r="AY431" s="18" t="s">
        <v>209</v>
      </c>
      <c r="BE431" s="206">
        <f>IF(N431="základní",J431,0)</f>
        <v>0</v>
      </c>
      <c r="BF431" s="206">
        <f>IF(N431="snížená",J431,0)</f>
        <v>0</v>
      </c>
      <c r="BG431" s="206">
        <f>IF(N431="zákl. přenesená",J431,0)</f>
        <v>0</v>
      </c>
      <c r="BH431" s="206">
        <f>IF(N431="sníž. přenesená",J431,0)</f>
        <v>0</v>
      </c>
      <c r="BI431" s="206">
        <f>IF(N431="nulová",J431,0)</f>
        <v>0</v>
      </c>
      <c r="BJ431" s="18" t="s">
        <v>85</v>
      </c>
      <c r="BK431" s="206">
        <f>ROUND(I431*H431,2)</f>
        <v>0</v>
      </c>
      <c r="BL431" s="18" t="s">
        <v>218</v>
      </c>
      <c r="BM431" s="205" t="s">
        <v>13240</v>
      </c>
    </row>
    <row r="432" spans="1:65" s="2" customFormat="1" ht="48.75">
      <c r="A432" s="35"/>
      <c r="B432" s="36"/>
      <c r="C432" s="37"/>
      <c r="D432" s="214" t="s">
        <v>807</v>
      </c>
      <c r="E432" s="37"/>
      <c r="F432" s="256" t="s">
        <v>13241</v>
      </c>
      <c r="G432" s="37"/>
      <c r="H432" s="37"/>
      <c r="I432" s="257"/>
      <c r="J432" s="37"/>
      <c r="K432" s="37"/>
      <c r="L432" s="40"/>
      <c r="M432" s="258"/>
      <c r="N432" s="259"/>
      <c r="O432" s="72"/>
      <c r="P432" s="72"/>
      <c r="Q432" s="72"/>
      <c r="R432" s="72"/>
      <c r="S432" s="72"/>
      <c r="T432" s="73"/>
      <c r="U432" s="35"/>
      <c r="V432" s="35"/>
      <c r="W432" s="35"/>
      <c r="X432" s="35"/>
      <c r="Y432" s="35"/>
      <c r="Z432" s="35"/>
      <c r="AA432" s="35"/>
      <c r="AB432" s="35"/>
      <c r="AC432" s="35"/>
      <c r="AD432" s="35"/>
      <c r="AE432" s="35"/>
      <c r="AT432" s="18" t="s">
        <v>807</v>
      </c>
      <c r="AU432" s="18" t="s">
        <v>85</v>
      </c>
    </row>
    <row r="433" spans="1:65" s="2" customFormat="1" ht="16.5" customHeight="1">
      <c r="A433" s="35"/>
      <c r="B433" s="36"/>
      <c r="C433" s="193" t="s">
        <v>1288</v>
      </c>
      <c r="D433" s="193" t="s">
        <v>214</v>
      </c>
      <c r="E433" s="194" t="s">
        <v>13242</v>
      </c>
      <c r="F433" s="195" t="s">
        <v>12898</v>
      </c>
      <c r="G433" s="196" t="s">
        <v>10032</v>
      </c>
      <c r="H433" s="197">
        <v>59.2</v>
      </c>
      <c r="I433" s="198"/>
      <c r="J433" s="199">
        <f>ROUND(I433*H433,2)</f>
        <v>0</v>
      </c>
      <c r="K433" s="200"/>
      <c r="L433" s="40"/>
      <c r="M433" s="201" t="s">
        <v>1</v>
      </c>
      <c r="N433" s="202" t="s">
        <v>42</v>
      </c>
      <c r="O433" s="72"/>
      <c r="P433" s="203">
        <f>O433*H433</f>
        <v>0</v>
      </c>
      <c r="Q433" s="203">
        <v>0</v>
      </c>
      <c r="R433" s="203">
        <f>Q433*H433</f>
        <v>0</v>
      </c>
      <c r="S433" s="203">
        <v>0</v>
      </c>
      <c r="T433" s="204">
        <f>S433*H433</f>
        <v>0</v>
      </c>
      <c r="U433" s="35"/>
      <c r="V433" s="35"/>
      <c r="W433" s="35"/>
      <c r="X433" s="35"/>
      <c r="Y433" s="35"/>
      <c r="Z433" s="35"/>
      <c r="AA433" s="35"/>
      <c r="AB433" s="35"/>
      <c r="AC433" s="35"/>
      <c r="AD433" s="35"/>
      <c r="AE433" s="35"/>
      <c r="AR433" s="205" t="s">
        <v>218</v>
      </c>
      <c r="AT433" s="205" t="s">
        <v>214</v>
      </c>
      <c r="AU433" s="205" t="s">
        <v>85</v>
      </c>
      <c r="AY433" s="18" t="s">
        <v>209</v>
      </c>
      <c r="BE433" s="206">
        <f>IF(N433="základní",J433,0)</f>
        <v>0</v>
      </c>
      <c r="BF433" s="206">
        <f>IF(N433="snížená",J433,0)</f>
        <v>0</v>
      </c>
      <c r="BG433" s="206">
        <f>IF(N433="zákl. přenesená",J433,0)</f>
        <v>0</v>
      </c>
      <c r="BH433" s="206">
        <f>IF(N433="sníž. přenesená",J433,0)</f>
        <v>0</v>
      </c>
      <c r="BI433" s="206">
        <f>IF(N433="nulová",J433,0)</f>
        <v>0</v>
      </c>
      <c r="BJ433" s="18" t="s">
        <v>85</v>
      </c>
      <c r="BK433" s="206">
        <f>ROUND(I433*H433,2)</f>
        <v>0</v>
      </c>
      <c r="BL433" s="18" t="s">
        <v>218</v>
      </c>
      <c r="BM433" s="205" t="s">
        <v>13243</v>
      </c>
    </row>
    <row r="434" spans="1:65" s="2" customFormat="1" ht="48.75">
      <c r="A434" s="35"/>
      <c r="B434" s="36"/>
      <c r="C434" s="37"/>
      <c r="D434" s="214" t="s">
        <v>807</v>
      </c>
      <c r="E434" s="37"/>
      <c r="F434" s="256" t="s">
        <v>13241</v>
      </c>
      <c r="G434" s="37"/>
      <c r="H434" s="37"/>
      <c r="I434" s="257"/>
      <c r="J434" s="37"/>
      <c r="K434" s="37"/>
      <c r="L434" s="40"/>
      <c r="M434" s="258"/>
      <c r="N434" s="259"/>
      <c r="O434" s="72"/>
      <c r="P434" s="72"/>
      <c r="Q434" s="72"/>
      <c r="R434" s="72"/>
      <c r="S434" s="72"/>
      <c r="T434" s="73"/>
      <c r="U434" s="35"/>
      <c r="V434" s="35"/>
      <c r="W434" s="35"/>
      <c r="X434" s="35"/>
      <c r="Y434" s="35"/>
      <c r="Z434" s="35"/>
      <c r="AA434" s="35"/>
      <c r="AB434" s="35"/>
      <c r="AC434" s="35"/>
      <c r="AD434" s="35"/>
      <c r="AE434" s="35"/>
      <c r="AT434" s="18" t="s">
        <v>807</v>
      </c>
      <c r="AU434" s="18" t="s">
        <v>85</v>
      </c>
    </row>
    <row r="435" spans="1:65" s="2" customFormat="1" ht="16.5" customHeight="1">
      <c r="A435" s="35"/>
      <c r="B435" s="36"/>
      <c r="C435" s="193" t="s">
        <v>1295</v>
      </c>
      <c r="D435" s="193" t="s">
        <v>214</v>
      </c>
      <c r="E435" s="194" t="s">
        <v>13244</v>
      </c>
      <c r="F435" s="195" t="s">
        <v>12902</v>
      </c>
      <c r="G435" s="196" t="s">
        <v>10032</v>
      </c>
      <c r="H435" s="197">
        <v>16</v>
      </c>
      <c r="I435" s="198"/>
      <c r="J435" s="199">
        <f>ROUND(I435*H435,2)</f>
        <v>0</v>
      </c>
      <c r="K435" s="200"/>
      <c r="L435" s="40"/>
      <c r="M435" s="201" t="s">
        <v>1</v>
      </c>
      <c r="N435" s="202" t="s">
        <v>42</v>
      </c>
      <c r="O435" s="72"/>
      <c r="P435" s="203">
        <f>O435*H435</f>
        <v>0</v>
      </c>
      <c r="Q435" s="203">
        <v>0</v>
      </c>
      <c r="R435" s="203">
        <f>Q435*H435</f>
        <v>0</v>
      </c>
      <c r="S435" s="203">
        <v>0</v>
      </c>
      <c r="T435" s="204">
        <f>S435*H435</f>
        <v>0</v>
      </c>
      <c r="U435" s="35"/>
      <c r="V435" s="35"/>
      <c r="W435" s="35"/>
      <c r="X435" s="35"/>
      <c r="Y435" s="35"/>
      <c r="Z435" s="35"/>
      <c r="AA435" s="35"/>
      <c r="AB435" s="35"/>
      <c r="AC435" s="35"/>
      <c r="AD435" s="35"/>
      <c r="AE435" s="35"/>
      <c r="AR435" s="205" t="s">
        <v>218</v>
      </c>
      <c r="AT435" s="205" t="s">
        <v>214</v>
      </c>
      <c r="AU435" s="205" t="s">
        <v>85</v>
      </c>
      <c r="AY435" s="18" t="s">
        <v>209</v>
      </c>
      <c r="BE435" s="206">
        <f>IF(N435="základní",J435,0)</f>
        <v>0</v>
      </c>
      <c r="BF435" s="206">
        <f>IF(N435="snížená",J435,0)</f>
        <v>0</v>
      </c>
      <c r="BG435" s="206">
        <f>IF(N435="zákl. přenesená",J435,0)</f>
        <v>0</v>
      </c>
      <c r="BH435" s="206">
        <f>IF(N435="sníž. přenesená",J435,0)</f>
        <v>0</v>
      </c>
      <c r="BI435" s="206">
        <f>IF(N435="nulová",J435,0)</f>
        <v>0</v>
      </c>
      <c r="BJ435" s="18" t="s">
        <v>85</v>
      </c>
      <c r="BK435" s="206">
        <f>ROUND(I435*H435,2)</f>
        <v>0</v>
      </c>
      <c r="BL435" s="18" t="s">
        <v>218</v>
      </c>
      <c r="BM435" s="205" t="s">
        <v>13245</v>
      </c>
    </row>
    <row r="436" spans="1:65" s="2" customFormat="1" ht="48.75">
      <c r="A436" s="35"/>
      <c r="B436" s="36"/>
      <c r="C436" s="37"/>
      <c r="D436" s="214" t="s">
        <v>807</v>
      </c>
      <c r="E436" s="37"/>
      <c r="F436" s="256" t="s">
        <v>13241</v>
      </c>
      <c r="G436" s="37"/>
      <c r="H436" s="37"/>
      <c r="I436" s="257"/>
      <c r="J436" s="37"/>
      <c r="K436" s="37"/>
      <c r="L436" s="40"/>
      <c r="M436" s="258"/>
      <c r="N436" s="259"/>
      <c r="O436" s="72"/>
      <c r="P436" s="72"/>
      <c r="Q436" s="72"/>
      <c r="R436" s="72"/>
      <c r="S436" s="72"/>
      <c r="T436" s="73"/>
      <c r="U436" s="35"/>
      <c r="V436" s="35"/>
      <c r="W436" s="35"/>
      <c r="X436" s="35"/>
      <c r="Y436" s="35"/>
      <c r="Z436" s="35"/>
      <c r="AA436" s="35"/>
      <c r="AB436" s="35"/>
      <c r="AC436" s="35"/>
      <c r="AD436" s="35"/>
      <c r="AE436" s="35"/>
      <c r="AT436" s="18" t="s">
        <v>807</v>
      </c>
      <c r="AU436" s="18" t="s">
        <v>85</v>
      </c>
    </row>
    <row r="437" spans="1:65" s="2" customFormat="1" ht="16.5" customHeight="1">
      <c r="A437" s="35"/>
      <c r="B437" s="36"/>
      <c r="C437" s="193" t="s">
        <v>1300</v>
      </c>
      <c r="D437" s="193" t="s">
        <v>214</v>
      </c>
      <c r="E437" s="194" t="s">
        <v>13246</v>
      </c>
      <c r="F437" s="195" t="s">
        <v>12951</v>
      </c>
      <c r="G437" s="196" t="s">
        <v>1</v>
      </c>
      <c r="H437" s="197">
        <v>40.200000000000003</v>
      </c>
      <c r="I437" s="198"/>
      <c r="J437" s="199">
        <f>ROUND(I437*H437,2)</f>
        <v>0</v>
      </c>
      <c r="K437" s="200"/>
      <c r="L437" s="40"/>
      <c r="M437" s="201" t="s">
        <v>1</v>
      </c>
      <c r="N437" s="202" t="s">
        <v>42</v>
      </c>
      <c r="O437" s="72"/>
      <c r="P437" s="203">
        <f>O437*H437</f>
        <v>0</v>
      </c>
      <c r="Q437" s="203">
        <v>0</v>
      </c>
      <c r="R437" s="203">
        <f>Q437*H437</f>
        <v>0</v>
      </c>
      <c r="S437" s="203">
        <v>0</v>
      </c>
      <c r="T437" s="204">
        <f>S437*H437</f>
        <v>0</v>
      </c>
      <c r="U437" s="35"/>
      <c r="V437" s="35"/>
      <c r="W437" s="35"/>
      <c r="X437" s="35"/>
      <c r="Y437" s="35"/>
      <c r="Z437" s="35"/>
      <c r="AA437" s="35"/>
      <c r="AB437" s="35"/>
      <c r="AC437" s="35"/>
      <c r="AD437" s="35"/>
      <c r="AE437" s="35"/>
      <c r="AR437" s="205" t="s">
        <v>218</v>
      </c>
      <c r="AT437" s="205" t="s">
        <v>214</v>
      </c>
      <c r="AU437" s="205" t="s">
        <v>85</v>
      </c>
      <c r="AY437" s="18" t="s">
        <v>209</v>
      </c>
      <c r="BE437" s="206">
        <f>IF(N437="základní",J437,0)</f>
        <v>0</v>
      </c>
      <c r="BF437" s="206">
        <f>IF(N437="snížená",J437,0)</f>
        <v>0</v>
      </c>
      <c r="BG437" s="206">
        <f>IF(N437="zákl. přenesená",J437,0)</f>
        <v>0</v>
      </c>
      <c r="BH437" s="206">
        <f>IF(N437="sníž. přenesená",J437,0)</f>
        <v>0</v>
      </c>
      <c r="BI437" s="206">
        <f>IF(N437="nulová",J437,0)</f>
        <v>0</v>
      </c>
      <c r="BJ437" s="18" t="s">
        <v>85</v>
      </c>
      <c r="BK437" s="206">
        <f>ROUND(I437*H437,2)</f>
        <v>0</v>
      </c>
      <c r="BL437" s="18" t="s">
        <v>218</v>
      </c>
      <c r="BM437" s="205" t="s">
        <v>13247</v>
      </c>
    </row>
    <row r="438" spans="1:65" s="2" customFormat="1" ht="48.75">
      <c r="A438" s="35"/>
      <c r="B438" s="36"/>
      <c r="C438" s="37"/>
      <c r="D438" s="214" t="s">
        <v>807</v>
      </c>
      <c r="E438" s="37"/>
      <c r="F438" s="256" t="s">
        <v>13241</v>
      </c>
      <c r="G438" s="37"/>
      <c r="H438" s="37"/>
      <c r="I438" s="257"/>
      <c r="J438" s="37"/>
      <c r="K438" s="37"/>
      <c r="L438" s="40"/>
      <c r="M438" s="258"/>
      <c r="N438" s="259"/>
      <c r="O438" s="72"/>
      <c r="P438" s="72"/>
      <c r="Q438" s="72"/>
      <c r="R438" s="72"/>
      <c r="S438" s="72"/>
      <c r="T438" s="73"/>
      <c r="U438" s="35"/>
      <c r="V438" s="35"/>
      <c r="W438" s="35"/>
      <c r="X438" s="35"/>
      <c r="Y438" s="35"/>
      <c r="Z438" s="35"/>
      <c r="AA438" s="35"/>
      <c r="AB438" s="35"/>
      <c r="AC438" s="35"/>
      <c r="AD438" s="35"/>
      <c r="AE438" s="35"/>
      <c r="AT438" s="18" t="s">
        <v>807</v>
      </c>
      <c r="AU438" s="18" t="s">
        <v>85</v>
      </c>
    </row>
    <row r="439" spans="1:65" s="2" customFormat="1" ht="16.5" customHeight="1">
      <c r="A439" s="35"/>
      <c r="B439" s="36"/>
      <c r="C439" s="193" t="s">
        <v>1303</v>
      </c>
      <c r="D439" s="193" t="s">
        <v>214</v>
      </c>
      <c r="E439" s="194" t="s">
        <v>13248</v>
      </c>
      <c r="F439" s="195" t="s">
        <v>12870</v>
      </c>
      <c r="G439" s="196" t="s">
        <v>10032</v>
      </c>
      <c r="H439" s="197">
        <v>1.6</v>
      </c>
      <c r="I439" s="198"/>
      <c r="J439" s="199">
        <f>ROUND(I439*H439,2)</f>
        <v>0</v>
      </c>
      <c r="K439" s="200"/>
      <c r="L439" s="40"/>
      <c r="M439" s="201" t="s">
        <v>1</v>
      </c>
      <c r="N439" s="202" t="s">
        <v>42</v>
      </c>
      <c r="O439" s="72"/>
      <c r="P439" s="203">
        <f>O439*H439</f>
        <v>0</v>
      </c>
      <c r="Q439" s="203">
        <v>0</v>
      </c>
      <c r="R439" s="203">
        <f>Q439*H439</f>
        <v>0</v>
      </c>
      <c r="S439" s="203">
        <v>0</v>
      </c>
      <c r="T439" s="204">
        <f>S439*H439</f>
        <v>0</v>
      </c>
      <c r="U439" s="35"/>
      <c r="V439" s="35"/>
      <c r="W439" s="35"/>
      <c r="X439" s="35"/>
      <c r="Y439" s="35"/>
      <c r="Z439" s="35"/>
      <c r="AA439" s="35"/>
      <c r="AB439" s="35"/>
      <c r="AC439" s="35"/>
      <c r="AD439" s="35"/>
      <c r="AE439" s="35"/>
      <c r="AR439" s="205" t="s">
        <v>218</v>
      </c>
      <c r="AT439" s="205" t="s">
        <v>214</v>
      </c>
      <c r="AU439" s="205" t="s">
        <v>85</v>
      </c>
      <c r="AY439" s="18" t="s">
        <v>209</v>
      </c>
      <c r="BE439" s="206">
        <f>IF(N439="základní",J439,0)</f>
        <v>0</v>
      </c>
      <c r="BF439" s="206">
        <f>IF(N439="snížená",J439,0)</f>
        <v>0</v>
      </c>
      <c r="BG439" s="206">
        <f>IF(N439="zákl. přenesená",J439,0)</f>
        <v>0</v>
      </c>
      <c r="BH439" s="206">
        <f>IF(N439="sníž. přenesená",J439,0)</f>
        <v>0</v>
      </c>
      <c r="BI439" s="206">
        <f>IF(N439="nulová",J439,0)</f>
        <v>0</v>
      </c>
      <c r="BJ439" s="18" t="s">
        <v>85</v>
      </c>
      <c r="BK439" s="206">
        <f>ROUND(I439*H439,2)</f>
        <v>0</v>
      </c>
      <c r="BL439" s="18" t="s">
        <v>218</v>
      </c>
      <c r="BM439" s="205" t="s">
        <v>13249</v>
      </c>
    </row>
    <row r="440" spans="1:65" s="2" customFormat="1" ht="48.75">
      <c r="A440" s="35"/>
      <c r="B440" s="36"/>
      <c r="C440" s="37"/>
      <c r="D440" s="214" t="s">
        <v>807</v>
      </c>
      <c r="E440" s="37"/>
      <c r="F440" s="256" t="s">
        <v>13241</v>
      </c>
      <c r="G440" s="37"/>
      <c r="H440" s="37"/>
      <c r="I440" s="257"/>
      <c r="J440" s="37"/>
      <c r="K440" s="37"/>
      <c r="L440" s="40"/>
      <c r="M440" s="258"/>
      <c r="N440" s="259"/>
      <c r="O440" s="72"/>
      <c r="P440" s="72"/>
      <c r="Q440" s="72"/>
      <c r="R440" s="72"/>
      <c r="S440" s="72"/>
      <c r="T440" s="73"/>
      <c r="U440" s="35"/>
      <c r="V440" s="35"/>
      <c r="W440" s="35"/>
      <c r="X440" s="35"/>
      <c r="Y440" s="35"/>
      <c r="Z440" s="35"/>
      <c r="AA440" s="35"/>
      <c r="AB440" s="35"/>
      <c r="AC440" s="35"/>
      <c r="AD440" s="35"/>
      <c r="AE440" s="35"/>
      <c r="AT440" s="18" t="s">
        <v>807</v>
      </c>
      <c r="AU440" s="18" t="s">
        <v>85</v>
      </c>
    </row>
    <row r="441" spans="1:65" s="2" customFormat="1" ht="16.5" customHeight="1">
      <c r="A441" s="35"/>
      <c r="B441" s="36"/>
      <c r="C441" s="193" t="s">
        <v>1308</v>
      </c>
      <c r="D441" s="193" t="s">
        <v>214</v>
      </c>
      <c r="E441" s="194" t="s">
        <v>13250</v>
      </c>
      <c r="F441" s="195" t="s">
        <v>12848</v>
      </c>
      <c r="G441" s="196" t="s">
        <v>217</v>
      </c>
      <c r="H441" s="197">
        <v>685.5</v>
      </c>
      <c r="I441" s="198"/>
      <c r="J441" s="199">
        <f>ROUND(I441*H441,2)</f>
        <v>0</v>
      </c>
      <c r="K441" s="200"/>
      <c r="L441" s="40"/>
      <c r="M441" s="201" t="s">
        <v>1</v>
      </c>
      <c r="N441" s="202" t="s">
        <v>42</v>
      </c>
      <c r="O441" s="72"/>
      <c r="P441" s="203">
        <f>O441*H441</f>
        <v>0</v>
      </c>
      <c r="Q441" s="203">
        <v>0</v>
      </c>
      <c r="R441" s="203">
        <f>Q441*H441</f>
        <v>0</v>
      </c>
      <c r="S441" s="203">
        <v>0</v>
      </c>
      <c r="T441" s="204">
        <f>S441*H441</f>
        <v>0</v>
      </c>
      <c r="U441" s="35"/>
      <c r="V441" s="35"/>
      <c r="W441" s="35"/>
      <c r="X441" s="35"/>
      <c r="Y441" s="35"/>
      <c r="Z441" s="35"/>
      <c r="AA441" s="35"/>
      <c r="AB441" s="35"/>
      <c r="AC441" s="35"/>
      <c r="AD441" s="35"/>
      <c r="AE441" s="35"/>
      <c r="AR441" s="205" t="s">
        <v>218</v>
      </c>
      <c r="AT441" s="205" t="s">
        <v>214</v>
      </c>
      <c r="AU441" s="205" t="s">
        <v>85</v>
      </c>
      <c r="AY441" s="18" t="s">
        <v>209</v>
      </c>
      <c r="BE441" s="206">
        <f>IF(N441="základní",J441,0)</f>
        <v>0</v>
      </c>
      <c r="BF441" s="206">
        <f>IF(N441="snížená",J441,0)</f>
        <v>0</v>
      </c>
      <c r="BG441" s="206">
        <f>IF(N441="zákl. přenesená",J441,0)</f>
        <v>0</v>
      </c>
      <c r="BH441" s="206">
        <f>IF(N441="sníž. přenesená",J441,0)</f>
        <v>0</v>
      </c>
      <c r="BI441" s="206">
        <f>IF(N441="nulová",J441,0)</f>
        <v>0</v>
      </c>
      <c r="BJ441" s="18" t="s">
        <v>85</v>
      </c>
      <c r="BK441" s="206">
        <f>ROUND(I441*H441,2)</f>
        <v>0</v>
      </c>
      <c r="BL441" s="18" t="s">
        <v>218</v>
      </c>
      <c r="BM441" s="205" t="s">
        <v>13251</v>
      </c>
    </row>
    <row r="442" spans="1:65" s="2" customFormat="1" ht="48.75">
      <c r="A442" s="35"/>
      <c r="B442" s="36"/>
      <c r="C442" s="37"/>
      <c r="D442" s="214" t="s">
        <v>807</v>
      </c>
      <c r="E442" s="37"/>
      <c r="F442" s="256" t="s">
        <v>12988</v>
      </c>
      <c r="G442" s="37"/>
      <c r="H442" s="37"/>
      <c r="I442" s="257"/>
      <c r="J442" s="37"/>
      <c r="K442" s="37"/>
      <c r="L442" s="40"/>
      <c r="M442" s="258"/>
      <c r="N442" s="259"/>
      <c r="O442" s="72"/>
      <c r="P442" s="72"/>
      <c r="Q442" s="72"/>
      <c r="R442" s="72"/>
      <c r="S442" s="72"/>
      <c r="T442" s="73"/>
      <c r="U442" s="35"/>
      <c r="V442" s="35"/>
      <c r="W442" s="35"/>
      <c r="X442" s="35"/>
      <c r="Y442" s="35"/>
      <c r="Z442" s="35"/>
      <c r="AA442" s="35"/>
      <c r="AB442" s="35"/>
      <c r="AC442" s="35"/>
      <c r="AD442" s="35"/>
      <c r="AE442" s="35"/>
      <c r="AT442" s="18" t="s">
        <v>807</v>
      </c>
      <c r="AU442" s="18" t="s">
        <v>85</v>
      </c>
    </row>
    <row r="443" spans="1:65" s="2" customFormat="1" ht="16.5" customHeight="1">
      <c r="A443" s="35"/>
      <c r="B443" s="36"/>
      <c r="C443" s="193" t="s">
        <v>1312</v>
      </c>
      <c r="D443" s="193" t="s">
        <v>214</v>
      </c>
      <c r="E443" s="194" t="s">
        <v>13252</v>
      </c>
      <c r="F443" s="195" t="s">
        <v>12852</v>
      </c>
      <c r="G443" s="196" t="s">
        <v>217</v>
      </c>
      <c r="H443" s="197">
        <v>328.8</v>
      </c>
      <c r="I443" s="198"/>
      <c r="J443" s="199">
        <f>ROUND(I443*H443,2)</f>
        <v>0</v>
      </c>
      <c r="K443" s="200"/>
      <c r="L443" s="40"/>
      <c r="M443" s="201" t="s">
        <v>1</v>
      </c>
      <c r="N443" s="202" t="s">
        <v>42</v>
      </c>
      <c r="O443" s="72"/>
      <c r="P443" s="203">
        <f>O443*H443</f>
        <v>0</v>
      </c>
      <c r="Q443" s="203">
        <v>0</v>
      </c>
      <c r="R443" s="203">
        <f>Q443*H443</f>
        <v>0</v>
      </c>
      <c r="S443" s="203">
        <v>0</v>
      </c>
      <c r="T443" s="204">
        <f>S443*H443</f>
        <v>0</v>
      </c>
      <c r="U443" s="35"/>
      <c r="V443" s="35"/>
      <c r="W443" s="35"/>
      <c r="X443" s="35"/>
      <c r="Y443" s="35"/>
      <c r="Z443" s="35"/>
      <c r="AA443" s="35"/>
      <c r="AB443" s="35"/>
      <c r="AC443" s="35"/>
      <c r="AD443" s="35"/>
      <c r="AE443" s="35"/>
      <c r="AR443" s="205" t="s">
        <v>218</v>
      </c>
      <c r="AT443" s="205" t="s">
        <v>214</v>
      </c>
      <c r="AU443" s="205" t="s">
        <v>85</v>
      </c>
      <c r="AY443" s="18" t="s">
        <v>209</v>
      </c>
      <c r="BE443" s="206">
        <f>IF(N443="základní",J443,0)</f>
        <v>0</v>
      </c>
      <c r="BF443" s="206">
        <f>IF(N443="snížená",J443,0)</f>
        <v>0</v>
      </c>
      <c r="BG443" s="206">
        <f>IF(N443="zákl. přenesená",J443,0)</f>
        <v>0</v>
      </c>
      <c r="BH443" s="206">
        <f>IF(N443="sníž. přenesená",J443,0)</f>
        <v>0</v>
      </c>
      <c r="BI443" s="206">
        <f>IF(N443="nulová",J443,0)</f>
        <v>0</v>
      </c>
      <c r="BJ443" s="18" t="s">
        <v>85</v>
      </c>
      <c r="BK443" s="206">
        <f>ROUND(I443*H443,2)</f>
        <v>0</v>
      </c>
      <c r="BL443" s="18" t="s">
        <v>218</v>
      </c>
      <c r="BM443" s="205" t="s">
        <v>13253</v>
      </c>
    </row>
    <row r="444" spans="1:65" s="2" customFormat="1" ht="48.75">
      <c r="A444" s="35"/>
      <c r="B444" s="36"/>
      <c r="C444" s="37"/>
      <c r="D444" s="214" t="s">
        <v>807</v>
      </c>
      <c r="E444" s="37"/>
      <c r="F444" s="256" t="s">
        <v>12988</v>
      </c>
      <c r="G444" s="37"/>
      <c r="H444" s="37"/>
      <c r="I444" s="257"/>
      <c r="J444" s="37"/>
      <c r="K444" s="37"/>
      <c r="L444" s="40"/>
      <c r="M444" s="258"/>
      <c r="N444" s="259"/>
      <c r="O444" s="72"/>
      <c r="P444" s="72"/>
      <c r="Q444" s="72"/>
      <c r="R444" s="72"/>
      <c r="S444" s="72"/>
      <c r="T444" s="73"/>
      <c r="U444" s="35"/>
      <c r="V444" s="35"/>
      <c r="W444" s="35"/>
      <c r="X444" s="35"/>
      <c r="Y444" s="35"/>
      <c r="Z444" s="35"/>
      <c r="AA444" s="35"/>
      <c r="AB444" s="35"/>
      <c r="AC444" s="35"/>
      <c r="AD444" s="35"/>
      <c r="AE444" s="35"/>
      <c r="AT444" s="18" t="s">
        <v>807</v>
      </c>
      <c r="AU444" s="18" t="s">
        <v>85</v>
      </c>
    </row>
    <row r="445" spans="1:65" s="2" customFormat="1" ht="16.5" customHeight="1">
      <c r="A445" s="35"/>
      <c r="B445" s="36"/>
      <c r="C445" s="193" t="s">
        <v>1317</v>
      </c>
      <c r="D445" s="193" t="s">
        <v>214</v>
      </c>
      <c r="E445" s="194" t="s">
        <v>13254</v>
      </c>
      <c r="F445" s="195" t="s">
        <v>12992</v>
      </c>
      <c r="G445" s="196" t="s">
        <v>10032</v>
      </c>
      <c r="H445" s="197">
        <v>116.2</v>
      </c>
      <c r="I445" s="198"/>
      <c r="J445" s="199">
        <f>ROUND(I445*H445,2)</f>
        <v>0</v>
      </c>
      <c r="K445" s="200"/>
      <c r="L445" s="40"/>
      <c r="M445" s="201" t="s">
        <v>1</v>
      </c>
      <c r="N445" s="202" t="s">
        <v>42</v>
      </c>
      <c r="O445" s="72"/>
      <c r="P445" s="203">
        <f>O445*H445</f>
        <v>0</v>
      </c>
      <c r="Q445" s="203">
        <v>0</v>
      </c>
      <c r="R445" s="203">
        <f>Q445*H445</f>
        <v>0</v>
      </c>
      <c r="S445" s="203">
        <v>0</v>
      </c>
      <c r="T445" s="204">
        <f>S445*H445</f>
        <v>0</v>
      </c>
      <c r="U445" s="35"/>
      <c r="V445" s="35"/>
      <c r="W445" s="35"/>
      <c r="X445" s="35"/>
      <c r="Y445" s="35"/>
      <c r="Z445" s="35"/>
      <c r="AA445" s="35"/>
      <c r="AB445" s="35"/>
      <c r="AC445" s="35"/>
      <c r="AD445" s="35"/>
      <c r="AE445" s="35"/>
      <c r="AR445" s="205" t="s">
        <v>218</v>
      </c>
      <c r="AT445" s="205" t="s">
        <v>214</v>
      </c>
      <c r="AU445" s="205" t="s">
        <v>85</v>
      </c>
      <c r="AY445" s="18" t="s">
        <v>209</v>
      </c>
      <c r="BE445" s="206">
        <f>IF(N445="základní",J445,0)</f>
        <v>0</v>
      </c>
      <c r="BF445" s="206">
        <f>IF(N445="snížená",J445,0)</f>
        <v>0</v>
      </c>
      <c r="BG445" s="206">
        <f>IF(N445="zákl. přenesená",J445,0)</f>
        <v>0</v>
      </c>
      <c r="BH445" s="206">
        <f>IF(N445="sníž. přenesená",J445,0)</f>
        <v>0</v>
      </c>
      <c r="BI445" s="206">
        <f>IF(N445="nulová",J445,0)</f>
        <v>0</v>
      </c>
      <c r="BJ445" s="18" t="s">
        <v>85</v>
      </c>
      <c r="BK445" s="206">
        <f>ROUND(I445*H445,2)</f>
        <v>0</v>
      </c>
      <c r="BL445" s="18" t="s">
        <v>218</v>
      </c>
      <c r="BM445" s="205" t="s">
        <v>13255</v>
      </c>
    </row>
    <row r="446" spans="1:65" s="2" customFormat="1" ht="48.75">
      <c r="A446" s="35"/>
      <c r="B446" s="36"/>
      <c r="C446" s="37"/>
      <c r="D446" s="214" t="s">
        <v>807</v>
      </c>
      <c r="E446" s="37"/>
      <c r="F446" s="256" t="s">
        <v>12994</v>
      </c>
      <c r="G446" s="37"/>
      <c r="H446" s="37"/>
      <c r="I446" s="257"/>
      <c r="J446" s="37"/>
      <c r="K446" s="37"/>
      <c r="L446" s="40"/>
      <c r="M446" s="258"/>
      <c r="N446" s="259"/>
      <c r="O446" s="72"/>
      <c r="P446" s="72"/>
      <c r="Q446" s="72"/>
      <c r="R446" s="72"/>
      <c r="S446" s="72"/>
      <c r="T446" s="73"/>
      <c r="U446" s="35"/>
      <c r="V446" s="35"/>
      <c r="W446" s="35"/>
      <c r="X446" s="35"/>
      <c r="Y446" s="35"/>
      <c r="Z446" s="35"/>
      <c r="AA446" s="35"/>
      <c r="AB446" s="35"/>
      <c r="AC446" s="35"/>
      <c r="AD446" s="35"/>
      <c r="AE446" s="35"/>
      <c r="AT446" s="18" t="s">
        <v>807</v>
      </c>
      <c r="AU446" s="18" t="s">
        <v>85</v>
      </c>
    </row>
    <row r="447" spans="1:65" s="2" customFormat="1" ht="16.5" customHeight="1">
      <c r="A447" s="35"/>
      <c r="B447" s="36"/>
      <c r="C447" s="193" t="s">
        <v>1321</v>
      </c>
      <c r="D447" s="193" t="s">
        <v>214</v>
      </c>
      <c r="E447" s="194" t="s">
        <v>13256</v>
      </c>
      <c r="F447" s="195" t="s">
        <v>12996</v>
      </c>
      <c r="G447" s="196" t="s">
        <v>10032</v>
      </c>
      <c r="H447" s="197">
        <v>18.8</v>
      </c>
      <c r="I447" s="198"/>
      <c r="J447" s="199">
        <f>ROUND(I447*H447,2)</f>
        <v>0</v>
      </c>
      <c r="K447" s="200"/>
      <c r="L447" s="40"/>
      <c r="M447" s="201" t="s">
        <v>1</v>
      </c>
      <c r="N447" s="202" t="s">
        <v>42</v>
      </c>
      <c r="O447" s="72"/>
      <c r="P447" s="203">
        <f>O447*H447</f>
        <v>0</v>
      </c>
      <c r="Q447" s="203">
        <v>0</v>
      </c>
      <c r="R447" s="203">
        <f>Q447*H447</f>
        <v>0</v>
      </c>
      <c r="S447" s="203">
        <v>0</v>
      </c>
      <c r="T447" s="204">
        <f>S447*H447</f>
        <v>0</v>
      </c>
      <c r="U447" s="35"/>
      <c r="V447" s="35"/>
      <c r="W447" s="35"/>
      <c r="X447" s="35"/>
      <c r="Y447" s="35"/>
      <c r="Z447" s="35"/>
      <c r="AA447" s="35"/>
      <c r="AB447" s="35"/>
      <c r="AC447" s="35"/>
      <c r="AD447" s="35"/>
      <c r="AE447" s="35"/>
      <c r="AR447" s="205" t="s">
        <v>218</v>
      </c>
      <c r="AT447" s="205" t="s">
        <v>214</v>
      </c>
      <c r="AU447" s="205" t="s">
        <v>85</v>
      </c>
      <c r="AY447" s="18" t="s">
        <v>209</v>
      </c>
      <c r="BE447" s="206">
        <f>IF(N447="základní",J447,0)</f>
        <v>0</v>
      </c>
      <c r="BF447" s="206">
        <f>IF(N447="snížená",J447,0)</f>
        <v>0</v>
      </c>
      <c r="BG447" s="206">
        <f>IF(N447="zákl. přenesená",J447,0)</f>
        <v>0</v>
      </c>
      <c r="BH447" s="206">
        <f>IF(N447="sníž. přenesená",J447,0)</f>
        <v>0</v>
      </c>
      <c r="BI447" s="206">
        <f>IF(N447="nulová",J447,0)</f>
        <v>0</v>
      </c>
      <c r="BJ447" s="18" t="s">
        <v>85</v>
      </c>
      <c r="BK447" s="206">
        <f>ROUND(I447*H447,2)</f>
        <v>0</v>
      </c>
      <c r="BL447" s="18" t="s">
        <v>218</v>
      </c>
      <c r="BM447" s="205" t="s">
        <v>13257</v>
      </c>
    </row>
    <row r="448" spans="1:65" s="2" customFormat="1" ht="48.75">
      <c r="A448" s="35"/>
      <c r="B448" s="36"/>
      <c r="C448" s="37"/>
      <c r="D448" s="214" t="s">
        <v>807</v>
      </c>
      <c r="E448" s="37"/>
      <c r="F448" s="256" t="s">
        <v>12994</v>
      </c>
      <c r="G448" s="37"/>
      <c r="H448" s="37"/>
      <c r="I448" s="257"/>
      <c r="J448" s="37"/>
      <c r="K448" s="37"/>
      <c r="L448" s="40"/>
      <c r="M448" s="258"/>
      <c r="N448" s="259"/>
      <c r="O448" s="72"/>
      <c r="P448" s="72"/>
      <c r="Q448" s="72"/>
      <c r="R448" s="72"/>
      <c r="S448" s="72"/>
      <c r="T448" s="73"/>
      <c r="U448" s="35"/>
      <c r="V448" s="35"/>
      <c r="W448" s="35"/>
      <c r="X448" s="35"/>
      <c r="Y448" s="35"/>
      <c r="Z448" s="35"/>
      <c r="AA448" s="35"/>
      <c r="AB448" s="35"/>
      <c r="AC448" s="35"/>
      <c r="AD448" s="35"/>
      <c r="AE448" s="35"/>
      <c r="AT448" s="18" t="s">
        <v>807</v>
      </c>
      <c r="AU448" s="18" t="s">
        <v>85</v>
      </c>
    </row>
    <row r="449" spans="1:65" s="2" customFormat="1" ht="16.5" customHeight="1">
      <c r="A449" s="35"/>
      <c r="B449" s="36"/>
      <c r="C449" s="193" t="s">
        <v>1325</v>
      </c>
      <c r="D449" s="193" t="s">
        <v>214</v>
      </c>
      <c r="E449" s="194" t="s">
        <v>13258</v>
      </c>
      <c r="F449" s="195" t="s">
        <v>12999</v>
      </c>
      <c r="G449" s="196" t="s">
        <v>10032</v>
      </c>
      <c r="H449" s="197">
        <v>65.5</v>
      </c>
      <c r="I449" s="198"/>
      <c r="J449" s="199">
        <f>ROUND(I449*H449,2)</f>
        <v>0</v>
      </c>
      <c r="K449" s="200"/>
      <c r="L449" s="40"/>
      <c r="M449" s="201" t="s">
        <v>1</v>
      </c>
      <c r="N449" s="202" t="s">
        <v>42</v>
      </c>
      <c r="O449" s="72"/>
      <c r="P449" s="203">
        <f>O449*H449</f>
        <v>0</v>
      </c>
      <c r="Q449" s="203">
        <v>0</v>
      </c>
      <c r="R449" s="203">
        <f>Q449*H449</f>
        <v>0</v>
      </c>
      <c r="S449" s="203">
        <v>0</v>
      </c>
      <c r="T449" s="204">
        <f>S449*H449</f>
        <v>0</v>
      </c>
      <c r="U449" s="35"/>
      <c r="V449" s="35"/>
      <c r="W449" s="35"/>
      <c r="X449" s="35"/>
      <c r="Y449" s="35"/>
      <c r="Z449" s="35"/>
      <c r="AA449" s="35"/>
      <c r="AB449" s="35"/>
      <c r="AC449" s="35"/>
      <c r="AD449" s="35"/>
      <c r="AE449" s="35"/>
      <c r="AR449" s="205" t="s">
        <v>218</v>
      </c>
      <c r="AT449" s="205" t="s">
        <v>214</v>
      </c>
      <c r="AU449" s="205" t="s">
        <v>85</v>
      </c>
      <c r="AY449" s="18" t="s">
        <v>209</v>
      </c>
      <c r="BE449" s="206">
        <f>IF(N449="základní",J449,0)</f>
        <v>0</v>
      </c>
      <c r="BF449" s="206">
        <f>IF(N449="snížená",J449,0)</f>
        <v>0</v>
      </c>
      <c r="BG449" s="206">
        <f>IF(N449="zákl. přenesená",J449,0)</f>
        <v>0</v>
      </c>
      <c r="BH449" s="206">
        <f>IF(N449="sníž. přenesená",J449,0)</f>
        <v>0</v>
      </c>
      <c r="BI449" s="206">
        <f>IF(N449="nulová",J449,0)</f>
        <v>0</v>
      </c>
      <c r="BJ449" s="18" t="s">
        <v>85</v>
      </c>
      <c r="BK449" s="206">
        <f>ROUND(I449*H449,2)</f>
        <v>0</v>
      </c>
      <c r="BL449" s="18" t="s">
        <v>218</v>
      </c>
      <c r="BM449" s="205" t="s">
        <v>13259</v>
      </c>
    </row>
    <row r="450" spans="1:65" s="2" customFormat="1" ht="48.75">
      <c r="A450" s="35"/>
      <c r="B450" s="36"/>
      <c r="C450" s="37"/>
      <c r="D450" s="214" t="s">
        <v>807</v>
      </c>
      <c r="E450" s="37"/>
      <c r="F450" s="256" t="s">
        <v>12994</v>
      </c>
      <c r="G450" s="37"/>
      <c r="H450" s="37"/>
      <c r="I450" s="257"/>
      <c r="J450" s="37"/>
      <c r="K450" s="37"/>
      <c r="L450" s="40"/>
      <c r="M450" s="258"/>
      <c r="N450" s="259"/>
      <c r="O450" s="72"/>
      <c r="P450" s="72"/>
      <c r="Q450" s="72"/>
      <c r="R450" s="72"/>
      <c r="S450" s="72"/>
      <c r="T450" s="73"/>
      <c r="U450" s="35"/>
      <c r="V450" s="35"/>
      <c r="W450" s="35"/>
      <c r="X450" s="35"/>
      <c r="Y450" s="35"/>
      <c r="Z450" s="35"/>
      <c r="AA450" s="35"/>
      <c r="AB450" s="35"/>
      <c r="AC450" s="35"/>
      <c r="AD450" s="35"/>
      <c r="AE450" s="35"/>
      <c r="AT450" s="18" t="s">
        <v>807</v>
      </c>
      <c r="AU450" s="18" t="s">
        <v>85</v>
      </c>
    </row>
    <row r="451" spans="1:65" s="2" customFormat="1" ht="16.5" customHeight="1">
      <c r="A451" s="35"/>
      <c r="B451" s="36"/>
      <c r="C451" s="193" t="s">
        <v>1330</v>
      </c>
      <c r="D451" s="193" t="s">
        <v>214</v>
      </c>
      <c r="E451" s="194" t="s">
        <v>13260</v>
      </c>
      <c r="F451" s="195" t="s">
        <v>12996</v>
      </c>
      <c r="G451" s="196" t="s">
        <v>10032</v>
      </c>
      <c r="H451" s="197">
        <v>9.8000000000000007</v>
      </c>
      <c r="I451" s="198"/>
      <c r="J451" s="199">
        <f>ROUND(I451*H451,2)</f>
        <v>0</v>
      </c>
      <c r="K451" s="200"/>
      <c r="L451" s="40"/>
      <c r="M451" s="201" t="s">
        <v>1</v>
      </c>
      <c r="N451" s="202" t="s">
        <v>42</v>
      </c>
      <c r="O451" s="72"/>
      <c r="P451" s="203">
        <f>O451*H451</f>
        <v>0</v>
      </c>
      <c r="Q451" s="203">
        <v>0</v>
      </c>
      <c r="R451" s="203">
        <f>Q451*H451</f>
        <v>0</v>
      </c>
      <c r="S451" s="203">
        <v>0</v>
      </c>
      <c r="T451" s="204">
        <f>S451*H451</f>
        <v>0</v>
      </c>
      <c r="U451" s="35"/>
      <c r="V451" s="35"/>
      <c r="W451" s="35"/>
      <c r="X451" s="35"/>
      <c r="Y451" s="35"/>
      <c r="Z451" s="35"/>
      <c r="AA451" s="35"/>
      <c r="AB451" s="35"/>
      <c r="AC451" s="35"/>
      <c r="AD451" s="35"/>
      <c r="AE451" s="35"/>
      <c r="AR451" s="205" t="s">
        <v>218</v>
      </c>
      <c r="AT451" s="205" t="s">
        <v>214</v>
      </c>
      <c r="AU451" s="205" t="s">
        <v>85</v>
      </c>
      <c r="AY451" s="18" t="s">
        <v>209</v>
      </c>
      <c r="BE451" s="206">
        <f>IF(N451="základní",J451,0)</f>
        <v>0</v>
      </c>
      <c r="BF451" s="206">
        <f>IF(N451="snížená",J451,0)</f>
        <v>0</v>
      </c>
      <c r="BG451" s="206">
        <f>IF(N451="zákl. přenesená",J451,0)</f>
        <v>0</v>
      </c>
      <c r="BH451" s="206">
        <f>IF(N451="sníž. přenesená",J451,0)</f>
        <v>0</v>
      </c>
      <c r="BI451" s="206">
        <f>IF(N451="nulová",J451,0)</f>
        <v>0</v>
      </c>
      <c r="BJ451" s="18" t="s">
        <v>85</v>
      </c>
      <c r="BK451" s="206">
        <f>ROUND(I451*H451,2)</f>
        <v>0</v>
      </c>
      <c r="BL451" s="18" t="s">
        <v>218</v>
      </c>
      <c r="BM451" s="205" t="s">
        <v>13261</v>
      </c>
    </row>
    <row r="452" spans="1:65" s="2" customFormat="1" ht="48.75">
      <c r="A452" s="35"/>
      <c r="B452" s="36"/>
      <c r="C452" s="37"/>
      <c r="D452" s="214" t="s">
        <v>807</v>
      </c>
      <c r="E452" s="37"/>
      <c r="F452" s="256" t="s">
        <v>12994</v>
      </c>
      <c r="G452" s="37"/>
      <c r="H452" s="37"/>
      <c r="I452" s="257"/>
      <c r="J452" s="37"/>
      <c r="K452" s="37"/>
      <c r="L452" s="40"/>
      <c r="M452" s="258"/>
      <c r="N452" s="259"/>
      <c r="O452" s="72"/>
      <c r="P452" s="72"/>
      <c r="Q452" s="72"/>
      <c r="R452" s="72"/>
      <c r="S452" s="72"/>
      <c r="T452" s="73"/>
      <c r="U452" s="35"/>
      <c r="V452" s="35"/>
      <c r="W452" s="35"/>
      <c r="X452" s="35"/>
      <c r="Y452" s="35"/>
      <c r="Z452" s="35"/>
      <c r="AA452" s="35"/>
      <c r="AB452" s="35"/>
      <c r="AC452" s="35"/>
      <c r="AD452" s="35"/>
      <c r="AE452" s="35"/>
      <c r="AT452" s="18" t="s">
        <v>807</v>
      </c>
      <c r="AU452" s="18" t="s">
        <v>85</v>
      </c>
    </row>
    <row r="453" spans="1:65" s="2" customFormat="1" ht="16.5" customHeight="1">
      <c r="A453" s="35"/>
      <c r="B453" s="36"/>
      <c r="C453" s="193" t="s">
        <v>1336</v>
      </c>
      <c r="D453" s="193" t="s">
        <v>214</v>
      </c>
      <c r="E453" s="194" t="s">
        <v>13262</v>
      </c>
      <c r="F453" s="195" t="s">
        <v>13004</v>
      </c>
      <c r="G453" s="196" t="s">
        <v>10032</v>
      </c>
      <c r="H453" s="197">
        <v>44.4</v>
      </c>
      <c r="I453" s="198"/>
      <c r="J453" s="199">
        <f>ROUND(I453*H453,2)</f>
        <v>0</v>
      </c>
      <c r="K453" s="200"/>
      <c r="L453" s="40"/>
      <c r="M453" s="201" t="s">
        <v>1</v>
      </c>
      <c r="N453" s="202" t="s">
        <v>42</v>
      </c>
      <c r="O453" s="72"/>
      <c r="P453" s="203">
        <f>O453*H453</f>
        <v>0</v>
      </c>
      <c r="Q453" s="203">
        <v>0</v>
      </c>
      <c r="R453" s="203">
        <f>Q453*H453</f>
        <v>0</v>
      </c>
      <c r="S453" s="203">
        <v>0</v>
      </c>
      <c r="T453" s="204">
        <f>S453*H453</f>
        <v>0</v>
      </c>
      <c r="U453" s="35"/>
      <c r="V453" s="35"/>
      <c r="W453" s="35"/>
      <c r="X453" s="35"/>
      <c r="Y453" s="35"/>
      <c r="Z453" s="35"/>
      <c r="AA453" s="35"/>
      <c r="AB453" s="35"/>
      <c r="AC453" s="35"/>
      <c r="AD453" s="35"/>
      <c r="AE453" s="35"/>
      <c r="AR453" s="205" t="s">
        <v>218</v>
      </c>
      <c r="AT453" s="205" t="s">
        <v>214</v>
      </c>
      <c r="AU453" s="205" t="s">
        <v>85</v>
      </c>
      <c r="AY453" s="18" t="s">
        <v>209</v>
      </c>
      <c r="BE453" s="206">
        <f>IF(N453="základní",J453,0)</f>
        <v>0</v>
      </c>
      <c r="BF453" s="206">
        <f>IF(N453="snížená",J453,0)</f>
        <v>0</v>
      </c>
      <c r="BG453" s="206">
        <f>IF(N453="zákl. přenesená",J453,0)</f>
        <v>0</v>
      </c>
      <c r="BH453" s="206">
        <f>IF(N453="sníž. přenesená",J453,0)</f>
        <v>0</v>
      </c>
      <c r="BI453" s="206">
        <f>IF(N453="nulová",J453,0)</f>
        <v>0</v>
      </c>
      <c r="BJ453" s="18" t="s">
        <v>85</v>
      </c>
      <c r="BK453" s="206">
        <f>ROUND(I453*H453,2)</f>
        <v>0</v>
      </c>
      <c r="BL453" s="18" t="s">
        <v>218</v>
      </c>
      <c r="BM453" s="205" t="s">
        <v>13263</v>
      </c>
    </row>
    <row r="454" spans="1:65" s="2" customFormat="1" ht="48.75">
      <c r="A454" s="35"/>
      <c r="B454" s="36"/>
      <c r="C454" s="37"/>
      <c r="D454" s="214" t="s">
        <v>807</v>
      </c>
      <c r="E454" s="37"/>
      <c r="F454" s="256" t="s">
        <v>12994</v>
      </c>
      <c r="G454" s="37"/>
      <c r="H454" s="37"/>
      <c r="I454" s="257"/>
      <c r="J454" s="37"/>
      <c r="K454" s="37"/>
      <c r="L454" s="40"/>
      <c r="M454" s="258"/>
      <c r="N454" s="259"/>
      <c r="O454" s="72"/>
      <c r="P454" s="72"/>
      <c r="Q454" s="72"/>
      <c r="R454" s="72"/>
      <c r="S454" s="72"/>
      <c r="T454" s="73"/>
      <c r="U454" s="35"/>
      <c r="V454" s="35"/>
      <c r="W454" s="35"/>
      <c r="X454" s="35"/>
      <c r="Y454" s="35"/>
      <c r="Z454" s="35"/>
      <c r="AA454" s="35"/>
      <c r="AB454" s="35"/>
      <c r="AC454" s="35"/>
      <c r="AD454" s="35"/>
      <c r="AE454" s="35"/>
      <c r="AT454" s="18" t="s">
        <v>807</v>
      </c>
      <c r="AU454" s="18" t="s">
        <v>85</v>
      </c>
    </row>
    <row r="455" spans="1:65" s="2" customFormat="1" ht="16.5" customHeight="1">
      <c r="A455" s="35"/>
      <c r="B455" s="36"/>
      <c r="C455" s="193" t="s">
        <v>1340</v>
      </c>
      <c r="D455" s="193" t="s">
        <v>214</v>
      </c>
      <c r="E455" s="194" t="s">
        <v>13264</v>
      </c>
      <c r="F455" s="195" t="s">
        <v>13007</v>
      </c>
      <c r="G455" s="196" t="s">
        <v>10032</v>
      </c>
      <c r="H455" s="197">
        <v>5.9</v>
      </c>
      <c r="I455" s="198"/>
      <c r="J455" s="199">
        <f>ROUND(I455*H455,2)</f>
        <v>0</v>
      </c>
      <c r="K455" s="200"/>
      <c r="L455" s="40"/>
      <c r="M455" s="201" t="s">
        <v>1</v>
      </c>
      <c r="N455" s="202" t="s">
        <v>42</v>
      </c>
      <c r="O455" s="72"/>
      <c r="P455" s="203">
        <f>O455*H455</f>
        <v>0</v>
      </c>
      <c r="Q455" s="203">
        <v>0</v>
      </c>
      <c r="R455" s="203">
        <f>Q455*H455</f>
        <v>0</v>
      </c>
      <c r="S455" s="203">
        <v>0</v>
      </c>
      <c r="T455" s="204">
        <f>S455*H455</f>
        <v>0</v>
      </c>
      <c r="U455" s="35"/>
      <c r="V455" s="35"/>
      <c r="W455" s="35"/>
      <c r="X455" s="35"/>
      <c r="Y455" s="35"/>
      <c r="Z455" s="35"/>
      <c r="AA455" s="35"/>
      <c r="AB455" s="35"/>
      <c r="AC455" s="35"/>
      <c r="AD455" s="35"/>
      <c r="AE455" s="35"/>
      <c r="AR455" s="205" t="s">
        <v>218</v>
      </c>
      <c r="AT455" s="205" t="s">
        <v>214</v>
      </c>
      <c r="AU455" s="205" t="s">
        <v>85</v>
      </c>
      <c r="AY455" s="18" t="s">
        <v>209</v>
      </c>
      <c r="BE455" s="206">
        <f>IF(N455="základní",J455,0)</f>
        <v>0</v>
      </c>
      <c r="BF455" s="206">
        <f>IF(N455="snížená",J455,0)</f>
        <v>0</v>
      </c>
      <c r="BG455" s="206">
        <f>IF(N455="zákl. přenesená",J455,0)</f>
        <v>0</v>
      </c>
      <c r="BH455" s="206">
        <f>IF(N455="sníž. přenesená",J455,0)</f>
        <v>0</v>
      </c>
      <c r="BI455" s="206">
        <f>IF(N455="nulová",J455,0)</f>
        <v>0</v>
      </c>
      <c r="BJ455" s="18" t="s">
        <v>85</v>
      </c>
      <c r="BK455" s="206">
        <f>ROUND(I455*H455,2)</f>
        <v>0</v>
      </c>
      <c r="BL455" s="18" t="s">
        <v>218</v>
      </c>
      <c r="BM455" s="205" t="s">
        <v>13265</v>
      </c>
    </row>
    <row r="456" spans="1:65" s="2" customFormat="1" ht="48.75">
      <c r="A456" s="35"/>
      <c r="B456" s="36"/>
      <c r="C456" s="37"/>
      <c r="D456" s="214" t="s">
        <v>807</v>
      </c>
      <c r="E456" s="37"/>
      <c r="F456" s="256" t="s">
        <v>12994</v>
      </c>
      <c r="G456" s="37"/>
      <c r="H456" s="37"/>
      <c r="I456" s="257"/>
      <c r="J456" s="37"/>
      <c r="K456" s="37"/>
      <c r="L456" s="40"/>
      <c r="M456" s="258"/>
      <c r="N456" s="259"/>
      <c r="O456" s="72"/>
      <c r="P456" s="72"/>
      <c r="Q456" s="72"/>
      <c r="R456" s="72"/>
      <c r="S456" s="72"/>
      <c r="T456" s="73"/>
      <c r="U456" s="35"/>
      <c r="V456" s="35"/>
      <c r="W456" s="35"/>
      <c r="X456" s="35"/>
      <c r="Y456" s="35"/>
      <c r="Z456" s="35"/>
      <c r="AA456" s="35"/>
      <c r="AB456" s="35"/>
      <c r="AC456" s="35"/>
      <c r="AD456" s="35"/>
      <c r="AE456" s="35"/>
      <c r="AT456" s="18" t="s">
        <v>807</v>
      </c>
      <c r="AU456" s="18" t="s">
        <v>85</v>
      </c>
    </row>
    <row r="457" spans="1:65" s="2" customFormat="1" ht="16.5" customHeight="1">
      <c r="A457" s="35"/>
      <c r="B457" s="36"/>
      <c r="C457" s="193" t="s">
        <v>1346</v>
      </c>
      <c r="D457" s="193" t="s">
        <v>214</v>
      </c>
      <c r="E457" s="194" t="s">
        <v>13266</v>
      </c>
      <c r="F457" s="195" t="s">
        <v>13123</v>
      </c>
      <c r="G457" s="196" t="s">
        <v>10032</v>
      </c>
      <c r="H457" s="197">
        <v>28.1</v>
      </c>
      <c r="I457" s="198"/>
      <c r="J457" s="199">
        <f>ROUND(I457*H457,2)</f>
        <v>0</v>
      </c>
      <c r="K457" s="200"/>
      <c r="L457" s="40"/>
      <c r="M457" s="201" t="s">
        <v>1</v>
      </c>
      <c r="N457" s="202" t="s">
        <v>42</v>
      </c>
      <c r="O457" s="72"/>
      <c r="P457" s="203">
        <f>O457*H457</f>
        <v>0</v>
      </c>
      <c r="Q457" s="203">
        <v>0</v>
      </c>
      <c r="R457" s="203">
        <f>Q457*H457</f>
        <v>0</v>
      </c>
      <c r="S457" s="203">
        <v>0</v>
      </c>
      <c r="T457" s="204">
        <f>S457*H457</f>
        <v>0</v>
      </c>
      <c r="U457" s="35"/>
      <c r="V457" s="35"/>
      <c r="W457" s="35"/>
      <c r="X457" s="35"/>
      <c r="Y457" s="35"/>
      <c r="Z457" s="35"/>
      <c r="AA457" s="35"/>
      <c r="AB457" s="35"/>
      <c r="AC457" s="35"/>
      <c r="AD457" s="35"/>
      <c r="AE457" s="35"/>
      <c r="AR457" s="205" t="s">
        <v>218</v>
      </c>
      <c r="AT457" s="205" t="s">
        <v>214</v>
      </c>
      <c r="AU457" s="205" t="s">
        <v>85</v>
      </c>
      <c r="AY457" s="18" t="s">
        <v>209</v>
      </c>
      <c r="BE457" s="206">
        <f>IF(N457="základní",J457,0)</f>
        <v>0</v>
      </c>
      <c r="BF457" s="206">
        <f>IF(N457="snížená",J457,0)</f>
        <v>0</v>
      </c>
      <c r="BG457" s="206">
        <f>IF(N457="zákl. přenesená",J457,0)</f>
        <v>0</v>
      </c>
      <c r="BH457" s="206">
        <f>IF(N457="sníž. přenesená",J457,0)</f>
        <v>0</v>
      </c>
      <c r="BI457" s="206">
        <f>IF(N457="nulová",J457,0)</f>
        <v>0</v>
      </c>
      <c r="BJ457" s="18" t="s">
        <v>85</v>
      </c>
      <c r="BK457" s="206">
        <f>ROUND(I457*H457,2)</f>
        <v>0</v>
      </c>
      <c r="BL457" s="18" t="s">
        <v>218</v>
      </c>
      <c r="BM457" s="205" t="s">
        <v>13267</v>
      </c>
    </row>
    <row r="458" spans="1:65" s="2" customFormat="1" ht="48.75">
      <c r="A458" s="35"/>
      <c r="B458" s="36"/>
      <c r="C458" s="37"/>
      <c r="D458" s="214" t="s">
        <v>807</v>
      </c>
      <c r="E458" s="37"/>
      <c r="F458" s="256" t="s">
        <v>12994</v>
      </c>
      <c r="G458" s="37"/>
      <c r="H458" s="37"/>
      <c r="I458" s="257"/>
      <c r="J458" s="37"/>
      <c r="K458" s="37"/>
      <c r="L458" s="40"/>
      <c r="M458" s="258"/>
      <c r="N458" s="259"/>
      <c r="O458" s="72"/>
      <c r="P458" s="72"/>
      <c r="Q458" s="72"/>
      <c r="R458" s="72"/>
      <c r="S458" s="72"/>
      <c r="T458" s="73"/>
      <c r="U458" s="35"/>
      <c r="V458" s="35"/>
      <c r="W458" s="35"/>
      <c r="X458" s="35"/>
      <c r="Y458" s="35"/>
      <c r="Z458" s="35"/>
      <c r="AA458" s="35"/>
      <c r="AB458" s="35"/>
      <c r="AC458" s="35"/>
      <c r="AD458" s="35"/>
      <c r="AE458" s="35"/>
      <c r="AT458" s="18" t="s">
        <v>807</v>
      </c>
      <c r="AU458" s="18" t="s">
        <v>85</v>
      </c>
    </row>
    <row r="459" spans="1:65" s="2" customFormat="1" ht="16.5" customHeight="1">
      <c r="A459" s="35"/>
      <c r="B459" s="36"/>
      <c r="C459" s="193" t="s">
        <v>1350</v>
      </c>
      <c r="D459" s="193" t="s">
        <v>214</v>
      </c>
      <c r="E459" s="194" t="s">
        <v>13268</v>
      </c>
      <c r="F459" s="195" t="s">
        <v>13126</v>
      </c>
      <c r="G459" s="196" t="s">
        <v>10032</v>
      </c>
      <c r="H459" s="197">
        <v>4</v>
      </c>
      <c r="I459" s="198"/>
      <c r="J459" s="199">
        <f>ROUND(I459*H459,2)</f>
        <v>0</v>
      </c>
      <c r="K459" s="200"/>
      <c r="L459" s="40"/>
      <c r="M459" s="201" t="s">
        <v>1</v>
      </c>
      <c r="N459" s="202" t="s">
        <v>42</v>
      </c>
      <c r="O459" s="72"/>
      <c r="P459" s="203">
        <f>O459*H459</f>
        <v>0</v>
      </c>
      <c r="Q459" s="203">
        <v>0</v>
      </c>
      <c r="R459" s="203">
        <f>Q459*H459</f>
        <v>0</v>
      </c>
      <c r="S459" s="203">
        <v>0</v>
      </c>
      <c r="T459" s="204">
        <f>S459*H459</f>
        <v>0</v>
      </c>
      <c r="U459" s="35"/>
      <c r="V459" s="35"/>
      <c r="W459" s="35"/>
      <c r="X459" s="35"/>
      <c r="Y459" s="35"/>
      <c r="Z459" s="35"/>
      <c r="AA459" s="35"/>
      <c r="AB459" s="35"/>
      <c r="AC459" s="35"/>
      <c r="AD459" s="35"/>
      <c r="AE459" s="35"/>
      <c r="AR459" s="205" t="s">
        <v>218</v>
      </c>
      <c r="AT459" s="205" t="s">
        <v>214</v>
      </c>
      <c r="AU459" s="205" t="s">
        <v>85</v>
      </c>
      <c r="AY459" s="18" t="s">
        <v>209</v>
      </c>
      <c r="BE459" s="206">
        <f>IF(N459="základní",J459,0)</f>
        <v>0</v>
      </c>
      <c r="BF459" s="206">
        <f>IF(N459="snížená",J459,0)</f>
        <v>0</v>
      </c>
      <c r="BG459" s="206">
        <f>IF(N459="zákl. přenesená",J459,0)</f>
        <v>0</v>
      </c>
      <c r="BH459" s="206">
        <f>IF(N459="sníž. přenesená",J459,0)</f>
        <v>0</v>
      </c>
      <c r="BI459" s="206">
        <f>IF(N459="nulová",J459,0)</f>
        <v>0</v>
      </c>
      <c r="BJ459" s="18" t="s">
        <v>85</v>
      </c>
      <c r="BK459" s="206">
        <f>ROUND(I459*H459,2)</f>
        <v>0</v>
      </c>
      <c r="BL459" s="18" t="s">
        <v>218</v>
      </c>
      <c r="BM459" s="205" t="s">
        <v>13269</v>
      </c>
    </row>
    <row r="460" spans="1:65" s="2" customFormat="1" ht="48.75">
      <c r="A460" s="35"/>
      <c r="B460" s="36"/>
      <c r="C460" s="37"/>
      <c r="D460" s="214" t="s">
        <v>807</v>
      </c>
      <c r="E460" s="37"/>
      <c r="F460" s="256" t="s">
        <v>12994</v>
      </c>
      <c r="G460" s="37"/>
      <c r="H460" s="37"/>
      <c r="I460" s="257"/>
      <c r="J460" s="37"/>
      <c r="K460" s="37"/>
      <c r="L460" s="40"/>
      <c r="M460" s="258"/>
      <c r="N460" s="259"/>
      <c r="O460" s="72"/>
      <c r="P460" s="72"/>
      <c r="Q460" s="72"/>
      <c r="R460" s="72"/>
      <c r="S460" s="72"/>
      <c r="T460" s="73"/>
      <c r="U460" s="35"/>
      <c r="V460" s="35"/>
      <c r="W460" s="35"/>
      <c r="X460" s="35"/>
      <c r="Y460" s="35"/>
      <c r="Z460" s="35"/>
      <c r="AA460" s="35"/>
      <c r="AB460" s="35"/>
      <c r="AC460" s="35"/>
      <c r="AD460" s="35"/>
      <c r="AE460" s="35"/>
      <c r="AT460" s="18" t="s">
        <v>807</v>
      </c>
      <c r="AU460" s="18" t="s">
        <v>85</v>
      </c>
    </row>
    <row r="461" spans="1:65" s="2" customFormat="1" ht="49.15" customHeight="1">
      <c r="A461" s="35"/>
      <c r="B461" s="36"/>
      <c r="C461" s="193" t="s">
        <v>1354</v>
      </c>
      <c r="D461" s="193" t="s">
        <v>214</v>
      </c>
      <c r="E461" s="194" t="s">
        <v>13270</v>
      </c>
      <c r="F461" s="195" t="s">
        <v>13010</v>
      </c>
      <c r="G461" s="196" t="s">
        <v>217</v>
      </c>
      <c r="H461" s="197">
        <v>102</v>
      </c>
      <c r="I461" s="198"/>
      <c r="J461" s="199">
        <f>ROUND(I461*H461,2)</f>
        <v>0</v>
      </c>
      <c r="K461" s="200"/>
      <c r="L461" s="40"/>
      <c r="M461" s="201" t="s">
        <v>1</v>
      </c>
      <c r="N461" s="202" t="s">
        <v>42</v>
      </c>
      <c r="O461" s="72"/>
      <c r="P461" s="203">
        <f>O461*H461</f>
        <v>0</v>
      </c>
      <c r="Q461" s="203">
        <v>0</v>
      </c>
      <c r="R461" s="203">
        <f>Q461*H461</f>
        <v>0</v>
      </c>
      <c r="S461" s="203">
        <v>0</v>
      </c>
      <c r="T461" s="204">
        <f>S461*H461</f>
        <v>0</v>
      </c>
      <c r="U461" s="35"/>
      <c r="V461" s="35"/>
      <c r="W461" s="35"/>
      <c r="X461" s="35"/>
      <c r="Y461" s="35"/>
      <c r="Z461" s="35"/>
      <c r="AA461" s="35"/>
      <c r="AB461" s="35"/>
      <c r="AC461" s="35"/>
      <c r="AD461" s="35"/>
      <c r="AE461" s="35"/>
      <c r="AR461" s="205" t="s">
        <v>218</v>
      </c>
      <c r="AT461" s="205" t="s">
        <v>214</v>
      </c>
      <c r="AU461" s="205" t="s">
        <v>85</v>
      </c>
      <c r="AY461" s="18" t="s">
        <v>209</v>
      </c>
      <c r="BE461" s="206">
        <f>IF(N461="základní",J461,0)</f>
        <v>0</v>
      </c>
      <c r="BF461" s="206">
        <f>IF(N461="snížená",J461,0)</f>
        <v>0</v>
      </c>
      <c r="BG461" s="206">
        <f>IF(N461="zákl. přenesená",J461,0)</f>
        <v>0</v>
      </c>
      <c r="BH461" s="206">
        <f>IF(N461="sníž. přenesená",J461,0)</f>
        <v>0</v>
      </c>
      <c r="BI461" s="206">
        <f>IF(N461="nulová",J461,0)</f>
        <v>0</v>
      </c>
      <c r="BJ461" s="18" t="s">
        <v>85</v>
      </c>
      <c r="BK461" s="206">
        <f>ROUND(I461*H461,2)</f>
        <v>0</v>
      </c>
      <c r="BL461" s="18" t="s">
        <v>218</v>
      </c>
      <c r="BM461" s="205" t="s">
        <v>13271</v>
      </c>
    </row>
    <row r="462" spans="1:65" s="2" customFormat="1" ht="49.15" customHeight="1">
      <c r="A462" s="35"/>
      <c r="B462" s="36"/>
      <c r="C462" s="193" t="s">
        <v>1358</v>
      </c>
      <c r="D462" s="193" t="s">
        <v>214</v>
      </c>
      <c r="E462" s="194" t="s">
        <v>13272</v>
      </c>
      <c r="F462" s="195" t="s">
        <v>13131</v>
      </c>
      <c r="G462" s="196" t="s">
        <v>217</v>
      </c>
      <c r="H462" s="197">
        <v>615.79999999999995</v>
      </c>
      <c r="I462" s="198"/>
      <c r="J462" s="199">
        <f>ROUND(I462*H462,2)</f>
        <v>0</v>
      </c>
      <c r="K462" s="200"/>
      <c r="L462" s="40"/>
      <c r="M462" s="201" t="s">
        <v>1</v>
      </c>
      <c r="N462" s="202" t="s">
        <v>42</v>
      </c>
      <c r="O462" s="72"/>
      <c r="P462" s="203">
        <f>O462*H462</f>
        <v>0</v>
      </c>
      <c r="Q462" s="203">
        <v>0</v>
      </c>
      <c r="R462" s="203">
        <f>Q462*H462</f>
        <v>0</v>
      </c>
      <c r="S462" s="203">
        <v>0</v>
      </c>
      <c r="T462" s="204">
        <f>S462*H462</f>
        <v>0</v>
      </c>
      <c r="U462" s="35"/>
      <c r="V462" s="35"/>
      <c r="W462" s="35"/>
      <c r="X462" s="35"/>
      <c r="Y462" s="35"/>
      <c r="Z462" s="35"/>
      <c r="AA462" s="35"/>
      <c r="AB462" s="35"/>
      <c r="AC462" s="35"/>
      <c r="AD462" s="35"/>
      <c r="AE462" s="35"/>
      <c r="AR462" s="205" t="s">
        <v>218</v>
      </c>
      <c r="AT462" s="205" t="s">
        <v>214</v>
      </c>
      <c r="AU462" s="205" t="s">
        <v>85</v>
      </c>
      <c r="AY462" s="18" t="s">
        <v>209</v>
      </c>
      <c r="BE462" s="206">
        <f>IF(N462="základní",J462,0)</f>
        <v>0</v>
      </c>
      <c r="BF462" s="206">
        <f>IF(N462="snížená",J462,0)</f>
        <v>0</v>
      </c>
      <c r="BG462" s="206">
        <f>IF(N462="zákl. přenesená",J462,0)</f>
        <v>0</v>
      </c>
      <c r="BH462" s="206">
        <f>IF(N462="sníž. přenesená",J462,0)</f>
        <v>0</v>
      </c>
      <c r="BI462" s="206">
        <f>IF(N462="nulová",J462,0)</f>
        <v>0</v>
      </c>
      <c r="BJ462" s="18" t="s">
        <v>85</v>
      </c>
      <c r="BK462" s="206">
        <f>ROUND(I462*H462,2)</f>
        <v>0</v>
      </c>
      <c r="BL462" s="18" t="s">
        <v>218</v>
      </c>
      <c r="BM462" s="205" t="s">
        <v>13273</v>
      </c>
    </row>
    <row r="463" spans="1:65" s="2" customFormat="1" ht="44.25" customHeight="1">
      <c r="A463" s="35"/>
      <c r="B463" s="36"/>
      <c r="C463" s="193" t="s">
        <v>1363</v>
      </c>
      <c r="D463" s="193" t="s">
        <v>214</v>
      </c>
      <c r="E463" s="194" t="s">
        <v>13274</v>
      </c>
      <c r="F463" s="195" t="s">
        <v>13016</v>
      </c>
      <c r="G463" s="196" t="s">
        <v>217</v>
      </c>
      <c r="H463" s="197">
        <v>200.5</v>
      </c>
      <c r="I463" s="198"/>
      <c r="J463" s="199">
        <f>ROUND(I463*H463,2)</f>
        <v>0</v>
      </c>
      <c r="K463" s="200"/>
      <c r="L463" s="40"/>
      <c r="M463" s="201" t="s">
        <v>1</v>
      </c>
      <c r="N463" s="202" t="s">
        <v>42</v>
      </c>
      <c r="O463" s="72"/>
      <c r="P463" s="203">
        <f>O463*H463</f>
        <v>0</v>
      </c>
      <c r="Q463" s="203">
        <v>0</v>
      </c>
      <c r="R463" s="203">
        <f>Q463*H463</f>
        <v>0</v>
      </c>
      <c r="S463" s="203">
        <v>0</v>
      </c>
      <c r="T463" s="204">
        <f>S463*H463</f>
        <v>0</v>
      </c>
      <c r="U463" s="35"/>
      <c r="V463" s="35"/>
      <c r="W463" s="35"/>
      <c r="X463" s="35"/>
      <c r="Y463" s="35"/>
      <c r="Z463" s="35"/>
      <c r="AA463" s="35"/>
      <c r="AB463" s="35"/>
      <c r="AC463" s="35"/>
      <c r="AD463" s="35"/>
      <c r="AE463" s="35"/>
      <c r="AR463" s="205" t="s">
        <v>218</v>
      </c>
      <c r="AT463" s="205" t="s">
        <v>214</v>
      </c>
      <c r="AU463" s="205" t="s">
        <v>85</v>
      </c>
      <c r="AY463" s="18" t="s">
        <v>209</v>
      </c>
      <c r="BE463" s="206">
        <f>IF(N463="základní",J463,0)</f>
        <v>0</v>
      </c>
      <c r="BF463" s="206">
        <f>IF(N463="snížená",J463,0)</f>
        <v>0</v>
      </c>
      <c r="BG463" s="206">
        <f>IF(N463="zákl. přenesená",J463,0)</f>
        <v>0</v>
      </c>
      <c r="BH463" s="206">
        <f>IF(N463="sníž. přenesená",J463,0)</f>
        <v>0</v>
      </c>
      <c r="BI463" s="206">
        <f>IF(N463="nulová",J463,0)</f>
        <v>0</v>
      </c>
      <c r="BJ463" s="18" t="s">
        <v>85</v>
      </c>
      <c r="BK463" s="206">
        <f>ROUND(I463*H463,2)</f>
        <v>0</v>
      </c>
      <c r="BL463" s="18" t="s">
        <v>218</v>
      </c>
      <c r="BM463" s="205" t="s">
        <v>13275</v>
      </c>
    </row>
    <row r="464" spans="1:65" s="2" customFormat="1" ht="16.5" customHeight="1">
      <c r="A464" s="35"/>
      <c r="B464" s="36"/>
      <c r="C464" s="193" t="s">
        <v>1367</v>
      </c>
      <c r="D464" s="193" t="s">
        <v>214</v>
      </c>
      <c r="E464" s="194" t="s">
        <v>13276</v>
      </c>
      <c r="F464" s="195" t="s">
        <v>12858</v>
      </c>
      <c r="G464" s="196" t="s">
        <v>586</v>
      </c>
      <c r="H464" s="197">
        <v>1205</v>
      </c>
      <c r="I464" s="198"/>
      <c r="J464" s="199">
        <f>ROUND(I464*H464,2)</f>
        <v>0</v>
      </c>
      <c r="K464" s="200"/>
      <c r="L464" s="40"/>
      <c r="M464" s="201" t="s">
        <v>1</v>
      </c>
      <c r="N464" s="202" t="s">
        <v>42</v>
      </c>
      <c r="O464" s="72"/>
      <c r="P464" s="203">
        <f>O464*H464</f>
        <v>0</v>
      </c>
      <c r="Q464" s="203">
        <v>0</v>
      </c>
      <c r="R464" s="203">
        <f>Q464*H464</f>
        <v>0</v>
      </c>
      <c r="S464" s="203">
        <v>0</v>
      </c>
      <c r="T464" s="204">
        <f>S464*H464</f>
        <v>0</v>
      </c>
      <c r="U464" s="35"/>
      <c r="V464" s="35"/>
      <c r="W464" s="35"/>
      <c r="X464" s="35"/>
      <c r="Y464" s="35"/>
      <c r="Z464" s="35"/>
      <c r="AA464" s="35"/>
      <c r="AB464" s="35"/>
      <c r="AC464" s="35"/>
      <c r="AD464" s="35"/>
      <c r="AE464" s="35"/>
      <c r="AR464" s="205" t="s">
        <v>218</v>
      </c>
      <c r="AT464" s="205" t="s">
        <v>214</v>
      </c>
      <c r="AU464" s="205" t="s">
        <v>85</v>
      </c>
      <c r="AY464" s="18" t="s">
        <v>209</v>
      </c>
      <c r="BE464" s="206">
        <f>IF(N464="základní",J464,0)</f>
        <v>0</v>
      </c>
      <c r="BF464" s="206">
        <f>IF(N464="snížená",J464,0)</f>
        <v>0</v>
      </c>
      <c r="BG464" s="206">
        <f>IF(N464="zákl. přenesená",J464,0)</f>
        <v>0</v>
      </c>
      <c r="BH464" s="206">
        <f>IF(N464="sníž. přenesená",J464,0)</f>
        <v>0</v>
      </c>
      <c r="BI464" s="206">
        <f>IF(N464="nulová",J464,0)</f>
        <v>0</v>
      </c>
      <c r="BJ464" s="18" t="s">
        <v>85</v>
      </c>
      <c r="BK464" s="206">
        <f>ROUND(I464*H464,2)</f>
        <v>0</v>
      </c>
      <c r="BL464" s="18" t="s">
        <v>218</v>
      </c>
      <c r="BM464" s="205" t="s">
        <v>13277</v>
      </c>
    </row>
    <row r="465" spans="1:65" s="2" customFormat="1" ht="16.5" customHeight="1">
      <c r="A465" s="35"/>
      <c r="B465" s="36"/>
      <c r="C465" s="193" t="s">
        <v>1371</v>
      </c>
      <c r="D465" s="193" t="s">
        <v>214</v>
      </c>
      <c r="E465" s="194" t="s">
        <v>13278</v>
      </c>
      <c r="F465" s="195" t="s">
        <v>12861</v>
      </c>
      <c r="G465" s="196" t="s">
        <v>586</v>
      </c>
      <c r="H465" s="197">
        <v>421.75</v>
      </c>
      <c r="I465" s="198"/>
      <c r="J465" s="199">
        <f>ROUND(I465*H465,2)</f>
        <v>0</v>
      </c>
      <c r="K465" s="200"/>
      <c r="L465" s="40"/>
      <c r="M465" s="201" t="s">
        <v>1</v>
      </c>
      <c r="N465" s="202" t="s">
        <v>42</v>
      </c>
      <c r="O465" s="72"/>
      <c r="P465" s="203">
        <f>O465*H465</f>
        <v>0</v>
      </c>
      <c r="Q465" s="203">
        <v>0</v>
      </c>
      <c r="R465" s="203">
        <f>Q465*H465</f>
        <v>0</v>
      </c>
      <c r="S465" s="203">
        <v>0</v>
      </c>
      <c r="T465" s="204">
        <f>S465*H465</f>
        <v>0</v>
      </c>
      <c r="U465" s="35"/>
      <c r="V465" s="35"/>
      <c r="W465" s="35"/>
      <c r="X465" s="35"/>
      <c r="Y465" s="35"/>
      <c r="Z465" s="35"/>
      <c r="AA465" s="35"/>
      <c r="AB465" s="35"/>
      <c r="AC465" s="35"/>
      <c r="AD465" s="35"/>
      <c r="AE465" s="35"/>
      <c r="AR465" s="205" t="s">
        <v>218</v>
      </c>
      <c r="AT465" s="205" t="s">
        <v>214</v>
      </c>
      <c r="AU465" s="205" t="s">
        <v>85</v>
      </c>
      <c r="AY465" s="18" t="s">
        <v>209</v>
      </c>
      <c r="BE465" s="206">
        <f>IF(N465="základní",J465,0)</f>
        <v>0</v>
      </c>
      <c r="BF465" s="206">
        <f>IF(N465="snížená",J465,0)</f>
        <v>0</v>
      </c>
      <c r="BG465" s="206">
        <f>IF(N465="zákl. přenesená",J465,0)</f>
        <v>0</v>
      </c>
      <c r="BH465" s="206">
        <f>IF(N465="sníž. přenesená",J465,0)</f>
        <v>0</v>
      </c>
      <c r="BI465" s="206">
        <f>IF(N465="nulová",J465,0)</f>
        <v>0</v>
      </c>
      <c r="BJ465" s="18" t="s">
        <v>85</v>
      </c>
      <c r="BK465" s="206">
        <f>ROUND(I465*H465,2)</f>
        <v>0</v>
      </c>
      <c r="BL465" s="18" t="s">
        <v>218</v>
      </c>
      <c r="BM465" s="205" t="s">
        <v>13279</v>
      </c>
    </row>
    <row r="466" spans="1:65" s="12" customFormat="1" ht="25.9" customHeight="1">
      <c r="B466" s="177"/>
      <c r="C466" s="178"/>
      <c r="D466" s="179" t="s">
        <v>76</v>
      </c>
      <c r="E466" s="180" t="s">
        <v>13280</v>
      </c>
      <c r="F466" s="180" t="s">
        <v>13281</v>
      </c>
      <c r="G466" s="178"/>
      <c r="H466" s="178"/>
      <c r="I466" s="181"/>
      <c r="J466" s="182">
        <f>BK466</f>
        <v>0</v>
      </c>
      <c r="K466" s="178"/>
      <c r="L466" s="183"/>
      <c r="M466" s="184"/>
      <c r="N466" s="185"/>
      <c r="O466" s="185"/>
      <c r="P466" s="186">
        <f>SUM(P467:P479)</f>
        <v>0</v>
      </c>
      <c r="Q466" s="185"/>
      <c r="R466" s="186">
        <f>SUM(R467:R479)</f>
        <v>0</v>
      </c>
      <c r="S466" s="185"/>
      <c r="T466" s="187">
        <f>SUM(T467:T479)</f>
        <v>0</v>
      </c>
      <c r="AR466" s="188" t="s">
        <v>85</v>
      </c>
      <c r="AT466" s="189" t="s">
        <v>76</v>
      </c>
      <c r="AU466" s="189" t="s">
        <v>77</v>
      </c>
      <c r="AY466" s="188" t="s">
        <v>209</v>
      </c>
      <c r="BK466" s="190">
        <f>SUM(BK467:BK479)</f>
        <v>0</v>
      </c>
    </row>
    <row r="467" spans="1:65" s="2" customFormat="1" ht="33" customHeight="1">
      <c r="A467" s="35"/>
      <c r="B467" s="36"/>
      <c r="C467" s="193" t="s">
        <v>1376</v>
      </c>
      <c r="D467" s="193" t="s">
        <v>214</v>
      </c>
      <c r="E467" s="194" t="s">
        <v>10542</v>
      </c>
      <c r="F467" s="195" t="s">
        <v>13142</v>
      </c>
      <c r="G467" s="196" t="s">
        <v>2761</v>
      </c>
      <c r="H467" s="197">
        <v>1</v>
      </c>
      <c r="I467" s="198"/>
      <c r="J467" s="199">
        <f>ROUND(I467*H467,2)</f>
        <v>0</v>
      </c>
      <c r="K467" s="200"/>
      <c r="L467" s="40"/>
      <c r="M467" s="201" t="s">
        <v>1</v>
      </c>
      <c r="N467" s="202" t="s">
        <v>42</v>
      </c>
      <c r="O467" s="72"/>
      <c r="P467" s="203">
        <f>O467*H467</f>
        <v>0</v>
      </c>
      <c r="Q467" s="203">
        <v>0</v>
      </c>
      <c r="R467" s="203">
        <f>Q467*H467</f>
        <v>0</v>
      </c>
      <c r="S467" s="203">
        <v>0</v>
      </c>
      <c r="T467" s="204">
        <f>S467*H467</f>
        <v>0</v>
      </c>
      <c r="U467" s="35"/>
      <c r="V467" s="35"/>
      <c r="W467" s="35"/>
      <c r="X467" s="35"/>
      <c r="Y467" s="35"/>
      <c r="Z467" s="35"/>
      <c r="AA467" s="35"/>
      <c r="AB467" s="35"/>
      <c r="AC467" s="35"/>
      <c r="AD467" s="35"/>
      <c r="AE467" s="35"/>
      <c r="AR467" s="205" t="s">
        <v>218</v>
      </c>
      <c r="AT467" s="205" t="s">
        <v>214</v>
      </c>
      <c r="AU467" s="205" t="s">
        <v>85</v>
      </c>
      <c r="AY467" s="18" t="s">
        <v>209</v>
      </c>
      <c r="BE467" s="206">
        <f>IF(N467="základní",J467,0)</f>
        <v>0</v>
      </c>
      <c r="BF467" s="206">
        <f>IF(N467="snížená",J467,0)</f>
        <v>0</v>
      </c>
      <c r="BG467" s="206">
        <f>IF(N467="zákl. přenesená",J467,0)</f>
        <v>0</v>
      </c>
      <c r="BH467" s="206">
        <f>IF(N467="sníž. přenesená",J467,0)</f>
        <v>0</v>
      </c>
      <c r="BI467" s="206">
        <f>IF(N467="nulová",J467,0)</f>
        <v>0</v>
      </c>
      <c r="BJ467" s="18" t="s">
        <v>85</v>
      </c>
      <c r="BK467" s="206">
        <f>ROUND(I467*H467,2)</f>
        <v>0</v>
      </c>
      <c r="BL467" s="18" t="s">
        <v>218</v>
      </c>
      <c r="BM467" s="205" t="s">
        <v>13282</v>
      </c>
    </row>
    <row r="468" spans="1:65" s="2" customFormat="1" ht="409.5">
      <c r="A468" s="35"/>
      <c r="B468" s="36"/>
      <c r="C468" s="37"/>
      <c r="D468" s="214" t="s">
        <v>807</v>
      </c>
      <c r="E468" s="37"/>
      <c r="F468" s="256" t="s">
        <v>13283</v>
      </c>
      <c r="G468" s="37"/>
      <c r="H468" s="37"/>
      <c r="I468" s="257"/>
      <c r="J468" s="37"/>
      <c r="K468" s="37"/>
      <c r="L468" s="40"/>
      <c r="M468" s="258"/>
      <c r="N468" s="259"/>
      <c r="O468" s="72"/>
      <c r="P468" s="72"/>
      <c r="Q468" s="72"/>
      <c r="R468" s="72"/>
      <c r="S468" s="72"/>
      <c r="T468" s="73"/>
      <c r="U468" s="35"/>
      <c r="V468" s="35"/>
      <c r="W468" s="35"/>
      <c r="X468" s="35"/>
      <c r="Y468" s="35"/>
      <c r="Z468" s="35"/>
      <c r="AA468" s="35"/>
      <c r="AB468" s="35"/>
      <c r="AC468" s="35"/>
      <c r="AD468" s="35"/>
      <c r="AE468" s="35"/>
      <c r="AT468" s="18" t="s">
        <v>807</v>
      </c>
      <c r="AU468" s="18" t="s">
        <v>85</v>
      </c>
    </row>
    <row r="469" spans="1:65" s="2" customFormat="1" ht="16.5" customHeight="1">
      <c r="A469" s="35"/>
      <c r="B469" s="36"/>
      <c r="C469" s="193" t="s">
        <v>1380</v>
      </c>
      <c r="D469" s="193" t="s">
        <v>214</v>
      </c>
      <c r="E469" s="194" t="s">
        <v>10545</v>
      </c>
      <c r="F469" s="195" t="s">
        <v>13177</v>
      </c>
      <c r="G469" s="196" t="s">
        <v>2761</v>
      </c>
      <c r="H469" s="197">
        <v>6</v>
      </c>
      <c r="I469" s="198"/>
      <c r="J469" s="199">
        <f>ROUND(I469*H469,2)</f>
        <v>0</v>
      </c>
      <c r="K469" s="200"/>
      <c r="L469" s="40"/>
      <c r="M469" s="201" t="s">
        <v>1</v>
      </c>
      <c r="N469" s="202" t="s">
        <v>42</v>
      </c>
      <c r="O469" s="72"/>
      <c r="P469" s="203">
        <f>O469*H469</f>
        <v>0</v>
      </c>
      <c r="Q469" s="203">
        <v>0</v>
      </c>
      <c r="R469" s="203">
        <f>Q469*H469</f>
        <v>0</v>
      </c>
      <c r="S469" s="203">
        <v>0</v>
      </c>
      <c r="T469" s="204">
        <f>S469*H469</f>
        <v>0</v>
      </c>
      <c r="U469" s="35"/>
      <c r="V469" s="35"/>
      <c r="W469" s="35"/>
      <c r="X469" s="35"/>
      <c r="Y469" s="35"/>
      <c r="Z469" s="35"/>
      <c r="AA469" s="35"/>
      <c r="AB469" s="35"/>
      <c r="AC469" s="35"/>
      <c r="AD469" s="35"/>
      <c r="AE469" s="35"/>
      <c r="AR469" s="205" t="s">
        <v>218</v>
      </c>
      <c r="AT469" s="205" t="s">
        <v>214</v>
      </c>
      <c r="AU469" s="205" t="s">
        <v>85</v>
      </c>
      <c r="AY469" s="18" t="s">
        <v>209</v>
      </c>
      <c r="BE469" s="206">
        <f>IF(N469="základní",J469,0)</f>
        <v>0</v>
      </c>
      <c r="BF469" s="206">
        <f>IF(N469="snížená",J469,0)</f>
        <v>0</v>
      </c>
      <c r="BG469" s="206">
        <f>IF(N469="zákl. přenesená",J469,0)</f>
        <v>0</v>
      </c>
      <c r="BH469" s="206">
        <f>IF(N469="sníž. přenesená",J469,0)</f>
        <v>0</v>
      </c>
      <c r="BI469" s="206">
        <f>IF(N469="nulová",J469,0)</f>
        <v>0</v>
      </c>
      <c r="BJ469" s="18" t="s">
        <v>85</v>
      </c>
      <c r="BK469" s="206">
        <f>ROUND(I469*H469,2)</f>
        <v>0</v>
      </c>
      <c r="BL469" s="18" t="s">
        <v>218</v>
      </c>
      <c r="BM469" s="205" t="s">
        <v>13284</v>
      </c>
    </row>
    <row r="470" spans="1:65" s="2" customFormat="1" ht="68.25">
      <c r="A470" s="35"/>
      <c r="B470" s="36"/>
      <c r="C470" s="37"/>
      <c r="D470" s="214" t="s">
        <v>807</v>
      </c>
      <c r="E470" s="37"/>
      <c r="F470" s="256" t="s">
        <v>12872</v>
      </c>
      <c r="G470" s="37"/>
      <c r="H470" s="37"/>
      <c r="I470" s="257"/>
      <c r="J470" s="37"/>
      <c r="K470" s="37"/>
      <c r="L470" s="40"/>
      <c r="M470" s="258"/>
      <c r="N470" s="259"/>
      <c r="O470" s="72"/>
      <c r="P470" s="72"/>
      <c r="Q470" s="72"/>
      <c r="R470" s="72"/>
      <c r="S470" s="72"/>
      <c r="T470" s="73"/>
      <c r="U470" s="35"/>
      <c r="V470" s="35"/>
      <c r="W470" s="35"/>
      <c r="X470" s="35"/>
      <c r="Y470" s="35"/>
      <c r="Z470" s="35"/>
      <c r="AA470" s="35"/>
      <c r="AB470" s="35"/>
      <c r="AC470" s="35"/>
      <c r="AD470" s="35"/>
      <c r="AE470" s="35"/>
      <c r="AT470" s="18" t="s">
        <v>807</v>
      </c>
      <c r="AU470" s="18" t="s">
        <v>85</v>
      </c>
    </row>
    <row r="471" spans="1:65" s="2" customFormat="1" ht="16.5" customHeight="1">
      <c r="A471" s="35"/>
      <c r="B471" s="36"/>
      <c r="C471" s="193" t="s">
        <v>1384</v>
      </c>
      <c r="D471" s="193" t="s">
        <v>214</v>
      </c>
      <c r="E471" s="194" t="s">
        <v>13285</v>
      </c>
      <c r="F471" s="195" t="s">
        <v>12848</v>
      </c>
      <c r="G471" s="196" t="s">
        <v>217</v>
      </c>
      <c r="H471" s="197">
        <v>267.07</v>
      </c>
      <c r="I471" s="198"/>
      <c r="J471" s="199">
        <f>ROUND(I471*H471,2)</f>
        <v>0</v>
      </c>
      <c r="K471" s="200"/>
      <c r="L471" s="40"/>
      <c r="M471" s="201" t="s">
        <v>1</v>
      </c>
      <c r="N471" s="202" t="s">
        <v>42</v>
      </c>
      <c r="O471" s="72"/>
      <c r="P471" s="203">
        <f>O471*H471</f>
        <v>0</v>
      </c>
      <c r="Q471" s="203">
        <v>0</v>
      </c>
      <c r="R471" s="203">
        <f>Q471*H471</f>
        <v>0</v>
      </c>
      <c r="S471" s="203">
        <v>0</v>
      </c>
      <c r="T471" s="204">
        <f>S471*H471</f>
        <v>0</v>
      </c>
      <c r="U471" s="35"/>
      <c r="V471" s="35"/>
      <c r="W471" s="35"/>
      <c r="X471" s="35"/>
      <c r="Y471" s="35"/>
      <c r="Z471" s="35"/>
      <c r="AA471" s="35"/>
      <c r="AB471" s="35"/>
      <c r="AC471" s="35"/>
      <c r="AD471" s="35"/>
      <c r="AE471" s="35"/>
      <c r="AR471" s="205" t="s">
        <v>218</v>
      </c>
      <c r="AT471" s="205" t="s">
        <v>214</v>
      </c>
      <c r="AU471" s="205" t="s">
        <v>85</v>
      </c>
      <c r="AY471" s="18" t="s">
        <v>209</v>
      </c>
      <c r="BE471" s="206">
        <f>IF(N471="základní",J471,0)</f>
        <v>0</v>
      </c>
      <c r="BF471" s="206">
        <f>IF(N471="snížená",J471,0)</f>
        <v>0</v>
      </c>
      <c r="BG471" s="206">
        <f>IF(N471="zákl. přenesená",J471,0)</f>
        <v>0</v>
      </c>
      <c r="BH471" s="206">
        <f>IF(N471="sníž. přenesená",J471,0)</f>
        <v>0</v>
      </c>
      <c r="BI471" s="206">
        <f>IF(N471="nulová",J471,0)</f>
        <v>0</v>
      </c>
      <c r="BJ471" s="18" t="s">
        <v>85</v>
      </c>
      <c r="BK471" s="206">
        <f>ROUND(I471*H471,2)</f>
        <v>0</v>
      </c>
      <c r="BL471" s="18" t="s">
        <v>218</v>
      </c>
      <c r="BM471" s="205" t="s">
        <v>13286</v>
      </c>
    </row>
    <row r="472" spans="1:65" s="2" customFormat="1" ht="48.75">
      <c r="A472" s="35"/>
      <c r="B472" s="36"/>
      <c r="C472" s="37"/>
      <c r="D472" s="214" t="s">
        <v>807</v>
      </c>
      <c r="E472" s="37"/>
      <c r="F472" s="256" t="s">
        <v>12988</v>
      </c>
      <c r="G472" s="37"/>
      <c r="H472" s="37"/>
      <c r="I472" s="257"/>
      <c r="J472" s="37"/>
      <c r="K472" s="37"/>
      <c r="L472" s="40"/>
      <c r="M472" s="258"/>
      <c r="N472" s="259"/>
      <c r="O472" s="72"/>
      <c r="P472" s="72"/>
      <c r="Q472" s="72"/>
      <c r="R472" s="72"/>
      <c r="S472" s="72"/>
      <c r="T472" s="73"/>
      <c r="U472" s="35"/>
      <c r="V472" s="35"/>
      <c r="W472" s="35"/>
      <c r="X472" s="35"/>
      <c r="Y472" s="35"/>
      <c r="Z472" s="35"/>
      <c r="AA472" s="35"/>
      <c r="AB472" s="35"/>
      <c r="AC472" s="35"/>
      <c r="AD472" s="35"/>
      <c r="AE472" s="35"/>
      <c r="AT472" s="18" t="s">
        <v>807</v>
      </c>
      <c r="AU472" s="18" t="s">
        <v>85</v>
      </c>
    </row>
    <row r="473" spans="1:65" s="2" customFormat="1" ht="16.5" customHeight="1">
      <c r="A473" s="35"/>
      <c r="B473" s="36"/>
      <c r="C473" s="193" t="s">
        <v>2071</v>
      </c>
      <c r="D473" s="193" t="s">
        <v>214</v>
      </c>
      <c r="E473" s="194" t="s">
        <v>13287</v>
      </c>
      <c r="F473" s="195" t="s">
        <v>12852</v>
      </c>
      <c r="G473" s="196" t="s">
        <v>217</v>
      </c>
      <c r="H473" s="197">
        <v>204.16</v>
      </c>
      <c r="I473" s="198"/>
      <c r="J473" s="199">
        <f>ROUND(I473*H473,2)</f>
        <v>0</v>
      </c>
      <c r="K473" s="200"/>
      <c r="L473" s="40"/>
      <c r="M473" s="201" t="s">
        <v>1</v>
      </c>
      <c r="N473" s="202" t="s">
        <v>42</v>
      </c>
      <c r="O473" s="72"/>
      <c r="P473" s="203">
        <f>O473*H473</f>
        <v>0</v>
      </c>
      <c r="Q473" s="203">
        <v>0</v>
      </c>
      <c r="R473" s="203">
        <f>Q473*H473</f>
        <v>0</v>
      </c>
      <c r="S473" s="203">
        <v>0</v>
      </c>
      <c r="T473" s="204">
        <f>S473*H473</f>
        <v>0</v>
      </c>
      <c r="U473" s="35"/>
      <c r="V473" s="35"/>
      <c r="W473" s="35"/>
      <c r="X473" s="35"/>
      <c r="Y473" s="35"/>
      <c r="Z473" s="35"/>
      <c r="AA473" s="35"/>
      <c r="AB473" s="35"/>
      <c r="AC473" s="35"/>
      <c r="AD473" s="35"/>
      <c r="AE473" s="35"/>
      <c r="AR473" s="205" t="s">
        <v>218</v>
      </c>
      <c r="AT473" s="205" t="s">
        <v>214</v>
      </c>
      <c r="AU473" s="205" t="s">
        <v>85</v>
      </c>
      <c r="AY473" s="18" t="s">
        <v>209</v>
      </c>
      <c r="BE473" s="206">
        <f>IF(N473="základní",J473,0)</f>
        <v>0</v>
      </c>
      <c r="BF473" s="206">
        <f>IF(N473="snížená",J473,0)</f>
        <v>0</v>
      </c>
      <c r="BG473" s="206">
        <f>IF(N473="zákl. přenesená",J473,0)</f>
        <v>0</v>
      </c>
      <c r="BH473" s="206">
        <f>IF(N473="sníž. přenesená",J473,0)</f>
        <v>0</v>
      </c>
      <c r="BI473" s="206">
        <f>IF(N473="nulová",J473,0)</f>
        <v>0</v>
      </c>
      <c r="BJ473" s="18" t="s">
        <v>85</v>
      </c>
      <c r="BK473" s="206">
        <f>ROUND(I473*H473,2)</f>
        <v>0</v>
      </c>
      <c r="BL473" s="18" t="s">
        <v>218</v>
      </c>
      <c r="BM473" s="205" t="s">
        <v>13288</v>
      </c>
    </row>
    <row r="474" spans="1:65" s="2" customFormat="1" ht="48.75">
      <c r="A474" s="35"/>
      <c r="B474" s="36"/>
      <c r="C474" s="37"/>
      <c r="D474" s="214" t="s">
        <v>807</v>
      </c>
      <c r="E474" s="37"/>
      <c r="F474" s="256" t="s">
        <v>12988</v>
      </c>
      <c r="G474" s="37"/>
      <c r="H474" s="37"/>
      <c r="I474" s="257"/>
      <c r="J474" s="37"/>
      <c r="K474" s="37"/>
      <c r="L474" s="40"/>
      <c r="M474" s="258"/>
      <c r="N474" s="259"/>
      <c r="O474" s="72"/>
      <c r="P474" s="72"/>
      <c r="Q474" s="72"/>
      <c r="R474" s="72"/>
      <c r="S474" s="72"/>
      <c r="T474" s="73"/>
      <c r="U474" s="35"/>
      <c r="V474" s="35"/>
      <c r="W474" s="35"/>
      <c r="X474" s="35"/>
      <c r="Y474" s="35"/>
      <c r="Z474" s="35"/>
      <c r="AA474" s="35"/>
      <c r="AB474" s="35"/>
      <c r="AC474" s="35"/>
      <c r="AD474" s="35"/>
      <c r="AE474" s="35"/>
      <c r="AT474" s="18" t="s">
        <v>807</v>
      </c>
      <c r="AU474" s="18" t="s">
        <v>85</v>
      </c>
    </row>
    <row r="475" spans="1:65" s="2" customFormat="1" ht="49.15" customHeight="1">
      <c r="A475" s="35"/>
      <c r="B475" s="36"/>
      <c r="C475" s="193" t="s">
        <v>2077</v>
      </c>
      <c r="D475" s="193" t="s">
        <v>214</v>
      </c>
      <c r="E475" s="194" t="s">
        <v>10551</v>
      </c>
      <c r="F475" s="195" t="s">
        <v>13010</v>
      </c>
      <c r="G475" s="196" t="s">
        <v>217</v>
      </c>
      <c r="H475" s="197">
        <v>139.5</v>
      </c>
      <c r="I475" s="198"/>
      <c r="J475" s="199">
        <f>ROUND(I475*H475,2)</f>
        <v>0</v>
      </c>
      <c r="K475" s="200"/>
      <c r="L475" s="40"/>
      <c r="M475" s="201" t="s">
        <v>1</v>
      </c>
      <c r="N475" s="202" t="s">
        <v>42</v>
      </c>
      <c r="O475" s="72"/>
      <c r="P475" s="203">
        <f>O475*H475</f>
        <v>0</v>
      </c>
      <c r="Q475" s="203">
        <v>0</v>
      </c>
      <c r="R475" s="203">
        <f>Q475*H475</f>
        <v>0</v>
      </c>
      <c r="S475" s="203">
        <v>0</v>
      </c>
      <c r="T475" s="204">
        <f>S475*H475</f>
        <v>0</v>
      </c>
      <c r="U475" s="35"/>
      <c r="V475" s="35"/>
      <c r="W475" s="35"/>
      <c r="X475" s="35"/>
      <c r="Y475" s="35"/>
      <c r="Z475" s="35"/>
      <c r="AA475" s="35"/>
      <c r="AB475" s="35"/>
      <c r="AC475" s="35"/>
      <c r="AD475" s="35"/>
      <c r="AE475" s="35"/>
      <c r="AR475" s="205" t="s">
        <v>218</v>
      </c>
      <c r="AT475" s="205" t="s">
        <v>214</v>
      </c>
      <c r="AU475" s="205" t="s">
        <v>85</v>
      </c>
      <c r="AY475" s="18" t="s">
        <v>209</v>
      </c>
      <c r="BE475" s="206">
        <f>IF(N475="základní",J475,0)</f>
        <v>0</v>
      </c>
      <c r="BF475" s="206">
        <f>IF(N475="snížená",J475,0)</f>
        <v>0</v>
      </c>
      <c r="BG475" s="206">
        <f>IF(N475="zákl. přenesená",J475,0)</f>
        <v>0</v>
      </c>
      <c r="BH475" s="206">
        <f>IF(N475="sníž. přenesená",J475,0)</f>
        <v>0</v>
      </c>
      <c r="BI475" s="206">
        <f>IF(N475="nulová",J475,0)</f>
        <v>0</v>
      </c>
      <c r="BJ475" s="18" t="s">
        <v>85</v>
      </c>
      <c r="BK475" s="206">
        <f>ROUND(I475*H475,2)</f>
        <v>0</v>
      </c>
      <c r="BL475" s="18" t="s">
        <v>218</v>
      </c>
      <c r="BM475" s="205" t="s">
        <v>13289</v>
      </c>
    </row>
    <row r="476" spans="1:65" s="2" customFormat="1" ht="49.15" customHeight="1">
      <c r="A476" s="35"/>
      <c r="B476" s="36"/>
      <c r="C476" s="193" t="s">
        <v>2559</v>
      </c>
      <c r="D476" s="193" t="s">
        <v>214</v>
      </c>
      <c r="E476" s="194" t="s">
        <v>10554</v>
      </c>
      <c r="F476" s="195" t="s">
        <v>13131</v>
      </c>
      <c r="G476" s="196" t="s">
        <v>217</v>
      </c>
      <c r="H476" s="197">
        <v>148</v>
      </c>
      <c r="I476" s="198"/>
      <c r="J476" s="199">
        <f>ROUND(I476*H476,2)</f>
        <v>0</v>
      </c>
      <c r="K476" s="200"/>
      <c r="L476" s="40"/>
      <c r="M476" s="201" t="s">
        <v>1</v>
      </c>
      <c r="N476" s="202" t="s">
        <v>42</v>
      </c>
      <c r="O476" s="72"/>
      <c r="P476" s="203">
        <f>O476*H476</f>
        <v>0</v>
      </c>
      <c r="Q476" s="203">
        <v>0</v>
      </c>
      <c r="R476" s="203">
        <f>Q476*H476</f>
        <v>0</v>
      </c>
      <c r="S476" s="203">
        <v>0</v>
      </c>
      <c r="T476" s="204">
        <f>S476*H476</f>
        <v>0</v>
      </c>
      <c r="U476" s="35"/>
      <c r="V476" s="35"/>
      <c r="W476" s="35"/>
      <c r="X476" s="35"/>
      <c r="Y476" s="35"/>
      <c r="Z476" s="35"/>
      <c r="AA476" s="35"/>
      <c r="AB476" s="35"/>
      <c r="AC476" s="35"/>
      <c r="AD476" s="35"/>
      <c r="AE476" s="35"/>
      <c r="AR476" s="205" t="s">
        <v>218</v>
      </c>
      <c r="AT476" s="205" t="s">
        <v>214</v>
      </c>
      <c r="AU476" s="205" t="s">
        <v>85</v>
      </c>
      <c r="AY476" s="18" t="s">
        <v>209</v>
      </c>
      <c r="BE476" s="206">
        <f>IF(N476="základní",J476,0)</f>
        <v>0</v>
      </c>
      <c r="BF476" s="206">
        <f>IF(N476="snížená",J476,0)</f>
        <v>0</v>
      </c>
      <c r="BG476" s="206">
        <f>IF(N476="zákl. přenesená",J476,0)</f>
        <v>0</v>
      </c>
      <c r="BH476" s="206">
        <f>IF(N476="sníž. přenesená",J476,0)</f>
        <v>0</v>
      </c>
      <c r="BI476" s="206">
        <f>IF(N476="nulová",J476,0)</f>
        <v>0</v>
      </c>
      <c r="BJ476" s="18" t="s">
        <v>85</v>
      </c>
      <c r="BK476" s="206">
        <f>ROUND(I476*H476,2)</f>
        <v>0</v>
      </c>
      <c r="BL476" s="18" t="s">
        <v>218</v>
      </c>
      <c r="BM476" s="205" t="s">
        <v>13290</v>
      </c>
    </row>
    <row r="477" spans="1:65" s="2" customFormat="1" ht="44.25" customHeight="1">
      <c r="A477" s="35"/>
      <c r="B477" s="36"/>
      <c r="C477" s="193" t="s">
        <v>2565</v>
      </c>
      <c r="D477" s="193" t="s">
        <v>214</v>
      </c>
      <c r="E477" s="194" t="s">
        <v>10557</v>
      </c>
      <c r="F477" s="195" t="s">
        <v>13016</v>
      </c>
      <c r="G477" s="196" t="s">
        <v>217</v>
      </c>
      <c r="H477" s="197">
        <v>82</v>
      </c>
      <c r="I477" s="198"/>
      <c r="J477" s="199">
        <f>ROUND(I477*H477,2)</f>
        <v>0</v>
      </c>
      <c r="K477" s="200"/>
      <c r="L477" s="40"/>
      <c r="M477" s="201" t="s">
        <v>1</v>
      </c>
      <c r="N477" s="202" t="s">
        <v>42</v>
      </c>
      <c r="O477" s="72"/>
      <c r="P477" s="203">
        <f>O477*H477</f>
        <v>0</v>
      </c>
      <c r="Q477" s="203">
        <v>0</v>
      </c>
      <c r="R477" s="203">
        <f>Q477*H477</f>
        <v>0</v>
      </c>
      <c r="S477" s="203">
        <v>0</v>
      </c>
      <c r="T477" s="204">
        <f>S477*H477</f>
        <v>0</v>
      </c>
      <c r="U477" s="35"/>
      <c r="V477" s="35"/>
      <c r="W477" s="35"/>
      <c r="X477" s="35"/>
      <c r="Y477" s="35"/>
      <c r="Z477" s="35"/>
      <c r="AA477" s="35"/>
      <c r="AB477" s="35"/>
      <c r="AC477" s="35"/>
      <c r="AD477" s="35"/>
      <c r="AE477" s="35"/>
      <c r="AR477" s="205" t="s">
        <v>218</v>
      </c>
      <c r="AT477" s="205" t="s">
        <v>214</v>
      </c>
      <c r="AU477" s="205" t="s">
        <v>85</v>
      </c>
      <c r="AY477" s="18" t="s">
        <v>209</v>
      </c>
      <c r="BE477" s="206">
        <f>IF(N477="základní",J477,0)</f>
        <v>0</v>
      </c>
      <c r="BF477" s="206">
        <f>IF(N477="snížená",J477,0)</f>
        <v>0</v>
      </c>
      <c r="BG477" s="206">
        <f>IF(N477="zákl. přenesená",J477,0)</f>
        <v>0</v>
      </c>
      <c r="BH477" s="206">
        <f>IF(N477="sníž. přenesená",J477,0)</f>
        <v>0</v>
      </c>
      <c r="BI477" s="206">
        <f>IF(N477="nulová",J477,0)</f>
        <v>0</v>
      </c>
      <c r="BJ477" s="18" t="s">
        <v>85</v>
      </c>
      <c r="BK477" s="206">
        <f>ROUND(I477*H477,2)</f>
        <v>0</v>
      </c>
      <c r="BL477" s="18" t="s">
        <v>218</v>
      </c>
      <c r="BM477" s="205" t="s">
        <v>13291</v>
      </c>
    </row>
    <row r="478" spans="1:65" s="2" customFormat="1" ht="16.5" customHeight="1">
      <c r="A478" s="35"/>
      <c r="B478" s="36"/>
      <c r="C478" s="193" t="s">
        <v>2571</v>
      </c>
      <c r="D478" s="193" t="s">
        <v>214</v>
      </c>
      <c r="E478" s="194" t="s">
        <v>10560</v>
      </c>
      <c r="F478" s="195" t="s">
        <v>12858</v>
      </c>
      <c r="G478" s="196" t="s">
        <v>586</v>
      </c>
      <c r="H478" s="197">
        <v>1378</v>
      </c>
      <c r="I478" s="198"/>
      <c r="J478" s="199">
        <f>ROUND(I478*H478,2)</f>
        <v>0</v>
      </c>
      <c r="K478" s="200"/>
      <c r="L478" s="40"/>
      <c r="M478" s="201" t="s">
        <v>1</v>
      </c>
      <c r="N478" s="202" t="s">
        <v>42</v>
      </c>
      <c r="O478" s="72"/>
      <c r="P478" s="203">
        <f>O478*H478</f>
        <v>0</v>
      </c>
      <c r="Q478" s="203">
        <v>0</v>
      </c>
      <c r="R478" s="203">
        <f>Q478*H478</f>
        <v>0</v>
      </c>
      <c r="S478" s="203">
        <v>0</v>
      </c>
      <c r="T478" s="204">
        <f>S478*H478</f>
        <v>0</v>
      </c>
      <c r="U478" s="35"/>
      <c r="V478" s="35"/>
      <c r="W478" s="35"/>
      <c r="X478" s="35"/>
      <c r="Y478" s="35"/>
      <c r="Z478" s="35"/>
      <c r="AA478" s="35"/>
      <c r="AB478" s="35"/>
      <c r="AC478" s="35"/>
      <c r="AD478" s="35"/>
      <c r="AE478" s="35"/>
      <c r="AR478" s="205" t="s">
        <v>218</v>
      </c>
      <c r="AT478" s="205" t="s">
        <v>214</v>
      </c>
      <c r="AU478" s="205" t="s">
        <v>85</v>
      </c>
      <c r="AY478" s="18" t="s">
        <v>209</v>
      </c>
      <c r="BE478" s="206">
        <f>IF(N478="základní",J478,0)</f>
        <v>0</v>
      </c>
      <c r="BF478" s="206">
        <f>IF(N478="snížená",J478,0)</f>
        <v>0</v>
      </c>
      <c r="BG478" s="206">
        <f>IF(N478="zákl. přenesená",J478,0)</f>
        <v>0</v>
      </c>
      <c r="BH478" s="206">
        <f>IF(N478="sníž. přenesená",J478,0)</f>
        <v>0</v>
      </c>
      <c r="BI478" s="206">
        <f>IF(N478="nulová",J478,0)</f>
        <v>0</v>
      </c>
      <c r="BJ478" s="18" t="s">
        <v>85</v>
      </c>
      <c r="BK478" s="206">
        <f>ROUND(I478*H478,2)</f>
        <v>0</v>
      </c>
      <c r="BL478" s="18" t="s">
        <v>218</v>
      </c>
      <c r="BM478" s="205" t="s">
        <v>13292</v>
      </c>
    </row>
    <row r="479" spans="1:65" s="2" customFormat="1" ht="16.5" customHeight="1">
      <c r="A479" s="35"/>
      <c r="B479" s="36"/>
      <c r="C479" s="193" t="s">
        <v>2575</v>
      </c>
      <c r="D479" s="193" t="s">
        <v>214</v>
      </c>
      <c r="E479" s="194" t="s">
        <v>13293</v>
      </c>
      <c r="F479" s="195" t="s">
        <v>12861</v>
      </c>
      <c r="G479" s="196" t="s">
        <v>586</v>
      </c>
      <c r="H479" s="197">
        <v>482.3</v>
      </c>
      <c r="I479" s="198"/>
      <c r="J479" s="199">
        <f>ROUND(I479*H479,2)</f>
        <v>0</v>
      </c>
      <c r="K479" s="200"/>
      <c r="L479" s="40"/>
      <c r="M479" s="201" t="s">
        <v>1</v>
      </c>
      <c r="N479" s="202" t="s">
        <v>42</v>
      </c>
      <c r="O479" s="72"/>
      <c r="P479" s="203">
        <f>O479*H479</f>
        <v>0</v>
      </c>
      <c r="Q479" s="203">
        <v>0</v>
      </c>
      <c r="R479" s="203">
        <f>Q479*H479</f>
        <v>0</v>
      </c>
      <c r="S479" s="203">
        <v>0</v>
      </c>
      <c r="T479" s="204">
        <f>S479*H479</f>
        <v>0</v>
      </c>
      <c r="U479" s="35"/>
      <c r="V479" s="35"/>
      <c r="W479" s="35"/>
      <c r="X479" s="35"/>
      <c r="Y479" s="35"/>
      <c r="Z479" s="35"/>
      <c r="AA479" s="35"/>
      <c r="AB479" s="35"/>
      <c r="AC479" s="35"/>
      <c r="AD479" s="35"/>
      <c r="AE479" s="35"/>
      <c r="AR479" s="205" t="s">
        <v>218</v>
      </c>
      <c r="AT479" s="205" t="s">
        <v>214</v>
      </c>
      <c r="AU479" s="205" t="s">
        <v>85</v>
      </c>
      <c r="AY479" s="18" t="s">
        <v>209</v>
      </c>
      <c r="BE479" s="206">
        <f>IF(N479="základní",J479,0)</f>
        <v>0</v>
      </c>
      <c r="BF479" s="206">
        <f>IF(N479="snížená",J479,0)</f>
        <v>0</v>
      </c>
      <c r="BG479" s="206">
        <f>IF(N479="zákl. přenesená",J479,0)</f>
        <v>0</v>
      </c>
      <c r="BH479" s="206">
        <f>IF(N479="sníž. přenesená",J479,0)</f>
        <v>0</v>
      </c>
      <c r="BI479" s="206">
        <f>IF(N479="nulová",J479,0)</f>
        <v>0</v>
      </c>
      <c r="BJ479" s="18" t="s">
        <v>85</v>
      </c>
      <c r="BK479" s="206">
        <f>ROUND(I479*H479,2)</f>
        <v>0</v>
      </c>
      <c r="BL479" s="18" t="s">
        <v>218</v>
      </c>
      <c r="BM479" s="205" t="s">
        <v>13294</v>
      </c>
    </row>
    <row r="480" spans="1:65" s="12" customFormat="1" ht="25.9" customHeight="1">
      <c r="B480" s="177"/>
      <c r="C480" s="178"/>
      <c r="D480" s="179" t="s">
        <v>76</v>
      </c>
      <c r="E480" s="180" t="s">
        <v>13295</v>
      </c>
      <c r="F480" s="180" t="s">
        <v>13296</v>
      </c>
      <c r="G480" s="178"/>
      <c r="H480" s="178"/>
      <c r="I480" s="181"/>
      <c r="J480" s="182">
        <f>BK480</f>
        <v>0</v>
      </c>
      <c r="K480" s="178"/>
      <c r="L480" s="183"/>
      <c r="M480" s="184"/>
      <c r="N480" s="185"/>
      <c r="O480" s="185"/>
      <c r="P480" s="186">
        <f>SUM(P481:P563)</f>
        <v>0</v>
      </c>
      <c r="Q480" s="185"/>
      <c r="R480" s="186">
        <f>SUM(R481:R563)</f>
        <v>0</v>
      </c>
      <c r="S480" s="185"/>
      <c r="T480" s="187">
        <f>SUM(T481:T563)</f>
        <v>0</v>
      </c>
      <c r="AR480" s="188" t="s">
        <v>85</v>
      </c>
      <c r="AT480" s="189" t="s">
        <v>76</v>
      </c>
      <c r="AU480" s="189" t="s">
        <v>77</v>
      </c>
      <c r="AY480" s="188" t="s">
        <v>209</v>
      </c>
      <c r="BK480" s="190">
        <f>SUM(BK481:BK563)</f>
        <v>0</v>
      </c>
    </row>
    <row r="481" spans="1:65" s="2" customFormat="1" ht="33" customHeight="1">
      <c r="A481" s="35"/>
      <c r="B481" s="36"/>
      <c r="C481" s="193" t="s">
        <v>2581</v>
      </c>
      <c r="D481" s="193" t="s">
        <v>214</v>
      </c>
      <c r="E481" s="194" t="s">
        <v>10850</v>
      </c>
      <c r="F481" s="195" t="s">
        <v>13142</v>
      </c>
      <c r="G481" s="196" t="s">
        <v>2761</v>
      </c>
      <c r="H481" s="197">
        <v>1</v>
      </c>
      <c r="I481" s="198"/>
      <c r="J481" s="199">
        <f>ROUND(I481*H481,2)</f>
        <v>0</v>
      </c>
      <c r="K481" s="200"/>
      <c r="L481" s="40"/>
      <c r="M481" s="201" t="s">
        <v>1</v>
      </c>
      <c r="N481" s="202" t="s">
        <v>42</v>
      </c>
      <c r="O481" s="72"/>
      <c r="P481" s="203">
        <f>O481*H481</f>
        <v>0</v>
      </c>
      <c r="Q481" s="203">
        <v>0</v>
      </c>
      <c r="R481" s="203">
        <f>Q481*H481</f>
        <v>0</v>
      </c>
      <c r="S481" s="203">
        <v>0</v>
      </c>
      <c r="T481" s="204">
        <f>S481*H481</f>
        <v>0</v>
      </c>
      <c r="U481" s="35"/>
      <c r="V481" s="35"/>
      <c r="W481" s="35"/>
      <c r="X481" s="35"/>
      <c r="Y481" s="35"/>
      <c r="Z481" s="35"/>
      <c r="AA481" s="35"/>
      <c r="AB481" s="35"/>
      <c r="AC481" s="35"/>
      <c r="AD481" s="35"/>
      <c r="AE481" s="35"/>
      <c r="AR481" s="205" t="s">
        <v>218</v>
      </c>
      <c r="AT481" s="205" t="s">
        <v>214</v>
      </c>
      <c r="AU481" s="205" t="s">
        <v>85</v>
      </c>
      <c r="AY481" s="18" t="s">
        <v>209</v>
      </c>
      <c r="BE481" s="206">
        <f>IF(N481="základní",J481,0)</f>
        <v>0</v>
      </c>
      <c r="BF481" s="206">
        <f>IF(N481="snížená",J481,0)</f>
        <v>0</v>
      </c>
      <c r="BG481" s="206">
        <f>IF(N481="zákl. přenesená",J481,0)</f>
        <v>0</v>
      </c>
      <c r="BH481" s="206">
        <f>IF(N481="sníž. přenesená",J481,0)</f>
        <v>0</v>
      </c>
      <c r="BI481" s="206">
        <f>IF(N481="nulová",J481,0)</f>
        <v>0</v>
      </c>
      <c r="BJ481" s="18" t="s">
        <v>85</v>
      </c>
      <c r="BK481" s="206">
        <f>ROUND(I481*H481,2)</f>
        <v>0</v>
      </c>
      <c r="BL481" s="18" t="s">
        <v>218</v>
      </c>
      <c r="BM481" s="205" t="s">
        <v>13297</v>
      </c>
    </row>
    <row r="482" spans="1:65" s="2" customFormat="1" ht="409.5">
      <c r="A482" s="35"/>
      <c r="B482" s="36"/>
      <c r="C482" s="37"/>
      <c r="D482" s="214" t="s">
        <v>807</v>
      </c>
      <c r="E482" s="37"/>
      <c r="F482" s="256" t="s">
        <v>13298</v>
      </c>
      <c r="G482" s="37"/>
      <c r="H482" s="37"/>
      <c r="I482" s="257"/>
      <c r="J482" s="37"/>
      <c r="K482" s="37"/>
      <c r="L482" s="40"/>
      <c r="M482" s="258"/>
      <c r="N482" s="259"/>
      <c r="O482" s="72"/>
      <c r="P482" s="72"/>
      <c r="Q482" s="72"/>
      <c r="R482" s="72"/>
      <c r="S482" s="72"/>
      <c r="T482" s="73"/>
      <c r="U482" s="35"/>
      <c r="V482" s="35"/>
      <c r="W482" s="35"/>
      <c r="X482" s="35"/>
      <c r="Y482" s="35"/>
      <c r="Z482" s="35"/>
      <c r="AA482" s="35"/>
      <c r="AB482" s="35"/>
      <c r="AC482" s="35"/>
      <c r="AD482" s="35"/>
      <c r="AE482" s="35"/>
      <c r="AT482" s="18" t="s">
        <v>807</v>
      </c>
      <c r="AU482" s="18" t="s">
        <v>85</v>
      </c>
    </row>
    <row r="483" spans="1:65" s="2" customFormat="1" ht="16.5" customHeight="1">
      <c r="A483" s="35"/>
      <c r="B483" s="36"/>
      <c r="C483" s="193" t="s">
        <v>2587</v>
      </c>
      <c r="D483" s="193" t="s">
        <v>214</v>
      </c>
      <c r="E483" s="194" t="s">
        <v>10853</v>
      </c>
      <c r="F483" s="195" t="s">
        <v>13299</v>
      </c>
      <c r="G483" s="196" t="s">
        <v>2761</v>
      </c>
      <c r="H483" s="197">
        <v>6</v>
      </c>
      <c r="I483" s="198"/>
      <c r="J483" s="199">
        <f>ROUND(I483*H483,2)</f>
        <v>0</v>
      </c>
      <c r="K483" s="200"/>
      <c r="L483" s="40"/>
      <c r="M483" s="201" t="s">
        <v>1</v>
      </c>
      <c r="N483" s="202" t="s">
        <v>42</v>
      </c>
      <c r="O483" s="72"/>
      <c r="P483" s="203">
        <f>O483*H483</f>
        <v>0</v>
      </c>
      <c r="Q483" s="203">
        <v>0</v>
      </c>
      <c r="R483" s="203">
        <f>Q483*H483</f>
        <v>0</v>
      </c>
      <c r="S483" s="203">
        <v>0</v>
      </c>
      <c r="T483" s="204">
        <f>S483*H483</f>
        <v>0</v>
      </c>
      <c r="U483" s="35"/>
      <c r="V483" s="35"/>
      <c r="W483" s="35"/>
      <c r="X483" s="35"/>
      <c r="Y483" s="35"/>
      <c r="Z483" s="35"/>
      <c r="AA483" s="35"/>
      <c r="AB483" s="35"/>
      <c r="AC483" s="35"/>
      <c r="AD483" s="35"/>
      <c r="AE483" s="35"/>
      <c r="AR483" s="205" t="s">
        <v>218</v>
      </c>
      <c r="AT483" s="205" t="s">
        <v>214</v>
      </c>
      <c r="AU483" s="205" t="s">
        <v>85</v>
      </c>
      <c r="AY483" s="18" t="s">
        <v>209</v>
      </c>
      <c r="BE483" s="206">
        <f>IF(N483="základní",J483,0)</f>
        <v>0</v>
      </c>
      <c r="BF483" s="206">
        <f>IF(N483="snížená",J483,0)</f>
        <v>0</v>
      </c>
      <c r="BG483" s="206">
        <f>IF(N483="zákl. přenesená",J483,0)</f>
        <v>0</v>
      </c>
      <c r="BH483" s="206">
        <f>IF(N483="sníž. přenesená",J483,0)</f>
        <v>0</v>
      </c>
      <c r="BI483" s="206">
        <f>IF(N483="nulová",J483,0)</f>
        <v>0</v>
      </c>
      <c r="BJ483" s="18" t="s">
        <v>85</v>
      </c>
      <c r="BK483" s="206">
        <f>ROUND(I483*H483,2)</f>
        <v>0</v>
      </c>
      <c r="BL483" s="18" t="s">
        <v>218</v>
      </c>
      <c r="BM483" s="205" t="s">
        <v>13300</v>
      </c>
    </row>
    <row r="484" spans="1:65" s="2" customFormat="1" ht="68.25">
      <c r="A484" s="35"/>
      <c r="B484" s="36"/>
      <c r="C484" s="37"/>
      <c r="D484" s="214" t="s">
        <v>807</v>
      </c>
      <c r="E484" s="37"/>
      <c r="F484" s="256" t="s">
        <v>12872</v>
      </c>
      <c r="G484" s="37"/>
      <c r="H484" s="37"/>
      <c r="I484" s="257"/>
      <c r="J484" s="37"/>
      <c r="K484" s="37"/>
      <c r="L484" s="40"/>
      <c r="M484" s="258"/>
      <c r="N484" s="259"/>
      <c r="O484" s="72"/>
      <c r="P484" s="72"/>
      <c r="Q484" s="72"/>
      <c r="R484" s="72"/>
      <c r="S484" s="72"/>
      <c r="T484" s="73"/>
      <c r="U484" s="35"/>
      <c r="V484" s="35"/>
      <c r="W484" s="35"/>
      <c r="X484" s="35"/>
      <c r="Y484" s="35"/>
      <c r="Z484" s="35"/>
      <c r="AA484" s="35"/>
      <c r="AB484" s="35"/>
      <c r="AC484" s="35"/>
      <c r="AD484" s="35"/>
      <c r="AE484" s="35"/>
      <c r="AT484" s="18" t="s">
        <v>807</v>
      </c>
      <c r="AU484" s="18" t="s">
        <v>85</v>
      </c>
    </row>
    <row r="485" spans="1:65" s="2" customFormat="1" ht="16.5" customHeight="1">
      <c r="A485" s="35"/>
      <c r="B485" s="36"/>
      <c r="C485" s="193" t="s">
        <v>2600</v>
      </c>
      <c r="D485" s="193" t="s">
        <v>214</v>
      </c>
      <c r="E485" s="194" t="s">
        <v>10856</v>
      </c>
      <c r="F485" s="195" t="s">
        <v>13301</v>
      </c>
      <c r="G485" s="196" t="s">
        <v>2761</v>
      </c>
      <c r="H485" s="197">
        <v>1</v>
      </c>
      <c r="I485" s="198"/>
      <c r="J485" s="199">
        <f>ROUND(I485*H485,2)</f>
        <v>0</v>
      </c>
      <c r="K485" s="200"/>
      <c r="L485" s="40"/>
      <c r="M485" s="201" t="s">
        <v>1</v>
      </c>
      <c r="N485" s="202" t="s">
        <v>42</v>
      </c>
      <c r="O485" s="72"/>
      <c r="P485" s="203">
        <f>O485*H485</f>
        <v>0</v>
      </c>
      <c r="Q485" s="203">
        <v>0</v>
      </c>
      <c r="R485" s="203">
        <f>Q485*H485</f>
        <v>0</v>
      </c>
      <c r="S485" s="203">
        <v>0</v>
      </c>
      <c r="T485" s="204">
        <f>S485*H485</f>
        <v>0</v>
      </c>
      <c r="U485" s="35"/>
      <c r="V485" s="35"/>
      <c r="W485" s="35"/>
      <c r="X485" s="35"/>
      <c r="Y485" s="35"/>
      <c r="Z485" s="35"/>
      <c r="AA485" s="35"/>
      <c r="AB485" s="35"/>
      <c r="AC485" s="35"/>
      <c r="AD485" s="35"/>
      <c r="AE485" s="35"/>
      <c r="AR485" s="205" t="s">
        <v>218</v>
      </c>
      <c r="AT485" s="205" t="s">
        <v>214</v>
      </c>
      <c r="AU485" s="205" t="s">
        <v>85</v>
      </c>
      <c r="AY485" s="18" t="s">
        <v>209</v>
      </c>
      <c r="BE485" s="206">
        <f>IF(N485="základní",J485,0)</f>
        <v>0</v>
      </c>
      <c r="BF485" s="206">
        <f>IF(N485="snížená",J485,0)</f>
        <v>0</v>
      </c>
      <c r="BG485" s="206">
        <f>IF(N485="zákl. přenesená",J485,0)</f>
        <v>0</v>
      </c>
      <c r="BH485" s="206">
        <f>IF(N485="sníž. přenesená",J485,0)</f>
        <v>0</v>
      </c>
      <c r="BI485" s="206">
        <f>IF(N485="nulová",J485,0)</f>
        <v>0</v>
      </c>
      <c r="BJ485" s="18" t="s">
        <v>85</v>
      </c>
      <c r="BK485" s="206">
        <f>ROUND(I485*H485,2)</f>
        <v>0</v>
      </c>
      <c r="BL485" s="18" t="s">
        <v>218</v>
      </c>
      <c r="BM485" s="205" t="s">
        <v>13302</v>
      </c>
    </row>
    <row r="486" spans="1:65" s="2" customFormat="1" ht="107.25">
      <c r="A486" s="35"/>
      <c r="B486" s="36"/>
      <c r="C486" s="37"/>
      <c r="D486" s="214" t="s">
        <v>807</v>
      </c>
      <c r="E486" s="37"/>
      <c r="F486" s="256" t="s">
        <v>13303</v>
      </c>
      <c r="G486" s="37"/>
      <c r="H486" s="37"/>
      <c r="I486" s="257"/>
      <c r="J486" s="37"/>
      <c r="K486" s="37"/>
      <c r="L486" s="40"/>
      <c r="M486" s="258"/>
      <c r="N486" s="259"/>
      <c r="O486" s="72"/>
      <c r="P486" s="72"/>
      <c r="Q486" s="72"/>
      <c r="R486" s="72"/>
      <c r="S486" s="72"/>
      <c r="T486" s="73"/>
      <c r="U486" s="35"/>
      <c r="V486" s="35"/>
      <c r="W486" s="35"/>
      <c r="X486" s="35"/>
      <c r="Y486" s="35"/>
      <c r="Z486" s="35"/>
      <c r="AA486" s="35"/>
      <c r="AB486" s="35"/>
      <c r="AC486" s="35"/>
      <c r="AD486" s="35"/>
      <c r="AE486" s="35"/>
      <c r="AT486" s="18" t="s">
        <v>807</v>
      </c>
      <c r="AU486" s="18" t="s">
        <v>85</v>
      </c>
    </row>
    <row r="487" spans="1:65" s="2" customFormat="1" ht="16.5" customHeight="1">
      <c r="A487" s="35"/>
      <c r="B487" s="36"/>
      <c r="C487" s="193" t="s">
        <v>2613</v>
      </c>
      <c r="D487" s="193" t="s">
        <v>214</v>
      </c>
      <c r="E487" s="194" t="s">
        <v>10858</v>
      </c>
      <c r="F487" s="195" t="s">
        <v>13304</v>
      </c>
      <c r="G487" s="196" t="s">
        <v>2761</v>
      </c>
      <c r="H487" s="197">
        <v>5</v>
      </c>
      <c r="I487" s="198"/>
      <c r="J487" s="199">
        <f>ROUND(I487*H487,2)</f>
        <v>0</v>
      </c>
      <c r="K487" s="200"/>
      <c r="L487" s="40"/>
      <c r="M487" s="201" t="s">
        <v>1</v>
      </c>
      <c r="N487" s="202" t="s">
        <v>42</v>
      </c>
      <c r="O487" s="72"/>
      <c r="P487" s="203">
        <f>O487*H487</f>
        <v>0</v>
      </c>
      <c r="Q487" s="203">
        <v>0</v>
      </c>
      <c r="R487" s="203">
        <f>Q487*H487</f>
        <v>0</v>
      </c>
      <c r="S487" s="203">
        <v>0</v>
      </c>
      <c r="T487" s="204">
        <f>S487*H487</f>
        <v>0</v>
      </c>
      <c r="U487" s="35"/>
      <c r="V487" s="35"/>
      <c r="W487" s="35"/>
      <c r="X487" s="35"/>
      <c r="Y487" s="35"/>
      <c r="Z487" s="35"/>
      <c r="AA487" s="35"/>
      <c r="AB487" s="35"/>
      <c r="AC487" s="35"/>
      <c r="AD487" s="35"/>
      <c r="AE487" s="35"/>
      <c r="AR487" s="205" t="s">
        <v>218</v>
      </c>
      <c r="AT487" s="205" t="s">
        <v>214</v>
      </c>
      <c r="AU487" s="205" t="s">
        <v>85</v>
      </c>
      <c r="AY487" s="18" t="s">
        <v>209</v>
      </c>
      <c r="BE487" s="206">
        <f>IF(N487="základní",J487,0)</f>
        <v>0</v>
      </c>
      <c r="BF487" s="206">
        <f>IF(N487="snížená",J487,0)</f>
        <v>0</v>
      </c>
      <c r="BG487" s="206">
        <f>IF(N487="zákl. přenesená",J487,0)</f>
        <v>0</v>
      </c>
      <c r="BH487" s="206">
        <f>IF(N487="sníž. přenesená",J487,0)</f>
        <v>0</v>
      </c>
      <c r="BI487" s="206">
        <f>IF(N487="nulová",J487,0)</f>
        <v>0</v>
      </c>
      <c r="BJ487" s="18" t="s">
        <v>85</v>
      </c>
      <c r="BK487" s="206">
        <f>ROUND(I487*H487,2)</f>
        <v>0</v>
      </c>
      <c r="BL487" s="18" t="s">
        <v>218</v>
      </c>
      <c r="BM487" s="205" t="s">
        <v>13305</v>
      </c>
    </row>
    <row r="488" spans="1:65" s="2" customFormat="1" ht="107.25">
      <c r="A488" s="35"/>
      <c r="B488" s="36"/>
      <c r="C488" s="37"/>
      <c r="D488" s="214" t="s">
        <v>807</v>
      </c>
      <c r="E488" s="37"/>
      <c r="F488" s="256" t="s">
        <v>13303</v>
      </c>
      <c r="G488" s="37"/>
      <c r="H488" s="37"/>
      <c r="I488" s="257"/>
      <c r="J488" s="37"/>
      <c r="K488" s="37"/>
      <c r="L488" s="40"/>
      <c r="M488" s="258"/>
      <c r="N488" s="259"/>
      <c r="O488" s="72"/>
      <c r="P488" s="72"/>
      <c r="Q488" s="72"/>
      <c r="R488" s="72"/>
      <c r="S488" s="72"/>
      <c r="T488" s="73"/>
      <c r="U488" s="35"/>
      <c r="V488" s="35"/>
      <c r="W488" s="35"/>
      <c r="X488" s="35"/>
      <c r="Y488" s="35"/>
      <c r="Z488" s="35"/>
      <c r="AA488" s="35"/>
      <c r="AB488" s="35"/>
      <c r="AC488" s="35"/>
      <c r="AD488" s="35"/>
      <c r="AE488" s="35"/>
      <c r="AT488" s="18" t="s">
        <v>807</v>
      </c>
      <c r="AU488" s="18" t="s">
        <v>85</v>
      </c>
    </row>
    <row r="489" spans="1:65" s="2" customFormat="1" ht="16.5" customHeight="1">
      <c r="A489" s="35"/>
      <c r="B489" s="36"/>
      <c r="C489" s="193" t="s">
        <v>2619</v>
      </c>
      <c r="D489" s="193" t="s">
        <v>214</v>
      </c>
      <c r="E489" s="194" t="s">
        <v>13306</v>
      </c>
      <c r="F489" s="195" t="s">
        <v>12898</v>
      </c>
      <c r="G489" s="196" t="s">
        <v>2761</v>
      </c>
      <c r="H489" s="197">
        <v>8</v>
      </c>
      <c r="I489" s="198"/>
      <c r="J489" s="199">
        <f>ROUND(I489*H489,2)</f>
        <v>0</v>
      </c>
      <c r="K489" s="200"/>
      <c r="L489" s="40"/>
      <c r="M489" s="201" t="s">
        <v>1</v>
      </c>
      <c r="N489" s="202" t="s">
        <v>42</v>
      </c>
      <c r="O489" s="72"/>
      <c r="P489" s="203">
        <f>O489*H489</f>
        <v>0</v>
      </c>
      <c r="Q489" s="203">
        <v>0</v>
      </c>
      <c r="R489" s="203">
        <f>Q489*H489</f>
        <v>0</v>
      </c>
      <c r="S489" s="203">
        <v>0</v>
      </c>
      <c r="T489" s="204">
        <f>S489*H489</f>
        <v>0</v>
      </c>
      <c r="U489" s="35"/>
      <c r="V489" s="35"/>
      <c r="W489" s="35"/>
      <c r="X489" s="35"/>
      <c r="Y489" s="35"/>
      <c r="Z489" s="35"/>
      <c r="AA489" s="35"/>
      <c r="AB489" s="35"/>
      <c r="AC489" s="35"/>
      <c r="AD489" s="35"/>
      <c r="AE489" s="35"/>
      <c r="AR489" s="205" t="s">
        <v>218</v>
      </c>
      <c r="AT489" s="205" t="s">
        <v>214</v>
      </c>
      <c r="AU489" s="205" t="s">
        <v>85</v>
      </c>
      <c r="AY489" s="18" t="s">
        <v>209</v>
      </c>
      <c r="BE489" s="206">
        <f>IF(N489="základní",J489,0)</f>
        <v>0</v>
      </c>
      <c r="BF489" s="206">
        <f>IF(N489="snížená",J489,0)</f>
        <v>0</v>
      </c>
      <c r="BG489" s="206">
        <f>IF(N489="zákl. přenesená",J489,0)</f>
        <v>0</v>
      </c>
      <c r="BH489" s="206">
        <f>IF(N489="sníž. přenesená",J489,0)</f>
        <v>0</v>
      </c>
      <c r="BI489" s="206">
        <f>IF(N489="nulová",J489,0)</f>
        <v>0</v>
      </c>
      <c r="BJ489" s="18" t="s">
        <v>85</v>
      </c>
      <c r="BK489" s="206">
        <f>ROUND(I489*H489,2)</f>
        <v>0</v>
      </c>
      <c r="BL489" s="18" t="s">
        <v>218</v>
      </c>
      <c r="BM489" s="205" t="s">
        <v>13307</v>
      </c>
    </row>
    <row r="490" spans="1:65" s="2" customFormat="1" ht="107.25">
      <c r="A490" s="35"/>
      <c r="B490" s="36"/>
      <c r="C490" s="37"/>
      <c r="D490" s="214" t="s">
        <v>807</v>
      </c>
      <c r="E490" s="37"/>
      <c r="F490" s="256" t="s">
        <v>13303</v>
      </c>
      <c r="G490" s="37"/>
      <c r="H490" s="37"/>
      <c r="I490" s="257"/>
      <c r="J490" s="37"/>
      <c r="K490" s="37"/>
      <c r="L490" s="40"/>
      <c r="M490" s="258"/>
      <c r="N490" s="259"/>
      <c r="O490" s="72"/>
      <c r="P490" s="72"/>
      <c r="Q490" s="72"/>
      <c r="R490" s="72"/>
      <c r="S490" s="72"/>
      <c r="T490" s="73"/>
      <c r="U490" s="35"/>
      <c r="V490" s="35"/>
      <c r="W490" s="35"/>
      <c r="X490" s="35"/>
      <c r="Y490" s="35"/>
      <c r="Z490" s="35"/>
      <c r="AA490" s="35"/>
      <c r="AB490" s="35"/>
      <c r="AC490" s="35"/>
      <c r="AD490" s="35"/>
      <c r="AE490" s="35"/>
      <c r="AT490" s="18" t="s">
        <v>807</v>
      </c>
      <c r="AU490" s="18" t="s">
        <v>85</v>
      </c>
    </row>
    <row r="491" spans="1:65" s="2" customFormat="1" ht="16.5" customHeight="1">
      <c r="A491" s="35"/>
      <c r="B491" s="36"/>
      <c r="C491" s="193" t="s">
        <v>2624</v>
      </c>
      <c r="D491" s="193" t="s">
        <v>214</v>
      </c>
      <c r="E491" s="194" t="s">
        <v>10870</v>
      </c>
      <c r="F491" s="195" t="s">
        <v>12902</v>
      </c>
      <c r="G491" s="196" t="s">
        <v>2761</v>
      </c>
      <c r="H491" s="197">
        <v>2</v>
      </c>
      <c r="I491" s="198"/>
      <c r="J491" s="199">
        <f>ROUND(I491*H491,2)</f>
        <v>0</v>
      </c>
      <c r="K491" s="200"/>
      <c r="L491" s="40"/>
      <c r="M491" s="201" t="s">
        <v>1</v>
      </c>
      <c r="N491" s="202" t="s">
        <v>42</v>
      </c>
      <c r="O491" s="72"/>
      <c r="P491" s="203">
        <f>O491*H491</f>
        <v>0</v>
      </c>
      <c r="Q491" s="203">
        <v>0</v>
      </c>
      <c r="R491" s="203">
        <f>Q491*H491</f>
        <v>0</v>
      </c>
      <c r="S491" s="203">
        <v>0</v>
      </c>
      <c r="T491" s="204">
        <f>S491*H491</f>
        <v>0</v>
      </c>
      <c r="U491" s="35"/>
      <c r="V491" s="35"/>
      <c r="W491" s="35"/>
      <c r="X491" s="35"/>
      <c r="Y491" s="35"/>
      <c r="Z491" s="35"/>
      <c r="AA491" s="35"/>
      <c r="AB491" s="35"/>
      <c r="AC491" s="35"/>
      <c r="AD491" s="35"/>
      <c r="AE491" s="35"/>
      <c r="AR491" s="205" t="s">
        <v>218</v>
      </c>
      <c r="AT491" s="205" t="s">
        <v>214</v>
      </c>
      <c r="AU491" s="205" t="s">
        <v>85</v>
      </c>
      <c r="AY491" s="18" t="s">
        <v>209</v>
      </c>
      <c r="BE491" s="206">
        <f>IF(N491="základní",J491,0)</f>
        <v>0</v>
      </c>
      <c r="BF491" s="206">
        <f>IF(N491="snížená",J491,0)</f>
        <v>0</v>
      </c>
      <c r="BG491" s="206">
        <f>IF(N491="zákl. přenesená",J491,0)</f>
        <v>0</v>
      </c>
      <c r="BH491" s="206">
        <f>IF(N491="sníž. přenesená",J491,0)</f>
        <v>0</v>
      </c>
      <c r="BI491" s="206">
        <f>IF(N491="nulová",J491,0)</f>
        <v>0</v>
      </c>
      <c r="BJ491" s="18" t="s">
        <v>85</v>
      </c>
      <c r="BK491" s="206">
        <f>ROUND(I491*H491,2)</f>
        <v>0</v>
      </c>
      <c r="BL491" s="18" t="s">
        <v>218</v>
      </c>
      <c r="BM491" s="205" t="s">
        <v>13308</v>
      </c>
    </row>
    <row r="492" spans="1:65" s="2" customFormat="1" ht="107.25">
      <c r="A492" s="35"/>
      <c r="B492" s="36"/>
      <c r="C492" s="37"/>
      <c r="D492" s="214" t="s">
        <v>807</v>
      </c>
      <c r="E492" s="37"/>
      <c r="F492" s="256" t="s">
        <v>13303</v>
      </c>
      <c r="G492" s="37"/>
      <c r="H492" s="37"/>
      <c r="I492" s="257"/>
      <c r="J492" s="37"/>
      <c r="K492" s="37"/>
      <c r="L492" s="40"/>
      <c r="M492" s="258"/>
      <c r="N492" s="259"/>
      <c r="O492" s="72"/>
      <c r="P492" s="72"/>
      <c r="Q492" s="72"/>
      <c r="R492" s="72"/>
      <c r="S492" s="72"/>
      <c r="T492" s="73"/>
      <c r="U492" s="35"/>
      <c r="V492" s="35"/>
      <c r="W492" s="35"/>
      <c r="X492" s="35"/>
      <c r="Y492" s="35"/>
      <c r="Z492" s="35"/>
      <c r="AA492" s="35"/>
      <c r="AB492" s="35"/>
      <c r="AC492" s="35"/>
      <c r="AD492" s="35"/>
      <c r="AE492" s="35"/>
      <c r="AT492" s="18" t="s">
        <v>807</v>
      </c>
      <c r="AU492" s="18" t="s">
        <v>85</v>
      </c>
    </row>
    <row r="493" spans="1:65" s="2" customFormat="1" ht="16.5" customHeight="1">
      <c r="A493" s="35"/>
      <c r="B493" s="36"/>
      <c r="C493" s="193" t="s">
        <v>2628</v>
      </c>
      <c r="D493" s="193" t="s">
        <v>214</v>
      </c>
      <c r="E493" s="194" t="s">
        <v>10872</v>
      </c>
      <c r="F493" s="195" t="s">
        <v>13309</v>
      </c>
      <c r="G493" s="196" t="s">
        <v>2761</v>
      </c>
      <c r="H493" s="197">
        <v>2</v>
      </c>
      <c r="I493" s="198"/>
      <c r="J493" s="199">
        <f>ROUND(I493*H493,2)</f>
        <v>0</v>
      </c>
      <c r="K493" s="200"/>
      <c r="L493" s="40"/>
      <c r="M493" s="201" t="s">
        <v>1</v>
      </c>
      <c r="N493" s="202" t="s">
        <v>42</v>
      </c>
      <c r="O493" s="72"/>
      <c r="P493" s="203">
        <f>O493*H493</f>
        <v>0</v>
      </c>
      <c r="Q493" s="203">
        <v>0</v>
      </c>
      <c r="R493" s="203">
        <f>Q493*H493</f>
        <v>0</v>
      </c>
      <c r="S493" s="203">
        <v>0</v>
      </c>
      <c r="T493" s="204">
        <f>S493*H493</f>
        <v>0</v>
      </c>
      <c r="U493" s="35"/>
      <c r="V493" s="35"/>
      <c r="W493" s="35"/>
      <c r="X493" s="35"/>
      <c r="Y493" s="35"/>
      <c r="Z493" s="35"/>
      <c r="AA493" s="35"/>
      <c r="AB493" s="35"/>
      <c r="AC493" s="35"/>
      <c r="AD493" s="35"/>
      <c r="AE493" s="35"/>
      <c r="AR493" s="205" t="s">
        <v>218</v>
      </c>
      <c r="AT493" s="205" t="s">
        <v>214</v>
      </c>
      <c r="AU493" s="205" t="s">
        <v>85</v>
      </c>
      <c r="AY493" s="18" t="s">
        <v>209</v>
      </c>
      <c r="BE493" s="206">
        <f>IF(N493="základní",J493,0)</f>
        <v>0</v>
      </c>
      <c r="BF493" s="206">
        <f>IF(N493="snížená",J493,0)</f>
        <v>0</v>
      </c>
      <c r="BG493" s="206">
        <f>IF(N493="zákl. přenesená",J493,0)</f>
        <v>0</v>
      </c>
      <c r="BH493" s="206">
        <f>IF(N493="sníž. přenesená",J493,0)</f>
        <v>0</v>
      </c>
      <c r="BI493" s="206">
        <f>IF(N493="nulová",J493,0)</f>
        <v>0</v>
      </c>
      <c r="BJ493" s="18" t="s">
        <v>85</v>
      </c>
      <c r="BK493" s="206">
        <f>ROUND(I493*H493,2)</f>
        <v>0</v>
      </c>
      <c r="BL493" s="18" t="s">
        <v>218</v>
      </c>
      <c r="BM493" s="205" t="s">
        <v>13310</v>
      </c>
    </row>
    <row r="494" spans="1:65" s="2" customFormat="1" ht="87.75">
      <c r="A494" s="35"/>
      <c r="B494" s="36"/>
      <c r="C494" s="37"/>
      <c r="D494" s="214" t="s">
        <v>807</v>
      </c>
      <c r="E494" s="37"/>
      <c r="F494" s="256" t="s">
        <v>13311</v>
      </c>
      <c r="G494" s="37"/>
      <c r="H494" s="37"/>
      <c r="I494" s="257"/>
      <c r="J494" s="37"/>
      <c r="K494" s="37"/>
      <c r="L494" s="40"/>
      <c r="M494" s="258"/>
      <c r="N494" s="259"/>
      <c r="O494" s="72"/>
      <c r="P494" s="72"/>
      <c r="Q494" s="72"/>
      <c r="R494" s="72"/>
      <c r="S494" s="72"/>
      <c r="T494" s="73"/>
      <c r="U494" s="35"/>
      <c r="V494" s="35"/>
      <c r="W494" s="35"/>
      <c r="X494" s="35"/>
      <c r="Y494" s="35"/>
      <c r="Z494" s="35"/>
      <c r="AA494" s="35"/>
      <c r="AB494" s="35"/>
      <c r="AC494" s="35"/>
      <c r="AD494" s="35"/>
      <c r="AE494" s="35"/>
      <c r="AT494" s="18" t="s">
        <v>807</v>
      </c>
      <c r="AU494" s="18" t="s">
        <v>85</v>
      </c>
    </row>
    <row r="495" spans="1:65" s="2" customFormat="1" ht="16.5" customHeight="1">
      <c r="A495" s="35"/>
      <c r="B495" s="36"/>
      <c r="C495" s="193" t="s">
        <v>2634</v>
      </c>
      <c r="D495" s="193" t="s">
        <v>214</v>
      </c>
      <c r="E495" s="194" t="s">
        <v>10874</v>
      </c>
      <c r="F495" s="195" t="s">
        <v>13312</v>
      </c>
      <c r="G495" s="196" t="s">
        <v>2761</v>
      </c>
      <c r="H495" s="197">
        <v>2</v>
      </c>
      <c r="I495" s="198"/>
      <c r="J495" s="199">
        <f>ROUND(I495*H495,2)</f>
        <v>0</v>
      </c>
      <c r="K495" s="200"/>
      <c r="L495" s="40"/>
      <c r="M495" s="201" t="s">
        <v>1</v>
      </c>
      <c r="N495" s="202" t="s">
        <v>42</v>
      </c>
      <c r="O495" s="72"/>
      <c r="P495" s="203">
        <f>O495*H495</f>
        <v>0</v>
      </c>
      <c r="Q495" s="203">
        <v>0</v>
      </c>
      <c r="R495" s="203">
        <f>Q495*H495</f>
        <v>0</v>
      </c>
      <c r="S495" s="203">
        <v>0</v>
      </c>
      <c r="T495" s="204">
        <f>S495*H495</f>
        <v>0</v>
      </c>
      <c r="U495" s="35"/>
      <c r="V495" s="35"/>
      <c r="W495" s="35"/>
      <c r="X495" s="35"/>
      <c r="Y495" s="35"/>
      <c r="Z495" s="35"/>
      <c r="AA495" s="35"/>
      <c r="AB495" s="35"/>
      <c r="AC495" s="35"/>
      <c r="AD495" s="35"/>
      <c r="AE495" s="35"/>
      <c r="AR495" s="205" t="s">
        <v>218</v>
      </c>
      <c r="AT495" s="205" t="s">
        <v>214</v>
      </c>
      <c r="AU495" s="205" t="s">
        <v>85</v>
      </c>
      <c r="AY495" s="18" t="s">
        <v>209</v>
      </c>
      <c r="BE495" s="206">
        <f>IF(N495="základní",J495,0)</f>
        <v>0</v>
      </c>
      <c r="BF495" s="206">
        <f>IF(N495="snížená",J495,0)</f>
        <v>0</v>
      </c>
      <c r="BG495" s="206">
        <f>IF(N495="zákl. přenesená",J495,0)</f>
        <v>0</v>
      </c>
      <c r="BH495" s="206">
        <f>IF(N495="sníž. přenesená",J495,0)</f>
        <v>0</v>
      </c>
      <c r="BI495" s="206">
        <f>IF(N495="nulová",J495,0)</f>
        <v>0</v>
      </c>
      <c r="BJ495" s="18" t="s">
        <v>85</v>
      </c>
      <c r="BK495" s="206">
        <f>ROUND(I495*H495,2)</f>
        <v>0</v>
      </c>
      <c r="BL495" s="18" t="s">
        <v>218</v>
      </c>
      <c r="BM495" s="205" t="s">
        <v>13313</v>
      </c>
    </row>
    <row r="496" spans="1:65" s="2" customFormat="1" ht="58.5">
      <c r="A496" s="35"/>
      <c r="B496" s="36"/>
      <c r="C496" s="37"/>
      <c r="D496" s="214" t="s">
        <v>807</v>
      </c>
      <c r="E496" s="37"/>
      <c r="F496" s="256" t="s">
        <v>12913</v>
      </c>
      <c r="G496" s="37"/>
      <c r="H496" s="37"/>
      <c r="I496" s="257"/>
      <c r="J496" s="37"/>
      <c r="K496" s="37"/>
      <c r="L496" s="40"/>
      <c r="M496" s="258"/>
      <c r="N496" s="259"/>
      <c r="O496" s="72"/>
      <c r="P496" s="72"/>
      <c r="Q496" s="72"/>
      <c r="R496" s="72"/>
      <c r="S496" s="72"/>
      <c r="T496" s="73"/>
      <c r="U496" s="35"/>
      <c r="V496" s="35"/>
      <c r="W496" s="35"/>
      <c r="X496" s="35"/>
      <c r="Y496" s="35"/>
      <c r="Z496" s="35"/>
      <c r="AA496" s="35"/>
      <c r="AB496" s="35"/>
      <c r="AC496" s="35"/>
      <c r="AD496" s="35"/>
      <c r="AE496" s="35"/>
      <c r="AT496" s="18" t="s">
        <v>807</v>
      </c>
      <c r="AU496" s="18" t="s">
        <v>85</v>
      </c>
    </row>
    <row r="497" spans="1:65" s="2" customFormat="1" ht="16.5" customHeight="1">
      <c r="A497" s="35"/>
      <c r="B497" s="36"/>
      <c r="C497" s="193" t="s">
        <v>2644</v>
      </c>
      <c r="D497" s="193" t="s">
        <v>214</v>
      </c>
      <c r="E497" s="194" t="s">
        <v>10876</v>
      </c>
      <c r="F497" s="195" t="s">
        <v>13314</v>
      </c>
      <c r="G497" s="196" t="s">
        <v>2761</v>
      </c>
      <c r="H497" s="197">
        <v>1</v>
      </c>
      <c r="I497" s="198"/>
      <c r="J497" s="199">
        <f>ROUND(I497*H497,2)</f>
        <v>0</v>
      </c>
      <c r="K497" s="200"/>
      <c r="L497" s="40"/>
      <c r="M497" s="201" t="s">
        <v>1</v>
      </c>
      <c r="N497" s="202" t="s">
        <v>42</v>
      </c>
      <c r="O497" s="72"/>
      <c r="P497" s="203">
        <f>O497*H497</f>
        <v>0</v>
      </c>
      <c r="Q497" s="203">
        <v>0</v>
      </c>
      <c r="R497" s="203">
        <f>Q497*H497</f>
        <v>0</v>
      </c>
      <c r="S497" s="203">
        <v>0</v>
      </c>
      <c r="T497" s="204">
        <f>S497*H497</f>
        <v>0</v>
      </c>
      <c r="U497" s="35"/>
      <c r="V497" s="35"/>
      <c r="W497" s="35"/>
      <c r="X497" s="35"/>
      <c r="Y497" s="35"/>
      <c r="Z497" s="35"/>
      <c r="AA497" s="35"/>
      <c r="AB497" s="35"/>
      <c r="AC497" s="35"/>
      <c r="AD497" s="35"/>
      <c r="AE497" s="35"/>
      <c r="AR497" s="205" t="s">
        <v>218</v>
      </c>
      <c r="AT497" s="205" t="s">
        <v>214</v>
      </c>
      <c r="AU497" s="205" t="s">
        <v>85</v>
      </c>
      <c r="AY497" s="18" t="s">
        <v>209</v>
      </c>
      <c r="BE497" s="206">
        <f>IF(N497="základní",J497,0)</f>
        <v>0</v>
      </c>
      <c r="BF497" s="206">
        <f>IF(N497="snížená",J497,0)</f>
        <v>0</v>
      </c>
      <c r="BG497" s="206">
        <f>IF(N497="zákl. přenesená",J497,0)</f>
        <v>0</v>
      </c>
      <c r="BH497" s="206">
        <f>IF(N497="sníž. přenesená",J497,0)</f>
        <v>0</v>
      </c>
      <c r="BI497" s="206">
        <f>IF(N497="nulová",J497,0)</f>
        <v>0</v>
      </c>
      <c r="BJ497" s="18" t="s">
        <v>85</v>
      </c>
      <c r="BK497" s="206">
        <f>ROUND(I497*H497,2)</f>
        <v>0</v>
      </c>
      <c r="BL497" s="18" t="s">
        <v>218</v>
      </c>
      <c r="BM497" s="205" t="s">
        <v>13315</v>
      </c>
    </row>
    <row r="498" spans="1:65" s="2" customFormat="1" ht="58.5">
      <c r="A498" s="35"/>
      <c r="B498" s="36"/>
      <c r="C498" s="37"/>
      <c r="D498" s="214" t="s">
        <v>807</v>
      </c>
      <c r="E498" s="37"/>
      <c r="F498" s="256" t="s">
        <v>12913</v>
      </c>
      <c r="G498" s="37"/>
      <c r="H498" s="37"/>
      <c r="I498" s="257"/>
      <c r="J498" s="37"/>
      <c r="K498" s="37"/>
      <c r="L498" s="40"/>
      <c r="M498" s="258"/>
      <c r="N498" s="259"/>
      <c r="O498" s="72"/>
      <c r="P498" s="72"/>
      <c r="Q498" s="72"/>
      <c r="R498" s="72"/>
      <c r="S498" s="72"/>
      <c r="T498" s="73"/>
      <c r="U498" s="35"/>
      <c r="V498" s="35"/>
      <c r="W498" s="35"/>
      <c r="X498" s="35"/>
      <c r="Y498" s="35"/>
      <c r="Z498" s="35"/>
      <c r="AA498" s="35"/>
      <c r="AB498" s="35"/>
      <c r="AC498" s="35"/>
      <c r="AD498" s="35"/>
      <c r="AE498" s="35"/>
      <c r="AT498" s="18" t="s">
        <v>807</v>
      </c>
      <c r="AU498" s="18" t="s">
        <v>85</v>
      </c>
    </row>
    <row r="499" spans="1:65" s="2" customFormat="1" ht="16.5" customHeight="1">
      <c r="A499" s="35"/>
      <c r="B499" s="36"/>
      <c r="C499" s="193" t="s">
        <v>2650</v>
      </c>
      <c r="D499" s="193" t="s">
        <v>214</v>
      </c>
      <c r="E499" s="194" t="s">
        <v>13316</v>
      </c>
      <c r="F499" s="195" t="s">
        <v>13317</v>
      </c>
      <c r="G499" s="196" t="s">
        <v>2761</v>
      </c>
      <c r="H499" s="197">
        <v>5</v>
      </c>
      <c r="I499" s="198"/>
      <c r="J499" s="199">
        <f>ROUND(I499*H499,2)</f>
        <v>0</v>
      </c>
      <c r="K499" s="200"/>
      <c r="L499" s="40"/>
      <c r="M499" s="201" t="s">
        <v>1</v>
      </c>
      <c r="N499" s="202" t="s">
        <v>42</v>
      </c>
      <c r="O499" s="72"/>
      <c r="P499" s="203">
        <f>O499*H499</f>
        <v>0</v>
      </c>
      <c r="Q499" s="203">
        <v>0</v>
      </c>
      <c r="R499" s="203">
        <f>Q499*H499</f>
        <v>0</v>
      </c>
      <c r="S499" s="203">
        <v>0</v>
      </c>
      <c r="T499" s="204">
        <f>S499*H499</f>
        <v>0</v>
      </c>
      <c r="U499" s="35"/>
      <c r="V499" s="35"/>
      <c r="W499" s="35"/>
      <c r="X499" s="35"/>
      <c r="Y499" s="35"/>
      <c r="Z499" s="35"/>
      <c r="AA499" s="35"/>
      <c r="AB499" s="35"/>
      <c r="AC499" s="35"/>
      <c r="AD499" s="35"/>
      <c r="AE499" s="35"/>
      <c r="AR499" s="205" t="s">
        <v>218</v>
      </c>
      <c r="AT499" s="205" t="s">
        <v>214</v>
      </c>
      <c r="AU499" s="205" t="s">
        <v>85</v>
      </c>
      <c r="AY499" s="18" t="s">
        <v>209</v>
      </c>
      <c r="BE499" s="206">
        <f>IF(N499="základní",J499,0)</f>
        <v>0</v>
      </c>
      <c r="BF499" s="206">
        <f>IF(N499="snížená",J499,0)</f>
        <v>0</v>
      </c>
      <c r="BG499" s="206">
        <f>IF(N499="zákl. přenesená",J499,0)</f>
        <v>0</v>
      </c>
      <c r="BH499" s="206">
        <f>IF(N499="sníž. přenesená",J499,0)</f>
        <v>0</v>
      </c>
      <c r="BI499" s="206">
        <f>IF(N499="nulová",J499,0)</f>
        <v>0</v>
      </c>
      <c r="BJ499" s="18" t="s">
        <v>85</v>
      </c>
      <c r="BK499" s="206">
        <f>ROUND(I499*H499,2)</f>
        <v>0</v>
      </c>
      <c r="BL499" s="18" t="s">
        <v>218</v>
      </c>
      <c r="BM499" s="205" t="s">
        <v>13318</v>
      </c>
    </row>
    <row r="500" spans="1:65" s="2" customFormat="1" ht="58.5">
      <c r="A500" s="35"/>
      <c r="B500" s="36"/>
      <c r="C500" s="37"/>
      <c r="D500" s="214" t="s">
        <v>807</v>
      </c>
      <c r="E500" s="37"/>
      <c r="F500" s="256" t="s">
        <v>12913</v>
      </c>
      <c r="G500" s="37"/>
      <c r="H500" s="37"/>
      <c r="I500" s="257"/>
      <c r="J500" s="37"/>
      <c r="K500" s="37"/>
      <c r="L500" s="40"/>
      <c r="M500" s="258"/>
      <c r="N500" s="259"/>
      <c r="O500" s="72"/>
      <c r="P500" s="72"/>
      <c r="Q500" s="72"/>
      <c r="R500" s="72"/>
      <c r="S500" s="72"/>
      <c r="T500" s="73"/>
      <c r="U500" s="35"/>
      <c r="V500" s="35"/>
      <c r="W500" s="35"/>
      <c r="X500" s="35"/>
      <c r="Y500" s="35"/>
      <c r="Z500" s="35"/>
      <c r="AA500" s="35"/>
      <c r="AB500" s="35"/>
      <c r="AC500" s="35"/>
      <c r="AD500" s="35"/>
      <c r="AE500" s="35"/>
      <c r="AT500" s="18" t="s">
        <v>807</v>
      </c>
      <c r="AU500" s="18" t="s">
        <v>85</v>
      </c>
    </row>
    <row r="501" spans="1:65" s="2" customFormat="1" ht="16.5" customHeight="1">
      <c r="A501" s="35"/>
      <c r="B501" s="36"/>
      <c r="C501" s="193" t="s">
        <v>2660</v>
      </c>
      <c r="D501" s="193" t="s">
        <v>214</v>
      </c>
      <c r="E501" s="194" t="s">
        <v>13319</v>
      </c>
      <c r="F501" s="195" t="s">
        <v>13320</v>
      </c>
      <c r="G501" s="196" t="s">
        <v>2761</v>
      </c>
      <c r="H501" s="197">
        <v>8</v>
      </c>
      <c r="I501" s="198"/>
      <c r="J501" s="199">
        <f>ROUND(I501*H501,2)</f>
        <v>0</v>
      </c>
      <c r="K501" s="200"/>
      <c r="L501" s="40"/>
      <c r="M501" s="201" t="s">
        <v>1</v>
      </c>
      <c r="N501" s="202" t="s">
        <v>42</v>
      </c>
      <c r="O501" s="72"/>
      <c r="P501" s="203">
        <f>O501*H501</f>
        <v>0</v>
      </c>
      <c r="Q501" s="203">
        <v>0</v>
      </c>
      <c r="R501" s="203">
        <f>Q501*H501</f>
        <v>0</v>
      </c>
      <c r="S501" s="203">
        <v>0</v>
      </c>
      <c r="T501" s="204">
        <f>S501*H501</f>
        <v>0</v>
      </c>
      <c r="U501" s="35"/>
      <c r="V501" s="35"/>
      <c r="W501" s="35"/>
      <c r="X501" s="35"/>
      <c r="Y501" s="35"/>
      <c r="Z501" s="35"/>
      <c r="AA501" s="35"/>
      <c r="AB501" s="35"/>
      <c r="AC501" s="35"/>
      <c r="AD501" s="35"/>
      <c r="AE501" s="35"/>
      <c r="AR501" s="205" t="s">
        <v>218</v>
      </c>
      <c r="AT501" s="205" t="s">
        <v>214</v>
      </c>
      <c r="AU501" s="205" t="s">
        <v>85</v>
      </c>
      <c r="AY501" s="18" t="s">
        <v>209</v>
      </c>
      <c r="BE501" s="206">
        <f>IF(N501="základní",J501,0)</f>
        <v>0</v>
      </c>
      <c r="BF501" s="206">
        <f>IF(N501="snížená",J501,0)</f>
        <v>0</v>
      </c>
      <c r="BG501" s="206">
        <f>IF(N501="zákl. přenesená",J501,0)</f>
        <v>0</v>
      </c>
      <c r="BH501" s="206">
        <f>IF(N501="sníž. přenesená",J501,0)</f>
        <v>0</v>
      </c>
      <c r="BI501" s="206">
        <f>IF(N501="nulová",J501,0)</f>
        <v>0</v>
      </c>
      <c r="BJ501" s="18" t="s">
        <v>85</v>
      </c>
      <c r="BK501" s="206">
        <f>ROUND(I501*H501,2)</f>
        <v>0</v>
      </c>
      <c r="BL501" s="18" t="s">
        <v>218</v>
      </c>
      <c r="BM501" s="205" t="s">
        <v>13321</v>
      </c>
    </row>
    <row r="502" spans="1:65" s="2" customFormat="1" ht="39">
      <c r="A502" s="35"/>
      <c r="B502" s="36"/>
      <c r="C502" s="37"/>
      <c r="D502" s="214" t="s">
        <v>807</v>
      </c>
      <c r="E502" s="37"/>
      <c r="F502" s="256" t="s">
        <v>13322</v>
      </c>
      <c r="G502" s="37"/>
      <c r="H502" s="37"/>
      <c r="I502" s="257"/>
      <c r="J502" s="37"/>
      <c r="K502" s="37"/>
      <c r="L502" s="40"/>
      <c r="M502" s="258"/>
      <c r="N502" s="259"/>
      <c r="O502" s="72"/>
      <c r="P502" s="72"/>
      <c r="Q502" s="72"/>
      <c r="R502" s="72"/>
      <c r="S502" s="72"/>
      <c r="T502" s="73"/>
      <c r="U502" s="35"/>
      <c r="V502" s="35"/>
      <c r="W502" s="35"/>
      <c r="X502" s="35"/>
      <c r="Y502" s="35"/>
      <c r="Z502" s="35"/>
      <c r="AA502" s="35"/>
      <c r="AB502" s="35"/>
      <c r="AC502" s="35"/>
      <c r="AD502" s="35"/>
      <c r="AE502" s="35"/>
      <c r="AT502" s="18" t="s">
        <v>807</v>
      </c>
      <c r="AU502" s="18" t="s">
        <v>85</v>
      </c>
    </row>
    <row r="503" spans="1:65" s="2" customFormat="1" ht="16.5" customHeight="1">
      <c r="A503" s="35"/>
      <c r="B503" s="36"/>
      <c r="C503" s="193" t="s">
        <v>2666</v>
      </c>
      <c r="D503" s="193" t="s">
        <v>214</v>
      </c>
      <c r="E503" s="194" t="s">
        <v>13323</v>
      </c>
      <c r="F503" s="195" t="s">
        <v>12922</v>
      </c>
      <c r="G503" s="196" t="s">
        <v>2761</v>
      </c>
      <c r="H503" s="197">
        <v>2</v>
      </c>
      <c r="I503" s="198"/>
      <c r="J503" s="199">
        <f>ROUND(I503*H503,2)</f>
        <v>0</v>
      </c>
      <c r="K503" s="200"/>
      <c r="L503" s="40"/>
      <c r="M503" s="201" t="s">
        <v>1</v>
      </c>
      <c r="N503" s="202" t="s">
        <v>42</v>
      </c>
      <c r="O503" s="72"/>
      <c r="P503" s="203">
        <f>O503*H503</f>
        <v>0</v>
      </c>
      <c r="Q503" s="203">
        <v>0</v>
      </c>
      <c r="R503" s="203">
        <f>Q503*H503</f>
        <v>0</v>
      </c>
      <c r="S503" s="203">
        <v>0</v>
      </c>
      <c r="T503" s="204">
        <f>S503*H503</f>
        <v>0</v>
      </c>
      <c r="U503" s="35"/>
      <c r="V503" s="35"/>
      <c r="W503" s="35"/>
      <c r="X503" s="35"/>
      <c r="Y503" s="35"/>
      <c r="Z503" s="35"/>
      <c r="AA503" s="35"/>
      <c r="AB503" s="35"/>
      <c r="AC503" s="35"/>
      <c r="AD503" s="35"/>
      <c r="AE503" s="35"/>
      <c r="AR503" s="205" t="s">
        <v>218</v>
      </c>
      <c r="AT503" s="205" t="s">
        <v>214</v>
      </c>
      <c r="AU503" s="205" t="s">
        <v>85</v>
      </c>
      <c r="AY503" s="18" t="s">
        <v>209</v>
      </c>
      <c r="BE503" s="206">
        <f>IF(N503="základní",J503,0)</f>
        <v>0</v>
      </c>
      <c r="BF503" s="206">
        <f>IF(N503="snížená",J503,0)</f>
        <v>0</v>
      </c>
      <c r="BG503" s="206">
        <f>IF(N503="zákl. přenesená",J503,0)</f>
        <v>0</v>
      </c>
      <c r="BH503" s="206">
        <f>IF(N503="sníž. přenesená",J503,0)</f>
        <v>0</v>
      </c>
      <c r="BI503" s="206">
        <f>IF(N503="nulová",J503,0)</f>
        <v>0</v>
      </c>
      <c r="BJ503" s="18" t="s">
        <v>85</v>
      </c>
      <c r="BK503" s="206">
        <f>ROUND(I503*H503,2)</f>
        <v>0</v>
      </c>
      <c r="BL503" s="18" t="s">
        <v>218</v>
      </c>
      <c r="BM503" s="205" t="s">
        <v>13324</v>
      </c>
    </row>
    <row r="504" spans="1:65" s="2" customFormat="1" ht="39">
      <c r="A504" s="35"/>
      <c r="B504" s="36"/>
      <c r="C504" s="37"/>
      <c r="D504" s="214" t="s">
        <v>807</v>
      </c>
      <c r="E504" s="37"/>
      <c r="F504" s="256" t="s">
        <v>13322</v>
      </c>
      <c r="G504" s="37"/>
      <c r="H504" s="37"/>
      <c r="I504" s="257"/>
      <c r="J504" s="37"/>
      <c r="K504" s="37"/>
      <c r="L504" s="40"/>
      <c r="M504" s="258"/>
      <c r="N504" s="259"/>
      <c r="O504" s="72"/>
      <c r="P504" s="72"/>
      <c r="Q504" s="72"/>
      <c r="R504" s="72"/>
      <c r="S504" s="72"/>
      <c r="T504" s="73"/>
      <c r="U504" s="35"/>
      <c r="V504" s="35"/>
      <c r="W504" s="35"/>
      <c r="X504" s="35"/>
      <c r="Y504" s="35"/>
      <c r="Z504" s="35"/>
      <c r="AA504" s="35"/>
      <c r="AB504" s="35"/>
      <c r="AC504" s="35"/>
      <c r="AD504" s="35"/>
      <c r="AE504" s="35"/>
      <c r="AT504" s="18" t="s">
        <v>807</v>
      </c>
      <c r="AU504" s="18" t="s">
        <v>85</v>
      </c>
    </row>
    <row r="505" spans="1:65" s="2" customFormat="1" ht="21.75" customHeight="1">
      <c r="A505" s="35"/>
      <c r="B505" s="36"/>
      <c r="C505" s="193" t="s">
        <v>2670</v>
      </c>
      <c r="D505" s="193" t="s">
        <v>214</v>
      </c>
      <c r="E505" s="194" t="s">
        <v>13325</v>
      </c>
      <c r="F505" s="195" t="s">
        <v>13326</v>
      </c>
      <c r="G505" s="196" t="s">
        <v>2761</v>
      </c>
      <c r="H505" s="197">
        <v>1</v>
      </c>
      <c r="I505" s="198"/>
      <c r="J505" s="199">
        <f>ROUND(I505*H505,2)</f>
        <v>0</v>
      </c>
      <c r="K505" s="200"/>
      <c r="L505" s="40"/>
      <c r="M505" s="201" t="s">
        <v>1</v>
      </c>
      <c r="N505" s="202" t="s">
        <v>42</v>
      </c>
      <c r="O505" s="72"/>
      <c r="P505" s="203">
        <f>O505*H505</f>
        <v>0</v>
      </c>
      <c r="Q505" s="203">
        <v>0</v>
      </c>
      <c r="R505" s="203">
        <f>Q505*H505</f>
        <v>0</v>
      </c>
      <c r="S505" s="203">
        <v>0</v>
      </c>
      <c r="T505" s="204">
        <f>S505*H505</f>
        <v>0</v>
      </c>
      <c r="U505" s="35"/>
      <c r="V505" s="35"/>
      <c r="W505" s="35"/>
      <c r="X505" s="35"/>
      <c r="Y505" s="35"/>
      <c r="Z505" s="35"/>
      <c r="AA505" s="35"/>
      <c r="AB505" s="35"/>
      <c r="AC505" s="35"/>
      <c r="AD505" s="35"/>
      <c r="AE505" s="35"/>
      <c r="AR505" s="205" t="s">
        <v>218</v>
      </c>
      <c r="AT505" s="205" t="s">
        <v>214</v>
      </c>
      <c r="AU505" s="205" t="s">
        <v>85</v>
      </c>
      <c r="AY505" s="18" t="s">
        <v>209</v>
      </c>
      <c r="BE505" s="206">
        <f>IF(N505="základní",J505,0)</f>
        <v>0</v>
      </c>
      <c r="BF505" s="206">
        <f>IF(N505="snížená",J505,0)</f>
        <v>0</v>
      </c>
      <c r="BG505" s="206">
        <f>IF(N505="zákl. přenesená",J505,0)</f>
        <v>0</v>
      </c>
      <c r="BH505" s="206">
        <f>IF(N505="sníž. přenesená",J505,0)</f>
        <v>0</v>
      </c>
      <c r="BI505" s="206">
        <f>IF(N505="nulová",J505,0)</f>
        <v>0</v>
      </c>
      <c r="BJ505" s="18" t="s">
        <v>85</v>
      </c>
      <c r="BK505" s="206">
        <f>ROUND(I505*H505,2)</f>
        <v>0</v>
      </c>
      <c r="BL505" s="18" t="s">
        <v>218</v>
      </c>
      <c r="BM505" s="205" t="s">
        <v>13327</v>
      </c>
    </row>
    <row r="506" spans="1:65" s="2" customFormat="1" ht="107.25">
      <c r="A506" s="35"/>
      <c r="B506" s="36"/>
      <c r="C506" s="37"/>
      <c r="D506" s="214" t="s">
        <v>807</v>
      </c>
      <c r="E506" s="37"/>
      <c r="F506" s="256" t="s">
        <v>13328</v>
      </c>
      <c r="G506" s="37"/>
      <c r="H506" s="37"/>
      <c r="I506" s="257"/>
      <c r="J506" s="37"/>
      <c r="K506" s="37"/>
      <c r="L506" s="40"/>
      <c r="M506" s="258"/>
      <c r="N506" s="259"/>
      <c r="O506" s="72"/>
      <c r="P506" s="72"/>
      <c r="Q506" s="72"/>
      <c r="R506" s="72"/>
      <c r="S506" s="72"/>
      <c r="T506" s="73"/>
      <c r="U506" s="35"/>
      <c r="V506" s="35"/>
      <c r="W506" s="35"/>
      <c r="X506" s="35"/>
      <c r="Y506" s="35"/>
      <c r="Z506" s="35"/>
      <c r="AA506" s="35"/>
      <c r="AB506" s="35"/>
      <c r="AC506" s="35"/>
      <c r="AD506" s="35"/>
      <c r="AE506" s="35"/>
      <c r="AT506" s="18" t="s">
        <v>807</v>
      </c>
      <c r="AU506" s="18" t="s">
        <v>85</v>
      </c>
    </row>
    <row r="507" spans="1:65" s="2" customFormat="1" ht="24.2" customHeight="1">
      <c r="A507" s="35"/>
      <c r="B507" s="36"/>
      <c r="C507" s="193" t="s">
        <v>2675</v>
      </c>
      <c r="D507" s="193" t="s">
        <v>214</v>
      </c>
      <c r="E507" s="194" t="s">
        <v>13329</v>
      </c>
      <c r="F507" s="195" t="s">
        <v>13330</v>
      </c>
      <c r="G507" s="196" t="s">
        <v>2761</v>
      </c>
      <c r="H507" s="197">
        <v>4</v>
      </c>
      <c r="I507" s="198"/>
      <c r="J507" s="199">
        <f>ROUND(I507*H507,2)</f>
        <v>0</v>
      </c>
      <c r="K507" s="200"/>
      <c r="L507" s="40"/>
      <c r="M507" s="201" t="s">
        <v>1</v>
      </c>
      <c r="N507" s="202" t="s">
        <v>42</v>
      </c>
      <c r="O507" s="72"/>
      <c r="P507" s="203">
        <f>O507*H507</f>
        <v>0</v>
      </c>
      <c r="Q507" s="203">
        <v>0</v>
      </c>
      <c r="R507" s="203">
        <f>Q507*H507</f>
        <v>0</v>
      </c>
      <c r="S507" s="203">
        <v>0</v>
      </c>
      <c r="T507" s="204">
        <f>S507*H507</f>
        <v>0</v>
      </c>
      <c r="U507" s="35"/>
      <c r="V507" s="35"/>
      <c r="W507" s="35"/>
      <c r="X507" s="35"/>
      <c r="Y507" s="35"/>
      <c r="Z507" s="35"/>
      <c r="AA507" s="35"/>
      <c r="AB507" s="35"/>
      <c r="AC507" s="35"/>
      <c r="AD507" s="35"/>
      <c r="AE507" s="35"/>
      <c r="AR507" s="205" t="s">
        <v>218</v>
      </c>
      <c r="AT507" s="205" t="s">
        <v>214</v>
      </c>
      <c r="AU507" s="205" t="s">
        <v>85</v>
      </c>
      <c r="AY507" s="18" t="s">
        <v>209</v>
      </c>
      <c r="BE507" s="206">
        <f>IF(N507="základní",J507,0)</f>
        <v>0</v>
      </c>
      <c r="BF507" s="206">
        <f>IF(N507="snížená",J507,0)</f>
        <v>0</v>
      </c>
      <c r="BG507" s="206">
        <f>IF(N507="zákl. přenesená",J507,0)</f>
        <v>0</v>
      </c>
      <c r="BH507" s="206">
        <f>IF(N507="sníž. přenesená",J507,0)</f>
        <v>0</v>
      </c>
      <c r="BI507" s="206">
        <f>IF(N507="nulová",J507,0)</f>
        <v>0</v>
      </c>
      <c r="BJ507" s="18" t="s">
        <v>85</v>
      </c>
      <c r="BK507" s="206">
        <f>ROUND(I507*H507,2)</f>
        <v>0</v>
      </c>
      <c r="BL507" s="18" t="s">
        <v>218</v>
      </c>
      <c r="BM507" s="205" t="s">
        <v>13331</v>
      </c>
    </row>
    <row r="508" spans="1:65" s="2" customFormat="1" ht="126.75">
      <c r="A508" s="35"/>
      <c r="B508" s="36"/>
      <c r="C508" s="37"/>
      <c r="D508" s="214" t="s">
        <v>807</v>
      </c>
      <c r="E508" s="37"/>
      <c r="F508" s="256" t="s">
        <v>13332</v>
      </c>
      <c r="G508" s="37"/>
      <c r="H508" s="37"/>
      <c r="I508" s="257"/>
      <c r="J508" s="37"/>
      <c r="K508" s="37"/>
      <c r="L508" s="40"/>
      <c r="M508" s="258"/>
      <c r="N508" s="259"/>
      <c r="O508" s="72"/>
      <c r="P508" s="72"/>
      <c r="Q508" s="72"/>
      <c r="R508" s="72"/>
      <c r="S508" s="72"/>
      <c r="T508" s="73"/>
      <c r="U508" s="35"/>
      <c r="V508" s="35"/>
      <c r="W508" s="35"/>
      <c r="X508" s="35"/>
      <c r="Y508" s="35"/>
      <c r="Z508" s="35"/>
      <c r="AA508" s="35"/>
      <c r="AB508" s="35"/>
      <c r="AC508" s="35"/>
      <c r="AD508" s="35"/>
      <c r="AE508" s="35"/>
      <c r="AT508" s="18" t="s">
        <v>807</v>
      </c>
      <c r="AU508" s="18" t="s">
        <v>85</v>
      </c>
    </row>
    <row r="509" spans="1:65" s="2" customFormat="1" ht="24.2" customHeight="1">
      <c r="A509" s="35"/>
      <c r="B509" s="36"/>
      <c r="C509" s="193" t="s">
        <v>2679</v>
      </c>
      <c r="D509" s="193" t="s">
        <v>214</v>
      </c>
      <c r="E509" s="194" t="s">
        <v>13333</v>
      </c>
      <c r="F509" s="195" t="s">
        <v>13334</v>
      </c>
      <c r="G509" s="196" t="s">
        <v>2761</v>
      </c>
      <c r="H509" s="197">
        <v>1</v>
      </c>
      <c r="I509" s="198"/>
      <c r="J509" s="199">
        <f>ROUND(I509*H509,2)</f>
        <v>0</v>
      </c>
      <c r="K509" s="200"/>
      <c r="L509" s="40"/>
      <c r="M509" s="201" t="s">
        <v>1</v>
      </c>
      <c r="N509" s="202" t="s">
        <v>42</v>
      </c>
      <c r="O509" s="72"/>
      <c r="P509" s="203">
        <f>O509*H509</f>
        <v>0</v>
      </c>
      <c r="Q509" s="203">
        <v>0</v>
      </c>
      <c r="R509" s="203">
        <f>Q509*H509</f>
        <v>0</v>
      </c>
      <c r="S509" s="203">
        <v>0</v>
      </c>
      <c r="T509" s="204">
        <f>S509*H509</f>
        <v>0</v>
      </c>
      <c r="U509" s="35"/>
      <c r="V509" s="35"/>
      <c r="W509" s="35"/>
      <c r="X509" s="35"/>
      <c r="Y509" s="35"/>
      <c r="Z509" s="35"/>
      <c r="AA509" s="35"/>
      <c r="AB509" s="35"/>
      <c r="AC509" s="35"/>
      <c r="AD509" s="35"/>
      <c r="AE509" s="35"/>
      <c r="AR509" s="205" t="s">
        <v>218</v>
      </c>
      <c r="AT509" s="205" t="s">
        <v>214</v>
      </c>
      <c r="AU509" s="205" t="s">
        <v>85</v>
      </c>
      <c r="AY509" s="18" t="s">
        <v>209</v>
      </c>
      <c r="BE509" s="206">
        <f>IF(N509="základní",J509,0)</f>
        <v>0</v>
      </c>
      <c r="BF509" s="206">
        <f>IF(N509="snížená",J509,0)</f>
        <v>0</v>
      </c>
      <c r="BG509" s="206">
        <f>IF(N509="zákl. přenesená",J509,0)</f>
        <v>0</v>
      </c>
      <c r="BH509" s="206">
        <f>IF(N509="sníž. přenesená",J509,0)</f>
        <v>0</v>
      </c>
      <c r="BI509" s="206">
        <f>IF(N509="nulová",J509,0)</f>
        <v>0</v>
      </c>
      <c r="BJ509" s="18" t="s">
        <v>85</v>
      </c>
      <c r="BK509" s="206">
        <f>ROUND(I509*H509,2)</f>
        <v>0</v>
      </c>
      <c r="BL509" s="18" t="s">
        <v>218</v>
      </c>
      <c r="BM509" s="205" t="s">
        <v>13335</v>
      </c>
    </row>
    <row r="510" spans="1:65" s="2" customFormat="1" ht="126.75">
      <c r="A510" s="35"/>
      <c r="B510" s="36"/>
      <c r="C510" s="37"/>
      <c r="D510" s="214" t="s">
        <v>807</v>
      </c>
      <c r="E510" s="37"/>
      <c r="F510" s="256" t="s">
        <v>13332</v>
      </c>
      <c r="G510" s="37"/>
      <c r="H510" s="37"/>
      <c r="I510" s="257"/>
      <c r="J510" s="37"/>
      <c r="K510" s="37"/>
      <c r="L510" s="40"/>
      <c r="M510" s="258"/>
      <c r="N510" s="259"/>
      <c r="O510" s="72"/>
      <c r="P510" s="72"/>
      <c r="Q510" s="72"/>
      <c r="R510" s="72"/>
      <c r="S510" s="72"/>
      <c r="T510" s="73"/>
      <c r="U510" s="35"/>
      <c r="V510" s="35"/>
      <c r="W510" s="35"/>
      <c r="X510" s="35"/>
      <c r="Y510" s="35"/>
      <c r="Z510" s="35"/>
      <c r="AA510" s="35"/>
      <c r="AB510" s="35"/>
      <c r="AC510" s="35"/>
      <c r="AD510" s="35"/>
      <c r="AE510" s="35"/>
      <c r="AT510" s="18" t="s">
        <v>807</v>
      </c>
      <c r="AU510" s="18" t="s">
        <v>85</v>
      </c>
    </row>
    <row r="511" spans="1:65" s="2" customFormat="1" ht="24.2" customHeight="1">
      <c r="A511" s="35"/>
      <c r="B511" s="36"/>
      <c r="C511" s="193" t="s">
        <v>2688</v>
      </c>
      <c r="D511" s="193" t="s">
        <v>214</v>
      </c>
      <c r="E511" s="194" t="s">
        <v>13336</v>
      </c>
      <c r="F511" s="195" t="s">
        <v>12925</v>
      </c>
      <c r="G511" s="196" t="s">
        <v>2761</v>
      </c>
      <c r="H511" s="197">
        <v>4</v>
      </c>
      <c r="I511" s="198"/>
      <c r="J511" s="199">
        <f>ROUND(I511*H511,2)</f>
        <v>0</v>
      </c>
      <c r="K511" s="200"/>
      <c r="L511" s="40"/>
      <c r="M511" s="201" t="s">
        <v>1</v>
      </c>
      <c r="N511" s="202" t="s">
        <v>42</v>
      </c>
      <c r="O511" s="72"/>
      <c r="P511" s="203">
        <f>O511*H511</f>
        <v>0</v>
      </c>
      <c r="Q511" s="203">
        <v>0</v>
      </c>
      <c r="R511" s="203">
        <f>Q511*H511</f>
        <v>0</v>
      </c>
      <c r="S511" s="203">
        <v>0</v>
      </c>
      <c r="T511" s="204">
        <f>S511*H511</f>
        <v>0</v>
      </c>
      <c r="U511" s="35"/>
      <c r="V511" s="35"/>
      <c r="W511" s="35"/>
      <c r="X511" s="35"/>
      <c r="Y511" s="35"/>
      <c r="Z511" s="35"/>
      <c r="AA511" s="35"/>
      <c r="AB511" s="35"/>
      <c r="AC511" s="35"/>
      <c r="AD511" s="35"/>
      <c r="AE511" s="35"/>
      <c r="AR511" s="205" t="s">
        <v>218</v>
      </c>
      <c r="AT511" s="205" t="s">
        <v>214</v>
      </c>
      <c r="AU511" s="205" t="s">
        <v>85</v>
      </c>
      <c r="AY511" s="18" t="s">
        <v>209</v>
      </c>
      <c r="BE511" s="206">
        <f>IF(N511="základní",J511,0)</f>
        <v>0</v>
      </c>
      <c r="BF511" s="206">
        <f>IF(N511="snížená",J511,0)</f>
        <v>0</v>
      </c>
      <c r="BG511" s="206">
        <f>IF(N511="zákl. přenesená",J511,0)</f>
        <v>0</v>
      </c>
      <c r="BH511" s="206">
        <f>IF(N511="sníž. přenesená",J511,0)</f>
        <v>0</v>
      </c>
      <c r="BI511" s="206">
        <f>IF(N511="nulová",J511,0)</f>
        <v>0</v>
      </c>
      <c r="BJ511" s="18" t="s">
        <v>85</v>
      </c>
      <c r="BK511" s="206">
        <f>ROUND(I511*H511,2)</f>
        <v>0</v>
      </c>
      <c r="BL511" s="18" t="s">
        <v>218</v>
      </c>
      <c r="BM511" s="205" t="s">
        <v>13337</v>
      </c>
    </row>
    <row r="512" spans="1:65" s="2" customFormat="1" ht="68.25">
      <c r="A512" s="35"/>
      <c r="B512" s="36"/>
      <c r="C512" s="37"/>
      <c r="D512" s="214" t="s">
        <v>807</v>
      </c>
      <c r="E512" s="37"/>
      <c r="F512" s="256" t="s">
        <v>12927</v>
      </c>
      <c r="G512" s="37"/>
      <c r="H512" s="37"/>
      <c r="I512" s="257"/>
      <c r="J512" s="37"/>
      <c r="K512" s="37"/>
      <c r="L512" s="40"/>
      <c r="M512" s="258"/>
      <c r="N512" s="259"/>
      <c r="O512" s="72"/>
      <c r="P512" s="72"/>
      <c r="Q512" s="72"/>
      <c r="R512" s="72"/>
      <c r="S512" s="72"/>
      <c r="T512" s="73"/>
      <c r="U512" s="35"/>
      <c r="V512" s="35"/>
      <c r="W512" s="35"/>
      <c r="X512" s="35"/>
      <c r="Y512" s="35"/>
      <c r="Z512" s="35"/>
      <c r="AA512" s="35"/>
      <c r="AB512" s="35"/>
      <c r="AC512" s="35"/>
      <c r="AD512" s="35"/>
      <c r="AE512" s="35"/>
      <c r="AT512" s="18" t="s">
        <v>807</v>
      </c>
      <c r="AU512" s="18" t="s">
        <v>85</v>
      </c>
    </row>
    <row r="513" spans="1:65" s="2" customFormat="1" ht="24.2" customHeight="1">
      <c r="A513" s="35"/>
      <c r="B513" s="36"/>
      <c r="C513" s="193" t="s">
        <v>2692</v>
      </c>
      <c r="D513" s="193" t="s">
        <v>214</v>
      </c>
      <c r="E513" s="194" t="s">
        <v>13338</v>
      </c>
      <c r="F513" s="195" t="s">
        <v>12929</v>
      </c>
      <c r="G513" s="196" t="s">
        <v>2761</v>
      </c>
      <c r="H513" s="197">
        <v>1</v>
      </c>
      <c r="I513" s="198"/>
      <c r="J513" s="199">
        <f>ROUND(I513*H513,2)</f>
        <v>0</v>
      </c>
      <c r="K513" s="200"/>
      <c r="L513" s="40"/>
      <c r="M513" s="201" t="s">
        <v>1</v>
      </c>
      <c r="N513" s="202" t="s">
        <v>42</v>
      </c>
      <c r="O513" s="72"/>
      <c r="P513" s="203">
        <f>O513*H513</f>
        <v>0</v>
      </c>
      <c r="Q513" s="203">
        <v>0</v>
      </c>
      <c r="R513" s="203">
        <f>Q513*H513</f>
        <v>0</v>
      </c>
      <c r="S513" s="203">
        <v>0</v>
      </c>
      <c r="T513" s="204">
        <f>S513*H513</f>
        <v>0</v>
      </c>
      <c r="U513" s="35"/>
      <c r="V513" s="35"/>
      <c r="W513" s="35"/>
      <c r="X513" s="35"/>
      <c r="Y513" s="35"/>
      <c r="Z513" s="35"/>
      <c r="AA513" s="35"/>
      <c r="AB513" s="35"/>
      <c r="AC513" s="35"/>
      <c r="AD513" s="35"/>
      <c r="AE513" s="35"/>
      <c r="AR513" s="205" t="s">
        <v>218</v>
      </c>
      <c r="AT513" s="205" t="s">
        <v>214</v>
      </c>
      <c r="AU513" s="205" t="s">
        <v>85</v>
      </c>
      <c r="AY513" s="18" t="s">
        <v>209</v>
      </c>
      <c r="BE513" s="206">
        <f>IF(N513="základní",J513,0)</f>
        <v>0</v>
      </c>
      <c r="BF513" s="206">
        <f>IF(N513="snížená",J513,0)</f>
        <v>0</v>
      </c>
      <c r="BG513" s="206">
        <f>IF(N513="zákl. přenesená",J513,0)</f>
        <v>0</v>
      </c>
      <c r="BH513" s="206">
        <f>IF(N513="sníž. přenesená",J513,0)</f>
        <v>0</v>
      </c>
      <c r="BI513" s="206">
        <f>IF(N513="nulová",J513,0)</f>
        <v>0</v>
      </c>
      <c r="BJ513" s="18" t="s">
        <v>85</v>
      </c>
      <c r="BK513" s="206">
        <f>ROUND(I513*H513,2)</f>
        <v>0</v>
      </c>
      <c r="BL513" s="18" t="s">
        <v>218</v>
      </c>
      <c r="BM513" s="205" t="s">
        <v>13339</v>
      </c>
    </row>
    <row r="514" spans="1:65" s="2" customFormat="1" ht="68.25">
      <c r="A514" s="35"/>
      <c r="B514" s="36"/>
      <c r="C514" s="37"/>
      <c r="D514" s="214" t="s">
        <v>807</v>
      </c>
      <c r="E514" s="37"/>
      <c r="F514" s="256" t="s">
        <v>12927</v>
      </c>
      <c r="G514" s="37"/>
      <c r="H514" s="37"/>
      <c r="I514" s="257"/>
      <c r="J514" s="37"/>
      <c r="K514" s="37"/>
      <c r="L514" s="40"/>
      <c r="M514" s="258"/>
      <c r="N514" s="259"/>
      <c r="O514" s="72"/>
      <c r="P514" s="72"/>
      <c r="Q514" s="72"/>
      <c r="R514" s="72"/>
      <c r="S514" s="72"/>
      <c r="T514" s="73"/>
      <c r="U514" s="35"/>
      <c r="V514" s="35"/>
      <c r="W514" s="35"/>
      <c r="X514" s="35"/>
      <c r="Y514" s="35"/>
      <c r="Z514" s="35"/>
      <c r="AA514" s="35"/>
      <c r="AB514" s="35"/>
      <c r="AC514" s="35"/>
      <c r="AD514" s="35"/>
      <c r="AE514" s="35"/>
      <c r="AT514" s="18" t="s">
        <v>807</v>
      </c>
      <c r="AU514" s="18" t="s">
        <v>85</v>
      </c>
    </row>
    <row r="515" spans="1:65" s="2" customFormat="1" ht="16.5" customHeight="1">
      <c r="A515" s="35"/>
      <c r="B515" s="36"/>
      <c r="C515" s="193" t="s">
        <v>2698</v>
      </c>
      <c r="D515" s="193" t="s">
        <v>214</v>
      </c>
      <c r="E515" s="194" t="s">
        <v>13340</v>
      </c>
      <c r="F515" s="195" t="s">
        <v>13341</v>
      </c>
      <c r="G515" s="196" t="s">
        <v>2761</v>
      </c>
      <c r="H515" s="197">
        <v>7</v>
      </c>
      <c r="I515" s="198"/>
      <c r="J515" s="199">
        <f>ROUND(I515*H515,2)</f>
        <v>0</v>
      </c>
      <c r="K515" s="200"/>
      <c r="L515" s="40"/>
      <c r="M515" s="201" t="s">
        <v>1</v>
      </c>
      <c r="N515" s="202" t="s">
        <v>42</v>
      </c>
      <c r="O515" s="72"/>
      <c r="P515" s="203">
        <f>O515*H515</f>
        <v>0</v>
      </c>
      <c r="Q515" s="203">
        <v>0</v>
      </c>
      <c r="R515" s="203">
        <f>Q515*H515</f>
        <v>0</v>
      </c>
      <c r="S515" s="203">
        <v>0</v>
      </c>
      <c r="T515" s="204">
        <f>S515*H515</f>
        <v>0</v>
      </c>
      <c r="U515" s="35"/>
      <c r="V515" s="35"/>
      <c r="W515" s="35"/>
      <c r="X515" s="35"/>
      <c r="Y515" s="35"/>
      <c r="Z515" s="35"/>
      <c r="AA515" s="35"/>
      <c r="AB515" s="35"/>
      <c r="AC515" s="35"/>
      <c r="AD515" s="35"/>
      <c r="AE515" s="35"/>
      <c r="AR515" s="205" t="s">
        <v>218</v>
      </c>
      <c r="AT515" s="205" t="s">
        <v>214</v>
      </c>
      <c r="AU515" s="205" t="s">
        <v>85</v>
      </c>
      <c r="AY515" s="18" t="s">
        <v>209</v>
      </c>
      <c r="BE515" s="206">
        <f>IF(N515="základní",J515,0)</f>
        <v>0</v>
      </c>
      <c r="BF515" s="206">
        <f>IF(N515="snížená",J515,0)</f>
        <v>0</v>
      </c>
      <c r="BG515" s="206">
        <f>IF(N515="zákl. přenesená",J515,0)</f>
        <v>0</v>
      </c>
      <c r="BH515" s="206">
        <f>IF(N515="sníž. přenesená",J515,0)</f>
        <v>0</v>
      </c>
      <c r="BI515" s="206">
        <f>IF(N515="nulová",J515,0)</f>
        <v>0</v>
      </c>
      <c r="BJ515" s="18" t="s">
        <v>85</v>
      </c>
      <c r="BK515" s="206">
        <f>ROUND(I515*H515,2)</f>
        <v>0</v>
      </c>
      <c r="BL515" s="18" t="s">
        <v>218</v>
      </c>
      <c r="BM515" s="205" t="s">
        <v>13342</v>
      </c>
    </row>
    <row r="516" spans="1:65" s="2" customFormat="1" ht="78">
      <c r="A516" s="35"/>
      <c r="B516" s="36"/>
      <c r="C516" s="37"/>
      <c r="D516" s="214" t="s">
        <v>807</v>
      </c>
      <c r="E516" s="37"/>
      <c r="F516" s="256" t="s">
        <v>13343</v>
      </c>
      <c r="G516" s="37"/>
      <c r="H516" s="37"/>
      <c r="I516" s="257"/>
      <c r="J516" s="37"/>
      <c r="K516" s="37"/>
      <c r="L516" s="40"/>
      <c r="M516" s="258"/>
      <c r="N516" s="259"/>
      <c r="O516" s="72"/>
      <c r="P516" s="72"/>
      <c r="Q516" s="72"/>
      <c r="R516" s="72"/>
      <c r="S516" s="72"/>
      <c r="T516" s="73"/>
      <c r="U516" s="35"/>
      <c r="V516" s="35"/>
      <c r="W516" s="35"/>
      <c r="X516" s="35"/>
      <c r="Y516" s="35"/>
      <c r="Z516" s="35"/>
      <c r="AA516" s="35"/>
      <c r="AB516" s="35"/>
      <c r="AC516" s="35"/>
      <c r="AD516" s="35"/>
      <c r="AE516" s="35"/>
      <c r="AT516" s="18" t="s">
        <v>807</v>
      </c>
      <c r="AU516" s="18" t="s">
        <v>85</v>
      </c>
    </row>
    <row r="517" spans="1:65" s="2" customFormat="1" ht="16.5" customHeight="1">
      <c r="A517" s="35"/>
      <c r="B517" s="36"/>
      <c r="C517" s="193" t="s">
        <v>2702</v>
      </c>
      <c r="D517" s="193" t="s">
        <v>214</v>
      </c>
      <c r="E517" s="194" t="s">
        <v>13344</v>
      </c>
      <c r="F517" s="195" t="s">
        <v>13345</v>
      </c>
      <c r="G517" s="196" t="s">
        <v>2761</v>
      </c>
      <c r="H517" s="197">
        <v>5</v>
      </c>
      <c r="I517" s="198"/>
      <c r="J517" s="199">
        <f>ROUND(I517*H517,2)</f>
        <v>0</v>
      </c>
      <c r="K517" s="200"/>
      <c r="L517" s="40"/>
      <c r="M517" s="201" t="s">
        <v>1</v>
      </c>
      <c r="N517" s="202" t="s">
        <v>42</v>
      </c>
      <c r="O517" s="72"/>
      <c r="P517" s="203">
        <f>O517*H517</f>
        <v>0</v>
      </c>
      <c r="Q517" s="203">
        <v>0</v>
      </c>
      <c r="R517" s="203">
        <f>Q517*H517</f>
        <v>0</v>
      </c>
      <c r="S517" s="203">
        <v>0</v>
      </c>
      <c r="T517" s="204">
        <f>S517*H517</f>
        <v>0</v>
      </c>
      <c r="U517" s="35"/>
      <c r="V517" s="35"/>
      <c r="W517" s="35"/>
      <c r="X517" s="35"/>
      <c r="Y517" s="35"/>
      <c r="Z517" s="35"/>
      <c r="AA517" s="35"/>
      <c r="AB517" s="35"/>
      <c r="AC517" s="35"/>
      <c r="AD517" s="35"/>
      <c r="AE517" s="35"/>
      <c r="AR517" s="205" t="s">
        <v>218</v>
      </c>
      <c r="AT517" s="205" t="s">
        <v>214</v>
      </c>
      <c r="AU517" s="205" t="s">
        <v>85</v>
      </c>
      <c r="AY517" s="18" t="s">
        <v>209</v>
      </c>
      <c r="BE517" s="206">
        <f>IF(N517="základní",J517,0)</f>
        <v>0</v>
      </c>
      <c r="BF517" s="206">
        <f>IF(N517="snížená",J517,0)</f>
        <v>0</v>
      </c>
      <c r="BG517" s="206">
        <f>IF(N517="zákl. přenesená",J517,0)</f>
        <v>0</v>
      </c>
      <c r="BH517" s="206">
        <f>IF(N517="sníž. přenesená",J517,0)</f>
        <v>0</v>
      </c>
      <c r="BI517" s="206">
        <f>IF(N517="nulová",J517,0)</f>
        <v>0</v>
      </c>
      <c r="BJ517" s="18" t="s">
        <v>85</v>
      </c>
      <c r="BK517" s="206">
        <f>ROUND(I517*H517,2)</f>
        <v>0</v>
      </c>
      <c r="BL517" s="18" t="s">
        <v>218</v>
      </c>
      <c r="BM517" s="205" t="s">
        <v>13346</v>
      </c>
    </row>
    <row r="518" spans="1:65" s="2" customFormat="1" ht="78">
      <c r="A518" s="35"/>
      <c r="B518" s="36"/>
      <c r="C518" s="37"/>
      <c r="D518" s="214" t="s">
        <v>807</v>
      </c>
      <c r="E518" s="37"/>
      <c r="F518" s="256" t="s">
        <v>13343</v>
      </c>
      <c r="G518" s="37"/>
      <c r="H518" s="37"/>
      <c r="I518" s="257"/>
      <c r="J518" s="37"/>
      <c r="K518" s="37"/>
      <c r="L518" s="40"/>
      <c r="M518" s="258"/>
      <c r="N518" s="259"/>
      <c r="O518" s="72"/>
      <c r="P518" s="72"/>
      <c r="Q518" s="72"/>
      <c r="R518" s="72"/>
      <c r="S518" s="72"/>
      <c r="T518" s="73"/>
      <c r="U518" s="35"/>
      <c r="V518" s="35"/>
      <c r="W518" s="35"/>
      <c r="X518" s="35"/>
      <c r="Y518" s="35"/>
      <c r="Z518" s="35"/>
      <c r="AA518" s="35"/>
      <c r="AB518" s="35"/>
      <c r="AC518" s="35"/>
      <c r="AD518" s="35"/>
      <c r="AE518" s="35"/>
      <c r="AT518" s="18" t="s">
        <v>807</v>
      </c>
      <c r="AU518" s="18" t="s">
        <v>85</v>
      </c>
    </row>
    <row r="519" spans="1:65" s="2" customFormat="1" ht="16.5" customHeight="1">
      <c r="A519" s="35"/>
      <c r="B519" s="36"/>
      <c r="C519" s="193" t="s">
        <v>2706</v>
      </c>
      <c r="D519" s="193" t="s">
        <v>214</v>
      </c>
      <c r="E519" s="194" t="s">
        <v>13347</v>
      </c>
      <c r="F519" s="195" t="s">
        <v>12902</v>
      </c>
      <c r="G519" s="196" t="s">
        <v>10032</v>
      </c>
      <c r="H519" s="197">
        <v>6.4</v>
      </c>
      <c r="I519" s="198"/>
      <c r="J519" s="199">
        <f>ROUND(I519*H519,2)</f>
        <v>0</v>
      </c>
      <c r="K519" s="200"/>
      <c r="L519" s="40"/>
      <c r="M519" s="201" t="s">
        <v>1</v>
      </c>
      <c r="N519" s="202" t="s">
        <v>42</v>
      </c>
      <c r="O519" s="72"/>
      <c r="P519" s="203">
        <f>O519*H519</f>
        <v>0</v>
      </c>
      <c r="Q519" s="203">
        <v>0</v>
      </c>
      <c r="R519" s="203">
        <f>Q519*H519</f>
        <v>0</v>
      </c>
      <c r="S519" s="203">
        <v>0</v>
      </c>
      <c r="T519" s="204">
        <f>S519*H519</f>
        <v>0</v>
      </c>
      <c r="U519" s="35"/>
      <c r="V519" s="35"/>
      <c r="W519" s="35"/>
      <c r="X519" s="35"/>
      <c r="Y519" s="35"/>
      <c r="Z519" s="35"/>
      <c r="AA519" s="35"/>
      <c r="AB519" s="35"/>
      <c r="AC519" s="35"/>
      <c r="AD519" s="35"/>
      <c r="AE519" s="35"/>
      <c r="AR519" s="205" t="s">
        <v>218</v>
      </c>
      <c r="AT519" s="205" t="s">
        <v>214</v>
      </c>
      <c r="AU519" s="205" t="s">
        <v>85</v>
      </c>
      <c r="AY519" s="18" t="s">
        <v>209</v>
      </c>
      <c r="BE519" s="206">
        <f>IF(N519="základní",J519,0)</f>
        <v>0</v>
      </c>
      <c r="BF519" s="206">
        <f>IF(N519="snížená",J519,0)</f>
        <v>0</v>
      </c>
      <c r="BG519" s="206">
        <f>IF(N519="zákl. přenesená",J519,0)</f>
        <v>0</v>
      </c>
      <c r="BH519" s="206">
        <f>IF(N519="sníž. přenesená",J519,0)</f>
        <v>0</v>
      </c>
      <c r="BI519" s="206">
        <f>IF(N519="nulová",J519,0)</f>
        <v>0</v>
      </c>
      <c r="BJ519" s="18" t="s">
        <v>85</v>
      </c>
      <c r="BK519" s="206">
        <f>ROUND(I519*H519,2)</f>
        <v>0</v>
      </c>
      <c r="BL519" s="18" t="s">
        <v>218</v>
      </c>
      <c r="BM519" s="205" t="s">
        <v>13348</v>
      </c>
    </row>
    <row r="520" spans="1:65" s="2" customFormat="1" ht="58.5">
      <c r="A520" s="35"/>
      <c r="B520" s="36"/>
      <c r="C520" s="37"/>
      <c r="D520" s="214" t="s">
        <v>807</v>
      </c>
      <c r="E520" s="37"/>
      <c r="F520" s="256" t="s">
        <v>13349</v>
      </c>
      <c r="G520" s="37"/>
      <c r="H520" s="37"/>
      <c r="I520" s="257"/>
      <c r="J520" s="37"/>
      <c r="K520" s="37"/>
      <c r="L520" s="40"/>
      <c r="M520" s="258"/>
      <c r="N520" s="259"/>
      <c r="O520" s="72"/>
      <c r="P520" s="72"/>
      <c r="Q520" s="72"/>
      <c r="R520" s="72"/>
      <c r="S520" s="72"/>
      <c r="T520" s="73"/>
      <c r="U520" s="35"/>
      <c r="V520" s="35"/>
      <c r="W520" s="35"/>
      <c r="X520" s="35"/>
      <c r="Y520" s="35"/>
      <c r="Z520" s="35"/>
      <c r="AA520" s="35"/>
      <c r="AB520" s="35"/>
      <c r="AC520" s="35"/>
      <c r="AD520" s="35"/>
      <c r="AE520" s="35"/>
      <c r="AT520" s="18" t="s">
        <v>807</v>
      </c>
      <c r="AU520" s="18" t="s">
        <v>85</v>
      </c>
    </row>
    <row r="521" spans="1:65" s="2" customFormat="1" ht="16.5" customHeight="1">
      <c r="A521" s="35"/>
      <c r="B521" s="36"/>
      <c r="C521" s="193" t="s">
        <v>2710</v>
      </c>
      <c r="D521" s="193" t="s">
        <v>214</v>
      </c>
      <c r="E521" s="194" t="s">
        <v>13350</v>
      </c>
      <c r="F521" s="195" t="s">
        <v>13351</v>
      </c>
      <c r="G521" s="196" t="s">
        <v>10032</v>
      </c>
      <c r="H521" s="197">
        <v>1.6</v>
      </c>
      <c r="I521" s="198"/>
      <c r="J521" s="199">
        <f>ROUND(I521*H521,2)</f>
        <v>0</v>
      </c>
      <c r="K521" s="200"/>
      <c r="L521" s="40"/>
      <c r="M521" s="201" t="s">
        <v>1</v>
      </c>
      <c r="N521" s="202" t="s">
        <v>42</v>
      </c>
      <c r="O521" s="72"/>
      <c r="P521" s="203">
        <f>O521*H521</f>
        <v>0</v>
      </c>
      <c r="Q521" s="203">
        <v>0</v>
      </c>
      <c r="R521" s="203">
        <f>Q521*H521</f>
        <v>0</v>
      </c>
      <c r="S521" s="203">
        <v>0</v>
      </c>
      <c r="T521" s="204">
        <f>S521*H521</f>
        <v>0</v>
      </c>
      <c r="U521" s="35"/>
      <c r="V521" s="35"/>
      <c r="W521" s="35"/>
      <c r="X521" s="35"/>
      <c r="Y521" s="35"/>
      <c r="Z521" s="35"/>
      <c r="AA521" s="35"/>
      <c r="AB521" s="35"/>
      <c r="AC521" s="35"/>
      <c r="AD521" s="35"/>
      <c r="AE521" s="35"/>
      <c r="AR521" s="205" t="s">
        <v>218</v>
      </c>
      <c r="AT521" s="205" t="s">
        <v>214</v>
      </c>
      <c r="AU521" s="205" t="s">
        <v>85</v>
      </c>
      <c r="AY521" s="18" t="s">
        <v>209</v>
      </c>
      <c r="BE521" s="206">
        <f>IF(N521="základní",J521,0)</f>
        <v>0</v>
      </c>
      <c r="BF521" s="206">
        <f>IF(N521="snížená",J521,0)</f>
        <v>0</v>
      </c>
      <c r="BG521" s="206">
        <f>IF(N521="zákl. přenesená",J521,0)</f>
        <v>0</v>
      </c>
      <c r="BH521" s="206">
        <f>IF(N521="sníž. přenesená",J521,0)</f>
        <v>0</v>
      </c>
      <c r="BI521" s="206">
        <f>IF(N521="nulová",J521,0)</f>
        <v>0</v>
      </c>
      <c r="BJ521" s="18" t="s">
        <v>85</v>
      </c>
      <c r="BK521" s="206">
        <f>ROUND(I521*H521,2)</f>
        <v>0</v>
      </c>
      <c r="BL521" s="18" t="s">
        <v>218</v>
      </c>
      <c r="BM521" s="205" t="s">
        <v>13352</v>
      </c>
    </row>
    <row r="522" spans="1:65" s="2" customFormat="1" ht="58.5">
      <c r="A522" s="35"/>
      <c r="B522" s="36"/>
      <c r="C522" s="37"/>
      <c r="D522" s="214" t="s">
        <v>807</v>
      </c>
      <c r="E522" s="37"/>
      <c r="F522" s="256" t="s">
        <v>13349</v>
      </c>
      <c r="G522" s="37"/>
      <c r="H522" s="37"/>
      <c r="I522" s="257"/>
      <c r="J522" s="37"/>
      <c r="K522" s="37"/>
      <c r="L522" s="40"/>
      <c r="M522" s="258"/>
      <c r="N522" s="259"/>
      <c r="O522" s="72"/>
      <c r="P522" s="72"/>
      <c r="Q522" s="72"/>
      <c r="R522" s="72"/>
      <c r="S522" s="72"/>
      <c r="T522" s="73"/>
      <c r="U522" s="35"/>
      <c r="V522" s="35"/>
      <c r="W522" s="35"/>
      <c r="X522" s="35"/>
      <c r="Y522" s="35"/>
      <c r="Z522" s="35"/>
      <c r="AA522" s="35"/>
      <c r="AB522" s="35"/>
      <c r="AC522" s="35"/>
      <c r="AD522" s="35"/>
      <c r="AE522" s="35"/>
      <c r="AT522" s="18" t="s">
        <v>807</v>
      </c>
      <c r="AU522" s="18" t="s">
        <v>85</v>
      </c>
    </row>
    <row r="523" spans="1:65" s="2" customFormat="1" ht="16.5" customHeight="1">
      <c r="A523" s="35"/>
      <c r="B523" s="36"/>
      <c r="C523" s="193" t="s">
        <v>2714</v>
      </c>
      <c r="D523" s="193" t="s">
        <v>214</v>
      </c>
      <c r="E523" s="194" t="s">
        <v>13353</v>
      </c>
      <c r="F523" s="195" t="s">
        <v>12951</v>
      </c>
      <c r="G523" s="196" t="s">
        <v>10032</v>
      </c>
      <c r="H523" s="197">
        <v>6.4</v>
      </c>
      <c r="I523" s="198"/>
      <c r="J523" s="199">
        <f>ROUND(I523*H523,2)</f>
        <v>0</v>
      </c>
      <c r="K523" s="200"/>
      <c r="L523" s="40"/>
      <c r="M523" s="201" t="s">
        <v>1</v>
      </c>
      <c r="N523" s="202" t="s">
        <v>42</v>
      </c>
      <c r="O523" s="72"/>
      <c r="P523" s="203">
        <f>O523*H523</f>
        <v>0</v>
      </c>
      <c r="Q523" s="203">
        <v>0</v>
      </c>
      <c r="R523" s="203">
        <f>Q523*H523</f>
        <v>0</v>
      </c>
      <c r="S523" s="203">
        <v>0</v>
      </c>
      <c r="T523" s="204">
        <f>S523*H523</f>
        <v>0</v>
      </c>
      <c r="U523" s="35"/>
      <c r="V523" s="35"/>
      <c r="W523" s="35"/>
      <c r="X523" s="35"/>
      <c r="Y523" s="35"/>
      <c r="Z523" s="35"/>
      <c r="AA523" s="35"/>
      <c r="AB523" s="35"/>
      <c r="AC523" s="35"/>
      <c r="AD523" s="35"/>
      <c r="AE523" s="35"/>
      <c r="AR523" s="205" t="s">
        <v>218</v>
      </c>
      <c r="AT523" s="205" t="s">
        <v>214</v>
      </c>
      <c r="AU523" s="205" t="s">
        <v>85</v>
      </c>
      <c r="AY523" s="18" t="s">
        <v>209</v>
      </c>
      <c r="BE523" s="206">
        <f>IF(N523="základní",J523,0)</f>
        <v>0</v>
      </c>
      <c r="BF523" s="206">
        <f>IF(N523="snížená",J523,0)</f>
        <v>0</v>
      </c>
      <c r="BG523" s="206">
        <f>IF(N523="zákl. přenesená",J523,0)</f>
        <v>0</v>
      </c>
      <c r="BH523" s="206">
        <f>IF(N523="sníž. přenesená",J523,0)</f>
        <v>0</v>
      </c>
      <c r="BI523" s="206">
        <f>IF(N523="nulová",J523,0)</f>
        <v>0</v>
      </c>
      <c r="BJ523" s="18" t="s">
        <v>85</v>
      </c>
      <c r="BK523" s="206">
        <f>ROUND(I523*H523,2)</f>
        <v>0</v>
      </c>
      <c r="BL523" s="18" t="s">
        <v>218</v>
      </c>
      <c r="BM523" s="205" t="s">
        <v>13354</v>
      </c>
    </row>
    <row r="524" spans="1:65" s="2" customFormat="1" ht="48.75">
      <c r="A524" s="35"/>
      <c r="B524" s="36"/>
      <c r="C524" s="37"/>
      <c r="D524" s="214" t="s">
        <v>807</v>
      </c>
      <c r="E524" s="37"/>
      <c r="F524" s="256" t="s">
        <v>13241</v>
      </c>
      <c r="G524" s="37"/>
      <c r="H524" s="37"/>
      <c r="I524" s="257"/>
      <c r="J524" s="37"/>
      <c r="K524" s="37"/>
      <c r="L524" s="40"/>
      <c r="M524" s="258"/>
      <c r="N524" s="259"/>
      <c r="O524" s="72"/>
      <c r="P524" s="72"/>
      <c r="Q524" s="72"/>
      <c r="R524" s="72"/>
      <c r="S524" s="72"/>
      <c r="T524" s="73"/>
      <c r="U524" s="35"/>
      <c r="V524" s="35"/>
      <c r="W524" s="35"/>
      <c r="X524" s="35"/>
      <c r="Y524" s="35"/>
      <c r="Z524" s="35"/>
      <c r="AA524" s="35"/>
      <c r="AB524" s="35"/>
      <c r="AC524" s="35"/>
      <c r="AD524" s="35"/>
      <c r="AE524" s="35"/>
      <c r="AT524" s="18" t="s">
        <v>807</v>
      </c>
      <c r="AU524" s="18" t="s">
        <v>85</v>
      </c>
    </row>
    <row r="525" spans="1:65" s="2" customFormat="1" ht="16.5" customHeight="1">
      <c r="A525" s="35"/>
      <c r="B525" s="36"/>
      <c r="C525" s="193" t="s">
        <v>2716</v>
      </c>
      <c r="D525" s="193" t="s">
        <v>214</v>
      </c>
      <c r="E525" s="194" t="s">
        <v>13355</v>
      </c>
      <c r="F525" s="195" t="s">
        <v>12870</v>
      </c>
      <c r="G525" s="196" t="s">
        <v>10032</v>
      </c>
      <c r="H525" s="197">
        <v>1.6</v>
      </c>
      <c r="I525" s="198"/>
      <c r="J525" s="199">
        <f>ROUND(I525*H525,2)</f>
        <v>0</v>
      </c>
      <c r="K525" s="200"/>
      <c r="L525" s="40"/>
      <c r="M525" s="201" t="s">
        <v>1</v>
      </c>
      <c r="N525" s="202" t="s">
        <v>42</v>
      </c>
      <c r="O525" s="72"/>
      <c r="P525" s="203">
        <f>O525*H525</f>
        <v>0</v>
      </c>
      <c r="Q525" s="203">
        <v>0</v>
      </c>
      <c r="R525" s="203">
        <f>Q525*H525</f>
        <v>0</v>
      </c>
      <c r="S525" s="203">
        <v>0</v>
      </c>
      <c r="T525" s="204">
        <f>S525*H525</f>
        <v>0</v>
      </c>
      <c r="U525" s="35"/>
      <c r="V525" s="35"/>
      <c r="W525" s="35"/>
      <c r="X525" s="35"/>
      <c r="Y525" s="35"/>
      <c r="Z525" s="35"/>
      <c r="AA525" s="35"/>
      <c r="AB525" s="35"/>
      <c r="AC525" s="35"/>
      <c r="AD525" s="35"/>
      <c r="AE525" s="35"/>
      <c r="AR525" s="205" t="s">
        <v>218</v>
      </c>
      <c r="AT525" s="205" t="s">
        <v>214</v>
      </c>
      <c r="AU525" s="205" t="s">
        <v>85</v>
      </c>
      <c r="AY525" s="18" t="s">
        <v>209</v>
      </c>
      <c r="BE525" s="206">
        <f>IF(N525="základní",J525,0)</f>
        <v>0</v>
      </c>
      <c r="BF525" s="206">
        <f>IF(N525="snížená",J525,0)</f>
        <v>0</v>
      </c>
      <c r="BG525" s="206">
        <f>IF(N525="zákl. přenesená",J525,0)</f>
        <v>0</v>
      </c>
      <c r="BH525" s="206">
        <f>IF(N525="sníž. přenesená",J525,0)</f>
        <v>0</v>
      </c>
      <c r="BI525" s="206">
        <f>IF(N525="nulová",J525,0)</f>
        <v>0</v>
      </c>
      <c r="BJ525" s="18" t="s">
        <v>85</v>
      </c>
      <c r="BK525" s="206">
        <f>ROUND(I525*H525,2)</f>
        <v>0</v>
      </c>
      <c r="BL525" s="18" t="s">
        <v>218</v>
      </c>
      <c r="BM525" s="205" t="s">
        <v>13356</v>
      </c>
    </row>
    <row r="526" spans="1:65" s="2" customFormat="1" ht="48.75">
      <c r="A526" s="35"/>
      <c r="B526" s="36"/>
      <c r="C526" s="37"/>
      <c r="D526" s="214" t="s">
        <v>807</v>
      </c>
      <c r="E526" s="37"/>
      <c r="F526" s="256" t="s">
        <v>13241</v>
      </c>
      <c r="G526" s="37"/>
      <c r="H526" s="37"/>
      <c r="I526" s="257"/>
      <c r="J526" s="37"/>
      <c r="K526" s="37"/>
      <c r="L526" s="40"/>
      <c r="M526" s="258"/>
      <c r="N526" s="259"/>
      <c r="O526" s="72"/>
      <c r="P526" s="72"/>
      <c r="Q526" s="72"/>
      <c r="R526" s="72"/>
      <c r="S526" s="72"/>
      <c r="T526" s="73"/>
      <c r="U526" s="35"/>
      <c r="V526" s="35"/>
      <c r="W526" s="35"/>
      <c r="X526" s="35"/>
      <c r="Y526" s="35"/>
      <c r="Z526" s="35"/>
      <c r="AA526" s="35"/>
      <c r="AB526" s="35"/>
      <c r="AC526" s="35"/>
      <c r="AD526" s="35"/>
      <c r="AE526" s="35"/>
      <c r="AT526" s="18" t="s">
        <v>807</v>
      </c>
      <c r="AU526" s="18" t="s">
        <v>85</v>
      </c>
    </row>
    <row r="527" spans="1:65" s="2" customFormat="1" ht="16.5" customHeight="1">
      <c r="A527" s="35"/>
      <c r="B527" s="36"/>
      <c r="C527" s="193" t="s">
        <v>2722</v>
      </c>
      <c r="D527" s="193" t="s">
        <v>214</v>
      </c>
      <c r="E527" s="194" t="s">
        <v>13357</v>
      </c>
      <c r="F527" s="195" t="s">
        <v>12848</v>
      </c>
      <c r="G527" s="196" t="s">
        <v>217</v>
      </c>
      <c r="H527" s="197">
        <v>388</v>
      </c>
      <c r="I527" s="198"/>
      <c r="J527" s="199">
        <f>ROUND(I527*H527,2)</f>
        <v>0</v>
      </c>
      <c r="K527" s="200"/>
      <c r="L527" s="40"/>
      <c r="M527" s="201" t="s">
        <v>1</v>
      </c>
      <c r="N527" s="202" t="s">
        <v>42</v>
      </c>
      <c r="O527" s="72"/>
      <c r="P527" s="203">
        <f>O527*H527</f>
        <v>0</v>
      </c>
      <c r="Q527" s="203">
        <v>0</v>
      </c>
      <c r="R527" s="203">
        <f>Q527*H527</f>
        <v>0</v>
      </c>
      <c r="S527" s="203">
        <v>0</v>
      </c>
      <c r="T527" s="204">
        <f>S527*H527</f>
        <v>0</v>
      </c>
      <c r="U527" s="35"/>
      <c r="V527" s="35"/>
      <c r="W527" s="35"/>
      <c r="X527" s="35"/>
      <c r="Y527" s="35"/>
      <c r="Z527" s="35"/>
      <c r="AA527" s="35"/>
      <c r="AB527" s="35"/>
      <c r="AC527" s="35"/>
      <c r="AD527" s="35"/>
      <c r="AE527" s="35"/>
      <c r="AR527" s="205" t="s">
        <v>218</v>
      </c>
      <c r="AT527" s="205" t="s">
        <v>214</v>
      </c>
      <c r="AU527" s="205" t="s">
        <v>85</v>
      </c>
      <c r="AY527" s="18" t="s">
        <v>209</v>
      </c>
      <c r="BE527" s="206">
        <f>IF(N527="základní",J527,0)</f>
        <v>0</v>
      </c>
      <c r="BF527" s="206">
        <f>IF(N527="snížená",J527,0)</f>
        <v>0</v>
      </c>
      <c r="BG527" s="206">
        <f>IF(N527="zákl. přenesená",J527,0)</f>
        <v>0</v>
      </c>
      <c r="BH527" s="206">
        <f>IF(N527="sníž. přenesená",J527,0)</f>
        <v>0</v>
      </c>
      <c r="BI527" s="206">
        <f>IF(N527="nulová",J527,0)</f>
        <v>0</v>
      </c>
      <c r="BJ527" s="18" t="s">
        <v>85</v>
      </c>
      <c r="BK527" s="206">
        <f>ROUND(I527*H527,2)</f>
        <v>0</v>
      </c>
      <c r="BL527" s="18" t="s">
        <v>218</v>
      </c>
      <c r="BM527" s="205" t="s">
        <v>13358</v>
      </c>
    </row>
    <row r="528" spans="1:65" s="2" customFormat="1" ht="48.75">
      <c r="A528" s="35"/>
      <c r="B528" s="36"/>
      <c r="C528" s="37"/>
      <c r="D528" s="214" t="s">
        <v>807</v>
      </c>
      <c r="E528" s="37"/>
      <c r="F528" s="256" t="s">
        <v>12988</v>
      </c>
      <c r="G528" s="37"/>
      <c r="H528" s="37"/>
      <c r="I528" s="257"/>
      <c r="J528" s="37"/>
      <c r="K528" s="37"/>
      <c r="L528" s="40"/>
      <c r="M528" s="258"/>
      <c r="N528" s="259"/>
      <c r="O528" s="72"/>
      <c r="P528" s="72"/>
      <c r="Q528" s="72"/>
      <c r="R528" s="72"/>
      <c r="S528" s="72"/>
      <c r="T528" s="73"/>
      <c r="U528" s="35"/>
      <c r="V528" s="35"/>
      <c r="W528" s="35"/>
      <c r="X528" s="35"/>
      <c r="Y528" s="35"/>
      <c r="Z528" s="35"/>
      <c r="AA528" s="35"/>
      <c r="AB528" s="35"/>
      <c r="AC528" s="35"/>
      <c r="AD528" s="35"/>
      <c r="AE528" s="35"/>
      <c r="AT528" s="18" t="s">
        <v>807</v>
      </c>
      <c r="AU528" s="18" t="s">
        <v>85</v>
      </c>
    </row>
    <row r="529" spans="1:65" s="2" customFormat="1" ht="16.5" customHeight="1">
      <c r="A529" s="35"/>
      <c r="B529" s="36"/>
      <c r="C529" s="193" t="s">
        <v>2727</v>
      </c>
      <c r="D529" s="193" t="s">
        <v>214</v>
      </c>
      <c r="E529" s="194" t="s">
        <v>13359</v>
      </c>
      <c r="F529" s="195" t="s">
        <v>12852</v>
      </c>
      <c r="G529" s="196" t="s">
        <v>217</v>
      </c>
      <c r="H529" s="197">
        <v>394.8</v>
      </c>
      <c r="I529" s="198"/>
      <c r="J529" s="199">
        <f>ROUND(I529*H529,2)</f>
        <v>0</v>
      </c>
      <c r="K529" s="200"/>
      <c r="L529" s="40"/>
      <c r="M529" s="201" t="s">
        <v>1</v>
      </c>
      <c r="N529" s="202" t="s">
        <v>42</v>
      </c>
      <c r="O529" s="72"/>
      <c r="P529" s="203">
        <f>O529*H529</f>
        <v>0</v>
      </c>
      <c r="Q529" s="203">
        <v>0</v>
      </c>
      <c r="R529" s="203">
        <f>Q529*H529</f>
        <v>0</v>
      </c>
      <c r="S529" s="203">
        <v>0</v>
      </c>
      <c r="T529" s="204">
        <f>S529*H529</f>
        <v>0</v>
      </c>
      <c r="U529" s="35"/>
      <c r="V529" s="35"/>
      <c r="W529" s="35"/>
      <c r="X529" s="35"/>
      <c r="Y529" s="35"/>
      <c r="Z529" s="35"/>
      <c r="AA529" s="35"/>
      <c r="AB529" s="35"/>
      <c r="AC529" s="35"/>
      <c r="AD529" s="35"/>
      <c r="AE529" s="35"/>
      <c r="AR529" s="205" t="s">
        <v>218</v>
      </c>
      <c r="AT529" s="205" t="s">
        <v>214</v>
      </c>
      <c r="AU529" s="205" t="s">
        <v>85</v>
      </c>
      <c r="AY529" s="18" t="s">
        <v>209</v>
      </c>
      <c r="BE529" s="206">
        <f>IF(N529="základní",J529,0)</f>
        <v>0</v>
      </c>
      <c r="BF529" s="206">
        <f>IF(N529="snížená",J529,0)</f>
        <v>0</v>
      </c>
      <c r="BG529" s="206">
        <f>IF(N529="zákl. přenesená",J529,0)</f>
        <v>0</v>
      </c>
      <c r="BH529" s="206">
        <f>IF(N529="sníž. přenesená",J529,0)</f>
        <v>0</v>
      </c>
      <c r="BI529" s="206">
        <f>IF(N529="nulová",J529,0)</f>
        <v>0</v>
      </c>
      <c r="BJ529" s="18" t="s">
        <v>85</v>
      </c>
      <c r="BK529" s="206">
        <f>ROUND(I529*H529,2)</f>
        <v>0</v>
      </c>
      <c r="BL529" s="18" t="s">
        <v>218</v>
      </c>
      <c r="BM529" s="205" t="s">
        <v>13360</v>
      </c>
    </row>
    <row r="530" spans="1:65" s="2" customFormat="1" ht="48.75">
      <c r="A530" s="35"/>
      <c r="B530" s="36"/>
      <c r="C530" s="37"/>
      <c r="D530" s="214" t="s">
        <v>807</v>
      </c>
      <c r="E530" s="37"/>
      <c r="F530" s="256" t="s">
        <v>12988</v>
      </c>
      <c r="G530" s="37"/>
      <c r="H530" s="37"/>
      <c r="I530" s="257"/>
      <c r="J530" s="37"/>
      <c r="K530" s="37"/>
      <c r="L530" s="40"/>
      <c r="M530" s="258"/>
      <c r="N530" s="259"/>
      <c r="O530" s="72"/>
      <c r="P530" s="72"/>
      <c r="Q530" s="72"/>
      <c r="R530" s="72"/>
      <c r="S530" s="72"/>
      <c r="T530" s="73"/>
      <c r="U530" s="35"/>
      <c r="V530" s="35"/>
      <c r="W530" s="35"/>
      <c r="X530" s="35"/>
      <c r="Y530" s="35"/>
      <c r="Z530" s="35"/>
      <c r="AA530" s="35"/>
      <c r="AB530" s="35"/>
      <c r="AC530" s="35"/>
      <c r="AD530" s="35"/>
      <c r="AE530" s="35"/>
      <c r="AT530" s="18" t="s">
        <v>807</v>
      </c>
      <c r="AU530" s="18" t="s">
        <v>85</v>
      </c>
    </row>
    <row r="531" spans="1:65" s="2" customFormat="1" ht="16.5" customHeight="1">
      <c r="A531" s="35"/>
      <c r="B531" s="36"/>
      <c r="C531" s="193" t="s">
        <v>2734</v>
      </c>
      <c r="D531" s="193" t="s">
        <v>214</v>
      </c>
      <c r="E531" s="194" t="s">
        <v>13361</v>
      </c>
      <c r="F531" s="195" t="s">
        <v>13362</v>
      </c>
      <c r="G531" s="196" t="s">
        <v>10032</v>
      </c>
      <c r="H531" s="197">
        <v>0.32</v>
      </c>
      <c r="I531" s="198"/>
      <c r="J531" s="199">
        <f>ROUND(I531*H531,2)</f>
        <v>0</v>
      </c>
      <c r="K531" s="200"/>
      <c r="L531" s="40"/>
      <c r="M531" s="201" t="s">
        <v>1</v>
      </c>
      <c r="N531" s="202" t="s">
        <v>42</v>
      </c>
      <c r="O531" s="72"/>
      <c r="P531" s="203">
        <f>O531*H531</f>
        <v>0</v>
      </c>
      <c r="Q531" s="203">
        <v>0</v>
      </c>
      <c r="R531" s="203">
        <f>Q531*H531</f>
        <v>0</v>
      </c>
      <c r="S531" s="203">
        <v>0</v>
      </c>
      <c r="T531" s="204">
        <f>S531*H531</f>
        <v>0</v>
      </c>
      <c r="U531" s="35"/>
      <c r="V531" s="35"/>
      <c r="W531" s="35"/>
      <c r="X531" s="35"/>
      <c r="Y531" s="35"/>
      <c r="Z531" s="35"/>
      <c r="AA531" s="35"/>
      <c r="AB531" s="35"/>
      <c r="AC531" s="35"/>
      <c r="AD531" s="35"/>
      <c r="AE531" s="35"/>
      <c r="AR531" s="205" t="s">
        <v>218</v>
      </c>
      <c r="AT531" s="205" t="s">
        <v>214</v>
      </c>
      <c r="AU531" s="205" t="s">
        <v>85</v>
      </c>
      <c r="AY531" s="18" t="s">
        <v>209</v>
      </c>
      <c r="BE531" s="206">
        <f>IF(N531="základní",J531,0)</f>
        <v>0</v>
      </c>
      <c r="BF531" s="206">
        <f>IF(N531="snížená",J531,0)</f>
        <v>0</v>
      </c>
      <c r="BG531" s="206">
        <f>IF(N531="zákl. přenesená",J531,0)</f>
        <v>0</v>
      </c>
      <c r="BH531" s="206">
        <f>IF(N531="sníž. přenesená",J531,0)</f>
        <v>0</v>
      </c>
      <c r="BI531" s="206">
        <f>IF(N531="nulová",J531,0)</f>
        <v>0</v>
      </c>
      <c r="BJ531" s="18" t="s">
        <v>85</v>
      </c>
      <c r="BK531" s="206">
        <f>ROUND(I531*H531,2)</f>
        <v>0</v>
      </c>
      <c r="BL531" s="18" t="s">
        <v>218</v>
      </c>
      <c r="BM531" s="205" t="s">
        <v>13363</v>
      </c>
    </row>
    <row r="532" spans="1:65" s="2" customFormat="1" ht="48.75">
      <c r="A532" s="35"/>
      <c r="B532" s="36"/>
      <c r="C532" s="37"/>
      <c r="D532" s="214" t="s">
        <v>807</v>
      </c>
      <c r="E532" s="37"/>
      <c r="F532" s="256" t="s">
        <v>12994</v>
      </c>
      <c r="G532" s="37"/>
      <c r="H532" s="37"/>
      <c r="I532" s="257"/>
      <c r="J532" s="37"/>
      <c r="K532" s="37"/>
      <c r="L532" s="40"/>
      <c r="M532" s="258"/>
      <c r="N532" s="259"/>
      <c r="O532" s="72"/>
      <c r="P532" s="72"/>
      <c r="Q532" s="72"/>
      <c r="R532" s="72"/>
      <c r="S532" s="72"/>
      <c r="T532" s="73"/>
      <c r="U532" s="35"/>
      <c r="V532" s="35"/>
      <c r="W532" s="35"/>
      <c r="X532" s="35"/>
      <c r="Y532" s="35"/>
      <c r="Z532" s="35"/>
      <c r="AA532" s="35"/>
      <c r="AB532" s="35"/>
      <c r="AC532" s="35"/>
      <c r="AD532" s="35"/>
      <c r="AE532" s="35"/>
      <c r="AT532" s="18" t="s">
        <v>807</v>
      </c>
      <c r="AU532" s="18" t="s">
        <v>85</v>
      </c>
    </row>
    <row r="533" spans="1:65" s="2" customFormat="1" ht="16.5" customHeight="1">
      <c r="A533" s="35"/>
      <c r="B533" s="36"/>
      <c r="C533" s="193" t="s">
        <v>2739</v>
      </c>
      <c r="D533" s="193" t="s">
        <v>214</v>
      </c>
      <c r="E533" s="194" t="s">
        <v>13364</v>
      </c>
      <c r="F533" s="195" t="s">
        <v>13365</v>
      </c>
      <c r="G533" s="196" t="s">
        <v>10032</v>
      </c>
      <c r="H533" s="197">
        <v>2</v>
      </c>
      <c r="I533" s="198"/>
      <c r="J533" s="199">
        <f>ROUND(I533*H533,2)</f>
        <v>0</v>
      </c>
      <c r="K533" s="200"/>
      <c r="L533" s="40"/>
      <c r="M533" s="201" t="s">
        <v>1</v>
      </c>
      <c r="N533" s="202" t="s">
        <v>42</v>
      </c>
      <c r="O533" s="72"/>
      <c r="P533" s="203">
        <f>O533*H533</f>
        <v>0</v>
      </c>
      <c r="Q533" s="203">
        <v>0</v>
      </c>
      <c r="R533" s="203">
        <f>Q533*H533</f>
        <v>0</v>
      </c>
      <c r="S533" s="203">
        <v>0</v>
      </c>
      <c r="T533" s="204">
        <f>S533*H533</f>
        <v>0</v>
      </c>
      <c r="U533" s="35"/>
      <c r="V533" s="35"/>
      <c r="W533" s="35"/>
      <c r="X533" s="35"/>
      <c r="Y533" s="35"/>
      <c r="Z533" s="35"/>
      <c r="AA533" s="35"/>
      <c r="AB533" s="35"/>
      <c r="AC533" s="35"/>
      <c r="AD533" s="35"/>
      <c r="AE533" s="35"/>
      <c r="AR533" s="205" t="s">
        <v>218</v>
      </c>
      <c r="AT533" s="205" t="s">
        <v>214</v>
      </c>
      <c r="AU533" s="205" t="s">
        <v>85</v>
      </c>
      <c r="AY533" s="18" t="s">
        <v>209</v>
      </c>
      <c r="BE533" s="206">
        <f>IF(N533="základní",J533,0)</f>
        <v>0</v>
      </c>
      <c r="BF533" s="206">
        <f>IF(N533="snížená",J533,0)</f>
        <v>0</v>
      </c>
      <c r="BG533" s="206">
        <f>IF(N533="zákl. přenesená",J533,0)</f>
        <v>0</v>
      </c>
      <c r="BH533" s="206">
        <f>IF(N533="sníž. přenesená",J533,0)</f>
        <v>0</v>
      </c>
      <c r="BI533" s="206">
        <f>IF(N533="nulová",J533,0)</f>
        <v>0</v>
      </c>
      <c r="BJ533" s="18" t="s">
        <v>85</v>
      </c>
      <c r="BK533" s="206">
        <f>ROUND(I533*H533,2)</f>
        <v>0</v>
      </c>
      <c r="BL533" s="18" t="s">
        <v>218</v>
      </c>
      <c r="BM533" s="205" t="s">
        <v>13366</v>
      </c>
    </row>
    <row r="534" spans="1:65" s="2" customFormat="1" ht="48.75">
      <c r="A534" s="35"/>
      <c r="B534" s="36"/>
      <c r="C534" s="37"/>
      <c r="D534" s="214" t="s">
        <v>807</v>
      </c>
      <c r="E534" s="37"/>
      <c r="F534" s="256" t="s">
        <v>12994</v>
      </c>
      <c r="G534" s="37"/>
      <c r="H534" s="37"/>
      <c r="I534" s="257"/>
      <c r="J534" s="37"/>
      <c r="K534" s="37"/>
      <c r="L534" s="40"/>
      <c r="M534" s="258"/>
      <c r="N534" s="259"/>
      <c r="O534" s="72"/>
      <c r="P534" s="72"/>
      <c r="Q534" s="72"/>
      <c r="R534" s="72"/>
      <c r="S534" s="72"/>
      <c r="T534" s="73"/>
      <c r="U534" s="35"/>
      <c r="V534" s="35"/>
      <c r="W534" s="35"/>
      <c r="X534" s="35"/>
      <c r="Y534" s="35"/>
      <c r="Z534" s="35"/>
      <c r="AA534" s="35"/>
      <c r="AB534" s="35"/>
      <c r="AC534" s="35"/>
      <c r="AD534" s="35"/>
      <c r="AE534" s="35"/>
      <c r="AT534" s="18" t="s">
        <v>807</v>
      </c>
      <c r="AU534" s="18" t="s">
        <v>85</v>
      </c>
    </row>
    <row r="535" spans="1:65" s="2" customFormat="1" ht="16.5" customHeight="1">
      <c r="A535" s="35"/>
      <c r="B535" s="36"/>
      <c r="C535" s="193" t="s">
        <v>2749</v>
      </c>
      <c r="D535" s="193" t="s">
        <v>214</v>
      </c>
      <c r="E535" s="194" t="s">
        <v>13367</v>
      </c>
      <c r="F535" s="195" t="s">
        <v>13368</v>
      </c>
      <c r="G535" s="196" t="s">
        <v>10032</v>
      </c>
      <c r="H535" s="197">
        <v>6.1</v>
      </c>
      <c r="I535" s="198"/>
      <c r="J535" s="199">
        <f>ROUND(I535*H535,2)</f>
        <v>0</v>
      </c>
      <c r="K535" s="200"/>
      <c r="L535" s="40"/>
      <c r="M535" s="201" t="s">
        <v>1</v>
      </c>
      <c r="N535" s="202" t="s">
        <v>42</v>
      </c>
      <c r="O535" s="72"/>
      <c r="P535" s="203">
        <f>O535*H535</f>
        <v>0</v>
      </c>
      <c r="Q535" s="203">
        <v>0</v>
      </c>
      <c r="R535" s="203">
        <f>Q535*H535</f>
        <v>0</v>
      </c>
      <c r="S535" s="203">
        <v>0</v>
      </c>
      <c r="T535" s="204">
        <f>S535*H535</f>
        <v>0</v>
      </c>
      <c r="U535" s="35"/>
      <c r="V535" s="35"/>
      <c r="W535" s="35"/>
      <c r="X535" s="35"/>
      <c r="Y535" s="35"/>
      <c r="Z535" s="35"/>
      <c r="AA535" s="35"/>
      <c r="AB535" s="35"/>
      <c r="AC535" s="35"/>
      <c r="AD535" s="35"/>
      <c r="AE535" s="35"/>
      <c r="AR535" s="205" t="s">
        <v>218</v>
      </c>
      <c r="AT535" s="205" t="s">
        <v>214</v>
      </c>
      <c r="AU535" s="205" t="s">
        <v>85</v>
      </c>
      <c r="AY535" s="18" t="s">
        <v>209</v>
      </c>
      <c r="BE535" s="206">
        <f>IF(N535="základní",J535,0)</f>
        <v>0</v>
      </c>
      <c r="BF535" s="206">
        <f>IF(N535="snížená",J535,0)</f>
        <v>0</v>
      </c>
      <c r="BG535" s="206">
        <f>IF(N535="zákl. přenesená",J535,0)</f>
        <v>0</v>
      </c>
      <c r="BH535" s="206">
        <f>IF(N535="sníž. přenesená",J535,0)</f>
        <v>0</v>
      </c>
      <c r="BI535" s="206">
        <f>IF(N535="nulová",J535,0)</f>
        <v>0</v>
      </c>
      <c r="BJ535" s="18" t="s">
        <v>85</v>
      </c>
      <c r="BK535" s="206">
        <f>ROUND(I535*H535,2)</f>
        <v>0</v>
      </c>
      <c r="BL535" s="18" t="s">
        <v>218</v>
      </c>
      <c r="BM535" s="205" t="s">
        <v>13369</v>
      </c>
    </row>
    <row r="536" spans="1:65" s="2" customFormat="1" ht="48.75">
      <c r="A536" s="35"/>
      <c r="B536" s="36"/>
      <c r="C536" s="37"/>
      <c r="D536" s="214" t="s">
        <v>807</v>
      </c>
      <c r="E536" s="37"/>
      <c r="F536" s="256" t="s">
        <v>12994</v>
      </c>
      <c r="G536" s="37"/>
      <c r="H536" s="37"/>
      <c r="I536" s="257"/>
      <c r="J536" s="37"/>
      <c r="K536" s="37"/>
      <c r="L536" s="40"/>
      <c r="M536" s="258"/>
      <c r="N536" s="259"/>
      <c r="O536" s="72"/>
      <c r="P536" s="72"/>
      <c r="Q536" s="72"/>
      <c r="R536" s="72"/>
      <c r="S536" s="72"/>
      <c r="T536" s="73"/>
      <c r="U536" s="35"/>
      <c r="V536" s="35"/>
      <c r="W536" s="35"/>
      <c r="X536" s="35"/>
      <c r="Y536" s="35"/>
      <c r="Z536" s="35"/>
      <c r="AA536" s="35"/>
      <c r="AB536" s="35"/>
      <c r="AC536" s="35"/>
      <c r="AD536" s="35"/>
      <c r="AE536" s="35"/>
      <c r="AT536" s="18" t="s">
        <v>807</v>
      </c>
      <c r="AU536" s="18" t="s">
        <v>85</v>
      </c>
    </row>
    <row r="537" spans="1:65" s="2" customFormat="1" ht="16.5" customHeight="1">
      <c r="A537" s="35"/>
      <c r="B537" s="36"/>
      <c r="C537" s="193" t="s">
        <v>2754</v>
      </c>
      <c r="D537" s="193" t="s">
        <v>214</v>
      </c>
      <c r="E537" s="194" t="s">
        <v>13370</v>
      </c>
      <c r="F537" s="195" t="s">
        <v>13371</v>
      </c>
      <c r="G537" s="196" t="s">
        <v>10032</v>
      </c>
      <c r="H537" s="197">
        <v>5.6</v>
      </c>
      <c r="I537" s="198"/>
      <c r="J537" s="199">
        <f>ROUND(I537*H537,2)</f>
        <v>0</v>
      </c>
      <c r="K537" s="200"/>
      <c r="L537" s="40"/>
      <c r="M537" s="201" t="s">
        <v>1</v>
      </c>
      <c r="N537" s="202" t="s">
        <v>42</v>
      </c>
      <c r="O537" s="72"/>
      <c r="P537" s="203">
        <f>O537*H537</f>
        <v>0</v>
      </c>
      <c r="Q537" s="203">
        <v>0</v>
      </c>
      <c r="R537" s="203">
        <f>Q537*H537</f>
        <v>0</v>
      </c>
      <c r="S537" s="203">
        <v>0</v>
      </c>
      <c r="T537" s="204">
        <f>S537*H537</f>
        <v>0</v>
      </c>
      <c r="U537" s="35"/>
      <c r="V537" s="35"/>
      <c r="W537" s="35"/>
      <c r="X537" s="35"/>
      <c r="Y537" s="35"/>
      <c r="Z537" s="35"/>
      <c r="AA537" s="35"/>
      <c r="AB537" s="35"/>
      <c r="AC537" s="35"/>
      <c r="AD537" s="35"/>
      <c r="AE537" s="35"/>
      <c r="AR537" s="205" t="s">
        <v>218</v>
      </c>
      <c r="AT537" s="205" t="s">
        <v>214</v>
      </c>
      <c r="AU537" s="205" t="s">
        <v>85</v>
      </c>
      <c r="AY537" s="18" t="s">
        <v>209</v>
      </c>
      <c r="BE537" s="206">
        <f>IF(N537="základní",J537,0)</f>
        <v>0</v>
      </c>
      <c r="BF537" s="206">
        <f>IF(N537="snížená",J537,0)</f>
        <v>0</v>
      </c>
      <c r="BG537" s="206">
        <f>IF(N537="zákl. přenesená",J537,0)</f>
        <v>0</v>
      </c>
      <c r="BH537" s="206">
        <f>IF(N537="sníž. přenesená",J537,0)</f>
        <v>0</v>
      </c>
      <c r="BI537" s="206">
        <f>IF(N537="nulová",J537,0)</f>
        <v>0</v>
      </c>
      <c r="BJ537" s="18" t="s">
        <v>85</v>
      </c>
      <c r="BK537" s="206">
        <f>ROUND(I537*H537,2)</f>
        <v>0</v>
      </c>
      <c r="BL537" s="18" t="s">
        <v>218</v>
      </c>
      <c r="BM537" s="205" t="s">
        <v>13372</v>
      </c>
    </row>
    <row r="538" spans="1:65" s="2" customFormat="1" ht="48.75">
      <c r="A538" s="35"/>
      <c r="B538" s="36"/>
      <c r="C538" s="37"/>
      <c r="D538" s="214" t="s">
        <v>807</v>
      </c>
      <c r="E538" s="37"/>
      <c r="F538" s="256" t="s">
        <v>12994</v>
      </c>
      <c r="G538" s="37"/>
      <c r="H538" s="37"/>
      <c r="I538" s="257"/>
      <c r="J538" s="37"/>
      <c r="K538" s="37"/>
      <c r="L538" s="40"/>
      <c r="M538" s="258"/>
      <c r="N538" s="259"/>
      <c r="O538" s="72"/>
      <c r="P538" s="72"/>
      <c r="Q538" s="72"/>
      <c r="R538" s="72"/>
      <c r="S538" s="72"/>
      <c r="T538" s="73"/>
      <c r="U538" s="35"/>
      <c r="V538" s="35"/>
      <c r="W538" s="35"/>
      <c r="X538" s="35"/>
      <c r="Y538" s="35"/>
      <c r="Z538" s="35"/>
      <c r="AA538" s="35"/>
      <c r="AB538" s="35"/>
      <c r="AC538" s="35"/>
      <c r="AD538" s="35"/>
      <c r="AE538" s="35"/>
      <c r="AT538" s="18" t="s">
        <v>807</v>
      </c>
      <c r="AU538" s="18" t="s">
        <v>85</v>
      </c>
    </row>
    <row r="539" spans="1:65" s="2" customFormat="1" ht="16.5" customHeight="1">
      <c r="A539" s="35"/>
      <c r="B539" s="36"/>
      <c r="C539" s="193" t="s">
        <v>2758</v>
      </c>
      <c r="D539" s="193" t="s">
        <v>214</v>
      </c>
      <c r="E539" s="194" t="s">
        <v>13373</v>
      </c>
      <c r="F539" s="195" t="s">
        <v>13374</v>
      </c>
      <c r="G539" s="196" t="s">
        <v>10032</v>
      </c>
      <c r="H539" s="197">
        <v>19.8</v>
      </c>
      <c r="I539" s="198"/>
      <c r="J539" s="199">
        <f>ROUND(I539*H539,2)</f>
        <v>0</v>
      </c>
      <c r="K539" s="200"/>
      <c r="L539" s="40"/>
      <c r="M539" s="201" t="s">
        <v>1</v>
      </c>
      <c r="N539" s="202" t="s">
        <v>42</v>
      </c>
      <c r="O539" s="72"/>
      <c r="P539" s="203">
        <f>O539*H539</f>
        <v>0</v>
      </c>
      <c r="Q539" s="203">
        <v>0</v>
      </c>
      <c r="R539" s="203">
        <f>Q539*H539</f>
        <v>0</v>
      </c>
      <c r="S539" s="203">
        <v>0</v>
      </c>
      <c r="T539" s="204">
        <f>S539*H539</f>
        <v>0</v>
      </c>
      <c r="U539" s="35"/>
      <c r="V539" s="35"/>
      <c r="W539" s="35"/>
      <c r="X539" s="35"/>
      <c r="Y539" s="35"/>
      <c r="Z539" s="35"/>
      <c r="AA539" s="35"/>
      <c r="AB539" s="35"/>
      <c r="AC539" s="35"/>
      <c r="AD539" s="35"/>
      <c r="AE539" s="35"/>
      <c r="AR539" s="205" t="s">
        <v>218</v>
      </c>
      <c r="AT539" s="205" t="s">
        <v>214</v>
      </c>
      <c r="AU539" s="205" t="s">
        <v>85</v>
      </c>
      <c r="AY539" s="18" t="s">
        <v>209</v>
      </c>
      <c r="BE539" s="206">
        <f>IF(N539="základní",J539,0)</f>
        <v>0</v>
      </c>
      <c r="BF539" s="206">
        <f>IF(N539="snížená",J539,0)</f>
        <v>0</v>
      </c>
      <c r="BG539" s="206">
        <f>IF(N539="zákl. přenesená",J539,0)</f>
        <v>0</v>
      </c>
      <c r="BH539" s="206">
        <f>IF(N539="sníž. přenesená",J539,0)</f>
        <v>0</v>
      </c>
      <c r="BI539" s="206">
        <f>IF(N539="nulová",J539,0)</f>
        <v>0</v>
      </c>
      <c r="BJ539" s="18" t="s">
        <v>85</v>
      </c>
      <c r="BK539" s="206">
        <f>ROUND(I539*H539,2)</f>
        <v>0</v>
      </c>
      <c r="BL539" s="18" t="s">
        <v>218</v>
      </c>
      <c r="BM539" s="205" t="s">
        <v>13375</v>
      </c>
    </row>
    <row r="540" spans="1:65" s="2" customFormat="1" ht="48.75">
      <c r="A540" s="35"/>
      <c r="B540" s="36"/>
      <c r="C540" s="37"/>
      <c r="D540" s="214" t="s">
        <v>807</v>
      </c>
      <c r="E540" s="37"/>
      <c r="F540" s="256" t="s">
        <v>12994</v>
      </c>
      <c r="G540" s="37"/>
      <c r="H540" s="37"/>
      <c r="I540" s="257"/>
      <c r="J540" s="37"/>
      <c r="K540" s="37"/>
      <c r="L540" s="40"/>
      <c r="M540" s="258"/>
      <c r="N540" s="259"/>
      <c r="O540" s="72"/>
      <c r="P540" s="72"/>
      <c r="Q540" s="72"/>
      <c r="R540" s="72"/>
      <c r="S540" s="72"/>
      <c r="T540" s="73"/>
      <c r="U540" s="35"/>
      <c r="V540" s="35"/>
      <c r="W540" s="35"/>
      <c r="X540" s="35"/>
      <c r="Y540" s="35"/>
      <c r="Z540" s="35"/>
      <c r="AA540" s="35"/>
      <c r="AB540" s="35"/>
      <c r="AC540" s="35"/>
      <c r="AD540" s="35"/>
      <c r="AE540" s="35"/>
      <c r="AT540" s="18" t="s">
        <v>807</v>
      </c>
      <c r="AU540" s="18" t="s">
        <v>85</v>
      </c>
    </row>
    <row r="541" spans="1:65" s="2" customFormat="1" ht="16.5" customHeight="1">
      <c r="A541" s="35"/>
      <c r="B541" s="36"/>
      <c r="C541" s="193" t="s">
        <v>2763</v>
      </c>
      <c r="D541" s="193" t="s">
        <v>214</v>
      </c>
      <c r="E541" s="194" t="s">
        <v>13376</v>
      </c>
      <c r="F541" s="195" t="s">
        <v>13377</v>
      </c>
      <c r="G541" s="196" t="s">
        <v>10032</v>
      </c>
      <c r="H541" s="197">
        <v>3.4</v>
      </c>
      <c r="I541" s="198"/>
      <c r="J541" s="199">
        <f>ROUND(I541*H541,2)</f>
        <v>0</v>
      </c>
      <c r="K541" s="200"/>
      <c r="L541" s="40"/>
      <c r="M541" s="201" t="s">
        <v>1</v>
      </c>
      <c r="N541" s="202" t="s">
        <v>42</v>
      </c>
      <c r="O541" s="72"/>
      <c r="P541" s="203">
        <f>O541*H541</f>
        <v>0</v>
      </c>
      <c r="Q541" s="203">
        <v>0</v>
      </c>
      <c r="R541" s="203">
        <f>Q541*H541</f>
        <v>0</v>
      </c>
      <c r="S541" s="203">
        <v>0</v>
      </c>
      <c r="T541" s="204">
        <f>S541*H541</f>
        <v>0</v>
      </c>
      <c r="U541" s="35"/>
      <c r="V541" s="35"/>
      <c r="W541" s="35"/>
      <c r="X541" s="35"/>
      <c r="Y541" s="35"/>
      <c r="Z541" s="35"/>
      <c r="AA541" s="35"/>
      <c r="AB541" s="35"/>
      <c r="AC541" s="35"/>
      <c r="AD541" s="35"/>
      <c r="AE541" s="35"/>
      <c r="AR541" s="205" t="s">
        <v>218</v>
      </c>
      <c r="AT541" s="205" t="s">
        <v>214</v>
      </c>
      <c r="AU541" s="205" t="s">
        <v>85</v>
      </c>
      <c r="AY541" s="18" t="s">
        <v>209</v>
      </c>
      <c r="BE541" s="206">
        <f>IF(N541="základní",J541,0)</f>
        <v>0</v>
      </c>
      <c r="BF541" s="206">
        <f>IF(N541="snížená",J541,0)</f>
        <v>0</v>
      </c>
      <c r="BG541" s="206">
        <f>IF(N541="zákl. přenesená",J541,0)</f>
        <v>0</v>
      </c>
      <c r="BH541" s="206">
        <f>IF(N541="sníž. přenesená",J541,0)</f>
        <v>0</v>
      </c>
      <c r="BI541" s="206">
        <f>IF(N541="nulová",J541,0)</f>
        <v>0</v>
      </c>
      <c r="BJ541" s="18" t="s">
        <v>85</v>
      </c>
      <c r="BK541" s="206">
        <f>ROUND(I541*H541,2)</f>
        <v>0</v>
      </c>
      <c r="BL541" s="18" t="s">
        <v>218</v>
      </c>
      <c r="BM541" s="205" t="s">
        <v>13378</v>
      </c>
    </row>
    <row r="542" spans="1:65" s="2" customFormat="1" ht="48.75">
      <c r="A542" s="35"/>
      <c r="B542" s="36"/>
      <c r="C542" s="37"/>
      <c r="D542" s="214" t="s">
        <v>807</v>
      </c>
      <c r="E542" s="37"/>
      <c r="F542" s="256" t="s">
        <v>12994</v>
      </c>
      <c r="G542" s="37"/>
      <c r="H542" s="37"/>
      <c r="I542" s="257"/>
      <c r="J542" s="37"/>
      <c r="K542" s="37"/>
      <c r="L542" s="40"/>
      <c r="M542" s="258"/>
      <c r="N542" s="259"/>
      <c r="O542" s="72"/>
      <c r="P542" s="72"/>
      <c r="Q542" s="72"/>
      <c r="R542" s="72"/>
      <c r="S542" s="72"/>
      <c r="T542" s="73"/>
      <c r="U542" s="35"/>
      <c r="V542" s="35"/>
      <c r="W542" s="35"/>
      <c r="X542" s="35"/>
      <c r="Y542" s="35"/>
      <c r="Z542" s="35"/>
      <c r="AA542" s="35"/>
      <c r="AB542" s="35"/>
      <c r="AC542" s="35"/>
      <c r="AD542" s="35"/>
      <c r="AE542" s="35"/>
      <c r="AT542" s="18" t="s">
        <v>807</v>
      </c>
      <c r="AU542" s="18" t="s">
        <v>85</v>
      </c>
    </row>
    <row r="543" spans="1:65" s="2" customFormat="1" ht="16.5" customHeight="1">
      <c r="A543" s="35"/>
      <c r="B543" s="36"/>
      <c r="C543" s="193" t="s">
        <v>2767</v>
      </c>
      <c r="D543" s="193" t="s">
        <v>214</v>
      </c>
      <c r="E543" s="194" t="s">
        <v>13379</v>
      </c>
      <c r="F543" s="195" t="s">
        <v>13380</v>
      </c>
      <c r="G543" s="196" t="s">
        <v>10032</v>
      </c>
      <c r="H543" s="197">
        <v>3.9</v>
      </c>
      <c r="I543" s="198"/>
      <c r="J543" s="199">
        <f>ROUND(I543*H543,2)</f>
        <v>0</v>
      </c>
      <c r="K543" s="200"/>
      <c r="L543" s="40"/>
      <c r="M543" s="201" t="s">
        <v>1</v>
      </c>
      <c r="N543" s="202" t="s">
        <v>42</v>
      </c>
      <c r="O543" s="72"/>
      <c r="P543" s="203">
        <f>O543*H543</f>
        <v>0</v>
      </c>
      <c r="Q543" s="203">
        <v>0</v>
      </c>
      <c r="R543" s="203">
        <f>Q543*H543</f>
        <v>0</v>
      </c>
      <c r="S543" s="203">
        <v>0</v>
      </c>
      <c r="T543" s="204">
        <f>S543*H543</f>
        <v>0</v>
      </c>
      <c r="U543" s="35"/>
      <c r="V543" s="35"/>
      <c r="W543" s="35"/>
      <c r="X543" s="35"/>
      <c r="Y543" s="35"/>
      <c r="Z543" s="35"/>
      <c r="AA543" s="35"/>
      <c r="AB543" s="35"/>
      <c r="AC543" s="35"/>
      <c r="AD543" s="35"/>
      <c r="AE543" s="35"/>
      <c r="AR543" s="205" t="s">
        <v>218</v>
      </c>
      <c r="AT543" s="205" t="s">
        <v>214</v>
      </c>
      <c r="AU543" s="205" t="s">
        <v>85</v>
      </c>
      <c r="AY543" s="18" t="s">
        <v>209</v>
      </c>
      <c r="BE543" s="206">
        <f>IF(N543="základní",J543,0)</f>
        <v>0</v>
      </c>
      <c r="BF543" s="206">
        <f>IF(N543="snížená",J543,0)</f>
        <v>0</v>
      </c>
      <c r="BG543" s="206">
        <f>IF(N543="zákl. přenesená",J543,0)</f>
        <v>0</v>
      </c>
      <c r="BH543" s="206">
        <f>IF(N543="sníž. přenesená",J543,0)</f>
        <v>0</v>
      </c>
      <c r="BI543" s="206">
        <f>IF(N543="nulová",J543,0)</f>
        <v>0</v>
      </c>
      <c r="BJ543" s="18" t="s">
        <v>85</v>
      </c>
      <c r="BK543" s="206">
        <f>ROUND(I543*H543,2)</f>
        <v>0</v>
      </c>
      <c r="BL543" s="18" t="s">
        <v>218</v>
      </c>
      <c r="BM543" s="205" t="s">
        <v>13381</v>
      </c>
    </row>
    <row r="544" spans="1:65" s="2" customFormat="1" ht="48.75">
      <c r="A544" s="35"/>
      <c r="B544" s="36"/>
      <c r="C544" s="37"/>
      <c r="D544" s="214" t="s">
        <v>807</v>
      </c>
      <c r="E544" s="37"/>
      <c r="F544" s="256" t="s">
        <v>12994</v>
      </c>
      <c r="G544" s="37"/>
      <c r="H544" s="37"/>
      <c r="I544" s="257"/>
      <c r="J544" s="37"/>
      <c r="K544" s="37"/>
      <c r="L544" s="40"/>
      <c r="M544" s="258"/>
      <c r="N544" s="259"/>
      <c r="O544" s="72"/>
      <c r="P544" s="72"/>
      <c r="Q544" s="72"/>
      <c r="R544" s="72"/>
      <c r="S544" s="72"/>
      <c r="T544" s="73"/>
      <c r="U544" s="35"/>
      <c r="V544" s="35"/>
      <c r="W544" s="35"/>
      <c r="X544" s="35"/>
      <c r="Y544" s="35"/>
      <c r="Z544" s="35"/>
      <c r="AA544" s="35"/>
      <c r="AB544" s="35"/>
      <c r="AC544" s="35"/>
      <c r="AD544" s="35"/>
      <c r="AE544" s="35"/>
      <c r="AT544" s="18" t="s">
        <v>807</v>
      </c>
      <c r="AU544" s="18" t="s">
        <v>85</v>
      </c>
    </row>
    <row r="545" spans="1:65" s="2" customFormat="1" ht="16.5" customHeight="1">
      <c r="A545" s="35"/>
      <c r="B545" s="36"/>
      <c r="C545" s="193" t="s">
        <v>2773</v>
      </c>
      <c r="D545" s="193" t="s">
        <v>214</v>
      </c>
      <c r="E545" s="194" t="s">
        <v>13382</v>
      </c>
      <c r="F545" s="195" t="s">
        <v>13383</v>
      </c>
      <c r="G545" s="196" t="s">
        <v>10032</v>
      </c>
      <c r="H545" s="197">
        <v>5.4</v>
      </c>
      <c r="I545" s="198"/>
      <c r="J545" s="199">
        <f>ROUND(I545*H545,2)</f>
        <v>0</v>
      </c>
      <c r="K545" s="200"/>
      <c r="L545" s="40"/>
      <c r="M545" s="201" t="s">
        <v>1</v>
      </c>
      <c r="N545" s="202" t="s">
        <v>42</v>
      </c>
      <c r="O545" s="72"/>
      <c r="P545" s="203">
        <f>O545*H545</f>
        <v>0</v>
      </c>
      <c r="Q545" s="203">
        <v>0</v>
      </c>
      <c r="R545" s="203">
        <f>Q545*H545</f>
        <v>0</v>
      </c>
      <c r="S545" s="203">
        <v>0</v>
      </c>
      <c r="T545" s="204">
        <f>S545*H545</f>
        <v>0</v>
      </c>
      <c r="U545" s="35"/>
      <c r="V545" s="35"/>
      <c r="W545" s="35"/>
      <c r="X545" s="35"/>
      <c r="Y545" s="35"/>
      <c r="Z545" s="35"/>
      <c r="AA545" s="35"/>
      <c r="AB545" s="35"/>
      <c r="AC545" s="35"/>
      <c r="AD545" s="35"/>
      <c r="AE545" s="35"/>
      <c r="AR545" s="205" t="s">
        <v>218</v>
      </c>
      <c r="AT545" s="205" t="s">
        <v>214</v>
      </c>
      <c r="AU545" s="205" t="s">
        <v>85</v>
      </c>
      <c r="AY545" s="18" t="s">
        <v>209</v>
      </c>
      <c r="BE545" s="206">
        <f>IF(N545="základní",J545,0)</f>
        <v>0</v>
      </c>
      <c r="BF545" s="206">
        <f>IF(N545="snížená",J545,0)</f>
        <v>0</v>
      </c>
      <c r="BG545" s="206">
        <f>IF(N545="zákl. přenesená",J545,0)</f>
        <v>0</v>
      </c>
      <c r="BH545" s="206">
        <f>IF(N545="sníž. přenesená",J545,0)</f>
        <v>0</v>
      </c>
      <c r="BI545" s="206">
        <f>IF(N545="nulová",J545,0)</f>
        <v>0</v>
      </c>
      <c r="BJ545" s="18" t="s">
        <v>85</v>
      </c>
      <c r="BK545" s="206">
        <f>ROUND(I545*H545,2)</f>
        <v>0</v>
      </c>
      <c r="BL545" s="18" t="s">
        <v>218</v>
      </c>
      <c r="BM545" s="205" t="s">
        <v>13384</v>
      </c>
    </row>
    <row r="546" spans="1:65" s="2" customFormat="1" ht="48.75">
      <c r="A546" s="35"/>
      <c r="B546" s="36"/>
      <c r="C546" s="37"/>
      <c r="D546" s="214" t="s">
        <v>807</v>
      </c>
      <c r="E546" s="37"/>
      <c r="F546" s="256" t="s">
        <v>12994</v>
      </c>
      <c r="G546" s="37"/>
      <c r="H546" s="37"/>
      <c r="I546" s="257"/>
      <c r="J546" s="37"/>
      <c r="K546" s="37"/>
      <c r="L546" s="40"/>
      <c r="M546" s="258"/>
      <c r="N546" s="259"/>
      <c r="O546" s="72"/>
      <c r="P546" s="72"/>
      <c r="Q546" s="72"/>
      <c r="R546" s="72"/>
      <c r="S546" s="72"/>
      <c r="T546" s="73"/>
      <c r="U546" s="35"/>
      <c r="V546" s="35"/>
      <c r="W546" s="35"/>
      <c r="X546" s="35"/>
      <c r="Y546" s="35"/>
      <c r="Z546" s="35"/>
      <c r="AA546" s="35"/>
      <c r="AB546" s="35"/>
      <c r="AC546" s="35"/>
      <c r="AD546" s="35"/>
      <c r="AE546" s="35"/>
      <c r="AT546" s="18" t="s">
        <v>807</v>
      </c>
      <c r="AU546" s="18" t="s">
        <v>85</v>
      </c>
    </row>
    <row r="547" spans="1:65" s="2" customFormat="1" ht="16.5" customHeight="1">
      <c r="A547" s="35"/>
      <c r="B547" s="36"/>
      <c r="C547" s="193" t="s">
        <v>2778</v>
      </c>
      <c r="D547" s="193" t="s">
        <v>214</v>
      </c>
      <c r="E547" s="194" t="s">
        <v>13385</v>
      </c>
      <c r="F547" s="195" t="s">
        <v>13386</v>
      </c>
      <c r="G547" s="196" t="s">
        <v>10032</v>
      </c>
      <c r="H547" s="197">
        <v>9.6</v>
      </c>
      <c r="I547" s="198"/>
      <c r="J547" s="199">
        <f>ROUND(I547*H547,2)</f>
        <v>0</v>
      </c>
      <c r="K547" s="200"/>
      <c r="L547" s="40"/>
      <c r="M547" s="201" t="s">
        <v>1</v>
      </c>
      <c r="N547" s="202" t="s">
        <v>42</v>
      </c>
      <c r="O547" s="72"/>
      <c r="P547" s="203">
        <f>O547*H547</f>
        <v>0</v>
      </c>
      <c r="Q547" s="203">
        <v>0</v>
      </c>
      <c r="R547" s="203">
        <f>Q547*H547</f>
        <v>0</v>
      </c>
      <c r="S547" s="203">
        <v>0</v>
      </c>
      <c r="T547" s="204">
        <f>S547*H547</f>
        <v>0</v>
      </c>
      <c r="U547" s="35"/>
      <c r="V547" s="35"/>
      <c r="W547" s="35"/>
      <c r="X547" s="35"/>
      <c r="Y547" s="35"/>
      <c r="Z547" s="35"/>
      <c r="AA547" s="35"/>
      <c r="AB547" s="35"/>
      <c r="AC547" s="35"/>
      <c r="AD547" s="35"/>
      <c r="AE547" s="35"/>
      <c r="AR547" s="205" t="s">
        <v>218</v>
      </c>
      <c r="AT547" s="205" t="s">
        <v>214</v>
      </c>
      <c r="AU547" s="205" t="s">
        <v>85</v>
      </c>
      <c r="AY547" s="18" t="s">
        <v>209</v>
      </c>
      <c r="BE547" s="206">
        <f>IF(N547="základní",J547,0)</f>
        <v>0</v>
      </c>
      <c r="BF547" s="206">
        <f>IF(N547="snížená",J547,0)</f>
        <v>0</v>
      </c>
      <c r="BG547" s="206">
        <f>IF(N547="zákl. přenesená",J547,0)</f>
        <v>0</v>
      </c>
      <c r="BH547" s="206">
        <f>IF(N547="sníž. přenesená",J547,0)</f>
        <v>0</v>
      </c>
      <c r="BI547" s="206">
        <f>IF(N547="nulová",J547,0)</f>
        <v>0</v>
      </c>
      <c r="BJ547" s="18" t="s">
        <v>85</v>
      </c>
      <c r="BK547" s="206">
        <f>ROUND(I547*H547,2)</f>
        <v>0</v>
      </c>
      <c r="BL547" s="18" t="s">
        <v>218</v>
      </c>
      <c r="BM547" s="205" t="s">
        <v>13387</v>
      </c>
    </row>
    <row r="548" spans="1:65" s="2" customFormat="1" ht="48.75">
      <c r="A548" s="35"/>
      <c r="B548" s="36"/>
      <c r="C548" s="37"/>
      <c r="D548" s="214" t="s">
        <v>807</v>
      </c>
      <c r="E548" s="37"/>
      <c r="F548" s="256" t="s">
        <v>12994</v>
      </c>
      <c r="G548" s="37"/>
      <c r="H548" s="37"/>
      <c r="I548" s="257"/>
      <c r="J548" s="37"/>
      <c r="K548" s="37"/>
      <c r="L548" s="40"/>
      <c r="M548" s="258"/>
      <c r="N548" s="259"/>
      <c r="O548" s="72"/>
      <c r="P548" s="72"/>
      <c r="Q548" s="72"/>
      <c r="R548" s="72"/>
      <c r="S548" s="72"/>
      <c r="T548" s="73"/>
      <c r="U548" s="35"/>
      <c r="V548" s="35"/>
      <c r="W548" s="35"/>
      <c r="X548" s="35"/>
      <c r="Y548" s="35"/>
      <c r="Z548" s="35"/>
      <c r="AA548" s="35"/>
      <c r="AB548" s="35"/>
      <c r="AC548" s="35"/>
      <c r="AD548" s="35"/>
      <c r="AE548" s="35"/>
      <c r="AT548" s="18" t="s">
        <v>807</v>
      </c>
      <c r="AU548" s="18" t="s">
        <v>85</v>
      </c>
    </row>
    <row r="549" spans="1:65" s="2" customFormat="1" ht="16.5" customHeight="1">
      <c r="A549" s="35"/>
      <c r="B549" s="36"/>
      <c r="C549" s="193" t="s">
        <v>2783</v>
      </c>
      <c r="D549" s="193" t="s">
        <v>214</v>
      </c>
      <c r="E549" s="194" t="s">
        <v>13388</v>
      </c>
      <c r="F549" s="195" t="s">
        <v>13389</v>
      </c>
      <c r="G549" s="196" t="s">
        <v>10032</v>
      </c>
      <c r="H549" s="197">
        <v>6.8</v>
      </c>
      <c r="I549" s="198"/>
      <c r="J549" s="199">
        <f>ROUND(I549*H549,2)</f>
        <v>0</v>
      </c>
      <c r="K549" s="200"/>
      <c r="L549" s="40"/>
      <c r="M549" s="201" t="s">
        <v>1</v>
      </c>
      <c r="N549" s="202" t="s">
        <v>42</v>
      </c>
      <c r="O549" s="72"/>
      <c r="P549" s="203">
        <f>O549*H549</f>
        <v>0</v>
      </c>
      <c r="Q549" s="203">
        <v>0</v>
      </c>
      <c r="R549" s="203">
        <f>Q549*H549</f>
        <v>0</v>
      </c>
      <c r="S549" s="203">
        <v>0</v>
      </c>
      <c r="T549" s="204">
        <f>S549*H549</f>
        <v>0</v>
      </c>
      <c r="U549" s="35"/>
      <c r="V549" s="35"/>
      <c r="W549" s="35"/>
      <c r="X549" s="35"/>
      <c r="Y549" s="35"/>
      <c r="Z549" s="35"/>
      <c r="AA549" s="35"/>
      <c r="AB549" s="35"/>
      <c r="AC549" s="35"/>
      <c r="AD549" s="35"/>
      <c r="AE549" s="35"/>
      <c r="AR549" s="205" t="s">
        <v>218</v>
      </c>
      <c r="AT549" s="205" t="s">
        <v>214</v>
      </c>
      <c r="AU549" s="205" t="s">
        <v>85</v>
      </c>
      <c r="AY549" s="18" t="s">
        <v>209</v>
      </c>
      <c r="BE549" s="206">
        <f>IF(N549="základní",J549,0)</f>
        <v>0</v>
      </c>
      <c r="BF549" s="206">
        <f>IF(N549="snížená",J549,0)</f>
        <v>0</v>
      </c>
      <c r="BG549" s="206">
        <f>IF(N549="zákl. přenesená",J549,0)</f>
        <v>0</v>
      </c>
      <c r="BH549" s="206">
        <f>IF(N549="sníž. přenesená",J549,0)</f>
        <v>0</v>
      </c>
      <c r="BI549" s="206">
        <f>IF(N549="nulová",J549,0)</f>
        <v>0</v>
      </c>
      <c r="BJ549" s="18" t="s">
        <v>85</v>
      </c>
      <c r="BK549" s="206">
        <f>ROUND(I549*H549,2)</f>
        <v>0</v>
      </c>
      <c r="BL549" s="18" t="s">
        <v>218</v>
      </c>
      <c r="BM549" s="205" t="s">
        <v>13390</v>
      </c>
    </row>
    <row r="550" spans="1:65" s="2" customFormat="1" ht="48.75">
      <c r="A550" s="35"/>
      <c r="B550" s="36"/>
      <c r="C550" s="37"/>
      <c r="D550" s="214" t="s">
        <v>807</v>
      </c>
      <c r="E550" s="37"/>
      <c r="F550" s="256" t="s">
        <v>12994</v>
      </c>
      <c r="G550" s="37"/>
      <c r="H550" s="37"/>
      <c r="I550" s="257"/>
      <c r="J550" s="37"/>
      <c r="K550" s="37"/>
      <c r="L550" s="40"/>
      <c r="M550" s="258"/>
      <c r="N550" s="259"/>
      <c r="O550" s="72"/>
      <c r="P550" s="72"/>
      <c r="Q550" s="72"/>
      <c r="R550" s="72"/>
      <c r="S550" s="72"/>
      <c r="T550" s="73"/>
      <c r="U550" s="35"/>
      <c r="V550" s="35"/>
      <c r="W550" s="35"/>
      <c r="X550" s="35"/>
      <c r="Y550" s="35"/>
      <c r="Z550" s="35"/>
      <c r="AA550" s="35"/>
      <c r="AB550" s="35"/>
      <c r="AC550" s="35"/>
      <c r="AD550" s="35"/>
      <c r="AE550" s="35"/>
      <c r="AT550" s="18" t="s">
        <v>807</v>
      </c>
      <c r="AU550" s="18" t="s">
        <v>85</v>
      </c>
    </row>
    <row r="551" spans="1:65" s="2" customFormat="1" ht="16.5" customHeight="1">
      <c r="A551" s="35"/>
      <c r="B551" s="36"/>
      <c r="C551" s="193" t="s">
        <v>2788</v>
      </c>
      <c r="D551" s="193" t="s">
        <v>214</v>
      </c>
      <c r="E551" s="194" t="s">
        <v>13391</v>
      </c>
      <c r="F551" s="195" t="s">
        <v>13392</v>
      </c>
      <c r="G551" s="196" t="s">
        <v>10032</v>
      </c>
      <c r="H551" s="197">
        <v>15.6</v>
      </c>
      <c r="I551" s="198"/>
      <c r="J551" s="199">
        <f>ROUND(I551*H551,2)</f>
        <v>0</v>
      </c>
      <c r="K551" s="200"/>
      <c r="L551" s="40"/>
      <c r="M551" s="201" t="s">
        <v>1</v>
      </c>
      <c r="N551" s="202" t="s">
        <v>42</v>
      </c>
      <c r="O551" s="72"/>
      <c r="P551" s="203">
        <f>O551*H551</f>
        <v>0</v>
      </c>
      <c r="Q551" s="203">
        <v>0</v>
      </c>
      <c r="R551" s="203">
        <f>Q551*H551</f>
        <v>0</v>
      </c>
      <c r="S551" s="203">
        <v>0</v>
      </c>
      <c r="T551" s="204">
        <f>S551*H551</f>
        <v>0</v>
      </c>
      <c r="U551" s="35"/>
      <c r="V551" s="35"/>
      <c r="W551" s="35"/>
      <c r="X551" s="35"/>
      <c r="Y551" s="35"/>
      <c r="Z551" s="35"/>
      <c r="AA551" s="35"/>
      <c r="AB551" s="35"/>
      <c r="AC551" s="35"/>
      <c r="AD551" s="35"/>
      <c r="AE551" s="35"/>
      <c r="AR551" s="205" t="s">
        <v>218</v>
      </c>
      <c r="AT551" s="205" t="s">
        <v>214</v>
      </c>
      <c r="AU551" s="205" t="s">
        <v>85</v>
      </c>
      <c r="AY551" s="18" t="s">
        <v>209</v>
      </c>
      <c r="BE551" s="206">
        <f>IF(N551="základní",J551,0)</f>
        <v>0</v>
      </c>
      <c r="BF551" s="206">
        <f>IF(N551="snížená",J551,0)</f>
        <v>0</v>
      </c>
      <c r="BG551" s="206">
        <f>IF(N551="zákl. přenesená",J551,0)</f>
        <v>0</v>
      </c>
      <c r="BH551" s="206">
        <f>IF(N551="sníž. přenesená",J551,0)</f>
        <v>0</v>
      </c>
      <c r="BI551" s="206">
        <f>IF(N551="nulová",J551,0)</f>
        <v>0</v>
      </c>
      <c r="BJ551" s="18" t="s">
        <v>85</v>
      </c>
      <c r="BK551" s="206">
        <f>ROUND(I551*H551,2)</f>
        <v>0</v>
      </c>
      <c r="BL551" s="18" t="s">
        <v>218</v>
      </c>
      <c r="BM551" s="205" t="s">
        <v>13393</v>
      </c>
    </row>
    <row r="552" spans="1:65" s="2" customFormat="1" ht="48.75">
      <c r="A552" s="35"/>
      <c r="B552" s="36"/>
      <c r="C552" s="37"/>
      <c r="D552" s="214" t="s">
        <v>807</v>
      </c>
      <c r="E552" s="37"/>
      <c r="F552" s="256" t="s">
        <v>12994</v>
      </c>
      <c r="G552" s="37"/>
      <c r="H552" s="37"/>
      <c r="I552" s="257"/>
      <c r="J552" s="37"/>
      <c r="K552" s="37"/>
      <c r="L552" s="40"/>
      <c r="M552" s="258"/>
      <c r="N552" s="259"/>
      <c r="O552" s="72"/>
      <c r="P552" s="72"/>
      <c r="Q552" s="72"/>
      <c r="R552" s="72"/>
      <c r="S552" s="72"/>
      <c r="T552" s="73"/>
      <c r="U552" s="35"/>
      <c r="V552" s="35"/>
      <c r="W552" s="35"/>
      <c r="X552" s="35"/>
      <c r="Y552" s="35"/>
      <c r="Z552" s="35"/>
      <c r="AA552" s="35"/>
      <c r="AB552" s="35"/>
      <c r="AC552" s="35"/>
      <c r="AD552" s="35"/>
      <c r="AE552" s="35"/>
      <c r="AT552" s="18" t="s">
        <v>807</v>
      </c>
      <c r="AU552" s="18" t="s">
        <v>85</v>
      </c>
    </row>
    <row r="553" spans="1:65" s="2" customFormat="1" ht="16.5" customHeight="1">
      <c r="A553" s="35"/>
      <c r="B553" s="36"/>
      <c r="C553" s="193" t="s">
        <v>2794</v>
      </c>
      <c r="D553" s="193" t="s">
        <v>214</v>
      </c>
      <c r="E553" s="194" t="s">
        <v>13394</v>
      </c>
      <c r="F553" s="195" t="s">
        <v>13395</v>
      </c>
      <c r="G553" s="196" t="s">
        <v>10032</v>
      </c>
      <c r="H553" s="197">
        <v>4</v>
      </c>
      <c r="I553" s="198"/>
      <c r="J553" s="199">
        <f>ROUND(I553*H553,2)</f>
        <v>0</v>
      </c>
      <c r="K553" s="200"/>
      <c r="L553" s="40"/>
      <c r="M553" s="201" t="s">
        <v>1</v>
      </c>
      <c r="N553" s="202" t="s">
        <v>42</v>
      </c>
      <c r="O553" s="72"/>
      <c r="P553" s="203">
        <f>O553*H553</f>
        <v>0</v>
      </c>
      <c r="Q553" s="203">
        <v>0</v>
      </c>
      <c r="R553" s="203">
        <f>Q553*H553</f>
        <v>0</v>
      </c>
      <c r="S553" s="203">
        <v>0</v>
      </c>
      <c r="T553" s="204">
        <f>S553*H553</f>
        <v>0</v>
      </c>
      <c r="U553" s="35"/>
      <c r="V553" s="35"/>
      <c r="W553" s="35"/>
      <c r="X553" s="35"/>
      <c r="Y553" s="35"/>
      <c r="Z553" s="35"/>
      <c r="AA553" s="35"/>
      <c r="AB553" s="35"/>
      <c r="AC553" s="35"/>
      <c r="AD553" s="35"/>
      <c r="AE553" s="35"/>
      <c r="AR553" s="205" t="s">
        <v>218</v>
      </c>
      <c r="AT553" s="205" t="s">
        <v>214</v>
      </c>
      <c r="AU553" s="205" t="s">
        <v>85</v>
      </c>
      <c r="AY553" s="18" t="s">
        <v>209</v>
      </c>
      <c r="BE553" s="206">
        <f>IF(N553="základní",J553,0)</f>
        <v>0</v>
      </c>
      <c r="BF553" s="206">
        <f>IF(N553="snížená",J553,0)</f>
        <v>0</v>
      </c>
      <c r="BG553" s="206">
        <f>IF(N553="zákl. přenesená",J553,0)</f>
        <v>0</v>
      </c>
      <c r="BH553" s="206">
        <f>IF(N553="sníž. přenesená",J553,0)</f>
        <v>0</v>
      </c>
      <c r="BI553" s="206">
        <f>IF(N553="nulová",J553,0)</f>
        <v>0</v>
      </c>
      <c r="BJ553" s="18" t="s">
        <v>85</v>
      </c>
      <c r="BK553" s="206">
        <f>ROUND(I553*H553,2)</f>
        <v>0</v>
      </c>
      <c r="BL553" s="18" t="s">
        <v>218</v>
      </c>
      <c r="BM553" s="205" t="s">
        <v>13396</v>
      </c>
    </row>
    <row r="554" spans="1:65" s="2" customFormat="1" ht="48.75">
      <c r="A554" s="35"/>
      <c r="B554" s="36"/>
      <c r="C554" s="37"/>
      <c r="D554" s="214" t="s">
        <v>807</v>
      </c>
      <c r="E554" s="37"/>
      <c r="F554" s="256" t="s">
        <v>12994</v>
      </c>
      <c r="G554" s="37"/>
      <c r="H554" s="37"/>
      <c r="I554" s="257"/>
      <c r="J554" s="37"/>
      <c r="K554" s="37"/>
      <c r="L554" s="40"/>
      <c r="M554" s="258"/>
      <c r="N554" s="259"/>
      <c r="O554" s="72"/>
      <c r="P554" s="72"/>
      <c r="Q554" s="72"/>
      <c r="R554" s="72"/>
      <c r="S554" s="72"/>
      <c r="T554" s="73"/>
      <c r="U554" s="35"/>
      <c r="V554" s="35"/>
      <c r="W554" s="35"/>
      <c r="X554" s="35"/>
      <c r="Y554" s="35"/>
      <c r="Z554" s="35"/>
      <c r="AA554" s="35"/>
      <c r="AB554" s="35"/>
      <c r="AC554" s="35"/>
      <c r="AD554" s="35"/>
      <c r="AE554" s="35"/>
      <c r="AT554" s="18" t="s">
        <v>807</v>
      </c>
      <c r="AU554" s="18" t="s">
        <v>85</v>
      </c>
    </row>
    <row r="555" spans="1:65" s="2" customFormat="1" ht="16.5" customHeight="1">
      <c r="A555" s="35"/>
      <c r="B555" s="36"/>
      <c r="C555" s="193" t="s">
        <v>2812</v>
      </c>
      <c r="D555" s="193" t="s">
        <v>214</v>
      </c>
      <c r="E555" s="194" t="s">
        <v>13397</v>
      </c>
      <c r="F555" s="195" t="s">
        <v>13398</v>
      </c>
      <c r="G555" s="196" t="s">
        <v>10032</v>
      </c>
      <c r="H555" s="197">
        <v>20</v>
      </c>
      <c r="I555" s="198"/>
      <c r="J555" s="199">
        <f>ROUND(I555*H555,2)</f>
        <v>0</v>
      </c>
      <c r="K555" s="200"/>
      <c r="L555" s="40"/>
      <c r="M555" s="201" t="s">
        <v>1</v>
      </c>
      <c r="N555" s="202" t="s">
        <v>42</v>
      </c>
      <c r="O555" s="72"/>
      <c r="P555" s="203">
        <f>O555*H555</f>
        <v>0</v>
      </c>
      <c r="Q555" s="203">
        <v>0</v>
      </c>
      <c r="R555" s="203">
        <f>Q555*H555</f>
        <v>0</v>
      </c>
      <c r="S555" s="203">
        <v>0</v>
      </c>
      <c r="T555" s="204">
        <f>S555*H555</f>
        <v>0</v>
      </c>
      <c r="U555" s="35"/>
      <c r="V555" s="35"/>
      <c r="W555" s="35"/>
      <c r="X555" s="35"/>
      <c r="Y555" s="35"/>
      <c r="Z555" s="35"/>
      <c r="AA555" s="35"/>
      <c r="AB555" s="35"/>
      <c r="AC555" s="35"/>
      <c r="AD555" s="35"/>
      <c r="AE555" s="35"/>
      <c r="AR555" s="205" t="s">
        <v>218</v>
      </c>
      <c r="AT555" s="205" t="s">
        <v>214</v>
      </c>
      <c r="AU555" s="205" t="s">
        <v>85</v>
      </c>
      <c r="AY555" s="18" t="s">
        <v>209</v>
      </c>
      <c r="BE555" s="206">
        <f>IF(N555="základní",J555,0)</f>
        <v>0</v>
      </c>
      <c r="BF555" s="206">
        <f>IF(N555="snížená",J555,0)</f>
        <v>0</v>
      </c>
      <c r="BG555" s="206">
        <f>IF(N555="zákl. přenesená",J555,0)</f>
        <v>0</v>
      </c>
      <c r="BH555" s="206">
        <f>IF(N555="sníž. přenesená",J555,0)</f>
        <v>0</v>
      </c>
      <c r="BI555" s="206">
        <f>IF(N555="nulová",J555,0)</f>
        <v>0</v>
      </c>
      <c r="BJ555" s="18" t="s">
        <v>85</v>
      </c>
      <c r="BK555" s="206">
        <f>ROUND(I555*H555,2)</f>
        <v>0</v>
      </c>
      <c r="BL555" s="18" t="s">
        <v>218</v>
      </c>
      <c r="BM555" s="205" t="s">
        <v>13399</v>
      </c>
    </row>
    <row r="556" spans="1:65" s="2" customFormat="1" ht="48.75">
      <c r="A556" s="35"/>
      <c r="B556" s="36"/>
      <c r="C556" s="37"/>
      <c r="D556" s="214" t="s">
        <v>807</v>
      </c>
      <c r="E556" s="37"/>
      <c r="F556" s="256" t="s">
        <v>12994</v>
      </c>
      <c r="G556" s="37"/>
      <c r="H556" s="37"/>
      <c r="I556" s="257"/>
      <c r="J556" s="37"/>
      <c r="K556" s="37"/>
      <c r="L556" s="40"/>
      <c r="M556" s="258"/>
      <c r="N556" s="259"/>
      <c r="O556" s="72"/>
      <c r="P556" s="72"/>
      <c r="Q556" s="72"/>
      <c r="R556" s="72"/>
      <c r="S556" s="72"/>
      <c r="T556" s="73"/>
      <c r="U556" s="35"/>
      <c r="V556" s="35"/>
      <c r="W556" s="35"/>
      <c r="X556" s="35"/>
      <c r="Y556" s="35"/>
      <c r="Z556" s="35"/>
      <c r="AA556" s="35"/>
      <c r="AB556" s="35"/>
      <c r="AC556" s="35"/>
      <c r="AD556" s="35"/>
      <c r="AE556" s="35"/>
      <c r="AT556" s="18" t="s">
        <v>807</v>
      </c>
      <c r="AU556" s="18" t="s">
        <v>85</v>
      </c>
    </row>
    <row r="557" spans="1:65" s="2" customFormat="1" ht="16.5" customHeight="1">
      <c r="A557" s="35"/>
      <c r="B557" s="36"/>
      <c r="C557" s="193" t="s">
        <v>2816</v>
      </c>
      <c r="D557" s="193" t="s">
        <v>214</v>
      </c>
      <c r="E557" s="194" t="s">
        <v>13400</v>
      </c>
      <c r="F557" s="195" t="s">
        <v>13401</v>
      </c>
      <c r="G557" s="196" t="s">
        <v>10032</v>
      </c>
      <c r="H557" s="197">
        <v>5.2</v>
      </c>
      <c r="I557" s="198"/>
      <c r="J557" s="199">
        <f>ROUND(I557*H557,2)</f>
        <v>0</v>
      </c>
      <c r="K557" s="200"/>
      <c r="L557" s="40"/>
      <c r="M557" s="201" t="s">
        <v>1</v>
      </c>
      <c r="N557" s="202" t="s">
        <v>42</v>
      </c>
      <c r="O557" s="72"/>
      <c r="P557" s="203">
        <f>O557*H557</f>
        <v>0</v>
      </c>
      <c r="Q557" s="203">
        <v>0</v>
      </c>
      <c r="R557" s="203">
        <f>Q557*H557</f>
        <v>0</v>
      </c>
      <c r="S557" s="203">
        <v>0</v>
      </c>
      <c r="T557" s="204">
        <f>S557*H557</f>
        <v>0</v>
      </c>
      <c r="U557" s="35"/>
      <c r="V557" s="35"/>
      <c r="W557" s="35"/>
      <c r="X557" s="35"/>
      <c r="Y557" s="35"/>
      <c r="Z557" s="35"/>
      <c r="AA557" s="35"/>
      <c r="AB557" s="35"/>
      <c r="AC557" s="35"/>
      <c r="AD557" s="35"/>
      <c r="AE557" s="35"/>
      <c r="AR557" s="205" t="s">
        <v>218</v>
      </c>
      <c r="AT557" s="205" t="s">
        <v>214</v>
      </c>
      <c r="AU557" s="205" t="s">
        <v>85</v>
      </c>
      <c r="AY557" s="18" t="s">
        <v>209</v>
      </c>
      <c r="BE557" s="206">
        <f>IF(N557="základní",J557,0)</f>
        <v>0</v>
      </c>
      <c r="BF557" s="206">
        <f>IF(N557="snížená",J557,0)</f>
        <v>0</v>
      </c>
      <c r="BG557" s="206">
        <f>IF(N557="zákl. přenesená",J557,0)</f>
        <v>0</v>
      </c>
      <c r="BH557" s="206">
        <f>IF(N557="sníž. přenesená",J557,0)</f>
        <v>0</v>
      </c>
      <c r="BI557" s="206">
        <f>IF(N557="nulová",J557,0)</f>
        <v>0</v>
      </c>
      <c r="BJ557" s="18" t="s">
        <v>85</v>
      </c>
      <c r="BK557" s="206">
        <f>ROUND(I557*H557,2)</f>
        <v>0</v>
      </c>
      <c r="BL557" s="18" t="s">
        <v>218</v>
      </c>
      <c r="BM557" s="205" t="s">
        <v>13402</v>
      </c>
    </row>
    <row r="558" spans="1:65" s="2" customFormat="1" ht="48.75">
      <c r="A558" s="35"/>
      <c r="B558" s="36"/>
      <c r="C558" s="37"/>
      <c r="D558" s="214" t="s">
        <v>807</v>
      </c>
      <c r="E558" s="37"/>
      <c r="F558" s="256" t="s">
        <v>12994</v>
      </c>
      <c r="G558" s="37"/>
      <c r="H558" s="37"/>
      <c r="I558" s="257"/>
      <c r="J558" s="37"/>
      <c r="K558" s="37"/>
      <c r="L558" s="40"/>
      <c r="M558" s="258"/>
      <c r="N558" s="259"/>
      <c r="O558" s="72"/>
      <c r="P558" s="72"/>
      <c r="Q558" s="72"/>
      <c r="R558" s="72"/>
      <c r="S558" s="72"/>
      <c r="T558" s="73"/>
      <c r="U558" s="35"/>
      <c r="V558" s="35"/>
      <c r="W558" s="35"/>
      <c r="X558" s="35"/>
      <c r="Y558" s="35"/>
      <c r="Z558" s="35"/>
      <c r="AA558" s="35"/>
      <c r="AB558" s="35"/>
      <c r="AC558" s="35"/>
      <c r="AD558" s="35"/>
      <c r="AE558" s="35"/>
      <c r="AT558" s="18" t="s">
        <v>807</v>
      </c>
      <c r="AU558" s="18" t="s">
        <v>85</v>
      </c>
    </row>
    <row r="559" spans="1:65" s="2" customFormat="1" ht="49.15" customHeight="1">
      <c r="A559" s="35"/>
      <c r="B559" s="36"/>
      <c r="C559" s="193" t="s">
        <v>2821</v>
      </c>
      <c r="D559" s="193" t="s">
        <v>214</v>
      </c>
      <c r="E559" s="194" t="s">
        <v>13403</v>
      </c>
      <c r="F559" s="195" t="s">
        <v>13010</v>
      </c>
      <c r="G559" s="196" t="s">
        <v>217</v>
      </c>
      <c r="H559" s="197">
        <v>298</v>
      </c>
      <c r="I559" s="198"/>
      <c r="J559" s="199">
        <f>ROUND(I559*H559,2)</f>
        <v>0</v>
      </c>
      <c r="K559" s="200"/>
      <c r="L559" s="40"/>
      <c r="M559" s="201" t="s">
        <v>1</v>
      </c>
      <c r="N559" s="202" t="s">
        <v>42</v>
      </c>
      <c r="O559" s="72"/>
      <c r="P559" s="203">
        <f>O559*H559</f>
        <v>0</v>
      </c>
      <c r="Q559" s="203">
        <v>0</v>
      </c>
      <c r="R559" s="203">
        <f>Q559*H559</f>
        <v>0</v>
      </c>
      <c r="S559" s="203">
        <v>0</v>
      </c>
      <c r="T559" s="204">
        <f>S559*H559</f>
        <v>0</v>
      </c>
      <c r="U559" s="35"/>
      <c r="V559" s="35"/>
      <c r="W559" s="35"/>
      <c r="X559" s="35"/>
      <c r="Y559" s="35"/>
      <c r="Z559" s="35"/>
      <c r="AA559" s="35"/>
      <c r="AB559" s="35"/>
      <c r="AC559" s="35"/>
      <c r="AD559" s="35"/>
      <c r="AE559" s="35"/>
      <c r="AR559" s="205" t="s">
        <v>218</v>
      </c>
      <c r="AT559" s="205" t="s">
        <v>214</v>
      </c>
      <c r="AU559" s="205" t="s">
        <v>85</v>
      </c>
      <c r="AY559" s="18" t="s">
        <v>209</v>
      </c>
      <c r="BE559" s="206">
        <f>IF(N559="základní",J559,0)</f>
        <v>0</v>
      </c>
      <c r="BF559" s="206">
        <f>IF(N559="snížená",J559,0)</f>
        <v>0</v>
      </c>
      <c r="BG559" s="206">
        <f>IF(N559="zákl. přenesená",J559,0)</f>
        <v>0</v>
      </c>
      <c r="BH559" s="206">
        <f>IF(N559="sníž. přenesená",J559,0)</f>
        <v>0</v>
      </c>
      <c r="BI559" s="206">
        <f>IF(N559="nulová",J559,0)</f>
        <v>0</v>
      </c>
      <c r="BJ559" s="18" t="s">
        <v>85</v>
      </c>
      <c r="BK559" s="206">
        <f>ROUND(I559*H559,2)</f>
        <v>0</v>
      </c>
      <c r="BL559" s="18" t="s">
        <v>218</v>
      </c>
      <c r="BM559" s="205" t="s">
        <v>13404</v>
      </c>
    </row>
    <row r="560" spans="1:65" s="2" customFormat="1" ht="49.15" customHeight="1">
      <c r="A560" s="35"/>
      <c r="B560" s="36"/>
      <c r="C560" s="193" t="s">
        <v>2825</v>
      </c>
      <c r="D560" s="193" t="s">
        <v>214</v>
      </c>
      <c r="E560" s="194" t="s">
        <v>13405</v>
      </c>
      <c r="F560" s="195" t="s">
        <v>13131</v>
      </c>
      <c r="G560" s="196" t="s">
        <v>217</v>
      </c>
      <c r="H560" s="197">
        <v>315</v>
      </c>
      <c r="I560" s="198"/>
      <c r="J560" s="199">
        <f>ROUND(I560*H560,2)</f>
        <v>0</v>
      </c>
      <c r="K560" s="200"/>
      <c r="L560" s="40"/>
      <c r="M560" s="201" t="s">
        <v>1</v>
      </c>
      <c r="N560" s="202" t="s">
        <v>42</v>
      </c>
      <c r="O560" s="72"/>
      <c r="P560" s="203">
        <f>O560*H560</f>
        <v>0</v>
      </c>
      <c r="Q560" s="203">
        <v>0</v>
      </c>
      <c r="R560" s="203">
        <f>Q560*H560</f>
        <v>0</v>
      </c>
      <c r="S560" s="203">
        <v>0</v>
      </c>
      <c r="T560" s="204">
        <f>S560*H560</f>
        <v>0</v>
      </c>
      <c r="U560" s="35"/>
      <c r="V560" s="35"/>
      <c r="W560" s="35"/>
      <c r="X560" s="35"/>
      <c r="Y560" s="35"/>
      <c r="Z560" s="35"/>
      <c r="AA560" s="35"/>
      <c r="AB560" s="35"/>
      <c r="AC560" s="35"/>
      <c r="AD560" s="35"/>
      <c r="AE560" s="35"/>
      <c r="AR560" s="205" t="s">
        <v>218</v>
      </c>
      <c r="AT560" s="205" t="s">
        <v>214</v>
      </c>
      <c r="AU560" s="205" t="s">
        <v>85</v>
      </c>
      <c r="AY560" s="18" t="s">
        <v>209</v>
      </c>
      <c r="BE560" s="206">
        <f>IF(N560="základní",J560,0)</f>
        <v>0</v>
      </c>
      <c r="BF560" s="206">
        <f>IF(N560="snížená",J560,0)</f>
        <v>0</v>
      </c>
      <c r="BG560" s="206">
        <f>IF(N560="zákl. přenesená",J560,0)</f>
        <v>0</v>
      </c>
      <c r="BH560" s="206">
        <f>IF(N560="sníž. přenesená",J560,0)</f>
        <v>0</v>
      </c>
      <c r="BI560" s="206">
        <f>IF(N560="nulová",J560,0)</f>
        <v>0</v>
      </c>
      <c r="BJ560" s="18" t="s">
        <v>85</v>
      </c>
      <c r="BK560" s="206">
        <f>ROUND(I560*H560,2)</f>
        <v>0</v>
      </c>
      <c r="BL560" s="18" t="s">
        <v>218</v>
      </c>
      <c r="BM560" s="205" t="s">
        <v>13406</v>
      </c>
    </row>
    <row r="561" spans="1:65" s="2" customFormat="1" ht="44.25" customHeight="1">
      <c r="A561" s="35"/>
      <c r="B561" s="36"/>
      <c r="C561" s="193" t="s">
        <v>2861</v>
      </c>
      <c r="D561" s="193" t="s">
        <v>214</v>
      </c>
      <c r="E561" s="194" t="s">
        <v>13407</v>
      </c>
      <c r="F561" s="195" t="s">
        <v>13016</v>
      </c>
      <c r="G561" s="196" t="s">
        <v>217</v>
      </c>
      <c r="H561" s="197">
        <v>125</v>
      </c>
      <c r="I561" s="198"/>
      <c r="J561" s="199">
        <f>ROUND(I561*H561,2)</f>
        <v>0</v>
      </c>
      <c r="K561" s="200"/>
      <c r="L561" s="40"/>
      <c r="M561" s="201" t="s">
        <v>1</v>
      </c>
      <c r="N561" s="202" t="s">
        <v>42</v>
      </c>
      <c r="O561" s="72"/>
      <c r="P561" s="203">
        <f>O561*H561</f>
        <v>0</v>
      </c>
      <c r="Q561" s="203">
        <v>0</v>
      </c>
      <c r="R561" s="203">
        <f>Q561*H561</f>
        <v>0</v>
      </c>
      <c r="S561" s="203">
        <v>0</v>
      </c>
      <c r="T561" s="204">
        <f>S561*H561</f>
        <v>0</v>
      </c>
      <c r="U561" s="35"/>
      <c r="V561" s="35"/>
      <c r="W561" s="35"/>
      <c r="X561" s="35"/>
      <c r="Y561" s="35"/>
      <c r="Z561" s="35"/>
      <c r="AA561" s="35"/>
      <c r="AB561" s="35"/>
      <c r="AC561" s="35"/>
      <c r="AD561" s="35"/>
      <c r="AE561" s="35"/>
      <c r="AR561" s="205" t="s">
        <v>218</v>
      </c>
      <c r="AT561" s="205" t="s">
        <v>214</v>
      </c>
      <c r="AU561" s="205" t="s">
        <v>85</v>
      </c>
      <c r="AY561" s="18" t="s">
        <v>209</v>
      </c>
      <c r="BE561" s="206">
        <f>IF(N561="základní",J561,0)</f>
        <v>0</v>
      </c>
      <c r="BF561" s="206">
        <f>IF(N561="snížená",J561,0)</f>
        <v>0</v>
      </c>
      <c r="BG561" s="206">
        <f>IF(N561="zákl. přenesená",J561,0)</f>
        <v>0</v>
      </c>
      <c r="BH561" s="206">
        <f>IF(N561="sníž. přenesená",J561,0)</f>
        <v>0</v>
      </c>
      <c r="BI561" s="206">
        <f>IF(N561="nulová",J561,0)</f>
        <v>0</v>
      </c>
      <c r="BJ561" s="18" t="s">
        <v>85</v>
      </c>
      <c r="BK561" s="206">
        <f>ROUND(I561*H561,2)</f>
        <v>0</v>
      </c>
      <c r="BL561" s="18" t="s">
        <v>218</v>
      </c>
      <c r="BM561" s="205" t="s">
        <v>13408</v>
      </c>
    </row>
    <row r="562" spans="1:65" s="2" customFormat="1" ht="16.5" customHeight="1">
      <c r="A562" s="35"/>
      <c r="B562" s="36"/>
      <c r="C562" s="193" t="s">
        <v>2867</v>
      </c>
      <c r="D562" s="193" t="s">
        <v>214</v>
      </c>
      <c r="E562" s="194" t="s">
        <v>13409</v>
      </c>
      <c r="F562" s="195" t="s">
        <v>12858</v>
      </c>
      <c r="G562" s="196" t="s">
        <v>586</v>
      </c>
      <c r="H562" s="197">
        <v>1805</v>
      </c>
      <c r="I562" s="198"/>
      <c r="J562" s="199">
        <f>ROUND(I562*H562,2)</f>
        <v>0</v>
      </c>
      <c r="K562" s="200"/>
      <c r="L562" s="40"/>
      <c r="M562" s="201" t="s">
        <v>1</v>
      </c>
      <c r="N562" s="202" t="s">
        <v>42</v>
      </c>
      <c r="O562" s="72"/>
      <c r="P562" s="203">
        <f>O562*H562</f>
        <v>0</v>
      </c>
      <c r="Q562" s="203">
        <v>0</v>
      </c>
      <c r="R562" s="203">
        <f>Q562*H562</f>
        <v>0</v>
      </c>
      <c r="S562" s="203">
        <v>0</v>
      </c>
      <c r="T562" s="204">
        <f>S562*H562</f>
        <v>0</v>
      </c>
      <c r="U562" s="35"/>
      <c r="V562" s="35"/>
      <c r="W562" s="35"/>
      <c r="X562" s="35"/>
      <c r="Y562" s="35"/>
      <c r="Z562" s="35"/>
      <c r="AA562" s="35"/>
      <c r="AB562" s="35"/>
      <c r="AC562" s="35"/>
      <c r="AD562" s="35"/>
      <c r="AE562" s="35"/>
      <c r="AR562" s="205" t="s">
        <v>218</v>
      </c>
      <c r="AT562" s="205" t="s">
        <v>214</v>
      </c>
      <c r="AU562" s="205" t="s">
        <v>85</v>
      </c>
      <c r="AY562" s="18" t="s">
        <v>209</v>
      </c>
      <c r="BE562" s="206">
        <f>IF(N562="základní",J562,0)</f>
        <v>0</v>
      </c>
      <c r="BF562" s="206">
        <f>IF(N562="snížená",J562,0)</f>
        <v>0</v>
      </c>
      <c r="BG562" s="206">
        <f>IF(N562="zákl. přenesená",J562,0)</f>
        <v>0</v>
      </c>
      <c r="BH562" s="206">
        <f>IF(N562="sníž. přenesená",J562,0)</f>
        <v>0</v>
      </c>
      <c r="BI562" s="206">
        <f>IF(N562="nulová",J562,0)</f>
        <v>0</v>
      </c>
      <c r="BJ562" s="18" t="s">
        <v>85</v>
      </c>
      <c r="BK562" s="206">
        <f>ROUND(I562*H562,2)</f>
        <v>0</v>
      </c>
      <c r="BL562" s="18" t="s">
        <v>218</v>
      </c>
      <c r="BM562" s="205" t="s">
        <v>13410</v>
      </c>
    </row>
    <row r="563" spans="1:65" s="2" customFormat="1" ht="16.5" customHeight="1">
      <c r="A563" s="35"/>
      <c r="B563" s="36"/>
      <c r="C563" s="193" t="s">
        <v>2869</v>
      </c>
      <c r="D563" s="193" t="s">
        <v>214</v>
      </c>
      <c r="E563" s="194" t="s">
        <v>13411</v>
      </c>
      <c r="F563" s="195" t="s">
        <v>12861</v>
      </c>
      <c r="G563" s="196" t="s">
        <v>586</v>
      </c>
      <c r="H563" s="197">
        <v>631.75</v>
      </c>
      <c r="I563" s="198"/>
      <c r="J563" s="199">
        <f>ROUND(I563*H563,2)</f>
        <v>0</v>
      </c>
      <c r="K563" s="200"/>
      <c r="L563" s="40"/>
      <c r="M563" s="201" t="s">
        <v>1</v>
      </c>
      <c r="N563" s="202" t="s">
        <v>42</v>
      </c>
      <c r="O563" s="72"/>
      <c r="P563" s="203">
        <f>O563*H563</f>
        <v>0</v>
      </c>
      <c r="Q563" s="203">
        <v>0</v>
      </c>
      <c r="R563" s="203">
        <f>Q563*H563</f>
        <v>0</v>
      </c>
      <c r="S563" s="203">
        <v>0</v>
      </c>
      <c r="T563" s="204">
        <f>S563*H563</f>
        <v>0</v>
      </c>
      <c r="U563" s="35"/>
      <c r="V563" s="35"/>
      <c r="W563" s="35"/>
      <c r="X563" s="35"/>
      <c r="Y563" s="35"/>
      <c r="Z563" s="35"/>
      <c r="AA563" s="35"/>
      <c r="AB563" s="35"/>
      <c r="AC563" s="35"/>
      <c r="AD563" s="35"/>
      <c r="AE563" s="35"/>
      <c r="AR563" s="205" t="s">
        <v>218</v>
      </c>
      <c r="AT563" s="205" t="s">
        <v>214</v>
      </c>
      <c r="AU563" s="205" t="s">
        <v>85</v>
      </c>
      <c r="AY563" s="18" t="s">
        <v>209</v>
      </c>
      <c r="BE563" s="206">
        <f>IF(N563="základní",J563,0)</f>
        <v>0</v>
      </c>
      <c r="BF563" s="206">
        <f>IF(N563="snížená",J563,0)</f>
        <v>0</v>
      </c>
      <c r="BG563" s="206">
        <f>IF(N563="zákl. přenesená",J563,0)</f>
        <v>0</v>
      </c>
      <c r="BH563" s="206">
        <f>IF(N563="sníž. přenesená",J563,0)</f>
        <v>0</v>
      </c>
      <c r="BI563" s="206">
        <f>IF(N563="nulová",J563,0)</f>
        <v>0</v>
      </c>
      <c r="BJ563" s="18" t="s">
        <v>85</v>
      </c>
      <c r="BK563" s="206">
        <f>ROUND(I563*H563,2)</f>
        <v>0</v>
      </c>
      <c r="BL563" s="18" t="s">
        <v>218</v>
      </c>
      <c r="BM563" s="205" t="s">
        <v>13412</v>
      </c>
    </row>
    <row r="564" spans="1:65" s="12" customFormat="1" ht="25.9" customHeight="1">
      <c r="B564" s="177"/>
      <c r="C564" s="178"/>
      <c r="D564" s="179" t="s">
        <v>76</v>
      </c>
      <c r="E564" s="180" t="s">
        <v>13413</v>
      </c>
      <c r="F564" s="180" t="s">
        <v>13414</v>
      </c>
      <c r="G564" s="178"/>
      <c r="H564" s="178"/>
      <c r="I564" s="181"/>
      <c r="J564" s="182">
        <f>BK564</f>
        <v>0</v>
      </c>
      <c r="K564" s="178"/>
      <c r="L564" s="183"/>
      <c r="M564" s="184"/>
      <c r="N564" s="185"/>
      <c r="O564" s="185"/>
      <c r="P564" s="186">
        <f>SUM(P565:P655)</f>
        <v>0</v>
      </c>
      <c r="Q564" s="185"/>
      <c r="R564" s="186">
        <f>SUM(R565:R655)</f>
        <v>0</v>
      </c>
      <c r="S564" s="185"/>
      <c r="T564" s="187">
        <f>SUM(T565:T655)</f>
        <v>0</v>
      </c>
      <c r="AR564" s="188" t="s">
        <v>85</v>
      </c>
      <c r="AT564" s="189" t="s">
        <v>76</v>
      </c>
      <c r="AU564" s="189" t="s">
        <v>77</v>
      </c>
      <c r="AY564" s="188" t="s">
        <v>209</v>
      </c>
      <c r="BK564" s="190">
        <f>SUM(BK565:BK655)</f>
        <v>0</v>
      </c>
    </row>
    <row r="565" spans="1:65" s="2" customFormat="1" ht="33" customHeight="1">
      <c r="A565" s="35"/>
      <c r="B565" s="36"/>
      <c r="C565" s="193" t="s">
        <v>2874</v>
      </c>
      <c r="D565" s="193" t="s">
        <v>214</v>
      </c>
      <c r="E565" s="194" t="s">
        <v>10880</v>
      </c>
      <c r="F565" s="195" t="s">
        <v>13142</v>
      </c>
      <c r="G565" s="196" t="s">
        <v>2761</v>
      </c>
      <c r="H565" s="197">
        <v>1</v>
      </c>
      <c r="I565" s="198"/>
      <c r="J565" s="199">
        <f>ROUND(I565*H565,2)</f>
        <v>0</v>
      </c>
      <c r="K565" s="200"/>
      <c r="L565" s="40"/>
      <c r="M565" s="201" t="s">
        <v>1</v>
      </c>
      <c r="N565" s="202" t="s">
        <v>42</v>
      </c>
      <c r="O565" s="72"/>
      <c r="P565" s="203">
        <f>O565*H565</f>
        <v>0</v>
      </c>
      <c r="Q565" s="203">
        <v>0</v>
      </c>
      <c r="R565" s="203">
        <f>Q565*H565</f>
        <v>0</v>
      </c>
      <c r="S565" s="203">
        <v>0</v>
      </c>
      <c r="T565" s="204">
        <f>S565*H565</f>
        <v>0</v>
      </c>
      <c r="U565" s="35"/>
      <c r="V565" s="35"/>
      <c r="W565" s="35"/>
      <c r="X565" s="35"/>
      <c r="Y565" s="35"/>
      <c r="Z565" s="35"/>
      <c r="AA565" s="35"/>
      <c r="AB565" s="35"/>
      <c r="AC565" s="35"/>
      <c r="AD565" s="35"/>
      <c r="AE565" s="35"/>
      <c r="AR565" s="205" t="s">
        <v>218</v>
      </c>
      <c r="AT565" s="205" t="s">
        <v>214</v>
      </c>
      <c r="AU565" s="205" t="s">
        <v>85</v>
      </c>
      <c r="AY565" s="18" t="s">
        <v>209</v>
      </c>
      <c r="BE565" s="206">
        <f>IF(N565="základní",J565,0)</f>
        <v>0</v>
      </c>
      <c r="BF565" s="206">
        <f>IF(N565="snížená",J565,0)</f>
        <v>0</v>
      </c>
      <c r="BG565" s="206">
        <f>IF(N565="zákl. přenesená",J565,0)</f>
        <v>0</v>
      </c>
      <c r="BH565" s="206">
        <f>IF(N565="sníž. přenesená",J565,0)</f>
        <v>0</v>
      </c>
      <c r="BI565" s="206">
        <f>IF(N565="nulová",J565,0)</f>
        <v>0</v>
      </c>
      <c r="BJ565" s="18" t="s">
        <v>85</v>
      </c>
      <c r="BK565" s="206">
        <f>ROUND(I565*H565,2)</f>
        <v>0</v>
      </c>
      <c r="BL565" s="18" t="s">
        <v>218</v>
      </c>
      <c r="BM565" s="205" t="s">
        <v>13415</v>
      </c>
    </row>
    <row r="566" spans="1:65" s="2" customFormat="1" ht="409.5">
      <c r="A566" s="35"/>
      <c r="B566" s="36"/>
      <c r="C566" s="37"/>
      <c r="D566" s="214" t="s">
        <v>807</v>
      </c>
      <c r="E566" s="37"/>
      <c r="F566" s="256" t="s">
        <v>13416</v>
      </c>
      <c r="G566" s="37"/>
      <c r="H566" s="37"/>
      <c r="I566" s="257"/>
      <c r="J566" s="37"/>
      <c r="K566" s="37"/>
      <c r="L566" s="40"/>
      <c r="M566" s="258"/>
      <c r="N566" s="259"/>
      <c r="O566" s="72"/>
      <c r="P566" s="72"/>
      <c r="Q566" s="72"/>
      <c r="R566" s="72"/>
      <c r="S566" s="72"/>
      <c r="T566" s="73"/>
      <c r="U566" s="35"/>
      <c r="V566" s="35"/>
      <c r="W566" s="35"/>
      <c r="X566" s="35"/>
      <c r="Y566" s="35"/>
      <c r="Z566" s="35"/>
      <c r="AA566" s="35"/>
      <c r="AB566" s="35"/>
      <c r="AC566" s="35"/>
      <c r="AD566" s="35"/>
      <c r="AE566" s="35"/>
      <c r="AT566" s="18" t="s">
        <v>807</v>
      </c>
      <c r="AU566" s="18" t="s">
        <v>85</v>
      </c>
    </row>
    <row r="567" spans="1:65" s="2" customFormat="1" ht="16.5" customHeight="1">
      <c r="A567" s="35"/>
      <c r="B567" s="36"/>
      <c r="C567" s="193" t="s">
        <v>2880</v>
      </c>
      <c r="D567" s="193" t="s">
        <v>214</v>
      </c>
      <c r="E567" s="194" t="s">
        <v>10883</v>
      </c>
      <c r="F567" s="195" t="s">
        <v>13417</v>
      </c>
      <c r="G567" s="196" t="s">
        <v>2761</v>
      </c>
      <c r="H567" s="197">
        <v>6</v>
      </c>
      <c r="I567" s="198"/>
      <c r="J567" s="199">
        <f>ROUND(I567*H567,2)</f>
        <v>0</v>
      </c>
      <c r="K567" s="200"/>
      <c r="L567" s="40"/>
      <c r="M567" s="201" t="s">
        <v>1</v>
      </c>
      <c r="N567" s="202" t="s">
        <v>42</v>
      </c>
      <c r="O567" s="72"/>
      <c r="P567" s="203">
        <f>O567*H567</f>
        <v>0</v>
      </c>
      <c r="Q567" s="203">
        <v>0</v>
      </c>
      <c r="R567" s="203">
        <f>Q567*H567</f>
        <v>0</v>
      </c>
      <c r="S567" s="203">
        <v>0</v>
      </c>
      <c r="T567" s="204">
        <f>S567*H567</f>
        <v>0</v>
      </c>
      <c r="U567" s="35"/>
      <c r="V567" s="35"/>
      <c r="W567" s="35"/>
      <c r="X567" s="35"/>
      <c r="Y567" s="35"/>
      <c r="Z567" s="35"/>
      <c r="AA567" s="35"/>
      <c r="AB567" s="35"/>
      <c r="AC567" s="35"/>
      <c r="AD567" s="35"/>
      <c r="AE567" s="35"/>
      <c r="AR567" s="205" t="s">
        <v>218</v>
      </c>
      <c r="AT567" s="205" t="s">
        <v>214</v>
      </c>
      <c r="AU567" s="205" t="s">
        <v>85</v>
      </c>
      <c r="AY567" s="18" t="s">
        <v>209</v>
      </c>
      <c r="BE567" s="206">
        <f>IF(N567="základní",J567,0)</f>
        <v>0</v>
      </c>
      <c r="BF567" s="206">
        <f>IF(N567="snížená",J567,0)</f>
        <v>0</v>
      </c>
      <c r="BG567" s="206">
        <f>IF(N567="zákl. přenesená",J567,0)</f>
        <v>0</v>
      </c>
      <c r="BH567" s="206">
        <f>IF(N567="sníž. přenesená",J567,0)</f>
        <v>0</v>
      </c>
      <c r="BI567" s="206">
        <f>IF(N567="nulová",J567,0)</f>
        <v>0</v>
      </c>
      <c r="BJ567" s="18" t="s">
        <v>85</v>
      </c>
      <c r="BK567" s="206">
        <f>ROUND(I567*H567,2)</f>
        <v>0</v>
      </c>
      <c r="BL567" s="18" t="s">
        <v>218</v>
      </c>
      <c r="BM567" s="205" t="s">
        <v>13418</v>
      </c>
    </row>
    <row r="568" spans="1:65" s="2" customFormat="1" ht="68.25">
      <c r="A568" s="35"/>
      <c r="B568" s="36"/>
      <c r="C568" s="37"/>
      <c r="D568" s="214" t="s">
        <v>807</v>
      </c>
      <c r="E568" s="37"/>
      <c r="F568" s="256" t="s">
        <v>12872</v>
      </c>
      <c r="G568" s="37"/>
      <c r="H568" s="37"/>
      <c r="I568" s="257"/>
      <c r="J568" s="37"/>
      <c r="K568" s="37"/>
      <c r="L568" s="40"/>
      <c r="M568" s="258"/>
      <c r="N568" s="259"/>
      <c r="O568" s="72"/>
      <c r="P568" s="72"/>
      <c r="Q568" s="72"/>
      <c r="R568" s="72"/>
      <c r="S568" s="72"/>
      <c r="T568" s="73"/>
      <c r="U568" s="35"/>
      <c r="V568" s="35"/>
      <c r="W568" s="35"/>
      <c r="X568" s="35"/>
      <c r="Y568" s="35"/>
      <c r="Z568" s="35"/>
      <c r="AA568" s="35"/>
      <c r="AB568" s="35"/>
      <c r="AC568" s="35"/>
      <c r="AD568" s="35"/>
      <c r="AE568" s="35"/>
      <c r="AT568" s="18" t="s">
        <v>807</v>
      </c>
      <c r="AU568" s="18" t="s">
        <v>85</v>
      </c>
    </row>
    <row r="569" spans="1:65" s="2" customFormat="1" ht="16.5" customHeight="1">
      <c r="A569" s="35"/>
      <c r="B569" s="36"/>
      <c r="C569" s="193" t="s">
        <v>2884</v>
      </c>
      <c r="D569" s="193" t="s">
        <v>214</v>
      </c>
      <c r="E569" s="194" t="s">
        <v>10886</v>
      </c>
      <c r="F569" s="195" t="s">
        <v>13419</v>
      </c>
      <c r="G569" s="196" t="s">
        <v>2761</v>
      </c>
      <c r="H569" s="197">
        <v>1</v>
      </c>
      <c r="I569" s="198"/>
      <c r="J569" s="199">
        <f>ROUND(I569*H569,2)</f>
        <v>0</v>
      </c>
      <c r="K569" s="200"/>
      <c r="L569" s="40"/>
      <c r="M569" s="201" t="s">
        <v>1</v>
      </c>
      <c r="N569" s="202" t="s">
        <v>42</v>
      </c>
      <c r="O569" s="72"/>
      <c r="P569" s="203">
        <f>O569*H569</f>
        <v>0</v>
      </c>
      <c r="Q569" s="203">
        <v>0</v>
      </c>
      <c r="R569" s="203">
        <f>Q569*H569</f>
        <v>0</v>
      </c>
      <c r="S569" s="203">
        <v>0</v>
      </c>
      <c r="T569" s="204">
        <f>S569*H569</f>
        <v>0</v>
      </c>
      <c r="U569" s="35"/>
      <c r="V569" s="35"/>
      <c r="W569" s="35"/>
      <c r="X569" s="35"/>
      <c r="Y569" s="35"/>
      <c r="Z569" s="35"/>
      <c r="AA569" s="35"/>
      <c r="AB569" s="35"/>
      <c r="AC569" s="35"/>
      <c r="AD569" s="35"/>
      <c r="AE569" s="35"/>
      <c r="AR569" s="205" t="s">
        <v>218</v>
      </c>
      <c r="AT569" s="205" t="s">
        <v>214</v>
      </c>
      <c r="AU569" s="205" t="s">
        <v>85</v>
      </c>
      <c r="AY569" s="18" t="s">
        <v>209</v>
      </c>
      <c r="BE569" s="206">
        <f>IF(N569="základní",J569,0)</f>
        <v>0</v>
      </c>
      <c r="BF569" s="206">
        <f>IF(N569="snížená",J569,0)</f>
        <v>0</v>
      </c>
      <c r="BG569" s="206">
        <f>IF(N569="zákl. přenesená",J569,0)</f>
        <v>0</v>
      </c>
      <c r="BH569" s="206">
        <f>IF(N569="sníž. přenesená",J569,0)</f>
        <v>0</v>
      </c>
      <c r="BI569" s="206">
        <f>IF(N569="nulová",J569,0)</f>
        <v>0</v>
      </c>
      <c r="BJ569" s="18" t="s">
        <v>85</v>
      </c>
      <c r="BK569" s="206">
        <f>ROUND(I569*H569,2)</f>
        <v>0</v>
      </c>
      <c r="BL569" s="18" t="s">
        <v>218</v>
      </c>
      <c r="BM569" s="205" t="s">
        <v>13420</v>
      </c>
    </row>
    <row r="570" spans="1:65" s="2" customFormat="1" ht="107.25">
      <c r="A570" s="35"/>
      <c r="B570" s="36"/>
      <c r="C570" s="37"/>
      <c r="D570" s="214" t="s">
        <v>807</v>
      </c>
      <c r="E570" s="37"/>
      <c r="F570" s="256" t="s">
        <v>13303</v>
      </c>
      <c r="G570" s="37"/>
      <c r="H570" s="37"/>
      <c r="I570" s="257"/>
      <c r="J570" s="37"/>
      <c r="K570" s="37"/>
      <c r="L570" s="40"/>
      <c r="M570" s="258"/>
      <c r="N570" s="259"/>
      <c r="O570" s="72"/>
      <c r="P570" s="72"/>
      <c r="Q570" s="72"/>
      <c r="R570" s="72"/>
      <c r="S570" s="72"/>
      <c r="T570" s="73"/>
      <c r="U570" s="35"/>
      <c r="V570" s="35"/>
      <c r="W570" s="35"/>
      <c r="X570" s="35"/>
      <c r="Y570" s="35"/>
      <c r="Z570" s="35"/>
      <c r="AA570" s="35"/>
      <c r="AB570" s="35"/>
      <c r="AC570" s="35"/>
      <c r="AD570" s="35"/>
      <c r="AE570" s="35"/>
      <c r="AT570" s="18" t="s">
        <v>807</v>
      </c>
      <c r="AU570" s="18" t="s">
        <v>85</v>
      </c>
    </row>
    <row r="571" spans="1:65" s="2" customFormat="1" ht="16.5" customHeight="1">
      <c r="A571" s="35"/>
      <c r="B571" s="36"/>
      <c r="C571" s="193" t="s">
        <v>2889</v>
      </c>
      <c r="D571" s="193" t="s">
        <v>214</v>
      </c>
      <c r="E571" s="194" t="s">
        <v>10888</v>
      </c>
      <c r="F571" s="195" t="s">
        <v>13304</v>
      </c>
      <c r="G571" s="196" t="s">
        <v>2761</v>
      </c>
      <c r="H571" s="197">
        <v>4</v>
      </c>
      <c r="I571" s="198"/>
      <c r="J571" s="199">
        <f>ROUND(I571*H571,2)</f>
        <v>0</v>
      </c>
      <c r="K571" s="200"/>
      <c r="L571" s="40"/>
      <c r="M571" s="201" t="s">
        <v>1</v>
      </c>
      <c r="N571" s="202" t="s">
        <v>42</v>
      </c>
      <c r="O571" s="72"/>
      <c r="P571" s="203">
        <f>O571*H571</f>
        <v>0</v>
      </c>
      <c r="Q571" s="203">
        <v>0</v>
      </c>
      <c r="R571" s="203">
        <f>Q571*H571</f>
        <v>0</v>
      </c>
      <c r="S571" s="203">
        <v>0</v>
      </c>
      <c r="T571" s="204">
        <f>S571*H571</f>
        <v>0</v>
      </c>
      <c r="U571" s="35"/>
      <c r="V571" s="35"/>
      <c r="W571" s="35"/>
      <c r="X571" s="35"/>
      <c r="Y571" s="35"/>
      <c r="Z571" s="35"/>
      <c r="AA571" s="35"/>
      <c r="AB571" s="35"/>
      <c r="AC571" s="35"/>
      <c r="AD571" s="35"/>
      <c r="AE571" s="35"/>
      <c r="AR571" s="205" t="s">
        <v>218</v>
      </c>
      <c r="AT571" s="205" t="s">
        <v>214</v>
      </c>
      <c r="AU571" s="205" t="s">
        <v>85</v>
      </c>
      <c r="AY571" s="18" t="s">
        <v>209</v>
      </c>
      <c r="BE571" s="206">
        <f>IF(N571="základní",J571,0)</f>
        <v>0</v>
      </c>
      <c r="BF571" s="206">
        <f>IF(N571="snížená",J571,0)</f>
        <v>0</v>
      </c>
      <c r="BG571" s="206">
        <f>IF(N571="zákl. přenesená",J571,0)</f>
        <v>0</v>
      </c>
      <c r="BH571" s="206">
        <f>IF(N571="sníž. přenesená",J571,0)</f>
        <v>0</v>
      </c>
      <c r="BI571" s="206">
        <f>IF(N571="nulová",J571,0)</f>
        <v>0</v>
      </c>
      <c r="BJ571" s="18" t="s">
        <v>85</v>
      </c>
      <c r="BK571" s="206">
        <f>ROUND(I571*H571,2)</f>
        <v>0</v>
      </c>
      <c r="BL571" s="18" t="s">
        <v>218</v>
      </c>
      <c r="BM571" s="205" t="s">
        <v>13421</v>
      </c>
    </row>
    <row r="572" spans="1:65" s="2" customFormat="1" ht="107.25">
      <c r="A572" s="35"/>
      <c r="B572" s="36"/>
      <c r="C572" s="37"/>
      <c r="D572" s="214" t="s">
        <v>807</v>
      </c>
      <c r="E572" s="37"/>
      <c r="F572" s="256" t="s">
        <v>13303</v>
      </c>
      <c r="G572" s="37"/>
      <c r="H572" s="37"/>
      <c r="I572" s="257"/>
      <c r="J572" s="37"/>
      <c r="K572" s="37"/>
      <c r="L572" s="40"/>
      <c r="M572" s="258"/>
      <c r="N572" s="259"/>
      <c r="O572" s="72"/>
      <c r="P572" s="72"/>
      <c r="Q572" s="72"/>
      <c r="R572" s="72"/>
      <c r="S572" s="72"/>
      <c r="T572" s="73"/>
      <c r="U572" s="35"/>
      <c r="V572" s="35"/>
      <c r="W572" s="35"/>
      <c r="X572" s="35"/>
      <c r="Y572" s="35"/>
      <c r="Z572" s="35"/>
      <c r="AA572" s="35"/>
      <c r="AB572" s="35"/>
      <c r="AC572" s="35"/>
      <c r="AD572" s="35"/>
      <c r="AE572" s="35"/>
      <c r="AT572" s="18" t="s">
        <v>807</v>
      </c>
      <c r="AU572" s="18" t="s">
        <v>85</v>
      </c>
    </row>
    <row r="573" spans="1:65" s="2" customFormat="1" ht="16.5" customHeight="1">
      <c r="A573" s="35"/>
      <c r="B573" s="36"/>
      <c r="C573" s="193" t="s">
        <v>2909</v>
      </c>
      <c r="D573" s="193" t="s">
        <v>214</v>
      </c>
      <c r="E573" s="194" t="s">
        <v>13422</v>
      </c>
      <c r="F573" s="195" t="s">
        <v>13051</v>
      </c>
      <c r="G573" s="196" t="s">
        <v>2761</v>
      </c>
      <c r="H573" s="197">
        <v>1</v>
      </c>
      <c r="I573" s="198"/>
      <c r="J573" s="199">
        <f>ROUND(I573*H573,2)</f>
        <v>0</v>
      </c>
      <c r="K573" s="200"/>
      <c r="L573" s="40"/>
      <c r="M573" s="201" t="s">
        <v>1</v>
      </c>
      <c r="N573" s="202" t="s">
        <v>42</v>
      </c>
      <c r="O573" s="72"/>
      <c r="P573" s="203">
        <f>O573*H573</f>
        <v>0</v>
      </c>
      <c r="Q573" s="203">
        <v>0</v>
      </c>
      <c r="R573" s="203">
        <f>Q573*H573</f>
        <v>0</v>
      </c>
      <c r="S573" s="203">
        <v>0</v>
      </c>
      <c r="T573" s="204">
        <f>S573*H573</f>
        <v>0</v>
      </c>
      <c r="U573" s="35"/>
      <c r="V573" s="35"/>
      <c r="W573" s="35"/>
      <c r="X573" s="35"/>
      <c r="Y573" s="35"/>
      <c r="Z573" s="35"/>
      <c r="AA573" s="35"/>
      <c r="AB573" s="35"/>
      <c r="AC573" s="35"/>
      <c r="AD573" s="35"/>
      <c r="AE573" s="35"/>
      <c r="AR573" s="205" t="s">
        <v>218</v>
      </c>
      <c r="AT573" s="205" t="s">
        <v>214</v>
      </c>
      <c r="AU573" s="205" t="s">
        <v>85</v>
      </c>
      <c r="AY573" s="18" t="s">
        <v>209</v>
      </c>
      <c r="BE573" s="206">
        <f>IF(N573="základní",J573,0)</f>
        <v>0</v>
      </c>
      <c r="BF573" s="206">
        <f>IF(N573="snížená",J573,0)</f>
        <v>0</v>
      </c>
      <c r="BG573" s="206">
        <f>IF(N573="zákl. přenesená",J573,0)</f>
        <v>0</v>
      </c>
      <c r="BH573" s="206">
        <f>IF(N573="sníž. přenesená",J573,0)</f>
        <v>0</v>
      </c>
      <c r="BI573" s="206">
        <f>IF(N573="nulová",J573,0)</f>
        <v>0</v>
      </c>
      <c r="BJ573" s="18" t="s">
        <v>85</v>
      </c>
      <c r="BK573" s="206">
        <f>ROUND(I573*H573,2)</f>
        <v>0</v>
      </c>
      <c r="BL573" s="18" t="s">
        <v>218</v>
      </c>
      <c r="BM573" s="205" t="s">
        <v>13423</v>
      </c>
    </row>
    <row r="574" spans="1:65" s="2" customFormat="1" ht="107.25">
      <c r="A574" s="35"/>
      <c r="B574" s="36"/>
      <c r="C574" s="37"/>
      <c r="D574" s="214" t="s">
        <v>807</v>
      </c>
      <c r="E574" s="37"/>
      <c r="F574" s="256" t="s">
        <v>13303</v>
      </c>
      <c r="G574" s="37"/>
      <c r="H574" s="37"/>
      <c r="I574" s="257"/>
      <c r="J574" s="37"/>
      <c r="K574" s="37"/>
      <c r="L574" s="40"/>
      <c r="M574" s="258"/>
      <c r="N574" s="259"/>
      <c r="O574" s="72"/>
      <c r="P574" s="72"/>
      <c r="Q574" s="72"/>
      <c r="R574" s="72"/>
      <c r="S574" s="72"/>
      <c r="T574" s="73"/>
      <c r="U574" s="35"/>
      <c r="V574" s="35"/>
      <c r="W574" s="35"/>
      <c r="X574" s="35"/>
      <c r="Y574" s="35"/>
      <c r="Z574" s="35"/>
      <c r="AA574" s="35"/>
      <c r="AB574" s="35"/>
      <c r="AC574" s="35"/>
      <c r="AD574" s="35"/>
      <c r="AE574" s="35"/>
      <c r="AT574" s="18" t="s">
        <v>807</v>
      </c>
      <c r="AU574" s="18" t="s">
        <v>85</v>
      </c>
    </row>
    <row r="575" spans="1:65" s="2" customFormat="1" ht="16.5" customHeight="1">
      <c r="A575" s="35"/>
      <c r="B575" s="36"/>
      <c r="C575" s="193" t="s">
        <v>2914</v>
      </c>
      <c r="D575" s="193" t="s">
        <v>214</v>
      </c>
      <c r="E575" s="194" t="s">
        <v>10901</v>
      </c>
      <c r="F575" s="195" t="s">
        <v>12898</v>
      </c>
      <c r="G575" s="196" t="s">
        <v>2761</v>
      </c>
      <c r="H575" s="197">
        <v>8</v>
      </c>
      <c r="I575" s="198"/>
      <c r="J575" s="199">
        <f>ROUND(I575*H575,2)</f>
        <v>0</v>
      </c>
      <c r="K575" s="200"/>
      <c r="L575" s="40"/>
      <c r="M575" s="201" t="s">
        <v>1</v>
      </c>
      <c r="N575" s="202" t="s">
        <v>42</v>
      </c>
      <c r="O575" s="72"/>
      <c r="P575" s="203">
        <f>O575*H575</f>
        <v>0</v>
      </c>
      <c r="Q575" s="203">
        <v>0</v>
      </c>
      <c r="R575" s="203">
        <f>Q575*H575</f>
        <v>0</v>
      </c>
      <c r="S575" s="203">
        <v>0</v>
      </c>
      <c r="T575" s="204">
        <f>S575*H575</f>
        <v>0</v>
      </c>
      <c r="U575" s="35"/>
      <c r="V575" s="35"/>
      <c r="W575" s="35"/>
      <c r="X575" s="35"/>
      <c r="Y575" s="35"/>
      <c r="Z575" s="35"/>
      <c r="AA575" s="35"/>
      <c r="AB575" s="35"/>
      <c r="AC575" s="35"/>
      <c r="AD575" s="35"/>
      <c r="AE575" s="35"/>
      <c r="AR575" s="205" t="s">
        <v>218</v>
      </c>
      <c r="AT575" s="205" t="s">
        <v>214</v>
      </c>
      <c r="AU575" s="205" t="s">
        <v>85</v>
      </c>
      <c r="AY575" s="18" t="s">
        <v>209</v>
      </c>
      <c r="BE575" s="206">
        <f>IF(N575="základní",J575,0)</f>
        <v>0</v>
      </c>
      <c r="BF575" s="206">
        <f>IF(N575="snížená",J575,0)</f>
        <v>0</v>
      </c>
      <c r="BG575" s="206">
        <f>IF(N575="zákl. přenesená",J575,0)</f>
        <v>0</v>
      </c>
      <c r="BH575" s="206">
        <f>IF(N575="sníž. přenesená",J575,0)</f>
        <v>0</v>
      </c>
      <c r="BI575" s="206">
        <f>IF(N575="nulová",J575,0)</f>
        <v>0</v>
      </c>
      <c r="BJ575" s="18" t="s">
        <v>85</v>
      </c>
      <c r="BK575" s="206">
        <f>ROUND(I575*H575,2)</f>
        <v>0</v>
      </c>
      <c r="BL575" s="18" t="s">
        <v>218</v>
      </c>
      <c r="BM575" s="205" t="s">
        <v>13424</v>
      </c>
    </row>
    <row r="576" spans="1:65" s="2" customFormat="1" ht="107.25">
      <c r="A576" s="35"/>
      <c r="B576" s="36"/>
      <c r="C576" s="37"/>
      <c r="D576" s="214" t="s">
        <v>807</v>
      </c>
      <c r="E576" s="37"/>
      <c r="F576" s="256" t="s">
        <v>13303</v>
      </c>
      <c r="G576" s="37"/>
      <c r="H576" s="37"/>
      <c r="I576" s="257"/>
      <c r="J576" s="37"/>
      <c r="K576" s="37"/>
      <c r="L576" s="40"/>
      <c r="M576" s="258"/>
      <c r="N576" s="259"/>
      <c r="O576" s="72"/>
      <c r="P576" s="72"/>
      <c r="Q576" s="72"/>
      <c r="R576" s="72"/>
      <c r="S576" s="72"/>
      <c r="T576" s="73"/>
      <c r="U576" s="35"/>
      <c r="V576" s="35"/>
      <c r="W576" s="35"/>
      <c r="X576" s="35"/>
      <c r="Y576" s="35"/>
      <c r="Z576" s="35"/>
      <c r="AA576" s="35"/>
      <c r="AB576" s="35"/>
      <c r="AC576" s="35"/>
      <c r="AD576" s="35"/>
      <c r="AE576" s="35"/>
      <c r="AT576" s="18" t="s">
        <v>807</v>
      </c>
      <c r="AU576" s="18" t="s">
        <v>85</v>
      </c>
    </row>
    <row r="577" spans="1:65" s="2" customFormat="1" ht="16.5" customHeight="1">
      <c r="A577" s="35"/>
      <c r="B577" s="36"/>
      <c r="C577" s="193" t="s">
        <v>2917</v>
      </c>
      <c r="D577" s="193" t="s">
        <v>214</v>
      </c>
      <c r="E577" s="194" t="s">
        <v>10903</v>
      </c>
      <c r="F577" s="195" t="s">
        <v>12902</v>
      </c>
      <c r="G577" s="196" t="s">
        <v>2761</v>
      </c>
      <c r="H577" s="197">
        <v>2</v>
      </c>
      <c r="I577" s="198"/>
      <c r="J577" s="199">
        <f>ROUND(I577*H577,2)</f>
        <v>0</v>
      </c>
      <c r="K577" s="200"/>
      <c r="L577" s="40"/>
      <c r="M577" s="201" t="s">
        <v>1</v>
      </c>
      <c r="N577" s="202" t="s">
        <v>42</v>
      </c>
      <c r="O577" s="72"/>
      <c r="P577" s="203">
        <f>O577*H577</f>
        <v>0</v>
      </c>
      <c r="Q577" s="203">
        <v>0</v>
      </c>
      <c r="R577" s="203">
        <f>Q577*H577</f>
        <v>0</v>
      </c>
      <c r="S577" s="203">
        <v>0</v>
      </c>
      <c r="T577" s="204">
        <f>S577*H577</f>
        <v>0</v>
      </c>
      <c r="U577" s="35"/>
      <c r="V577" s="35"/>
      <c r="W577" s="35"/>
      <c r="X577" s="35"/>
      <c r="Y577" s="35"/>
      <c r="Z577" s="35"/>
      <c r="AA577" s="35"/>
      <c r="AB577" s="35"/>
      <c r="AC577" s="35"/>
      <c r="AD577" s="35"/>
      <c r="AE577" s="35"/>
      <c r="AR577" s="205" t="s">
        <v>218</v>
      </c>
      <c r="AT577" s="205" t="s">
        <v>214</v>
      </c>
      <c r="AU577" s="205" t="s">
        <v>85</v>
      </c>
      <c r="AY577" s="18" t="s">
        <v>209</v>
      </c>
      <c r="BE577" s="206">
        <f>IF(N577="základní",J577,0)</f>
        <v>0</v>
      </c>
      <c r="BF577" s="206">
        <f>IF(N577="snížená",J577,0)</f>
        <v>0</v>
      </c>
      <c r="BG577" s="206">
        <f>IF(N577="zákl. přenesená",J577,0)</f>
        <v>0</v>
      </c>
      <c r="BH577" s="206">
        <f>IF(N577="sníž. přenesená",J577,0)</f>
        <v>0</v>
      </c>
      <c r="BI577" s="206">
        <f>IF(N577="nulová",J577,0)</f>
        <v>0</v>
      </c>
      <c r="BJ577" s="18" t="s">
        <v>85</v>
      </c>
      <c r="BK577" s="206">
        <f>ROUND(I577*H577,2)</f>
        <v>0</v>
      </c>
      <c r="BL577" s="18" t="s">
        <v>218</v>
      </c>
      <c r="BM577" s="205" t="s">
        <v>13425</v>
      </c>
    </row>
    <row r="578" spans="1:65" s="2" customFormat="1" ht="107.25">
      <c r="A578" s="35"/>
      <c r="B578" s="36"/>
      <c r="C578" s="37"/>
      <c r="D578" s="214" t="s">
        <v>807</v>
      </c>
      <c r="E578" s="37"/>
      <c r="F578" s="256" t="s">
        <v>13303</v>
      </c>
      <c r="G578" s="37"/>
      <c r="H578" s="37"/>
      <c r="I578" s="257"/>
      <c r="J578" s="37"/>
      <c r="K578" s="37"/>
      <c r="L578" s="40"/>
      <c r="M578" s="258"/>
      <c r="N578" s="259"/>
      <c r="O578" s="72"/>
      <c r="P578" s="72"/>
      <c r="Q578" s="72"/>
      <c r="R578" s="72"/>
      <c r="S578" s="72"/>
      <c r="T578" s="73"/>
      <c r="U578" s="35"/>
      <c r="V578" s="35"/>
      <c r="W578" s="35"/>
      <c r="X578" s="35"/>
      <c r="Y578" s="35"/>
      <c r="Z578" s="35"/>
      <c r="AA578" s="35"/>
      <c r="AB578" s="35"/>
      <c r="AC578" s="35"/>
      <c r="AD578" s="35"/>
      <c r="AE578" s="35"/>
      <c r="AT578" s="18" t="s">
        <v>807</v>
      </c>
      <c r="AU578" s="18" t="s">
        <v>85</v>
      </c>
    </row>
    <row r="579" spans="1:65" s="2" customFormat="1" ht="16.5" customHeight="1">
      <c r="A579" s="35"/>
      <c r="B579" s="36"/>
      <c r="C579" s="193" t="s">
        <v>2921</v>
      </c>
      <c r="D579" s="193" t="s">
        <v>214</v>
      </c>
      <c r="E579" s="194" t="s">
        <v>13426</v>
      </c>
      <c r="F579" s="195" t="s">
        <v>13309</v>
      </c>
      <c r="G579" s="196" t="s">
        <v>2761</v>
      </c>
      <c r="H579" s="197">
        <v>2</v>
      </c>
      <c r="I579" s="198"/>
      <c r="J579" s="199">
        <f>ROUND(I579*H579,2)</f>
        <v>0</v>
      </c>
      <c r="K579" s="200"/>
      <c r="L579" s="40"/>
      <c r="M579" s="201" t="s">
        <v>1</v>
      </c>
      <c r="N579" s="202" t="s">
        <v>42</v>
      </c>
      <c r="O579" s="72"/>
      <c r="P579" s="203">
        <f>O579*H579</f>
        <v>0</v>
      </c>
      <c r="Q579" s="203">
        <v>0</v>
      </c>
      <c r="R579" s="203">
        <f>Q579*H579</f>
        <v>0</v>
      </c>
      <c r="S579" s="203">
        <v>0</v>
      </c>
      <c r="T579" s="204">
        <f>S579*H579</f>
        <v>0</v>
      </c>
      <c r="U579" s="35"/>
      <c r="V579" s="35"/>
      <c r="W579" s="35"/>
      <c r="X579" s="35"/>
      <c r="Y579" s="35"/>
      <c r="Z579" s="35"/>
      <c r="AA579" s="35"/>
      <c r="AB579" s="35"/>
      <c r="AC579" s="35"/>
      <c r="AD579" s="35"/>
      <c r="AE579" s="35"/>
      <c r="AR579" s="205" t="s">
        <v>218</v>
      </c>
      <c r="AT579" s="205" t="s">
        <v>214</v>
      </c>
      <c r="AU579" s="205" t="s">
        <v>85</v>
      </c>
      <c r="AY579" s="18" t="s">
        <v>209</v>
      </c>
      <c r="BE579" s="206">
        <f>IF(N579="základní",J579,0)</f>
        <v>0</v>
      </c>
      <c r="BF579" s="206">
        <f>IF(N579="snížená",J579,0)</f>
        <v>0</v>
      </c>
      <c r="BG579" s="206">
        <f>IF(N579="zákl. přenesená",J579,0)</f>
        <v>0</v>
      </c>
      <c r="BH579" s="206">
        <f>IF(N579="sníž. přenesená",J579,0)</f>
        <v>0</v>
      </c>
      <c r="BI579" s="206">
        <f>IF(N579="nulová",J579,0)</f>
        <v>0</v>
      </c>
      <c r="BJ579" s="18" t="s">
        <v>85</v>
      </c>
      <c r="BK579" s="206">
        <f>ROUND(I579*H579,2)</f>
        <v>0</v>
      </c>
      <c r="BL579" s="18" t="s">
        <v>218</v>
      </c>
      <c r="BM579" s="205" t="s">
        <v>13427</v>
      </c>
    </row>
    <row r="580" spans="1:65" s="2" customFormat="1" ht="87.75">
      <c r="A580" s="35"/>
      <c r="B580" s="36"/>
      <c r="C580" s="37"/>
      <c r="D580" s="214" t="s">
        <v>807</v>
      </c>
      <c r="E580" s="37"/>
      <c r="F580" s="256" t="s">
        <v>13311</v>
      </c>
      <c r="G580" s="37"/>
      <c r="H580" s="37"/>
      <c r="I580" s="257"/>
      <c r="J580" s="37"/>
      <c r="K580" s="37"/>
      <c r="L580" s="40"/>
      <c r="M580" s="258"/>
      <c r="N580" s="259"/>
      <c r="O580" s="72"/>
      <c r="P580" s="72"/>
      <c r="Q580" s="72"/>
      <c r="R580" s="72"/>
      <c r="S580" s="72"/>
      <c r="T580" s="73"/>
      <c r="U580" s="35"/>
      <c r="V580" s="35"/>
      <c r="W580" s="35"/>
      <c r="X580" s="35"/>
      <c r="Y580" s="35"/>
      <c r="Z580" s="35"/>
      <c r="AA580" s="35"/>
      <c r="AB580" s="35"/>
      <c r="AC580" s="35"/>
      <c r="AD580" s="35"/>
      <c r="AE580" s="35"/>
      <c r="AT580" s="18" t="s">
        <v>807</v>
      </c>
      <c r="AU580" s="18" t="s">
        <v>85</v>
      </c>
    </row>
    <row r="581" spans="1:65" s="2" customFormat="1" ht="16.5" customHeight="1">
      <c r="A581" s="35"/>
      <c r="B581" s="36"/>
      <c r="C581" s="193" t="s">
        <v>2929</v>
      </c>
      <c r="D581" s="193" t="s">
        <v>214</v>
      </c>
      <c r="E581" s="194" t="s">
        <v>10905</v>
      </c>
      <c r="F581" s="195" t="s">
        <v>13428</v>
      </c>
      <c r="G581" s="196" t="s">
        <v>2761</v>
      </c>
      <c r="H581" s="197">
        <v>2</v>
      </c>
      <c r="I581" s="198"/>
      <c r="J581" s="199">
        <f>ROUND(I581*H581,2)</f>
        <v>0</v>
      </c>
      <c r="K581" s="200"/>
      <c r="L581" s="40"/>
      <c r="M581" s="201" t="s">
        <v>1</v>
      </c>
      <c r="N581" s="202" t="s">
        <v>42</v>
      </c>
      <c r="O581" s="72"/>
      <c r="P581" s="203">
        <f>O581*H581</f>
        <v>0</v>
      </c>
      <c r="Q581" s="203">
        <v>0</v>
      </c>
      <c r="R581" s="203">
        <f>Q581*H581</f>
        <v>0</v>
      </c>
      <c r="S581" s="203">
        <v>0</v>
      </c>
      <c r="T581" s="204">
        <f>S581*H581</f>
        <v>0</v>
      </c>
      <c r="U581" s="35"/>
      <c r="V581" s="35"/>
      <c r="W581" s="35"/>
      <c r="X581" s="35"/>
      <c r="Y581" s="35"/>
      <c r="Z581" s="35"/>
      <c r="AA581" s="35"/>
      <c r="AB581" s="35"/>
      <c r="AC581" s="35"/>
      <c r="AD581" s="35"/>
      <c r="AE581" s="35"/>
      <c r="AR581" s="205" t="s">
        <v>218</v>
      </c>
      <c r="AT581" s="205" t="s">
        <v>214</v>
      </c>
      <c r="AU581" s="205" t="s">
        <v>85</v>
      </c>
      <c r="AY581" s="18" t="s">
        <v>209</v>
      </c>
      <c r="BE581" s="206">
        <f>IF(N581="základní",J581,0)</f>
        <v>0</v>
      </c>
      <c r="BF581" s="206">
        <f>IF(N581="snížená",J581,0)</f>
        <v>0</v>
      </c>
      <c r="BG581" s="206">
        <f>IF(N581="zákl. přenesená",J581,0)</f>
        <v>0</v>
      </c>
      <c r="BH581" s="206">
        <f>IF(N581="sníž. přenesená",J581,0)</f>
        <v>0</v>
      </c>
      <c r="BI581" s="206">
        <f>IF(N581="nulová",J581,0)</f>
        <v>0</v>
      </c>
      <c r="BJ581" s="18" t="s">
        <v>85</v>
      </c>
      <c r="BK581" s="206">
        <f>ROUND(I581*H581,2)</f>
        <v>0</v>
      </c>
      <c r="BL581" s="18" t="s">
        <v>218</v>
      </c>
      <c r="BM581" s="205" t="s">
        <v>13429</v>
      </c>
    </row>
    <row r="582" spans="1:65" s="2" customFormat="1" ht="58.5">
      <c r="A582" s="35"/>
      <c r="B582" s="36"/>
      <c r="C582" s="37"/>
      <c r="D582" s="214" t="s">
        <v>807</v>
      </c>
      <c r="E582" s="37"/>
      <c r="F582" s="256" t="s">
        <v>12913</v>
      </c>
      <c r="G582" s="37"/>
      <c r="H582" s="37"/>
      <c r="I582" s="257"/>
      <c r="J582" s="37"/>
      <c r="K582" s="37"/>
      <c r="L582" s="40"/>
      <c r="M582" s="258"/>
      <c r="N582" s="259"/>
      <c r="O582" s="72"/>
      <c r="P582" s="72"/>
      <c r="Q582" s="72"/>
      <c r="R582" s="72"/>
      <c r="S582" s="72"/>
      <c r="T582" s="73"/>
      <c r="U582" s="35"/>
      <c r="V582" s="35"/>
      <c r="W582" s="35"/>
      <c r="X582" s="35"/>
      <c r="Y582" s="35"/>
      <c r="Z582" s="35"/>
      <c r="AA582" s="35"/>
      <c r="AB582" s="35"/>
      <c r="AC582" s="35"/>
      <c r="AD582" s="35"/>
      <c r="AE582" s="35"/>
      <c r="AT582" s="18" t="s">
        <v>807</v>
      </c>
      <c r="AU582" s="18" t="s">
        <v>85</v>
      </c>
    </row>
    <row r="583" spans="1:65" s="2" customFormat="1" ht="16.5" customHeight="1">
      <c r="A583" s="35"/>
      <c r="B583" s="36"/>
      <c r="C583" s="193" t="s">
        <v>2934</v>
      </c>
      <c r="D583" s="193" t="s">
        <v>214</v>
      </c>
      <c r="E583" s="194" t="s">
        <v>10907</v>
      </c>
      <c r="F583" s="195" t="s">
        <v>13430</v>
      </c>
      <c r="G583" s="196" t="s">
        <v>2761</v>
      </c>
      <c r="H583" s="197">
        <v>1</v>
      </c>
      <c r="I583" s="198"/>
      <c r="J583" s="199">
        <f>ROUND(I583*H583,2)</f>
        <v>0</v>
      </c>
      <c r="K583" s="200"/>
      <c r="L583" s="40"/>
      <c r="M583" s="201" t="s">
        <v>1</v>
      </c>
      <c r="N583" s="202" t="s">
        <v>42</v>
      </c>
      <c r="O583" s="72"/>
      <c r="P583" s="203">
        <f>O583*H583</f>
        <v>0</v>
      </c>
      <c r="Q583" s="203">
        <v>0</v>
      </c>
      <c r="R583" s="203">
        <f>Q583*H583</f>
        <v>0</v>
      </c>
      <c r="S583" s="203">
        <v>0</v>
      </c>
      <c r="T583" s="204">
        <f>S583*H583</f>
        <v>0</v>
      </c>
      <c r="U583" s="35"/>
      <c r="V583" s="35"/>
      <c r="W583" s="35"/>
      <c r="X583" s="35"/>
      <c r="Y583" s="35"/>
      <c r="Z583" s="35"/>
      <c r="AA583" s="35"/>
      <c r="AB583" s="35"/>
      <c r="AC583" s="35"/>
      <c r="AD583" s="35"/>
      <c r="AE583" s="35"/>
      <c r="AR583" s="205" t="s">
        <v>218</v>
      </c>
      <c r="AT583" s="205" t="s">
        <v>214</v>
      </c>
      <c r="AU583" s="205" t="s">
        <v>85</v>
      </c>
      <c r="AY583" s="18" t="s">
        <v>209</v>
      </c>
      <c r="BE583" s="206">
        <f>IF(N583="základní",J583,0)</f>
        <v>0</v>
      </c>
      <c r="BF583" s="206">
        <f>IF(N583="snížená",J583,0)</f>
        <v>0</v>
      </c>
      <c r="BG583" s="206">
        <f>IF(N583="zákl. přenesená",J583,0)</f>
        <v>0</v>
      </c>
      <c r="BH583" s="206">
        <f>IF(N583="sníž. přenesená",J583,0)</f>
        <v>0</v>
      </c>
      <c r="BI583" s="206">
        <f>IF(N583="nulová",J583,0)</f>
        <v>0</v>
      </c>
      <c r="BJ583" s="18" t="s">
        <v>85</v>
      </c>
      <c r="BK583" s="206">
        <f>ROUND(I583*H583,2)</f>
        <v>0</v>
      </c>
      <c r="BL583" s="18" t="s">
        <v>218</v>
      </c>
      <c r="BM583" s="205" t="s">
        <v>13431</v>
      </c>
    </row>
    <row r="584" spans="1:65" s="2" customFormat="1" ht="58.5">
      <c r="A584" s="35"/>
      <c r="B584" s="36"/>
      <c r="C584" s="37"/>
      <c r="D584" s="214" t="s">
        <v>807</v>
      </c>
      <c r="E584" s="37"/>
      <c r="F584" s="256" t="s">
        <v>12913</v>
      </c>
      <c r="G584" s="37"/>
      <c r="H584" s="37"/>
      <c r="I584" s="257"/>
      <c r="J584" s="37"/>
      <c r="K584" s="37"/>
      <c r="L584" s="40"/>
      <c r="M584" s="258"/>
      <c r="N584" s="259"/>
      <c r="O584" s="72"/>
      <c r="P584" s="72"/>
      <c r="Q584" s="72"/>
      <c r="R584" s="72"/>
      <c r="S584" s="72"/>
      <c r="T584" s="73"/>
      <c r="U584" s="35"/>
      <c r="V584" s="35"/>
      <c r="W584" s="35"/>
      <c r="X584" s="35"/>
      <c r="Y584" s="35"/>
      <c r="Z584" s="35"/>
      <c r="AA584" s="35"/>
      <c r="AB584" s="35"/>
      <c r="AC584" s="35"/>
      <c r="AD584" s="35"/>
      <c r="AE584" s="35"/>
      <c r="AT584" s="18" t="s">
        <v>807</v>
      </c>
      <c r="AU584" s="18" t="s">
        <v>85</v>
      </c>
    </row>
    <row r="585" spans="1:65" s="2" customFormat="1" ht="16.5" customHeight="1">
      <c r="A585" s="35"/>
      <c r="B585" s="36"/>
      <c r="C585" s="193" t="s">
        <v>2938</v>
      </c>
      <c r="D585" s="193" t="s">
        <v>214</v>
      </c>
      <c r="E585" s="194" t="s">
        <v>13432</v>
      </c>
      <c r="F585" s="195" t="s">
        <v>13433</v>
      </c>
      <c r="G585" s="196" t="s">
        <v>2761</v>
      </c>
      <c r="H585" s="197">
        <v>1</v>
      </c>
      <c r="I585" s="198"/>
      <c r="J585" s="199">
        <f>ROUND(I585*H585,2)</f>
        <v>0</v>
      </c>
      <c r="K585" s="200"/>
      <c r="L585" s="40"/>
      <c r="M585" s="201" t="s">
        <v>1</v>
      </c>
      <c r="N585" s="202" t="s">
        <v>42</v>
      </c>
      <c r="O585" s="72"/>
      <c r="P585" s="203">
        <f>O585*H585</f>
        <v>0</v>
      </c>
      <c r="Q585" s="203">
        <v>0</v>
      </c>
      <c r="R585" s="203">
        <f>Q585*H585</f>
        <v>0</v>
      </c>
      <c r="S585" s="203">
        <v>0</v>
      </c>
      <c r="T585" s="204">
        <f>S585*H585</f>
        <v>0</v>
      </c>
      <c r="U585" s="35"/>
      <c r="V585" s="35"/>
      <c r="W585" s="35"/>
      <c r="X585" s="35"/>
      <c r="Y585" s="35"/>
      <c r="Z585" s="35"/>
      <c r="AA585" s="35"/>
      <c r="AB585" s="35"/>
      <c r="AC585" s="35"/>
      <c r="AD585" s="35"/>
      <c r="AE585" s="35"/>
      <c r="AR585" s="205" t="s">
        <v>218</v>
      </c>
      <c r="AT585" s="205" t="s">
        <v>214</v>
      </c>
      <c r="AU585" s="205" t="s">
        <v>85</v>
      </c>
      <c r="AY585" s="18" t="s">
        <v>209</v>
      </c>
      <c r="BE585" s="206">
        <f>IF(N585="základní",J585,0)</f>
        <v>0</v>
      </c>
      <c r="BF585" s="206">
        <f>IF(N585="snížená",J585,0)</f>
        <v>0</v>
      </c>
      <c r="BG585" s="206">
        <f>IF(N585="zákl. přenesená",J585,0)</f>
        <v>0</v>
      </c>
      <c r="BH585" s="206">
        <f>IF(N585="sníž. přenesená",J585,0)</f>
        <v>0</v>
      </c>
      <c r="BI585" s="206">
        <f>IF(N585="nulová",J585,0)</f>
        <v>0</v>
      </c>
      <c r="BJ585" s="18" t="s">
        <v>85</v>
      </c>
      <c r="BK585" s="206">
        <f>ROUND(I585*H585,2)</f>
        <v>0</v>
      </c>
      <c r="BL585" s="18" t="s">
        <v>218</v>
      </c>
      <c r="BM585" s="205" t="s">
        <v>13434</v>
      </c>
    </row>
    <row r="586" spans="1:65" s="2" customFormat="1" ht="58.5">
      <c r="A586" s="35"/>
      <c r="B586" s="36"/>
      <c r="C586" s="37"/>
      <c r="D586" s="214" t="s">
        <v>807</v>
      </c>
      <c r="E586" s="37"/>
      <c r="F586" s="256" t="s">
        <v>12913</v>
      </c>
      <c r="G586" s="37"/>
      <c r="H586" s="37"/>
      <c r="I586" s="257"/>
      <c r="J586" s="37"/>
      <c r="K586" s="37"/>
      <c r="L586" s="40"/>
      <c r="M586" s="258"/>
      <c r="N586" s="259"/>
      <c r="O586" s="72"/>
      <c r="P586" s="72"/>
      <c r="Q586" s="72"/>
      <c r="R586" s="72"/>
      <c r="S586" s="72"/>
      <c r="T586" s="73"/>
      <c r="U586" s="35"/>
      <c r="V586" s="35"/>
      <c r="W586" s="35"/>
      <c r="X586" s="35"/>
      <c r="Y586" s="35"/>
      <c r="Z586" s="35"/>
      <c r="AA586" s="35"/>
      <c r="AB586" s="35"/>
      <c r="AC586" s="35"/>
      <c r="AD586" s="35"/>
      <c r="AE586" s="35"/>
      <c r="AT586" s="18" t="s">
        <v>807</v>
      </c>
      <c r="AU586" s="18" t="s">
        <v>85</v>
      </c>
    </row>
    <row r="587" spans="1:65" s="2" customFormat="1" ht="16.5" customHeight="1">
      <c r="A587" s="35"/>
      <c r="B587" s="36"/>
      <c r="C587" s="193" t="s">
        <v>2942</v>
      </c>
      <c r="D587" s="193" t="s">
        <v>214</v>
      </c>
      <c r="E587" s="194" t="s">
        <v>13435</v>
      </c>
      <c r="F587" s="195" t="s">
        <v>13320</v>
      </c>
      <c r="G587" s="196" t="s">
        <v>2761</v>
      </c>
      <c r="H587" s="197">
        <v>8</v>
      </c>
      <c r="I587" s="198"/>
      <c r="J587" s="199">
        <f>ROUND(I587*H587,2)</f>
        <v>0</v>
      </c>
      <c r="K587" s="200"/>
      <c r="L587" s="40"/>
      <c r="M587" s="201" t="s">
        <v>1</v>
      </c>
      <c r="N587" s="202" t="s">
        <v>42</v>
      </c>
      <c r="O587" s="72"/>
      <c r="P587" s="203">
        <f>O587*H587</f>
        <v>0</v>
      </c>
      <c r="Q587" s="203">
        <v>0</v>
      </c>
      <c r="R587" s="203">
        <f>Q587*H587</f>
        <v>0</v>
      </c>
      <c r="S587" s="203">
        <v>0</v>
      </c>
      <c r="T587" s="204">
        <f>S587*H587</f>
        <v>0</v>
      </c>
      <c r="U587" s="35"/>
      <c r="V587" s="35"/>
      <c r="W587" s="35"/>
      <c r="X587" s="35"/>
      <c r="Y587" s="35"/>
      <c r="Z587" s="35"/>
      <c r="AA587" s="35"/>
      <c r="AB587" s="35"/>
      <c r="AC587" s="35"/>
      <c r="AD587" s="35"/>
      <c r="AE587" s="35"/>
      <c r="AR587" s="205" t="s">
        <v>218</v>
      </c>
      <c r="AT587" s="205" t="s">
        <v>214</v>
      </c>
      <c r="AU587" s="205" t="s">
        <v>85</v>
      </c>
      <c r="AY587" s="18" t="s">
        <v>209</v>
      </c>
      <c r="BE587" s="206">
        <f>IF(N587="základní",J587,0)</f>
        <v>0</v>
      </c>
      <c r="BF587" s="206">
        <f>IF(N587="snížená",J587,0)</f>
        <v>0</v>
      </c>
      <c r="BG587" s="206">
        <f>IF(N587="zákl. přenesená",J587,0)</f>
        <v>0</v>
      </c>
      <c r="BH587" s="206">
        <f>IF(N587="sníž. přenesená",J587,0)</f>
        <v>0</v>
      </c>
      <c r="BI587" s="206">
        <f>IF(N587="nulová",J587,0)</f>
        <v>0</v>
      </c>
      <c r="BJ587" s="18" t="s">
        <v>85</v>
      </c>
      <c r="BK587" s="206">
        <f>ROUND(I587*H587,2)</f>
        <v>0</v>
      </c>
      <c r="BL587" s="18" t="s">
        <v>218</v>
      </c>
      <c r="BM587" s="205" t="s">
        <v>13436</v>
      </c>
    </row>
    <row r="588" spans="1:65" s="2" customFormat="1" ht="39">
      <c r="A588" s="35"/>
      <c r="B588" s="36"/>
      <c r="C588" s="37"/>
      <c r="D588" s="214" t="s">
        <v>807</v>
      </c>
      <c r="E588" s="37"/>
      <c r="F588" s="256" t="s">
        <v>13322</v>
      </c>
      <c r="G588" s="37"/>
      <c r="H588" s="37"/>
      <c r="I588" s="257"/>
      <c r="J588" s="37"/>
      <c r="K588" s="37"/>
      <c r="L588" s="40"/>
      <c r="M588" s="258"/>
      <c r="N588" s="259"/>
      <c r="O588" s="72"/>
      <c r="P588" s="72"/>
      <c r="Q588" s="72"/>
      <c r="R588" s="72"/>
      <c r="S588" s="72"/>
      <c r="T588" s="73"/>
      <c r="U588" s="35"/>
      <c r="V588" s="35"/>
      <c r="W588" s="35"/>
      <c r="X588" s="35"/>
      <c r="Y588" s="35"/>
      <c r="Z588" s="35"/>
      <c r="AA588" s="35"/>
      <c r="AB588" s="35"/>
      <c r="AC588" s="35"/>
      <c r="AD588" s="35"/>
      <c r="AE588" s="35"/>
      <c r="AT588" s="18" t="s">
        <v>807</v>
      </c>
      <c r="AU588" s="18" t="s">
        <v>85</v>
      </c>
    </row>
    <row r="589" spans="1:65" s="2" customFormat="1" ht="16.5" customHeight="1">
      <c r="A589" s="35"/>
      <c r="B589" s="36"/>
      <c r="C589" s="193" t="s">
        <v>2946</v>
      </c>
      <c r="D589" s="193" t="s">
        <v>214</v>
      </c>
      <c r="E589" s="194" t="s">
        <v>13437</v>
      </c>
      <c r="F589" s="195" t="s">
        <v>12922</v>
      </c>
      <c r="G589" s="196" t="s">
        <v>2761</v>
      </c>
      <c r="H589" s="197">
        <v>2</v>
      </c>
      <c r="I589" s="198"/>
      <c r="J589" s="199">
        <f>ROUND(I589*H589,2)</f>
        <v>0</v>
      </c>
      <c r="K589" s="200"/>
      <c r="L589" s="40"/>
      <c r="M589" s="201" t="s">
        <v>1</v>
      </c>
      <c r="N589" s="202" t="s">
        <v>42</v>
      </c>
      <c r="O589" s="72"/>
      <c r="P589" s="203">
        <f>O589*H589</f>
        <v>0</v>
      </c>
      <c r="Q589" s="203">
        <v>0</v>
      </c>
      <c r="R589" s="203">
        <f>Q589*H589</f>
        <v>0</v>
      </c>
      <c r="S589" s="203">
        <v>0</v>
      </c>
      <c r="T589" s="204">
        <f>S589*H589</f>
        <v>0</v>
      </c>
      <c r="U589" s="35"/>
      <c r="V589" s="35"/>
      <c r="W589" s="35"/>
      <c r="X589" s="35"/>
      <c r="Y589" s="35"/>
      <c r="Z589" s="35"/>
      <c r="AA589" s="35"/>
      <c r="AB589" s="35"/>
      <c r="AC589" s="35"/>
      <c r="AD589" s="35"/>
      <c r="AE589" s="35"/>
      <c r="AR589" s="205" t="s">
        <v>218</v>
      </c>
      <c r="AT589" s="205" t="s">
        <v>214</v>
      </c>
      <c r="AU589" s="205" t="s">
        <v>85</v>
      </c>
      <c r="AY589" s="18" t="s">
        <v>209</v>
      </c>
      <c r="BE589" s="206">
        <f>IF(N589="základní",J589,0)</f>
        <v>0</v>
      </c>
      <c r="BF589" s="206">
        <f>IF(N589="snížená",J589,0)</f>
        <v>0</v>
      </c>
      <c r="BG589" s="206">
        <f>IF(N589="zákl. přenesená",J589,0)</f>
        <v>0</v>
      </c>
      <c r="BH589" s="206">
        <f>IF(N589="sníž. přenesená",J589,0)</f>
        <v>0</v>
      </c>
      <c r="BI589" s="206">
        <f>IF(N589="nulová",J589,0)</f>
        <v>0</v>
      </c>
      <c r="BJ589" s="18" t="s">
        <v>85</v>
      </c>
      <c r="BK589" s="206">
        <f>ROUND(I589*H589,2)</f>
        <v>0</v>
      </c>
      <c r="BL589" s="18" t="s">
        <v>218</v>
      </c>
      <c r="BM589" s="205" t="s">
        <v>13438</v>
      </c>
    </row>
    <row r="590" spans="1:65" s="2" customFormat="1" ht="39">
      <c r="A590" s="35"/>
      <c r="B590" s="36"/>
      <c r="C590" s="37"/>
      <c r="D590" s="214" t="s">
        <v>807</v>
      </c>
      <c r="E590" s="37"/>
      <c r="F590" s="256" t="s">
        <v>13322</v>
      </c>
      <c r="G590" s="37"/>
      <c r="H590" s="37"/>
      <c r="I590" s="257"/>
      <c r="J590" s="37"/>
      <c r="K590" s="37"/>
      <c r="L590" s="40"/>
      <c r="M590" s="258"/>
      <c r="N590" s="259"/>
      <c r="O590" s="72"/>
      <c r="P590" s="72"/>
      <c r="Q590" s="72"/>
      <c r="R590" s="72"/>
      <c r="S590" s="72"/>
      <c r="T590" s="73"/>
      <c r="U590" s="35"/>
      <c r="V590" s="35"/>
      <c r="W590" s="35"/>
      <c r="X590" s="35"/>
      <c r="Y590" s="35"/>
      <c r="Z590" s="35"/>
      <c r="AA590" s="35"/>
      <c r="AB590" s="35"/>
      <c r="AC590" s="35"/>
      <c r="AD590" s="35"/>
      <c r="AE590" s="35"/>
      <c r="AT590" s="18" t="s">
        <v>807</v>
      </c>
      <c r="AU590" s="18" t="s">
        <v>85</v>
      </c>
    </row>
    <row r="591" spans="1:65" s="2" customFormat="1" ht="21.75" customHeight="1">
      <c r="A591" s="35"/>
      <c r="B591" s="36"/>
      <c r="C591" s="193" t="s">
        <v>2950</v>
      </c>
      <c r="D591" s="193" t="s">
        <v>214</v>
      </c>
      <c r="E591" s="194" t="s">
        <v>13439</v>
      </c>
      <c r="F591" s="195" t="s">
        <v>13326</v>
      </c>
      <c r="G591" s="196" t="s">
        <v>2761</v>
      </c>
      <c r="H591" s="197">
        <v>1</v>
      </c>
      <c r="I591" s="198"/>
      <c r="J591" s="199">
        <f>ROUND(I591*H591,2)</f>
        <v>0</v>
      </c>
      <c r="K591" s="200"/>
      <c r="L591" s="40"/>
      <c r="M591" s="201" t="s">
        <v>1</v>
      </c>
      <c r="N591" s="202" t="s">
        <v>42</v>
      </c>
      <c r="O591" s="72"/>
      <c r="P591" s="203">
        <f>O591*H591</f>
        <v>0</v>
      </c>
      <c r="Q591" s="203">
        <v>0</v>
      </c>
      <c r="R591" s="203">
        <f>Q591*H591</f>
        <v>0</v>
      </c>
      <c r="S591" s="203">
        <v>0</v>
      </c>
      <c r="T591" s="204">
        <f>S591*H591</f>
        <v>0</v>
      </c>
      <c r="U591" s="35"/>
      <c r="V591" s="35"/>
      <c r="W591" s="35"/>
      <c r="X591" s="35"/>
      <c r="Y591" s="35"/>
      <c r="Z591" s="35"/>
      <c r="AA591" s="35"/>
      <c r="AB591" s="35"/>
      <c r="AC591" s="35"/>
      <c r="AD591" s="35"/>
      <c r="AE591" s="35"/>
      <c r="AR591" s="205" t="s">
        <v>218</v>
      </c>
      <c r="AT591" s="205" t="s">
        <v>214</v>
      </c>
      <c r="AU591" s="205" t="s">
        <v>85</v>
      </c>
      <c r="AY591" s="18" t="s">
        <v>209</v>
      </c>
      <c r="BE591" s="206">
        <f>IF(N591="základní",J591,0)</f>
        <v>0</v>
      </c>
      <c r="BF591" s="206">
        <f>IF(N591="snížená",J591,0)</f>
        <v>0</v>
      </c>
      <c r="BG591" s="206">
        <f>IF(N591="zákl. přenesená",J591,0)</f>
        <v>0</v>
      </c>
      <c r="BH591" s="206">
        <f>IF(N591="sníž. přenesená",J591,0)</f>
        <v>0</v>
      </c>
      <c r="BI591" s="206">
        <f>IF(N591="nulová",J591,0)</f>
        <v>0</v>
      </c>
      <c r="BJ591" s="18" t="s">
        <v>85</v>
      </c>
      <c r="BK591" s="206">
        <f>ROUND(I591*H591,2)</f>
        <v>0</v>
      </c>
      <c r="BL591" s="18" t="s">
        <v>218</v>
      </c>
      <c r="BM591" s="205" t="s">
        <v>13440</v>
      </c>
    </row>
    <row r="592" spans="1:65" s="2" customFormat="1" ht="107.25">
      <c r="A592" s="35"/>
      <c r="B592" s="36"/>
      <c r="C592" s="37"/>
      <c r="D592" s="214" t="s">
        <v>807</v>
      </c>
      <c r="E592" s="37"/>
      <c r="F592" s="256" t="s">
        <v>13441</v>
      </c>
      <c r="G592" s="37"/>
      <c r="H592" s="37"/>
      <c r="I592" s="257"/>
      <c r="J592" s="37"/>
      <c r="K592" s="37"/>
      <c r="L592" s="40"/>
      <c r="M592" s="258"/>
      <c r="N592" s="259"/>
      <c r="O592" s="72"/>
      <c r="P592" s="72"/>
      <c r="Q592" s="72"/>
      <c r="R592" s="72"/>
      <c r="S592" s="72"/>
      <c r="T592" s="73"/>
      <c r="U592" s="35"/>
      <c r="V592" s="35"/>
      <c r="W592" s="35"/>
      <c r="X592" s="35"/>
      <c r="Y592" s="35"/>
      <c r="Z592" s="35"/>
      <c r="AA592" s="35"/>
      <c r="AB592" s="35"/>
      <c r="AC592" s="35"/>
      <c r="AD592" s="35"/>
      <c r="AE592" s="35"/>
      <c r="AT592" s="18" t="s">
        <v>807</v>
      </c>
      <c r="AU592" s="18" t="s">
        <v>85</v>
      </c>
    </row>
    <row r="593" spans="1:65" s="2" customFormat="1" ht="24.2" customHeight="1">
      <c r="A593" s="35"/>
      <c r="B593" s="36"/>
      <c r="C593" s="193" t="s">
        <v>2956</v>
      </c>
      <c r="D593" s="193" t="s">
        <v>214</v>
      </c>
      <c r="E593" s="194" t="s">
        <v>13442</v>
      </c>
      <c r="F593" s="195" t="s">
        <v>13330</v>
      </c>
      <c r="G593" s="196" t="s">
        <v>2761</v>
      </c>
      <c r="H593" s="197">
        <v>4</v>
      </c>
      <c r="I593" s="198"/>
      <c r="J593" s="199">
        <f>ROUND(I593*H593,2)</f>
        <v>0</v>
      </c>
      <c r="K593" s="200"/>
      <c r="L593" s="40"/>
      <c r="M593" s="201" t="s">
        <v>1</v>
      </c>
      <c r="N593" s="202" t="s">
        <v>42</v>
      </c>
      <c r="O593" s="72"/>
      <c r="P593" s="203">
        <f>O593*H593</f>
        <v>0</v>
      </c>
      <c r="Q593" s="203">
        <v>0</v>
      </c>
      <c r="R593" s="203">
        <f>Q593*H593</f>
        <v>0</v>
      </c>
      <c r="S593" s="203">
        <v>0</v>
      </c>
      <c r="T593" s="204">
        <f>S593*H593</f>
        <v>0</v>
      </c>
      <c r="U593" s="35"/>
      <c r="V593" s="35"/>
      <c r="W593" s="35"/>
      <c r="X593" s="35"/>
      <c r="Y593" s="35"/>
      <c r="Z593" s="35"/>
      <c r="AA593" s="35"/>
      <c r="AB593" s="35"/>
      <c r="AC593" s="35"/>
      <c r="AD593" s="35"/>
      <c r="AE593" s="35"/>
      <c r="AR593" s="205" t="s">
        <v>218</v>
      </c>
      <c r="AT593" s="205" t="s">
        <v>214</v>
      </c>
      <c r="AU593" s="205" t="s">
        <v>85</v>
      </c>
      <c r="AY593" s="18" t="s">
        <v>209</v>
      </c>
      <c r="BE593" s="206">
        <f>IF(N593="základní",J593,0)</f>
        <v>0</v>
      </c>
      <c r="BF593" s="206">
        <f>IF(N593="snížená",J593,0)</f>
        <v>0</v>
      </c>
      <c r="BG593" s="206">
        <f>IF(N593="zákl. přenesená",J593,0)</f>
        <v>0</v>
      </c>
      <c r="BH593" s="206">
        <f>IF(N593="sníž. přenesená",J593,0)</f>
        <v>0</v>
      </c>
      <c r="BI593" s="206">
        <f>IF(N593="nulová",J593,0)</f>
        <v>0</v>
      </c>
      <c r="BJ593" s="18" t="s">
        <v>85</v>
      </c>
      <c r="BK593" s="206">
        <f>ROUND(I593*H593,2)</f>
        <v>0</v>
      </c>
      <c r="BL593" s="18" t="s">
        <v>218</v>
      </c>
      <c r="BM593" s="205" t="s">
        <v>13443</v>
      </c>
    </row>
    <row r="594" spans="1:65" s="2" customFormat="1" ht="126.75">
      <c r="A594" s="35"/>
      <c r="B594" s="36"/>
      <c r="C594" s="37"/>
      <c r="D594" s="214" t="s">
        <v>807</v>
      </c>
      <c r="E594" s="37"/>
      <c r="F594" s="256" t="s">
        <v>13332</v>
      </c>
      <c r="G594" s="37"/>
      <c r="H594" s="37"/>
      <c r="I594" s="257"/>
      <c r="J594" s="37"/>
      <c r="K594" s="37"/>
      <c r="L594" s="40"/>
      <c r="M594" s="258"/>
      <c r="N594" s="259"/>
      <c r="O594" s="72"/>
      <c r="P594" s="72"/>
      <c r="Q594" s="72"/>
      <c r="R594" s="72"/>
      <c r="S594" s="72"/>
      <c r="T594" s="73"/>
      <c r="U594" s="35"/>
      <c r="V594" s="35"/>
      <c r="W594" s="35"/>
      <c r="X594" s="35"/>
      <c r="Y594" s="35"/>
      <c r="Z594" s="35"/>
      <c r="AA594" s="35"/>
      <c r="AB594" s="35"/>
      <c r="AC594" s="35"/>
      <c r="AD594" s="35"/>
      <c r="AE594" s="35"/>
      <c r="AT594" s="18" t="s">
        <v>807</v>
      </c>
      <c r="AU594" s="18" t="s">
        <v>85</v>
      </c>
    </row>
    <row r="595" spans="1:65" s="2" customFormat="1" ht="24.2" customHeight="1">
      <c r="A595" s="35"/>
      <c r="B595" s="36"/>
      <c r="C595" s="193" t="s">
        <v>2961</v>
      </c>
      <c r="D595" s="193" t="s">
        <v>214</v>
      </c>
      <c r="E595" s="194" t="s">
        <v>13444</v>
      </c>
      <c r="F595" s="195" t="s">
        <v>13445</v>
      </c>
      <c r="G595" s="196" t="s">
        <v>2761</v>
      </c>
      <c r="H595" s="197">
        <v>1</v>
      </c>
      <c r="I595" s="198"/>
      <c r="J595" s="199">
        <f>ROUND(I595*H595,2)</f>
        <v>0</v>
      </c>
      <c r="K595" s="200"/>
      <c r="L595" s="40"/>
      <c r="M595" s="201" t="s">
        <v>1</v>
      </c>
      <c r="N595" s="202" t="s">
        <v>42</v>
      </c>
      <c r="O595" s="72"/>
      <c r="P595" s="203">
        <f>O595*H595</f>
        <v>0</v>
      </c>
      <c r="Q595" s="203">
        <v>0</v>
      </c>
      <c r="R595" s="203">
        <f>Q595*H595</f>
        <v>0</v>
      </c>
      <c r="S595" s="203">
        <v>0</v>
      </c>
      <c r="T595" s="204">
        <f>S595*H595</f>
        <v>0</v>
      </c>
      <c r="U595" s="35"/>
      <c r="V595" s="35"/>
      <c r="W595" s="35"/>
      <c r="X595" s="35"/>
      <c r="Y595" s="35"/>
      <c r="Z595" s="35"/>
      <c r="AA595" s="35"/>
      <c r="AB595" s="35"/>
      <c r="AC595" s="35"/>
      <c r="AD595" s="35"/>
      <c r="AE595" s="35"/>
      <c r="AR595" s="205" t="s">
        <v>218</v>
      </c>
      <c r="AT595" s="205" t="s">
        <v>214</v>
      </c>
      <c r="AU595" s="205" t="s">
        <v>85</v>
      </c>
      <c r="AY595" s="18" t="s">
        <v>209</v>
      </c>
      <c r="BE595" s="206">
        <f>IF(N595="základní",J595,0)</f>
        <v>0</v>
      </c>
      <c r="BF595" s="206">
        <f>IF(N595="snížená",J595,0)</f>
        <v>0</v>
      </c>
      <c r="BG595" s="206">
        <f>IF(N595="zákl. přenesená",J595,0)</f>
        <v>0</v>
      </c>
      <c r="BH595" s="206">
        <f>IF(N595="sníž. přenesená",J595,0)</f>
        <v>0</v>
      </c>
      <c r="BI595" s="206">
        <f>IF(N595="nulová",J595,0)</f>
        <v>0</v>
      </c>
      <c r="BJ595" s="18" t="s">
        <v>85</v>
      </c>
      <c r="BK595" s="206">
        <f>ROUND(I595*H595,2)</f>
        <v>0</v>
      </c>
      <c r="BL595" s="18" t="s">
        <v>218</v>
      </c>
      <c r="BM595" s="205" t="s">
        <v>13446</v>
      </c>
    </row>
    <row r="596" spans="1:65" s="2" customFormat="1" ht="126.75">
      <c r="A596" s="35"/>
      <c r="B596" s="36"/>
      <c r="C596" s="37"/>
      <c r="D596" s="214" t="s">
        <v>807</v>
      </c>
      <c r="E596" s="37"/>
      <c r="F596" s="256" t="s">
        <v>13332</v>
      </c>
      <c r="G596" s="37"/>
      <c r="H596" s="37"/>
      <c r="I596" s="257"/>
      <c r="J596" s="37"/>
      <c r="K596" s="37"/>
      <c r="L596" s="40"/>
      <c r="M596" s="258"/>
      <c r="N596" s="259"/>
      <c r="O596" s="72"/>
      <c r="P596" s="72"/>
      <c r="Q596" s="72"/>
      <c r="R596" s="72"/>
      <c r="S596" s="72"/>
      <c r="T596" s="73"/>
      <c r="U596" s="35"/>
      <c r="V596" s="35"/>
      <c r="W596" s="35"/>
      <c r="X596" s="35"/>
      <c r="Y596" s="35"/>
      <c r="Z596" s="35"/>
      <c r="AA596" s="35"/>
      <c r="AB596" s="35"/>
      <c r="AC596" s="35"/>
      <c r="AD596" s="35"/>
      <c r="AE596" s="35"/>
      <c r="AT596" s="18" t="s">
        <v>807</v>
      </c>
      <c r="AU596" s="18" t="s">
        <v>85</v>
      </c>
    </row>
    <row r="597" spans="1:65" s="2" customFormat="1" ht="24.2" customHeight="1">
      <c r="A597" s="35"/>
      <c r="B597" s="36"/>
      <c r="C597" s="193" t="s">
        <v>2968</v>
      </c>
      <c r="D597" s="193" t="s">
        <v>214</v>
      </c>
      <c r="E597" s="194" t="s">
        <v>13447</v>
      </c>
      <c r="F597" s="195" t="s">
        <v>13334</v>
      </c>
      <c r="G597" s="196" t="s">
        <v>2761</v>
      </c>
      <c r="H597" s="197">
        <v>1</v>
      </c>
      <c r="I597" s="198"/>
      <c r="J597" s="199">
        <f>ROUND(I597*H597,2)</f>
        <v>0</v>
      </c>
      <c r="K597" s="200"/>
      <c r="L597" s="40"/>
      <c r="M597" s="201" t="s">
        <v>1</v>
      </c>
      <c r="N597" s="202" t="s">
        <v>42</v>
      </c>
      <c r="O597" s="72"/>
      <c r="P597" s="203">
        <f>O597*H597</f>
        <v>0</v>
      </c>
      <c r="Q597" s="203">
        <v>0</v>
      </c>
      <c r="R597" s="203">
        <f>Q597*H597</f>
        <v>0</v>
      </c>
      <c r="S597" s="203">
        <v>0</v>
      </c>
      <c r="T597" s="204">
        <f>S597*H597</f>
        <v>0</v>
      </c>
      <c r="U597" s="35"/>
      <c r="V597" s="35"/>
      <c r="W597" s="35"/>
      <c r="X597" s="35"/>
      <c r="Y597" s="35"/>
      <c r="Z597" s="35"/>
      <c r="AA597" s="35"/>
      <c r="AB597" s="35"/>
      <c r="AC597" s="35"/>
      <c r="AD597" s="35"/>
      <c r="AE597" s="35"/>
      <c r="AR597" s="205" t="s">
        <v>218</v>
      </c>
      <c r="AT597" s="205" t="s">
        <v>214</v>
      </c>
      <c r="AU597" s="205" t="s">
        <v>85</v>
      </c>
      <c r="AY597" s="18" t="s">
        <v>209</v>
      </c>
      <c r="BE597" s="206">
        <f>IF(N597="základní",J597,0)</f>
        <v>0</v>
      </c>
      <c r="BF597" s="206">
        <f>IF(N597="snížená",J597,0)</f>
        <v>0</v>
      </c>
      <c r="BG597" s="206">
        <f>IF(N597="zákl. přenesená",J597,0)</f>
        <v>0</v>
      </c>
      <c r="BH597" s="206">
        <f>IF(N597="sníž. přenesená",J597,0)</f>
        <v>0</v>
      </c>
      <c r="BI597" s="206">
        <f>IF(N597="nulová",J597,0)</f>
        <v>0</v>
      </c>
      <c r="BJ597" s="18" t="s">
        <v>85</v>
      </c>
      <c r="BK597" s="206">
        <f>ROUND(I597*H597,2)</f>
        <v>0</v>
      </c>
      <c r="BL597" s="18" t="s">
        <v>218</v>
      </c>
      <c r="BM597" s="205" t="s">
        <v>13448</v>
      </c>
    </row>
    <row r="598" spans="1:65" s="2" customFormat="1" ht="126.75">
      <c r="A598" s="35"/>
      <c r="B598" s="36"/>
      <c r="C598" s="37"/>
      <c r="D598" s="214" t="s">
        <v>807</v>
      </c>
      <c r="E598" s="37"/>
      <c r="F598" s="256" t="s">
        <v>13332</v>
      </c>
      <c r="G598" s="37"/>
      <c r="H598" s="37"/>
      <c r="I598" s="257"/>
      <c r="J598" s="37"/>
      <c r="K598" s="37"/>
      <c r="L598" s="40"/>
      <c r="M598" s="258"/>
      <c r="N598" s="259"/>
      <c r="O598" s="72"/>
      <c r="P598" s="72"/>
      <c r="Q598" s="72"/>
      <c r="R598" s="72"/>
      <c r="S598" s="72"/>
      <c r="T598" s="73"/>
      <c r="U598" s="35"/>
      <c r="V598" s="35"/>
      <c r="W598" s="35"/>
      <c r="X598" s="35"/>
      <c r="Y598" s="35"/>
      <c r="Z598" s="35"/>
      <c r="AA598" s="35"/>
      <c r="AB598" s="35"/>
      <c r="AC598" s="35"/>
      <c r="AD598" s="35"/>
      <c r="AE598" s="35"/>
      <c r="AT598" s="18" t="s">
        <v>807</v>
      </c>
      <c r="AU598" s="18" t="s">
        <v>85</v>
      </c>
    </row>
    <row r="599" spans="1:65" s="2" customFormat="1" ht="24.2" customHeight="1">
      <c r="A599" s="35"/>
      <c r="B599" s="36"/>
      <c r="C599" s="193" t="s">
        <v>2974</v>
      </c>
      <c r="D599" s="193" t="s">
        <v>214</v>
      </c>
      <c r="E599" s="194" t="s">
        <v>13449</v>
      </c>
      <c r="F599" s="195" t="s">
        <v>12925</v>
      </c>
      <c r="G599" s="196" t="s">
        <v>2761</v>
      </c>
      <c r="H599" s="197">
        <v>3</v>
      </c>
      <c r="I599" s="198"/>
      <c r="J599" s="199">
        <f>ROUND(I599*H599,2)</f>
        <v>0</v>
      </c>
      <c r="K599" s="200"/>
      <c r="L599" s="40"/>
      <c r="M599" s="201" t="s">
        <v>1</v>
      </c>
      <c r="N599" s="202" t="s">
        <v>42</v>
      </c>
      <c r="O599" s="72"/>
      <c r="P599" s="203">
        <f>O599*H599</f>
        <v>0</v>
      </c>
      <c r="Q599" s="203">
        <v>0</v>
      </c>
      <c r="R599" s="203">
        <f>Q599*H599</f>
        <v>0</v>
      </c>
      <c r="S599" s="203">
        <v>0</v>
      </c>
      <c r="T599" s="204">
        <f>S599*H599</f>
        <v>0</v>
      </c>
      <c r="U599" s="35"/>
      <c r="V599" s="35"/>
      <c r="W599" s="35"/>
      <c r="X599" s="35"/>
      <c r="Y599" s="35"/>
      <c r="Z599" s="35"/>
      <c r="AA599" s="35"/>
      <c r="AB599" s="35"/>
      <c r="AC599" s="35"/>
      <c r="AD599" s="35"/>
      <c r="AE599" s="35"/>
      <c r="AR599" s="205" t="s">
        <v>218</v>
      </c>
      <c r="AT599" s="205" t="s">
        <v>214</v>
      </c>
      <c r="AU599" s="205" t="s">
        <v>85</v>
      </c>
      <c r="AY599" s="18" t="s">
        <v>209</v>
      </c>
      <c r="BE599" s="206">
        <f>IF(N599="základní",J599,0)</f>
        <v>0</v>
      </c>
      <c r="BF599" s="206">
        <f>IF(N599="snížená",J599,0)</f>
        <v>0</v>
      </c>
      <c r="BG599" s="206">
        <f>IF(N599="zákl. přenesená",J599,0)</f>
        <v>0</v>
      </c>
      <c r="BH599" s="206">
        <f>IF(N599="sníž. přenesená",J599,0)</f>
        <v>0</v>
      </c>
      <c r="BI599" s="206">
        <f>IF(N599="nulová",J599,0)</f>
        <v>0</v>
      </c>
      <c r="BJ599" s="18" t="s">
        <v>85</v>
      </c>
      <c r="BK599" s="206">
        <f>ROUND(I599*H599,2)</f>
        <v>0</v>
      </c>
      <c r="BL599" s="18" t="s">
        <v>218</v>
      </c>
      <c r="BM599" s="205" t="s">
        <v>13450</v>
      </c>
    </row>
    <row r="600" spans="1:65" s="2" customFormat="1" ht="68.25">
      <c r="A600" s="35"/>
      <c r="B600" s="36"/>
      <c r="C600" s="37"/>
      <c r="D600" s="214" t="s">
        <v>807</v>
      </c>
      <c r="E600" s="37"/>
      <c r="F600" s="256" t="s">
        <v>12927</v>
      </c>
      <c r="G600" s="37"/>
      <c r="H600" s="37"/>
      <c r="I600" s="257"/>
      <c r="J600" s="37"/>
      <c r="K600" s="37"/>
      <c r="L600" s="40"/>
      <c r="M600" s="258"/>
      <c r="N600" s="259"/>
      <c r="O600" s="72"/>
      <c r="P600" s="72"/>
      <c r="Q600" s="72"/>
      <c r="R600" s="72"/>
      <c r="S600" s="72"/>
      <c r="T600" s="73"/>
      <c r="U600" s="35"/>
      <c r="V600" s="35"/>
      <c r="W600" s="35"/>
      <c r="X600" s="35"/>
      <c r="Y600" s="35"/>
      <c r="Z600" s="35"/>
      <c r="AA600" s="35"/>
      <c r="AB600" s="35"/>
      <c r="AC600" s="35"/>
      <c r="AD600" s="35"/>
      <c r="AE600" s="35"/>
      <c r="AT600" s="18" t="s">
        <v>807</v>
      </c>
      <c r="AU600" s="18" t="s">
        <v>85</v>
      </c>
    </row>
    <row r="601" spans="1:65" s="2" customFormat="1" ht="24.2" customHeight="1">
      <c r="A601" s="35"/>
      <c r="B601" s="36"/>
      <c r="C601" s="193" t="s">
        <v>2978</v>
      </c>
      <c r="D601" s="193" t="s">
        <v>214</v>
      </c>
      <c r="E601" s="194" t="s">
        <v>13451</v>
      </c>
      <c r="F601" s="195" t="s">
        <v>13193</v>
      </c>
      <c r="G601" s="196" t="s">
        <v>2761</v>
      </c>
      <c r="H601" s="197">
        <v>1</v>
      </c>
      <c r="I601" s="198"/>
      <c r="J601" s="199">
        <f>ROUND(I601*H601,2)</f>
        <v>0</v>
      </c>
      <c r="K601" s="200"/>
      <c r="L601" s="40"/>
      <c r="M601" s="201" t="s">
        <v>1</v>
      </c>
      <c r="N601" s="202" t="s">
        <v>42</v>
      </c>
      <c r="O601" s="72"/>
      <c r="P601" s="203">
        <f>O601*H601</f>
        <v>0</v>
      </c>
      <c r="Q601" s="203">
        <v>0</v>
      </c>
      <c r="R601" s="203">
        <f>Q601*H601</f>
        <v>0</v>
      </c>
      <c r="S601" s="203">
        <v>0</v>
      </c>
      <c r="T601" s="204">
        <f>S601*H601</f>
        <v>0</v>
      </c>
      <c r="U601" s="35"/>
      <c r="V601" s="35"/>
      <c r="W601" s="35"/>
      <c r="X601" s="35"/>
      <c r="Y601" s="35"/>
      <c r="Z601" s="35"/>
      <c r="AA601" s="35"/>
      <c r="AB601" s="35"/>
      <c r="AC601" s="35"/>
      <c r="AD601" s="35"/>
      <c r="AE601" s="35"/>
      <c r="AR601" s="205" t="s">
        <v>218</v>
      </c>
      <c r="AT601" s="205" t="s">
        <v>214</v>
      </c>
      <c r="AU601" s="205" t="s">
        <v>85</v>
      </c>
      <c r="AY601" s="18" t="s">
        <v>209</v>
      </c>
      <c r="BE601" s="206">
        <f>IF(N601="základní",J601,0)</f>
        <v>0</v>
      </c>
      <c r="BF601" s="206">
        <f>IF(N601="snížená",J601,0)</f>
        <v>0</v>
      </c>
      <c r="BG601" s="206">
        <f>IF(N601="zákl. přenesená",J601,0)</f>
        <v>0</v>
      </c>
      <c r="BH601" s="206">
        <f>IF(N601="sníž. přenesená",J601,0)</f>
        <v>0</v>
      </c>
      <c r="BI601" s="206">
        <f>IF(N601="nulová",J601,0)</f>
        <v>0</v>
      </c>
      <c r="BJ601" s="18" t="s">
        <v>85</v>
      </c>
      <c r="BK601" s="206">
        <f>ROUND(I601*H601,2)</f>
        <v>0</v>
      </c>
      <c r="BL601" s="18" t="s">
        <v>218</v>
      </c>
      <c r="BM601" s="205" t="s">
        <v>13452</v>
      </c>
    </row>
    <row r="602" spans="1:65" s="2" customFormat="1" ht="68.25">
      <c r="A602" s="35"/>
      <c r="B602" s="36"/>
      <c r="C602" s="37"/>
      <c r="D602" s="214" t="s">
        <v>807</v>
      </c>
      <c r="E602" s="37"/>
      <c r="F602" s="256" t="s">
        <v>12927</v>
      </c>
      <c r="G602" s="37"/>
      <c r="H602" s="37"/>
      <c r="I602" s="257"/>
      <c r="J602" s="37"/>
      <c r="K602" s="37"/>
      <c r="L602" s="40"/>
      <c r="M602" s="258"/>
      <c r="N602" s="259"/>
      <c r="O602" s="72"/>
      <c r="P602" s="72"/>
      <c r="Q602" s="72"/>
      <c r="R602" s="72"/>
      <c r="S602" s="72"/>
      <c r="T602" s="73"/>
      <c r="U602" s="35"/>
      <c r="V602" s="35"/>
      <c r="W602" s="35"/>
      <c r="X602" s="35"/>
      <c r="Y602" s="35"/>
      <c r="Z602" s="35"/>
      <c r="AA602" s="35"/>
      <c r="AB602" s="35"/>
      <c r="AC602" s="35"/>
      <c r="AD602" s="35"/>
      <c r="AE602" s="35"/>
      <c r="AT602" s="18" t="s">
        <v>807</v>
      </c>
      <c r="AU602" s="18" t="s">
        <v>85</v>
      </c>
    </row>
    <row r="603" spans="1:65" s="2" customFormat="1" ht="24.2" customHeight="1">
      <c r="A603" s="35"/>
      <c r="B603" s="36"/>
      <c r="C603" s="193" t="s">
        <v>2983</v>
      </c>
      <c r="D603" s="193" t="s">
        <v>214</v>
      </c>
      <c r="E603" s="194" t="s">
        <v>13453</v>
      </c>
      <c r="F603" s="195" t="s">
        <v>12929</v>
      </c>
      <c r="G603" s="196" t="s">
        <v>2761</v>
      </c>
      <c r="H603" s="197">
        <v>1</v>
      </c>
      <c r="I603" s="198"/>
      <c r="J603" s="199">
        <f>ROUND(I603*H603,2)</f>
        <v>0</v>
      </c>
      <c r="K603" s="200"/>
      <c r="L603" s="40"/>
      <c r="M603" s="201" t="s">
        <v>1</v>
      </c>
      <c r="N603" s="202" t="s">
        <v>42</v>
      </c>
      <c r="O603" s="72"/>
      <c r="P603" s="203">
        <f>O603*H603</f>
        <v>0</v>
      </c>
      <c r="Q603" s="203">
        <v>0</v>
      </c>
      <c r="R603" s="203">
        <f>Q603*H603</f>
        <v>0</v>
      </c>
      <c r="S603" s="203">
        <v>0</v>
      </c>
      <c r="T603" s="204">
        <f>S603*H603</f>
        <v>0</v>
      </c>
      <c r="U603" s="35"/>
      <c r="V603" s="35"/>
      <c r="W603" s="35"/>
      <c r="X603" s="35"/>
      <c r="Y603" s="35"/>
      <c r="Z603" s="35"/>
      <c r="AA603" s="35"/>
      <c r="AB603" s="35"/>
      <c r="AC603" s="35"/>
      <c r="AD603" s="35"/>
      <c r="AE603" s="35"/>
      <c r="AR603" s="205" t="s">
        <v>218</v>
      </c>
      <c r="AT603" s="205" t="s">
        <v>214</v>
      </c>
      <c r="AU603" s="205" t="s">
        <v>85</v>
      </c>
      <c r="AY603" s="18" t="s">
        <v>209</v>
      </c>
      <c r="BE603" s="206">
        <f>IF(N603="základní",J603,0)</f>
        <v>0</v>
      </c>
      <c r="BF603" s="206">
        <f>IF(N603="snížená",J603,0)</f>
        <v>0</v>
      </c>
      <c r="BG603" s="206">
        <f>IF(N603="zákl. přenesená",J603,0)</f>
        <v>0</v>
      </c>
      <c r="BH603" s="206">
        <f>IF(N603="sníž. přenesená",J603,0)</f>
        <v>0</v>
      </c>
      <c r="BI603" s="206">
        <f>IF(N603="nulová",J603,0)</f>
        <v>0</v>
      </c>
      <c r="BJ603" s="18" t="s">
        <v>85</v>
      </c>
      <c r="BK603" s="206">
        <f>ROUND(I603*H603,2)</f>
        <v>0</v>
      </c>
      <c r="BL603" s="18" t="s">
        <v>218</v>
      </c>
      <c r="BM603" s="205" t="s">
        <v>13454</v>
      </c>
    </row>
    <row r="604" spans="1:65" s="2" customFormat="1" ht="68.25">
      <c r="A604" s="35"/>
      <c r="B604" s="36"/>
      <c r="C604" s="37"/>
      <c r="D604" s="214" t="s">
        <v>807</v>
      </c>
      <c r="E604" s="37"/>
      <c r="F604" s="256" t="s">
        <v>12927</v>
      </c>
      <c r="G604" s="37"/>
      <c r="H604" s="37"/>
      <c r="I604" s="257"/>
      <c r="J604" s="37"/>
      <c r="K604" s="37"/>
      <c r="L604" s="40"/>
      <c r="M604" s="258"/>
      <c r="N604" s="259"/>
      <c r="O604" s="72"/>
      <c r="P604" s="72"/>
      <c r="Q604" s="72"/>
      <c r="R604" s="72"/>
      <c r="S604" s="72"/>
      <c r="T604" s="73"/>
      <c r="U604" s="35"/>
      <c r="V604" s="35"/>
      <c r="W604" s="35"/>
      <c r="X604" s="35"/>
      <c r="Y604" s="35"/>
      <c r="Z604" s="35"/>
      <c r="AA604" s="35"/>
      <c r="AB604" s="35"/>
      <c r="AC604" s="35"/>
      <c r="AD604" s="35"/>
      <c r="AE604" s="35"/>
      <c r="AT604" s="18" t="s">
        <v>807</v>
      </c>
      <c r="AU604" s="18" t="s">
        <v>85</v>
      </c>
    </row>
    <row r="605" spans="1:65" s="2" customFormat="1" ht="16.5" customHeight="1">
      <c r="A605" s="35"/>
      <c r="B605" s="36"/>
      <c r="C605" s="193" t="s">
        <v>2987</v>
      </c>
      <c r="D605" s="193" t="s">
        <v>214</v>
      </c>
      <c r="E605" s="194" t="s">
        <v>13455</v>
      </c>
      <c r="F605" s="195" t="s">
        <v>13341</v>
      </c>
      <c r="G605" s="196" t="s">
        <v>2761</v>
      </c>
      <c r="H605" s="197">
        <v>7</v>
      </c>
      <c r="I605" s="198"/>
      <c r="J605" s="199">
        <f>ROUND(I605*H605,2)</f>
        <v>0</v>
      </c>
      <c r="K605" s="200"/>
      <c r="L605" s="40"/>
      <c r="M605" s="201" t="s">
        <v>1</v>
      </c>
      <c r="N605" s="202" t="s">
        <v>42</v>
      </c>
      <c r="O605" s="72"/>
      <c r="P605" s="203">
        <f>O605*H605</f>
        <v>0</v>
      </c>
      <c r="Q605" s="203">
        <v>0</v>
      </c>
      <c r="R605" s="203">
        <f>Q605*H605</f>
        <v>0</v>
      </c>
      <c r="S605" s="203">
        <v>0</v>
      </c>
      <c r="T605" s="204">
        <f>S605*H605</f>
        <v>0</v>
      </c>
      <c r="U605" s="35"/>
      <c r="V605" s="35"/>
      <c r="W605" s="35"/>
      <c r="X605" s="35"/>
      <c r="Y605" s="35"/>
      <c r="Z605" s="35"/>
      <c r="AA605" s="35"/>
      <c r="AB605" s="35"/>
      <c r="AC605" s="35"/>
      <c r="AD605" s="35"/>
      <c r="AE605" s="35"/>
      <c r="AR605" s="205" t="s">
        <v>218</v>
      </c>
      <c r="AT605" s="205" t="s">
        <v>214</v>
      </c>
      <c r="AU605" s="205" t="s">
        <v>85</v>
      </c>
      <c r="AY605" s="18" t="s">
        <v>209</v>
      </c>
      <c r="BE605" s="206">
        <f>IF(N605="základní",J605,0)</f>
        <v>0</v>
      </c>
      <c r="BF605" s="206">
        <f>IF(N605="snížená",J605,0)</f>
        <v>0</v>
      </c>
      <c r="BG605" s="206">
        <f>IF(N605="zákl. přenesená",J605,0)</f>
        <v>0</v>
      </c>
      <c r="BH605" s="206">
        <f>IF(N605="sníž. přenesená",J605,0)</f>
        <v>0</v>
      </c>
      <c r="BI605" s="206">
        <f>IF(N605="nulová",J605,0)</f>
        <v>0</v>
      </c>
      <c r="BJ605" s="18" t="s">
        <v>85</v>
      </c>
      <c r="BK605" s="206">
        <f>ROUND(I605*H605,2)</f>
        <v>0</v>
      </c>
      <c r="BL605" s="18" t="s">
        <v>218</v>
      </c>
      <c r="BM605" s="205" t="s">
        <v>13456</v>
      </c>
    </row>
    <row r="606" spans="1:65" s="2" customFormat="1" ht="78">
      <c r="A606" s="35"/>
      <c r="B606" s="36"/>
      <c r="C606" s="37"/>
      <c r="D606" s="214" t="s">
        <v>807</v>
      </c>
      <c r="E606" s="37"/>
      <c r="F606" s="256" t="s">
        <v>13343</v>
      </c>
      <c r="G606" s="37"/>
      <c r="H606" s="37"/>
      <c r="I606" s="257"/>
      <c r="J606" s="37"/>
      <c r="K606" s="37"/>
      <c r="L606" s="40"/>
      <c r="M606" s="258"/>
      <c r="N606" s="259"/>
      <c r="O606" s="72"/>
      <c r="P606" s="72"/>
      <c r="Q606" s="72"/>
      <c r="R606" s="72"/>
      <c r="S606" s="72"/>
      <c r="T606" s="73"/>
      <c r="U606" s="35"/>
      <c r="V606" s="35"/>
      <c r="W606" s="35"/>
      <c r="X606" s="35"/>
      <c r="Y606" s="35"/>
      <c r="Z606" s="35"/>
      <c r="AA606" s="35"/>
      <c r="AB606" s="35"/>
      <c r="AC606" s="35"/>
      <c r="AD606" s="35"/>
      <c r="AE606" s="35"/>
      <c r="AT606" s="18" t="s">
        <v>807</v>
      </c>
      <c r="AU606" s="18" t="s">
        <v>85</v>
      </c>
    </row>
    <row r="607" spans="1:65" s="2" customFormat="1" ht="16.5" customHeight="1">
      <c r="A607" s="35"/>
      <c r="B607" s="36"/>
      <c r="C607" s="193" t="s">
        <v>2991</v>
      </c>
      <c r="D607" s="193" t="s">
        <v>214</v>
      </c>
      <c r="E607" s="194" t="s">
        <v>13457</v>
      </c>
      <c r="F607" s="195" t="s">
        <v>13345</v>
      </c>
      <c r="G607" s="196" t="s">
        <v>2761</v>
      </c>
      <c r="H607" s="197">
        <v>6</v>
      </c>
      <c r="I607" s="198"/>
      <c r="J607" s="199">
        <f>ROUND(I607*H607,2)</f>
        <v>0</v>
      </c>
      <c r="K607" s="200"/>
      <c r="L607" s="40"/>
      <c r="M607" s="201" t="s">
        <v>1</v>
      </c>
      <c r="N607" s="202" t="s">
        <v>42</v>
      </c>
      <c r="O607" s="72"/>
      <c r="P607" s="203">
        <f>O607*H607</f>
        <v>0</v>
      </c>
      <c r="Q607" s="203">
        <v>0</v>
      </c>
      <c r="R607" s="203">
        <f>Q607*H607</f>
        <v>0</v>
      </c>
      <c r="S607" s="203">
        <v>0</v>
      </c>
      <c r="T607" s="204">
        <f>S607*H607</f>
        <v>0</v>
      </c>
      <c r="U607" s="35"/>
      <c r="V607" s="35"/>
      <c r="W607" s="35"/>
      <c r="X607" s="35"/>
      <c r="Y607" s="35"/>
      <c r="Z607" s="35"/>
      <c r="AA607" s="35"/>
      <c r="AB607" s="35"/>
      <c r="AC607" s="35"/>
      <c r="AD607" s="35"/>
      <c r="AE607" s="35"/>
      <c r="AR607" s="205" t="s">
        <v>218</v>
      </c>
      <c r="AT607" s="205" t="s">
        <v>214</v>
      </c>
      <c r="AU607" s="205" t="s">
        <v>85</v>
      </c>
      <c r="AY607" s="18" t="s">
        <v>209</v>
      </c>
      <c r="BE607" s="206">
        <f>IF(N607="základní",J607,0)</f>
        <v>0</v>
      </c>
      <c r="BF607" s="206">
        <f>IF(N607="snížená",J607,0)</f>
        <v>0</v>
      </c>
      <c r="BG607" s="206">
        <f>IF(N607="zákl. přenesená",J607,0)</f>
        <v>0</v>
      </c>
      <c r="BH607" s="206">
        <f>IF(N607="sníž. přenesená",J607,0)</f>
        <v>0</v>
      </c>
      <c r="BI607" s="206">
        <f>IF(N607="nulová",J607,0)</f>
        <v>0</v>
      </c>
      <c r="BJ607" s="18" t="s">
        <v>85</v>
      </c>
      <c r="BK607" s="206">
        <f>ROUND(I607*H607,2)</f>
        <v>0</v>
      </c>
      <c r="BL607" s="18" t="s">
        <v>218</v>
      </c>
      <c r="BM607" s="205" t="s">
        <v>13458</v>
      </c>
    </row>
    <row r="608" spans="1:65" s="2" customFormat="1" ht="78">
      <c r="A608" s="35"/>
      <c r="B608" s="36"/>
      <c r="C608" s="37"/>
      <c r="D608" s="214" t="s">
        <v>807</v>
      </c>
      <c r="E608" s="37"/>
      <c r="F608" s="256" t="s">
        <v>13343</v>
      </c>
      <c r="G608" s="37"/>
      <c r="H608" s="37"/>
      <c r="I608" s="257"/>
      <c r="J608" s="37"/>
      <c r="K608" s="37"/>
      <c r="L608" s="40"/>
      <c r="M608" s="258"/>
      <c r="N608" s="259"/>
      <c r="O608" s="72"/>
      <c r="P608" s="72"/>
      <c r="Q608" s="72"/>
      <c r="R608" s="72"/>
      <c r="S608" s="72"/>
      <c r="T608" s="73"/>
      <c r="U608" s="35"/>
      <c r="V608" s="35"/>
      <c r="W608" s="35"/>
      <c r="X608" s="35"/>
      <c r="Y608" s="35"/>
      <c r="Z608" s="35"/>
      <c r="AA608" s="35"/>
      <c r="AB608" s="35"/>
      <c r="AC608" s="35"/>
      <c r="AD608" s="35"/>
      <c r="AE608" s="35"/>
      <c r="AT608" s="18" t="s">
        <v>807</v>
      </c>
      <c r="AU608" s="18" t="s">
        <v>85</v>
      </c>
    </row>
    <row r="609" spans="1:65" s="2" customFormat="1" ht="16.5" customHeight="1">
      <c r="A609" s="35"/>
      <c r="B609" s="36"/>
      <c r="C609" s="193" t="s">
        <v>2999</v>
      </c>
      <c r="D609" s="193" t="s">
        <v>214</v>
      </c>
      <c r="E609" s="194" t="s">
        <v>13459</v>
      </c>
      <c r="F609" s="195" t="s">
        <v>12902</v>
      </c>
      <c r="G609" s="196" t="s">
        <v>10032</v>
      </c>
      <c r="H609" s="197">
        <v>6.4</v>
      </c>
      <c r="I609" s="198"/>
      <c r="J609" s="199">
        <f>ROUND(I609*H609,2)</f>
        <v>0</v>
      </c>
      <c r="K609" s="200"/>
      <c r="L609" s="40"/>
      <c r="M609" s="201" t="s">
        <v>1</v>
      </c>
      <c r="N609" s="202" t="s">
        <v>42</v>
      </c>
      <c r="O609" s="72"/>
      <c r="P609" s="203">
        <f>O609*H609</f>
        <v>0</v>
      </c>
      <c r="Q609" s="203">
        <v>0</v>
      </c>
      <c r="R609" s="203">
        <f>Q609*H609</f>
        <v>0</v>
      </c>
      <c r="S609" s="203">
        <v>0</v>
      </c>
      <c r="T609" s="204">
        <f>S609*H609</f>
        <v>0</v>
      </c>
      <c r="U609" s="35"/>
      <c r="V609" s="35"/>
      <c r="W609" s="35"/>
      <c r="X609" s="35"/>
      <c r="Y609" s="35"/>
      <c r="Z609" s="35"/>
      <c r="AA609" s="35"/>
      <c r="AB609" s="35"/>
      <c r="AC609" s="35"/>
      <c r="AD609" s="35"/>
      <c r="AE609" s="35"/>
      <c r="AR609" s="205" t="s">
        <v>218</v>
      </c>
      <c r="AT609" s="205" t="s">
        <v>214</v>
      </c>
      <c r="AU609" s="205" t="s">
        <v>85</v>
      </c>
      <c r="AY609" s="18" t="s">
        <v>209</v>
      </c>
      <c r="BE609" s="206">
        <f>IF(N609="základní",J609,0)</f>
        <v>0</v>
      </c>
      <c r="BF609" s="206">
        <f>IF(N609="snížená",J609,0)</f>
        <v>0</v>
      </c>
      <c r="BG609" s="206">
        <f>IF(N609="zákl. přenesená",J609,0)</f>
        <v>0</v>
      </c>
      <c r="BH609" s="206">
        <f>IF(N609="sníž. přenesená",J609,0)</f>
        <v>0</v>
      </c>
      <c r="BI609" s="206">
        <f>IF(N609="nulová",J609,0)</f>
        <v>0</v>
      </c>
      <c r="BJ609" s="18" t="s">
        <v>85</v>
      </c>
      <c r="BK609" s="206">
        <f>ROUND(I609*H609,2)</f>
        <v>0</v>
      </c>
      <c r="BL609" s="18" t="s">
        <v>218</v>
      </c>
      <c r="BM609" s="205" t="s">
        <v>13460</v>
      </c>
    </row>
    <row r="610" spans="1:65" s="2" customFormat="1" ht="58.5">
      <c r="A610" s="35"/>
      <c r="B610" s="36"/>
      <c r="C610" s="37"/>
      <c r="D610" s="214" t="s">
        <v>807</v>
      </c>
      <c r="E610" s="37"/>
      <c r="F610" s="256" t="s">
        <v>13349</v>
      </c>
      <c r="G610" s="37"/>
      <c r="H610" s="37"/>
      <c r="I610" s="257"/>
      <c r="J610" s="37"/>
      <c r="K610" s="37"/>
      <c r="L610" s="40"/>
      <c r="M610" s="258"/>
      <c r="N610" s="259"/>
      <c r="O610" s="72"/>
      <c r="P610" s="72"/>
      <c r="Q610" s="72"/>
      <c r="R610" s="72"/>
      <c r="S610" s="72"/>
      <c r="T610" s="73"/>
      <c r="U610" s="35"/>
      <c r="V610" s="35"/>
      <c r="W610" s="35"/>
      <c r="X610" s="35"/>
      <c r="Y610" s="35"/>
      <c r="Z610" s="35"/>
      <c r="AA610" s="35"/>
      <c r="AB610" s="35"/>
      <c r="AC610" s="35"/>
      <c r="AD610" s="35"/>
      <c r="AE610" s="35"/>
      <c r="AT610" s="18" t="s">
        <v>807</v>
      </c>
      <c r="AU610" s="18" t="s">
        <v>85</v>
      </c>
    </row>
    <row r="611" spans="1:65" s="2" customFormat="1" ht="16.5" customHeight="1">
      <c r="A611" s="35"/>
      <c r="B611" s="36"/>
      <c r="C611" s="193" t="s">
        <v>3004</v>
      </c>
      <c r="D611" s="193" t="s">
        <v>214</v>
      </c>
      <c r="E611" s="194" t="s">
        <v>13461</v>
      </c>
      <c r="F611" s="195" t="s">
        <v>12951</v>
      </c>
      <c r="G611" s="196" t="s">
        <v>10032</v>
      </c>
      <c r="H611" s="197">
        <v>1.6</v>
      </c>
      <c r="I611" s="198"/>
      <c r="J611" s="199">
        <f>ROUND(I611*H611,2)</f>
        <v>0</v>
      </c>
      <c r="K611" s="200"/>
      <c r="L611" s="40"/>
      <c r="M611" s="201" t="s">
        <v>1</v>
      </c>
      <c r="N611" s="202" t="s">
        <v>42</v>
      </c>
      <c r="O611" s="72"/>
      <c r="P611" s="203">
        <f>O611*H611</f>
        <v>0</v>
      </c>
      <c r="Q611" s="203">
        <v>0</v>
      </c>
      <c r="R611" s="203">
        <f>Q611*H611</f>
        <v>0</v>
      </c>
      <c r="S611" s="203">
        <v>0</v>
      </c>
      <c r="T611" s="204">
        <f>S611*H611</f>
        <v>0</v>
      </c>
      <c r="U611" s="35"/>
      <c r="V611" s="35"/>
      <c r="W611" s="35"/>
      <c r="X611" s="35"/>
      <c r="Y611" s="35"/>
      <c r="Z611" s="35"/>
      <c r="AA611" s="35"/>
      <c r="AB611" s="35"/>
      <c r="AC611" s="35"/>
      <c r="AD611" s="35"/>
      <c r="AE611" s="35"/>
      <c r="AR611" s="205" t="s">
        <v>218</v>
      </c>
      <c r="AT611" s="205" t="s">
        <v>214</v>
      </c>
      <c r="AU611" s="205" t="s">
        <v>85</v>
      </c>
      <c r="AY611" s="18" t="s">
        <v>209</v>
      </c>
      <c r="BE611" s="206">
        <f>IF(N611="základní",J611,0)</f>
        <v>0</v>
      </c>
      <c r="BF611" s="206">
        <f>IF(N611="snížená",J611,0)</f>
        <v>0</v>
      </c>
      <c r="BG611" s="206">
        <f>IF(N611="zákl. přenesená",J611,0)</f>
        <v>0</v>
      </c>
      <c r="BH611" s="206">
        <f>IF(N611="sníž. přenesená",J611,0)</f>
        <v>0</v>
      </c>
      <c r="BI611" s="206">
        <f>IF(N611="nulová",J611,0)</f>
        <v>0</v>
      </c>
      <c r="BJ611" s="18" t="s">
        <v>85</v>
      </c>
      <c r="BK611" s="206">
        <f>ROUND(I611*H611,2)</f>
        <v>0</v>
      </c>
      <c r="BL611" s="18" t="s">
        <v>218</v>
      </c>
      <c r="BM611" s="205" t="s">
        <v>13462</v>
      </c>
    </row>
    <row r="612" spans="1:65" s="2" customFormat="1" ht="58.5">
      <c r="A612" s="35"/>
      <c r="B612" s="36"/>
      <c r="C612" s="37"/>
      <c r="D612" s="214" t="s">
        <v>807</v>
      </c>
      <c r="E612" s="37"/>
      <c r="F612" s="256" t="s">
        <v>13349</v>
      </c>
      <c r="G612" s="37"/>
      <c r="H612" s="37"/>
      <c r="I612" s="257"/>
      <c r="J612" s="37"/>
      <c r="K612" s="37"/>
      <c r="L612" s="40"/>
      <c r="M612" s="258"/>
      <c r="N612" s="259"/>
      <c r="O612" s="72"/>
      <c r="P612" s="72"/>
      <c r="Q612" s="72"/>
      <c r="R612" s="72"/>
      <c r="S612" s="72"/>
      <c r="T612" s="73"/>
      <c r="U612" s="35"/>
      <c r="V612" s="35"/>
      <c r="W612" s="35"/>
      <c r="X612" s="35"/>
      <c r="Y612" s="35"/>
      <c r="Z612" s="35"/>
      <c r="AA612" s="35"/>
      <c r="AB612" s="35"/>
      <c r="AC612" s="35"/>
      <c r="AD612" s="35"/>
      <c r="AE612" s="35"/>
      <c r="AT612" s="18" t="s">
        <v>807</v>
      </c>
      <c r="AU612" s="18" t="s">
        <v>85</v>
      </c>
    </row>
    <row r="613" spans="1:65" s="2" customFormat="1" ht="16.5" customHeight="1">
      <c r="A613" s="35"/>
      <c r="B613" s="36"/>
      <c r="C613" s="193" t="s">
        <v>3009</v>
      </c>
      <c r="D613" s="193" t="s">
        <v>214</v>
      </c>
      <c r="E613" s="194" t="s">
        <v>13463</v>
      </c>
      <c r="F613" s="195" t="s">
        <v>12870</v>
      </c>
      <c r="G613" s="196" t="s">
        <v>10032</v>
      </c>
      <c r="H613" s="197">
        <v>1.6</v>
      </c>
      <c r="I613" s="198"/>
      <c r="J613" s="199">
        <f>ROUND(I613*H613,2)</f>
        <v>0</v>
      </c>
      <c r="K613" s="200"/>
      <c r="L613" s="40"/>
      <c r="M613" s="201" t="s">
        <v>1</v>
      </c>
      <c r="N613" s="202" t="s">
        <v>42</v>
      </c>
      <c r="O613" s="72"/>
      <c r="P613" s="203">
        <f>O613*H613</f>
        <v>0</v>
      </c>
      <c r="Q613" s="203">
        <v>0</v>
      </c>
      <c r="R613" s="203">
        <f>Q613*H613</f>
        <v>0</v>
      </c>
      <c r="S613" s="203">
        <v>0</v>
      </c>
      <c r="T613" s="204">
        <f>S613*H613</f>
        <v>0</v>
      </c>
      <c r="U613" s="35"/>
      <c r="V613" s="35"/>
      <c r="W613" s="35"/>
      <c r="X613" s="35"/>
      <c r="Y613" s="35"/>
      <c r="Z613" s="35"/>
      <c r="AA613" s="35"/>
      <c r="AB613" s="35"/>
      <c r="AC613" s="35"/>
      <c r="AD613" s="35"/>
      <c r="AE613" s="35"/>
      <c r="AR613" s="205" t="s">
        <v>218</v>
      </c>
      <c r="AT613" s="205" t="s">
        <v>214</v>
      </c>
      <c r="AU613" s="205" t="s">
        <v>85</v>
      </c>
      <c r="AY613" s="18" t="s">
        <v>209</v>
      </c>
      <c r="BE613" s="206">
        <f>IF(N613="základní",J613,0)</f>
        <v>0</v>
      </c>
      <c r="BF613" s="206">
        <f>IF(N613="snížená",J613,0)</f>
        <v>0</v>
      </c>
      <c r="BG613" s="206">
        <f>IF(N613="zákl. přenesená",J613,0)</f>
        <v>0</v>
      </c>
      <c r="BH613" s="206">
        <f>IF(N613="sníž. přenesená",J613,0)</f>
        <v>0</v>
      </c>
      <c r="BI613" s="206">
        <f>IF(N613="nulová",J613,0)</f>
        <v>0</v>
      </c>
      <c r="BJ613" s="18" t="s">
        <v>85</v>
      </c>
      <c r="BK613" s="206">
        <f>ROUND(I613*H613,2)</f>
        <v>0</v>
      </c>
      <c r="BL613" s="18" t="s">
        <v>218</v>
      </c>
      <c r="BM613" s="205" t="s">
        <v>13464</v>
      </c>
    </row>
    <row r="614" spans="1:65" s="2" customFormat="1" ht="58.5">
      <c r="A614" s="35"/>
      <c r="B614" s="36"/>
      <c r="C614" s="37"/>
      <c r="D614" s="214" t="s">
        <v>807</v>
      </c>
      <c r="E614" s="37"/>
      <c r="F614" s="256" t="s">
        <v>13349</v>
      </c>
      <c r="G614" s="37"/>
      <c r="H614" s="37"/>
      <c r="I614" s="257"/>
      <c r="J614" s="37"/>
      <c r="K614" s="37"/>
      <c r="L614" s="40"/>
      <c r="M614" s="258"/>
      <c r="N614" s="259"/>
      <c r="O614" s="72"/>
      <c r="P614" s="72"/>
      <c r="Q614" s="72"/>
      <c r="R614" s="72"/>
      <c r="S614" s="72"/>
      <c r="T614" s="73"/>
      <c r="U614" s="35"/>
      <c r="V614" s="35"/>
      <c r="W614" s="35"/>
      <c r="X614" s="35"/>
      <c r="Y614" s="35"/>
      <c r="Z614" s="35"/>
      <c r="AA614" s="35"/>
      <c r="AB614" s="35"/>
      <c r="AC614" s="35"/>
      <c r="AD614" s="35"/>
      <c r="AE614" s="35"/>
      <c r="AT614" s="18" t="s">
        <v>807</v>
      </c>
      <c r="AU614" s="18" t="s">
        <v>85</v>
      </c>
    </row>
    <row r="615" spans="1:65" s="2" customFormat="1" ht="16.5" customHeight="1">
      <c r="A615" s="35"/>
      <c r="B615" s="36"/>
      <c r="C615" s="193" t="s">
        <v>3013</v>
      </c>
      <c r="D615" s="193" t="s">
        <v>214</v>
      </c>
      <c r="E615" s="194" t="s">
        <v>13465</v>
      </c>
      <c r="F615" s="195" t="s">
        <v>12951</v>
      </c>
      <c r="G615" s="196" t="s">
        <v>10032</v>
      </c>
      <c r="H615" s="197">
        <v>6.4</v>
      </c>
      <c r="I615" s="198"/>
      <c r="J615" s="199">
        <f>ROUND(I615*H615,2)</f>
        <v>0</v>
      </c>
      <c r="K615" s="200"/>
      <c r="L615" s="40"/>
      <c r="M615" s="201" t="s">
        <v>1</v>
      </c>
      <c r="N615" s="202" t="s">
        <v>42</v>
      </c>
      <c r="O615" s="72"/>
      <c r="P615" s="203">
        <f>O615*H615</f>
        <v>0</v>
      </c>
      <c r="Q615" s="203">
        <v>0</v>
      </c>
      <c r="R615" s="203">
        <f>Q615*H615</f>
        <v>0</v>
      </c>
      <c r="S615" s="203">
        <v>0</v>
      </c>
      <c r="T615" s="204">
        <f>S615*H615</f>
        <v>0</v>
      </c>
      <c r="U615" s="35"/>
      <c r="V615" s="35"/>
      <c r="W615" s="35"/>
      <c r="X615" s="35"/>
      <c r="Y615" s="35"/>
      <c r="Z615" s="35"/>
      <c r="AA615" s="35"/>
      <c r="AB615" s="35"/>
      <c r="AC615" s="35"/>
      <c r="AD615" s="35"/>
      <c r="AE615" s="35"/>
      <c r="AR615" s="205" t="s">
        <v>218</v>
      </c>
      <c r="AT615" s="205" t="s">
        <v>214</v>
      </c>
      <c r="AU615" s="205" t="s">
        <v>85</v>
      </c>
      <c r="AY615" s="18" t="s">
        <v>209</v>
      </c>
      <c r="BE615" s="206">
        <f>IF(N615="základní",J615,0)</f>
        <v>0</v>
      </c>
      <c r="BF615" s="206">
        <f>IF(N615="snížená",J615,0)</f>
        <v>0</v>
      </c>
      <c r="BG615" s="206">
        <f>IF(N615="zákl. přenesená",J615,0)</f>
        <v>0</v>
      </c>
      <c r="BH615" s="206">
        <f>IF(N615="sníž. přenesená",J615,0)</f>
        <v>0</v>
      </c>
      <c r="BI615" s="206">
        <f>IF(N615="nulová",J615,0)</f>
        <v>0</v>
      </c>
      <c r="BJ615" s="18" t="s">
        <v>85</v>
      </c>
      <c r="BK615" s="206">
        <f>ROUND(I615*H615,2)</f>
        <v>0</v>
      </c>
      <c r="BL615" s="18" t="s">
        <v>218</v>
      </c>
      <c r="BM615" s="205" t="s">
        <v>13466</v>
      </c>
    </row>
    <row r="616" spans="1:65" s="2" customFormat="1" ht="48.75">
      <c r="A616" s="35"/>
      <c r="B616" s="36"/>
      <c r="C616" s="37"/>
      <c r="D616" s="214" t="s">
        <v>807</v>
      </c>
      <c r="E616" s="37"/>
      <c r="F616" s="256" t="s">
        <v>13241</v>
      </c>
      <c r="G616" s="37"/>
      <c r="H616" s="37"/>
      <c r="I616" s="257"/>
      <c r="J616" s="37"/>
      <c r="K616" s="37"/>
      <c r="L616" s="40"/>
      <c r="M616" s="258"/>
      <c r="N616" s="259"/>
      <c r="O616" s="72"/>
      <c r="P616" s="72"/>
      <c r="Q616" s="72"/>
      <c r="R616" s="72"/>
      <c r="S616" s="72"/>
      <c r="T616" s="73"/>
      <c r="U616" s="35"/>
      <c r="V616" s="35"/>
      <c r="W616" s="35"/>
      <c r="X616" s="35"/>
      <c r="Y616" s="35"/>
      <c r="Z616" s="35"/>
      <c r="AA616" s="35"/>
      <c r="AB616" s="35"/>
      <c r="AC616" s="35"/>
      <c r="AD616" s="35"/>
      <c r="AE616" s="35"/>
      <c r="AT616" s="18" t="s">
        <v>807</v>
      </c>
      <c r="AU616" s="18" t="s">
        <v>85</v>
      </c>
    </row>
    <row r="617" spans="1:65" s="2" customFormat="1" ht="16.5" customHeight="1">
      <c r="A617" s="35"/>
      <c r="B617" s="36"/>
      <c r="C617" s="193" t="s">
        <v>3016</v>
      </c>
      <c r="D617" s="193" t="s">
        <v>214</v>
      </c>
      <c r="E617" s="194" t="s">
        <v>13467</v>
      </c>
      <c r="F617" s="195" t="s">
        <v>12870</v>
      </c>
      <c r="G617" s="196" t="s">
        <v>10032</v>
      </c>
      <c r="H617" s="197">
        <v>1.6</v>
      </c>
      <c r="I617" s="198"/>
      <c r="J617" s="199">
        <f>ROUND(I617*H617,2)</f>
        <v>0</v>
      </c>
      <c r="K617" s="200"/>
      <c r="L617" s="40"/>
      <c r="M617" s="201" t="s">
        <v>1</v>
      </c>
      <c r="N617" s="202" t="s">
        <v>42</v>
      </c>
      <c r="O617" s="72"/>
      <c r="P617" s="203">
        <f>O617*H617</f>
        <v>0</v>
      </c>
      <c r="Q617" s="203">
        <v>0</v>
      </c>
      <c r="R617" s="203">
        <f>Q617*H617</f>
        <v>0</v>
      </c>
      <c r="S617" s="203">
        <v>0</v>
      </c>
      <c r="T617" s="204">
        <f>S617*H617</f>
        <v>0</v>
      </c>
      <c r="U617" s="35"/>
      <c r="V617" s="35"/>
      <c r="W617" s="35"/>
      <c r="X617" s="35"/>
      <c r="Y617" s="35"/>
      <c r="Z617" s="35"/>
      <c r="AA617" s="35"/>
      <c r="AB617" s="35"/>
      <c r="AC617" s="35"/>
      <c r="AD617" s="35"/>
      <c r="AE617" s="35"/>
      <c r="AR617" s="205" t="s">
        <v>218</v>
      </c>
      <c r="AT617" s="205" t="s">
        <v>214</v>
      </c>
      <c r="AU617" s="205" t="s">
        <v>85</v>
      </c>
      <c r="AY617" s="18" t="s">
        <v>209</v>
      </c>
      <c r="BE617" s="206">
        <f>IF(N617="základní",J617,0)</f>
        <v>0</v>
      </c>
      <c r="BF617" s="206">
        <f>IF(N617="snížená",J617,0)</f>
        <v>0</v>
      </c>
      <c r="BG617" s="206">
        <f>IF(N617="zákl. přenesená",J617,0)</f>
        <v>0</v>
      </c>
      <c r="BH617" s="206">
        <f>IF(N617="sníž. přenesená",J617,0)</f>
        <v>0</v>
      </c>
      <c r="BI617" s="206">
        <f>IF(N617="nulová",J617,0)</f>
        <v>0</v>
      </c>
      <c r="BJ617" s="18" t="s">
        <v>85</v>
      </c>
      <c r="BK617" s="206">
        <f>ROUND(I617*H617,2)</f>
        <v>0</v>
      </c>
      <c r="BL617" s="18" t="s">
        <v>218</v>
      </c>
      <c r="BM617" s="205" t="s">
        <v>13468</v>
      </c>
    </row>
    <row r="618" spans="1:65" s="2" customFormat="1" ht="48.75">
      <c r="A618" s="35"/>
      <c r="B618" s="36"/>
      <c r="C618" s="37"/>
      <c r="D618" s="214" t="s">
        <v>807</v>
      </c>
      <c r="E618" s="37"/>
      <c r="F618" s="256" t="s">
        <v>13241</v>
      </c>
      <c r="G618" s="37"/>
      <c r="H618" s="37"/>
      <c r="I618" s="257"/>
      <c r="J618" s="37"/>
      <c r="K618" s="37"/>
      <c r="L618" s="40"/>
      <c r="M618" s="258"/>
      <c r="N618" s="259"/>
      <c r="O618" s="72"/>
      <c r="P618" s="72"/>
      <c r="Q618" s="72"/>
      <c r="R618" s="72"/>
      <c r="S618" s="72"/>
      <c r="T618" s="73"/>
      <c r="U618" s="35"/>
      <c r="V618" s="35"/>
      <c r="W618" s="35"/>
      <c r="X618" s="35"/>
      <c r="Y618" s="35"/>
      <c r="Z618" s="35"/>
      <c r="AA618" s="35"/>
      <c r="AB618" s="35"/>
      <c r="AC618" s="35"/>
      <c r="AD618" s="35"/>
      <c r="AE618" s="35"/>
      <c r="AT618" s="18" t="s">
        <v>807</v>
      </c>
      <c r="AU618" s="18" t="s">
        <v>85</v>
      </c>
    </row>
    <row r="619" spans="1:65" s="2" customFormat="1" ht="16.5" customHeight="1">
      <c r="A619" s="35"/>
      <c r="B619" s="36"/>
      <c r="C619" s="193" t="s">
        <v>3021</v>
      </c>
      <c r="D619" s="193" t="s">
        <v>214</v>
      </c>
      <c r="E619" s="194" t="s">
        <v>13469</v>
      </c>
      <c r="F619" s="195" t="s">
        <v>12848</v>
      </c>
      <c r="G619" s="196" t="s">
        <v>217</v>
      </c>
      <c r="H619" s="197">
        <v>376.9</v>
      </c>
      <c r="I619" s="198"/>
      <c r="J619" s="199">
        <f>ROUND(I619*H619,2)</f>
        <v>0</v>
      </c>
      <c r="K619" s="200"/>
      <c r="L619" s="40"/>
      <c r="M619" s="201" t="s">
        <v>1</v>
      </c>
      <c r="N619" s="202" t="s">
        <v>42</v>
      </c>
      <c r="O619" s="72"/>
      <c r="P619" s="203">
        <f>O619*H619</f>
        <v>0</v>
      </c>
      <c r="Q619" s="203">
        <v>0</v>
      </c>
      <c r="R619" s="203">
        <f>Q619*H619</f>
        <v>0</v>
      </c>
      <c r="S619" s="203">
        <v>0</v>
      </c>
      <c r="T619" s="204">
        <f>S619*H619</f>
        <v>0</v>
      </c>
      <c r="U619" s="35"/>
      <c r="V619" s="35"/>
      <c r="W619" s="35"/>
      <c r="X619" s="35"/>
      <c r="Y619" s="35"/>
      <c r="Z619" s="35"/>
      <c r="AA619" s="35"/>
      <c r="AB619" s="35"/>
      <c r="AC619" s="35"/>
      <c r="AD619" s="35"/>
      <c r="AE619" s="35"/>
      <c r="AR619" s="205" t="s">
        <v>218</v>
      </c>
      <c r="AT619" s="205" t="s">
        <v>214</v>
      </c>
      <c r="AU619" s="205" t="s">
        <v>85</v>
      </c>
      <c r="AY619" s="18" t="s">
        <v>209</v>
      </c>
      <c r="BE619" s="206">
        <f>IF(N619="základní",J619,0)</f>
        <v>0</v>
      </c>
      <c r="BF619" s="206">
        <f>IF(N619="snížená",J619,0)</f>
        <v>0</v>
      </c>
      <c r="BG619" s="206">
        <f>IF(N619="zákl. přenesená",J619,0)</f>
        <v>0</v>
      </c>
      <c r="BH619" s="206">
        <f>IF(N619="sníž. přenesená",J619,0)</f>
        <v>0</v>
      </c>
      <c r="BI619" s="206">
        <f>IF(N619="nulová",J619,0)</f>
        <v>0</v>
      </c>
      <c r="BJ619" s="18" t="s">
        <v>85</v>
      </c>
      <c r="BK619" s="206">
        <f>ROUND(I619*H619,2)</f>
        <v>0</v>
      </c>
      <c r="BL619" s="18" t="s">
        <v>218</v>
      </c>
      <c r="BM619" s="205" t="s">
        <v>13470</v>
      </c>
    </row>
    <row r="620" spans="1:65" s="2" customFormat="1" ht="48.75">
      <c r="A620" s="35"/>
      <c r="B620" s="36"/>
      <c r="C620" s="37"/>
      <c r="D620" s="214" t="s">
        <v>807</v>
      </c>
      <c r="E620" s="37"/>
      <c r="F620" s="256" t="s">
        <v>12988</v>
      </c>
      <c r="G620" s="37"/>
      <c r="H620" s="37"/>
      <c r="I620" s="257"/>
      <c r="J620" s="37"/>
      <c r="K620" s="37"/>
      <c r="L620" s="40"/>
      <c r="M620" s="258"/>
      <c r="N620" s="259"/>
      <c r="O620" s="72"/>
      <c r="P620" s="72"/>
      <c r="Q620" s="72"/>
      <c r="R620" s="72"/>
      <c r="S620" s="72"/>
      <c r="T620" s="73"/>
      <c r="U620" s="35"/>
      <c r="V620" s="35"/>
      <c r="W620" s="35"/>
      <c r="X620" s="35"/>
      <c r="Y620" s="35"/>
      <c r="Z620" s="35"/>
      <c r="AA620" s="35"/>
      <c r="AB620" s="35"/>
      <c r="AC620" s="35"/>
      <c r="AD620" s="35"/>
      <c r="AE620" s="35"/>
      <c r="AT620" s="18" t="s">
        <v>807</v>
      </c>
      <c r="AU620" s="18" t="s">
        <v>85</v>
      </c>
    </row>
    <row r="621" spans="1:65" s="2" customFormat="1" ht="16.5" customHeight="1">
      <c r="A621" s="35"/>
      <c r="B621" s="36"/>
      <c r="C621" s="193" t="s">
        <v>3024</v>
      </c>
      <c r="D621" s="193" t="s">
        <v>214</v>
      </c>
      <c r="E621" s="194" t="s">
        <v>13471</v>
      </c>
      <c r="F621" s="195" t="s">
        <v>12852</v>
      </c>
      <c r="G621" s="196" t="s">
        <v>217</v>
      </c>
      <c r="H621" s="197">
        <v>388.5</v>
      </c>
      <c r="I621" s="198"/>
      <c r="J621" s="199">
        <f>ROUND(I621*H621,2)</f>
        <v>0</v>
      </c>
      <c r="K621" s="200"/>
      <c r="L621" s="40"/>
      <c r="M621" s="201" t="s">
        <v>1</v>
      </c>
      <c r="N621" s="202" t="s">
        <v>42</v>
      </c>
      <c r="O621" s="72"/>
      <c r="P621" s="203">
        <f>O621*H621</f>
        <v>0</v>
      </c>
      <c r="Q621" s="203">
        <v>0</v>
      </c>
      <c r="R621" s="203">
        <f>Q621*H621</f>
        <v>0</v>
      </c>
      <c r="S621" s="203">
        <v>0</v>
      </c>
      <c r="T621" s="204">
        <f>S621*H621</f>
        <v>0</v>
      </c>
      <c r="U621" s="35"/>
      <c r="V621" s="35"/>
      <c r="W621" s="35"/>
      <c r="X621" s="35"/>
      <c r="Y621" s="35"/>
      <c r="Z621" s="35"/>
      <c r="AA621" s="35"/>
      <c r="AB621" s="35"/>
      <c r="AC621" s="35"/>
      <c r="AD621" s="35"/>
      <c r="AE621" s="35"/>
      <c r="AR621" s="205" t="s">
        <v>218</v>
      </c>
      <c r="AT621" s="205" t="s">
        <v>214</v>
      </c>
      <c r="AU621" s="205" t="s">
        <v>85</v>
      </c>
      <c r="AY621" s="18" t="s">
        <v>209</v>
      </c>
      <c r="BE621" s="206">
        <f>IF(N621="základní",J621,0)</f>
        <v>0</v>
      </c>
      <c r="BF621" s="206">
        <f>IF(N621="snížená",J621,0)</f>
        <v>0</v>
      </c>
      <c r="BG621" s="206">
        <f>IF(N621="zákl. přenesená",J621,0)</f>
        <v>0</v>
      </c>
      <c r="BH621" s="206">
        <f>IF(N621="sníž. přenesená",J621,0)</f>
        <v>0</v>
      </c>
      <c r="BI621" s="206">
        <f>IF(N621="nulová",J621,0)</f>
        <v>0</v>
      </c>
      <c r="BJ621" s="18" t="s">
        <v>85</v>
      </c>
      <c r="BK621" s="206">
        <f>ROUND(I621*H621,2)</f>
        <v>0</v>
      </c>
      <c r="BL621" s="18" t="s">
        <v>218</v>
      </c>
      <c r="BM621" s="205" t="s">
        <v>13472</v>
      </c>
    </row>
    <row r="622" spans="1:65" s="2" customFormat="1" ht="48.75">
      <c r="A622" s="35"/>
      <c r="B622" s="36"/>
      <c r="C622" s="37"/>
      <c r="D622" s="214" t="s">
        <v>807</v>
      </c>
      <c r="E622" s="37"/>
      <c r="F622" s="256" t="s">
        <v>12988</v>
      </c>
      <c r="G622" s="37"/>
      <c r="H622" s="37"/>
      <c r="I622" s="257"/>
      <c r="J622" s="37"/>
      <c r="K622" s="37"/>
      <c r="L622" s="40"/>
      <c r="M622" s="258"/>
      <c r="N622" s="259"/>
      <c r="O622" s="72"/>
      <c r="P622" s="72"/>
      <c r="Q622" s="72"/>
      <c r="R622" s="72"/>
      <c r="S622" s="72"/>
      <c r="T622" s="73"/>
      <c r="U622" s="35"/>
      <c r="V622" s="35"/>
      <c r="W622" s="35"/>
      <c r="X622" s="35"/>
      <c r="Y622" s="35"/>
      <c r="Z622" s="35"/>
      <c r="AA622" s="35"/>
      <c r="AB622" s="35"/>
      <c r="AC622" s="35"/>
      <c r="AD622" s="35"/>
      <c r="AE622" s="35"/>
      <c r="AT622" s="18" t="s">
        <v>807</v>
      </c>
      <c r="AU622" s="18" t="s">
        <v>85</v>
      </c>
    </row>
    <row r="623" spans="1:65" s="2" customFormat="1" ht="16.5" customHeight="1">
      <c r="A623" s="35"/>
      <c r="B623" s="36"/>
      <c r="C623" s="193" t="s">
        <v>3027</v>
      </c>
      <c r="D623" s="193" t="s">
        <v>214</v>
      </c>
      <c r="E623" s="194" t="s">
        <v>13473</v>
      </c>
      <c r="F623" s="195" t="s">
        <v>13362</v>
      </c>
      <c r="G623" s="196" t="s">
        <v>10032</v>
      </c>
      <c r="H623" s="197">
        <v>0.4</v>
      </c>
      <c r="I623" s="198"/>
      <c r="J623" s="199">
        <f>ROUND(I623*H623,2)</f>
        <v>0</v>
      </c>
      <c r="K623" s="200"/>
      <c r="L623" s="40"/>
      <c r="M623" s="201" t="s">
        <v>1</v>
      </c>
      <c r="N623" s="202" t="s">
        <v>42</v>
      </c>
      <c r="O623" s="72"/>
      <c r="P623" s="203">
        <f>O623*H623</f>
        <v>0</v>
      </c>
      <c r="Q623" s="203">
        <v>0</v>
      </c>
      <c r="R623" s="203">
        <f>Q623*H623</f>
        <v>0</v>
      </c>
      <c r="S623" s="203">
        <v>0</v>
      </c>
      <c r="T623" s="204">
        <f>S623*H623</f>
        <v>0</v>
      </c>
      <c r="U623" s="35"/>
      <c r="V623" s="35"/>
      <c r="W623" s="35"/>
      <c r="X623" s="35"/>
      <c r="Y623" s="35"/>
      <c r="Z623" s="35"/>
      <c r="AA623" s="35"/>
      <c r="AB623" s="35"/>
      <c r="AC623" s="35"/>
      <c r="AD623" s="35"/>
      <c r="AE623" s="35"/>
      <c r="AR623" s="205" t="s">
        <v>218</v>
      </c>
      <c r="AT623" s="205" t="s">
        <v>214</v>
      </c>
      <c r="AU623" s="205" t="s">
        <v>85</v>
      </c>
      <c r="AY623" s="18" t="s">
        <v>209</v>
      </c>
      <c r="BE623" s="206">
        <f>IF(N623="základní",J623,0)</f>
        <v>0</v>
      </c>
      <c r="BF623" s="206">
        <f>IF(N623="snížená",J623,0)</f>
        <v>0</v>
      </c>
      <c r="BG623" s="206">
        <f>IF(N623="zákl. přenesená",J623,0)</f>
        <v>0</v>
      </c>
      <c r="BH623" s="206">
        <f>IF(N623="sníž. přenesená",J623,0)</f>
        <v>0</v>
      </c>
      <c r="BI623" s="206">
        <f>IF(N623="nulová",J623,0)</f>
        <v>0</v>
      </c>
      <c r="BJ623" s="18" t="s">
        <v>85</v>
      </c>
      <c r="BK623" s="206">
        <f>ROUND(I623*H623,2)</f>
        <v>0</v>
      </c>
      <c r="BL623" s="18" t="s">
        <v>218</v>
      </c>
      <c r="BM623" s="205" t="s">
        <v>13474</v>
      </c>
    </row>
    <row r="624" spans="1:65" s="2" customFormat="1" ht="48.75">
      <c r="A624" s="35"/>
      <c r="B624" s="36"/>
      <c r="C624" s="37"/>
      <c r="D624" s="214" t="s">
        <v>807</v>
      </c>
      <c r="E624" s="37"/>
      <c r="F624" s="256" t="s">
        <v>12994</v>
      </c>
      <c r="G624" s="37"/>
      <c r="H624" s="37"/>
      <c r="I624" s="257"/>
      <c r="J624" s="37"/>
      <c r="K624" s="37"/>
      <c r="L624" s="40"/>
      <c r="M624" s="258"/>
      <c r="N624" s="259"/>
      <c r="O624" s="72"/>
      <c r="P624" s="72"/>
      <c r="Q624" s="72"/>
      <c r="R624" s="72"/>
      <c r="S624" s="72"/>
      <c r="T624" s="73"/>
      <c r="U624" s="35"/>
      <c r="V624" s="35"/>
      <c r="W624" s="35"/>
      <c r="X624" s="35"/>
      <c r="Y624" s="35"/>
      <c r="Z624" s="35"/>
      <c r="AA624" s="35"/>
      <c r="AB624" s="35"/>
      <c r="AC624" s="35"/>
      <c r="AD624" s="35"/>
      <c r="AE624" s="35"/>
      <c r="AT624" s="18" t="s">
        <v>807</v>
      </c>
      <c r="AU624" s="18" t="s">
        <v>85</v>
      </c>
    </row>
    <row r="625" spans="1:65" s="2" customFormat="1" ht="16.5" customHeight="1">
      <c r="A625" s="35"/>
      <c r="B625" s="36"/>
      <c r="C625" s="193" t="s">
        <v>3032</v>
      </c>
      <c r="D625" s="193" t="s">
        <v>214</v>
      </c>
      <c r="E625" s="194" t="s">
        <v>13475</v>
      </c>
      <c r="F625" s="195" t="s">
        <v>13365</v>
      </c>
      <c r="G625" s="196" t="s">
        <v>10032</v>
      </c>
      <c r="H625" s="197">
        <v>2.2000000000000002</v>
      </c>
      <c r="I625" s="198"/>
      <c r="J625" s="199">
        <f>ROUND(I625*H625,2)</f>
        <v>0</v>
      </c>
      <c r="K625" s="200"/>
      <c r="L625" s="40"/>
      <c r="M625" s="201" t="s">
        <v>1</v>
      </c>
      <c r="N625" s="202" t="s">
        <v>42</v>
      </c>
      <c r="O625" s="72"/>
      <c r="P625" s="203">
        <f>O625*H625</f>
        <v>0</v>
      </c>
      <c r="Q625" s="203">
        <v>0</v>
      </c>
      <c r="R625" s="203">
        <f>Q625*H625</f>
        <v>0</v>
      </c>
      <c r="S625" s="203">
        <v>0</v>
      </c>
      <c r="T625" s="204">
        <f>S625*H625</f>
        <v>0</v>
      </c>
      <c r="U625" s="35"/>
      <c r="V625" s="35"/>
      <c r="W625" s="35"/>
      <c r="X625" s="35"/>
      <c r="Y625" s="35"/>
      <c r="Z625" s="35"/>
      <c r="AA625" s="35"/>
      <c r="AB625" s="35"/>
      <c r="AC625" s="35"/>
      <c r="AD625" s="35"/>
      <c r="AE625" s="35"/>
      <c r="AR625" s="205" t="s">
        <v>218</v>
      </c>
      <c r="AT625" s="205" t="s">
        <v>214</v>
      </c>
      <c r="AU625" s="205" t="s">
        <v>85</v>
      </c>
      <c r="AY625" s="18" t="s">
        <v>209</v>
      </c>
      <c r="BE625" s="206">
        <f>IF(N625="základní",J625,0)</f>
        <v>0</v>
      </c>
      <c r="BF625" s="206">
        <f>IF(N625="snížená",J625,0)</f>
        <v>0</v>
      </c>
      <c r="BG625" s="206">
        <f>IF(N625="zákl. přenesená",J625,0)</f>
        <v>0</v>
      </c>
      <c r="BH625" s="206">
        <f>IF(N625="sníž. přenesená",J625,0)</f>
        <v>0</v>
      </c>
      <c r="BI625" s="206">
        <f>IF(N625="nulová",J625,0)</f>
        <v>0</v>
      </c>
      <c r="BJ625" s="18" t="s">
        <v>85</v>
      </c>
      <c r="BK625" s="206">
        <f>ROUND(I625*H625,2)</f>
        <v>0</v>
      </c>
      <c r="BL625" s="18" t="s">
        <v>218</v>
      </c>
      <c r="BM625" s="205" t="s">
        <v>13476</v>
      </c>
    </row>
    <row r="626" spans="1:65" s="2" customFormat="1" ht="48.75">
      <c r="A626" s="35"/>
      <c r="B626" s="36"/>
      <c r="C626" s="37"/>
      <c r="D626" s="214" t="s">
        <v>807</v>
      </c>
      <c r="E626" s="37"/>
      <c r="F626" s="256" t="s">
        <v>12994</v>
      </c>
      <c r="G626" s="37"/>
      <c r="H626" s="37"/>
      <c r="I626" s="257"/>
      <c r="J626" s="37"/>
      <c r="K626" s="37"/>
      <c r="L626" s="40"/>
      <c r="M626" s="258"/>
      <c r="N626" s="259"/>
      <c r="O626" s="72"/>
      <c r="P626" s="72"/>
      <c r="Q626" s="72"/>
      <c r="R626" s="72"/>
      <c r="S626" s="72"/>
      <c r="T626" s="73"/>
      <c r="U626" s="35"/>
      <c r="V626" s="35"/>
      <c r="W626" s="35"/>
      <c r="X626" s="35"/>
      <c r="Y626" s="35"/>
      <c r="Z626" s="35"/>
      <c r="AA626" s="35"/>
      <c r="AB626" s="35"/>
      <c r="AC626" s="35"/>
      <c r="AD626" s="35"/>
      <c r="AE626" s="35"/>
      <c r="AT626" s="18" t="s">
        <v>807</v>
      </c>
      <c r="AU626" s="18" t="s">
        <v>85</v>
      </c>
    </row>
    <row r="627" spans="1:65" s="2" customFormat="1" ht="16.5" customHeight="1">
      <c r="A627" s="35"/>
      <c r="B627" s="36"/>
      <c r="C627" s="193" t="s">
        <v>3035</v>
      </c>
      <c r="D627" s="193" t="s">
        <v>214</v>
      </c>
      <c r="E627" s="194" t="s">
        <v>13477</v>
      </c>
      <c r="F627" s="195" t="s">
        <v>13368</v>
      </c>
      <c r="G627" s="196" t="s">
        <v>10032</v>
      </c>
      <c r="H627" s="197">
        <v>6.8</v>
      </c>
      <c r="I627" s="198"/>
      <c r="J627" s="199">
        <f>ROUND(I627*H627,2)</f>
        <v>0</v>
      </c>
      <c r="K627" s="200"/>
      <c r="L627" s="40"/>
      <c r="M627" s="201" t="s">
        <v>1</v>
      </c>
      <c r="N627" s="202" t="s">
        <v>42</v>
      </c>
      <c r="O627" s="72"/>
      <c r="P627" s="203">
        <f>O627*H627</f>
        <v>0</v>
      </c>
      <c r="Q627" s="203">
        <v>0</v>
      </c>
      <c r="R627" s="203">
        <f>Q627*H627</f>
        <v>0</v>
      </c>
      <c r="S627" s="203">
        <v>0</v>
      </c>
      <c r="T627" s="204">
        <f>S627*H627</f>
        <v>0</v>
      </c>
      <c r="U627" s="35"/>
      <c r="V627" s="35"/>
      <c r="W627" s="35"/>
      <c r="X627" s="35"/>
      <c r="Y627" s="35"/>
      <c r="Z627" s="35"/>
      <c r="AA627" s="35"/>
      <c r="AB627" s="35"/>
      <c r="AC627" s="35"/>
      <c r="AD627" s="35"/>
      <c r="AE627" s="35"/>
      <c r="AR627" s="205" t="s">
        <v>218</v>
      </c>
      <c r="AT627" s="205" t="s">
        <v>214</v>
      </c>
      <c r="AU627" s="205" t="s">
        <v>85</v>
      </c>
      <c r="AY627" s="18" t="s">
        <v>209</v>
      </c>
      <c r="BE627" s="206">
        <f>IF(N627="základní",J627,0)</f>
        <v>0</v>
      </c>
      <c r="BF627" s="206">
        <f>IF(N627="snížená",J627,0)</f>
        <v>0</v>
      </c>
      <c r="BG627" s="206">
        <f>IF(N627="zákl. přenesená",J627,0)</f>
        <v>0</v>
      </c>
      <c r="BH627" s="206">
        <f>IF(N627="sníž. přenesená",J627,0)</f>
        <v>0</v>
      </c>
      <c r="BI627" s="206">
        <f>IF(N627="nulová",J627,0)</f>
        <v>0</v>
      </c>
      <c r="BJ627" s="18" t="s">
        <v>85</v>
      </c>
      <c r="BK627" s="206">
        <f>ROUND(I627*H627,2)</f>
        <v>0</v>
      </c>
      <c r="BL627" s="18" t="s">
        <v>218</v>
      </c>
      <c r="BM627" s="205" t="s">
        <v>13478</v>
      </c>
    </row>
    <row r="628" spans="1:65" s="2" customFormat="1" ht="48.75">
      <c r="A628" s="35"/>
      <c r="B628" s="36"/>
      <c r="C628" s="37"/>
      <c r="D628" s="214" t="s">
        <v>807</v>
      </c>
      <c r="E628" s="37"/>
      <c r="F628" s="256" t="s">
        <v>12994</v>
      </c>
      <c r="G628" s="37"/>
      <c r="H628" s="37"/>
      <c r="I628" s="257"/>
      <c r="J628" s="37"/>
      <c r="K628" s="37"/>
      <c r="L628" s="40"/>
      <c r="M628" s="258"/>
      <c r="N628" s="259"/>
      <c r="O628" s="72"/>
      <c r="P628" s="72"/>
      <c r="Q628" s="72"/>
      <c r="R628" s="72"/>
      <c r="S628" s="72"/>
      <c r="T628" s="73"/>
      <c r="U628" s="35"/>
      <c r="V628" s="35"/>
      <c r="W628" s="35"/>
      <c r="X628" s="35"/>
      <c r="Y628" s="35"/>
      <c r="Z628" s="35"/>
      <c r="AA628" s="35"/>
      <c r="AB628" s="35"/>
      <c r="AC628" s="35"/>
      <c r="AD628" s="35"/>
      <c r="AE628" s="35"/>
      <c r="AT628" s="18" t="s">
        <v>807</v>
      </c>
      <c r="AU628" s="18" t="s">
        <v>85</v>
      </c>
    </row>
    <row r="629" spans="1:65" s="2" customFormat="1" ht="16.5" customHeight="1">
      <c r="A629" s="35"/>
      <c r="B629" s="36"/>
      <c r="C629" s="193" t="s">
        <v>3040</v>
      </c>
      <c r="D629" s="193" t="s">
        <v>214</v>
      </c>
      <c r="E629" s="194" t="s">
        <v>13479</v>
      </c>
      <c r="F629" s="195" t="s">
        <v>13371</v>
      </c>
      <c r="G629" s="196" t="s">
        <v>10032</v>
      </c>
      <c r="H629" s="197">
        <v>5</v>
      </c>
      <c r="I629" s="198"/>
      <c r="J629" s="199">
        <f>ROUND(I629*H629,2)</f>
        <v>0</v>
      </c>
      <c r="K629" s="200"/>
      <c r="L629" s="40"/>
      <c r="M629" s="201" t="s">
        <v>1</v>
      </c>
      <c r="N629" s="202" t="s">
        <v>42</v>
      </c>
      <c r="O629" s="72"/>
      <c r="P629" s="203">
        <f>O629*H629</f>
        <v>0</v>
      </c>
      <c r="Q629" s="203">
        <v>0</v>
      </c>
      <c r="R629" s="203">
        <f>Q629*H629</f>
        <v>0</v>
      </c>
      <c r="S629" s="203">
        <v>0</v>
      </c>
      <c r="T629" s="204">
        <f>S629*H629</f>
        <v>0</v>
      </c>
      <c r="U629" s="35"/>
      <c r="V629" s="35"/>
      <c r="W629" s="35"/>
      <c r="X629" s="35"/>
      <c r="Y629" s="35"/>
      <c r="Z629" s="35"/>
      <c r="AA629" s="35"/>
      <c r="AB629" s="35"/>
      <c r="AC629" s="35"/>
      <c r="AD629" s="35"/>
      <c r="AE629" s="35"/>
      <c r="AR629" s="205" t="s">
        <v>218</v>
      </c>
      <c r="AT629" s="205" t="s">
        <v>214</v>
      </c>
      <c r="AU629" s="205" t="s">
        <v>85</v>
      </c>
      <c r="AY629" s="18" t="s">
        <v>209</v>
      </c>
      <c r="BE629" s="206">
        <f>IF(N629="základní",J629,0)</f>
        <v>0</v>
      </c>
      <c r="BF629" s="206">
        <f>IF(N629="snížená",J629,0)</f>
        <v>0</v>
      </c>
      <c r="BG629" s="206">
        <f>IF(N629="zákl. přenesená",J629,0)</f>
        <v>0</v>
      </c>
      <c r="BH629" s="206">
        <f>IF(N629="sníž. přenesená",J629,0)</f>
        <v>0</v>
      </c>
      <c r="BI629" s="206">
        <f>IF(N629="nulová",J629,0)</f>
        <v>0</v>
      </c>
      <c r="BJ629" s="18" t="s">
        <v>85</v>
      </c>
      <c r="BK629" s="206">
        <f>ROUND(I629*H629,2)</f>
        <v>0</v>
      </c>
      <c r="BL629" s="18" t="s">
        <v>218</v>
      </c>
      <c r="BM629" s="205" t="s">
        <v>13480</v>
      </c>
    </row>
    <row r="630" spans="1:65" s="2" customFormat="1" ht="48.75">
      <c r="A630" s="35"/>
      <c r="B630" s="36"/>
      <c r="C630" s="37"/>
      <c r="D630" s="214" t="s">
        <v>807</v>
      </c>
      <c r="E630" s="37"/>
      <c r="F630" s="256" t="s">
        <v>12994</v>
      </c>
      <c r="G630" s="37"/>
      <c r="H630" s="37"/>
      <c r="I630" s="257"/>
      <c r="J630" s="37"/>
      <c r="K630" s="37"/>
      <c r="L630" s="40"/>
      <c r="M630" s="258"/>
      <c r="N630" s="259"/>
      <c r="O630" s="72"/>
      <c r="P630" s="72"/>
      <c r="Q630" s="72"/>
      <c r="R630" s="72"/>
      <c r="S630" s="72"/>
      <c r="T630" s="73"/>
      <c r="U630" s="35"/>
      <c r="V630" s="35"/>
      <c r="W630" s="35"/>
      <c r="X630" s="35"/>
      <c r="Y630" s="35"/>
      <c r="Z630" s="35"/>
      <c r="AA630" s="35"/>
      <c r="AB630" s="35"/>
      <c r="AC630" s="35"/>
      <c r="AD630" s="35"/>
      <c r="AE630" s="35"/>
      <c r="AT630" s="18" t="s">
        <v>807</v>
      </c>
      <c r="AU630" s="18" t="s">
        <v>85</v>
      </c>
    </row>
    <row r="631" spans="1:65" s="2" customFormat="1" ht="16.5" customHeight="1">
      <c r="A631" s="35"/>
      <c r="B631" s="36"/>
      <c r="C631" s="193" t="s">
        <v>3045</v>
      </c>
      <c r="D631" s="193" t="s">
        <v>214</v>
      </c>
      <c r="E631" s="194" t="s">
        <v>13481</v>
      </c>
      <c r="F631" s="195" t="s">
        <v>13374</v>
      </c>
      <c r="G631" s="196" t="s">
        <v>10032</v>
      </c>
      <c r="H631" s="197">
        <v>20.100000000000001</v>
      </c>
      <c r="I631" s="198"/>
      <c r="J631" s="199">
        <f>ROUND(I631*H631,2)</f>
        <v>0</v>
      </c>
      <c r="K631" s="200"/>
      <c r="L631" s="40"/>
      <c r="M631" s="201" t="s">
        <v>1</v>
      </c>
      <c r="N631" s="202" t="s">
        <v>42</v>
      </c>
      <c r="O631" s="72"/>
      <c r="P631" s="203">
        <f>O631*H631</f>
        <v>0</v>
      </c>
      <c r="Q631" s="203">
        <v>0</v>
      </c>
      <c r="R631" s="203">
        <f>Q631*H631</f>
        <v>0</v>
      </c>
      <c r="S631" s="203">
        <v>0</v>
      </c>
      <c r="T631" s="204">
        <f>S631*H631</f>
        <v>0</v>
      </c>
      <c r="U631" s="35"/>
      <c r="V631" s="35"/>
      <c r="W631" s="35"/>
      <c r="X631" s="35"/>
      <c r="Y631" s="35"/>
      <c r="Z631" s="35"/>
      <c r="AA631" s="35"/>
      <c r="AB631" s="35"/>
      <c r="AC631" s="35"/>
      <c r="AD631" s="35"/>
      <c r="AE631" s="35"/>
      <c r="AR631" s="205" t="s">
        <v>218</v>
      </c>
      <c r="AT631" s="205" t="s">
        <v>214</v>
      </c>
      <c r="AU631" s="205" t="s">
        <v>85</v>
      </c>
      <c r="AY631" s="18" t="s">
        <v>209</v>
      </c>
      <c r="BE631" s="206">
        <f>IF(N631="základní",J631,0)</f>
        <v>0</v>
      </c>
      <c r="BF631" s="206">
        <f>IF(N631="snížená",J631,0)</f>
        <v>0</v>
      </c>
      <c r="BG631" s="206">
        <f>IF(N631="zákl. přenesená",J631,0)</f>
        <v>0</v>
      </c>
      <c r="BH631" s="206">
        <f>IF(N631="sníž. přenesená",J631,0)</f>
        <v>0</v>
      </c>
      <c r="BI631" s="206">
        <f>IF(N631="nulová",J631,0)</f>
        <v>0</v>
      </c>
      <c r="BJ631" s="18" t="s">
        <v>85</v>
      </c>
      <c r="BK631" s="206">
        <f>ROUND(I631*H631,2)</f>
        <v>0</v>
      </c>
      <c r="BL631" s="18" t="s">
        <v>218</v>
      </c>
      <c r="BM631" s="205" t="s">
        <v>13482</v>
      </c>
    </row>
    <row r="632" spans="1:65" s="2" customFormat="1" ht="48.75">
      <c r="A632" s="35"/>
      <c r="B632" s="36"/>
      <c r="C632" s="37"/>
      <c r="D632" s="214" t="s">
        <v>807</v>
      </c>
      <c r="E632" s="37"/>
      <c r="F632" s="256" t="s">
        <v>12994</v>
      </c>
      <c r="G632" s="37"/>
      <c r="H632" s="37"/>
      <c r="I632" s="257"/>
      <c r="J632" s="37"/>
      <c r="K632" s="37"/>
      <c r="L632" s="40"/>
      <c r="M632" s="258"/>
      <c r="N632" s="259"/>
      <c r="O632" s="72"/>
      <c r="P632" s="72"/>
      <c r="Q632" s="72"/>
      <c r="R632" s="72"/>
      <c r="S632" s="72"/>
      <c r="T632" s="73"/>
      <c r="U632" s="35"/>
      <c r="V632" s="35"/>
      <c r="W632" s="35"/>
      <c r="X632" s="35"/>
      <c r="Y632" s="35"/>
      <c r="Z632" s="35"/>
      <c r="AA632" s="35"/>
      <c r="AB632" s="35"/>
      <c r="AC632" s="35"/>
      <c r="AD632" s="35"/>
      <c r="AE632" s="35"/>
      <c r="AT632" s="18" t="s">
        <v>807</v>
      </c>
      <c r="AU632" s="18" t="s">
        <v>85</v>
      </c>
    </row>
    <row r="633" spans="1:65" s="2" customFormat="1" ht="16.5" customHeight="1">
      <c r="A633" s="35"/>
      <c r="B633" s="36"/>
      <c r="C633" s="193" t="s">
        <v>3048</v>
      </c>
      <c r="D633" s="193" t="s">
        <v>214</v>
      </c>
      <c r="E633" s="194" t="s">
        <v>13483</v>
      </c>
      <c r="F633" s="195" t="s">
        <v>13377</v>
      </c>
      <c r="G633" s="196" t="s">
        <v>10032</v>
      </c>
      <c r="H633" s="197">
        <v>3.3</v>
      </c>
      <c r="I633" s="198"/>
      <c r="J633" s="199">
        <f>ROUND(I633*H633,2)</f>
        <v>0</v>
      </c>
      <c r="K633" s="200"/>
      <c r="L633" s="40"/>
      <c r="M633" s="201" t="s">
        <v>1</v>
      </c>
      <c r="N633" s="202" t="s">
        <v>42</v>
      </c>
      <c r="O633" s="72"/>
      <c r="P633" s="203">
        <f>O633*H633</f>
        <v>0</v>
      </c>
      <c r="Q633" s="203">
        <v>0</v>
      </c>
      <c r="R633" s="203">
        <f>Q633*H633</f>
        <v>0</v>
      </c>
      <c r="S633" s="203">
        <v>0</v>
      </c>
      <c r="T633" s="204">
        <f>S633*H633</f>
        <v>0</v>
      </c>
      <c r="U633" s="35"/>
      <c r="V633" s="35"/>
      <c r="W633" s="35"/>
      <c r="X633" s="35"/>
      <c r="Y633" s="35"/>
      <c r="Z633" s="35"/>
      <c r="AA633" s="35"/>
      <c r="AB633" s="35"/>
      <c r="AC633" s="35"/>
      <c r="AD633" s="35"/>
      <c r="AE633" s="35"/>
      <c r="AR633" s="205" t="s">
        <v>218</v>
      </c>
      <c r="AT633" s="205" t="s">
        <v>214</v>
      </c>
      <c r="AU633" s="205" t="s">
        <v>85</v>
      </c>
      <c r="AY633" s="18" t="s">
        <v>209</v>
      </c>
      <c r="BE633" s="206">
        <f>IF(N633="základní",J633,0)</f>
        <v>0</v>
      </c>
      <c r="BF633" s="206">
        <f>IF(N633="snížená",J633,0)</f>
        <v>0</v>
      </c>
      <c r="BG633" s="206">
        <f>IF(N633="zákl. přenesená",J633,0)</f>
        <v>0</v>
      </c>
      <c r="BH633" s="206">
        <f>IF(N633="sníž. přenesená",J633,0)</f>
        <v>0</v>
      </c>
      <c r="BI633" s="206">
        <f>IF(N633="nulová",J633,0)</f>
        <v>0</v>
      </c>
      <c r="BJ633" s="18" t="s">
        <v>85</v>
      </c>
      <c r="BK633" s="206">
        <f>ROUND(I633*H633,2)</f>
        <v>0</v>
      </c>
      <c r="BL633" s="18" t="s">
        <v>218</v>
      </c>
      <c r="BM633" s="205" t="s">
        <v>13484</v>
      </c>
    </row>
    <row r="634" spans="1:65" s="2" customFormat="1" ht="48.75">
      <c r="A634" s="35"/>
      <c r="B634" s="36"/>
      <c r="C634" s="37"/>
      <c r="D634" s="214" t="s">
        <v>807</v>
      </c>
      <c r="E634" s="37"/>
      <c r="F634" s="256" t="s">
        <v>12994</v>
      </c>
      <c r="G634" s="37"/>
      <c r="H634" s="37"/>
      <c r="I634" s="257"/>
      <c r="J634" s="37"/>
      <c r="K634" s="37"/>
      <c r="L634" s="40"/>
      <c r="M634" s="258"/>
      <c r="N634" s="259"/>
      <c r="O634" s="72"/>
      <c r="P634" s="72"/>
      <c r="Q634" s="72"/>
      <c r="R634" s="72"/>
      <c r="S634" s="72"/>
      <c r="T634" s="73"/>
      <c r="U634" s="35"/>
      <c r="V634" s="35"/>
      <c r="W634" s="35"/>
      <c r="X634" s="35"/>
      <c r="Y634" s="35"/>
      <c r="Z634" s="35"/>
      <c r="AA634" s="35"/>
      <c r="AB634" s="35"/>
      <c r="AC634" s="35"/>
      <c r="AD634" s="35"/>
      <c r="AE634" s="35"/>
      <c r="AT634" s="18" t="s">
        <v>807</v>
      </c>
      <c r="AU634" s="18" t="s">
        <v>85</v>
      </c>
    </row>
    <row r="635" spans="1:65" s="2" customFormat="1" ht="16.5" customHeight="1">
      <c r="A635" s="35"/>
      <c r="B635" s="36"/>
      <c r="C635" s="193" t="s">
        <v>3088</v>
      </c>
      <c r="D635" s="193" t="s">
        <v>214</v>
      </c>
      <c r="E635" s="194" t="s">
        <v>13485</v>
      </c>
      <c r="F635" s="195" t="s">
        <v>13380</v>
      </c>
      <c r="G635" s="196" t="s">
        <v>10032</v>
      </c>
      <c r="H635" s="197">
        <v>4.0999999999999996</v>
      </c>
      <c r="I635" s="198"/>
      <c r="J635" s="199">
        <f>ROUND(I635*H635,2)</f>
        <v>0</v>
      </c>
      <c r="K635" s="200"/>
      <c r="L635" s="40"/>
      <c r="M635" s="201" t="s">
        <v>1</v>
      </c>
      <c r="N635" s="202" t="s">
        <v>42</v>
      </c>
      <c r="O635" s="72"/>
      <c r="P635" s="203">
        <f>O635*H635</f>
        <v>0</v>
      </c>
      <c r="Q635" s="203">
        <v>0</v>
      </c>
      <c r="R635" s="203">
        <f>Q635*H635</f>
        <v>0</v>
      </c>
      <c r="S635" s="203">
        <v>0</v>
      </c>
      <c r="T635" s="204">
        <f>S635*H635</f>
        <v>0</v>
      </c>
      <c r="U635" s="35"/>
      <c r="V635" s="35"/>
      <c r="W635" s="35"/>
      <c r="X635" s="35"/>
      <c r="Y635" s="35"/>
      <c r="Z635" s="35"/>
      <c r="AA635" s="35"/>
      <c r="AB635" s="35"/>
      <c r="AC635" s="35"/>
      <c r="AD635" s="35"/>
      <c r="AE635" s="35"/>
      <c r="AR635" s="205" t="s">
        <v>218</v>
      </c>
      <c r="AT635" s="205" t="s">
        <v>214</v>
      </c>
      <c r="AU635" s="205" t="s">
        <v>85</v>
      </c>
      <c r="AY635" s="18" t="s">
        <v>209</v>
      </c>
      <c r="BE635" s="206">
        <f>IF(N635="základní",J635,0)</f>
        <v>0</v>
      </c>
      <c r="BF635" s="206">
        <f>IF(N635="snížená",J635,0)</f>
        <v>0</v>
      </c>
      <c r="BG635" s="206">
        <f>IF(N635="zákl. přenesená",J635,0)</f>
        <v>0</v>
      </c>
      <c r="BH635" s="206">
        <f>IF(N635="sníž. přenesená",J635,0)</f>
        <v>0</v>
      </c>
      <c r="BI635" s="206">
        <f>IF(N635="nulová",J635,0)</f>
        <v>0</v>
      </c>
      <c r="BJ635" s="18" t="s">
        <v>85</v>
      </c>
      <c r="BK635" s="206">
        <f>ROUND(I635*H635,2)</f>
        <v>0</v>
      </c>
      <c r="BL635" s="18" t="s">
        <v>218</v>
      </c>
      <c r="BM635" s="205" t="s">
        <v>13486</v>
      </c>
    </row>
    <row r="636" spans="1:65" s="2" customFormat="1" ht="48.75">
      <c r="A636" s="35"/>
      <c r="B636" s="36"/>
      <c r="C636" s="37"/>
      <c r="D636" s="214" t="s">
        <v>807</v>
      </c>
      <c r="E636" s="37"/>
      <c r="F636" s="256" t="s">
        <v>12994</v>
      </c>
      <c r="G636" s="37"/>
      <c r="H636" s="37"/>
      <c r="I636" s="257"/>
      <c r="J636" s="37"/>
      <c r="K636" s="37"/>
      <c r="L636" s="40"/>
      <c r="M636" s="258"/>
      <c r="N636" s="259"/>
      <c r="O636" s="72"/>
      <c r="P636" s="72"/>
      <c r="Q636" s="72"/>
      <c r="R636" s="72"/>
      <c r="S636" s="72"/>
      <c r="T636" s="73"/>
      <c r="U636" s="35"/>
      <c r="V636" s="35"/>
      <c r="W636" s="35"/>
      <c r="X636" s="35"/>
      <c r="Y636" s="35"/>
      <c r="Z636" s="35"/>
      <c r="AA636" s="35"/>
      <c r="AB636" s="35"/>
      <c r="AC636" s="35"/>
      <c r="AD636" s="35"/>
      <c r="AE636" s="35"/>
      <c r="AT636" s="18" t="s">
        <v>807</v>
      </c>
      <c r="AU636" s="18" t="s">
        <v>85</v>
      </c>
    </row>
    <row r="637" spans="1:65" s="2" customFormat="1" ht="16.5" customHeight="1">
      <c r="A637" s="35"/>
      <c r="B637" s="36"/>
      <c r="C637" s="193" t="s">
        <v>3091</v>
      </c>
      <c r="D637" s="193" t="s">
        <v>214</v>
      </c>
      <c r="E637" s="194" t="s">
        <v>13487</v>
      </c>
      <c r="F637" s="195" t="s">
        <v>13383</v>
      </c>
      <c r="G637" s="196" t="s">
        <v>10032</v>
      </c>
      <c r="H637" s="197">
        <v>5.0999999999999996</v>
      </c>
      <c r="I637" s="198"/>
      <c r="J637" s="199">
        <f>ROUND(I637*H637,2)</f>
        <v>0</v>
      </c>
      <c r="K637" s="200"/>
      <c r="L637" s="40"/>
      <c r="M637" s="201" t="s">
        <v>1</v>
      </c>
      <c r="N637" s="202" t="s">
        <v>42</v>
      </c>
      <c r="O637" s="72"/>
      <c r="P637" s="203">
        <f>O637*H637</f>
        <v>0</v>
      </c>
      <c r="Q637" s="203">
        <v>0</v>
      </c>
      <c r="R637" s="203">
        <f>Q637*H637</f>
        <v>0</v>
      </c>
      <c r="S637" s="203">
        <v>0</v>
      </c>
      <c r="T637" s="204">
        <f>S637*H637</f>
        <v>0</v>
      </c>
      <c r="U637" s="35"/>
      <c r="V637" s="35"/>
      <c r="W637" s="35"/>
      <c r="X637" s="35"/>
      <c r="Y637" s="35"/>
      <c r="Z637" s="35"/>
      <c r="AA637" s="35"/>
      <c r="AB637" s="35"/>
      <c r="AC637" s="35"/>
      <c r="AD637" s="35"/>
      <c r="AE637" s="35"/>
      <c r="AR637" s="205" t="s">
        <v>218</v>
      </c>
      <c r="AT637" s="205" t="s">
        <v>214</v>
      </c>
      <c r="AU637" s="205" t="s">
        <v>85</v>
      </c>
      <c r="AY637" s="18" t="s">
        <v>209</v>
      </c>
      <c r="BE637" s="206">
        <f>IF(N637="základní",J637,0)</f>
        <v>0</v>
      </c>
      <c r="BF637" s="206">
        <f>IF(N637="snížená",J637,0)</f>
        <v>0</v>
      </c>
      <c r="BG637" s="206">
        <f>IF(N637="zákl. přenesená",J637,0)</f>
        <v>0</v>
      </c>
      <c r="BH637" s="206">
        <f>IF(N637="sníž. přenesená",J637,0)</f>
        <v>0</v>
      </c>
      <c r="BI637" s="206">
        <f>IF(N637="nulová",J637,0)</f>
        <v>0</v>
      </c>
      <c r="BJ637" s="18" t="s">
        <v>85</v>
      </c>
      <c r="BK637" s="206">
        <f>ROUND(I637*H637,2)</f>
        <v>0</v>
      </c>
      <c r="BL637" s="18" t="s">
        <v>218</v>
      </c>
      <c r="BM637" s="205" t="s">
        <v>13488</v>
      </c>
    </row>
    <row r="638" spans="1:65" s="2" customFormat="1" ht="48.75">
      <c r="A638" s="35"/>
      <c r="B638" s="36"/>
      <c r="C638" s="37"/>
      <c r="D638" s="214" t="s">
        <v>807</v>
      </c>
      <c r="E638" s="37"/>
      <c r="F638" s="256" t="s">
        <v>12994</v>
      </c>
      <c r="G638" s="37"/>
      <c r="H638" s="37"/>
      <c r="I638" s="257"/>
      <c r="J638" s="37"/>
      <c r="K638" s="37"/>
      <c r="L638" s="40"/>
      <c r="M638" s="258"/>
      <c r="N638" s="259"/>
      <c r="O638" s="72"/>
      <c r="P638" s="72"/>
      <c r="Q638" s="72"/>
      <c r="R638" s="72"/>
      <c r="S638" s="72"/>
      <c r="T638" s="73"/>
      <c r="U638" s="35"/>
      <c r="V638" s="35"/>
      <c r="W638" s="35"/>
      <c r="X638" s="35"/>
      <c r="Y638" s="35"/>
      <c r="Z638" s="35"/>
      <c r="AA638" s="35"/>
      <c r="AB638" s="35"/>
      <c r="AC638" s="35"/>
      <c r="AD638" s="35"/>
      <c r="AE638" s="35"/>
      <c r="AT638" s="18" t="s">
        <v>807</v>
      </c>
      <c r="AU638" s="18" t="s">
        <v>85</v>
      </c>
    </row>
    <row r="639" spans="1:65" s="2" customFormat="1" ht="16.5" customHeight="1">
      <c r="A639" s="35"/>
      <c r="B639" s="36"/>
      <c r="C639" s="193" t="s">
        <v>3109</v>
      </c>
      <c r="D639" s="193" t="s">
        <v>214</v>
      </c>
      <c r="E639" s="194" t="s">
        <v>13489</v>
      </c>
      <c r="F639" s="195" t="s">
        <v>13386</v>
      </c>
      <c r="G639" s="196" t="s">
        <v>10032</v>
      </c>
      <c r="H639" s="197">
        <v>10</v>
      </c>
      <c r="I639" s="198"/>
      <c r="J639" s="199">
        <f>ROUND(I639*H639,2)</f>
        <v>0</v>
      </c>
      <c r="K639" s="200"/>
      <c r="L639" s="40"/>
      <c r="M639" s="201" t="s">
        <v>1</v>
      </c>
      <c r="N639" s="202" t="s">
        <v>42</v>
      </c>
      <c r="O639" s="72"/>
      <c r="P639" s="203">
        <f>O639*H639</f>
        <v>0</v>
      </c>
      <c r="Q639" s="203">
        <v>0</v>
      </c>
      <c r="R639" s="203">
        <f>Q639*H639</f>
        <v>0</v>
      </c>
      <c r="S639" s="203">
        <v>0</v>
      </c>
      <c r="T639" s="204">
        <f>S639*H639</f>
        <v>0</v>
      </c>
      <c r="U639" s="35"/>
      <c r="V639" s="35"/>
      <c r="W639" s="35"/>
      <c r="X639" s="35"/>
      <c r="Y639" s="35"/>
      <c r="Z639" s="35"/>
      <c r="AA639" s="35"/>
      <c r="AB639" s="35"/>
      <c r="AC639" s="35"/>
      <c r="AD639" s="35"/>
      <c r="AE639" s="35"/>
      <c r="AR639" s="205" t="s">
        <v>218</v>
      </c>
      <c r="AT639" s="205" t="s">
        <v>214</v>
      </c>
      <c r="AU639" s="205" t="s">
        <v>85</v>
      </c>
      <c r="AY639" s="18" t="s">
        <v>209</v>
      </c>
      <c r="BE639" s="206">
        <f>IF(N639="základní",J639,0)</f>
        <v>0</v>
      </c>
      <c r="BF639" s="206">
        <f>IF(N639="snížená",J639,0)</f>
        <v>0</v>
      </c>
      <c r="BG639" s="206">
        <f>IF(N639="zákl. přenesená",J639,0)</f>
        <v>0</v>
      </c>
      <c r="BH639" s="206">
        <f>IF(N639="sníž. přenesená",J639,0)</f>
        <v>0</v>
      </c>
      <c r="BI639" s="206">
        <f>IF(N639="nulová",J639,0)</f>
        <v>0</v>
      </c>
      <c r="BJ639" s="18" t="s">
        <v>85</v>
      </c>
      <c r="BK639" s="206">
        <f>ROUND(I639*H639,2)</f>
        <v>0</v>
      </c>
      <c r="BL639" s="18" t="s">
        <v>218</v>
      </c>
      <c r="BM639" s="205" t="s">
        <v>13490</v>
      </c>
    </row>
    <row r="640" spans="1:65" s="2" customFormat="1" ht="48.75">
      <c r="A640" s="35"/>
      <c r="B640" s="36"/>
      <c r="C640" s="37"/>
      <c r="D640" s="214" t="s">
        <v>807</v>
      </c>
      <c r="E640" s="37"/>
      <c r="F640" s="256" t="s">
        <v>12994</v>
      </c>
      <c r="G640" s="37"/>
      <c r="H640" s="37"/>
      <c r="I640" s="257"/>
      <c r="J640" s="37"/>
      <c r="K640" s="37"/>
      <c r="L640" s="40"/>
      <c r="M640" s="258"/>
      <c r="N640" s="259"/>
      <c r="O640" s="72"/>
      <c r="P640" s="72"/>
      <c r="Q640" s="72"/>
      <c r="R640" s="72"/>
      <c r="S640" s="72"/>
      <c r="T640" s="73"/>
      <c r="U640" s="35"/>
      <c r="V640" s="35"/>
      <c r="W640" s="35"/>
      <c r="X640" s="35"/>
      <c r="Y640" s="35"/>
      <c r="Z640" s="35"/>
      <c r="AA640" s="35"/>
      <c r="AB640" s="35"/>
      <c r="AC640" s="35"/>
      <c r="AD640" s="35"/>
      <c r="AE640" s="35"/>
      <c r="AT640" s="18" t="s">
        <v>807</v>
      </c>
      <c r="AU640" s="18" t="s">
        <v>85</v>
      </c>
    </row>
    <row r="641" spans="1:65" s="2" customFormat="1" ht="16.5" customHeight="1">
      <c r="A641" s="35"/>
      <c r="B641" s="36"/>
      <c r="C641" s="193" t="s">
        <v>3114</v>
      </c>
      <c r="D641" s="193" t="s">
        <v>214</v>
      </c>
      <c r="E641" s="194" t="s">
        <v>13491</v>
      </c>
      <c r="F641" s="195" t="s">
        <v>13389</v>
      </c>
      <c r="G641" s="196" t="s">
        <v>10032</v>
      </c>
      <c r="H641" s="197">
        <v>5.5</v>
      </c>
      <c r="I641" s="198"/>
      <c r="J641" s="199">
        <f>ROUND(I641*H641,2)</f>
        <v>0</v>
      </c>
      <c r="K641" s="200"/>
      <c r="L641" s="40"/>
      <c r="M641" s="201" t="s">
        <v>1</v>
      </c>
      <c r="N641" s="202" t="s">
        <v>42</v>
      </c>
      <c r="O641" s="72"/>
      <c r="P641" s="203">
        <f>O641*H641</f>
        <v>0</v>
      </c>
      <c r="Q641" s="203">
        <v>0</v>
      </c>
      <c r="R641" s="203">
        <f>Q641*H641</f>
        <v>0</v>
      </c>
      <c r="S641" s="203">
        <v>0</v>
      </c>
      <c r="T641" s="204">
        <f>S641*H641</f>
        <v>0</v>
      </c>
      <c r="U641" s="35"/>
      <c r="V641" s="35"/>
      <c r="W641" s="35"/>
      <c r="X641" s="35"/>
      <c r="Y641" s="35"/>
      <c r="Z641" s="35"/>
      <c r="AA641" s="35"/>
      <c r="AB641" s="35"/>
      <c r="AC641" s="35"/>
      <c r="AD641" s="35"/>
      <c r="AE641" s="35"/>
      <c r="AR641" s="205" t="s">
        <v>218</v>
      </c>
      <c r="AT641" s="205" t="s">
        <v>214</v>
      </c>
      <c r="AU641" s="205" t="s">
        <v>85</v>
      </c>
      <c r="AY641" s="18" t="s">
        <v>209</v>
      </c>
      <c r="BE641" s="206">
        <f>IF(N641="základní",J641,0)</f>
        <v>0</v>
      </c>
      <c r="BF641" s="206">
        <f>IF(N641="snížená",J641,0)</f>
        <v>0</v>
      </c>
      <c r="BG641" s="206">
        <f>IF(N641="zákl. přenesená",J641,0)</f>
        <v>0</v>
      </c>
      <c r="BH641" s="206">
        <f>IF(N641="sníž. přenesená",J641,0)</f>
        <v>0</v>
      </c>
      <c r="BI641" s="206">
        <f>IF(N641="nulová",J641,0)</f>
        <v>0</v>
      </c>
      <c r="BJ641" s="18" t="s">
        <v>85</v>
      </c>
      <c r="BK641" s="206">
        <f>ROUND(I641*H641,2)</f>
        <v>0</v>
      </c>
      <c r="BL641" s="18" t="s">
        <v>218</v>
      </c>
      <c r="BM641" s="205" t="s">
        <v>13492</v>
      </c>
    </row>
    <row r="642" spans="1:65" s="2" customFormat="1" ht="48.75">
      <c r="A642" s="35"/>
      <c r="B642" s="36"/>
      <c r="C642" s="37"/>
      <c r="D642" s="214" t="s">
        <v>807</v>
      </c>
      <c r="E642" s="37"/>
      <c r="F642" s="256" t="s">
        <v>12994</v>
      </c>
      <c r="G642" s="37"/>
      <c r="H642" s="37"/>
      <c r="I642" s="257"/>
      <c r="J642" s="37"/>
      <c r="K642" s="37"/>
      <c r="L642" s="40"/>
      <c r="M642" s="258"/>
      <c r="N642" s="259"/>
      <c r="O642" s="72"/>
      <c r="P642" s="72"/>
      <c r="Q642" s="72"/>
      <c r="R642" s="72"/>
      <c r="S642" s="72"/>
      <c r="T642" s="73"/>
      <c r="U642" s="35"/>
      <c r="V642" s="35"/>
      <c r="W642" s="35"/>
      <c r="X642" s="35"/>
      <c r="Y642" s="35"/>
      <c r="Z642" s="35"/>
      <c r="AA642" s="35"/>
      <c r="AB642" s="35"/>
      <c r="AC642" s="35"/>
      <c r="AD642" s="35"/>
      <c r="AE642" s="35"/>
      <c r="AT642" s="18" t="s">
        <v>807</v>
      </c>
      <c r="AU642" s="18" t="s">
        <v>85</v>
      </c>
    </row>
    <row r="643" spans="1:65" s="2" customFormat="1" ht="16.5" customHeight="1">
      <c r="A643" s="35"/>
      <c r="B643" s="36"/>
      <c r="C643" s="193" t="s">
        <v>3256</v>
      </c>
      <c r="D643" s="193" t="s">
        <v>214</v>
      </c>
      <c r="E643" s="194" t="s">
        <v>13493</v>
      </c>
      <c r="F643" s="195" t="s">
        <v>13392</v>
      </c>
      <c r="G643" s="196" t="s">
        <v>10032</v>
      </c>
      <c r="H643" s="197">
        <v>14.8</v>
      </c>
      <c r="I643" s="198"/>
      <c r="J643" s="199">
        <f>ROUND(I643*H643,2)</f>
        <v>0</v>
      </c>
      <c r="K643" s="200"/>
      <c r="L643" s="40"/>
      <c r="M643" s="201" t="s">
        <v>1</v>
      </c>
      <c r="N643" s="202" t="s">
        <v>42</v>
      </c>
      <c r="O643" s="72"/>
      <c r="P643" s="203">
        <f>O643*H643</f>
        <v>0</v>
      </c>
      <c r="Q643" s="203">
        <v>0</v>
      </c>
      <c r="R643" s="203">
        <f>Q643*H643</f>
        <v>0</v>
      </c>
      <c r="S643" s="203">
        <v>0</v>
      </c>
      <c r="T643" s="204">
        <f>S643*H643</f>
        <v>0</v>
      </c>
      <c r="U643" s="35"/>
      <c r="V643" s="35"/>
      <c r="W643" s="35"/>
      <c r="X643" s="35"/>
      <c r="Y643" s="35"/>
      <c r="Z643" s="35"/>
      <c r="AA643" s="35"/>
      <c r="AB643" s="35"/>
      <c r="AC643" s="35"/>
      <c r="AD643" s="35"/>
      <c r="AE643" s="35"/>
      <c r="AR643" s="205" t="s">
        <v>218</v>
      </c>
      <c r="AT643" s="205" t="s">
        <v>214</v>
      </c>
      <c r="AU643" s="205" t="s">
        <v>85</v>
      </c>
      <c r="AY643" s="18" t="s">
        <v>209</v>
      </c>
      <c r="BE643" s="206">
        <f>IF(N643="základní",J643,0)</f>
        <v>0</v>
      </c>
      <c r="BF643" s="206">
        <f>IF(N643="snížená",J643,0)</f>
        <v>0</v>
      </c>
      <c r="BG643" s="206">
        <f>IF(N643="zákl. přenesená",J643,0)</f>
        <v>0</v>
      </c>
      <c r="BH643" s="206">
        <f>IF(N643="sníž. přenesená",J643,0)</f>
        <v>0</v>
      </c>
      <c r="BI643" s="206">
        <f>IF(N643="nulová",J643,0)</f>
        <v>0</v>
      </c>
      <c r="BJ643" s="18" t="s">
        <v>85</v>
      </c>
      <c r="BK643" s="206">
        <f>ROUND(I643*H643,2)</f>
        <v>0</v>
      </c>
      <c r="BL643" s="18" t="s">
        <v>218</v>
      </c>
      <c r="BM643" s="205" t="s">
        <v>13494</v>
      </c>
    </row>
    <row r="644" spans="1:65" s="2" customFormat="1" ht="48.75">
      <c r="A644" s="35"/>
      <c r="B644" s="36"/>
      <c r="C644" s="37"/>
      <c r="D644" s="214" t="s">
        <v>807</v>
      </c>
      <c r="E644" s="37"/>
      <c r="F644" s="256" t="s">
        <v>12994</v>
      </c>
      <c r="G644" s="37"/>
      <c r="H644" s="37"/>
      <c r="I644" s="257"/>
      <c r="J644" s="37"/>
      <c r="K644" s="37"/>
      <c r="L644" s="40"/>
      <c r="M644" s="258"/>
      <c r="N644" s="259"/>
      <c r="O644" s="72"/>
      <c r="P644" s="72"/>
      <c r="Q644" s="72"/>
      <c r="R644" s="72"/>
      <c r="S644" s="72"/>
      <c r="T644" s="73"/>
      <c r="U644" s="35"/>
      <c r="V644" s="35"/>
      <c r="W644" s="35"/>
      <c r="X644" s="35"/>
      <c r="Y644" s="35"/>
      <c r="Z644" s="35"/>
      <c r="AA644" s="35"/>
      <c r="AB644" s="35"/>
      <c r="AC644" s="35"/>
      <c r="AD644" s="35"/>
      <c r="AE644" s="35"/>
      <c r="AT644" s="18" t="s">
        <v>807</v>
      </c>
      <c r="AU644" s="18" t="s">
        <v>85</v>
      </c>
    </row>
    <row r="645" spans="1:65" s="2" customFormat="1" ht="16.5" customHeight="1">
      <c r="A645" s="35"/>
      <c r="B645" s="36"/>
      <c r="C645" s="193" t="s">
        <v>3259</v>
      </c>
      <c r="D645" s="193" t="s">
        <v>214</v>
      </c>
      <c r="E645" s="194" t="s">
        <v>13495</v>
      </c>
      <c r="F645" s="195" t="s">
        <v>13395</v>
      </c>
      <c r="G645" s="196" t="s">
        <v>10032</v>
      </c>
      <c r="H645" s="197">
        <v>3.5</v>
      </c>
      <c r="I645" s="198"/>
      <c r="J645" s="199">
        <f>ROUND(I645*H645,2)</f>
        <v>0</v>
      </c>
      <c r="K645" s="200"/>
      <c r="L645" s="40"/>
      <c r="M645" s="201" t="s">
        <v>1</v>
      </c>
      <c r="N645" s="202" t="s">
        <v>42</v>
      </c>
      <c r="O645" s="72"/>
      <c r="P645" s="203">
        <f>O645*H645</f>
        <v>0</v>
      </c>
      <c r="Q645" s="203">
        <v>0</v>
      </c>
      <c r="R645" s="203">
        <f>Q645*H645</f>
        <v>0</v>
      </c>
      <c r="S645" s="203">
        <v>0</v>
      </c>
      <c r="T645" s="204">
        <f>S645*H645</f>
        <v>0</v>
      </c>
      <c r="U645" s="35"/>
      <c r="V645" s="35"/>
      <c r="W645" s="35"/>
      <c r="X645" s="35"/>
      <c r="Y645" s="35"/>
      <c r="Z645" s="35"/>
      <c r="AA645" s="35"/>
      <c r="AB645" s="35"/>
      <c r="AC645" s="35"/>
      <c r="AD645" s="35"/>
      <c r="AE645" s="35"/>
      <c r="AR645" s="205" t="s">
        <v>218</v>
      </c>
      <c r="AT645" s="205" t="s">
        <v>214</v>
      </c>
      <c r="AU645" s="205" t="s">
        <v>85</v>
      </c>
      <c r="AY645" s="18" t="s">
        <v>209</v>
      </c>
      <c r="BE645" s="206">
        <f>IF(N645="základní",J645,0)</f>
        <v>0</v>
      </c>
      <c r="BF645" s="206">
        <f>IF(N645="snížená",J645,0)</f>
        <v>0</v>
      </c>
      <c r="BG645" s="206">
        <f>IF(N645="zákl. přenesená",J645,0)</f>
        <v>0</v>
      </c>
      <c r="BH645" s="206">
        <f>IF(N645="sníž. přenesená",J645,0)</f>
        <v>0</v>
      </c>
      <c r="BI645" s="206">
        <f>IF(N645="nulová",J645,0)</f>
        <v>0</v>
      </c>
      <c r="BJ645" s="18" t="s">
        <v>85</v>
      </c>
      <c r="BK645" s="206">
        <f>ROUND(I645*H645,2)</f>
        <v>0</v>
      </c>
      <c r="BL645" s="18" t="s">
        <v>218</v>
      </c>
      <c r="BM645" s="205" t="s">
        <v>13496</v>
      </c>
    </row>
    <row r="646" spans="1:65" s="2" customFormat="1" ht="48.75">
      <c r="A646" s="35"/>
      <c r="B646" s="36"/>
      <c r="C646" s="37"/>
      <c r="D646" s="214" t="s">
        <v>807</v>
      </c>
      <c r="E646" s="37"/>
      <c r="F646" s="256" t="s">
        <v>12994</v>
      </c>
      <c r="G646" s="37"/>
      <c r="H646" s="37"/>
      <c r="I646" s="257"/>
      <c r="J646" s="37"/>
      <c r="K646" s="37"/>
      <c r="L646" s="40"/>
      <c r="M646" s="258"/>
      <c r="N646" s="259"/>
      <c r="O646" s="72"/>
      <c r="P646" s="72"/>
      <c r="Q646" s="72"/>
      <c r="R646" s="72"/>
      <c r="S646" s="72"/>
      <c r="T646" s="73"/>
      <c r="U646" s="35"/>
      <c r="V646" s="35"/>
      <c r="W646" s="35"/>
      <c r="X646" s="35"/>
      <c r="Y646" s="35"/>
      <c r="Z646" s="35"/>
      <c r="AA646" s="35"/>
      <c r="AB646" s="35"/>
      <c r="AC646" s="35"/>
      <c r="AD646" s="35"/>
      <c r="AE646" s="35"/>
      <c r="AT646" s="18" t="s">
        <v>807</v>
      </c>
      <c r="AU646" s="18" t="s">
        <v>85</v>
      </c>
    </row>
    <row r="647" spans="1:65" s="2" customFormat="1" ht="16.5" customHeight="1">
      <c r="A647" s="35"/>
      <c r="B647" s="36"/>
      <c r="C647" s="193" t="s">
        <v>3421</v>
      </c>
      <c r="D647" s="193" t="s">
        <v>214</v>
      </c>
      <c r="E647" s="194" t="s">
        <v>13497</v>
      </c>
      <c r="F647" s="195" t="s">
        <v>13398</v>
      </c>
      <c r="G647" s="196" t="s">
        <v>10032</v>
      </c>
      <c r="H647" s="197">
        <v>22.2</v>
      </c>
      <c r="I647" s="198"/>
      <c r="J647" s="199">
        <f>ROUND(I647*H647,2)</f>
        <v>0</v>
      </c>
      <c r="K647" s="200"/>
      <c r="L647" s="40"/>
      <c r="M647" s="201" t="s">
        <v>1</v>
      </c>
      <c r="N647" s="202" t="s">
        <v>42</v>
      </c>
      <c r="O647" s="72"/>
      <c r="P647" s="203">
        <f>O647*H647</f>
        <v>0</v>
      </c>
      <c r="Q647" s="203">
        <v>0</v>
      </c>
      <c r="R647" s="203">
        <f>Q647*H647</f>
        <v>0</v>
      </c>
      <c r="S647" s="203">
        <v>0</v>
      </c>
      <c r="T647" s="204">
        <f>S647*H647</f>
        <v>0</v>
      </c>
      <c r="U647" s="35"/>
      <c r="V647" s="35"/>
      <c r="W647" s="35"/>
      <c r="X647" s="35"/>
      <c r="Y647" s="35"/>
      <c r="Z647" s="35"/>
      <c r="AA647" s="35"/>
      <c r="AB647" s="35"/>
      <c r="AC647" s="35"/>
      <c r="AD647" s="35"/>
      <c r="AE647" s="35"/>
      <c r="AR647" s="205" t="s">
        <v>218</v>
      </c>
      <c r="AT647" s="205" t="s">
        <v>214</v>
      </c>
      <c r="AU647" s="205" t="s">
        <v>85</v>
      </c>
      <c r="AY647" s="18" t="s">
        <v>209</v>
      </c>
      <c r="BE647" s="206">
        <f>IF(N647="základní",J647,0)</f>
        <v>0</v>
      </c>
      <c r="BF647" s="206">
        <f>IF(N647="snížená",J647,0)</f>
        <v>0</v>
      </c>
      <c r="BG647" s="206">
        <f>IF(N647="zákl. přenesená",J647,0)</f>
        <v>0</v>
      </c>
      <c r="BH647" s="206">
        <f>IF(N647="sníž. přenesená",J647,0)</f>
        <v>0</v>
      </c>
      <c r="BI647" s="206">
        <f>IF(N647="nulová",J647,0)</f>
        <v>0</v>
      </c>
      <c r="BJ647" s="18" t="s">
        <v>85</v>
      </c>
      <c r="BK647" s="206">
        <f>ROUND(I647*H647,2)</f>
        <v>0</v>
      </c>
      <c r="BL647" s="18" t="s">
        <v>218</v>
      </c>
      <c r="BM647" s="205" t="s">
        <v>13498</v>
      </c>
    </row>
    <row r="648" spans="1:65" s="2" customFormat="1" ht="48.75">
      <c r="A648" s="35"/>
      <c r="B648" s="36"/>
      <c r="C648" s="37"/>
      <c r="D648" s="214" t="s">
        <v>807</v>
      </c>
      <c r="E648" s="37"/>
      <c r="F648" s="256" t="s">
        <v>12994</v>
      </c>
      <c r="G648" s="37"/>
      <c r="H648" s="37"/>
      <c r="I648" s="257"/>
      <c r="J648" s="37"/>
      <c r="K648" s="37"/>
      <c r="L648" s="40"/>
      <c r="M648" s="258"/>
      <c r="N648" s="259"/>
      <c r="O648" s="72"/>
      <c r="P648" s="72"/>
      <c r="Q648" s="72"/>
      <c r="R648" s="72"/>
      <c r="S648" s="72"/>
      <c r="T648" s="73"/>
      <c r="U648" s="35"/>
      <c r="V648" s="35"/>
      <c r="W648" s="35"/>
      <c r="X648" s="35"/>
      <c r="Y648" s="35"/>
      <c r="Z648" s="35"/>
      <c r="AA648" s="35"/>
      <c r="AB648" s="35"/>
      <c r="AC648" s="35"/>
      <c r="AD648" s="35"/>
      <c r="AE648" s="35"/>
      <c r="AT648" s="18" t="s">
        <v>807</v>
      </c>
      <c r="AU648" s="18" t="s">
        <v>85</v>
      </c>
    </row>
    <row r="649" spans="1:65" s="2" customFormat="1" ht="16.5" customHeight="1">
      <c r="A649" s="35"/>
      <c r="B649" s="36"/>
      <c r="C649" s="193" t="s">
        <v>921</v>
      </c>
      <c r="D649" s="193" t="s">
        <v>214</v>
      </c>
      <c r="E649" s="194" t="s">
        <v>13499</v>
      </c>
      <c r="F649" s="195" t="s">
        <v>13401</v>
      </c>
      <c r="G649" s="196" t="s">
        <v>10032</v>
      </c>
      <c r="H649" s="197">
        <v>5.2</v>
      </c>
      <c r="I649" s="198"/>
      <c r="J649" s="199">
        <f>ROUND(I649*H649,2)</f>
        <v>0</v>
      </c>
      <c r="K649" s="200"/>
      <c r="L649" s="40"/>
      <c r="M649" s="201" t="s">
        <v>1</v>
      </c>
      <c r="N649" s="202" t="s">
        <v>42</v>
      </c>
      <c r="O649" s="72"/>
      <c r="P649" s="203">
        <f>O649*H649</f>
        <v>0</v>
      </c>
      <c r="Q649" s="203">
        <v>0</v>
      </c>
      <c r="R649" s="203">
        <f>Q649*H649</f>
        <v>0</v>
      </c>
      <c r="S649" s="203">
        <v>0</v>
      </c>
      <c r="T649" s="204">
        <f>S649*H649</f>
        <v>0</v>
      </c>
      <c r="U649" s="35"/>
      <c r="V649" s="35"/>
      <c r="W649" s="35"/>
      <c r="X649" s="35"/>
      <c r="Y649" s="35"/>
      <c r="Z649" s="35"/>
      <c r="AA649" s="35"/>
      <c r="AB649" s="35"/>
      <c r="AC649" s="35"/>
      <c r="AD649" s="35"/>
      <c r="AE649" s="35"/>
      <c r="AR649" s="205" t="s">
        <v>218</v>
      </c>
      <c r="AT649" s="205" t="s">
        <v>214</v>
      </c>
      <c r="AU649" s="205" t="s">
        <v>85</v>
      </c>
      <c r="AY649" s="18" t="s">
        <v>209</v>
      </c>
      <c r="BE649" s="206">
        <f>IF(N649="základní",J649,0)</f>
        <v>0</v>
      </c>
      <c r="BF649" s="206">
        <f>IF(N649="snížená",J649,0)</f>
        <v>0</v>
      </c>
      <c r="BG649" s="206">
        <f>IF(N649="zákl. přenesená",J649,0)</f>
        <v>0</v>
      </c>
      <c r="BH649" s="206">
        <f>IF(N649="sníž. přenesená",J649,0)</f>
        <v>0</v>
      </c>
      <c r="BI649" s="206">
        <f>IF(N649="nulová",J649,0)</f>
        <v>0</v>
      </c>
      <c r="BJ649" s="18" t="s">
        <v>85</v>
      </c>
      <c r="BK649" s="206">
        <f>ROUND(I649*H649,2)</f>
        <v>0</v>
      </c>
      <c r="BL649" s="18" t="s">
        <v>218</v>
      </c>
      <c r="BM649" s="205" t="s">
        <v>13500</v>
      </c>
    </row>
    <row r="650" spans="1:65" s="2" customFormat="1" ht="48.75">
      <c r="A650" s="35"/>
      <c r="B650" s="36"/>
      <c r="C650" s="37"/>
      <c r="D650" s="214" t="s">
        <v>807</v>
      </c>
      <c r="E650" s="37"/>
      <c r="F650" s="256" t="s">
        <v>12994</v>
      </c>
      <c r="G650" s="37"/>
      <c r="H650" s="37"/>
      <c r="I650" s="257"/>
      <c r="J650" s="37"/>
      <c r="K650" s="37"/>
      <c r="L650" s="40"/>
      <c r="M650" s="258"/>
      <c r="N650" s="259"/>
      <c r="O650" s="72"/>
      <c r="P650" s="72"/>
      <c r="Q650" s="72"/>
      <c r="R650" s="72"/>
      <c r="S650" s="72"/>
      <c r="T650" s="73"/>
      <c r="U650" s="35"/>
      <c r="V650" s="35"/>
      <c r="W650" s="35"/>
      <c r="X650" s="35"/>
      <c r="Y650" s="35"/>
      <c r="Z650" s="35"/>
      <c r="AA650" s="35"/>
      <c r="AB650" s="35"/>
      <c r="AC650" s="35"/>
      <c r="AD650" s="35"/>
      <c r="AE650" s="35"/>
      <c r="AT650" s="18" t="s">
        <v>807</v>
      </c>
      <c r="AU650" s="18" t="s">
        <v>85</v>
      </c>
    </row>
    <row r="651" spans="1:65" s="2" customFormat="1" ht="49.15" customHeight="1">
      <c r="A651" s="35"/>
      <c r="B651" s="36"/>
      <c r="C651" s="193" t="s">
        <v>3428</v>
      </c>
      <c r="D651" s="193" t="s">
        <v>214</v>
      </c>
      <c r="E651" s="194" t="s">
        <v>13501</v>
      </c>
      <c r="F651" s="195" t="s">
        <v>13010</v>
      </c>
      <c r="G651" s="196" t="s">
        <v>217</v>
      </c>
      <c r="H651" s="197">
        <v>301</v>
      </c>
      <c r="I651" s="198"/>
      <c r="J651" s="199">
        <f>ROUND(I651*H651,2)</f>
        <v>0</v>
      </c>
      <c r="K651" s="200"/>
      <c r="L651" s="40"/>
      <c r="M651" s="201" t="s">
        <v>1</v>
      </c>
      <c r="N651" s="202" t="s">
        <v>42</v>
      </c>
      <c r="O651" s="72"/>
      <c r="P651" s="203">
        <f>O651*H651</f>
        <v>0</v>
      </c>
      <c r="Q651" s="203">
        <v>0</v>
      </c>
      <c r="R651" s="203">
        <f>Q651*H651</f>
        <v>0</v>
      </c>
      <c r="S651" s="203">
        <v>0</v>
      </c>
      <c r="T651" s="204">
        <f>S651*H651</f>
        <v>0</v>
      </c>
      <c r="U651" s="35"/>
      <c r="V651" s="35"/>
      <c r="W651" s="35"/>
      <c r="X651" s="35"/>
      <c r="Y651" s="35"/>
      <c r="Z651" s="35"/>
      <c r="AA651" s="35"/>
      <c r="AB651" s="35"/>
      <c r="AC651" s="35"/>
      <c r="AD651" s="35"/>
      <c r="AE651" s="35"/>
      <c r="AR651" s="205" t="s">
        <v>218</v>
      </c>
      <c r="AT651" s="205" t="s">
        <v>214</v>
      </c>
      <c r="AU651" s="205" t="s">
        <v>85</v>
      </c>
      <c r="AY651" s="18" t="s">
        <v>209</v>
      </c>
      <c r="BE651" s="206">
        <f>IF(N651="základní",J651,0)</f>
        <v>0</v>
      </c>
      <c r="BF651" s="206">
        <f>IF(N651="snížená",J651,0)</f>
        <v>0</v>
      </c>
      <c r="BG651" s="206">
        <f>IF(N651="zákl. přenesená",J651,0)</f>
        <v>0</v>
      </c>
      <c r="BH651" s="206">
        <f>IF(N651="sníž. přenesená",J651,0)</f>
        <v>0</v>
      </c>
      <c r="BI651" s="206">
        <f>IF(N651="nulová",J651,0)</f>
        <v>0</v>
      </c>
      <c r="BJ651" s="18" t="s">
        <v>85</v>
      </c>
      <c r="BK651" s="206">
        <f>ROUND(I651*H651,2)</f>
        <v>0</v>
      </c>
      <c r="BL651" s="18" t="s">
        <v>218</v>
      </c>
      <c r="BM651" s="205" t="s">
        <v>13502</v>
      </c>
    </row>
    <row r="652" spans="1:65" s="2" customFormat="1" ht="49.15" customHeight="1">
      <c r="A652" s="35"/>
      <c r="B652" s="36"/>
      <c r="C652" s="193" t="s">
        <v>3432</v>
      </c>
      <c r="D652" s="193" t="s">
        <v>214</v>
      </c>
      <c r="E652" s="194" t="s">
        <v>13503</v>
      </c>
      <c r="F652" s="195" t="s">
        <v>13131</v>
      </c>
      <c r="G652" s="196" t="s">
        <v>217</v>
      </c>
      <c r="H652" s="197">
        <v>300</v>
      </c>
      <c r="I652" s="198"/>
      <c r="J652" s="199">
        <f>ROUND(I652*H652,2)</f>
        <v>0</v>
      </c>
      <c r="K652" s="200"/>
      <c r="L652" s="40"/>
      <c r="M652" s="201" t="s">
        <v>1</v>
      </c>
      <c r="N652" s="202" t="s">
        <v>42</v>
      </c>
      <c r="O652" s="72"/>
      <c r="P652" s="203">
        <f>O652*H652</f>
        <v>0</v>
      </c>
      <c r="Q652" s="203">
        <v>0</v>
      </c>
      <c r="R652" s="203">
        <f>Q652*H652</f>
        <v>0</v>
      </c>
      <c r="S652" s="203">
        <v>0</v>
      </c>
      <c r="T652" s="204">
        <f>S652*H652</f>
        <v>0</v>
      </c>
      <c r="U652" s="35"/>
      <c r="V652" s="35"/>
      <c r="W652" s="35"/>
      <c r="X652" s="35"/>
      <c r="Y652" s="35"/>
      <c r="Z652" s="35"/>
      <c r="AA652" s="35"/>
      <c r="AB652" s="35"/>
      <c r="AC652" s="35"/>
      <c r="AD652" s="35"/>
      <c r="AE652" s="35"/>
      <c r="AR652" s="205" t="s">
        <v>218</v>
      </c>
      <c r="AT652" s="205" t="s">
        <v>214</v>
      </c>
      <c r="AU652" s="205" t="s">
        <v>85</v>
      </c>
      <c r="AY652" s="18" t="s">
        <v>209</v>
      </c>
      <c r="BE652" s="206">
        <f>IF(N652="základní",J652,0)</f>
        <v>0</v>
      </c>
      <c r="BF652" s="206">
        <f>IF(N652="snížená",J652,0)</f>
        <v>0</v>
      </c>
      <c r="BG652" s="206">
        <f>IF(N652="zákl. přenesená",J652,0)</f>
        <v>0</v>
      </c>
      <c r="BH652" s="206">
        <f>IF(N652="sníž. přenesená",J652,0)</f>
        <v>0</v>
      </c>
      <c r="BI652" s="206">
        <f>IF(N652="nulová",J652,0)</f>
        <v>0</v>
      </c>
      <c r="BJ652" s="18" t="s">
        <v>85</v>
      </c>
      <c r="BK652" s="206">
        <f>ROUND(I652*H652,2)</f>
        <v>0</v>
      </c>
      <c r="BL652" s="18" t="s">
        <v>218</v>
      </c>
      <c r="BM652" s="205" t="s">
        <v>13504</v>
      </c>
    </row>
    <row r="653" spans="1:65" s="2" customFormat="1" ht="44.25" customHeight="1">
      <c r="A653" s="35"/>
      <c r="B653" s="36"/>
      <c r="C653" s="193" t="s">
        <v>3442</v>
      </c>
      <c r="D653" s="193" t="s">
        <v>214</v>
      </c>
      <c r="E653" s="194" t="s">
        <v>13505</v>
      </c>
      <c r="F653" s="195" t="s">
        <v>13016</v>
      </c>
      <c r="G653" s="196" t="s">
        <v>217</v>
      </c>
      <c r="H653" s="197">
        <v>122</v>
      </c>
      <c r="I653" s="198"/>
      <c r="J653" s="199">
        <f>ROUND(I653*H653,2)</f>
        <v>0</v>
      </c>
      <c r="K653" s="200"/>
      <c r="L653" s="40"/>
      <c r="M653" s="201" t="s">
        <v>1</v>
      </c>
      <c r="N653" s="202" t="s">
        <v>42</v>
      </c>
      <c r="O653" s="72"/>
      <c r="P653" s="203">
        <f>O653*H653</f>
        <v>0</v>
      </c>
      <c r="Q653" s="203">
        <v>0</v>
      </c>
      <c r="R653" s="203">
        <f>Q653*H653</f>
        <v>0</v>
      </c>
      <c r="S653" s="203">
        <v>0</v>
      </c>
      <c r="T653" s="204">
        <f>S653*H653</f>
        <v>0</v>
      </c>
      <c r="U653" s="35"/>
      <c r="V653" s="35"/>
      <c r="W653" s="35"/>
      <c r="X653" s="35"/>
      <c r="Y653" s="35"/>
      <c r="Z653" s="35"/>
      <c r="AA653" s="35"/>
      <c r="AB653" s="35"/>
      <c r="AC653" s="35"/>
      <c r="AD653" s="35"/>
      <c r="AE653" s="35"/>
      <c r="AR653" s="205" t="s">
        <v>218</v>
      </c>
      <c r="AT653" s="205" t="s">
        <v>214</v>
      </c>
      <c r="AU653" s="205" t="s">
        <v>85</v>
      </c>
      <c r="AY653" s="18" t="s">
        <v>209</v>
      </c>
      <c r="BE653" s="206">
        <f>IF(N653="základní",J653,0)</f>
        <v>0</v>
      </c>
      <c r="BF653" s="206">
        <f>IF(N653="snížená",J653,0)</f>
        <v>0</v>
      </c>
      <c r="BG653" s="206">
        <f>IF(N653="zákl. přenesená",J653,0)</f>
        <v>0</v>
      </c>
      <c r="BH653" s="206">
        <f>IF(N653="sníž. přenesená",J653,0)</f>
        <v>0</v>
      </c>
      <c r="BI653" s="206">
        <f>IF(N653="nulová",J653,0)</f>
        <v>0</v>
      </c>
      <c r="BJ653" s="18" t="s">
        <v>85</v>
      </c>
      <c r="BK653" s="206">
        <f>ROUND(I653*H653,2)</f>
        <v>0</v>
      </c>
      <c r="BL653" s="18" t="s">
        <v>218</v>
      </c>
      <c r="BM653" s="205" t="s">
        <v>13506</v>
      </c>
    </row>
    <row r="654" spans="1:65" s="2" customFormat="1" ht="16.5" customHeight="1">
      <c r="A654" s="35"/>
      <c r="B654" s="36"/>
      <c r="C654" s="193" t="s">
        <v>3446</v>
      </c>
      <c r="D654" s="193" t="s">
        <v>214</v>
      </c>
      <c r="E654" s="194" t="s">
        <v>13507</v>
      </c>
      <c r="F654" s="195" t="s">
        <v>12858</v>
      </c>
      <c r="G654" s="196" t="s">
        <v>586</v>
      </c>
      <c r="H654" s="197">
        <v>1000</v>
      </c>
      <c r="I654" s="198"/>
      <c r="J654" s="199">
        <f>ROUND(I654*H654,2)</f>
        <v>0</v>
      </c>
      <c r="K654" s="200"/>
      <c r="L654" s="40"/>
      <c r="M654" s="201" t="s">
        <v>1</v>
      </c>
      <c r="N654" s="202" t="s">
        <v>42</v>
      </c>
      <c r="O654" s="72"/>
      <c r="P654" s="203">
        <f>O654*H654</f>
        <v>0</v>
      </c>
      <c r="Q654" s="203">
        <v>0</v>
      </c>
      <c r="R654" s="203">
        <f>Q654*H654</f>
        <v>0</v>
      </c>
      <c r="S654" s="203">
        <v>0</v>
      </c>
      <c r="T654" s="204">
        <f>S654*H654</f>
        <v>0</v>
      </c>
      <c r="U654" s="35"/>
      <c r="V654" s="35"/>
      <c r="W654" s="35"/>
      <c r="X654" s="35"/>
      <c r="Y654" s="35"/>
      <c r="Z654" s="35"/>
      <c r="AA654" s="35"/>
      <c r="AB654" s="35"/>
      <c r="AC654" s="35"/>
      <c r="AD654" s="35"/>
      <c r="AE654" s="35"/>
      <c r="AR654" s="205" t="s">
        <v>218</v>
      </c>
      <c r="AT654" s="205" t="s">
        <v>214</v>
      </c>
      <c r="AU654" s="205" t="s">
        <v>85</v>
      </c>
      <c r="AY654" s="18" t="s">
        <v>209</v>
      </c>
      <c r="BE654" s="206">
        <f>IF(N654="základní",J654,0)</f>
        <v>0</v>
      </c>
      <c r="BF654" s="206">
        <f>IF(N654="snížená",J654,0)</f>
        <v>0</v>
      </c>
      <c r="BG654" s="206">
        <f>IF(N654="zákl. přenesená",J654,0)</f>
        <v>0</v>
      </c>
      <c r="BH654" s="206">
        <f>IF(N654="sníž. přenesená",J654,0)</f>
        <v>0</v>
      </c>
      <c r="BI654" s="206">
        <f>IF(N654="nulová",J654,0)</f>
        <v>0</v>
      </c>
      <c r="BJ654" s="18" t="s">
        <v>85</v>
      </c>
      <c r="BK654" s="206">
        <f>ROUND(I654*H654,2)</f>
        <v>0</v>
      </c>
      <c r="BL654" s="18" t="s">
        <v>218</v>
      </c>
      <c r="BM654" s="205" t="s">
        <v>13508</v>
      </c>
    </row>
    <row r="655" spans="1:65" s="2" customFormat="1" ht="16.5" customHeight="1">
      <c r="A655" s="35"/>
      <c r="B655" s="36"/>
      <c r="C655" s="193" t="s">
        <v>3450</v>
      </c>
      <c r="D655" s="193" t="s">
        <v>214</v>
      </c>
      <c r="E655" s="194" t="s">
        <v>13509</v>
      </c>
      <c r="F655" s="195" t="s">
        <v>12861</v>
      </c>
      <c r="G655" s="196" t="s">
        <v>586</v>
      </c>
      <c r="H655" s="197">
        <v>350</v>
      </c>
      <c r="I655" s="198"/>
      <c r="J655" s="199">
        <f>ROUND(I655*H655,2)</f>
        <v>0</v>
      </c>
      <c r="K655" s="200"/>
      <c r="L655" s="40"/>
      <c r="M655" s="201" t="s">
        <v>1</v>
      </c>
      <c r="N655" s="202" t="s">
        <v>42</v>
      </c>
      <c r="O655" s="72"/>
      <c r="P655" s="203">
        <f>O655*H655</f>
        <v>0</v>
      </c>
      <c r="Q655" s="203">
        <v>0</v>
      </c>
      <c r="R655" s="203">
        <f>Q655*H655</f>
        <v>0</v>
      </c>
      <c r="S655" s="203">
        <v>0</v>
      </c>
      <c r="T655" s="204">
        <f>S655*H655</f>
        <v>0</v>
      </c>
      <c r="U655" s="35"/>
      <c r="V655" s="35"/>
      <c r="W655" s="35"/>
      <c r="X655" s="35"/>
      <c r="Y655" s="35"/>
      <c r="Z655" s="35"/>
      <c r="AA655" s="35"/>
      <c r="AB655" s="35"/>
      <c r="AC655" s="35"/>
      <c r="AD655" s="35"/>
      <c r="AE655" s="35"/>
      <c r="AR655" s="205" t="s">
        <v>218</v>
      </c>
      <c r="AT655" s="205" t="s">
        <v>214</v>
      </c>
      <c r="AU655" s="205" t="s">
        <v>85</v>
      </c>
      <c r="AY655" s="18" t="s">
        <v>209</v>
      </c>
      <c r="BE655" s="206">
        <f>IF(N655="základní",J655,0)</f>
        <v>0</v>
      </c>
      <c r="BF655" s="206">
        <f>IF(N655="snížená",J655,0)</f>
        <v>0</v>
      </c>
      <c r="BG655" s="206">
        <f>IF(N655="zákl. přenesená",J655,0)</f>
        <v>0</v>
      </c>
      <c r="BH655" s="206">
        <f>IF(N655="sníž. přenesená",J655,0)</f>
        <v>0</v>
      </c>
      <c r="BI655" s="206">
        <f>IF(N655="nulová",J655,0)</f>
        <v>0</v>
      </c>
      <c r="BJ655" s="18" t="s">
        <v>85</v>
      </c>
      <c r="BK655" s="206">
        <f>ROUND(I655*H655,2)</f>
        <v>0</v>
      </c>
      <c r="BL655" s="18" t="s">
        <v>218</v>
      </c>
      <c r="BM655" s="205" t="s">
        <v>13510</v>
      </c>
    </row>
    <row r="656" spans="1:65" s="12" customFormat="1" ht="25.9" customHeight="1">
      <c r="B656" s="177"/>
      <c r="C656" s="178"/>
      <c r="D656" s="179" t="s">
        <v>76</v>
      </c>
      <c r="E656" s="180" t="s">
        <v>13511</v>
      </c>
      <c r="F656" s="180" t="s">
        <v>13512</v>
      </c>
      <c r="G656" s="178"/>
      <c r="H656" s="178"/>
      <c r="I656" s="181"/>
      <c r="J656" s="182">
        <f>BK656</f>
        <v>0</v>
      </c>
      <c r="K656" s="178"/>
      <c r="L656" s="183"/>
      <c r="M656" s="184"/>
      <c r="N656" s="185"/>
      <c r="O656" s="185"/>
      <c r="P656" s="186">
        <f>SUM(P657:P743)</f>
        <v>0</v>
      </c>
      <c r="Q656" s="185"/>
      <c r="R656" s="186">
        <f>SUM(R657:R743)</f>
        <v>0</v>
      </c>
      <c r="S656" s="185"/>
      <c r="T656" s="187">
        <f>SUM(T657:T743)</f>
        <v>0</v>
      </c>
      <c r="AR656" s="188" t="s">
        <v>85</v>
      </c>
      <c r="AT656" s="189" t="s">
        <v>76</v>
      </c>
      <c r="AU656" s="189" t="s">
        <v>77</v>
      </c>
      <c r="AY656" s="188" t="s">
        <v>209</v>
      </c>
      <c r="BK656" s="190">
        <f>SUM(BK657:BK743)</f>
        <v>0</v>
      </c>
    </row>
    <row r="657" spans="1:65" s="2" customFormat="1" ht="33" customHeight="1">
      <c r="A657" s="35"/>
      <c r="B657" s="36"/>
      <c r="C657" s="193" t="s">
        <v>3458</v>
      </c>
      <c r="D657" s="193" t="s">
        <v>214</v>
      </c>
      <c r="E657" s="194" t="s">
        <v>13513</v>
      </c>
      <c r="F657" s="195" t="s">
        <v>13142</v>
      </c>
      <c r="G657" s="196" t="s">
        <v>2761</v>
      </c>
      <c r="H657" s="197">
        <v>1</v>
      </c>
      <c r="I657" s="198"/>
      <c r="J657" s="199">
        <f>ROUND(I657*H657,2)</f>
        <v>0</v>
      </c>
      <c r="K657" s="200"/>
      <c r="L657" s="40"/>
      <c r="M657" s="201" t="s">
        <v>1</v>
      </c>
      <c r="N657" s="202" t="s">
        <v>42</v>
      </c>
      <c r="O657" s="72"/>
      <c r="P657" s="203">
        <f>O657*H657</f>
        <v>0</v>
      </c>
      <c r="Q657" s="203">
        <v>0</v>
      </c>
      <c r="R657" s="203">
        <f>Q657*H657</f>
        <v>0</v>
      </c>
      <c r="S657" s="203">
        <v>0</v>
      </c>
      <c r="T657" s="204">
        <f>S657*H657</f>
        <v>0</v>
      </c>
      <c r="U657" s="35"/>
      <c r="V657" s="35"/>
      <c r="W657" s="35"/>
      <c r="X657" s="35"/>
      <c r="Y657" s="35"/>
      <c r="Z657" s="35"/>
      <c r="AA657" s="35"/>
      <c r="AB657" s="35"/>
      <c r="AC657" s="35"/>
      <c r="AD657" s="35"/>
      <c r="AE657" s="35"/>
      <c r="AR657" s="205" t="s">
        <v>218</v>
      </c>
      <c r="AT657" s="205" t="s">
        <v>214</v>
      </c>
      <c r="AU657" s="205" t="s">
        <v>85</v>
      </c>
      <c r="AY657" s="18" t="s">
        <v>209</v>
      </c>
      <c r="BE657" s="206">
        <f>IF(N657="základní",J657,0)</f>
        <v>0</v>
      </c>
      <c r="BF657" s="206">
        <f>IF(N657="snížená",J657,0)</f>
        <v>0</v>
      </c>
      <c r="BG657" s="206">
        <f>IF(N657="zákl. přenesená",J657,0)</f>
        <v>0</v>
      </c>
      <c r="BH657" s="206">
        <f>IF(N657="sníž. přenesená",J657,0)</f>
        <v>0</v>
      </c>
      <c r="BI657" s="206">
        <f>IF(N657="nulová",J657,0)</f>
        <v>0</v>
      </c>
      <c r="BJ657" s="18" t="s">
        <v>85</v>
      </c>
      <c r="BK657" s="206">
        <f>ROUND(I657*H657,2)</f>
        <v>0</v>
      </c>
      <c r="BL657" s="18" t="s">
        <v>218</v>
      </c>
      <c r="BM657" s="205" t="s">
        <v>13514</v>
      </c>
    </row>
    <row r="658" spans="1:65" s="2" customFormat="1" ht="409.5">
      <c r="A658" s="35"/>
      <c r="B658" s="36"/>
      <c r="C658" s="37"/>
      <c r="D658" s="214" t="s">
        <v>807</v>
      </c>
      <c r="E658" s="37"/>
      <c r="F658" s="256" t="s">
        <v>13515</v>
      </c>
      <c r="G658" s="37"/>
      <c r="H658" s="37"/>
      <c r="I658" s="257"/>
      <c r="J658" s="37"/>
      <c r="K658" s="37"/>
      <c r="L658" s="40"/>
      <c r="M658" s="258"/>
      <c r="N658" s="259"/>
      <c r="O658" s="72"/>
      <c r="P658" s="72"/>
      <c r="Q658" s="72"/>
      <c r="R658" s="72"/>
      <c r="S658" s="72"/>
      <c r="T658" s="73"/>
      <c r="U658" s="35"/>
      <c r="V658" s="35"/>
      <c r="W658" s="35"/>
      <c r="X658" s="35"/>
      <c r="Y658" s="35"/>
      <c r="Z658" s="35"/>
      <c r="AA658" s="35"/>
      <c r="AB658" s="35"/>
      <c r="AC658" s="35"/>
      <c r="AD658" s="35"/>
      <c r="AE658" s="35"/>
      <c r="AT658" s="18" t="s">
        <v>807</v>
      </c>
      <c r="AU658" s="18" t="s">
        <v>85</v>
      </c>
    </row>
    <row r="659" spans="1:65" s="2" customFormat="1" ht="16.5" customHeight="1">
      <c r="A659" s="35"/>
      <c r="B659" s="36"/>
      <c r="C659" s="193" t="s">
        <v>3463</v>
      </c>
      <c r="D659" s="193" t="s">
        <v>214</v>
      </c>
      <c r="E659" s="194" t="s">
        <v>13516</v>
      </c>
      <c r="F659" s="195" t="s">
        <v>13299</v>
      </c>
      <c r="G659" s="196" t="s">
        <v>2761</v>
      </c>
      <c r="H659" s="197">
        <v>6</v>
      </c>
      <c r="I659" s="198"/>
      <c r="J659" s="199">
        <f>ROUND(I659*H659,2)</f>
        <v>0</v>
      </c>
      <c r="K659" s="200"/>
      <c r="L659" s="40"/>
      <c r="M659" s="201" t="s">
        <v>1</v>
      </c>
      <c r="N659" s="202" t="s">
        <v>42</v>
      </c>
      <c r="O659" s="72"/>
      <c r="P659" s="203">
        <f>O659*H659</f>
        <v>0</v>
      </c>
      <c r="Q659" s="203">
        <v>0</v>
      </c>
      <c r="R659" s="203">
        <f>Q659*H659</f>
        <v>0</v>
      </c>
      <c r="S659" s="203">
        <v>0</v>
      </c>
      <c r="T659" s="204">
        <f>S659*H659</f>
        <v>0</v>
      </c>
      <c r="U659" s="35"/>
      <c r="V659" s="35"/>
      <c r="W659" s="35"/>
      <c r="X659" s="35"/>
      <c r="Y659" s="35"/>
      <c r="Z659" s="35"/>
      <c r="AA659" s="35"/>
      <c r="AB659" s="35"/>
      <c r="AC659" s="35"/>
      <c r="AD659" s="35"/>
      <c r="AE659" s="35"/>
      <c r="AR659" s="205" t="s">
        <v>218</v>
      </c>
      <c r="AT659" s="205" t="s">
        <v>214</v>
      </c>
      <c r="AU659" s="205" t="s">
        <v>85</v>
      </c>
      <c r="AY659" s="18" t="s">
        <v>209</v>
      </c>
      <c r="BE659" s="206">
        <f>IF(N659="základní",J659,0)</f>
        <v>0</v>
      </c>
      <c r="BF659" s="206">
        <f>IF(N659="snížená",J659,0)</f>
        <v>0</v>
      </c>
      <c r="BG659" s="206">
        <f>IF(N659="zákl. přenesená",J659,0)</f>
        <v>0</v>
      </c>
      <c r="BH659" s="206">
        <f>IF(N659="sníž. přenesená",J659,0)</f>
        <v>0</v>
      </c>
      <c r="BI659" s="206">
        <f>IF(N659="nulová",J659,0)</f>
        <v>0</v>
      </c>
      <c r="BJ659" s="18" t="s">
        <v>85</v>
      </c>
      <c r="BK659" s="206">
        <f>ROUND(I659*H659,2)</f>
        <v>0</v>
      </c>
      <c r="BL659" s="18" t="s">
        <v>218</v>
      </c>
      <c r="BM659" s="205" t="s">
        <v>13517</v>
      </c>
    </row>
    <row r="660" spans="1:65" s="2" customFormat="1" ht="68.25">
      <c r="A660" s="35"/>
      <c r="B660" s="36"/>
      <c r="C660" s="37"/>
      <c r="D660" s="214" t="s">
        <v>807</v>
      </c>
      <c r="E660" s="37"/>
      <c r="F660" s="256" t="s">
        <v>12872</v>
      </c>
      <c r="G660" s="37"/>
      <c r="H660" s="37"/>
      <c r="I660" s="257"/>
      <c r="J660" s="37"/>
      <c r="K660" s="37"/>
      <c r="L660" s="40"/>
      <c r="M660" s="258"/>
      <c r="N660" s="259"/>
      <c r="O660" s="72"/>
      <c r="P660" s="72"/>
      <c r="Q660" s="72"/>
      <c r="R660" s="72"/>
      <c r="S660" s="72"/>
      <c r="T660" s="73"/>
      <c r="U660" s="35"/>
      <c r="V660" s="35"/>
      <c r="W660" s="35"/>
      <c r="X660" s="35"/>
      <c r="Y660" s="35"/>
      <c r="Z660" s="35"/>
      <c r="AA660" s="35"/>
      <c r="AB660" s="35"/>
      <c r="AC660" s="35"/>
      <c r="AD660" s="35"/>
      <c r="AE660" s="35"/>
      <c r="AT660" s="18" t="s">
        <v>807</v>
      </c>
      <c r="AU660" s="18" t="s">
        <v>85</v>
      </c>
    </row>
    <row r="661" spans="1:65" s="2" customFormat="1" ht="16.5" customHeight="1">
      <c r="A661" s="35"/>
      <c r="B661" s="36"/>
      <c r="C661" s="193" t="s">
        <v>3468</v>
      </c>
      <c r="D661" s="193" t="s">
        <v>214</v>
      </c>
      <c r="E661" s="194" t="s">
        <v>13518</v>
      </c>
      <c r="F661" s="195" t="s">
        <v>13301</v>
      </c>
      <c r="G661" s="196" t="s">
        <v>2761</v>
      </c>
      <c r="H661" s="197">
        <v>1</v>
      </c>
      <c r="I661" s="198"/>
      <c r="J661" s="199">
        <f>ROUND(I661*H661,2)</f>
        <v>0</v>
      </c>
      <c r="K661" s="200"/>
      <c r="L661" s="40"/>
      <c r="M661" s="201" t="s">
        <v>1</v>
      </c>
      <c r="N661" s="202" t="s">
        <v>42</v>
      </c>
      <c r="O661" s="72"/>
      <c r="P661" s="203">
        <f>O661*H661</f>
        <v>0</v>
      </c>
      <c r="Q661" s="203">
        <v>0</v>
      </c>
      <c r="R661" s="203">
        <f>Q661*H661</f>
        <v>0</v>
      </c>
      <c r="S661" s="203">
        <v>0</v>
      </c>
      <c r="T661" s="204">
        <f>S661*H661</f>
        <v>0</v>
      </c>
      <c r="U661" s="35"/>
      <c r="V661" s="35"/>
      <c r="W661" s="35"/>
      <c r="X661" s="35"/>
      <c r="Y661" s="35"/>
      <c r="Z661" s="35"/>
      <c r="AA661" s="35"/>
      <c r="AB661" s="35"/>
      <c r="AC661" s="35"/>
      <c r="AD661" s="35"/>
      <c r="AE661" s="35"/>
      <c r="AR661" s="205" t="s">
        <v>218</v>
      </c>
      <c r="AT661" s="205" t="s">
        <v>214</v>
      </c>
      <c r="AU661" s="205" t="s">
        <v>85</v>
      </c>
      <c r="AY661" s="18" t="s">
        <v>209</v>
      </c>
      <c r="BE661" s="206">
        <f>IF(N661="základní",J661,0)</f>
        <v>0</v>
      </c>
      <c r="BF661" s="206">
        <f>IF(N661="snížená",J661,0)</f>
        <v>0</v>
      </c>
      <c r="BG661" s="206">
        <f>IF(N661="zákl. přenesená",J661,0)</f>
        <v>0</v>
      </c>
      <c r="BH661" s="206">
        <f>IF(N661="sníž. přenesená",J661,0)</f>
        <v>0</v>
      </c>
      <c r="BI661" s="206">
        <f>IF(N661="nulová",J661,0)</f>
        <v>0</v>
      </c>
      <c r="BJ661" s="18" t="s">
        <v>85</v>
      </c>
      <c r="BK661" s="206">
        <f>ROUND(I661*H661,2)</f>
        <v>0</v>
      </c>
      <c r="BL661" s="18" t="s">
        <v>218</v>
      </c>
      <c r="BM661" s="205" t="s">
        <v>13519</v>
      </c>
    </row>
    <row r="662" spans="1:65" s="2" customFormat="1" ht="107.25">
      <c r="A662" s="35"/>
      <c r="B662" s="36"/>
      <c r="C662" s="37"/>
      <c r="D662" s="214" t="s">
        <v>807</v>
      </c>
      <c r="E662" s="37"/>
      <c r="F662" s="256" t="s">
        <v>13303</v>
      </c>
      <c r="G662" s="37"/>
      <c r="H662" s="37"/>
      <c r="I662" s="257"/>
      <c r="J662" s="37"/>
      <c r="K662" s="37"/>
      <c r="L662" s="40"/>
      <c r="M662" s="258"/>
      <c r="N662" s="259"/>
      <c r="O662" s="72"/>
      <c r="P662" s="72"/>
      <c r="Q662" s="72"/>
      <c r="R662" s="72"/>
      <c r="S662" s="72"/>
      <c r="T662" s="73"/>
      <c r="U662" s="35"/>
      <c r="V662" s="35"/>
      <c r="W662" s="35"/>
      <c r="X662" s="35"/>
      <c r="Y662" s="35"/>
      <c r="Z662" s="35"/>
      <c r="AA662" s="35"/>
      <c r="AB662" s="35"/>
      <c r="AC662" s="35"/>
      <c r="AD662" s="35"/>
      <c r="AE662" s="35"/>
      <c r="AT662" s="18" t="s">
        <v>807</v>
      </c>
      <c r="AU662" s="18" t="s">
        <v>85</v>
      </c>
    </row>
    <row r="663" spans="1:65" s="2" customFormat="1" ht="16.5" customHeight="1">
      <c r="A663" s="35"/>
      <c r="B663" s="36"/>
      <c r="C663" s="193" t="s">
        <v>3474</v>
      </c>
      <c r="D663" s="193" t="s">
        <v>214</v>
      </c>
      <c r="E663" s="194" t="s">
        <v>13520</v>
      </c>
      <c r="F663" s="195" t="s">
        <v>13304</v>
      </c>
      <c r="G663" s="196" t="s">
        <v>2761</v>
      </c>
      <c r="H663" s="197">
        <v>6</v>
      </c>
      <c r="I663" s="198"/>
      <c r="J663" s="199">
        <f>ROUND(I663*H663,2)</f>
        <v>0</v>
      </c>
      <c r="K663" s="200"/>
      <c r="L663" s="40"/>
      <c r="M663" s="201" t="s">
        <v>1</v>
      </c>
      <c r="N663" s="202" t="s">
        <v>42</v>
      </c>
      <c r="O663" s="72"/>
      <c r="P663" s="203">
        <f>O663*H663</f>
        <v>0</v>
      </c>
      <c r="Q663" s="203">
        <v>0</v>
      </c>
      <c r="R663" s="203">
        <f>Q663*H663</f>
        <v>0</v>
      </c>
      <c r="S663" s="203">
        <v>0</v>
      </c>
      <c r="T663" s="204">
        <f>S663*H663</f>
        <v>0</v>
      </c>
      <c r="U663" s="35"/>
      <c r="V663" s="35"/>
      <c r="W663" s="35"/>
      <c r="X663" s="35"/>
      <c r="Y663" s="35"/>
      <c r="Z663" s="35"/>
      <c r="AA663" s="35"/>
      <c r="AB663" s="35"/>
      <c r="AC663" s="35"/>
      <c r="AD663" s="35"/>
      <c r="AE663" s="35"/>
      <c r="AR663" s="205" t="s">
        <v>218</v>
      </c>
      <c r="AT663" s="205" t="s">
        <v>214</v>
      </c>
      <c r="AU663" s="205" t="s">
        <v>85</v>
      </c>
      <c r="AY663" s="18" t="s">
        <v>209</v>
      </c>
      <c r="BE663" s="206">
        <f>IF(N663="základní",J663,0)</f>
        <v>0</v>
      </c>
      <c r="BF663" s="206">
        <f>IF(N663="snížená",J663,0)</f>
        <v>0</v>
      </c>
      <c r="BG663" s="206">
        <f>IF(N663="zákl. přenesená",J663,0)</f>
        <v>0</v>
      </c>
      <c r="BH663" s="206">
        <f>IF(N663="sníž. přenesená",J663,0)</f>
        <v>0</v>
      </c>
      <c r="BI663" s="206">
        <f>IF(N663="nulová",J663,0)</f>
        <v>0</v>
      </c>
      <c r="BJ663" s="18" t="s">
        <v>85</v>
      </c>
      <c r="BK663" s="206">
        <f>ROUND(I663*H663,2)</f>
        <v>0</v>
      </c>
      <c r="BL663" s="18" t="s">
        <v>218</v>
      </c>
      <c r="BM663" s="205" t="s">
        <v>13521</v>
      </c>
    </row>
    <row r="664" spans="1:65" s="2" customFormat="1" ht="107.25">
      <c r="A664" s="35"/>
      <c r="B664" s="36"/>
      <c r="C664" s="37"/>
      <c r="D664" s="214" t="s">
        <v>807</v>
      </c>
      <c r="E664" s="37"/>
      <c r="F664" s="256" t="s">
        <v>13303</v>
      </c>
      <c r="G664" s="37"/>
      <c r="H664" s="37"/>
      <c r="I664" s="257"/>
      <c r="J664" s="37"/>
      <c r="K664" s="37"/>
      <c r="L664" s="40"/>
      <c r="M664" s="258"/>
      <c r="N664" s="259"/>
      <c r="O664" s="72"/>
      <c r="P664" s="72"/>
      <c r="Q664" s="72"/>
      <c r="R664" s="72"/>
      <c r="S664" s="72"/>
      <c r="T664" s="73"/>
      <c r="U664" s="35"/>
      <c r="V664" s="35"/>
      <c r="W664" s="35"/>
      <c r="X664" s="35"/>
      <c r="Y664" s="35"/>
      <c r="Z664" s="35"/>
      <c r="AA664" s="35"/>
      <c r="AB664" s="35"/>
      <c r="AC664" s="35"/>
      <c r="AD664" s="35"/>
      <c r="AE664" s="35"/>
      <c r="AT664" s="18" t="s">
        <v>807</v>
      </c>
      <c r="AU664" s="18" t="s">
        <v>85</v>
      </c>
    </row>
    <row r="665" spans="1:65" s="2" customFormat="1" ht="16.5" customHeight="1">
      <c r="A665" s="35"/>
      <c r="B665" s="36"/>
      <c r="C665" s="193" t="s">
        <v>3725</v>
      </c>
      <c r="D665" s="193" t="s">
        <v>214</v>
      </c>
      <c r="E665" s="194" t="s">
        <v>13522</v>
      </c>
      <c r="F665" s="195" t="s">
        <v>12898</v>
      </c>
      <c r="G665" s="196" t="s">
        <v>2761</v>
      </c>
      <c r="H665" s="197">
        <v>8</v>
      </c>
      <c r="I665" s="198"/>
      <c r="J665" s="199">
        <f>ROUND(I665*H665,2)</f>
        <v>0</v>
      </c>
      <c r="K665" s="200"/>
      <c r="L665" s="40"/>
      <c r="M665" s="201" t="s">
        <v>1</v>
      </c>
      <c r="N665" s="202" t="s">
        <v>42</v>
      </c>
      <c r="O665" s="72"/>
      <c r="P665" s="203">
        <f>O665*H665</f>
        <v>0</v>
      </c>
      <c r="Q665" s="203">
        <v>0</v>
      </c>
      <c r="R665" s="203">
        <f>Q665*H665</f>
        <v>0</v>
      </c>
      <c r="S665" s="203">
        <v>0</v>
      </c>
      <c r="T665" s="204">
        <f>S665*H665</f>
        <v>0</v>
      </c>
      <c r="U665" s="35"/>
      <c r="V665" s="35"/>
      <c r="W665" s="35"/>
      <c r="X665" s="35"/>
      <c r="Y665" s="35"/>
      <c r="Z665" s="35"/>
      <c r="AA665" s="35"/>
      <c r="AB665" s="35"/>
      <c r="AC665" s="35"/>
      <c r="AD665" s="35"/>
      <c r="AE665" s="35"/>
      <c r="AR665" s="205" t="s">
        <v>218</v>
      </c>
      <c r="AT665" s="205" t="s">
        <v>214</v>
      </c>
      <c r="AU665" s="205" t="s">
        <v>85</v>
      </c>
      <c r="AY665" s="18" t="s">
        <v>209</v>
      </c>
      <c r="BE665" s="206">
        <f>IF(N665="základní",J665,0)</f>
        <v>0</v>
      </c>
      <c r="BF665" s="206">
        <f>IF(N665="snížená",J665,0)</f>
        <v>0</v>
      </c>
      <c r="BG665" s="206">
        <f>IF(N665="zákl. přenesená",J665,0)</f>
        <v>0</v>
      </c>
      <c r="BH665" s="206">
        <f>IF(N665="sníž. přenesená",J665,0)</f>
        <v>0</v>
      </c>
      <c r="BI665" s="206">
        <f>IF(N665="nulová",J665,0)</f>
        <v>0</v>
      </c>
      <c r="BJ665" s="18" t="s">
        <v>85</v>
      </c>
      <c r="BK665" s="206">
        <f>ROUND(I665*H665,2)</f>
        <v>0</v>
      </c>
      <c r="BL665" s="18" t="s">
        <v>218</v>
      </c>
      <c r="BM665" s="205" t="s">
        <v>13523</v>
      </c>
    </row>
    <row r="666" spans="1:65" s="2" customFormat="1" ht="107.25">
      <c r="A666" s="35"/>
      <c r="B666" s="36"/>
      <c r="C666" s="37"/>
      <c r="D666" s="214" t="s">
        <v>807</v>
      </c>
      <c r="E666" s="37"/>
      <c r="F666" s="256" t="s">
        <v>13303</v>
      </c>
      <c r="G666" s="37"/>
      <c r="H666" s="37"/>
      <c r="I666" s="257"/>
      <c r="J666" s="37"/>
      <c r="K666" s="37"/>
      <c r="L666" s="40"/>
      <c r="M666" s="258"/>
      <c r="N666" s="259"/>
      <c r="O666" s="72"/>
      <c r="P666" s="72"/>
      <c r="Q666" s="72"/>
      <c r="R666" s="72"/>
      <c r="S666" s="72"/>
      <c r="T666" s="73"/>
      <c r="U666" s="35"/>
      <c r="V666" s="35"/>
      <c r="W666" s="35"/>
      <c r="X666" s="35"/>
      <c r="Y666" s="35"/>
      <c r="Z666" s="35"/>
      <c r="AA666" s="35"/>
      <c r="AB666" s="35"/>
      <c r="AC666" s="35"/>
      <c r="AD666" s="35"/>
      <c r="AE666" s="35"/>
      <c r="AT666" s="18" t="s">
        <v>807</v>
      </c>
      <c r="AU666" s="18" t="s">
        <v>85</v>
      </c>
    </row>
    <row r="667" spans="1:65" s="2" customFormat="1" ht="16.5" customHeight="1">
      <c r="A667" s="35"/>
      <c r="B667" s="36"/>
      <c r="C667" s="193" t="s">
        <v>3730</v>
      </c>
      <c r="D667" s="193" t="s">
        <v>214</v>
      </c>
      <c r="E667" s="194" t="s">
        <v>13524</v>
      </c>
      <c r="F667" s="195" t="s">
        <v>12902</v>
      </c>
      <c r="G667" s="196" t="s">
        <v>2761</v>
      </c>
      <c r="H667" s="197">
        <v>2</v>
      </c>
      <c r="I667" s="198"/>
      <c r="J667" s="199">
        <f>ROUND(I667*H667,2)</f>
        <v>0</v>
      </c>
      <c r="K667" s="200"/>
      <c r="L667" s="40"/>
      <c r="M667" s="201" t="s">
        <v>1</v>
      </c>
      <c r="N667" s="202" t="s">
        <v>42</v>
      </c>
      <c r="O667" s="72"/>
      <c r="P667" s="203">
        <f>O667*H667</f>
        <v>0</v>
      </c>
      <c r="Q667" s="203">
        <v>0</v>
      </c>
      <c r="R667" s="203">
        <f>Q667*H667</f>
        <v>0</v>
      </c>
      <c r="S667" s="203">
        <v>0</v>
      </c>
      <c r="T667" s="204">
        <f>S667*H667</f>
        <v>0</v>
      </c>
      <c r="U667" s="35"/>
      <c r="V667" s="35"/>
      <c r="W667" s="35"/>
      <c r="X667" s="35"/>
      <c r="Y667" s="35"/>
      <c r="Z667" s="35"/>
      <c r="AA667" s="35"/>
      <c r="AB667" s="35"/>
      <c r="AC667" s="35"/>
      <c r="AD667" s="35"/>
      <c r="AE667" s="35"/>
      <c r="AR667" s="205" t="s">
        <v>218</v>
      </c>
      <c r="AT667" s="205" t="s">
        <v>214</v>
      </c>
      <c r="AU667" s="205" t="s">
        <v>85</v>
      </c>
      <c r="AY667" s="18" t="s">
        <v>209</v>
      </c>
      <c r="BE667" s="206">
        <f>IF(N667="základní",J667,0)</f>
        <v>0</v>
      </c>
      <c r="BF667" s="206">
        <f>IF(N667="snížená",J667,0)</f>
        <v>0</v>
      </c>
      <c r="BG667" s="206">
        <f>IF(N667="zákl. přenesená",J667,0)</f>
        <v>0</v>
      </c>
      <c r="BH667" s="206">
        <f>IF(N667="sníž. přenesená",J667,0)</f>
        <v>0</v>
      </c>
      <c r="BI667" s="206">
        <f>IF(N667="nulová",J667,0)</f>
        <v>0</v>
      </c>
      <c r="BJ667" s="18" t="s">
        <v>85</v>
      </c>
      <c r="BK667" s="206">
        <f>ROUND(I667*H667,2)</f>
        <v>0</v>
      </c>
      <c r="BL667" s="18" t="s">
        <v>218</v>
      </c>
      <c r="BM667" s="205" t="s">
        <v>13525</v>
      </c>
    </row>
    <row r="668" spans="1:65" s="2" customFormat="1" ht="107.25">
      <c r="A668" s="35"/>
      <c r="B668" s="36"/>
      <c r="C668" s="37"/>
      <c r="D668" s="214" t="s">
        <v>807</v>
      </c>
      <c r="E668" s="37"/>
      <c r="F668" s="256" t="s">
        <v>13303</v>
      </c>
      <c r="G668" s="37"/>
      <c r="H668" s="37"/>
      <c r="I668" s="257"/>
      <c r="J668" s="37"/>
      <c r="K668" s="37"/>
      <c r="L668" s="40"/>
      <c r="M668" s="258"/>
      <c r="N668" s="259"/>
      <c r="O668" s="72"/>
      <c r="P668" s="72"/>
      <c r="Q668" s="72"/>
      <c r="R668" s="72"/>
      <c r="S668" s="72"/>
      <c r="T668" s="73"/>
      <c r="U668" s="35"/>
      <c r="V668" s="35"/>
      <c r="W668" s="35"/>
      <c r="X668" s="35"/>
      <c r="Y668" s="35"/>
      <c r="Z668" s="35"/>
      <c r="AA668" s="35"/>
      <c r="AB668" s="35"/>
      <c r="AC668" s="35"/>
      <c r="AD668" s="35"/>
      <c r="AE668" s="35"/>
      <c r="AT668" s="18" t="s">
        <v>807</v>
      </c>
      <c r="AU668" s="18" t="s">
        <v>85</v>
      </c>
    </row>
    <row r="669" spans="1:65" s="2" customFormat="1" ht="16.5" customHeight="1">
      <c r="A669" s="35"/>
      <c r="B669" s="36"/>
      <c r="C669" s="193" t="s">
        <v>3769</v>
      </c>
      <c r="D669" s="193" t="s">
        <v>214</v>
      </c>
      <c r="E669" s="194" t="s">
        <v>13526</v>
      </c>
      <c r="F669" s="195" t="s">
        <v>13309</v>
      </c>
      <c r="G669" s="196" t="s">
        <v>2761</v>
      </c>
      <c r="H669" s="197">
        <v>2</v>
      </c>
      <c r="I669" s="198"/>
      <c r="J669" s="199">
        <f>ROUND(I669*H669,2)</f>
        <v>0</v>
      </c>
      <c r="K669" s="200"/>
      <c r="L669" s="40"/>
      <c r="M669" s="201" t="s">
        <v>1</v>
      </c>
      <c r="N669" s="202" t="s">
        <v>42</v>
      </c>
      <c r="O669" s="72"/>
      <c r="P669" s="203">
        <f>O669*H669</f>
        <v>0</v>
      </c>
      <c r="Q669" s="203">
        <v>0</v>
      </c>
      <c r="R669" s="203">
        <f>Q669*H669</f>
        <v>0</v>
      </c>
      <c r="S669" s="203">
        <v>0</v>
      </c>
      <c r="T669" s="204">
        <f>S669*H669</f>
        <v>0</v>
      </c>
      <c r="U669" s="35"/>
      <c r="V669" s="35"/>
      <c r="W669" s="35"/>
      <c r="X669" s="35"/>
      <c r="Y669" s="35"/>
      <c r="Z669" s="35"/>
      <c r="AA669" s="35"/>
      <c r="AB669" s="35"/>
      <c r="AC669" s="35"/>
      <c r="AD669" s="35"/>
      <c r="AE669" s="35"/>
      <c r="AR669" s="205" t="s">
        <v>218</v>
      </c>
      <c r="AT669" s="205" t="s">
        <v>214</v>
      </c>
      <c r="AU669" s="205" t="s">
        <v>85</v>
      </c>
      <c r="AY669" s="18" t="s">
        <v>209</v>
      </c>
      <c r="BE669" s="206">
        <f>IF(N669="základní",J669,0)</f>
        <v>0</v>
      </c>
      <c r="BF669" s="206">
        <f>IF(N669="snížená",J669,0)</f>
        <v>0</v>
      </c>
      <c r="BG669" s="206">
        <f>IF(N669="zákl. přenesená",J669,0)</f>
        <v>0</v>
      </c>
      <c r="BH669" s="206">
        <f>IF(N669="sníž. přenesená",J669,0)</f>
        <v>0</v>
      </c>
      <c r="BI669" s="206">
        <f>IF(N669="nulová",J669,0)</f>
        <v>0</v>
      </c>
      <c r="BJ669" s="18" t="s">
        <v>85</v>
      </c>
      <c r="BK669" s="206">
        <f>ROUND(I669*H669,2)</f>
        <v>0</v>
      </c>
      <c r="BL669" s="18" t="s">
        <v>218</v>
      </c>
      <c r="BM669" s="205" t="s">
        <v>13527</v>
      </c>
    </row>
    <row r="670" spans="1:65" s="2" customFormat="1" ht="87.75">
      <c r="A670" s="35"/>
      <c r="B670" s="36"/>
      <c r="C670" s="37"/>
      <c r="D670" s="214" t="s">
        <v>807</v>
      </c>
      <c r="E670" s="37"/>
      <c r="F670" s="256" t="s">
        <v>13311</v>
      </c>
      <c r="G670" s="37"/>
      <c r="H670" s="37"/>
      <c r="I670" s="257"/>
      <c r="J670" s="37"/>
      <c r="K670" s="37"/>
      <c r="L670" s="40"/>
      <c r="M670" s="258"/>
      <c r="N670" s="259"/>
      <c r="O670" s="72"/>
      <c r="P670" s="72"/>
      <c r="Q670" s="72"/>
      <c r="R670" s="72"/>
      <c r="S670" s="72"/>
      <c r="T670" s="73"/>
      <c r="U670" s="35"/>
      <c r="V670" s="35"/>
      <c r="W670" s="35"/>
      <c r="X670" s="35"/>
      <c r="Y670" s="35"/>
      <c r="Z670" s="35"/>
      <c r="AA670" s="35"/>
      <c r="AB670" s="35"/>
      <c r="AC670" s="35"/>
      <c r="AD670" s="35"/>
      <c r="AE670" s="35"/>
      <c r="AT670" s="18" t="s">
        <v>807</v>
      </c>
      <c r="AU670" s="18" t="s">
        <v>85</v>
      </c>
    </row>
    <row r="671" spans="1:65" s="2" customFormat="1" ht="16.5" customHeight="1">
      <c r="A671" s="35"/>
      <c r="B671" s="36"/>
      <c r="C671" s="193" t="s">
        <v>3775</v>
      </c>
      <c r="D671" s="193" t="s">
        <v>214</v>
      </c>
      <c r="E671" s="194" t="s">
        <v>13528</v>
      </c>
      <c r="F671" s="195" t="s">
        <v>13529</v>
      </c>
      <c r="G671" s="196" t="s">
        <v>2761</v>
      </c>
      <c r="H671" s="197">
        <v>1</v>
      </c>
      <c r="I671" s="198"/>
      <c r="J671" s="199">
        <f>ROUND(I671*H671,2)</f>
        <v>0</v>
      </c>
      <c r="K671" s="200"/>
      <c r="L671" s="40"/>
      <c r="M671" s="201" t="s">
        <v>1</v>
      </c>
      <c r="N671" s="202" t="s">
        <v>42</v>
      </c>
      <c r="O671" s="72"/>
      <c r="P671" s="203">
        <f>O671*H671</f>
        <v>0</v>
      </c>
      <c r="Q671" s="203">
        <v>0</v>
      </c>
      <c r="R671" s="203">
        <f>Q671*H671</f>
        <v>0</v>
      </c>
      <c r="S671" s="203">
        <v>0</v>
      </c>
      <c r="T671" s="204">
        <f>S671*H671</f>
        <v>0</v>
      </c>
      <c r="U671" s="35"/>
      <c r="V671" s="35"/>
      <c r="W671" s="35"/>
      <c r="X671" s="35"/>
      <c r="Y671" s="35"/>
      <c r="Z671" s="35"/>
      <c r="AA671" s="35"/>
      <c r="AB671" s="35"/>
      <c r="AC671" s="35"/>
      <c r="AD671" s="35"/>
      <c r="AE671" s="35"/>
      <c r="AR671" s="205" t="s">
        <v>218</v>
      </c>
      <c r="AT671" s="205" t="s">
        <v>214</v>
      </c>
      <c r="AU671" s="205" t="s">
        <v>85</v>
      </c>
      <c r="AY671" s="18" t="s">
        <v>209</v>
      </c>
      <c r="BE671" s="206">
        <f>IF(N671="základní",J671,0)</f>
        <v>0</v>
      </c>
      <c r="BF671" s="206">
        <f>IF(N671="snížená",J671,0)</f>
        <v>0</v>
      </c>
      <c r="BG671" s="206">
        <f>IF(N671="zákl. přenesená",J671,0)</f>
        <v>0</v>
      </c>
      <c r="BH671" s="206">
        <f>IF(N671="sníž. přenesená",J671,0)</f>
        <v>0</v>
      </c>
      <c r="BI671" s="206">
        <f>IF(N671="nulová",J671,0)</f>
        <v>0</v>
      </c>
      <c r="BJ671" s="18" t="s">
        <v>85</v>
      </c>
      <c r="BK671" s="206">
        <f>ROUND(I671*H671,2)</f>
        <v>0</v>
      </c>
      <c r="BL671" s="18" t="s">
        <v>218</v>
      </c>
      <c r="BM671" s="205" t="s">
        <v>13530</v>
      </c>
    </row>
    <row r="672" spans="1:65" s="2" customFormat="1" ht="58.5">
      <c r="A672" s="35"/>
      <c r="B672" s="36"/>
      <c r="C672" s="37"/>
      <c r="D672" s="214" t="s">
        <v>807</v>
      </c>
      <c r="E672" s="37"/>
      <c r="F672" s="256" t="s">
        <v>12913</v>
      </c>
      <c r="G672" s="37"/>
      <c r="H672" s="37"/>
      <c r="I672" s="257"/>
      <c r="J672" s="37"/>
      <c r="K672" s="37"/>
      <c r="L672" s="40"/>
      <c r="M672" s="258"/>
      <c r="N672" s="259"/>
      <c r="O672" s="72"/>
      <c r="P672" s="72"/>
      <c r="Q672" s="72"/>
      <c r="R672" s="72"/>
      <c r="S672" s="72"/>
      <c r="T672" s="73"/>
      <c r="U672" s="35"/>
      <c r="V672" s="35"/>
      <c r="W672" s="35"/>
      <c r="X672" s="35"/>
      <c r="Y672" s="35"/>
      <c r="Z672" s="35"/>
      <c r="AA672" s="35"/>
      <c r="AB672" s="35"/>
      <c r="AC672" s="35"/>
      <c r="AD672" s="35"/>
      <c r="AE672" s="35"/>
      <c r="AT672" s="18" t="s">
        <v>807</v>
      </c>
      <c r="AU672" s="18" t="s">
        <v>85</v>
      </c>
    </row>
    <row r="673" spans="1:65" s="2" customFormat="1" ht="16.5" customHeight="1">
      <c r="A673" s="35"/>
      <c r="B673" s="36"/>
      <c r="C673" s="193" t="s">
        <v>3853</v>
      </c>
      <c r="D673" s="193" t="s">
        <v>214</v>
      </c>
      <c r="E673" s="194" t="s">
        <v>13531</v>
      </c>
      <c r="F673" s="195" t="s">
        <v>13532</v>
      </c>
      <c r="G673" s="196" t="s">
        <v>2761</v>
      </c>
      <c r="H673" s="197">
        <v>2</v>
      </c>
      <c r="I673" s="198"/>
      <c r="J673" s="199">
        <f>ROUND(I673*H673,2)</f>
        <v>0</v>
      </c>
      <c r="K673" s="200"/>
      <c r="L673" s="40"/>
      <c r="M673" s="201" t="s">
        <v>1</v>
      </c>
      <c r="N673" s="202" t="s">
        <v>42</v>
      </c>
      <c r="O673" s="72"/>
      <c r="P673" s="203">
        <f>O673*H673</f>
        <v>0</v>
      </c>
      <c r="Q673" s="203">
        <v>0</v>
      </c>
      <c r="R673" s="203">
        <f>Q673*H673</f>
        <v>0</v>
      </c>
      <c r="S673" s="203">
        <v>0</v>
      </c>
      <c r="T673" s="204">
        <f>S673*H673</f>
        <v>0</v>
      </c>
      <c r="U673" s="35"/>
      <c r="V673" s="35"/>
      <c r="W673" s="35"/>
      <c r="X673" s="35"/>
      <c r="Y673" s="35"/>
      <c r="Z673" s="35"/>
      <c r="AA673" s="35"/>
      <c r="AB673" s="35"/>
      <c r="AC673" s="35"/>
      <c r="AD673" s="35"/>
      <c r="AE673" s="35"/>
      <c r="AR673" s="205" t="s">
        <v>218</v>
      </c>
      <c r="AT673" s="205" t="s">
        <v>214</v>
      </c>
      <c r="AU673" s="205" t="s">
        <v>85</v>
      </c>
      <c r="AY673" s="18" t="s">
        <v>209</v>
      </c>
      <c r="BE673" s="206">
        <f>IF(N673="základní",J673,0)</f>
        <v>0</v>
      </c>
      <c r="BF673" s="206">
        <f>IF(N673="snížená",J673,0)</f>
        <v>0</v>
      </c>
      <c r="BG673" s="206">
        <f>IF(N673="zákl. přenesená",J673,0)</f>
        <v>0</v>
      </c>
      <c r="BH673" s="206">
        <f>IF(N673="sníž. přenesená",J673,0)</f>
        <v>0</v>
      </c>
      <c r="BI673" s="206">
        <f>IF(N673="nulová",J673,0)</f>
        <v>0</v>
      </c>
      <c r="BJ673" s="18" t="s">
        <v>85</v>
      </c>
      <c r="BK673" s="206">
        <f>ROUND(I673*H673,2)</f>
        <v>0</v>
      </c>
      <c r="BL673" s="18" t="s">
        <v>218</v>
      </c>
      <c r="BM673" s="205" t="s">
        <v>13533</v>
      </c>
    </row>
    <row r="674" spans="1:65" s="2" customFormat="1" ht="58.5">
      <c r="A674" s="35"/>
      <c r="B674" s="36"/>
      <c r="C674" s="37"/>
      <c r="D674" s="214" t="s">
        <v>807</v>
      </c>
      <c r="E674" s="37"/>
      <c r="F674" s="256" t="s">
        <v>12913</v>
      </c>
      <c r="G674" s="37"/>
      <c r="H674" s="37"/>
      <c r="I674" s="257"/>
      <c r="J674" s="37"/>
      <c r="K674" s="37"/>
      <c r="L674" s="40"/>
      <c r="M674" s="258"/>
      <c r="N674" s="259"/>
      <c r="O674" s="72"/>
      <c r="P674" s="72"/>
      <c r="Q674" s="72"/>
      <c r="R674" s="72"/>
      <c r="S674" s="72"/>
      <c r="T674" s="73"/>
      <c r="U674" s="35"/>
      <c r="V674" s="35"/>
      <c r="W674" s="35"/>
      <c r="X674" s="35"/>
      <c r="Y674" s="35"/>
      <c r="Z674" s="35"/>
      <c r="AA674" s="35"/>
      <c r="AB674" s="35"/>
      <c r="AC674" s="35"/>
      <c r="AD674" s="35"/>
      <c r="AE674" s="35"/>
      <c r="AT674" s="18" t="s">
        <v>807</v>
      </c>
      <c r="AU674" s="18" t="s">
        <v>85</v>
      </c>
    </row>
    <row r="675" spans="1:65" s="2" customFormat="1" ht="16.5" customHeight="1">
      <c r="A675" s="35"/>
      <c r="B675" s="36"/>
      <c r="C675" s="193" t="s">
        <v>3859</v>
      </c>
      <c r="D675" s="193" t="s">
        <v>214</v>
      </c>
      <c r="E675" s="194" t="s">
        <v>13534</v>
      </c>
      <c r="F675" s="195" t="s">
        <v>13433</v>
      </c>
      <c r="G675" s="196" t="s">
        <v>2761</v>
      </c>
      <c r="H675" s="197">
        <v>6</v>
      </c>
      <c r="I675" s="198"/>
      <c r="J675" s="199">
        <f>ROUND(I675*H675,2)</f>
        <v>0</v>
      </c>
      <c r="K675" s="200"/>
      <c r="L675" s="40"/>
      <c r="M675" s="201" t="s">
        <v>1</v>
      </c>
      <c r="N675" s="202" t="s">
        <v>42</v>
      </c>
      <c r="O675" s="72"/>
      <c r="P675" s="203">
        <f>O675*H675</f>
        <v>0</v>
      </c>
      <c r="Q675" s="203">
        <v>0</v>
      </c>
      <c r="R675" s="203">
        <f>Q675*H675</f>
        <v>0</v>
      </c>
      <c r="S675" s="203">
        <v>0</v>
      </c>
      <c r="T675" s="204">
        <f>S675*H675</f>
        <v>0</v>
      </c>
      <c r="U675" s="35"/>
      <c r="V675" s="35"/>
      <c r="W675" s="35"/>
      <c r="X675" s="35"/>
      <c r="Y675" s="35"/>
      <c r="Z675" s="35"/>
      <c r="AA675" s="35"/>
      <c r="AB675" s="35"/>
      <c r="AC675" s="35"/>
      <c r="AD675" s="35"/>
      <c r="AE675" s="35"/>
      <c r="AR675" s="205" t="s">
        <v>218</v>
      </c>
      <c r="AT675" s="205" t="s">
        <v>214</v>
      </c>
      <c r="AU675" s="205" t="s">
        <v>85</v>
      </c>
      <c r="AY675" s="18" t="s">
        <v>209</v>
      </c>
      <c r="BE675" s="206">
        <f>IF(N675="základní",J675,0)</f>
        <v>0</v>
      </c>
      <c r="BF675" s="206">
        <f>IF(N675="snížená",J675,0)</f>
        <v>0</v>
      </c>
      <c r="BG675" s="206">
        <f>IF(N675="zákl. přenesená",J675,0)</f>
        <v>0</v>
      </c>
      <c r="BH675" s="206">
        <f>IF(N675="sníž. přenesená",J675,0)</f>
        <v>0</v>
      </c>
      <c r="BI675" s="206">
        <f>IF(N675="nulová",J675,0)</f>
        <v>0</v>
      </c>
      <c r="BJ675" s="18" t="s">
        <v>85</v>
      </c>
      <c r="BK675" s="206">
        <f>ROUND(I675*H675,2)</f>
        <v>0</v>
      </c>
      <c r="BL675" s="18" t="s">
        <v>218</v>
      </c>
      <c r="BM675" s="205" t="s">
        <v>13535</v>
      </c>
    </row>
    <row r="676" spans="1:65" s="2" customFormat="1" ht="58.5">
      <c r="A676" s="35"/>
      <c r="B676" s="36"/>
      <c r="C676" s="37"/>
      <c r="D676" s="214" t="s">
        <v>807</v>
      </c>
      <c r="E676" s="37"/>
      <c r="F676" s="256" t="s">
        <v>12913</v>
      </c>
      <c r="G676" s="37"/>
      <c r="H676" s="37"/>
      <c r="I676" s="257"/>
      <c r="J676" s="37"/>
      <c r="K676" s="37"/>
      <c r="L676" s="40"/>
      <c r="M676" s="258"/>
      <c r="N676" s="259"/>
      <c r="O676" s="72"/>
      <c r="P676" s="72"/>
      <c r="Q676" s="72"/>
      <c r="R676" s="72"/>
      <c r="S676" s="72"/>
      <c r="T676" s="73"/>
      <c r="U676" s="35"/>
      <c r="V676" s="35"/>
      <c r="W676" s="35"/>
      <c r="X676" s="35"/>
      <c r="Y676" s="35"/>
      <c r="Z676" s="35"/>
      <c r="AA676" s="35"/>
      <c r="AB676" s="35"/>
      <c r="AC676" s="35"/>
      <c r="AD676" s="35"/>
      <c r="AE676" s="35"/>
      <c r="AT676" s="18" t="s">
        <v>807</v>
      </c>
      <c r="AU676" s="18" t="s">
        <v>85</v>
      </c>
    </row>
    <row r="677" spans="1:65" s="2" customFormat="1" ht="16.5" customHeight="1">
      <c r="A677" s="35"/>
      <c r="B677" s="36"/>
      <c r="C677" s="193" t="s">
        <v>4057</v>
      </c>
      <c r="D677" s="193" t="s">
        <v>214</v>
      </c>
      <c r="E677" s="194" t="s">
        <v>13536</v>
      </c>
      <c r="F677" s="195" t="s">
        <v>13320</v>
      </c>
      <c r="G677" s="196" t="s">
        <v>2761</v>
      </c>
      <c r="H677" s="197">
        <v>8</v>
      </c>
      <c r="I677" s="198"/>
      <c r="J677" s="199">
        <f>ROUND(I677*H677,2)</f>
        <v>0</v>
      </c>
      <c r="K677" s="200"/>
      <c r="L677" s="40"/>
      <c r="M677" s="201" t="s">
        <v>1</v>
      </c>
      <c r="N677" s="202" t="s">
        <v>42</v>
      </c>
      <c r="O677" s="72"/>
      <c r="P677" s="203">
        <f>O677*H677</f>
        <v>0</v>
      </c>
      <c r="Q677" s="203">
        <v>0</v>
      </c>
      <c r="R677" s="203">
        <f>Q677*H677</f>
        <v>0</v>
      </c>
      <c r="S677" s="203">
        <v>0</v>
      </c>
      <c r="T677" s="204">
        <f>S677*H677</f>
        <v>0</v>
      </c>
      <c r="U677" s="35"/>
      <c r="V677" s="35"/>
      <c r="W677" s="35"/>
      <c r="X677" s="35"/>
      <c r="Y677" s="35"/>
      <c r="Z677" s="35"/>
      <c r="AA677" s="35"/>
      <c r="AB677" s="35"/>
      <c r="AC677" s="35"/>
      <c r="AD677" s="35"/>
      <c r="AE677" s="35"/>
      <c r="AR677" s="205" t="s">
        <v>218</v>
      </c>
      <c r="AT677" s="205" t="s">
        <v>214</v>
      </c>
      <c r="AU677" s="205" t="s">
        <v>85</v>
      </c>
      <c r="AY677" s="18" t="s">
        <v>209</v>
      </c>
      <c r="BE677" s="206">
        <f>IF(N677="základní",J677,0)</f>
        <v>0</v>
      </c>
      <c r="BF677" s="206">
        <f>IF(N677="snížená",J677,0)</f>
        <v>0</v>
      </c>
      <c r="BG677" s="206">
        <f>IF(N677="zákl. přenesená",J677,0)</f>
        <v>0</v>
      </c>
      <c r="BH677" s="206">
        <f>IF(N677="sníž. přenesená",J677,0)</f>
        <v>0</v>
      </c>
      <c r="BI677" s="206">
        <f>IF(N677="nulová",J677,0)</f>
        <v>0</v>
      </c>
      <c r="BJ677" s="18" t="s">
        <v>85</v>
      </c>
      <c r="BK677" s="206">
        <f>ROUND(I677*H677,2)</f>
        <v>0</v>
      </c>
      <c r="BL677" s="18" t="s">
        <v>218</v>
      </c>
      <c r="BM677" s="205" t="s">
        <v>13537</v>
      </c>
    </row>
    <row r="678" spans="1:65" s="2" customFormat="1" ht="39">
      <c r="A678" s="35"/>
      <c r="B678" s="36"/>
      <c r="C678" s="37"/>
      <c r="D678" s="214" t="s">
        <v>807</v>
      </c>
      <c r="E678" s="37"/>
      <c r="F678" s="256" t="s">
        <v>13322</v>
      </c>
      <c r="G678" s="37"/>
      <c r="H678" s="37"/>
      <c r="I678" s="257"/>
      <c r="J678" s="37"/>
      <c r="K678" s="37"/>
      <c r="L678" s="40"/>
      <c r="M678" s="258"/>
      <c r="N678" s="259"/>
      <c r="O678" s="72"/>
      <c r="P678" s="72"/>
      <c r="Q678" s="72"/>
      <c r="R678" s="72"/>
      <c r="S678" s="72"/>
      <c r="T678" s="73"/>
      <c r="U678" s="35"/>
      <c r="V678" s="35"/>
      <c r="W678" s="35"/>
      <c r="X678" s="35"/>
      <c r="Y678" s="35"/>
      <c r="Z678" s="35"/>
      <c r="AA678" s="35"/>
      <c r="AB678" s="35"/>
      <c r="AC678" s="35"/>
      <c r="AD678" s="35"/>
      <c r="AE678" s="35"/>
      <c r="AT678" s="18" t="s">
        <v>807</v>
      </c>
      <c r="AU678" s="18" t="s">
        <v>85</v>
      </c>
    </row>
    <row r="679" spans="1:65" s="2" customFormat="1" ht="16.5" customHeight="1">
      <c r="A679" s="35"/>
      <c r="B679" s="36"/>
      <c r="C679" s="193" t="s">
        <v>4063</v>
      </c>
      <c r="D679" s="193" t="s">
        <v>214</v>
      </c>
      <c r="E679" s="194" t="s">
        <v>13538</v>
      </c>
      <c r="F679" s="195" t="s">
        <v>12922</v>
      </c>
      <c r="G679" s="196" t="s">
        <v>2761</v>
      </c>
      <c r="H679" s="197">
        <v>2</v>
      </c>
      <c r="I679" s="198"/>
      <c r="J679" s="199">
        <f>ROUND(I679*H679,2)</f>
        <v>0</v>
      </c>
      <c r="K679" s="200"/>
      <c r="L679" s="40"/>
      <c r="M679" s="201" t="s">
        <v>1</v>
      </c>
      <c r="N679" s="202" t="s">
        <v>42</v>
      </c>
      <c r="O679" s="72"/>
      <c r="P679" s="203">
        <f>O679*H679</f>
        <v>0</v>
      </c>
      <c r="Q679" s="203">
        <v>0</v>
      </c>
      <c r="R679" s="203">
        <f>Q679*H679</f>
        <v>0</v>
      </c>
      <c r="S679" s="203">
        <v>0</v>
      </c>
      <c r="T679" s="204">
        <f>S679*H679</f>
        <v>0</v>
      </c>
      <c r="U679" s="35"/>
      <c r="V679" s="35"/>
      <c r="W679" s="35"/>
      <c r="X679" s="35"/>
      <c r="Y679" s="35"/>
      <c r="Z679" s="35"/>
      <c r="AA679" s="35"/>
      <c r="AB679" s="35"/>
      <c r="AC679" s="35"/>
      <c r="AD679" s="35"/>
      <c r="AE679" s="35"/>
      <c r="AR679" s="205" t="s">
        <v>218</v>
      </c>
      <c r="AT679" s="205" t="s">
        <v>214</v>
      </c>
      <c r="AU679" s="205" t="s">
        <v>85</v>
      </c>
      <c r="AY679" s="18" t="s">
        <v>209</v>
      </c>
      <c r="BE679" s="206">
        <f>IF(N679="základní",J679,0)</f>
        <v>0</v>
      </c>
      <c r="BF679" s="206">
        <f>IF(N679="snížená",J679,0)</f>
        <v>0</v>
      </c>
      <c r="BG679" s="206">
        <f>IF(N679="zákl. přenesená",J679,0)</f>
        <v>0</v>
      </c>
      <c r="BH679" s="206">
        <f>IF(N679="sníž. přenesená",J679,0)</f>
        <v>0</v>
      </c>
      <c r="BI679" s="206">
        <f>IF(N679="nulová",J679,0)</f>
        <v>0</v>
      </c>
      <c r="BJ679" s="18" t="s">
        <v>85</v>
      </c>
      <c r="BK679" s="206">
        <f>ROUND(I679*H679,2)</f>
        <v>0</v>
      </c>
      <c r="BL679" s="18" t="s">
        <v>218</v>
      </c>
      <c r="BM679" s="205" t="s">
        <v>13539</v>
      </c>
    </row>
    <row r="680" spans="1:65" s="2" customFormat="1" ht="39">
      <c r="A680" s="35"/>
      <c r="B680" s="36"/>
      <c r="C680" s="37"/>
      <c r="D680" s="214" t="s">
        <v>807</v>
      </c>
      <c r="E680" s="37"/>
      <c r="F680" s="256" t="s">
        <v>13322</v>
      </c>
      <c r="G680" s="37"/>
      <c r="H680" s="37"/>
      <c r="I680" s="257"/>
      <c r="J680" s="37"/>
      <c r="K680" s="37"/>
      <c r="L680" s="40"/>
      <c r="M680" s="258"/>
      <c r="N680" s="259"/>
      <c r="O680" s="72"/>
      <c r="P680" s="72"/>
      <c r="Q680" s="72"/>
      <c r="R680" s="72"/>
      <c r="S680" s="72"/>
      <c r="T680" s="73"/>
      <c r="U680" s="35"/>
      <c r="V680" s="35"/>
      <c r="W680" s="35"/>
      <c r="X680" s="35"/>
      <c r="Y680" s="35"/>
      <c r="Z680" s="35"/>
      <c r="AA680" s="35"/>
      <c r="AB680" s="35"/>
      <c r="AC680" s="35"/>
      <c r="AD680" s="35"/>
      <c r="AE680" s="35"/>
      <c r="AT680" s="18" t="s">
        <v>807</v>
      </c>
      <c r="AU680" s="18" t="s">
        <v>85</v>
      </c>
    </row>
    <row r="681" spans="1:65" s="2" customFormat="1" ht="21.75" customHeight="1">
      <c r="A681" s="35"/>
      <c r="B681" s="36"/>
      <c r="C681" s="193" t="s">
        <v>4067</v>
      </c>
      <c r="D681" s="193" t="s">
        <v>214</v>
      </c>
      <c r="E681" s="194" t="s">
        <v>13540</v>
      </c>
      <c r="F681" s="195" t="s">
        <v>13326</v>
      </c>
      <c r="G681" s="196" t="s">
        <v>2761</v>
      </c>
      <c r="H681" s="197">
        <v>1</v>
      </c>
      <c r="I681" s="198"/>
      <c r="J681" s="199">
        <f>ROUND(I681*H681,2)</f>
        <v>0</v>
      </c>
      <c r="K681" s="200"/>
      <c r="L681" s="40"/>
      <c r="M681" s="201" t="s">
        <v>1</v>
      </c>
      <c r="N681" s="202" t="s">
        <v>42</v>
      </c>
      <c r="O681" s="72"/>
      <c r="P681" s="203">
        <f>O681*H681</f>
        <v>0</v>
      </c>
      <c r="Q681" s="203">
        <v>0</v>
      </c>
      <c r="R681" s="203">
        <f>Q681*H681</f>
        <v>0</v>
      </c>
      <c r="S681" s="203">
        <v>0</v>
      </c>
      <c r="T681" s="204">
        <f>S681*H681</f>
        <v>0</v>
      </c>
      <c r="U681" s="35"/>
      <c r="V681" s="35"/>
      <c r="W681" s="35"/>
      <c r="X681" s="35"/>
      <c r="Y681" s="35"/>
      <c r="Z681" s="35"/>
      <c r="AA681" s="35"/>
      <c r="AB681" s="35"/>
      <c r="AC681" s="35"/>
      <c r="AD681" s="35"/>
      <c r="AE681" s="35"/>
      <c r="AR681" s="205" t="s">
        <v>218</v>
      </c>
      <c r="AT681" s="205" t="s">
        <v>214</v>
      </c>
      <c r="AU681" s="205" t="s">
        <v>85</v>
      </c>
      <c r="AY681" s="18" t="s">
        <v>209</v>
      </c>
      <c r="BE681" s="206">
        <f>IF(N681="základní",J681,0)</f>
        <v>0</v>
      </c>
      <c r="BF681" s="206">
        <f>IF(N681="snížená",J681,0)</f>
        <v>0</v>
      </c>
      <c r="BG681" s="206">
        <f>IF(N681="zákl. přenesená",J681,0)</f>
        <v>0</v>
      </c>
      <c r="BH681" s="206">
        <f>IF(N681="sníž. přenesená",J681,0)</f>
        <v>0</v>
      </c>
      <c r="BI681" s="206">
        <f>IF(N681="nulová",J681,0)</f>
        <v>0</v>
      </c>
      <c r="BJ681" s="18" t="s">
        <v>85</v>
      </c>
      <c r="BK681" s="206">
        <f>ROUND(I681*H681,2)</f>
        <v>0</v>
      </c>
      <c r="BL681" s="18" t="s">
        <v>218</v>
      </c>
      <c r="BM681" s="205" t="s">
        <v>13541</v>
      </c>
    </row>
    <row r="682" spans="1:65" s="2" customFormat="1" ht="107.25">
      <c r="A682" s="35"/>
      <c r="B682" s="36"/>
      <c r="C682" s="37"/>
      <c r="D682" s="214" t="s">
        <v>807</v>
      </c>
      <c r="E682" s="37"/>
      <c r="F682" s="256" t="s">
        <v>13542</v>
      </c>
      <c r="G682" s="37"/>
      <c r="H682" s="37"/>
      <c r="I682" s="257"/>
      <c r="J682" s="37"/>
      <c r="K682" s="37"/>
      <c r="L682" s="40"/>
      <c r="M682" s="258"/>
      <c r="N682" s="259"/>
      <c r="O682" s="72"/>
      <c r="P682" s="72"/>
      <c r="Q682" s="72"/>
      <c r="R682" s="72"/>
      <c r="S682" s="72"/>
      <c r="T682" s="73"/>
      <c r="U682" s="35"/>
      <c r="V682" s="35"/>
      <c r="W682" s="35"/>
      <c r="X682" s="35"/>
      <c r="Y682" s="35"/>
      <c r="Z682" s="35"/>
      <c r="AA682" s="35"/>
      <c r="AB682" s="35"/>
      <c r="AC682" s="35"/>
      <c r="AD682" s="35"/>
      <c r="AE682" s="35"/>
      <c r="AT682" s="18" t="s">
        <v>807</v>
      </c>
      <c r="AU682" s="18" t="s">
        <v>85</v>
      </c>
    </row>
    <row r="683" spans="1:65" s="2" customFormat="1" ht="24.2" customHeight="1">
      <c r="A683" s="35"/>
      <c r="B683" s="36"/>
      <c r="C683" s="193" t="s">
        <v>4072</v>
      </c>
      <c r="D683" s="193" t="s">
        <v>214</v>
      </c>
      <c r="E683" s="194" t="s">
        <v>13543</v>
      </c>
      <c r="F683" s="195" t="s">
        <v>13330</v>
      </c>
      <c r="G683" s="196" t="s">
        <v>2761</v>
      </c>
      <c r="H683" s="197">
        <v>4</v>
      </c>
      <c r="I683" s="198"/>
      <c r="J683" s="199">
        <f>ROUND(I683*H683,2)</f>
        <v>0</v>
      </c>
      <c r="K683" s="200"/>
      <c r="L683" s="40"/>
      <c r="M683" s="201" t="s">
        <v>1</v>
      </c>
      <c r="N683" s="202" t="s">
        <v>42</v>
      </c>
      <c r="O683" s="72"/>
      <c r="P683" s="203">
        <f>O683*H683</f>
        <v>0</v>
      </c>
      <c r="Q683" s="203">
        <v>0</v>
      </c>
      <c r="R683" s="203">
        <f>Q683*H683</f>
        <v>0</v>
      </c>
      <c r="S683" s="203">
        <v>0</v>
      </c>
      <c r="T683" s="204">
        <f>S683*H683</f>
        <v>0</v>
      </c>
      <c r="U683" s="35"/>
      <c r="V683" s="35"/>
      <c r="W683" s="35"/>
      <c r="X683" s="35"/>
      <c r="Y683" s="35"/>
      <c r="Z683" s="35"/>
      <c r="AA683" s="35"/>
      <c r="AB683" s="35"/>
      <c r="AC683" s="35"/>
      <c r="AD683" s="35"/>
      <c r="AE683" s="35"/>
      <c r="AR683" s="205" t="s">
        <v>218</v>
      </c>
      <c r="AT683" s="205" t="s">
        <v>214</v>
      </c>
      <c r="AU683" s="205" t="s">
        <v>85</v>
      </c>
      <c r="AY683" s="18" t="s">
        <v>209</v>
      </c>
      <c r="BE683" s="206">
        <f>IF(N683="základní",J683,0)</f>
        <v>0</v>
      </c>
      <c r="BF683" s="206">
        <f>IF(N683="snížená",J683,0)</f>
        <v>0</v>
      </c>
      <c r="BG683" s="206">
        <f>IF(N683="zákl. přenesená",J683,0)</f>
        <v>0</v>
      </c>
      <c r="BH683" s="206">
        <f>IF(N683="sníž. přenesená",J683,0)</f>
        <v>0</v>
      </c>
      <c r="BI683" s="206">
        <f>IF(N683="nulová",J683,0)</f>
        <v>0</v>
      </c>
      <c r="BJ683" s="18" t="s">
        <v>85</v>
      </c>
      <c r="BK683" s="206">
        <f>ROUND(I683*H683,2)</f>
        <v>0</v>
      </c>
      <c r="BL683" s="18" t="s">
        <v>218</v>
      </c>
      <c r="BM683" s="205" t="s">
        <v>13544</v>
      </c>
    </row>
    <row r="684" spans="1:65" s="2" customFormat="1" ht="126.75">
      <c r="A684" s="35"/>
      <c r="B684" s="36"/>
      <c r="C684" s="37"/>
      <c r="D684" s="214" t="s">
        <v>807</v>
      </c>
      <c r="E684" s="37"/>
      <c r="F684" s="256" t="s">
        <v>13332</v>
      </c>
      <c r="G684" s="37"/>
      <c r="H684" s="37"/>
      <c r="I684" s="257"/>
      <c r="J684" s="37"/>
      <c r="K684" s="37"/>
      <c r="L684" s="40"/>
      <c r="M684" s="258"/>
      <c r="N684" s="259"/>
      <c r="O684" s="72"/>
      <c r="P684" s="72"/>
      <c r="Q684" s="72"/>
      <c r="R684" s="72"/>
      <c r="S684" s="72"/>
      <c r="T684" s="73"/>
      <c r="U684" s="35"/>
      <c r="V684" s="35"/>
      <c r="W684" s="35"/>
      <c r="X684" s="35"/>
      <c r="Y684" s="35"/>
      <c r="Z684" s="35"/>
      <c r="AA684" s="35"/>
      <c r="AB684" s="35"/>
      <c r="AC684" s="35"/>
      <c r="AD684" s="35"/>
      <c r="AE684" s="35"/>
      <c r="AT684" s="18" t="s">
        <v>807</v>
      </c>
      <c r="AU684" s="18" t="s">
        <v>85</v>
      </c>
    </row>
    <row r="685" spans="1:65" s="2" customFormat="1" ht="24.2" customHeight="1">
      <c r="A685" s="35"/>
      <c r="B685" s="36"/>
      <c r="C685" s="193" t="s">
        <v>4077</v>
      </c>
      <c r="D685" s="193" t="s">
        <v>214</v>
      </c>
      <c r="E685" s="194" t="s">
        <v>13545</v>
      </c>
      <c r="F685" s="195" t="s">
        <v>13334</v>
      </c>
      <c r="G685" s="196" t="s">
        <v>2761</v>
      </c>
      <c r="H685" s="197">
        <v>1</v>
      </c>
      <c r="I685" s="198"/>
      <c r="J685" s="199">
        <f>ROUND(I685*H685,2)</f>
        <v>0</v>
      </c>
      <c r="K685" s="200"/>
      <c r="L685" s="40"/>
      <c r="M685" s="201" t="s">
        <v>1</v>
      </c>
      <c r="N685" s="202" t="s">
        <v>42</v>
      </c>
      <c r="O685" s="72"/>
      <c r="P685" s="203">
        <f>O685*H685</f>
        <v>0</v>
      </c>
      <c r="Q685" s="203">
        <v>0</v>
      </c>
      <c r="R685" s="203">
        <f>Q685*H685</f>
        <v>0</v>
      </c>
      <c r="S685" s="203">
        <v>0</v>
      </c>
      <c r="T685" s="204">
        <f>S685*H685</f>
        <v>0</v>
      </c>
      <c r="U685" s="35"/>
      <c r="V685" s="35"/>
      <c r="W685" s="35"/>
      <c r="X685" s="35"/>
      <c r="Y685" s="35"/>
      <c r="Z685" s="35"/>
      <c r="AA685" s="35"/>
      <c r="AB685" s="35"/>
      <c r="AC685" s="35"/>
      <c r="AD685" s="35"/>
      <c r="AE685" s="35"/>
      <c r="AR685" s="205" t="s">
        <v>218</v>
      </c>
      <c r="AT685" s="205" t="s">
        <v>214</v>
      </c>
      <c r="AU685" s="205" t="s">
        <v>85</v>
      </c>
      <c r="AY685" s="18" t="s">
        <v>209</v>
      </c>
      <c r="BE685" s="206">
        <f>IF(N685="základní",J685,0)</f>
        <v>0</v>
      </c>
      <c r="BF685" s="206">
        <f>IF(N685="snížená",J685,0)</f>
        <v>0</v>
      </c>
      <c r="BG685" s="206">
        <f>IF(N685="zákl. přenesená",J685,0)</f>
        <v>0</v>
      </c>
      <c r="BH685" s="206">
        <f>IF(N685="sníž. přenesená",J685,0)</f>
        <v>0</v>
      </c>
      <c r="BI685" s="206">
        <f>IF(N685="nulová",J685,0)</f>
        <v>0</v>
      </c>
      <c r="BJ685" s="18" t="s">
        <v>85</v>
      </c>
      <c r="BK685" s="206">
        <f>ROUND(I685*H685,2)</f>
        <v>0</v>
      </c>
      <c r="BL685" s="18" t="s">
        <v>218</v>
      </c>
      <c r="BM685" s="205" t="s">
        <v>13546</v>
      </c>
    </row>
    <row r="686" spans="1:65" s="2" customFormat="1" ht="126.75">
      <c r="A686" s="35"/>
      <c r="B686" s="36"/>
      <c r="C686" s="37"/>
      <c r="D686" s="214" t="s">
        <v>807</v>
      </c>
      <c r="E686" s="37"/>
      <c r="F686" s="256" t="s">
        <v>13332</v>
      </c>
      <c r="G686" s="37"/>
      <c r="H686" s="37"/>
      <c r="I686" s="257"/>
      <c r="J686" s="37"/>
      <c r="K686" s="37"/>
      <c r="L686" s="40"/>
      <c r="M686" s="258"/>
      <c r="N686" s="259"/>
      <c r="O686" s="72"/>
      <c r="P686" s="72"/>
      <c r="Q686" s="72"/>
      <c r="R686" s="72"/>
      <c r="S686" s="72"/>
      <c r="T686" s="73"/>
      <c r="U686" s="35"/>
      <c r="V686" s="35"/>
      <c r="W686" s="35"/>
      <c r="X686" s="35"/>
      <c r="Y686" s="35"/>
      <c r="Z686" s="35"/>
      <c r="AA686" s="35"/>
      <c r="AB686" s="35"/>
      <c r="AC686" s="35"/>
      <c r="AD686" s="35"/>
      <c r="AE686" s="35"/>
      <c r="AT686" s="18" t="s">
        <v>807</v>
      </c>
      <c r="AU686" s="18" t="s">
        <v>85</v>
      </c>
    </row>
    <row r="687" spans="1:65" s="2" customFormat="1" ht="24.2" customHeight="1">
      <c r="A687" s="35"/>
      <c r="B687" s="36"/>
      <c r="C687" s="193" t="s">
        <v>4080</v>
      </c>
      <c r="D687" s="193" t="s">
        <v>214</v>
      </c>
      <c r="E687" s="194" t="s">
        <v>13547</v>
      </c>
      <c r="F687" s="195" t="s">
        <v>12925</v>
      </c>
      <c r="G687" s="196" t="s">
        <v>2761</v>
      </c>
      <c r="H687" s="197">
        <v>4</v>
      </c>
      <c r="I687" s="198"/>
      <c r="J687" s="199">
        <f>ROUND(I687*H687,2)</f>
        <v>0</v>
      </c>
      <c r="K687" s="200"/>
      <c r="L687" s="40"/>
      <c r="M687" s="201" t="s">
        <v>1</v>
      </c>
      <c r="N687" s="202" t="s">
        <v>42</v>
      </c>
      <c r="O687" s="72"/>
      <c r="P687" s="203">
        <f>O687*H687</f>
        <v>0</v>
      </c>
      <c r="Q687" s="203">
        <v>0</v>
      </c>
      <c r="R687" s="203">
        <f>Q687*H687</f>
        <v>0</v>
      </c>
      <c r="S687" s="203">
        <v>0</v>
      </c>
      <c r="T687" s="204">
        <f>S687*H687</f>
        <v>0</v>
      </c>
      <c r="U687" s="35"/>
      <c r="V687" s="35"/>
      <c r="W687" s="35"/>
      <c r="X687" s="35"/>
      <c r="Y687" s="35"/>
      <c r="Z687" s="35"/>
      <c r="AA687" s="35"/>
      <c r="AB687" s="35"/>
      <c r="AC687" s="35"/>
      <c r="AD687" s="35"/>
      <c r="AE687" s="35"/>
      <c r="AR687" s="205" t="s">
        <v>218</v>
      </c>
      <c r="AT687" s="205" t="s">
        <v>214</v>
      </c>
      <c r="AU687" s="205" t="s">
        <v>85</v>
      </c>
      <c r="AY687" s="18" t="s">
        <v>209</v>
      </c>
      <c r="BE687" s="206">
        <f>IF(N687="základní",J687,0)</f>
        <v>0</v>
      </c>
      <c r="BF687" s="206">
        <f>IF(N687="snížená",J687,0)</f>
        <v>0</v>
      </c>
      <c r="BG687" s="206">
        <f>IF(N687="zákl. přenesená",J687,0)</f>
        <v>0</v>
      </c>
      <c r="BH687" s="206">
        <f>IF(N687="sníž. přenesená",J687,0)</f>
        <v>0</v>
      </c>
      <c r="BI687" s="206">
        <f>IF(N687="nulová",J687,0)</f>
        <v>0</v>
      </c>
      <c r="BJ687" s="18" t="s">
        <v>85</v>
      </c>
      <c r="BK687" s="206">
        <f>ROUND(I687*H687,2)</f>
        <v>0</v>
      </c>
      <c r="BL687" s="18" t="s">
        <v>218</v>
      </c>
      <c r="BM687" s="205" t="s">
        <v>13548</v>
      </c>
    </row>
    <row r="688" spans="1:65" s="2" customFormat="1" ht="68.25">
      <c r="A688" s="35"/>
      <c r="B688" s="36"/>
      <c r="C688" s="37"/>
      <c r="D688" s="214" t="s">
        <v>807</v>
      </c>
      <c r="E688" s="37"/>
      <c r="F688" s="256" t="s">
        <v>12927</v>
      </c>
      <c r="G688" s="37"/>
      <c r="H688" s="37"/>
      <c r="I688" s="257"/>
      <c r="J688" s="37"/>
      <c r="K688" s="37"/>
      <c r="L688" s="40"/>
      <c r="M688" s="258"/>
      <c r="N688" s="259"/>
      <c r="O688" s="72"/>
      <c r="P688" s="72"/>
      <c r="Q688" s="72"/>
      <c r="R688" s="72"/>
      <c r="S688" s="72"/>
      <c r="T688" s="73"/>
      <c r="U688" s="35"/>
      <c r="V688" s="35"/>
      <c r="W688" s="35"/>
      <c r="X688" s="35"/>
      <c r="Y688" s="35"/>
      <c r="Z688" s="35"/>
      <c r="AA688" s="35"/>
      <c r="AB688" s="35"/>
      <c r="AC688" s="35"/>
      <c r="AD688" s="35"/>
      <c r="AE688" s="35"/>
      <c r="AT688" s="18" t="s">
        <v>807</v>
      </c>
      <c r="AU688" s="18" t="s">
        <v>85</v>
      </c>
    </row>
    <row r="689" spans="1:65" s="2" customFormat="1" ht="24.2" customHeight="1">
      <c r="A689" s="35"/>
      <c r="B689" s="36"/>
      <c r="C689" s="193" t="s">
        <v>4085</v>
      </c>
      <c r="D689" s="193" t="s">
        <v>214</v>
      </c>
      <c r="E689" s="194" t="s">
        <v>13549</v>
      </c>
      <c r="F689" s="195" t="s">
        <v>12929</v>
      </c>
      <c r="G689" s="196" t="s">
        <v>2761</v>
      </c>
      <c r="H689" s="197">
        <v>1</v>
      </c>
      <c r="I689" s="198"/>
      <c r="J689" s="199">
        <f>ROUND(I689*H689,2)</f>
        <v>0</v>
      </c>
      <c r="K689" s="200"/>
      <c r="L689" s="40"/>
      <c r="M689" s="201" t="s">
        <v>1</v>
      </c>
      <c r="N689" s="202" t="s">
        <v>42</v>
      </c>
      <c r="O689" s="72"/>
      <c r="P689" s="203">
        <f>O689*H689</f>
        <v>0</v>
      </c>
      <c r="Q689" s="203">
        <v>0</v>
      </c>
      <c r="R689" s="203">
        <f>Q689*H689</f>
        <v>0</v>
      </c>
      <c r="S689" s="203">
        <v>0</v>
      </c>
      <c r="T689" s="204">
        <f>S689*H689</f>
        <v>0</v>
      </c>
      <c r="U689" s="35"/>
      <c r="V689" s="35"/>
      <c r="W689" s="35"/>
      <c r="X689" s="35"/>
      <c r="Y689" s="35"/>
      <c r="Z689" s="35"/>
      <c r="AA689" s="35"/>
      <c r="AB689" s="35"/>
      <c r="AC689" s="35"/>
      <c r="AD689" s="35"/>
      <c r="AE689" s="35"/>
      <c r="AR689" s="205" t="s">
        <v>218</v>
      </c>
      <c r="AT689" s="205" t="s">
        <v>214</v>
      </c>
      <c r="AU689" s="205" t="s">
        <v>85</v>
      </c>
      <c r="AY689" s="18" t="s">
        <v>209</v>
      </c>
      <c r="BE689" s="206">
        <f>IF(N689="základní",J689,0)</f>
        <v>0</v>
      </c>
      <c r="BF689" s="206">
        <f>IF(N689="snížená",J689,0)</f>
        <v>0</v>
      </c>
      <c r="BG689" s="206">
        <f>IF(N689="zákl. přenesená",J689,0)</f>
        <v>0</v>
      </c>
      <c r="BH689" s="206">
        <f>IF(N689="sníž. přenesená",J689,0)</f>
        <v>0</v>
      </c>
      <c r="BI689" s="206">
        <f>IF(N689="nulová",J689,0)</f>
        <v>0</v>
      </c>
      <c r="BJ689" s="18" t="s">
        <v>85</v>
      </c>
      <c r="BK689" s="206">
        <f>ROUND(I689*H689,2)</f>
        <v>0</v>
      </c>
      <c r="BL689" s="18" t="s">
        <v>218</v>
      </c>
      <c r="BM689" s="205" t="s">
        <v>13550</v>
      </c>
    </row>
    <row r="690" spans="1:65" s="2" customFormat="1" ht="68.25">
      <c r="A690" s="35"/>
      <c r="B690" s="36"/>
      <c r="C690" s="37"/>
      <c r="D690" s="214" t="s">
        <v>807</v>
      </c>
      <c r="E690" s="37"/>
      <c r="F690" s="256" t="s">
        <v>12927</v>
      </c>
      <c r="G690" s="37"/>
      <c r="H690" s="37"/>
      <c r="I690" s="257"/>
      <c r="J690" s="37"/>
      <c r="K690" s="37"/>
      <c r="L690" s="40"/>
      <c r="M690" s="258"/>
      <c r="N690" s="259"/>
      <c r="O690" s="72"/>
      <c r="P690" s="72"/>
      <c r="Q690" s="72"/>
      <c r="R690" s="72"/>
      <c r="S690" s="72"/>
      <c r="T690" s="73"/>
      <c r="U690" s="35"/>
      <c r="V690" s="35"/>
      <c r="W690" s="35"/>
      <c r="X690" s="35"/>
      <c r="Y690" s="35"/>
      <c r="Z690" s="35"/>
      <c r="AA690" s="35"/>
      <c r="AB690" s="35"/>
      <c r="AC690" s="35"/>
      <c r="AD690" s="35"/>
      <c r="AE690" s="35"/>
      <c r="AT690" s="18" t="s">
        <v>807</v>
      </c>
      <c r="AU690" s="18" t="s">
        <v>85</v>
      </c>
    </row>
    <row r="691" spans="1:65" s="2" customFormat="1" ht="16.5" customHeight="1">
      <c r="A691" s="35"/>
      <c r="B691" s="36"/>
      <c r="C691" s="193" t="s">
        <v>4088</v>
      </c>
      <c r="D691" s="193" t="s">
        <v>214</v>
      </c>
      <c r="E691" s="194" t="s">
        <v>13551</v>
      </c>
      <c r="F691" s="195" t="s">
        <v>13341</v>
      </c>
      <c r="G691" s="196" t="s">
        <v>2761</v>
      </c>
      <c r="H691" s="197">
        <v>8</v>
      </c>
      <c r="I691" s="198"/>
      <c r="J691" s="199">
        <f>ROUND(I691*H691,2)</f>
        <v>0</v>
      </c>
      <c r="K691" s="200"/>
      <c r="L691" s="40"/>
      <c r="M691" s="201" t="s">
        <v>1</v>
      </c>
      <c r="N691" s="202" t="s">
        <v>42</v>
      </c>
      <c r="O691" s="72"/>
      <c r="P691" s="203">
        <f>O691*H691</f>
        <v>0</v>
      </c>
      <c r="Q691" s="203">
        <v>0</v>
      </c>
      <c r="R691" s="203">
        <f>Q691*H691</f>
        <v>0</v>
      </c>
      <c r="S691" s="203">
        <v>0</v>
      </c>
      <c r="T691" s="204">
        <f>S691*H691</f>
        <v>0</v>
      </c>
      <c r="U691" s="35"/>
      <c r="V691" s="35"/>
      <c r="W691" s="35"/>
      <c r="X691" s="35"/>
      <c r="Y691" s="35"/>
      <c r="Z691" s="35"/>
      <c r="AA691" s="35"/>
      <c r="AB691" s="35"/>
      <c r="AC691" s="35"/>
      <c r="AD691" s="35"/>
      <c r="AE691" s="35"/>
      <c r="AR691" s="205" t="s">
        <v>218</v>
      </c>
      <c r="AT691" s="205" t="s">
        <v>214</v>
      </c>
      <c r="AU691" s="205" t="s">
        <v>85</v>
      </c>
      <c r="AY691" s="18" t="s">
        <v>209</v>
      </c>
      <c r="BE691" s="206">
        <f>IF(N691="základní",J691,0)</f>
        <v>0</v>
      </c>
      <c r="BF691" s="206">
        <f>IF(N691="snížená",J691,0)</f>
        <v>0</v>
      </c>
      <c r="BG691" s="206">
        <f>IF(N691="zákl. přenesená",J691,0)</f>
        <v>0</v>
      </c>
      <c r="BH691" s="206">
        <f>IF(N691="sníž. přenesená",J691,0)</f>
        <v>0</v>
      </c>
      <c r="BI691" s="206">
        <f>IF(N691="nulová",J691,0)</f>
        <v>0</v>
      </c>
      <c r="BJ691" s="18" t="s">
        <v>85</v>
      </c>
      <c r="BK691" s="206">
        <f>ROUND(I691*H691,2)</f>
        <v>0</v>
      </c>
      <c r="BL691" s="18" t="s">
        <v>218</v>
      </c>
      <c r="BM691" s="205" t="s">
        <v>13552</v>
      </c>
    </row>
    <row r="692" spans="1:65" s="2" customFormat="1" ht="78">
      <c r="A692" s="35"/>
      <c r="B692" s="36"/>
      <c r="C692" s="37"/>
      <c r="D692" s="214" t="s">
        <v>807</v>
      </c>
      <c r="E692" s="37"/>
      <c r="F692" s="256" t="s">
        <v>13343</v>
      </c>
      <c r="G692" s="37"/>
      <c r="H692" s="37"/>
      <c r="I692" s="257"/>
      <c r="J692" s="37"/>
      <c r="K692" s="37"/>
      <c r="L692" s="40"/>
      <c r="M692" s="258"/>
      <c r="N692" s="259"/>
      <c r="O692" s="72"/>
      <c r="P692" s="72"/>
      <c r="Q692" s="72"/>
      <c r="R692" s="72"/>
      <c r="S692" s="72"/>
      <c r="T692" s="73"/>
      <c r="U692" s="35"/>
      <c r="V692" s="35"/>
      <c r="W692" s="35"/>
      <c r="X692" s="35"/>
      <c r="Y692" s="35"/>
      <c r="Z692" s="35"/>
      <c r="AA692" s="35"/>
      <c r="AB692" s="35"/>
      <c r="AC692" s="35"/>
      <c r="AD692" s="35"/>
      <c r="AE692" s="35"/>
      <c r="AT692" s="18" t="s">
        <v>807</v>
      </c>
      <c r="AU692" s="18" t="s">
        <v>85</v>
      </c>
    </row>
    <row r="693" spans="1:65" s="2" customFormat="1" ht="16.5" customHeight="1">
      <c r="A693" s="35"/>
      <c r="B693" s="36"/>
      <c r="C693" s="193" t="s">
        <v>4092</v>
      </c>
      <c r="D693" s="193" t="s">
        <v>214</v>
      </c>
      <c r="E693" s="194" t="s">
        <v>13553</v>
      </c>
      <c r="F693" s="195" t="s">
        <v>13345</v>
      </c>
      <c r="G693" s="196" t="s">
        <v>2761</v>
      </c>
      <c r="H693" s="197">
        <v>6</v>
      </c>
      <c r="I693" s="198"/>
      <c r="J693" s="199">
        <f>ROUND(I693*H693,2)</f>
        <v>0</v>
      </c>
      <c r="K693" s="200"/>
      <c r="L693" s="40"/>
      <c r="M693" s="201" t="s">
        <v>1</v>
      </c>
      <c r="N693" s="202" t="s">
        <v>42</v>
      </c>
      <c r="O693" s="72"/>
      <c r="P693" s="203">
        <f>O693*H693</f>
        <v>0</v>
      </c>
      <c r="Q693" s="203">
        <v>0</v>
      </c>
      <c r="R693" s="203">
        <f>Q693*H693</f>
        <v>0</v>
      </c>
      <c r="S693" s="203">
        <v>0</v>
      </c>
      <c r="T693" s="204">
        <f>S693*H693</f>
        <v>0</v>
      </c>
      <c r="U693" s="35"/>
      <c r="V693" s="35"/>
      <c r="W693" s="35"/>
      <c r="X693" s="35"/>
      <c r="Y693" s="35"/>
      <c r="Z693" s="35"/>
      <c r="AA693" s="35"/>
      <c r="AB693" s="35"/>
      <c r="AC693" s="35"/>
      <c r="AD693" s="35"/>
      <c r="AE693" s="35"/>
      <c r="AR693" s="205" t="s">
        <v>218</v>
      </c>
      <c r="AT693" s="205" t="s">
        <v>214</v>
      </c>
      <c r="AU693" s="205" t="s">
        <v>85</v>
      </c>
      <c r="AY693" s="18" t="s">
        <v>209</v>
      </c>
      <c r="BE693" s="206">
        <f>IF(N693="základní",J693,0)</f>
        <v>0</v>
      </c>
      <c r="BF693" s="206">
        <f>IF(N693="snížená",J693,0)</f>
        <v>0</v>
      </c>
      <c r="BG693" s="206">
        <f>IF(N693="zákl. přenesená",J693,0)</f>
        <v>0</v>
      </c>
      <c r="BH693" s="206">
        <f>IF(N693="sníž. přenesená",J693,0)</f>
        <v>0</v>
      </c>
      <c r="BI693" s="206">
        <f>IF(N693="nulová",J693,0)</f>
        <v>0</v>
      </c>
      <c r="BJ693" s="18" t="s">
        <v>85</v>
      </c>
      <c r="BK693" s="206">
        <f>ROUND(I693*H693,2)</f>
        <v>0</v>
      </c>
      <c r="BL693" s="18" t="s">
        <v>218</v>
      </c>
      <c r="BM693" s="205" t="s">
        <v>13554</v>
      </c>
    </row>
    <row r="694" spans="1:65" s="2" customFormat="1" ht="78">
      <c r="A694" s="35"/>
      <c r="B694" s="36"/>
      <c r="C694" s="37"/>
      <c r="D694" s="214" t="s">
        <v>807</v>
      </c>
      <c r="E694" s="37"/>
      <c r="F694" s="256" t="s">
        <v>13343</v>
      </c>
      <c r="G694" s="37"/>
      <c r="H694" s="37"/>
      <c r="I694" s="257"/>
      <c r="J694" s="37"/>
      <c r="K694" s="37"/>
      <c r="L694" s="40"/>
      <c r="M694" s="258"/>
      <c r="N694" s="259"/>
      <c r="O694" s="72"/>
      <c r="P694" s="72"/>
      <c r="Q694" s="72"/>
      <c r="R694" s="72"/>
      <c r="S694" s="72"/>
      <c r="T694" s="73"/>
      <c r="U694" s="35"/>
      <c r="V694" s="35"/>
      <c r="W694" s="35"/>
      <c r="X694" s="35"/>
      <c r="Y694" s="35"/>
      <c r="Z694" s="35"/>
      <c r="AA694" s="35"/>
      <c r="AB694" s="35"/>
      <c r="AC694" s="35"/>
      <c r="AD694" s="35"/>
      <c r="AE694" s="35"/>
      <c r="AT694" s="18" t="s">
        <v>807</v>
      </c>
      <c r="AU694" s="18" t="s">
        <v>85</v>
      </c>
    </row>
    <row r="695" spans="1:65" s="2" customFormat="1" ht="16.5" customHeight="1">
      <c r="A695" s="35"/>
      <c r="B695" s="36"/>
      <c r="C695" s="193" t="s">
        <v>4097</v>
      </c>
      <c r="D695" s="193" t="s">
        <v>214</v>
      </c>
      <c r="E695" s="194" t="s">
        <v>13555</v>
      </c>
      <c r="F695" s="195" t="s">
        <v>13556</v>
      </c>
      <c r="G695" s="196" t="s">
        <v>2761</v>
      </c>
      <c r="H695" s="197">
        <v>1</v>
      </c>
      <c r="I695" s="198"/>
      <c r="J695" s="199">
        <f>ROUND(I695*H695,2)</f>
        <v>0</v>
      </c>
      <c r="K695" s="200"/>
      <c r="L695" s="40"/>
      <c r="M695" s="201" t="s">
        <v>1</v>
      </c>
      <c r="N695" s="202" t="s">
        <v>42</v>
      </c>
      <c r="O695" s="72"/>
      <c r="P695" s="203">
        <f>O695*H695</f>
        <v>0</v>
      </c>
      <c r="Q695" s="203">
        <v>0</v>
      </c>
      <c r="R695" s="203">
        <f>Q695*H695</f>
        <v>0</v>
      </c>
      <c r="S695" s="203">
        <v>0</v>
      </c>
      <c r="T695" s="204">
        <f>S695*H695</f>
        <v>0</v>
      </c>
      <c r="U695" s="35"/>
      <c r="V695" s="35"/>
      <c r="W695" s="35"/>
      <c r="X695" s="35"/>
      <c r="Y695" s="35"/>
      <c r="Z695" s="35"/>
      <c r="AA695" s="35"/>
      <c r="AB695" s="35"/>
      <c r="AC695" s="35"/>
      <c r="AD695" s="35"/>
      <c r="AE695" s="35"/>
      <c r="AR695" s="205" t="s">
        <v>218</v>
      </c>
      <c r="AT695" s="205" t="s">
        <v>214</v>
      </c>
      <c r="AU695" s="205" t="s">
        <v>85</v>
      </c>
      <c r="AY695" s="18" t="s">
        <v>209</v>
      </c>
      <c r="BE695" s="206">
        <f>IF(N695="základní",J695,0)</f>
        <v>0</v>
      </c>
      <c r="BF695" s="206">
        <f>IF(N695="snížená",J695,0)</f>
        <v>0</v>
      </c>
      <c r="BG695" s="206">
        <f>IF(N695="zákl. přenesená",J695,0)</f>
        <v>0</v>
      </c>
      <c r="BH695" s="206">
        <f>IF(N695="sníž. přenesená",J695,0)</f>
        <v>0</v>
      </c>
      <c r="BI695" s="206">
        <f>IF(N695="nulová",J695,0)</f>
        <v>0</v>
      </c>
      <c r="BJ695" s="18" t="s">
        <v>85</v>
      </c>
      <c r="BK695" s="206">
        <f>ROUND(I695*H695,2)</f>
        <v>0</v>
      </c>
      <c r="BL695" s="18" t="s">
        <v>218</v>
      </c>
      <c r="BM695" s="205" t="s">
        <v>13557</v>
      </c>
    </row>
    <row r="696" spans="1:65" s="2" customFormat="1" ht="78">
      <c r="A696" s="35"/>
      <c r="B696" s="36"/>
      <c r="C696" s="37"/>
      <c r="D696" s="214" t="s">
        <v>807</v>
      </c>
      <c r="E696" s="37"/>
      <c r="F696" s="256" t="s">
        <v>13343</v>
      </c>
      <c r="G696" s="37"/>
      <c r="H696" s="37"/>
      <c r="I696" s="257"/>
      <c r="J696" s="37"/>
      <c r="K696" s="37"/>
      <c r="L696" s="40"/>
      <c r="M696" s="258"/>
      <c r="N696" s="259"/>
      <c r="O696" s="72"/>
      <c r="P696" s="72"/>
      <c r="Q696" s="72"/>
      <c r="R696" s="72"/>
      <c r="S696" s="72"/>
      <c r="T696" s="73"/>
      <c r="U696" s="35"/>
      <c r="V696" s="35"/>
      <c r="W696" s="35"/>
      <c r="X696" s="35"/>
      <c r="Y696" s="35"/>
      <c r="Z696" s="35"/>
      <c r="AA696" s="35"/>
      <c r="AB696" s="35"/>
      <c r="AC696" s="35"/>
      <c r="AD696" s="35"/>
      <c r="AE696" s="35"/>
      <c r="AT696" s="18" t="s">
        <v>807</v>
      </c>
      <c r="AU696" s="18" t="s">
        <v>85</v>
      </c>
    </row>
    <row r="697" spans="1:65" s="2" customFormat="1" ht="16.5" customHeight="1">
      <c r="A697" s="35"/>
      <c r="B697" s="36"/>
      <c r="C697" s="193" t="s">
        <v>4101</v>
      </c>
      <c r="D697" s="193" t="s">
        <v>214</v>
      </c>
      <c r="E697" s="194" t="s">
        <v>13558</v>
      </c>
      <c r="F697" s="195" t="s">
        <v>13559</v>
      </c>
      <c r="G697" s="196" t="s">
        <v>2761</v>
      </c>
      <c r="H697" s="197">
        <v>1</v>
      </c>
      <c r="I697" s="198"/>
      <c r="J697" s="199">
        <f>ROUND(I697*H697,2)</f>
        <v>0</v>
      </c>
      <c r="K697" s="200"/>
      <c r="L697" s="40"/>
      <c r="M697" s="201" t="s">
        <v>1</v>
      </c>
      <c r="N697" s="202" t="s">
        <v>42</v>
      </c>
      <c r="O697" s="72"/>
      <c r="P697" s="203">
        <f>O697*H697</f>
        <v>0</v>
      </c>
      <c r="Q697" s="203">
        <v>0</v>
      </c>
      <c r="R697" s="203">
        <f>Q697*H697</f>
        <v>0</v>
      </c>
      <c r="S697" s="203">
        <v>0</v>
      </c>
      <c r="T697" s="204">
        <f>S697*H697</f>
        <v>0</v>
      </c>
      <c r="U697" s="35"/>
      <c r="V697" s="35"/>
      <c r="W697" s="35"/>
      <c r="X697" s="35"/>
      <c r="Y697" s="35"/>
      <c r="Z697" s="35"/>
      <c r="AA697" s="35"/>
      <c r="AB697" s="35"/>
      <c r="AC697" s="35"/>
      <c r="AD697" s="35"/>
      <c r="AE697" s="35"/>
      <c r="AR697" s="205" t="s">
        <v>218</v>
      </c>
      <c r="AT697" s="205" t="s">
        <v>214</v>
      </c>
      <c r="AU697" s="205" t="s">
        <v>85</v>
      </c>
      <c r="AY697" s="18" t="s">
        <v>209</v>
      </c>
      <c r="BE697" s="206">
        <f>IF(N697="základní",J697,0)</f>
        <v>0</v>
      </c>
      <c r="BF697" s="206">
        <f>IF(N697="snížená",J697,0)</f>
        <v>0</v>
      </c>
      <c r="BG697" s="206">
        <f>IF(N697="zákl. přenesená",J697,0)</f>
        <v>0</v>
      </c>
      <c r="BH697" s="206">
        <f>IF(N697="sníž. přenesená",J697,0)</f>
        <v>0</v>
      </c>
      <c r="BI697" s="206">
        <f>IF(N697="nulová",J697,0)</f>
        <v>0</v>
      </c>
      <c r="BJ697" s="18" t="s">
        <v>85</v>
      </c>
      <c r="BK697" s="206">
        <f>ROUND(I697*H697,2)</f>
        <v>0</v>
      </c>
      <c r="BL697" s="18" t="s">
        <v>218</v>
      </c>
      <c r="BM697" s="205" t="s">
        <v>13560</v>
      </c>
    </row>
    <row r="698" spans="1:65" s="2" customFormat="1" ht="78">
      <c r="A698" s="35"/>
      <c r="B698" s="36"/>
      <c r="C698" s="37"/>
      <c r="D698" s="214" t="s">
        <v>807</v>
      </c>
      <c r="E698" s="37"/>
      <c r="F698" s="256" t="s">
        <v>13343</v>
      </c>
      <c r="G698" s="37"/>
      <c r="H698" s="37"/>
      <c r="I698" s="257"/>
      <c r="J698" s="37"/>
      <c r="K698" s="37"/>
      <c r="L698" s="40"/>
      <c r="M698" s="258"/>
      <c r="N698" s="259"/>
      <c r="O698" s="72"/>
      <c r="P698" s="72"/>
      <c r="Q698" s="72"/>
      <c r="R698" s="72"/>
      <c r="S698" s="72"/>
      <c r="T698" s="73"/>
      <c r="U698" s="35"/>
      <c r="V698" s="35"/>
      <c r="W698" s="35"/>
      <c r="X698" s="35"/>
      <c r="Y698" s="35"/>
      <c r="Z698" s="35"/>
      <c r="AA698" s="35"/>
      <c r="AB698" s="35"/>
      <c r="AC698" s="35"/>
      <c r="AD698" s="35"/>
      <c r="AE698" s="35"/>
      <c r="AT698" s="18" t="s">
        <v>807</v>
      </c>
      <c r="AU698" s="18" t="s">
        <v>85</v>
      </c>
    </row>
    <row r="699" spans="1:65" s="2" customFormat="1" ht="16.5" customHeight="1">
      <c r="A699" s="35"/>
      <c r="B699" s="36"/>
      <c r="C699" s="193" t="s">
        <v>4106</v>
      </c>
      <c r="D699" s="193" t="s">
        <v>214</v>
      </c>
      <c r="E699" s="194" t="s">
        <v>13561</v>
      </c>
      <c r="F699" s="195" t="s">
        <v>12902</v>
      </c>
      <c r="G699" s="196" t="s">
        <v>10032</v>
      </c>
      <c r="H699" s="197">
        <v>6.4</v>
      </c>
      <c r="I699" s="198"/>
      <c r="J699" s="199">
        <f>ROUND(I699*H699,2)</f>
        <v>0</v>
      </c>
      <c r="K699" s="200"/>
      <c r="L699" s="40"/>
      <c r="M699" s="201" t="s">
        <v>1</v>
      </c>
      <c r="N699" s="202" t="s">
        <v>42</v>
      </c>
      <c r="O699" s="72"/>
      <c r="P699" s="203">
        <f>O699*H699</f>
        <v>0</v>
      </c>
      <c r="Q699" s="203">
        <v>0</v>
      </c>
      <c r="R699" s="203">
        <f>Q699*H699</f>
        <v>0</v>
      </c>
      <c r="S699" s="203">
        <v>0</v>
      </c>
      <c r="T699" s="204">
        <f>S699*H699</f>
        <v>0</v>
      </c>
      <c r="U699" s="35"/>
      <c r="V699" s="35"/>
      <c r="W699" s="35"/>
      <c r="X699" s="35"/>
      <c r="Y699" s="35"/>
      <c r="Z699" s="35"/>
      <c r="AA699" s="35"/>
      <c r="AB699" s="35"/>
      <c r="AC699" s="35"/>
      <c r="AD699" s="35"/>
      <c r="AE699" s="35"/>
      <c r="AR699" s="205" t="s">
        <v>218</v>
      </c>
      <c r="AT699" s="205" t="s">
        <v>214</v>
      </c>
      <c r="AU699" s="205" t="s">
        <v>85</v>
      </c>
      <c r="AY699" s="18" t="s">
        <v>209</v>
      </c>
      <c r="BE699" s="206">
        <f>IF(N699="základní",J699,0)</f>
        <v>0</v>
      </c>
      <c r="BF699" s="206">
        <f>IF(N699="snížená",J699,0)</f>
        <v>0</v>
      </c>
      <c r="BG699" s="206">
        <f>IF(N699="zákl. přenesená",J699,0)</f>
        <v>0</v>
      </c>
      <c r="BH699" s="206">
        <f>IF(N699="sníž. přenesená",J699,0)</f>
        <v>0</v>
      </c>
      <c r="BI699" s="206">
        <f>IF(N699="nulová",J699,0)</f>
        <v>0</v>
      </c>
      <c r="BJ699" s="18" t="s">
        <v>85</v>
      </c>
      <c r="BK699" s="206">
        <f>ROUND(I699*H699,2)</f>
        <v>0</v>
      </c>
      <c r="BL699" s="18" t="s">
        <v>218</v>
      </c>
      <c r="BM699" s="205" t="s">
        <v>13562</v>
      </c>
    </row>
    <row r="700" spans="1:65" s="2" customFormat="1" ht="58.5">
      <c r="A700" s="35"/>
      <c r="B700" s="36"/>
      <c r="C700" s="37"/>
      <c r="D700" s="214" t="s">
        <v>807</v>
      </c>
      <c r="E700" s="37"/>
      <c r="F700" s="256" t="s">
        <v>13349</v>
      </c>
      <c r="G700" s="37"/>
      <c r="H700" s="37"/>
      <c r="I700" s="257"/>
      <c r="J700" s="37"/>
      <c r="K700" s="37"/>
      <c r="L700" s="40"/>
      <c r="M700" s="258"/>
      <c r="N700" s="259"/>
      <c r="O700" s="72"/>
      <c r="P700" s="72"/>
      <c r="Q700" s="72"/>
      <c r="R700" s="72"/>
      <c r="S700" s="72"/>
      <c r="T700" s="73"/>
      <c r="U700" s="35"/>
      <c r="V700" s="35"/>
      <c r="W700" s="35"/>
      <c r="X700" s="35"/>
      <c r="Y700" s="35"/>
      <c r="Z700" s="35"/>
      <c r="AA700" s="35"/>
      <c r="AB700" s="35"/>
      <c r="AC700" s="35"/>
      <c r="AD700" s="35"/>
      <c r="AE700" s="35"/>
      <c r="AT700" s="18" t="s">
        <v>807</v>
      </c>
      <c r="AU700" s="18" t="s">
        <v>85</v>
      </c>
    </row>
    <row r="701" spans="1:65" s="2" customFormat="1" ht="16.5" customHeight="1">
      <c r="A701" s="35"/>
      <c r="B701" s="36"/>
      <c r="C701" s="193" t="s">
        <v>4112</v>
      </c>
      <c r="D701" s="193" t="s">
        <v>214</v>
      </c>
      <c r="E701" s="194" t="s">
        <v>13563</v>
      </c>
      <c r="F701" s="195" t="s">
        <v>12870</v>
      </c>
      <c r="G701" s="196" t="s">
        <v>10032</v>
      </c>
      <c r="H701" s="197">
        <v>1.6</v>
      </c>
      <c r="I701" s="198"/>
      <c r="J701" s="199">
        <f>ROUND(I701*H701,2)</f>
        <v>0</v>
      </c>
      <c r="K701" s="200"/>
      <c r="L701" s="40"/>
      <c r="M701" s="201" t="s">
        <v>1</v>
      </c>
      <c r="N701" s="202" t="s">
        <v>42</v>
      </c>
      <c r="O701" s="72"/>
      <c r="P701" s="203">
        <f>O701*H701</f>
        <v>0</v>
      </c>
      <c r="Q701" s="203">
        <v>0</v>
      </c>
      <c r="R701" s="203">
        <f>Q701*H701</f>
        <v>0</v>
      </c>
      <c r="S701" s="203">
        <v>0</v>
      </c>
      <c r="T701" s="204">
        <f>S701*H701</f>
        <v>0</v>
      </c>
      <c r="U701" s="35"/>
      <c r="V701" s="35"/>
      <c r="W701" s="35"/>
      <c r="X701" s="35"/>
      <c r="Y701" s="35"/>
      <c r="Z701" s="35"/>
      <c r="AA701" s="35"/>
      <c r="AB701" s="35"/>
      <c r="AC701" s="35"/>
      <c r="AD701" s="35"/>
      <c r="AE701" s="35"/>
      <c r="AR701" s="205" t="s">
        <v>218</v>
      </c>
      <c r="AT701" s="205" t="s">
        <v>214</v>
      </c>
      <c r="AU701" s="205" t="s">
        <v>85</v>
      </c>
      <c r="AY701" s="18" t="s">
        <v>209</v>
      </c>
      <c r="BE701" s="206">
        <f>IF(N701="základní",J701,0)</f>
        <v>0</v>
      </c>
      <c r="BF701" s="206">
        <f>IF(N701="snížená",J701,0)</f>
        <v>0</v>
      </c>
      <c r="BG701" s="206">
        <f>IF(N701="zákl. přenesená",J701,0)</f>
        <v>0</v>
      </c>
      <c r="BH701" s="206">
        <f>IF(N701="sníž. přenesená",J701,0)</f>
        <v>0</v>
      </c>
      <c r="BI701" s="206">
        <f>IF(N701="nulová",J701,0)</f>
        <v>0</v>
      </c>
      <c r="BJ701" s="18" t="s">
        <v>85</v>
      </c>
      <c r="BK701" s="206">
        <f>ROUND(I701*H701,2)</f>
        <v>0</v>
      </c>
      <c r="BL701" s="18" t="s">
        <v>218</v>
      </c>
      <c r="BM701" s="205" t="s">
        <v>13564</v>
      </c>
    </row>
    <row r="702" spans="1:65" s="2" customFormat="1" ht="58.5">
      <c r="A702" s="35"/>
      <c r="B702" s="36"/>
      <c r="C702" s="37"/>
      <c r="D702" s="214" t="s">
        <v>807</v>
      </c>
      <c r="E702" s="37"/>
      <c r="F702" s="256" t="s">
        <v>13349</v>
      </c>
      <c r="G702" s="37"/>
      <c r="H702" s="37"/>
      <c r="I702" s="257"/>
      <c r="J702" s="37"/>
      <c r="K702" s="37"/>
      <c r="L702" s="40"/>
      <c r="M702" s="258"/>
      <c r="N702" s="259"/>
      <c r="O702" s="72"/>
      <c r="P702" s="72"/>
      <c r="Q702" s="72"/>
      <c r="R702" s="72"/>
      <c r="S702" s="72"/>
      <c r="T702" s="73"/>
      <c r="U702" s="35"/>
      <c r="V702" s="35"/>
      <c r="W702" s="35"/>
      <c r="X702" s="35"/>
      <c r="Y702" s="35"/>
      <c r="Z702" s="35"/>
      <c r="AA702" s="35"/>
      <c r="AB702" s="35"/>
      <c r="AC702" s="35"/>
      <c r="AD702" s="35"/>
      <c r="AE702" s="35"/>
      <c r="AT702" s="18" t="s">
        <v>807</v>
      </c>
      <c r="AU702" s="18" t="s">
        <v>85</v>
      </c>
    </row>
    <row r="703" spans="1:65" s="2" customFormat="1" ht="16.5" customHeight="1">
      <c r="A703" s="35"/>
      <c r="B703" s="36"/>
      <c r="C703" s="193" t="s">
        <v>4116</v>
      </c>
      <c r="D703" s="193" t="s">
        <v>214</v>
      </c>
      <c r="E703" s="194" t="s">
        <v>13565</v>
      </c>
      <c r="F703" s="195" t="s">
        <v>12951</v>
      </c>
      <c r="G703" s="196" t="s">
        <v>10032</v>
      </c>
      <c r="H703" s="197">
        <v>6.4</v>
      </c>
      <c r="I703" s="198"/>
      <c r="J703" s="199">
        <f>ROUND(I703*H703,2)</f>
        <v>0</v>
      </c>
      <c r="K703" s="200"/>
      <c r="L703" s="40"/>
      <c r="M703" s="201" t="s">
        <v>1</v>
      </c>
      <c r="N703" s="202" t="s">
        <v>42</v>
      </c>
      <c r="O703" s="72"/>
      <c r="P703" s="203">
        <f>O703*H703</f>
        <v>0</v>
      </c>
      <c r="Q703" s="203">
        <v>0</v>
      </c>
      <c r="R703" s="203">
        <f>Q703*H703</f>
        <v>0</v>
      </c>
      <c r="S703" s="203">
        <v>0</v>
      </c>
      <c r="T703" s="204">
        <f>S703*H703</f>
        <v>0</v>
      </c>
      <c r="U703" s="35"/>
      <c r="V703" s="35"/>
      <c r="W703" s="35"/>
      <c r="X703" s="35"/>
      <c r="Y703" s="35"/>
      <c r="Z703" s="35"/>
      <c r="AA703" s="35"/>
      <c r="AB703" s="35"/>
      <c r="AC703" s="35"/>
      <c r="AD703" s="35"/>
      <c r="AE703" s="35"/>
      <c r="AR703" s="205" t="s">
        <v>218</v>
      </c>
      <c r="AT703" s="205" t="s">
        <v>214</v>
      </c>
      <c r="AU703" s="205" t="s">
        <v>85</v>
      </c>
      <c r="AY703" s="18" t="s">
        <v>209</v>
      </c>
      <c r="BE703" s="206">
        <f>IF(N703="základní",J703,0)</f>
        <v>0</v>
      </c>
      <c r="BF703" s="206">
        <f>IF(N703="snížená",J703,0)</f>
        <v>0</v>
      </c>
      <c r="BG703" s="206">
        <f>IF(N703="zákl. přenesená",J703,0)</f>
        <v>0</v>
      </c>
      <c r="BH703" s="206">
        <f>IF(N703="sníž. přenesená",J703,0)</f>
        <v>0</v>
      </c>
      <c r="BI703" s="206">
        <f>IF(N703="nulová",J703,0)</f>
        <v>0</v>
      </c>
      <c r="BJ703" s="18" t="s">
        <v>85</v>
      </c>
      <c r="BK703" s="206">
        <f>ROUND(I703*H703,2)</f>
        <v>0</v>
      </c>
      <c r="BL703" s="18" t="s">
        <v>218</v>
      </c>
      <c r="BM703" s="205" t="s">
        <v>13566</v>
      </c>
    </row>
    <row r="704" spans="1:65" s="2" customFormat="1" ht="48.75">
      <c r="A704" s="35"/>
      <c r="B704" s="36"/>
      <c r="C704" s="37"/>
      <c r="D704" s="214" t="s">
        <v>807</v>
      </c>
      <c r="E704" s="37"/>
      <c r="F704" s="256" t="s">
        <v>13241</v>
      </c>
      <c r="G704" s="37"/>
      <c r="H704" s="37"/>
      <c r="I704" s="257"/>
      <c r="J704" s="37"/>
      <c r="K704" s="37"/>
      <c r="L704" s="40"/>
      <c r="M704" s="258"/>
      <c r="N704" s="259"/>
      <c r="O704" s="72"/>
      <c r="P704" s="72"/>
      <c r="Q704" s="72"/>
      <c r="R704" s="72"/>
      <c r="S704" s="72"/>
      <c r="T704" s="73"/>
      <c r="U704" s="35"/>
      <c r="V704" s="35"/>
      <c r="W704" s="35"/>
      <c r="X704" s="35"/>
      <c r="Y704" s="35"/>
      <c r="Z704" s="35"/>
      <c r="AA704" s="35"/>
      <c r="AB704" s="35"/>
      <c r="AC704" s="35"/>
      <c r="AD704" s="35"/>
      <c r="AE704" s="35"/>
      <c r="AT704" s="18" t="s">
        <v>807</v>
      </c>
      <c r="AU704" s="18" t="s">
        <v>85</v>
      </c>
    </row>
    <row r="705" spans="1:65" s="2" customFormat="1" ht="16.5" customHeight="1">
      <c r="A705" s="35"/>
      <c r="B705" s="36"/>
      <c r="C705" s="193" t="s">
        <v>4121</v>
      </c>
      <c r="D705" s="193" t="s">
        <v>214</v>
      </c>
      <c r="E705" s="194" t="s">
        <v>13567</v>
      </c>
      <c r="F705" s="195" t="s">
        <v>12870</v>
      </c>
      <c r="G705" s="196" t="s">
        <v>10032</v>
      </c>
      <c r="H705" s="197">
        <v>1.6</v>
      </c>
      <c r="I705" s="198"/>
      <c r="J705" s="199">
        <f>ROUND(I705*H705,2)</f>
        <v>0</v>
      </c>
      <c r="K705" s="200"/>
      <c r="L705" s="40"/>
      <c r="M705" s="201" t="s">
        <v>1</v>
      </c>
      <c r="N705" s="202" t="s">
        <v>42</v>
      </c>
      <c r="O705" s="72"/>
      <c r="P705" s="203">
        <f>O705*H705</f>
        <v>0</v>
      </c>
      <c r="Q705" s="203">
        <v>0</v>
      </c>
      <c r="R705" s="203">
        <f>Q705*H705</f>
        <v>0</v>
      </c>
      <c r="S705" s="203">
        <v>0</v>
      </c>
      <c r="T705" s="204">
        <f>S705*H705</f>
        <v>0</v>
      </c>
      <c r="U705" s="35"/>
      <c r="V705" s="35"/>
      <c r="W705" s="35"/>
      <c r="X705" s="35"/>
      <c r="Y705" s="35"/>
      <c r="Z705" s="35"/>
      <c r="AA705" s="35"/>
      <c r="AB705" s="35"/>
      <c r="AC705" s="35"/>
      <c r="AD705" s="35"/>
      <c r="AE705" s="35"/>
      <c r="AR705" s="205" t="s">
        <v>218</v>
      </c>
      <c r="AT705" s="205" t="s">
        <v>214</v>
      </c>
      <c r="AU705" s="205" t="s">
        <v>85</v>
      </c>
      <c r="AY705" s="18" t="s">
        <v>209</v>
      </c>
      <c r="BE705" s="206">
        <f>IF(N705="základní",J705,0)</f>
        <v>0</v>
      </c>
      <c r="BF705" s="206">
        <f>IF(N705="snížená",J705,0)</f>
        <v>0</v>
      </c>
      <c r="BG705" s="206">
        <f>IF(N705="zákl. přenesená",J705,0)</f>
        <v>0</v>
      </c>
      <c r="BH705" s="206">
        <f>IF(N705="sníž. přenesená",J705,0)</f>
        <v>0</v>
      </c>
      <c r="BI705" s="206">
        <f>IF(N705="nulová",J705,0)</f>
        <v>0</v>
      </c>
      <c r="BJ705" s="18" t="s">
        <v>85</v>
      </c>
      <c r="BK705" s="206">
        <f>ROUND(I705*H705,2)</f>
        <v>0</v>
      </c>
      <c r="BL705" s="18" t="s">
        <v>218</v>
      </c>
      <c r="BM705" s="205" t="s">
        <v>13568</v>
      </c>
    </row>
    <row r="706" spans="1:65" s="2" customFormat="1" ht="48.75">
      <c r="A706" s="35"/>
      <c r="B706" s="36"/>
      <c r="C706" s="37"/>
      <c r="D706" s="214" t="s">
        <v>807</v>
      </c>
      <c r="E706" s="37"/>
      <c r="F706" s="256" t="s">
        <v>13241</v>
      </c>
      <c r="G706" s="37"/>
      <c r="H706" s="37"/>
      <c r="I706" s="257"/>
      <c r="J706" s="37"/>
      <c r="K706" s="37"/>
      <c r="L706" s="40"/>
      <c r="M706" s="258"/>
      <c r="N706" s="259"/>
      <c r="O706" s="72"/>
      <c r="P706" s="72"/>
      <c r="Q706" s="72"/>
      <c r="R706" s="72"/>
      <c r="S706" s="72"/>
      <c r="T706" s="73"/>
      <c r="U706" s="35"/>
      <c r="V706" s="35"/>
      <c r="W706" s="35"/>
      <c r="X706" s="35"/>
      <c r="Y706" s="35"/>
      <c r="Z706" s="35"/>
      <c r="AA706" s="35"/>
      <c r="AB706" s="35"/>
      <c r="AC706" s="35"/>
      <c r="AD706" s="35"/>
      <c r="AE706" s="35"/>
      <c r="AT706" s="18" t="s">
        <v>807</v>
      </c>
      <c r="AU706" s="18" t="s">
        <v>85</v>
      </c>
    </row>
    <row r="707" spans="1:65" s="2" customFormat="1" ht="16.5" customHeight="1">
      <c r="A707" s="35"/>
      <c r="B707" s="36"/>
      <c r="C707" s="193" t="s">
        <v>4129</v>
      </c>
      <c r="D707" s="193" t="s">
        <v>214</v>
      </c>
      <c r="E707" s="194" t="s">
        <v>13569</v>
      </c>
      <c r="F707" s="195" t="s">
        <v>12848</v>
      </c>
      <c r="G707" s="196" t="s">
        <v>217</v>
      </c>
      <c r="H707" s="197">
        <v>446.7</v>
      </c>
      <c r="I707" s="198"/>
      <c r="J707" s="199">
        <f>ROUND(I707*H707,2)</f>
        <v>0</v>
      </c>
      <c r="K707" s="200"/>
      <c r="L707" s="40"/>
      <c r="M707" s="201" t="s">
        <v>1</v>
      </c>
      <c r="N707" s="202" t="s">
        <v>42</v>
      </c>
      <c r="O707" s="72"/>
      <c r="P707" s="203">
        <f>O707*H707</f>
        <v>0</v>
      </c>
      <c r="Q707" s="203">
        <v>0</v>
      </c>
      <c r="R707" s="203">
        <f>Q707*H707</f>
        <v>0</v>
      </c>
      <c r="S707" s="203">
        <v>0</v>
      </c>
      <c r="T707" s="204">
        <f>S707*H707</f>
        <v>0</v>
      </c>
      <c r="U707" s="35"/>
      <c r="V707" s="35"/>
      <c r="W707" s="35"/>
      <c r="X707" s="35"/>
      <c r="Y707" s="35"/>
      <c r="Z707" s="35"/>
      <c r="AA707" s="35"/>
      <c r="AB707" s="35"/>
      <c r="AC707" s="35"/>
      <c r="AD707" s="35"/>
      <c r="AE707" s="35"/>
      <c r="AR707" s="205" t="s">
        <v>218</v>
      </c>
      <c r="AT707" s="205" t="s">
        <v>214</v>
      </c>
      <c r="AU707" s="205" t="s">
        <v>85</v>
      </c>
      <c r="AY707" s="18" t="s">
        <v>209</v>
      </c>
      <c r="BE707" s="206">
        <f>IF(N707="základní",J707,0)</f>
        <v>0</v>
      </c>
      <c r="BF707" s="206">
        <f>IF(N707="snížená",J707,0)</f>
        <v>0</v>
      </c>
      <c r="BG707" s="206">
        <f>IF(N707="zákl. přenesená",J707,0)</f>
        <v>0</v>
      </c>
      <c r="BH707" s="206">
        <f>IF(N707="sníž. přenesená",J707,0)</f>
        <v>0</v>
      </c>
      <c r="BI707" s="206">
        <f>IF(N707="nulová",J707,0)</f>
        <v>0</v>
      </c>
      <c r="BJ707" s="18" t="s">
        <v>85</v>
      </c>
      <c r="BK707" s="206">
        <f>ROUND(I707*H707,2)</f>
        <v>0</v>
      </c>
      <c r="BL707" s="18" t="s">
        <v>218</v>
      </c>
      <c r="BM707" s="205" t="s">
        <v>13570</v>
      </c>
    </row>
    <row r="708" spans="1:65" s="2" customFormat="1" ht="48.75">
      <c r="A708" s="35"/>
      <c r="B708" s="36"/>
      <c r="C708" s="37"/>
      <c r="D708" s="214" t="s">
        <v>807</v>
      </c>
      <c r="E708" s="37"/>
      <c r="F708" s="256" t="s">
        <v>12988</v>
      </c>
      <c r="G708" s="37"/>
      <c r="H708" s="37"/>
      <c r="I708" s="257"/>
      <c r="J708" s="37"/>
      <c r="K708" s="37"/>
      <c r="L708" s="40"/>
      <c r="M708" s="258"/>
      <c r="N708" s="259"/>
      <c r="O708" s="72"/>
      <c r="P708" s="72"/>
      <c r="Q708" s="72"/>
      <c r="R708" s="72"/>
      <c r="S708" s="72"/>
      <c r="T708" s="73"/>
      <c r="U708" s="35"/>
      <c r="V708" s="35"/>
      <c r="W708" s="35"/>
      <c r="X708" s="35"/>
      <c r="Y708" s="35"/>
      <c r="Z708" s="35"/>
      <c r="AA708" s="35"/>
      <c r="AB708" s="35"/>
      <c r="AC708" s="35"/>
      <c r="AD708" s="35"/>
      <c r="AE708" s="35"/>
      <c r="AT708" s="18" t="s">
        <v>807</v>
      </c>
      <c r="AU708" s="18" t="s">
        <v>85</v>
      </c>
    </row>
    <row r="709" spans="1:65" s="2" customFormat="1" ht="16.5" customHeight="1">
      <c r="A709" s="35"/>
      <c r="B709" s="36"/>
      <c r="C709" s="193" t="s">
        <v>4134</v>
      </c>
      <c r="D709" s="193" t="s">
        <v>214</v>
      </c>
      <c r="E709" s="194" t="s">
        <v>13571</v>
      </c>
      <c r="F709" s="195" t="s">
        <v>12852</v>
      </c>
      <c r="G709" s="196" t="s">
        <v>217</v>
      </c>
      <c r="H709" s="197">
        <v>438.8</v>
      </c>
      <c r="I709" s="198"/>
      <c r="J709" s="199">
        <f>ROUND(I709*H709,2)</f>
        <v>0</v>
      </c>
      <c r="K709" s="200"/>
      <c r="L709" s="40"/>
      <c r="M709" s="201" t="s">
        <v>1</v>
      </c>
      <c r="N709" s="202" t="s">
        <v>42</v>
      </c>
      <c r="O709" s="72"/>
      <c r="P709" s="203">
        <f>O709*H709</f>
        <v>0</v>
      </c>
      <c r="Q709" s="203">
        <v>0</v>
      </c>
      <c r="R709" s="203">
        <f>Q709*H709</f>
        <v>0</v>
      </c>
      <c r="S709" s="203">
        <v>0</v>
      </c>
      <c r="T709" s="204">
        <f>S709*H709</f>
        <v>0</v>
      </c>
      <c r="U709" s="35"/>
      <c r="V709" s="35"/>
      <c r="W709" s="35"/>
      <c r="X709" s="35"/>
      <c r="Y709" s="35"/>
      <c r="Z709" s="35"/>
      <c r="AA709" s="35"/>
      <c r="AB709" s="35"/>
      <c r="AC709" s="35"/>
      <c r="AD709" s="35"/>
      <c r="AE709" s="35"/>
      <c r="AR709" s="205" t="s">
        <v>218</v>
      </c>
      <c r="AT709" s="205" t="s">
        <v>214</v>
      </c>
      <c r="AU709" s="205" t="s">
        <v>85</v>
      </c>
      <c r="AY709" s="18" t="s">
        <v>209</v>
      </c>
      <c r="BE709" s="206">
        <f>IF(N709="základní",J709,0)</f>
        <v>0</v>
      </c>
      <c r="BF709" s="206">
        <f>IF(N709="snížená",J709,0)</f>
        <v>0</v>
      </c>
      <c r="BG709" s="206">
        <f>IF(N709="zákl. přenesená",J709,0)</f>
        <v>0</v>
      </c>
      <c r="BH709" s="206">
        <f>IF(N709="sníž. přenesená",J709,0)</f>
        <v>0</v>
      </c>
      <c r="BI709" s="206">
        <f>IF(N709="nulová",J709,0)</f>
        <v>0</v>
      </c>
      <c r="BJ709" s="18" t="s">
        <v>85</v>
      </c>
      <c r="BK709" s="206">
        <f>ROUND(I709*H709,2)</f>
        <v>0</v>
      </c>
      <c r="BL709" s="18" t="s">
        <v>218</v>
      </c>
      <c r="BM709" s="205" t="s">
        <v>13572</v>
      </c>
    </row>
    <row r="710" spans="1:65" s="2" customFormat="1" ht="48.75">
      <c r="A710" s="35"/>
      <c r="B710" s="36"/>
      <c r="C710" s="37"/>
      <c r="D710" s="214" t="s">
        <v>807</v>
      </c>
      <c r="E710" s="37"/>
      <c r="F710" s="256" t="s">
        <v>12988</v>
      </c>
      <c r="G710" s="37"/>
      <c r="H710" s="37"/>
      <c r="I710" s="257"/>
      <c r="J710" s="37"/>
      <c r="K710" s="37"/>
      <c r="L710" s="40"/>
      <c r="M710" s="258"/>
      <c r="N710" s="259"/>
      <c r="O710" s="72"/>
      <c r="P710" s="72"/>
      <c r="Q710" s="72"/>
      <c r="R710" s="72"/>
      <c r="S710" s="72"/>
      <c r="T710" s="73"/>
      <c r="U710" s="35"/>
      <c r="V710" s="35"/>
      <c r="W710" s="35"/>
      <c r="X710" s="35"/>
      <c r="Y710" s="35"/>
      <c r="Z710" s="35"/>
      <c r="AA710" s="35"/>
      <c r="AB710" s="35"/>
      <c r="AC710" s="35"/>
      <c r="AD710" s="35"/>
      <c r="AE710" s="35"/>
      <c r="AT710" s="18" t="s">
        <v>807</v>
      </c>
      <c r="AU710" s="18" t="s">
        <v>85</v>
      </c>
    </row>
    <row r="711" spans="1:65" s="2" customFormat="1" ht="16.5" customHeight="1">
      <c r="A711" s="35"/>
      <c r="B711" s="36"/>
      <c r="C711" s="193" t="s">
        <v>4139</v>
      </c>
      <c r="D711" s="193" t="s">
        <v>214</v>
      </c>
      <c r="E711" s="194" t="s">
        <v>13573</v>
      </c>
      <c r="F711" s="195" t="s">
        <v>13362</v>
      </c>
      <c r="G711" s="196" t="s">
        <v>10032</v>
      </c>
      <c r="H711" s="197">
        <v>0.8</v>
      </c>
      <c r="I711" s="198"/>
      <c r="J711" s="199">
        <f>ROUND(I711*H711,2)</f>
        <v>0</v>
      </c>
      <c r="K711" s="200"/>
      <c r="L711" s="40"/>
      <c r="M711" s="201" t="s">
        <v>1</v>
      </c>
      <c r="N711" s="202" t="s">
        <v>42</v>
      </c>
      <c r="O711" s="72"/>
      <c r="P711" s="203">
        <f>O711*H711</f>
        <v>0</v>
      </c>
      <c r="Q711" s="203">
        <v>0</v>
      </c>
      <c r="R711" s="203">
        <f>Q711*H711</f>
        <v>0</v>
      </c>
      <c r="S711" s="203">
        <v>0</v>
      </c>
      <c r="T711" s="204">
        <f>S711*H711</f>
        <v>0</v>
      </c>
      <c r="U711" s="35"/>
      <c r="V711" s="35"/>
      <c r="W711" s="35"/>
      <c r="X711" s="35"/>
      <c r="Y711" s="35"/>
      <c r="Z711" s="35"/>
      <c r="AA711" s="35"/>
      <c r="AB711" s="35"/>
      <c r="AC711" s="35"/>
      <c r="AD711" s="35"/>
      <c r="AE711" s="35"/>
      <c r="AR711" s="205" t="s">
        <v>218</v>
      </c>
      <c r="AT711" s="205" t="s">
        <v>214</v>
      </c>
      <c r="AU711" s="205" t="s">
        <v>85</v>
      </c>
      <c r="AY711" s="18" t="s">
        <v>209</v>
      </c>
      <c r="BE711" s="206">
        <f>IF(N711="základní",J711,0)</f>
        <v>0</v>
      </c>
      <c r="BF711" s="206">
        <f>IF(N711="snížená",J711,0)</f>
        <v>0</v>
      </c>
      <c r="BG711" s="206">
        <f>IF(N711="zákl. přenesená",J711,0)</f>
        <v>0</v>
      </c>
      <c r="BH711" s="206">
        <f>IF(N711="sníž. přenesená",J711,0)</f>
        <v>0</v>
      </c>
      <c r="BI711" s="206">
        <f>IF(N711="nulová",J711,0)</f>
        <v>0</v>
      </c>
      <c r="BJ711" s="18" t="s">
        <v>85</v>
      </c>
      <c r="BK711" s="206">
        <f>ROUND(I711*H711,2)</f>
        <v>0</v>
      </c>
      <c r="BL711" s="18" t="s">
        <v>218</v>
      </c>
      <c r="BM711" s="205" t="s">
        <v>13574</v>
      </c>
    </row>
    <row r="712" spans="1:65" s="2" customFormat="1" ht="48.75">
      <c r="A712" s="35"/>
      <c r="B712" s="36"/>
      <c r="C712" s="37"/>
      <c r="D712" s="214" t="s">
        <v>807</v>
      </c>
      <c r="E712" s="37"/>
      <c r="F712" s="256" t="s">
        <v>12994</v>
      </c>
      <c r="G712" s="37"/>
      <c r="H712" s="37"/>
      <c r="I712" s="257"/>
      <c r="J712" s="37"/>
      <c r="K712" s="37"/>
      <c r="L712" s="40"/>
      <c r="M712" s="258"/>
      <c r="N712" s="259"/>
      <c r="O712" s="72"/>
      <c r="P712" s="72"/>
      <c r="Q712" s="72"/>
      <c r="R712" s="72"/>
      <c r="S712" s="72"/>
      <c r="T712" s="73"/>
      <c r="U712" s="35"/>
      <c r="V712" s="35"/>
      <c r="W712" s="35"/>
      <c r="X712" s="35"/>
      <c r="Y712" s="35"/>
      <c r="Z712" s="35"/>
      <c r="AA712" s="35"/>
      <c r="AB712" s="35"/>
      <c r="AC712" s="35"/>
      <c r="AD712" s="35"/>
      <c r="AE712" s="35"/>
      <c r="AT712" s="18" t="s">
        <v>807</v>
      </c>
      <c r="AU712" s="18" t="s">
        <v>85</v>
      </c>
    </row>
    <row r="713" spans="1:65" s="2" customFormat="1" ht="16.5" customHeight="1">
      <c r="A713" s="35"/>
      <c r="B713" s="36"/>
      <c r="C713" s="193" t="s">
        <v>4145</v>
      </c>
      <c r="D713" s="193" t="s">
        <v>214</v>
      </c>
      <c r="E713" s="194" t="s">
        <v>13575</v>
      </c>
      <c r="F713" s="195" t="s">
        <v>13365</v>
      </c>
      <c r="G713" s="196" t="s">
        <v>10032</v>
      </c>
      <c r="H713" s="197">
        <v>3.1</v>
      </c>
      <c r="I713" s="198"/>
      <c r="J713" s="199">
        <f>ROUND(I713*H713,2)</f>
        <v>0</v>
      </c>
      <c r="K713" s="200"/>
      <c r="L713" s="40"/>
      <c r="M713" s="201" t="s">
        <v>1</v>
      </c>
      <c r="N713" s="202" t="s">
        <v>42</v>
      </c>
      <c r="O713" s="72"/>
      <c r="P713" s="203">
        <f>O713*H713</f>
        <v>0</v>
      </c>
      <c r="Q713" s="203">
        <v>0</v>
      </c>
      <c r="R713" s="203">
        <f>Q713*H713</f>
        <v>0</v>
      </c>
      <c r="S713" s="203">
        <v>0</v>
      </c>
      <c r="T713" s="204">
        <f>S713*H713</f>
        <v>0</v>
      </c>
      <c r="U713" s="35"/>
      <c r="V713" s="35"/>
      <c r="W713" s="35"/>
      <c r="X713" s="35"/>
      <c r="Y713" s="35"/>
      <c r="Z713" s="35"/>
      <c r="AA713" s="35"/>
      <c r="AB713" s="35"/>
      <c r="AC713" s="35"/>
      <c r="AD713" s="35"/>
      <c r="AE713" s="35"/>
      <c r="AR713" s="205" t="s">
        <v>218</v>
      </c>
      <c r="AT713" s="205" t="s">
        <v>214</v>
      </c>
      <c r="AU713" s="205" t="s">
        <v>85</v>
      </c>
      <c r="AY713" s="18" t="s">
        <v>209</v>
      </c>
      <c r="BE713" s="206">
        <f>IF(N713="základní",J713,0)</f>
        <v>0</v>
      </c>
      <c r="BF713" s="206">
        <f>IF(N713="snížená",J713,0)</f>
        <v>0</v>
      </c>
      <c r="BG713" s="206">
        <f>IF(N713="zákl. přenesená",J713,0)</f>
        <v>0</v>
      </c>
      <c r="BH713" s="206">
        <f>IF(N713="sníž. přenesená",J713,0)</f>
        <v>0</v>
      </c>
      <c r="BI713" s="206">
        <f>IF(N713="nulová",J713,0)</f>
        <v>0</v>
      </c>
      <c r="BJ713" s="18" t="s">
        <v>85</v>
      </c>
      <c r="BK713" s="206">
        <f>ROUND(I713*H713,2)</f>
        <v>0</v>
      </c>
      <c r="BL713" s="18" t="s">
        <v>218</v>
      </c>
      <c r="BM713" s="205" t="s">
        <v>13576</v>
      </c>
    </row>
    <row r="714" spans="1:65" s="2" customFormat="1" ht="48.75">
      <c r="A714" s="35"/>
      <c r="B714" s="36"/>
      <c r="C714" s="37"/>
      <c r="D714" s="214" t="s">
        <v>807</v>
      </c>
      <c r="E714" s="37"/>
      <c r="F714" s="256" t="s">
        <v>12994</v>
      </c>
      <c r="G714" s="37"/>
      <c r="H714" s="37"/>
      <c r="I714" s="257"/>
      <c r="J714" s="37"/>
      <c r="K714" s="37"/>
      <c r="L714" s="40"/>
      <c r="M714" s="258"/>
      <c r="N714" s="259"/>
      <c r="O714" s="72"/>
      <c r="P714" s="72"/>
      <c r="Q714" s="72"/>
      <c r="R714" s="72"/>
      <c r="S714" s="72"/>
      <c r="T714" s="73"/>
      <c r="U714" s="35"/>
      <c r="V714" s="35"/>
      <c r="W714" s="35"/>
      <c r="X714" s="35"/>
      <c r="Y714" s="35"/>
      <c r="Z714" s="35"/>
      <c r="AA714" s="35"/>
      <c r="AB714" s="35"/>
      <c r="AC714" s="35"/>
      <c r="AD714" s="35"/>
      <c r="AE714" s="35"/>
      <c r="AT714" s="18" t="s">
        <v>807</v>
      </c>
      <c r="AU714" s="18" t="s">
        <v>85</v>
      </c>
    </row>
    <row r="715" spans="1:65" s="2" customFormat="1" ht="16.5" customHeight="1">
      <c r="A715" s="35"/>
      <c r="B715" s="36"/>
      <c r="C715" s="193" t="s">
        <v>4155</v>
      </c>
      <c r="D715" s="193" t="s">
        <v>214</v>
      </c>
      <c r="E715" s="194" t="s">
        <v>13577</v>
      </c>
      <c r="F715" s="195" t="s">
        <v>13368</v>
      </c>
      <c r="G715" s="196" t="s">
        <v>10032</v>
      </c>
      <c r="H715" s="197">
        <v>7.2</v>
      </c>
      <c r="I715" s="198"/>
      <c r="J715" s="199">
        <f>ROUND(I715*H715,2)</f>
        <v>0</v>
      </c>
      <c r="K715" s="200"/>
      <c r="L715" s="40"/>
      <c r="M715" s="201" t="s">
        <v>1</v>
      </c>
      <c r="N715" s="202" t="s">
        <v>42</v>
      </c>
      <c r="O715" s="72"/>
      <c r="P715" s="203">
        <f>O715*H715</f>
        <v>0</v>
      </c>
      <c r="Q715" s="203">
        <v>0</v>
      </c>
      <c r="R715" s="203">
        <f>Q715*H715</f>
        <v>0</v>
      </c>
      <c r="S715" s="203">
        <v>0</v>
      </c>
      <c r="T715" s="204">
        <f>S715*H715</f>
        <v>0</v>
      </c>
      <c r="U715" s="35"/>
      <c r="V715" s="35"/>
      <c r="W715" s="35"/>
      <c r="X715" s="35"/>
      <c r="Y715" s="35"/>
      <c r="Z715" s="35"/>
      <c r="AA715" s="35"/>
      <c r="AB715" s="35"/>
      <c r="AC715" s="35"/>
      <c r="AD715" s="35"/>
      <c r="AE715" s="35"/>
      <c r="AR715" s="205" t="s">
        <v>218</v>
      </c>
      <c r="AT715" s="205" t="s">
        <v>214</v>
      </c>
      <c r="AU715" s="205" t="s">
        <v>85</v>
      </c>
      <c r="AY715" s="18" t="s">
        <v>209</v>
      </c>
      <c r="BE715" s="206">
        <f>IF(N715="základní",J715,0)</f>
        <v>0</v>
      </c>
      <c r="BF715" s="206">
        <f>IF(N715="snížená",J715,0)</f>
        <v>0</v>
      </c>
      <c r="BG715" s="206">
        <f>IF(N715="zákl. přenesená",J715,0)</f>
        <v>0</v>
      </c>
      <c r="BH715" s="206">
        <f>IF(N715="sníž. přenesená",J715,0)</f>
        <v>0</v>
      </c>
      <c r="BI715" s="206">
        <f>IF(N715="nulová",J715,0)</f>
        <v>0</v>
      </c>
      <c r="BJ715" s="18" t="s">
        <v>85</v>
      </c>
      <c r="BK715" s="206">
        <f>ROUND(I715*H715,2)</f>
        <v>0</v>
      </c>
      <c r="BL715" s="18" t="s">
        <v>218</v>
      </c>
      <c r="BM715" s="205" t="s">
        <v>13578</v>
      </c>
    </row>
    <row r="716" spans="1:65" s="2" customFormat="1" ht="48.75">
      <c r="A716" s="35"/>
      <c r="B716" s="36"/>
      <c r="C716" s="37"/>
      <c r="D716" s="214" t="s">
        <v>807</v>
      </c>
      <c r="E716" s="37"/>
      <c r="F716" s="256" t="s">
        <v>12994</v>
      </c>
      <c r="G716" s="37"/>
      <c r="H716" s="37"/>
      <c r="I716" s="257"/>
      <c r="J716" s="37"/>
      <c r="K716" s="37"/>
      <c r="L716" s="40"/>
      <c r="M716" s="258"/>
      <c r="N716" s="259"/>
      <c r="O716" s="72"/>
      <c r="P716" s="72"/>
      <c r="Q716" s="72"/>
      <c r="R716" s="72"/>
      <c r="S716" s="72"/>
      <c r="T716" s="73"/>
      <c r="U716" s="35"/>
      <c r="V716" s="35"/>
      <c r="W716" s="35"/>
      <c r="X716" s="35"/>
      <c r="Y716" s="35"/>
      <c r="Z716" s="35"/>
      <c r="AA716" s="35"/>
      <c r="AB716" s="35"/>
      <c r="AC716" s="35"/>
      <c r="AD716" s="35"/>
      <c r="AE716" s="35"/>
      <c r="AT716" s="18" t="s">
        <v>807</v>
      </c>
      <c r="AU716" s="18" t="s">
        <v>85</v>
      </c>
    </row>
    <row r="717" spans="1:65" s="2" customFormat="1" ht="16.5" customHeight="1">
      <c r="A717" s="35"/>
      <c r="B717" s="36"/>
      <c r="C717" s="193" t="s">
        <v>4160</v>
      </c>
      <c r="D717" s="193" t="s">
        <v>214</v>
      </c>
      <c r="E717" s="194" t="s">
        <v>13579</v>
      </c>
      <c r="F717" s="195" t="s">
        <v>13371</v>
      </c>
      <c r="G717" s="196" t="s">
        <v>10032</v>
      </c>
      <c r="H717" s="197">
        <v>4.8</v>
      </c>
      <c r="I717" s="198"/>
      <c r="J717" s="199">
        <f>ROUND(I717*H717,2)</f>
        <v>0</v>
      </c>
      <c r="K717" s="200"/>
      <c r="L717" s="40"/>
      <c r="M717" s="201" t="s">
        <v>1</v>
      </c>
      <c r="N717" s="202" t="s">
        <v>42</v>
      </c>
      <c r="O717" s="72"/>
      <c r="P717" s="203">
        <f>O717*H717</f>
        <v>0</v>
      </c>
      <c r="Q717" s="203">
        <v>0</v>
      </c>
      <c r="R717" s="203">
        <f>Q717*H717</f>
        <v>0</v>
      </c>
      <c r="S717" s="203">
        <v>0</v>
      </c>
      <c r="T717" s="204">
        <f>S717*H717</f>
        <v>0</v>
      </c>
      <c r="U717" s="35"/>
      <c r="V717" s="35"/>
      <c r="W717" s="35"/>
      <c r="X717" s="35"/>
      <c r="Y717" s="35"/>
      <c r="Z717" s="35"/>
      <c r="AA717" s="35"/>
      <c r="AB717" s="35"/>
      <c r="AC717" s="35"/>
      <c r="AD717" s="35"/>
      <c r="AE717" s="35"/>
      <c r="AR717" s="205" t="s">
        <v>218</v>
      </c>
      <c r="AT717" s="205" t="s">
        <v>214</v>
      </c>
      <c r="AU717" s="205" t="s">
        <v>85</v>
      </c>
      <c r="AY717" s="18" t="s">
        <v>209</v>
      </c>
      <c r="BE717" s="206">
        <f>IF(N717="základní",J717,0)</f>
        <v>0</v>
      </c>
      <c r="BF717" s="206">
        <f>IF(N717="snížená",J717,0)</f>
        <v>0</v>
      </c>
      <c r="BG717" s="206">
        <f>IF(N717="zákl. přenesená",J717,0)</f>
        <v>0</v>
      </c>
      <c r="BH717" s="206">
        <f>IF(N717="sníž. přenesená",J717,0)</f>
        <v>0</v>
      </c>
      <c r="BI717" s="206">
        <f>IF(N717="nulová",J717,0)</f>
        <v>0</v>
      </c>
      <c r="BJ717" s="18" t="s">
        <v>85</v>
      </c>
      <c r="BK717" s="206">
        <f>ROUND(I717*H717,2)</f>
        <v>0</v>
      </c>
      <c r="BL717" s="18" t="s">
        <v>218</v>
      </c>
      <c r="BM717" s="205" t="s">
        <v>13580</v>
      </c>
    </row>
    <row r="718" spans="1:65" s="2" customFormat="1" ht="48.75">
      <c r="A718" s="35"/>
      <c r="B718" s="36"/>
      <c r="C718" s="37"/>
      <c r="D718" s="214" t="s">
        <v>807</v>
      </c>
      <c r="E718" s="37"/>
      <c r="F718" s="256" t="s">
        <v>12994</v>
      </c>
      <c r="G718" s="37"/>
      <c r="H718" s="37"/>
      <c r="I718" s="257"/>
      <c r="J718" s="37"/>
      <c r="K718" s="37"/>
      <c r="L718" s="40"/>
      <c r="M718" s="258"/>
      <c r="N718" s="259"/>
      <c r="O718" s="72"/>
      <c r="P718" s="72"/>
      <c r="Q718" s="72"/>
      <c r="R718" s="72"/>
      <c r="S718" s="72"/>
      <c r="T718" s="73"/>
      <c r="U718" s="35"/>
      <c r="V718" s="35"/>
      <c r="W718" s="35"/>
      <c r="X718" s="35"/>
      <c r="Y718" s="35"/>
      <c r="Z718" s="35"/>
      <c r="AA718" s="35"/>
      <c r="AB718" s="35"/>
      <c r="AC718" s="35"/>
      <c r="AD718" s="35"/>
      <c r="AE718" s="35"/>
      <c r="AT718" s="18" t="s">
        <v>807</v>
      </c>
      <c r="AU718" s="18" t="s">
        <v>85</v>
      </c>
    </row>
    <row r="719" spans="1:65" s="2" customFormat="1" ht="16.5" customHeight="1">
      <c r="A719" s="35"/>
      <c r="B719" s="36"/>
      <c r="C719" s="193" t="s">
        <v>4164</v>
      </c>
      <c r="D719" s="193" t="s">
        <v>214</v>
      </c>
      <c r="E719" s="194" t="s">
        <v>13581</v>
      </c>
      <c r="F719" s="195" t="s">
        <v>13374</v>
      </c>
      <c r="G719" s="196" t="s">
        <v>10032</v>
      </c>
      <c r="H719" s="197">
        <v>22.2</v>
      </c>
      <c r="I719" s="198"/>
      <c r="J719" s="199">
        <f>ROUND(I719*H719,2)</f>
        <v>0</v>
      </c>
      <c r="K719" s="200"/>
      <c r="L719" s="40"/>
      <c r="M719" s="201" t="s">
        <v>1</v>
      </c>
      <c r="N719" s="202" t="s">
        <v>42</v>
      </c>
      <c r="O719" s="72"/>
      <c r="P719" s="203">
        <f>O719*H719</f>
        <v>0</v>
      </c>
      <c r="Q719" s="203">
        <v>0</v>
      </c>
      <c r="R719" s="203">
        <f>Q719*H719</f>
        <v>0</v>
      </c>
      <c r="S719" s="203">
        <v>0</v>
      </c>
      <c r="T719" s="204">
        <f>S719*H719</f>
        <v>0</v>
      </c>
      <c r="U719" s="35"/>
      <c r="V719" s="35"/>
      <c r="W719" s="35"/>
      <c r="X719" s="35"/>
      <c r="Y719" s="35"/>
      <c r="Z719" s="35"/>
      <c r="AA719" s="35"/>
      <c r="AB719" s="35"/>
      <c r="AC719" s="35"/>
      <c r="AD719" s="35"/>
      <c r="AE719" s="35"/>
      <c r="AR719" s="205" t="s">
        <v>218</v>
      </c>
      <c r="AT719" s="205" t="s">
        <v>214</v>
      </c>
      <c r="AU719" s="205" t="s">
        <v>85</v>
      </c>
      <c r="AY719" s="18" t="s">
        <v>209</v>
      </c>
      <c r="BE719" s="206">
        <f>IF(N719="základní",J719,0)</f>
        <v>0</v>
      </c>
      <c r="BF719" s="206">
        <f>IF(N719="snížená",J719,0)</f>
        <v>0</v>
      </c>
      <c r="BG719" s="206">
        <f>IF(N719="zákl. přenesená",J719,0)</f>
        <v>0</v>
      </c>
      <c r="BH719" s="206">
        <f>IF(N719="sníž. přenesená",J719,0)</f>
        <v>0</v>
      </c>
      <c r="BI719" s="206">
        <f>IF(N719="nulová",J719,0)</f>
        <v>0</v>
      </c>
      <c r="BJ719" s="18" t="s">
        <v>85</v>
      </c>
      <c r="BK719" s="206">
        <f>ROUND(I719*H719,2)</f>
        <v>0</v>
      </c>
      <c r="BL719" s="18" t="s">
        <v>218</v>
      </c>
      <c r="BM719" s="205" t="s">
        <v>13582</v>
      </c>
    </row>
    <row r="720" spans="1:65" s="2" customFormat="1" ht="48.75">
      <c r="A720" s="35"/>
      <c r="B720" s="36"/>
      <c r="C720" s="37"/>
      <c r="D720" s="214" t="s">
        <v>807</v>
      </c>
      <c r="E720" s="37"/>
      <c r="F720" s="256" t="s">
        <v>12994</v>
      </c>
      <c r="G720" s="37"/>
      <c r="H720" s="37"/>
      <c r="I720" s="257"/>
      <c r="J720" s="37"/>
      <c r="K720" s="37"/>
      <c r="L720" s="40"/>
      <c r="M720" s="258"/>
      <c r="N720" s="259"/>
      <c r="O720" s="72"/>
      <c r="P720" s="72"/>
      <c r="Q720" s="72"/>
      <c r="R720" s="72"/>
      <c r="S720" s="72"/>
      <c r="T720" s="73"/>
      <c r="U720" s="35"/>
      <c r="V720" s="35"/>
      <c r="W720" s="35"/>
      <c r="X720" s="35"/>
      <c r="Y720" s="35"/>
      <c r="Z720" s="35"/>
      <c r="AA720" s="35"/>
      <c r="AB720" s="35"/>
      <c r="AC720" s="35"/>
      <c r="AD720" s="35"/>
      <c r="AE720" s="35"/>
      <c r="AT720" s="18" t="s">
        <v>807</v>
      </c>
      <c r="AU720" s="18" t="s">
        <v>85</v>
      </c>
    </row>
    <row r="721" spans="1:65" s="2" customFormat="1" ht="16.5" customHeight="1">
      <c r="A721" s="35"/>
      <c r="B721" s="36"/>
      <c r="C721" s="193" t="s">
        <v>4168</v>
      </c>
      <c r="D721" s="193" t="s">
        <v>214</v>
      </c>
      <c r="E721" s="194" t="s">
        <v>13583</v>
      </c>
      <c r="F721" s="195" t="s">
        <v>13377</v>
      </c>
      <c r="G721" s="196" t="s">
        <v>10032</v>
      </c>
      <c r="H721" s="197">
        <v>4.8</v>
      </c>
      <c r="I721" s="198"/>
      <c r="J721" s="199">
        <f>ROUND(I721*H721,2)</f>
        <v>0</v>
      </c>
      <c r="K721" s="200"/>
      <c r="L721" s="40"/>
      <c r="M721" s="201" t="s">
        <v>1</v>
      </c>
      <c r="N721" s="202" t="s">
        <v>42</v>
      </c>
      <c r="O721" s="72"/>
      <c r="P721" s="203">
        <f>O721*H721</f>
        <v>0</v>
      </c>
      <c r="Q721" s="203">
        <v>0</v>
      </c>
      <c r="R721" s="203">
        <f>Q721*H721</f>
        <v>0</v>
      </c>
      <c r="S721" s="203">
        <v>0</v>
      </c>
      <c r="T721" s="204">
        <f>S721*H721</f>
        <v>0</v>
      </c>
      <c r="U721" s="35"/>
      <c r="V721" s="35"/>
      <c r="W721" s="35"/>
      <c r="X721" s="35"/>
      <c r="Y721" s="35"/>
      <c r="Z721" s="35"/>
      <c r="AA721" s="35"/>
      <c r="AB721" s="35"/>
      <c r="AC721" s="35"/>
      <c r="AD721" s="35"/>
      <c r="AE721" s="35"/>
      <c r="AR721" s="205" t="s">
        <v>218</v>
      </c>
      <c r="AT721" s="205" t="s">
        <v>214</v>
      </c>
      <c r="AU721" s="205" t="s">
        <v>85</v>
      </c>
      <c r="AY721" s="18" t="s">
        <v>209</v>
      </c>
      <c r="BE721" s="206">
        <f>IF(N721="základní",J721,0)</f>
        <v>0</v>
      </c>
      <c r="BF721" s="206">
        <f>IF(N721="snížená",J721,0)</f>
        <v>0</v>
      </c>
      <c r="BG721" s="206">
        <f>IF(N721="zákl. přenesená",J721,0)</f>
        <v>0</v>
      </c>
      <c r="BH721" s="206">
        <f>IF(N721="sníž. přenesená",J721,0)</f>
        <v>0</v>
      </c>
      <c r="BI721" s="206">
        <f>IF(N721="nulová",J721,0)</f>
        <v>0</v>
      </c>
      <c r="BJ721" s="18" t="s">
        <v>85</v>
      </c>
      <c r="BK721" s="206">
        <f>ROUND(I721*H721,2)</f>
        <v>0</v>
      </c>
      <c r="BL721" s="18" t="s">
        <v>218</v>
      </c>
      <c r="BM721" s="205" t="s">
        <v>13584</v>
      </c>
    </row>
    <row r="722" spans="1:65" s="2" customFormat="1" ht="48.75">
      <c r="A722" s="35"/>
      <c r="B722" s="36"/>
      <c r="C722" s="37"/>
      <c r="D722" s="214" t="s">
        <v>807</v>
      </c>
      <c r="E722" s="37"/>
      <c r="F722" s="256" t="s">
        <v>12994</v>
      </c>
      <c r="G722" s="37"/>
      <c r="H722" s="37"/>
      <c r="I722" s="257"/>
      <c r="J722" s="37"/>
      <c r="K722" s="37"/>
      <c r="L722" s="40"/>
      <c r="M722" s="258"/>
      <c r="N722" s="259"/>
      <c r="O722" s="72"/>
      <c r="P722" s="72"/>
      <c r="Q722" s="72"/>
      <c r="R722" s="72"/>
      <c r="S722" s="72"/>
      <c r="T722" s="73"/>
      <c r="U722" s="35"/>
      <c r="V722" s="35"/>
      <c r="W722" s="35"/>
      <c r="X722" s="35"/>
      <c r="Y722" s="35"/>
      <c r="Z722" s="35"/>
      <c r="AA722" s="35"/>
      <c r="AB722" s="35"/>
      <c r="AC722" s="35"/>
      <c r="AD722" s="35"/>
      <c r="AE722" s="35"/>
      <c r="AT722" s="18" t="s">
        <v>807</v>
      </c>
      <c r="AU722" s="18" t="s">
        <v>85</v>
      </c>
    </row>
    <row r="723" spans="1:65" s="2" customFormat="1" ht="16.5" customHeight="1">
      <c r="A723" s="35"/>
      <c r="B723" s="36"/>
      <c r="C723" s="193" t="s">
        <v>4177</v>
      </c>
      <c r="D723" s="193" t="s">
        <v>214</v>
      </c>
      <c r="E723" s="194" t="s">
        <v>13585</v>
      </c>
      <c r="F723" s="195" t="s">
        <v>13380</v>
      </c>
      <c r="G723" s="196" t="s">
        <v>10032</v>
      </c>
      <c r="H723" s="197">
        <v>5</v>
      </c>
      <c r="I723" s="198"/>
      <c r="J723" s="199">
        <f>ROUND(I723*H723,2)</f>
        <v>0</v>
      </c>
      <c r="K723" s="200"/>
      <c r="L723" s="40"/>
      <c r="M723" s="201" t="s">
        <v>1</v>
      </c>
      <c r="N723" s="202" t="s">
        <v>42</v>
      </c>
      <c r="O723" s="72"/>
      <c r="P723" s="203">
        <f>O723*H723</f>
        <v>0</v>
      </c>
      <c r="Q723" s="203">
        <v>0</v>
      </c>
      <c r="R723" s="203">
        <f>Q723*H723</f>
        <v>0</v>
      </c>
      <c r="S723" s="203">
        <v>0</v>
      </c>
      <c r="T723" s="204">
        <f>S723*H723</f>
        <v>0</v>
      </c>
      <c r="U723" s="35"/>
      <c r="V723" s="35"/>
      <c r="W723" s="35"/>
      <c r="X723" s="35"/>
      <c r="Y723" s="35"/>
      <c r="Z723" s="35"/>
      <c r="AA723" s="35"/>
      <c r="AB723" s="35"/>
      <c r="AC723" s="35"/>
      <c r="AD723" s="35"/>
      <c r="AE723" s="35"/>
      <c r="AR723" s="205" t="s">
        <v>218</v>
      </c>
      <c r="AT723" s="205" t="s">
        <v>214</v>
      </c>
      <c r="AU723" s="205" t="s">
        <v>85</v>
      </c>
      <c r="AY723" s="18" t="s">
        <v>209</v>
      </c>
      <c r="BE723" s="206">
        <f>IF(N723="základní",J723,0)</f>
        <v>0</v>
      </c>
      <c r="BF723" s="206">
        <f>IF(N723="snížená",J723,0)</f>
        <v>0</v>
      </c>
      <c r="BG723" s="206">
        <f>IF(N723="zákl. přenesená",J723,0)</f>
        <v>0</v>
      </c>
      <c r="BH723" s="206">
        <f>IF(N723="sníž. přenesená",J723,0)</f>
        <v>0</v>
      </c>
      <c r="BI723" s="206">
        <f>IF(N723="nulová",J723,0)</f>
        <v>0</v>
      </c>
      <c r="BJ723" s="18" t="s">
        <v>85</v>
      </c>
      <c r="BK723" s="206">
        <f>ROUND(I723*H723,2)</f>
        <v>0</v>
      </c>
      <c r="BL723" s="18" t="s">
        <v>218</v>
      </c>
      <c r="BM723" s="205" t="s">
        <v>13586</v>
      </c>
    </row>
    <row r="724" spans="1:65" s="2" customFormat="1" ht="48.75">
      <c r="A724" s="35"/>
      <c r="B724" s="36"/>
      <c r="C724" s="37"/>
      <c r="D724" s="214" t="s">
        <v>807</v>
      </c>
      <c r="E724" s="37"/>
      <c r="F724" s="256" t="s">
        <v>12994</v>
      </c>
      <c r="G724" s="37"/>
      <c r="H724" s="37"/>
      <c r="I724" s="257"/>
      <c r="J724" s="37"/>
      <c r="K724" s="37"/>
      <c r="L724" s="40"/>
      <c r="M724" s="258"/>
      <c r="N724" s="259"/>
      <c r="O724" s="72"/>
      <c r="P724" s="72"/>
      <c r="Q724" s="72"/>
      <c r="R724" s="72"/>
      <c r="S724" s="72"/>
      <c r="T724" s="73"/>
      <c r="U724" s="35"/>
      <c r="V724" s="35"/>
      <c r="W724" s="35"/>
      <c r="X724" s="35"/>
      <c r="Y724" s="35"/>
      <c r="Z724" s="35"/>
      <c r="AA724" s="35"/>
      <c r="AB724" s="35"/>
      <c r="AC724" s="35"/>
      <c r="AD724" s="35"/>
      <c r="AE724" s="35"/>
      <c r="AT724" s="18" t="s">
        <v>807</v>
      </c>
      <c r="AU724" s="18" t="s">
        <v>85</v>
      </c>
    </row>
    <row r="725" spans="1:65" s="2" customFormat="1" ht="16.5" customHeight="1">
      <c r="A725" s="35"/>
      <c r="B725" s="36"/>
      <c r="C725" s="193" t="s">
        <v>4181</v>
      </c>
      <c r="D725" s="193" t="s">
        <v>214</v>
      </c>
      <c r="E725" s="194" t="s">
        <v>13587</v>
      </c>
      <c r="F725" s="195" t="s">
        <v>13383</v>
      </c>
      <c r="G725" s="196" t="s">
        <v>10032</v>
      </c>
      <c r="H725" s="197">
        <v>4.9000000000000004</v>
      </c>
      <c r="I725" s="198"/>
      <c r="J725" s="199">
        <f>ROUND(I725*H725,2)</f>
        <v>0</v>
      </c>
      <c r="K725" s="200"/>
      <c r="L725" s="40"/>
      <c r="M725" s="201" t="s">
        <v>1</v>
      </c>
      <c r="N725" s="202" t="s">
        <v>42</v>
      </c>
      <c r="O725" s="72"/>
      <c r="P725" s="203">
        <f>O725*H725</f>
        <v>0</v>
      </c>
      <c r="Q725" s="203">
        <v>0</v>
      </c>
      <c r="R725" s="203">
        <f>Q725*H725</f>
        <v>0</v>
      </c>
      <c r="S725" s="203">
        <v>0</v>
      </c>
      <c r="T725" s="204">
        <f>S725*H725</f>
        <v>0</v>
      </c>
      <c r="U725" s="35"/>
      <c r="V725" s="35"/>
      <c r="W725" s="35"/>
      <c r="X725" s="35"/>
      <c r="Y725" s="35"/>
      <c r="Z725" s="35"/>
      <c r="AA725" s="35"/>
      <c r="AB725" s="35"/>
      <c r="AC725" s="35"/>
      <c r="AD725" s="35"/>
      <c r="AE725" s="35"/>
      <c r="AR725" s="205" t="s">
        <v>218</v>
      </c>
      <c r="AT725" s="205" t="s">
        <v>214</v>
      </c>
      <c r="AU725" s="205" t="s">
        <v>85</v>
      </c>
      <c r="AY725" s="18" t="s">
        <v>209</v>
      </c>
      <c r="BE725" s="206">
        <f>IF(N725="základní",J725,0)</f>
        <v>0</v>
      </c>
      <c r="BF725" s="206">
        <f>IF(N725="snížená",J725,0)</f>
        <v>0</v>
      </c>
      <c r="BG725" s="206">
        <f>IF(N725="zákl. přenesená",J725,0)</f>
        <v>0</v>
      </c>
      <c r="BH725" s="206">
        <f>IF(N725="sníž. přenesená",J725,0)</f>
        <v>0</v>
      </c>
      <c r="BI725" s="206">
        <f>IF(N725="nulová",J725,0)</f>
        <v>0</v>
      </c>
      <c r="BJ725" s="18" t="s">
        <v>85</v>
      </c>
      <c r="BK725" s="206">
        <f>ROUND(I725*H725,2)</f>
        <v>0</v>
      </c>
      <c r="BL725" s="18" t="s">
        <v>218</v>
      </c>
      <c r="BM725" s="205" t="s">
        <v>13588</v>
      </c>
    </row>
    <row r="726" spans="1:65" s="2" customFormat="1" ht="48.75">
      <c r="A726" s="35"/>
      <c r="B726" s="36"/>
      <c r="C726" s="37"/>
      <c r="D726" s="214" t="s">
        <v>807</v>
      </c>
      <c r="E726" s="37"/>
      <c r="F726" s="256" t="s">
        <v>12994</v>
      </c>
      <c r="G726" s="37"/>
      <c r="H726" s="37"/>
      <c r="I726" s="257"/>
      <c r="J726" s="37"/>
      <c r="K726" s="37"/>
      <c r="L726" s="40"/>
      <c r="M726" s="258"/>
      <c r="N726" s="259"/>
      <c r="O726" s="72"/>
      <c r="P726" s="72"/>
      <c r="Q726" s="72"/>
      <c r="R726" s="72"/>
      <c r="S726" s="72"/>
      <c r="T726" s="73"/>
      <c r="U726" s="35"/>
      <c r="V726" s="35"/>
      <c r="W726" s="35"/>
      <c r="X726" s="35"/>
      <c r="Y726" s="35"/>
      <c r="Z726" s="35"/>
      <c r="AA726" s="35"/>
      <c r="AB726" s="35"/>
      <c r="AC726" s="35"/>
      <c r="AD726" s="35"/>
      <c r="AE726" s="35"/>
      <c r="AT726" s="18" t="s">
        <v>807</v>
      </c>
      <c r="AU726" s="18" t="s">
        <v>85</v>
      </c>
    </row>
    <row r="727" spans="1:65" s="2" customFormat="1" ht="16.5" customHeight="1">
      <c r="A727" s="35"/>
      <c r="B727" s="36"/>
      <c r="C727" s="193" t="s">
        <v>4186</v>
      </c>
      <c r="D727" s="193" t="s">
        <v>214</v>
      </c>
      <c r="E727" s="194" t="s">
        <v>13589</v>
      </c>
      <c r="F727" s="195" t="s">
        <v>13386</v>
      </c>
      <c r="G727" s="196" t="s">
        <v>10032</v>
      </c>
      <c r="H727" s="197">
        <v>11</v>
      </c>
      <c r="I727" s="198"/>
      <c r="J727" s="199">
        <f>ROUND(I727*H727,2)</f>
        <v>0</v>
      </c>
      <c r="K727" s="200"/>
      <c r="L727" s="40"/>
      <c r="M727" s="201" t="s">
        <v>1</v>
      </c>
      <c r="N727" s="202" t="s">
        <v>42</v>
      </c>
      <c r="O727" s="72"/>
      <c r="P727" s="203">
        <f>O727*H727</f>
        <v>0</v>
      </c>
      <c r="Q727" s="203">
        <v>0</v>
      </c>
      <c r="R727" s="203">
        <f>Q727*H727</f>
        <v>0</v>
      </c>
      <c r="S727" s="203">
        <v>0</v>
      </c>
      <c r="T727" s="204">
        <f>S727*H727</f>
        <v>0</v>
      </c>
      <c r="U727" s="35"/>
      <c r="V727" s="35"/>
      <c r="W727" s="35"/>
      <c r="X727" s="35"/>
      <c r="Y727" s="35"/>
      <c r="Z727" s="35"/>
      <c r="AA727" s="35"/>
      <c r="AB727" s="35"/>
      <c r="AC727" s="35"/>
      <c r="AD727" s="35"/>
      <c r="AE727" s="35"/>
      <c r="AR727" s="205" t="s">
        <v>218</v>
      </c>
      <c r="AT727" s="205" t="s">
        <v>214</v>
      </c>
      <c r="AU727" s="205" t="s">
        <v>85</v>
      </c>
      <c r="AY727" s="18" t="s">
        <v>209</v>
      </c>
      <c r="BE727" s="206">
        <f>IF(N727="základní",J727,0)</f>
        <v>0</v>
      </c>
      <c r="BF727" s="206">
        <f>IF(N727="snížená",J727,0)</f>
        <v>0</v>
      </c>
      <c r="BG727" s="206">
        <f>IF(N727="zákl. přenesená",J727,0)</f>
        <v>0</v>
      </c>
      <c r="BH727" s="206">
        <f>IF(N727="sníž. přenesená",J727,0)</f>
        <v>0</v>
      </c>
      <c r="BI727" s="206">
        <f>IF(N727="nulová",J727,0)</f>
        <v>0</v>
      </c>
      <c r="BJ727" s="18" t="s">
        <v>85</v>
      </c>
      <c r="BK727" s="206">
        <f>ROUND(I727*H727,2)</f>
        <v>0</v>
      </c>
      <c r="BL727" s="18" t="s">
        <v>218</v>
      </c>
      <c r="BM727" s="205" t="s">
        <v>13590</v>
      </c>
    </row>
    <row r="728" spans="1:65" s="2" customFormat="1" ht="48.75">
      <c r="A728" s="35"/>
      <c r="B728" s="36"/>
      <c r="C728" s="37"/>
      <c r="D728" s="214" t="s">
        <v>807</v>
      </c>
      <c r="E728" s="37"/>
      <c r="F728" s="256" t="s">
        <v>12994</v>
      </c>
      <c r="G728" s="37"/>
      <c r="H728" s="37"/>
      <c r="I728" s="257"/>
      <c r="J728" s="37"/>
      <c r="K728" s="37"/>
      <c r="L728" s="40"/>
      <c r="M728" s="258"/>
      <c r="N728" s="259"/>
      <c r="O728" s="72"/>
      <c r="P728" s="72"/>
      <c r="Q728" s="72"/>
      <c r="R728" s="72"/>
      <c r="S728" s="72"/>
      <c r="T728" s="73"/>
      <c r="U728" s="35"/>
      <c r="V728" s="35"/>
      <c r="W728" s="35"/>
      <c r="X728" s="35"/>
      <c r="Y728" s="35"/>
      <c r="Z728" s="35"/>
      <c r="AA728" s="35"/>
      <c r="AB728" s="35"/>
      <c r="AC728" s="35"/>
      <c r="AD728" s="35"/>
      <c r="AE728" s="35"/>
      <c r="AT728" s="18" t="s">
        <v>807</v>
      </c>
      <c r="AU728" s="18" t="s">
        <v>85</v>
      </c>
    </row>
    <row r="729" spans="1:65" s="2" customFormat="1" ht="16.5" customHeight="1">
      <c r="A729" s="35"/>
      <c r="B729" s="36"/>
      <c r="C729" s="193" t="s">
        <v>4201</v>
      </c>
      <c r="D729" s="193" t="s">
        <v>214</v>
      </c>
      <c r="E729" s="194" t="s">
        <v>13591</v>
      </c>
      <c r="F729" s="195" t="s">
        <v>13389</v>
      </c>
      <c r="G729" s="196" t="s">
        <v>10032</v>
      </c>
      <c r="H729" s="197">
        <v>1.5</v>
      </c>
      <c r="I729" s="198"/>
      <c r="J729" s="199">
        <f>ROUND(I729*H729,2)</f>
        <v>0</v>
      </c>
      <c r="K729" s="200"/>
      <c r="L729" s="40"/>
      <c r="M729" s="201" t="s">
        <v>1</v>
      </c>
      <c r="N729" s="202" t="s">
        <v>42</v>
      </c>
      <c r="O729" s="72"/>
      <c r="P729" s="203">
        <f>O729*H729</f>
        <v>0</v>
      </c>
      <c r="Q729" s="203">
        <v>0</v>
      </c>
      <c r="R729" s="203">
        <f>Q729*H729</f>
        <v>0</v>
      </c>
      <c r="S729" s="203">
        <v>0</v>
      </c>
      <c r="T729" s="204">
        <f>S729*H729</f>
        <v>0</v>
      </c>
      <c r="U729" s="35"/>
      <c r="V729" s="35"/>
      <c r="W729" s="35"/>
      <c r="X729" s="35"/>
      <c r="Y729" s="35"/>
      <c r="Z729" s="35"/>
      <c r="AA729" s="35"/>
      <c r="AB729" s="35"/>
      <c r="AC729" s="35"/>
      <c r="AD729" s="35"/>
      <c r="AE729" s="35"/>
      <c r="AR729" s="205" t="s">
        <v>218</v>
      </c>
      <c r="AT729" s="205" t="s">
        <v>214</v>
      </c>
      <c r="AU729" s="205" t="s">
        <v>85</v>
      </c>
      <c r="AY729" s="18" t="s">
        <v>209</v>
      </c>
      <c r="BE729" s="206">
        <f>IF(N729="základní",J729,0)</f>
        <v>0</v>
      </c>
      <c r="BF729" s="206">
        <f>IF(N729="snížená",J729,0)</f>
        <v>0</v>
      </c>
      <c r="BG729" s="206">
        <f>IF(N729="zákl. přenesená",J729,0)</f>
        <v>0</v>
      </c>
      <c r="BH729" s="206">
        <f>IF(N729="sníž. přenesená",J729,0)</f>
        <v>0</v>
      </c>
      <c r="BI729" s="206">
        <f>IF(N729="nulová",J729,0)</f>
        <v>0</v>
      </c>
      <c r="BJ729" s="18" t="s">
        <v>85</v>
      </c>
      <c r="BK729" s="206">
        <f>ROUND(I729*H729,2)</f>
        <v>0</v>
      </c>
      <c r="BL729" s="18" t="s">
        <v>218</v>
      </c>
      <c r="BM729" s="205" t="s">
        <v>13592</v>
      </c>
    </row>
    <row r="730" spans="1:65" s="2" customFormat="1" ht="48.75">
      <c r="A730" s="35"/>
      <c r="B730" s="36"/>
      <c r="C730" s="37"/>
      <c r="D730" s="214" t="s">
        <v>807</v>
      </c>
      <c r="E730" s="37"/>
      <c r="F730" s="256" t="s">
        <v>12994</v>
      </c>
      <c r="G730" s="37"/>
      <c r="H730" s="37"/>
      <c r="I730" s="257"/>
      <c r="J730" s="37"/>
      <c r="K730" s="37"/>
      <c r="L730" s="40"/>
      <c r="M730" s="258"/>
      <c r="N730" s="259"/>
      <c r="O730" s="72"/>
      <c r="P730" s="72"/>
      <c r="Q730" s="72"/>
      <c r="R730" s="72"/>
      <c r="S730" s="72"/>
      <c r="T730" s="73"/>
      <c r="U730" s="35"/>
      <c r="V730" s="35"/>
      <c r="W730" s="35"/>
      <c r="X730" s="35"/>
      <c r="Y730" s="35"/>
      <c r="Z730" s="35"/>
      <c r="AA730" s="35"/>
      <c r="AB730" s="35"/>
      <c r="AC730" s="35"/>
      <c r="AD730" s="35"/>
      <c r="AE730" s="35"/>
      <c r="AT730" s="18" t="s">
        <v>807</v>
      </c>
      <c r="AU730" s="18" t="s">
        <v>85</v>
      </c>
    </row>
    <row r="731" spans="1:65" s="2" customFormat="1" ht="16.5" customHeight="1">
      <c r="A731" s="35"/>
      <c r="B731" s="36"/>
      <c r="C731" s="193" t="s">
        <v>4207</v>
      </c>
      <c r="D731" s="193" t="s">
        <v>214</v>
      </c>
      <c r="E731" s="194" t="s">
        <v>13593</v>
      </c>
      <c r="F731" s="195" t="s">
        <v>13392</v>
      </c>
      <c r="G731" s="196" t="s">
        <v>10032</v>
      </c>
      <c r="H731" s="197">
        <v>16.8</v>
      </c>
      <c r="I731" s="198"/>
      <c r="J731" s="199">
        <f>ROUND(I731*H731,2)</f>
        <v>0</v>
      </c>
      <c r="K731" s="200"/>
      <c r="L731" s="40"/>
      <c r="M731" s="201" t="s">
        <v>1</v>
      </c>
      <c r="N731" s="202" t="s">
        <v>42</v>
      </c>
      <c r="O731" s="72"/>
      <c r="P731" s="203">
        <f>O731*H731</f>
        <v>0</v>
      </c>
      <c r="Q731" s="203">
        <v>0</v>
      </c>
      <c r="R731" s="203">
        <f>Q731*H731</f>
        <v>0</v>
      </c>
      <c r="S731" s="203">
        <v>0</v>
      </c>
      <c r="T731" s="204">
        <f>S731*H731</f>
        <v>0</v>
      </c>
      <c r="U731" s="35"/>
      <c r="V731" s="35"/>
      <c r="W731" s="35"/>
      <c r="X731" s="35"/>
      <c r="Y731" s="35"/>
      <c r="Z731" s="35"/>
      <c r="AA731" s="35"/>
      <c r="AB731" s="35"/>
      <c r="AC731" s="35"/>
      <c r="AD731" s="35"/>
      <c r="AE731" s="35"/>
      <c r="AR731" s="205" t="s">
        <v>218</v>
      </c>
      <c r="AT731" s="205" t="s">
        <v>214</v>
      </c>
      <c r="AU731" s="205" t="s">
        <v>85</v>
      </c>
      <c r="AY731" s="18" t="s">
        <v>209</v>
      </c>
      <c r="BE731" s="206">
        <f>IF(N731="základní",J731,0)</f>
        <v>0</v>
      </c>
      <c r="BF731" s="206">
        <f>IF(N731="snížená",J731,0)</f>
        <v>0</v>
      </c>
      <c r="BG731" s="206">
        <f>IF(N731="zákl. přenesená",J731,0)</f>
        <v>0</v>
      </c>
      <c r="BH731" s="206">
        <f>IF(N731="sníž. přenesená",J731,0)</f>
        <v>0</v>
      </c>
      <c r="BI731" s="206">
        <f>IF(N731="nulová",J731,0)</f>
        <v>0</v>
      </c>
      <c r="BJ731" s="18" t="s">
        <v>85</v>
      </c>
      <c r="BK731" s="206">
        <f>ROUND(I731*H731,2)</f>
        <v>0</v>
      </c>
      <c r="BL731" s="18" t="s">
        <v>218</v>
      </c>
      <c r="BM731" s="205" t="s">
        <v>13594</v>
      </c>
    </row>
    <row r="732" spans="1:65" s="2" customFormat="1" ht="48.75">
      <c r="A732" s="35"/>
      <c r="B732" s="36"/>
      <c r="C732" s="37"/>
      <c r="D732" s="214" t="s">
        <v>807</v>
      </c>
      <c r="E732" s="37"/>
      <c r="F732" s="256" t="s">
        <v>12994</v>
      </c>
      <c r="G732" s="37"/>
      <c r="H732" s="37"/>
      <c r="I732" s="257"/>
      <c r="J732" s="37"/>
      <c r="K732" s="37"/>
      <c r="L732" s="40"/>
      <c r="M732" s="258"/>
      <c r="N732" s="259"/>
      <c r="O732" s="72"/>
      <c r="P732" s="72"/>
      <c r="Q732" s="72"/>
      <c r="R732" s="72"/>
      <c r="S732" s="72"/>
      <c r="T732" s="73"/>
      <c r="U732" s="35"/>
      <c r="V732" s="35"/>
      <c r="W732" s="35"/>
      <c r="X732" s="35"/>
      <c r="Y732" s="35"/>
      <c r="Z732" s="35"/>
      <c r="AA732" s="35"/>
      <c r="AB732" s="35"/>
      <c r="AC732" s="35"/>
      <c r="AD732" s="35"/>
      <c r="AE732" s="35"/>
      <c r="AT732" s="18" t="s">
        <v>807</v>
      </c>
      <c r="AU732" s="18" t="s">
        <v>85</v>
      </c>
    </row>
    <row r="733" spans="1:65" s="2" customFormat="1" ht="16.5" customHeight="1">
      <c r="A733" s="35"/>
      <c r="B733" s="36"/>
      <c r="C733" s="193" t="s">
        <v>4487</v>
      </c>
      <c r="D733" s="193" t="s">
        <v>214</v>
      </c>
      <c r="E733" s="194" t="s">
        <v>13595</v>
      </c>
      <c r="F733" s="195" t="s">
        <v>13395</v>
      </c>
      <c r="G733" s="196" t="s">
        <v>10032</v>
      </c>
      <c r="H733" s="197">
        <v>4.2</v>
      </c>
      <c r="I733" s="198"/>
      <c r="J733" s="199">
        <f>ROUND(I733*H733,2)</f>
        <v>0</v>
      </c>
      <c r="K733" s="200"/>
      <c r="L733" s="40"/>
      <c r="M733" s="201" t="s">
        <v>1</v>
      </c>
      <c r="N733" s="202" t="s">
        <v>42</v>
      </c>
      <c r="O733" s="72"/>
      <c r="P733" s="203">
        <f>O733*H733</f>
        <v>0</v>
      </c>
      <c r="Q733" s="203">
        <v>0</v>
      </c>
      <c r="R733" s="203">
        <f>Q733*H733</f>
        <v>0</v>
      </c>
      <c r="S733" s="203">
        <v>0</v>
      </c>
      <c r="T733" s="204">
        <f>S733*H733</f>
        <v>0</v>
      </c>
      <c r="U733" s="35"/>
      <c r="V733" s="35"/>
      <c r="W733" s="35"/>
      <c r="X733" s="35"/>
      <c r="Y733" s="35"/>
      <c r="Z733" s="35"/>
      <c r="AA733" s="35"/>
      <c r="AB733" s="35"/>
      <c r="AC733" s="35"/>
      <c r="AD733" s="35"/>
      <c r="AE733" s="35"/>
      <c r="AR733" s="205" t="s">
        <v>218</v>
      </c>
      <c r="AT733" s="205" t="s">
        <v>214</v>
      </c>
      <c r="AU733" s="205" t="s">
        <v>85</v>
      </c>
      <c r="AY733" s="18" t="s">
        <v>209</v>
      </c>
      <c r="BE733" s="206">
        <f>IF(N733="základní",J733,0)</f>
        <v>0</v>
      </c>
      <c r="BF733" s="206">
        <f>IF(N733="snížená",J733,0)</f>
        <v>0</v>
      </c>
      <c r="BG733" s="206">
        <f>IF(N733="zákl. přenesená",J733,0)</f>
        <v>0</v>
      </c>
      <c r="BH733" s="206">
        <f>IF(N733="sníž. přenesená",J733,0)</f>
        <v>0</v>
      </c>
      <c r="BI733" s="206">
        <f>IF(N733="nulová",J733,0)</f>
        <v>0</v>
      </c>
      <c r="BJ733" s="18" t="s">
        <v>85</v>
      </c>
      <c r="BK733" s="206">
        <f>ROUND(I733*H733,2)</f>
        <v>0</v>
      </c>
      <c r="BL733" s="18" t="s">
        <v>218</v>
      </c>
      <c r="BM733" s="205" t="s">
        <v>13596</v>
      </c>
    </row>
    <row r="734" spans="1:65" s="2" customFormat="1" ht="48.75">
      <c r="A734" s="35"/>
      <c r="B734" s="36"/>
      <c r="C734" s="37"/>
      <c r="D734" s="214" t="s">
        <v>807</v>
      </c>
      <c r="E734" s="37"/>
      <c r="F734" s="256" t="s">
        <v>12994</v>
      </c>
      <c r="G734" s="37"/>
      <c r="H734" s="37"/>
      <c r="I734" s="257"/>
      <c r="J734" s="37"/>
      <c r="K734" s="37"/>
      <c r="L734" s="40"/>
      <c r="M734" s="258"/>
      <c r="N734" s="259"/>
      <c r="O734" s="72"/>
      <c r="P734" s="72"/>
      <c r="Q734" s="72"/>
      <c r="R734" s="72"/>
      <c r="S734" s="72"/>
      <c r="T734" s="73"/>
      <c r="U734" s="35"/>
      <c r="V734" s="35"/>
      <c r="W734" s="35"/>
      <c r="X734" s="35"/>
      <c r="Y734" s="35"/>
      <c r="Z734" s="35"/>
      <c r="AA734" s="35"/>
      <c r="AB734" s="35"/>
      <c r="AC734" s="35"/>
      <c r="AD734" s="35"/>
      <c r="AE734" s="35"/>
      <c r="AT734" s="18" t="s">
        <v>807</v>
      </c>
      <c r="AU734" s="18" t="s">
        <v>85</v>
      </c>
    </row>
    <row r="735" spans="1:65" s="2" customFormat="1" ht="16.5" customHeight="1">
      <c r="A735" s="35"/>
      <c r="B735" s="36"/>
      <c r="C735" s="193" t="s">
        <v>4493</v>
      </c>
      <c r="D735" s="193" t="s">
        <v>214</v>
      </c>
      <c r="E735" s="194" t="s">
        <v>13597</v>
      </c>
      <c r="F735" s="195" t="s">
        <v>13398</v>
      </c>
      <c r="G735" s="196" t="s">
        <v>10032</v>
      </c>
      <c r="H735" s="197">
        <v>21.1</v>
      </c>
      <c r="I735" s="198"/>
      <c r="J735" s="199">
        <f>ROUND(I735*H735,2)</f>
        <v>0</v>
      </c>
      <c r="K735" s="200"/>
      <c r="L735" s="40"/>
      <c r="M735" s="201" t="s">
        <v>1</v>
      </c>
      <c r="N735" s="202" t="s">
        <v>42</v>
      </c>
      <c r="O735" s="72"/>
      <c r="P735" s="203">
        <f>O735*H735</f>
        <v>0</v>
      </c>
      <c r="Q735" s="203">
        <v>0</v>
      </c>
      <c r="R735" s="203">
        <f>Q735*H735</f>
        <v>0</v>
      </c>
      <c r="S735" s="203">
        <v>0</v>
      </c>
      <c r="T735" s="204">
        <f>S735*H735</f>
        <v>0</v>
      </c>
      <c r="U735" s="35"/>
      <c r="V735" s="35"/>
      <c r="W735" s="35"/>
      <c r="X735" s="35"/>
      <c r="Y735" s="35"/>
      <c r="Z735" s="35"/>
      <c r="AA735" s="35"/>
      <c r="AB735" s="35"/>
      <c r="AC735" s="35"/>
      <c r="AD735" s="35"/>
      <c r="AE735" s="35"/>
      <c r="AR735" s="205" t="s">
        <v>218</v>
      </c>
      <c r="AT735" s="205" t="s">
        <v>214</v>
      </c>
      <c r="AU735" s="205" t="s">
        <v>85</v>
      </c>
      <c r="AY735" s="18" t="s">
        <v>209</v>
      </c>
      <c r="BE735" s="206">
        <f>IF(N735="základní",J735,0)</f>
        <v>0</v>
      </c>
      <c r="BF735" s="206">
        <f>IF(N735="snížená",J735,0)</f>
        <v>0</v>
      </c>
      <c r="BG735" s="206">
        <f>IF(N735="zákl. přenesená",J735,0)</f>
        <v>0</v>
      </c>
      <c r="BH735" s="206">
        <f>IF(N735="sníž. přenesená",J735,0)</f>
        <v>0</v>
      </c>
      <c r="BI735" s="206">
        <f>IF(N735="nulová",J735,0)</f>
        <v>0</v>
      </c>
      <c r="BJ735" s="18" t="s">
        <v>85</v>
      </c>
      <c r="BK735" s="206">
        <f>ROUND(I735*H735,2)</f>
        <v>0</v>
      </c>
      <c r="BL735" s="18" t="s">
        <v>218</v>
      </c>
      <c r="BM735" s="205" t="s">
        <v>13598</v>
      </c>
    </row>
    <row r="736" spans="1:65" s="2" customFormat="1" ht="48.75">
      <c r="A736" s="35"/>
      <c r="B736" s="36"/>
      <c r="C736" s="37"/>
      <c r="D736" s="214" t="s">
        <v>807</v>
      </c>
      <c r="E736" s="37"/>
      <c r="F736" s="256" t="s">
        <v>12994</v>
      </c>
      <c r="G736" s="37"/>
      <c r="H736" s="37"/>
      <c r="I736" s="257"/>
      <c r="J736" s="37"/>
      <c r="K736" s="37"/>
      <c r="L736" s="40"/>
      <c r="M736" s="258"/>
      <c r="N736" s="259"/>
      <c r="O736" s="72"/>
      <c r="P736" s="72"/>
      <c r="Q736" s="72"/>
      <c r="R736" s="72"/>
      <c r="S736" s="72"/>
      <c r="T736" s="73"/>
      <c r="U736" s="35"/>
      <c r="V736" s="35"/>
      <c r="W736" s="35"/>
      <c r="X736" s="35"/>
      <c r="Y736" s="35"/>
      <c r="Z736" s="35"/>
      <c r="AA736" s="35"/>
      <c r="AB736" s="35"/>
      <c r="AC736" s="35"/>
      <c r="AD736" s="35"/>
      <c r="AE736" s="35"/>
      <c r="AT736" s="18" t="s">
        <v>807</v>
      </c>
      <c r="AU736" s="18" t="s">
        <v>85</v>
      </c>
    </row>
    <row r="737" spans="1:65" s="2" customFormat="1" ht="16.5" customHeight="1">
      <c r="A737" s="35"/>
      <c r="B737" s="36"/>
      <c r="C737" s="193" t="s">
        <v>4521</v>
      </c>
      <c r="D737" s="193" t="s">
        <v>214</v>
      </c>
      <c r="E737" s="194" t="s">
        <v>13599</v>
      </c>
      <c r="F737" s="195" t="s">
        <v>13401</v>
      </c>
      <c r="G737" s="196" t="s">
        <v>10032</v>
      </c>
      <c r="H737" s="197">
        <v>5.5</v>
      </c>
      <c r="I737" s="198"/>
      <c r="J737" s="199">
        <f>ROUND(I737*H737,2)</f>
        <v>0</v>
      </c>
      <c r="K737" s="200"/>
      <c r="L737" s="40"/>
      <c r="M737" s="201" t="s">
        <v>1</v>
      </c>
      <c r="N737" s="202" t="s">
        <v>42</v>
      </c>
      <c r="O737" s="72"/>
      <c r="P737" s="203">
        <f>O737*H737</f>
        <v>0</v>
      </c>
      <c r="Q737" s="203">
        <v>0</v>
      </c>
      <c r="R737" s="203">
        <f>Q737*H737</f>
        <v>0</v>
      </c>
      <c r="S737" s="203">
        <v>0</v>
      </c>
      <c r="T737" s="204">
        <f>S737*H737</f>
        <v>0</v>
      </c>
      <c r="U737" s="35"/>
      <c r="V737" s="35"/>
      <c r="W737" s="35"/>
      <c r="X737" s="35"/>
      <c r="Y737" s="35"/>
      <c r="Z737" s="35"/>
      <c r="AA737" s="35"/>
      <c r="AB737" s="35"/>
      <c r="AC737" s="35"/>
      <c r="AD737" s="35"/>
      <c r="AE737" s="35"/>
      <c r="AR737" s="205" t="s">
        <v>218</v>
      </c>
      <c r="AT737" s="205" t="s">
        <v>214</v>
      </c>
      <c r="AU737" s="205" t="s">
        <v>85</v>
      </c>
      <c r="AY737" s="18" t="s">
        <v>209</v>
      </c>
      <c r="BE737" s="206">
        <f>IF(N737="základní",J737,0)</f>
        <v>0</v>
      </c>
      <c r="BF737" s="206">
        <f>IF(N737="snížená",J737,0)</f>
        <v>0</v>
      </c>
      <c r="BG737" s="206">
        <f>IF(N737="zákl. přenesená",J737,0)</f>
        <v>0</v>
      </c>
      <c r="BH737" s="206">
        <f>IF(N737="sníž. přenesená",J737,0)</f>
        <v>0</v>
      </c>
      <c r="BI737" s="206">
        <f>IF(N737="nulová",J737,0)</f>
        <v>0</v>
      </c>
      <c r="BJ737" s="18" t="s">
        <v>85</v>
      </c>
      <c r="BK737" s="206">
        <f>ROUND(I737*H737,2)</f>
        <v>0</v>
      </c>
      <c r="BL737" s="18" t="s">
        <v>218</v>
      </c>
      <c r="BM737" s="205" t="s">
        <v>13600</v>
      </c>
    </row>
    <row r="738" spans="1:65" s="2" customFormat="1" ht="48.75">
      <c r="A738" s="35"/>
      <c r="B738" s="36"/>
      <c r="C738" s="37"/>
      <c r="D738" s="214" t="s">
        <v>807</v>
      </c>
      <c r="E738" s="37"/>
      <c r="F738" s="256" t="s">
        <v>12994</v>
      </c>
      <c r="G738" s="37"/>
      <c r="H738" s="37"/>
      <c r="I738" s="257"/>
      <c r="J738" s="37"/>
      <c r="K738" s="37"/>
      <c r="L738" s="40"/>
      <c r="M738" s="258"/>
      <c r="N738" s="259"/>
      <c r="O738" s="72"/>
      <c r="P738" s="72"/>
      <c r="Q738" s="72"/>
      <c r="R738" s="72"/>
      <c r="S738" s="72"/>
      <c r="T738" s="73"/>
      <c r="U738" s="35"/>
      <c r="V738" s="35"/>
      <c r="W738" s="35"/>
      <c r="X738" s="35"/>
      <c r="Y738" s="35"/>
      <c r="Z738" s="35"/>
      <c r="AA738" s="35"/>
      <c r="AB738" s="35"/>
      <c r="AC738" s="35"/>
      <c r="AD738" s="35"/>
      <c r="AE738" s="35"/>
      <c r="AT738" s="18" t="s">
        <v>807</v>
      </c>
      <c r="AU738" s="18" t="s">
        <v>85</v>
      </c>
    </row>
    <row r="739" spans="1:65" s="2" customFormat="1" ht="49.15" customHeight="1">
      <c r="A739" s="35"/>
      <c r="B739" s="36"/>
      <c r="C739" s="193" t="s">
        <v>4527</v>
      </c>
      <c r="D739" s="193" t="s">
        <v>214</v>
      </c>
      <c r="E739" s="194" t="s">
        <v>13601</v>
      </c>
      <c r="F739" s="195" t="s">
        <v>13010</v>
      </c>
      <c r="G739" s="196" t="s">
        <v>217</v>
      </c>
      <c r="H739" s="197">
        <v>320</v>
      </c>
      <c r="I739" s="198"/>
      <c r="J739" s="199">
        <f>ROUND(I739*H739,2)</f>
        <v>0</v>
      </c>
      <c r="K739" s="200"/>
      <c r="L739" s="40"/>
      <c r="M739" s="201" t="s">
        <v>1</v>
      </c>
      <c r="N739" s="202" t="s">
        <v>42</v>
      </c>
      <c r="O739" s="72"/>
      <c r="P739" s="203">
        <f>O739*H739</f>
        <v>0</v>
      </c>
      <c r="Q739" s="203">
        <v>0</v>
      </c>
      <c r="R739" s="203">
        <f>Q739*H739</f>
        <v>0</v>
      </c>
      <c r="S739" s="203">
        <v>0</v>
      </c>
      <c r="T739" s="204">
        <f>S739*H739</f>
        <v>0</v>
      </c>
      <c r="U739" s="35"/>
      <c r="V739" s="35"/>
      <c r="W739" s="35"/>
      <c r="X739" s="35"/>
      <c r="Y739" s="35"/>
      <c r="Z739" s="35"/>
      <c r="AA739" s="35"/>
      <c r="AB739" s="35"/>
      <c r="AC739" s="35"/>
      <c r="AD739" s="35"/>
      <c r="AE739" s="35"/>
      <c r="AR739" s="205" t="s">
        <v>218</v>
      </c>
      <c r="AT739" s="205" t="s">
        <v>214</v>
      </c>
      <c r="AU739" s="205" t="s">
        <v>85</v>
      </c>
      <c r="AY739" s="18" t="s">
        <v>209</v>
      </c>
      <c r="BE739" s="206">
        <f>IF(N739="základní",J739,0)</f>
        <v>0</v>
      </c>
      <c r="BF739" s="206">
        <f>IF(N739="snížená",J739,0)</f>
        <v>0</v>
      </c>
      <c r="BG739" s="206">
        <f>IF(N739="zákl. přenesená",J739,0)</f>
        <v>0</v>
      </c>
      <c r="BH739" s="206">
        <f>IF(N739="sníž. přenesená",J739,0)</f>
        <v>0</v>
      </c>
      <c r="BI739" s="206">
        <f>IF(N739="nulová",J739,0)</f>
        <v>0</v>
      </c>
      <c r="BJ739" s="18" t="s">
        <v>85</v>
      </c>
      <c r="BK739" s="206">
        <f>ROUND(I739*H739,2)</f>
        <v>0</v>
      </c>
      <c r="BL739" s="18" t="s">
        <v>218</v>
      </c>
      <c r="BM739" s="205" t="s">
        <v>13602</v>
      </c>
    </row>
    <row r="740" spans="1:65" s="2" customFormat="1" ht="49.15" customHeight="1">
      <c r="A740" s="35"/>
      <c r="B740" s="36"/>
      <c r="C740" s="193" t="s">
        <v>4540</v>
      </c>
      <c r="D740" s="193" t="s">
        <v>214</v>
      </c>
      <c r="E740" s="194" t="s">
        <v>13603</v>
      </c>
      <c r="F740" s="195" t="s">
        <v>13131</v>
      </c>
      <c r="G740" s="196" t="s">
        <v>217</v>
      </c>
      <c r="H740" s="197">
        <v>338</v>
      </c>
      <c r="I740" s="198"/>
      <c r="J740" s="199">
        <f>ROUND(I740*H740,2)</f>
        <v>0</v>
      </c>
      <c r="K740" s="200"/>
      <c r="L740" s="40"/>
      <c r="M740" s="201" t="s">
        <v>1</v>
      </c>
      <c r="N740" s="202" t="s">
        <v>42</v>
      </c>
      <c r="O740" s="72"/>
      <c r="P740" s="203">
        <f>O740*H740</f>
        <v>0</v>
      </c>
      <c r="Q740" s="203">
        <v>0</v>
      </c>
      <c r="R740" s="203">
        <f>Q740*H740</f>
        <v>0</v>
      </c>
      <c r="S740" s="203">
        <v>0</v>
      </c>
      <c r="T740" s="204">
        <f>S740*H740</f>
        <v>0</v>
      </c>
      <c r="U740" s="35"/>
      <c r="V740" s="35"/>
      <c r="W740" s="35"/>
      <c r="X740" s="35"/>
      <c r="Y740" s="35"/>
      <c r="Z740" s="35"/>
      <c r="AA740" s="35"/>
      <c r="AB740" s="35"/>
      <c r="AC740" s="35"/>
      <c r="AD740" s="35"/>
      <c r="AE740" s="35"/>
      <c r="AR740" s="205" t="s">
        <v>218</v>
      </c>
      <c r="AT740" s="205" t="s">
        <v>214</v>
      </c>
      <c r="AU740" s="205" t="s">
        <v>85</v>
      </c>
      <c r="AY740" s="18" t="s">
        <v>209</v>
      </c>
      <c r="BE740" s="206">
        <f>IF(N740="základní",J740,0)</f>
        <v>0</v>
      </c>
      <c r="BF740" s="206">
        <f>IF(N740="snížená",J740,0)</f>
        <v>0</v>
      </c>
      <c r="BG740" s="206">
        <f>IF(N740="zákl. přenesená",J740,0)</f>
        <v>0</v>
      </c>
      <c r="BH740" s="206">
        <f>IF(N740="sníž. přenesená",J740,0)</f>
        <v>0</v>
      </c>
      <c r="BI740" s="206">
        <f>IF(N740="nulová",J740,0)</f>
        <v>0</v>
      </c>
      <c r="BJ740" s="18" t="s">
        <v>85</v>
      </c>
      <c r="BK740" s="206">
        <f>ROUND(I740*H740,2)</f>
        <v>0</v>
      </c>
      <c r="BL740" s="18" t="s">
        <v>218</v>
      </c>
      <c r="BM740" s="205" t="s">
        <v>13604</v>
      </c>
    </row>
    <row r="741" spans="1:65" s="2" customFormat="1" ht="44.25" customHeight="1">
      <c r="A741" s="35"/>
      <c r="B741" s="36"/>
      <c r="C741" s="193" t="s">
        <v>4546</v>
      </c>
      <c r="D741" s="193" t="s">
        <v>214</v>
      </c>
      <c r="E741" s="194" t="s">
        <v>13605</v>
      </c>
      <c r="F741" s="195" t="s">
        <v>13016</v>
      </c>
      <c r="G741" s="196" t="s">
        <v>217</v>
      </c>
      <c r="H741" s="197">
        <v>152</v>
      </c>
      <c r="I741" s="198"/>
      <c r="J741" s="199">
        <f>ROUND(I741*H741,2)</f>
        <v>0</v>
      </c>
      <c r="K741" s="200"/>
      <c r="L741" s="40"/>
      <c r="M741" s="201" t="s">
        <v>1</v>
      </c>
      <c r="N741" s="202" t="s">
        <v>42</v>
      </c>
      <c r="O741" s="72"/>
      <c r="P741" s="203">
        <f>O741*H741</f>
        <v>0</v>
      </c>
      <c r="Q741" s="203">
        <v>0</v>
      </c>
      <c r="R741" s="203">
        <f>Q741*H741</f>
        <v>0</v>
      </c>
      <c r="S741" s="203">
        <v>0</v>
      </c>
      <c r="T741" s="204">
        <f>S741*H741</f>
        <v>0</v>
      </c>
      <c r="U741" s="35"/>
      <c r="V741" s="35"/>
      <c r="W741" s="35"/>
      <c r="X741" s="35"/>
      <c r="Y741" s="35"/>
      <c r="Z741" s="35"/>
      <c r="AA741" s="35"/>
      <c r="AB741" s="35"/>
      <c r="AC741" s="35"/>
      <c r="AD741" s="35"/>
      <c r="AE741" s="35"/>
      <c r="AR741" s="205" t="s">
        <v>218</v>
      </c>
      <c r="AT741" s="205" t="s">
        <v>214</v>
      </c>
      <c r="AU741" s="205" t="s">
        <v>85</v>
      </c>
      <c r="AY741" s="18" t="s">
        <v>209</v>
      </c>
      <c r="BE741" s="206">
        <f>IF(N741="základní",J741,0)</f>
        <v>0</v>
      </c>
      <c r="BF741" s="206">
        <f>IF(N741="snížená",J741,0)</f>
        <v>0</v>
      </c>
      <c r="BG741" s="206">
        <f>IF(N741="zákl. přenesená",J741,0)</f>
        <v>0</v>
      </c>
      <c r="BH741" s="206">
        <f>IF(N741="sníž. přenesená",J741,0)</f>
        <v>0</v>
      </c>
      <c r="BI741" s="206">
        <f>IF(N741="nulová",J741,0)</f>
        <v>0</v>
      </c>
      <c r="BJ741" s="18" t="s">
        <v>85</v>
      </c>
      <c r="BK741" s="206">
        <f>ROUND(I741*H741,2)</f>
        <v>0</v>
      </c>
      <c r="BL741" s="18" t="s">
        <v>218</v>
      </c>
      <c r="BM741" s="205" t="s">
        <v>13606</v>
      </c>
    </row>
    <row r="742" spans="1:65" s="2" customFormat="1" ht="16.5" customHeight="1">
      <c r="A742" s="35"/>
      <c r="B742" s="36"/>
      <c r="C742" s="193" t="s">
        <v>4556</v>
      </c>
      <c r="D742" s="193" t="s">
        <v>214</v>
      </c>
      <c r="E742" s="194" t="s">
        <v>13607</v>
      </c>
      <c r="F742" s="195" t="s">
        <v>12858</v>
      </c>
      <c r="G742" s="196" t="s">
        <v>586</v>
      </c>
      <c r="H742" s="197">
        <v>1000</v>
      </c>
      <c r="I742" s="198"/>
      <c r="J742" s="199">
        <f>ROUND(I742*H742,2)</f>
        <v>0</v>
      </c>
      <c r="K742" s="200"/>
      <c r="L742" s="40"/>
      <c r="M742" s="201" t="s">
        <v>1</v>
      </c>
      <c r="N742" s="202" t="s">
        <v>42</v>
      </c>
      <c r="O742" s="72"/>
      <c r="P742" s="203">
        <f>O742*H742</f>
        <v>0</v>
      </c>
      <c r="Q742" s="203">
        <v>0</v>
      </c>
      <c r="R742" s="203">
        <f>Q742*H742</f>
        <v>0</v>
      </c>
      <c r="S742" s="203">
        <v>0</v>
      </c>
      <c r="T742" s="204">
        <f>S742*H742</f>
        <v>0</v>
      </c>
      <c r="U742" s="35"/>
      <c r="V742" s="35"/>
      <c r="W742" s="35"/>
      <c r="X742" s="35"/>
      <c r="Y742" s="35"/>
      <c r="Z742" s="35"/>
      <c r="AA742" s="35"/>
      <c r="AB742" s="35"/>
      <c r="AC742" s="35"/>
      <c r="AD742" s="35"/>
      <c r="AE742" s="35"/>
      <c r="AR742" s="205" t="s">
        <v>218</v>
      </c>
      <c r="AT742" s="205" t="s">
        <v>214</v>
      </c>
      <c r="AU742" s="205" t="s">
        <v>85</v>
      </c>
      <c r="AY742" s="18" t="s">
        <v>209</v>
      </c>
      <c r="BE742" s="206">
        <f>IF(N742="základní",J742,0)</f>
        <v>0</v>
      </c>
      <c r="BF742" s="206">
        <f>IF(N742="snížená",J742,0)</f>
        <v>0</v>
      </c>
      <c r="BG742" s="206">
        <f>IF(N742="zákl. přenesená",J742,0)</f>
        <v>0</v>
      </c>
      <c r="BH742" s="206">
        <f>IF(N742="sníž. přenesená",J742,0)</f>
        <v>0</v>
      </c>
      <c r="BI742" s="206">
        <f>IF(N742="nulová",J742,0)</f>
        <v>0</v>
      </c>
      <c r="BJ742" s="18" t="s">
        <v>85</v>
      </c>
      <c r="BK742" s="206">
        <f>ROUND(I742*H742,2)</f>
        <v>0</v>
      </c>
      <c r="BL742" s="18" t="s">
        <v>218</v>
      </c>
      <c r="BM742" s="205" t="s">
        <v>13608</v>
      </c>
    </row>
    <row r="743" spans="1:65" s="2" customFormat="1" ht="16.5" customHeight="1">
      <c r="A743" s="35"/>
      <c r="B743" s="36"/>
      <c r="C743" s="193" t="s">
        <v>4561</v>
      </c>
      <c r="D743" s="193" t="s">
        <v>214</v>
      </c>
      <c r="E743" s="194" t="s">
        <v>13609</v>
      </c>
      <c r="F743" s="195" t="s">
        <v>12861</v>
      </c>
      <c r="G743" s="196" t="s">
        <v>586</v>
      </c>
      <c r="H743" s="197">
        <v>350</v>
      </c>
      <c r="I743" s="198"/>
      <c r="J743" s="199">
        <f>ROUND(I743*H743,2)</f>
        <v>0</v>
      </c>
      <c r="K743" s="200"/>
      <c r="L743" s="40"/>
      <c r="M743" s="201" t="s">
        <v>1</v>
      </c>
      <c r="N743" s="202" t="s">
        <v>42</v>
      </c>
      <c r="O743" s="72"/>
      <c r="P743" s="203">
        <f>O743*H743</f>
        <v>0</v>
      </c>
      <c r="Q743" s="203">
        <v>0</v>
      </c>
      <c r="R743" s="203">
        <f>Q743*H743</f>
        <v>0</v>
      </c>
      <c r="S743" s="203">
        <v>0</v>
      </c>
      <c r="T743" s="204">
        <f>S743*H743</f>
        <v>0</v>
      </c>
      <c r="U743" s="35"/>
      <c r="V743" s="35"/>
      <c r="W743" s="35"/>
      <c r="X743" s="35"/>
      <c r="Y743" s="35"/>
      <c r="Z743" s="35"/>
      <c r="AA743" s="35"/>
      <c r="AB743" s="35"/>
      <c r="AC743" s="35"/>
      <c r="AD743" s="35"/>
      <c r="AE743" s="35"/>
      <c r="AR743" s="205" t="s">
        <v>218</v>
      </c>
      <c r="AT743" s="205" t="s">
        <v>214</v>
      </c>
      <c r="AU743" s="205" t="s">
        <v>85</v>
      </c>
      <c r="AY743" s="18" t="s">
        <v>209</v>
      </c>
      <c r="BE743" s="206">
        <f>IF(N743="základní",J743,0)</f>
        <v>0</v>
      </c>
      <c r="BF743" s="206">
        <f>IF(N743="snížená",J743,0)</f>
        <v>0</v>
      </c>
      <c r="BG743" s="206">
        <f>IF(N743="zákl. přenesená",J743,0)</f>
        <v>0</v>
      </c>
      <c r="BH743" s="206">
        <f>IF(N743="sníž. přenesená",J743,0)</f>
        <v>0</v>
      </c>
      <c r="BI743" s="206">
        <f>IF(N743="nulová",J743,0)</f>
        <v>0</v>
      </c>
      <c r="BJ743" s="18" t="s">
        <v>85</v>
      </c>
      <c r="BK743" s="206">
        <f>ROUND(I743*H743,2)</f>
        <v>0</v>
      </c>
      <c r="BL743" s="18" t="s">
        <v>218</v>
      </c>
      <c r="BM743" s="205" t="s">
        <v>13610</v>
      </c>
    </row>
    <row r="744" spans="1:65" s="12" customFormat="1" ht="25.9" customHeight="1">
      <c r="B744" s="177"/>
      <c r="C744" s="178"/>
      <c r="D744" s="179" t="s">
        <v>76</v>
      </c>
      <c r="E744" s="180" t="s">
        <v>13611</v>
      </c>
      <c r="F744" s="180" t="s">
        <v>13612</v>
      </c>
      <c r="G744" s="178"/>
      <c r="H744" s="178"/>
      <c r="I744" s="181"/>
      <c r="J744" s="182">
        <f>BK744</f>
        <v>0</v>
      </c>
      <c r="K744" s="178"/>
      <c r="L744" s="183"/>
      <c r="M744" s="184"/>
      <c r="N744" s="185"/>
      <c r="O744" s="185"/>
      <c r="P744" s="186">
        <f>SUM(P745:P833)</f>
        <v>0</v>
      </c>
      <c r="Q744" s="185"/>
      <c r="R744" s="186">
        <f>SUM(R745:R833)</f>
        <v>0</v>
      </c>
      <c r="S744" s="185"/>
      <c r="T744" s="187">
        <f>SUM(T745:T833)</f>
        <v>0</v>
      </c>
      <c r="AR744" s="188" t="s">
        <v>85</v>
      </c>
      <c r="AT744" s="189" t="s">
        <v>76</v>
      </c>
      <c r="AU744" s="189" t="s">
        <v>77</v>
      </c>
      <c r="AY744" s="188" t="s">
        <v>209</v>
      </c>
      <c r="BK744" s="190">
        <f>SUM(BK745:BK833)</f>
        <v>0</v>
      </c>
    </row>
    <row r="745" spans="1:65" s="2" customFormat="1" ht="33" customHeight="1">
      <c r="A745" s="35"/>
      <c r="B745" s="36"/>
      <c r="C745" s="193" t="s">
        <v>4566</v>
      </c>
      <c r="D745" s="193" t="s">
        <v>214</v>
      </c>
      <c r="E745" s="194" t="s">
        <v>13613</v>
      </c>
      <c r="F745" s="195" t="s">
        <v>13142</v>
      </c>
      <c r="G745" s="196" t="s">
        <v>2761</v>
      </c>
      <c r="H745" s="197">
        <v>1</v>
      </c>
      <c r="I745" s="198"/>
      <c r="J745" s="199">
        <f>ROUND(I745*H745,2)</f>
        <v>0</v>
      </c>
      <c r="K745" s="200"/>
      <c r="L745" s="40"/>
      <c r="M745" s="201" t="s">
        <v>1</v>
      </c>
      <c r="N745" s="202" t="s">
        <v>42</v>
      </c>
      <c r="O745" s="72"/>
      <c r="P745" s="203">
        <f>O745*H745</f>
        <v>0</v>
      </c>
      <c r="Q745" s="203">
        <v>0</v>
      </c>
      <c r="R745" s="203">
        <f>Q745*H745</f>
        <v>0</v>
      </c>
      <c r="S745" s="203">
        <v>0</v>
      </c>
      <c r="T745" s="204">
        <f>S745*H745</f>
        <v>0</v>
      </c>
      <c r="U745" s="35"/>
      <c r="V745" s="35"/>
      <c r="W745" s="35"/>
      <c r="X745" s="35"/>
      <c r="Y745" s="35"/>
      <c r="Z745" s="35"/>
      <c r="AA745" s="35"/>
      <c r="AB745" s="35"/>
      <c r="AC745" s="35"/>
      <c r="AD745" s="35"/>
      <c r="AE745" s="35"/>
      <c r="AR745" s="205" t="s">
        <v>218</v>
      </c>
      <c r="AT745" s="205" t="s">
        <v>214</v>
      </c>
      <c r="AU745" s="205" t="s">
        <v>85</v>
      </c>
      <c r="AY745" s="18" t="s">
        <v>209</v>
      </c>
      <c r="BE745" s="206">
        <f>IF(N745="základní",J745,0)</f>
        <v>0</v>
      </c>
      <c r="BF745" s="206">
        <f>IF(N745="snížená",J745,0)</f>
        <v>0</v>
      </c>
      <c r="BG745" s="206">
        <f>IF(N745="zákl. přenesená",J745,0)</f>
        <v>0</v>
      </c>
      <c r="BH745" s="206">
        <f>IF(N745="sníž. přenesená",J745,0)</f>
        <v>0</v>
      </c>
      <c r="BI745" s="206">
        <f>IF(N745="nulová",J745,0)</f>
        <v>0</v>
      </c>
      <c r="BJ745" s="18" t="s">
        <v>85</v>
      </c>
      <c r="BK745" s="206">
        <f>ROUND(I745*H745,2)</f>
        <v>0</v>
      </c>
      <c r="BL745" s="18" t="s">
        <v>218</v>
      </c>
      <c r="BM745" s="205" t="s">
        <v>13614</v>
      </c>
    </row>
    <row r="746" spans="1:65" s="2" customFormat="1" ht="409.5">
      <c r="A746" s="35"/>
      <c r="B746" s="36"/>
      <c r="C746" s="37"/>
      <c r="D746" s="214" t="s">
        <v>807</v>
      </c>
      <c r="E746" s="37"/>
      <c r="F746" s="256" t="s">
        <v>13515</v>
      </c>
      <c r="G746" s="37"/>
      <c r="H746" s="37"/>
      <c r="I746" s="257"/>
      <c r="J746" s="37"/>
      <c r="K746" s="37"/>
      <c r="L746" s="40"/>
      <c r="M746" s="258"/>
      <c r="N746" s="259"/>
      <c r="O746" s="72"/>
      <c r="P746" s="72"/>
      <c r="Q746" s="72"/>
      <c r="R746" s="72"/>
      <c r="S746" s="72"/>
      <c r="T746" s="73"/>
      <c r="U746" s="35"/>
      <c r="V746" s="35"/>
      <c r="W746" s="35"/>
      <c r="X746" s="35"/>
      <c r="Y746" s="35"/>
      <c r="Z746" s="35"/>
      <c r="AA746" s="35"/>
      <c r="AB746" s="35"/>
      <c r="AC746" s="35"/>
      <c r="AD746" s="35"/>
      <c r="AE746" s="35"/>
      <c r="AT746" s="18" t="s">
        <v>807</v>
      </c>
      <c r="AU746" s="18" t="s">
        <v>85</v>
      </c>
    </row>
    <row r="747" spans="1:65" s="2" customFormat="1" ht="16.5" customHeight="1">
      <c r="A747" s="35"/>
      <c r="B747" s="36"/>
      <c r="C747" s="193" t="s">
        <v>4570</v>
      </c>
      <c r="D747" s="193" t="s">
        <v>214</v>
      </c>
      <c r="E747" s="194" t="s">
        <v>13615</v>
      </c>
      <c r="F747" s="195" t="s">
        <v>13299</v>
      </c>
      <c r="G747" s="196" t="s">
        <v>2761</v>
      </c>
      <c r="H747" s="197">
        <v>6</v>
      </c>
      <c r="I747" s="198"/>
      <c r="J747" s="199">
        <f>ROUND(I747*H747,2)</f>
        <v>0</v>
      </c>
      <c r="K747" s="200"/>
      <c r="L747" s="40"/>
      <c r="M747" s="201" t="s">
        <v>1</v>
      </c>
      <c r="N747" s="202" t="s">
        <v>42</v>
      </c>
      <c r="O747" s="72"/>
      <c r="P747" s="203">
        <f>O747*H747</f>
        <v>0</v>
      </c>
      <c r="Q747" s="203">
        <v>0</v>
      </c>
      <c r="R747" s="203">
        <f>Q747*H747</f>
        <v>0</v>
      </c>
      <c r="S747" s="203">
        <v>0</v>
      </c>
      <c r="T747" s="204">
        <f>S747*H747</f>
        <v>0</v>
      </c>
      <c r="U747" s="35"/>
      <c r="V747" s="35"/>
      <c r="W747" s="35"/>
      <c r="X747" s="35"/>
      <c r="Y747" s="35"/>
      <c r="Z747" s="35"/>
      <c r="AA747" s="35"/>
      <c r="AB747" s="35"/>
      <c r="AC747" s="35"/>
      <c r="AD747" s="35"/>
      <c r="AE747" s="35"/>
      <c r="AR747" s="205" t="s">
        <v>218</v>
      </c>
      <c r="AT747" s="205" t="s">
        <v>214</v>
      </c>
      <c r="AU747" s="205" t="s">
        <v>85</v>
      </c>
      <c r="AY747" s="18" t="s">
        <v>209</v>
      </c>
      <c r="BE747" s="206">
        <f>IF(N747="základní",J747,0)</f>
        <v>0</v>
      </c>
      <c r="BF747" s="206">
        <f>IF(N747="snížená",J747,0)</f>
        <v>0</v>
      </c>
      <c r="BG747" s="206">
        <f>IF(N747="zákl. přenesená",J747,0)</f>
        <v>0</v>
      </c>
      <c r="BH747" s="206">
        <f>IF(N747="sníž. přenesená",J747,0)</f>
        <v>0</v>
      </c>
      <c r="BI747" s="206">
        <f>IF(N747="nulová",J747,0)</f>
        <v>0</v>
      </c>
      <c r="BJ747" s="18" t="s">
        <v>85</v>
      </c>
      <c r="BK747" s="206">
        <f>ROUND(I747*H747,2)</f>
        <v>0</v>
      </c>
      <c r="BL747" s="18" t="s">
        <v>218</v>
      </c>
      <c r="BM747" s="205" t="s">
        <v>13616</v>
      </c>
    </row>
    <row r="748" spans="1:65" s="2" customFormat="1" ht="68.25">
      <c r="A748" s="35"/>
      <c r="B748" s="36"/>
      <c r="C748" s="37"/>
      <c r="D748" s="214" t="s">
        <v>807</v>
      </c>
      <c r="E748" s="37"/>
      <c r="F748" s="256" t="s">
        <v>12872</v>
      </c>
      <c r="G748" s="37"/>
      <c r="H748" s="37"/>
      <c r="I748" s="257"/>
      <c r="J748" s="37"/>
      <c r="K748" s="37"/>
      <c r="L748" s="40"/>
      <c r="M748" s="258"/>
      <c r="N748" s="259"/>
      <c r="O748" s="72"/>
      <c r="P748" s="72"/>
      <c r="Q748" s="72"/>
      <c r="R748" s="72"/>
      <c r="S748" s="72"/>
      <c r="T748" s="73"/>
      <c r="U748" s="35"/>
      <c r="V748" s="35"/>
      <c r="W748" s="35"/>
      <c r="X748" s="35"/>
      <c r="Y748" s="35"/>
      <c r="Z748" s="35"/>
      <c r="AA748" s="35"/>
      <c r="AB748" s="35"/>
      <c r="AC748" s="35"/>
      <c r="AD748" s="35"/>
      <c r="AE748" s="35"/>
      <c r="AT748" s="18" t="s">
        <v>807</v>
      </c>
      <c r="AU748" s="18" t="s">
        <v>85</v>
      </c>
    </row>
    <row r="749" spans="1:65" s="2" customFormat="1" ht="16.5" customHeight="1">
      <c r="A749" s="35"/>
      <c r="B749" s="36"/>
      <c r="C749" s="193" t="s">
        <v>4574</v>
      </c>
      <c r="D749" s="193" t="s">
        <v>214</v>
      </c>
      <c r="E749" s="194" t="s">
        <v>13617</v>
      </c>
      <c r="F749" s="195" t="s">
        <v>13301</v>
      </c>
      <c r="G749" s="196" t="s">
        <v>2761</v>
      </c>
      <c r="H749" s="197">
        <v>1</v>
      </c>
      <c r="I749" s="198"/>
      <c r="J749" s="199">
        <f>ROUND(I749*H749,2)</f>
        <v>0</v>
      </c>
      <c r="K749" s="200"/>
      <c r="L749" s="40"/>
      <c r="M749" s="201" t="s">
        <v>1</v>
      </c>
      <c r="N749" s="202" t="s">
        <v>42</v>
      </c>
      <c r="O749" s="72"/>
      <c r="P749" s="203">
        <f>O749*H749</f>
        <v>0</v>
      </c>
      <c r="Q749" s="203">
        <v>0</v>
      </c>
      <c r="R749" s="203">
        <f>Q749*H749</f>
        <v>0</v>
      </c>
      <c r="S749" s="203">
        <v>0</v>
      </c>
      <c r="T749" s="204">
        <f>S749*H749</f>
        <v>0</v>
      </c>
      <c r="U749" s="35"/>
      <c r="V749" s="35"/>
      <c r="W749" s="35"/>
      <c r="X749" s="35"/>
      <c r="Y749" s="35"/>
      <c r="Z749" s="35"/>
      <c r="AA749" s="35"/>
      <c r="AB749" s="35"/>
      <c r="AC749" s="35"/>
      <c r="AD749" s="35"/>
      <c r="AE749" s="35"/>
      <c r="AR749" s="205" t="s">
        <v>218</v>
      </c>
      <c r="AT749" s="205" t="s">
        <v>214</v>
      </c>
      <c r="AU749" s="205" t="s">
        <v>85</v>
      </c>
      <c r="AY749" s="18" t="s">
        <v>209</v>
      </c>
      <c r="BE749" s="206">
        <f>IF(N749="základní",J749,0)</f>
        <v>0</v>
      </c>
      <c r="BF749" s="206">
        <f>IF(N749="snížená",J749,0)</f>
        <v>0</v>
      </c>
      <c r="BG749" s="206">
        <f>IF(N749="zákl. přenesená",J749,0)</f>
        <v>0</v>
      </c>
      <c r="BH749" s="206">
        <f>IF(N749="sníž. přenesená",J749,0)</f>
        <v>0</v>
      </c>
      <c r="BI749" s="206">
        <f>IF(N749="nulová",J749,0)</f>
        <v>0</v>
      </c>
      <c r="BJ749" s="18" t="s">
        <v>85</v>
      </c>
      <c r="BK749" s="206">
        <f>ROUND(I749*H749,2)</f>
        <v>0</v>
      </c>
      <c r="BL749" s="18" t="s">
        <v>218</v>
      </c>
      <c r="BM749" s="205" t="s">
        <v>13618</v>
      </c>
    </row>
    <row r="750" spans="1:65" s="2" customFormat="1" ht="107.25">
      <c r="A750" s="35"/>
      <c r="B750" s="36"/>
      <c r="C750" s="37"/>
      <c r="D750" s="214" t="s">
        <v>807</v>
      </c>
      <c r="E750" s="37"/>
      <c r="F750" s="256" t="s">
        <v>13303</v>
      </c>
      <c r="G750" s="37"/>
      <c r="H750" s="37"/>
      <c r="I750" s="257"/>
      <c r="J750" s="37"/>
      <c r="K750" s="37"/>
      <c r="L750" s="40"/>
      <c r="M750" s="258"/>
      <c r="N750" s="259"/>
      <c r="O750" s="72"/>
      <c r="P750" s="72"/>
      <c r="Q750" s="72"/>
      <c r="R750" s="72"/>
      <c r="S750" s="72"/>
      <c r="T750" s="73"/>
      <c r="U750" s="35"/>
      <c r="V750" s="35"/>
      <c r="W750" s="35"/>
      <c r="X750" s="35"/>
      <c r="Y750" s="35"/>
      <c r="Z750" s="35"/>
      <c r="AA750" s="35"/>
      <c r="AB750" s="35"/>
      <c r="AC750" s="35"/>
      <c r="AD750" s="35"/>
      <c r="AE750" s="35"/>
      <c r="AT750" s="18" t="s">
        <v>807</v>
      </c>
      <c r="AU750" s="18" t="s">
        <v>85</v>
      </c>
    </row>
    <row r="751" spans="1:65" s="2" customFormat="1" ht="16.5" customHeight="1">
      <c r="A751" s="35"/>
      <c r="B751" s="36"/>
      <c r="C751" s="193" t="s">
        <v>4578</v>
      </c>
      <c r="D751" s="193" t="s">
        <v>214</v>
      </c>
      <c r="E751" s="194" t="s">
        <v>13619</v>
      </c>
      <c r="F751" s="195" t="s">
        <v>13304</v>
      </c>
      <c r="G751" s="196" t="s">
        <v>2761</v>
      </c>
      <c r="H751" s="197">
        <v>6</v>
      </c>
      <c r="I751" s="198"/>
      <c r="J751" s="199">
        <f>ROUND(I751*H751,2)</f>
        <v>0</v>
      </c>
      <c r="K751" s="200"/>
      <c r="L751" s="40"/>
      <c r="M751" s="201" t="s">
        <v>1</v>
      </c>
      <c r="N751" s="202" t="s">
        <v>42</v>
      </c>
      <c r="O751" s="72"/>
      <c r="P751" s="203">
        <f>O751*H751</f>
        <v>0</v>
      </c>
      <c r="Q751" s="203">
        <v>0</v>
      </c>
      <c r="R751" s="203">
        <f>Q751*H751</f>
        <v>0</v>
      </c>
      <c r="S751" s="203">
        <v>0</v>
      </c>
      <c r="T751" s="204">
        <f>S751*H751</f>
        <v>0</v>
      </c>
      <c r="U751" s="35"/>
      <c r="V751" s="35"/>
      <c r="W751" s="35"/>
      <c r="X751" s="35"/>
      <c r="Y751" s="35"/>
      <c r="Z751" s="35"/>
      <c r="AA751" s="35"/>
      <c r="AB751" s="35"/>
      <c r="AC751" s="35"/>
      <c r="AD751" s="35"/>
      <c r="AE751" s="35"/>
      <c r="AR751" s="205" t="s">
        <v>218</v>
      </c>
      <c r="AT751" s="205" t="s">
        <v>214</v>
      </c>
      <c r="AU751" s="205" t="s">
        <v>85</v>
      </c>
      <c r="AY751" s="18" t="s">
        <v>209</v>
      </c>
      <c r="BE751" s="206">
        <f>IF(N751="základní",J751,0)</f>
        <v>0</v>
      </c>
      <c r="BF751" s="206">
        <f>IF(N751="snížená",J751,0)</f>
        <v>0</v>
      </c>
      <c r="BG751" s="206">
        <f>IF(N751="zákl. přenesená",J751,0)</f>
        <v>0</v>
      </c>
      <c r="BH751" s="206">
        <f>IF(N751="sníž. přenesená",J751,0)</f>
        <v>0</v>
      </c>
      <c r="BI751" s="206">
        <f>IF(N751="nulová",J751,0)</f>
        <v>0</v>
      </c>
      <c r="BJ751" s="18" t="s">
        <v>85</v>
      </c>
      <c r="BK751" s="206">
        <f>ROUND(I751*H751,2)</f>
        <v>0</v>
      </c>
      <c r="BL751" s="18" t="s">
        <v>218</v>
      </c>
      <c r="BM751" s="205" t="s">
        <v>13620</v>
      </c>
    </row>
    <row r="752" spans="1:65" s="2" customFormat="1" ht="107.25">
      <c r="A752" s="35"/>
      <c r="B752" s="36"/>
      <c r="C752" s="37"/>
      <c r="D752" s="214" t="s">
        <v>807</v>
      </c>
      <c r="E752" s="37"/>
      <c r="F752" s="256" t="s">
        <v>13303</v>
      </c>
      <c r="G752" s="37"/>
      <c r="H752" s="37"/>
      <c r="I752" s="257"/>
      <c r="J752" s="37"/>
      <c r="K752" s="37"/>
      <c r="L752" s="40"/>
      <c r="M752" s="258"/>
      <c r="N752" s="259"/>
      <c r="O752" s="72"/>
      <c r="P752" s="72"/>
      <c r="Q752" s="72"/>
      <c r="R752" s="72"/>
      <c r="S752" s="72"/>
      <c r="T752" s="73"/>
      <c r="U752" s="35"/>
      <c r="V752" s="35"/>
      <c r="W752" s="35"/>
      <c r="X752" s="35"/>
      <c r="Y752" s="35"/>
      <c r="Z752" s="35"/>
      <c r="AA752" s="35"/>
      <c r="AB752" s="35"/>
      <c r="AC752" s="35"/>
      <c r="AD752" s="35"/>
      <c r="AE752" s="35"/>
      <c r="AT752" s="18" t="s">
        <v>807</v>
      </c>
      <c r="AU752" s="18" t="s">
        <v>85</v>
      </c>
    </row>
    <row r="753" spans="1:65" s="2" customFormat="1" ht="16.5" customHeight="1">
      <c r="A753" s="35"/>
      <c r="B753" s="36"/>
      <c r="C753" s="193" t="s">
        <v>4584</v>
      </c>
      <c r="D753" s="193" t="s">
        <v>214</v>
      </c>
      <c r="E753" s="194" t="s">
        <v>13621</v>
      </c>
      <c r="F753" s="195" t="s">
        <v>12898</v>
      </c>
      <c r="G753" s="196" t="s">
        <v>2761</v>
      </c>
      <c r="H753" s="197">
        <v>8</v>
      </c>
      <c r="I753" s="198"/>
      <c r="J753" s="199">
        <f>ROUND(I753*H753,2)</f>
        <v>0</v>
      </c>
      <c r="K753" s="200"/>
      <c r="L753" s="40"/>
      <c r="M753" s="201" t="s">
        <v>1</v>
      </c>
      <c r="N753" s="202" t="s">
        <v>42</v>
      </c>
      <c r="O753" s="72"/>
      <c r="P753" s="203">
        <f>O753*H753</f>
        <v>0</v>
      </c>
      <c r="Q753" s="203">
        <v>0</v>
      </c>
      <c r="R753" s="203">
        <f>Q753*H753</f>
        <v>0</v>
      </c>
      <c r="S753" s="203">
        <v>0</v>
      </c>
      <c r="T753" s="204">
        <f>S753*H753</f>
        <v>0</v>
      </c>
      <c r="U753" s="35"/>
      <c r="V753" s="35"/>
      <c r="W753" s="35"/>
      <c r="X753" s="35"/>
      <c r="Y753" s="35"/>
      <c r="Z753" s="35"/>
      <c r="AA753" s="35"/>
      <c r="AB753" s="35"/>
      <c r="AC753" s="35"/>
      <c r="AD753" s="35"/>
      <c r="AE753" s="35"/>
      <c r="AR753" s="205" t="s">
        <v>218</v>
      </c>
      <c r="AT753" s="205" t="s">
        <v>214</v>
      </c>
      <c r="AU753" s="205" t="s">
        <v>85</v>
      </c>
      <c r="AY753" s="18" t="s">
        <v>209</v>
      </c>
      <c r="BE753" s="206">
        <f>IF(N753="základní",J753,0)</f>
        <v>0</v>
      </c>
      <c r="BF753" s="206">
        <f>IF(N753="snížená",J753,0)</f>
        <v>0</v>
      </c>
      <c r="BG753" s="206">
        <f>IF(N753="zákl. přenesená",J753,0)</f>
        <v>0</v>
      </c>
      <c r="BH753" s="206">
        <f>IF(N753="sníž. přenesená",J753,0)</f>
        <v>0</v>
      </c>
      <c r="BI753" s="206">
        <f>IF(N753="nulová",J753,0)</f>
        <v>0</v>
      </c>
      <c r="BJ753" s="18" t="s">
        <v>85</v>
      </c>
      <c r="BK753" s="206">
        <f>ROUND(I753*H753,2)</f>
        <v>0</v>
      </c>
      <c r="BL753" s="18" t="s">
        <v>218</v>
      </c>
      <c r="BM753" s="205" t="s">
        <v>13622</v>
      </c>
    </row>
    <row r="754" spans="1:65" s="2" customFormat="1" ht="107.25">
      <c r="A754" s="35"/>
      <c r="B754" s="36"/>
      <c r="C754" s="37"/>
      <c r="D754" s="214" t="s">
        <v>807</v>
      </c>
      <c r="E754" s="37"/>
      <c r="F754" s="256" t="s">
        <v>13303</v>
      </c>
      <c r="G754" s="37"/>
      <c r="H754" s="37"/>
      <c r="I754" s="257"/>
      <c r="J754" s="37"/>
      <c r="K754" s="37"/>
      <c r="L754" s="40"/>
      <c r="M754" s="258"/>
      <c r="N754" s="259"/>
      <c r="O754" s="72"/>
      <c r="P754" s="72"/>
      <c r="Q754" s="72"/>
      <c r="R754" s="72"/>
      <c r="S754" s="72"/>
      <c r="T754" s="73"/>
      <c r="U754" s="35"/>
      <c r="V754" s="35"/>
      <c r="W754" s="35"/>
      <c r="X754" s="35"/>
      <c r="Y754" s="35"/>
      <c r="Z754" s="35"/>
      <c r="AA754" s="35"/>
      <c r="AB754" s="35"/>
      <c r="AC754" s="35"/>
      <c r="AD754" s="35"/>
      <c r="AE754" s="35"/>
      <c r="AT754" s="18" t="s">
        <v>807</v>
      </c>
      <c r="AU754" s="18" t="s">
        <v>85</v>
      </c>
    </row>
    <row r="755" spans="1:65" s="2" customFormat="1" ht="16.5" customHeight="1">
      <c r="A755" s="35"/>
      <c r="B755" s="36"/>
      <c r="C755" s="193" t="s">
        <v>4590</v>
      </c>
      <c r="D755" s="193" t="s">
        <v>214</v>
      </c>
      <c r="E755" s="194" t="s">
        <v>13623</v>
      </c>
      <c r="F755" s="195" t="s">
        <v>12902</v>
      </c>
      <c r="G755" s="196" t="s">
        <v>2761</v>
      </c>
      <c r="H755" s="197">
        <v>2</v>
      </c>
      <c r="I755" s="198"/>
      <c r="J755" s="199">
        <f>ROUND(I755*H755,2)</f>
        <v>0</v>
      </c>
      <c r="K755" s="200"/>
      <c r="L755" s="40"/>
      <c r="M755" s="201" t="s">
        <v>1</v>
      </c>
      <c r="N755" s="202" t="s">
        <v>42</v>
      </c>
      <c r="O755" s="72"/>
      <c r="P755" s="203">
        <f>O755*H755</f>
        <v>0</v>
      </c>
      <c r="Q755" s="203">
        <v>0</v>
      </c>
      <c r="R755" s="203">
        <f>Q755*H755</f>
        <v>0</v>
      </c>
      <c r="S755" s="203">
        <v>0</v>
      </c>
      <c r="T755" s="204">
        <f>S755*H755</f>
        <v>0</v>
      </c>
      <c r="U755" s="35"/>
      <c r="V755" s="35"/>
      <c r="W755" s="35"/>
      <c r="X755" s="35"/>
      <c r="Y755" s="35"/>
      <c r="Z755" s="35"/>
      <c r="AA755" s="35"/>
      <c r="AB755" s="35"/>
      <c r="AC755" s="35"/>
      <c r="AD755" s="35"/>
      <c r="AE755" s="35"/>
      <c r="AR755" s="205" t="s">
        <v>218</v>
      </c>
      <c r="AT755" s="205" t="s">
        <v>214</v>
      </c>
      <c r="AU755" s="205" t="s">
        <v>85</v>
      </c>
      <c r="AY755" s="18" t="s">
        <v>209</v>
      </c>
      <c r="BE755" s="206">
        <f>IF(N755="základní",J755,0)</f>
        <v>0</v>
      </c>
      <c r="BF755" s="206">
        <f>IF(N755="snížená",J755,0)</f>
        <v>0</v>
      </c>
      <c r="BG755" s="206">
        <f>IF(N755="zákl. přenesená",J755,0)</f>
        <v>0</v>
      </c>
      <c r="BH755" s="206">
        <f>IF(N755="sníž. přenesená",J755,0)</f>
        <v>0</v>
      </c>
      <c r="BI755" s="206">
        <f>IF(N755="nulová",J755,0)</f>
        <v>0</v>
      </c>
      <c r="BJ755" s="18" t="s">
        <v>85</v>
      </c>
      <c r="BK755" s="206">
        <f>ROUND(I755*H755,2)</f>
        <v>0</v>
      </c>
      <c r="BL755" s="18" t="s">
        <v>218</v>
      </c>
      <c r="BM755" s="205" t="s">
        <v>13624</v>
      </c>
    </row>
    <row r="756" spans="1:65" s="2" customFormat="1" ht="107.25">
      <c r="A756" s="35"/>
      <c r="B756" s="36"/>
      <c r="C756" s="37"/>
      <c r="D756" s="214" t="s">
        <v>807</v>
      </c>
      <c r="E756" s="37"/>
      <c r="F756" s="256" t="s">
        <v>13303</v>
      </c>
      <c r="G756" s="37"/>
      <c r="H756" s="37"/>
      <c r="I756" s="257"/>
      <c r="J756" s="37"/>
      <c r="K756" s="37"/>
      <c r="L756" s="40"/>
      <c r="M756" s="258"/>
      <c r="N756" s="259"/>
      <c r="O756" s="72"/>
      <c r="P756" s="72"/>
      <c r="Q756" s="72"/>
      <c r="R756" s="72"/>
      <c r="S756" s="72"/>
      <c r="T756" s="73"/>
      <c r="U756" s="35"/>
      <c r="V756" s="35"/>
      <c r="W756" s="35"/>
      <c r="X756" s="35"/>
      <c r="Y756" s="35"/>
      <c r="Z756" s="35"/>
      <c r="AA756" s="35"/>
      <c r="AB756" s="35"/>
      <c r="AC756" s="35"/>
      <c r="AD756" s="35"/>
      <c r="AE756" s="35"/>
      <c r="AT756" s="18" t="s">
        <v>807</v>
      </c>
      <c r="AU756" s="18" t="s">
        <v>85</v>
      </c>
    </row>
    <row r="757" spans="1:65" s="2" customFormat="1" ht="16.5" customHeight="1">
      <c r="A757" s="35"/>
      <c r="B757" s="36"/>
      <c r="C757" s="193" t="s">
        <v>4594</v>
      </c>
      <c r="D757" s="193" t="s">
        <v>214</v>
      </c>
      <c r="E757" s="194" t="s">
        <v>13625</v>
      </c>
      <c r="F757" s="195" t="s">
        <v>13309</v>
      </c>
      <c r="G757" s="196" t="s">
        <v>2761</v>
      </c>
      <c r="H757" s="197">
        <v>2</v>
      </c>
      <c r="I757" s="198"/>
      <c r="J757" s="199">
        <f>ROUND(I757*H757,2)</f>
        <v>0</v>
      </c>
      <c r="K757" s="200"/>
      <c r="L757" s="40"/>
      <c r="M757" s="201" t="s">
        <v>1</v>
      </c>
      <c r="N757" s="202" t="s">
        <v>42</v>
      </c>
      <c r="O757" s="72"/>
      <c r="P757" s="203">
        <f>O757*H757</f>
        <v>0</v>
      </c>
      <c r="Q757" s="203">
        <v>0</v>
      </c>
      <c r="R757" s="203">
        <f>Q757*H757</f>
        <v>0</v>
      </c>
      <c r="S757" s="203">
        <v>0</v>
      </c>
      <c r="T757" s="204">
        <f>S757*H757</f>
        <v>0</v>
      </c>
      <c r="U757" s="35"/>
      <c r="V757" s="35"/>
      <c r="W757" s="35"/>
      <c r="X757" s="35"/>
      <c r="Y757" s="35"/>
      <c r="Z757" s="35"/>
      <c r="AA757" s="35"/>
      <c r="AB757" s="35"/>
      <c r="AC757" s="35"/>
      <c r="AD757" s="35"/>
      <c r="AE757" s="35"/>
      <c r="AR757" s="205" t="s">
        <v>218</v>
      </c>
      <c r="AT757" s="205" t="s">
        <v>214</v>
      </c>
      <c r="AU757" s="205" t="s">
        <v>85</v>
      </c>
      <c r="AY757" s="18" t="s">
        <v>209</v>
      </c>
      <c r="BE757" s="206">
        <f>IF(N757="základní",J757,0)</f>
        <v>0</v>
      </c>
      <c r="BF757" s="206">
        <f>IF(N757="snížená",J757,0)</f>
        <v>0</v>
      </c>
      <c r="BG757" s="206">
        <f>IF(N757="zákl. přenesená",J757,0)</f>
        <v>0</v>
      </c>
      <c r="BH757" s="206">
        <f>IF(N757="sníž. přenesená",J757,0)</f>
        <v>0</v>
      </c>
      <c r="BI757" s="206">
        <f>IF(N757="nulová",J757,0)</f>
        <v>0</v>
      </c>
      <c r="BJ757" s="18" t="s">
        <v>85</v>
      </c>
      <c r="BK757" s="206">
        <f>ROUND(I757*H757,2)</f>
        <v>0</v>
      </c>
      <c r="BL757" s="18" t="s">
        <v>218</v>
      </c>
      <c r="BM757" s="205" t="s">
        <v>13626</v>
      </c>
    </row>
    <row r="758" spans="1:65" s="2" customFormat="1" ht="87.75">
      <c r="A758" s="35"/>
      <c r="B758" s="36"/>
      <c r="C758" s="37"/>
      <c r="D758" s="214" t="s">
        <v>807</v>
      </c>
      <c r="E758" s="37"/>
      <c r="F758" s="256" t="s">
        <v>13311</v>
      </c>
      <c r="G758" s="37"/>
      <c r="H758" s="37"/>
      <c r="I758" s="257"/>
      <c r="J758" s="37"/>
      <c r="K758" s="37"/>
      <c r="L758" s="40"/>
      <c r="M758" s="258"/>
      <c r="N758" s="259"/>
      <c r="O758" s="72"/>
      <c r="P758" s="72"/>
      <c r="Q758" s="72"/>
      <c r="R758" s="72"/>
      <c r="S758" s="72"/>
      <c r="T758" s="73"/>
      <c r="U758" s="35"/>
      <c r="V758" s="35"/>
      <c r="W758" s="35"/>
      <c r="X758" s="35"/>
      <c r="Y758" s="35"/>
      <c r="Z758" s="35"/>
      <c r="AA758" s="35"/>
      <c r="AB758" s="35"/>
      <c r="AC758" s="35"/>
      <c r="AD758" s="35"/>
      <c r="AE758" s="35"/>
      <c r="AT758" s="18" t="s">
        <v>807</v>
      </c>
      <c r="AU758" s="18" t="s">
        <v>85</v>
      </c>
    </row>
    <row r="759" spans="1:65" s="2" customFormat="1" ht="16.5" customHeight="1">
      <c r="A759" s="35"/>
      <c r="B759" s="36"/>
      <c r="C759" s="193" t="s">
        <v>4599</v>
      </c>
      <c r="D759" s="193" t="s">
        <v>214</v>
      </c>
      <c r="E759" s="194" t="s">
        <v>13627</v>
      </c>
      <c r="F759" s="195" t="s">
        <v>13529</v>
      </c>
      <c r="G759" s="196" t="s">
        <v>2761</v>
      </c>
      <c r="H759" s="197">
        <v>1</v>
      </c>
      <c r="I759" s="198"/>
      <c r="J759" s="199">
        <f>ROUND(I759*H759,2)</f>
        <v>0</v>
      </c>
      <c r="K759" s="200"/>
      <c r="L759" s="40"/>
      <c r="M759" s="201" t="s">
        <v>1</v>
      </c>
      <c r="N759" s="202" t="s">
        <v>42</v>
      </c>
      <c r="O759" s="72"/>
      <c r="P759" s="203">
        <f>O759*H759</f>
        <v>0</v>
      </c>
      <c r="Q759" s="203">
        <v>0</v>
      </c>
      <c r="R759" s="203">
        <f>Q759*H759</f>
        <v>0</v>
      </c>
      <c r="S759" s="203">
        <v>0</v>
      </c>
      <c r="T759" s="204">
        <f>S759*H759</f>
        <v>0</v>
      </c>
      <c r="U759" s="35"/>
      <c r="V759" s="35"/>
      <c r="W759" s="35"/>
      <c r="X759" s="35"/>
      <c r="Y759" s="35"/>
      <c r="Z759" s="35"/>
      <c r="AA759" s="35"/>
      <c r="AB759" s="35"/>
      <c r="AC759" s="35"/>
      <c r="AD759" s="35"/>
      <c r="AE759" s="35"/>
      <c r="AR759" s="205" t="s">
        <v>218</v>
      </c>
      <c r="AT759" s="205" t="s">
        <v>214</v>
      </c>
      <c r="AU759" s="205" t="s">
        <v>85</v>
      </c>
      <c r="AY759" s="18" t="s">
        <v>209</v>
      </c>
      <c r="BE759" s="206">
        <f>IF(N759="základní",J759,0)</f>
        <v>0</v>
      </c>
      <c r="BF759" s="206">
        <f>IF(N759="snížená",J759,0)</f>
        <v>0</v>
      </c>
      <c r="BG759" s="206">
        <f>IF(N759="zákl. přenesená",J759,0)</f>
        <v>0</v>
      </c>
      <c r="BH759" s="206">
        <f>IF(N759="sníž. přenesená",J759,0)</f>
        <v>0</v>
      </c>
      <c r="BI759" s="206">
        <f>IF(N759="nulová",J759,0)</f>
        <v>0</v>
      </c>
      <c r="BJ759" s="18" t="s">
        <v>85</v>
      </c>
      <c r="BK759" s="206">
        <f>ROUND(I759*H759,2)</f>
        <v>0</v>
      </c>
      <c r="BL759" s="18" t="s">
        <v>218</v>
      </c>
      <c r="BM759" s="205" t="s">
        <v>13628</v>
      </c>
    </row>
    <row r="760" spans="1:65" s="2" customFormat="1" ht="58.5">
      <c r="A760" s="35"/>
      <c r="B760" s="36"/>
      <c r="C760" s="37"/>
      <c r="D760" s="214" t="s">
        <v>807</v>
      </c>
      <c r="E760" s="37"/>
      <c r="F760" s="256" t="s">
        <v>12913</v>
      </c>
      <c r="G760" s="37"/>
      <c r="H760" s="37"/>
      <c r="I760" s="257"/>
      <c r="J760" s="37"/>
      <c r="K760" s="37"/>
      <c r="L760" s="40"/>
      <c r="M760" s="258"/>
      <c r="N760" s="259"/>
      <c r="O760" s="72"/>
      <c r="P760" s="72"/>
      <c r="Q760" s="72"/>
      <c r="R760" s="72"/>
      <c r="S760" s="72"/>
      <c r="T760" s="73"/>
      <c r="U760" s="35"/>
      <c r="V760" s="35"/>
      <c r="W760" s="35"/>
      <c r="X760" s="35"/>
      <c r="Y760" s="35"/>
      <c r="Z760" s="35"/>
      <c r="AA760" s="35"/>
      <c r="AB760" s="35"/>
      <c r="AC760" s="35"/>
      <c r="AD760" s="35"/>
      <c r="AE760" s="35"/>
      <c r="AT760" s="18" t="s">
        <v>807</v>
      </c>
      <c r="AU760" s="18" t="s">
        <v>85</v>
      </c>
    </row>
    <row r="761" spans="1:65" s="2" customFormat="1" ht="16.5" customHeight="1">
      <c r="A761" s="35"/>
      <c r="B761" s="36"/>
      <c r="C761" s="193" t="s">
        <v>4612</v>
      </c>
      <c r="D761" s="193" t="s">
        <v>214</v>
      </c>
      <c r="E761" s="194" t="s">
        <v>13629</v>
      </c>
      <c r="F761" s="195" t="s">
        <v>13532</v>
      </c>
      <c r="G761" s="196" t="s">
        <v>2761</v>
      </c>
      <c r="H761" s="197">
        <v>2</v>
      </c>
      <c r="I761" s="198"/>
      <c r="J761" s="199">
        <f>ROUND(I761*H761,2)</f>
        <v>0</v>
      </c>
      <c r="K761" s="200"/>
      <c r="L761" s="40"/>
      <c r="M761" s="201" t="s">
        <v>1</v>
      </c>
      <c r="N761" s="202" t="s">
        <v>42</v>
      </c>
      <c r="O761" s="72"/>
      <c r="P761" s="203">
        <f>O761*H761</f>
        <v>0</v>
      </c>
      <c r="Q761" s="203">
        <v>0</v>
      </c>
      <c r="R761" s="203">
        <f>Q761*H761</f>
        <v>0</v>
      </c>
      <c r="S761" s="203">
        <v>0</v>
      </c>
      <c r="T761" s="204">
        <f>S761*H761</f>
        <v>0</v>
      </c>
      <c r="U761" s="35"/>
      <c r="V761" s="35"/>
      <c r="W761" s="35"/>
      <c r="X761" s="35"/>
      <c r="Y761" s="35"/>
      <c r="Z761" s="35"/>
      <c r="AA761" s="35"/>
      <c r="AB761" s="35"/>
      <c r="AC761" s="35"/>
      <c r="AD761" s="35"/>
      <c r="AE761" s="35"/>
      <c r="AR761" s="205" t="s">
        <v>218</v>
      </c>
      <c r="AT761" s="205" t="s">
        <v>214</v>
      </c>
      <c r="AU761" s="205" t="s">
        <v>85</v>
      </c>
      <c r="AY761" s="18" t="s">
        <v>209</v>
      </c>
      <c r="BE761" s="206">
        <f>IF(N761="základní",J761,0)</f>
        <v>0</v>
      </c>
      <c r="BF761" s="206">
        <f>IF(N761="snížená",J761,0)</f>
        <v>0</v>
      </c>
      <c r="BG761" s="206">
        <f>IF(N761="zákl. přenesená",J761,0)</f>
        <v>0</v>
      </c>
      <c r="BH761" s="206">
        <f>IF(N761="sníž. přenesená",J761,0)</f>
        <v>0</v>
      </c>
      <c r="BI761" s="206">
        <f>IF(N761="nulová",J761,0)</f>
        <v>0</v>
      </c>
      <c r="BJ761" s="18" t="s">
        <v>85</v>
      </c>
      <c r="BK761" s="206">
        <f>ROUND(I761*H761,2)</f>
        <v>0</v>
      </c>
      <c r="BL761" s="18" t="s">
        <v>218</v>
      </c>
      <c r="BM761" s="205" t="s">
        <v>13630</v>
      </c>
    </row>
    <row r="762" spans="1:65" s="2" customFormat="1" ht="58.5">
      <c r="A762" s="35"/>
      <c r="B762" s="36"/>
      <c r="C762" s="37"/>
      <c r="D762" s="214" t="s">
        <v>807</v>
      </c>
      <c r="E762" s="37"/>
      <c r="F762" s="256" t="s">
        <v>12913</v>
      </c>
      <c r="G762" s="37"/>
      <c r="H762" s="37"/>
      <c r="I762" s="257"/>
      <c r="J762" s="37"/>
      <c r="K762" s="37"/>
      <c r="L762" s="40"/>
      <c r="M762" s="258"/>
      <c r="N762" s="259"/>
      <c r="O762" s="72"/>
      <c r="P762" s="72"/>
      <c r="Q762" s="72"/>
      <c r="R762" s="72"/>
      <c r="S762" s="72"/>
      <c r="T762" s="73"/>
      <c r="U762" s="35"/>
      <c r="V762" s="35"/>
      <c r="W762" s="35"/>
      <c r="X762" s="35"/>
      <c r="Y762" s="35"/>
      <c r="Z762" s="35"/>
      <c r="AA762" s="35"/>
      <c r="AB762" s="35"/>
      <c r="AC762" s="35"/>
      <c r="AD762" s="35"/>
      <c r="AE762" s="35"/>
      <c r="AT762" s="18" t="s">
        <v>807</v>
      </c>
      <c r="AU762" s="18" t="s">
        <v>85</v>
      </c>
    </row>
    <row r="763" spans="1:65" s="2" customFormat="1" ht="16.5" customHeight="1">
      <c r="A763" s="35"/>
      <c r="B763" s="36"/>
      <c r="C763" s="193" t="s">
        <v>4616</v>
      </c>
      <c r="D763" s="193" t="s">
        <v>214</v>
      </c>
      <c r="E763" s="194" t="s">
        <v>13631</v>
      </c>
      <c r="F763" s="195" t="s">
        <v>13312</v>
      </c>
      <c r="G763" s="196" t="s">
        <v>2761</v>
      </c>
      <c r="H763" s="197">
        <v>2</v>
      </c>
      <c r="I763" s="198"/>
      <c r="J763" s="199">
        <f>ROUND(I763*H763,2)</f>
        <v>0</v>
      </c>
      <c r="K763" s="200"/>
      <c r="L763" s="40"/>
      <c r="M763" s="201" t="s">
        <v>1</v>
      </c>
      <c r="N763" s="202" t="s">
        <v>42</v>
      </c>
      <c r="O763" s="72"/>
      <c r="P763" s="203">
        <f>O763*H763</f>
        <v>0</v>
      </c>
      <c r="Q763" s="203">
        <v>0</v>
      </c>
      <c r="R763" s="203">
        <f>Q763*H763</f>
        <v>0</v>
      </c>
      <c r="S763" s="203">
        <v>0</v>
      </c>
      <c r="T763" s="204">
        <f>S763*H763</f>
        <v>0</v>
      </c>
      <c r="U763" s="35"/>
      <c r="V763" s="35"/>
      <c r="W763" s="35"/>
      <c r="X763" s="35"/>
      <c r="Y763" s="35"/>
      <c r="Z763" s="35"/>
      <c r="AA763" s="35"/>
      <c r="AB763" s="35"/>
      <c r="AC763" s="35"/>
      <c r="AD763" s="35"/>
      <c r="AE763" s="35"/>
      <c r="AR763" s="205" t="s">
        <v>218</v>
      </c>
      <c r="AT763" s="205" t="s">
        <v>214</v>
      </c>
      <c r="AU763" s="205" t="s">
        <v>85</v>
      </c>
      <c r="AY763" s="18" t="s">
        <v>209</v>
      </c>
      <c r="BE763" s="206">
        <f>IF(N763="základní",J763,0)</f>
        <v>0</v>
      </c>
      <c r="BF763" s="206">
        <f>IF(N763="snížená",J763,0)</f>
        <v>0</v>
      </c>
      <c r="BG763" s="206">
        <f>IF(N763="zákl. přenesená",J763,0)</f>
        <v>0</v>
      </c>
      <c r="BH763" s="206">
        <f>IF(N763="sníž. přenesená",J763,0)</f>
        <v>0</v>
      </c>
      <c r="BI763" s="206">
        <f>IF(N763="nulová",J763,0)</f>
        <v>0</v>
      </c>
      <c r="BJ763" s="18" t="s">
        <v>85</v>
      </c>
      <c r="BK763" s="206">
        <f>ROUND(I763*H763,2)</f>
        <v>0</v>
      </c>
      <c r="BL763" s="18" t="s">
        <v>218</v>
      </c>
      <c r="BM763" s="205" t="s">
        <v>13632</v>
      </c>
    </row>
    <row r="764" spans="1:65" s="2" customFormat="1" ht="58.5">
      <c r="A764" s="35"/>
      <c r="B764" s="36"/>
      <c r="C764" s="37"/>
      <c r="D764" s="214" t="s">
        <v>807</v>
      </c>
      <c r="E764" s="37"/>
      <c r="F764" s="256" t="s">
        <v>12913</v>
      </c>
      <c r="G764" s="37"/>
      <c r="H764" s="37"/>
      <c r="I764" s="257"/>
      <c r="J764" s="37"/>
      <c r="K764" s="37"/>
      <c r="L764" s="40"/>
      <c r="M764" s="258"/>
      <c r="N764" s="259"/>
      <c r="O764" s="72"/>
      <c r="P764" s="72"/>
      <c r="Q764" s="72"/>
      <c r="R764" s="72"/>
      <c r="S764" s="72"/>
      <c r="T764" s="73"/>
      <c r="U764" s="35"/>
      <c r="V764" s="35"/>
      <c r="W764" s="35"/>
      <c r="X764" s="35"/>
      <c r="Y764" s="35"/>
      <c r="Z764" s="35"/>
      <c r="AA764" s="35"/>
      <c r="AB764" s="35"/>
      <c r="AC764" s="35"/>
      <c r="AD764" s="35"/>
      <c r="AE764" s="35"/>
      <c r="AT764" s="18" t="s">
        <v>807</v>
      </c>
      <c r="AU764" s="18" t="s">
        <v>85</v>
      </c>
    </row>
    <row r="765" spans="1:65" s="2" customFormat="1" ht="16.5" customHeight="1">
      <c r="A765" s="35"/>
      <c r="B765" s="36"/>
      <c r="C765" s="193" t="s">
        <v>4621</v>
      </c>
      <c r="D765" s="193" t="s">
        <v>214</v>
      </c>
      <c r="E765" s="194" t="s">
        <v>13633</v>
      </c>
      <c r="F765" s="195" t="s">
        <v>13433</v>
      </c>
      <c r="G765" s="196" t="s">
        <v>2761</v>
      </c>
      <c r="H765" s="197">
        <v>6</v>
      </c>
      <c r="I765" s="198"/>
      <c r="J765" s="199">
        <f>ROUND(I765*H765,2)</f>
        <v>0</v>
      </c>
      <c r="K765" s="200"/>
      <c r="L765" s="40"/>
      <c r="M765" s="201" t="s">
        <v>1</v>
      </c>
      <c r="N765" s="202" t="s">
        <v>42</v>
      </c>
      <c r="O765" s="72"/>
      <c r="P765" s="203">
        <f>O765*H765</f>
        <v>0</v>
      </c>
      <c r="Q765" s="203">
        <v>0</v>
      </c>
      <c r="R765" s="203">
        <f>Q765*H765</f>
        <v>0</v>
      </c>
      <c r="S765" s="203">
        <v>0</v>
      </c>
      <c r="T765" s="204">
        <f>S765*H765</f>
        <v>0</v>
      </c>
      <c r="U765" s="35"/>
      <c r="V765" s="35"/>
      <c r="W765" s="35"/>
      <c r="X765" s="35"/>
      <c r="Y765" s="35"/>
      <c r="Z765" s="35"/>
      <c r="AA765" s="35"/>
      <c r="AB765" s="35"/>
      <c r="AC765" s="35"/>
      <c r="AD765" s="35"/>
      <c r="AE765" s="35"/>
      <c r="AR765" s="205" t="s">
        <v>218</v>
      </c>
      <c r="AT765" s="205" t="s">
        <v>214</v>
      </c>
      <c r="AU765" s="205" t="s">
        <v>85</v>
      </c>
      <c r="AY765" s="18" t="s">
        <v>209</v>
      </c>
      <c r="BE765" s="206">
        <f>IF(N765="základní",J765,0)</f>
        <v>0</v>
      </c>
      <c r="BF765" s="206">
        <f>IF(N765="snížená",J765,0)</f>
        <v>0</v>
      </c>
      <c r="BG765" s="206">
        <f>IF(N765="zákl. přenesená",J765,0)</f>
        <v>0</v>
      </c>
      <c r="BH765" s="206">
        <f>IF(N765="sníž. přenesená",J765,0)</f>
        <v>0</v>
      </c>
      <c r="BI765" s="206">
        <f>IF(N765="nulová",J765,0)</f>
        <v>0</v>
      </c>
      <c r="BJ765" s="18" t="s">
        <v>85</v>
      </c>
      <c r="BK765" s="206">
        <f>ROUND(I765*H765,2)</f>
        <v>0</v>
      </c>
      <c r="BL765" s="18" t="s">
        <v>218</v>
      </c>
      <c r="BM765" s="205" t="s">
        <v>13634</v>
      </c>
    </row>
    <row r="766" spans="1:65" s="2" customFormat="1" ht="58.5">
      <c r="A766" s="35"/>
      <c r="B766" s="36"/>
      <c r="C766" s="37"/>
      <c r="D766" s="214" t="s">
        <v>807</v>
      </c>
      <c r="E766" s="37"/>
      <c r="F766" s="256" t="s">
        <v>12913</v>
      </c>
      <c r="G766" s="37"/>
      <c r="H766" s="37"/>
      <c r="I766" s="257"/>
      <c r="J766" s="37"/>
      <c r="K766" s="37"/>
      <c r="L766" s="40"/>
      <c r="M766" s="258"/>
      <c r="N766" s="259"/>
      <c r="O766" s="72"/>
      <c r="P766" s="72"/>
      <c r="Q766" s="72"/>
      <c r="R766" s="72"/>
      <c r="S766" s="72"/>
      <c r="T766" s="73"/>
      <c r="U766" s="35"/>
      <c r="V766" s="35"/>
      <c r="W766" s="35"/>
      <c r="X766" s="35"/>
      <c r="Y766" s="35"/>
      <c r="Z766" s="35"/>
      <c r="AA766" s="35"/>
      <c r="AB766" s="35"/>
      <c r="AC766" s="35"/>
      <c r="AD766" s="35"/>
      <c r="AE766" s="35"/>
      <c r="AT766" s="18" t="s">
        <v>807</v>
      </c>
      <c r="AU766" s="18" t="s">
        <v>85</v>
      </c>
    </row>
    <row r="767" spans="1:65" s="2" customFormat="1" ht="16.5" customHeight="1">
      <c r="A767" s="35"/>
      <c r="B767" s="36"/>
      <c r="C767" s="193" t="s">
        <v>5327</v>
      </c>
      <c r="D767" s="193" t="s">
        <v>214</v>
      </c>
      <c r="E767" s="194" t="s">
        <v>13635</v>
      </c>
      <c r="F767" s="195" t="s">
        <v>13320</v>
      </c>
      <c r="G767" s="196" t="s">
        <v>2761</v>
      </c>
      <c r="H767" s="197">
        <v>8</v>
      </c>
      <c r="I767" s="198"/>
      <c r="J767" s="199">
        <f>ROUND(I767*H767,2)</f>
        <v>0</v>
      </c>
      <c r="K767" s="200"/>
      <c r="L767" s="40"/>
      <c r="M767" s="201" t="s">
        <v>1</v>
      </c>
      <c r="N767" s="202" t="s">
        <v>42</v>
      </c>
      <c r="O767" s="72"/>
      <c r="P767" s="203">
        <f>O767*H767</f>
        <v>0</v>
      </c>
      <c r="Q767" s="203">
        <v>0</v>
      </c>
      <c r="R767" s="203">
        <f>Q767*H767</f>
        <v>0</v>
      </c>
      <c r="S767" s="203">
        <v>0</v>
      </c>
      <c r="T767" s="204">
        <f>S767*H767</f>
        <v>0</v>
      </c>
      <c r="U767" s="35"/>
      <c r="V767" s="35"/>
      <c r="W767" s="35"/>
      <c r="X767" s="35"/>
      <c r="Y767" s="35"/>
      <c r="Z767" s="35"/>
      <c r="AA767" s="35"/>
      <c r="AB767" s="35"/>
      <c r="AC767" s="35"/>
      <c r="AD767" s="35"/>
      <c r="AE767" s="35"/>
      <c r="AR767" s="205" t="s">
        <v>218</v>
      </c>
      <c r="AT767" s="205" t="s">
        <v>214</v>
      </c>
      <c r="AU767" s="205" t="s">
        <v>85</v>
      </c>
      <c r="AY767" s="18" t="s">
        <v>209</v>
      </c>
      <c r="BE767" s="206">
        <f>IF(N767="základní",J767,0)</f>
        <v>0</v>
      </c>
      <c r="BF767" s="206">
        <f>IF(N767="snížená",J767,0)</f>
        <v>0</v>
      </c>
      <c r="BG767" s="206">
        <f>IF(N767="zákl. přenesená",J767,0)</f>
        <v>0</v>
      </c>
      <c r="BH767" s="206">
        <f>IF(N767="sníž. přenesená",J767,0)</f>
        <v>0</v>
      </c>
      <c r="BI767" s="206">
        <f>IF(N767="nulová",J767,0)</f>
        <v>0</v>
      </c>
      <c r="BJ767" s="18" t="s">
        <v>85</v>
      </c>
      <c r="BK767" s="206">
        <f>ROUND(I767*H767,2)</f>
        <v>0</v>
      </c>
      <c r="BL767" s="18" t="s">
        <v>218</v>
      </c>
      <c r="BM767" s="205" t="s">
        <v>13636</v>
      </c>
    </row>
    <row r="768" spans="1:65" s="2" customFormat="1" ht="39">
      <c r="A768" s="35"/>
      <c r="B768" s="36"/>
      <c r="C768" s="37"/>
      <c r="D768" s="214" t="s">
        <v>807</v>
      </c>
      <c r="E768" s="37"/>
      <c r="F768" s="256" t="s">
        <v>13322</v>
      </c>
      <c r="G768" s="37"/>
      <c r="H768" s="37"/>
      <c r="I768" s="257"/>
      <c r="J768" s="37"/>
      <c r="K768" s="37"/>
      <c r="L768" s="40"/>
      <c r="M768" s="258"/>
      <c r="N768" s="259"/>
      <c r="O768" s="72"/>
      <c r="P768" s="72"/>
      <c r="Q768" s="72"/>
      <c r="R768" s="72"/>
      <c r="S768" s="72"/>
      <c r="T768" s="73"/>
      <c r="U768" s="35"/>
      <c r="V768" s="35"/>
      <c r="W768" s="35"/>
      <c r="X768" s="35"/>
      <c r="Y768" s="35"/>
      <c r="Z768" s="35"/>
      <c r="AA768" s="35"/>
      <c r="AB768" s="35"/>
      <c r="AC768" s="35"/>
      <c r="AD768" s="35"/>
      <c r="AE768" s="35"/>
      <c r="AT768" s="18" t="s">
        <v>807</v>
      </c>
      <c r="AU768" s="18" t="s">
        <v>85</v>
      </c>
    </row>
    <row r="769" spans="1:65" s="2" customFormat="1" ht="16.5" customHeight="1">
      <c r="A769" s="35"/>
      <c r="B769" s="36"/>
      <c r="C769" s="193" t="s">
        <v>5330</v>
      </c>
      <c r="D769" s="193" t="s">
        <v>214</v>
      </c>
      <c r="E769" s="194" t="s">
        <v>13637</v>
      </c>
      <c r="F769" s="195" t="s">
        <v>12922</v>
      </c>
      <c r="G769" s="196" t="s">
        <v>2761</v>
      </c>
      <c r="H769" s="197">
        <v>2</v>
      </c>
      <c r="I769" s="198"/>
      <c r="J769" s="199">
        <f>ROUND(I769*H769,2)</f>
        <v>0</v>
      </c>
      <c r="K769" s="200"/>
      <c r="L769" s="40"/>
      <c r="M769" s="201" t="s">
        <v>1</v>
      </c>
      <c r="N769" s="202" t="s">
        <v>42</v>
      </c>
      <c r="O769" s="72"/>
      <c r="P769" s="203">
        <f>O769*H769</f>
        <v>0</v>
      </c>
      <c r="Q769" s="203">
        <v>0</v>
      </c>
      <c r="R769" s="203">
        <f>Q769*H769</f>
        <v>0</v>
      </c>
      <c r="S769" s="203">
        <v>0</v>
      </c>
      <c r="T769" s="204">
        <f>S769*H769</f>
        <v>0</v>
      </c>
      <c r="U769" s="35"/>
      <c r="V769" s="35"/>
      <c r="W769" s="35"/>
      <c r="X769" s="35"/>
      <c r="Y769" s="35"/>
      <c r="Z769" s="35"/>
      <c r="AA769" s="35"/>
      <c r="AB769" s="35"/>
      <c r="AC769" s="35"/>
      <c r="AD769" s="35"/>
      <c r="AE769" s="35"/>
      <c r="AR769" s="205" t="s">
        <v>218</v>
      </c>
      <c r="AT769" s="205" t="s">
        <v>214</v>
      </c>
      <c r="AU769" s="205" t="s">
        <v>85</v>
      </c>
      <c r="AY769" s="18" t="s">
        <v>209</v>
      </c>
      <c r="BE769" s="206">
        <f>IF(N769="základní",J769,0)</f>
        <v>0</v>
      </c>
      <c r="BF769" s="206">
        <f>IF(N769="snížená",J769,0)</f>
        <v>0</v>
      </c>
      <c r="BG769" s="206">
        <f>IF(N769="zákl. přenesená",J769,0)</f>
        <v>0</v>
      </c>
      <c r="BH769" s="206">
        <f>IF(N769="sníž. přenesená",J769,0)</f>
        <v>0</v>
      </c>
      <c r="BI769" s="206">
        <f>IF(N769="nulová",J769,0)</f>
        <v>0</v>
      </c>
      <c r="BJ769" s="18" t="s">
        <v>85</v>
      </c>
      <c r="BK769" s="206">
        <f>ROUND(I769*H769,2)</f>
        <v>0</v>
      </c>
      <c r="BL769" s="18" t="s">
        <v>218</v>
      </c>
      <c r="BM769" s="205" t="s">
        <v>13638</v>
      </c>
    </row>
    <row r="770" spans="1:65" s="2" customFormat="1" ht="39">
      <c r="A770" s="35"/>
      <c r="B770" s="36"/>
      <c r="C770" s="37"/>
      <c r="D770" s="214" t="s">
        <v>807</v>
      </c>
      <c r="E770" s="37"/>
      <c r="F770" s="256" t="s">
        <v>13322</v>
      </c>
      <c r="G770" s="37"/>
      <c r="H770" s="37"/>
      <c r="I770" s="257"/>
      <c r="J770" s="37"/>
      <c r="K770" s="37"/>
      <c r="L770" s="40"/>
      <c r="M770" s="258"/>
      <c r="N770" s="259"/>
      <c r="O770" s="72"/>
      <c r="P770" s="72"/>
      <c r="Q770" s="72"/>
      <c r="R770" s="72"/>
      <c r="S770" s="72"/>
      <c r="T770" s="73"/>
      <c r="U770" s="35"/>
      <c r="V770" s="35"/>
      <c r="W770" s="35"/>
      <c r="X770" s="35"/>
      <c r="Y770" s="35"/>
      <c r="Z770" s="35"/>
      <c r="AA770" s="35"/>
      <c r="AB770" s="35"/>
      <c r="AC770" s="35"/>
      <c r="AD770" s="35"/>
      <c r="AE770" s="35"/>
      <c r="AT770" s="18" t="s">
        <v>807</v>
      </c>
      <c r="AU770" s="18" t="s">
        <v>85</v>
      </c>
    </row>
    <row r="771" spans="1:65" s="2" customFormat="1" ht="21.75" customHeight="1">
      <c r="A771" s="35"/>
      <c r="B771" s="36"/>
      <c r="C771" s="193" t="s">
        <v>5333</v>
      </c>
      <c r="D771" s="193" t="s">
        <v>214</v>
      </c>
      <c r="E771" s="194" t="s">
        <v>13639</v>
      </c>
      <c r="F771" s="195" t="s">
        <v>13326</v>
      </c>
      <c r="G771" s="196" t="s">
        <v>2761</v>
      </c>
      <c r="H771" s="197">
        <v>1</v>
      </c>
      <c r="I771" s="198"/>
      <c r="J771" s="199">
        <f>ROUND(I771*H771,2)</f>
        <v>0</v>
      </c>
      <c r="K771" s="200"/>
      <c r="L771" s="40"/>
      <c r="M771" s="201" t="s">
        <v>1</v>
      </c>
      <c r="N771" s="202" t="s">
        <v>42</v>
      </c>
      <c r="O771" s="72"/>
      <c r="P771" s="203">
        <f>O771*H771</f>
        <v>0</v>
      </c>
      <c r="Q771" s="203">
        <v>0</v>
      </c>
      <c r="R771" s="203">
        <f>Q771*H771</f>
        <v>0</v>
      </c>
      <c r="S771" s="203">
        <v>0</v>
      </c>
      <c r="T771" s="204">
        <f>S771*H771</f>
        <v>0</v>
      </c>
      <c r="U771" s="35"/>
      <c r="V771" s="35"/>
      <c r="W771" s="35"/>
      <c r="X771" s="35"/>
      <c r="Y771" s="35"/>
      <c r="Z771" s="35"/>
      <c r="AA771" s="35"/>
      <c r="AB771" s="35"/>
      <c r="AC771" s="35"/>
      <c r="AD771" s="35"/>
      <c r="AE771" s="35"/>
      <c r="AR771" s="205" t="s">
        <v>218</v>
      </c>
      <c r="AT771" s="205" t="s">
        <v>214</v>
      </c>
      <c r="AU771" s="205" t="s">
        <v>85</v>
      </c>
      <c r="AY771" s="18" t="s">
        <v>209</v>
      </c>
      <c r="BE771" s="206">
        <f>IF(N771="základní",J771,0)</f>
        <v>0</v>
      </c>
      <c r="BF771" s="206">
        <f>IF(N771="snížená",J771,0)</f>
        <v>0</v>
      </c>
      <c r="BG771" s="206">
        <f>IF(N771="zákl. přenesená",J771,0)</f>
        <v>0</v>
      </c>
      <c r="BH771" s="206">
        <f>IF(N771="sníž. přenesená",J771,0)</f>
        <v>0</v>
      </c>
      <c r="BI771" s="206">
        <f>IF(N771="nulová",J771,0)</f>
        <v>0</v>
      </c>
      <c r="BJ771" s="18" t="s">
        <v>85</v>
      </c>
      <c r="BK771" s="206">
        <f>ROUND(I771*H771,2)</f>
        <v>0</v>
      </c>
      <c r="BL771" s="18" t="s">
        <v>218</v>
      </c>
      <c r="BM771" s="205" t="s">
        <v>13640</v>
      </c>
    </row>
    <row r="772" spans="1:65" s="2" customFormat="1" ht="107.25">
      <c r="A772" s="35"/>
      <c r="B772" s="36"/>
      <c r="C772" s="37"/>
      <c r="D772" s="214" t="s">
        <v>807</v>
      </c>
      <c r="E772" s="37"/>
      <c r="F772" s="256" t="s">
        <v>13542</v>
      </c>
      <c r="G772" s="37"/>
      <c r="H772" s="37"/>
      <c r="I772" s="257"/>
      <c r="J772" s="37"/>
      <c r="K772" s="37"/>
      <c r="L772" s="40"/>
      <c r="M772" s="258"/>
      <c r="N772" s="259"/>
      <c r="O772" s="72"/>
      <c r="P772" s="72"/>
      <c r="Q772" s="72"/>
      <c r="R772" s="72"/>
      <c r="S772" s="72"/>
      <c r="T772" s="73"/>
      <c r="U772" s="35"/>
      <c r="V772" s="35"/>
      <c r="W772" s="35"/>
      <c r="X772" s="35"/>
      <c r="Y772" s="35"/>
      <c r="Z772" s="35"/>
      <c r="AA772" s="35"/>
      <c r="AB772" s="35"/>
      <c r="AC772" s="35"/>
      <c r="AD772" s="35"/>
      <c r="AE772" s="35"/>
      <c r="AT772" s="18" t="s">
        <v>807</v>
      </c>
      <c r="AU772" s="18" t="s">
        <v>85</v>
      </c>
    </row>
    <row r="773" spans="1:65" s="2" customFormat="1" ht="24.2" customHeight="1">
      <c r="A773" s="35"/>
      <c r="B773" s="36"/>
      <c r="C773" s="193" t="s">
        <v>5336</v>
      </c>
      <c r="D773" s="193" t="s">
        <v>214</v>
      </c>
      <c r="E773" s="194" t="s">
        <v>13641</v>
      </c>
      <c r="F773" s="195" t="s">
        <v>13642</v>
      </c>
      <c r="G773" s="196" t="s">
        <v>2761</v>
      </c>
      <c r="H773" s="197">
        <v>4</v>
      </c>
      <c r="I773" s="198"/>
      <c r="J773" s="199">
        <f>ROUND(I773*H773,2)</f>
        <v>0</v>
      </c>
      <c r="K773" s="200"/>
      <c r="L773" s="40"/>
      <c r="M773" s="201" t="s">
        <v>1</v>
      </c>
      <c r="N773" s="202" t="s">
        <v>42</v>
      </c>
      <c r="O773" s="72"/>
      <c r="P773" s="203">
        <f>O773*H773</f>
        <v>0</v>
      </c>
      <c r="Q773" s="203">
        <v>0</v>
      </c>
      <c r="R773" s="203">
        <f>Q773*H773</f>
        <v>0</v>
      </c>
      <c r="S773" s="203">
        <v>0</v>
      </c>
      <c r="T773" s="204">
        <f>S773*H773</f>
        <v>0</v>
      </c>
      <c r="U773" s="35"/>
      <c r="V773" s="35"/>
      <c r="W773" s="35"/>
      <c r="X773" s="35"/>
      <c r="Y773" s="35"/>
      <c r="Z773" s="35"/>
      <c r="AA773" s="35"/>
      <c r="AB773" s="35"/>
      <c r="AC773" s="35"/>
      <c r="AD773" s="35"/>
      <c r="AE773" s="35"/>
      <c r="AR773" s="205" t="s">
        <v>218</v>
      </c>
      <c r="AT773" s="205" t="s">
        <v>214</v>
      </c>
      <c r="AU773" s="205" t="s">
        <v>85</v>
      </c>
      <c r="AY773" s="18" t="s">
        <v>209</v>
      </c>
      <c r="BE773" s="206">
        <f>IF(N773="základní",J773,0)</f>
        <v>0</v>
      </c>
      <c r="BF773" s="206">
        <f>IF(N773="snížená",J773,0)</f>
        <v>0</v>
      </c>
      <c r="BG773" s="206">
        <f>IF(N773="zákl. přenesená",J773,0)</f>
        <v>0</v>
      </c>
      <c r="BH773" s="206">
        <f>IF(N773="sníž. přenesená",J773,0)</f>
        <v>0</v>
      </c>
      <c r="BI773" s="206">
        <f>IF(N773="nulová",J773,0)</f>
        <v>0</v>
      </c>
      <c r="BJ773" s="18" t="s">
        <v>85</v>
      </c>
      <c r="BK773" s="206">
        <f>ROUND(I773*H773,2)</f>
        <v>0</v>
      </c>
      <c r="BL773" s="18" t="s">
        <v>218</v>
      </c>
      <c r="BM773" s="205" t="s">
        <v>13643</v>
      </c>
    </row>
    <row r="774" spans="1:65" s="2" customFormat="1" ht="126.75">
      <c r="A774" s="35"/>
      <c r="B774" s="36"/>
      <c r="C774" s="37"/>
      <c r="D774" s="214" t="s">
        <v>807</v>
      </c>
      <c r="E774" s="37"/>
      <c r="F774" s="256" t="s">
        <v>13332</v>
      </c>
      <c r="G774" s="37"/>
      <c r="H774" s="37"/>
      <c r="I774" s="257"/>
      <c r="J774" s="37"/>
      <c r="K774" s="37"/>
      <c r="L774" s="40"/>
      <c r="M774" s="258"/>
      <c r="N774" s="259"/>
      <c r="O774" s="72"/>
      <c r="P774" s="72"/>
      <c r="Q774" s="72"/>
      <c r="R774" s="72"/>
      <c r="S774" s="72"/>
      <c r="T774" s="73"/>
      <c r="U774" s="35"/>
      <c r="V774" s="35"/>
      <c r="W774" s="35"/>
      <c r="X774" s="35"/>
      <c r="Y774" s="35"/>
      <c r="Z774" s="35"/>
      <c r="AA774" s="35"/>
      <c r="AB774" s="35"/>
      <c r="AC774" s="35"/>
      <c r="AD774" s="35"/>
      <c r="AE774" s="35"/>
      <c r="AT774" s="18" t="s">
        <v>807</v>
      </c>
      <c r="AU774" s="18" t="s">
        <v>85</v>
      </c>
    </row>
    <row r="775" spans="1:65" s="2" customFormat="1" ht="24.2" customHeight="1">
      <c r="A775" s="35"/>
      <c r="B775" s="36"/>
      <c r="C775" s="193" t="s">
        <v>5339</v>
      </c>
      <c r="D775" s="193" t="s">
        <v>214</v>
      </c>
      <c r="E775" s="194" t="s">
        <v>13644</v>
      </c>
      <c r="F775" s="195" t="s">
        <v>13645</v>
      </c>
      <c r="G775" s="196" t="s">
        <v>2761</v>
      </c>
      <c r="H775" s="197">
        <v>1</v>
      </c>
      <c r="I775" s="198"/>
      <c r="J775" s="199">
        <f>ROUND(I775*H775,2)</f>
        <v>0</v>
      </c>
      <c r="K775" s="200"/>
      <c r="L775" s="40"/>
      <c r="M775" s="201" t="s">
        <v>1</v>
      </c>
      <c r="N775" s="202" t="s">
        <v>42</v>
      </c>
      <c r="O775" s="72"/>
      <c r="P775" s="203">
        <f>O775*H775</f>
        <v>0</v>
      </c>
      <c r="Q775" s="203">
        <v>0</v>
      </c>
      <c r="R775" s="203">
        <f>Q775*H775</f>
        <v>0</v>
      </c>
      <c r="S775" s="203">
        <v>0</v>
      </c>
      <c r="T775" s="204">
        <f>S775*H775</f>
        <v>0</v>
      </c>
      <c r="U775" s="35"/>
      <c r="V775" s="35"/>
      <c r="W775" s="35"/>
      <c r="X775" s="35"/>
      <c r="Y775" s="35"/>
      <c r="Z775" s="35"/>
      <c r="AA775" s="35"/>
      <c r="AB775" s="35"/>
      <c r="AC775" s="35"/>
      <c r="AD775" s="35"/>
      <c r="AE775" s="35"/>
      <c r="AR775" s="205" t="s">
        <v>218</v>
      </c>
      <c r="AT775" s="205" t="s">
        <v>214</v>
      </c>
      <c r="AU775" s="205" t="s">
        <v>85</v>
      </c>
      <c r="AY775" s="18" t="s">
        <v>209</v>
      </c>
      <c r="BE775" s="206">
        <f>IF(N775="základní",J775,0)</f>
        <v>0</v>
      </c>
      <c r="BF775" s="206">
        <f>IF(N775="snížená",J775,0)</f>
        <v>0</v>
      </c>
      <c r="BG775" s="206">
        <f>IF(N775="zákl. přenesená",J775,0)</f>
        <v>0</v>
      </c>
      <c r="BH775" s="206">
        <f>IF(N775="sníž. přenesená",J775,0)</f>
        <v>0</v>
      </c>
      <c r="BI775" s="206">
        <f>IF(N775="nulová",J775,0)</f>
        <v>0</v>
      </c>
      <c r="BJ775" s="18" t="s">
        <v>85</v>
      </c>
      <c r="BK775" s="206">
        <f>ROUND(I775*H775,2)</f>
        <v>0</v>
      </c>
      <c r="BL775" s="18" t="s">
        <v>218</v>
      </c>
      <c r="BM775" s="205" t="s">
        <v>13646</v>
      </c>
    </row>
    <row r="776" spans="1:65" s="2" customFormat="1" ht="126.75">
      <c r="A776" s="35"/>
      <c r="B776" s="36"/>
      <c r="C776" s="37"/>
      <c r="D776" s="214" t="s">
        <v>807</v>
      </c>
      <c r="E776" s="37"/>
      <c r="F776" s="256" t="s">
        <v>13332</v>
      </c>
      <c r="G776" s="37"/>
      <c r="H776" s="37"/>
      <c r="I776" s="257"/>
      <c r="J776" s="37"/>
      <c r="K776" s="37"/>
      <c r="L776" s="40"/>
      <c r="M776" s="258"/>
      <c r="N776" s="259"/>
      <c r="O776" s="72"/>
      <c r="P776" s="72"/>
      <c r="Q776" s="72"/>
      <c r="R776" s="72"/>
      <c r="S776" s="72"/>
      <c r="T776" s="73"/>
      <c r="U776" s="35"/>
      <c r="V776" s="35"/>
      <c r="W776" s="35"/>
      <c r="X776" s="35"/>
      <c r="Y776" s="35"/>
      <c r="Z776" s="35"/>
      <c r="AA776" s="35"/>
      <c r="AB776" s="35"/>
      <c r="AC776" s="35"/>
      <c r="AD776" s="35"/>
      <c r="AE776" s="35"/>
      <c r="AT776" s="18" t="s">
        <v>807</v>
      </c>
      <c r="AU776" s="18" t="s">
        <v>85</v>
      </c>
    </row>
    <row r="777" spans="1:65" s="2" customFormat="1" ht="24.2" customHeight="1">
      <c r="A777" s="35"/>
      <c r="B777" s="36"/>
      <c r="C777" s="193" t="s">
        <v>5343</v>
      </c>
      <c r="D777" s="193" t="s">
        <v>214</v>
      </c>
      <c r="E777" s="194" t="s">
        <v>13647</v>
      </c>
      <c r="F777" s="195" t="s">
        <v>12925</v>
      </c>
      <c r="G777" s="196" t="s">
        <v>2761</v>
      </c>
      <c r="H777" s="197">
        <v>4</v>
      </c>
      <c r="I777" s="198"/>
      <c r="J777" s="199">
        <f>ROUND(I777*H777,2)</f>
        <v>0</v>
      </c>
      <c r="K777" s="200"/>
      <c r="L777" s="40"/>
      <c r="M777" s="201" t="s">
        <v>1</v>
      </c>
      <c r="N777" s="202" t="s">
        <v>42</v>
      </c>
      <c r="O777" s="72"/>
      <c r="P777" s="203">
        <f>O777*H777</f>
        <v>0</v>
      </c>
      <c r="Q777" s="203">
        <v>0</v>
      </c>
      <c r="R777" s="203">
        <f>Q777*H777</f>
        <v>0</v>
      </c>
      <c r="S777" s="203">
        <v>0</v>
      </c>
      <c r="T777" s="204">
        <f>S777*H777</f>
        <v>0</v>
      </c>
      <c r="U777" s="35"/>
      <c r="V777" s="35"/>
      <c r="W777" s="35"/>
      <c r="X777" s="35"/>
      <c r="Y777" s="35"/>
      <c r="Z777" s="35"/>
      <c r="AA777" s="35"/>
      <c r="AB777" s="35"/>
      <c r="AC777" s="35"/>
      <c r="AD777" s="35"/>
      <c r="AE777" s="35"/>
      <c r="AR777" s="205" t="s">
        <v>218</v>
      </c>
      <c r="AT777" s="205" t="s">
        <v>214</v>
      </c>
      <c r="AU777" s="205" t="s">
        <v>85</v>
      </c>
      <c r="AY777" s="18" t="s">
        <v>209</v>
      </c>
      <c r="BE777" s="206">
        <f>IF(N777="základní",J777,0)</f>
        <v>0</v>
      </c>
      <c r="BF777" s="206">
        <f>IF(N777="snížená",J777,0)</f>
        <v>0</v>
      </c>
      <c r="BG777" s="206">
        <f>IF(N777="zákl. přenesená",J777,0)</f>
        <v>0</v>
      </c>
      <c r="BH777" s="206">
        <f>IF(N777="sníž. přenesená",J777,0)</f>
        <v>0</v>
      </c>
      <c r="BI777" s="206">
        <f>IF(N777="nulová",J777,0)</f>
        <v>0</v>
      </c>
      <c r="BJ777" s="18" t="s">
        <v>85</v>
      </c>
      <c r="BK777" s="206">
        <f>ROUND(I777*H777,2)</f>
        <v>0</v>
      </c>
      <c r="BL777" s="18" t="s">
        <v>218</v>
      </c>
      <c r="BM777" s="205" t="s">
        <v>13648</v>
      </c>
    </row>
    <row r="778" spans="1:65" s="2" customFormat="1" ht="68.25">
      <c r="A778" s="35"/>
      <c r="B778" s="36"/>
      <c r="C778" s="37"/>
      <c r="D778" s="214" t="s">
        <v>807</v>
      </c>
      <c r="E778" s="37"/>
      <c r="F778" s="256" t="s">
        <v>12927</v>
      </c>
      <c r="G778" s="37"/>
      <c r="H778" s="37"/>
      <c r="I778" s="257"/>
      <c r="J778" s="37"/>
      <c r="K778" s="37"/>
      <c r="L778" s="40"/>
      <c r="M778" s="258"/>
      <c r="N778" s="259"/>
      <c r="O778" s="72"/>
      <c r="P778" s="72"/>
      <c r="Q778" s="72"/>
      <c r="R778" s="72"/>
      <c r="S778" s="72"/>
      <c r="T778" s="73"/>
      <c r="U778" s="35"/>
      <c r="V778" s="35"/>
      <c r="W778" s="35"/>
      <c r="X778" s="35"/>
      <c r="Y778" s="35"/>
      <c r="Z778" s="35"/>
      <c r="AA778" s="35"/>
      <c r="AB778" s="35"/>
      <c r="AC778" s="35"/>
      <c r="AD778" s="35"/>
      <c r="AE778" s="35"/>
      <c r="AT778" s="18" t="s">
        <v>807</v>
      </c>
      <c r="AU778" s="18" t="s">
        <v>85</v>
      </c>
    </row>
    <row r="779" spans="1:65" s="2" customFormat="1" ht="24.2" customHeight="1">
      <c r="A779" s="35"/>
      <c r="B779" s="36"/>
      <c r="C779" s="193" t="s">
        <v>5346</v>
      </c>
      <c r="D779" s="193" t="s">
        <v>214</v>
      </c>
      <c r="E779" s="194" t="s">
        <v>13649</v>
      </c>
      <c r="F779" s="195" t="s">
        <v>12929</v>
      </c>
      <c r="G779" s="196" t="s">
        <v>2761</v>
      </c>
      <c r="H779" s="197">
        <v>1</v>
      </c>
      <c r="I779" s="198"/>
      <c r="J779" s="199">
        <f>ROUND(I779*H779,2)</f>
        <v>0</v>
      </c>
      <c r="K779" s="200"/>
      <c r="L779" s="40"/>
      <c r="M779" s="201" t="s">
        <v>1</v>
      </c>
      <c r="N779" s="202" t="s">
        <v>42</v>
      </c>
      <c r="O779" s="72"/>
      <c r="P779" s="203">
        <f>O779*H779</f>
        <v>0</v>
      </c>
      <c r="Q779" s="203">
        <v>0</v>
      </c>
      <c r="R779" s="203">
        <f>Q779*H779</f>
        <v>0</v>
      </c>
      <c r="S779" s="203">
        <v>0</v>
      </c>
      <c r="T779" s="204">
        <f>S779*H779</f>
        <v>0</v>
      </c>
      <c r="U779" s="35"/>
      <c r="V779" s="35"/>
      <c r="W779" s="35"/>
      <c r="X779" s="35"/>
      <c r="Y779" s="35"/>
      <c r="Z779" s="35"/>
      <c r="AA779" s="35"/>
      <c r="AB779" s="35"/>
      <c r="AC779" s="35"/>
      <c r="AD779" s="35"/>
      <c r="AE779" s="35"/>
      <c r="AR779" s="205" t="s">
        <v>218</v>
      </c>
      <c r="AT779" s="205" t="s">
        <v>214</v>
      </c>
      <c r="AU779" s="205" t="s">
        <v>85</v>
      </c>
      <c r="AY779" s="18" t="s">
        <v>209</v>
      </c>
      <c r="BE779" s="206">
        <f>IF(N779="základní",J779,0)</f>
        <v>0</v>
      </c>
      <c r="BF779" s="206">
        <f>IF(N779="snížená",J779,0)</f>
        <v>0</v>
      </c>
      <c r="BG779" s="206">
        <f>IF(N779="zákl. přenesená",J779,0)</f>
        <v>0</v>
      </c>
      <c r="BH779" s="206">
        <f>IF(N779="sníž. přenesená",J779,0)</f>
        <v>0</v>
      </c>
      <c r="BI779" s="206">
        <f>IF(N779="nulová",J779,0)</f>
        <v>0</v>
      </c>
      <c r="BJ779" s="18" t="s">
        <v>85</v>
      </c>
      <c r="BK779" s="206">
        <f>ROUND(I779*H779,2)</f>
        <v>0</v>
      </c>
      <c r="BL779" s="18" t="s">
        <v>218</v>
      </c>
      <c r="BM779" s="205" t="s">
        <v>13650</v>
      </c>
    </row>
    <row r="780" spans="1:65" s="2" customFormat="1" ht="68.25">
      <c r="A780" s="35"/>
      <c r="B780" s="36"/>
      <c r="C780" s="37"/>
      <c r="D780" s="214" t="s">
        <v>807</v>
      </c>
      <c r="E780" s="37"/>
      <c r="F780" s="256" t="s">
        <v>12927</v>
      </c>
      <c r="G780" s="37"/>
      <c r="H780" s="37"/>
      <c r="I780" s="257"/>
      <c r="J780" s="37"/>
      <c r="K780" s="37"/>
      <c r="L780" s="40"/>
      <c r="M780" s="258"/>
      <c r="N780" s="259"/>
      <c r="O780" s="72"/>
      <c r="P780" s="72"/>
      <c r="Q780" s="72"/>
      <c r="R780" s="72"/>
      <c r="S780" s="72"/>
      <c r="T780" s="73"/>
      <c r="U780" s="35"/>
      <c r="V780" s="35"/>
      <c r="W780" s="35"/>
      <c r="X780" s="35"/>
      <c r="Y780" s="35"/>
      <c r="Z780" s="35"/>
      <c r="AA780" s="35"/>
      <c r="AB780" s="35"/>
      <c r="AC780" s="35"/>
      <c r="AD780" s="35"/>
      <c r="AE780" s="35"/>
      <c r="AT780" s="18" t="s">
        <v>807</v>
      </c>
      <c r="AU780" s="18" t="s">
        <v>85</v>
      </c>
    </row>
    <row r="781" spans="1:65" s="2" customFormat="1" ht="16.5" customHeight="1">
      <c r="A781" s="35"/>
      <c r="B781" s="36"/>
      <c r="C781" s="193" t="s">
        <v>5349</v>
      </c>
      <c r="D781" s="193" t="s">
        <v>214</v>
      </c>
      <c r="E781" s="194" t="s">
        <v>13651</v>
      </c>
      <c r="F781" s="195" t="s">
        <v>13341</v>
      </c>
      <c r="G781" s="196" t="s">
        <v>2761</v>
      </c>
      <c r="H781" s="197">
        <v>8</v>
      </c>
      <c r="I781" s="198"/>
      <c r="J781" s="199">
        <f>ROUND(I781*H781,2)</f>
        <v>0</v>
      </c>
      <c r="K781" s="200"/>
      <c r="L781" s="40"/>
      <c r="M781" s="201" t="s">
        <v>1</v>
      </c>
      <c r="N781" s="202" t="s">
        <v>42</v>
      </c>
      <c r="O781" s="72"/>
      <c r="P781" s="203">
        <f>O781*H781</f>
        <v>0</v>
      </c>
      <c r="Q781" s="203">
        <v>0</v>
      </c>
      <c r="R781" s="203">
        <f>Q781*H781</f>
        <v>0</v>
      </c>
      <c r="S781" s="203">
        <v>0</v>
      </c>
      <c r="T781" s="204">
        <f>S781*H781</f>
        <v>0</v>
      </c>
      <c r="U781" s="35"/>
      <c r="V781" s="35"/>
      <c r="W781" s="35"/>
      <c r="X781" s="35"/>
      <c r="Y781" s="35"/>
      <c r="Z781" s="35"/>
      <c r="AA781" s="35"/>
      <c r="AB781" s="35"/>
      <c r="AC781" s="35"/>
      <c r="AD781" s="35"/>
      <c r="AE781" s="35"/>
      <c r="AR781" s="205" t="s">
        <v>218</v>
      </c>
      <c r="AT781" s="205" t="s">
        <v>214</v>
      </c>
      <c r="AU781" s="205" t="s">
        <v>85</v>
      </c>
      <c r="AY781" s="18" t="s">
        <v>209</v>
      </c>
      <c r="BE781" s="206">
        <f>IF(N781="základní",J781,0)</f>
        <v>0</v>
      </c>
      <c r="BF781" s="206">
        <f>IF(N781="snížená",J781,0)</f>
        <v>0</v>
      </c>
      <c r="BG781" s="206">
        <f>IF(N781="zákl. přenesená",J781,0)</f>
        <v>0</v>
      </c>
      <c r="BH781" s="206">
        <f>IF(N781="sníž. přenesená",J781,0)</f>
        <v>0</v>
      </c>
      <c r="BI781" s="206">
        <f>IF(N781="nulová",J781,0)</f>
        <v>0</v>
      </c>
      <c r="BJ781" s="18" t="s">
        <v>85</v>
      </c>
      <c r="BK781" s="206">
        <f>ROUND(I781*H781,2)</f>
        <v>0</v>
      </c>
      <c r="BL781" s="18" t="s">
        <v>218</v>
      </c>
      <c r="BM781" s="205" t="s">
        <v>13652</v>
      </c>
    </row>
    <row r="782" spans="1:65" s="2" customFormat="1" ht="78">
      <c r="A782" s="35"/>
      <c r="B782" s="36"/>
      <c r="C782" s="37"/>
      <c r="D782" s="214" t="s">
        <v>807</v>
      </c>
      <c r="E782" s="37"/>
      <c r="F782" s="256" t="s">
        <v>13343</v>
      </c>
      <c r="G782" s="37"/>
      <c r="H782" s="37"/>
      <c r="I782" s="257"/>
      <c r="J782" s="37"/>
      <c r="K782" s="37"/>
      <c r="L782" s="40"/>
      <c r="M782" s="258"/>
      <c r="N782" s="259"/>
      <c r="O782" s="72"/>
      <c r="P782" s="72"/>
      <c r="Q782" s="72"/>
      <c r="R782" s="72"/>
      <c r="S782" s="72"/>
      <c r="T782" s="73"/>
      <c r="U782" s="35"/>
      <c r="V782" s="35"/>
      <c r="W782" s="35"/>
      <c r="X782" s="35"/>
      <c r="Y782" s="35"/>
      <c r="Z782" s="35"/>
      <c r="AA782" s="35"/>
      <c r="AB782" s="35"/>
      <c r="AC782" s="35"/>
      <c r="AD782" s="35"/>
      <c r="AE782" s="35"/>
      <c r="AT782" s="18" t="s">
        <v>807</v>
      </c>
      <c r="AU782" s="18" t="s">
        <v>85</v>
      </c>
    </row>
    <row r="783" spans="1:65" s="2" customFormat="1" ht="16.5" customHeight="1">
      <c r="A783" s="35"/>
      <c r="B783" s="36"/>
      <c r="C783" s="193" t="s">
        <v>5352</v>
      </c>
      <c r="D783" s="193" t="s">
        <v>214</v>
      </c>
      <c r="E783" s="194" t="s">
        <v>13653</v>
      </c>
      <c r="F783" s="195" t="s">
        <v>13345</v>
      </c>
      <c r="G783" s="196" t="s">
        <v>2761</v>
      </c>
      <c r="H783" s="197">
        <v>6</v>
      </c>
      <c r="I783" s="198"/>
      <c r="J783" s="199">
        <f>ROUND(I783*H783,2)</f>
        <v>0</v>
      </c>
      <c r="K783" s="200"/>
      <c r="L783" s="40"/>
      <c r="M783" s="201" t="s">
        <v>1</v>
      </c>
      <c r="N783" s="202" t="s">
        <v>42</v>
      </c>
      <c r="O783" s="72"/>
      <c r="P783" s="203">
        <f>O783*H783</f>
        <v>0</v>
      </c>
      <c r="Q783" s="203">
        <v>0</v>
      </c>
      <c r="R783" s="203">
        <f>Q783*H783</f>
        <v>0</v>
      </c>
      <c r="S783" s="203">
        <v>0</v>
      </c>
      <c r="T783" s="204">
        <f>S783*H783</f>
        <v>0</v>
      </c>
      <c r="U783" s="35"/>
      <c r="V783" s="35"/>
      <c r="W783" s="35"/>
      <c r="X783" s="35"/>
      <c r="Y783" s="35"/>
      <c r="Z783" s="35"/>
      <c r="AA783" s="35"/>
      <c r="AB783" s="35"/>
      <c r="AC783" s="35"/>
      <c r="AD783" s="35"/>
      <c r="AE783" s="35"/>
      <c r="AR783" s="205" t="s">
        <v>218</v>
      </c>
      <c r="AT783" s="205" t="s">
        <v>214</v>
      </c>
      <c r="AU783" s="205" t="s">
        <v>85</v>
      </c>
      <c r="AY783" s="18" t="s">
        <v>209</v>
      </c>
      <c r="BE783" s="206">
        <f>IF(N783="základní",J783,0)</f>
        <v>0</v>
      </c>
      <c r="BF783" s="206">
        <f>IF(N783="snížená",J783,0)</f>
        <v>0</v>
      </c>
      <c r="BG783" s="206">
        <f>IF(N783="zákl. přenesená",J783,0)</f>
        <v>0</v>
      </c>
      <c r="BH783" s="206">
        <f>IF(N783="sníž. přenesená",J783,0)</f>
        <v>0</v>
      </c>
      <c r="BI783" s="206">
        <f>IF(N783="nulová",J783,0)</f>
        <v>0</v>
      </c>
      <c r="BJ783" s="18" t="s">
        <v>85</v>
      </c>
      <c r="BK783" s="206">
        <f>ROUND(I783*H783,2)</f>
        <v>0</v>
      </c>
      <c r="BL783" s="18" t="s">
        <v>218</v>
      </c>
      <c r="BM783" s="205" t="s">
        <v>13654</v>
      </c>
    </row>
    <row r="784" spans="1:65" s="2" customFormat="1" ht="78">
      <c r="A784" s="35"/>
      <c r="B784" s="36"/>
      <c r="C784" s="37"/>
      <c r="D784" s="214" t="s">
        <v>807</v>
      </c>
      <c r="E784" s="37"/>
      <c r="F784" s="256" t="s">
        <v>13343</v>
      </c>
      <c r="G784" s="37"/>
      <c r="H784" s="37"/>
      <c r="I784" s="257"/>
      <c r="J784" s="37"/>
      <c r="K784" s="37"/>
      <c r="L784" s="40"/>
      <c r="M784" s="258"/>
      <c r="N784" s="259"/>
      <c r="O784" s="72"/>
      <c r="P784" s="72"/>
      <c r="Q784" s="72"/>
      <c r="R784" s="72"/>
      <c r="S784" s="72"/>
      <c r="T784" s="73"/>
      <c r="U784" s="35"/>
      <c r="V784" s="35"/>
      <c r="W784" s="35"/>
      <c r="X784" s="35"/>
      <c r="Y784" s="35"/>
      <c r="Z784" s="35"/>
      <c r="AA784" s="35"/>
      <c r="AB784" s="35"/>
      <c r="AC784" s="35"/>
      <c r="AD784" s="35"/>
      <c r="AE784" s="35"/>
      <c r="AT784" s="18" t="s">
        <v>807</v>
      </c>
      <c r="AU784" s="18" t="s">
        <v>85</v>
      </c>
    </row>
    <row r="785" spans="1:65" s="2" customFormat="1" ht="16.5" customHeight="1">
      <c r="A785" s="35"/>
      <c r="B785" s="36"/>
      <c r="C785" s="193" t="s">
        <v>5355</v>
      </c>
      <c r="D785" s="193" t="s">
        <v>214</v>
      </c>
      <c r="E785" s="194" t="s">
        <v>13655</v>
      </c>
      <c r="F785" s="195" t="s">
        <v>13556</v>
      </c>
      <c r="G785" s="196" t="s">
        <v>2761</v>
      </c>
      <c r="H785" s="197">
        <v>1</v>
      </c>
      <c r="I785" s="198"/>
      <c r="J785" s="199">
        <f>ROUND(I785*H785,2)</f>
        <v>0</v>
      </c>
      <c r="K785" s="200"/>
      <c r="L785" s="40"/>
      <c r="M785" s="201" t="s">
        <v>1</v>
      </c>
      <c r="N785" s="202" t="s">
        <v>42</v>
      </c>
      <c r="O785" s="72"/>
      <c r="P785" s="203">
        <f>O785*H785</f>
        <v>0</v>
      </c>
      <c r="Q785" s="203">
        <v>0</v>
      </c>
      <c r="R785" s="203">
        <f>Q785*H785</f>
        <v>0</v>
      </c>
      <c r="S785" s="203">
        <v>0</v>
      </c>
      <c r="T785" s="204">
        <f>S785*H785</f>
        <v>0</v>
      </c>
      <c r="U785" s="35"/>
      <c r="V785" s="35"/>
      <c r="W785" s="35"/>
      <c r="X785" s="35"/>
      <c r="Y785" s="35"/>
      <c r="Z785" s="35"/>
      <c r="AA785" s="35"/>
      <c r="AB785" s="35"/>
      <c r="AC785" s="35"/>
      <c r="AD785" s="35"/>
      <c r="AE785" s="35"/>
      <c r="AR785" s="205" t="s">
        <v>218</v>
      </c>
      <c r="AT785" s="205" t="s">
        <v>214</v>
      </c>
      <c r="AU785" s="205" t="s">
        <v>85</v>
      </c>
      <c r="AY785" s="18" t="s">
        <v>209</v>
      </c>
      <c r="BE785" s="206">
        <f>IF(N785="základní",J785,0)</f>
        <v>0</v>
      </c>
      <c r="BF785" s="206">
        <f>IF(N785="snížená",J785,0)</f>
        <v>0</v>
      </c>
      <c r="BG785" s="206">
        <f>IF(N785="zákl. přenesená",J785,0)</f>
        <v>0</v>
      </c>
      <c r="BH785" s="206">
        <f>IF(N785="sníž. přenesená",J785,0)</f>
        <v>0</v>
      </c>
      <c r="BI785" s="206">
        <f>IF(N785="nulová",J785,0)</f>
        <v>0</v>
      </c>
      <c r="BJ785" s="18" t="s">
        <v>85</v>
      </c>
      <c r="BK785" s="206">
        <f>ROUND(I785*H785,2)</f>
        <v>0</v>
      </c>
      <c r="BL785" s="18" t="s">
        <v>218</v>
      </c>
      <c r="BM785" s="205" t="s">
        <v>13656</v>
      </c>
    </row>
    <row r="786" spans="1:65" s="2" customFormat="1" ht="78">
      <c r="A786" s="35"/>
      <c r="B786" s="36"/>
      <c r="C786" s="37"/>
      <c r="D786" s="214" t="s">
        <v>807</v>
      </c>
      <c r="E786" s="37"/>
      <c r="F786" s="256" t="s">
        <v>13343</v>
      </c>
      <c r="G786" s="37"/>
      <c r="H786" s="37"/>
      <c r="I786" s="257"/>
      <c r="J786" s="37"/>
      <c r="K786" s="37"/>
      <c r="L786" s="40"/>
      <c r="M786" s="258"/>
      <c r="N786" s="259"/>
      <c r="O786" s="72"/>
      <c r="P786" s="72"/>
      <c r="Q786" s="72"/>
      <c r="R786" s="72"/>
      <c r="S786" s="72"/>
      <c r="T786" s="73"/>
      <c r="U786" s="35"/>
      <c r="V786" s="35"/>
      <c r="W786" s="35"/>
      <c r="X786" s="35"/>
      <c r="Y786" s="35"/>
      <c r="Z786" s="35"/>
      <c r="AA786" s="35"/>
      <c r="AB786" s="35"/>
      <c r="AC786" s="35"/>
      <c r="AD786" s="35"/>
      <c r="AE786" s="35"/>
      <c r="AT786" s="18" t="s">
        <v>807</v>
      </c>
      <c r="AU786" s="18" t="s">
        <v>85</v>
      </c>
    </row>
    <row r="787" spans="1:65" s="2" customFormat="1" ht="16.5" customHeight="1">
      <c r="A787" s="35"/>
      <c r="B787" s="36"/>
      <c r="C787" s="193" t="s">
        <v>5358</v>
      </c>
      <c r="D787" s="193" t="s">
        <v>214</v>
      </c>
      <c r="E787" s="194" t="s">
        <v>13657</v>
      </c>
      <c r="F787" s="195" t="s">
        <v>13559</v>
      </c>
      <c r="G787" s="196" t="s">
        <v>2761</v>
      </c>
      <c r="H787" s="197">
        <v>1</v>
      </c>
      <c r="I787" s="198"/>
      <c r="J787" s="199">
        <f>ROUND(I787*H787,2)</f>
        <v>0</v>
      </c>
      <c r="K787" s="200"/>
      <c r="L787" s="40"/>
      <c r="M787" s="201" t="s">
        <v>1</v>
      </c>
      <c r="N787" s="202" t="s">
        <v>42</v>
      </c>
      <c r="O787" s="72"/>
      <c r="P787" s="203">
        <f>O787*H787</f>
        <v>0</v>
      </c>
      <c r="Q787" s="203">
        <v>0</v>
      </c>
      <c r="R787" s="203">
        <f>Q787*H787</f>
        <v>0</v>
      </c>
      <c r="S787" s="203">
        <v>0</v>
      </c>
      <c r="T787" s="204">
        <f>S787*H787</f>
        <v>0</v>
      </c>
      <c r="U787" s="35"/>
      <c r="V787" s="35"/>
      <c r="W787" s="35"/>
      <c r="X787" s="35"/>
      <c r="Y787" s="35"/>
      <c r="Z787" s="35"/>
      <c r="AA787" s="35"/>
      <c r="AB787" s="35"/>
      <c r="AC787" s="35"/>
      <c r="AD787" s="35"/>
      <c r="AE787" s="35"/>
      <c r="AR787" s="205" t="s">
        <v>218</v>
      </c>
      <c r="AT787" s="205" t="s">
        <v>214</v>
      </c>
      <c r="AU787" s="205" t="s">
        <v>85</v>
      </c>
      <c r="AY787" s="18" t="s">
        <v>209</v>
      </c>
      <c r="BE787" s="206">
        <f>IF(N787="základní",J787,0)</f>
        <v>0</v>
      </c>
      <c r="BF787" s="206">
        <f>IF(N787="snížená",J787,0)</f>
        <v>0</v>
      </c>
      <c r="BG787" s="206">
        <f>IF(N787="zákl. přenesená",J787,0)</f>
        <v>0</v>
      </c>
      <c r="BH787" s="206">
        <f>IF(N787="sníž. přenesená",J787,0)</f>
        <v>0</v>
      </c>
      <c r="BI787" s="206">
        <f>IF(N787="nulová",J787,0)</f>
        <v>0</v>
      </c>
      <c r="BJ787" s="18" t="s">
        <v>85</v>
      </c>
      <c r="BK787" s="206">
        <f>ROUND(I787*H787,2)</f>
        <v>0</v>
      </c>
      <c r="BL787" s="18" t="s">
        <v>218</v>
      </c>
      <c r="BM787" s="205" t="s">
        <v>13658</v>
      </c>
    </row>
    <row r="788" spans="1:65" s="2" customFormat="1" ht="78">
      <c r="A788" s="35"/>
      <c r="B788" s="36"/>
      <c r="C788" s="37"/>
      <c r="D788" s="214" t="s">
        <v>807</v>
      </c>
      <c r="E788" s="37"/>
      <c r="F788" s="256" t="s">
        <v>13343</v>
      </c>
      <c r="G788" s="37"/>
      <c r="H788" s="37"/>
      <c r="I788" s="257"/>
      <c r="J788" s="37"/>
      <c r="K788" s="37"/>
      <c r="L788" s="40"/>
      <c r="M788" s="258"/>
      <c r="N788" s="259"/>
      <c r="O788" s="72"/>
      <c r="P788" s="72"/>
      <c r="Q788" s="72"/>
      <c r="R788" s="72"/>
      <c r="S788" s="72"/>
      <c r="T788" s="73"/>
      <c r="U788" s="35"/>
      <c r="V788" s="35"/>
      <c r="W788" s="35"/>
      <c r="X788" s="35"/>
      <c r="Y788" s="35"/>
      <c r="Z788" s="35"/>
      <c r="AA788" s="35"/>
      <c r="AB788" s="35"/>
      <c r="AC788" s="35"/>
      <c r="AD788" s="35"/>
      <c r="AE788" s="35"/>
      <c r="AT788" s="18" t="s">
        <v>807</v>
      </c>
      <c r="AU788" s="18" t="s">
        <v>85</v>
      </c>
    </row>
    <row r="789" spans="1:65" s="2" customFormat="1" ht="16.5" customHeight="1">
      <c r="A789" s="35"/>
      <c r="B789" s="36"/>
      <c r="C789" s="193" t="s">
        <v>5361</v>
      </c>
      <c r="D789" s="193" t="s">
        <v>214</v>
      </c>
      <c r="E789" s="194" t="s">
        <v>13659</v>
      </c>
      <c r="F789" s="195" t="s">
        <v>12902</v>
      </c>
      <c r="G789" s="196" t="s">
        <v>10032</v>
      </c>
      <c r="H789" s="197">
        <v>6.4</v>
      </c>
      <c r="I789" s="198"/>
      <c r="J789" s="199">
        <f>ROUND(I789*H789,2)</f>
        <v>0</v>
      </c>
      <c r="K789" s="200"/>
      <c r="L789" s="40"/>
      <c r="M789" s="201" t="s">
        <v>1</v>
      </c>
      <c r="N789" s="202" t="s">
        <v>42</v>
      </c>
      <c r="O789" s="72"/>
      <c r="P789" s="203">
        <f>O789*H789</f>
        <v>0</v>
      </c>
      <c r="Q789" s="203">
        <v>0</v>
      </c>
      <c r="R789" s="203">
        <f>Q789*H789</f>
        <v>0</v>
      </c>
      <c r="S789" s="203">
        <v>0</v>
      </c>
      <c r="T789" s="204">
        <f>S789*H789</f>
        <v>0</v>
      </c>
      <c r="U789" s="35"/>
      <c r="V789" s="35"/>
      <c r="W789" s="35"/>
      <c r="X789" s="35"/>
      <c r="Y789" s="35"/>
      <c r="Z789" s="35"/>
      <c r="AA789" s="35"/>
      <c r="AB789" s="35"/>
      <c r="AC789" s="35"/>
      <c r="AD789" s="35"/>
      <c r="AE789" s="35"/>
      <c r="AR789" s="205" t="s">
        <v>218</v>
      </c>
      <c r="AT789" s="205" t="s">
        <v>214</v>
      </c>
      <c r="AU789" s="205" t="s">
        <v>85</v>
      </c>
      <c r="AY789" s="18" t="s">
        <v>209</v>
      </c>
      <c r="BE789" s="206">
        <f>IF(N789="základní",J789,0)</f>
        <v>0</v>
      </c>
      <c r="BF789" s="206">
        <f>IF(N789="snížená",J789,0)</f>
        <v>0</v>
      </c>
      <c r="BG789" s="206">
        <f>IF(N789="zákl. přenesená",J789,0)</f>
        <v>0</v>
      </c>
      <c r="BH789" s="206">
        <f>IF(N789="sníž. přenesená",J789,0)</f>
        <v>0</v>
      </c>
      <c r="BI789" s="206">
        <f>IF(N789="nulová",J789,0)</f>
        <v>0</v>
      </c>
      <c r="BJ789" s="18" t="s">
        <v>85</v>
      </c>
      <c r="BK789" s="206">
        <f>ROUND(I789*H789,2)</f>
        <v>0</v>
      </c>
      <c r="BL789" s="18" t="s">
        <v>218</v>
      </c>
      <c r="BM789" s="205" t="s">
        <v>13660</v>
      </c>
    </row>
    <row r="790" spans="1:65" s="2" customFormat="1" ht="58.5">
      <c r="A790" s="35"/>
      <c r="B790" s="36"/>
      <c r="C790" s="37"/>
      <c r="D790" s="214" t="s">
        <v>807</v>
      </c>
      <c r="E790" s="37"/>
      <c r="F790" s="256" t="s">
        <v>13349</v>
      </c>
      <c r="G790" s="37"/>
      <c r="H790" s="37"/>
      <c r="I790" s="257"/>
      <c r="J790" s="37"/>
      <c r="K790" s="37"/>
      <c r="L790" s="40"/>
      <c r="M790" s="258"/>
      <c r="N790" s="259"/>
      <c r="O790" s="72"/>
      <c r="P790" s="72"/>
      <c r="Q790" s="72"/>
      <c r="R790" s="72"/>
      <c r="S790" s="72"/>
      <c r="T790" s="73"/>
      <c r="U790" s="35"/>
      <c r="V790" s="35"/>
      <c r="W790" s="35"/>
      <c r="X790" s="35"/>
      <c r="Y790" s="35"/>
      <c r="Z790" s="35"/>
      <c r="AA790" s="35"/>
      <c r="AB790" s="35"/>
      <c r="AC790" s="35"/>
      <c r="AD790" s="35"/>
      <c r="AE790" s="35"/>
      <c r="AT790" s="18" t="s">
        <v>807</v>
      </c>
      <c r="AU790" s="18" t="s">
        <v>85</v>
      </c>
    </row>
    <row r="791" spans="1:65" s="2" customFormat="1" ht="16.5" customHeight="1">
      <c r="A791" s="35"/>
      <c r="B791" s="36"/>
      <c r="C791" s="193" t="s">
        <v>5364</v>
      </c>
      <c r="D791" s="193" t="s">
        <v>214</v>
      </c>
      <c r="E791" s="194" t="s">
        <v>13661</v>
      </c>
      <c r="F791" s="195" t="s">
        <v>12870</v>
      </c>
      <c r="G791" s="196" t="s">
        <v>10032</v>
      </c>
      <c r="H791" s="197">
        <v>1.6</v>
      </c>
      <c r="I791" s="198"/>
      <c r="J791" s="199">
        <f>ROUND(I791*H791,2)</f>
        <v>0</v>
      </c>
      <c r="K791" s="200"/>
      <c r="L791" s="40"/>
      <c r="M791" s="201" t="s">
        <v>1</v>
      </c>
      <c r="N791" s="202" t="s">
        <v>42</v>
      </c>
      <c r="O791" s="72"/>
      <c r="P791" s="203">
        <f>O791*H791</f>
        <v>0</v>
      </c>
      <c r="Q791" s="203">
        <v>0</v>
      </c>
      <c r="R791" s="203">
        <f>Q791*H791</f>
        <v>0</v>
      </c>
      <c r="S791" s="203">
        <v>0</v>
      </c>
      <c r="T791" s="204">
        <f>S791*H791</f>
        <v>0</v>
      </c>
      <c r="U791" s="35"/>
      <c r="V791" s="35"/>
      <c r="W791" s="35"/>
      <c r="X791" s="35"/>
      <c r="Y791" s="35"/>
      <c r="Z791" s="35"/>
      <c r="AA791" s="35"/>
      <c r="AB791" s="35"/>
      <c r="AC791" s="35"/>
      <c r="AD791" s="35"/>
      <c r="AE791" s="35"/>
      <c r="AR791" s="205" t="s">
        <v>218</v>
      </c>
      <c r="AT791" s="205" t="s">
        <v>214</v>
      </c>
      <c r="AU791" s="205" t="s">
        <v>85</v>
      </c>
      <c r="AY791" s="18" t="s">
        <v>209</v>
      </c>
      <c r="BE791" s="206">
        <f>IF(N791="základní",J791,0)</f>
        <v>0</v>
      </c>
      <c r="BF791" s="206">
        <f>IF(N791="snížená",J791,0)</f>
        <v>0</v>
      </c>
      <c r="BG791" s="206">
        <f>IF(N791="zákl. přenesená",J791,0)</f>
        <v>0</v>
      </c>
      <c r="BH791" s="206">
        <f>IF(N791="sníž. přenesená",J791,0)</f>
        <v>0</v>
      </c>
      <c r="BI791" s="206">
        <f>IF(N791="nulová",J791,0)</f>
        <v>0</v>
      </c>
      <c r="BJ791" s="18" t="s">
        <v>85</v>
      </c>
      <c r="BK791" s="206">
        <f>ROUND(I791*H791,2)</f>
        <v>0</v>
      </c>
      <c r="BL791" s="18" t="s">
        <v>218</v>
      </c>
      <c r="BM791" s="205" t="s">
        <v>13662</v>
      </c>
    </row>
    <row r="792" spans="1:65" s="2" customFormat="1" ht="58.5">
      <c r="A792" s="35"/>
      <c r="B792" s="36"/>
      <c r="C792" s="37"/>
      <c r="D792" s="214" t="s">
        <v>807</v>
      </c>
      <c r="E792" s="37"/>
      <c r="F792" s="256" t="s">
        <v>13349</v>
      </c>
      <c r="G792" s="37"/>
      <c r="H792" s="37"/>
      <c r="I792" s="257"/>
      <c r="J792" s="37"/>
      <c r="K792" s="37"/>
      <c r="L792" s="40"/>
      <c r="M792" s="258"/>
      <c r="N792" s="259"/>
      <c r="O792" s="72"/>
      <c r="P792" s="72"/>
      <c r="Q792" s="72"/>
      <c r="R792" s="72"/>
      <c r="S792" s="72"/>
      <c r="T792" s="73"/>
      <c r="U792" s="35"/>
      <c r="V792" s="35"/>
      <c r="W792" s="35"/>
      <c r="X792" s="35"/>
      <c r="Y792" s="35"/>
      <c r="Z792" s="35"/>
      <c r="AA792" s="35"/>
      <c r="AB792" s="35"/>
      <c r="AC792" s="35"/>
      <c r="AD792" s="35"/>
      <c r="AE792" s="35"/>
      <c r="AT792" s="18" t="s">
        <v>807</v>
      </c>
      <c r="AU792" s="18" t="s">
        <v>85</v>
      </c>
    </row>
    <row r="793" spans="1:65" s="2" customFormat="1" ht="16.5" customHeight="1">
      <c r="A793" s="35"/>
      <c r="B793" s="36"/>
      <c r="C793" s="193" t="s">
        <v>5368</v>
      </c>
      <c r="D793" s="193" t="s">
        <v>214</v>
      </c>
      <c r="E793" s="194" t="s">
        <v>13663</v>
      </c>
      <c r="F793" s="195" t="s">
        <v>12951</v>
      </c>
      <c r="G793" s="196" t="s">
        <v>10032</v>
      </c>
      <c r="H793" s="197">
        <v>6.4</v>
      </c>
      <c r="I793" s="198"/>
      <c r="J793" s="199">
        <f>ROUND(I793*H793,2)</f>
        <v>0</v>
      </c>
      <c r="K793" s="200"/>
      <c r="L793" s="40"/>
      <c r="M793" s="201" t="s">
        <v>1</v>
      </c>
      <c r="N793" s="202" t="s">
        <v>42</v>
      </c>
      <c r="O793" s="72"/>
      <c r="P793" s="203">
        <f>O793*H793</f>
        <v>0</v>
      </c>
      <c r="Q793" s="203">
        <v>0</v>
      </c>
      <c r="R793" s="203">
        <f>Q793*H793</f>
        <v>0</v>
      </c>
      <c r="S793" s="203">
        <v>0</v>
      </c>
      <c r="T793" s="204">
        <f>S793*H793</f>
        <v>0</v>
      </c>
      <c r="U793" s="35"/>
      <c r="V793" s="35"/>
      <c r="W793" s="35"/>
      <c r="X793" s="35"/>
      <c r="Y793" s="35"/>
      <c r="Z793" s="35"/>
      <c r="AA793" s="35"/>
      <c r="AB793" s="35"/>
      <c r="AC793" s="35"/>
      <c r="AD793" s="35"/>
      <c r="AE793" s="35"/>
      <c r="AR793" s="205" t="s">
        <v>218</v>
      </c>
      <c r="AT793" s="205" t="s">
        <v>214</v>
      </c>
      <c r="AU793" s="205" t="s">
        <v>85</v>
      </c>
      <c r="AY793" s="18" t="s">
        <v>209</v>
      </c>
      <c r="BE793" s="206">
        <f>IF(N793="základní",J793,0)</f>
        <v>0</v>
      </c>
      <c r="BF793" s="206">
        <f>IF(N793="snížená",J793,0)</f>
        <v>0</v>
      </c>
      <c r="BG793" s="206">
        <f>IF(N793="zákl. přenesená",J793,0)</f>
        <v>0</v>
      </c>
      <c r="BH793" s="206">
        <f>IF(N793="sníž. přenesená",J793,0)</f>
        <v>0</v>
      </c>
      <c r="BI793" s="206">
        <f>IF(N793="nulová",J793,0)</f>
        <v>0</v>
      </c>
      <c r="BJ793" s="18" t="s">
        <v>85</v>
      </c>
      <c r="BK793" s="206">
        <f>ROUND(I793*H793,2)</f>
        <v>0</v>
      </c>
      <c r="BL793" s="18" t="s">
        <v>218</v>
      </c>
      <c r="BM793" s="205" t="s">
        <v>13664</v>
      </c>
    </row>
    <row r="794" spans="1:65" s="2" customFormat="1" ht="48.75">
      <c r="A794" s="35"/>
      <c r="B794" s="36"/>
      <c r="C794" s="37"/>
      <c r="D794" s="214" t="s">
        <v>807</v>
      </c>
      <c r="E794" s="37"/>
      <c r="F794" s="256" t="s">
        <v>13241</v>
      </c>
      <c r="G794" s="37"/>
      <c r="H794" s="37"/>
      <c r="I794" s="257"/>
      <c r="J794" s="37"/>
      <c r="K794" s="37"/>
      <c r="L794" s="40"/>
      <c r="M794" s="258"/>
      <c r="N794" s="259"/>
      <c r="O794" s="72"/>
      <c r="P794" s="72"/>
      <c r="Q794" s="72"/>
      <c r="R794" s="72"/>
      <c r="S794" s="72"/>
      <c r="T794" s="73"/>
      <c r="U794" s="35"/>
      <c r="V794" s="35"/>
      <c r="W794" s="35"/>
      <c r="X794" s="35"/>
      <c r="Y794" s="35"/>
      <c r="Z794" s="35"/>
      <c r="AA794" s="35"/>
      <c r="AB794" s="35"/>
      <c r="AC794" s="35"/>
      <c r="AD794" s="35"/>
      <c r="AE794" s="35"/>
      <c r="AT794" s="18" t="s">
        <v>807</v>
      </c>
      <c r="AU794" s="18" t="s">
        <v>85</v>
      </c>
    </row>
    <row r="795" spans="1:65" s="2" customFormat="1" ht="16.5" customHeight="1">
      <c r="A795" s="35"/>
      <c r="B795" s="36"/>
      <c r="C795" s="193" t="s">
        <v>5371</v>
      </c>
      <c r="D795" s="193" t="s">
        <v>214</v>
      </c>
      <c r="E795" s="194" t="s">
        <v>13665</v>
      </c>
      <c r="F795" s="195" t="s">
        <v>12870</v>
      </c>
      <c r="G795" s="196" t="s">
        <v>10032</v>
      </c>
      <c r="H795" s="197">
        <v>1.6</v>
      </c>
      <c r="I795" s="198"/>
      <c r="J795" s="199">
        <f>ROUND(I795*H795,2)</f>
        <v>0</v>
      </c>
      <c r="K795" s="200"/>
      <c r="L795" s="40"/>
      <c r="M795" s="201" t="s">
        <v>1</v>
      </c>
      <c r="N795" s="202" t="s">
        <v>42</v>
      </c>
      <c r="O795" s="72"/>
      <c r="P795" s="203">
        <f>O795*H795</f>
        <v>0</v>
      </c>
      <c r="Q795" s="203">
        <v>0</v>
      </c>
      <c r="R795" s="203">
        <f>Q795*H795</f>
        <v>0</v>
      </c>
      <c r="S795" s="203">
        <v>0</v>
      </c>
      <c r="T795" s="204">
        <f>S795*H795</f>
        <v>0</v>
      </c>
      <c r="U795" s="35"/>
      <c r="V795" s="35"/>
      <c r="W795" s="35"/>
      <c r="X795" s="35"/>
      <c r="Y795" s="35"/>
      <c r="Z795" s="35"/>
      <c r="AA795" s="35"/>
      <c r="AB795" s="35"/>
      <c r="AC795" s="35"/>
      <c r="AD795" s="35"/>
      <c r="AE795" s="35"/>
      <c r="AR795" s="205" t="s">
        <v>218</v>
      </c>
      <c r="AT795" s="205" t="s">
        <v>214</v>
      </c>
      <c r="AU795" s="205" t="s">
        <v>85</v>
      </c>
      <c r="AY795" s="18" t="s">
        <v>209</v>
      </c>
      <c r="BE795" s="206">
        <f>IF(N795="základní",J795,0)</f>
        <v>0</v>
      </c>
      <c r="BF795" s="206">
        <f>IF(N795="snížená",J795,0)</f>
        <v>0</v>
      </c>
      <c r="BG795" s="206">
        <f>IF(N795="zákl. přenesená",J795,0)</f>
        <v>0</v>
      </c>
      <c r="BH795" s="206">
        <f>IF(N795="sníž. přenesená",J795,0)</f>
        <v>0</v>
      </c>
      <c r="BI795" s="206">
        <f>IF(N795="nulová",J795,0)</f>
        <v>0</v>
      </c>
      <c r="BJ795" s="18" t="s">
        <v>85</v>
      </c>
      <c r="BK795" s="206">
        <f>ROUND(I795*H795,2)</f>
        <v>0</v>
      </c>
      <c r="BL795" s="18" t="s">
        <v>218</v>
      </c>
      <c r="BM795" s="205" t="s">
        <v>13666</v>
      </c>
    </row>
    <row r="796" spans="1:65" s="2" customFormat="1" ht="48.75">
      <c r="A796" s="35"/>
      <c r="B796" s="36"/>
      <c r="C796" s="37"/>
      <c r="D796" s="214" t="s">
        <v>807</v>
      </c>
      <c r="E796" s="37"/>
      <c r="F796" s="256" t="s">
        <v>13241</v>
      </c>
      <c r="G796" s="37"/>
      <c r="H796" s="37"/>
      <c r="I796" s="257"/>
      <c r="J796" s="37"/>
      <c r="K796" s="37"/>
      <c r="L796" s="40"/>
      <c r="M796" s="258"/>
      <c r="N796" s="259"/>
      <c r="O796" s="72"/>
      <c r="P796" s="72"/>
      <c r="Q796" s="72"/>
      <c r="R796" s="72"/>
      <c r="S796" s="72"/>
      <c r="T796" s="73"/>
      <c r="U796" s="35"/>
      <c r="V796" s="35"/>
      <c r="W796" s="35"/>
      <c r="X796" s="35"/>
      <c r="Y796" s="35"/>
      <c r="Z796" s="35"/>
      <c r="AA796" s="35"/>
      <c r="AB796" s="35"/>
      <c r="AC796" s="35"/>
      <c r="AD796" s="35"/>
      <c r="AE796" s="35"/>
      <c r="AT796" s="18" t="s">
        <v>807</v>
      </c>
      <c r="AU796" s="18" t="s">
        <v>85</v>
      </c>
    </row>
    <row r="797" spans="1:65" s="2" customFormat="1" ht="16.5" customHeight="1">
      <c r="A797" s="35"/>
      <c r="B797" s="36"/>
      <c r="C797" s="193" t="s">
        <v>5374</v>
      </c>
      <c r="D797" s="193" t="s">
        <v>214</v>
      </c>
      <c r="E797" s="194" t="s">
        <v>13667</v>
      </c>
      <c r="F797" s="195" t="s">
        <v>12848</v>
      </c>
      <c r="G797" s="196" t="s">
        <v>217</v>
      </c>
      <c r="H797" s="197">
        <v>468.8</v>
      </c>
      <c r="I797" s="198"/>
      <c r="J797" s="199">
        <f>ROUND(I797*H797,2)</f>
        <v>0</v>
      </c>
      <c r="K797" s="200"/>
      <c r="L797" s="40"/>
      <c r="M797" s="201" t="s">
        <v>1</v>
      </c>
      <c r="N797" s="202" t="s">
        <v>42</v>
      </c>
      <c r="O797" s="72"/>
      <c r="P797" s="203">
        <f>O797*H797</f>
        <v>0</v>
      </c>
      <c r="Q797" s="203">
        <v>0</v>
      </c>
      <c r="R797" s="203">
        <f>Q797*H797</f>
        <v>0</v>
      </c>
      <c r="S797" s="203">
        <v>0</v>
      </c>
      <c r="T797" s="204">
        <f>S797*H797</f>
        <v>0</v>
      </c>
      <c r="U797" s="35"/>
      <c r="V797" s="35"/>
      <c r="W797" s="35"/>
      <c r="X797" s="35"/>
      <c r="Y797" s="35"/>
      <c r="Z797" s="35"/>
      <c r="AA797" s="35"/>
      <c r="AB797" s="35"/>
      <c r="AC797" s="35"/>
      <c r="AD797" s="35"/>
      <c r="AE797" s="35"/>
      <c r="AR797" s="205" t="s">
        <v>218</v>
      </c>
      <c r="AT797" s="205" t="s">
        <v>214</v>
      </c>
      <c r="AU797" s="205" t="s">
        <v>85</v>
      </c>
      <c r="AY797" s="18" t="s">
        <v>209</v>
      </c>
      <c r="BE797" s="206">
        <f>IF(N797="základní",J797,0)</f>
        <v>0</v>
      </c>
      <c r="BF797" s="206">
        <f>IF(N797="snížená",J797,0)</f>
        <v>0</v>
      </c>
      <c r="BG797" s="206">
        <f>IF(N797="zákl. přenesená",J797,0)</f>
        <v>0</v>
      </c>
      <c r="BH797" s="206">
        <f>IF(N797="sníž. přenesená",J797,0)</f>
        <v>0</v>
      </c>
      <c r="BI797" s="206">
        <f>IF(N797="nulová",J797,0)</f>
        <v>0</v>
      </c>
      <c r="BJ797" s="18" t="s">
        <v>85</v>
      </c>
      <c r="BK797" s="206">
        <f>ROUND(I797*H797,2)</f>
        <v>0</v>
      </c>
      <c r="BL797" s="18" t="s">
        <v>218</v>
      </c>
      <c r="BM797" s="205" t="s">
        <v>13668</v>
      </c>
    </row>
    <row r="798" spans="1:65" s="2" customFormat="1" ht="48.75">
      <c r="A798" s="35"/>
      <c r="B798" s="36"/>
      <c r="C798" s="37"/>
      <c r="D798" s="214" t="s">
        <v>807</v>
      </c>
      <c r="E798" s="37"/>
      <c r="F798" s="256" t="s">
        <v>12988</v>
      </c>
      <c r="G798" s="37"/>
      <c r="H798" s="37"/>
      <c r="I798" s="257"/>
      <c r="J798" s="37"/>
      <c r="K798" s="37"/>
      <c r="L798" s="40"/>
      <c r="M798" s="258"/>
      <c r="N798" s="259"/>
      <c r="O798" s="72"/>
      <c r="P798" s="72"/>
      <c r="Q798" s="72"/>
      <c r="R798" s="72"/>
      <c r="S798" s="72"/>
      <c r="T798" s="73"/>
      <c r="U798" s="35"/>
      <c r="V798" s="35"/>
      <c r="W798" s="35"/>
      <c r="X798" s="35"/>
      <c r="Y798" s="35"/>
      <c r="Z798" s="35"/>
      <c r="AA798" s="35"/>
      <c r="AB798" s="35"/>
      <c r="AC798" s="35"/>
      <c r="AD798" s="35"/>
      <c r="AE798" s="35"/>
      <c r="AT798" s="18" t="s">
        <v>807</v>
      </c>
      <c r="AU798" s="18" t="s">
        <v>85</v>
      </c>
    </row>
    <row r="799" spans="1:65" s="2" customFormat="1" ht="16.5" customHeight="1">
      <c r="A799" s="35"/>
      <c r="B799" s="36"/>
      <c r="C799" s="193" t="s">
        <v>5377</v>
      </c>
      <c r="D799" s="193" t="s">
        <v>214</v>
      </c>
      <c r="E799" s="194" t="s">
        <v>13669</v>
      </c>
      <c r="F799" s="195" t="s">
        <v>12852</v>
      </c>
      <c r="G799" s="196" t="s">
        <v>217</v>
      </c>
      <c r="H799" s="197">
        <v>441.8</v>
      </c>
      <c r="I799" s="198"/>
      <c r="J799" s="199">
        <f>ROUND(I799*H799,2)</f>
        <v>0</v>
      </c>
      <c r="K799" s="200"/>
      <c r="L799" s="40"/>
      <c r="M799" s="201" t="s">
        <v>1</v>
      </c>
      <c r="N799" s="202" t="s">
        <v>42</v>
      </c>
      <c r="O799" s="72"/>
      <c r="P799" s="203">
        <f>O799*H799</f>
        <v>0</v>
      </c>
      <c r="Q799" s="203">
        <v>0</v>
      </c>
      <c r="R799" s="203">
        <f>Q799*H799</f>
        <v>0</v>
      </c>
      <c r="S799" s="203">
        <v>0</v>
      </c>
      <c r="T799" s="204">
        <f>S799*H799</f>
        <v>0</v>
      </c>
      <c r="U799" s="35"/>
      <c r="V799" s="35"/>
      <c r="W799" s="35"/>
      <c r="X799" s="35"/>
      <c r="Y799" s="35"/>
      <c r="Z799" s="35"/>
      <c r="AA799" s="35"/>
      <c r="AB799" s="35"/>
      <c r="AC799" s="35"/>
      <c r="AD799" s="35"/>
      <c r="AE799" s="35"/>
      <c r="AR799" s="205" t="s">
        <v>218</v>
      </c>
      <c r="AT799" s="205" t="s">
        <v>214</v>
      </c>
      <c r="AU799" s="205" t="s">
        <v>85</v>
      </c>
      <c r="AY799" s="18" t="s">
        <v>209</v>
      </c>
      <c r="BE799" s="206">
        <f>IF(N799="základní",J799,0)</f>
        <v>0</v>
      </c>
      <c r="BF799" s="206">
        <f>IF(N799="snížená",J799,0)</f>
        <v>0</v>
      </c>
      <c r="BG799" s="206">
        <f>IF(N799="zákl. přenesená",J799,0)</f>
        <v>0</v>
      </c>
      <c r="BH799" s="206">
        <f>IF(N799="sníž. přenesená",J799,0)</f>
        <v>0</v>
      </c>
      <c r="BI799" s="206">
        <f>IF(N799="nulová",J799,0)</f>
        <v>0</v>
      </c>
      <c r="BJ799" s="18" t="s">
        <v>85</v>
      </c>
      <c r="BK799" s="206">
        <f>ROUND(I799*H799,2)</f>
        <v>0</v>
      </c>
      <c r="BL799" s="18" t="s">
        <v>218</v>
      </c>
      <c r="BM799" s="205" t="s">
        <v>13670</v>
      </c>
    </row>
    <row r="800" spans="1:65" s="2" customFormat="1" ht="48.75">
      <c r="A800" s="35"/>
      <c r="B800" s="36"/>
      <c r="C800" s="37"/>
      <c r="D800" s="214" t="s">
        <v>807</v>
      </c>
      <c r="E800" s="37"/>
      <c r="F800" s="256" t="s">
        <v>12988</v>
      </c>
      <c r="G800" s="37"/>
      <c r="H800" s="37"/>
      <c r="I800" s="257"/>
      <c r="J800" s="37"/>
      <c r="K800" s="37"/>
      <c r="L800" s="40"/>
      <c r="M800" s="258"/>
      <c r="N800" s="259"/>
      <c r="O800" s="72"/>
      <c r="P800" s="72"/>
      <c r="Q800" s="72"/>
      <c r="R800" s="72"/>
      <c r="S800" s="72"/>
      <c r="T800" s="73"/>
      <c r="U800" s="35"/>
      <c r="V800" s="35"/>
      <c r="W800" s="35"/>
      <c r="X800" s="35"/>
      <c r="Y800" s="35"/>
      <c r="Z800" s="35"/>
      <c r="AA800" s="35"/>
      <c r="AB800" s="35"/>
      <c r="AC800" s="35"/>
      <c r="AD800" s="35"/>
      <c r="AE800" s="35"/>
      <c r="AT800" s="18" t="s">
        <v>807</v>
      </c>
      <c r="AU800" s="18" t="s">
        <v>85</v>
      </c>
    </row>
    <row r="801" spans="1:65" s="2" customFormat="1" ht="16.5" customHeight="1">
      <c r="A801" s="35"/>
      <c r="B801" s="36"/>
      <c r="C801" s="193" t="s">
        <v>5380</v>
      </c>
      <c r="D801" s="193" t="s">
        <v>214</v>
      </c>
      <c r="E801" s="194" t="s">
        <v>13671</v>
      </c>
      <c r="F801" s="195" t="s">
        <v>13362</v>
      </c>
      <c r="G801" s="196" t="s">
        <v>10032</v>
      </c>
      <c r="H801" s="197">
        <v>1</v>
      </c>
      <c r="I801" s="198"/>
      <c r="J801" s="199">
        <f>ROUND(I801*H801,2)</f>
        <v>0</v>
      </c>
      <c r="K801" s="200"/>
      <c r="L801" s="40"/>
      <c r="M801" s="201" t="s">
        <v>1</v>
      </c>
      <c r="N801" s="202" t="s">
        <v>42</v>
      </c>
      <c r="O801" s="72"/>
      <c r="P801" s="203">
        <f>O801*H801</f>
        <v>0</v>
      </c>
      <c r="Q801" s="203">
        <v>0</v>
      </c>
      <c r="R801" s="203">
        <f>Q801*H801</f>
        <v>0</v>
      </c>
      <c r="S801" s="203">
        <v>0</v>
      </c>
      <c r="T801" s="204">
        <f>S801*H801</f>
        <v>0</v>
      </c>
      <c r="U801" s="35"/>
      <c r="V801" s="35"/>
      <c r="W801" s="35"/>
      <c r="X801" s="35"/>
      <c r="Y801" s="35"/>
      <c r="Z801" s="35"/>
      <c r="AA801" s="35"/>
      <c r="AB801" s="35"/>
      <c r="AC801" s="35"/>
      <c r="AD801" s="35"/>
      <c r="AE801" s="35"/>
      <c r="AR801" s="205" t="s">
        <v>218</v>
      </c>
      <c r="AT801" s="205" t="s">
        <v>214</v>
      </c>
      <c r="AU801" s="205" t="s">
        <v>85</v>
      </c>
      <c r="AY801" s="18" t="s">
        <v>209</v>
      </c>
      <c r="BE801" s="206">
        <f>IF(N801="základní",J801,0)</f>
        <v>0</v>
      </c>
      <c r="BF801" s="206">
        <f>IF(N801="snížená",J801,0)</f>
        <v>0</v>
      </c>
      <c r="BG801" s="206">
        <f>IF(N801="zákl. přenesená",J801,0)</f>
        <v>0</v>
      </c>
      <c r="BH801" s="206">
        <f>IF(N801="sníž. přenesená",J801,0)</f>
        <v>0</v>
      </c>
      <c r="BI801" s="206">
        <f>IF(N801="nulová",J801,0)</f>
        <v>0</v>
      </c>
      <c r="BJ801" s="18" t="s">
        <v>85</v>
      </c>
      <c r="BK801" s="206">
        <f>ROUND(I801*H801,2)</f>
        <v>0</v>
      </c>
      <c r="BL801" s="18" t="s">
        <v>218</v>
      </c>
      <c r="BM801" s="205" t="s">
        <v>13672</v>
      </c>
    </row>
    <row r="802" spans="1:65" s="2" customFormat="1" ht="48.75">
      <c r="A802" s="35"/>
      <c r="B802" s="36"/>
      <c r="C802" s="37"/>
      <c r="D802" s="214" t="s">
        <v>807</v>
      </c>
      <c r="E802" s="37"/>
      <c r="F802" s="256" t="s">
        <v>12994</v>
      </c>
      <c r="G802" s="37"/>
      <c r="H802" s="37"/>
      <c r="I802" s="257"/>
      <c r="J802" s="37"/>
      <c r="K802" s="37"/>
      <c r="L802" s="40"/>
      <c r="M802" s="258"/>
      <c r="N802" s="259"/>
      <c r="O802" s="72"/>
      <c r="P802" s="72"/>
      <c r="Q802" s="72"/>
      <c r="R802" s="72"/>
      <c r="S802" s="72"/>
      <c r="T802" s="73"/>
      <c r="U802" s="35"/>
      <c r="V802" s="35"/>
      <c r="W802" s="35"/>
      <c r="X802" s="35"/>
      <c r="Y802" s="35"/>
      <c r="Z802" s="35"/>
      <c r="AA802" s="35"/>
      <c r="AB802" s="35"/>
      <c r="AC802" s="35"/>
      <c r="AD802" s="35"/>
      <c r="AE802" s="35"/>
      <c r="AT802" s="18" t="s">
        <v>807</v>
      </c>
      <c r="AU802" s="18" t="s">
        <v>85</v>
      </c>
    </row>
    <row r="803" spans="1:65" s="2" customFormat="1" ht="16.5" customHeight="1">
      <c r="A803" s="35"/>
      <c r="B803" s="36"/>
      <c r="C803" s="193" t="s">
        <v>5383</v>
      </c>
      <c r="D803" s="193" t="s">
        <v>214</v>
      </c>
      <c r="E803" s="194" t="s">
        <v>13673</v>
      </c>
      <c r="F803" s="195" t="s">
        <v>13365</v>
      </c>
      <c r="G803" s="196" t="s">
        <v>10032</v>
      </c>
      <c r="H803" s="197">
        <v>3.3</v>
      </c>
      <c r="I803" s="198"/>
      <c r="J803" s="199">
        <f>ROUND(I803*H803,2)</f>
        <v>0</v>
      </c>
      <c r="K803" s="200"/>
      <c r="L803" s="40"/>
      <c r="M803" s="201" t="s">
        <v>1</v>
      </c>
      <c r="N803" s="202" t="s">
        <v>42</v>
      </c>
      <c r="O803" s="72"/>
      <c r="P803" s="203">
        <f>O803*H803</f>
        <v>0</v>
      </c>
      <c r="Q803" s="203">
        <v>0</v>
      </c>
      <c r="R803" s="203">
        <f>Q803*H803</f>
        <v>0</v>
      </c>
      <c r="S803" s="203">
        <v>0</v>
      </c>
      <c r="T803" s="204">
        <f>S803*H803</f>
        <v>0</v>
      </c>
      <c r="U803" s="35"/>
      <c r="V803" s="35"/>
      <c r="W803" s="35"/>
      <c r="X803" s="35"/>
      <c r="Y803" s="35"/>
      <c r="Z803" s="35"/>
      <c r="AA803" s="35"/>
      <c r="AB803" s="35"/>
      <c r="AC803" s="35"/>
      <c r="AD803" s="35"/>
      <c r="AE803" s="35"/>
      <c r="AR803" s="205" t="s">
        <v>218</v>
      </c>
      <c r="AT803" s="205" t="s">
        <v>214</v>
      </c>
      <c r="AU803" s="205" t="s">
        <v>85</v>
      </c>
      <c r="AY803" s="18" t="s">
        <v>209</v>
      </c>
      <c r="BE803" s="206">
        <f>IF(N803="základní",J803,0)</f>
        <v>0</v>
      </c>
      <c r="BF803" s="206">
        <f>IF(N803="snížená",J803,0)</f>
        <v>0</v>
      </c>
      <c r="BG803" s="206">
        <f>IF(N803="zákl. přenesená",J803,0)</f>
        <v>0</v>
      </c>
      <c r="BH803" s="206">
        <f>IF(N803="sníž. přenesená",J803,0)</f>
        <v>0</v>
      </c>
      <c r="BI803" s="206">
        <f>IF(N803="nulová",J803,0)</f>
        <v>0</v>
      </c>
      <c r="BJ803" s="18" t="s">
        <v>85</v>
      </c>
      <c r="BK803" s="206">
        <f>ROUND(I803*H803,2)</f>
        <v>0</v>
      </c>
      <c r="BL803" s="18" t="s">
        <v>218</v>
      </c>
      <c r="BM803" s="205" t="s">
        <v>13674</v>
      </c>
    </row>
    <row r="804" spans="1:65" s="2" customFormat="1" ht="48.75">
      <c r="A804" s="35"/>
      <c r="B804" s="36"/>
      <c r="C804" s="37"/>
      <c r="D804" s="214" t="s">
        <v>807</v>
      </c>
      <c r="E804" s="37"/>
      <c r="F804" s="256" t="s">
        <v>12994</v>
      </c>
      <c r="G804" s="37"/>
      <c r="H804" s="37"/>
      <c r="I804" s="257"/>
      <c r="J804" s="37"/>
      <c r="K804" s="37"/>
      <c r="L804" s="40"/>
      <c r="M804" s="258"/>
      <c r="N804" s="259"/>
      <c r="O804" s="72"/>
      <c r="P804" s="72"/>
      <c r="Q804" s="72"/>
      <c r="R804" s="72"/>
      <c r="S804" s="72"/>
      <c r="T804" s="73"/>
      <c r="U804" s="35"/>
      <c r="V804" s="35"/>
      <c r="W804" s="35"/>
      <c r="X804" s="35"/>
      <c r="Y804" s="35"/>
      <c r="Z804" s="35"/>
      <c r="AA804" s="35"/>
      <c r="AB804" s="35"/>
      <c r="AC804" s="35"/>
      <c r="AD804" s="35"/>
      <c r="AE804" s="35"/>
      <c r="AT804" s="18" t="s">
        <v>807</v>
      </c>
      <c r="AU804" s="18" t="s">
        <v>85</v>
      </c>
    </row>
    <row r="805" spans="1:65" s="2" customFormat="1" ht="16.5" customHeight="1">
      <c r="A805" s="35"/>
      <c r="B805" s="36"/>
      <c r="C805" s="193" t="s">
        <v>5386</v>
      </c>
      <c r="D805" s="193" t="s">
        <v>214</v>
      </c>
      <c r="E805" s="194" t="s">
        <v>13675</v>
      </c>
      <c r="F805" s="195" t="s">
        <v>13368</v>
      </c>
      <c r="G805" s="196" t="s">
        <v>10032</v>
      </c>
      <c r="H805" s="197">
        <v>7.4</v>
      </c>
      <c r="I805" s="198"/>
      <c r="J805" s="199">
        <f>ROUND(I805*H805,2)</f>
        <v>0</v>
      </c>
      <c r="K805" s="200"/>
      <c r="L805" s="40"/>
      <c r="M805" s="201" t="s">
        <v>1</v>
      </c>
      <c r="N805" s="202" t="s">
        <v>42</v>
      </c>
      <c r="O805" s="72"/>
      <c r="P805" s="203">
        <f>O805*H805</f>
        <v>0</v>
      </c>
      <c r="Q805" s="203">
        <v>0</v>
      </c>
      <c r="R805" s="203">
        <f>Q805*H805</f>
        <v>0</v>
      </c>
      <c r="S805" s="203">
        <v>0</v>
      </c>
      <c r="T805" s="204">
        <f>S805*H805</f>
        <v>0</v>
      </c>
      <c r="U805" s="35"/>
      <c r="V805" s="35"/>
      <c r="W805" s="35"/>
      <c r="X805" s="35"/>
      <c r="Y805" s="35"/>
      <c r="Z805" s="35"/>
      <c r="AA805" s="35"/>
      <c r="AB805" s="35"/>
      <c r="AC805" s="35"/>
      <c r="AD805" s="35"/>
      <c r="AE805" s="35"/>
      <c r="AR805" s="205" t="s">
        <v>218</v>
      </c>
      <c r="AT805" s="205" t="s">
        <v>214</v>
      </c>
      <c r="AU805" s="205" t="s">
        <v>85</v>
      </c>
      <c r="AY805" s="18" t="s">
        <v>209</v>
      </c>
      <c r="BE805" s="206">
        <f>IF(N805="základní",J805,0)</f>
        <v>0</v>
      </c>
      <c r="BF805" s="206">
        <f>IF(N805="snížená",J805,0)</f>
        <v>0</v>
      </c>
      <c r="BG805" s="206">
        <f>IF(N805="zákl. přenesená",J805,0)</f>
        <v>0</v>
      </c>
      <c r="BH805" s="206">
        <f>IF(N805="sníž. přenesená",J805,0)</f>
        <v>0</v>
      </c>
      <c r="BI805" s="206">
        <f>IF(N805="nulová",J805,0)</f>
        <v>0</v>
      </c>
      <c r="BJ805" s="18" t="s">
        <v>85</v>
      </c>
      <c r="BK805" s="206">
        <f>ROUND(I805*H805,2)</f>
        <v>0</v>
      </c>
      <c r="BL805" s="18" t="s">
        <v>218</v>
      </c>
      <c r="BM805" s="205" t="s">
        <v>13676</v>
      </c>
    </row>
    <row r="806" spans="1:65" s="2" customFormat="1" ht="48.75">
      <c r="A806" s="35"/>
      <c r="B806" s="36"/>
      <c r="C806" s="37"/>
      <c r="D806" s="214" t="s">
        <v>807</v>
      </c>
      <c r="E806" s="37"/>
      <c r="F806" s="256" t="s">
        <v>12994</v>
      </c>
      <c r="G806" s="37"/>
      <c r="H806" s="37"/>
      <c r="I806" s="257"/>
      <c r="J806" s="37"/>
      <c r="K806" s="37"/>
      <c r="L806" s="40"/>
      <c r="M806" s="258"/>
      <c r="N806" s="259"/>
      <c r="O806" s="72"/>
      <c r="P806" s="72"/>
      <c r="Q806" s="72"/>
      <c r="R806" s="72"/>
      <c r="S806" s="72"/>
      <c r="T806" s="73"/>
      <c r="U806" s="35"/>
      <c r="V806" s="35"/>
      <c r="W806" s="35"/>
      <c r="X806" s="35"/>
      <c r="Y806" s="35"/>
      <c r="Z806" s="35"/>
      <c r="AA806" s="35"/>
      <c r="AB806" s="35"/>
      <c r="AC806" s="35"/>
      <c r="AD806" s="35"/>
      <c r="AE806" s="35"/>
      <c r="AT806" s="18" t="s">
        <v>807</v>
      </c>
      <c r="AU806" s="18" t="s">
        <v>85</v>
      </c>
    </row>
    <row r="807" spans="1:65" s="2" customFormat="1" ht="16.5" customHeight="1">
      <c r="A807" s="35"/>
      <c r="B807" s="36"/>
      <c r="C807" s="193" t="s">
        <v>5389</v>
      </c>
      <c r="D807" s="193" t="s">
        <v>214</v>
      </c>
      <c r="E807" s="194" t="s">
        <v>13677</v>
      </c>
      <c r="F807" s="195" t="s">
        <v>13371</v>
      </c>
      <c r="G807" s="196" t="s">
        <v>10032</v>
      </c>
      <c r="H807" s="197">
        <v>4.5999999999999996</v>
      </c>
      <c r="I807" s="198"/>
      <c r="J807" s="199">
        <f>ROUND(I807*H807,2)</f>
        <v>0</v>
      </c>
      <c r="K807" s="200"/>
      <c r="L807" s="40"/>
      <c r="M807" s="201" t="s">
        <v>1</v>
      </c>
      <c r="N807" s="202" t="s">
        <v>42</v>
      </c>
      <c r="O807" s="72"/>
      <c r="P807" s="203">
        <f>O807*H807</f>
        <v>0</v>
      </c>
      <c r="Q807" s="203">
        <v>0</v>
      </c>
      <c r="R807" s="203">
        <f>Q807*H807</f>
        <v>0</v>
      </c>
      <c r="S807" s="203">
        <v>0</v>
      </c>
      <c r="T807" s="204">
        <f>S807*H807</f>
        <v>0</v>
      </c>
      <c r="U807" s="35"/>
      <c r="V807" s="35"/>
      <c r="W807" s="35"/>
      <c r="X807" s="35"/>
      <c r="Y807" s="35"/>
      <c r="Z807" s="35"/>
      <c r="AA807" s="35"/>
      <c r="AB807" s="35"/>
      <c r="AC807" s="35"/>
      <c r="AD807" s="35"/>
      <c r="AE807" s="35"/>
      <c r="AR807" s="205" t="s">
        <v>218</v>
      </c>
      <c r="AT807" s="205" t="s">
        <v>214</v>
      </c>
      <c r="AU807" s="205" t="s">
        <v>85</v>
      </c>
      <c r="AY807" s="18" t="s">
        <v>209</v>
      </c>
      <c r="BE807" s="206">
        <f>IF(N807="základní",J807,0)</f>
        <v>0</v>
      </c>
      <c r="BF807" s="206">
        <f>IF(N807="snížená",J807,0)</f>
        <v>0</v>
      </c>
      <c r="BG807" s="206">
        <f>IF(N807="zákl. přenesená",J807,0)</f>
        <v>0</v>
      </c>
      <c r="BH807" s="206">
        <f>IF(N807="sníž. přenesená",J807,0)</f>
        <v>0</v>
      </c>
      <c r="BI807" s="206">
        <f>IF(N807="nulová",J807,0)</f>
        <v>0</v>
      </c>
      <c r="BJ807" s="18" t="s">
        <v>85</v>
      </c>
      <c r="BK807" s="206">
        <f>ROUND(I807*H807,2)</f>
        <v>0</v>
      </c>
      <c r="BL807" s="18" t="s">
        <v>218</v>
      </c>
      <c r="BM807" s="205" t="s">
        <v>13678</v>
      </c>
    </row>
    <row r="808" spans="1:65" s="2" customFormat="1" ht="48.75">
      <c r="A808" s="35"/>
      <c r="B808" s="36"/>
      <c r="C808" s="37"/>
      <c r="D808" s="214" t="s">
        <v>807</v>
      </c>
      <c r="E808" s="37"/>
      <c r="F808" s="256" t="s">
        <v>12994</v>
      </c>
      <c r="G808" s="37"/>
      <c r="H808" s="37"/>
      <c r="I808" s="257"/>
      <c r="J808" s="37"/>
      <c r="K808" s="37"/>
      <c r="L808" s="40"/>
      <c r="M808" s="258"/>
      <c r="N808" s="259"/>
      <c r="O808" s="72"/>
      <c r="P808" s="72"/>
      <c r="Q808" s="72"/>
      <c r="R808" s="72"/>
      <c r="S808" s="72"/>
      <c r="T808" s="73"/>
      <c r="U808" s="35"/>
      <c r="V808" s="35"/>
      <c r="W808" s="35"/>
      <c r="X808" s="35"/>
      <c r="Y808" s="35"/>
      <c r="Z808" s="35"/>
      <c r="AA808" s="35"/>
      <c r="AB808" s="35"/>
      <c r="AC808" s="35"/>
      <c r="AD808" s="35"/>
      <c r="AE808" s="35"/>
      <c r="AT808" s="18" t="s">
        <v>807</v>
      </c>
      <c r="AU808" s="18" t="s">
        <v>85</v>
      </c>
    </row>
    <row r="809" spans="1:65" s="2" customFormat="1" ht="16.5" customHeight="1">
      <c r="A809" s="35"/>
      <c r="B809" s="36"/>
      <c r="C809" s="193" t="s">
        <v>5392</v>
      </c>
      <c r="D809" s="193" t="s">
        <v>214</v>
      </c>
      <c r="E809" s="194" t="s">
        <v>13679</v>
      </c>
      <c r="F809" s="195" t="s">
        <v>13374</v>
      </c>
      <c r="G809" s="196" t="s">
        <v>10032</v>
      </c>
      <c r="H809" s="197">
        <v>22.1</v>
      </c>
      <c r="I809" s="198"/>
      <c r="J809" s="199">
        <f>ROUND(I809*H809,2)</f>
        <v>0</v>
      </c>
      <c r="K809" s="200"/>
      <c r="L809" s="40"/>
      <c r="M809" s="201" t="s">
        <v>1</v>
      </c>
      <c r="N809" s="202" t="s">
        <v>42</v>
      </c>
      <c r="O809" s="72"/>
      <c r="P809" s="203">
        <f>O809*H809</f>
        <v>0</v>
      </c>
      <c r="Q809" s="203">
        <v>0</v>
      </c>
      <c r="R809" s="203">
        <f>Q809*H809</f>
        <v>0</v>
      </c>
      <c r="S809" s="203">
        <v>0</v>
      </c>
      <c r="T809" s="204">
        <f>S809*H809</f>
        <v>0</v>
      </c>
      <c r="U809" s="35"/>
      <c r="V809" s="35"/>
      <c r="W809" s="35"/>
      <c r="X809" s="35"/>
      <c r="Y809" s="35"/>
      <c r="Z809" s="35"/>
      <c r="AA809" s="35"/>
      <c r="AB809" s="35"/>
      <c r="AC809" s="35"/>
      <c r="AD809" s="35"/>
      <c r="AE809" s="35"/>
      <c r="AR809" s="205" t="s">
        <v>218</v>
      </c>
      <c r="AT809" s="205" t="s">
        <v>214</v>
      </c>
      <c r="AU809" s="205" t="s">
        <v>85</v>
      </c>
      <c r="AY809" s="18" t="s">
        <v>209</v>
      </c>
      <c r="BE809" s="206">
        <f>IF(N809="základní",J809,0)</f>
        <v>0</v>
      </c>
      <c r="BF809" s="206">
        <f>IF(N809="snížená",J809,0)</f>
        <v>0</v>
      </c>
      <c r="BG809" s="206">
        <f>IF(N809="zákl. přenesená",J809,0)</f>
        <v>0</v>
      </c>
      <c r="BH809" s="206">
        <f>IF(N809="sníž. přenesená",J809,0)</f>
        <v>0</v>
      </c>
      <c r="BI809" s="206">
        <f>IF(N809="nulová",J809,0)</f>
        <v>0</v>
      </c>
      <c r="BJ809" s="18" t="s">
        <v>85</v>
      </c>
      <c r="BK809" s="206">
        <f>ROUND(I809*H809,2)</f>
        <v>0</v>
      </c>
      <c r="BL809" s="18" t="s">
        <v>218</v>
      </c>
      <c r="BM809" s="205" t="s">
        <v>13680</v>
      </c>
    </row>
    <row r="810" spans="1:65" s="2" customFormat="1" ht="48.75">
      <c r="A810" s="35"/>
      <c r="B810" s="36"/>
      <c r="C810" s="37"/>
      <c r="D810" s="214" t="s">
        <v>807</v>
      </c>
      <c r="E810" s="37"/>
      <c r="F810" s="256" t="s">
        <v>12994</v>
      </c>
      <c r="G810" s="37"/>
      <c r="H810" s="37"/>
      <c r="I810" s="257"/>
      <c r="J810" s="37"/>
      <c r="K810" s="37"/>
      <c r="L810" s="40"/>
      <c r="M810" s="258"/>
      <c r="N810" s="259"/>
      <c r="O810" s="72"/>
      <c r="P810" s="72"/>
      <c r="Q810" s="72"/>
      <c r="R810" s="72"/>
      <c r="S810" s="72"/>
      <c r="T810" s="73"/>
      <c r="U810" s="35"/>
      <c r="V810" s="35"/>
      <c r="W810" s="35"/>
      <c r="X810" s="35"/>
      <c r="Y810" s="35"/>
      <c r="Z810" s="35"/>
      <c r="AA810" s="35"/>
      <c r="AB810" s="35"/>
      <c r="AC810" s="35"/>
      <c r="AD810" s="35"/>
      <c r="AE810" s="35"/>
      <c r="AT810" s="18" t="s">
        <v>807</v>
      </c>
      <c r="AU810" s="18" t="s">
        <v>85</v>
      </c>
    </row>
    <row r="811" spans="1:65" s="2" customFormat="1" ht="16.5" customHeight="1">
      <c r="A811" s="35"/>
      <c r="B811" s="36"/>
      <c r="C811" s="193" t="s">
        <v>5395</v>
      </c>
      <c r="D811" s="193" t="s">
        <v>214</v>
      </c>
      <c r="E811" s="194" t="s">
        <v>13681</v>
      </c>
      <c r="F811" s="195" t="s">
        <v>13377</v>
      </c>
      <c r="G811" s="196" t="s">
        <v>10032</v>
      </c>
      <c r="H811" s="197">
        <v>5.5</v>
      </c>
      <c r="I811" s="198"/>
      <c r="J811" s="199">
        <f>ROUND(I811*H811,2)</f>
        <v>0</v>
      </c>
      <c r="K811" s="200"/>
      <c r="L811" s="40"/>
      <c r="M811" s="201" t="s">
        <v>1</v>
      </c>
      <c r="N811" s="202" t="s">
        <v>42</v>
      </c>
      <c r="O811" s="72"/>
      <c r="P811" s="203">
        <f>O811*H811</f>
        <v>0</v>
      </c>
      <c r="Q811" s="203">
        <v>0</v>
      </c>
      <c r="R811" s="203">
        <f>Q811*H811</f>
        <v>0</v>
      </c>
      <c r="S811" s="203">
        <v>0</v>
      </c>
      <c r="T811" s="204">
        <f>S811*H811</f>
        <v>0</v>
      </c>
      <c r="U811" s="35"/>
      <c r="V811" s="35"/>
      <c r="W811" s="35"/>
      <c r="X811" s="35"/>
      <c r="Y811" s="35"/>
      <c r="Z811" s="35"/>
      <c r="AA811" s="35"/>
      <c r="AB811" s="35"/>
      <c r="AC811" s="35"/>
      <c r="AD811" s="35"/>
      <c r="AE811" s="35"/>
      <c r="AR811" s="205" t="s">
        <v>218</v>
      </c>
      <c r="AT811" s="205" t="s">
        <v>214</v>
      </c>
      <c r="AU811" s="205" t="s">
        <v>85</v>
      </c>
      <c r="AY811" s="18" t="s">
        <v>209</v>
      </c>
      <c r="BE811" s="206">
        <f>IF(N811="základní",J811,0)</f>
        <v>0</v>
      </c>
      <c r="BF811" s="206">
        <f>IF(N811="snížená",J811,0)</f>
        <v>0</v>
      </c>
      <c r="BG811" s="206">
        <f>IF(N811="zákl. přenesená",J811,0)</f>
        <v>0</v>
      </c>
      <c r="BH811" s="206">
        <f>IF(N811="sníž. přenesená",J811,0)</f>
        <v>0</v>
      </c>
      <c r="BI811" s="206">
        <f>IF(N811="nulová",J811,0)</f>
        <v>0</v>
      </c>
      <c r="BJ811" s="18" t="s">
        <v>85</v>
      </c>
      <c r="BK811" s="206">
        <f>ROUND(I811*H811,2)</f>
        <v>0</v>
      </c>
      <c r="BL811" s="18" t="s">
        <v>218</v>
      </c>
      <c r="BM811" s="205" t="s">
        <v>13682</v>
      </c>
    </row>
    <row r="812" spans="1:65" s="2" customFormat="1" ht="48.75">
      <c r="A812" s="35"/>
      <c r="B812" s="36"/>
      <c r="C812" s="37"/>
      <c r="D812" s="214" t="s">
        <v>807</v>
      </c>
      <c r="E812" s="37"/>
      <c r="F812" s="256" t="s">
        <v>12994</v>
      </c>
      <c r="G812" s="37"/>
      <c r="H812" s="37"/>
      <c r="I812" s="257"/>
      <c r="J812" s="37"/>
      <c r="K812" s="37"/>
      <c r="L812" s="40"/>
      <c r="M812" s="258"/>
      <c r="N812" s="259"/>
      <c r="O812" s="72"/>
      <c r="P812" s="72"/>
      <c r="Q812" s="72"/>
      <c r="R812" s="72"/>
      <c r="S812" s="72"/>
      <c r="T812" s="73"/>
      <c r="U812" s="35"/>
      <c r="V812" s="35"/>
      <c r="W812" s="35"/>
      <c r="X812" s="35"/>
      <c r="Y812" s="35"/>
      <c r="Z812" s="35"/>
      <c r="AA812" s="35"/>
      <c r="AB812" s="35"/>
      <c r="AC812" s="35"/>
      <c r="AD812" s="35"/>
      <c r="AE812" s="35"/>
      <c r="AT812" s="18" t="s">
        <v>807</v>
      </c>
      <c r="AU812" s="18" t="s">
        <v>85</v>
      </c>
    </row>
    <row r="813" spans="1:65" s="2" customFormat="1" ht="16.5" customHeight="1">
      <c r="A813" s="35"/>
      <c r="B813" s="36"/>
      <c r="C813" s="193" t="s">
        <v>5398</v>
      </c>
      <c r="D813" s="193" t="s">
        <v>214</v>
      </c>
      <c r="E813" s="194" t="s">
        <v>13683</v>
      </c>
      <c r="F813" s="195" t="s">
        <v>13380</v>
      </c>
      <c r="G813" s="196" t="s">
        <v>10032</v>
      </c>
      <c r="H813" s="197">
        <v>4.9000000000000004</v>
      </c>
      <c r="I813" s="198"/>
      <c r="J813" s="199">
        <f>ROUND(I813*H813,2)</f>
        <v>0</v>
      </c>
      <c r="K813" s="200"/>
      <c r="L813" s="40"/>
      <c r="M813" s="201" t="s">
        <v>1</v>
      </c>
      <c r="N813" s="202" t="s">
        <v>42</v>
      </c>
      <c r="O813" s="72"/>
      <c r="P813" s="203">
        <f>O813*H813</f>
        <v>0</v>
      </c>
      <c r="Q813" s="203">
        <v>0</v>
      </c>
      <c r="R813" s="203">
        <f>Q813*H813</f>
        <v>0</v>
      </c>
      <c r="S813" s="203">
        <v>0</v>
      </c>
      <c r="T813" s="204">
        <f>S813*H813</f>
        <v>0</v>
      </c>
      <c r="U813" s="35"/>
      <c r="V813" s="35"/>
      <c r="W813" s="35"/>
      <c r="X813" s="35"/>
      <c r="Y813" s="35"/>
      <c r="Z813" s="35"/>
      <c r="AA813" s="35"/>
      <c r="AB813" s="35"/>
      <c r="AC813" s="35"/>
      <c r="AD813" s="35"/>
      <c r="AE813" s="35"/>
      <c r="AR813" s="205" t="s">
        <v>218</v>
      </c>
      <c r="AT813" s="205" t="s">
        <v>214</v>
      </c>
      <c r="AU813" s="205" t="s">
        <v>85</v>
      </c>
      <c r="AY813" s="18" t="s">
        <v>209</v>
      </c>
      <c r="BE813" s="206">
        <f>IF(N813="základní",J813,0)</f>
        <v>0</v>
      </c>
      <c r="BF813" s="206">
        <f>IF(N813="snížená",J813,0)</f>
        <v>0</v>
      </c>
      <c r="BG813" s="206">
        <f>IF(N813="zákl. přenesená",J813,0)</f>
        <v>0</v>
      </c>
      <c r="BH813" s="206">
        <f>IF(N813="sníž. přenesená",J813,0)</f>
        <v>0</v>
      </c>
      <c r="BI813" s="206">
        <f>IF(N813="nulová",J813,0)</f>
        <v>0</v>
      </c>
      <c r="BJ813" s="18" t="s">
        <v>85</v>
      </c>
      <c r="BK813" s="206">
        <f>ROUND(I813*H813,2)</f>
        <v>0</v>
      </c>
      <c r="BL813" s="18" t="s">
        <v>218</v>
      </c>
      <c r="BM813" s="205" t="s">
        <v>13684</v>
      </c>
    </row>
    <row r="814" spans="1:65" s="2" customFormat="1" ht="48.75">
      <c r="A814" s="35"/>
      <c r="B814" s="36"/>
      <c r="C814" s="37"/>
      <c r="D814" s="214" t="s">
        <v>807</v>
      </c>
      <c r="E814" s="37"/>
      <c r="F814" s="256" t="s">
        <v>12994</v>
      </c>
      <c r="G814" s="37"/>
      <c r="H814" s="37"/>
      <c r="I814" s="257"/>
      <c r="J814" s="37"/>
      <c r="K814" s="37"/>
      <c r="L814" s="40"/>
      <c r="M814" s="258"/>
      <c r="N814" s="259"/>
      <c r="O814" s="72"/>
      <c r="P814" s="72"/>
      <c r="Q814" s="72"/>
      <c r="R814" s="72"/>
      <c r="S814" s="72"/>
      <c r="T814" s="73"/>
      <c r="U814" s="35"/>
      <c r="V814" s="35"/>
      <c r="W814" s="35"/>
      <c r="X814" s="35"/>
      <c r="Y814" s="35"/>
      <c r="Z814" s="35"/>
      <c r="AA814" s="35"/>
      <c r="AB814" s="35"/>
      <c r="AC814" s="35"/>
      <c r="AD814" s="35"/>
      <c r="AE814" s="35"/>
      <c r="AT814" s="18" t="s">
        <v>807</v>
      </c>
      <c r="AU814" s="18" t="s">
        <v>85</v>
      </c>
    </row>
    <row r="815" spans="1:65" s="2" customFormat="1" ht="16.5" customHeight="1">
      <c r="A815" s="35"/>
      <c r="B815" s="36"/>
      <c r="C815" s="193" t="s">
        <v>5401</v>
      </c>
      <c r="D815" s="193" t="s">
        <v>214</v>
      </c>
      <c r="E815" s="194" t="s">
        <v>13685</v>
      </c>
      <c r="F815" s="195" t="s">
        <v>13383</v>
      </c>
      <c r="G815" s="196" t="s">
        <v>10032</v>
      </c>
      <c r="H815" s="197">
        <v>6.8</v>
      </c>
      <c r="I815" s="198"/>
      <c r="J815" s="199">
        <f>ROUND(I815*H815,2)</f>
        <v>0</v>
      </c>
      <c r="K815" s="200"/>
      <c r="L815" s="40"/>
      <c r="M815" s="201" t="s">
        <v>1</v>
      </c>
      <c r="N815" s="202" t="s">
        <v>42</v>
      </c>
      <c r="O815" s="72"/>
      <c r="P815" s="203">
        <f>O815*H815</f>
        <v>0</v>
      </c>
      <c r="Q815" s="203">
        <v>0</v>
      </c>
      <c r="R815" s="203">
        <f>Q815*H815</f>
        <v>0</v>
      </c>
      <c r="S815" s="203">
        <v>0</v>
      </c>
      <c r="T815" s="204">
        <f>S815*H815</f>
        <v>0</v>
      </c>
      <c r="U815" s="35"/>
      <c r="V815" s="35"/>
      <c r="W815" s="35"/>
      <c r="X815" s="35"/>
      <c r="Y815" s="35"/>
      <c r="Z815" s="35"/>
      <c r="AA815" s="35"/>
      <c r="AB815" s="35"/>
      <c r="AC815" s="35"/>
      <c r="AD815" s="35"/>
      <c r="AE815" s="35"/>
      <c r="AR815" s="205" t="s">
        <v>218</v>
      </c>
      <c r="AT815" s="205" t="s">
        <v>214</v>
      </c>
      <c r="AU815" s="205" t="s">
        <v>85</v>
      </c>
      <c r="AY815" s="18" t="s">
        <v>209</v>
      </c>
      <c r="BE815" s="206">
        <f>IF(N815="základní",J815,0)</f>
        <v>0</v>
      </c>
      <c r="BF815" s="206">
        <f>IF(N815="snížená",J815,0)</f>
        <v>0</v>
      </c>
      <c r="BG815" s="206">
        <f>IF(N815="zákl. přenesená",J815,0)</f>
        <v>0</v>
      </c>
      <c r="BH815" s="206">
        <f>IF(N815="sníž. přenesená",J815,0)</f>
        <v>0</v>
      </c>
      <c r="BI815" s="206">
        <f>IF(N815="nulová",J815,0)</f>
        <v>0</v>
      </c>
      <c r="BJ815" s="18" t="s">
        <v>85</v>
      </c>
      <c r="BK815" s="206">
        <f>ROUND(I815*H815,2)</f>
        <v>0</v>
      </c>
      <c r="BL815" s="18" t="s">
        <v>218</v>
      </c>
      <c r="BM815" s="205" t="s">
        <v>13686</v>
      </c>
    </row>
    <row r="816" spans="1:65" s="2" customFormat="1" ht="48.75">
      <c r="A816" s="35"/>
      <c r="B816" s="36"/>
      <c r="C816" s="37"/>
      <c r="D816" s="214" t="s">
        <v>807</v>
      </c>
      <c r="E816" s="37"/>
      <c r="F816" s="256" t="s">
        <v>12994</v>
      </c>
      <c r="G816" s="37"/>
      <c r="H816" s="37"/>
      <c r="I816" s="257"/>
      <c r="J816" s="37"/>
      <c r="K816" s="37"/>
      <c r="L816" s="40"/>
      <c r="M816" s="258"/>
      <c r="N816" s="259"/>
      <c r="O816" s="72"/>
      <c r="P816" s="72"/>
      <c r="Q816" s="72"/>
      <c r="R816" s="72"/>
      <c r="S816" s="72"/>
      <c r="T816" s="73"/>
      <c r="U816" s="35"/>
      <c r="V816" s="35"/>
      <c r="W816" s="35"/>
      <c r="X816" s="35"/>
      <c r="Y816" s="35"/>
      <c r="Z816" s="35"/>
      <c r="AA816" s="35"/>
      <c r="AB816" s="35"/>
      <c r="AC816" s="35"/>
      <c r="AD816" s="35"/>
      <c r="AE816" s="35"/>
      <c r="AT816" s="18" t="s">
        <v>807</v>
      </c>
      <c r="AU816" s="18" t="s">
        <v>85</v>
      </c>
    </row>
    <row r="817" spans="1:65" s="2" customFormat="1" ht="16.5" customHeight="1">
      <c r="A817" s="35"/>
      <c r="B817" s="36"/>
      <c r="C817" s="193" t="s">
        <v>5404</v>
      </c>
      <c r="D817" s="193" t="s">
        <v>214</v>
      </c>
      <c r="E817" s="194" t="s">
        <v>13687</v>
      </c>
      <c r="F817" s="195" t="s">
        <v>13386</v>
      </c>
      <c r="G817" s="196" t="s">
        <v>10032</v>
      </c>
      <c r="H817" s="197">
        <v>12</v>
      </c>
      <c r="I817" s="198"/>
      <c r="J817" s="199">
        <f>ROUND(I817*H817,2)</f>
        <v>0</v>
      </c>
      <c r="K817" s="200"/>
      <c r="L817" s="40"/>
      <c r="M817" s="201" t="s">
        <v>1</v>
      </c>
      <c r="N817" s="202" t="s">
        <v>42</v>
      </c>
      <c r="O817" s="72"/>
      <c r="P817" s="203">
        <f>O817*H817</f>
        <v>0</v>
      </c>
      <c r="Q817" s="203">
        <v>0</v>
      </c>
      <c r="R817" s="203">
        <f>Q817*H817</f>
        <v>0</v>
      </c>
      <c r="S817" s="203">
        <v>0</v>
      </c>
      <c r="T817" s="204">
        <f>S817*H817</f>
        <v>0</v>
      </c>
      <c r="U817" s="35"/>
      <c r="V817" s="35"/>
      <c r="W817" s="35"/>
      <c r="X817" s="35"/>
      <c r="Y817" s="35"/>
      <c r="Z817" s="35"/>
      <c r="AA817" s="35"/>
      <c r="AB817" s="35"/>
      <c r="AC817" s="35"/>
      <c r="AD817" s="35"/>
      <c r="AE817" s="35"/>
      <c r="AR817" s="205" t="s">
        <v>218</v>
      </c>
      <c r="AT817" s="205" t="s">
        <v>214</v>
      </c>
      <c r="AU817" s="205" t="s">
        <v>85</v>
      </c>
      <c r="AY817" s="18" t="s">
        <v>209</v>
      </c>
      <c r="BE817" s="206">
        <f>IF(N817="základní",J817,0)</f>
        <v>0</v>
      </c>
      <c r="BF817" s="206">
        <f>IF(N817="snížená",J817,0)</f>
        <v>0</v>
      </c>
      <c r="BG817" s="206">
        <f>IF(N817="zákl. přenesená",J817,0)</f>
        <v>0</v>
      </c>
      <c r="BH817" s="206">
        <f>IF(N817="sníž. přenesená",J817,0)</f>
        <v>0</v>
      </c>
      <c r="BI817" s="206">
        <f>IF(N817="nulová",J817,0)</f>
        <v>0</v>
      </c>
      <c r="BJ817" s="18" t="s">
        <v>85</v>
      </c>
      <c r="BK817" s="206">
        <f>ROUND(I817*H817,2)</f>
        <v>0</v>
      </c>
      <c r="BL817" s="18" t="s">
        <v>218</v>
      </c>
      <c r="BM817" s="205" t="s">
        <v>13688</v>
      </c>
    </row>
    <row r="818" spans="1:65" s="2" customFormat="1" ht="48.75">
      <c r="A818" s="35"/>
      <c r="B818" s="36"/>
      <c r="C818" s="37"/>
      <c r="D818" s="214" t="s">
        <v>807</v>
      </c>
      <c r="E818" s="37"/>
      <c r="F818" s="256" t="s">
        <v>12994</v>
      </c>
      <c r="G818" s="37"/>
      <c r="H818" s="37"/>
      <c r="I818" s="257"/>
      <c r="J818" s="37"/>
      <c r="K818" s="37"/>
      <c r="L818" s="40"/>
      <c r="M818" s="258"/>
      <c r="N818" s="259"/>
      <c r="O818" s="72"/>
      <c r="P818" s="72"/>
      <c r="Q818" s="72"/>
      <c r="R818" s="72"/>
      <c r="S818" s="72"/>
      <c r="T818" s="73"/>
      <c r="U818" s="35"/>
      <c r="V818" s="35"/>
      <c r="W818" s="35"/>
      <c r="X818" s="35"/>
      <c r="Y818" s="35"/>
      <c r="Z818" s="35"/>
      <c r="AA818" s="35"/>
      <c r="AB818" s="35"/>
      <c r="AC818" s="35"/>
      <c r="AD818" s="35"/>
      <c r="AE818" s="35"/>
      <c r="AT818" s="18" t="s">
        <v>807</v>
      </c>
      <c r="AU818" s="18" t="s">
        <v>85</v>
      </c>
    </row>
    <row r="819" spans="1:65" s="2" customFormat="1" ht="16.5" customHeight="1">
      <c r="A819" s="35"/>
      <c r="B819" s="36"/>
      <c r="C819" s="193" t="s">
        <v>5407</v>
      </c>
      <c r="D819" s="193" t="s">
        <v>214</v>
      </c>
      <c r="E819" s="194" t="s">
        <v>13689</v>
      </c>
      <c r="F819" s="195" t="s">
        <v>13389</v>
      </c>
      <c r="G819" s="196" t="s">
        <v>10032</v>
      </c>
      <c r="H819" s="197">
        <v>1.9</v>
      </c>
      <c r="I819" s="198"/>
      <c r="J819" s="199">
        <f>ROUND(I819*H819,2)</f>
        <v>0</v>
      </c>
      <c r="K819" s="200"/>
      <c r="L819" s="40"/>
      <c r="M819" s="201" t="s">
        <v>1</v>
      </c>
      <c r="N819" s="202" t="s">
        <v>42</v>
      </c>
      <c r="O819" s="72"/>
      <c r="P819" s="203">
        <f>O819*H819</f>
        <v>0</v>
      </c>
      <c r="Q819" s="203">
        <v>0</v>
      </c>
      <c r="R819" s="203">
        <f>Q819*H819</f>
        <v>0</v>
      </c>
      <c r="S819" s="203">
        <v>0</v>
      </c>
      <c r="T819" s="204">
        <f>S819*H819</f>
        <v>0</v>
      </c>
      <c r="U819" s="35"/>
      <c r="V819" s="35"/>
      <c r="W819" s="35"/>
      <c r="X819" s="35"/>
      <c r="Y819" s="35"/>
      <c r="Z819" s="35"/>
      <c r="AA819" s="35"/>
      <c r="AB819" s="35"/>
      <c r="AC819" s="35"/>
      <c r="AD819" s="35"/>
      <c r="AE819" s="35"/>
      <c r="AR819" s="205" t="s">
        <v>218</v>
      </c>
      <c r="AT819" s="205" t="s">
        <v>214</v>
      </c>
      <c r="AU819" s="205" t="s">
        <v>85</v>
      </c>
      <c r="AY819" s="18" t="s">
        <v>209</v>
      </c>
      <c r="BE819" s="206">
        <f>IF(N819="základní",J819,0)</f>
        <v>0</v>
      </c>
      <c r="BF819" s="206">
        <f>IF(N819="snížená",J819,0)</f>
        <v>0</v>
      </c>
      <c r="BG819" s="206">
        <f>IF(N819="zákl. přenesená",J819,0)</f>
        <v>0</v>
      </c>
      <c r="BH819" s="206">
        <f>IF(N819="sníž. přenesená",J819,0)</f>
        <v>0</v>
      </c>
      <c r="BI819" s="206">
        <f>IF(N819="nulová",J819,0)</f>
        <v>0</v>
      </c>
      <c r="BJ819" s="18" t="s">
        <v>85</v>
      </c>
      <c r="BK819" s="206">
        <f>ROUND(I819*H819,2)</f>
        <v>0</v>
      </c>
      <c r="BL819" s="18" t="s">
        <v>218</v>
      </c>
      <c r="BM819" s="205" t="s">
        <v>13690</v>
      </c>
    </row>
    <row r="820" spans="1:65" s="2" customFormat="1" ht="48.75">
      <c r="A820" s="35"/>
      <c r="B820" s="36"/>
      <c r="C820" s="37"/>
      <c r="D820" s="214" t="s">
        <v>807</v>
      </c>
      <c r="E820" s="37"/>
      <c r="F820" s="256" t="s">
        <v>12994</v>
      </c>
      <c r="G820" s="37"/>
      <c r="H820" s="37"/>
      <c r="I820" s="257"/>
      <c r="J820" s="37"/>
      <c r="K820" s="37"/>
      <c r="L820" s="40"/>
      <c r="M820" s="258"/>
      <c r="N820" s="259"/>
      <c r="O820" s="72"/>
      <c r="P820" s="72"/>
      <c r="Q820" s="72"/>
      <c r="R820" s="72"/>
      <c r="S820" s="72"/>
      <c r="T820" s="73"/>
      <c r="U820" s="35"/>
      <c r="V820" s="35"/>
      <c r="W820" s="35"/>
      <c r="X820" s="35"/>
      <c r="Y820" s="35"/>
      <c r="Z820" s="35"/>
      <c r="AA820" s="35"/>
      <c r="AB820" s="35"/>
      <c r="AC820" s="35"/>
      <c r="AD820" s="35"/>
      <c r="AE820" s="35"/>
      <c r="AT820" s="18" t="s">
        <v>807</v>
      </c>
      <c r="AU820" s="18" t="s">
        <v>85</v>
      </c>
    </row>
    <row r="821" spans="1:65" s="2" customFormat="1" ht="16.5" customHeight="1">
      <c r="A821" s="35"/>
      <c r="B821" s="36"/>
      <c r="C821" s="193" t="s">
        <v>5410</v>
      </c>
      <c r="D821" s="193" t="s">
        <v>214</v>
      </c>
      <c r="E821" s="194" t="s">
        <v>13691</v>
      </c>
      <c r="F821" s="195" t="s">
        <v>13392</v>
      </c>
      <c r="G821" s="196" t="s">
        <v>10032</v>
      </c>
      <c r="H821" s="197">
        <v>15.5</v>
      </c>
      <c r="I821" s="198"/>
      <c r="J821" s="199">
        <f>ROUND(I821*H821,2)</f>
        <v>0</v>
      </c>
      <c r="K821" s="200"/>
      <c r="L821" s="40"/>
      <c r="M821" s="201" t="s">
        <v>1</v>
      </c>
      <c r="N821" s="202" t="s">
        <v>42</v>
      </c>
      <c r="O821" s="72"/>
      <c r="P821" s="203">
        <f>O821*H821</f>
        <v>0</v>
      </c>
      <c r="Q821" s="203">
        <v>0</v>
      </c>
      <c r="R821" s="203">
        <f>Q821*H821</f>
        <v>0</v>
      </c>
      <c r="S821" s="203">
        <v>0</v>
      </c>
      <c r="T821" s="204">
        <f>S821*H821</f>
        <v>0</v>
      </c>
      <c r="U821" s="35"/>
      <c r="V821" s="35"/>
      <c r="W821" s="35"/>
      <c r="X821" s="35"/>
      <c r="Y821" s="35"/>
      <c r="Z821" s="35"/>
      <c r="AA821" s="35"/>
      <c r="AB821" s="35"/>
      <c r="AC821" s="35"/>
      <c r="AD821" s="35"/>
      <c r="AE821" s="35"/>
      <c r="AR821" s="205" t="s">
        <v>218</v>
      </c>
      <c r="AT821" s="205" t="s">
        <v>214</v>
      </c>
      <c r="AU821" s="205" t="s">
        <v>85</v>
      </c>
      <c r="AY821" s="18" t="s">
        <v>209</v>
      </c>
      <c r="BE821" s="206">
        <f>IF(N821="základní",J821,0)</f>
        <v>0</v>
      </c>
      <c r="BF821" s="206">
        <f>IF(N821="snížená",J821,0)</f>
        <v>0</v>
      </c>
      <c r="BG821" s="206">
        <f>IF(N821="zákl. přenesená",J821,0)</f>
        <v>0</v>
      </c>
      <c r="BH821" s="206">
        <f>IF(N821="sníž. přenesená",J821,0)</f>
        <v>0</v>
      </c>
      <c r="BI821" s="206">
        <f>IF(N821="nulová",J821,0)</f>
        <v>0</v>
      </c>
      <c r="BJ821" s="18" t="s">
        <v>85</v>
      </c>
      <c r="BK821" s="206">
        <f>ROUND(I821*H821,2)</f>
        <v>0</v>
      </c>
      <c r="BL821" s="18" t="s">
        <v>218</v>
      </c>
      <c r="BM821" s="205" t="s">
        <v>13692</v>
      </c>
    </row>
    <row r="822" spans="1:65" s="2" customFormat="1" ht="48.75">
      <c r="A822" s="35"/>
      <c r="B822" s="36"/>
      <c r="C822" s="37"/>
      <c r="D822" s="214" t="s">
        <v>807</v>
      </c>
      <c r="E822" s="37"/>
      <c r="F822" s="256" t="s">
        <v>12994</v>
      </c>
      <c r="G822" s="37"/>
      <c r="H822" s="37"/>
      <c r="I822" s="257"/>
      <c r="J822" s="37"/>
      <c r="K822" s="37"/>
      <c r="L822" s="40"/>
      <c r="M822" s="258"/>
      <c r="N822" s="259"/>
      <c r="O822" s="72"/>
      <c r="P822" s="72"/>
      <c r="Q822" s="72"/>
      <c r="R822" s="72"/>
      <c r="S822" s="72"/>
      <c r="T822" s="73"/>
      <c r="U822" s="35"/>
      <c r="V822" s="35"/>
      <c r="W822" s="35"/>
      <c r="X822" s="35"/>
      <c r="Y822" s="35"/>
      <c r="Z822" s="35"/>
      <c r="AA822" s="35"/>
      <c r="AB822" s="35"/>
      <c r="AC822" s="35"/>
      <c r="AD822" s="35"/>
      <c r="AE822" s="35"/>
      <c r="AT822" s="18" t="s">
        <v>807</v>
      </c>
      <c r="AU822" s="18" t="s">
        <v>85</v>
      </c>
    </row>
    <row r="823" spans="1:65" s="2" customFormat="1" ht="16.5" customHeight="1">
      <c r="A823" s="35"/>
      <c r="B823" s="36"/>
      <c r="C823" s="193" t="s">
        <v>5413</v>
      </c>
      <c r="D823" s="193" t="s">
        <v>214</v>
      </c>
      <c r="E823" s="194" t="s">
        <v>13693</v>
      </c>
      <c r="F823" s="195" t="s">
        <v>13395</v>
      </c>
      <c r="G823" s="196" t="s">
        <v>10032</v>
      </c>
      <c r="H823" s="197">
        <v>4.8</v>
      </c>
      <c r="I823" s="198"/>
      <c r="J823" s="199">
        <f>ROUND(I823*H823,2)</f>
        <v>0</v>
      </c>
      <c r="K823" s="200"/>
      <c r="L823" s="40"/>
      <c r="M823" s="201" t="s">
        <v>1</v>
      </c>
      <c r="N823" s="202" t="s">
        <v>42</v>
      </c>
      <c r="O823" s="72"/>
      <c r="P823" s="203">
        <f>O823*H823</f>
        <v>0</v>
      </c>
      <c r="Q823" s="203">
        <v>0</v>
      </c>
      <c r="R823" s="203">
        <f>Q823*H823</f>
        <v>0</v>
      </c>
      <c r="S823" s="203">
        <v>0</v>
      </c>
      <c r="T823" s="204">
        <f>S823*H823</f>
        <v>0</v>
      </c>
      <c r="U823" s="35"/>
      <c r="V823" s="35"/>
      <c r="W823" s="35"/>
      <c r="X823" s="35"/>
      <c r="Y823" s="35"/>
      <c r="Z823" s="35"/>
      <c r="AA823" s="35"/>
      <c r="AB823" s="35"/>
      <c r="AC823" s="35"/>
      <c r="AD823" s="35"/>
      <c r="AE823" s="35"/>
      <c r="AR823" s="205" t="s">
        <v>218</v>
      </c>
      <c r="AT823" s="205" t="s">
        <v>214</v>
      </c>
      <c r="AU823" s="205" t="s">
        <v>85</v>
      </c>
      <c r="AY823" s="18" t="s">
        <v>209</v>
      </c>
      <c r="BE823" s="206">
        <f>IF(N823="základní",J823,0)</f>
        <v>0</v>
      </c>
      <c r="BF823" s="206">
        <f>IF(N823="snížená",J823,0)</f>
        <v>0</v>
      </c>
      <c r="BG823" s="206">
        <f>IF(N823="zákl. přenesená",J823,0)</f>
        <v>0</v>
      </c>
      <c r="BH823" s="206">
        <f>IF(N823="sníž. přenesená",J823,0)</f>
        <v>0</v>
      </c>
      <c r="BI823" s="206">
        <f>IF(N823="nulová",J823,0)</f>
        <v>0</v>
      </c>
      <c r="BJ823" s="18" t="s">
        <v>85</v>
      </c>
      <c r="BK823" s="206">
        <f>ROUND(I823*H823,2)</f>
        <v>0</v>
      </c>
      <c r="BL823" s="18" t="s">
        <v>218</v>
      </c>
      <c r="BM823" s="205" t="s">
        <v>13694</v>
      </c>
    </row>
    <row r="824" spans="1:65" s="2" customFormat="1" ht="48.75">
      <c r="A824" s="35"/>
      <c r="B824" s="36"/>
      <c r="C824" s="37"/>
      <c r="D824" s="214" t="s">
        <v>807</v>
      </c>
      <c r="E824" s="37"/>
      <c r="F824" s="256" t="s">
        <v>12994</v>
      </c>
      <c r="G824" s="37"/>
      <c r="H824" s="37"/>
      <c r="I824" s="257"/>
      <c r="J824" s="37"/>
      <c r="K824" s="37"/>
      <c r="L824" s="40"/>
      <c r="M824" s="258"/>
      <c r="N824" s="259"/>
      <c r="O824" s="72"/>
      <c r="P824" s="72"/>
      <c r="Q824" s="72"/>
      <c r="R824" s="72"/>
      <c r="S824" s="72"/>
      <c r="T824" s="73"/>
      <c r="U824" s="35"/>
      <c r="V824" s="35"/>
      <c r="W824" s="35"/>
      <c r="X824" s="35"/>
      <c r="Y824" s="35"/>
      <c r="Z824" s="35"/>
      <c r="AA824" s="35"/>
      <c r="AB824" s="35"/>
      <c r="AC824" s="35"/>
      <c r="AD824" s="35"/>
      <c r="AE824" s="35"/>
      <c r="AT824" s="18" t="s">
        <v>807</v>
      </c>
      <c r="AU824" s="18" t="s">
        <v>85</v>
      </c>
    </row>
    <row r="825" spans="1:65" s="2" customFormat="1" ht="16.5" customHeight="1">
      <c r="A825" s="35"/>
      <c r="B825" s="36"/>
      <c r="C825" s="193" t="s">
        <v>5416</v>
      </c>
      <c r="D825" s="193" t="s">
        <v>214</v>
      </c>
      <c r="E825" s="194" t="s">
        <v>13695</v>
      </c>
      <c r="F825" s="195" t="s">
        <v>13398</v>
      </c>
      <c r="G825" s="196" t="s">
        <v>10032</v>
      </c>
      <c r="H825" s="197">
        <v>15.8</v>
      </c>
      <c r="I825" s="198"/>
      <c r="J825" s="199">
        <f>ROUND(I825*H825,2)</f>
        <v>0</v>
      </c>
      <c r="K825" s="200"/>
      <c r="L825" s="40"/>
      <c r="M825" s="201" t="s">
        <v>1</v>
      </c>
      <c r="N825" s="202" t="s">
        <v>42</v>
      </c>
      <c r="O825" s="72"/>
      <c r="P825" s="203">
        <f>O825*H825</f>
        <v>0</v>
      </c>
      <c r="Q825" s="203">
        <v>0</v>
      </c>
      <c r="R825" s="203">
        <f>Q825*H825</f>
        <v>0</v>
      </c>
      <c r="S825" s="203">
        <v>0</v>
      </c>
      <c r="T825" s="204">
        <f>S825*H825</f>
        <v>0</v>
      </c>
      <c r="U825" s="35"/>
      <c r="V825" s="35"/>
      <c r="W825" s="35"/>
      <c r="X825" s="35"/>
      <c r="Y825" s="35"/>
      <c r="Z825" s="35"/>
      <c r="AA825" s="35"/>
      <c r="AB825" s="35"/>
      <c r="AC825" s="35"/>
      <c r="AD825" s="35"/>
      <c r="AE825" s="35"/>
      <c r="AR825" s="205" t="s">
        <v>218</v>
      </c>
      <c r="AT825" s="205" t="s">
        <v>214</v>
      </c>
      <c r="AU825" s="205" t="s">
        <v>85</v>
      </c>
      <c r="AY825" s="18" t="s">
        <v>209</v>
      </c>
      <c r="BE825" s="206">
        <f>IF(N825="základní",J825,0)</f>
        <v>0</v>
      </c>
      <c r="BF825" s="206">
        <f>IF(N825="snížená",J825,0)</f>
        <v>0</v>
      </c>
      <c r="BG825" s="206">
        <f>IF(N825="zákl. přenesená",J825,0)</f>
        <v>0</v>
      </c>
      <c r="BH825" s="206">
        <f>IF(N825="sníž. přenesená",J825,0)</f>
        <v>0</v>
      </c>
      <c r="BI825" s="206">
        <f>IF(N825="nulová",J825,0)</f>
        <v>0</v>
      </c>
      <c r="BJ825" s="18" t="s">
        <v>85</v>
      </c>
      <c r="BK825" s="206">
        <f>ROUND(I825*H825,2)</f>
        <v>0</v>
      </c>
      <c r="BL825" s="18" t="s">
        <v>218</v>
      </c>
      <c r="BM825" s="205" t="s">
        <v>13696</v>
      </c>
    </row>
    <row r="826" spans="1:65" s="2" customFormat="1" ht="48.75">
      <c r="A826" s="35"/>
      <c r="B826" s="36"/>
      <c r="C826" s="37"/>
      <c r="D826" s="214" t="s">
        <v>807</v>
      </c>
      <c r="E826" s="37"/>
      <c r="F826" s="256" t="s">
        <v>12994</v>
      </c>
      <c r="G826" s="37"/>
      <c r="H826" s="37"/>
      <c r="I826" s="257"/>
      <c r="J826" s="37"/>
      <c r="K826" s="37"/>
      <c r="L826" s="40"/>
      <c r="M826" s="258"/>
      <c r="N826" s="259"/>
      <c r="O826" s="72"/>
      <c r="P826" s="72"/>
      <c r="Q826" s="72"/>
      <c r="R826" s="72"/>
      <c r="S826" s="72"/>
      <c r="T826" s="73"/>
      <c r="U826" s="35"/>
      <c r="V826" s="35"/>
      <c r="W826" s="35"/>
      <c r="X826" s="35"/>
      <c r="Y826" s="35"/>
      <c r="Z826" s="35"/>
      <c r="AA826" s="35"/>
      <c r="AB826" s="35"/>
      <c r="AC826" s="35"/>
      <c r="AD826" s="35"/>
      <c r="AE826" s="35"/>
      <c r="AT826" s="18" t="s">
        <v>807</v>
      </c>
      <c r="AU826" s="18" t="s">
        <v>85</v>
      </c>
    </row>
    <row r="827" spans="1:65" s="2" customFormat="1" ht="16.5" customHeight="1">
      <c r="A827" s="35"/>
      <c r="B827" s="36"/>
      <c r="C827" s="193" t="s">
        <v>5419</v>
      </c>
      <c r="D827" s="193" t="s">
        <v>214</v>
      </c>
      <c r="E827" s="194" t="s">
        <v>13697</v>
      </c>
      <c r="F827" s="195" t="s">
        <v>13401</v>
      </c>
      <c r="G827" s="196" t="s">
        <v>10032</v>
      </c>
      <c r="H827" s="197">
        <v>7.8</v>
      </c>
      <c r="I827" s="198"/>
      <c r="J827" s="199">
        <f>ROUND(I827*H827,2)</f>
        <v>0</v>
      </c>
      <c r="K827" s="200"/>
      <c r="L827" s="40"/>
      <c r="M827" s="201" t="s">
        <v>1</v>
      </c>
      <c r="N827" s="202" t="s">
        <v>42</v>
      </c>
      <c r="O827" s="72"/>
      <c r="P827" s="203">
        <f>O827*H827</f>
        <v>0</v>
      </c>
      <c r="Q827" s="203">
        <v>0</v>
      </c>
      <c r="R827" s="203">
        <f>Q827*H827</f>
        <v>0</v>
      </c>
      <c r="S827" s="203">
        <v>0</v>
      </c>
      <c r="T827" s="204">
        <f>S827*H827</f>
        <v>0</v>
      </c>
      <c r="U827" s="35"/>
      <c r="V827" s="35"/>
      <c r="W827" s="35"/>
      <c r="X827" s="35"/>
      <c r="Y827" s="35"/>
      <c r="Z827" s="35"/>
      <c r="AA827" s="35"/>
      <c r="AB827" s="35"/>
      <c r="AC827" s="35"/>
      <c r="AD827" s="35"/>
      <c r="AE827" s="35"/>
      <c r="AR827" s="205" t="s">
        <v>218</v>
      </c>
      <c r="AT827" s="205" t="s">
        <v>214</v>
      </c>
      <c r="AU827" s="205" t="s">
        <v>85</v>
      </c>
      <c r="AY827" s="18" t="s">
        <v>209</v>
      </c>
      <c r="BE827" s="206">
        <f>IF(N827="základní",J827,0)</f>
        <v>0</v>
      </c>
      <c r="BF827" s="206">
        <f>IF(N827="snížená",J827,0)</f>
        <v>0</v>
      </c>
      <c r="BG827" s="206">
        <f>IF(N827="zákl. přenesená",J827,0)</f>
        <v>0</v>
      </c>
      <c r="BH827" s="206">
        <f>IF(N827="sníž. přenesená",J827,0)</f>
        <v>0</v>
      </c>
      <c r="BI827" s="206">
        <f>IF(N827="nulová",J827,0)</f>
        <v>0</v>
      </c>
      <c r="BJ827" s="18" t="s">
        <v>85</v>
      </c>
      <c r="BK827" s="206">
        <f>ROUND(I827*H827,2)</f>
        <v>0</v>
      </c>
      <c r="BL827" s="18" t="s">
        <v>218</v>
      </c>
      <c r="BM827" s="205" t="s">
        <v>13698</v>
      </c>
    </row>
    <row r="828" spans="1:65" s="2" customFormat="1" ht="48.75">
      <c r="A828" s="35"/>
      <c r="B828" s="36"/>
      <c r="C828" s="37"/>
      <c r="D828" s="214" t="s">
        <v>807</v>
      </c>
      <c r="E828" s="37"/>
      <c r="F828" s="256" t="s">
        <v>12994</v>
      </c>
      <c r="G828" s="37"/>
      <c r="H828" s="37"/>
      <c r="I828" s="257"/>
      <c r="J828" s="37"/>
      <c r="K828" s="37"/>
      <c r="L828" s="40"/>
      <c r="M828" s="258"/>
      <c r="N828" s="259"/>
      <c r="O828" s="72"/>
      <c r="P828" s="72"/>
      <c r="Q828" s="72"/>
      <c r="R828" s="72"/>
      <c r="S828" s="72"/>
      <c r="T828" s="73"/>
      <c r="U828" s="35"/>
      <c r="V828" s="35"/>
      <c r="W828" s="35"/>
      <c r="X828" s="35"/>
      <c r="Y828" s="35"/>
      <c r="Z828" s="35"/>
      <c r="AA828" s="35"/>
      <c r="AB828" s="35"/>
      <c r="AC828" s="35"/>
      <c r="AD828" s="35"/>
      <c r="AE828" s="35"/>
      <c r="AT828" s="18" t="s">
        <v>807</v>
      </c>
      <c r="AU828" s="18" t="s">
        <v>85</v>
      </c>
    </row>
    <row r="829" spans="1:65" s="2" customFormat="1" ht="49.15" customHeight="1">
      <c r="A829" s="35"/>
      <c r="B829" s="36"/>
      <c r="C829" s="193" t="s">
        <v>5422</v>
      </c>
      <c r="D829" s="193" t="s">
        <v>214</v>
      </c>
      <c r="E829" s="194" t="s">
        <v>13699</v>
      </c>
      <c r="F829" s="195" t="s">
        <v>13010</v>
      </c>
      <c r="G829" s="196" t="s">
        <v>217</v>
      </c>
      <c r="H829" s="197">
        <v>340</v>
      </c>
      <c r="I829" s="198"/>
      <c r="J829" s="199">
        <f>ROUND(I829*H829,2)</f>
        <v>0</v>
      </c>
      <c r="K829" s="200"/>
      <c r="L829" s="40"/>
      <c r="M829" s="201" t="s">
        <v>1</v>
      </c>
      <c r="N829" s="202" t="s">
        <v>42</v>
      </c>
      <c r="O829" s="72"/>
      <c r="P829" s="203">
        <f>O829*H829</f>
        <v>0</v>
      </c>
      <c r="Q829" s="203">
        <v>0</v>
      </c>
      <c r="R829" s="203">
        <f>Q829*H829</f>
        <v>0</v>
      </c>
      <c r="S829" s="203">
        <v>0</v>
      </c>
      <c r="T829" s="204">
        <f>S829*H829</f>
        <v>0</v>
      </c>
      <c r="U829" s="35"/>
      <c r="V829" s="35"/>
      <c r="W829" s="35"/>
      <c r="X829" s="35"/>
      <c r="Y829" s="35"/>
      <c r="Z829" s="35"/>
      <c r="AA829" s="35"/>
      <c r="AB829" s="35"/>
      <c r="AC829" s="35"/>
      <c r="AD829" s="35"/>
      <c r="AE829" s="35"/>
      <c r="AR829" s="205" t="s">
        <v>218</v>
      </c>
      <c r="AT829" s="205" t="s">
        <v>214</v>
      </c>
      <c r="AU829" s="205" t="s">
        <v>85</v>
      </c>
      <c r="AY829" s="18" t="s">
        <v>209</v>
      </c>
      <c r="BE829" s="206">
        <f>IF(N829="základní",J829,0)</f>
        <v>0</v>
      </c>
      <c r="BF829" s="206">
        <f>IF(N829="snížená",J829,0)</f>
        <v>0</v>
      </c>
      <c r="BG829" s="206">
        <f>IF(N829="zákl. přenesená",J829,0)</f>
        <v>0</v>
      </c>
      <c r="BH829" s="206">
        <f>IF(N829="sníž. přenesená",J829,0)</f>
        <v>0</v>
      </c>
      <c r="BI829" s="206">
        <f>IF(N829="nulová",J829,0)</f>
        <v>0</v>
      </c>
      <c r="BJ829" s="18" t="s">
        <v>85</v>
      </c>
      <c r="BK829" s="206">
        <f>ROUND(I829*H829,2)</f>
        <v>0</v>
      </c>
      <c r="BL829" s="18" t="s">
        <v>218</v>
      </c>
      <c r="BM829" s="205" t="s">
        <v>13700</v>
      </c>
    </row>
    <row r="830" spans="1:65" s="2" customFormat="1" ht="49.15" customHeight="1">
      <c r="A830" s="35"/>
      <c r="B830" s="36"/>
      <c r="C830" s="193" t="s">
        <v>5425</v>
      </c>
      <c r="D830" s="193" t="s">
        <v>214</v>
      </c>
      <c r="E830" s="194" t="s">
        <v>13701</v>
      </c>
      <c r="F830" s="195" t="s">
        <v>13131</v>
      </c>
      <c r="G830" s="196" t="s">
        <v>217</v>
      </c>
      <c r="H830" s="197">
        <v>329</v>
      </c>
      <c r="I830" s="198"/>
      <c r="J830" s="199">
        <f>ROUND(I830*H830,2)</f>
        <v>0</v>
      </c>
      <c r="K830" s="200"/>
      <c r="L830" s="40"/>
      <c r="M830" s="201" t="s">
        <v>1</v>
      </c>
      <c r="N830" s="202" t="s">
        <v>42</v>
      </c>
      <c r="O830" s="72"/>
      <c r="P830" s="203">
        <f>O830*H830</f>
        <v>0</v>
      </c>
      <c r="Q830" s="203">
        <v>0</v>
      </c>
      <c r="R830" s="203">
        <f>Q830*H830</f>
        <v>0</v>
      </c>
      <c r="S830" s="203">
        <v>0</v>
      </c>
      <c r="T830" s="204">
        <f>S830*H830</f>
        <v>0</v>
      </c>
      <c r="U830" s="35"/>
      <c r="V830" s="35"/>
      <c r="W830" s="35"/>
      <c r="X830" s="35"/>
      <c r="Y830" s="35"/>
      <c r="Z830" s="35"/>
      <c r="AA830" s="35"/>
      <c r="AB830" s="35"/>
      <c r="AC830" s="35"/>
      <c r="AD830" s="35"/>
      <c r="AE830" s="35"/>
      <c r="AR830" s="205" t="s">
        <v>218</v>
      </c>
      <c r="AT830" s="205" t="s">
        <v>214</v>
      </c>
      <c r="AU830" s="205" t="s">
        <v>85</v>
      </c>
      <c r="AY830" s="18" t="s">
        <v>209</v>
      </c>
      <c r="BE830" s="206">
        <f>IF(N830="základní",J830,0)</f>
        <v>0</v>
      </c>
      <c r="BF830" s="206">
        <f>IF(N830="snížená",J830,0)</f>
        <v>0</v>
      </c>
      <c r="BG830" s="206">
        <f>IF(N830="zákl. přenesená",J830,0)</f>
        <v>0</v>
      </c>
      <c r="BH830" s="206">
        <f>IF(N830="sníž. přenesená",J830,0)</f>
        <v>0</v>
      </c>
      <c r="BI830" s="206">
        <f>IF(N830="nulová",J830,0)</f>
        <v>0</v>
      </c>
      <c r="BJ830" s="18" t="s">
        <v>85</v>
      </c>
      <c r="BK830" s="206">
        <f>ROUND(I830*H830,2)</f>
        <v>0</v>
      </c>
      <c r="BL830" s="18" t="s">
        <v>218</v>
      </c>
      <c r="BM830" s="205" t="s">
        <v>13702</v>
      </c>
    </row>
    <row r="831" spans="1:65" s="2" customFormat="1" ht="44.25" customHeight="1">
      <c r="A831" s="35"/>
      <c r="B831" s="36"/>
      <c r="C831" s="193" t="s">
        <v>5428</v>
      </c>
      <c r="D831" s="193" t="s">
        <v>214</v>
      </c>
      <c r="E831" s="194" t="s">
        <v>13703</v>
      </c>
      <c r="F831" s="195" t="s">
        <v>13016</v>
      </c>
      <c r="G831" s="196" t="s">
        <v>217</v>
      </c>
      <c r="H831" s="197">
        <v>168</v>
      </c>
      <c r="I831" s="198"/>
      <c r="J831" s="199">
        <f>ROUND(I831*H831,2)</f>
        <v>0</v>
      </c>
      <c r="K831" s="200"/>
      <c r="L831" s="40"/>
      <c r="M831" s="201" t="s">
        <v>1</v>
      </c>
      <c r="N831" s="202" t="s">
        <v>42</v>
      </c>
      <c r="O831" s="72"/>
      <c r="P831" s="203">
        <f>O831*H831</f>
        <v>0</v>
      </c>
      <c r="Q831" s="203">
        <v>0</v>
      </c>
      <c r="R831" s="203">
        <f>Q831*H831</f>
        <v>0</v>
      </c>
      <c r="S831" s="203">
        <v>0</v>
      </c>
      <c r="T831" s="204">
        <f>S831*H831</f>
        <v>0</v>
      </c>
      <c r="U831" s="35"/>
      <c r="V831" s="35"/>
      <c r="W831" s="35"/>
      <c r="X831" s="35"/>
      <c r="Y831" s="35"/>
      <c r="Z831" s="35"/>
      <c r="AA831" s="35"/>
      <c r="AB831" s="35"/>
      <c r="AC831" s="35"/>
      <c r="AD831" s="35"/>
      <c r="AE831" s="35"/>
      <c r="AR831" s="205" t="s">
        <v>218</v>
      </c>
      <c r="AT831" s="205" t="s">
        <v>214</v>
      </c>
      <c r="AU831" s="205" t="s">
        <v>85</v>
      </c>
      <c r="AY831" s="18" t="s">
        <v>209</v>
      </c>
      <c r="BE831" s="206">
        <f>IF(N831="základní",J831,0)</f>
        <v>0</v>
      </c>
      <c r="BF831" s="206">
        <f>IF(N831="snížená",J831,0)</f>
        <v>0</v>
      </c>
      <c r="BG831" s="206">
        <f>IF(N831="zákl. přenesená",J831,0)</f>
        <v>0</v>
      </c>
      <c r="BH831" s="206">
        <f>IF(N831="sníž. přenesená",J831,0)</f>
        <v>0</v>
      </c>
      <c r="BI831" s="206">
        <f>IF(N831="nulová",J831,0)</f>
        <v>0</v>
      </c>
      <c r="BJ831" s="18" t="s">
        <v>85</v>
      </c>
      <c r="BK831" s="206">
        <f>ROUND(I831*H831,2)</f>
        <v>0</v>
      </c>
      <c r="BL831" s="18" t="s">
        <v>218</v>
      </c>
      <c r="BM831" s="205" t="s">
        <v>13704</v>
      </c>
    </row>
    <row r="832" spans="1:65" s="2" customFormat="1" ht="16.5" customHeight="1">
      <c r="A832" s="35"/>
      <c r="B832" s="36"/>
      <c r="C832" s="193" t="s">
        <v>5431</v>
      </c>
      <c r="D832" s="193" t="s">
        <v>214</v>
      </c>
      <c r="E832" s="194" t="s">
        <v>13705</v>
      </c>
      <c r="F832" s="195" t="s">
        <v>12858</v>
      </c>
      <c r="G832" s="196" t="s">
        <v>586</v>
      </c>
      <c r="H832" s="197">
        <v>1000</v>
      </c>
      <c r="I832" s="198"/>
      <c r="J832" s="199">
        <f>ROUND(I832*H832,2)</f>
        <v>0</v>
      </c>
      <c r="K832" s="200"/>
      <c r="L832" s="40"/>
      <c r="M832" s="201" t="s">
        <v>1</v>
      </c>
      <c r="N832" s="202" t="s">
        <v>42</v>
      </c>
      <c r="O832" s="72"/>
      <c r="P832" s="203">
        <f>O832*H832</f>
        <v>0</v>
      </c>
      <c r="Q832" s="203">
        <v>0</v>
      </c>
      <c r="R832" s="203">
        <f>Q832*H832</f>
        <v>0</v>
      </c>
      <c r="S832" s="203">
        <v>0</v>
      </c>
      <c r="T832" s="204">
        <f>S832*H832</f>
        <v>0</v>
      </c>
      <c r="U832" s="35"/>
      <c r="V832" s="35"/>
      <c r="W832" s="35"/>
      <c r="X832" s="35"/>
      <c r="Y832" s="35"/>
      <c r="Z832" s="35"/>
      <c r="AA832" s="35"/>
      <c r="AB832" s="35"/>
      <c r="AC832" s="35"/>
      <c r="AD832" s="35"/>
      <c r="AE832" s="35"/>
      <c r="AR832" s="205" t="s">
        <v>218</v>
      </c>
      <c r="AT832" s="205" t="s">
        <v>214</v>
      </c>
      <c r="AU832" s="205" t="s">
        <v>85</v>
      </c>
      <c r="AY832" s="18" t="s">
        <v>209</v>
      </c>
      <c r="BE832" s="206">
        <f>IF(N832="základní",J832,0)</f>
        <v>0</v>
      </c>
      <c r="BF832" s="206">
        <f>IF(N832="snížená",J832,0)</f>
        <v>0</v>
      </c>
      <c r="BG832" s="206">
        <f>IF(N832="zákl. přenesená",J832,0)</f>
        <v>0</v>
      </c>
      <c r="BH832" s="206">
        <f>IF(N832="sníž. přenesená",J832,0)</f>
        <v>0</v>
      </c>
      <c r="BI832" s="206">
        <f>IF(N832="nulová",J832,0)</f>
        <v>0</v>
      </c>
      <c r="BJ832" s="18" t="s">
        <v>85</v>
      </c>
      <c r="BK832" s="206">
        <f>ROUND(I832*H832,2)</f>
        <v>0</v>
      </c>
      <c r="BL832" s="18" t="s">
        <v>218</v>
      </c>
      <c r="BM832" s="205" t="s">
        <v>13706</v>
      </c>
    </row>
    <row r="833" spans="1:65" s="2" customFormat="1" ht="16.5" customHeight="1">
      <c r="A833" s="35"/>
      <c r="B833" s="36"/>
      <c r="C833" s="193" t="s">
        <v>5434</v>
      </c>
      <c r="D833" s="193" t="s">
        <v>214</v>
      </c>
      <c r="E833" s="194" t="s">
        <v>13707</v>
      </c>
      <c r="F833" s="195" t="s">
        <v>12861</v>
      </c>
      <c r="G833" s="196" t="s">
        <v>586</v>
      </c>
      <c r="H833" s="197">
        <v>350</v>
      </c>
      <c r="I833" s="198"/>
      <c r="J833" s="199">
        <f>ROUND(I833*H833,2)</f>
        <v>0</v>
      </c>
      <c r="K833" s="200"/>
      <c r="L833" s="40"/>
      <c r="M833" s="201" t="s">
        <v>1</v>
      </c>
      <c r="N833" s="202" t="s">
        <v>42</v>
      </c>
      <c r="O833" s="72"/>
      <c r="P833" s="203">
        <f>O833*H833</f>
        <v>0</v>
      </c>
      <c r="Q833" s="203">
        <v>0</v>
      </c>
      <c r="R833" s="203">
        <f>Q833*H833</f>
        <v>0</v>
      </c>
      <c r="S833" s="203">
        <v>0</v>
      </c>
      <c r="T833" s="204">
        <f>S833*H833</f>
        <v>0</v>
      </c>
      <c r="U833" s="35"/>
      <c r="V833" s="35"/>
      <c r="W833" s="35"/>
      <c r="X833" s="35"/>
      <c r="Y833" s="35"/>
      <c r="Z833" s="35"/>
      <c r="AA833" s="35"/>
      <c r="AB833" s="35"/>
      <c r="AC833" s="35"/>
      <c r="AD833" s="35"/>
      <c r="AE833" s="35"/>
      <c r="AR833" s="205" t="s">
        <v>218</v>
      </c>
      <c r="AT833" s="205" t="s">
        <v>214</v>
      </c>
      <c r="AU833" s="205" t="s">
        <v>85</v>
      </c>
      <c r="AY833" s="18" t="s">
        <v>209</v>
      </c>
      <c r="BE833" s="206">
        <f>IF(N833="základní",J833,0)</f>
        <v>0</v>
      </c>
      <c r="BF833" s="206">
        <f>IF(N833="snížená",J833,0)</f>
        <v>0</v>
      </c>
      <c r="BG833" s="206">
        <f>IF(N833="zákl. přenesená",J833,0)</f>
        <v>0</v>
      </c>
      <c r="BH833" s="206">
        <f>IF(N833="sníž. přenesená",J833,0)</f>
        <v>0</v>
      </c>
      <c r="BI833" s="206">
        <f>IF(N833="nulová",J833,0)</f>
        <v>0</v>
      </c>
      <c r="BJ833" s="18" t="s">
        <v>85</v>
      </c>
      <c r="BK833" s="206">
        <f>ROUND(I833*H833,2)</f>
        <v>0</v>
      </c>
      <c r="BL833" s="18" t="s">
        <v>218</v>
      </c>
      <c r="BM833" s="205" t="s">
        <v>13708</v>
      </c>
    </row>
    <row r="834" spans="1:65" s="12" customFormat="1" ht="25.9" customHeight="1">
      <c r="B834" s="177"/>
      <c r="C834" s="178"/>
      <c r="D834" s="179" t="s">
        <v>76</v>
      </c>
      <c r="E834" s="180" t="s">
        <v>13709</v>
      </c>
      <c r="F834" s="180" t="s">
        <v>13710</v>
      </c>
      <c r="G834" s="178"/>
      <c r="H834" s="178"/>
      <c r="I834" s="181"/>
      <c r="J834" s="182">
        <f>BK834</f>
        <v>0</v>
      </c>
      <c r="K834" s="178"/>
      <c r="L834" s="183"/>
      <c r="M834" s="184"/>
      <c r="N834" s="185"/>
      <c r="O834" s="185"/>
      <c r="P834" s="186">
        <f>SUM(P835:P917)</f>
        <v>0</v>
      </c>
      <c r="Q834" s="185"/>
      <c r="R834" s="186">
        <f>SUM(R835:R917)</f>
        <v>0</v>
      </c>
      <c r="S834" s="185"/>
      <c r="T834" s="187">
        <f>SUM(T835:T917)</f>
        <v>0</v>
      </c>
      <c r="AR834" s="188" t="s">
        <v>85</v>
      </c>
      <c r="AT834" s="189" t="s">
        <v>76</v>
      </c>
      <c r="AU834" s="189" t="s">
        <v>77</v>
      </c>
      <c r="AY834" s="188" t="s">
        <v>209</v>
      </c>
      <c r="BK834" s="190">
        <f>SUM(BK835:BK917)</f>
        <v>0</v>
      </c>
    </row>
    <row r="835" spans="1:65" s="2" customFormat="1" ht="33" customHeight="1">
      <c r="A835" s="35"/>
      <c r="B835" s="36"/>
      <c r="C835" s="193" t="s">
        <v>5437</v>
      </c>
      <c r="D835" s="193" t="s">
        <v>214</v>
      </c>
      <c r="E835" s="194" t="s">
        <v>13711</v>
      </c>
      <c r="F835" s="195" t="s">
        <v>13142</v>
      </c>
      <c r="G835" s="196" t="s">
        <v>2761</v>
      </c>
      <c r="H835" s="197">
        <v>1</v>
      </c>
      <c r="I835" s="198"/>
      <c r="J835" s="199">
        <f>ROUND(I835*H835,2)</f>
        <v>0</v>
      </c>
      <c r="K835" s="200"/>
      <c r="L835" s="40"/>
      <c r="M835" s="201" t="s">
        <v>1</v>
      </c>
      <c r="N835" s="202" t="s">
        <v>42</v>
      </c>
      <c r="O835" s="72"/>
      <c r="P835" s="203">
        <f>O835*H835</f>
        <v>0</v>
      </c>
      <c r="Q835" s="203">
        <v>0</v>
      </c>
      <c r="R835" s="203">
        <f>Q835*H835</f>
        <v>0</v>
      </c>
      <c r="S835" s="203">
        <v>0</v>
      </c>
      <c r="T835" s="204">
        <f>S835*H835</f>
        <v>0</v>
      </c>
      <c r="U835" s="35"/>
      <c r="V835" s="35"/>
      <c r="W835" s="35"/>
      <c r="X835" s="35"/>
      <c r="Y835" s="35"/>
      <c r="Z835" s="35"/>
      <c r="AA835" s="35"/>
      <c r="AB835" s="35"/>
      <c r="AC835" s="35"/>
      <c r="AD835" s="35"/>
      <c r="AE835" s="35"/>
      <c r="AR835" s="205" t="s">
        <v>218</v>
      </c>
      <c r="AT835" s="205" t="s">
        <v>214</v>
      </c>
      <c r="AU835" s="205" t="s">
        <v>85</v>
      </c>
      <c r="AY835" s="18" t="s">
        <v>209</v>
      </c>
      <c r="BE835" s="206">
        <f>IF(N835="základní",J835,0)</f>
        <v>0</v>
      </c>
      <c r="BF835" s="206">
        <f>IF(N835="snížená",J835,0)</f>
        <v>0</v>
      </c>
      <c r="BG835" s="206">
        <f>IF(N835="zákl. přenesená",J835,0)</f>
        <v>0</v>
      </c>
      <c r="BH835" s="206">
        <f>IF(N835="sníž. přenesená",J835,0)</f>
        <v>0</v>
      </c>
      <c r="BI835" s="206">
        <f>IF(N835="nulová",J835,0)</f>
        <v>0</v>
      </c>
      <c r="BJ835" s="18" t="s">
        <v>85</v>
      </c>
      <c r="BK835" s="206">
        <f>ROUND(I835*H835,2)</f>
        <v>0</v>
      </c>
      <c r="BL835" s="18" t="s">
        <v>218</v>
      </c>
      <c r="BM835" s="205" t="s">
        <v>13712</v>
      </c>
    </row>
    <row r="836" spans="1:65" s="2" customFormat="1" ht="409.5">
      <c r="A836" s="35"/>
      <c r="B836" s="36"/>
      <c r="C836" s="37"/>
      <c r="D836" s="214" t="s">
        <v>807</v>
      </c>
      <c r="E836" s="37"/>
      <c r="F836" s="256" t="s">
        <v>13713</v>
      </c>
      <c r="G836" s="37"/>
      <c r="H836" s="37"/>
      <c r="I836" s="257"/>
      <c r="J836" s="37"/>
      <c r="K836" s="37"/>
      <c r="L836" s="40"/>
      <c r="M836" s="258"/>
      <c r="N836" s="259"/>
      <c r="O836" s="72"/>
      <c r="P836" s="72"/>
      <c r="Q836" s="72"/>
      <c r="R836" s="72"/>
      <c r="S836" s="72"/>
      <c r="T836" s="73"/>
      <c r="U836" s="35"/>
      <c r="V836" s="35"/>
      <c r="W836" s="35"/>
      <c r="X836" s="35"/>
      <c r="Y836" s="35"/>
      <c r="Z836" s="35"/>
      <c r="AA836" s="35"/>
      <c r="AB836" s="35"/>
      <c r="AC836" s="35"/>
      <c r="AD836" s="35"/>
      <c r="AE836" s="35"/>
      <c r="AT836" s="18" t="s">
        <v>807</v>
      </c>
      <c r="AU836" s="18" t="s">
        <v>85</v>
      </c>
    </row>
    <row r="837" spans="1:65" s="2" customFormat="1" ht="16.5" customHeight="1">
      <c r="A837" s="35"/>
      <c r="B837" s="36"/>
      <c r="C837" s="193" t="s">
        <v>5440</v>
      </c>
      <c r="D837" s="193" t="s">
        <v>214</v>
      </c>
      <c r="E837" s="194" t="s">
        <v>13714</v>
      </c>
      <c r="F837" s="195" t="s">
        <v>13299</v>
      </c>
      <c r="G837" s="196" t="s">
        <v>2761</v>
      </c>
      <c r="H837" s="197">
        <v>6</v>
      </c>
      <c r="I837" s="198"/>
      <c r="J837" s="199">
        <f>ROUND(I837*H837,2)</f>
        <v>0</v>
      </c>
      <c r="K837" s="200"/>
      <c r="L837" s="40"/>
      <c r="M837" s="201" t="s">
        <v>1</v>
      </c>
      <c r="N837" s="202" t="s">
        <v>42</v>
      </c>
      <c r="O837" s="72"/>
      <c r="P837" s="203">
        <f>O837*H837</f>
        <v>0</v>
      </c>
      <c r="Q837" s="203">
        <v>0</v>
      </c>
      <c r="R837" s="203">
        <f>Q837*H837</f>
        <v>0</v>
      </c>
      <c r="S837" s="203">
        <v>0</v>
      </c>
      <c r="T837" s="204">
        <f>S837*H837</f>
        <v>0</v>
      </c>
      <c r="U837" s="35"/>
      <c r="V837" s="35"/>
      <c r="W837" s="35"/>
      <c r="X837" s="35"/>
      <c r="Y837" s="35"/>
      <c r="Z837" s="35"/>
      <c r="AA837" s="35"/>
      <c r="AB837" s="35"/>
      <c r="AC837" s="35"/>
      <c r="AD837" s="35"/>
      <c r="AE837" s="35"/>
      <c r="AR837" s="205" t="s">
        <v>218</v>
      </c>
      <c r="AT837" s="205" t="s">
        <v>214</v>
      </c>
      <c r="AU837" s="205" t="s">
        <v>85</v>
      </c>
      <c r="AY837" s="18" t="s">
        <v>209</v>
      </c>
      <c r="BE837" s="206">
        <f>IF(N837="základní",J837,0)</f>
        <v>0</v>
      </c>
      <c r="BF837" s="206">
        <f>IF(N837="snížená",J837,0)</f>
        <v>0</v>
      </c>
      <c r="BG837" s="206">
        <f>IF(N837="zákl. přenesená",J837,0)</f>
        <v>0</v>
      </c>
      <c r="BH837" s="206">
        <f>IF(N837="sníž. přenesená",J837,0)</f>
        <v>0</v>
      </c>
      <c r="BI837" s="206">
        <f>IF(N837="nulová",J837,0)</f>
        <v>0</v>
      </c>
      <c r="BJ837" s="18" t="s">
        <v>85</v>
      </c>
      <c r="BK837" s="206">
        <f>ROUND(I837*H837,2)</f>
        <v>0</v>
      </c>
      <c r="BL837" s="18" t="s">
        <v>218</v>
      </c>
      <c r="BM837" s="205" t="s">
        <v>13715</v>
      </c>
    </row>
    <row r="838" spans="1:65" s="2" customFormat="1" ht="68.25">
      <c r="A838" s="35"/>
      <c r="B838" s="36"/>
      <c r="C838" s="37"/>
      <c r="D838" s="214" t="s">
        <v>807</v>
      </c>
      <c r="E838" s="37"/>
      <c r="F838" s="256" t="s">
        <v>12872</v>
      </c>
      <c r="G838" s="37"/>
      <c r="H838" s="37"/>
      <c r="I838" s="257"/>
      <c r="J838" s="37"/>
      <c r="K838" s="37"/>
      <c r="L838" s="40"/>
      <c r="M838" s="258"/>
      <c r="N838" s="259"/>
      <c r="O838" s="72"/>
      <c r="P838" s="72"/>
      <c r="Q838" s="72"/>
      <c r="R838" s="72"/>
      <c r="S838" s="72"/>
      <c r="T838" s="73"/>
      <c r="U838" s="35"/>
      <c r="V838" s="35"/>
      <c r="W838" s="35"/>
      <c r="X838" s="35"/>
      <c r="Y838" s="35"/>
      <c r="Z838" s="35"/>
      <c r="AA838" s="35"/>
      <c r="AB838" s="35"/>
      <c r="AC838" s="35"/>
      <c r="AD838" s="35"/>
      <c r="AE838" s="35"/>
      <c r="AT838" s="18" t="s">
        <v>807</v>
      </c>
      <c r="AU838" s="18" t="s">
        <v>85</v>
      </c>
    </row>
    <row r="839" spans="1:65" s="2" customFormat="1" ht="16.5" customHeight="1">
      <c r="A839" s="35"/>
      <c r="B839" s="36"/>
      <c r="C839" s="193" t="s">
        <v>5443</v>
      </c>
      <c r="D839" s="193" t="s">
        <v>214</v>
      </c>
      <c r="E839" s="194" t="s">
        <v>13716</v>
      </c>
      <c r="F839" s="195" t="s">
        <v>13301</v>
      </c>
      <c r="G839" s="196" t="s">
        <v>2761</v>
      </c>
      <c r="H839" s="197">
        <v>1</v>
      </c>
      <c r="I839" s="198"/>
      <c r="J839" s="199">
        <f>ROUND(I839*H839,2)</f>
        <v>0</v>
      </c>
      <c r="K839" s="200"/>
      <c r="L839" s="40"/>
      <c r="M839" s="201" t="s">
        <v>1</v>
      </c>
      <c r="N839" s="202" t="s">
        <v>42</v>
      </c>
      <c r="O839" s="72"/>
      <c r="P839" s="203">
        <f>O839*H839</f>
        <v>0</v>
      </c>
      <c r="Q839" s="203">
        <v>0</v>
      </c>
      <c r="R839" s="203">
        <f>Q839*H839</f>
        <v>0</v>
      </c>
      <c r="S839" s="203">
        <v>0</v>
      </c>
      <c r="T839" s="204">
        <f>S839*H839</f>
        <v>0</v>
      </c>
      <c r="U839" s="35"/>
      <c r="V839" s="35"/>
      <c r="W839" s="35"/>
      <c r="X839" s="35"/>
      <c r="Y839" s="35"/>
      <c r="Z839" s="35"/>
      <c r="AA839" s="35"/>
      <c r="AB839" s="35"/>
      <c r="AC839" s="35"/>
      <c r="AD839" s="35"/>
      <c r="AE839" s="35"/>
      <c r="AR839" s="205" t="s">
        <v>218</v>
      </c>
      <c r="AT839" s="205" t="s">
        <v>214</v>
      </c>
      <c r="AU839" s="205" t="s">
        <v>85</v>
      </c>
      <c r="AY839" s="18" t="s">
        <v>209</v>
      </c>
      <c r="BE839" s="206">
        <f>IF(N839="základní",J839,0)</f>
        <v>0</v>
      </c>
      <c r="BF839" s="206">
        <f>IF(N839="snížená",J839,0)</f>
        <v>0</v>
      </c>
      <c r="BG839" s="206">
        <f>IF(N839="zákl. přenesená",J839,0)</f>
        <v>0</v>
      </c>
      <c r="BH839" s="206">
        <f>IF(N839="sníž. přenesená",J839,0)</f>
        <v>0</v>
      </c>
      <c r="BI839" s="206">
        <f>IF(N839="nulová",J839,0)</f>
        <v>0</v>
      </c>
      <c r="BJ839" s="18" t="s">
        <v>85</v>
      </c>
      <c r="BK839" s="206">
        <f>ROUND(I839*H839,2)</f>
        <v>0</v>
      </c>
      <c r="BL839" s="18" t="s">
        <v>218</v>
      </c>
      <c r="BM839" s="205" t="s">
        <v>13717</v>
      </c>
    </row>
    <row r="840" spans="1:65" s="2" customFormat="1" ht="107.25">
      <c r="A840" s="35"/>
      <c r="B840" s="36"/>
      <c r="C840" s="37"/>
      <c r="D840" s="214" t="s">
        <v>807</v>
      </c>
      <c r="E840" s="37"/>
      <c r="F840" s="256" t="s">
        <v>13303</v>
      </c>
      <c r="G840" s="37"/>
      <c r="H840" s="37"/>
      <c r="I840" s="257"/>
      <c r="J840" s="37"/>
      <c r="K840" s="37"/>
      <c r="L840" s="40"/>
      <c r="M840" s="258"/>
      <c r="N840" s="259"/>
      <c r="O840" s="72"/>
      <c r="P840" s="72"/>
      <c r="Q840" s="72"/>
      <c r="R840" s="72"/>
      <c r="S840" s="72"/>
      <c r="T840" s="73"/>
      <c r="U840" s="35"/>
      <c r="V840" s="35"/>
      <c r="W840" s="35"/>
      <c r="X840" s="35"/>
      <c r="Y840" s="35"/>
      <c r="Z840" s="35"/>
      <c r="AA840" s="35"/>
      <c r="AB840" s="35"/>
      <c r="AC840" s="35"/>
      <c r="AD840" s="35"/>
      <c r="AE840" s="35"/>
      <c r="AT840" s="18" t="s">
        <v>807</v>
      </c>
      <c r="AU840" s="18" t="s">
        <v>85</v>
      </c>
    </row>
    <row r="841" spans="1:65" s="2" customFormat="1" ht="16.5" customHeight="1">
      <c r="A841" s="35"/>
      <c r="B841" s="36"/>
      <c r="C841" s="193" t="s">
        <v>5446</v>
      </c>
      <c r="D841" s="193" t="s">
        <v>214</v>
      </c>
      <c r="E841" s="194" t="s">
        <v>13718</v>
      </c>
      <c r="F841" s="195" t="s">
        <v>13304</v>
      </c>
      <c r="G841" s="196" t="s">
        <v>2761</v>
      </c>
      <c r="H841" s="197">
        <v>6</v>
      </c>
      <c r="I841" s="198"/>
      <c r="J841" s="199">
        <f>ROUND(I841*H841,2)</f>
        <v>0</v>
      </c>
      <c r="K841" s="200"/>
      <c r="L841" s="40"/>
      <c r="M841" s="201" t="s">
        <v>1</v>
      </c>
      <c r="N841" s="202" t="s">
        <v>42</v>
      </c>
      <c r="O841" s="72"/>
      <c r="P841" s="203">
        <f>O841*H841</f>
        <v>0</v>
      </c>
      <c r="Q841" s="203">
        <v>0</v>
      </c>
      <c r="R841" s="203">
        <f>Q841*H841</f>
        <v>0</v>
      </c>
      <c r="S841" s="203">
        <v>0</v>
      </c>
      <c r="T841" s="204">
        <f>S841*H841</f>
        <v>0</v>
      </c>
      <c r="U841" s="35"/>
      <c r="V841" s="35"/>
      <c r="W841" s="35"/>
      <c r="X841" s="35"/>
      <c r="Y841" s="35"/>
      <c r="Z841" s="35"/>
      <c r="AA841" s="35"/>
      <c r="AB841" s="35"/>
      <c r="AC841" s="35"/>
      <c r="AD841" s="35"/>
      <c r="AE841" s="35"/>
      <c r="AR841" s="205" t="s">
        <v>218</v>
      </c>
      <c r="AT841" s="205" t="s">
        <v>214</v>
      </c>
      <c r="AU841" s="205" t="s">
        <v>85</v>
      </c>
      <c r="AY841" s="18" t="s">
        <v>209</v>
      </c>
      <c r="BE841" s="206">
        <f>IF(N841="základní",J841,0)</f>
        <v>0</v>
      </c>
      <c r="BF841" s="206">
        <f>IF(N841="snížená",J841,0)</f>
        <v>0</v>
      </c>
      <c r="BG841" s="206">
        <f>IF(N841="zákl. přenesená",J841,0)</f>
        <v>0</v>
      </c>
      <c r="BH841" s="206">
        <f>IF(N841="sníž. přenesená",J841,0)</f>
        <v>0</v>
      </c>
      <c r="BI841" s="206">
        <f>IF(N841="nulová",J841,0)</f>
        <v>0</v>
      </c>
      <c r="BJ841" s="18" t="s">
        <v>85</v>
      </c>
      <c r="BK841" s="206">
        <f>ROUND(I841*H841,2)</f>
        <v>0</v>
      </c>
      <c r="BL841" s="18" t="s">
        <v>218</v>
      </c>
      <c r="BM841" s="205" t="s">
        <v>13719</v>
      </c>
    </row>
    <row r="842" spans="1:65" s="2" customFormat="1" ht="107.25">
      <c r="A842" s="35"/>
      <c r="B842" s="36"/>
      <c r="C842" s="37"/>
      <c r="D842" s="214" t="s">
        <v>807</v>
      </c>
      <c r="E842" s="37"/>
      <c r="F842" s="256" t="s">
        <v>13303</v>
      </c>
      <c r="G842" s="37"/>
      <c r="H842" s="37"/>
      <c r="I842" s="257"/>
      <c r="J842" s="37"/>
      <c r="K842" s="37"/>
      <c r="L842" s="40"/>
      <c r="M842" s="258"/>
      <c r="N842" s="259"/>
      <c r="O842" s="72"/>
      <c r="P842" s="72"/>
      <c r="Q842" s="72"/>
      <c r="R842" s="72"/>
      <c r="S842" s="72"/>
      <c r="T842" s="73"/>
      <c r="U842" s="35"/>
      <c r="V842" s="35"/>
      <c r="W842" s="35"/>
      <c r="X842" s="35"/>
      <c r="Y842" s="35"/>
      <c r="Z842" s="35"/>
      <c r="AA842" s="35"/>
      <c r="AB842" s="35"/>
      <c r="AC842" s="35"/>
      <c r="AD842" s="35"/>
      <c r="AE842" s="35"/>
      <c r="AT842" s="18" t="s">
        <v>807</v>
      </c>
      <c r="AU842" s="18" t="s">
        <v>85</v>
      </c>
    </row>
    <row r="843" spans="1:65" s="2" customFormat="1" ht="16.5" customHeight="1">
      <c r="A843" s="35"/>
      <c r="B843" s="36"/>
      <c r="C843" s="193" t="s">
        <v>5449</v>
      </c>
      <c r="D843" s="193" t="s">
        <v>214</v>
      </c>
      <c r="E843" s="194" t="s">
        <v>13720</v>
      </c>
      <c r="F843" s="195" t="s">
        <v>12898</v>
      </c>
      <c r="G843" s="196" t="s">
        <v>2761</v>
      </c>
      <c r="H843" s="197">
        <v>10</v>
      </c>
      <c r="I843" s="198"/>
      <c r="J843" s="199">
        <f>ROUND(I843*H843,2)</f>
        <v>0</v>
      </c>
      <c r="K843" s="200"/>
      <c r="L843" s="40"/>
      <c r="M843" s="201" t="s">
        <v>1</v>
      </c>
      <c r="N843" s="202" t="s">
        <v>42</v>
      </c>
      <c r="O843" s="72"/>
      <c r="P843" s="203">
        <f>O843*H843</f>
        <v>0</v>
      </c>
      <c r="Q843" s="203">
        <v>0</v>
      </c>
      <c r="R843" s="203">
        <f>Q843*H843</f>
        <v>0</v>
      </c>
      <c r="S843" s="203">
        <v>0</v>
      </c>
      <c r="T843" s="204">
        <f>S843*H843</f>
        <v>0</v>
      </c>
      <c r="U843" s="35"/>
      <c r="V843" s="35"/>
      <c r="W843" s="35"/>
      <c r="X843" s="35"/>
      <c r="Y843" s="35"/>
      <c r="Z843" s="35"/>
      <c r="AA843" s="35"/>
      <c r="AB843" s="35"/>
      <c r="AC843" s="35"/>
      <c r="AD843" s="35"/>
      <c r="AE843" s="35"/>
      <c r="AR843" s="205" t="s">
        <v>218</v>
      </c>
      <c r="AT843" s="205" t="s">
        <v>214</v>
      </c>
      <c r="AU843" s="205" t="s">
        <v>85</v>
      </c>
      <c r="AY843" s="18" t="s">
        <v>209</v>
      </c>
      <c r="BE843" s="206">
        <f>IF(N843="základní",J843,0)</f>
        <v>0</v>
      </c>
      <c r="BF843" s="206">
        <f>IF(N843="snížená",J843,0)</f>
        <v>0</v>
      </c>
      <c r="BG843" s="206">
        <f>IF(N843="zákl. přenesená",J843,0)</f>
        <v>0</v>
      </c>
      <c r="BH843" s="206">
        <f>IF(N843="sníž. přenesená",J843,0)</f>
        <v>0</v>
      </c>
      <c r="BI843" s="206">
        <f>IF(N843="nulová",J843,0)</f>
        <v>0</v>
      </c>
      <c r="BJ843" s="18" t="s">
        <v>85</v>
      </c>
      <c r="BK843" s="206">
        <f>ROUND(I843*H843,2)</f>
        <v>0</v>
      </c>
      <c r="BL843" s="18" t="s">
        <v>218</v>
      </c>
      <c r="BM843" s="205" t="s">
        <v>13721</v>
      </c>
    </row>
    <row r="844" spans="1:65" s="2" customFormat="1" ht="107.25">
      <c r="A844" s="35"/>
      <c r="B844" s="36"/>
      <c r="C844" s="37"/>
      <c r="D844" s="214" t="s">
        <v>807</v>
      </c>
      <c r="E844" s="37"/>
      <c r="F844" s="256" t="s">
        <v>13303</v>
      </c>
      <c r="G844" s="37"/>
      <c r="H844" s="37"/>
      <c r="I844" s="257"/>
      <c r="J844" s="37"/>
      <c r="K844" s="37"/>
      <c r="L844" s="40"/>
      <c r="M844" s="258"/>
      <c r="N844" s="259"/>
      <c r="O844" s="72"/>
      <c r="P844" s="72"/>
      <c r="Q844" s="72"/>
      <c r="R844" s="72"/>
      <c r="S844" s="72"/>
      <c r="T844" s="73"/>
      <c r="U844" s="35"/>
      <c r="V844" s="35"/>
      <c r="W844" s="35"/>
      <c r="X844" s="35"/>
      <c r="Y844" s="35"/>
      <c r="Z844" s="35"/>
      <c r="AA844" s="35"/>
      <c r="AB844" s="35"/>
      <c r="AC844" s="35"/>
      <c r="AD844" s="35"/>
      <c r="AE844" s="35"/>
      <c r="AT844" s="18" t="s">
        <v>807</v>
      </c>
      <c r="AU844" s="18" t="s">
        <v>85</v>
      </c>
    </row>
    <row r="845" spans="1:65" s="2" customFormat="1" ht="16.5" customHeight="1">
      <c r="A845" s="35"/>
      <c r="B845" s="36"/>
      <c r="C845" s="193" t="s">
        <v>5452</v>
      </c>
      <c r="D845" s="193" t="s">
        <v>214</v>
      </c>
      <c r="E845" s="194" t="s">
        <v>13722</v>
      </c>
      <c r="F845" s="195" t="s">
        <v>13309</v>
      </c>
      <c r="G845" s="196" t="s">
        <v>2761</v>
      </c>
      <c r="H845" s="197">
        <v>2</v>
      </c>
      <c r="I845" s="198"/>
      <c r="J845" s="199">
        <f>ROUND(I845*H845,2)</f>
        <v>0</v>
      </c>
      <c r="K845" s="200"/>
      <c r="L845" s="40"/>
      <c r="M845" s="201" t="s">
        <v>1</v>
      </c>
      <c r="N845" s="202" t="s">
        <v>42</v>
      </c>
      <c r="O845" s="72"/>
      <c r="P845" s="203">
        <f>O845*H845</f>
        <v>0</v>
      </c>
      <c r="Q845" s="203">
        <v>0</v>
      </c>
      <c r="R845" s="203">
        <f>Q845*H845</f>
        <v>0</v>
      </c>
      <c r="S845" s="203">
        <v>0</v>
      </c>
      <c r="T845" s="204">
        <f>S845*H845</f>
        <v>0</v>
      </c>
      <c r="U845" s="35"/>
      <c r="V845" s="35"/>
      <c r="W845" s="35"/>
      <c r="X845" s="35"/>
      <c r="Y845" s="35"/>
      <c r="Z845" s="35"/>
      <c r="AA845" s="35"/>
      <c r="AB845" s="35"/>
      <c r="AC845" s="35"/>
      <c r="AD845" s="35"/>
      <c r="AE845" s="35"/>
      <c r="AR845" s="205" t="s">
        <v>218</v>
      </c>
      <c r="AT845" s="205" t="s">
        <v>214</v>
      </c>
      <c r="AU845" s="205" t="s">
        <v>85</v>
      </c>
      <c r="AY845" s="18" t="s">
        <v>209</v>
      </c>
      <c r="BE845" s="206">
        <f>IF(N845="základní",J845,0)</f>
        <v>0</v>
      </c>
      <c r="BF845" s="206">
        <f>IF(N845="snížená",J845,0)</f>
        <v>0</v>
      </c>
      <c r="BG845" s="206">
        <f>IF(N845="zákl. přenesená",J845,0)</f>
        <v>0</v>
      </c>
      <c r="BH845" s="206">
        <f>IF(N845="sníž. přenesená",J845,0)</f>
        <v>0</v>
      </c>
      <c r="BI845" s="206">
        <f>IF(N845="nulová",J845,0)</f>
        <v>0</v>
      </c>
      <c r="BJ845" s="18" t="s">
        <v>85</v>
      </c>
      <c r="BK845" s="206">
        <f>ROUND(I845*H845,2)</f>
        <v>0</v>
      </c>
      <c r="BL845" s="18" t="s">
        <v>218</v>
      </c>
      <c r="BM845" s="205" t="s">
        <v>13723</v>
      </c>
    </row>
    <row r="846" spans="1:65" s="2" customFormat="1" ht="87.75">
      <c r="A846" s="35"/>
      <c r="B846" s="36"/>
      <c r="C846" s="37"/>
      <c r="D846" s="214" t="s">
        <v>807</v>
      </c>
      <c r="E846" s="37"/>
      <c r="F846" s="256" t="s">
        <v>13311</v>
      </c>
      <c r="G846" s="37"/>
      <c r="H846" s="37"/>
      <c r="I846" s="257"/>
      <c r="J846" s="37"/>
      <c r="K846" s="37"/>
      <c r="L846" s="40"/>
      <c r="M846" s="258"/>
      <c r="N846" s="259"/>
      <c r="O846" s="72"/>
      <c r="P846" s="72"/>
      <c r="Q846" s="72"/>
      <c r="R846" s="72"/>
      <c r="S846" s="72"/>
      <c r="T846" s="73"/>
      <c r="U846" s="35"/>
      <c r="V846" s="35"/>
      <c r="W846" s="35"/>
      <c r="X846" s="35"/>
      <c r="Y846" s="35"/>
      <c r="Z846" s="35"/>
      <c r="AA846" s="35"/>
      <c r="AB846" s="35"/>
      <c r="AC846" s="35"/>
      <c r="AD846" s="35"/>
      <c r="AE846" s="35"/>
      <c r="AT846" s="18" t="s">
        <v>807</v>
      </c>
      <c r="AU846" s="18" t="s">
        <v>85</v>
      </c>
    </row>
    <row r="847" spans="1:65" s="2" customFormat="1" ht="16.5" customHeight="1">
      <c r="A847" s="35"/>
      <c r="B847" s="36"/>
      <c r="C847" s="193" t="s">
        <v>5455</v>
      </c>
      <c r="D847" s="193" t="s">
        <v>214</v>
      </c>
      <c r="E847" s="194" t="s">
        <v>13724</v>
      </c>
      <c r="F847" s="195" t="s">
        <v>13529</v>
      </c>
      <c r="G847" s="196" t="s">
        <v>2761</v>
      </c>
      <c r="H847" s="197">
        <v>1</v>
      </c>
      <c r="I847" s="198"/>
      <c r="J847" s="199">
        <f>ROUND(I847*H847,2)</f>
        <v>0</v>
      </c>
      <c r="K847" s="200"/>
      <c r="L847" s="40"/>
      <c r="M847" s="201" t="s">
        <v>1</v>
      </c>
      <c r="N847" s="202" t="s">
        <v>42</v>
      </c>
      <c r="O847" s="72"/>
      <c r="P847" s="203">
        <f>O847*H847</f>
        <v>0</v>
      </c>
      <c r="Q847" s="203">
        <v>0</v>
      </c>
      <c r="R847" s="203">
        <f>Q847*H847</f>
        <v>0</v>
      </c>
      <c r="S847" s="203">
        <v>0</v>
      </c>
      <c r="T847" s="204">
        <f>S847*H847</f>
        <v>0</v>
      </c>
      <c r="U847" s="35"/>
      <c r="V847" s="35"/>
      <c r="W847" s="35"/>
      <c r="X847" s="35"/>
      <c r="Y847" s="35"/>
      <c r="Z847" s="35"/>
      <c r="AA847" s="35"/>
      <c r="AB847" s="35"/>
      <c r="AC847" s="35"/>
      <c r="AD847" s="35"/>
      <c r="AE847" s="35"/>
      <c r="AR847" s="205" t="s">
        <v>218</v>
      </c>
      <c r="AT847" s="205" t="s">
        <v>214</v>
      </c>
      <c r="AU847" s="205" t="s">
        <v>85</v>
      </c>
      <c r="AY847" s="18" t="s">
        <v>209</v>
      </c>
      <c r="BE847" s="206">
        <f>IF(N847="základní",J847,0)</f>
        <v>0</v>
      </c>
      <c r="BF847" s="206">
        <f>IF(N847="snížená",J847,0)</f>
        <v>0</v>
      </c>
      <c r="BG847" s="206">
        <f>IF(N847="zákl. přenesená",J847,0)</f>
        <v>0</v>
      </c>
      <c r="BH847" s="206">
        <f>IF(N847="sníž. přenesená",J847,0)</f>
        <v>0</v>
      </c>
      <c r="BI847" s="206">
        <f>IF(N847="nulová",J847,0)</f>
        <v>0</v>
      </c>
      <c r="BJ847" s="18" t="s">
        <v>85</v>
      </c>
      <c r="BK847" s="206">
        <f>ROUND(I847*H847,2)</f>
        <v>0</v>
      </c>
      <c r="BL847" s="18" t="s">
        <v>218</v>
      </c>
      <c r="BM847" s="205" t="s">
        <v>13725</v>
      </c>
    </row>
    <row r="848" spans="1:65" s="2" customFormat="1" ht="58.5">
      <c r="A848" s="35"/>
      <c r="B848" s="36"/>
      <c r="C848" s="37"/>
      <c r="D848" s="214" t="s">
        <v>807</v>
      </c>
      <c r="E848" s="37"/>
      <c r="F848" s="256" t="s">
        <v>12913</v>
      </c>
      <c r="G848" s="37"/>
      <c r="H848" s="37"/>
      <c r="I848" s="257"/>
      <c r="J848" s="37"/>
      <c r="K848" s="37"/>
      <c r="L848" s="40"/>
      <c r="M848" s="258"/>
      <c r="N848" s="259"/>
      <c r="O848" s="72"/>
      <c r="P848" s="72"/>
      <c r="Q848" s="72"/>
      <c r="R848" s="72"/>
      <c r="S848" s="72"/>
      <c r="T848" s="73"/>
      <c r="U848" s="35"/>
      <c r="V848" s="35"/>
      <c r="W848" s="35"/>
      <c r="X848" s="35"/>
      <c r="Y848" s="35"/>
      <c r="Z848" s="35"/>
      <c r="AA848" s="35"/>
      <c r="AB848" s="35"/>
      <c r="AC848" s="35"/>
      <c r="AD848" s="35"/>
      <c r="AE848" s="35"/>
      <c r="AT848" s="18" t="s">
        <v>807</v>
      </c>
      <c r="AU848" s="18" t="s">
        <v>85</v>
      </c>
    </row>
    <row r="849" spans="1:65" s="2" customFormat="1" ht="16.5" customHeight="1">
      <c r="A849" s="35"/>
      <c r="B849" s="36"/>
      <c r="C849" s="193" t="s">
        <v>5458</v>
      </c>
      <c r="D849" s="193" t="s">
        <v>214</v>
      </c>
      <c r="E849" s="194" t="s">
        <v>13726</v>
      </c>
      <c r="F849" s="195" t="s">
        <v>13532</v>
      </c>
      <c r="G849" s="196" t="s">
        <v>2761</v>
      </c>
      <c r="H849" s="197">
        <v>2</v>
      </c>
      <c r="I849" s="198"/>
      <c r="J849" s="199">
        <f>ROUND(I849*H849,2)</f>
        <v>0</v>
      </c>
      <c r="K849" s="200"/>
      <c r="L849" s="40"/>
      <c r="M849" s="201" t="s">
        <v>1</v>
      </c>
      <c r="N849" s="202" t="s">
        <v>42</v>
      </c>
      <c r="O849" s="72"/>
      <c r="P849" s="203">
        <f>O849*H849</f>
        <v>0</v>
      </c>
      <c r="Q849" s="203">
        <v>0</v>
      </c>
      <c r="R849" s="203">
        <f>Q849*H849</f>
        <v>0</v>
      </c>
      <c r="S849" s="203">
        <v>0</v>
      </c>
      <c r="T849" s="204">
        <f>S849*H849</f>
        <v>0</v>
      </c>
      <c r="U849" s="35"/>
      <c r="V849" s="35"/>
      <c r="W849" s="35"/>
      <c r="X849" s="35"/>
      <c r="Y849" s="35"/>
      <c r="Z849" s="35"/>
      <c r="AA849" s="35"/>
      <c r="AB849" s="35"/>
      <c r="AC849" s="35"/>
      <c r="AD849" s="35"/>
      <c r="AE849" s="35"/>
      <c r="AR849" s="205" t="s">
        <v>218</v>
      </c>
      <c r="AT849" s="205" t="s">
        <v>214</v>
      </c>
      <c r="AU849" s="205" t="s">
        <v>85</v>
      </c>
      <c r="AY849" s="18" t="s">
        <v>209</v>
      </c>
      <c r="BE849" s="206">
        <f>IF(N849="základní",J849,0)</f>
        <v>0</v>
      </c>
      <c r="BF849" s="206">
        <f>IF(N849="snížená",J849,0)</f>
        <v>0</v>
      </c>
      <c r="BG849" s="206">
        <f>IF(N849="zákl. přenesená",J849,0)</f>
        <v>0</v>
      </c>
      <c r="BH849" s="206">
        <f>IF(N849="sníž. přenesená",J849,0)</f>
        <v>0</v>
      </c>
      <c r="BI849" s="206">
        <f>IF(N849="nulová",J849,0)</f>
        <v>0</v>
      </c>
      <c r="BJ849" s="18" t="s">
        <v>85</v>
      </c>
      <c r="BK849" s="206">
        <f>ROUND(I849*H849,2)</f>
        <v>0</v>
      </c>
      <c r="BL849" s="18" t="s">
        <v>218</v>
      </c>
      <c r="BM849" s="205" t="s">
        <v>13727</v>
      </c>
    </row>
    <row r="850" spans="1:65" s="2" customFormat="1" ht="58.5">
      <c r="A850" s="35"/>
      <c r="B850" s="36"/>
      <c r="C850" s="37"/>
      <c r="D850" s="214" t="s">
        <v>807</v>
      </c>
      <c r="E850" s="37"/>
      <c r="F850" s="256" t="s">
        <v>12913</v>
      </c>
      <c r="G850" s="37"/>
      <c r="H850" s="37"/>
      <c r="I850" s="257"/>
      <c r="J850" s="37"/>
      <c r="K850" s="37"/>
      <c r="L850" s="40"/>
      <c r="M850" s="258"/>
      <c r="N850" s="259"/>
      <c r="O850" s="72"/>
      <c r="P850" s="72"/>
      <c r="Q850" s="72"/>
      <c r="R850" s="72"/>
      <c r="S850" s="72"/>
      <c r="T850" s="73"/>
      <c r="U850" s="35"/>
      <c r="V850" s="35"/>
      <c r="W850" s="35"/>
      <c r="X850" s="35"/>
      <c r="Y850" s="35"/>
      <c r="Z850" s="35"/>
      <c r="AA850" s="35"/>
      <c r="AB850" s="35"/>
      <c r="AC850" s="35"/>
      <c r="AD850" s="35"/>
      <c r="AE850" s="35"/>
      <c r="AT850" s="18" t="s">
        <v>807</v>
      </c>
      <c r="AU850" s="18" t="s">
        <v>85</v>
      </c>
    </row>
    <row r="851" spans="1:65" s="2" customFormat="1" ht="16.5" customHeight="1">
      <c r="A851" s="35"/>
      <c r="B851" s="36"/>
      <c r="C851" s="193" t="s">
        <v>5461</v>
      </c>
      <c r="D851" s="193" t="s">
        <v>214</v>
      </c>
      <c r="E851" s="194" t="s">
        <v>13728</v>
      </c>
      <c r="F851" s="195" t="s">
        <v>13312</v>
      </c>
      <c r="G851" s="196" t="s">
        <v>2761</v>
      </c>
      <c r="H851" s="197">
        <v>2</v>
      </c>
      <c r="I851" s="198"/>
      <c r="J851" s="199">
        <f>ROUND(I851*H851,2)</f>
        <v>0</v>
      </c>
      <c r="K851" s="200"/>
      <c r="L851" s="40"/>
      <c r="M851" s="201" t="s">
        <v>1</v>
      </c>
      <c r="N851" s="202" t="s">
        <v>42</v>
      </c>
      <c r="O851" s="72"/>
      <c r="P851" s="203">
        <f>O851*H851</f>
        <v>0</v>
      </c>
      <c r="Q851" s="203">
        <v>0</v>
      </c>
      <c r="R851" s="203">
        <f>Q851*H851</f>
        <v>0</v>
      </c>
      <c r="S851" s="203">
        <v>0</v>
      </c>
      <c r="T851" s="204">
        <f>S851*H851</f>
        <v>0</v>
      </c>
      <c r="U851" s="35"/>
      <c r="V851" s="35"/>
      <c r="W851" s="35"/>
      <c r="X851" s="35"/>
      <c r="Y851" s="35"/>
      <c r="Z851" s="35"/>
      <c r="AA851" s="35"/>
      <c r="AB851" s="35"/>
      <c r="AC851" s="35"/>
      <c r="AD851" s="35"/>
      <c r="AE851" s="35"/>
      <c r="AR851" s="205" t="s">
        <v>218</v>
      </c>
      <c r="AT851" s="205" t="s">
        <v>214</v>
      </c>
      <c r="AU851" s="205" t="s">
        <v>85</v>
      </c>
      <c r="AY851" s="18" t="s">
        <v>209</v>
      </c>
      <c r="BE851" s="206">
        <f>IF(N851="základní",J851,0)</f>
        <v>0</v>
      </c>
      <c r="BF851" s="206">
        <f>IF(N851="snížená",J851,0)</f>
        <v>0</v>
      </c>
      <c r="BG851" s="206">
        <f>IF(N851="zákl. přenesená",J851,0)</f>
        <v>0</v>
      </c>
      <c r="BH851" s="206">
        <f>IF(N851="sníž. přenesená",J851,0)</f>
        <v>0</v>
      </c>
      <c r="BI851" s="206">
        <f>IF(N851="nulová",J851,0)</f>
        <v>0</v>
      </c>
      <c r="BJ851" s="18" t="s">
        <v>85</v>
      </c>
      <c r="BK851" s="206">
        <f>ROUND(I851*H851,2)</f>
        <v>0</v>
      </c>
      <c r="BL851" s="18" t="s">
        <v>218</v>
      </c>
      <c r="BM851" s="205" t="s">
        <v>13729</v>
      </c>
    </row>
    <row r="852" spans="1:65" s="2" customFormat="1" ht="58.5">
      <c r="A852" s="35"/>
      <c r="B852" s="36"/>
      <c r="C852" s="37"/>
      <c r="D852" s="214" t="s">
        <v>807</v>
      </c>
      <c r="E852" s="37"/>
      <c r="F852" s="256" t="s">
        <v>12913</v>
      </c>
      <c r="G852" s="37"/>
      <c r="H852" s="37"/>
      <c r="I852" s="257"/>
      <c r="J852" s="37"/>
      <c r="K852" s="37"/>
      <c r="L852" s="40"/>
      <c r="M852" s="258"/>
      <c r="N852" s="259"/>
      <c r="O852" s="72"/>
      <c r="P852" s="72"/>
      <c r="Q852" s="72"/>
      <c r="R852" s="72"/>
      <c r="S852" s="72"/>
      <c r="T852" s="73"/>
      <c r="U852" s="35"/>
      <c r="V852" s="35"/>
      <c r="W852" s="35"/>
      <c r="X852" s="35"/>
      <c r="Y852" s="35"/>
      <c r="Z852" s="35"/>
      <c r="AA852" s="35"/>
      <c r="AB852" s="35"/>
      <c r="AC852" s="35"/>
      <c r="AD852" s="35"/>
      <c r="AE852" s="35"/>
      <c r="AT852" s="18" t="s">
        <v>807</v>
      </c>
      <c r="AU852" s="18" t="s">
        <v>85</v>
      </c>
    </row>
    <row r="853" spans="1:65" s="2" customFormat="1" ht="16.5" customHeight="1">
      <c r="A853" s="35"/>
      <c r="B853" s="36"/>
      <c r="C853" s="193" t="s">
        <v>5464</v>
      </c>
      <c r="D853" s="193" t="s">
        <v>214</v>
      </c>
      <c r="E853" s="194" t="s">
        <v>13730</v>
      </c>
      <c r="F853" s="195" t="s">
        <v>13433</v>
      </c>
      <c r="G853" s="196" t="s">
        <v>2761</v>
      </c>
      <c r="H853" s="197">
        <v>6</v>
      </c>
      <c r="I853" s="198"/>
      <c r="J853" s="199">
        <f>ROUND(I853*H853,2)</f>
        <v>0</v>
      </c>
      <c r="K853" s="200"/>
      <c r="L853" s="40"/>
      <c r="M853" s="201" t="s">
        <v>1</v>
      </c>
      <c r="N853" s="202" t="s">
        <v>42</v>
      </c>
      <c r="O853" s="72"/>
      <c r="P853" s="203">
        <f>O853*H853</f>
        <v>0</v>
      </c>
      <c r="Q853" s="203">
        <v>0</v>
      </c>
      <c r="R853" s="203">
        <f>Q853*H853</f>
        <v>0</v>
      </c>
      <c r="S853" s="203">
        <v>0</v>
      </c>
      <c r="T853" s="204">
        <f>S853*H853</f>
        <v>0</v>
      </c>
      <c r="U853" s="35"/>
      <c r="V853" s="35"/>
      <c r="W853" s="35"/>
      <c r="X853" s="35"/>
      <c r="Y853" s="35"/>
      <c r="Z853" s="35"/>
      <c r="AA853" s="35"/>
      <c r="AB853" s="35"/>
      <c r="AC853" s="35"/>
      <c r="AD853" s="35"/>
      <c r="AE853" s="35"/>
      <c r="AR853" s="205" t="s">
        <v>218</v>
      </c>
      <c r="AT853" s="205" t="s">
        <v>214</v>
      </c>
      <c r="AU853" s="205" t="s">
        <v>85</v>
      </c>
      <c r="AY853" s="18" t="s">
        <v>209</v>
      </c>
      <c r="BE853" s="206">
        <f>IF(N853="základní",J853,0)</f>
        <v>0</v>
      </c>
      <c r="BF853" s="206">
        <f>IF(N853="snížená",J853,0)</f>
        <v>0</v>
      </c>
      <c r="BG853" s="206">
        <f>IF(N853="zákl. přenesená",J853,0)</f>
        <v>0</v>
      </c>
      <c r="BH853" s="206">
        <f>IF(N853="sníž. přenesená",J853,0)</f>
        <v>0</v>
      </c>
      <c r="BI853" s="206">
        <f>IF(N853="nulová",J853,0)</f>
        <v>0</v>
      </c>
      <c r="BJ853" s="18" t="s">
        <v>85</v>
      </c>
      <c r="BK853" s="206">
        <f>ROUND(I853*H853,2)</f>
        <v>0</v>
      </c>
      <c r="BL853" s="18" t="s">
        <v>218</v>
      </c>
      <c r="BM853" s="205" t="s">
        <v>13731</v>
      </c>
    </row>
    <row r="854" spans="1:65" s="2" customFormat="1" ht="58.5">
      <c r="A854" s="35"/>
      <c r="B854" s="36"/>
      <c r="C854" s="37"/>
      <c r="D854" s="214" t="s">
        <v>807</v>
      </c>
      <c r="E854" s="37"/>
      <c r="F854" s="256" t="s">
        <v>12913</v>
      </c>
      <c r="G854" s="37"/>
      <c r="H854" s="37"/>
      <c r="I854" s="257"/>
      <c r="J854" s="37"/>
      <c r="K854" s="37"/>
      <c r="L854" s="40"/>
      <c r="M854" s="258"/>
      <c r="N854" s="259"/>
      <c r="O854" s="72"/>
      <c r="P854" s="72"/>
      <c r="Q854" s="72"/>
      <c r="R854" s="72"/>
      <c r="S854" s="72"/>
      <c r="T854" s="73"/>
      <c r="U854" s="35"/>
      <c r="V854" s="35"/>
      <c r="W854" s="35"/>
      <c r="X854" s="35"/>
      <c r="Y854" s="35"/>
      <c r="Z854" s="35"/>
      <c r="AA854" s="35"/>
      <c r="AB854" s="35"/>
      <c r="AC854" s="35"/>
      <c r="AD854" s="35"/>
      <c r="AE854" s="35"/>
      <c r="AT854" s="18" t="s">
        <v>807</v>
      </c>
      <c r="AU854" s="18" t="s">
        <v>85</v>
      </c>
    </row>
    <row r="855" spans="1:65" s="2" customFormat="1" ht="16.5" customHeight="1">
      <c r="A855" s="35"/>
      <c r="B855" s="36"/>
      <c r="C855" s="193" t="s">
        <v>5467</v>
      </c>
      <c r="D855" s="193" t="s">
        <v>214</v>
      </c>
      <c r="E855" s="194" t="s">
        <v>13732</v>
      </c>
      <c r="F855" s="195" t="s">
        <v>13320</v>
      </c>
      <c r="G855" s="196" t="s">
        <v>2761</v>
      </c>
      <c r="H855" s="197">
        <v>10</v>
      </c>
      <c r="I855" s="198"/>
      <c r="J855" s="199">
        <f>ROUND(I855*H855,2)</f>
        <v>0</v>
      </c>
      <c r="K855" s="200"/>
      <c r="L855" s="40"/>
      <c r="M855" s="201" t="s">
        <v>1</v>
      </c>
      <c r="N855" s="202" t="s">
        <v>42</v>
      </c>
      <c r="O855" s="72"/>
      <c r="P855" s="203">
        <f>O855*H855</f>
        <v>0</v>
      </c>
      <c r="Q855" s="203">
        <v>0</v>
      </c>
      <c r="R855" s="203">
        <f>Q855*H855</f>
        <v>0</v>
      </c>
      <c r="S855" s="203">
        <v>0</v>
      </c>
      <c r="T855" s="204">
        <f>S855*H855</f>
        <v>0</v>
      </c>
      <c r="U855" s="35"/>
      <c r="V855" s="35"/>
      <c r="W855" s="35"/>
      <c r="X855" s="35"/>
      <c r="Y855" s="35"/>
      <c r="Z855" s="35"/>
      <c r="AA855" s="35"/>
      <c r="AB855" s="35"/>
      <c r="AC855" s="35"/>
      <c r="AD855" s="35"/>
      <c r="AE855" s="35"/>
      <c r="AR855" s="205" t="s">
        <v>218</v>
      </c>
      <c r="AT855" s="205" t="s">
        <v>214</v>
      </c>
      <c r="AU855" s="205" t="s">
        <v>85</v>
      </c>
      <c r="AY855" s="18" t="s">
        <v>209</v>
      </c>
      <c r="BE855" s="206">
        <f>IF(N855="základní",J855,0)</f>
        <v>0</v>
      </c>
      <c r="BF855" s="206">
        <f>IF(N855="snížená",J855,0)</f>
        <v>0</v>
      </c>
      <c r="BG855" s="206">
        <f>IF(N855="zákl. přenesená",J855,0)</f>
        <v>0</v>
      </c>
      <c r="BH855" s="206">
        <f>IF(N855="sníž. přenesená",J855,0)</f>
        <v>0</v>
      </c>
      <c r="BI855" s="206">
        <f>IF(N855="nulová",J855,0)</f>
        <v>0</v>
      </c>
      <c r="BJ855" s="18" t="s">
        <v>85</v>
      </c>
      <c r="BK855" s="206">
        <f>ROUND(I855*H855,2)</f>
        <v>0</v>
      </c>
      <c r="BL855" s="18" t="s">
        <v>218</v>
      </c>
      <c r="BM855" s="205" t="s">
        <v>13733</v>
      </c>
    </row>
    <row r="856" spans="1:65" s="2" customFormat="1" ht="39">
      <c r="A856" s="35"/>
      <c r="B856" s="36"/>
      <c r="C856" s="37"/>
      <c r="D856" s="214" t="s">
        <v>807</v>
      </c>
      <c r="E856" s="37"/>
      <c r="F856" s="256" t="s">
        <v>13322</v>
      </c>
      <c r="G856" s="37"/>
      <c r="H856" s="37"/>
      <c r="I856" s="257"/>
      <c r="J856" s="37"/>
      <c r="K856" s="37"/>
      <c r="L856" s="40"/>
      <c r="M856" s="258"/>
      <c r="N856" s="259"/>
      <c r="O856" s="72"/>
      <c r="P856" s="72"/>
      <c r="Q856" s="72"/>
      <c r="R856" s="72"/>
      <c r="S856" s="72"/>
      <c r="T856" s="73"/>
      <c r="U856" s="35"/>
      <c r="V856" s="35"/>
      <c r="W856" s="35"/>
      <c r="X856" s="35"/>
      <c r="Y856" s="35"/>
      <c r="Z856" s="35"/>
      <c r="AA856" s="35"/>
      <c r="AB856" s="35"/>
      <c r="AC856" s="35"/>
      <c r="AD856" s="35"/>
      <c r="AE856" s="35"/>
      <c r="AT856" s="18" t="s">
        <v>807</v>
      </c>
      <c r="AU856" s="18" t="s">
        <v>85</v>
      </c>
    </row>
    <row r="857" spans="1:65" s="2" customFormat="1" ht="21.75" customHeight="1">
      <c r="A857" s="35"/>
      <c r="B857" s="36"/>
      <c r="C857" s="193" t="s">
        <v>5470</v>
      </c>
      <c r="D857" s="193" t="s">
        <v>214</v>
      </c>
      <c r="E857" s="194" t="s">
        <v>13734</v>
      </c>
      <c r="F857" s="195" t="s">
        <v>13326</v>
      </c>
      <c r="G857" s="196" t="s">
        <v>2761</v>
      </c>
      <c r="H857" s="197">
        <v>1</v>
      </c>
      <c r="I857" s="198"/>
      <c r="J857" s="199">
        <f>ROUND(I857*H857,2)</f>
        <v>0</v>
      </c>
      <c r="K857" s="200"/>
      <c r="L857" s="40"/>
      <c r="M857" s="201" t="s">
        <v>1</v>
      </c>
      <c r="N857" s="202" t="s">
        <v>42</v>
      </c>
      <c r="O857" s="72"/>
      <c r="P857" s="203">
        <f>O857*H857</f>
        <v>0</v>
      </c>
      <c r="Q857" s="203">
        <v>0</v>
      </c>
      <c r="R857" s="203">
        <f>Q857*H857</f>
        <v>0</v>
      </c>
      <c r="S857" s="203">
        <v>0</v>
      </c>
      <c r="T857" s="204">
        <f>S857*H857</f>
        <v>0</v>
      </c>
      <c r="U857" s="35"/>
      <c r="V857" s="35"/>
      <c r="W857" s="35"/>
      <c r="X857" s="35"/>
      <c r="Y857" s="35"/>
      <c r="Z857" s="35"/>
      <c r="AA857" s="35"/>
      <c r="AB857" s="35"/>
      <c r="AC857" s="35"/>
      <c r="AD857" s="35"/>
      <c r="AE857" s="35"/>
      <c r="AR857" s="205" t="s">
        <v>218</v>
      </c>
      <c r="AT857" s="205" t="s">
        <v>214</v>
      </c>
      <c r="AU857" s="205" t="s">
        <v>85</v>
      </c>
      <c r="AY857" s="18" t="s">
        <v>209</v>
      </c>
      <c r="BE857" s="206">
        <f>IF(N857="základní",J857,0)</f>
        <v>0</v>
      </c>
      <c r="BF857" s="206">
        <f>IF(N857="snížená",J857,0)</f>
        <v>0</v>
      </c>
      <c r="BG857" s="206">
        <f>IF(N857="zákl. přenesená",J857,0)</f>
        <v>0</v>
      </c>
      <c r="BH857" s="206">
        <f>IF(N857="sníž. přenesená",J857,0)</f>
        <v>0</v>
      </c>
      <c r="BI857" s="206">
        <f>IF(N857="nulová",J857,0)</f>
        <v>0</v>
      </c>
      <c r="BJ857" s="18" t="s">
        <v>85</v>
      </c>
      <c r="BK857" s="206">
        <f>ROUND(I857*H857,2)</f>
        <v>0</v>
      </c>
      <c r="BL857" s="18" t="s">
        <v>218</v>
      </c>
      <c r="BM857" s="205" t="s">
        <v>13735</v>
      </c>
    </row>
    <row r="858" spans="1:65" s="2" customFormat="1" ht="107.25">
      <c r="A858" s="35"/>
      <c r="B858" s="36"/>
      <c r="C858" s="37"/>
      <c r="D858" s="214" t="s">
        <v>807</v>
      </c>
      <c r="E858" s="37"/>
      <c r="F858" s="256" t="s">
        <v>13542</v>
      </c>
      <c r="G858" s="37"/>
      <c r="H858" s="37"/>
      <c r="I858" s="257"/>
      <c r="J858" s="37"/>
      <c r="K858" s="37"/>
      <c r="L858" s="40"/>
      <c r="M858" s="258"/>
      <c r="N858" s="259"/>
      <c r="O858" s="72"/>
      <c r="P858" s="72"/>
      <c r="Q858" s="72"/>
      <c r="R858" s="72"/>
      <c r="S858" s="72"/>
      <c r="T858" s="73"/>
      <c r="U858" s="35"/>
      <c r="V858" s="35"/>
      <c r="W858" s="35"/>
      <c r="X858" s="35"/>
      <c r="Y858" s="35"/>
      <c r="Z858" s="35"/>
      <c r="AA858" s="35"/>
      <c r="AB858" s="35"/>
      <c r="AC858" s="35"/>
      <c r="AD858" s="35"/>
      <c r="AE858" s="35"/>
      <c r="AT858" s="18" t="s">
        <v>807</v>
      </c>
      <c r="AU858" s="18" t="s">
        <v>85</v>
      </c>
    </row>
    <row r="859" spans="1:65" s="2" customFormat="1" ht="24.2" customHeight="1">
      <c r="A859" s="35"/>
      <c r="B859" s="36"/>
      <c r="C859" s="193" t="s">
        <v>5473</v>
      </c>
      <c r="D859" s="193" t="s">
        <v>214</v>
      </c>
      <c r="E859" s="194" t="s">
        <v>13736</v>
      </c>
      <c r="F859" s="195" t="s">
        <v>13642</v>
      </c>
      <c r="G859" s="196" t="s">
        <v>2761</v>
      </c>
      <c r="H859" s="197">
        <v>5</v>
      </c>
      <c r="I859" s="198"/>
      <c r="J859" s="199">
        <f>ROUND(I859*H859,2)</f>
        <v>0</v>
      </c>
      <c r="K859" s="200"/>
      <c r="L859" s="40"/>
      <c r="M859" s="201" t="s">
        <v>1</v>
      </c>
      <c r="N859" s="202" t="s">
        <v>42</v>
      </c>
      <c r="O859" s="72"/>
      <c r="P859" s="203">
        <f>O859*H859</f>
        <v>0</v>
      </c>
      <c r="Q859" s="203">
        <v>0</v>
      </c>
      <c r="R859" s="203">
        <f>Q859*H859</f>
        <v>0</v>
      </c>
      <c r="S859" s="203">
        <v>0</v>
      </c>
      <c r="T859" s="204">
        <f>S859*H859</f>
        <v>0</v>
      </c>
      <c r="U859" s="35"/>
      <c r="V859" s="35"/>
      <c r="W859" s="35"/>
      <c r="X859" s="35"/>
      <c r="Y859" s="35"/>
      <c r="Z859" s="35"/>
      <c r="AA859" s="35"/>
      <c r="AB859" s="35"/>
      <c r="AC859" s="35"/>
      <c r="AD859" s="35"/>
      <c r="AE859" s="35"/>
      <c r="AR859" s="205" t="s">
        <v>218</v>
      </c>
      <c r="AT859" s="205" t="s">
        <v>214</v>
      </c>
      <c r="AU859" s="205" t="s">
        <v>85</v>
      </c>
      <c r="AY859" s="18" t="s">
        <v>209</v>
      </c>
      <c r="BE859" s="206">
        <f>IF(N859="základní",J859,0)</f>
        <v>0</v>
      </c>
      <c r="BF859" s="206">
        <f>IF(N859="snížená",J859,0)</f>
        <v>0</v>
      </c>
      <c r="BG859" s="206">
        <f>IF(N859="zákl. přenesená",J859,0)</f>
        <v>0</v>
      </c>
      <c r="BH859" s="206">
        <f>IF(N859="sníž. přenesená",J859,0)</f>
        <v>0</v>
      </c>
      <c r="BI859" s="206">
        <f>IF(N859="nulová",J859,0)</f>
        <v>0</v>
      </c>
      <c r="BJ859" s="18" t="s">
        <v>85</v>
      </c>
      <c r="BK859" s="206">
        <f>ROUND(I859*H859,2)</f>
        <v>0</v>
      </c>
      <c r="BL859" s="18" t="s">
        <v>218</v>
      </c>
      <c r="BM859" s="205" t="s">
        <v>13737</v>
      </c>
    </row>
    <row r="860" spans="1:65" s="2" customFormat="1" ht="126.75">
      <c r="A860" s="35"/>
      <c r="B860" s="36"/>
      <c r="C860" s="37"/>
      <c r="D860" s="214" t="s">
        <v>807</v>
      </c>
      <c r="E860" s="37"/>
      <c r="F860" s="256" t="s">
        <v>13332</v>
      </c>
      <c r="G860" s="37"/>
      <c r="H860" s="37"/>
      <c r="I860" s="257"/>
      <c r="J860" s="37"/>
      <c r="K860" s="37"/>
      <c r="L860" s="40"/>
      <c r="M860" s="258"/>
      <c r="N860" s="259"/>
      <c r="O860" s="72"/>
      <c r="P860" s="72"/>
      <c r="Q860" s="72"/>
      <c r="R860" s="72"/>
      <c r="S860" s="72"/>
      <c r="T860" s="73"/>
      <c r="U860" s="35"/>
      <c r="V860" s="35"/>
      <c r="W860" s="35"/>
      <c r="X860" s="35"/>
      <c r="Y860" s="35"/>
      <c r="Z860" s="35"/>
      <c r="AA860" s="35"/>
      <c r="AB860" s="35"/>
      <c r="AC860" s="35"/>
      <c r="AD860" s="35"/>
      <c r="AE860" s="35"/>
      <c r="AT860" s="18" t="s">
        <v>807</v>
      </c>
      <c r="AU860" s="18" t="s">
        <v>85</v>
      </c>
    </row>
    <row r="861" spans="1:65" s="2" customFormat="1" ht="24.2" customHeight="1">
      <c r="A861" s="35"/>
      <c r="B861" s="36"/>
      <c r="C861" s="193" t="s">
        <v>5476</v>
      </c>
      <c r="D861" s="193" t="s">
        <v>214</v>
      </c>
      <c r="E861" s="194" t="s">
        <v>13738</v>
      </c>
      <c r="F861" s="195" t="s">
        <v>13645</v>
      </c>
      <c r="G861" s="196" t="s">
        <v>2761</v>
      </c>
      <c r="H861" s="197">
        <v>1</v>
      </c>
      <c r="I861" s="198"/>
      <c r="J861" s="199">
        <f>ROUND(I861*H861,2)</f>
        <v>0</v>
      </c>
      <c r="K861" s="200"/>
      <c r="L861" s="40"/>
      <c r="M861" s="201" t="s">
        <v>1</v>
      </c>
      <c r="N861" s="202" t="s">
        <v>42</v>
      </c>
      <c r="O861" s="72"/>
      <c r="P861" s="203">
        <f>O861*H861</f>
        <v>0</v>
      </c>
      <c r="Q861" s="203">
        <v>0</v>
      </c>
      <c r="R861" s="203">
        <f>Q861*H861</f>
        <v>0</v>
      </c>
      <c r="S861" s="203">
        <v>0</v>
      </c>
      <c r="T861" s="204">
        <f>S861*H861</f>
        <v>0</v>
      </c>
      <c r="U861" s="35"/>
      <c r="V861" s="35"/>
      <c r="W861" s="35"/>
      <c r="X861" s="35"/>
      <c r="Y861" s="35"/>
      <c r="Z861" s="35"/>
      <c r="AA861" s="35"/>
      <c r="AB861" s="35"/>
      <c r="AC861" s="35"/>
      <c r="AD861" s="35"/>
      <c r="AE861" s="35"/>
      <c r="AR861" s="205" t="s">
        <v>218</v>
      </c>
      <c r="AT861" s="205" t="s">
        <v>214</v>
      </c>
      <c r="AU861" s="205" t="s">
        <v>85</v>
      </c>
      <c r="AY861" s="18" t="s">
        <v>209</v>
      </c>
      <c r="BE861" s="206">
        <f>IF(N861="základní",J861,0)</f>
        <v>0</v>
      </c>
      <c r="BF861" s="206">
        <f>IF(N861="snížená",J861,0)</f>
        <v>0</v>
      </c>
      <c r="BG861" s="206">
        <f>IF(N861="zákl. přenesená",J861,0)</f>
        <v>0</v>
      </c>
      <c r="BH861" s="206">
        <f>IF(N861="sníž. přenesená",J861,0)</f>
        <v>0</v>
      </c>
      <c r="BI861" s="206">
        <f>IF(N861="nulová",J861,0)</f>
        <v>0</v>
      </c>
      <c r="BJ861" s="18" t="s">
        <v>85</v>
      </c>
      <c r="BK861" s="206">
        <f>ROUND(I861*H861,2)</f>
        <v>0</v>
      </c>
      <c r="BL861" s="18" t="s">
        <v>218</v>
      </c>
      <c r="BM861" s="205" t="s">
        <v>13739</v>
      </c>
    </row>
    <row r="862" spans="1:65" s="2" customFormat="1" ht="126.75">
      <c r="A862" s="35"/>
      <c r="B862" s="36"/>
      <c r="C862" s="37"/>
      <c r="D862" s="214" t="s">
        <v>807</v>
      </c>
      <c r="E862" s="37"/>
      <c r="F862" s="256" t="s">
        <v>13332</v>
      </c>
      <c r="G862" s="37"/>
      <c r="H862" s="37"/>
      <c r="I862" s="257"/>
      <c r="J862" s="37"/>
      <c r="K862" s="37"/>
      <c r="L862" s="40"/>
      <c r="M862" s="258"/>
      <c r="N862" s="259"/>
      <c r="O862" s="72"/>
      <c r="P862" s="72"/>
      <c r="Q862" s="72"/>
      <c r="R862" s="72"/>
      <c r="S862" s="72"/>
      <c r="T862" s="73"/>
      <c r="U862" s="35"/>
      <c r="V862" s="35"/>
      <c r="W862" s="35"/>
      <c r="X862" s="35"/>
      <c r="Y862" s="35"/>
      <c r="Z862" s="35"/>
      <c r="AA862" s="35"/>
      <c r="AB862" s="35"/>
      <c r="AC862" s="35"/>
      <c r="AD862" s="35"/>
      <c r="AE862" s="35"/>
      <c r="AT862" s="18" t="s">
        <v>807</v>
      </c>
      <c r="AU862" s="18" t="s">
        <v>85</v>
      </c>
    </row>
    <row r="863" spans="1:65" s="2" customFormat="1" ht="24.2" customHeight="1">
      <c r="A863" s="35"/>
      <c r="B863" s="36"/>
      <c r="C863" s="193" t="s">
        <v>5480</v>
      </c>
      <c r="D863" s="193" t="s">
        <v>214</v>
      </c>
      <c r="E863" s="194" t="s">
        <v>13740</v>
      </c>
      <c r="F863" s="195" t="s">
        <v>12925</v>
      </c>
      <c r="G863" s="196" t="s">
        <v>2761</v>
      </c>
      <c r="H863" s="197">
        <v>5</v>
      </c>
      <c r="I863" s="198"/>
      <c r="J863" s="199">
        <f>ROUND(I863*H863,2)</f>
        <v>0</v>
      </c>
      <c r="K863" s="200"/>
      <c r="L863" s="40"/>
      <c r="M863" s="201" t="s">
        <v>1</v>
      </c>
      <c r="N863" s="202" t="s">
        <v>42</v>
      </c>
      <c r="O863" s="72"/>
      <c r="P863" s="203">
        <f>O863*H863</f>
        <v>0</v>
      </c>
      <c r="Q863" s="203">
        <v>0</v>
      </c>
      <c r="R863" s="203">
        <f>Q863*H863</f>
        <v>0</v>
      </c>
      <c r="S863" s="203">
        <v>0</v>
      </c>
      <c r="T863" s="204">
        <f>S863*H863</f>
        <v>0</v>
      </c>
      <c r="U863" s="35"/>
      <c r="V863" s="35"/>
      <c r="W863" s="35"/>
      <c r="X863" s="35"/>
      <c r="Y863" s="35"/>
      <c r="Z863" s="35"/>
      <c r="AA863" s="35"/>
      <c r="AB863" s="35"/>
      <c r="AC863" s="35"/>
      <c r="AD863" s="35"/>
      <c r="AE863" s="35"/>
      <c r="AR863" s="205" t="s">
        <v>218</v>
      </c>
      <c r="AT863" s="205" t="s">
        <v>214</v>
      </c>
      <c r="AU863" s="205" t="s">
        <v>85</v>
      </c>
      <c r="AY863" s="18" t="s">
        <v>209</v>
      </c>
      <c r="BE863" s="206">
        <f>IF(N863="základní",J863,0)</f>
        <v>0</v>
      </c>
      <c r="BF863" s="206">
        <f>IF(N863="snížená",J863,0)</f>
        <v>0</v>
      </c>
      <c r="BG863" s="206">
        <f>IF(N863="zákl. přenesená",J863,0)</f>
        <v>0</v>
      </c>
      <c r="BH863" s="206">
        <f>IF(N863="sníž. přenesená",J863,0)</f>
        <v>0</v>
      </c>
      <c r="BI863" s="206">
        <f>IF(N863="nulová",J863,0)</f>
        <v>0</v>
      </c>
      <c r="BJ863" s="18" t="s">
        <v>85</v>
      </c>
      <c r="BK863" s="206">
        <f>ROUND(I863*H863,2)</f>
        <v>0</v>
      </c>
      <c r="BL863" s="18" t="s">
        <v>218</v>
      </c>
      <c r="BM863" s="205" t="s">
        <v>13741</v>
      </c>
    </row>
    <row r="864" spans="1:65" s="2" customFormat="1" ht="68.25">
      <c r="A864" s="35"/>
      <c r="B864" s="36"/>
      <c r="C864" s="37"/>
      <c r="D864" s="214" t="s">
        <v>807</v>
      </c>
      <c r="E864" s="37"/>
      <c r="F864" s="256" t="s">
        <v>12927</v>
      </c>
      <c r="G864" s="37"/>
      <c r="H864" s="37"/>
      <c r="I864" s="257"/>
      <c r="J864" s="37"/>
      <c r="K864" s="37"/>
      <c r="L864" s="40"/>
      <c r="M864" s="258"/>
      <c r="N864" s="259"/>
      <c r="O864" s="72"/>
      <c r="P864" s="72"/>
      <c r="Q864" s="72"/>
      <c r="R864" s="72"/>
      <c r="S864" s="72"/>
      <c r="T864" s="73"/>
      <c r="U864" s="35"/>
      <c r="V864" s="35"/>
      <c r="W864" s="35"/>
      <c r="X864" s="35"/>
      <c r="Y864" s="35"/>
      <c r="Z864" s="35"/>
      <c r="AA864" s="35"/>
      <c r="AB864" s="35"/>
      <c r="AC864" s="35"/>
      <c r="AD864" s="35"/>
      <c r="AE864" s="35"/>
      <c r="AT864" s="18" t="s">
        <v>807</v>
      </c>
      <c r="AU864" s="18" t="s">
        <v>85</v>
      </c>
    </row>
    <row r="865" spans="1:65" s="2" customFormat="1" ht="24.2" customHeight="1">
      <c r="A865" s="35"/>
      <c r="B865" s="36"/>
      <c r="C865" s="193" t="s">
        <v>5483</v>
      </c>
      <c r="D865" s="193" t="s">
        <v>214</v>
      </c>
      <c r="E865" s="194" t="s">
        <v>13742</v>
      </c>
      <c r="F865" s="195" t="s">
        <v>12929</v>
      </c>
      <c r="G865" s="196" t="s">
        <v>2761</v>
      </c>
      <c r="H865" s="197">
        <v>1</v>
      </c>
      <c r="I865" s="198"/>
      <c r="J865" s="199">
        <f>ROUND(I865*H865,2)</f>
        <v>0</v>
      </c>
      <c r="K865" s="200"/>
      <c r="L865" s="40"/>
      <c r="M865" s="201" t="s">
        <v>1</v>
      </c>
      <c r="N865" s="202" t="s">
        <v>42</v>
      </c>
      <c r="O865" s="72"/>
      <c r="P865" s="203">
        <f>O865*H865</f>
        <v>0</v>
      </c>
      <c r="Q865" s="203">
        <v>0</v>
      </c>
      <c r="R865" s="203">
        <f>Q865*H865</f>
        <v>0</v>
      </c>
      <c r="S865" s="203">
        <v>0</v>
      </c>
      <c r="T865" s="204">
        <f>S865*H865</f>
        <v>0</v>
      </c>
      <c r="U865" s="35"/>
      <c r="V865" s="35"/>
      <c r="W865" s="35"/>
      <c r="X865" s="35"/>
      <c r="Y865" s="35"/>
      <c r="Z865" s="35"/>
      <c r="AA865" s="35"/>
      <c r="AB865" s="35"/>
      <c r="AC865" s="35"/>
      <c r="AD865" s="35"/>
      <c r="AE865" s="35"/>
      <c r="AR865" s="205" t="s">
        <v>218</v>
      </c>
      <c r="AT865" s="205" t="s">
        <v>214</v>
      </c>
      <c r="AU865" s="205" t="s">
        <v>85</v>
      </c>
      <c r="AY865" s="18" t="s">
        <v>209</v>
      </c>
      <c r="BE865" s="206">
        <f>IF(N865="základní",J865,0)</f>
        <v>0</v>
      </c>
      <c r="BF865" s="206">
        <f>IF(N865="snížená",J865,0)</f>
        <v>0</v>
      </c>
      <c r="BG865" s="206">
        <f>IF(N865="zákl. přenesená",J865,0)</f>
        <v>0</v>
      </c>
      <c r="BH865" s="206">
        <f>IF(N865="sníž. přenesená",J865,0)</f>
        <v>0</v>
      </c>
      <c r="BI865" s="206">
        <f>IF(N865="nulová",J865,0)</f>
        <v>0</v>
      </c>
      <c r="BJ865" s="18" t="s">
        <v>85</v>
      </c>
      <c r="BK865" s="206">
        <f>ROUND(I865*H865,2)</f>
        <v>0</v>
      </c>
      <c r="BL865" s="18" t="s">
        <v>218</v>
      </c>
      <c r="BM865" s="205" t="s">
        <v>13743</v>
      </c>
    </row>
    <row r="866" spans="1:65" s="2" customFormat="1" ht="68.25">
      <c r="A866" s="35"/>
      <c r="B866" s="36"/>
      <c r="C866" s="37"/>
      <c r="D866" s="214" t="s">
        <v>807</v>
      </c>
      <c r="E866" s="37"/>
      <c r="F866" s="256" t="s">
        <v>12927</v>
      </c>
      <c r="G866" s="37"/>
      <c r="H866" s="37"/>
      <c r="I866" s="257"/>
      <c r="J866" s="37"/>
      <c r="K866" s="37"/>
      <c r="L866" s="40"/>
      <c r="M866" s="258"/>
      <c r="N866" s="259"/>
      <c r="O866" s="72"/>
      <c r="P866" s="72"/>
      <c r="Q866" s="72"/>
      <c r="R866" s="72"/>
      <c r="S866" s="72"/>
      <c r="T866" s="73"/>
      <c r="U866" s="35"/>
      <c r="V866" s="35"/>
      <c r="W866" s="35"/>
      <c r="X866" s="35"/>
      <c r="Y866" s="35"/>
      <c r="Z866" s="35"/>
      <c r="AA866" s="35"/>
      <c r="AB866" s="35"/>
      <c r="AC866" s="35"/>
      <c r="AD866" s="35"/>
      <c r="AE866" s="35"/>
      <c r="AT866" s="18" t="s">
        <v>807</v>
      </c>
      <c r="AU866" s="18" t="s">
        <v>85</v>
      </c>
    </row>
    <row r="867" spans="1:65" s="2" customFormat="1" ht="16.5" customHeight="1">
      <c r="A867" s="35"/>
      <c r="B867" s="36"/>
      <c r="C867" s="193" t="s">
        <v>5487</v>
      </c>
      <c r="D867" s="193" t="s">
        <v>214</v>
      </c>
      <c r="E867" s="194" t="s">
        <v>13744</v>
      </c>
      <c r="F867" s="195" t="s">
        <v>13341</v>
      </c>
      <c r="G867" s="196" t="s">
        <v>2761</v>
      </c>
      <c r="H867" s="197">
        <v>8</v>
      </c>
      <c r="I867" s="198"/>
      <c r="J867" s="199">
        <f>ROUND(I867*H867,2)</f>
        <v>0</v>
      </c>
      <c r="K867" s="200"/>
      <c r="L867" s="40"/>
      <c r="M867" s="201" t="s">
        <v>1</v>
      </c>
      <c r="N867" s="202" t="s">
        <v>42</v>
      </c>
      <c r="O867" s="72"/>
      <c r="P867" s="203">
        <f>O867*H867</f>
        <v>0</v>
      </c>
      <c r="Q867" s="203">
        <v>0</v>
      </c>
      <c r="R867" s="203">
        <f>Q867*H867</f>
        <v>0</v>
      </c>
      <c r="S867" s="203">
        <v>0</v>
      </c>
      <c r="T867" s="204">
        <f>S867*H867</f>
        <v>0</v>
      </c>
      <c r="U867" s="35"/>
      <c r="V867" s="35"/>
      <c r="W867" s="35"/>
      <c r="X867" s="35"/>
      <c r="Y867" s="35"/>
      <c r="Z867" s="35"/>
      <c r="AA867" s="35"/>
      <c r="AB867" s="35"/>
      <c r="AC867" s="35"/>
      <c r="AD867" s="35"/>
      <c r="AE867" s="35"/>
      <c r="AR867" s="205" t="s">
        <v>218</v>
      </c>
      <c r="AT867" s="205" t="s">
        <v>214</v>
      </c>
      <c r="AU867" s="205" t="s">
        <v>85</v>
      </c>
      <c r="AY867" s="18" t="s">
        <v>209</v>
      </c>
      <c r="BE867" s="206">
        <f>IF(N867="základní",J867,0)</f>
        <v>0</v>
      </c>
      <c r="BF867" s="206">
        <f>IF(N867="snížená",J867,0)</f>
        <v>0</v>
      </c>
      <c r="BG867" s="206">
        <f>IF(N867="zákl. přenesená",J867,0)</f>
        <v>0</v>
      </c>
      <c r="BH867" s="206">
        <f>IF(N867="sníž. přenesená",J867,0)</f>
        <v>0</v>
      </c>
      <c r="BI867" s="206">
        <f>IF(N867="nulová",J867,0)</f>
        <v>0</v>
      </c>
      <c r="BJ867" s="18" t="s">
        <v>85</v>
      </c>
      <c r="BK867" s="206">
        <f>ROUND(I867*H867,2)</f>
        <v>0</v>
      </c>
      <c r="BL867" s="18" t="s">
        <v>218</v>
      </c>
      <c r="BM867" s="205" t="s">
        <v>13745</v>
      </c>
    </row>
    <row r="868" spans="1:65" s="2" customFormat="1" ht="78">
      <c r="A868" s="35"/>
      <c r="B868" s="36"/>
      <c r="C868" s="37"/>
      <c r="D868" s="214" t="s">
        <v>807</v>
      </c>
      <c r="E868" s="37"/>
      <c r="F868" s="256" t="s">
        <v>13343</v>
      </c>
      <c r="G868" s="37"/>
      <c r="H868" s="37"/>
      <c r="I868" s="257"/>
      <c r="J868" s="37"/>
      <c r="K868" s="37"/>
      <c r="L868" s="40"/>
      <c r="M868" s="258"/>
      <c r="N868" s="259"/>
      <c r="O868" s="72"/>
      <c r="P868" s="72"/>
      <c r="Q868" s="72"/>
      <c r="R868" s="72"/>
      <c r="S868" s="72"/>
      <c r="T868" s="73"/>
      <c r="U868" s="35"/>
      <c r="V868" s="35"/>
      <c r="W868" s="35"/>
      <c r="X868" s="35"/>
      <c r="Y868" s="35"/>
      <c r="Z868" s="35"/>
      <c r="AA868" s="35"/>
      <c r="AB868" s="35"/>
      <c r="AC868" s="35"/>
      <c r="AD868" s="35"/>
      <c r="AE868" s="35"/>
      <c r="AT868" s="18" t="s">
        <v>807</v>
      </c>
      <c r="AU868" s="18" t="s">
        <v>85</v>
      </c>
    </row>
    <row r="869" spans="1:65" s="2" customFormat="1" ht="16.5" customHeight="1">
      <c r="A869" s="35"/>
      <c r="B869" s="36"/>
      <c r="C869" s="193" t="s">
        <v>5490</v>
      </c>
      <c r="D869" s="193" t="s">
        <v>214</v>
      </c>
      <c r="E869" s="194" t="s">
        <v>13746</v>
      </c>
      <c r="F869" s="195" t="s">
        <v>13345</v>
      </c>
      <c r="G869" s="196" t="s">
        <v>2761</v>
      </c>
      <c r="H869" s="197">
        <v>6</v>
      </c>
      <c r="I869" s="198"/>
      <c r="J869" s="199">
        <f>ROUND(I869*H869,2)</f>
        <v>0</v>
      </c>
      <c r="K869" s="200"/>
      <c r="L869" s="40"/>
      <c r="M869" s="201" t="s">
        <v>1</v>
      </c>
      <c r="N869" s="202" t="s">
        <v>42</v>
      </c>
      <c r="O869" s="72"/>
      <c r="P869" s="203">
        <f>O869*H869</f>
        <v>0</v>
      </c>
      <c r="Q869" s="203">
        <v>0</v>
      </c>
      <c r="R869" s="203">
        <f>Q869*H869</f>
        <v>0</v>
      </c>
      <c r="S869" s="203">
        <v>0</v>
      </c>
      <c r="T869" s="204">
        <f>S869*H869</f>
        <v>0</v>
      </c>
      <c r="U869" s="35"/>
      <c r="V869" s="35"/>
      <c r="W869" s="35"/>
      <c r="X869" s="35"/>
      <c r="Y869" s="35"/>
      <c r="Z869" s="35"/>
      <c r="AA869" s="35"/>
      <c r="AB869" s="35"/>
      <c r="AC869" s="35"/>
      <c r="AD869" s="35"/>
      <c r="AE869" s="35"/>
      <c r="AR869" s="205" t="s">
        <v>218</v>
      </c>
      <c r="AT869" s="205" t="s">
        <v>214</v>
      </c>
      <c r="AU869" s="205" t="s">
        <v>85</v>
      </c>
      <c r="AY869" s="18" t="s">
        <v>209</v>
      </c>
      <c r="BE869" s="206">
        <f>IF(N869="základní",J869,0)</f>
        <v>0</v>
      </c>
      <c r="BF869" s="206">
        <f>IF(N869="snížená",J869,0)</f>
        <v>0</v>
      </c>
      <c r="BG869" s="206">
        <f>IF(N869="zákl. přenesená",J869,0)</f>
        <v>0</v>
      </c>
      <c r="BH869" s="206">
        <f>IF(N869="sníž. přenesená",J869,0)</f>
        <v>0</v>
      </c>
      <c r="BI869" s="206">
        <f>IF(N869="nulová",J869,0)</f>
        <v>0</v>
      </c>
      <c r="BJ869" s="18" t="s">
        <v>85</v>
      </c>
      <c r="BK869" s="206">
        <f>ROUND(I869*H869,2)</f>
        <v>0</v>
      </c>
      <c r="BL869" s="18" t="s">
        <v>218</v>
      </c>
      <c r="BM869" s="205" t="s">
        <v>13747</v>
      </c>
    </row>
    <row r="870" spans="1:65" s="2" customFormat="1" ht="78">
      <c r="A870" s="35"/>
      <c r="B870" s="36"/>
      <c r="C870" s="37"/>
      <c r="D870" s="214" t="s">
        <v>807</v>
      </c>
      <c r="E870" s="37"/>
      <c r="F870" s="256" t="s">
        <v>13343</v>
      </c>
      <c r="G870" s="37"/>
      <c r="H870" s="37"/>
      <c r="I870" s="257"/>
      <c r="J870" s="37"/>
      <c r="K870" s="37"/>
      <c r="L870" s="40"/>
      <c r="M870" s="258"/>
      <c r="N870" s="259"/>
      <c r="O870" s="72"/>
      <c r="P870" s="72"/>
      <c r="Q870" s="72"/>
      <c r="R870" s="72"/>
      <c r="S870" s="72"/>
      <c r="T870" s="73"/>
      <c r="U870" s="35"/>
      <c r="V870" s="35"/>
      <c r="W870" s="35"/>
      <c r="X870" s="35"/>
      <c r="Y870" s="35"/>
      <c r="Z870" s="35"/>
      <c r="AA870" s="35"/>
      <c r="AB870" s="35"/>
      <c r="AC870" s="35"/>
      <c r="AD870" s="35"/>
      <c r="AE870" s="35"/>
      <c r="AT870" s="18" t="s">
        <v>807</v>
      </c>
      <c r="AU870" s="18" t="s">
        <v>85</v>
      </c>
    </row>
    <row r="871" spans="1:65" s="2" customFormat="1" ht="16.5" customHeight="1">
      <c r="A871" s="35"/>
      <c r="B871" s="36"/>
      <c r="C871" s="193" t="s">
        <v>5493</v>
      </c>
      <c r="D871" s="193" t="s">
        <v>214</v>
      </c>
      <c r="E871" s="194" t="s">
        <v>13748</v>
      </c>
      <c r="F871" s="195" t="s">
        <v>13556</v>
      </c>
      <c r="G871" s="196" t="s">
        <v>2761</v>
      </c>
      <c r="H871" s="197">
        <v>2</v>
      </c>
      <c r="I871" s="198"/>
      <c r="J871" s="199">
        <f>ROUND(I871*H871,2)</f>
        <v>0</v>
      </c>
      <c r="K871" s="200"/>
      <c r="L871" s="40"/>
      <c r="M871" s="201" t="s">
        <v>1</v>
      </c>
      <c r="N871" s="202" t="s">
        <v>42</v>
      </c>
      <c r="O871" s="72"/>
      <c r="P871" s="203">
        <f>O871*H871</f>
        <v>0</v>
      </c>
      <c r="Q871" s="203">
        <v>0</v>
      </c>
      <c r="R871" s="203">
        <f>Q871*H871</f>
        <v>0</v>
      </c>
      <c r="S871" s="203">
        <v>0</v>
      </c>
      <c r="T871" s="204">
        <f>S871*H871</f>
        <v>0</v>
      </c>
      <c r="U871" s="35"/>
      <c r="V871" s="35"/>
      <c r="W871" s="35"/>
      <c r="X871" s="35"/>
      <c r="Y871" s="35"/>
      <c r="Z871" s="35"/>
      <c r="AA871" s="35"/>
      <c r="AB871" s="35"/>
      <c r="AC871" s="35"/>
      <c r="AD871" s="35"/>
      <c r="AE871" s="35"/>
      <c r="AR871" s="205" t="s">
        <v>218</v>
      </c>
      <c r="AT871" s="205" t="s">
        <v>214</v>
      </c>
      <c r="AU871" s="205" t="s">
        <v>85</v>
      </c>
      <c r="AY871" s="18" t="s">
        <v>209</v>
      </c>
      <c r="BE871" s="206">
        <f>IF(N871="základní",J871,0)</f>
        <v>0</v>
      </c>
      <c r="BF871" s="206">
        <f>IF(N871="snížená",J871,0)</f>
        <v>0</v>
      </c>
      <c r="BG871" s="206">
        <f>IF(N871="zákl. přenesená",J871,0)</f>
        <v>0</v>
      </c>
      <c r="BH871" s="206">
        <f>IF(N871="sníž. přenesená",J871,0)</f>
        <v>0</v>
      </c>
      <c r="BI871" s="206">
        <f>IF(N871="nulová",J871,0)</f>
        <v>0</v>
      </c>
      <c r="BJ871" s="18" t="s">
        <v>85</v>
      </c>
      <c r="BK871" s="206">
        <f>ROUND(I871*H871,2)</f>
        <v>0</v>
      </c>
      <c r="BL871" s="18" t="s">
        <v>218</v>
      </c>
      <c r="BM871" s="205" t="s">
        <v>13749</v>
      </c>
    </row>
    <row r="872" spans="1:65" s="2" customFormat="1" ht="78">
      <c r="A872" s="35"/>
      <c r="B872" s="36"/>
      <c r="C872" s="37"/>
      <c r="D872" s="214" t="s">
        <v>807</v>
      </c>
      <c r="E872" s="37"/>
      <c r="F872" s="256" t="s">
        <v>13343</v>
      </c>
      <c r="G872" s="37"/>
      <c r="H872" s="37"/>
      <c r="I872" s="257"/>
      <c r="J872" s="37"/>
      <c r="K872" s="37"/>
      <c r="L872" s="40"/>
      <c r="M872" s="258"/>
      <c r="N872" s="259"/>
      <c r="O872" s="72"/>
      <c r="P872" s="72"/>
      <c r="Q872" s="72"/>
      <c r="R872" s="72"/>
      <c r="S872" s="72"/>
      <c r="T872" s="73"/>
      <c r="U872" s="35"/>
      <c r="V872" s="35"/>
      <c r="W872" s="35"/>
      <c r="X872" s="35"/>
      <c r="Y872" s="35"/>
      <c r="Z872" s="35"/>
      <c r="AA872" s="35"/>
      <c r="AB872" s="35"/>
      <c r="AC872" s="35"/>
      <c r="AD872" s="35"/>
      <c r="AE872" s="35"/>
      <c r="AT872" s="18" t="s">
        <v>807</v>
      </c>
      <c r="AU872" s="18" t="s">
        <v>85</v>
      </c>
    </row>
    <row r="873" spans="1:65" s="2" customFormat="1" ht="16.5" customHeight="1">
      <c r="A873" s="35"/>
      <c r="B873" s="36"/>
      <c r="C873" s="193" t="s">
        <v>5497</v>
      </c>
      <c r="D873" s="193" t="s">
        <v>214</v>
      </c>
      <c r="E873" s="194" t="s">
        <v>13750</v>
      </c>
      <c r="F873" s="195" t="s">
        <v>12902</v>
      </c>
      <c r="G873" s="196" t="s">
        <v>10032</v>
      </c>
      <c r="H873" s="197">
        <v>8</v>
      </c>
      <c r="I873" s="198"/>
      <c r="J873" s="199">
        <f>ROUND(I873*H873,2)</f>
        <v>0</v>
      </c>
      <c r="K873" s="200"/>
      <c r="L873" s="40"/>
      <c r="M873" s="201" t="s">
        <v>1</v>
      </c>
      <c r="N873" s="202" t="s">
        <v>42</v>
      </c>
      <c r="O873" s="72"/>
      <c r="P873" s="203">
        <f>O873*H873</f>
        <v>0</v>
      </c>
      <c r="Q873" s="203">
        <v>0</v>
      </c>
      <c r="R873" s="203">
        <f>Q873*H873</f>
        <v>0</v>
      </c>
      <c r="S873" s="203">
        <v>0</v>
      </c>
      <c r="T873" s="204">
        <f>S873*H873</f>
        <v>0</v>
      </c>
      <c r="U873" s="35"/>
      <c r="V873" s="35"/>
      <c r="W873" s="35"/>
      <c r="X873" s="35"/>
      <c r="Y873" s="35"/>
      <c r="Z873" s="35"/>
      <c r="AA873" s="35"/>
      <c r="AB873" s="35"/>
      <c r="AC873" s="35"/>
      <c r="AD873" s="35"/>
      <c r="AE873" s="35"/>
      <c r="AR873" s="205" t="s">
        <v>218</v>
      </c>
      <c r="AT873" s="205" t="s">
        <v>214</v>
      </c>
      <c r="AU873" s="205" t="s">
        <v>85</v>
      </c>
      <c r="AY873" s="18" t="s">
        <v>209</v>
      </c>
      <c r="BE873" s="206">
        <f>IF(N873="základní",J873,0)</f>
        <v>0</v>
      </c>
      <c r="BF873" s="206">
        <f>IF(N873="snížená",J873,0)</f>
        <v>0</v>
      </c>
      <c r="BG873" s="206">
        <f>IF(N873="zákl. přenesená",J873,0)</f>
        <v>0</v>
      </c>
      <c r="BH873" s="206">
        <f>IF(N873="sníž. přenesená",J873,0)</f>
        <v>0</v>
      </c>
      <c r="BI873" s="206">
        <f>IF(N873="nulová",J873,0)</f>
        <v>0</v>
      </c>
      <c r="BJ873" s="18" t="s">
        <v>85</v>
      </c>
      <c r="BK873" s="206">
        <f>ROUND(I873*H873,2)</f>
        <v>0</v>
      </c>
      <c r="BL873" s="18" t="s">
        <v>218</v>
      </c>
      <c r="BM873" s="205" t="s">
        <v>13751</v>
      </c>
    </row>
    <row r="874" spans="1:65" s="2" customFormat="1" ht="58.5">
      <c r="A874" s="35"/>
      <c r="B874" s="36"/>
      <c r="C874" s="37"/>
      <c r="D874" s="214" t="s">
        <v>807</v>
      </c>
      <c r="E874" s="37"/>
      <c r="F874" s="256" t="s">
        <v>13349</v>
      </c>
      <c r="G874" s="37"/>
      <c r="H874" s="37"/>
      <c r="I874" s="257"/>
      <c r="J874" s="37"/>
      <c r="K874" s="37"/>
      <c r="L874" s="40"/>
      <c r="M874" s="258"/>
      <c r="N874" s="259"/>
      <c r="O874" s="72"/>
      <c r="P874" s="72"/>
      <c r="Q874" s="72"/>
      <c r="R874" s="72"/>
      <c r="S874" s="72"/>
      <c r="T874" s="73"/>
      <c r="U874" s="35"/>
      <c r="V874" s="35"/>
      <c r="W874" s="35"/>
      <c r="X874" s="35"/>
      <c r="Y874" s="35"/>
      <c r="Z874" s="35"/>
      <c r="AA874" s="35"/>
      <c r="AB874" s="35"/>
      <c r="AC874" s="35"/>
      <c r="AD874" s="35"/>
      <c r="AE874" s="35"/>
      <c r="AT874" s="18" t="s">
        <v>807</v>
      </c>
      <c r="AU874" s="18" t="s">
        <v>85</v>
      </c>
    </row>
    <row r="875" spans="1:65" s="2" customFormat="1" ht="16.5" customHeight="1">
      <c r="A875" s="35"/>
      <c r="B875" s="36"/>
      <c r="C875" s="193" t="s">
        <v>5500</v>
      </c>
      <c r="D875" s="193" t="s">
        <v>214</v>
      </c>
      <c r="E875" s="194" t="s">
        <v>13752</v>
      </c>
      <c r="F875" s="195" t="s">
        <v>12870</v>
      </c>
      <c r="G875" s="196" t="s">
        <v>10032</v>
      </c>
      <c r="H875" s="197">
        <v>1.6</v>
      </c>
      <c r="I875" s="198"/>
      <c r="J875" s="199">
        <f>ROUND(I875*H875,2)</f>
        <v>0</v>
      </c>
      <c r="K875" s="200"/>
      <c r="L875" s="40"/>
      <c r="M875" s="201" t="s">
        <v>1</v>
      </c>
      <c r="N875" s="202" t="s">
        <v>42</v>
      </c>
      <c r="O875" s="72"/>
      <c r="P875" s="203">
        <f>O875*H875</f>
        <v>0</v>
      </c>
      <c r="Q875" s="203">
        <v>0</v>
      </c>
      <c r="R875" s="203">
        <f>Q875*H875</f>
        <v>0</v>
      </c>
      <c r="S875" s="203">
        <v>0</v>
      </c>
      <c r="T875" s="204">
        <f>S875*H875</f>
        <v>0</v>
      </c>
      <c r="U875" s="35"/>
      <c r="V875" s="35"/>
      <c r="W875" s="35"/>
      <c r="X875" s="35"/>
      <c r="Y875" s="35"/>
      <c r="Z875" s="35"/>
      <c r="AA875" s="35"/>
      <c r="AB875" s="35"/>
      <c r="AC875" s="35"/>
      <c r="AD875" s="35"/>
      <c r="AE875" s="35"/>
      <c r="AR875" s="205" t="s">
        <v>218</v>
      </c>
      <c r="AT875" s="205" t="s">
        <v>214</v>
      </c>
      <c r="AU875" s="205" t="s">
        <v>85</v>
      </c>
      <c r="AY875" s="18" t="s">
        <v>209</v>
      </c>
      <c r="BE875" s="206">
        <f>IF(N875="základní",J875,0)</f>
        <v>0</v>
      </c>
      <c r="BF875" s="206">
        <f>IF(N875="snížená",J875,0)</f>
        <v>0</v>
      </c>
      <c r="BG875" s="206">
        <f>IF(N875="zákl. přenesená",J875,0)</f>
        <v>0</v>
      </c>
      <c r="BH875" s="206">
        <f>IF(N875="sníž. přenesená",J875,0)</f>
        <v>0</v>
      </c>
      <c r="BI875" s="206">
        <f>IF(N875="nulová",J875,0)</f>
        <v>0</v>
      </c>
      <c r="BJ875" s="18" t="s">
        <v>85</v>
      </c>
      <c r="BK875" s="206">
        <f>ROUND(I875*H875,2)</f>
        <v>0</v>
      </c>
      <c r="BL875" s="18" t="s">
        <v>218</v>
      </c>
      <c r="BM875" s="205" t="s">
        <v>13753</v>
      </c>
    </row>
    <row r="876" spans="1:65" s="2" customFormat="1" ht="58.5">
      <c r="A876" s="35"/>
      <c r="B876" s="36"/>
      <c r="C876" s="37"/>
      <c r="D876" s="214" t="s">
        <v>807</v>
      </c>
      <c r="E876" s="37"/>
      <c r="F876" s="256" t="s">
        <v>13349</v>
      </c>
      <c r="G876" s="37"/>
      <c r="H876" s="37"/>
      <c r="I876" s="257"/>
      <c r="J876" s="37"/>
      <c r="K876" s="37"/>
      <c r="L876" s="40"/>
      <c r="M876" s="258"/>
      <c r="N876" s="259"/>
      <c r="O876" s="72"/>
      <c r="P876" s="72"/>
      <c r="Q876" s="72"/>
      <c r="R876" s="72"/>
      <c r="S876" s="72"/>
      <c r="T876" s="73"/>
      <c r="U876" s="35"/>
      <c r="V876" s="35"/>
      <c r="W876" s="35"/>
      <c r="X876" s="35"/>
      <c r="Y876" s="35"/>
      <c r="Z876" s="35"/>
      <c r="AA876" s="35"/>
      <c r="AB876" s="35"/>
      <c r="AC876" s="35"/>
      <c r="AD876" s="35"/>
      <c r="AE876" s="35"/>
      <c r="AT876" s="18" t="s">
        <v>807</v>
      </c>
      <c r="AU876" s="18" t="s">
        <v>85</v>
      </c>
    </row>
    <row r="877" spans="1:65" s="2" customFormat="1" ht="16.5" customHeight="1">
      <c r="A877" s="35"/>
      <c r="B877" s="36"/>
      <c r="C877" s="193" t="s">
        <v>5503</v>
      </c>
      <c r="D877" s="193" t="s">
        <v>214</v>
      </c>
      <c r="E877" s="194" t="s">
        <v>13754</v>
      </c>
      <c r="F877" s="195" t="s">
        <v>12951</v>
      </c>
      <c r="G877" s="196" t="s">
        <v>10032</v>
      </c>
      <c r="H877" s="197">
        <v>8</v>
      </c>
      <c r="I877" s="198"/>
      <c r="J877" s="199">
        <f>ROUND(I877*H877,2)</f>
        <v>0</v>
      </c>
      <c r="K877" s="200"/>
      <c r="L877" s="40"/>
      <c r="M877" s="201" t="s">
        <v>1</v>
      </c>
      <c r="N877" s="202" t="s">
        <v>42</v>
      </c>
      <c r="O877" s="72"/>
      <c r="P877" s="203">
        <f>O877*H877</f>
        <v>0</v>
      </c>
      <c r="Q877" s="203">
        <v>0</v>
      </c>
      <c r="R877" s="203">
        <f>Q877*H877</f>
        <v>0</v>
      </c>
      <c r="S877" s="203">
        <v>0</v>
      </c>
      <c r="T877" s="204">
        <f>S877*H877</f>
        <v>0</v>
      </c>
      <c r="U877" s="35"/>
      <c r="V877" s="35"/>
      <c r="W877" s="35"/>
      <c r="X877" s="35"/>
      <c r="Y877" s="35"/>
      <c r="Z877" s="35"/>
      <c r="AA877" s="35"/>
      <c r="AB877" s="35"/>
      <c r="AC877" s="35"/>
      <c r="AD877" s="35"/>
      <c r="AE877" s="35"/>
      <c r="AR877" s="205" t="s">
        <v>218</v>
      </c>
      <c r="AT877" s="205" t="s">
        <v>214</v>
      </c>
      <c r="AU877" s="205" t="s">
        <v>85</v>
      </c>
      <c r="AY877" s="18" t="s">
        <v>209</v>
      </c>
      <c r="BE877" s="206">
        <f>IF(N877="základní",J877,0)</f>
        <v>0</v>
      </c>
      <c r="BF877" s="206">
        <f>IF(N877="snížená",J877,0)</f>
        <v>0</v>
      </c>
      <c r="BG877" s="206">
        <f>IF(N877="zákl. přenesená",J877,0)</f>
        <v>0</v>
      </c>
      <c r="BH877" s="206">
        <f>IF(N877="sníž. přenesená",J877,0)</f>
        <v>0</v>
      </c>
      <c r="BI877" s="206">
        <f>IF(N877="nulová",J877,0)</f>
        <v>0</v>
      </c>
      <c r="BJ877" s="18" t="s">
        <v>85</v>
      </c>
      <c r="BK877" s="206">
        <f>ROUND(I877*H877,2)</f>
        <v>0</v>
      </c>
      <c r="BL877" s="18" t="s">
        <v>218</v>
      </c>
      <c r="BM877" s="205" t="s">
        <v>13755</v>
      </c>
    </row>
    <row r="878" spans="1:65" s="2" customFormat="1" ht="48.75">
      <c r="A878" s="35"/>
      <c r="B878" s="36"/>
      <c r="C878" s="37"/>
      <c r="D878" s="214" t="s">
        <v>807</v>
      </c>
      <c r="E878" s="37"/>
      <c r="F878" s="256" t="s">
        <v>13241</v>
      </c>
      <c r="G878" s="37"/>
      <c r="H878" s="37"/>
      <c r="I878" s="257"/>
      <c r="J878" s="37"/>
      <c r="K878" s="37"/>
      <c r="L878" s="40"/>
      <c r="M878" s="258"/>
      <c r="N878" s="259"/>
      <c r="O878" s="72"/>
      <c r="P878" s="72"/>
      <c r="Q878" s="72"/>
      <c r="R878" s="72"/>
      <c r="S878" s="72"/>
      <c r="T878" s="73"/>
      <c r="U878" s="35"/>
      <c r="V878" s="35"/>
      <c r="W878" s="35"/>
      <c r="X878" s="35"/>
      <c r="Y878" s="35"/>
      <c r="Z878" s="35"/>
      <c r="AA878" s="35"/>
      <c r="AB878" s="35"/>
      <c r="AC878" s="35"/>
      <c r="AD878" s="35"/>
      <c r="AE878" s="35"/>
      <c r="AT878" s="18" t="s">
        <v>807</v>
      </c>
      <c r="AU878" s="18" t="s">
        <v>85</v>
      </c>
    </row>
    <row r="879" spans="1:65" s="2" customFormat="1" ht="16.5" customHeight="1">
      <c r="A879" s="35"/>
      <c r="B879" s="36"/>
      <c r="C879" s="193" t="s">
        <v>5506</v>
      </c>
      <c r="D879" s="193" t="s">
        <v>214</v>
      </c>
      <c r="E879" s="194" t="s">
        <v>13756</v>
      </c>
      <c r="F879" s="195" t="s">
        <v>12870</v>
      </c>
      <c r="G879" s="196" t="s">
        <v>10032</v>
      </c>
      <c r="H879" s="197">
        <v>1.6</v>
      </c>
      <c r="I879" s="198"/>
      <c r="J879" s="199">
        <f>ROUND(I879*H879,2)</f>
        <v>0</v>
      </c>
      <c r="K879" s="200"/>
      <c r="L879" s="40"/>
      <c r="M879" s="201" t="s">
        <v>1</v>
      </c>
      <c r="N879" s="202" t="s">
        <v>42</v>
      </c>
      <c r="O879" s="72"/>
      <c r="P879" s="203">
        <f>O879*H879</f>
        <v>0</v>
      </c>
      <c r="Q879" s="203">
        <v>0</v>
      </c>
      <c r="R879" s="203">
        <f>Q879*H879</f>
        <v>0</v>
      </c>
      <c r="S879" s="203">
        <v>0</v>
      </c>
      <c r="T879" s="204">
        <f>S879*H879</f>
        <v>0</v>
      </c>
      <c r="U879" s="35"/>
      <c r="V879" s="35"/>
      <c r="W879" s="35"/>
      <c r="X879" s="35"/>
      <c r="Y879" s="35"/>
      <c r="Z879" s="35"/>
      <c r="AA879" s="35"/>
      <c r="AB879" s="35"/>
      <c r="AC879" s="35"/>
      <c r="AD879" s="35"/>
      <c r="AE879" s="35"/>
      <c r="AR879" s="205" t="s">
        <v>218</v>
      </c>
      <c r="AT879" s="205" t="s">
        <v>214</v>
      </c>
      <c r="AU879" s="205" t="s">
        <v>85</v>
      </c>
      <c r="AY879" s="18" t="s">
        <v>209</v>
      </c>
      <c r="BE879" s="206">
        <f>IF(N879="základní",J879,0)</f>
        <v>0</v>
      </c>
      <c r="BF879" s="206">
        <f>IF(N879="snížená",J879,0)</f>
        <v>0</v>
      </c>
      <c r="BG879" s="206">
        <f>IF(N879="zákl. přenesená",J879,0)</f>
        <v>0</v>
      </c>
      <c r="BH879" s="206">
        <f>IF(N879="sníž. přenesená",J879,0)</f>
        <v>0</v>
      </c>
      <c r="BI879" s="206">
        <f>IF(N879="nulová",J879,0)</f>
        <v>0</v>
      </c>
      <c r="BJ879" s="18" t="s">
        <v>85</v>
      </c>
      <c r="BK879" s="206">
        <f>ROUND(I879*H879,2)</f>
        <v>0</v>
      </c>
      <c r="BL879" s="18" t="s">
        <v>218</v>
      </c>
      <c r="BM879" s="205" t="s">
        <v>13757</v>
      </c>
    </row>
    <row r="880" spans="1:65" s="2" customFormat="1" ht="48.75">
      <c r="A880" s="35"/>
      <c r="B880" s="36"/>
      <c r="C880" s="37"/>
      <c r="D880" s="214" t="s">
        <v>807</v>
      </c>
      <c r="E880" s="37"/>
      <c r="F880" s="256" t="s">
        <v>13241</v>
      </c>
      <c r="G880" s="37"/>
      <c r="H880" s="37"/>
      <c r="I880" s="257"/>
      <c r="J880" s="37"/>
      <c r="K880" s="37"/>
      <c r="L880" s="40"/>
      <c r="M880" s="258"/>
      <c r="N880" s="259"/>
      <c r="O880" s="72"/>
      <c r="P880" s="72"/>
      <c r="Q880" s="72"/>
      <c r="R880" s="72"/>
      <c r="S880" s="72"/>
      <c r="T880" s="73"/>
      <c r="U880" s="35"/>
      <c r="V880" s="35"/>
      <c r="W880" s="35"/>
      <c r="X880" s="35"/>
      <c r="Y880" s="35"/>
      <c r="Z880" s="35"/>
      <c r="AA880" s="35"/>
      <c r="AB880" s="35"/>
      <c r="AC880" s="35"/>
      <c r="AD880" s="35"/>
      <c r="AE880" s="35"/>
      <c r="AT880" s="18" t="s">
        <v>807</v>
      </c>
      <c r="AU880" s="18" t="s">
        <v>85</v>
      </c>
    </row>
    <row r="881" spans="1:65" s="2" customFormat="1" ht="16.5" customHeight="1">
      <c r="A881" s="35"/>
      <c r="B881" s="36"/>
      <c r="C881" s="193" t="s">
        <v>5509</v>
      </c>
      <c r="D881" s="193" t="s">
        <v>214</v>
      </c>
      <c r="E881" s="194" t="s">
        <v>13758</v>
      </c>
      <c r="F881" s="195" t="s">
        <v>12848</v>
      </c>
      <c r="G881" s="196" t="s">
        <v>217</v>
      </c>
      <c r="H881" s="197">
        <v>455.8</v>
      </c>
      <c r="I881" s="198"/>
      <c r="J881" s="199">
        <f>ROUND(I881*H881,2)</f>
        <v>0</v>
      </c>
      <c r="K881" s="200"/>
      <c r="L881" s="40"/>
      <c r="M881" s="201" t="s">
        <v>1</v>
      </c>
      <c r="N881" s="202" t="s">
        <v>42</v>
      </c>
      <c r="O881" s="72"/>
      <c r="P881" s="203">
        <f>O881*H881</f>
        <v>0</v>
      </c>
      <c r="Q881" s="203">
        <v>0</v>
      </c>
      <c r="R881" s="203">
        <f>Q881*H881</f>
        <v>0</v>
      </c>
      <c r="S881" s="203">
        <v>0</v>
      </c>
      <c r="T881" s="204">
        <f>S881*H881</f>
        <v>0</v>
      </c>
      <c r="U881" s="35"/>
      <c r="V881" s="35"/>
      <c r="W881" s="35"/>
      <c r="X881" s="35"/>
      <c r="Y881" s="35"/>
      <c r="Z881" s="35"/>
      <c r="AA881" s="35"/>
      <c r="AB881" s="35"/>
      <c r="AC881" s="35"/>
      <c r="AD881" s="35"/>
      <c r="AE881" s="35"/>
      <c r="AR881" s="205" t="s">
        <v>218</v>
      </c>
      <c r="AT881" s="205" t="s">
        <v>214</v>
      </c>
      <c r="AU881" s="205" t="s">
        <v>85</v>
      </c>
      <c r="AY881" s="18" t="s">
        <v>209</v>
      </c>
      <c r="BE881" s="206">
        <f>IF(N881="základní",J881,0)</f>
        <v>0</v>
      </c>
      <c r="BF881" s="206">
        <f>IF(N881="snížená",J881,0)</f>
        <v>0</v>
      </c>
      <c r="BG881" s="206">
        <f>IF(N881="zákl. přenesená",J881,0)</f>
        <v>0</v>
      </c>
      <c r="BH881" s="206">
        <f>IF(N881="sníž. přenesená",J881,0)</f>
        <v>0</v>
      </c>
      <c r="BI881" s="206">
        <f>IF(N881="nulová",J881,0)</f>
        <v>0</v>
      </c>
      <c r="BJ881" s="18" t="s">
        <v>85</v>
      </c>
      <c r="BK881" s="206">
        <f>ROUND(I881*H881,2)</f>
        <v>0</v>
      </c>
      <c r="BL881" s="18" t="s">
        <v>218</v>
      </c>
      <c r="BM881" s="205" t="s">
        <v>13759</v>
      </c>
    </row>
    <row r="882" spans="1:65" s="2" customFormat="1" ht="48.75">
      <c r="A882" s="35"/>
      <c r="B882" s="36"/>
      <c r="C882" s="37"/>
      <c r="D882" s="214" t="s">
        <v>807</v>
      </c>
      <c r="E882" s="37"/>
      <c r="F882" s="256" t="s">
        <v>12988</v>
      </c>
      <c r="G882" s="37"/>
      <c r="H882" s="37"/>
      <c r="I882" s="257"/>
      <c r="J882" s="37"/>
      <c r="K882" s="37"/>
      <c r="L882" s="40"/>
      <c r="M882" s="258"/>
      <c r="N882" s="259"/>
      <c r="O882" s="72"/>
      <c r="P882" s="72"/>
      <c r="Q882" s="72"/>
      <c r="R882" s="72"/>
      <c r="S882" s="72"/>
      <c r="T882" s="73"/>
      <c r="U882" s="35"/>
      <c r="V882" s="35"/>
      <c r="W882" s="35"/>
      <c r="X882" s="35"/>
      <c r="Y882" s="35"/>
      <c r="Z882" s="35"/>
      <c r="AA882" s="35"/>
      <c r="AB882" s="35"/>
      <c r="AC882" s="35"/>
      <c r="AD882" s="35"/>
      <c r="AE882" s="35"/>
      <c r="AT882" s="18" t="s">
        <v>807</v>
      </c>
      <c r="AU882" s="18" t="s">
        <v>85</v>
      </c>
    </row>
    <row r="883" spans="1:65" s="2" customFormat="1" ht="16.5" customHeight="1">
      <c r="A883" s="35"/>
      <c r="B883" s="36"/>
      <c r="C883" s="193" t="s">
        <v>5512</v>
      </c>
      <c r="D883" s="193" t="s">
        <v>214</v>
      </c>
      <c r="E883" s="194" t="s">
        <v>13760</v>
      </c>
      <c r="F883" s="195" t="s">
        <v>12852</v>
      </c>
      <c r="G883" s="196" t="s">
        <v>217</v>
      </c>
      <c r="H883" s="197">
        <v>438.8</v>
      </c>
      <c r="I883" s="198"/>
      <c r="J883" s="199">
        <f>ROUND(I883*H883,2)</f>
        <v>0</v>
      </c>
      <c r="K883" s="200"/>
      <c r="L883" s="40"/>
      <c r="M883" s="201" t="s">
        <v>1</v>
      </c>
      <c r="N883" s="202" t="s">
        <v>42</v>
      </c>
      <c r="O883" s="72"/>
      <c r="P883" s="203">
        <f>O883*H883</f>
        <v>0</v>
      </c>
      <c r="Q883" s="203">
        <v>0</v>
      </c>
      <c r="R883" s="203">
        <f>Q883*H883</f>
        <v>0</v>
      </c>
      <c r="S883" s="203">
        <v>0</v>
      </c>
      <c r="T883" s="204">
        <f>S883*H883</f>
        <v>0</v>
      </c>
      <c r="U883" s="35"/>
      <c r="V883" s="35"/>
      <c r="W883" s="35"/>
      <c r="X883" s="35"/>
      <c r="Y883" s="35"/>
      <c r="Z883" s="35"/>
      <c r="AA883" s="35"/>
      <c r="AB883" s="35"/>
      <c r="AC883" s="35"/>
      <c r="AD883" s="35"/>
      <c r="AE883" s="35"/>
      <c r="AR883" s="205" t="s">
        <v>218</v>
      </c>
      <c r="AT883" s="205" t="s">
        <v>214</v>
      </c>
      <c r="AU883" s="205" t="s">
        <v>85</v>
      </c>
      <c r="AY883" s="18" t="s">
        <v>209</v>
      </c>
      <c r="BE883" s="206">
        <f>IF(N883="základní",J883,0)</f>
        <v>0</v>
      </c>
      <c r="BF883" s="206">
        <f>IF(N883="snížená",J883,0)</f>
        <v>0</v>
      </c>
      <c r="BG883" s="206">
        <f>IF(N883="zákl. přenesená",J883,0)</f>
        <v>0</v>
      </c>
      <c r="BH883" s="206">
        <f>IF(N883="sníž. přenesená",J883,0)</f>
        <v>0</v>
      </c>
      <c r="BI883" s="206">
        <f>IF(N883="nulová",J883,0)</f>
        <v>0</v>
      </c>
      <c r="BJ883" s="18" t="s">
        <v>85</v>
      </c>
      <c r="BK883" s="206">
        <f>ROUND(I883*H883,2)</f>
        <v>0</v>
      </c>
      <c r="BL883" s="18" t="s">
        <v>218</v>
      </c>
      <c r="BM883" s="205" t="s">
        <v>13761</v>
      </c>
    </row>
    <row r="884" spans="1:65" s="2" customFormat="1" ht="48.75">
      <c r="A884" s="35"/>
      <c r="B884" s="36"/>
      <c r="C884" s="37"/>
      <c r="D884" s="214" t="s">
        <v>807</v>
      </c>
      <c r="E884" s="37"/>
      <c r="F884" s="256" t="s">
        <v>12988</v>
      </c>
      <c r="G884" s="37"/>
      <c r="H884" s="37"/>
      <c r="I884" s="257"/>
      <c r="J884" s="37"/>
      <c r="K884" s="37"/>
      <c r="L884" s="40"/>
      <c r="M884" s="258"/>
      <c r="N884" s="259"/>
      <c r="O884" s="72"/>
      <c r="P884" s="72"/>
      <c r="Q884" s="72"/>
      <c r="R884" s="72"/>
      <c r="S884" s="72"/>
      <c r="T884" s="73"/>
      <c r="U884" s="35"/>
      <c r="V884" s="35"/>
      <c r="W884" s="35"/>
      <c r="X884" s="35"/>
      <c r="Y884" s="35"/>
      <c r="Z884" s="35"/>
      <c r="AA884" s="35"/>
      <c r="AB884" s="35"/>
      <c r="AC884" s="35"/>
      <c r="AD884" s="35"/>
      <c r="AE884" s="35"/>
      <c r="AT884" s="18" t="s">
        <v>807</v>
      </c>
      <c r="AU884" s="18" t="s">
        <v>85</v>
      </c>
    </row>
    <row r="885" spans="1:65" s="2" customFormat="1" ht="16.5" customHeight="1">
      <c r="A885" s="35"/>
      <c r="B885" s="36"/>
      <c r="C885" s="193" t="s">
        <v>5515</v>
      </c>
      <c r="D885" s="193" t="s">
        <v>214</v>
      </c>
      <c r="E885" s="194" t="s">
        <v>13762</v>
      </c>
      <c r="F885" s="195" t="s">
        <v>13362</v>
      </c>
      <c r="G885" s="196" t="s">
        <v>10032</v>
      </c>
      <c r="H885" s="197">
        <v>1.1000000000000001</v>
      </c>
      <c r="I885" s="198"/>
      <c r="J885" s="199">
        <f>ROUND(I885*H885,2)</f>
        <v>0</v>
      </c>
      <c r="K885" s="200"/>
      <c r="L885" s="40"/>
      <c r="M885" s="201" t="s">
        <v>1</v>
      </c>
      <c r="N885" s="202" t="s">
        <v>42</v>
      </c>
      <c r="O885" s="72"/>
      <c r="P885" s="203">
        <f>O885*H885</f>
        <v>0</v>
      </c>
      <c r="Q885" s="203">
        <v>0</v>
      </c>
      <c r="R885" s="203">
        <f>Q885*H885</f>
        <v>0</v>
      </c>
      <c r="S885" s="203">
        <v>0</v>
      </c>
      <c r="T885" s="204">
        <f>S885*H885</f>
        <v>0</v>
      </c>
      <c r="U885" s="35"/>
      <c r="V885" s="35"/>
      <c r="W885" s="35"/>
      <c r="X885" s="35"/>
      <c r="Y885" s="35"/>
      <c r="Z885" s="35"/>
      <c r="AA885" s="35"/>
      <c r="AB885" s="35"/>
      <c r="AC885" s="35"/>
      <c r="AD885" s="35"/>
      <c r="AE885" s="35"/>
      <c r="AR885" s="205" t="s">
        <v>218</v>
      </c>
      <c r="AT885" s="205" t="s">
        <v>214</v>
      </c>
      <c r="AU885" s="205" t="s">
        <v>85</v>
      </c>
      <c r="AY885" s="18" t="s">
        <v>209</v>
      </c>
      <c r="BE885" s="206">
        <f>IF(N885="základní",J885,0)</f>
        <v>0</v>
      </c>
      <c r="BF885" s="206">
        <f>IF(N885="snížená",J885,0)</f>
        <v>0</v>
      </c>
      <c r="BG885" s="206">
        <f>IF(N885="zákl. přenesená",J885,0)</f>
        <v>0</v>
      </c>
      <c r="BH885" s="206">
        <f>IF(N885="sníž. přenesená",J885,0)</f>
        <v>0</v>
      </c>
      <c r="BI885" s="206">
        <f>IF(N885="nulová",J885,0)</f>
        <v>0</v>
      </c>
      <c r="BJ885" s="18" t="s">
        <v>85</v>
      </c>
      <c r="BK885" s="206">
        <f>ROUND(I885*H885,2)</f>
        <v>0</v>
      </c>
      <c r="BL885" s="18" t="s">
        <v>218</v>
      </c>
      <c r="BM885" s="205" t="s">
        <v>13763</v>
      </c>
    </row>
    <row r="886" spans="1:65" s="2" customFormat="1" ht="48.75">
      <c r="A886" s="35"/>
      <c r="B886" s="36"/>
      <c r="C886" s="37"/>
      <c r="D886" s="214" t="s">
        <v>807</v>
      </c>
      <c r="E886" s="37"/>
      <c r="F886" s="256" t="s">
        <v>12994</v>
      </c>
      <c r="G886" s="37"/>
      <c r="H886" s="37"/>
      <c r="I886" s="257"/>
      <c r="J886" s="37"/>
      <c r="K886" s="37"/>
      <c r="L886" s="40"/>
      <c r="M886" s="258"/>
      <c r="N886" s="259"/>
      <c r="O886" s="72"/>
      <c r="P886" s="72"/>
      <c r="Q886" s="72"/>
      <c r="R886" s="72"/>
      <c r="S886" s="72"/>
      <c r="T886" s="73"/>
      <c r="U886" s="35"/>
      <c r="V886" s="35"/>
      <c r="W886" s="35"/>
      <c r="X886" s="35"/>
      <c r="Y886" s="35"/>
      <c r="Z886" s="35"/>
      <c r="AA886" s="35"/>
      <c r="AB886" s="35"/>
      <c r="AC886" s="35"/>
      <c r="AD886" s="35"/>
      <c r="AE886" s="35"/>
      <c r="AT886" s="18" t="s">
        <v>807</v>
      </c>
      <c r="AU886" s="18" t="s">
        <v>85</v>
      </c>
    </row>
    <row r="887" spans="1:65" s="2" customFormat="1" ht="16.5" customHeight="1">
      <c r="A887" s="35"/>
      <c r="B887" s="36"/>
      <c r="C887" s="193" t="s">
        <v>5519</v>
      </c>
      <c r="D887" s="193" t="s">
        <v>214</v>
      </c>
      <c r="E887" s="194" t="s">
        <v>13764</v>
      </c>
      <c r="F887" s="195" t="s">
        <v>13365</v>
      </c>
      <c r="G887" s="196" t="s">
        <v>10032</v>
      </c>
      <c r="H887" s="197">
        <v>3.8</v>
      </c>
      <c r="I887" s="198"/>
      <c r="J887" s="199">
        <f>ROUND(I887*H887,2)</f>
        <v>0</v>
      </c>
      <c r="K887" s="200"/>
      <c r="L887" s="40"/>
      <c r="M887" s="201" t="s">
        <v>1</v>
      </c>
      <c r="N887" s="202" t="s">
        <v>42</v>
      </c>
      <c r="O887" s="72"/>
      <c r="P887" s="203">
        <f>O887*H887</f>
        <v>0</v>
      </c>
      <c r="Q887" s="203">
        <v>0</v>
      </c>
      <c r="R887" s="203">
        <f>Q887*H887</f>
        <v>0</v>
      </c>
      <c r="S887" s="203">
        <v>0</v>
      </c>
      <c r="T887" s="204">
        <f>S887*H887</f>
        <v>0</v>
      </c>
      <c r="U887" s="35"/>
      <c r="V887" s="35"/>
      <c r="W887" s="35"/>
      <c r="X887" s="35"/>
      <c r="Y887" s="35"/>
      <c r="Z887" s="35"/>
      <c r="AA887" s="35"/>
      <c r="AB887" s="35"/>
      <c r="AC887" s="35"/>
      <c r="AD887" s="35"/>
      <c r="AE887" s="35"/>
      <c r="AR887" s="205" t="s">
        <v>218</v>
      </c>
      <c r="AT887" s="205" t="s">
        <v>214</v>
      </c>
      <c r="AU887" s="205" t="s">
        <v>85</v>
      </c>
      <c r="AY887" s="18" t="s">
        <v>209</v>
      </c>
      <c r="BE887" s="206">
        <f>IF(N887="základní",J887,0)</f>
        <v>0</v>
      </c>
      <c r="BF887" s="206">
        <f>IF(N887="snížená",J887,0)</f>
        <v>0</v>
      </c>
      <c r="BG887" s="206">
        <f>IF(N887="zákl. přenesená",J887,0)</f>
        <v>0</v>
      </c>
      <c r="BH887" s="206">
        <f>IF(N887="sníž. přenesená",J887,0)</f>
        <v>0</v>
      </c>
      <c r="BI887" s="206">
        <f>IF(N887="nulová",J887,0)</f>
        <v>0</v>
      </c>
      <c r="BJ887" s="18" t="s">
        <v>85</v>
      </c>
      <c r="BK887" s="206">
        <f>ROUND(I887*H887,2)</f>
        <v>0</v>
      </c>
      <c r="BL887" s="18" t="s">
        <v>218</v>
      </c>
      <c r="BM887" s="205" t="s">
        <v>13765</v>
      </c>
    </row>
    <row r="888" spans="1:65" s="2" customFormat="1" ht="48.75">
      <c r="A888" s="35"/>
      <c r="B888" s="36"/>
      <c r="C888" s="37"/>
      <c r="D888" s="214" t="s">
        <v>807</v>
      </c>
      <c r="E888" s="37"/>
      <c r="F888" s="256" t="s">
        <v>12994</v>
      </c>
      <c r="G888" s="37"/>
      <c r="H888" s="37"/>
      <c r="I888" s="257"/>
      <c r="J888" s="37"/>
      <c r="K888" s="37"/>
      <c r="L888" s="40"/>
      <c r="M888" s="258"/>
      <c r="N888" s="259"/>
      <c r="O888" s="72"/>
      <c r="P888" s="72"/>
      <c r="Q888" s="72"/>
      <c r="R888" s="72"/>
      <c r="S888" s="72"/>
      <c r="T888" s="73"/>
      <c r="U888" s="35"/>
      <c r="V888" s="35"/>
      <c r="W888" s="35"/>
      <c r="X888" s="35"/>
      <c r="Y888" s="35"/>
      <c r="Z888" s="35"/>
      <c r="AA888" s="35"/>
      <c r="AB888" s="35"/>
      <c r="AC888" s="35"/>
      <c r="AD888" s="35"/>
      <c r="AE888" s="35"/>
      <c r="AT888" s="18" t="s">
        <v>807</v>
      </c>
      <c r="AU888" s="18" t="s">
        <v>85</v>
      </c>
    </row>
    <row r="889" spans="1:65" s="2" customFormat="1" ht="16.5" customHeight="1">
      <c r="A889" s="35"/>
      <c r="B889" s="36"/>
      <c r="C889" s="193" t="s">
        <v>5523</v>
      </c>
      <c r="D889" s="193" t="s">
        <v>214</v>
      </c>
      <c r="E889" s="194" t="s">
        <v>13766</v>
      </c>
      <c r="F889" s="195" t="s">
        <v>13368</v>
      </c>
      <c r="G889" s="196" t="s">
        <v>10032</v>
      </c>
      <c r="H889" s="197">
        <v>7.2</v>
      </c>
      <c r="I889" s="198"/>
      <c r="J889" s="199">
        <f>ROUND(I889*H889,2)</f>
        <v>0</v>
      </c>
      <c r="K889" s="200"/>
      <c r="L889" s="40"/>
      <c r="M889" s="201" t="s">
        <v>1</v>
      </c>
      <c r="N889" s="202" t="s">
        <v>42</v>
      </c>
      <c r="O889" s="72"/>
      <c r="P889" s="203">
        <f>O889*H889</f>
        <v>0</v>
      </c>
      <c r="Q889" s="203">
        <v>0</v>
      </c>
      <c r="R889" s="203">
        <f>Q889*H889</f>
        <v>0</v>
      </c>
      <c r="S889" s="203">
        <v>0</v>
      </c>
      <c r="T889" s="204">
        <f>S889*H889</f>
        <v>0</v>
      </c>
      <c r="U889" s="35"/>
      <c r="V889" s="35"/>
      <c r="W889" s="35"/>
      <c r="X889" s="35"/>
      <c r="Y889" s="35"/>
      <c r="Z889" s="35"/>
      <c r="AA889" s="35"/>
      <c r="AB889" s="35"/>
      <c r="AC889" s="35"/>
      <c r="AD889" s="35"/>
      <c r="AE889" s="35"/>
      <c r="AR889" s="205" t="s">
        <v>218</v>
      </c>
      <c r="AT889" s="205" t="s">
        <v>214</v>
      </c>
      <c r="AU889" s="205" t="s">
        <v>85</v>
      </c>
      <c r="AY889" s="18" t="s">
        <v>209</v>
      </c>
      <c r="BE889" s="206">
        <f>IF(N889="základní",J889,0)</f>
        <v>0</v>
      </c>
      <c r="BF889" s="206">
        <f>IF(N889="snížená",J889,0)</f>
        <v>0</v>
      </c>
      <c r="BG889" s="206">
        <f>IF(N889="zákl. přenesená",J889,0)</f>
        <v>0</v>
      </c>
      <c r="BH889" s="206">
        <f>IF(N889="sníž. přenesená",J889,0)</f>
        <v>0</v>
      </c>
      <c r="BI889" s="206">
        <f>IF(N889="nulová",J889,0)</f>
        <v>0</v>
      </c>
      <c r="BJ889" s="18" t="s">
        <v>85</v>
      </c>
      <c r="BK889" s="206">
        <f>ROUND(I889*H889,2)</f>
        <v>0</v>
      </c>
      <c r="BL889" s="18" t="s">
        <v>218</v>
      </c>
      <c r="BM889" s="205" t="s">
        <v>13767</v>
      </c>
    </row>
    <row r="890" spans="1:65" s="2" customFormat="1" ht="48.75">
      <c r="A890" s="35"/>
      <c r="B890" s="36"/>
      <c r="C890" s="37"/>
      <c r="D890" s="214" t="s">
        <v>807</v>
      </c>
      <c r="E890" s="37"/>
      <c r="F890" s="256" t="s">
        <v>12994</v>
      </c>
      <c r="G890" s="37"/>
      <c r="H890" s="37"/>
      <c r="I890" s="257"/>
      <c r="J890" s="37"/>
      <c r="K890" s="37"/>
      <c r="L890" s="40"/>
      <c r="M890" s="258"/>
      <c r="N890" s="259"/>
      <c r="O890" s="72"/>
      <c r="P890" s="72"/>
      <c r="Q890" s="72"/>
      <c r="R890" s="72"/>
      <c r="S890" s="72"/>
      <c r="T890" s="73"/>
      <c r="U890" s="35"/>
      <c r="V890" s="35"/>
      <c r="W890" s="35"/>
      <c r="X890" s="35"/>
      <c r="Y890" s="35"/>
      <c r="Z890" s="35"/>
      <c r="AA890" s="35"/>
      <c r="AB890" s="35"/>
      <c r="AC890" s="35"/>
      <c r="AD890" s="35"/>
      <c r="AE890" s="35"/>
      <c r="AT890" s="18" t="s">
        <v>807</v>
      </c>
      <c r="AU890" s="18" t="s">
        <v>85</v>
      </c>
    </row>
    <row r="891" spans="1:65" s="2" customFormat="1" ht="16.5" customHeight="1">
      <c r="A891" s="35"/>
      <c r="B891" s="36"/>
      <c r="C891" s="193" t="s">
        <v>5526</v>
      </c>
      <c r="D891" s="193" t="s">
        <v>214</v>
      </c>
      <c r="E891" s="194" t="s">
        <v>13768</v>
      </c>
      <c r="F891" s="195" t="s">
        <v>13371</v>
      </c>
      <c r="G891" s="196" t="s">
        <v>10032</v>
      </c>
      <c r="H891" s="197">
        <v>5</v>
      </c>
      <c r="I891" s="198"/>
      <c r="J891" s="199">
        <f>ROUND(I891*H891,2)</f>
        <v>0</v>
      </c>
      <c r="K891" s="200"/>
      <c r="L891" s="40"/>
      <c r="M891" s="201" t="s">
        <v>1</v>
      </c>
      <c r="N891" s="202" t="s">
        <v>42</v>
      </c>
      <c r="O891" s="72"/>
      <c r="P891" s="203">
        <f>O891*H891</f>
        <v>0</v>
      </c>
      <c r="Q891" s="203">
        <v>0</v>
      </c>
      <c r="R891" s="203">
        <f>Q891*H891</f>
        <v>0</v>
      </c>
      <c r="S891" s="203">
        <v>0</v>
      </c>
      <c r="T891" s="204">
        <f>S891*H891</f>
        <v>0</v>
      </c>
      <c r="U891" s="35"/>
      <c r="V891" s="35"/>
      <c r="W891" s="35"/>
      <c r="X891" s="35"/>
      <c r="Y891" s="35"/>
      <c r="Z891" s="35"/>
      <c r="AA891" s="35"/>
      <c r="AB891" s="35"/>
      <c r="AC891" s="35"/>
      <c r="AD891" s="35"/>
      <c r="AE891" s="35"/>
      <c r="AR891" s="205" t="s">
        <v>218</v>
      </c>
      <c r="AT891" s="205" t="s">
        <v>214</v>
      </c>
      <c r="AU891" s="205" t="s">
        <v>85</v>
      </c>
      <c r="AY891" s="18" t="s">
        <v>209</v>
      </c>
      <c r="BE891" s="206">
        <f>IF(N891="základní",J891,0)</f>
        <v>0</v>
      </c>
      <c r="BF891" s="206">
        <f>IF(N891="snížená",J891,0)</f>
        <v>0</v>
      </c>
      <c r="BG891" s="206">
        <f>IF(N891="zákl. přenesená",J891,0)</f>
        <v>0</v>
      </c>
      <c r="BH891" s="206">
        <f>IF(N891="sníž. přenesená",J891,0)</f>
        <v>0</v>
      </c>
      <c r="BI891" s="206">
        <f>IF(N891="nulová",J891,0)</f>
        <v>0</v>
      </c>
      <c r="BJ891" s="18" t="s">
        <v>85</v>
      </c>
      <c r="BK891" s="206">
        <f>ROUND(I891*H891,2)</f>
        <v>0</v>
      </c>
      <c r="BL891" s="18" t="s">
        <v>218</v>
      </c>
      <c r="BM891" s="205" t="s">
        <v>13769</v>
      </c>
    </row>
    <row r="892" spans="1:65" s="2" customFormat="1" ht="48.75">
      <c r="A892" s="35"/>
      <c r="B892" s="36"/>
      <c r="C892" s="37"/>
      <c r="D892" s="214" t="s">
        <v>807</v>
      </c>
      <c r="E892" s="37"/>
      <c r="F892" s="256" t="s">
        <v>12994</v>
      </c>
      <c r="G892" s="37"/>
      <c r="H892" s="37"/>
      <c r="I892" s="257"/>
      <c r="J892" s="37"/>
      <c r="K892" s="37"/>
      <c r="L892" s="40"/>
      <c r="M892" s="258"/>
      <c r="N892" s="259"/>
      <c r="O892" s="72"/>
      <c r="P892" s="72"/>
      <c r="Q892" s="72"/>
      <c r="R892" s="72"/>
      <c r="S892" s="72"/>
      <c r="T892" s="73"/>
      <c r="U892" s="35"/>
      <c r="V892" s="35"/>
      <c r="W892" s="35"/>
      <c r="X892" s="35"/>
      <c r="Y892" s="35"/>
      <c r="Z892" s="35"/>
      <c r="AA892" s="35"/>
      <c r="AB892" s="35"/>
      <c r="AC892" s="35"/>
      <c r="AD892" s="35"/>
      <c r="AE892" s="35"/>
      <c r="AT892" s="18" t="s">
        <v>807</v>
      </c>
      <c r="AU892" s="18" t="s">
        <v>85</v>
      </c>
    </row>
    <row r="893" spans="1:65" s="2" customFormat="1" ht="16.5" customHeight="1">
      <c r="A893" s="35"/>
      <c r="B893" s="36"/>
      <c r="C893" s="193" t="s">
        <v>5529</v>
      </c>
      <c r="D893" s="193" t="s">
        <v>214</v>
      </c>
      <c r="E893" s="194" t="s">
        <v>13770</v>
      </c>
      <c r="F893" s="195" t="s">
        <v>13374</v>
      </c>
      <c r="G893" s="196" t="s">
        <v>10032</v>
      </c>
      <c r="H893" s="197">
        <v>21.8</v>
      </c>
      <c r="I893" s="198"/>
      <c r="J893" s="199">
        <f>ROUND(I893*H893,2)</f>
        <v>0</v>
      </c>
      <c r="K893" s="200"/>
      <c r="L893" s="40"/>
      <c r="M893" s="201" t="s">
        <v>1</v>
      </c>
      <c r="N893" s="202" t="s">
        <v>42</v>
      </c>
      <c r="O893" s="72"/>
      <c r="P893" s="203">
        <f>O893*H893</f>
        <v>0</v>
      </c>
      <c r="Q893" s="203">
        <v>0</v>
      </c>
      <c r="R893" s="203">
        <f>Q893*H893</f>
        <v>0</v>
      </c>
      <c r="S893" s="203">
        <v>0</v>
      </c>
      <c r="T893" s="204">
        <f>S893*H893</f>
        <v>0</v>
      </c>
      <c r="U893" s="35"/>
      <c r="V893" s="35"/>
      <c r="W893" s="35"/>
      <c r="X893" s="35"/>
      <c r="Y893" s="35"/>
      <c r="Z893" s="35"/>
      <c r="AA893" s="35"/>
      <c r="AB893" s="35"/>
      <c r="AC893" s="35"/>
      <c r="AD893" s="35"/>
      <c r="AE893" s="35"/>
      <c r="AR893" s="205" t="s">
        <v>218</v>
      </c>
      <c r="AT893" s="205" t="s">
        <v>214</v>
      </c>
      <c r="AU893" s="205" t="s">
        <v>85</v>
      </c>
      <c r="AY893" s="18" t="s">
        <v>209</v>
      </c>
      <c r="BE893" s="206">
        <f>IF(N893="základní",J893,0)</f>
        <v>0</v>
      </c>
      <c r="BF893" s="206">
        <f>IF(N893="snížená",J893,0)</f>
        <v>0</v>
      </c>
      <c r="BG893" s="206">
        <f>IF(N893="zákl. přenesená",J893,0)</f>
        <v>0</v>
      </c>
      <c r="BH893" s="206">
        <f>IF(N893="sníž. přenesená",J893,0)</f>
        <v>0</v>
      </c>
      <c r="BI893" s="206">
        <f>IF(N893="nulová",J893,0)</f>
        <v>0</v>
      </c>
      <c r="BJ893" s="18" t="s">
        <v>85</v>
      </c>
      <c r="BK893" s="206">
        <f>ROUND(I893*H893,2)</f>
        <v>0</v>
      </c>
      <c r="BL893" s="18" t="s">
        <v>218</v>
      </c>
      <c r="BM893" s="205" t="s">
        <v>13771</v>
      </c>
    </row>
    <row r="894" spans="1:65" s="2" customFormat="1" ht="48.75">
      <c r="A894" s="35"/>
      <c r="B894" s="36"/>
      <c r="C894" s="37"/>
      <c r="D894" s="214" t="s">
        <v>807</v>
      </c>
      <c r="E894" s="37"/>
      <c r="F894" s="256" t="s">
        <v>12994</v>
      </c>
      <c r="G894" s="37"/>
      <c r="H894" s="37"/>
      <c r="I894" s="257"/>
      <c r="J894" s="37"/>
      <c r="K894" s="37"/>
      <c r="L894" s="40"/>
      <c r="M894" s="258"/>
      <c r="N894" s="259"/>
      <c r="O894" s="72"/>
      <c r="P894" s="72"/>
      <c r="Q894" s="72"/>
      <c r="R894" s="72"/>
      <c r="S894" s="72"/>
      <c r="T894" s="73"/>
      <c r="U894" s="35"/>
      <c r="V894" s="35"/>
      <c r="W894" s="35"/>
      <c r="X894" s="35"/>
      <c r="Y894" s="35"/>
      <c r="Z894" s="35"/>
      <c r="AA894" s="35"/>
      <c r="AB894" s="35"/>
      <c r="AC894" s="35"/>
      <c r="AD894" s="35"/>
      <c r="AE894" s="35"/>
      <c r="AT894" s="18" t="s">
        <v>807</v>
      </c>
      <c r="AU894" s="18" t="s">
        <v>85</v>
      </c>
    </row>
    <row r="895" spans="1:65" s="2" customFormat="1" ht="16.5" customHeight="1">
      <c r="A895" s="35"/>
      <c r="B895" s="36"/>
      <c r="C895" s="193" t="s">
        <v>5532</v>
      </c>
      <c r="D895" s="193" t="s">
        <v>214</v>
      </c>
      <c r="E895" s="194" t="s">
        <v>13772</v>
      </c>
      <c r="F895" s="195" t="s">
        <v>13377</v>
      </c>
      <c r="G895" s="196" t="s">
        <v>10032</v>
      </c>
      <c r="H895" s="197">
        <v>4.9000000000000004</v>
      </c>
      <c r="I895" s="198"/>
      <c r="J895" s="199">
        <f>ROUND(I895*H895,2)</f>
        <v>0</v>
      </c>
      <c r="K895" s="200"/>
      <c r="L895" s="40"/>
      <c r="M895" s="201" t="s">
        <v>1</v>
      </c>
      <c r="N895" s="202" t="s">
        <v>42</v>
      </c>
      <c r="O895" s="72"/>
      <c r="P895" s="203">
        <f>O895*H895</f>
        <v>0</v>
      </c>
      <c r="Q895" s="203">
        <v>0</v>
      </c>
      <c r="R895" s="203">
        <f>Q895*H895</f>
        <v>0</v>
      </c>
      <c r="S895" s="203">
        <v>0</v>
      </c>
      <c r="T895" s="204">
        <f>S895*H895</f>
        <v>0</v>
      </c>
      <c r="U895" s="35"/>
      <c r="V895" s="35"/>
      <c r="W895" s="35"/>
      <c r="X895" s="35"/>
      <c r="Y895" s="35"/>
      <c r="Z895" s="35"/>
      <c r="AA895" s="35"/>
      <c r="AB895" s="35"/>
      <c r="AC895" s="35"/>
      <c r="AD895" s="35"/>
      <c r="AE895" s="35"/>
      <c r="AR895" s="205" t="s">
        <v>218</v>
      </c>
      <c r="AT895" s="205" t="s">
        <v>214</v>
      </c>
      <c r="AU895" s="205" t="s">
        <v>85</v>
      </c>
      <c r="AY895" s="18" t="s">
        <v>209</v>
      </c>
      <c r="BE895" s="206">
        <f>IF(N895="základní",J895,0)</f>
        <v>0</v>
      </c>
      <c r="BF895" s="206">
        <f>IF(N895="snížená",J895,0)</f>
        <v>0</v>
      </c>
      <c r="BG895" s="206">
        <f>IF(N895="zákl. přenesená",J895,0)</f>
        <v>0</v>
      </c>
      <c r="BH895" s="206">
        <f>IF(N895="sníž. přenesená",J895,0)</f>
        <v>0</v>
      </c>
      <c r="BI895" s="206">
        <f>IF(N895="nulová",J895,0)</f>
        <v>0</v>
      </c>
      <c r="BJ895" s="18" t="s">
        <v>85</v>
      </c>
      <c r="BK895" s="206">
        <f>ROUND(I895*H895,2)</f>
        <v>0</v>
      </c>
      <c r="BL895" s="18" t="s">
        <v>218</v>
      </c>
      <c r="BM895" s="205" t="s">
        <v>13773</v>
      </c>
    </row>
    <row r="896" spans="1:65" s="2" customFormat="1" ht="48.75">
      <c r="A896" s="35"/>
      <c r="B896" s="36"/>
      <c r="C896" s="37"/>
      <c r="D896" s="214" t="s">
        <v>807</v>
      </c>
      <c r="E896" s="37"/>
      <c r="F896" s="256" t="s">
        <v>12994</v>
      </c>
      <c r="G896" s="37"/>
      <c r="H896" s="37"/>
      <c r="I896" s="257"/>
      <c r="J896" s="37"/>
      <c r="K896" s="37"/>
      <c r="L896" s="40"/>
      <c r="M896" s="258"/>
      <c r="N896" s="259"/>
      <c r="O896" s="72"/>
      <c r="P896" s="72"/>
      <c r="Q896" s="72"/>
      <c r="R896" s="72"/>
      <c r="S896" s="72"/>
      <c r="T896" s="73"/>
      <c r="U896" s="35"/>
      <c r="V896" s="35"/>
      <c r="W896" s="35"/>
      <c r="X896" s="35"/>
      <c r="Y896" s="35"/>
      <c r="Z896" s="35"/>
      <c r="AA896" s="35"/>
      <c r="AB896" s="35"/>
      <c r="AC896" s="35"/>
      <c r="AD896" s="35"/>
      <c r="AE896" s="35"/>
      <c r="AT896" s="18" t="s">
        <v>807</v>
      </c>
      <c r="AU896" s="18" t="s">
        <v>85</v>
      </c>
    </row>
    <row r="897" spans="1:65" s="2" customFormat="1" ht="16.5" customHeight="1">
      <c r="A897" s="35"/>
      <c r="B897" s="36"/>
      <c r="C897" s="193" t="s">
        <v>5535</v>
      </c>
      <c r="D897" s="193" t="s">
        <v>214</v>
      </c>
      <c r="E897" s="194" t="s">
        <v>13774</v>
      </c>
      <c r="F897" s="195" t="s">
        <v>13380</v>
      </c>
      <c r="G897" s="196" t="s">
        <v>10032</v>
      </c>
      <c r="H897" s="197">
        <v>5.5</v>
      </c>
      <c r="I897" s="198"/>
      <c r="J897" s="199">
        <f>ROUND(I897*H897,2)</f>
        <v>0</v>
      </c>
      <c r="K897" s="200"/>
      <c r="L897" s="40"/>
      <c r="M897" s="201" t="s">
        <v>1</v>
      </c>
      <c r="N897" s="202" t="s">
        <v>42</v>
      </c>
      <c r="O897" s="72"/>
      <c r="P897" s="203">
        <f>O897*H897</f>
        <v>0</v>
      </c>
      <c r="Q897" s="203">
        <v>0</v>
      </c>
      <c r="R897" s="203">
        <f>Q897*H897</f>
        <v>0</v>
      </c>
      <c r="S897" s="203">
        <v>0</v>
      </c>
      <c r="T897" s="204">
        <f>S897*H897</f>
        <v>0</v>
      </c>
      <c r="U897" s="35"/>
      <c r="V897" s="35"/>
      <c r="W897" s="35"/>
      <c r="X897" s="35"/>
      <c r="Y897" s="35"/>
      <c r="Z897" s="35"/>
      <c r="AA897" s="35"/>
      <c r="AB897" s="35"/>
      <c r="AC897" s="35"/>
      <c r="AD897" s="35"/>
      <c r="AE897" s="35"/>
      <c r="AR897" s="205" t="s">
        <v>218</v>
      </c>
      <c r="AT897" s="205" t="s">
        <v>214</v>
      </c>
      <c r="AU897" s="205" t="s">
        <v>85</v>
      </c>
      <c r="AY897" s="18" t="s">
        <v>209</v>
      </c>
      <c r="BE897" s="206">
        <f>IF(N897="základní",J897,0)</f>
        <v>0</v>
      </c>
      <c r="BF897" s="206">
        <f>IF(N897="snížená",J897,0)</f>
        <v>0</v>
      </c>
      <c r="BG897" s="206">
        <f>IF(N897="zákl. přenesená",J897,0)</f>
        <v>0</v>
      </c>
      <c r="BH897" s="206">
        <f>IF(N897="sníž. přenesená",J897,0)</f>
        <v>0</v>
      </c>
      <c r="BI897" s="206">
        <f>IF(N897="nulová",J897,0)</f>
        <v>0</v>
      </c>
      <c r="BJ897" s="18" t="s">
        <v>85</v>
      </c>
      <c r="BK897" s="206">
        <f>ROUND(I897*H897,2)</f>
        <v>0</v>
      </c>
      <c r="BL897" s="18" t="s">
        <v>218</v>
      </c>
      <c r="BM897" s="205" t="s">
        <v>13775</v>
      </c>
    </row>
    <row r="898" spans="1:65" s="2" customFormat="1" ht="48.75">
      <c r="A898" s="35"/>
      <c r="B898" s="36"/>
      <c r="C898" s="37"/>
      <c r="D898" s="214" t="s">
        <v>807</v>
      </c>
      <c r="E898" s="37"/>
      <c r="F898" s="256" t="s">
        <v>12994</v>
      </c>
      <c r="G898" s="37"/>
      <c r="H898" s="37"/>
      <c r="I898" s="257"/>
      <c r="J898" s="37"/>
      <c r="K898" s="37"/>
      <c r="L898" s="40"/>
      <c r="M898" s="258"/>
      <c r="N898" s="259"/>
      <c r="O898" s="72"/>
      <c r="P898" s="72"/>
      <c r="Q898" s="72"/>
      <c r="R898" s="72"/>
      <c r="S898" s="72"/>
      <c r="T898" s="73"/>
      <c r="U898" s="35"/>
      <c r="V898" s="35"/>
      <c r="W898" s="35"/>
      <c r="X898" s="35"/>
      <c r="Y898" s="35"/>
      <c r="Z898" s="35"/>
      <c r="AA898" s="35"/>
      <c r="AB898" s="35"/>
      <c r="AC898" s="35"/>
      <c r="AD898" s="35"/>
      <c r="AE898" s="35"/>
      <c r="AT898" s="18" t="s">
        <v>807</v>
      </c>
      <c r="AU898" s="18" t="s">
        <v>85</v>
      </c>
    </row>
    <row r="899" spans="1:65" s="2" customFormat="1" ht="16.5" customHeight="1">
      <c r="A899" s="35"/>
      <c r="B899" s="36"/>
      <c r="C899" s="193" t="s">
        <v>5538</v>
      </c>
      <c r="D899" s="193" t="s">
        <v>214</v>
      </c>
      <c r="E899" s="194" t="s">
        <v>13776</v>
      </c>
      <c r="F899" s="195" t="s">
        <v>13383</v>
      </c>
      <c r="G899" s="196" t="s">
        <v>10032</v>
      </c>
      <c r="H899" s="197">
        <v>6.4</v>
      </c>
      <c r="I899" s="198"/>
      <c r="J899" s="199">
        <f>ROUND(I899*H899,2)</f>
        <v>0</v>
      </c>
      <c r="K899" s="200"/>
      <c r="L899" s="40"/>
      <c r="M899" s="201" t="s">
        <v>1</v>
      </c>
      <c r="N899" s="202" t="s">
        <v>42</v>
      </c>
      <c r="O899" s="72"/>
      <c r="P899" s="203">
        <f>O899*H899</f>
        <v>0</v>
      </c>
      <c r="Q899" s="203">
        <v>0</v>
      </c>
      <c r="R899" s="203">
        <f>Q899*H899</f>
        <v>0</v>
      </c>
      <c r="S899" s="203">
        <v>0</v>
      </c>
      <c r="T899" s="204">
        <f>S899*H899</f>
        <v>0</v>
      </c>
      <c r="U899" s="35"/>
      <c r="V899" s="35"/>
      <c r="W899" s="35"/>
      <c r="X899" s="35"/>
      <c r="Y899" s="35"/>
      <c r="Z899" s="35"/>
      <c r="AA899" s="35"/>
      <c r="AB899" s="35"/>
      <c r="AC899" s="35"/>
      <c r="AD899" s="35"/>
      <c r="AE899" s="35"/>
      <c r="AR899" s="205" t="s">
        <v>218</v>
      </c>
      <c r="AT899" s="205" t="s">
        <v>214</v>
      </c>
      <c r="AU899" s="205" t="s">
        <v>85</v>
      </c>
      <c r="AY899" s="18" t="s">
        <v>209</v>
      </c>
      <c r="BE899" s="206">
        <f>IF(N899="základní",J899,0)</f>
        <v>0</v>
      </c>
      <c r="BF899" s="206">
        <f>IF(N899="snížená",J899,0)</f>
        <v>0</v>
      </c>
      <c r="BG899" s="206">
        <f>IF(N899="zákl. přenesená",J899,0)</f>
        <v>0</v>
      </c>
      <c r="BH899" s="206">
        <f>IF(N899="sníž. přenesená",J899,0)</f>
        <v>0</v>
      </c>
      <c r="BI899" s="206">
        <f>IF(N899="nulová",J899,0)</f>
        <v>0</v>
      </c>
      <c r="BJ899" s="18" t="s">
        <v>85</v>
      </c>
      <c r="BK899" s="206">
        <f>ROUND(I899*H899,2)</f>
        <v>0</v>
      </c>
      <c r="BL899" s="18" t="s">
        <v>218</v>
      </c>
      <c r="BM899" s="205" t="s">
        <v>13777</v>
      </c>
    </row>
    <row r="900" spans="1:65" s="2" customFormat="1" ht="48.75">
      <c r="A900" s="35"/>
      <c r="B900" s="36"/>
      <c r="C900" s="37"/>
      <c r="D900" s="214" t="s">
        <v>807</v>
      </c>
      <c r="E900" s="37"/>
      <c r="F900" s="256" t="s">
        <v>12994</v>
      </c>
      <c r="G900" s="37"/>
      <c r="H900" s="37"/>
      <c r="I900" s="257"/>
      <c r="J900" s="37"/>
      <c r="K900" s="37"/>
      <c r="L900" s="40"/>
      <c r="M900" s="258"/>
      <c r="N900" s="259"/>
      <c r="O900" s="72"/>
      <c r="P900" s="72"/>
      <c r="Q900" s="72"/>
      <c r="R900" s="72"/>
      <c r="S900" s="72"/>
      <c r="T900" s="73"/>
      <c r="U900" s="35"/>
      <c r="V900" s="35"/>
      <c r="W900" s="35"/>
      <c r="X900" s="35"/>
      <c r="Y900" s="35"/>
      <c r="Z900" s="35"/>
      <c r="AA900" s="35"/>
      <c r="AB900" s="35"/>
      <c r="AC900" s="35"/>
      <c r="AD900" s="35"/>
      <c r="AE900" s="35"/>
      <c r="AT900" s="18" t="s">
        <v>807</v>
      </c>
      <c r="AU900" s="18" t="s">
        <v>85</v>
      </c>
    </row>
    <row r="901" spans="1:65" s="2" customFormat="1" ht="16.5" customHeight="1">
      <c r="A901" s="35"/>
      <c r="B901" s="36"/>
      <c r="C901" s="193" t="s">
        <v>5541</v>
      </c>
      <c r="D901" s="193" t="s">
        <v>214</v>
      </c>
      <c r="E901" s="194" t="s">
        <v>13778</v>
      </c>
      <c r="F901" s="195" t="s">
        <v>13386</v>
      </c>
      <c r="G901" s="196" t="s">
        <v>10032</v>
      </c>
      <c r="H901" s="197">
        <v>11.1</v>
      </c>
      <c r="I901" s="198"/>
      <c r="J901" s="199">
        <f>ROUND(I901*H901,2)</f>
        <v>0</v>
      </c>
      <c r="K901" s="200"/>
      <c r="L901" s="40"/>
      <c r="M901" s="201" t="s">
        <v>1</v>
      </c>
      <c r="N901" s="202" t="s">
        <v>42</v>
      </c>
      <c r="O901" s="72"/>
      <c r="P901" s="203">
        <f>O901*H901</f>
        <v>0</v>
      </c>
      <c r="Q901" s="203">
        <v>0</v>
      </c>
      <c r="R901" s="203">
        <f>Q901*H901</f>
        <v>0</v>
      </c>
      <c r="S901" s="203">
        <v>0</v>
      </c>
      <c r="T901" s="204">
        <f>S901*H901</f>
        <v>0</v>
      </c>
      <c r="U901" s="35"/>
      <c r="V901" s="35"/>
      <c r="W901" s="35"/>
      <c r="X901" s="35"/>
      <c r="Y901" s="35"/>
      <c r="Z901" s="35"/>
      <c r="AA901" s="35"/>
      <c r="AB901" s="35"/>
      <c r="AC901" s="35"/>
      <c r="AD901" s="35"/>
      <c r="AE901" s="35"/>
      <c r="AR901" s="205" t="s">
        <v>218</v>
      </c>
      <c r="AT901" s="205" t="s">
        <v>214</v>
      </c>
      <c r="AU901" s="205" t="s">
        <v>85</v>
      </c>
      <c r="AY901" s="18" t="s">
        <v>209</v>
      </c>
      <c r="BE901" s="206">
        <f>IF(N901="základní",J901,0)</f>
        <v>0</v>
      </c>
      <c r="BF901" s="206">
        <f>IF(N901="snížená",J901,0)</f>
        <v>0</v>
      </c>
      <c r="BG901" s="206">
        <f>IF(N901="zákl. přenesená",J901,0)</f>
        <v>0</v>
      </c>
      <c r="BH901" s="206">
        <f>IF(N901="sníž. přenesená",J901,0)</f>
        <v>0</v>
      </c>
      <c r="BI901" s="206">
        <f>IF(N901="nulová",J901,0)</f>
        <v>0</v>
      </c>
      <c r="BJ901" s="18" t="s">
        <v>85</v>
      </c>
      <c r="BK901" s="206">
        <f>ROUND(I901*H901,2)</f>
        <v>0</v>
      </c>
      <c r="BL901" s="18" t="s">
        <v>218</v>
      </c>
      <c r="BM901" s="205" t="s">
        <v>13779</v>
      </c>
    </row>
    <row r="902" spans="1:65" s="2" customFormat="1" ht="48.75">
      <c r="A902" s="35"/>
      <c r="B902" s="36"/>
      <c r="C902" s="37"/>
      <c r="D902" s="214" t="s">
        <v>807</v>
      </c>
      <c r="E902" s="37"/>
      <c r="F902" s="256" t="s">
        <v>12994</v>
      </c>
      <c r="G902" s="37"/>
      <c r="H902" s="37"/>
      <c r="I902" s="257"/>
      <c r="J902" s="37"/>
      <c r="K902" s="37"/>
      <c r="L902" s="40"/>
      <c r="M902" s="258"/>
      <c r="N902" s="259"/>
      <c r="O902" s="72"/>
      <c r="P902" s="72"/>
      <c r="Q902" s="72"/>
      <c r="R902" s="72"/>
      <c r="S902" s="72"/>
      <c r="T902" s="73"/>
      <c r="U902" s="35"/>
      <c r="V902" s="35"/>
      <c r="W902" s="35"/>
      <c r="X902" s="35"/>
      <c r="Y902" s="35"/>
      <c r="Z902" s="35"/>
      <c r="AA902" s="35"/>
      <c r="AB902" s="35"/>
      <c r="AC902" s="35"/>
      <c r="AD902" s="35"/>
      <c r="AE902" s="35"/>
      <c r="AT902" s="18" t="s">
        <v>807</v>
      </c>
      <c r="AU902" s="18" t="s">
        <v>85</v>
      </c>
    </row>
    <row r="903" spans="1:65" s="2" customFormat="1" ht="16.5" customHeight="1">
      <c r="A903" s="35"/>
      <c r="B903" s="36"/>
      <c r="C903" s="193" t="s">
        <v>5544</v>
      </c>
      <c r="D903" s="193" t="s">
        <v>214</v>
      </c>
      <c r="E903" s="194" t="s">
        <v>13780</v>
      </c>
      <c r="F903" s="195" t="s">
        <v>13389</v>
      </c>
      <c r="G903" s="196" t="s">
        <v>10032</v>
      </c>
      <c r="H903" s="197">
        <v>2.8</v>
      </c>
      <c r="I903" s="198"/>
      <c r="J903" s="199">
        <f>ROUND(I903*H903,2)</f>
        <v>0</v>
      </c>
      <c r="K903" s="200"/>
      <c r="L903" s="40"/>
      <c r="M903" s="201" t="s">
        <v>1</v>
      </c>
      <c r="N903" s="202" t="s">
        <v>42</v>
      </c>
      <c r="O903" s="72"/>
      <c r="P903" s="203">
        <f>O903*H903</f>
        <v>0</v>
      </c>
      <c r="Q903" s="203">
        <v>0</v>
      </c>
      <c r="R903" s="203">
        <f>Q903*H903</f>
        <v>0</v>
      </c>
      <c r="S903" s="203">
        <v>0</v>
      </c>
      <c r="T903" s="204">
        <f>S903*H903</f>
        <v>0</v>
      </c>
      <c r="U903" s="35"/>
      <c r="V903" s="35"/>
      <c r="W903" s="35"/>
      <c r="X903" s="35"/>
      <c r="Y903" s="35"/>
      <c r="Z903" s="35"/>
      <c r="AA903" s="35"/>
      <c r="AB903" s="35"/>
      <c r="AC903" s="35"/>
      <c r="AD903" s="35"/>
      <c r="AE903" s="35"/>
      <c r="AR903" s="205" t="s">
        <v>218</v>
      </c>
      <c r="AT903" s="205" t="s">
        <v>214</v>
      </c>
      <c r="AU903" s="205" t="s">
        <v>85</v>
      </c>
      <c r="AY903" s="18" t="s">
        <v>209</v>
      </c>
      <c r="BE903" s="206">
        <f>IF(N903="základní",J903,0)</f>
        <v>0</v>
      </c>
      <c r="BF903" s="206">
        <f>IF(N903="snížená",J903,0)</f>
        <v>0</v>
      </c>
      <c r="BG903" s="206">
        <f>IF(N903="zákl. přenesená",J903,0)</f>
        <v>0</v>
      </c>
      <c r="BH903" s="206">
        <f>IF(N903="sníž. přenesená",J903,0)</f>
        <v>0</v>
      </c>
      <c r="BI903" s="206">
        <f>IF(N903="nulová",J903,0)</f>
        <v>0</v>
      </c>
      <c r="BJ903" s="18" t="s">
        <v>85</v>
      </c>
      <c r="BK903" s="206">
        <f>ROUND(I903*H903,2)</f>
        <v>0</v>
      </c>
      <c r="BL903" s="18" t="s">
        <v>218</v>
      </c>
      <c r="BM903" s="205" t="s">
        <v>13781</v>
      </c>
    </row>
    <row r="904" spans="1:65" s="2" customFormat="1" ht="48.75">
      <c r="A904" s="35"/>
      <c r="B904" s="36"/>
      <c r="C904" s="37"/>
      <c r="D904" s="214" t="s">
        <v>807</v>
      </c>
      <c r="E904" s="37"/>
      <c r="F904" s="256" t="s">
        <v>12994</v>
      </c>
      <c r="G904" s="37"/>
      <c r="H904" s="37"/>
      <c r="I904" s="257"/>
      <c r="J904" s="37"/>
      <c r="K904" s="37"/>
      <c r="L904" s="40"/>
      <c r="M904" s="258"/>
      <c r="N904" s="259"/>
      <c r="O904" s="72"/>
      <c r="P904" s="72"/>
      <c r="Q904" s="72"/>
      <c r="R904" s="72"/>
      <c r="S904" s="72"/>
      <c r="T904" s="73"/>
      <c r="U904" s="35"/>
      <c r="V904" s="35"/>
      <c r="W904" s="35"/>
      <c r="X904" s="35"/>
      <c r="Y904" s="35"/>
      <c r="Z904" s="35"/>
      <c r="AA904" s="35"/>
      <c r="AB904" s="35"/>
      <c r="AC904" s="35"/>
      <c r="AD904" s="35"/>
      <c r="AE904" s="35"/>
      <c r="AT904" s="18" t="s">
        <v>807</v>
      </c>
      <c r="AU904" s="18" t="s">
        <v>85</v>
      </c>
    </row>
    <row r="905" spans="1:65" s="2" customFormat="1" ht="16.5" customHeight="1">
      <c r="A905" s="35"/>
      <c r="B905" s="36"/>
      <c r="C905" s="193" t="s">
        <v>5547</v>
      </c>
      <c r="D905" s="193" t="s">
        <v>214</v>
      </c>
      <c r="E905" s="194" t="s">
        <v>13782</v>
      </c>
      <c r="F905" s="195" t="s">
        <v>13392</v>
      </c>
      <c r="G905" s="196" t="s">
        <v>10032</v>
      </c>
      <c r="H905" s="197">
        <v>16.399999999999999</v>
      </c>
      <c r="I905" s="198"/>
      <c r="J905" s="199">
        <f>ROUND(I905*H905,2)</f>
        <v>0</v>
      </c>
      <c r="K905" s="200"/>
      <c r="L905" s="40"/>
      <c r="M905" s="201" t="s">
        <v>1</v>
      </c>
      <c r="N905" s="202" t="s">
        <v>42</v>
      </c>
      <c r="O905" s="72"/>
      <c r="P905" s="203">
        <f>O905*H905</f>
        <v>0</v>
      </c>
      <c r="Q905" s="203">
        <v>0</v>
      </c>
      <c r="R905" s="203">
        <f>Q905*H905</f>
        <v>0</v>
      </c>
      <c r="S905" s="203">
        <v>0</v>
      </c>
      <c r="T905" s="204">
        <f>S905*H905</f>
        <v>0</v>
      </c>
      <c r="U905" s="35"/>
      <c r="V905" s="35"/>
      <c r="W905" s="35"/>
      <c r="X905" s="35"/>
      <c r="Y905" s="35"/>
      <c r="Z905" s="35"/>
      <c r="AA905" s="35"/>
      <c r="AB905" s="35"/>
      <c r="AC905" s="35"/>
      <c r="AD905" s="35"/>
      <c r="AE905" s="35"/>
      <c r="AR905" s="205" t="s">
        <v>218</v>
      </c>
      <c r="AT905" s="205" t="s">
        <v>214</v>
      </c>
      <c r="AU905" s="205" t="s">
        <v>85</v>
      </c>
      <c r="AY905" s="18" t="s">
        <v>209</v>
      </c>
      <c r="BE905" s="206">
        <f>IF(N905="základní",J905,0)</f>
        <v>0</v>
      </c>
      <c r="BF905" s="206">
        <f>IF(N905="snížená",J905,0)</f>
        <v>0</v>
      </c>
      <c r="BG905" s="206">
        <f>IF(N905="zákl. přenesená",J905,0)</f>
        <v>0</v>
      </c>
      <c r="BH905" s="206">
        <f>IF(N905="sníž. přenesená",J905,0)</f>
        <v>0</v>
      </c>
      <c r="BI905" s="206">
        <f>IF(N905="nulová",J905,0)</f>
        <v>0</v>
      </c>
      <c r="BJ905" s="18" t="s">
        <v>85</v>
      </c>
      <c r="BK905" s="206">
        <f>ROUND(I905*H905,2)</f>
        <v>0</v>
      </c>
      <c r="BL905" s="18" t="s">
        <v>218</v>
      </c>
      <c r="BM905" s="205" t="s">
        <v>13783</v>
      </c>
    </row>
    <row r="906" spans="1:65" s="2" customFormat="1" ht="48.75">
      <c r="A906" s="35"/>
      <c r="B906" s="36"/>
      <c r="C906" s="37"/>
      <c r="D906" s="214" t="s">
        <v>807</v>
      </c>
      <c r="E906" s="37"/>
      <c r="F906" s="256" t="s">
        <v>12994</v>
      </c>
      <c r="G906" s="37"/>
      <c r="H906" s="37"/>
      <c r="I906" s="257"/>
      <c r="J906" s="37"/>
      <c r="K906" s="37"/>
      <c r="L906" s="40"/>
      <c r="M906" s="258"/>
      <c r="N906" s="259"/>
      <c r="O906" s="72"/>
      <c r="P906" s="72"/>
      <c r="Q906" s="72"/>
      <c r="R906" s="72"/>
      <c r="S906" s="72"/>
      <c r="T906" s="73"/>
      <c r="U906" s="35"/>
      <c r="V906" s="35"/>
      <c r="W906" s="35"/>
      <c r="X906" s="35"/>
      <c r="Y906" s="35"/>
      <c r="Z906" s="35"/>
      <c r="AA906" s="35"/>
      <c r="AB906" s="35"/>
      <c r="AC906" s="35"/>
      <c r="AD906" s="35"/>
      <c r="AE906" s="35"/>
      <c r="AT906" s="18" t="s">
        <v>807</v>
      </c>
      <c r="AU906" s="18" t="s">
        <v>85</v>
      </c>
    </row>
    <row r="907" spans="1:65" s="2" customFormat="1" ht="16.5" customHeight="1">
      <c r="A907" s="35"/>
      <c r="B907" s="36"/>
      <c r="C907" s="193" t="s">
        <v>5550</v>
      </c>
      <c r="D907" s="193" t="s">
        <v>214</v>
      </c>
      <c r="E907" s="194" t="s">
        <v>13784</v>
      </c>
      <c r="F907" s="195" t="s">
        <v>13395</v>
      </c>
      <c r="G907" s="196" t="s">
        <v>10032</v>
      </c>
      <c r="H907" s="197">
        <v>4.0999999999999996</v>
      </c>
      <c r="I907" s="198"/>
      <c r="J907" s="199">
        <f>ROUND(I907*H907,2)</f>
        <v>0</v>
      </c>
      <c r="K907" s="200"/>
      <c r="L907" s="40"/>
      <c r="M907" s="201" t="s">
        <v>1</v>
      </c>
      <c r="N907" s="202" t="s">
        <v>42</v>
      </c>
      <c r="O907" s="72"/>
      <c r="P907" s="203">
        <f>O907*H907</f>
        <v>0</v>
      </c>
      <c r="Q907" s="203">
        <v>0</v>
      </c>
      <c r="R907" s="203">
        <f>Q907*H907</f>
        <v>0</v>
      </c>
      <c r="S907" s="203">
        <v>0</v>
      </c>
      <c r="T907" s="204">
        <f>S907*H907</f>
        <v>0</v>
      </c>
      <c r="U907" s="35"/>
      <c r="V907" s="35"/>
      <c r="W907" s="35"/>
      <c r="X907" s="35"/>
      <c r="Y907" s="35"/>
      <c r="Z907" s="35"/>
      <c r="AA907" s="35"/>
      <c r="AB907" s="35"/>
      <c r="AC907" s="35"/>
      <c r="AD907" s="35"/>
      <c r="AE907" s="35"/>
      <c r="AR907" s="205" t="s">
        <v>218</v>
      </c>
      <c r="AT907" s="205" t="s">
        <v>214</v>
      </c>
      <c r="AU907" s="205" t="s">
        <v>85</v>
      </c>
      <c r="AY907" s="18" t="s">
        <v>209</v>
      </c>
      <c r="BE907" s="206">
        <f>IF(N907="základní",J907,0)</f>
        <v>0</v>
      </c>
      <c r="BF907" s="206">
        <f>IF(N907="snížená",J907,0)</f>
        <v>0</v>
      </c>
      <c r="BG907" s="206">
        <f>IF(N907="zákl. přenesená",J907,0)</f>
        <v>0</v>
      </c>
      <c r="BH907" s="206">
        <f>IF(N907="sníž. přenesená",J907,0)</f>
        <v>0</v>
      </c>
      <c r="BI907" s="206">
        <f>IF(N907="nulová",J907,0)</f>
        <v>0</v>
      </c>
      <c r="BJ907" s="18" t="s">
        <v>85</v>
      </c>
      <c r="BK907" s="206">
        <f>ROUND(I907*H907,2)</f>
        <v>0</v>
      </c>
      <c r="BL907" s="18" t="s">
        <v>218</v>
      </c>
      <c r="BM907" s="205" t="s">
        <v>13785</v>
      </c>
    </row>
    <row r="908" spans="1:65" s="2" customFormat="1" ht="48.75">
      <c r="A908" s="35"/>
      <c r="B908" s="36"/>
      <c r="C908" s="37"/>
      <c r="D908" s="214" t="s">
        <v>807</v>
      </c>
      <c r="E908" s="37"/>
      <c r="F908" s="256" t="s">
        <v>12994</v>
      </c>
      <c r="G908" s="37"/>
      <c r="H908" s="37"/>
      <c r="I908" s="257"/>
      <c r="J908" s="37"/>
      <c r="K908" s="37"/>
      <c r="L908" s="40"/>
      <c r="M908" s="258"/>
      <c r="N908" s="259"/>
      <c r="O908" s="72"/>
      <c r="P908" s="72"/>
      <c r="Q908" s="72"/>
      <c r="R908" s="72"/>
      <c r="S908" s="72"/>
      <c r="T908" s="73"/>
      <c r="U908" s="35"/>
      <c r="V908" s="35"/>
      <c r="W908" s="35"/>
      <c r="X908" s="35"/>
      <c r="Y908" s="35"/>
      <c r="Z908" s="35"/>
      <c r="AA908" s="35"/>
      <c r="AB908" s="35"/>
      <c r="AC908" s="35"/>
      <c r="AD908" s="35"/>
      <c r="AE908" s="35"/>
      <c r="AT908" s="18" t="s">
        <v>807</v>
      </c>
      <c r="AU908" s="18" t="s">
        <v>85</v>
      </c>
    </row>
    <row r="909" spans="1:65" s="2" customFormat="1" ht="16.5" customHeight="1">
      <c r="A909" s="35"/>
      <c r="B909" s="36"/>
      <c r="C909" s="193" t="s">
        <v>5554</v>
      </c>
      <c r="D909" s="193" t="s">
        <v>214</v>
      </c>
      <c r="E909" s="194" t="s">
        <v>13786</v>
      </c>
      <c r="F909" s="195" t="s">
        <v>13398</v>
      </c>
      <c r="G909" s="196" t="s">
        <v>10032</v>
      </c>
      <c r="H909" s="197">
        <v>11.8</v>
      </c>
      <c r="I909" s="198"/>
      <c r="J909" s="199">
        <f>ROUND(I909*H909,2)</f>
        <v>0</v>
      </c>
      <c r="K909" s="200"/>
      <c r="L909" s="40"/>
      <c r="M909" s="201" t="s">
        <v>1</v>
      </c>
      <c r="N909" s="202" t="s">
        <v>42</v>
      </c>
      <c r="O909" s="72"/>
      <c r="P909" s="203">
        <f>O909*H909</f>
        <v>0</v>
      </c>
      <c r="Q909" s="203">
        <v>0</v>
      </c>
      <c r="R909" s="203">
        <f>Q909*H909</f>
        <v>0</v>
      </c>
      <c r="S909" s="203">
        <v>0</v>
      </c>
      <c r="T909" s="204">
        <f>S909*H909</f>
        <v>0</v>
      </c>
      <c r="U909" s="35"/>
      <c r="V909" s="35"/>
      <c r="W909" s="35"/>
      <c r="X909" s="35"/>
      <c r="Y909" s="35"/>
      <c r="Z909" s="35"/>
      <c r="AA909" s="35"/>
      <c r="AB909" s="35"/>
      <c r="AC909" s="35"/>
      <c r="AD909" s="35"/>
      <c r="AE909" s="35"/>
      <c r="AR909" s="205" t="s">
        <v>218</v>
      </c>
      <c r="AT909" s="205" t="s">
        <v>214</v>
      </c>
      <c r="AU909" s="205" t="s">
        <v>85</v>
      </c>
      <c r="AY909" s="18" t="s">
        <v>209</v>
      </c>
      <c r="BE909" s="206">
        <f>IF(N909="základní",J909,0)</f>
        <v>0</v>
      </c>
      <c r="BF909" s="206">
        <f>IF(N909="snížená",J909,0)</f>
        <v>0</v>
      </c>
      <c r="BG909" s="206">
        <f>IF(N909="zákl. přenesená",J909,0)</f>
        <v>0</v>
      </c>
      <c r="BH909" s="206">
        <f>IF(N909="sníž. přenesená",J909,0)</f>
        <v>0</v>
      </c>
      <c r="BI909" s="206">
        <f>IF(N909="nulová",J909,0)</f>
        <v>0</v>
      </c>
      <c r="BJ909" s="18" t="s">
        <v>85</v>
      </c>
      <c r="BK909" s="206">
        <f>ROUND(I909*H909,2)</f>
        <v>0</v>
      </c>
      <c r="BL909" s="18" t="s">
        <v>218</v>
      </c>
      <c r="BM909" s="205" t="s">
        <v>13787</v>
      </c>
    </row>
    <row r="910" spans="1:65" s="2" customFormat="1" ht="48.75">
      <c r="A910" s="35"/>
      <c r="B910" s="36"/>
      <c r="C910" s="37"/>
      <c r="D910" s="214" t="s">
        <v>807</v>
      </c>
      <c r="E910" s="37"/>
      <c r="F910" s="256" t="s">
        <v>12994</v>
      </c>
      <c r="G910" s="37"/>
      <c r="H910" s="37"/>
      <c r="I910" s="257"/>
      <c r="J910" s="37"/>
      <c r="K910" s="37"/>
      <c r="L910" s="40"/>
      <c r="M910" s="258"/>
      <c r="N910" s="259"/>
      <c r="O910" s="72"/>
      <c r="P910" s="72"/>
      <c r="Q910" s="72"/>
      <c r="R910" s="72"/>
      <c r="S910" s="72"/>
      <c r="T910" s="73"/>
      <c r="U910" s="35"/>
      <c r="V910" s="35"/>
      <c r="W910" s="35"/>
      <c r="X910" s="35"/>
      <c r="Y910" s="35"/>
      <c r="Z910" s="35"/>
      <c r="AA910" s="35"/>
      <c r="AB910" s="35"/>
      <c r="AC910" s="35"/>
      <c r="AD910" s="35"/>
      <c r="AE910" s="35"/>
      <c r="AT910" s="18" t="s">
        <v>807</v>
      </c>
      <c r="AU910" s="18" t="s">
        <v>85</v>
      </c>
    </row>
    <row r="911" spans="1:65" s="2" customFormat="1" ht="16.5" customHeight="1">
      <c r="A911" s="35"/>
      <c r="B911" s="36"/>
      <c r="C911" s="193" t="s">
        <v>5557</v>
      </c>
      <c r="D911" s="193" t="s">
        <v>214</v>
      </c>
      <c r="E911" s="194" t="s">
        <v>13788</v>
      </c>
      <c r="F911" s="195" t="s">
        <v>13401</v>
      </c>
      <c r="G911" s="196" t="s">
        <v>10032</v>
      </c>
      <c r="H911" s="197">
        <v>6.8</v>
      </c>
      <c r="I911" s="198"/>
      <c r="J911" s="199">
        <f>ROUND(I911*H911,2)</f>
        <v>0</v>
      </c>
      <c r="K911" s="200"/>
      <c r="L911" s="40"/>
      <c r="M911" s="201" t="s">
        <v>1</v>
      </c>
      <c r="N911" s="202" t="s">
        <v>42</v>
      </c>
      <c r="O911" s="72"/>
      <c r="P911" s="203">
        <f>O911*H911</f>
        <v>0</v>
      </c>
      <c r="Q911" s="203">
        <v>0</v>
      </c>
      <c r="R911" s="203">
        <f>Q911*H911</f>
        <v>0</v>
      </c>
      <c r="S911" s="203">
        <v>0</v>
      </c>
      <c r="T911" s="204">
        <f>S911*H911</f>
        <v>0</v>
      </c>
      <c r="U911" s="35"/>
      <c r="V911" s="35"/>
      <c r="W911" s="35"/>
      <c r="X911" s="35"/>
      <c r="Y911" s="35"/>
      <c r="Z911" s="35"/>
      <c r="AA911" s="35"/>
      <c r="AB911" s="35"/>
      <c r="AC911" s="35"/>
      <c r="AD911" s="35"/>
      <c r="AE911" s="35"/>
      <c r="AR911" s="205" t="s">
        <v>218</v>
      </c>
      <c r="AT911" s="205" t="s">
        <v>214</v>
      </c>
      <c r="AU911" s="205" t="s">
        <v>85</v>
      </c>
      <c r="AY911" s="18" t="s">
        <v>209</v>
      </c>
      <c r="BE911" s="206">
        <f>IF(N911="základní",J911,0)</f>
        <v>0</v>
      </c>
      <c r="BF911" s="206">
        <f>IF(N911="snížená",J911,0)</f>
        <v>0</v>
      </c>
      <c r="BG911" s="206">
        <f>IF(N911="zákl. přenesená",J911,0)</f>
        <v>0</v>
      </c>
      <c r="BH911" s="206">
        <f>IF(N911="sníž. přenesená",J911,0)</f>
        <v>0</v>
      </c>
      <c r="BI911" s="206">
        <f>IF(N911="nulová",J911,0)</f>
        <v>0</v>
      </c>
      <c r="BJ911" s="18" t="s">
        <v>85</v>
      </c>
      <c r="BK911" s="206">
        <f>ROUND(I911*H911,2)</f>
        <v>0</v>
      </c>
      <c r="BL911" s="18" t="s">
        <v>218</v>
      </c>
      <c r="BM911" s="205" t="s">
        <v>13789</v>
      </c>
    </row>
    <row r="912" spans="1:65" s="2" customFormat="1" ht="48.75">
      <c r="A912" s="35"/>
      <c r="B912" s="36"/>
      <c r="C912" s="37"/>
      <c r="D912" s="214" t="s">
        <v>807</v>
      </c>
      <c r="E912" s="37"/>
      <c r="F912" s="256" t="s">
        <v>12994</v>
      </c>
      <c r="G912" s="37"/>
      <c r="H912" s="37"/>
      <c r="I912" s="257"/>
      <c r="J912" s="37"/>
      <c r="K912" s="37"/>
      <c r="L912" s="40"/>
      <c r="M912" s="258"/>
      <c r="N912" s="259"/>
      <c r="O912" s="72"/>
      <c r="P912" s="72"/>
      <c r="Q912" s="72"/>
      <c r="R912" s="72"/>
      <c r="S912" s="72"/>
      <c r="T912" s="73"/>
      <c r="U912" s="35"/>
      <c r="V912" s="35"/>
      <c r="W912" s="35"/>
      <c r="X912" s="35"/>
      <c r="Y912" s="35"/>
      <c r="Z912" s="35"/>
      <c r="AA912" s="35"/>
      <c r="AB912" s="35"/>
      <c r="AC912" s="35"/>
      <c r="AD912" s="35"/>
      <c r="AE912" s="35"/>
      <c r="AT912" s="18" t="s">
        <v>807</v>
      </c>
      <c r="AU912" s="18" t="s">
        <v>85</v>
      </c>
    </row>
    <row r="913" spans="1:65" s="2" customFormat="1" ht="49.15" customHeight="1">
      <c r="A913" s="35"/>
      <c r="B913" s="36"/>
      <c r="C913" s="193" t="s">
        <v>5561</v>
      </c>
      <c r="D913" s="193" t="s">
        <v>214</v>
      </c>
      <c r="E913" s="194" t="s">
        <v>13790</v>
      </c>
      <c r="F913" s="195" t="s">
        <v>13010</v>
      </c>
      <c r="G913" s="196" t="s">
        <v>217</v>
      </c>
      <c r="H913" s="197">
        <v>340</v>
      </c>
      <c r="I913" s="198"/>
      <c r="J913" s="199">
        <f>ROUND(I913*H913,2)</f>
        <v>0</v>
      </c>
      <c r="K913" s="200"/>
      <c r="L913" s="40"/>
      <c r="M913" s="201" t="s">
        <v>1</v>
      </c>
      <c r="N913" s="202" t="s">
        <v>42</v>
      </c>
      <c r="O913" s="72"/>
      <c r="P913" s="203">
        <f>O913*H913</f>
        <v>0</v>
      </c>
      <c r="Q913" s="203">
        <v>0</v>
      </c>
      <c r="R913" s="203">
        <f>Q913*H913</f>
        <v>0</v>
      </c>
      <c r="S913" s="203">
        <v>0</v>
      </c>
      <c r="T913" s="204">
        <f>S913*H913</f>
        <v>0</v>
      </c>
      <c r="U913" s="35"/>
      <c r="V913" s="35"/>
      <c r="W913" s="35"/>
      <c r="X913" s="35"/>
      <c r="Y913" s="35"/>
      <c r="Z913" s="35"/>
      <c r="AA913" s="35"/>
      <c r="AB913" s="35"/>
      <c r="AC913" s="35"/>
      <c r="AD913" s="35"/>
      <c r="AE913" s="35"/>
      <c r="AR913" s="205" t="s">
        <v>218</v>
      </c>
      <c r="AT913" s="205" t="s">
        <v>214</v>
      </c>
      <c r="AU913" s="205" t="s">
        <v>85</v>
      </c>
      <c r="AY913" s="18" t="s">
        <v>209</v>
      </c>
      <c r="BE913" s="206">
        <f>IF(N913="základní",J913,0)</f>
        <v>0</v>
      </c>
      <c r="BF913" s="206">
        <f>IF(N913="snížená",J913,0)</f>
        <v>0</v>
      </c>
      <c r="BG913" s="206">
        <f>IF(N913="zákl. přenesená",J913,0)</f>
        <v>0</v>
      </c>
      <c r="BH913" s="206">
        <f>IF(N913="sníž. přenesená",J913,0)</f>
        <v>0</v>
      </c>
      <c r="BI913" s="206">
        <f>IF(N913="nulová",J913,0)</f>
        <v>0</v>
      </c>
      <c r="BJ913" s="18" t="s">
        <v>85</v>
      </c>
      <c r="BK913" s="206">
        <f>ROUND(I913*H913,2)</f>
        <v>0</v>
      </c>
      <c r="BL913" s="18" t="s">
        <v>218</v>
      </c>
      <c r="BM913" s="205" t="s">
        <v>13791</v>
      </c>
    </row>
    <row r="914" spans="1:65" s="2" customFormat="1" ht="49.15" customHeight="1">
      <c r="A914" s="35"/>
      <c r="B914" s="36"/>
      <c r="C914" s="193" t="s">
        <v>5565</v>
      </c>
      <c r="D914" s="193" t="s">
        <v>214</v>
      </c>
      <c r="E914" s="194" t="s">
        <v>13792</v>
      </c>
      <c r="F914" s="195" t="s">
        <v>13131</v>
      </c>
      <c r="G914" s="196" t="s">
        <v>217</v>
      </c>
      <c r="H914" s="197">
        <v>329</v>
      </c>
      <c r="I914" s="198"/>
      <c r="J914" s="199">
        <f>ROUND(I914*H914,2)</f>
        <v>0</v>
      </c>
      <c r="K914" s="200"/>
      <c r="L914" s="40"/>
      <c r="M914" s="201" t="s">
        <v>1</v>
      </c>
      <c r="N914" s="202" t="s">
        <v>42</v>
      </c>
      <c r="O914" s="72"/>
      <c r="P914" s="203">
        <f>O914*H914</f>
        <v>0</v>
      </c>
      <c r="Q914" s="203">
        <v>0</v>
      </c>
      <c r="R914" s="203">
        <f>Q914*H914</f>
        <v>0</v>
      </c>
      <c r="S914" s="203">
        <v>0</v>
      </c>
      <c r="T914" s="204">
        <f>S914*H914</f>
        <v>0</v>
      </c>
      <c r="U914" s="35"/>
      <c r="V914" s="35"/>
      <c r="W914" s="35"/>
      <c r="X914" s="35"/>
      <c r="Y914" s="35"/>
      <c r="Z914" s="35"/>
      <c r="AA914" s="35"/>
      <c r="AB914" s="35"/>
      <c r="AC914" s="35"/>
      <c r="AD914" s="35"/>
      <c r="AE914" s="35"/>
      <c r="AR914" s="205" t="s">
        <v>218</v>
      </c>
      <c r="AT914" s="205" t="s">
        <v>214</v>
      </c>
      <c r="AU914" s="205" t="s">
        <v>85</v>
      </c>
      <c r="AY914" s="18" t="s">
        <v>209</v>
      </c>
      <c r="BE914" s="206">
        <f>IF(N914="základní",J914,0)</f>
        <v>0</v>
      </c>
      <c r="BF914" s="206">
        <f>IF(N914="snížená",J914,0)</f>
        <v>0</v>
      </c>
      <c r="BG914" s="206">
        <f>IF(N914="zákl. přenesená",J914,0)</f>
        <v>0</v>
      </c>
      <c r="BH914" s="206">
        <f>IF(N914="sníž. přenesená",J914,0)</f>
        <v>0</v>
      </c>
      <c r="BI914" s="206">
        <f>IF(N914="nulová",J914,0)</f>
        <v>0</v>
      </c>
      <c r="BJ914" s="18" t="s">
        <v>85</v>
      </c>
      <c r="BK914" s="206">
        <f>ROUND(I914*H914,2)</f>
        <v>0</v>
      </c>
      <c r="BL914" s="18" t="s">
        <v>218</v>
      </c>
      <c r="BM914" s="205" t="s">
        <v>13793</v>
      </c>
    </row>
    <row r="915" spans="1:65" s="2" customFormat="1" ht="44.25" customHeight="1">
      <c r="A915" s="35"/>
      <c r="B915" s="36"/>
      <c r="C915" s="193" t="s">
        <v>5568</v>
      </c>
      <c r="D915" s="193" t="s">
        <v>214</v>
      </c>
      <c r="E915" s="194" t="s">
        <v>13794</v>
      </c>
      <c r="F915" s="195" t="s">
        <v>13016</v>
      </c>
      <c r="G915" s="196" t="s">
        <v>217</v>
      </c>
      <c r="H915" s="197">
        <v>168</v>
      </c>
      <c r="I915" s="198"/>
      <c r="J915" s="199">
        <f>ROUND(I915*H915,2)</f>
        <v>0</v>
      </c>
      <c r="K915" s="200"/>
      <c r="L915" s="40"/>
      <c r="M915" s="201" t="s">
        <v>1</v>
      </c>
      <c r="N915" s="202" t="s">
        <v>42</v>
      </c>
      <c r="O915" s="72"/>
      <c r="P915" s="203">
        <f>O915*H915</f>
        <v>0</v>
      </c>
      <c r="Q915" s="203">
        <v>0</v>
      </c>
      <c r="R915" s="203">
        <f>Q915*H915</f>
        <v>0</v>
      </c>
      <c r="S915" s="203">
        <v>0</v>
      </c>
      <c r="T915" s="204">
        <f>S915*H915</f>
        <v>0</v>
      </c>
      <c r="U915" s="35"/>
      <c r="V915" s="35"/>
      <c r="W915" s="35"/>
      <c r="X915" s="35"/>
      <c r="Y915" s="35"/>
      <c r="Z915" s="35"/>
      <c r="AA915" s="35"/>
      <c r="AB915" s="35"/>
      <c r="AC915" s="35"/>
      <c r="AD915" s="35"/>
      <c r="AE915" s="35"/>
      <c r="AR915" s="205" t="s">
        <v>218</v>
      </c>
      <c r="AT915" s="205" t="s">
        <v>214</v>
      </c>
      <c r="AU915" s="205" t="s">
        <v>85</v>
      </c>
      <c r="AY915" s="18" t="s">
        <v>209</v>
      </c>
      <c r="BE915" s="206">
        <f>IF(N915="základní",J915,0)</f>
        <v>0</v>
      </c>
      <c r="BF915" s="206">
        <f>IF(N915="snížená",J915,0)</f>
        <v>0</v>
      </c>
      <c r="BG915" s="206">
        <f>IF(N915="zákl. přenesená",J915,0)</f>
        <v>0</v>
      </c>
      <c r="BH915" s="206">
        <f>IF(N915="sníž. přenesená",J915,0)</f>
        <v>0</v>
      </c>
      <c r="BI915" s="206">
        <f>IF(N915="nulová",J915,0)</f>
        <v>0</v>
      </c>
      <c r="BJ915" s="18" t="s">
        <v>85</v>
      </c>
      <c r="BK915" s="206">
        <f>ROUND(I915*H915,2)</f>
        <v>0</v>
      </c>
      <c r="BL915" s="18" t="s">
        <v>218</v>
      </c>
      <c r="BM915" s="205" t="s">
        <v>13795</v>
      </c>
    </row>
    <row r="916" spans="1:65" s="2" customFormat="1" ht="16.5" customHeight="1">
      <c r="A916" s="35"/>
      <c r="B916" s="36"/>
      <c r="C916" s="193" t="s">
        <v>5572</v>
      </c>
      <c r="D916" s="193" t="s">
        <v>214</v>
      </c>
      <c r="E916" s="194" t="s">
        <v>13796</v>
      </c>
      <c r="F916" s="195" t="s">
        <v>12858</v>
      </c>
      <c r="G916" s="196" t="s">
        <v>586</v>
      </c>
      <c r="H916" s="197">
        <v>1000</v>
      </c>
      <c r="I916" s="198"/>
      <c r="J916" s="199">
        <f>ROUND(I916*H916,2)</f>
        <v>0</v>
      </c>
      <c r="K916" s="200"/>
      <c r="L916" s="40"/>
      <c r="M916" s="201" t="s">
        <v>1</v>
      </c>
      <c r="N916" s="202" t="s">
        <v>42</v>
      </c>
      <c r="O916" s="72"/>
      <c r="P916" s="203">
        <f>O916*H916</f>
        <v>0</v>
      </c>
      <c r="Q916" s="203">
        <v>0</v>
      </c>
      <c r="R916" s="203">
        <f>Q916*H916</f>
        <v>0</v>
      </c>
      <c r="S916" s="203">
        <v>0</v>
      </c>
      <c r="T916" s="204">
        <f>S916*H916</f>
        <v>0</v>
      </c>
      <c r="U916" s="35"/>
      <c r="V916" s="35"/>
      <c r="W916" s="35"/>
      <c r="X916" s="35"/>
      <c r="Y916" s="35"/>
      <c r="Z916" s="35"/>
      <c r="AA916" s="35"/>
      <c r="AB916" s="35"/>
      <c r="AC916" s="35"/>
      <c r="AD916" s="35"/>
      <c r="AE916" s="35"/>
      <c r="AR916" s="205" t="s">
        <v>218</v>
      </c>
      <c r="AT916" s="205" t="s">
        <v>214</v>
      </c>
      <c r="AU916" s="205" t="s">
        <v>85</v>
      </c>
      <c r="AY916" s="18" t="s">
        <v>209</v>
      </c>
      <c r="BE916" s="206">
        <f>IF(N916="základní",J916,0)</f>
        <v>0</v>
      </c>
      <c r="BF916" s="206">
        <f>IF(N916="snížená",J916,0)</f>
        <v>0</v>
      </c>
      <c r="BG916" s="206">
        <f>IF(N916="zákl. přenesená",J916,0)</f>
        <v>0</v>
      </c>
      <c r="BH916" s="206">
        <f>IF(N916="sníž. přenesená",J916,0)</f>
        <v>0</v>
      </c>
      <c r="BI916" s="206">
        <f>IF(N916="nulová",J916,0)</f>
        <v>0</v>
      </c>
      <c r="BJ916" s="18" t="s">
        <v>85</v>
      </c>
      <c r="BK916" s="206">
        <f>ROUND(I916*H916,2)</f>
        <v>0</v>
      </c>
      <c r="BL916" s="18" t="s">
        <v>218</v>
      </c>
      <c r="BM916" s="205" t="s">
        <v>13797</v>
      </c>
    </row>
    <row r="917" spans="1:65" s="2" customFormat="1" ht="16.5" customHeight="1">
      <c r="A917" s="35"/>
      <c r="B917" s="36"/>
      <c r="C917" s="193" t="s">
        <v>5575</v>
      </c>
      <c r="D917" s="193" t="s">
        <v>214</v>
      </c>
      <c r="E917" s="194" t="s">
        <v>13798</v>
      </c>
      <c r="F917" s="195" t="s">
        <v>12861</v>
      </c>
      <c r="G917" s="196" t="s">
        <v>586</v>
      </c>
      <c r="H917" s="197">
        <v>350</v>
      </c>
      <c r="I917" s="198"/>
      <c r="J917" s="199">
        <f>ROUND(I917*H917,2)</f>
        <v>0</v>
      </c>
      <c r="K917" s="200"/>
      <c r="L917" s="40"/>
      <c r="M917" s="201" t="s">
        <v>1</v>
      </c>
      <c r="N917" s="202" t="s">
        <v>42</v>
      </c>
      <c r="O917" s="72"/>
      <c r="P917" s="203">
        <f>O917*H917</f>
        <v>0</v>
      </c>
      <c r="Q917" s="203">
        <v>0</v>
      </c>
      <c r="R917" s="203">
        <f>Q917*H917</f>
        <v>0</v>
      </c>
      <c r="S917" s="203">
        <v>0</v>
      </c>
      <c r="T917" s="204">
        <f>S917*H917</f>
        <v>0</v>
      </c>
      <c r="U917" s="35"/>
      <c r="V917" s="35"/>
      <c r="W917" s="35"/>
      <c r="X917" s="35"/>
      <c r="Y917" s="35"/>
      <c r="Z917" s="35"/>
      <c r="AA917" s="35"/>
      <c r="AB917" s="35"/>
      <c r="AC917" s="35"/>
      <c r="AD917" s="35"/>
      <c r="AE917" s="35"/>
      <c r="AR917" s="205" t="s">
        <v>218</v>
      </c>
      <c r="AT917" s="205" t="s">
        <v>214</v>
      </c>
      <c r="AU917" s="205" t="s">
        <v>85</v>
      </c>
      <c r="AY917" s="18" t="s">
        <v>209</v>
      </c>
      <c r="BE917" s="206">
        <f>IF(N917="základní",J917,0)</f>
        <v>0</v>
      </c>
      <c r="BF917" s="206">
        <f>IF(N917="snížená",J917,0)</f>
        <v>0</v>
      </c>
      <c r="BG917" s="206">
        <f>IF(N917="zákl. přenesená",J917,0)</f>
        <v>0</v>
      </c>
      <c r="BH917" s="206">
        <f>IF(N917="sníž. přenesená",J917,0)</f>
        <v>0</v>
      </c>
      <c r="BI917" s="206">
        <f>IF(N917="nulová",J917,0)</f>
        <v>0</v>
      </c>
      <c r="BJ917" s="18" t="s">
        <v>85</v>
      </c>
      <c r="BK917" s="206">
        <f>ROUND(I917*H917,2)</f>
        <v>0</v>
      </c>
      <c r="BL917" s="18" t="s">
        <v>218</v>
      </c>
      <c r="BM917" s="205" t="s">
        <v>13799</v>
      </c>
    </row>
    <row r="918" spans="1:65" s="12" customFormat="1" ht="25.9" customHeight="1">
      <c r="B918" s="177"/>
      <c r="C918" s="178"/>
      <c r="D918" s="179" t="s">
        <v>76</v>
      </c>
      <c r="E918" s="180" t="s">
        <v>13800</v>
      </c>
      <c r="F918" s="180" t="s">
        <v>13801</v>
      </c>
      <c r="G918" s="178"/>
      <c r="H918" s="178"/>
      <c r="I918" s="181"/>
      <c r="J918" s="182">
        <f>BK918</f>
        <v>0</v>
      </c>
      <c r="K918" s="178"/>
      <c r="L918" s="183"/>
      <c r="M918" s="184"/>
      <c r="N918" s="185"/>
      <c r="O918" s="185"/>
      <c r="P918" s="186">
        <f>SUM(P919:P1021)</f>
        <v>0</v>
      </c>
      <c r="Q918" s="185"/>
      <c r="R918" s="186">
        <f>SUM(R919:R1021)</f>
        <v>0</v>
      </c>
      <c r="S918" s="185"/>
      <c r="T918" s="187">
        <f>SUM(T919:T1021)</f>
        <v>0</v>
      </c>
      <c r="AR918" s="188" t="s">
        <v>85</v>
      </c>
      <c r="AT918" s="189" t="s">
        <v>76</v>
      </c>
      <c r="AU918" s="189" t="s">
        <v>77</v>
      </c>
      <c r="AY918" s="188" t="s">
        <v>209</v>
      </c>
      <c r="BK918" s="190">
        <f>SUM(BK919:BK1021)</f>
        <v>0</v>
      </c>
    </row>
    <row r="919" spans="1:65" s="2" customFormat="1" ht="33" customHeight="1">
      <c r="A919" s="35"/>
      <c r="B919" s="36"/>
      <c r="C919" s="193" t="s">
        <v>5578</v>
      </c>
      <c r="D919" s="193" t="s">
        <v>214</v>
      </c>
      <c r="E919" s="194" t="s">
        <v>13802</v>
      </c>
      <c r="F919" s="195" t="s">
        <v>13142</v>
      </c>
      <c r="G919" s="196" t="s">
        <v>2761</v>
      </c>
      <c r="H919" s="197">
        <v>1</v>
      </c>
      <c r="I919" s="198"/>
      <c r="J919" s="199">
        <f>ROUND(I919*H919,2)</f>
        <v>0</v>
      </c>
      <c r="K919" s="200"/>
      <c r="L919" s="40"/>
      <c r="M919" s="201" t="s">
        <v>1</v>
      </c>
      <c r="N919" s="202" t="s">
        <v>42</v>
      </c>
      <c r="O919" s="72"/>
      <c r="P919" s="203">
        <f>O919*H919</f>
        <v>0</v>
      </c>
      <c r="Q919" s="203">
        <v>0</v>
      </c>
      <c r="R919" s="203">
        <f>Q919*H919</f>
        <v>0</v>
      </c>
      <c r="S919" s="203">
        <v>0</v>
      </c>
      <c r="T919" s="204">
        <f>S919*H919</f>
        <v>0</v>
      </c>
      <c r="U919" s="35"/>
      <c r="V919" s="35"/>
      <c r="W919" s="35"/>
      <c r="X919" s="35"/>
      <c r="Y919" s="35"/>
      <c r="Z919" s="35"/>
      <c r="AA919" s="35"/>
      <c r="AB919" s="35"/>
      <c r="AC919" s="35"/>
      <c r="AD919" s="35"/>
      <c r="AE919" s="35"/>
      <c r="AR919" s="205" t="s">
        <v>218</v>
      </c>
      <c r="AT919" s="205" t="s">
        <v>214</v>
      </c>
      <c r="AU919" s="205" t="s">
        <v>85</v>
      </c>
      <c r="AY919" s="18" t="s">
        <v>209</v>
      </c>
      <c r="BE919" s="206">
        <f>IF(N919="základní",J919,0)</f>
        <v>0</v>
      </c>
      <c r="BF919" s="206">
        <f>IF(N919="snížená",J919,0)</f>
        <v>0</v>
      </c>
      <c r="BG919" s="206">
        <f>IF(N919="zákl. přenesená",J919,0)</f>
        <v>0</v>
      </c>
      <c r="BH919" s="206">
        <f>IF(N919="sníž. přenesená",J919,0)</f>
        <v>0</v>
      </c>
      <c r="BI919" s="206">
        <f>IF(N919="nulová",J919,0)</f>
        <v>0</v>
      </c>
      <c r="BJ919" s="18" t="s">
        <v>85</v>
      </c>
      <c r="BK919" s="206">
        <f>ROUND(I919*H919,2)</f>
        <v>0</v>
      </c>
      <c r="BL919" s="18" t="s">
        <v>218</v>
      </c>
      <c r="BM919" s="205" t="s">
        <v>13803</v>
      </c>
    </row>
    <row r="920" spans="1:65" s="2" customFormat="1" ht="409.5">
      <c r="A920" s="35"/>
      <c r="B920" s="36"/>
      <c r="C920" s="37"/>
      <c r="D920" s="214" t="s">
        <v>807</v>
      </c>
      <c r="E920" s="37"/>
      <c r="F920" s="256" t="s">
        <v>13804</v>
      </c>
      <c r="G920" s="37"/>
      <c r="H920" s="37"/>
      <c r="I920" s="257"/>
      <c r="J920" s="37"/>
      <c r="K920" s="37"/>
      <c r="L920" s="40"/>
      <c r="M920" s="258"/>
      <c r="N920" s="259"/>
      <c r="O920" s="72"/>
      <c r="P920" s="72"/>
      <c r="Q920" s="72"/>
      <c r="R920" s="72"/>
      <c r="S920" s="72"/>
      <c r="T920" s="73"/>
      <c r="U920" s="35"/>
      <c r="V920" s="35"/>
      <c r="W920" s="35"/>
      <c r="X920" s="35"/>
      <c r="Y920" s="35"/>
      <c r="Z920" s="35"/>
      <c r="AA920" s="35"/>
      <c r="AB920" s="35"/>
      <c r="AC920" s="35"/>
      <c r="AD920" s="35"/>
      <c r="AE920" s="35"/>
      <c r="AT920" s="18" t="s">
        <v>807</v>
      </c>
      <c r="AU920" s="18" t="s">
        <v>85</v>
      </c>
    </row>
    <row r="921" spans="1:65" s="2" customFormat="1" ht="16.5" customHeight="1">
      <c r="A921" s="35"/>
      <c r="B921" s="36"/>
      <c r="C921" s="193" t="s">
        <v>5581</v>
      </c>
      <c r="D921" s="193" t="s">
        <v>214</v>
      </c>
      <c r="E921" s="194" t="s">
        <v>13805</v>
      </c>
      <c r="F921" s="195" t="s">
        <v>13174</v>
      </c>
      <c r="G921" s="196" t="s">
        <v>2761</v>
      </c>
      <c r="H921" s="197">
        <v>6</v>
      </c>
      <c r="I921" s="198"/>
      <c r="J921" s="199">
        <f>ROUND(I921*H921,2)</f>
        <v>0</v>
      </c>
      <c r="K921" s="200"/>
      <c r="L921" s="40"/>
      <c r="M921" s="201" t="s">
        <v>1</v>
      </c>
      <c r="N921" s="202" t="s">
        <v>42</v>
      </c>
      <c r="O921" s="72"/>
      <c r="P921" s="203">
        <f>O921*H921</f>
        <v>0</v>
      </c>
      <c r="Q921" s="203">
        <v>0</v>
      </c>
      <c r="R921" s="203">
        <f>Q921*H921</f>
        <v>0</v>
      </c>
      <c r="S921" s="203">
        <v>0</v>
      </c>
      <c r="T921" s="204">
        <f>S921*H921</f>
        <v>0</v>
      </c>
      <c r="U921" s="35"/>
      <c r="V921" s="35"/>
      <c r="W921" s="35"/>
      <c r="X921" s="35"/>
      <c r="Y921" s="35"/>
      <c r="Z921" s="35"/>
      <c r="AA921" s="35"/>
      <c r="AB921" s="35"/>
      <c r="AC921" s="35"/>
      <c r="AD921" s="35"/>
      <c r="AE921" s="35"/>
      <c r="AR921" s="205" t="s">
        <v>218</v>
      </c>
      <c r="AT921" s="205" t="s">
        <v>214</v>
      </c>
      <c r="AU921" s="205" t="s">
        <v>85</v>
      </c>
      <c r="AY921" s="18" t="s">
        <v>209</v>
      </c>
      <c r="BE921" s="206">
        <f>IF(N921="základní",J921,0)</f>
        <v>0</v>
      </c>
      <c r="BF921" s="206">
        <f>IF(N921="snížená",J921,0)</f>
        <v>0</v>
      </c>
      <c r="BG921" s="206">
        <f>IF(N921="zákl. přenesená",J921,0)</f>
        <v>0</v>
      </c>
      <c r="BH921" s="206">
        <f>IF(N921="sníž. přenesená",J921,0)</f>
        <v>0</v>
      </c>
      <c r="BI921" s="206">
        <f>IF(N921="nulová",J921,0)</f>
        <v>0</v>
      </c>
      <c r="BJ921" s="18" t="s">
        <v>85</v>
      </c>
      <c r="BK921" s="206">
        <f>ROUND(I921*H921,2)</f>
        <v>0</v>
      </c>
      <c r="BL921" s="18" t="s">
        <v>218</v>
      </c>
      <c r="BM921" s="205" t="s">
        <v>13806</v>
      </c>
    </row>
    <row r="922" spans="1:65" s="2" customFormat="1" ht="68.25">
      <c r="A922" s="35"/>
      <c r="B922" s="36"/>
      <c r="C922" s="37"/>
      <c r="D922" s="214" t="s">
        <v>807</v>
      </c>
      <c r="E922" s="37"/>
      <c r="F922" s="256" t="s">
        <v>12872</v>
      </c>
      <c r="G922" s="37"/>
      <c r="H922" s="37"/>
      <c r="I922" s="257"/>
      <c r="J922" s="37"/>
      <c r="K922" s="37"/>
      <c r="L922" s="40"/>
      <c r="M922" s="258"/>
      <c r="N922" s="259"/>
      <c r="O922" s="72"/>
      <c r="P922" s="72"/>
      <c r="Q922" s="72"/>
      <c r="R922" s="72"/>
      <c r="S922" s="72"/>
      <c r="T922" s="73"/>
      <c r="U922" s="35"/>
      <c r="V922" s="35"/>
      <c r="W922" s="35"/>
      <c r="X922" s="35"/>
      <c r="Y922" s="35"/>
      <c r="Z922" s="35"/>
      <c r="AA922" s="35"/>
      <c r="AB922" s="35"/>
      <c r="AC922" s="35"/>
      <c r="AD922" s="35"/>
      <c r="AE922" s="35"/>
      <c r="AT922" s="18" t="s">
        <v>807</v>
      </c>
      <c r="AU922" s="18" t="s">
        <v>85</v>
      </c>
    </row>
    <row r="923" spans="1:65" s="2" customFormat="1" ht="16.5" customHeight="1">
      <c r="A923" s="35"/>
      <c r="B923" s="36"/>
      <c r="C923" s="193" t="s">
        <v>5584</v>
      </c>
      <c r="D923" s="193" t="s">
        <v>214</v>
      </c>
      <c r="E923" s="194" t="s">
        <v>13807</v>
      </c>
      <c r="F923" s="195" t="s">
        <v>13419</v>
      </c>
      <c r="G923" s="196" t="s">
        <v>2761</v>
      </c>
      <c r="H923" s="197">
        <v>1</v>
      </c>
      <c r="I923" s="198"/>
      <c r="J923" s="199">
        <f>ROUND(I923*H923,2)</f>
        <v>0</v>
      </c>
      <c r="K923" s="200"/>
      <c r="L923" s="40"/>
      <c r="M923" s="201" t="s">
        <v>1</v>
      </c>
      <c r="N923" s="202" t="s">
        <v>42</v>
      </c>
      <c r="O923" s="72"/>
      <c r="P923" s="203">
        <f>O923*H923</f>
        <v>0</v>
      </c>
      <c r="Q923" s="203">
        <v>0</v>
      </c>
      <c r="R923" s="203">
        <f>Q923*H923</f>
        <v>0</v>
      </c>
      <c r="S923" s="203">
        <v>0</v>
      </c>
      <c r="T923" s="204">
        <f>S923*H923</f>
        <v>0</v>
      </c>
      <c r="U923" s="35"/>
      <c r="V923" s="35"/>
      <c r="W923" s="35"/>
      <c r="X923" s="35"/>
      <c r="Y923" s="35"/>
      <c r="Z923" s="35"/>
      <c r="AA923" s="35"/>
      <c r="AB923" s="35"/>
      <c r="AC923" s="35"/>
      <c r="AD923" s="35"/>
      <c r="AE923" s="35"/>
      <c r="AR923" s="205" t="s">
        <v>218</v>
      </c>
      <c r="AT923" s="205" t="s">
        <v>214</v>
      </c>
      <c r="AU923" s="205" t="s">
        <v>85</v>
      </c>
      <c r="AY923" s="18" t="s">
        <v>209</v>
      </c>
      <c r="BE923" s="206">
        <f>IF(N923="základní",J923,0)</f>
        <v>0</v>
      </c>
      <c r="BF923" s="206">
        <f>IF(N923="snížená",J923,0)</f>
        <v>0</v>
      </c>
      <c r="BG923" s="206">
        <f>IF(N923="zákl. přenesená",J923,0)</f>
        <v>0</v>
      </c>
      <c r="BH923" s="206">
        <f>IF(N923="sníž. přenesená",J923,0)</f>
        <v>0</v>
      </c>
      <c r="BI923" s="206">
        <f>IF(N923="nulová",J923,0)</f>
        <v>0</v>
      </c>
      <c r="BJ923" s="18" t="s">
        <v>85</v>
      </c>
      <c r="BK923" s="206">
        <f>ROUND(I923*H923,2)</f>
        <v>0</v>
      </c>
      <c r="BL923" s="18" t="s">
        <v>218</v>
      </c>
      <c r="BM923" s="205" t="s">
        <v>13808</v>
      </c>
    </row>
    <row r="924" spans="1:65" s="2" customFormat="1" ht="107.25">
      <c r="A924" s="35"/>
      <c r="B924" s="36"/>
      <c r="C924" s="37"/>
      <c r="D924" s="214" t="s">
        <v>807</v>
      </c>
      <c r="E924" s="37"/>
      <c r="F924" s="256" t="s">
        <v>13303</v>
      </c>
      <c r="G924" s="37"/>
      <c r="H924" s="37"/>
      <c r="I924" s="257"/>
      <c r="J924" s="37"/>
      <c r="K924" s="37"/>
      <c r="L924" s="40"/>
      <c r="M924" s="258"/>
      <c r="N924" s="259"/>
      <c r="O924" s="72"/>
      <c r="P924" s="72"/>
      <c r="Q924" s="72"/>
      <c r="R924" s="72"/>
      <c r="S924" s="72"/>
      <c r="T924" s="73"/>
      <c r="U924" s="35"/>
      <c r="V924" s="35"/>
      <c r="W924" s="35"/>
      <c r="X924" s="35"/>
      <c r="Y924" s="35"/>
      <c r="Z924" s="35"/>
      <c r="AA924" s="35"/>
      <c r="AB924" s="35"/>
      <c r="AC924" s="35"/>
      <c r="AD924" s="35"/>
      <c r="AE924" s="35"/>
      <c r="AT924" s="18" t="s">
        <v>807</v>
      </c>
      <c r="AU924" s="18" t="s">
        <v>85</v>
      </c>
    </row>
    <row r="925" spans="1:65" s="2" customFormat="1" ht="16.5" customHeight="1">
      <c r="A925" s="35"/>
      <c r="B925" s="36"/>
      <c r="C925" s="193" t="s">
        <v>5587</v>
      </c>
      <c r="D925" s="193" t="s">
        <v>214</v>
      </c>
      <c r="E925" s="194" t="s">
        <v>13809</v>
      </c>
      <c r="F925" s="195" t="s">
        <v>13304</v>
      </c>
      <c r="G925" s="196" t="s">
        <v>2761</v>
      </c>
      <c r="H925" s="197">
        <v>6</v>
      </c>
      <c r="I925" s="198"/>
      <c r="J925" s="199">
        <f>ROUND(I925*H925,2)</f>
        <v>0</v>
      </c>
      <c r="K925" s="200"/>
      <c r="L925" s="40"/>
      <c r="M925" s="201" t="s">
        <v>1</v>
      </c>
      <c r="N925" s="202" t="s">
        <v>42</v>
      </c>
      <c r="O925" s="72"/>
      <c r="P925" s="203">
        <f>O925*H925</f>
        <v>0</v>
      </c>
      <c r="Q925" s="203">
        <v>0</v>
      </c>
      <c r="R925" s="203">
        <f>Q925*H925</f>
        <v>0</v>
      </c>
      <c r="S925" s="203">
        <v>0</v>
      </c>
      <c r="T925" s="204">
        <f>S925*H925</f>
        <v>0</v>
      </c>
      <c r="U925" s="35"/>
      <c r="V925" s="35"/>
      <c r="W925" s="35"/>
      <c r="X925" s="35"/>
      <c r="Y925" s="35"/>
      <c r="Z925" s="35"/>
      <c r="AA925" s="35"/>
      <c r="AB925" s="35"/>
      <c r="AC925" s="35"/>
      <c r="AD925" s="35"/>
      <c r="AE925" s="35"/>
      <c r="AR925" s="205" t="s">
        <v>218</v>
      </c>
      <c r="AT925" s="205" t="s">
        <v>214</v>
      </c>
      <c r="AU925" s="205" t="s">
        <v>85</v>
      </c>
      <c r="AY925" s="18" t="s">
        <v>209</v>
      </c>
      <c r="BE925" s="206">
        <f>IF(N925="základní",J925,0)</f>
        <v>0</v>
      </c>
      <c r="BF925" s="206">
        <f>IF(N925="snížená",J925,0)</f>
        <v>0</v>
      </c>
      <c r="BG925" s="206">
        <f>IF(N925="zákl. přenesená",J925,0)</f>
        <v>0</v>
      </c>
      <c r="BH925" s="206">
        <f>IF(N925="sníž. přenesená",J925,0)</f>
        <v>0</v>
      </c>
      <c r="BI925" s="206">
        <f>IF(N925="nulová",J925,0)</f>
        <v>0</v>
      </c>
      <c r="BJ925" s="18" t="s">
        <v>85</v>
      </c>
      <c r="BK925" s="206">
        <f>ROUND(I925*H925,2)</f>
        <v>0</v>
      </c>
      <c r="BL925" s="18" t="s">
        <v>218</v>
      </c>
      <c r="BM925" s="205" t="s">
        <v>13810</v>
      </c>
    </row>
    <row r="926" spans="1:65" s="2" customFormat="1" ht="107.25">
      <c r="A926" s="35"/>
      <c r="B926" s="36"/>
      <c r="C926" s="37"/>
      <c r="D926" s="214" t="s">
        <v>807</v>
      </c>
      <c r="E926" s="37"/>
      <c r="F926" s="256" t="s">
        <v>13303</v>
      </c>
      <c r="G926" s="37"/>
      <c r="H926" s="37"/>
      <c r="I926" s="257"/>
      <c r="J926" s="37"/>
      <c r="K926" s="37"/>
      <c r="L926" s="40"/>
      <c r="M926" s="258"/>
      <c r="N926" s="259"/>
      <c r="O926" s="72"/>
      <c r="P926" s="72"/>
      <c r="Q926" s="72"/>
      <c r="R926" s="72"/>
      <c r="S926" s="72"/>
      <c r="T926" s="73"/>
      <c r="U926" s="35"/>
      <c r="V926" s="35"/>
      <c r="W926" s="35"/>
      <c r="X926" s="35"/>
      <c r="Y926" s="35"/>
      <c r="Z926" s="35"/>
      <c r="AA926" s="35"/>
      <c r="AB926" s="35"/>
      <c r="AC926" s="35"/>
      <c r="AD926" s="35"/>
      <c r="AE926" s="35"/>
      <c r="AT926" s="18" t="s">
        <v>807</v>
      </c>
      <c r="AU926" s="18" t="s">
        <v>85</v>
      </c>
    </row>
    <row r="927" spans="1:65" s="2" customFormat="1" ht="16.5" customHeight="1">
      <c r="A927" s="35"/>
      <c r="B927" s="36"/>
      <c r="C927" s="193" t="s">
        <v>5590</v>
      </c>
      <c r="D927" s="193" t="s">
        <v>214</v>
      </c>
      <c r="E927" s="194" t="s">
        <v>13811</v>
      </c>
      <c r="F927" s="195" t="s">
        <v>12898</v>
      </c>
      <c r="G927" s="196" t="s">
        <v>2761</v>
      </c>
      <c r="H927" s="197">
        <v>8</v>
      </c>
      <c r="I927" s="198"/>
      <c r="J927" s="199">
        <f>ROUND(I927*H927,2)</f>
        <v>0</v>
      </c>
      <c r="K927" s="200"/>
      <c r="L927" s="40"/>
      <c r="M927" s="201" t="s">
        <v>1</v>
      </c>
      <c r="N927" s="202" t="s">
        <v>42</v>
      </c>
      <c r="O927" s="72"/>
      <c r="P927" s="203">
        <f>O927*H927</f>
        <v>0</v>
      </c>
      <c r="Q927" s="203">
        <v>0</v>
      </c>
      <c r="R927" s="203">
        <f>Q927*H927</f>
        <v>0</v>
      </c>
      <c r="S927" s="203">
        <v>0</v>
      </c>
      <c r="T927" s="204">
        <f>S927*H927</f>
        <v>0</v>
      </c>
      <c r="U927" s="35"/>
      <c r="V927" s="35"/>
      <c r="W927" s="35"/>
      <c r="X927" s="35"/>
      <c r="Y927" s="35"/>
      <c r="Z927" s="35"/>
      <c r="AA927" s="35"/>
      <c r="AB927" s="35"/>
      <c r="AC927" s="35"/>
      <c r="AD927" s="35"/>
      <c r="AE927" s="35"/>
      <c r="AR927" s="205" t="s">
        <v>218</v>
      </c>
      <c r="AT927" s="205" t="s">
        <v>214</v>
      </c>
      <c r="AU927" s="205" t="s">
        <v>85</v>
      </c>
      <c r="AY927" s="18" t="s">
        <v>209</v>
      </c>
      <c r="BE927" s="206">
        <f>IF(N927="základní",J927,0)</f>
        <v>0</v>
      </c>
      <c r="BF927" s="206">
        <f>IF(N927="snížená",J927,0)</f>
        <v>0</v>
      </c>
      <c r="BG927" s="206">
        <f>IF(N927="zákl. přenesená",J927,0)</f>
        <v>0</v>
      </c>
      <c r="BH927" s="206">
        <f>IF(N927="sníž. přenesená",J927,0)</f>
        <v>0</v>
      </c>
      <c r="BI927" s="206">
        <f>IF(N927="nulová",J927,0)</f>
        <v>0</v>
      </c>
      <c r="BJ927" s="18" t="s">
        <v>85</v>
      </c>
      <c r="BK927" s="206">
        <f>ROUND(I927*H927,2)</f>
        <v>0</v>
      </c>
      <c r="BL927" s="18" t="s">
        <v>218</v>
      </c>
      <c r="BM927" s="205" t="s">
        <v>13812</v>
      </c>
    </row>
    <row r="928" spans="1:65" s="2" customFormat="1" ht="107.25">
      <c r="A928" s="35"/>
      <c r="B928" s="36"/>
      <c r="C928" s="37"/>
      <c r="D928" s="214" t="s">
        <v>807</v>
      </c>
      <c r="E928" s="37"/>
      <c r="F928" s="256" t="s">
        <v>13303</v>
      </c>
      <c r="G928" s="37"/>
      <c r="H928" s="37"/>
      <c r="I928" s="257"/>
      <c r="J928" s="37"/>
      <c r="K928" s="37"/>
      <c r="L928" s="40"/>
      <c r="M928" s="258"/>
      <c r="N928" s="259"/>
      <c r="O928" s="72"/>
      <c r="P928" s="72"/>
      <c r="Q928" s="72"/>
      <c r="R928" s="72"/>
      <c r="S928" s="72"/>
      <c r="T928" s="73"/>
      <c r="U928" s="35"/>
      <c r="V928" s="35"/>
      <c r="W928" s="35"/>
      <c r="X928" s="35"/>
      <c r="Y928" s="35"/>
      <c r="Z928" s="35"/>
      <c r="AA928" s="35"/>
      <c r="AB928" s="35"/>
      <c r="AC928" s="35"/>
      <c r="AD928" s="35"/>
      <c r="AE928" s="35"/>
      <c r="AT928" s="18" t="s">
        <v>807</v>
      </c>
      <c r="AU928" s="18" t="s">
        <v>85</v>
      </c>
    </row>
    <row r="929" spans="1:65" s="2" customFormat="1" ht="16.5" customHeight="1">
      <c r="A929" s="35"/>
      <c r="B929" s="36"/>
      <c r="C929" s="193" t="s">
        <v>5593</v>
      </c>
      <c r="D929" s="193" t="s">
        <v>214</v>
      </c>
      <c r="E929" s="194" t="s">
        <v>13813</v>
      </c>
      <c r="F929" s="195" t="s">
        <v>13309</v>
      </c>
      <c r="G929" s="196" t="s">
        <v>2761</v>
      </c>
      <c r="H929" s="197">
        <v>2</v>
      </c>
      <c r="I929" s="198"/>
      <c r="J929" s="199">
        <f>ROUND(I929*H929,2)</f>
        <v>0</v>
      </c>
      <c r="K929" s="200"/>
      <c r="L929" s="40"/>
      <c r="M929" s="201" t="s">
        <v>1</v>
      </c>
      <c r="N929" s="202" t="s">
        <v>42</v>
      </c>
      <c r="O929" s="72"/>
      <c r="P929" s="203">
        <f>O929*H929</f>
        <v>0</v>
      </c>
      <c r="Q929" s="203">
        <v>0</v>
      </c>
      <c r="R929" s="203">
        <f>Q929*H929</f>
        <v>0</v>
      </c>
      <c r="S929" s="203">
        <v>0</v>
      </c>
      <c r="T929" s="204">
        <f>S929*H929</f>
        <v>0</v>
      </c>
      <c r="U929" s="35"/>
      <c r="V929" s="35"/>
      <c r="W929" s="35"/>
      <c r="X929" s="35"/>
      <c r="Y929" s="35"/>
      <c r="Z929" s="35"/>
      <c r="AA929" s="35"/>
      <c r="AB929" s="35"/>
      <c r="AC929" s="35"/>
      <c r="AD929" s="35"/>
      <c r="AE929" s="35"/>
      <c r="AR929" s="205" t="s">
        <v>218</v>
      </c>
      <c r="AT929" s="205" t="s">
        <v>214</v>
      </c>
      <c r="AU929" s="205" t="s">
        <v>85</v>
      </c>
      <c r="AY929" s="18" t="s">
        <v>209</v>
      </c>
      <c r="BE929" s="206">
        <f>IF(N929="základní",J929,0)</f>
        <v>0</v>
      </c>
      <c r="BF929" s="206">
        <f>IF(N929="snížená",J929,0)</f>
        <v>0</v>
      </c>
      <c r="BG929" s="206">
        <f>IF(N929="zákl. přenesená",J929,0)</f>
        <v>0</v>
      </c>
      <c r="BH929" s="206">
        <f>IF(N929="sníž. přenesená",J929,0)</f>
        <v>0</v>
      </c>
      <c r="BI929" s="206">
        <f>IF(N929="nulová",J929,0)</f>
        <v>0</v>
      </c>
      <c r="BJ929" s="18" t="s">
        <v>85</v>
      </c>
      <c r="BK929" s="206">
        <f>ROUND(I929*H929,2)</f>
        <v>0</v>
      </c>
      <c r="BL929" s="18" t="s">
        <v>218</v>
      </c>
      <c r="BM929" s="205" t="s">
        <v>13814</v>
      </c>
    </row>
    <row r="930" spans="1:65" s="2" customFormat="1" ht="87.75">
      <c r="A930" s="35"/>
      <c r="B930" s="36"/>
      <c r="C930" s="37"/>
      <c r="D930" s="214" t="s">
        <v>807</v>
      </c>
      <c r="E930" s="37"/>
      <c r="F930" s="256" t="s">
        <v>13311</v>
      </c>
      <c r="G930" s="37"/>
      <c r="H930" s="37"/>
      <c r="I930" s="257"/>
      <c r="J930" s="37"/>
      <c r="K930" s="37"/>
      <c r="L930" s="40"/>
      <c r="M930" s="258"/>
      <c r="N930" s="259"/>
      <c r="O930" s="72"/>
      <c r="P930" s="72"/>
      <c r="Q930" s="72"/>
      <c r="R930" s="72"/>
      <c r="S930" s="72"/>
      <c r="T930" s="73"/>
      <c r="U930" s="35"/>
      <c r="V930" s="35"/>
      <c r="W930" s="35"/>
      <c r="X930" s="35"/>
      <c r="Y930" s="35"/>
      <c r="Z930" s="35"/>
      <c r="AA930" s="35"/>
      <c r="AB930" s="35"/>
      <c r="AC930" s="35"/>
      <c r="AD930" s="35"/>
      <c r="AE930" s="35"/>
      <c r="AT930" s="18" t="s">
        <v>807</v>
      </c>
      <c r="AU930" s="18" t="s">
        <v>85</v>
      </c>
    </row>
    <row r="931" spans="1:65" s="2" customFormat="1" ht="16.5" customHeight="1">
      <c r="A931" s="35"/>
      <c r="B931" s="36"/>
      <c r="C931" s="193" t="s">
        <v>5596</v>
      </c>
      <c r="D931" s="193" t="s">
        <v>214</v>
      </c>
      <c r="E931" s="194" t="s">
        <v>13815</v>
      </c>
      <c r="F931" s="195" t="s">
        <v>13428</v>
      </c>
      <c r="G931" s="196" t="s">
        <v>2761</v>
      </c>
      <c r="H931" s="197">
        <v>1</v>
      </c>
      <c r="I931" s="198"/>
      <c r="J931" s="199">
        <f>ROUND(I931*H931,2)</f>
        <v>0</v>
      </c>
      <c r="K931" s="200"/>
      <c r="L931" s="40"/>
      <c r="M931" s="201" t="s">
        <v>1</v>
      </c>
      <c r="N931" s="202" t="s">
        <v>42</v>
      </c>
      <c r="O931" s="72"/>
      <c r="P931" s="203">
        <f>O931*H931</f>
        <v>0</v>
      </c>
      <c r="Q931" s="203">
        <v>0</v>
      </c>
      <c r="R931" s="203">
        <f>Q931*H931</f>
        <v>0</v>
      </c>
      <c r="S931" s="203">
        <v>0</v>
      </c>
      <c r="T931" s="204">
        <f>S931*H931</f>
        <v>0</v>
      </c>
      <c r="U931" s="35"/>
      <c r="V931" s="35"/>
      <c r="W931" s="35"/>
      <c r="X931" s="35"/>
      <c r="Y931" s="35"/>
      <c r="Z931" s="35"/>
      <c r="AA931" s="35"/>
      <c r="AB931" s="35"/>
      <c r="AC931" s="35"/>
      <c r="AD931" s="35"/>
      <c r="AE931" s="35"/>
      <c r="AR931" s="205" t="s">
        <v>218</v>
      </c>
      <c r="AT931" s="205" t="s">
        <v>214</v>
      </c>
      <c r="AU931" s="205" t="s">
        <v>85</v>
      </c>
      <c r="AY931" s="18" t="s">
        <v>209</v>
      </c>
      <c r="BE931" s="206">
        <f>IF(N931="základní",J931,0)</f>
        <v>0</v>
      </c>
      <c r="BF931" s="206">
        <f>IF(N931="snížená",J931,0)</f>
        <v>0</v>
      </c>
      <c r="BG931" s="206">
        <f>IF(N931="zákl. přenesená",J931,0)</f>
        <v>0</v>
      </c>
      <c r="BH931" s="206">
        <f>IF(N931="sníž. přenesená",J931,0)</f>
        <v>0</v>
      </c>
      <c r="BI931" s="206">
        <f>IF(N931="nulová",J931,0)</f>
        <v>0</v>
      </c>
      <c r="BJ931" s="18" t="s">
        <v>85</v>
      </c>
      <c r="BK931" s="206">
        <f>ROUND(I931*H931,2)</f>
        <v>0</v>
      </c>
      <c r="BL931" s="18" t="s">
        <v>218</v>
      </c>
      <c r="BM931" s="205" t="s">
        <v>13816</v>
      </c>
    </row>
    <row r="932" spans="1:65" s="2" customFormat="1" ht="58.5">
      <c r="A932" s="35"/>
      <c r="B932" s="36"/>
      <c r="C932" s="37"/>
      <c r="D932" s="214" t="s">
        <v>807</v>
      </c>
      <c r="E932" s="37"/>
      <c r="F932" s="256" t="s">
        <v>12913</v>
      </c>
      <c r="G932" s="37"/>
      <c r="H932" s="37"/>
      <c r="I932" s="257"/>
      <c r="J932" s="37"/>
      <c r="K932" s="37"/>
      <c r="L932" s="40"/>
      <c r="M932" s="258"/>
      <c r="N932" s="259"/>
      <c r="O932" s="72"/>
      <c r="P932" s="72"/>
      <c r="Q932" s="72"/>
      <c r="R932" s="72"/>
      <c r="S932" s="72"/>
      <c r="T932" s="73"/>
      <c r="U932" s="35"/>
      <c r="V932" s="35"/>
      <c r="W932" s="35"/>
      <c r="X932" s="35"/>
      <c r="Y932" s="35"/>
      <c r="Z932" s="35"/>
      <c r="AA932" s="35"/>
      <c r="AB932" s="35"/>
      <c r="AC932" s="35"/>
      <c r="AD932" s="35"/>
      <c r="AE932" s="35"/>
      <c r="AT932" s="18" t="s">
        <v>807</v>
      </c>
      <c r="AU932" s="18" t="s">
        <v>85</v>
      </c>
    </row>
    <row r="933" spans="1:65" s="2" customFormat="1" ht="16.5" customHeight="1">
      <c r="A933" s="35"/>
      <c r="B933" s="36"/>
      <c r="C933" s="193" t="s">
        <v>5599</v>
      </c>
      <c r="D933" s="193" t="s">
        <v>214</v>
      </c>
      <c r="E933" s="194" t="s">
        <v>13817</v>
      </c>
      <c r="F933" s="195" t="s">
        <v>13532</v>
      </c>
      <c r="G933" s="196" t="s">
        <v>2761</v>
      </c>
      <c r="H933" s="197">
        <v>2</v>
      </c>
      <c r="I933" s="198"/>
      <c r="J933" s="199">
        <f>ROUND(I933*H933,2)</f>
        <v>0</v>
      </c>
      <c r="K933" s="200"/>
      <c r="L933" s="40"/>
      <c r="M933" s="201" t="s">
        <v>1</v>
      </c>
      <c r="N933" s="202" t="s">
        <v>42</v>
      </c>
      <c r="O933" s="72"/>
      <c r="P933" s="203">
        <f>O933*H933</f>
        <v>0</v>
      </c>
      <c r="Q933" s="203">
        <v>0</v>
      </c>
      <c r="R933" s="203">
        <f>Q933*H933</f>
        <v>0</v>
      </c>
      <c r="S933" s="203">
        <v>0</v>
      </c>
      <c r="T933" s="204">
        <f>S933*H933</f>
        <v>0</v>
      </c>
      <c r="U933" s="35"/>
      <c r="V933" s="35"/>
      <c r="W933" s="35"/>
      <c r="X933" s="35"/>
      <c r="Y933" s="35"/>
      <c r="Z933" s="35"/>
      <c r="AA933" s="35"/>
      <c r="AB933" s="35"/>
      <c r="AC933" s="35"/>
      <c r="AD933" s="35"/>
      <c r="AE933" s="35"/>
      <c r="AR933" s="205" t="s">
        <v>218</v>
      </c>
      <c r="AT933" s="205" t="s">
        <v>214</v>
      </c>
      <c r="AU933" s="205" t="s">
        <v>85</v>
      </c>
      <c r="AY933" s="18" t="s">
        <v>209</v>
      </c>
      <c r="BE933" s="206">
        <f>IF(N933="základní",J933,0)</f>
        <v>0</v>
      </c>
      <c r="BF933" s="206">
        <f>IF(N933="snížená",J933,0)</f>
        <v>0</v>
      </c>
      <c r="BG933" s="206">
        <f>IF(N933="zákl. přenesená",J933,0)</f>
        <v>0</v>
      </c>
      <c r="BH933" s="206">
        <f>IF(N933="sníž. přenesená",J933,0)</f>
        <v>0</v>
      </c>
      <c r="BI933" s="206">
        <f>IF(N933="nulová",J933,0)</f>
        <v>0</v>
      </c>
      <c r="BJ933" s="18" t="s">
        <v>85</v>
      </c>
      <c r="BK933" s="206">
        <f>ROUND(I933*H933,2)</f>
        <v>0</v>
      </c>
      <c r="BL933" s="18" t="s">
        <v>218</v>
      </c>
      <c r="BM933" s="205" t="s">
        <v>13818</v>
      </c>
    </row>
    <row r="934" spans="1:65" s="2" customFormat="1" ht="58.5">
      <c r="A934" s="35"/>
      <c r="B934" s="36"/>
      <c r="C934" s="37"/>
      <c r="D934" s="214" t="s">
        <v>807</v>
      </c>
      <c r="E934" s="37"/>
      <c r="F934" s="256" t="s">
        <v>12913</v>
      </c>
      <c r="G934" s="37"/>
      <c r="H934" s="37"/>
      <c r="I934" s="257"/>
      <c r="J934" s="37"/>
      <c r="K934" s="37"/>
      <c r="L934" s="40"/>
      <c r="M934" s="258"/>
      <c r="N934" s="259"/>
      <c r="O934" s="72"/>
      <c r="P934" s="72"/>
      <c r="Q934" s="72"/>
      <c r="R934" s="72"/>
      <c r="S934" s="72"/>
      <c r="T934" s="73"/>
      <c r="U934" s="35"/>
      <c r="V934" s="35"/>
      <c r="W934" s="35"/>
      <c r="X934" s="35"/>
      <c r="Y934" s="35"/>
      <c r="Z934" s="35"/>
      <c r="AA934" s="35"/>
      <c r="AB934" s="35"/>
      <c r="AC934" s="35"/>
      <c r="AD934" s="35"/>
      <c r="AE934" s="35"/>
      <c r="AT934" s="18" t="s">
        <v>807</v>
      </c>
      <c r="AU934" s="18" t="s">
        <v>85</v>
      </c>
    </row>
    <row r="935" spans="1:65" s="2" customFormat="1" ht="16.5" customHeight="1">
      <c r="A935" s="35"/>
      <c r="B935" s="36"/>
      <c r="C935" s="193" t="s">
        <v>5602</v>
      </c>
      <c r="D935" s="193" t="s">
        <v>214</v>
      </c>
      <c r="E935" s="194" t="s">
        <v>13819</v>
      </c>
      <c r="F935" s="195" t="s">
        <v>13433</v>
      </c>
      <c r="G935" s="196" t="s">
        <v>2761</v>
      </c>
      <c r="H935" s="197">
        <v>6</v>
      </c>
      <c r="I935" s="198"/>
      <c r="J935" s="199">
        <f>ROUND(I935*H935,2)</f>
        <v>0</v>
      </c>
      <c r="K935" s="200"/>
      <c r="L935" s="40"/>
      <c r="M935" s="201" t="s">
        <v>1</v>
      </c>
      <c r="N935" s="202" t="s">
        <v>42</v>
      </c>
      <c r="O935" s="72"/>
      <c r="P935" s="203">
        <f>O935*H935</f>
        <v>0</v>
      </c>
      <c r="Q935" s="203">
        <v>0</v>
      </c>
      <c r="R935" s="203">
        <f>Q935*H935</f>
        <v>0</v>
      </c>
      <c r="S935" s="203">
        <v>0</v>
      </c>
      <c r="T935" s="204">
        <f>S935*H935</f>
        <v>0</v>
      </c>
      <c r="U935" s="35"/>
      <c r="V935" s="35"/>
      <c r="W935" s="35"/>
      <c r="X935" s="35"/>
      <c r="Y935" s="35"/>
      <c r="Z935" s="35"/>
      <c r="AA935" s="35"/>
      <c r="AB935" s="35"/>
      <c r="AC935" s="35"/>
      <c r="AD935" s="35"/>
      <c r="AE935" s="35"/>
      <c r="AR935" s="205" t="s">
        <v>218</v>
      </c>
      <c r="AT935" s="205" t="s">
        <v>214</v>
      </c>
      <c r="AU935" s="205" t="s">
        <v>85</v>
      </c>
      <c r="AY935" s="18" t="s">
        <v>209</v>
      </c>
      <c r="BE935" s="206">
        <f>IF(N935="základní",J935,0)</f>
        <v>0</v>
      </c>
      <c r="BF935" s="206">
        <f>IF(N935="snížená",J935,0)</f>
        <v>0</v>
      </c>
      <c r="BG935" s="206">
        <f>IF(N935="zákl. přenesená",J935,0)</f>
        <v>0</v>
      </c>
      <c r="BH935" s="206">
        <f>IF(N935="sníž. přenesená",J935,0)</f>
        <v>0</v>
      </c>
      <c r="BI935" s="206">
        <f>IF(N935="nulová",J935,0)</f>
        <v>0</v>
      </c>
      <c r="BJ935" s="18" t="s">
        <v>85</v>
      </c>
      <c r="BK935" s="206">
        <f>ROUND(I935*H935,2)</f>
        <v>0</v>
      </c>
      <c r="BL935" s="18" t="s">
        <v>218</v>
      </c>
      <c r="BM935" s="205" t="s">
        <v>13820</v>
      </c>
    </row>
    <row r="936" spans="1:65" s="2" customFormat="1" ht="58.5">
      <c r="A936" s="35"/>
      <c r="B936" s="36"/>
      <c r="C936" s="37"/>
      <c r="D936" s="214" t="s">
        <v>807</v>
      </c>
      <c r="E936" s="37"/>
      <c r="F936" s="256" t="s">
        <v>12913</v>
      </c>
      <c r="G936" s="37"/>
      <c r="H936" s="37"/>
      <c r="I936" s="257"/>
      <c r="J936" s="37"/>
      <c r="K936" s="37"/>
      <c r="L936" s="40"/>
      <c r="M936" s="258"/>
      <c r="N936" s="259"/>
      <c r="O936" s="72"/>
      <c r="P936" s="72"/>
      <c r="Q936" s="72"/>
      <c r="R936" s="72"/>
      <c r="S936" s="72"/>
      <c r="T936" s="73"/>
      <c r="U936" s="35"/>
      <c r="V936" s="35"/>
      <c r="W936" s="35"/>
      <c r="X936" s="35"/>
      <c r="Y936" s="35"/>
      <c r="Z936" s="35"/>
      <c r="AA936" s="35"/>
      <c r="AB936" s="35"/>
      <c r="AC936" s="35"/>
      <c r="AD936" s="35"/>
      <c r="AE936" s="35"/>
      <c r="AT936" s="18" t="s">
        <v>807</v>
      </c>
      <c r="AU936" s="18" t="s">
        <v>85</v>
      </c>
    </row>
    <row r="937" spans="1:65" s="2" customFormat="1" ht="16.5" customHeight="1">
      <c r="A937" s="35"/>
      <c r="B937" s="36"/>
      <c r="C937" s="193" t="s">
        <v>5605</v>
      </c>
      <c r="D937" s="193" t="s">
        <v>214</v>
      </c>
      <c r="E937" s="194" t="s">
        <v>13821</v>
      </c>
      <c r="F937" s="195" t="s">
        <v>13320</v>
      </c>
      <c r="G937" s="196" t="s">
        <v>2761</v>
      </c>
      <c r="H937" s="197">
        <v>8</v>
      </c>
      <c r="I937" s="198"/>
      <c r="J937" s="199">
        <f>ROUND(I937*H937,2)</f>
        <v>0</v>
      </c>
      <c r="K937" s="200"/>
      <c r="L937" s="40"/>
      <c r="M937" s="201" t="s">
        <v>1</v>
      </c>
      <c r="N937" s="202" t="s">
        <v>42</v>
      </c>
      <c r="O937" s="72"/>
      <c r="P937" s="203">
        <f>O937*H937</f>
        <v>0</v>
      </c>
      <c r="Q937" s="203">
        <v>0</v>
      </c>
      <c r="R937" s="203">
        <f>Q937*H937</f>
        <v>0</v>
      </c>
      <c r="S937" s="203">
        <v>0</v>
      </c>
      <c r="T937" s="204">
        <f>S937*H937</f>
        <v>0</v>
      </c>
      <c r="U937" s="35"/>
      <c r="V937" s="35"/>
      <c r="W937" s="35"/>
      <c r="X937" s="35"/>
      <c r="Y937" s="35"/>
      <c r="Z937" s="35"/>
      <c r="AA937" s="35"/>
      <c r="AB937" s="35"/>
      <c r="AC937" s="35"/>
      <c r="AD937" s="35"/>
      <c r="AE937" s="35"/>
      <c r="AR937" s="205" t="s">
        <v>218</v>
      </c>
      <c r="AT937" s="205" t="s">
        <v>214</v>
      </c>
      <c r="AU937" s="205" t="s">
        <v>85</v>
      </c>
      <c r="AY937" s="18" t="s">
        <v>209</v>
      </c>
      <c r="BE937" s="206">
        <f>IF(N937="základní",J937,0)</f>
        <v>0</v>
      </c>
      <c r="BF937" s="206">
        <f>IF(N937="snížená",J937,0)</f>
        <v>0</v>
      </c>
      <c r="BG937" s="206">
        <f>IF(N937="zákl. přenesená",J937,0)</f>
        <v>0</v>
      </c>
      <c r="BH937" s="206">
        <f>IF(N937="sníž. přenesená",J937,0)</f>
        <v>0</v>
      </c>
      <c r="BI937" s="206">
        <f>IF(N937="nulová",J937,0)</f>
        <v>0</v>
      </c>
      <c r="BJ937" s="18" t="s">
        <v>85</v>
      </c>
      <c r="BK937" s="206">
        <f>ROUND(I937*H937,2)</f>
        <v>0</v>
      </c>
      <c r="BL937" s="18" t="s">
        <v>218</v>
      </c>
      <c r="BM937" s="205" t="s">
        <v>13822</v>
      </c>
    </row>
    <row r="938" spans="1:65" s="2" customFormat="1" ht="39">
      <c r="A938" s="35"/>
      <c r="B938" s="36"/>
      <c r="C938" s="37"/>
      <c r="D938" s="214" t="s">
        <v>807</v>
      </c>
      <c r="E938" s="37"/>
      <c r="F938" s="256" t="s">
        <v>13322</v>
      </c>
      <c r="G938" s="37"/>
      <c r="H938" s="37"/>
      <c r="I938" s="257"/>
      <c r="J938" s="37"/>
      <c r="K938" s="37"/>
      <c r="L938" s="40"/>
      <c r="M938" s="258"/>
      <c r="N938" s="259"/>
      <c r="O938" s="72"/>
      <c r="P938" s="72"/>
      <c r="Q938" s="72"/>
      <c r="R938" s="72"/>
      <c r="S938" s="72"/>
      <c r="T938" s="73"/>
      <c r="U938" s="35"/>
      <c r="V938" s="35"/>
      <c r="W938" s="35"/>
      <c r="X938" s="35"/>
      <c r="Y938" s="35"/>
      <c r="Z938" s="35"/>
      <c r="AA938" s="35"/>
      <c r="AB938" s="35"/>
      <c r="AC938" s="35"/>
      <c r="AD938" s="35"/>
      <c r="AE938" s="35"/>
      <c r="AT938" s="18" t="s">
        <v>807</v>
      </c>
      <c r="AU938" s="18" t="s">
        <v>85</v>
      </c>
    </row>
    <row r="939" spans="1:65" s="2" customFormat="1" ht="21.75" customHeight="1">
      <c r="A939" s="35"/>
      <c r="B939" s="36"/>
      <c r="C939" s="193" t="s">
        <v>5608</v>
      </c>
      <c r="D939" s="193" t="s">
        <v>214</v>
      </c>
      <c r="E939" s="194" t="s">
        <v>13823</v>
      </c>
      <c r="F939" s="195" t="s">
        <v>13326</v>
      </c>
      <c r="G939" s="196" t="s">
        <v>2761</v>
      </c>
      <c r="H939" s="197">
        <v>1</v>
      </c>
      <c r="I939" s="198"/>
      <c r="J939" s="199">
        <f>ROUND(I939*H939,2)</f>
        <v>0</v>
      </c>
      <c r="K939" s="200"/>
      <c r="L939" s="40"/>
      <c r="M939" s="201" t="s">
        <v>1</v>
      </c>
      <c r="N939" s="202" t="s">
        <v>42</v>
      </c>
      <c r="O939" s="72"/>
      <c r="P939" s="203">
        <f>O939*H939</f>
        <v>0</v>
      </c>
      <c r="Q939" s="203">
        <v>0</v>
      </c>
      <c r="R939" s="203">
        <f>Q939*H939</f>
        <v>0</v>
      </c>
      <c r="S939" s="203">
        <v>0</v>
      </c>
      <c r="T939" s="204">
        <f>S939*H939</f>
        <v>0</v>
      </c>
      <c r="U939" s="35"/>
      <c r="V939" s="35"/>
      <c r="W939" s="35"/>
      <c r="X939" s="35"/>
      <c r="Y939" s="35"/>
      <c r="Z939" s="35"/>
      <c r="AA939" s="35"/>
      <c r="AB939" s="35"/>
      <c r="AC939" s="35"/>
      <c r="AD939" s="35"/>
      <c r="AE939" s="35"/>
      <c r="AR939" s="205" t="s">
        <v>218</v>
      </c>
      <c r="AT939" s="205" t="s">
        <v>214</v>
      </c>
      <c r="AU939" s="205" t="s">
        <v>85</v>
      </c>
      <c r="AY939" s="18" t="s">
        <v>209</v>
      </c>
      <c r="BE939" s="206">
        <f>IF(N939="základní",J939,0)</f>
        <v>0</v>
      </c>
      <c r="BF939" s="206">
        <f>IF(N939="snížená",J939,0)</f>
        <v>0</v>
      </c>
      <c r="BG939" s="206">
        <f>IF(N939="zákl. přenesená",J939,0)</f>
        <v>0</v>
      </c>
      <c r="BH939" s="206">
        <f>IF(N939="sníž. přenesená",J939,0)</f>
        <v>0</v>
      </c>
      <c r="BI939" s="206">
        <f>IF(N939="nulová",J939,0)</f>
        <v>0</v>
      </c>
      <c r="BJ939" s="18" t="s">
        <v>85</v>
      </c>
      <c r="BK939" s="206">
        <f>ROUND(I939*H939,2)</f>
        <v>0</v>
      </c>
      <c r="BL939" s="18" t="s">
        <v>218</v>
      </c>
      <c r="BM939" s="205" t="s">
        <v>13824</v>
      </c>
    </row>
    <row r="940" spans="1:65" s="2" customFormat="1" ht="107.25">
      <c r="A940" s="35"/>
      <c r="B940" s="36"/>
      <c r="C940" s="37"/>
      <c r="D940" s="214" t="s">
        <v>807</v>
      </c>
      <c r="E940" s="37"/>
      <c r="F940" s="256" t="s">
        <v>13328</v>
      </c>
      <c r="G940" s="37"/>
      <c r="H940" s="37"/>
      <c r="I940" s="257"/>
      <c r="J940" s="37"/>
      <c r="K940" s="37"/>
      <c r="L940" s="40"/>
      <c r="M940" s="258"/>
      <c r="N940" s="259"/>
      <c r="O940" s="72"/>
      <c r="P940" s="72"/>
      <c r="Q940" s="72"/>
      <c r="R940" s="72"/>
      <c r="S940" s="72"/>
      <c r="T940" s="73"/>
      <c r="U940" s="35"/>
      <c r="V940" s="35"/>
      <c r="W940" s="35"/>
      <c r="X940" s="35"/>
      <c r="Y940" s="35"/>
      <c r="Z940" s="35"/>
      <c r="AA940" s="35"/>
      <c r="AB940" s="35"/>
      <c r="AC940" s="35"/>
      <c r="AD940" s="35"/>
      <c r="AE940" s="35"/>
      <c r="AT940" s="18" t="s">
        <v>807</v>
      </c>
      <c r="AU940" s="18" t="s">
        <v>85</v>
      </c>
    </row>
    <row r="941" spans="1:65" s="2" customFormat="1" ht="24.2" customHeight="1">
      <c r="A941" s="35"/>
      <c r="B941" s="36"/>
      <c r="C941" s="193" t="s">
        <v>5611</v>
      </c>
      <c r="D941" s="193" t="s">
        <v>214</v>
      </c>
      <c r="E941" s="194" t="s">
        <v>13825</v>
      </c>
      <c r="F941" s="195" t="s">
        <v>13642</v>
      </c>
      <c r="G941" s="196" t="s">
        <v>2761</v>
      </c>
      <c r="H941" s="197">
        <v>10</v>
      </c>
      <c r="I941" s="198"/>
      <c r="J941" s="199">
        <f>ROUND(I941*H941,2)</f>
        <v>0</v>
      </c>
      <c r="K941" s="200"/>
      <c r="L941" s="40"/>
      <c r="M941" s="201" t="s">
        <v>1</v>
      </c>
      <c r="N941" s="202" t="s">
        <v>42</v>
      </c>
      <c r="O941" s="72"/>
      <c r="P941" s="203">
        <f>O941*H941</f>
        <v>0</v>
      </c>
      <c r="Q941" s="203">
        <v>0</v>
      </c>
      <c r="R941" s="203">
        <f>Q941*H941</f>
        <v>0</v>
      </c>
      <c r="S941" s="203">
        <v>0</v>
      </c>
      <c r="T941" s="204">
        <f>S941*H941</f>
        <v>0</v>
      </c>
      <c r="U941" s="35"/>
      <c r="V941" s="35"/>
      <c r="W941" s="35"/>
      <c r="X941" s="35"/>
      <c r="Y941" s="35"/>
      <c r="Z941" s="35"/>
      <c r="AA941" s="35"/>
      <c r="AB941" s="35"/>
      <c r="AC941" s="35"/>
      <c r="AD941" s="35"/>
      <c r="AE941" s="35"/>
      <c r="AR941" s="205" t="s">
        <v>218</v>
      </c>
      <c r="AT941" s="205" t="s">
        <v>214</v>
      </c>
      <c r="AU941" s="205" t="s">
        <v>85</v>
      </c>
      <c r="AY941" s="18" t="s">
        <v>209</v>
      </c>
      <c r="BE941" s="206">
        <f>IF(N941="základní",J941,0)</f>
        <v>0</v>
      </c>
      <c r="BF941" s="206">
        <f>IF(N941="snížená",J941,0)</f>
        <v>0</v>
      </c>
      <c r="BG941" s="206">
        <f>IF(N941="zákl. přenesená",J941,0)</f>
        <v>0</v>
      </c>
      <c r="BH941" s="206">
        <f>IF(N941="sníž. přenesená",J941,0)</f>
        <v>0</v>
      </c>
      <c r="BI941" s="206">
        <f>IF(N941="nulová",J941,0)</f>
        <v>0</v>
      </c>
      <c r="BJ941" s="18" t="s">
        <v>85</v>
      </c>
      <c r="BK941" s="206">
        <f>ROUND(I941*H941,2)</f>
        <v>0</v>
      </c>
      <c r="BL941" s="18" t="s">
        <v>218</v>
      </c>
      <c r="BM941" s="205" t="s">
        <v>13826</v>
      </c>
    </row>
    <row r="942" spans="1:65" s="2" customFormat="1" ht="126.75">
      <c r="A942" s="35"/>
      <c r="B942" s="36"/>
      <c r="C942" s="37"/>
      <c r="D942" s="214" t="s">
        <v>807</v>
      </c>
      <c r="E942" s="37"/>
      <c r="F942" s="256" t="s">
        <v>13332</v>
      </c>
      <c r="G942" s="37"/>
      <c r="H942" s="37"/>
      <c r="I942" s="257"/>
      <c r="J942" s="37"/>
      <c r="K942" s="37"/>
      <c r="L942" s="40"/>
      <c r="M942" s="258"/>
      <c r="N942" s="259"/>
      <c r="O942" s="72"/>
      <c r="P942" s="72"/>
      <c r="Q942" s="72"/>
      <c r="R942" s="72"/>
      <c r="S942" s="72"/>
      <c r="T942" s="73"/>
      <c r="U942" s="35"/>
      <c r="V942" s="35"/>
      <c r="W942" s="35"/>
      <c r="X942" s="35"/>
      <c r="Y942" s="35"/>
      <c r="Z942" s="35"/>
      <c r="AA942" s="35"/>
      <c r="AB942" s="35"/>
      <c r="AC942" s="35"/>
      <c r="AD942" s="35"/>
      <c r="AE942" s="35"/>
      <c r="AT942" s="18" t="s">
        <v>807</v>
      </c>
      <c r="AU942" s="18" t="s">
        <v>85</v>
      </c>
    </row>
    <row r="943" spans="1:65" s="2" customFormat="1" ht="24.2" customHeight="1">
      <c r="A943" s="35"/>
      <c r="B943" s="36"/>
      <c r="C943" s="193" t="s">
        <v>5614</v>
      </c>
      <c r="D943" s="193" t="s">
        <v>214</v>
      </c>
      <c r="E943" s="194" t="s">
        <v>13827</v>
      </c>
      <c r="F943" s="195" t="s">
        <v>13645</v>
      </c>
      <c r="G943" s="196" t="s">
        <v>2761</v>
      </c>
      <c r="H943" s="197">
        <v>1</v>
      </c>
      <c r="I943" s="198"/>
      <c r="J943" s="199">
        <f>ROUND(I943*H943,2)</f>
        <v>0</v>
      </c>
      <c r="K943" s="200"/>
      <c r="L943" s="40"/>
      <c r="M943" s="201" t="s">
        <v>1</v>
      </c>
      <c r="N943" s="202" t="s">
        <v>42</v>
      </c>
      <c r="O943" s="72"/>
      <c r="P943" s="203">
        <f>O943*H943</f>
        <v>0</v>
      </c>
      <c r="Q943" s="203">
        <v>0</v>
      </c>
      <c r="R943" s="203">
        <f>Q943*H943</f>
        <v>0</v>
      </c>
      <c r="S943" s="203">
        <v>0</v>
      </c>
      <c r="T943" s="204">
        <f>S943*H943</f>
        <v>0</v>
      </c>
      <c r="U943" s="35"/>
      <c r="V943" s="35"/>
      <c r="W943" s="35"/>
      <c r="X943" s="35"/>
      <c r="Y943" s="35"/>
      <c r="Z943" s="35"/>
      <c r="AA943" s="35"/>
      <c r="AB943" s="35"/>
      <c r="AC943" s="35"/>
      <c r="AD943" s="35"/>
      <c r="AE943" s="35"/>
      <c r="AR943" s="205" t="s">
        <v>218</v>
      </c>
      <c r="AT943" s="205" t="s">
        <v>214</v>
      </c>
      <c r="AU943" s="205" t="s">
        <v>85</v>
      </c>
      <c r="AY943" s="18" t="s">
        <v>209</v>
      </c>
      <c r="BE943" s="206">
        <f>IF(N943="základní",J943,0)</f>
        <v>0</v>
      </c>
      <c r="BF943" s="206">
        <f>IF(N943="snížená",J943,0)</f>
        <v>0</v>
      </c>
      <c r="BG943" s="206">
        <f>IF(N943="zákl. přenesená",J943,0)</f>
        <v>0</v>
      </c>
      <c r="BH943" s="206">
        <f>IF(N943="sníž. přenesená",J943,0)</f>
        <v>0</v>
      </c>
      <c r="BI943" s="206">
        <f>IF(N943="nulová",J943,0)</f>
        <v>0</v>
      </c>
      <c r="BJ943" s="18" t="s">
        <v>85</v>
      </c>
      <c r="BK943" s="206">
        <f>ROUND(I943*H943,2)</f>
        <v>0</v>
      </c>
      <c r="BL943" s="18" t="s">
        <v>218</v>
      </c>
      <c r="BM943" s="205" t="s">
        <v>13828</v>
      </c>
    </row>
    <row r="944" spans="1:65" s="2" customFormat="1" ht="126.75">
      <c r="A944" s="35"/>
      <c r="B944" s="36"/>
      <c r="C944" s="37"/>
      <c r="D944" s="214" t="s">
        <v>807</v>
      </c>
      <c r="E944" s="37"/>
      <c r="F944" s="256" t="s">
        <v>13332</v>
      </c>
      <c r="G944" s="37"/>
      <c r="H944" s="37"/>
      <c r="I944" s="257"/>
      <c r="J944" s="37"/>
      <c r="K944" s="37"/>
      <c r="L944" s="40"/>
      <c r="M944" s="258"/>
      <c r="N944" s="259"/>
      <c r="O944" s="72"/>
      <c r="P944" s="72"/>
      <c r="Q944" s="72"/>
      <c r="R944" s="72"/>
      <c r="S944" s="72"/>
      <c r="T944" s="73"/>
      <c r="U944" s="35"/>
      <c r="V944" s="35"/>
      <c r="W944" s="35"/>
      <c r="X944" s="35"/>
      <c r="Y944" s="35"/>
      <c r="Z944" s="35"/>
      <c r="AA944" s="35"/>
      <c r="AB944" s="35"/>
      <c r="AC944" s="35"/>
      <c r="AD944" s="35"/>
      <c r="AE944" s="35"/>
      <c r="AT944" s="18" t="s">
        <v>807</v>
      </c>
      <c r="AU944" s="18" t="s">
        <v>85</v>
      </c>
    </row>
    <row r="945" spans="1:65" s="2" customFormat="1" ht="24.2" customHeight="1">
      <c r="A945" s="35"/>
      <c r="B945" s="36"/>
      <c r="C945" s="193" t="s">
        <v>5617</v>
      </c>
      <c r="D945" s="193" t="s">
        <v>214</v>
      </c>
      <c r="E945" s="194" t="s">
        <v>13829</v>
      </c>
      <c r="F945" s="195" t="s">
        <v>12932</v>
      </c>
      <c r="G945" s="196" t="s">
        <v>2761</v>
      </c>
      <c r="H945" s="197">
        <v>2</v>
      </c>
      <c r="I945" s="198"/>
      <c r="J945" s="199">
        <f>ROUND(I945*H945,2)</f>
        <v>0</v>
      </c>
      <c r="K945" s="200"/>
      <c r="L945" s="40"/>
      <c r="M945" s="201" t="s">
        <v>1</v>
      </c>
      <c r="N945" s="202" t="s">
        <v>42</v>
      </c>
      <c r="O945" s="72"/>
      <c r="P945" s="203">
        <f>O945*H945</f>
        <v>0</v>
      </c>
      <c r="Q945" s="203">
        <v>0</v>
      </c>
      <c r="R945" s="203">
        <f>Q945*H945</f>
        <v>0</v>
      </c>
      <c r="S945" s="203">
        <v>0</v>
      </c>
      <c r="T945" s="204">
        <f>S945*H945</f>
        <v>0</v>
      </c>
      <c r="U945" s="35"/>
      <c r="V945" s="35"/>
      <c r="W945" s="35"/>
      <c r="X945" s="35"/>
      <c r="Y945" s="35"/>
      <c r="Z945" s="35"/>
      <c r="AA945" s="35"/>
      <c r="AB945" s="35"/>
      <c r="AC945" s="35"/>
      <c r="AD945" s="35"/>
      <c r="AE945" s="35"/>
      <c r="AR945" s="205" t="s">
        <v>218</v>
      </c>
      <c r="AT945" s="205" t="s">
        <v>214</v>
      </c>
      <c r="AU945" s="205" t="s">
        <v>85</v>
      </c>
      <c r="AY945" s="18" t="s">
        <v>209</v>
      </c>
      <c r="BE945" s="206">
        <f>IF(N945="základní",J945,0)</f>
        <v>0</v>
      </c>
      <c r="BF945" s="206">
        <f>IF(N945="snížená",J945,0)</f>
        <v>0</v>
      </c>
      <c r="BG945" s="206">
        <f>IF(N945="zákl. přenesená",J945,0)</f>
        <v>0</v>
      </c>
      <c r="BH945" s="206">
        <f>IF(N945="sníž. přenesená",J945,0)</f>
        <v>0</v>
      </c>
      <c r="BI945" s="206">
        <f>IF(N945="nulová",J945,0)</f>
        <v>0</v>
      </c>
      <c r="BJ945" s="18" t="s">
        <v>85</v>
      </c>
      <c r="BK945" s="206">
        <f>ROUND(I945*H945,2)</f>
        <v>0</v>
      </c>
      <c r="BL945" s="18" t="s">
        <v>218</v>
      </c>
      <c r="BM945" s="205" t="s">
        <v>13830</v>
      </c>
    </row>
    <row r="946" spans="1:65" s="2" customFormat="1" ht="68.25">
      <c r="A946" s="35"/>
      <c r="B946" s="36"/>
      <c r="C946" s="37"/>
      <c r="D946" s="214" t="s">
        <v>807</v>
      </c>
      <c r="E946" s="37"/>
      <c r="F946" s="256" t="s">
        <v>12934</v>
      </c>
      <c r="G946" s="37"/>
      <c r="H946" s="37"/>
      <c r="I946" s="257"/>
      <c r="J946" s="37"/>
      <c r="K946" s="37"/>
      <c r="L946" s="40"/>
      <c r="M946" s="258"/>
      <c r="N946" s="259"/>
      <c r="O946" s="72"/>
      <c r="P946" s="72"/>
      <c r="Q946" s="72"/>
      <c r="R946" s="72"/>
      <c r="S946" s="72"/>
      <c r="T946" s="73"/>
      <c r="U946" s="35"/>
      <c r="V946" s="35"/>
      <c r="W946" s="35"/>
      <c r="X946" s="35"/>
      <c r="Y946" s="35"/>
      <c r="Z946" s="35"/>
      <c r="AA946" s="35"/>
      <c r="AB946" s="35"/>
      <c r="AC946" s="35"/>
      <c r="AD946" s="35"/>
      <c r="AE946" s="35"/>
      <c r="AT946" s="18" t="s">
        <v>807</v>
      </c>
      <c r="AU946" s="18" t="s">
        <v>85</v>
      </c>
    </row>
    <row r="947" spans="1:65" s="2" customFormat="1" ht="24.2" customHeight="1">
      <c r="A947" s="35"/>
      <c r="B947" s="36"/>
      <c r="C947" s="193" t="s">
        <v>5621</v>
      </c>
      <c r="D947" s="193" t="s">
        <v>214</v>
      </c>
      <c r="E947" s="194" t="s">
        <v>13831</v>
      </c>
      <c r="F947" s="195" t="s">
        <v>12936</v>
      </c>
      <c r="G947" s="196" t="s">
        <v>2761</v>
      </c>
      <c r="H947" s="197">
        <v>3</v>
      </c>
      <c r="I947" s="198"/>
      <c r="J947" s="199">
        <f>ROUND(I947*H947,2)</f>
        <v>0</v>
      </c>
      <c r="K947" s="200"/>
      <c r="L947" s="40"/>
      <c r="M947" s="201" t="s">
        <v>1</v>
      </c>
      <c r="N947" s="202" t="s">
        <v>42</v>
      </c>
      <c r="O947" s="72"/>
      <c r="P947" s="203">
        <f>O947*H947</f>
        <v>0</v>
      </c>
      <c r="Q947" s="203">
        <v>0</v>
      </c>
      <c r="R947" s="203">
        <f>Q947*H947</f>
        <v>0</v>
      </c>
      <c r="S947" s="203">
        <v>0</v>
      </c>
      <c r="T947" s="204">
        <f>S947*H947</f>
        <v>0</v>
      </c>
      <c r="U947" s="35"/>
      <c r="V947" s="35"/>
      <c r="W947" s="35"/>
      <c r="X947" s="35"/>
      <c r="Y947" s="35"/>
      <c r="Z947" s="35"/>
      <c r="AA947" s="35"/>
      <c r="AB947" s="35"/>
      <c r="AC947" s="35"/>
      <c r="AD947" s="35"/>
      <c r="AE947" s="35"/>
      <c r="AR947" s="205" t="s">
        <v>218</v>
      </c>
      <c r="AT947" s="205" t="s">
        <v>214</v>
      </c>
      <c r="AU947" s="205" t="s">
        <v>85</v>
      </c>
      <c r="AY947" s="18" t="s">
        <v>209</v>
      </c>
      <c r="BE947" s="206">
        <f>IF(N947="základní",J947,0)</f>
        <v>0</v>
      </c>
      <c r="BF947" s="206">
        <f>IF(N947="snížená",J947,0)</f>
        <v>0</v>
      </c>
      <c r="BG947" s="206">
        <f>IF(N947="zákl. přenesená",J947,0)</f>
        <v>0</v>
      </c>
      <c r="BH947" s="206">
        <f>IF(N947="sníž. přenesená",J947,0)</f>
        <v>0</v>
      </c>
      <c r="BI947" s="206">
        <f>IF(N947="nulová",J947,0)</f>
        <v>0</v>
      </c>
      <c r="BJ947" s="18" t="s">
        <v>85</v>
      </c>
      <c r="BK947" s="206">
        <f>ROUND(I947*H947,2)</f>
        <v>0</v>
      </c>
      <c r="BL947" s="18" t="s">
        <v>218</v>
      </c>
      <c r="BM947" s="205" t="s">
        <v>13832</v>
      </c>
    </row>
    <row r="948" spans="1:65" s="2" customFormat="1" ht="68.25">
      <c r="A948" s="35"/>
      <c r="B948" s="36"/>
      <c r="C948" s="37"/>
      <c r="D948" s="214" t="s">
        <v>807</v>
      </c>
      <c r="E948" s="37"/>
      <c r="F948" s="256" t="s">
        <v>12934</v>
      </c>
      <c r="G948" s="37"/>
      <c r="H948" s="37"/>
      <c r="I948" s="257"/>
      <c r="J948" s="37"/>
      <c r="K948" s="37"/>
      <c r="L948" s="40"/>
      <c r="M948" s="258"/>
      <c r="N948" s="259"/>
      <c r="O948" s="72"/>
      <c r="P948" s="72"/>
      <c r="Q948" s="72"/>
      <c r="R948" s="72"/>
      <c r="S948" s="72"/>
      <c r="T948" s="73"/>
      <c r="U948" s="35"/>
      <c r="V948" s="35"/>
      <c r="W948" s="35"/>
      <c r="X948" s="35"/>
      <c r="Y948" s="35"/>
      <c r="Z948" s="35"/>
      <c r="AA948" s="35"/>
      <c r="AB948" s="35"/>
      <c r="AC948" s="35"/>
      <c r="AD948" s="35"/>
      <c r="AE948" s="35"/>
      <c r="AT948" s="18" t="s">
        <v>807</v>
      </c>
      <c r="AU948" s="18" t="s">
        <v>85</v>
      </c>
    </row>
    <row r="949" spans="1:65" s="2" customFormat="1" ht="24.2" customHeight="1">
      <c r="A949" s="35"/>
      <c r="B949" s="36"/>
      <c r="C949" s="193" t="s">
        <v>5624</v>
      </c>
      <c r="D949" s="193" t="s">
        <v>214</v>
      </c>
      <c r="E949" s="194" t="s">
        <v>13833</v>
      </c>
      <c r="F949" s="195" t="s">
        <v>13834</v>
      </c>
      <c r="G949" s="196" t="s">
        <v>2761</v>
      </c>
      <c r="H949" s="197">
        <v>2</v>
      </c>
      <c r="I949" s="198"/>
      <c r="J949" s="199">
        <f>ROUND(I949*H949,2)</f>
        <v>0</v>
      </c>
      <c r="K949" s="200"/>
      <c r="L949" s="40"/>
      <c r="M949" s="201" t="s">
        <v>1</v>
      </c>
      <c r="N949" s="202" t="s">
        <v>42</v>
      </c>
      <c r="O949" s="72"/>
      <c r="P949" s="203">
        <f>O949*H949</f>
        <v>0</v>
      </c>
      <c r="Q949" s="203">
        <v>0</v>
      </c>
      <c r="R949" s="203">
        <f>Q949*H949</f>
        <v>0</v>
      </c>
      <c r="S949" s="203">
        <v>0</v>
      </c>
      <c r="T949" s="204">
        <f>S949*H949</f>
        <v>0</v>
      </c>
      <c r="U949" s="35"/>
      <c r="V949" s="35"/>
      <c r="W949" s="35"/>
      <c r="X949" s="35"/>
      <c r="Y949" s="35"/>
      <c r="Z949" s="35"/>
      <c r="AA949" s="35"/>
      <c r="AB949" s="35"/>
      <c r="AC949" s="35"/>
      <c r="AD949" s="35"/>
      <c r="AE949" s="35"/>
      <c r="AR949" s="205" t="s">
        <v>218</v>
      </c>
      <c r="AT949" s="205" t="s">
        <v>214</v>
      </c>
      <c r="AU949" s="205" t="s">
        <v>85</v>
      </c>
      <c r="AY949" s="18" t="s">
        <v>209</v>
      </c>
      <c r="BE949" s="206">
        <f>IF(N949="základní",J949,0)</f>
        <v>0</v>
      </c>
      <c r="BF949" s="206">
        <f>IF(N949="snížená",J949,0)</f>
        <v>0</v>
      </c>
      <c r="BG949" s="206">
        <f>IF(N949="zákl. přenesená",J949,0)</f>
        <v>0</v>
      </c>
      <c r="BH949" s="206">
        <f>IF(N949="sníž. přenesená",J949,0)</f>
        <v>0</v>
      </c>
      <c r="BI949" s="206">
        <f>IF(N949="nulová",J949,0)</f>
        <v>0</v>
      </c>
      <c r="BJ949" s="18" t="s">
        <v>85</v>
      </c>
      <c r="BK949" s="206">
        <f>ROUND(I949*H949,2)</f>
        <v>0</v>
      </c>
      <c r="BL949" s="18" t="s">
        <v>218</v>
      </c>
      <c r="BM949" s="205" t="s">
        <v>13835</v>
      </c>
    </row>
    <row r="950" spans="1:65" s="2" customFormat="1" ht="68.25">
      <c r="A950" s="35"/>
      <c r="B950" s="36"/>
      <c r="C950" s="37"/>
      <c r="D950" s="214" t="s">
        <v>807</v>
      </c>
      <c r="E950" s="37"/>
      <c r="F950" s="256" t="s">
        <v>12927</v>
      </c>
      <c r="G950" s="37"/>
      <c r="H950" s="37"/>
      <c r="I950" s="257"/>
      <c r="J950" s="37"/>
      <c r="K950" s="37"/>
      <c r="L950" s="40"/>
      <c r="M950" s="258"/>
      <c r="N950" s="259"/>
      <c r="O950" s="72"/>
      <c r="P950" s="72"/>
      <c r="Q950" s="72"/>
      <c r="R950" s="72"/>
      <c r="S950" s="72"/>
      <c r="T950" s="73"/>
      <c r="U950" s="35"/>
      <c r="V950" s="35"/>
      <c r="W950" s="35"/>
      <c r="X950" s="35"/>
      <c r="Y950" s="35"/>
      <c r="Z950" s="35"/>
      <c r="AA950" s="35"/>
      <c r="AB950" s="35"/>
      <c r="AC950" s="35"/>
      <c r="AD950" s="35"/>
      <c r="AE950" s="35"/>
      <c r="AT950" s="18" t="s">
        <v>807</v>
      </c>
      <c r="AU950" s="18" t="s">
        <v>85</v>
      </c>
    </row>
    <row r="951" spans="1:65" s="2" customFormat="1" ht="24.2" customHeight="1">
      <c r="A951" s="35"/>
      <c r="B951" s="36"/>
      <c r="C951" s="193" t="s">
        <v>5628</v>
      </c>
      <c r="D951" s="193" t="s">
        <v>214</v>
      </c>
      <c r="E951" s="194" t="s">
        <v>13836</v>
      </c>
      <c r="F951" s="195" t="s">
        <v>12925</v>
      </c>
      <c r="G951" s="196" t="s">
        <v>2761</v>
      </c>
      <c r="H951" s="197">
        <v>9</v>
      </c>
      <c r="I951" s="198"/>
      <c r="J951" s="199">
        <f>ROUND(I951*H951,2)</f>
        <v>0</v>
      </c>
      <c r="K951" s="200"/>
      <c r="L951" s="40"/>
      <c r="M951" s="201" t="s">
        <v>1</v>
      </c>
      <c r="N951" s="202" t="s">
        <v>42</v>
      </c>
      <c r="O951" s="72"/>
      <c r="P951" s="203">
        <f>O951*H951</f>
        <v>0</v>
      </c>
      <c r="Q951" s="203">
        <v>0</v>
      </c>
      <c r="R951" s="203">
        <f>Q951*H951</f>
        <v>0</v>
      </c>
      <c r="S951" s="203">
        <v>0</v>
      </c>
      <c r="T951" s="204">
        <f>S951*H951</f>
        <v>0</v>
      </c>
      <c r="U951" s="35"/>
      <c r="V951" s="35"/>
      <c r="W951" s="35"/>
      <c r="X951" s="35"/>
      <c r="Y951" s="35"/>
      <c r="Z951" s="35"/>
      <c r="AA951" s="35"/>
      <c r="AB951" s="35"/>
      <c r="AC951" s="35"/>
      <c r="AD951" s="35"/>
      <c r="AE951" s="35"/>
      <c r="AR951" s="205" t="s">
        <v>218</v>
      </c>
      <c r="AT951" s="205" t="s">
        <v>214</v>
      </c>
      <c r="AU951" s="205" t="s">
        <v>85</v>
      </c>
      <c r="AY951" s="18" t="s">
        <v>209</v>
      </c>
      <c r="BE951" s="206">
        <f>IF(N951="základní",J951,0)</f>
        <v>0</v>
      </c>
      <c r="BF951" s="206">
        <f>IF(N951="snížená",J951,0)</f>
        <v>0</v>
      </c>
      <c r="BG951" s="206">
        <f>IF(N951="zákl. přenesená",J951,0)</f>
        <v>0</v>
      </c>
      <c r="BH951" s="206">
        <f>IF(N951="sníž. přenesená",J951,0)</f>
        <v>0</v>
      </c>
      <c r="BI951" s="206">
        <f>IF(N951="nulová",J951,0)</f>
        <v>0</v>
      </c>
      <c r="BJ951" s="18" t="s">
        <v>85</v>
      </c>
      <c r="BK951" s="206">
        <f>ROUND(I951*H951,2)</f>
        <v>0</v>
      </c>
      <c r="BL951" s="18" t="s">
        <v>218</v>
      </c>
      <c r="BM951" s="205" t="s">
        <v>13837</v>
      </c>
    </row>
    <row r="952" spans="1:65" s="2" customFormat="1" ht="68.25">
      <c r="A952" s="35"/>
      <c r="B952" s="36"/>
      <c r="C952" s="37"/>
      <c r="D952" s="214" t="s">
        <v>807</v>
      </c>
      <c r="E952" s="37"/>
      <c r="F952" s="256" t="s">
        <v>12927</v>
      </c>
      <c r="G952" s="37"/>
      <c r="H952" s="37"/>
      <c r="I952" s="257"/>
      <c r="J952" s="37"/>
      <c r="K952" s="37"/>
      <c r="L952" s="40"/>
      <c r="M952" s="258"/>
      <c r="N952" s="259"/>
      <c r="O952" s="72"/>
      <c r="P952" s="72"/>
      <c r="Q952" s="72"/>
      <c r="R952" s="72"/>
      <c r="S952" s="72"/>
      <c r="T952" s="73"/>
      <c r="U952" s="35"/>
      <c r="V952" s="35"/>
      <c r="W952" s="35"/>
      <c r="X952" s="35"/>
      <c r="Y952" s="35"/>
      <c r="Z952" s="35"/>
      <c r="AA952" s="35"/>
      <c r="AB952" s="35"/>
      <c r="AC952" s="35"/>
      <c r="AD952" s="35"/>
      <c r="AE952" s="35"/>
      <c r="AT952" s="18" t="s">
        <v>807</v>
      </c>
      <c r="AU952" s="18" t="s">
        <v>85</v>
      </c>
    </row>
    <row r="953" spans="1:65" s="2" customFormat="1" ht="24.2" customHeight="1">
      <c r="A953" s="35"/>
      <c r="B953" s="36"/>
      <c r="C953" s="193" t="s">
        <v>5632</v>
      </c>
      <c r="D953" s="193" t="s">
        <v>214</v>
      </c>
      <c r="E953" s="194" t="s">
        <v>13838</v>
      </c>
      <c r="F953" s="195" t="s">
        <v>12929</v>
      </c>
      <c r="G953" s="196" t="s">
        <v>2761</v>
      </c>
      <c r="H953" s="197">
        <v>1</v>
      </c>
      <c r="I953" s="198"/>
      <c r="J953" s="199">
        <f>ROUND(I953*H953,2)</f>
        <v>0</v>
      </c>
      <c r="K953" s="200"/>
      <c r="L953" s="40"/>
      <c r="M953" s="201" t="s">
        <v>1</v>
      </c>
      <c r="N953" s="202" t="s">
        <v>42</v>
      </c>
      <c r="O953" s="72"/>
      <c r="P953" s="203">
        <f>O953*H953</f>
        <v>0</v>
      </c>
      <c r="Q953" s="203">
        <v>0</v>
      </c>
      <c r="R953" s="203">
        <f>Q953*H953</f>
        <v>0</v>
      </c>
      <c r="S953" s="203">
        <v>0</v>
      </c>
      <c r="T953" s="204">
        <f>S953*H953</f>
        <v>0</v>
      </c>
      <c r="U953" s="35"/>
      <c r="V953" s="35"/>
      <c r="W953" s="35"/>
      <c r="X953" s="35"/>
      <c r="Y953" s="35"/>
      <c r="Z953" s="35"/>
      <c r="AA953" s="35"/>
      <c r="AB953" s="35"/>
      <c r="AC953" s="35"/>
      <c r="AD953" s="35"/>
      <c r="AE953" s="35"/>
      <c r="AR953" s="205" t="s">
        <v>218</v>
      </c>
      <c r="AT953" s="205" t="s">
        <v>214</v>
      </c>
      <c r="AU953" s="205" t="s">
        <v>85</v>
      </c>
      <c r="AY953" s="18" t="s">
        <v>209</v>
      </c>
      <c r="BE953" s="206">
        <f>IF(N953="základní",J953,0)</f>
        <v>0</v>
      </c>
      <c r="BF953" s="206">
        <f>IF(N953="snížená",J953,0)</f>
        <v>0</v>
      </c>
      <c r="BG953" s="206">
        <f>IF(N953="zákl. přenesená",J953,0)</f>
        <v>0</v>
      </c>
      <c r="BH953" s="206">
        <f>IF(N953="sníž. přenesená",J953,0)</f>
        <v>0</v>
      </c>
      <c r="BI953" s="206">
        <f>IF(N953="nulová",J953,0)</f>
        <v>0</v>
      </c>
      <c r="BJ953" s="18" t="s">
        <v>85</v>
      </c>
      <c r="BK953" s="206">
        <f>ROUND(I953*H953,2)</f>
        <v>0</v>
      </c>
      <c r="BL953" s="18" t="s">
        <v>218</v>
      </c>
      <c r="BM953" s="205" t="s">
        <v>13839</v>
      </c>
    </row>
    <row r="954" spans="1:65" s="2" customFormat="1" ht="68.25">
      <c r="A954" s="35"/>
      <c r="B954" s="36"/>
      <c r="C954" s="37"/>
      <c r="D954" s="214" t="s">
        <v>807</v>
      </c>
      <c r="E954" s="37"/>
      <c r="F954" s="256" t="s">
        <v>12927</v>
      </c>
      <c r="G954" s="37"/>
      <c r="H954" s="37"/>
      <c r="I954" s="257"/>
      <c r="J954" s="37"/>
      <c r="K954" s="37"/>
      <c r="L954" s="40"/>
      <c r="M954" s="258"/>
      <c r="N954" s="259"/>
      <c r="O954" s="72"/>
      <c r="P954" s="72"/>
      <c r="Q954" s="72"/>
      <c r="R954" s="72"/>
      <c r="S954" s="72"/>
      <c r="T954" s="73"/>
      <c r="U954" s="35"/>
      <c r="V954" s="35"/>
      <c r="W954" s="35"/>
      <c r="X954" s="35"/>
      <c r="Y954" s="35"/>
      <c r="Z954" s="35"/>
      <c r="AA954" s="35"/>
      <c r="AB954" s="35"/>
      <c r="AC954" s="35"/>
      <c r="AD954" s="35"/>
      <c r="AE954" s="35"/>
      <c r="AT954" s="18" t="s">
        <v>807</v>
      </c>
      <c r="AU954" s="18" t="s">
        <v>85</v>
      </c>
    </row>
    <row r="955" spans="1:65" s="2" customFormat="1" ht="16.5" customHeight="1">
      <c r="A955" s="35"/>
      <c r="B955" s="36"/>
      <c r="C955" s="193" t="s">
        <v>5635</v>
      </c>
      <c r="D955" s="193" t="s">
        <v>214</v>
      </c>
      <c r="E955" s="194" t="s">
        <v>13840</v>
      </c>
      <c r="F955" s="195" t="s">
        <v>12945</v>
      </c>
      <c r="G955" s="196" t="s">
        <v>2761</v>
      </c>
      <c r="H955" s="197">
        <v>2</v>
      </c>
      <c r="I955" s="198"/>
      <c r="J955" s="199">
        <f>ROUND(I955*H955,2)</f>
        <v>0</v>
      </c>
      <c r="K955" s="200"/>
      <c r="L955" s="40"/>
      <c r="M955" s="201" t="s">
        <v>1</v>
      </c>
      <c r="N955" s="202" t="s">
        <v>42</v>
      </c>
      <c r="O955" s="72"/>
      <c r="P955" s="203">
        <f>O955*H955</f>
        <v>0</v>
      </c>
      <c r="Q955" s="203">
        <v>0</v>
      </c>
      <c r="R955" s="203">
        <f>Q955*H955</f>
        <v>0</v>
      </c>
      <c r="S955" s="203">
        <v>0</v>
      </c>
      <c r="T955" s="204">
        <f>S955*H955</f>
        <v>0</v>
      </c>
      <c r="U955" s="35"/>
      <c r="V955" s="35"/>
      <c r="W955" s="35"/>
      <c r="X955" s="35"/>
      <c r="Y955" s="35"/>
      <c r="Z955" s="35"/>
      <c r="AA955" s="35"/>
      <c r="AB955" s="35"/>
      <c r="AC955" s="35"/>
      <c r="AD955" s="35"/>
      <c r="AE955" s="35"/>
      <c r="AR955" s="205" t="s">
        <v>218</v>
      </c>
      <c r="AT955" s="205" t="s">
        <v>214</v>
      </c>
      <c r="AU955" s="205" t="s">
        <v>85</v>
      </c>
      <c r="AY955" s="18" t="s">
        <v>209</v>
      </c>
      <c r="BE955" s="206">
        <f>IF(N955="základní",J955,0)</f>
        <v>0</v>
      </c>
      <c r="BF955" s="206">
        <f>IF(N955="snížená",J955,0)</f>
        <v>0</v>
      </c>
      <c r="BG955" s="206">
        <f>IF(N955="zákl. přenesená",J955,0)</f>
        <v>0</v>
      </c>
      <c r="BH955" s="206">
        <f>IF(N955="sníž. přenesená",J955,0)</f>
        <v>0</v>
      </c>
      <c r="BI955" s="206">
        <f>IF(N955="nulová",J955,0)</f>
        <v>0</v>
      </c>
      <c r="BJ955" s="18" t="s">
        <v>85</v>
      </c>
      <c r="BK955" s="206">
        <f>ROUND(I955*H955,2)</f>
        <v>0</v>
      </c>
      <c r="BL955" s="18" t="s">
        <v>218</v>
      </c>
      <c r="BM955" s="205" t="s">
        <v>13841</v>
      </c>
    </row>
    <row r="956" spans="1:65" s="2" customFormat="1" ht="58.5">
      <c r="A956" s="35"/>
      <c r="B956" s="36"/>
      <c r="C956" s="37"/>
      <c r="D956" s="214" t="s">
        <v>807</v>
      </c>
      <c r="E956" s="37"/>
      <c r="F956" s="256" t="s">
        <v>12947</v>
      </c>
      <c r="G956" s="37"/>
      <c r="H956" s="37"/>
      <c r="I956" s="257"/>
      <c r="J956" s="37"/>
      <c r="K956" s="37"/>
      <c r="L956" s="40"/>
      <c r="M956" s="258"/>
      <c r="N956" s="259"/>
      <c r="O956" s="72"/>
      <c r="P956" s="72"/>
      <c r="Q956" s="72"/>
      <c r="R956" s="72"/>
      <c r="S956" s="72"/>
      <c r="T956" s="73"/>
      <c r="U956" s="35"/>
      <c r="V956" s="35"/>
      <c r="W956" s="35"/>
      <c r="X956" s="35"/>
      <c r="Y956" s="35"/>
      <c r="Z956" s="35"/>
      <c r="AA956" s="35"/>
      <c r="AB956" s="35"/>
      <c r="AC956" s="35"/>
      <c r="AD956" s="35"/>
      <c r="AE956" s="35"/>
      <c r="AT956" s="18" t="s">
        <v>807</v>
      </c>
      <c r="AU956" s="18" t="s">
        <v>85</v>
      </c>
    </row>
    <row r="957" spans="1:65" s="2" customFormat="1" ht="16.5" customHeight="1">
      <c r="A957" s="35"/>
      <c r="B957" s="36"/>
      <c r="C957" s="193" t="s">
        <v>5638</v>
      </c>
      <c r="D957" s="193" t="s">
        <v>214</v>
      </c>
      <c r="E957" s="194" t="s">
        <v>13842</v>
      </c>
      <c r="F957" s="195" t="s">
        <v>12898</v>
      </c>
      <c r="G957" s="196" t="s">
        <v>2761</v>
      </c>
      <c r="H957" s="197">
        <v>2</v>
      </c>
      <c r="I957" s="198"/>
      <c r="J957" s="199">
        <f>ROUND(I957*H957,2)</f>
        <v>0</v>
      </c>
      <c r="K957" s="200"/>
      <c r="L957" s="40"/>
      <c r="M957" s="201" t="s">
        <v>1</v>
      </c>
      <c r="N957" s="202" t="s">
        <v>42</v>
      </c>
      <c r="O957" s="72"/>
      <c r="P957" s="203">
        <f>O957*H957</f>
        <v>0</v>
      </c>
      <c r="Q957" s="203">
        <v>0</v>
      </c>
      <c r="R957" s="203">
        <f>Q957*H957</f>
        <v>0</v>
      </c>
      <c r="S957" s="203">
        <v>0</v>
      </c>
      <c r="T957" s="204">
        <f>S957*H957</f>
        <v>0</v>
      </c>
      <c r="U957" s="35"/>
      <c r="V957" s="35"/>
      <c r="W957" s="35"/>
      <c r="X957" s="35"/>
      <c r="Y957" s="35"/>
      <c r="Z957" s="35"/>
      <c r="AA957" s="35"/>
      <c r="AB957" s="35"/>
      <c r="AC957" s="35"/>
      <c r="AD957" s="35"/>
      <c r="AE957" s="35"/>
      <c r="AR957" s="205" t="s">
        <v>218</v>
      </c>
      <c r="AT957" s="205" t="s">
        <v>214</v>
      </c>
      <c r="AU957" s="205" t="s">
        <v>85</v>
      </c>
      <c r="AY957" s="18" t="s">
        <v>209</v>
      </c>
      <c r="BE957" s="206">
        <f>IF(N957="základní",J957,0)</f>
        <v>0</v>
      </c>
      <c r="BF957" s="206">
        <f>IF(N957="snížená",J957,0)</f>
        <v>0</v>
      </c>
      <c r="BG957" s="206">
        <f>IF(N957="zákl. přenesená",J957,0)</f>
        <v>0</v>
      </c>
      <c r="BH957" s="206">
        <f>IF(N957="sníž. přenesená",J957,0)</f>
        <v>0</v>
      </c>
      <c r="BI957" s="206">
        <f>IF(N957="nulová",J957,0)</f>
        <v>0</v>
      </c>
      <c r="BJ957" s="18" t="s">
        <v>85</v>
      </c>
      <c r="BK957" s="206">
        <f>ROUND(I957*H957,2)</f>
        <v>0</v>
      </c>
      <c r="BL957" s="18" t="s">
        <v>218</v>
      </c>
      <c r="BM957" s="205" t="s">
        <v>13843</v>
      </c>
    </row>
    <row r="958" spans="1:65" s="2" customFormat="1" ht="58.5">
      <c r="A958" s="35"/>
      <c r="B958" s="36"/>
      <c r="C958" s="37"/>
      <c r="D958" s="214" t="s">
        <v>807</v>
      </c>
      <c r="E958" s="37"/>
      <c r="F958" s="256" t="s">
        <v>12947</v>
      </c>
      <c r="G958" s="37"/>
      <c r="H958" s="37"/>
      <c r="I958" s="257"/>
      <c r="J958" s="37"/>
      <c r="K958" s="37"/>
      <c r="L958" s="40"/>
      <c r="M958" s="258"/>
      <c r="N958" s="259"/>
      <c r="O958" s="72"/>
      <c r="P958" s="72"/>
      <c r="Q958" s="72"/>
      <c r="R958" s="72"/>
      <c r="S958" s="72"/>
      <c r="T958" s="73"/>
      <c r="U958" s="35"/>
      <c r="V958" s="35"/>
      <c r="W958" s="35"/>
      <c r="X958" s="35"/>
      <c r="Y958" s="35"/>
      <c r="Z958" s="35"/>
      <c r="AA958" s="35"/>
      <c r="AB958" s="35"/>
      <c r="AC958" s="35"/>
      <c r="AD958" s="35"/>
      <c r="AE958" s="35"/>
      <c r="AT958" s="18" t="s">
        <v>807</v>
      </c>
      <c r="AU958" s="18" t="s">
        <v>85</v>
      </c>
    </row>
    <row r="959" spans="1:65" s="2" customFormat="1" ht="16.5" customHeight="1">
      <c r="A959" s="35"/>
      <c r="B959" s="36"/>
      <c r="C959" s="193" t="s">
        <v>5641</v>
      </c>
      <c r="D959" s="193" t="s">
        <v>214</v>
      </c>
      <c r="E959" s="194" t="s">
        <v>13844</v>
      </c>
      <c r="F959" s="195" t="s">
        <v>12902</v>
      </c>
      <c r="G959" s="196" t="s">
        <v>2761</v>
      </c>
      <c r="H959" s="197">
        <v>3</v>
      </c>
      <c r="I959" s="198"/>
      <c r="J959" s="199">
        <f>ROUND(I959*H959,2)</f>
        <v>0</v>
      </c>
      <c r="K959" s="200"/>
      <c r="L959" s="40"/>
      <c r="M959" s="201" t="s">
        <v>1</v>
      </c>
      <c r="N959" s="202" t="s">
        <v>42</v>
      </c>
      <c r="O959" s="72"/>
      <c r="P959" s="203">
        <f>O959*H959</f>
        <v>0</v>
      </c>
      <c r="Q959" s="203">
        <v>0</v>
      </c>
      <c r="R959" s="203">
        <f>Q959*H959</f>
        <v>0</v>
      </c>
      <c r="S959" s="203">
        <v>0</v>
      </c>
      <c r="T959" s="204">
        <f>S959*H959</f>
        <v>0</v>
      </c>
      <c r="U959" s="35"/>
      <c r="V959" s="35"/>
      <c r="W959" s="35"/>
      <c r="X959" s="35"/>
      <c r="Y959" s="35"/>
      <c r="Z959" s="35"/>
      <c r="AA959" s="35"/>
      <c r="AB959" s="35"/>
      <c r="AC959" s="35"/>
      <c r="AD959" s="35"/>
      <c r="AE959" s="35"/>
      <c r="AR959" s="205" t="s">
        <v>218</v>
      </c>
      <c r="AT959" s="205" t="s">
        <v>214</v>
      </c>
      <c r="AU959" s="205" t="s">
        <v>85</v>
      </c>
      <c r="AY959" s="18" t="s">
        <v>209</v>
      </c>
      <c r="BE959" s="206">
        <f>IF(N959="základní",J959,0)</f>
        <v>0</v>
      </c>
      <c r="BF959" s="206">
        <f>IF(N959="snížená",J959,0)</f>
        <v>0</v>
      </c>
      <c r="BG959" s="206">
        <f>IF(N959="zákl. přenesená",J959,0)</f>
        <v>0</v>
      </c>
      <c r="BH959" s="206">
        <f>IF(N959="sníž. přenesená",J959,0)</f>
        <v>0</v>
      </c>
      <c r="BI959" s="206">
        <f>IF(N959="nulová",J959,0)</f>
        <v>0</v>
      </c>
      <c r="BJ959" s="18" t="s">
        <v>85</v>
      </c>
      <c r="BK959" s="206">
        <f>ROUND(I959*H959,2)</f>
        <v>0</v>
      </c>
      <c r="BL959" s="18" t="s">
        <v>218</v>
      </c>
      <c r="BM959" s="205" t="s">
        <v>13845</v>
      </c>
    </row>
    <row r="960" spans="1:65" s="2" customFormat="1" ht="58.5">
      <c r="A960" s="35"/>
      <c r="B960" s="36"/>
      <c r="C960" s="37"/>
      <c r="D960" s="214" t="s">
        <v>807</v>
      </c>
      <c r="E960" s="37"/>
      <c r="F960" s="256" t="s">
        <v>12947</v>
      </c>
      <c r="G960" s="37"/>
      <c r="H960" s="37"/>
      <c r="I960" s="257"/>
      <c r="J960" s="37"/>
      <c r="K960" s="37"/>
      <c r="L960" s="40"/>
      <c r="M960" s="258"/>
      <c r="N960" s="259"/>
      <c r="O960" s="72"/>
      <c r="P960" s="72"/>
      <c r="Q960" s="72"/>
      <c r="R960" s="72"/>
      <c r="S960" s="72"/>
      <c r="T960" s="73"/>
      <c r="U960" s="35"/>
      <c r="V960" s="35"/>
      <c r="W960" s="35"/>
      <c r="X960" s="35"/>
      <c r="Y960" s="35"/>
      <c r="Z960" s="35"/>
      <c r="AA960" s="35"/>
      <c r="AB960" s="35"/>
      <c r="AC960" s="35"/>
      <c r="AD960" s="35"/>
      <c r="AE960" s="35"/>
      <c r="AT960" s="18" t="s">
        <v>807</v>
      </c>
      <c r="AU960" s="18" t="s">
        <v>85</v>
      </c>
    </row>
    <row r="961" spans="1:65" s="2" customFormat="1" ht="16.5" customHeight="1">
      <c r="A961" s="35"/>
      <c r="B961" s="36"/>
      <c r="C961" s="193" t="s">
        <v>5644</v>
      </c>
      <c r="D961" s="193" t="s">
        <v>214</v>
      </c>
      <c r="E961" s="194" t="s">
        <v>13846</v>
      </c>
      <c r="F961" s="195" t="s">
        <v>12951</v>
      </c>
      <c r="G961" s="196" t="s">
        <v>2761</v>
      </c>
      <c r="H961" s="197">
        <v>1</v>
      </c>
      <c r="I961" s="198"/>
      <c r="J961" s="199">
        <f>ROUND(I961*H961,2)</f>
        <v>0</v>
      </c>
      <c r="K961" s="200"/>
      <c r="L961" s="40"/>
      <c r="M961" s="201" t="s">
        <v>1</v>
      </c>
      <c r="N961" s="202" t="s">
        <v>42</v>
      </c>
      <c r="O961" s="72"/>
      <c r="P961" s="203">
        <f>O961*H961</f>
        <v>0</v>
      </c>
      <c r="Q961" s="203">
        <v>0</v>
      </c>
      <c r="R961" s="203">
        <f>Q961*H961</f>
        <v>0</v>
      </c>
      <c r="S961" s="203">
        <v>0</v>
      </c>
      <c r="T961" s="204">
        <f>S961*H961</f>
        <v>0</v>
      </c>
      <c r="U961" s="35"/>
      <c r="V961" s="35"/>
      <c r="W961" s="35"/>
      <c r="X961" s="35"/>
      <c r="Y961" s="35"/>
      <c r="Z961" s="35"/>
      <c r="AA961" s="35"/>
      <c r="AB961" s="35"/>
      <c r="AC961" s="35"/>
      <c r="AD961" s="35"/>
      <c r="AE961" s="35"/>
      <c r="AR961" s="205" t="s">
        <v>218</v>
      </c>
      <c r="AT961" s="205" t="s">
        <v>214</v>
      </c>
      <c r="AU961" s="205" t="s">
        <v>85</v>
      </c>
      <c r="AY961" s="18" t="s">
        <v>209</v>
      </c>
      <c r="BE961" s="206">
        <f>IF(N961="základní",J961,0)</f>
        <v>0</v>
      </c>
      <c r="BF961" s="206">
        <f>IF(N961="snížená",J961,0)</f>
        <v>0</v>
      </c>
      <c r="BG961" s="206">
        <f>IF(N961="zákl. přenesená",J961,0)</f>
        <v>0</v>
      </c>
      <c r="BH961" s="206">
        <f>IF(N961="sníž. přenesená",J961,0)</f>
        <v>0</v>
      </c>
      <c r="BI961" s="206">
        <f>IF(N961="nulová",J961,0)</f>
        <v>0</v>
      </c>
      <c r="BJ961" s="18" t="s">
        <v>85</v>
      </c>
      <c r="BK961" s="206">
        <f>ROUND(I961*H961,2)</f>
        <v>0</v>
      </c>
      <c r="BL961" s="18" t="s">
        <v>218</v>
      </c>
      <c r="BM961" s="205" t="s">
        <v>13847</v>
      </c>
    </row>
    <row r="962" spans="1:65" s="2" customFormat="1" ht="58.5">
      <c r="A962" s="35"/>
      <c r="B962" s="36"/>
      <c r="C962" s="37"/>
      <c r="D962" s="214" t="s">
        <v>807</v>
      </c>
      <c r="E962" s="37"/>
      <c r="F962" s="256" t="s">
        <v>12947</v>
      </c>
      <c r="G962" s="37"/>
      <c r="H962" s="37"/>
      <c r="I962" s="257"/>
      <c r="J962" s="37"/>
      <c r="K962" s="37"/>
      <c r="L962" s="40"/>
      <c r="M962" s="258"/>
      <c r="N962" s="259"/>
      <c r="O962" s="72"/>
      <c r="P962" s="72"/>
      <c r="Q962" s="72"/>
      <c r="R962" s="72"/>
      <c r="S962" s="72"/>
      <c r="T962" s="73"/>
      <c r="U962" s="35"/>
      <c r="V962" s="35"/>
      <c r="W962" s="35"/>
      <c r="X962" s="35"/>
      <c r="Y962" s="35"/>
      <c r="Z962" s="35"/>
      <c r="AA962" s="35"/>
      <c r="AB962" s="35"/>
      <c r="AC962" s="35"/>
      <c r="AD962" s="35"/>
      <c r="AE962" s="35"/>
      <c r="AT962" s="18" t="s">
        <v>807</v>
      </c>
      <c r="AU962" s="18" t="s">
        <v>85</v>
      </c>
    </row>
    <row r="963" spans="1:65" s="2" customFormat="1" ht="16.5" customHeight="1">
      <c r="A963" s="35"/>
      <c r="B963" s="36"/>
      <c r="C963" s="193" t="s">
        <v>5647</v>
      </c>
      <c r="D963" s="193" t="s">
        <v>214</v>
      </c>
      <c r="E963" s="194" t="s">
        <v>13848</v>
      </c>
      <c r="F963" s="195" t="s">
        <v>13341</v>
      </c>
      <c r="G963" s="196" t="s">
        <v>2761</v>
      </c>
      <c r="H963" s="197">
        <v>8</v>
      </c>
      <c r="I963" s="198"/>
      <c r="J963" s="199">
        <f>ROUND(I963*H963,2)</f>
        <v>0</v>
      </c>
      <c r="K963" s="200"/>
      <c r="L963" s="40"/>
      <c r="M963" s="201" t="s">
        <v>1</v>
      </c>
      <c r="N963" s="202" t="s">
        <v>42</v>
      </c>
      <c r="O963" s="72"/>
      <c r="P963" s="203">
        <f>O963*H963</f>
        <v>0</v>
      </c>
      <c r="Q963" s="203">
        <v>0</v>
      </c>
      <c r="R963" s="203">
        <f>Q963*H963</f>
        <v>0</v>
      </c>
      <c r="S963" s="203">
        <v>0</v>
      </c>
      <c r="T963" s="204">
        <f>S963*H963</f>
        <v>0</v>
      </c>
      <c r="U963" s="35"/>
      <c r="V963" s="35"/>
      <c r="W963" s="35"/>
      <c r="X963" s="35"/>
      <c r="Y963" s="35"/>
      <c r="Z963" s="35"/>
      <c r="AA963" s="35"/>
      <c r="AB963" s="35"/>
      <c r="AC963" s="35"/>
      <c r="AD963" s="35"/>
      <c r="AE963" s="35"/>
      <c r="AR963" s="205" t="s">
        <v>218</v>
      </c>
      <c r="AT963" s="205" t="s">
        <v>214</v>
      </c>
      <c r="AU963" s="205" t="s">
        <v>85</v>
      </c>
      <c r="AY963" s="18" t="s">
        <v>209</v>
      </c>
      <c r="BE963" s="206">
        <f>IF(N963="základní",J963,0)</f>
        <v>0</v>
      </c>
      <c r="BF963" s="206">
        <f>IF(N963="snížená",J963,0)</f>
        <v>0</v>
      </c>
      <c r="BG963" s="206">
        <f>IF(N963="zákl. přenesená",J963,0)</f>
        <v>0</v>
      </c>
      <c r="BH963" s="206">
        <f>IF(N963="sníž. přenesená",J963,0)</f>
        <v>0</v>
      </c>
      <c r="BI963" s="206">
        <f>IF(N963="nulová",J963,0)</f>
        <v>0</v>
      </c>
      <c r="BJ963" s="18" t="s">
        <v>85</v>
      </c>
      <c r="BK963" s="206">
        <f>ROUND(I963*H963,2)</f>
        <v>0</v>
      </c>
      <c r="BL963" s="18" t="s">
        <v>218</v>
      </c>
      <c r="BM963" s="205" t="s">
        <v>13849</v>
      </c>
    </row>
    <row r="964" spans="1:65" s="2" customFormat="1" ht="78">
      <c r="A964" s="35"/>
      <c r="B964" s="36"/>
      <c r="C964" s="37"/>
      <c r="D964" s="214" t="s">
        <v>807</v>
      </c>
      <c r="E964" s="37"/>
      <c r="F964" s="256" t="s">
        <v>13343</v>
      </c>
      <c r="G964" s="37"/>
      <c r="H964" s="37"/>
      <c r="I964" s="257"/>
      <c r="J964" s="37"/>
      <c r="K964" s="37"/>
      <c r="L964" s="40"/>
      <c r="M964" s="258"/>
      <c r="N964" s="259"/>
      <c r="O964" s="72"/>
      <c r="P964" s="72"/>
      <c r="Q964" s="72"/>
      <c r="R964" s="72"/>
      <c r="S964" s="72"/>
      <c r="T964" s="73"/>
      <c r="U964" s="35"/>
      <c r="V964" s="35"/>
      <c r="W964" s="35"/>
      <c r="X964" s="35"/>
      <c r="Y964" s="35"/>
      <c r="Z964" s="35"/>
      <c r="AA964" s="35"/>
      <c r="AB964" s="35"/>
      <c r="AC964" s="35"/>
      <c r="AD964" s="35"/>
      <c r="AE964" s="35"/>
      <c r="AT964" s="18" t="s">
        <v>807</v>
      </c>
      <c r="AU964" s="18" t="s">
        <v>85</v>
      </c>
    </row>
    <row r="965" spans="1:65" s="2" customFormat="1" ht="16.5" customHeight="1">
      <c r="A965" s="35"/>
      <c r="B965" s="36"/>
      <c r="C965" s="193" t="s">
        <v>5651</v>
      </c>
      <c r="D965" s="193" t="s">
        <v>214</v>
      </c>
      <c r="E965" s="194" t="s">
        <v>13850</v>
      </c>
      <c r="F965" s="195" t="s">
        <v>13345</v>
      </c>
      <c r="G965" s="196" t="s">
        <v>2761</v>
      </c>
      <c r="H965" s="197">
        <v>6</v>
      </c>
      <c r="I965" s="198"/>
      <c r="J965" s="199">
        <f>ROUND(I965*H965,2)</f>
        <v>0</v>
      </c>
      <c r="K965" s="200"/>
      <c r="L965" s="40"/>
      <c r="M965" s="201" t="s">
        <v>1</v>
      </c>
      <c r="N965" s="202" t="s">
        <v>42</v>
      </c>
      <c r="O965" s="72"/>
      <c r="P965" s="203">
        <f>O965*H965</f>
        <v>0</v>
      </c>
      <c r="Q965" s="203">
        <v>0</v>
      </c>
      <c r="R965" s="203">
        <f>Q965*H965</f>
        <v>0</v>
      </c>
      <c r="S965" s="203">
        <v>0</v>
      </c>
      <c r="T965" s="204">
        <f>S965*H965</f>
        <v>0</v>
      </c>
      <c r="U965" s="35"/>
      <c r="V965" s="35"/>
      <c r="W965" s="35"/>
      <c r="X965" s="35"/>
      <c r="Y965" s="35"/>
      <c r="Z965" s="35"/>
      <c r="AA965" s="35"/>
      <c r="AB965" s="35"/>
      <c r="AC965" s="35"/>
      <c r="AD965" s="35"/>
      <c r="AE965" s="35"/>
      <c r="AR965" s="205" t="s">
        <v>218</v>
      </c>
      <c r="AT965" s="205" t="s">
        <v>214</v>
      </c>
      <c r="AU965" s="205" t="s">
        <v>85</v>
      </c>
      <c r="AY965" s="18" t="s">
        <v>209</v>
      </c>
      <c r="BE965" s="206">
        <f>IF(N965="základní",J965,0)</f>
        <v>0</v>
      </c>
      <c r="BF965" s="206">
        <f>IF(N965="snížená",J965,0)</f>
        <v>0</v>
      </c>
      <c r="BG965" s="206">
        <f>IF(N965="zákl. přenesená",J965,0)</f>
        <v>0</v>
      </c>
      <c r="BH965" s="206">
        <f>IF(N965="sníž. přenesená",J965,0)</f>
        <v>0</v>
      </c>
      <c r="BI965" s="206">
        <f>IF(N965="nulová",J965,0)</f>
        <v>0</v>
      </c>
      <c r="BJ965" s="18" t="s">
        <v>85</v>
      </c>
      <c r="BK965" s="206">
        <f>ROUND(I965*H965,2)</f>
        <v>0</v>
      </c>
      <c r="BL965" s="18" t="s">
        <v>218</v>
      </c>
      <c r="BM965" s="205" t="s">
        <v>13851</v>
      </c>
    </row>
    <row r="966" spans="1:65" s="2" customFormat="1" ht="78">
      <c r="A966" s="35"/>
      <c r="B966" s="36"/>
      <c r="C966" s="37"/>
      <c r="D966" s="214" t="s">
        <v>807</v>
      </c>
      <c r="E966" s="37"/>
      <c r="F966" s="256" t="s">
        <v>13343</v>
      </c>
      <c r="G966" s="37"/>
      <c r="H966" s="37"/>
      <c r="I966" s="257"/>
      <c r="J966" s="37"/>
      <c r="K966" s="37"/>
      <c r="L966" s="40"/>
      <c r="M966" s="258"/>
      <c r="N966" s="259"/>
      <c r="O966" s="72"/>
      <c r="P966" s="72"/>
      <c r="Q966" s="72"/>
      <c r="R966" s="72"/>
      <c r="S966" s="72"/>
      <c r="T966" s="73"/>
      <c r="U966" s="35"/>
      <c r="V966" s="35"/>
      <c r="W966" s="35"/>
      <c r="X966" s="35"/>
      <c r="Y966" s="35"/>
      <c r="Z966" s="35"/>
      <c r="AA966" s="35"/>
      <c r="AB966" s="35"/>
      <c r="AC966" s="35"/>
      <c r="AD966" s="35"/>
      <c r="AE966" s="35"/>
      <c r="AT966" s="18" t="s">
        <v>807</v>
      </c>
      <c r="AU966" s="18" t="s">
        <v>85</v>
      </c>
    </row>
    <row r="967" spans="1:65" s="2" customFormat="1" ht="16.5" customHeight="1">
      <c r="A967" s="35"/>
      <c r="B967" s="36"/>
      <c r="C967" s="193" t="s">
        <v>5654</v>
      </c>
      <c r="D967" s="193" t="s">
        <v>214</v>
      </c>
      <c r="E967" s="194" t="s">
        <v>13852</v>
      </c>
      <c r="F967" s="195" t="s">
        <v>13853</v>
      </c>
      <c r="G967" s="196" t="s">
        <v>2761</v>
      </c>
      <c r="H967" s="197">
        <v>2</v>
      </c>
      <c r="I967" s="198"/>
      <c r="J967" s="199">
        <f>ROUND(I967*H967,2)</f>
        <v>0</v>
      </c>
      <c r="K967" s="200"/>
      <c r="L967" s="40"/>
      <c r="M967" s="201" t="s">
        <v>1</v>
      </c>
      <c r="N967" s="202" t="s">
        <v>42</v>
      </c>
      <c r="O967" s="72"/>
      <c r="P967" s="203">
        <f>O967*H967</f>
        <v>0</v>
      </c>
      <c r="Q967" s="203">
        <v>0</v>
      </c>
      <c r="R967" s="203">
        <f>Q967*H967</f>
        <v>0</v>
      </c>
      <c r="S967" s="203">
        <v>0</v>
      </c>
      <c r="T967" s="204">
        <f>S967*H967</f>
        <v>0</v>
      </c>
      <c r="U967" s="35"/>
      <c r="V967" s="35"/>
      <c r="W967" s="35"/>
      <c r="X967" s="35"/>
      <c r="Y967" s="35"/>
      <c r="Z967" s="35"/>
      <c r="AA967" s="35"/>
      <c r="AB967" s="35"/>
      <c r="AC967" s="35"/>
      <c r="AD967" s="35"/>
      <c r="AE967" s="35"/>
      <c r="AR967" s="205" t="s">
        <v>218</v>
      </c>
      <c r="AT967" s="205" t="s">
        <v>214</v>
      </c>
      <c r="AU967" s="205" t="s">
        <v>85</v>
      </c>
      <c r="AY967" s="18" t="s">
        <v>209</v>
      </c>
      <c r="BE967" s="206">
        <f>IF(N967="základní",J967,0)</f>
        <v>0</v>
      </c>
      <c r="BF967" s="206">
        <f>IF(N967="snížená",J967,0)</f>
        <v>0</v>
      </c>
      <c r="BG967" s="206">
        <f>IF(N967="zákl. přenesená",J967,0)</f>
        <v>0</v>
      </c>
      <c r="BH967" s="206">
        <f>IF(N967="sníž. přenesená",J967,0)</f>
        <v>0</v>
      </c>
      <c r="BI967" s="206">
        <f>IF(N967="nulová",J967,0)</f>
        <v>0</v>
      </c>
      <c r="BJ967" s="18" t="s">
        <v>85</v>
      </c>
      <c r="BK967" s="206">
        <f>ROUND(I967*H967,2)</f>
        <v>0</v>
      </c>
      <c r="BL967" s="18" t="s">
        <v>218</v>
      </c>
      <c r="BM967" s="205" t="s">
        <v>13854</v>
      </c>
    </row>
    <row r="968" spans="1:65" s="2" customFormat="1" ht="78">
      <c r="A968" s="35"/>
      <c r="B968" s="36"/>
      <c r="C968" s="37"/>
      <c r="D968" s="214" t="s">
        <v>807</v>
      </c>
      <c r="E968" s="37"/>
      <c r="F968" s="256" t="s">
        <v>13343</v>
      </c>
      <c r="G968" s="37"/>
      <c r="H968" s="37"/>
      <c r="I968" s="257"/>
      <c r="J968" s="37"/>
      <c r="K968" s="37"/>
      <c r="L968" s="40"/>
      <c r="M968" s="258"/>
      <c r="N968" s="259"/>
      <c r="O968" s="72"/>
      <c r="P968" s="72"/>
      <c r="Q968" s="72"/>
      <c r="R968" s="72"/>
      <c r="S968" s="72"/>
      <c r="T968" s="73"/>
      <c r="U968" s="35"/>
      <c r="V968" s="35"/>
      <c r="W968" s="35"/>
      <c r="X968" s="35"/>
      <c r="Y968" s="35"/>
      <c r="Z968" s="35"/>
      <c r="AA968" s="35"/>
      <c r="AB968" s="35"/>
      <c r="AC968" s="35"/>
      <c r="AD968" s="35"/>
      <c r="AE968" s="35"/>
      <c r="AT968" s="18" t="s">
        <v>807</v>
      </c>
      <c r="AU968" s="18" t="s">
        <v>85</v>
      </c>
    </row>
    <row r="969" spans="1:65" s="2" customFormat="1" ht="16.5" customHeight="1">
      <c r="A969" s="35"/>
      <c r="B969" s="36"/>
      <c r="C969" s="193" t="s">
        <v>5657</v>
      </c>
      <c r="D969" s="193" t="s">
        <v>214</v>
      </c>
      <c r="E969" s="194" t="s">
        <v>13855</v>
      </c>
      <c r="F969" s="195" t="s">
        <v>12902</v>
      </c>
      <c r="G969" s="196" t="s">
        <v>10032</v>
      </c>
      <c r="H969" s="197">
        <v>3.2</v>
      </c>
      <c r="I969" s="198"/>
      <c r="J969" s="199">
        <f>ROUND(I969*H969,2)</f>
        <v>0</v>
      </c>
      <c r="K969" s="200"/>
      <c r="L969" s="40"/>
      <c r="M969" s="201" t="s">
        <v>1</v>
      </c>
      <c r="N969" s="202" t="s">
        <v>42</v>
      </c>
      <c r="O969" s="72"/>
      <c r="P969" s="203">
        <f>O969*H969</f>
        <v>0</v>
      </c>
      <c r="Q969" s="203">
        <v>0</v>
      </c>
      <c r="R969" s="203">
        <f>Q969*H969</f>
        <v>0</v>
      </c>
      <c r="S969" s="203">
        <v>0</v>
      </c>
      <c r="T969" s="204">
        <f>S969*H969</f>
        <v>0</v>
      </c>
      <c r="U969" s="35"/>
      <c r="V969" s="35"/>
      <c r="W969" s="35"/>
      <c r="X969" s="35"/>
      <c r="Y969" s="35"/>
      <c r="Z969" s="35"/>
      <c r="AA969" s="35"/>
      <c r="AB969" s="35"/>
      <c r="AC969" s="35"/>
      <c r="AD969" s="35"/>
      <c r="AE969" s="35"/>
      <c r="AR969" s="205" t="s">
        <v>218</v>
      </c>
      <c r="AT969" s="205" t="s">
        <v>214</v>
      </c>
      <c r="AU969" s="205" t="s">
        <v>85</v>
      </c>
      <c r="AY969" s="18" t="s">
        <v>209</v>
      </c>
      <c r="BE969" s="206">
        <f>IF(N969="základní",J969,0)</f>
        <v>0</v>
      </c>
      <c r="BF969" s="206">
        <f>IF(N969="snížená",J969,0)</f>
        <v>0</v>
      </c>
      <c r="BG969" s="206">
        <f>IF(N969="zákl. přenesená",J969,0)</f>
        <v>0</v>
      </c>
      <c r="BH969" s="206">
        <f>IF(N969="sníž. přenesená",J969,0)</f>
        <v>0</v>
      </c>
      <c r="BI969" s="206">
        <f>IF(N969="nulová",J969,0)</f>
        <v>0</v>
      </c>
      <c r="BJ969" s="18" t="s">
        <v>85</v>
      </c>
      <c r="BK969" s="206">
        <f>ROUND(I969*H969,2)</f>
        <v>0</v>
      </c>
      <c r="BL969" s="18" t="s">
        <v>218</v>
      </c>
      <c r="BM969" s="205" t="s">
        <v>13856</v>
      </c>
    </row>
    <row r="970" spans="1:65" s="2" customFormat="1" ht="58.5">
      <c r="A970" s="35"/>
      <c r="B970" s="36"/>
      <c r="C970" s="37"/>
      <c r="D970" s="214" t="s">
        <v>807</v>
      </c>
      <c r="E970" s="37"/>
      <c r="F970" s="256" t="s">
        <v>13349</v>
      </c>
      <c r="G970" s="37"/>
      <c r="H970" s="37"/>
      <c r="I970" s="257"/>
      <c r="J970" s="37"/>
      <c r="K970" s="37"/>
      <c r="L970" s="40"/>
      <c r="M970" s="258"/>
      <c r="N970" s="259"/>
      <c r="O970" s="72"/>
      <c r="P970" s="72"/>
      <c r="Q970" s="72"/>
      <c r="R970" s="72"/>
      <c r="S970" s="72"/>
      <c r="T970" s="73"/>
      <c r="U970" s="35"/>
      <c r="V970" s="35"/>
      <c r="W970" s="35"/>
      <c r="X970" s="35"/>
      <c r="Y970" s="35"/>
      <c r="Z970" s="35"/>
      <c r="AA970" s="35"/>
      <c r="AB970" s="35"/>
      <c r="AC970" s="35"/>
      <c r="AD970" s="35"/>
      <c r="AE970" s="35"/>
      <c r="AT970" s="18" t="s">
        <v>807</v>
      </c>
      <c r="AU970" s="18" t="s">
        <v>85</v>
      </c>
    </row>
    <row r="971" spans="1:65" s="2" customFormat="1" ht="16.5" customHeight="1">
      <c r="A971" s="35"/>
      <c r="B971" s="36"/>
      <c r="C971" s="193" t="s">
        <v>5660</v>
      </c>
      <c r="D971" s="193" t="s">
        <v>214</v>
      </c>
      <c r="E971" s="194" t="s">
        <v>13857</v>
      </c>
      <c r="F971" s="195" t="s">
        <v>12951</v>
      </c>
      <c r="G971" s="196" t="s">
        <v>10032</v>
      </c>
      <c r="H971" s="197">
        <v>5.4</v>
      </c>
      <c r="I971" s="198"/>
      <c r="J971" s="199">
        <f>ROUND(I971*H971,2)</f>
        <v>0</v>
      </c>
      <c r="K971" s="200"/>
      <c r="L971" s="40"/>
      <c r="M971" s="201" t="s">
        <v>1</v>
      </c>
      <c r="N971" s="202" t="s">
        <v>42</v>
      </c>
      <c r="O971" s="72"/>
      <c r="P971" s="203">
        <f>O971*H971</f>
        <v>0</v>
      </c>
      <c r="Q971" s="203">
        <v>0</v>
      </c>
      <c r="R971" s="203">
        <f>Q971*H971</f>
        <v>0</v>
      </c>
      <c r="S971" s="203">
        <v>0</v>
      </c>
      <c r="T971" s="204">
        <f>S971*H971</f>
        <v>0</v>
      </c>
      <c r="U971" s="35"/>
      <c r="V971" s="35"/>
      <c r="W971" s="35"/>
      <c r="X971" s="35"/>
      <c r="Y971" s="35"/>
      <c r="Z971" s="35"/>
      <c r="AA971" s="35"/>
      <c r="AB971" s="35"/>
      <c r="AC971" s="35"/>
      <c r="AD971" s="35"/>
      <c r="AE971" s="35"/>
      <c r="AR971" s="205" t="s">
        <v>218</v>
      </c>
      <c r="AT971" s="205" t="s">
        <v>214</v>
      </c>
      <c r="AU971" s="205" t="s">
        <v>85</v>
      </c>
      <c r="AY971" s="18" t="s">
        <v>209</v>
      </c>
      <c r="BE971" s="206">
        <f>IF(N971="základní",J971,0)</f>
        <v>0</v>
      </c>
      <c r="BF971" s="206">
        <f>IF(N971="snížená",J971,0)</f>
        <v>0</v>
      </c>
      <c r="BG971" s="206">
        <f>IF(N971="zákl. přenesená",J971,0)</f>
        <v>0</v>
      </c>
      <c r="BH971" s="206">
        <f>IF(N971="sníž. přenesená",J971,0)</f>
        <v>0</v>
      </c>
      <c r="BI971" s="206">
        <f>IF(N971="nulová",J971,0)</f>
        <v>0</v>
      </c>
      <c r="BJ971" s="18" t="s">
        <v>85</v>
      </c>
      <c r="BK971" s="206">
        <f>ROUND(I971*H971,2)</f>
        <v>0</v>
      </c>
      <c r="BL971" s="18" t="s">
        <v>218</v>
      </c>
      <c r="BM971" s="205" t="s">
        <v>13858</v>
      </c>
    </row>
    <row r="972" spans="1:65" s="2" customFormat="1" ht="58.5">
      <c r="A972" s="35"/>
      <c r="B972" s="36"/>
      <c r="C972" s="37"/>
      <c r="D972" s="214" t="s">
        <v>807</v>
      </c>
      <c r="E972" s="37"/>
      <c r="F972" s="256" t="s">
        <v>13349</v>
      </c>
      <c r="G972" s="37"/>
      <c r="H972" s="37"/>
      <c r="I972" s="257"/>
      <c r="J972" s="37"/>
      <c r="K972" s="37"/>
      <c r="L972" s="40"/>
      <c r="M972" s="258"/>
      <c r="N972" s="259"/>
      <c r="O972" s="72"/>
      <c r="P972" s="72"/>
      <c r="Q972" s="72"/>
      <c r="R972" s="72"/>
      <c r="S972" s="72"/>
      <c r="T972" s="73"/>
      <c r="U972" s="35"/>
      <c r="V972" s="35"/>
      <c r="W972" s="35"/>
      <c r="X972" s="35"/>
      <c r="Y972" s="35"/>
      <c r="Z972" s="35"/>
      <c r="AA972" s="35"/>
      <c r="AB972" s="35"/>
      <c r="AC972" s="35"/>
      <c r="AD972" s="35"/>
      <c r="AE972" s="35"/>
      <c r="AT972" s="18" t="s">
        <v>807</v>
      </c>
      <c r="AU972" s="18" t="s">
        <v>85</v>
      </c>
    </row>
    <row r="973" spans="1:65" s="2" customFormat="1" ht="16.5" customHeight="1">
      <c r="A973" s="35"/>
      <c r="B973" s="36"/>
      <c r="C973" s="193" t="s">
        <v>5663</v>
      </c>
      <c r="D973" s="193" t="s">
        <v>214</v>
      </c>
      <c r="E973" s="194" t="s">
        <v>1888</v>
      </c>
      <c r="F973" s="195" t="s">
        <v>12870</v>
      </c>
      <c r="G973" s="196" t="s">
        <v>10032</v>
      </c>
      <c r="H973" s="197">
        <v>5.4</v>
      </c>
      <c r="I973" s="198"/>
      <c r="J973" s="199">
        <f>ROUND(I973*H973,2)</f>
        <v>0</v>
      </c>
      <c r="K973" s="200"/>
      <c r="L973" s="40"/>
      <c r="M973" s="201" t="s">
        <v>1</v>
      </c>
      <c r="N973" s="202" t="s">
        <v>42</v>
      </c>
      <c r="O973" s="72"/>
      <c r="P973" s="203">
        <f>O973*H973</f>
        <v>0</v>
      </c>
      <c r="Q973" s="203">
        <v>0</v>
      </c>
      <c r="R973" s="203">
        <f>Q973*H973</f>
        <v>0</v>
      </c>
      <c r="S973" s="203">
        <v>0</v>
      </c>
      <c r="T973" s="204">
        <f>S973*H973</f>
        <v>0</v>
      </c>
      <c r="U973" s="35"/>
      <c r="V973" s="35"/>
      <c r="W973" s="35"/>
      <c r="X973" s="35"/>
      <c r="Y973" s="35"/>
      <c r="Z973" s="35"/>
      <c r="AA973" s="35"/>
      <c r="AB973" s="35"/>
      <c r="AC973" s="35"/>
      <c r="AD973" s="35"/>
      <c r="AE973" s="35"/>
      <c r="AR973" s="205" t="s">
        <v>218</v>
      </c>
      <c r="AT973" s="205" t="s">
        <v>214</v>
      </c>
      <c r="AU973" s="205" t="s">
        <v>85</v>
      </c>
      <c r="AY973" s="18" t="s">
        <v>209</v>
      </c>
      <c r="BE973" s="206">
        <f>IF(N973="základní",J973,0)</f>
        <v>0</v>
      </c>
      <c r="BF973" s="206">
        <f>IF(N973="snížená",J973,0)</f>
        <v>0</v>
      </c>
      <c r="BG973" s="206">
        <f>IF(N973="zákl. přenesená",J973,0)</f>
        <v>0</v>
      </c>
      <c r="BH973" s="206">
        <f>IF(N973="sníž. přenesená",J973,0)</f>
        <v>0</v>
      </c>
      <c r="BI973" s="206">
        <f>IF(N973="nulová",J973,0)</f>
        <v>0</v>
      </c>
      <c r="BJ973" s="18" t="s">
        <v>85</v>
      </c>
      <c r="BK973" s="206">
        <f>ROUND(I973*H973,2)</f>
        <v>0</v>
      </c>
      <c r="BL973" s="18" t="s">
        <v>218</v>
      </c>
      <c r="BM973" s="205" t="s">
        <v>13859</v>
      </c>
    </row>
    <row r="974" spans="1:65" s="2" customFormat="1" ht="58.5">
      <c r="A974" s="35"/>
      <c r="B974" s="36"/>
      <c r="C974" s="37"/>
      <c r="D974" s="214" t="s">
        <v>807</v>
      </c>
      <c r="E974" s="37"/>
      <c r="F974" s="256" t="s">
        <v>13349</v>
      </c>
      <c r="G974" s="37"/>
      <c r="H974" s="37"/>
      <c r="I974" s="257"/>
      <c r="J974" s="37"/>
      <c r="K974" s="37"/>
      <c r="L974" s="40"/>
      <c r="M974" s="258"/>
      <c r="N974" s="259"/>
      <c r="O974" s="72"/>
      <c r="P974" s="72"/>
      <c r="Q974" s="72"/>
      <c r="R974" s="72"/>
      <c r="S974" s="72"/>
      <c r="T974" s="73"/>
      <c r="U974" s="35"/>
      <c r="V974" s="35"/>
      <c r="W974" s="35"/>
      <c r="X974" s="35"/>
      <c r="Y974" s="35"/>
      <c r="Z974" s="35"/>
      <c r="AA974" s="35"/>
      <c r="AB974" s="35"/>
      <c r="AC974" s="35"/>
      <c r="AD974" s="35"/>
      <c r="AE974" s="35"/>
      <c r="AT974" s="18" t="s">
        <v>807</v>
      </c>
      <c r="AU974" s="18" t="s">
        <v>85</v>
      </c>
    </row>
    <row r="975" spans="1:65" s="2" customFormat="1" ht="16.5" customHeight="1">
      <c r="A975" s="35"/>
      <c r="B975" s="36"/>
      <c r="C975" s="193" t="s">
        <v>5666</v>
      </c>
      <c r="D975" s="193" t="s">
        <v>214</v>
      </c>
      <c r="E975" s="194" t="s">
        <v>13860</v>
      </c>
      <c r="F975" s="195" t="s">
        <v>12945</v>
      </c>
      <c r="G975" s="196" t="s">
        <v>10032</v>
      </c>
      <c r="H975" s="197">
        <v>3.2</v>
      </c>
      <c r="I975" s="198"/>
      <c r="J975" s="199">
        <f>ROUND(I975*H975,2)</f>
        <v>0</v>
      </c>
      <c r="K975" s="200"/>
      <c r="L975" s="40"/>
      <c r="M975" s="201" t="s">
        <v>1</v>
      </c>
      <c r="N975" s="202" t="s">
        <v>42</v>
      </c>
      <c r="O975" s="72"/>
      <c r="P975" s="203">
        <f>O975*H975</f>
        <v>0</v>
      </c>
      <c r="Q975" s="203">
        <v>0</v>
      </c>
      <c r="R975" s="203">
        <f>Q975*H975</f>
        <v>0</v>
      </c>
      <c r="S975" s="203">
        <v>0</v>
      </c>
      <c r="T975" s="204">
        <f>S975*H975</f>
        <v>0</v>
      </c>
      <c r="U975" s="35"/>
      <c r="V975" s="35"/>
      <c r="W975" s="35"/>
      <c r="X975" s="35"/>
      <c r="Y975" s="35"/>
      <c r="Z975" s="35"/>
      <c r="AA975" s="35"/>
      <c r="AB975" s="35"/>
      <c r="AC975" s="35"/>
      <c r="AD975" s="35"/>
      <c r="AE975" s="35"/>
      <c r="AR975" s="205" t="s">
        <v>218</v>
      </c>
      <c r="AT975" s="205" t="s">
        <v>214</v>
      </c>
      <c r="AU975" s="205" t="s">
        <v>85</v>
      </c>
      <c r="AY975" s="18" t="s">
        <v>209</v>
      </c>
      <c r="BE975" s="206">
        <f>IF(N975="základní",J975,0)</f>
        <v>0</v>
      </c>
      <c r="BF975" s="206">
        <f>IF(N975="snížená",J975,0)</f>
        <v>0</v>
      </c>
      <c r="BG975" s="206">
        <f>IF(N975="zákl. přenesená",J975,0)</f>
        <v>0</v>
      </c>
      <c r="BH975" s="206">
        <f>IF(N975="sníž. přenesená",J975,0)</f>
        <v>0</v>
      </c>
      <c r="BI975" s="206">
        <f>IF(N975="nulová",J975,0)</f>
        <v>0</v>
      </c>
      <c r="BJ975" s="18" t="s">
        <v>85</v>
      </c>
      <c r="BK975" s="206">
        <f>ROUND(I975*H975,2)</f>
        <v>0</v>
      </c>
      <c r="BL975" s="18" t="s">
        <v>218</v>
      </c>
      <c r="BM975" s="205" t="s">
        <v>13861</v>
      </c>
    </row>
    <row r="976" spans="1:65" s="2" customFormat="1" ht="48.75">
      <c r="A976" s="35"/>
      <c r="B976" s="36"/>
      <c r="C976" s="37"/>
      <c r="D976" s="214" t="s">
        <v>807</v>
      </c>
      <c r="E976" s="37"/>
      <c r="F976" s="256" t="s">
        <v>13241</v>
      </c>
      <c r="G976" s="37"/>
      <c r="H976" s="37"/>
      <c r="I976" s="257"/>
      <c r="J976" s="37"/>
      <c r="K976" s="37"/>
      <c r="L976" s="40"/>
      <c r="M976" s="258"/>
      <c r="N976" s="259"/>
      <c r="O976" s="72"/>
      <c r="P976" s="72"/>
      <c r="Q976" s="72"/>
      <c r="R976" s="72"/>
      <c r="S976" s="72"/>
      <c r="T976" s="73"/>
      <c r="U976" s="35"/>
      <c r="V976" s="35"/>
      <c r="W976" s="35"/>
      <c r="X976" s="35"/>
      <c r="Y976" s="35"/>
      <c r="Z976" s="35"/>
      <c r="AA976" s="35"/>
      <c r="AB976" s="35"/>
      <c r="AC976" s="35"/>
      <c r="AD976" s="35"/>
      <c r="AE976" s="35"/>
      <c r="AT976" s="18" t="s">
        <v>807</v>
      </c>
      <c r="AU976" s="18" t="s">
        <v>85</v>
      </c>
    </row>
    <row r="977" spans="1:65" s="2" customFormat="1" ht="16.5" customHeight="1">
      <c r="A977" s="35"/>
      <c r="B977" s="36"/>
      <c r="C977" s="193" t="s">
        <v>5669</v>
      </c>
      <c r="D977" s="193" t="s">
        <v>214</v>
      </c>
      <c r="E977" s="194" t="s">
        <v>13862</v>
      </c>
      <c r="F977" s="195" t="s">
        <v>12898</v>
      </c>
      <c r="G977" s="196" t="s">
        <v>10032</v>
      </c>
      <c r="H977" s="197">
        <v>3.2</v>
      </c>
      <c r="I977" s="198"/>
      <c r="J977" s="199">
        <f>ROUND(I977*H977,2)</f>
        <v>0</v>
      </c>
      <c r="K977" s="200"/>
      <c r="L977" s="40"/>
      <c r="M977" s="201" t="s">
        <v>1</v>
      </c>
      <c r="N977" s="202" t="s">
        <v>42</v>
      </c>
      <c r="O977" s="72"/>
      <c r="P977" s="203">
        <f>O977*H977</f>
        <v>0</v>
      </c>
      <c r="Q977" s="203">
        <v>0</v>
      </c>
      <c r="R977" s="203">
        <f>Q977*H977</f>
        <v>0</v>
      </c>
      <c r="S977" s="203">
        <v>0</v>
      </c>
      <c r="T977" s="204">
        <f>S977*H977</f>
        <v>0</v>
      </c>
      <c r="U977" s="35"/>
      <c r="V977" s="35"/>
      <c r="W977" s="35"/>
      <c r="X977" s="35"/>
      <c r="Y977" s="35"/>
      <c r="Z977" s="35"/>
      <c r="AA977" s="35"/>
      <c r="AB977" s="35"/>
      <c r="AC977" s="35"/>
      <c r="AD977" s="35"/>
      <c r="AE977" s="35"/>
      <c r="AR977" s="205" t="s">
        <v>218</v>
      </c>
      <c r="AT977" s="205" t="s">
        <v>214</v>
      </c>
      <c r="AU977" s="205" t="s">
        <v>85</v>
      </c>
      <c r="AY977" s="18" t="s">
        <v>209</v>
      </c>
      <c r="BE977" s="206">
        <f>IF(N977="základní",J977,0)</f>
        <v>0</v>
      </c>
      <c r="BF977" s="206">
        <f>IF(N977="snížená",J977,0)</f>
        <v>0</v>
      </c>
      <c r="BG977" s="206">
        <f>IF(N977="zákl. přenesená",J977,0)</f>
        <v>0</v>
      </c>
      <c r="BH977" s="206">
        <f>IF(N977="sníž. přenesená",J977,0)</f>
        <v>0</v>
      </c>
      <c r="BI977" s="206">
        <f>IF(N977="nulová",J977,0)</f>
        <v>0</v>
      </c>
      <c r="BJ977" s="18" t="s">
        <v>85</v>
      </c>
      <c r="BK977" s="206">
        <f>ROUND(I977*H977,2)</f>
        <v>0</v>
      </c>
      <c r="BL977" s="18" t="s">
        <v>218</v>
      </c>
      <c r="BM977" s="205" t="s">
        <v>13863</v>
      </c>
    </row>
    <row r="978" spans="1:65" s="2" customFormat="1" ht="48.75">
      <c r="A978" s="35"/>
      <c r="B978" s="36"/>
      <c r="C978" s="37"/>
      <c r="D978" s="214" t="s">
        <v>807</v>
      </c>
      <c r="E978" s="37"/>
      <c r="F978" s="256" t="s">
        <v>13241</v>
      </c>
      <c r="G978" s="37"/>
      <c r="H978" s="37"/>
      <c r="I978" s="257"/>
      <c r="J978" s="37"/>
      <c r="K978" s="37"/>
      <c r="L978" s="40"/>
      <c r="M978" s="258"/>
      <c r="N978" s="259"/>
      <c r="O978" s="72"/>
      <c r="P978" s="72"/>
      <c r="Q978" s="72"/>
      <c r="R978" s="72"/>
      <c r="S978" s="72"/>
      <c r="T978" s="73"/>
      <c r="U978" s="35"/>
      <c r="V978" s="35"/>
      <c r="W978" s="35"/>
      <c r="X978" s="35"/>
      <c r="Y978" s="35"/>
      <c r="Z978" s="35"/>
      <c r="AA978" s="35"/>
      <c r="AB978" s="35"/>
      <c r="AC978" s="35"/>
      <c r="AD978" s="35"/>
      <c r="AE978" s="35"/>
      <c r="AT978" s="18" t="s">
        <v>807</v>
      </c>
      <c r="AU978" s="18" t="s">
        <v>85</v>
      </c>
    </row>
    <row r="979" spans="1:65" s="2" customFormat="1" ht="16.5" customHeight="1">
      <c r="A979" s="35"/>
      <c r="B979" s="36"/>
      <c r="C979" s="193" t="s">
        <v>5672</v>
      </c>
      <c r="D979" s="193" t="s">
        <v>214</v>
      </c>
      <c r="E979" s="194" t="s">
        <v>13864</v>
      </c>
      <c r="F979" s="195" t="s">
        <v>12902</v>
      </c>
      <c r="G979" s="196" t="s">
        <v>10032</v>
      </c>
      <c r="H979" s="197">
        <v>8</v>
      </c>
      <c r="I979" s="198"/>
      <c r="J979" s="199">
        <f>ROUND(I979*H979,2)</f>
        <v>0</v>
      </c>
      <c r="K979" s="200"/>
      <c r="L979" s="40"/>
      <c r="M979" s="201" t="s">
        <v>1</v>
      </c>
      <c r="N979" s="202" t="s">
        <v>42</v>
      </c>
      <c r="O979" s="72"/>
      <c r="P979" s="203">
        <f>O979*H979</f>
        <v>0</v>
      </c>
      <c r="Q979" s="203">
        <v>0</v>
      </c>
      <c r="R979" s="203">
        <f>Q979*H979</f>
        <v>0</v>
      </c>
      <c r="S979" s="203">
        <v>0</v>
      </c>
      <c r="T979" s="204">
        <f>S979*H979</f>
        <v>0</v>
      </c>
      <c r="U979" s="35"/>
      <c r="V979" s="35"/>
      <c r="W979" s="35"/>
      <c r="X979" s="35"/>
      <c r="Y979" s="35"/>
      <c r="Z979" s="35"/>
      <c r="AA979" s="35"/>
      <c r="AB979" s="35"/>
      <c r="AC979" s="35"/>
      <c r="AD979" s="35"/>
      <c r="AE979" s="35"/>
      <c r="AR979" s="205" t="s">
        <v>218</v>
      </c>
      <c r="AT979" s="205" t="s">
        <v>214</v>
      </c>
      <c r="AU979" s="205" t="s">
        <v>85</v>
      </c>
      <c r="AY979" s="18" t="s">
        <v>209</v>
      </c>
      <c r="BE979" s="206">
        <f>IF(N979="základní",J979,0)</f>
        <v>0</v>
      </c>
      <c r="BF979" s="206">
        <f>IF(N979="snížená",J979,0)</f>
        <v>0</v>
      </c>
      <c r="BG979" s="206">
        <f>IF(N979="zákl. přenesená",J979,0)</f>
        <v>0</v>
      </c>
      <c r="BH979" s="206">
        <f>IF(N979="sníž. přenesená",J979,0)</f>
        <v>0</v>
      </c>
      <c r="BI979" s="206">
        <f>IF(N979="nulová",J979,0)</f>
        <v>0</v>
      </c>
      <c r="BJ979" s="18" t="s">
        <v>85</v>
      </c>
      <c r="BK979" s="206">
        <f>ROUND(I979*H979,2)</f>
        <v>0</v>
      </c>
      <c r="BL979" s="18" t="s">
        <v>218</v>
      </c>
      <c r="BM979" s="205" t="s">
        <v>13865</v>
      </c>
    </row>
    <row r="980" spans="1:65" s="2" customFormat="1" ht="48.75">
      <c r="A980" s="35"/>
      <c r="B980" s="36"/>
      <c r="C980" s="37"/>
      <c r="D980" s="214" t="s">
        <v>807</v>
      </c>
      <c r="E980" s="37"/>
      <c r="F980" s="256" t="s">
        <v>13241</v>
      </c>
      <c r="G980" s="37"/>
      <c r="H980" s="37"/>
      <c r="I980" s="257"/>
      <c r="J980" s="37"/>
      <c r="K980" s="37"/>
      <c r="L980" s="40"/>
      <c r="M980" s="258"/>
      <c r="N980" s="259"/>
      <c r="O980" s="72"/>
      <c r="P980" s="72"/>
      <c r="Q980" s="72"/>
      <c r="R980" s="72"/>
      <c r="S980" s="72"/>
      <c r="T980" s="73"/>
      <c r="U980" s="35"/>
      <c r="V980" s="35"/>
      <c r="W980" s="35"/>
      <c r="X980" s="35"/>
      <c r="Y980" s="35"/>
      <c r="Z980" s="35"/>
      <c r="AA980" s="35"/>
      <c r="AB980" s="35"/>
      <c r="AC980" s="35"/>
      <c r="AD980" s="35"/>
      <c r="AE980" s="35"/>
      <c r="AT980" s="18" t="s">
        <v>807</v>
      </c>
      <c r="AU980" s="18" t="s">
        <v>85</v>
      </c>
    </row>
    <row r="981" spans="1:65" s="2" customFormat="1" ht="16.5" customHeight="1">
      <c r="A981" s="35"/>
      <c r="B981" s="36"/>
      <c r="C981" s="193" t="s">
        <v>5675</v>
      </c>
      <c r="D981" s="193" t="s">
        <v>214</v>
      </c>
      <c r="E981" s="194" t="s">
        <v>13866</v>
      </c>
      <c r="F981" s="195" t="s">
        <v>12951</v>
      </c>
      <c r="G981" s="196" t="s">
        <v>10032</v>
      </c>
      <c r="H981" s="197">
        <v>16</v>
      </c>
      <c r="I981" s="198"/>
      <c r="J981" s="199">
        <f>ROUND(I981*H981,2)</f>
        <v>0</v>
      </c>
      <c r="K981" s="200"/>
      <c r="L981" s="40"/>
      <c r="M981" s="201" t="s">
        <v>1</v>
      </c>
      <c r="N981" s="202" t="s">
        <v>42</v>
      </c>
      <c r="O981" s="72"/>
      <c r="P981" s="203">
        <f>O981*H981</f>
        <v>0</v>
      </c>
      <c r="Q981" s="203">
        <v>0</v>
      </c>
      <c r="R981" s="203">
        <f>Q981*H981</f>
        <v>0</v>
      </c>
      <c r="S981" s="203">
        <v>0</v>
      </c>
      <c r="T981" s="204">
        <f>S981*H981</f>
        <v>0</v>
      </c>
      <c r="U981" s="35"/>
      <c r="V981" s="35"/>
      <c r="W981" s="35"/>
      <c r="X981" s="35"/>
      <c r="Y981" s="35"/>
      <c r="Z981" s="35"/>
      <c r="AA981" s="35"/>
      <c r="AB981" s="35"/>
      <c r="AC981" s="35"/>
      <c r="AD981" s="35"/>
      <c r="AE981" s="35"/>
      <c r="AR981" s="205" t="s">
        <v>218</v>
      </c>
      <c r="AT981" s="205" t="s">
        <v>214</v>
      </c>
      <c r="AU981" s="205" t="s">
        <v>85</v>
      </c>
      <c r="AY981" s="18" t="s">
        <v>209</v>
      </c>
      <c r="BE981" s="206">
        <f>IF(N981="základní",J981,0)</f>
        <v>0</v>
      </c>
      <c r="BF981" s="206">
        <f>IF(N981="snížená",J981,0)</f>
        <v>0</v>
      </c>
      <c r="BG981" s="206">
        <f>IF(N981="zákl. přenesená",J981,0)</f>
        <v>0</v>
      </c>
      <c r="BH981" s="206">
        <f>IF(N981="sníž. přenesená",J981,0)</f>
        <v>0</v>
      </c>
      <c r="BI981" s="206">
        <f>IF(N981="nulová",J981,0)</f>
        <v>0</v>
      </c>
      <c r="BJ981" s="18" t="s">
        <v>85</v>
      </c>
      <c r="BK981" s="206">
        <f>ROUND(I981*H981,2)</f>
        <v>0</v>
      </c>
      <c r="BL981" s="18" t="s">
        <v>218</v>
      </c>
      <c r="BM981" s="205" t="s">
        <v>13867</v>
      </c>
    </row>
    <row r="982" spans="1:65" s="2" customFormat="1" ht="48.75">
      <c r="A982" s="35"/>
      <c r="B982" s="36"/>
      <c r="C982" s="37"/>
      <c r="D982" s="214" t="s">
        <v>807</v>
      </c>
      <c r="E982" s="37"/>
      <c r="F982" s="256" t="s">
        <v>13241</v>
      </c>
      <c r="G982" s="37"/>
      <c r="H982" s="37"/>
      <c r="I982" s="257"/>
      <c r="J982" s="37"/>
      <c r="K982" s="37"/>
      <c r="L982" s="40"/>
      <c r="M982" s="258"/>
      <c r="N982" s="259"/>
      <c r="O982" s="72"/>
      <c r="P982" s="72"/>
      <c r="Q982" s="72"/>
      <c r="R982" s="72"/>
      <c r="S982" s="72"/>
      <c r="T982" s="73"/>
      <c r="U982" s="35"/>
      <c r="V982" s="35"/>
      <c r="W982" s="35"/>
      <c r="X982" s="35"/>
      <c r="Y982" s="35"/>
      <c r="Z982" s="35"/>
      <c r="AA982" s="35"/>
      <c r="AB982" s="35"/>
      <c r="AC982" s="35"/>
      <c r="AD982" s="35"/>
      <c r="AE982" s="35"/>
      <c r="AT982" s="18" t="s">
        <v>807</v>
      </c>
      <c r="AU982" s="18" t="s">
        <v>85</v>
      </c>
    </row>
    <row r="983" spans="1:65" s="2" customFormat="1" ht="16.5" customHeight="1">
      <c r="A983" s="35"/>
      <c r="B983" s="36"/>
      <c r="C983" s="193" t="s">
        <v>5678</v>
      </c>
      <c r="D983" s="193" t="s">
        <v>214</v>
      </c>
      <c r="E983" s="194" t="s">
        <v>13868</v>
      </c>
      <c r="F983" s="195" t="s">
        <v>12870</v>
      </c>
      <c r="G983" s="196" t="s">
        <v>10032</v>
      </c>
      <c r="H983" s="197">
        <v>1.6</v>
      </c>
      <c r="I983" s="198"/>
      <c r="J983" s="199">
        <f>ROUND(I983*H983,2)</f>
        <v>0</v>
      </c>
      <c r="K983" s="200"/>
      <c r="L983" s="40"/>
      <c r="M983" s="201" t="s">
        <v>1</v>
      </c>
      <c r="N983" s="202" t="s">
        <v>42</v>
      </c>
      <c r="O983" s="72"/>
      <c r="P983" s="203">
        <f>O983*H983</f>
        <v>0</v>
      </c>
      <c r="Q983" s="203">
        <v>0</v>
      </c>
      <c r="R983" s="203">
        <f>Q983*H983</f>
        <v>0</v>
      </c>
      <c r="S983" s="203">
        <v>0</v>
      </c>
      <c r="T983" s="204">
        <f>S983*H983</f>
        <v>0</v>
      </c>
      <c r="U983" s="35"/>
      <c r="V983" s="35"/>
      <c r="W983" s="35"/>
      <c r="X983" s="35"/>
      <c r="Y983" s="35"/>
      <c r="Z983" s="35"/>
      <c r="AA983" s="35"/>
      <c r="AB983" s="35"/>
      <c r="AC983" s="35"/>
      <c r="AD983" s="35"/>
      <c r="AE983" s="35"/>
      <c r="AR983" s="205" t="s">
        <v>218</v>
      </c>
      <c r="AT983" s="205" t="s">
        <v>214</v>
      </c>
      <c r="AU983" s="205" t="s">
        <v>85</v>
      </c>
      <c r="AY983" s="18" t="s">
        <v>209</v>
      </c>
      <c r="BE983" s="206">
        <f>IF(N983="základní",J983,0)</f>
        <v>0</v>
      </c>
      <c r="BF983" s="206">
        <f>IF(N983="snížená",J983,0)</f>
        <v>0</v>
      </c>
      <c r="BG983" s="206">
        <f>IF(N983="zákl. přenesená",J983,0)</f>
        <v>0</v>
      </c>
      <c r="BH983" s="206">
        <f>IF(N983="sníž. přenesená",J983,0)</f>
        <v>0</v>
      </c>
      <c r="BI983" s="206">
        <f>IF(N983="nulová",J983,0)</f>
        <v>0</v>
      </c>
      <c r="BJ983" s="18" t="s">
        <v>85</v>
      </c>
      <c r="BK983" s="206">
        <f>ROUND(I983*H983,2)</f>
        <v>0</v>
      </c>
      <c r="BL983" s="18" t="s">
        <v>218</v>
      </c>
      <c r="BM983" s="205" t="s">
        <v>13869</v>
      </c>
    </row>
    <row r="984" spans="1:65" s="2" customFormat="1" ht="48.75">
      <c r="A984" s="35"/>
      <c r="B984" s="36"/>
      <c r="C984" s="37"/>
      <c r="D984" s="214" t="s">
        <v>807</v>
      </c>
      <c r="E984" s="37"/>
      <c r="F984" s="256" t="s">
        <v>13241</v>
      </c>
      <c r="G984" s="37"/>
      <c r="H984" s="37"/>
      <c r="I984" s="257"/>
      <c r="J984" s="37"/>
      <c r="K984" s="37"/>
      <c r="L984" s="40"/>
      <c r="M984" s="258"/>
      <c r="N984" s="259"/>
      <c r="O984" s="72"/>
      <c r="P984" s="72"/>
      <c r="Q984" s="72"/>
      <c r="R984" s="72"/>
      <c r="S984" s="72"/>
      <c r="T984" s="73"/>
      <c r="U984" s="35"/>
      <c r="V984" s="35"/>
      <c r="W984" s="35"/>
      <c r="X984" s="35"/>
      <c r="Y984" s="35"/>
      <c r="Z984" s="35"/>
      <c r="AA984" s="35"/>
      <c r="AB984" s="35"/>
      <c r="AC984" s="35"/>
      <c r="AD984" s="35"/>
      <c r="AE984" s="35"/>
      <c r="AT984" s="18" t="s">
        <v>807</v>
      </c>
      <c r="AU984" s="18" t="s">
        <v>85</v>
      </c>
    </row>
    <row r="985" spans="1:65" s="2" customFormat="1" ht="16.5" customHeight="1">
      <c r="A985" s="35"/>
      <c r="B985" s="36"/>
      <c r="C985" s="193" t="s">
        <v>5681</v>
      </c>
      <c r="D985" s="193" t="s">
        <v>214</v>
      </c>
      <c r="E985" s="194" t="s">
        <v>13870</v>
      </c>
      <c r="F985" s="195" t="s">
        <v>12848</v>
      </c>
      <c r="G985" s="196" t="s">
        <v>217</v>
      </c>
      <c r="H985" s="197">
        <v>687.8</v>
      </c>
      <c r="I985" s="198"/>
      <c r="J985" s="199">
        <f>ROUND(I985*H985,2)</f>
        <v>0</v>
      </c>
      <c r="K985" s="200"/>
      <c r="L985" s="40"/>
      <c r="M985" s="201" t="s">
        <v>1</v>
      </c>
      <c r="N985" s="202" t="s">
        <v>42</v>
      </c>
      <c r="O985" s="72"/>
      <c r="P985" s="203">
        <f>O985*H985</f>
        <v>0</v>
      </c>
      <c r="Q985" s="203">
        <v>0</v>
      </c>
      <c r="R985" s="203">
        <f>Q985*H985</f>
        <v>0</v>
      </c>
      <c r="S985" s="203">
        <v>0</v>
      </c>
      <c r="T985" s="204">
        <f>S985*H985</f>
        <v>0</v>
      </c>
      <c r="U985" s="35"/>
      <c r="V985" s="35"/>
      <c r="W985" s="35"/>
      <c r="X985" s="35"/>
      <c r="Y985" s="35"/>
      <c r="Z985" s="35"/>
      <c r="AA985" s="35"/>
      <c r="AB985" s="35"/>
      <c r="AC985" s="35"/>
      <c r="AD985" s="35"/>
      <c r="AE985" s="35"/>
      <c r="AR985" s="205" t="s">
        <v>218</v>
      </c>
      <c r="AT985" s="205" t="s">
        <v>214</v>
      </c>
      <c r="AU985" s="205" t="s">
        <v>85</v>
      </c>
      <c r="AY985" s="18" t="s">
        <v>209</v>
      </c>
      <c r="BE985" s="206">
        <f>IF(N985="základní",J985,0)</f>
        <v>0</v>
      </c>
      <c r="BF985" s="206">
        <f>IF(N985="snížená",J985,0)</f>
        <v>0</v>
      </c>
      <c r="BG985" s="206">
        <f>IF(N985="zákl. přenesená",J985,0)</f>
        <v>0</v>
      </c>
      <c r="BH985" s="206">
        <f>IF(N985="sníž. přenesená",J985,0)</f>
        <v>0</v>
      </c>
      <c r="BI985" s="206">
        <f>IF(N985="nulová",J985,0)</f>
        <v>0</v>
      </c>
      <c r="BJ985" s="18" t="s">
        <v>85</v>
      </c>
      <c r="BK985" s="206">
        <f>ROUND(I985*H985,2)</f>
        <v>0</v>
      </c>
      <c r="BL985" s="18" t="s">
        <v>218</v>
      </c>
      <c r="BM985" s="205" t="s">
        <v>13871</v>
      </c>
    </row>
    <row r="986" spans="1:65" s="2" customFormat="1" ht="48.75">
      <c r="A986" s="35"/>
      <c r="B986" s="36"/>
      <c r="C986" s="37"/>
      <c r="D986" s="214" t="s">
        <v>807</v>
      </c>
      <c r="E986" s="37"/>
      <c r="F986" s="256" t="s">
        <v>12988</v>
      </c>
      <c r="G986" s="37"/>
      <c r="H986" s="37"/>
      <c r="I986" s="257"/>
      <c r="J986" s="37"/>
      <c r="K986" s="37"/>
      <c r="L986" s="40"/>
      <c r="M986" s="258"/>
      <c r="N986" s="259"/>
      <c r="O986" s="72"/>
      <c r="P986" s="72"/>
      <c r="Q986" s="72"/>
      <c r="R986" s="72"/>
      <c r="S986" s="72"/>
      <c r="T986" s="73"/>
      <c r="U986" s="35"/>
      <c r="V986" s="35"/>
      <c r="W986" s="35"/>
      <c r="X986" s="35"/>
      <c r="Y986" s="35"/>
      <c r="Z986" s="35"/>
      <c r="AA986" s="35"/>
      <c r="AB986" s="35"/>
      <c r="AC986" s="35"/>
      <c r="AD986" s="35"/>
      <c r="AE986" s="35"/>
      <c r="AT986" s="18" t="s">
        <v>807</v>
      </c>
      <c r="AU986" s="18" t="s">
        <v>85</v>
      </c>
    </row>
    <row r="987" spans="1:65" s="2" customFormat="1" ht="16.5" customHeight="1">
      <c r="A987" s="35"/>
      <c r="B987" s="36"/>
      <c r="C987" s="193" t="s">
        <v>5684</v>
      </c>
      <c r="D987" s="193" t="s">
        <v>214</v>
      </c>
      <c r="E987" s="194" t="s">
        <v>13872</v>
      </c>
      <c r="F987" s="195" t="s">
        <v>12852</v>
      </c>
      <c r="G987" s="196" t="s">
        <v>217</v>
      </c>
      <c r="H987" s="197">
        <v>558.5</v>
      </c>
      <c r="I987" s="198"/>
      <c r="J987" s="199">
        <f>ROUND(I987*H987,2)</f>
        <v>0</v>
      </c>
      <c r="K987" s="200"/>
      <c r="L987" s="40"/>
      <c r="M987" s="201" t="s">
        <v>1</v>
      </c>
      <c r="N987" s="202" t="s">
        <v>42</v>
      </c>
      <c r="O987" s="72"/>
      <c r="P987" s="203">
        <f>O987*H987</f>
        <v>0</v>
      </c>
      <c r="Q987" s="203">
        <v>0</v>
      </c>
      <c r="R987" s="203">
        <f>Q987*H987</f>
        <v>0</v>
      </c>
      <c r="S987" s="203">
        <v>0</v>
      </c>
      <c r="T987" s="204">
        <f>S987*H987</f>
        <v>0</v>
      </c>
      <c r="U987" s="35"/>
      <c r="V987" s="35"/>
      <c r="W987" s="35"/>
      <c r="X987" s="35"/>
      <c r="Y987" s="35"/>
      <c r="Z987" s="35"/>
      <c r="AA987" s="35"/>
      <c r="AB987" s="35"/>
      <c r="AC987" s="35"/>
      <c r="AD987" s="35"/>
      <c r="AE987" s="35"/>
      <c r="AR987" s="205" t="s">
        <v>218</v>
      </c>
      <c r="AT987" s="205" t="s">
        <v>214</v>
      </c>
      <c r="AU987" s="205" t="s">
        <v>85</v>
      </c>
      <c r="AY987" s="18" t="s">
        <v>209</v>
      </c>
      <c r="BE987" s="206">
        <f>IF(N987="základní",J987,0)</f>
        <v>0</v>
      </c>
      <c r="BF987" s="206">
        <f>IF(N987="snížená",J987,0)</f>
        <v>0</v>
      </c>
      <c r="BG987" s="206">
        <f>IF(N987="zákl. přenesená",J987,0)</f>
        <v>0</v>
      </c>
      <c r="BH987" s="206">
        <f>IF(N987="sníž. přenesená",J987,0)</f>
        <v>0</v>
      </c>
      <c r="BI987" s="206">
        <f>IF(N987="nulová",J987,0)</f>
        <v>0</v>
      </c>
      <c r="BJ987" s="18" t="s">
        <v>85</v>
      </c>
      <c r="BK987" s="206">
        <f>ROUND(I987*H987,2)</f>
        <v>0</v>
      </c>
      <c r="BL987" s="18" t="s">
        <v>218</v>
      </c>
      <c r="BM987" s="205" t="s">
        <v>13873</v>
      </c>
    </row>
    <row r="988" spans="1:65" s="2" customFormat="1" ht="48.75">
      <c r="A988" s="35"/>
      <c r="B988" s="36"/>
      <c r="C988" s="37"/>
      <c r="D988" s="214" t="s">
        <v>807</v>
      </c>
      <c r="E988" s="37"/>
      <c r="F988" s="256" t="s">
        <v>12988</v>
      </c>
      <c r="G988" s="37"/>
      <c r="H988" s="37"/>
      <c r="I988" s="257"/>
      <c r="J988" s="37"/>
      <c r="K988" s="37"/>
      <c r="L988" s="40"/>
      <c r="M988" s="258"/>
      <c r="N988" s="259"/>
      <c r="O988" s="72"/>
      <c r="P988" s="72"/>
      <c r="Q988" s="72"/>
      <c r="R988" s="72"/>
      <c r="S988" s="72"/>
      <c r="T988" s="73"/>
      <c r="U988" s="35"/>
      <c r="V988" s="35"/>
      <c r="W988" s="35"/>
      <c r="X988" s="35"/>
      <c r="Y988" s="35"/>
      <c r="Z988" s="35"/>
      <c r="AA988" s="35"/>
      <c r="AB988" s="35"/>
      <c r="AC988" s="35"/>
      <c r="AD988" s="35"/>
      <c r="AE988" s="35"/>
      <c r="AT988" s="18" t="s">
        <v>807</v>
      </c>
      <c r="AU988" s="18" t="s">
        <v>85</v>
      </c>
    </row>
    <row r="989" spans="1:65" s="2" customFormat="1" ht="16.5" customHeight="1">
      <c r="A989" s="35"/>
      <c r="B989" s="36"/>
      <c r="C989" s="193" t="s">
        <v>5687</v>
      </c>
      <c r="D989" s="193" t="s">
        <v>214</v>
      </c>
      <c r="E989" s="194" t="s">
        <v>13874</v>
      </c>
      <c r="F989" s="195" t="s">
        <v>13362</v>
      </c>
      <c r="G989" s="196" t="s">
        <v>10032</v>
      </c>
      <c r="H989" s="197">
        <v>2.2000000000000002</v>
      </c>
      <c r="I989" s="198"/>
      <c r="J989" s="199">
        <f>ROUND(I989*H989,2)</f>
        <v>0</v>
      </c>
      <c r="K989" s="200"/>
      <c r="L989" s="40"/>
      <c r="M989" s="201" t="s">
        <v>1</v>
      </c>
      <c r="N989" s="202" t="s">
        <v>42</v>
      </c>
      <c r="O989" s="72"/>
      <c r="P989" s="203">
        <f>O989*H989</f>
        <v>0</v>
      </c>
      <c r="Q989" s="203">
        <v>0</v>
      </c>
      <c r="R989" s="203">
        <f>Q989*H989</f>
        <v>0</v>
      </c>
      <c r="S989" s="203">
        <v>0</v>
      </c>
      <c r="T989" s="204">
        <f>S989*H989</f>
        <v>0</v>
      </c>
      <c r="U989" s="35"/>
      <c r="V989" s="35"/>
      <c r="W989" s="35"/>
      <c r="X989" s="35"/>
      <c r="Y989" s="35"/>
      <c r="Z989" s="35"/>
      <c r="AA989" s="35"/>
      <c r="AB989" s="35"/>
      <c r="AC989" s="35"/>
      <c r="AD989" s="35"/>
      <c r="AE989" s="35"/>
      <c r="AR989" s="205" t="s">
        <v>218</v>
      </c>
      <c r="AT989" s="205" t="s">
        <v>214</v>
      </c>
      <c r="AU989" s="205" t="s">
        <v>85</v>
      </c>
      <c r="AY989" s="18" t="s">
        <v>209</v>
      </c>
      <c r="BE989" s="206">
        <f>IF(N989="základní",J989,0)</f>
        <v>0</v>
      </c>
      <c r="BF989" s="206">
        <f>IF(N989="snížená",J989,0)</f>
        <v>0</v>
      </c>
      <c r="BG989" s="206">
        <f>IF(N989="zákl. přenesená",J989,0)</f>
        <v>0</v>
      </c>
      <c r="BH989" s="206">
        <f>IF(N989="sníž. přenesená",J989,0)</f>
        <v>0</v>
      </c>
      <c r="BI989" s="206">
        <f>IF(N989="nulová",J989,0)</f>
        <v>0</v>
      </c>
      <c r="BJ989" s="18" t="s">
        <v>85</v>
      </c>
      <c r="BK989" s="206">
        <f>ROUND(I989*H989,2)</f>
        <v>0</v>
      </c>
      <c r="BL989" s="18" t="s">
        <v>218</v>
      </c>
      <c r="BM989" s="205" t="s">
        <v>13875</v>
      </c>
    </row>
    <row r="990" spans="1:65" s="2" customFormat="1" ht="48.75">
      <c r="A990" s="35"/>
      <c r="B990" s="36"/>
      <c r="C990" s="37"/>
      <c r="D990" s="214" t="s">
        <v>807</v>
      </c>
      <c r="E990" s="37"/>
      <c r="F990" s="256" t="s">
        <v>12994</v>
      </c>
      <c r="G990" s="37"/>
      <c r="H990" s="37"/>
      <c r="I990" s="257"/>
      <c r="J990" s="37"/>
      <c r="K990" s="37"/>
      <c r="L990" s="40"/>
      <c r="M990" s="258"/>
      <c r="N990" s="259"/>
      <c r="O990" s="72"/>
      <c r="P990" s="72"/>
      <c r="Q990" s="72"/>
      <c r="R990" s="72"/>
      <c r="S990" s="72"/>
      <c r="T990" s="73"/>
      <c r="U990" s="35"/>
      <c r="V990" s="35"/>
      <c r="W990" s="35"/>
      <c r="X990" s="35"/>
      <c r="Y990" s="35"/>
      <c r="Z990" s="35"/>
      <c r="AA990" s="35"/>
      <c r="AB990" s="35"/>
      <c r="AC990" s="35"/>
      <c r="AD990" s="35"/>
      <c r="AE990" s="35"/>
      <c r="AT990" s="18" t="s">
        <v>807</v>
      </c>
      <c r="AU990" s="18" t="s">
        <v>85</v>
      </c>
    </row>
    <row r="991" spans="1:65" s="2" customFormat="1" ht="16.5" customHeight="1">
      <c r="A991" s="35"/>
      <c r="B991" s="36"/>
      <c r="C991" s="193" t="s">
        <v>5690</v>
      </c>
      <c r="D991" s="193" t="s">
        <v>214</v>
      </c>
      <c r="E991" s="194" t="s">
        <v>13876</v>
      </c>
      <c r="F991" s="195" t="s">
        <v>13365</v>
      </c>
      <c r="G991" s="196" t="s">
        <v>10032</v>
      </c>
      <c r="H991" s="197">
        <v>7.5</v>
      </c>
      <c r="I991" s="198"/>
      <c r="J991" s="199">
        <f>ROUND(I991*H991,2)</f>
        <v>0</v>
      </c>
      <c r="K991" s="200"/>
      <c r="L991" s="40"/>
      <c r="M991" s="201" t="s">
        <v>1</v>
      </c>
      <c r="N991" s="202" t="s">
        <v>42</v>
      </c>
      <c r="O991" s="72"/>
      <c r="P991" s="203">
        <f>O991*H991</f>
        <v>0</v>
      </c>
      <c r="Q991" s="203">
        <v>0</v>
      </c>
      <c r="R991" s="203">
        <f>Q991*H991</f>
        <v>0</v>
      </c>
      <c r="S991" s="203">
        <v>0</v>
      </c>
      <c r="T991" s="204">
        <f>S991*H991</f>
        <v>0</v>
      </c>
      <c r="U991" s="35"/>
      <c r="V991" s="35"/>
      <c r="W991" s="35"/>
      <c r="X991" s="35"/>
      <c r="Y991" s="35"/>
      <c r="Z991" s="35"/>
      <c r="AA991" s="35"/>
      <c r="AB991" s="35"/>
      <c r="AC991" s="35"/>
      <c r="AD991" s="35"/>
      <c r="AE991" s="35"/>
      <c r="AR991" s="205" t="s">
        <v>218</v>
      </c>
      <c r="AT991" s="205" t="s">
        <v>214</v>
      </c>
      <c r="AU991" s="205" t="s">
        <v>85</v>
      </c>
      <c r="AY991" s="18" t="s">
        <v>209</v>
      </c>
      <c r="BE991" s="206">
        <f>IF(N991="základní",J991,0)</f>
        <v>0</v>
      </c>
      <c r="BF991" s="206">
        <f>IF(N991="snížená",J991,0)</f>
        <v>0</v>
      </c>
      <c r="BG991" s="206">
        <f>IF(N991="zákl. přenesená",J991,0)</f>
        <v>0</v>
      </c>
      <c r="BH991" s="206">
        <f>IF(N991="sníž. přenesená",J991,0)</f>
        <v>0</v>
      </c>
      <c r="BI991" s="206">
        <f>IF(N991="nulová",J991,0)</f>
        <v>0</v>
      </c>
      <c r="BJ991" s="18" t="s">
        <v>85</v>
      </c>
      <c r="BK991" s="206">
        <f>ROUND(I991*H991,2)</f>
        <v>0</v>
      </c>
      <c r="BL991" s="18" t="s">
        <v>218</v>
      </c>
      <c r="BM991" s="205" t="s">
        <v>13877</v>
      </c>
    </row>
    <row r="992" spans="1:65" s="2" customFormat="1" ht="48.75">
      <c r="A992" s="35"/>
      <c r="B992" s="36"/>
      <c r="C992" s="37"/>
      <c r="D992" s="214" t="s">
        <v>807</v>
      </c>
      <c r="E992" s="37"/>
      <c r="F992" s="256" t="s">
        <v>12994</v>
      </c>
      <c r="G992" s="37"/>
      <c r="H992" s="37"/>
      <c r="I992" s="257"/>
      <c r="J992" s="37"/>
      <c r="K992" s="37"/>
      <c r="L992" s="40"/>
      <c r="M992" s="258"/>
      <c r="N992" s="259"/>
      <c r="O992" s="72"/>
      <c r="P992" s="72"/>
      <c r="Q992" s="72"/>
      <c r="R992" s="72"/>
      <c r="S992" s="72"/>
      <c r="T992" s="73"/>
      <c r="U992" s="35"/>
      <c r="V992" s="35"/>
      <c r="W992" s="35"/>
      <c r="X992" s="35"/>
      <c r="Y992" s="35"/>
      <c r="Z992" s="35"/>
      <c r="AA992" s="35"/>
      <c r="AB992" s="35"/>
      <c r="AC992" s="35"/>
      <c r="AD992" s="35"/>
      <c r="AE992" s="35"/>
      <c r="AT992" s="18" t="s">
        <v>807</v>
      </c>
      <c r="AU992" s="18" t="s">
        <v>85</v>
      </c>
    </row>
    <row r="993" spans="1:65" s="2" customFormat="1" ht="16.5" customHeight="1">
      <c r="A993" s="35"/>
      <c r="B993" s="36"/>
      <c r="C993" s="193" t="s">
        <v>5693</v>
      </c>
      <c r="D993" s="193" t="s">
        <v>214</v>
      </c>
      <c r="E993" s="194" t="s">
        <v>13878</v>
      </c>
      <c r="F993" s="195" t="s">
        <v>13368</v>
      </c>
      <c r="G993" s="196" t="s">
        <v>10032</v>
      </c>
      <c r="H993" s="197">
        <v>15.5</v>
      </c>
      <c r="I993" s="198"/>
      <c r="J993" s="199">
        <f>ROUND(I993*H993,2)</f>
        <v>0</v>
      </c>
      <c r="K993" s="200"/>
      <c r="L993" s="40"/>
      <c r="M993" s="201" t="s">
        <v>1</v>
      </c>
      <c r="N993" s="202" t="s">
        <v>42</v>
      </c>
      <c r="O993" s="72"/>
      <c r="P993" s="203">
        <f>O993*H993</f>
        <v>0</v>
      </c>
      <c r="Q993" s="203">
        <v>0</v>
      </c>
      <c r="R993" s="203">
        <f>Q993*H993</f>
        <v>0</v>
      </c>
      <c r="S993" s="203">
        <v>0</v>
      </c>
      <c r="T993" s="204">
        <f>S993*H993</f>
        <v>0</v>
      </c>
      <c r="U993" s="35"/>
      <c r="V993" s="35"/>
      <c r="W993" s="35"/>
      <c r="X993" s="35"/>
      <c r="Y993" s="35"/>
      <c r="Z993" s="35"/>
      <c r="AA993" s="35"/>
      <c r="AB993" s="35"/>
      <c r="AC993" s="35"/>
      <c r="AD993" s="35"/>
      <c r="AE993" s="35"/>
      <c r="AR993" s="205" t="s">
        <v>218</v>
      </c>
      <c r="AT993" s="205" t="s">
        <v>214</v>
      </c>
      <c r="AU993" s="205" t="s">
        <v>85</v>
      </c>
      <c r="AY993" s="18" t="s">
        <v>209</v>
      </c>
      <c r="BE993" s="206">
        <f>IF(N993="základní",J993,0)</f>
        <v>0</v>
      </c>
      <c r="BF993" s="206">
        <f>IF(N993="snížená",J993,0)</f>
        <v>0</v>
      </c>
      <c r="BG993" s="206">
        <f>IF(N993="zákl. přenesená",J993,0)</f>
        <v>0</v>
      </c>
      <c r="BH993" s="206">
        <f>IF(N993="sníž. přenesená",J993,0)</f>
        <v>0</v>
      </c>
      <c r="BI993" s="206">
        <f>IF(N993="nulová",J993,0)</f>
        <v>0</v>
      </c>
      <c r="BJ993" s="18" t="s">
        <v>85</v>
      </c>
      <c r="BK993" s="206">
        <f>ROUND(I993*H993,2)</f>
        <v>0</v>
      </c>
      <c r="BL993" s="18" t="s">
        <v>218</v>
      </c>
      <c r="BM993" s="205" t="s">
        <v>13879</v>
      </c>
    </row>
    <row r="994" spans="1:65" s="2" customFormat="1" ht="48.75">
      <c r="A994" s="35"/>
      <c r="B994" s="36"/>
      <c r="C994" s="37"/>
      <c r="D994" s="214" t="s">
        <v>807</v>
      </c>
      <c r="E994" s="37"/>
      <c r="F994" s="256" t="s">
        <v>12994</v>
      </c>
      <c r="G994" s="37"/>
      <c r="H994" s="37"/>
      <c r="I994" s="257"/>
      <c r="J994" s="37"/>
      <c r="K994" s="37"/>
      <c r="L994" s="40"/>
      <c r="M994" s="258"/>
      <c r="N994" s="259"/>
      <c r="O994" s="72"/>
      <c r="P994" s="72"/>
      <c r="Q994" s="72"/>
      <c r="R994" s="72"/>
      <c r="S994" s="72"/>
      <c r="T994" s="73"/>
      <c r="U994" s="35"/>
      <c r="V994" s="35"/>
      <c r="W994" s="35"/>
      <c r="X994" s="35"/>
      <c r="Y994" s="35"/>
      <c r="Z994" s="35"/>
      <c r="AA994" s="35"/>
      <c r="AB994" s="35"/>
      <c r="AC994" s="35"/>
      <c r="AD994" s="35"/>
      <c r="AE994" s="35"/>
      <c r="AT994" s="18" t="s">
        <v>807</v>
      </c>
      <c r="AU994" s="18" t="s">
        <v>85</v>
      </c>
    </row>
    <row r="995" spans="1:65" s="2" customFormat="1" ht="16.5" customHeight="1">
      <c r="A995" s="35"/>
      <c r="B995" s="36"/>
      <c r="C995" s="193" t="s">
        <v>5696</v>
      </c>
      <c r="D995" s="193" t="s">
        <v>214</v>
      </c>
      <c r="E995" s="194" t="s">
        <v>13880</v>
      </c>
      <c r="F995" s="195" t="s">
        <v>13371</v>
      </c>
      <c r="G995" s="196" t="s">
        <v>10032</v>
      </c>
      <c r="H995" s="197">
        <v>9.8000000000000007</v>
      </c>
      <c r="I995" s="198"/>
      <c r="J995" s="199">
        <f>ROUND(I995*H995,2)</f>
        <v>0</v>
      </c>
      <c r="K995" s="200"/>
      <c r="L995" s="40"/>
      <c r="M995" s="201" t="s">
        <v>1</v>
      </c>
      <c r="N995" s="202" t="s">
        <v>42</v>
      </c>
      <c r="O995" s="72"/>
      <c r="P995" s="203">
        <f>O995*H995</f>
        <v>0</v>
      </c>
      <c r="Q995" s="203">
        <v>0</v>
      </c>
      <c r="R995" s="203">
        <f>Q995*H995</f>
        <v>0</v>
      </c>
      <c r="S995" s="203">
        <v>0</v>
      </c>
      <c r="T995" s="204">
        <f>S995*H995</f>
        <v>0</v>
      </c>
      <c r="U995" s="35"/>
      <c r="V995" s="35"/>
      <c r="W995" s="35"/>
      <c r="X995" s="35"/>
      <c r="Y995" s="35"/>
      <c r="Z995" s="35"/>
      <c r="AA995" s="35"/>
      <c r="AB995" s="35"/>
      <c r="AC995" s="35"/>
      <c r="AD995" s="35"/>
      <c r="AE995" s="35"/>
      <c r="AR995" s="205" t="s">
        <v>218</v>
      </c>
      <c r="AT995" s="205" t="s">
        <v>214</v>
      </c>
      <c r="AU995" s="205" t="s">
        <v>85</v>
      </c>
      <c r="AY995" s="18" t="s">
        <v>209</v>
      </c>
      <c r="BE995" s="206">
        <f>IF(N995="základní",J995,0)</f>
        <v>0</v>
      </c>
      <c r="BF995" s="206">
        <f>IF(N995="snížená",J995,0)</f>
        <v>0</v>
      </c>
      <c r="BG995" s="206">
        <f>IF(N995="zákl. přenesená",J995,0)</f>
        <v>0</v>
      </c>
      <c r="BH995" s="206">
        <f>IF(N995="sníž. přenesená",J995,0)</f>
        <v>0</v>
      </c>
      <c r="BI995" s="206">
        <f>IF(N995="nulová",J995,0)</f>
        <v>0</v>
      </c>
      <c r="BJ995" s="18" t="s">
        <v>85</v>
      </c>
      <c r="BK995" s="206">
        <f>ROUND(I995*H995,2)</f>
        <v>0</v>
      </c>
      <c r="BL995" s="18" t="s">
        <v>218</v>
      </c>
      <c r="BM995" s="205" t="s">
        <v>13881</v>
      </c>
    </row>
    <row r="996" spans="1:65" s="2" customFormat="1" ht="48.75">
      <c r="A996" s="35"/>
      <c r="B996" s="36"/>
      <c r="C996" s="37"/>
      <c r="D996" s="214" t="s">
        <v>807</v>
      </c>
      <c r="E996" s="37"/>
      <c r="F996" s="256" t="s">
        <v>12994</v>
      </c>
      <c r="G996" s="37"/>
      <c r="H996" s="37"/>
      <c r="I996" s="257"/>
      <c r="J996" s="37"/>
      <c r="K996" s="37"/>
      <c r="L996" s="40"/>
      <c r="M996" s="258"/>
      <c r="N996" s="259"/>
      <c r="O996" s="72"/>
      <c r="P996" s="72"/>
      <c r="Q996" s="72"/>
      <c r="R996" s="72"/>
      <c r="S996" s="72"/>
      <c r="T996" s="73"/>
      <c r="U996" s="35"/>
      <c r="V996" s="35"/>
      <c r="W996" s="35"/>
      <c r="X996" s="35"/>
      <c r="Y996" s="35"/>
      <c r="Z996" s="35"/>
      <c r="AA996" s="35"/>
      <c r="AB996" s="35"/>
      <c r="AC996" s="35"/>
      <c r="AD996" s="35"/>
      <c r="AE996" s="35"/>
      <c r="AT996" s="18" t="s">
        <v>807</v>
      </c>
      <c r="AU996" s="18" t="s">
        <v>85</v>
      </c>
    </row>
    <row r="997" spans="1:65" s="2" customFormat="1" ht="16.5" customHeight="1">
      <c r="A997" s="35"/>
      <c r="B997" s="36"/>
      <c r="C997" s="193" t="s">
        <v>5699</v>
      </c>
      <c r="D997" s="193" t="s">
        <v>214</v>
      </c>
      <c r="E997" s="194" t="s">
        <v>13882</v>
      </c>
      <c r="F997" s="195" t="s">
        <v>13374</v>
      </c>
      <c r="G997" s="196" t="s">
        <v>10032</v>
      </c>
      <c r="H997" s="197">
        <v>41.8</v>
      </c>
      <c r="I997" s="198"/>
      <c r="J997" s="199">
        <f>ROUND(I997*H997,2)</f>
        <v>0</v>
      </c>
      <c r="K997" s="200"/>
      <c r="L997" s="40"/>
      <c r="M997" s="201" t="s">
        <v>1</v>
      </c>
      <c r="N997" s="202" t="s">
        <v>42</v>
      </c>
      <c r="O997" s="72"/>
      <c r="P997" s="203">
        <f>O997*H997</f>
        <v>0</v>
      </c>
      <c r="Q997" s="203">
        <v>0</v>
      </c>
      <c r="R997" s="203">
        <f>Q997*H997</f>
        <v>0</v>
      </c>
      <c r="S997" s="203">
        <v>0</v>
      </c>
      <c r="T997" s="204">
        <f>S997*H997</f>
        <v>0</v>
      </c>
      <c r="U997" s="35"/>
      <c r="V997" s="35"/>
      <c r="W997" s="35"/>
      <c r="X997" s="35"/>
      <c r="Y997" s="35"/>
      <c r="Z997" s="35"/>
      <c r="AA997" s="35"/>
      <c r="AB997" s="35"/>
      <c r="AC997" s="35"/>
      <c r="AD997" s="35"/>
      <c r="AE997" s="35"/>
      <c r="AR997" s="205" t="s">
        <v>218</v>
      </c>
      <c r="AT997" s="205" t="s">
        <v>214</v>
      </c>
      <c r="AU997" s="205" t="s">
        <v>85</v>
      </c>
      <c r="AY997" s="18" t="s">
        <v>209</v>
      </c>
      <c r="BE997" s="206">
        <f>IF(N997="základní",J997,0)</f>
        <v>0</v>
      </c>
      <c r="BF997" s="206">
        <f>IF(N997="snížená",J997,0)</f>
        <v>0</v>
      </c>
      <c r="BG997" s="206">
        <f>IF(N997="zákl. přenesená",J997,0)</f>
        <v>0</v>
      </c>
      <c r="BH997" s="206">
        <f>IF(N997="sníž. přenesená",J997,0)</f>
        <v>0</v>
      </c>
      <c r="BI997" s="206">
        <f>IF(N997="nulová",J997,0)</f>
        <v>0</v>
      </c>
      <c r="BJ997" s="18" t="s">
        <v>85</v>
      </c>
      <c r="BK997" s="206">
        <f>ROUND(I997*H997,2)</f>
        <v>0</v>
      </c>
      <c r="BL997" s="18" t="s">
        <v>218</v>
      </c>
      <c r="BM997" s="205" t="s">
        <v>13883</v>
      </c>
    </row>
    <row r="998" spans="1:65" s="2" customFormat="1" ht="48.75">
      <c r="A998" s="35"/>
      <c r="B998" s="36"/>
      <c r="C998" s="37"/>
      <c r="D998" s="214" t="s">
        <v>807</v>
      </c>
      <c r="E998" s="37"/>
      <c r="F998" s="256" t="s">
        <v>12994</v>
      </c>
      <c r="G998" s="37"/>
      <c r="H998" s="37"/>
      <c r="I998" s="257"/>
      <c r="J998" s="37"/>
      <c r="K998" s="37"/>
      <c r="L998" s="40"/>
      <c r="M998" s="258"/>
      <c r="N998" s="259"/>
      <c r="O998" s="72"/>
      <c r="P998" s="72"/>
      <c r="Q998" s="72"/>
      <c r="R998" s="72"/>
      <c r="S998" s="72"/>
      <c r="T998" s="73"/>
      <c r="U998" s="35"/>
      <c r="V998" s="35"/>
      <c r="W998" s="35"/>
      <c r="X998" s="35"/>
      <c r="Y998" s="35"/>
      <c r="Z998" s="35"/>
      <c r="AA998" s="35"/>
      <c r="AB998" s="35"/>
      <c r="AC998" s="35"/>
      <c r="AD998" s="35"/>
      <c r="AE998" s="35"/>
      <c r="AT998" s="18" t="s">
        <v>807</v>
      </c>
      <c r="AU998" s="18" t="s">
        <v>85</v>
      </c>
    </row>
    <row r="999" spans="1:65" s="2" customFormat="1" ht="16.5" customHeight="1">
      <c r="A999" s="35"/>
      <c r="B999" s="36"/>
      <c r="C999" s="193" t="s">
        <v>5702</v>
      </c>
      <c r="D999" s="193" t="s">
        <v>214</v>
      </c>
      <c r="E999" s="194" t="s">
        <v>13884</v>
      </c>
      <c r="F999" s="195" t="s">
        <v>13377</v>
      </c>
      <c r="G999" s="196" t="s">
        <v>10032</v>
      </c>
      <c r="H999" s="197">
        <v>9</v>
      </c>
      <c r="I999" s="198"/>
      <c r="J999" s="199">
        <f>ROUND(I999*H999,2)</f>
        <v>0</v>
      </c>
      <c r="K999" s="200"/>
      <c r="L999" s="40"/>
      <c r="M999" s="201" t="s">
        <v>1</v>
      </c>
      <c r="N999" s="202" t="s">
        <v>42</v>
      </c>
      <c r="O999" s="72"/>
      <c r="P999" s="203">
        <f>O999*H999</f>
        <v>0</v>
      </c>
      <c r="Q999" s="203">
        <v>0</v>
      </c>
      <c r="R999" s="203">
        <f>Q999*H999</f>
        <v>0</v>
      </c>
      <c r="S999" s="203">
        <v>0</v>
      </c>
      <c r="T999" s="204">
        <f>S999*H999</f>
        <v>0</v>
      </c>
      <c r="U999" s="35"/>
      <c r="V999" s="35"/>
      <c r="W999" s="35"/>
      <c r="X999" s="35"/>
      <c r="Y999" s="35"/>
      <c r="Z999" s="35"/>
      <c r="AA999" s="35"/>
      <c r="AB999" s="35"/>
      <c r="AC999" s="35"/>
      <c r="AD999" s="35"/>
      <c r="AE999" s="35"/>
      <c r="AR999" s="205" t="s">
        <v>218</v>
      </c>
      <c r="AT999" s="205" t="s">
        <v>214</v>
      </c>
      <c r="AU999" s="205" t="s">
        <v>85</v>
      </c>
      <c r="AY999" s="18" t="s">
        <v>209</v>
      </c>
      <c r="BE999" s="206">
        <f>IF(N999="základní",J999,0)</f>
        <v>0</v>
      </c>
      <c r="BF999" s="206">
        <f>IF(N999="snížená",J999,0)</f>
        <v>0</v>
      </c>
      <c r="BG999" s="206">
        <f>IF(N999="zákl. přenesená",J999,0)</f>
        <v>0</v>
      </c>
      <c r="BH999" s="206">
        <f>IF(N999="sníž. přenesená",J999,0)</f>
        <v>0</v>
      </c>
      <c r="BI999" s="206">
        <f>IF(N999="nulová",J999,0)</f>
        <v>0</v>
      </c>
      <c r="BJ999" s="18" t="s">
        <v>85</v>
      </c>
      <c r="BK999" s="206">
        <f>ROUND(I999*H999,2)</f>
        <v>0</v>
      </c>
      <c r="BL999" s="18" t="s">
        <v>218</v>
      </c>
      <c r="BM999" s="205" t="s">
        <v>13885</v>
      </c>
    </row>
    <row r="1000" spans="1:65" s="2" customFormat="1" ht="48.75">
      <c r="A1000" s="35"/>
      <c r="B1000" s="36"/>
      <c r="C1000" s="37"/>
      <c r="D1000" s="214" t="s">
        <v>807</v>
      </c>
      <c r="E1000" s="37"/>
      <c r="F1000" s="256" t="s">
        <v>12994</v>
      </c>
      <c r="G1000" s="37"/>
      <c r="H1000" s="37"/>
      <c r="I1000" s="257"/>
      <c r="J1000" s="37"/>
      <c r="K1000" s="37"/>
      <c r="L1000" s="40"/>
      <c r="M1000" s="258"/>
      <c r="N1000" s="259"/>
      <c r="O1000" s="72"/>
      <c r="P1000" s="72"/>
      <c r="Q1000" s="72"/>
      <c r="R1000" s="72"/>
      <c r="S1000" s="72"/>
      <c r="T1000" s="73"/>
      <c r="U1000" s="35"/>
      <c r="V1000" s="35"/>
      <c r="W1000" s="35"/>
      <c r="X1000" s="35"/>
      <c r="Y1000" s="35"/>
      <c r="Z1000" s="35"/>
      <c r="AA1000" s="35"/>
      <c r="AB1000" s="35"/>
      <c r="AC1000" s="35"/>
      <c r="AD1000" s="35"/>
      <c r="AE1000" s="35"/>
      <c r="AT1000" s="18" t="s">
        <v>807</v>
      </c>
      <c r="AU1000" s="18" t="s">
        <v>85</v>
      </c>
    </row>
    <row r="1001" spans="1:65" s="2" customFormat="1" ht="16.5" customHeight="1">
      <c r="A1001" s="35"/>
      <c r="B1001" s="36"/>
      <c r="C1001" s="193" t="s">
        <v>5705</v>
      </c>
      <c r="D1001" s="193" t="s">
        <v>214</v>
      </c>
      <c r="E1001" s="194" t="s">
        <v>13886</v>
      </c>
      <c r="F1001" s="195" t="s">
        <v>13380</v>
      </c>
      <c r="G1001" s="196" t="s">
        <v>10032</v>
      </c>
      <c r="H1001" s="197">
        <v>12.1</v>
      </c>
      <c r="I1001" s="198"/>
      <c r="J1001" s="199">
        <f>ROUND(I1001*H1001,2)</f>
        <v>0</v>
      </c>
      <c r="K1001" s="200"/>
      <c r="L1001" s="40"/>
      <c r="M1001" s="201" t="s">
        <v>1</v>
      </c>
      <c r="N1001" s="202" t="s">
        <v>42</v>
      </c>
      <c r="O1001" s="72"/>
      <c r="P1001" s="203">
        <f>O1001*H1001</f>
        <v>0</v>
      </c>
      <c r="Q1001" s="203">
        <v>0</v>
      </c>
      <c r="R1001" s="203">
        <f>Q1001*H1001</f>
        <v>0</v>
      </c>
      <c r="S1001" s="203">
        <v>0</v>
      </c>
      <c r="T1001" s="204">
        <f>S1001*H1001</f>
        <v>0</v>
      </c>
      <c r="U1001" s="35"/>
      <c r="V1001" s="35"/>
      <c r="W1001" s="35"/>
      <c r="X1001" s="35"/>
      <c r="Y1001" s="35"/>
      <c r="Z1001" s="35"/>
      <c r="AA1001" s="35"/>
      <c r="AB1001" s="35"/>
      <c r="AC1001" s="35"/>
      <c r="AD1001" s="35"/>
      <c r="AE1001" s="35"/>
      <c r="AR1001" s="205" t="s">
        <v>218</v>
      </c>
      <c r="AT1001" s="205" t="s">
        <v>214</v>
      </c>
      <c r="AU1001" s="205" t="s">
        <v>85</v>
      </c>
      <c r="AY1001" s="18" t="s">
        <v>209</v>
      </c>
      <c r="BE1001" s="206">
        <f>IF(N1001="základní",J1001,0)</f>
        <v>0</v>
      </c>
      <c r="BF1001" s="206">
        <f>IF(N1001="snížená",J1001,0)</f>
        <v>0</v>
      </c>
      <c r="BG1001" s="206">
        <f>IF(N1001="zákl. přenesená",J1001,0)</f>
        <v>0</v>
      </c>
      <c r="BH1001" s="206">
        <f>IF(N1001="sníž. přenesená",J1001,0)</f>
        <v>0</v>
      </c>
      <c r="BI1001" s="206">
        <f>IF(N1001="nulová",J1001,0)</f>
        <v>0</v>
      </c>
      <c r="BJ1001" s="18" t="s">
        <v>85</v>
      </c>
      <c r="BK1001" s="206">
        <f>ROUND(I1001*H1001,2)</f>
        <v>0</v>
      </c>
      <c r="BL1001" s="18" t="s">
        <v>218</v>
      </c>
      <c r="BM1001" s="205" t="s">
        <v>13887</v>
      </c>
    </row>
    <row r="1002" spans="1:65" s="2" customFormat="1" ht="48.75">
      <c r="A1002" s="35"/>
      <c r="B1002" s="36"/>
      <c r="C1002" s="37"/>
      <c r="D1002" s="214" t="s">
        <v>807</v>
      </c>
      <c r="E1002" s="37"/>
      <c r="F1002" s="256" t="s">
        <v>12994</v>
      </c>
      <c r="G1002" s="37"/>
      <c r="H1002" s="37"/>
      <c r="I1002" s="257"/>
      <c r="J1002" s="37"/>
      <c r="K1002" s="37"/>
      <c r="L1002" s="40"/>
      <c r="M1002" s="258"/>
      <c r="N1002" s="259"/>
      <c r="O1002" s="72"/>
      <c r="P1002" s="72"/>
      <c r="Q1002" s="72"/>
      <c r="R1002" s="72"/>
      <c r="S1002" s="72"/>
      <c r="T1002" s="73"/>
      <c r="U1002" s="35"/>
      <c r="V1002" s="35"/>
      <c r="W1002" s="35"/>
      <c r="X1002" s="35"/>
      <c r="Y1002" s="35"/>
      <c r="Z1002" s="35"/>
      <c r="AA1002" s="35"/>
      <c r="AB1002" s="35"/>
      <c r="AC1002" s="35"/>
      <c r="AD1002" s="35"/>
      <c r="AE1002" s="35"/>
      <c r="AT1002" s="18" t="s">
        <v>807</v>
      </c>
      <c r="AU1002" s="18" t="s">
        <v>85</v>
      </c>
    </row>
    <row r="1003" spans="1:65" s="2" customFormat="1" ht="16.5" customHeight="1">
      <c r="A1003" s="35"/>
      <c r="B1003" s="36"/>
      <c r="C1003" s="193" t="s">
        <v>5708</v>
      </c>
      <c r="D1003" s="193" t="s">
        <v>214</v>
      </c>
      <c r="E1003" s="194" t="s">
        <v>13888</v>
      </c>
      <c r="F1003" s="195" t="s">
        <v>13383</v>
      </c>
      <c r="G1003" s="196" t="s">
        <v>10032</v>
      </c>
      <c r="H1003" s="197">
        <v>13.1</v>
      </c>
      <c r="I1003" s="198"/>
      <c r="J1003" s="199">
        <f>ROUND(I1003*H1003,2)</f>
        <v>0</v>
      </c>
      <c r="K1003" s="200"/>
      <c r="L1003" s="40"/>
      <c r="M1003" s="201" t="s">
        <v>1</v>
      </c>
      <c r="N1003" s="202" t="s">
        <v>42</v>
      </c>
      <c r="O1003" s="72"/>
      <c r="P1003" s="203">
        <f>O1003*H1003</f>
        <v>0</v>
      </c>
      <c r="Q1003" s="203">
        <v>0</v>
      </c>
      <c r="R1003" s="203">
        <f>Q1003*H1003</f>
        <v>0</v>
      </c>
      <c r="S1003" s="203">
        <v>0</v>
      </c>
      <c r="T1003" s="204">
        <f>S1003*H1003</f>
        <v>0</v>
      </c>
      <c r="U1003" s="35"/>
      <c r="V1003" s="35"/>
      <c r="W1003" s="35"/>
      <c r="X1003" s="35"/>
      <c r="Y1003" s="35"/>
      <c r="Z1003" s="35"/>
      <c r="AA1003" s="35"/>
      <c r="AB1003" s="35"/>
      <c r="AC1003" s="35"/>
      <c r="AD1003" s="35"/>
      <c r="AE1003" s="35"/>
      <c r="AR1003" s="205" t="s">
        <v>218</v>
      </c>
      <c r="AT1003" s="205" t="s">
        <v>214</v>
      </c>
      <c r="AU1003" s="205" t="s">
        <v>85</v>
      </c>
      <c r="AY1003" s="18" t="s">
        <v>209</v>
      </c>
      <c r="BE1003" s="206">
        <f>IF(N1003="základní",J1003,0)</f>
        <v>0</v>
      </c>
      <c r="BF1003" s="206">
        <f>IF(N1003="snížená",J1003,0)</f>
        <v>0</v>
      </c>
      <c r="BG1003" s="206">
        <f>IF(N1003="zákl. přenesená",J1003,0)</f>
        <v>0</v>
      </c>
      <c r="BH1003" s="206">
        <f>IF(N1003="sníž. přenesená",J1003,0)</f>
        <v>0</v>
      </c>
      <c r="BI1003" s="206">
        <f>IF(N1003="nulová",J1003,0)</f>
        <v>0</v>
      </c>
      <c r="BJ1003" s="18" t="s">
        <v>85</v>
      </c>
      <c r="BK1003" s="206">
        <f>ROUND(I1003*H1003,2)</f>
        <v>0</v>
      </c>
      <c r="BL1003" s="18" t="s">
        <v>218</v>
      </c>
      <c r="BM1003" s="205" t="s">
        <v>13889</v>
      </c>
    </row>
    <row r="1004" spans="1:65" s="2" customFormat="1" ht="48.75">
      <c r="A1004" s="35"/>
      <c r="B1004" s="36"/>
      <c r="C1004" s="37"/>
      <c r="D1004" s="214" t="s">
        <v>807</v>
      </c>
      <c r="E1004" s="37"/>
      <c r="F1004" s="256" t="s">
        <v>12994</v>
      </c>
      <c r="G1004" s="37"/>
      <c r="H1004" s="37"/>
      <c r="I1004" s="257"/>
      <c r="J1004" s="37"/>
      <c r="K1004" s="37"/>
      <c r="L1004" s="40"/>
      <c r="M1004" s="258"/>
      <c r="N1004" s="259"/>
      <c r="O1004" s="72"/>
      <c r="P1004" s="72"/>
      <c r="Q1004" s="72"/>
      <c r="R1004" s="72"/>
      <c r="S1004" s="72"/>
      <c r="T1004" s="73"/>
      <c r="U1004" s="35"/>
      <c r="V1004" s="35"/>
      <c r="W1004" s="35"/>
      <c r="X1004" s="35"/>
      <c r="Y1004" s="35"/>
      <c r="Z1004" s="35"/>
      <c r="AA1004" s="35"/>
      <c r="AB1004" s="35"/>
      <c r="AC1004" s="35"/>
      <c r="AD1004" s="35"/>
      <c r="AE1004" s="35"/>
      <c r="AT1004" s="18" t="s">
        <v>807</v>
      </c>
      <c r="AU1004" s="18" t="s">
        <v>85</v>
      </c>
    </row>
    <row r="1005" spans="1:65" s="2" customFormat="1" ht="16.5" customHeight="1">
      <c r="A1005" s="35"/>
      <c r="B1005" s="36"/>
      <c r="C1005" s="193" t="s">
        <v>5712</v>
      </c>
      <c r="D1005" s="193" t="s">
        <v>214</v>
      </c>
      <c r="E1005" s="194" t="s">
        <v>13890</v>
      </c>
      <c r="F1005" s="195" t="s">
        <v>13386</v>
      </c>
      <c r="G1005" s="196" t="s">
        <v>10032</v>
      </c>
      <c r="H1005" s="197">
        <v>25.5</v>
      </c>
      <c r="I1005" s="198"/>
      <c r="J1005" s="199">
        <f>ROUND(I1005*H1005,2)</f>
        <v>0</v>
      </c>
      <c r="K1005" s="200"/>
      <c r="L1005" s="40"/>
      <c r="M1005" s="201" t="s">
        <v>1</v>
      </c>
      <c r="N1005" s="202" t="s">
        <v>42</v>
      </c>
      <c r="O1005" s="72"/>
      <c r="P1005" s="203">
        <f>O1005*H1005</f>
        <v>0</v>
      </c>
      <c r="Q1005" s="203">
        <v>0</v>
      </c>
      <c r="R1005" s="203">
        <f>Q1005*H1005</f>
        <v>0</v>
      </c>
      <c r="S1005" s="203">
        <v>0</v>
      </c>
      <c r="T1005" s="204">
        <f>S1005*H1005</f>
        <v>0</v>
      </c>
      <c r="U1005" s="35"/>
      <c r="V1005" s="35"/>
      <c r="W1005" s="35"/>
      <c r="X1005" s="35"/>
      <c r="Y1005" s="35"/>
      <c r="Z1005" s="35"/>
      <c r="AA1005" s="35"/>
      <c r="AB1005" s="35"/>
      <c r="AC1005" s="35"/>
      <c r="AD1005" s="35"/>
      <c r="AE1005" s="35"/>
      <c r="AR1005" s="205" t="s">
        <v>218</v>
      </c>
      <c r="AT1005" s="205" t="s">
        <v>214</v>
      </c>
      <c r="AU1005" s="205" t="s">
        <v>85</v>
      </c>
      <c r="AY1005" s="18" t="s">
        <v>209</v>
      </c>
      <c r="BE1005" s="206">
        <f>IF(N1005="základní",J1005,0)</f>
        <v>0</v>
      </c>
      <c r="BF1005" s="206">
        <f>IF(N1005="snížená",J1005,0)</f>
        <v>0</v>
      </c>
      <c r="BG1005" s="206">
        <f>IF(N1005="zákl. přenesená",J1005,0)</f>
        <v>0</v>
      </c>
      <c r="BH1005" s="206">
        <f>IF(N1005="sníž. přenesená",J1005,0)</f>
        <v>0</v>
      </c>
      <c r="BI1005" s="206">
        <f>IF(N1005="nulová",J1005,0)</f>
        <v>0</v>
      </c>
      <c r="BJ1005" s="18" t="s">
        <v>85</v>
      </c>
      <c r="BK1005" s="206">
        <f>ROUND(I1005*H1005,2)</f>
        <v>0</v>
      </c>
      <c r="BL1005" s="18" t="s">
        <v>218</v>
      </c>
      <c r="BM1005" s="205" t="s">
        <v>13891</v>
      </c>
    </row>
    <row r="1006" spans="1:65" s="2" customFormat="1" ht="48.75">
      <c r="A1006" s="35"/>
      <c r="B1006" s="36"/>
      <c r="C1006" s="37"/>
      <c r="D1006" s="214" t="s">
        <v>807</v>
      </c>
      <c r="E1006" s="37"/>
      <c r="F1006" s="256" t="s">
        <v>12994</v>
      </c>
      <c r="G1006" s="37"/>
      <c r="H1006" s="37"/>
      <c r="I1006" s="257"/>
      <c r="J1006" s="37"/>
      <c r="K1006" s="37"/>
      <c r="L1006" s="40"/>
      <c r="M1006" s="258"/>
      <c r="N1006" s="259"/>
      <c r="O1006" s="72"/>
      <c r="P1006" s="72"/>
      <c r="Q1006" s="72"/>
      <c r="R1006" s="72"/>
      <c r="S1006" s="72"/>
      <c r="T1006" s="73"/>
      <c r="U1006" s="35"/>
      <c r="V1006" s="35"/>
      <c r="W1006" s="35"/>
      <c r="X1006" s="35"/>
      <c r="Y1006" s="35"/>
      <c r="Z1006" s="35"/>
      <c r="AA1006" s="35"/>
      <c r="AB1006" s="35"/>
      <c r="AC1006" s="35"/>
      <c r="AD1006" s="35"/>
      <c r="AE1006" s="35"/>
      <c r="AT1006" s="18" t="s">
        <v>807</v>
      </c>
      <c r="AU1006" s="18" t="s">
        <v>85</v>
      </c>
    </row>
    <row r="1007" spans="1:65" s="2" customFormat="1" ht="16.5" customHeight="1">
      <c r="A1007" s="35"/>
      <c r="B1007" s="36"/>
      <c r="C1007" s="193" t="s">
        <v>5715</v>
      </c>
      <c r="D1007" s="193" t="s">
        <v>214</v>
      </c>
      <c r="E1007" s="194" t="s">
        <v>13892</v>
      </c>
      <c r="F1007" s="195" t="s">
        <v>13389</v>
      </c>
      <c r="G1007" s="196" t="s">
        <v>10032</v>
      </c>
      <c r="H1007" s="197">
        <v>6.1</v>
      </c>
      <c r="I1007" s="198"/>
      <c r="J1007" s="199">
        <f>ROUND(I1007*H1007,2)</f>
        <v>0</v>
      </c>
      <c r="K1007" s="200"/>
      <c r="L1007" s="40"/>
      <c r="M1007" s="201" t="s">
        <v>1</v>
      </c>
      <c r="N1007" s="202" t="s">
        <v>42</v>
      </c>
      <c r="O1007" s="72"/>
      <c r="P1007" s="203">
        <f>O1007*H1007</f>
        <v>0</v>
      </c>
      <c r="Q1007" s="203">
        <v>0</v>
      </c>
      <c r="R1007" s="203">
        <f>Q1007*H1007</f>
        <v>0</v>
      </c>
      <c r="S1007" s="203">
        <v>0</v>
      </c>
      <c r="T1007" s="204">
        <f>S1007*H1007</f>
        <v>0</v>
      </c>
      <c r="U1007" s="35"/>
      <c r="V1007" s="35"/>
      <c r="W1007" s="35"/>
      <c r="X1007" s="35"/>
      <c r="Y1007" s="35"/>
      <c r="Z1007" s="35"/>
      <c r="AA1007" s="35"/>
      <c r="AB1007" s="35"/>
      <c r="AC1007" s="35"/>
      <c r="AD1007" s="35"/>
      <c r="AE1007" s="35"/>
      <c r="AR1007" s="205" t="s">
        <v>218</v>
      </c>
      <c r="AT1007" s="205" t="s">
        <v>214</v>
      </c>
      <c r="AU1007" s="205" t="s">
        <v>85</v>
      </c>
      <c r="AY1007" s="18" t="s">
        <v>209</v>
      </c>
      <c r="BE1007" s="206">
        <f>IF(N1007="základní",J1007,0)</f>
        <v>0</v>
      </c>
      <c r="BF1007" s="206">
        <f>IF(N1007="snížená",J1007,0)</f>
        <v>0</v>
      </c>
      <c r="BG1007" s="206">
        <f>IF(N1007="zákl. přenesená",J1007,0)</f>
        <v>0</v>
      </c>
      <c r="BH1007" s="206">
        <f>IF(N1007="sníž. přenesená",J1007,0)</f>
        <v>0</v>
      </c>
      <c r="BI1007" s="206">
        <f>IF(N1007="nulová",J1007,0)</f>
        <v>0</v>
      </c>
      <c r="BJ1007" s="18" t="s">
        <v>85</v>
      </c>
      <c r="BK1007" s="206">
        <f>ROUND(I1007*H1007,2)</f>
        <v>0</v>
      </c>
      <c r="BL1007" s="18" t="s">
        <v>218</v>
      </c>
      <c r="BM1007" s="205" t="s">
        <v>13893</v>
      </c>
    </row>
    <row r="1008" spans="1:65" s="2" customFormat="1" ht="48.75">
      <c r="A1008" s="35"/>
      <c r="B1008" s="36"/>
      <c r="C1008" s="37"/>
      <c r="D1008" s="214" t="s">
        <v>807</v>
      </c>
      <c r="E1008" s="37"/>
      <c r="F1008" s="256" t="s">
        <v>12994</v>
      </c>
      <c r="G1008" s="37"/>
      <c r="H1008" s="37"/>
      <c r="I1008" s="257"/>
      <c r="J1008" s="37"/>
      <c r="K1008" s="37"/>
      <c r="L1008" s="40"/>
      <c r="M1008" s="258"/>
      <c r="N1008" s="259"/>
      <c r="O1008" s="72"/>
      <c r="P1008" s="72"/>
      <c r="Q1008" s="72"/>
      <c r="R1008" s="72"/>
      <c r="S1008" s="72"/>
      <c r="T1008" s="73"/>
      <c r="U1008" s="35"/>
      <c r="V1008" s="35"/>
      <c r="W1008" s="35"/>
      <c r="X1008" s="35"/>
      <c r="Y1008" s="35"/>
      <c r="Z1008" s="35"/>
      <c r="AA1008" s="35"/>
      <c r="AB1008" s="35"/>
      <c r="AC1008" s="35"/>
      <c r="AD1008" s="35"/>
      <c r="AE1008" s="35"/>
      <c r="AT1008" s="18" t="s">
        <v>807</v>
      </c>
      <c r="AU1008" s="18" t="s">
        <v>85</v>
      </c>
    </row>
    <row r="1009" spans="1:65" s="2" customFormat="1" ht="16.5" customHeight="1">
      <c r="A1009" s="35"/>
      <c r="B1009" s="36"/>
      <c r="C1009" s="193" t="s">
        <v>5718</v>
      </c>
      <c r="D1009" s="193" t="s">
        <v>214</v>
      </c>
      <c r="E1009" s="194" t="s">
        <v>13894</v>
      </c>
      <c r="F1009" s="195" t="s">
        <v>13392</v>
      </c>
      <c r="G1009" s="196" t="s">
        <v>10032</v>
      </c>
      <c r="H1009" s="197">
        <v>33.200000000000003</v>
      </c>
      <c r="I1009" s="198"/>
      <c r="J1009" s="199">
        <f>ROUND(I1009*H1009,2)</f>
        <v>0</v>
      </c>
      <c r="K1009" s="200"/>
      <c r="L1009" s="40"/>
      <c r="M1009" s="201" t="s">
        <v>1</v>
      </c>
      <c r="N1009" s="202" t="s">
        <v>42</v>
      </c>
      <c r="O1009" s="72"/>
      <c r="P1009" s="203">
        <f>O1009*H1009</f>
        <v>0</v>
      </c>
      <c r="Q1009" s="203">
        <v>0</v>
      </c>
      <c r="R1009" s="203">
        <f>Q1009*H1009</f>
        <v>0</v>
      </c>
      <c r="S1009" s="203">
        <v>0</v>
      </c>
      <c r="T1009" s="204">
        <f>S1009*H1009</f>
        <v>0</v>
      </c>
      <c r="U1009" s="35"/>
      <c r="V1009" s="35"/>
      <c r="W1009" s="35"/>
      <c r="X1009" s="35"/>
      <c r="Y1009" s="35"/>
      <c r="Z1009" s="35"/>
      <c r="AA1009" s="35"/>
      <c r="AB1009" s="35"/>
      <c r="AC1009" s="35"/>
      <c r="AD1009" s="35"/>
      <c r="AE1009" s="35"/>
      <c r="AR1009" s="205" t="s">
        <v>218</v>
      </c>
      <c r="AT1009" s="205" t="s">
        <v>214</v>
      </c>
      <c r="AU1009" s="205" t="s">
        <v>85</v>
      </c>
      <c r="AY1009" s="18" t="s">
        <v>209</v>
      </c>
      <c r="BE1009" s="206">
        <f>IF(N1009="základní",J1009,0)</f>
        <v>0</v>
      </c>
      <c r="BF1009" s="206">
        <f>IF(N1009="snížená",J1009,0)</f>
        <v>0</v>
      </c>
      <c r="BG1009" s="206">
        <f>IF(N1009="zákl. přenesená",J1009,0)</f>
        <v>0</v>
      </c>
      <c r="BH1009" s="206">
        <f>IF(N1009="sníž. přenesená",J1009,0)</f>
        <v>0</v>
      </c>
      <c r="BI1009" s="206">
        <f>IF(N1009="nulová",J1009,0)</f>
        <v>0</v>
      </c>
      <c r="BJ1009" s="18" t="s">
        <v>85</v>
      </c>
      <c r="BK1009" s="206">
        <f>ROUND(I1009*H1009,2)</f>
        <v>0</v>
      </c>
      <c r="BL1009" s="18" t="s">
        <v>218</v>
      </c>
      <c r="BM1009" s="205" t="s">
        <v>13895</v>
      </c>
    </row>
    <row r="1010" spans="1:65" s="2" customFormat="1" ht="48.75">
      <c r="A1010" s="35"/>
      <c r="B1010" s="36"/>
      <c r="C1010" s="37"/>
      <c r="D1010" s="214" t="s">
        <v>807</v>
      </c>
      <c r="E1010" s="37"/>
      <c r="F1010" s="256" t="s">
        <v>12994</v>
      </c>
      <c r="G1010" s="37"/>
      <c r="H1010" s="37"/>
      <c r="I1010" s="257"/>
      <c r="J1010" s="37"/>
      <c r="K1010" s="37"/>
      <c r="L1010" s="40"/>
      <c r="M1010" s="258"/>
      <c r="N1010" s="259"/>
      <c r="O1010" s="72"/>
      <c r="P1010" s="72"/>
      <c r="Q1010" s="72"/>
      <c r="R1010" s="72"/>
      <c r="S1010" s="72"/>
      <c r="T1010" s="73"/>
      <c r="U1010" s="35"/>
      <c r="V1010" s="35"/>
      <c r="W1010" s="35"/>
      <c r="X1010" s="35"/>
      <c r="Y1010" s="35"/>
      <c r="Z1010" s="35"/>
      <c r="AA1010" s="35"/>
      <c r="AB1010" s="35"/>
      <c r="AC1010" s="35"/>
      <c r="AD1010" s="35"/>
      <c r="AE1010" s="35"/>
      <c r="AT1010" s="18" t="s">
        <v>807</v>
      </c>
      <c r="AU1010" s="18" t="s">
        <v>85</v>
      </c>
    </row>
    <row r="1011" spans="1:65" s="2" customFormat="1" ht="16.5" customHeight="1">
      <c r="A1011" s="35"/>
      <c r="B1011" s="36"/>
      <c r="C1011" s="193" t="s">
        <v>5722</v>
      </c>
      <c r="D1011" s="193" t="s">
        <v>214</v>
      </c>
      <c r="E1011" s="194" t="s">
        <v>13896</v>
      </c>
      <c r="F1011" s="195" t="s">
        <v>13395</v>
      </c>
      <c r="G1011" s="196" t="s">
        <v>10032</v>
      </c>
      <c r="H1011" s="197">
        <v>8.1999999999999993</v>
      </c>
      <c r="I1011" s="198"/>
      <c r="J1011" s="199">
        <f>ROUND(I1011*H1011,2)</f>
        <v>0</v>
      </c>
      <c r="K1011" s="200"/>
      <c r="L1011" s="40"/>
      <c r="M1011" s="201" t="s">
        <v>1</v>
      </c>
      <c r="N1011" s="202" t="s">
        <v>42</v>
      </c>
      <c r="O1011" s="72"/>
      <c r="P1011" s="203">
        <f>O1011*H1011</f>
        <v>0</v>
      </c>
      <c r="Q1011" s="203">
        <v>0</v>
      </c>
      <c r="R1011" s="203">
        <f>Q1011*H1011</f>
        <v>0</v>
      </c>
      <c r="S1011" s="203">
        <v>0</v>
      </c>
      <c r="T1011" s="204">
        <f>S1011*H1011</f>
        <v>0</v>
      </c>
      <c r="U1011" s="35"/>
      <c r="V1011" s="35"/>
      <c r="W1011" s="35"/>
      <c r="X1011" s="35"/>
      <c r="Y1011" s="35"/>
      <c r="Z1011" s="35"/>
      <c r="AA1011" s="35"/>
      <c r="AB1011" s="35"/>
      <c r="AC1011" s="35"/>
      <c r="AD1011" s="35"/>
      <c r="AE1011" s="35"/>
      <c r="AR1011" s="205" t="s">
        <v>218</v>
      </c>
      <c r="AT1011" s="205" t="s">
        <v>214</v>
      </c>
      <c r="AU1011" s="205" t="s">
        <v>85</v>
      </c>
      <c r="AY1011" s="18" t="s">
        <v>209</v>
      </c>
      <c r="BE1011" s="206">
        <f>IF(N1011="základní",J1011,0)</f>
        <v>0</v>
      </c>
      <c r="BF1011" s="206">
        <f>IF(N1011="snížená",J1011,0)</f>
        <v>0</v>
      </c>
      <c r="BG1011" s="206">
        <f>IF(N1011="zákl. přenesená",J1011,0)</f>
        <v>0</v>
      </c>
      <c r="BH1011" s="206">
        <f>IF(N1011="sníž. přenesená",J1011,0)</f>
        <v>0</v>
      </c>
      <c r="BI1011" s="206">
        <f>IF(N1011="nulová",J1011,0)</f>
        <v>0</v>
      </c>
      <c r="BJ1011" s="18" t="s">
        <v>85</v>
      </c>
      <c r="BK1011" s="206">
        <f>ROUND(I1011*H1011,2)</f>
        <v>0</v>
      </c>
      <c r="BL1011" s="18" t="s">
        <v>218</v>
      </c>
      <c r="BM1011" s="205" t="s">
        <v>13897</v>
      </c>
    </row>
    <row r="1012" spans="1:65" s="2" customFormat="1" ht="48.75">
      <c r="A1012" s="35"/>
      <c r="B1012" s="36"/>
      <c r="C1012" s="37"/>
      <c r="D1012" s="214" t="s">
        <v>807</v>
      </c>
      <c r="E1012" s="37"/>
      <c r="F1012" s="256" t="s">
        <v>12994</v>
      </c>
      <c r="G1012" s="37"/>
      <c r="H1012" s="37"/>
      <c r="I1012" s="257"/>
      <c r="J1012" s="37"/>
      <c r="K1012" s="37"/>
      <c r="L1012" s="40"/>
      <c r="M1012" s="258"/>
      <c r="N1012" s="259"/>
      <c r="O1012" s="72"/>
      <c r="P1012" s="72"/>
      <c r="Q1012" s="72"/>
      <c r="R1012" s="72"/>
      <c r="S1012" s="72"/>
      <c r="T1012" s="73"/>
      <c r="U1012" s="35"/>
      <c r="V1012" s="35"/>
      <c r="W1012" s="35"/>
      <c r="X1012" s="35"/>
      <c r="Y1012" s="35"/>
      <c r="Z1012" s="35"/>
      <c r="AA1012" s="35"/>
      <c r="AB1012" s="35"/>
      <c r="AC1012" s="35"/>
      <c r="AD1012" s="35"/>
      <c r="AE1012" s="35"/>
      <c r="AT1012" s="18" t="s">
        <v>807</v>
      </c>
      <c r="AU1012" s="18" t="s">
        <v>85</v>
      </c>
    </row>
    <row r="1013" spans="1:65" s="2" customFormat="1" ht="16.5" customHeight="1">
      <c r="A1013" s="35"/>
      <c r="B1013" s="36"/>
      <c r="C1013" s="193" t="s">
        <v>5725</v>
      </c>
      <c r="D1013" s="193" t="s">
        <v>214</v>
      </c>
      <c r="E1013" s="194" t="s">
        <v>13898</v>
      </c>
      <c r="F1013" s="195" t="s">
        <v>13398</v>
      </c>
      <c r="G1013" s="196" t="s">
        <v>10032</v>
      </c>
      <c r="H1013" s="197">
        <v>20.9</v>
      </c>
      <c r="I1013" s="198"/>
      <c r="J1013" s="199">
        <f>ROUND(I1013*H1013,2)</f>
        <v>0</v>
      </c>
      <c r="K1013" s="200"/>
      <c r="L1013" s="40"/>
      <c r="M1013" s="201" t="s">
        <v>1</v>
      </c>
      <c r="N1013" s="202" t="s">
        <v>42</v>
      </c>
      <c r="O1013" s="72"/>
      <c r="P1013" s="203">
        <f>O1013*H1013</f>
        <v>0</v>
      </c>
      <c r="Q1013" s="203">
        <v>0</v>
      </c>
      <c r="R1013" s="203">
        <f>Q1013*H1013</f>
        <v>0</v>
      </c>
      <c r="S1013" s="203">
        <v>0</v>
      </c>
      <c r="T1013" s="204">
        <f>S1013*H1013</f>
        <v>0</v>
      </c>
      <c r="U1013" s="35"/>
      <c r="V1013" s="35"/>
      <c r="W1013" s="35"/>
      <c r="X1013" s="35"/>
      <c r="Y1013" s="35"/>
      <c r="Z1013" s="35"/>
      <c r="AA1013" s="35"/>
      <c r="AB1013" s="35"/>
      <c r="AC1013" s="35"/>
      <c r="AD1013" s="35"/>
      <c r="AE1013" s="35"/>
      <c r="AR1013" s="205" t="s">
        <v>218</v>
      </c>
      <c r="AT1013" s="205" t="s">
        <v>214</v>
      </c>
      <c r="AU1013" s="205" t="s">
        <v>85</v>
      </c>
      <c r="AY1013" s="18" t="s">
        <v>209</v>
      </c>
      <c r="BE1013" s="206">
        <f>IF(N1013="základní",J1013,0)</f>
        <v>0</v>
      </c>
      <c r="BF1013" s="206">
        <f>IF(N1013="snížená",J1013,0)</f>
        <v>0</v>
      </c>
      <c r="BG1013" s="206">
        <f>IF(N1013="zákl. přenesená",J1013,0)</f>
        <v>0</v>
      </c>
      <c r="BH1013" s="206">
        <f>IF(N1013="sníž. přenesená",J1013,0)</f>
        <v>0</v>
      </c>
      <c r="BI1013" s="206">
        <f>IF(N1013="nulová",J1013,0)</f>
        <v>0</v>
      </c>
      <c r="BJ1013" s="18" t="s">
        <v>85</v>
      </c>
      <c r="BK1013" s="206">
        <f>ROUND(I1013*H1013,2)</f>
        <v>0</v>
      </c>
      <c r="BL1013" s="18" t="s">
        <v>218</v>
      </c>
      <c r="BM1013" s="205" t="s">
        <v>13899</v>
      </c>
    </row>
    <row r="1014" spans="1:65" s="2" customFormat="1" ht="48.75">
      <c r="A1014" s="35"/>
      <c r="B1014" s="36"/>
      <c r="C1014" s="37"/>
      <c r="D1014" s="214" t="s">
        <v>807</v>
      </c>
      <c r="E1014" s="37"/>
      <c r="F1014" s="256" t="s">
        <v>12994</v>
      </c>
      <c r="G1014" s="37"/>
      <c r="H1014" s="37"/>
      <c r="I1014" s="257"/>
      <c r="J1014" s="37"/>
      <c r="K1014" s="37"/>
      <c r="L1014" s="40"/>
      <c r="M1014" s="258"/>
      <c r="N1014" s="259"/>
      <c r="O1014" s="72"/>
      <c r="P1014" s="72"/>
      <c r="Q1014" s="72"/>
      <c r="R1014" s="72"/>
      <c r="S1014" s="72"/>
      <c r="T1014" s="73"/>
      <c r="U1014" s="35"/>
      <c r="V1014" s="35"/>
      <c r="W1014" s="35"/>
      <c r="X1014" s="35"/>
      <c r="Y1014" s="35"/>
      <c r="Z1014" s="35"/>
      <c r="AA1014" s="35"/>
      <c r="AB1014" s="35"/>
      <c r="AC1014" s="35"/>
      <c r="AD1014" s="35"/>
      <c r="AE1014" s="35"/>
      <c r="AT1014" s="18" t="s">
        <v>807</v>
      </c>
      <c r="AU1014" s="18" t="s">
        <v>85</v>
      </c>
    </row>
    <row r="1015" spans="1:65" s="2" customFormat="1" ht="16.5" customHeight="1">
      <c r="A1015" s="35"/>
      <c r="B1015" s="36"/>
      <c r="C1015" s="193" t="s">
        <v>5728</v>
      </c>
      <c r="D1015" s="193" t="s">
        <v>214</v>
      </c>
      <c r="E1015" s="194" t="s">
        <v>13900</v>
      </c>
      <c r="F1015" s="195" t="s">
        <v>13401</v>
      </c>
      <c r="G1015" s="196" t="s">
        <v>10032</v>
      </c>
      <c r="H1015" s="197">
        <v>16.8</v>
      </c>
      <c r="I1015" s="198"/>
      <c r="J1015" s="199">
        <f>ROUND(I1015*H1015,2)</f>
        <v>0</v>
      </c>
      <c r="K1015" s="200"/>
      <c r="L1015" s="40"/>
      <c r="M1015" s="201" t="s">
        <v>1</v>
      </c>
      <c r="N1015" s="202" t="s">
        <v>42</v>
      </c>
      <c r="O1015" s="72"/>
      <c r="P1015" s="203">
        <f>O1015*H1015</f>
        <v>0</v>
      </c>
      <c r="Q1015" s="203">
        <v>0</v>
      </c>
      <c r="R1015" s="203">
        <f>Q1015*H1015</f>
        <v>0</v>
      </c>
      <c r="S1015" s="203">
        <v>0</v>
      </c>
      <c r="T1015" s="204">
        <f>S1015*H1015</f>
        <v>0</v>
      </c>
      <c r="U1015" s="35"/>
      <c r="V1015" s="35"/>
      <c r="W1015" s="35"/>
      <c r="X1015" s="35"/>
      <c r="Y1015" s="35"/>
      <c r="Z1015" s="35"/>
      <c r="AA1015" s="35"/>
      <c r="AB1015" s="35"/>
      <c r="AC1015" s="35"/>
      <c r="AD1015" s="35"/>
      <c r="AE1015" s="35"/>
      <c r="AR1015" s="205" t="s">
        <v>218</v>
      </c>
      <c r="AT1015" s="205" t="s">
        <v>214</v>
      </c>
      <c r="AU1015" s="205" t="s">
        <v>85</v>
      </c>
      <c r="AY1015" s="18" t="s">
        <v>209</v>
      </c>
      <c r="BE1015" s="206">
        <f>IF(N1015="základní",J1015,0)</f>
        <v>0</v>
      </c>
      <c r="BF1015" s="206">
        <f>IF(N1015="snížená",J1015,0)</f>
        <v>0</v>
      </c>
      <c r="BG1015" s="206">
        <f>IF(N1015="zákl. přenesená",J1015,0)</f>
        <v>0</v>
      </c>
      <c r="BH1015" s="206">
        <f>IF(N1015="sníž. přenesená",J1015,0)</f>
        <v>0</v>
      </c>
      <c r="BI1015" s="206">
        <f>IF(N1015="nulová",J1015,0)</f>
        <v>0</v>
      </c>
      <c r="BJ1015" s="18" t="s">
        <v>85</v>
      </c>
      <c r="BK1015" s="206">
        <f>ROUND(I1015*H1015,2)</f>
        <v>0</v>
      </c>
      <c r="BL1015" s="18" t="s">
        <v>218</v>
      </c>
      <c r="BM1015" s="205" t="s">
        <v>13901</v>
      </c>
    </row>
    <row r="1016" spans="1:65" s="2" customFormat="1" ht="48.75">
      <c r="A1016" s="35"/>
      <c r="B1016" s="36"/>
      <c r="C1016" s="37"/>
      <c r="D1016" s="214" t="s">
        <v>807</v>
      </c>
      <c r="E1016" s="37"/>
      <c r="F1016" s="256" t="s">
        <v>12994</v>
      </c>
      <c r="G1016" s="37"/>
      <c r="H1016" s="37"/>
      <c r="I1016" s="257"/>
      <c r="J1016" s="37"/>
      <c r="K1016" s="37"/>
      <c r="L1016" s="40"/>
      <c r="M1016" s="258"/>
      <c r="N1016" s="259"/>
      <c r="O1016" s="72"/>
      <c r="P1016" s="72"/>
      <c r="Q1016" s="72"/>
      <c r="R1016" s="72"/>
      <c r="S1016" s="72"/>
      <c r="T1016" s="73"/>
      <c r="U1016" s="35"/>
      <c r="V1016" s="35"/>
      <c r="W1016" s="35"/>
      <c r="X1016" s="35"/>
      <c r="Y1016" s="35"/>
      <c r="Z1016" s="35"/>
      <c r="AA1016" s="35"/>
      <c r="AB1016" s="35"/>
      <c r="AC1016" s="35"/>
      <c r="AD1016" s="35"/>
      <c r="AE1016" s="35"/>
      <c r="AT1016" s="18" t="s">
        <v>807</v>
      </c>
      <c r="AU1016" s="18" t="s">
        <v>85</v>
      </c>
    </row>
    <row r="1017" spans="1:65" s="2" customFormat="1" ht="49.15" customHeight="1">
      <c r="A1017" s="35"/>
      <c r="B1017" s="36"/>
      <c r="C1017" s="193" t="s">
        <v>5732</v>
      </c>
      <c r="D1017" s="193" t="s">
        <v>214</v>
      </c>
      <c r="E1017" s="194" t="s">
        <v>13902</v>
      </c>
      <c r="F1017" s="195" t="s">
        <v>13010</v>
      </c>
      <c r="G1017" s="196" t="s">
        <v>217</v>
      </c>
      <c r="H1017" s="197">
        <v>415</v>
      </c>
      <c r="I1017" s="198"/>
      <c r="J1017" s="199">
        <f>ROUND(I1017*H1017,2)</f>
        <v>0</v>
      </c>
      <c r="K1017" s="200"/>
      <c r="L1017" s="40"/>
      <c r="M1017" s="201" t="s">
        <v>1</v>
      </c>
      <c r="N1017" s="202" t="s">
        <v>42</v>
      </c>
      <c r="O1017" s="72"/>
      <c r="P1017" s="203">
        <f>O1017*H1017</f>
        <v>0</v>
      </c>
      <c r="Q1017" s="203">
        <v>0</v>
      </c>
      <c r="R1017" s="203">
        <f>Q1017*H1017</f>
        <v>0</v>
      </c>
      <c r="S1017" s="203">
        <v>0</v>
      </c>
      <c r="T1017" s="204">
        <f>S1017*H1017</f>
        <v>0</v>
      </c>
      <c r="U1017" s="35"/>
      <c r="V1017" s="35"/>
      <c r="W1017" s="35"/>
      <c r="X1017" s="35"/>
      <c r="Y1017" s="35"/>
      <c r="Z1017" s="35"/>
      <c r="AA1017" s="35"/>
      <c r="AB1017" s="35"/>
      <c r="AC1017" s="35"/>
      <c r="AD1017" s="35"/>
      <c r="AE1017" s="35"/>
      <c r="AR1017" s="205" t="s">
        <v>218</v>
      </c>
      <c r="AT1017" s="205" t="s">
        <v>214</v>
      </c>
      <c r="AU1017" s="205" t="s">
        <v>85</v>
      </c>
      <c r="AY1017" s="18" t="s">
        <v>209</v>
      </c>
      <c r="BE1017" s="206">
        <f>IF(N1017="základní",J1017,0)</f>
        <v>0</v>
      </c>
      <c r="BF1017" s="206">
        <f>IF(N1017="snížená",J1017,0)</f>
        <v>0</v>
      </c>
      <c r="BG1017" s="206">
        <f>IF(N1017="zákl. přenesená",J1017,0)</f>
        <v>0</v>
      </c>
      <c r="BH1017" s="206">
        <f>IF(N1017="sníž. přenesená",J1017,0)</f>
        <v>0</v>
      </c>
      <c r="BI1017" s="206">
        <f>IF(N1017="nulová",J1017,0)</f>
        <v>0</v>
      </c>
      <c r="BJ1017" s="18" t="s">
        <v>85</v>
      </c>
      <c r="BK1017" s="206">
        <f>ROUND(I1017*H1017,2)</f>
        <v>0</v>
      </c>
      <c r="BL1017" s="18" t="s">
        <v>218</v>
      </c>
      <c r="BM1017" s="205" t="s">
        <v>13903</v>
      </c>
    </row>
    <row r="1018" spans="1:65" s="2" customFormat="1" ht="49.15" customHeight="1">
      <c r="A1018" s="35"/>
      <c r="B1018" s="36"/>
      <c r="C1018" s="193" t="s">
        <v>5735</v>
      </c>
      <c r="D1018" s="193" t="s">
        <v>214</v>
      </c>
      <c r="E1018" s="194" t="s">
        <v>13904</v>
      </c>
      <c r="F1018" s="195" t="s">
        <v>13131</v>
      </c>
      <c r="G1018" s="196" t="s">
        <v>217</v>
      </c>
      <c r="H1018" s="197">
        <v>395</v>
      </c>
      <c r="I1018" s="198"/>
      <c r="J1018" s="199">
        <f>ROUND(I1018*H1018,2)</f>
        <v>0</v>
      </c>
      <c r="K1018" s="200"/>
      <c r="L1018" s="40"/>
      <c r="M1018" s="201" t="s">
        <v>1</v>
      </c>
      <c r="N1018" s="202" t="s">
        <v>42</v>
      </c>
      <c r="O1018" s="72"/>
      <c r="P1018" s="203">
        <f>O1018*H1018</f>
        <v>0</v>
      </c>
      <c r="Q1018" s="203">
        <v>0</v>
      </c>
      <c r="R1018" s="203">
        <f>Q1018*H1018</f>
        <v>0</v>
      </c>
      <c r="S1018" s="203">
        <v>0</v>
      </c>
      <c r="T1018" s="204">
        <f>S1018*H1018</f>
        <v>0</v>
      </c>
      <c r="U1018" s="35"/>
      <c r="V1018" s="35"/>
      <c r="W1018" s="35"/>
      <c r="X1018" s="35"/>
      <c r="Y1018" s="35"/>
      <c r="Z1018" s="35"/>
      <c r="AA1018" s="35"/>
      <c r="AB1018" s="35"/>
      <c r="AC1018" s="35"/>
      <c r="AD1018" s="35"/>
      <c r="AE1018" s="35"/>
      <c r="AR1018" s="205" t="s">
        <v>218</v>
      </c>
      <c r="AT1018" s="205" t="s">
        <v>214</v>
      </c>
      <c r="AU1018" s="205" t="s">
        <v>85</v>
      </c>
      <c r="AY1018" s="18" t="s">
        <v>209</v>
      </c>
      <c r="BE1018" s="206">
        <f>IF(N1018="základní",J1018,0)</f>
        <v>0</v>
      </c>
      <c r="BF1018" s="206">
        <f>IF(N1018="snížená",J1018,0)</f>
        <v>0</v>
      </c>
      <c r="BG1018" s="206">
        <f>IF(N1018="zákl. přenesená",J1018,0)</f>
        <v>0</v>
      </c>
      <c r="BH1018" s="206">
        <f>IF(N1018="sníž. přenesená",J1018,0)</f>
        <v>0</v>
      </c>
      <c r="BI1018" s="206">
        <f>IF(N1018="nulová",J1018,0)</f>
        <v>0</v>
      </c>
      <c r="BJ1018" s="18" t="s">
        <v>85</v>
      </c>
      <c r="BK1018" s="206">
        <f>ROUND(I1018*H1018,2)</f>
        <v>0</v>
      </c>
      <c r="BL1018" s="18" t="s">
        <v>218</v>
      </c>
      <c r="BM1018" s="205" t="s">
        <v>13905</v>
      </c>
    </row>
    <row r="1019" spans="1:65" s="2" customFormat="1" ht="44.25" customHeight="1">
      <c r="A1019" s="35"/>
      <c r="B1019" s="36"/>
      <c r="C1019" s="193" t="s">
        <v>5739</v>
      </c>
      <c r="D1019" s="193" t="s">
        <v>214</v>
      </c>
      <c r="E1019" s="194" t="s">
        <v>13906</v>
      </c>
      <c r="F1019" s="195" t="s">
        <v>13016</v>
      </c>
      <c r="G1019" s="196" t="s">
        <v>217</v>
      </c>
      <c r="H1019" s="197">
        <v>254</v>
      </c>
      <c r="I1019" s="198"/>
      <c r="J1019" s="199">
        <f>ROUND(I1019*H1019,2)</f>
        <v>0</v>
      </c>
      <c r="K1019" s="200"/>
      <c r="L1019" s="40"/>
      <c r="M1019" s="201" t="s">
        <v>1</v>
      </c>
      <c r="N1019" s="202" t="s">
        <v>42</v>
      </c>
      <c r="O1019" s="72"/>
      <c r="P1019" s="203">
        <f>O1019*H1019</f>
        <v>0</v>
      </c>
      <c r="Q1019" s="203">
        <v>0</v>
      </c>
      <c r="R1019" s="203">
        <f>Q1019*H1019</f>
        <v>0</v>
      </c>
      <c r="S1019" s="203">
        <v>0</v>
      </c>
      <c r="T1019" s="204">
        <f>S1019*H1019</f>
        <v>0</v>
      </c>
      <c r="U1019" s="35"/>
      <c r="V1019" s="35"/>
      <c r="W1019" s="35"/>
      <c r="X1019" s="35"/>
      <c r="Y1019" s="35"/>
      <c r="Z1019" s="35"/>
      <c r="AA1019" s="35"/>
      <c r="AB1019" s="35"/>
      <c r="AC1019" s="35"/>
      <c r="AD1019" s="35"/>
      <c r="AE1019" s="35"/>
      <c r="AR1019" s="205" t="s">
        <v>218</v>
      </c>
      <c r="AT1019" s="205" t="s">
        <v>214</v>
      </c>
      <c r="AU1019" s="205" t="s">
        <v>85</v>
      </c>
      <c r="AY1019" s="18" t="s">
        <v>209</v>
      </c>
      <c r="BE1019" s="206">
        <f>IF(N1019="základní",J1019,0)</f>
        <v>0</v>
      </c>
      <c r="BF1019" s="206">
        <f>IF(N1019="snížená",J1019,0)</f>
        <v>0</v>
      </c>
      <c r="BG1019" s="206">
        <f>IF(N1019="zákl. přenesená",J1019,0)</f>
        <v>0</v>
      </c>
      <c r="BH1019" s="206">
        <f>IF(N1019="sníž. přenesená",J1019,0)</f>
        <v>0</v>
      </c>
      <c r="BI1019" s="206">
        <f>IF(N1019="nulová",J1019,0)</f>
        <v>0</v>
      </c>
      <c r="BJ1019" s="18" t="s">
        <v>85</v>
      </c>
      <c r="BK1019" s="206">
        <f>ROUND(I1019*H1019,2)</f>
        <v>0</v>
      </c>
      <c r="BL1019" s="18" t="s">
        <v>218</v>
      </c>
      <c r="BM1019" s="205" t="s">
        <v>13907</v>
      </c>
    </row>
    <row r="1020" spans="1:65" s="2" customFormat="1" ht="16.5" customHeight="1">
      <c r="A1020" s="35"/>
      <c r="B1020" s="36"/>
      <c r="C1020" s="193" t="s">
        <v>5742</v>
      </c>
      <c r="D1020" s="193" t="s">
        <v>214</v>
      </c>
      <c r="E1020" s="194" t="s">
        <v>13908</v>
      </c>
      <c r="F1020" s="195" t="s">
        <v>12858</v>
      </c>
      <c r="G1020" s="196" t="s">
        <v>586</v>
      </c>
      <c r="H1020" s="197">
        <v>1400</v>
      </c>
      <c r="I1020" s="198"/>
      <c r="J1020" s="199">
        <f>ROUND(I1020*H1020,2)</f>
        <v>0</v>
      </c>
      <c r="K1020" s="200"/>
      <c r="L1020" s="40"/>
      <c r="M1020" s="201" t="s">
        <v>1</v>
      </c>
      <c r="N1020" s="202" t="s">
        <v>42</v>
      </c>
      <c r="O1020" s="72"/>
      <c r="P1020" s="203">
        <f>O1020*H1020</f>
        <v>0</v>
      </c>
      <c r="Q1020" s="203">
        <v>0</v>
      </c>
      <c r="R1020" s="203">
        <f>Q1020*H1020</f>
        <v>0</v>
      </c>
      <c r="S1020" s="203">
        <v>0</v>
      </c>
      <c r="T1020" s="204">
        <f>S1020*H1020</f>
        <v>0</v>
      </c>
      <c r="U1020" s="35"/>
      <c r="V1020" s="35"/>
      <c r="W1020" s="35"/>
      <c r="X1020" s="35"/>
      <c r="Y1020" s="35"/>
      <c r="Z1020" s="35"/>
      <c r="AA1020" s="35"/>
      <c r="AB1020" s="35"/>
      <c r="AC1020" s="35"/>
      <c r="AD1020" s="35"/>
      <c r="AE1020" s="35"/>
      <c r="AR1020" s="205" t="s">
        <v>218</v>
      </c>
      <c r="AT1020" s="205" t="s">
        <v>214</v>
      </c>
      <c r="AU1020" s="205" t="s">
        <v>85</v>
      </c>
      <c r="AY1020" s="18" t="s">
        <v>209</v>
      </c>
      <c r="BE1020" s="206">
        <f>IF(N1020="základní",J1020,0)</f>
        <v>0</v>
      </c>
      <c r="BF1020" s="206">
        <f>IF(N1020="snížená",J1020,0)</f>
        <v>0</v>
      </c>
      <c r="BG1020" s="206">
        <f>IF(N1020="zákl. přenesená",J1020,0)</f>
        <v>0</v>
      </c>
      <c r="BH1020" s="206">
        <f>IF(N1020="sníž. přenesená",J1020,0)</f>
        <v>0</v>
      </c>
      <c r="BI1020" s="206">
        <f>IF(N1020="nulová",J1020,0)</f>
        <v>0</v>
      </c>
      <c r="BJ1020" s="18" t="s">
        <v>85</v>
      </c>
      <c r="BK1020" s="206">
        <f>ROUND(I1020*H1020,2)</f>
        <v>0</v>
      </c>
      <c r="BL1020" s="18" t="s">
        <v>218</v>
      </c>
      <c r="BM1020" s="205" t="s">
        <v>13909</v>
      </c>
    </row>
    <row r="1021" spans="1:65" s="2" customFormat="1" ht="16.5" customHeight="1">
      <c r="A1021" s="35"/>
      <c r="B1021" s="36"/>
      <c r="C1021" s="193" t="s">
        <v>5745</v>
      </c>
      <c r="D1021" s="193" t="s">
        <v>214</v>
      </c>
      <c r="E1021" s="194" t="s">
        <v>13910</v>
      </c>
      <c r="F1021" s="195" t="s">
        <v>12861</v>
      </c>
      <c r="G1021" s="196" t="s">
        <v>586</v>
      </c>
      <c r="H1021" s="197">
        <v>490</v>
      </c>
      <c r="I1021" s="198"/>
      <c r="J1021" s="199">
        <f>ROUND(I1021*H1021,2)</f>
        <v>0</v>
      </c>
      <c r="K1021" s="200"/>
      <c r="L1021" s="40"/>
      <c r="M1021" s="201" t="s">
        <v>1</v>
      </c>
      <c r="N1021" s="202" t="s">
        <v>42</v>
      </c>
      <c r="O1021" s="72"/>
      <c r="P1021" s="203">
        <f>O1021*H1021</f>
        <v>0</v>
      </c>
      <c r="Q1021" s="203">
        <v>0</v>
      </c>
      <c r="R1021" s="203">
        <f>Q1021*H1021</f>
        <v>0</v>
      </c>
      <c r="S1021" s="203">
        <v>0</v>
      </c>
      <c r="T1021" s="204">
        <f>S1021*H1021</f>
        <v>0</v>
      </c>
      <c r="U1021" s="35"/>
      <c r="V1021" s="35"/>
      <c r="W1021" s="35"/>
      <c r="X1021" s="35"/>
      <c r="Y1021" s="35"/>
      <c r="Z1021" s="35"/>
      <c r="AA1021" s="35"/>
      <c r="AB1021" s="35"/>
      <c r="AC1021" s="35"/>
      <c r="AD1021" s="35"/>
      <c r="AE1021" s="35"/>
      <c r="AR1021" s="205" t="s">
        <v>218</v>
      </c>
      <c r="AT1021" s="205" t="s">
        <v>214</v>
      </c>
      <c r="AU1021" s="205" t="s">
        <v>85</v>
      </c>
      <c r="AY1021" s="18" t="s">
        <v>209</v>
      </c>
      <c r="BE1021" s="206">
        <f>IF(N1021="základní",J1021,0)</f>
        <v>0</v>
      </c>
      <c r="BF1021" s="206">
        <f>IF(N1021="snížená",J1021,0)</f>
        <v>0</v>
      </c>
      <c r="BG1021" s="206">
        <f>IF(N1021="zákl. přenesená",J1021,0)</f>
        <v>0</v>
      </c>
      <c r="BH1021" s="206">
        <f>IF(N1021="sníž. přenesená",J1021,0)</f>
        <v>0</v>
      </c>
      <c r="BI1021" s="206">
        <f>IF(N1021="nulová",J1021,0)</f>
        <v>0</v>
      </c>
      <c r="BJ1021" s="18" t="s">
        <v>85</v>
      </c>
      <c r="BK1021" s="206">
        <f>ROUND(I1021*H1021,2)</f>
        <v>0</v>
      </c>
      <c r="BL1021" s="18" t="s">
        <v>218</v>
      </c>
      <c r="BM1021" s="205" t="s">
        <v>13911</v>
      </c>
    </row>
    <row r="1022" spans="1:65" s="12" customFormat="1" ht="25.9" customHeight="1">
      <c r="B1022" s="177"/>
      <c r="C1022" s="178"/>
      <c r="D1022" s="179" t="s">
        <v>76</v>
      </c>
      <c r="E1022" s="180" t="s">
        <v>13912</v>
      </c>
      <c r="F1022" s="180" t="s">
        <v>13913</v>
      </c>
      <c r="G1022" s="178"/>
      <c r="H1022" s="178"/>
      <c r="I1022" s="181"/>
      <c r="J1022" s="182">
        <f>BK1022</f>
        <v>0</v>
      </c>
      <c r="K1022" s="178"/>
      <c r="L1022" s="183"/>
      <c r="M1022" s="184"/>
      <c r="N1022" s="185"/>
      <c r="O1022" s="185"/>
      <c r="P1022" s="186">
        <f>SUM(P1023:P1111)</f>
        <v>0</v>
      </c>
      <c r="Q1022" s="185"/>
      <c r="R1022" s="186">
        <f>SUM(R1023:R1111)</f>
        <v>0</v>
      </c>
      <c r="S1022" s="185"/>
      <c r="T1022" s="187">
        <f>SUM(T1023:T1111)</f>
        <v>0</v>
      </c>
      <c r="AR1022" s="188" t="s">
        <v>85</v>
      </c>
      <c r="AT1022" s="189" t="s">
        <v>76</v>
      </c>
      <c r="AU1022" s="189" t="s">
        <v>77</v>
      </c>
      <c r="AY1022" s="188" t="s">
        <v>209</v>
      </c>
      <c r="BK1022" s="190">
        <f>SUM(BK1023:BK1111)</f>
        <v>0</v>
      </c>
    </row>
    <row r="1023" spans="1:65" s="2" customFormat="1" ht="16.5" customHeight="1">
      <c r="A1023" s="35"/>
      <c r="B1023" s="36"/>
      <c r="C1023" s="193" t="s">
        <v>5748</v>
      </c>
      <c r="D1023" s="193" t="s">
        <v>214</v>
      </c>
      <c r="E1023" s="194" t="s">
        <v>13914</v>
      </c>
      <c r="F1023" s="195" t="s">
        <v>13417</v>
      </c>
      <c r="G1023" s="196" t="s">
        <v>2761</v>
      </c>
      <c r="H1023" s="197">
        <v>4</v>
      </c>
      <c r="I1023" s="198"/>
      <c r="J1023" s="199">
        <f>ROUND(I1023*H1023,2)</f>
        <v>0</v>
      </c>
      <c r="K1023" s="200"/>
      <c r="L1023" s="40"/>
      <c r="M1023" s="201" t="s">
        <v>1</v>
      </c>
      <c r="N1023" s="202" t="s">
        <v>42</v>
      </c>
      <c r="O1023" s="72"/>
      <c r="P1023" s="203">
        <f>O1023*H1023</f>
        <v>0</v>
      </c>
      <c r="Q1023" s="203">
        <v>0</v>
      </c>
      <c r="R1023" s="203">
        <f>Q1023*H1023</f>
        <v>0</v>
      </c>
      <c r="S1023" s="203">
        <v>0</v>
      </c>
      <c r="T1023" s="204">
        <f>S1023*H1023</f>
        <v>0</v>
      </c>
      <c r="U1023" s="35"/>
      <c r="V1023" s="35"/>
      <c r="W1023" s="35"/>
      <c r="X1023" s="35"/>
      <c r="Y1023" s="35"/>
      <c r="Z1023" s="35"/>
      <c r="AA1023" s="35"/>
      <c r="AB1023" s="35"/>
      <c r="AC1023" s="35"/>
      <c r="AD1023" s="35"/>
      <c r="AE1023" s="35"/>
      <c r="AR1023" s="205" t="s">
        <v>218</v>
      </c>
      <c r="AT1023" s="205" t="s">
        <v>214</v>
      </c>
      <c r="AU1023" s="205" t="s">
        <v>85</v>
      </c>
      <c r="AY1023" s="18" t="s">
        <v>209</v>
      </c>
      <c r="BE1023" s="206">
        <f>IF(N1023="základní",J1023,0)</f>
        <v>0</v>
      </c>
      <c r="BF1023" s="206">
        <f>IF(N1023="snížená",J1023,0)</f>
        <v>0</v>
      </c>
      <c r="BG1023" s="206">
        <f>IF(N1023="zákl. přenesená",J1023,0)</f>
        <v>0</v>
      </c>
      <c r="BH1023" s="206">
        <f>IF(N1023="sníž. přenesená",J1023,0)</f>
        <v>0</v>
      </c>
      <c r="BI1023" s="206">
        <f>IF(N1023="nulová",J1023,0)</f>
        <v>0</v>
      </c>
      <c r="BJ1023" s="18" t="s">
        <v>85</v>
      </c>
      <c r="BK1023" s="206">
        <f>ROUND(I1023*H1023,2)</f>
        <v>0</v>
      </c>
      <c r="BL1023" s="18" t="s">
        <v>218</v>
      </c>
      <c r="BM1023" s="205" t="s">
        <v>13915</v>
      </c>
    </row>
    <row r="1024" spans="1:65" s="2" customFormat="1" ht="68.25">
      <c r="A1024" s="35"/>
      <c r="B1024" s="36"/>
      <c r="C1024" s="37"/>
      <c r="D1024" s="214" t="s">
        <v>807</v>
      </c>
      <c r="E1024" s="37"/>
      <c r="F1024" s="256" t="s">
        <v>12872</v>
      </c>
      <c r="G1024" s="37"/>
      <c r="H1024" s="37"/>
      <c r="I1024" s="257"/>
      <c r="J1024" s="37"/>
      <c r="K1024" s="37"/>
      <c r="L1024" s="40"/>
      <c r="M1024" s="258"/>
      <c r="N1024" s="259"/>
      <c r="O1024" s="72"/>
      <c r="P1024" s="72"/>
      <c r="Q1024" s="72"/>
      <c r="R1024" s="72"/>
      <c r="S1024" s="72"/>
      <c r="T1024" s="73"/>
      <c r="U1024" s="35"/>
      <c r="V1024" s="35"/>
      <c r="W1024" s="35"/>
      <c r="X1024" s="35"/>
      <c r="Y1024" s="35"/>
      <c r="Z1024" s="35"/>
      <c r="AA1024" s="35"/>
      <c r="AB1024" s="35"/>
      <c r="AC1024" s="35"/>
      <c r="AD1024" s="35"/>
      <c r="AE1024" s="35"/>
      <c r="AT1024" s="18" t="s">
        <v>807</v>
      </c>
      <c r="AU1024" s="18" t="s">
        <v>85</v>
      </c>
    </row>
    <row r="1025" spans="1:65" s="2" customFormat="1" ht="16.5" customHeight="1">
      <c r="A1025" s="35"/>
      <c r="B1025" s="36"/>
      <c r="C1025" s="193" t="s">
        <v>5751</v>
      </c>
      <c r="D1025" s="193" t="s">
        <v>214</v>
      </c>
      <c r="E1025" s="194" t="s">
        <v>13916</v>
      </c>
      <c r="F1025" s="195" t="s">
        <v>13299</v>
      </c>
      <c r="G1025" s="196" t="s">
        <v>2761</v>
      </c>
      <c r="H1025" s="197">
        <v>4</v>
      </c>
      <c r="I1025" s="198"/>
      <c r="J1025" s="199">
        <f>ROUND(I1025*H1025,2)</f>
        <v>0</v>
      </c>
      <c r="K1025" s="200"/>
      <c r="L1025" s="40"/>
      <c r="M1025" s="201" t="s">
        <v>1</v>
      </c>
      <c r="N1025" s="202" t="s">
        <v>42</v>
      </c>
      <c r="O1025" s="72"/>
      <c r="P1025" s="203">
        <f>O1025*H1025</f>
        <v>0</v>
      </c>
      <c r="Q1025" s="203">
        <v>0</v>
      </c>
      <c r="R1025" s="203">
        <f>Q1025*H1025</f>
        <v>0</v>
      </c>
      <c r="S1025" s="203">
        <v>0</v>
      </c>
      <c r="T1025" s="204">
        <f>S1025*H1025</f>
        <v>0</v>
      </c>
      <c r="U1025" s="35"/>
      <c r="V1025" s="35"/>
      <c r="W1025" s="35"/>
      <c r="X1025" s="35"/>
      <c r="Y1025" s="35"/>
      <c r="Z1025" s="35"/>
      <c r="AA1025" s="35"/>
      <c r="AB1025" s="35"/>
      <c r="AC1025" s="35"/>
      <c r="AD1025" s="35"/>
      <c r="AE1025" s="35"/>
      <c r="AR1025" s="205" t="s">
        <v>218</v>
      </c>
      <c r="AT1025" s="205" t="s">
        <v>214</v>
      </c>
      <c r="AU1025" s="205" t="s">
        <v>85</v>
      </c>
      <c r="AY1025" s="18" t="s">
        <v>209</v>
      </c>
      <c r="BE1025" s="206">
        <f>IF(N1025="základní",J1025,0)</f>
        <v>0</v>
      </c>
      <c r="BF1025" s="206">
        <f>IF(N1025="snížená",J1025,0)</f>
        <v>0</v>
      </c>
      <c r="BG1025" s="206">
        <f>IF(N1025="zákl. přenesená",J1025,0)</f>
        <v>0</v>
      </c>
      <c r="BH1025" s="206">
        <f>IF(N1025="sníž. přenesená",J1025,0)</f>
        <v>0</v>
      </c>
      <c r="BI1025" s="206">
        <f>IF(N1025="nulová",J1025,0)</f>
        <v>0</v>
      </c>
      <c r="BJ1025" s="18" t="s">
        <v>85</v>
      </c>
      <c r="BK1025" s="206">
        <f>ROUND(I1025*H1025,2)</f>
        <v>0</v>
      </c>
      <c r="BL1025" s="18" t="s">
        <v>218</v>
      </c>
      <c r="BM1025" s="205" t="s">
        <v>13917</v>
      </c>
    </row>
    <row r="1026" spans="1:65" s="2" customFormat="1" ht="68.25">
      <c r="A1026" s="35"/>
      <c r="B1026" s="36"/>
      <c r="C1026" s="37"/>
      <c r="D1026" s="214" t="s">
        <v>807</v>
      </c>
      <c r="E1026" s="37"/>
      <c r="F1026" s="256" t="s">
        <v>12872</v>
      </c>
      <c r="G1026" s="37"/>
      <c r="H1026" s="37"/>
      <c r="I1026" s="257"/>
      <c r="J1026" s="37"/>
      <c r="K1026" s="37"/>
      <c r="L1026" s="40"/>
      <c r="M1026" s="258"/>
      <c r="N1026" s="259"/>
      <c r="O1026" s="72"/>
      <c r="P1026" s="72"/>
      <c r="Q1026" s="72"/>
      <c r="R1026" s="72"/>
      <c r="S1026" s="72"/>
      <c r="T1026" s="73"/>
      <c r="U1026" s="35"/>
      <c r="V1026" s="35"/>
      <c r="W1026" s="35"/>
      <c r="X1026" s="35"/>
      <c r="Y1026" s="35"/>
      <c r="Z1026" s="35"/>
      <c r="AA1026" s="35"/>
      <c r="AB1026" s="35"/>
      <c r="AC1026" s="35"/>
      <c r="AD1026" s="35"/>
      <c r="AE1026" s="35"/>
      <c r="AT1026" s="18" t="s">
        <v>807</v>
      </c>
      <c r="AU1026" s="18" t="s">
        <v>85</v>
      </c>
    </row>
    <row r="1027" spans="1:65" s="2" customFormat="1" ht="24.2" customHeight="1">
      <c r="A1027" s="35"/>
      <c r="B1027" s="36"/>
      <c r="C1027" s="193" t="s">
        <v>5755</v>
      </c>
      <c r="D1027" s="193" t="s">
        <v>214</v>
      </c>
      <c r="E1027" s="194" t="s">
        <v>13918</v>
      </c>
      <c r="F1027" s="195" t="s">
        <v>12932</v>
      </c>
      <c r="G1027" s="196" t="s">
        <v>2761</v>
      </c>
      <c r="H1027" s="197">
        <v>1</v>
      </c>
      <c r="I1027" s="198"/>
      <c r="J1027" s="199">
        <f>ROUND(I1027*H1027,2)</f>
        <v>0</v>
      </c>
      <c r="K1027" s="200"/>
      <c r="L1027" s="40"/>
      <c r="M1027" s="201" t="s">
        <v>1</v>
      </c>
      <c r="N1027" s="202" t="s">
        <v>42</v>
      </c>
      <c r="O1027" s="72"/>
      <c r="P1027" s="203">
        <f>O1027*H1027</f>
        <v>0</v>
      </c>
      <c r="Q1027" s="203">
        <v>0</v>
      </c>
      <c r="R1027" s="203">
        <f>Q1027*H1027</f>
        <v>0</v>
      </c>
      <c r="S1027" s="203">
        <v>0</v>
      </c>
      <c r="T1027" s="204">
        <f>S1027*H1027</f>
        <v>0</v>
      </c>
      <c r="U1027" s="35"/>
      <c r="V1027" s="35"/>
      <c r="W1027" s="35"/>
      <c r="X1027" s="35"/>
      <c r="Y1027" s="35"/>
      <c r="Z1027" s="35"/>
      <c r="AA1027" s="35"/>
      <c r="AB1027" s="35"/>
      <c r="AC1027" s="35"/>
      <c r="AD1027" s="35"/>
      <c r="AE1027" s="35"/>
      <c r="AR1027" s="205" t="s">
        <v>218</v>
      </c>
      <c r="AT1027" s="205" t="s">
        <v>214</v>
      </c>
      <c r="AU1027" s="205" t="s">
        <v>85</v>
      </c>
      <c r="AY1027" s="18" t="s">
        <v>209</v>
      </c>
      <c r="BE1027" s="206">
        <f>IF(N1027="základní",J1027,0)</f>
        <v>0</v>
      </c>
      <c r="BF1027" s="206">
        <f>IF(N1027="snížená",J1027,0)</f>
        <v>0</v>
      </c>
      <c r="BG1027" s="206">
        <f>IF(N1027="zákl. přenesená",J1027,0)</f>
        <v>0</v>
      </c>
      <c r="BH1027" s="206">
        <f>IF(N1027="sníž. přenesená",J1027,0)</f>
        <v>0</v>
      </c>
      <c r="BI1027" s="206">
        <f>IF(N1027="nulová",J1027,0)</f>
        <v>0</v>
      </c>
      <c r="BJ1027" s="18" t="s">
        <v>85</v>
      </c>
      <c r="BK1027" s="206">
        <f>ROUND(I1027*H1027,2)</f>
        <v>0</v>
      </c>
      <c r="BL1027" s="18" t="s">
        <v>218</v>
      </c>
      <c r="BM1027" s="205" t="s">
        <v>13919</v>
      </c>
    </row>
    <row r="1028" spans="1:65" s="2" customFormat="1" ht="68.25">
      <c r="A1028" s="35"/>
      <c r="B1028" s="36"/>
      <c r="C1028" s="37"/>
      <c r="D1028" s="214" t="s">
        <v>807</v>
      </c>
      <c r="E1028" s="37"/>
      <c r="F1028" s="256" t="s">
        <v>12934</v>
      </c>
      <c r="G1028" s="37"/>
      <c r="H1028" s="37"/>
      <c r="I1028" s="257"/>
      <c r="J1028" s="37"/>
      <c r="K1028" s="37"/>
      <c r="L1028" s="40"/>
      <c r="M1028" s="258"/>
      <c r="N1028" s="259"/>
      <c r="O1028" s="72"/>
      <c r="P1028" s="72"/>
      <c r="Q1028" s="72"/>
      <c r="R1028" s="72"/>
      <c r="S1028" s="72"/>
      <c r="T1028" s="73"/>
      <c r="U1028" s="35"/>
      <c r="V1028" s="35"/>
      <c r="W1028" s="35"/>
      <c r="X1028" s="35"/>
      <c r="Y1028" s="35"/>
      <c r="Z1028" s="35"/>
      <c r="AA1028" s="35"/>
      <c r="AB1028" s="35"/>
      <c r="AC1028" s="35"/>
      <c r="AD1028" s="35"/>
      <c r="AE1028" s="35"/>
      <c r="AT1028" s="18" t="s">
        <v>807</v>
      </c>
      <c r="AU1028" s="18" t="s">
        <v>85</v>
      </c>
    </row>
    <row r="1029" spans="1:65" s="2" customFormat="1" ht="24.2" customHeight="1">
      <c r="A1029" s="35"/>
      <c r="B1029" s="36"/>
      <c r="C1029" s="193" t="s">
        <v>5758</v>
      </c>
      <c r="D1029" s="193" t="s">
        <v>214</v>
      </c>
      <c r="E1029" s="194" t="s">
        <v>13920</v>
      </c>
      <c r="F1029" s="195" t="s">
        <v>12936</v>
      </c>
      <c r="G1029" s="196" t="s">
        <v>2761</v>
      </c>
      <c r="H1029" s="197">
        <v>12</v>
      </c>
      <c r="I1029" s="198"/>
      <c r="J1029" s="199">
        <f>ROUND(I1029*H1029,2)</f>
        <v>0</v>
      </c>
      <c r="K1029" s="200"/>
      <c r="L1029" s="40"/>
      <c r="M1029" s="201" t="s">
        <v>1</v>
      </c>
      <c r="N1029" s="202" t="s">
        <v>42</v>
      </c>
      <c r="O1029" s="72"/>
      <c r="P1029" s="203">
        <f>O1029*H1029</f>
        <v>0</v>
      </c>
      <c r="Q1029" s="203">
        <v>0</v>
      </c>
      <c r="R1029" s="203">
        <f>Q1029*H1029</f>
        <v>0</v>
      </c>
      <c r="S1029" s="203">
        <v>0</v>
      </c>
      <c r="T1029" s="204">
        <f>S1029*H1029</f>
        <v>0</v>
      </c>
      <c r="U1029" s="35"/>
      <c r="V1029" s="35"/>
      <c r="W1029" s="35"/>
      <c r="X1029" s="35"/>
      <c r="Y1029" s="35"/>
      <c r="Z1029" s="35"/>
      <c r="AA1029" s="35"/>
      <c r="AB1029" s="35"/>
      <c r="AC1029" s="35"/>
      <c r="AD1029" s="35"/>
      <c r="AE1029" s="35"/>
      <c r="AR1029" s="205" t="s">
        <v>218</v>
      </c>
      <c r="AT1029" s="205" t="s">
        <v>214</v>
      </c>
      <c r="AU1029" s="205" t="s">
        <v>85</v>
      </c>
      <c r="AY1029" s="18" t="s">
        <v>209</v>
      </c>
      <c r="BE1029" s="206">
        <f>IF(N1029="základní",J1029,0)</f>
        <v>0</v>
      </c>
      <c r="BF1029" s="206">
        <f>IF(N1029="snížená",J1029,0)</f>
        <v>0</v>
      </c>
      <c r="BG1029" s="206">
        <f>IF(N1029="zákl. přenesená",J1029,0)</f>
        <v>0</v>
      </c>
      <c r="BH1029" s="206">
        <f>IF(N1029="sníž. přenesená",J1029,0)</f>
        <v>0</v>
      </c>
      <c r="BI1029" s="206">
        <f>IF(N1029="nulová",J1029,0)</f>
        <v>0</v>
      </c>
      <c r="BJ1029" s="18" t="s">
        <v>85</v>
      </c>
      <c r="BK1029" s="206">
        <f>ROUND(I1029*H1029,2)</f>
        <v>0</v>
      </c>
      <c r="BL1029" s="18" t="s">
        <v>218</v>
      </c>
      <c r="BM1029" s="205" t="s">
        <v>13921</v>
      </c>
    </row>
    <row r="1030" spans="1:65" s="2" customFormat="1" ht="68.25">
      <c r="A1030" s="35"/>
      <c r="B1030" s="36"/>
      <c r="C1030" s="37"/>
      <c r="D1030" s="214" t="s">
        <v>807</v>
      </c>
      <c r="E1030" s="37"/>
      <c r="F1030" s="256" t="s">
        <v>12934</v>
      </c>
      <c r="G1030" s="37"/>
      <c r="H1030" s="37"/>
      <c r="I1030" s="257"/>
      <c r="J1030" s="37"/>
      <c r="K1030" s="37"/>
      <c r="L1030" s="40"/>
      <c r="M1030" s="258"/>
      <c r="N1030" s="259"/>
      <c r="O1030" s="72"/>
      <c r="P1030" s="72"/>
      <c r="Q1030" s="72"/>
      <c r="R1030" s="72"/>
      <c r="S1030" s="72"/>
      <c r="T1030" s="73"/>
      <c r="U1030" s="35"/>
      <c r="V1030" s="35"/>
      <c r="W1030" s="35"/>
      <c r="X1030" s="35"/>
      <c r="Y1030" s="35"/>
      <c r="Z1030" s="35"/>
      <c r="AA1030" s="35"/>
      <c r="AB1030" s="35"/>
      <c r="AC1030" s="35"/>
      <c r="AD1030" s="35"/>
      <c r="AE1030" s="35"/>
      <c r="AT1030" s="18" t="s">
        <v>807</v>
      </c>
      <c r="AU1030" s="18" t="s">
        <v>85</v>
      </c>
    </row>
    <row r="1031" spans="1:65" s="2" customFormat="1" ht="24.2" customHeight="1">
      <c r="A1031" s="35"/>
      <c r="B1031" s="36"/>
      <c r="C1031" s="193" t="s">
        <v>5761</v>
      </c>
      <c r="D1031" s="193" t="s">
        <v>214</v>
      </c>
      <c r="E1031" s="194" t="s">
        <v>13922</v>
      </c>
      <c r="F1031" s="195" t="s">
        <v>12939</v>
      </c>
      <c r="G1031" s="196" t="s">
        <v>2761</v>
      </c>
      <c r="H1031" s="197">
        <v>4</v>
      </c>
      <c r="I1031" s="198"/>
      <c r="J1031" s="199">
        <f>ROUND(I1031*H1031,2)</f>
        <v>0</v>
      </c>
      <c r="K1031" s="200"/>
      <c r="L1031" s="40"/>
      <c r="M1031" s="201" t="s">
        <v>1</v>
      </c>
      <c r="N1031" s="202" t="s">
        <v>42</v>
      </c>
      <c r="O1031" s="72"/>
      <c r="P1031" s="203">
        <f>O1031*H1031</f>
        <v>0</v>
      </c>
      <c r="Q1031" s="203">
        <v>0</v>
      </c>
      <c r="R1031" s="203">
        <f>Q1031*H1031</f>
        <v>0</v>
      </c>
      <c r="S1031" s="203">
        <v>0</v>
      </c>
      <c r="T1031" s="204">
        <f>S1031*H1031</f>
        <v>0</v>
      </c>
      <c r="U1031" s="35"/>
      <c r="V1031" s="35"/>
      <c r="W1031" s="35"/>
      <c r="X1031" s="35"/>
      <c r="Y1031" s="35"/>
      <c r="Z1031" s="35"/>
      <c r="AA1031" s="35"/>
      <c r="AB1031" s="35"/>
      <c r="AC1031" s="35"/>
      <c r="AD1031" s="35"/>
      <c r="AE1031" s="35"/>
      <c r="AR1031" s="205" t="s">
        <v>218</v>
      </c>
      <c r="AT1031" s="205" t="s">
        <v>214</v>
      </c>
      <c r="AU1031" s="205" t="s">
        <v>85</v>
      </c>
      <c r="AY1031" s="18" t="s">
        <v>209</v>
      </c>
      <c r="BE1031" s="206">
        <f>IF(N1031="základní",J1031,0)</f>
        <v>0</v>
      </c>
      <c r="BF1031" s="206">
        <f>IF(N1031="snížená",J1031,0)</f>
        <v>0</v>
      </c>
      <c r="BG1031" s="206">
        <f>IF(N1031="zákl. přenesená",J1031,0)</f>
        <v>0</v>
      </c>
      <c r="BH1031" s="206">
        <f>IF(N1031="sníž. přenesená",J1031,0)</f>
        <v>0</v>
      </c>
      <c r="BI1031" s="206">
        <f>IF(N1031="nulová",J1031,0)</f>
        <v>0</v>
      </c>
      <c r="BJ1031" s="18" t="s">
        <v>85</v>
      </c>
      <c r="BK1031" s="206">
        <f>ROUND(I1031*H1031,2)</f>
        <v>0</v>
      </c>
      <c r="BL1031" s="18" t="s">
        <v>218</v>
      </c>
      <c r="BM1031" s="205" t="s">
        <v>13923</v>
      </c>
    </row>
    <row r="1032" spans="1:65" s="2" customFormat="1" ht="68.25">
      <c r="A1032" s="35"/>
      <c r="B1032" s="36"/>
      <c r="C1032" s="37"/>
      <c r="D1032" s="214" t="s">
        <v>807</v>
      </c>
      <c r="E1032" s="37"/>
      <c r="F1032" s="256" t="s">
        <v>12934</v>
      </c>
      <c r="G1032" s="37"/>
      <c r="H1032" s="37"/>
      <c r="I1032" s="257"/>
      <c r="J1032" s="37"/>
      <c r="K1032" s="37"/>
      <c r="L1032" s="40"/>
      <c r="M1032" s="258"/>
      <c r="N1032" s="259"/>
      <c r="O1032" s="72"/>
      <c r="P1032" s="72"/>
      <c r="Q1032" s="72"/>
      <c r="R1032" s="72"/>
      <c r="S1032" s="72"/>
      <c r="T1032" s="73"/>
      <c r="U1032" s="35"/>
      <c r="V1032" s="35"/>
      <c r="W1032" s="35"/>
      <c r="X1032" s="35"/>
      <c r="Y1032" s="35"/>
      <c r="Z1032" s="35"/>
      <c r="AA1032" s="35"/>
      <c r="AB1032" s="35"/>
      <c r="AC1032" s="35"/>
      <c r="AD1032" s="35"/>
      <c r="AE1032" s="35"/>
      <c r="AT1032" s="18" t="s">
        <v>807</v>
      </c>
      <c r="AU1032" s="18" t="s">
        <v>85</v>
      </c>
    </row>
    <row r="1033" spans="1:65" s="2" customFormat="1" ht="24.2" customHeight="1">
      <c r="A1033" s="35"/>
      <c r="B1033" s="36"/>
      <c r="C1033" s="193" t="s">
        <v>5764</v>
      </c>
      <c r="D1033" s="193" t="s">
        <v>214</v>
      </c>
      <c r="E1033" s="194" t="s">
        <v>13924</v>
      </c>
      <c r="F1033" s="195" t="s">
        <v>12942</v>
      </c>
      <c r="G1033" s="196" t="s">
        <v>2761</v>
      </c>
      <c r="H1033" s="197">
        <v>1</v>
      </c>
      <c r="I1033" s="198"/>
      <c r="J1033" s="199">
        <f>ROUND(I1033*H1033,2)</f>
        <v>0</v>
      </c>
      <c r="K1033" s="200"/>
      <c r="L1033" s="40"/>
      <c r="M1033" s="201" t="s">
        <v>1</v>
      </c>
      <c r="N1033" s="202" t="s">
        <v>42</v>
      </c>
      <c r="O1033" s="72"/>
      <c r="P1033" s="203">
        <f>O1033*H1033</f>
        <v>0</v>
      </c>
      <c r="Q1033" s="203">
        <v>0</v>
      </c>
      <c r="R1033" s="203">
        <f>Q1033*H1033</f>
        <v>0</v>
      </c>
      <c r="S1033" s="203">
        <v>0</v>
      </c>
      <c r="T1033" s="204">
        <f>S1033*H1033</f>
        <v>0</v>
      </c>
      <c r="U1033" s="35"/>
      <c r="V1033" s="35"/>
      <c r="W1033" s="35"/>
      <c r="X1033" s="35"/>
      <c r="Y1033" s="35"/>
      <c r="Z1033" s="35"/>
      <c r="AA1033" s="35"/>
      <c r="AB1033" s="35"/>
      <c r="AC1033" s="35"/>
      <c r="AD1033" s="35"/>
      <c r="AE1033" s="35"/>
      <c r="AR1033" s="205" t="s">
        <v>218</v>
      </c>
      <c r="AT1033" s="205" t="s">
        <v>214</v>
      </c>
      <c r="AU1033" s="205" t="s">
        <v>85</v>
      </c>
      <c r="AY1033" s="18" t="s">
        <v>209</v>
      </c>
      <c r="BE1033" s="206">
        <f>IF(N1033="základní",J1033,0)</f>
        <v>0</v>
      </c>
      <c r="BF1033" s="206">
        <f>IF(N1033="snížená",J1033,0)</f>
        <v>0</v>
      </c>
      <c r="BG1033" s="206">
        <f>IF(N1033="zákl. přenesená",J1033,0)</f>
        <v>0</v>
      </c>
      <c r="BH1033" s="206">
        <f>IF(N1033="sníž. přenesená",J1033,0)</f>
        <v>0</v>
      </c>
      <c r="BI1033" s="206">
        <f>IF(N1033="nulová",J1033,0)</f>
        <v>0</v>
      </c>
      <c r="BJ1033" s="18" t="s">
        <v>85</v>
      </c>
      <c r="BK1033" s="206">
        <f>ROUND(I1033*H1033,2)</f>
        <v>0</v>
      </c>
      <c r="BL1033" s="18" t="s">
        <v>218</v>
      </c>
      <c r="BM1033" s="205" t="s">
        <v>13925</v>
      </c>
    </row>
    <row r="1034" spans="1:65" s="2" customFormat="1" ht="68.25">
      <c r="A1034" s="35"/>
      <c r="B1034" s="36"/>
      <c r="C1034" s="37"/>
      <c r="D1034" s="214" t="s">
        <v>807</v>
      </c>
      <c r="E1034" s="37"/>
      <c r="F1034" s="256" t="s">
        <v>12934</v>
      </c>
      <c r="G1034" s="37"/>
      <c r="H1034" s="37"/>
      <c r="I1034" s="257"/>
      <c r="J1034" s="37"/>
      <c r="K1034" s="37"/>
      <c r="L1034" s="40"/>
      <c r="M1034" s="258"/>
      <c r="N1034" s="259"/>
      <c r="O1034" s="72"/>
      <c r="P1034" s="72"/>
      <c r="Q1034" s="72"/>
      <c r="R1034" s="72"/>
      <c r="S1034" s="72"/>
      <c r="T1034" s="73"/>
      <c r="U1034" s="35"/>
      <c r="V1034" s="35"/>
      <c r="W1034" s="35"/>
      <c r="X1034" s="35"/>
      <c r="Y1034" s="35"/>
      <c r="Z1034" s="35"/>
      <c r="AA1034" s="35"/>
      <c r="AB1034" s="35"/>
      <c r="AC1034" s="35"/>
      <c r="AD1034" s="35"/>
      <c r="AE1034" s="35"/>
      <c r="AT1034" s="18" t="s">
        <v>807</v>
      </c>
      <c r="AU1034" s="18" t="s">
        <v>85</v>
      </c>
    </row>
    <row r="1035" spans="1:65" s="2" customFormat="1" ht="24.2" customHeight="1">
      <c r="A1035" s="35"/>
      <c r="B1035" s="36"/>
      <c r="C1035" s="193" t="s">
        <v>5767</v>
      </c>
      <c r="D1035" s="193" t="s">
        <v>214</v>
      </c>
      <c r="E1035" s="194" t="s">
        <v>13926</v>
      </c>
      <c r="F1035" s="195" t="s">
        <v>13188</v>
      </c>
      <c r="G1035" s="196" t="s">
        <v>2761</v>
      </c>
      <c r="H1035" s="197">
        <v>1</v>
      </c>
      <c r="I1035" s="198"/>
      <c r="J1035" s="199">
        <f>ROUND(I1035*H1035,2)</f>
        <v>0</v>
      </c>
      <c r="K1035" s="200"/>
      <c r="L1035" s="40"/>
      <c r="M1035" s="201" t="s">
        <v>1</v>
      </c>
      <c r="N1035" s="202" t="s">
        <v>42</v>
      </c>
      <c r="O1035" s="72"/>
      <c r="P1035" s="203">
        <f>O1035*H1035</f>
        <v>0</v>
      </c>
      <c r="Q1035" s="203">
        <v>0</v>
      </c>
      <c r="R1035" s="203">
        <f>Q1035*H1035</f>
        <v>0</v>
      </c>
      <c r="S1035" s="203">
        <v>0</v>
      </c>
      <c r="T1035" s="204">
        <f>S1035*H1035</f>
        <v>0</v>
      </c>
      <c r="U1035" s="35"/>
      <c r="V1035" s="35"/>
      <c r="W1035" s="35"/>
      <c r="X1035" s="35"/>
      <c r="Y1035" s="35"/>
      <c r="Z1035" s="35"/>
      <c r="AA1035" s="35"/>
      <c r="AB1035" s="35"/>
      <c r="AC1035" s="35"/>
      <c r="AD1035" s="35"/>
      <c r="AE1035" s="35"/>
      <c r="AR1035" s="205" t="s">
        <v>218</v>
      </c>
      <c r="AT1035" s="205" t="s">
        <v>214</v>
      </c>
      <c r="AU1035" s="205" t="s">
        <v>85</v>
      </c>
      <c r="AY1035" s="18" t="s">
        <v>209</v>
      </c>
      <c r="BE1035" s="206">
        <f>IF(N1035="základní",J1035,0)</f>
        <v>0</v>
      </c>
      <c r="BF1035" s="206">
        <f>IF(N1035="snížená",J1035,0)</f>
        <v>0</v>
      </c>
      <c r="BG1035" s="206">
        <f>IF(N1035="zákl. přenesená",J1035,0)</f>
        <v>0</v>
      </c>
      <c r="BH1035" s="206">
        <f>IF(N1035="sníž. přenesená",J1035,0)</f>
        <v>0</v>
      </c>
      <c r="BI1035" s="206">
        <f>IF(N1035="nulová",J1035,0)</f>
        <v>0</v>
      </c>
      <c r="BJ1035" s="18" t="s">
        <v>85</v>
      </c>
      <c r="BK1035" s="206">
        <f>ROUND(I1035*H1035,2)</f>
        <v>0</v>
      </c>
      <c r="BL1035" s="18" t="s">
        <v>218</v>
      </c>
      <c r="BM1035" s="205" t="s">
        <v>13927</v>
      </c>
    </row>
    <row r="1036" spans="1:65" s="2" customFormat="1" ht="68.25">
      <c r="A1036" s="35"/>
      <c r="B1036" s="36"/>
      <c r="C1036" s="37"/>
      <c r="D1036" s="214" t="s">
        <v>807</v>
      </c>
      <c r="E1036" s="37"/>
      <c r="F1036" s="256" t="s">
        <v>12927</v>
      </c>
      <c r="G1036" s="37"/>
      <c r="H1036" s="37"/>
      <c r="I1036" s="257"/>
      <c r="J1036" s="37"/>
      <c r="K1036" s="37"/>
      <c r="L1036" s="40"/>
      <c r="M1036" s="258"/>
      <c r="N1036" s="259"/>
      <c r="O1036" s="72"/>
      <c r="P1036" s="72"/>
      <c r="Q1036" s="72"/>
      <c r="R1036" s="72"/>
      <c r="S1036" s="72"/>
      <c r="T1036" s="73"/>
      <c r="U1036" s="35"/>
      <c r="V1036" s="35"/>
      <c r="W1036" s="35"/>
      <c r="X1036" s="35"/>
      <c r="Y1036" s="35"/>
      <c r="Z1036" s="35"/>
      <c r="AA1036" s="35"/>
      <c r="AB1036" s="35"/>
      <c r="AC1036" s="35"/>
      <c r="AD1036" s="35"/>
      <c r="AE1036" s="35"/>
      <c r="AT1036" s="18" t="s">
        <v>807</v>
      </c>
      <c r="AU1036" s="18" t="s">
        <v>85</v>
      </c>
    </row>
    <row r="1037" spans="1:65" s="2" customFormat="1" ht="24.2" customHeight="1">
      <c r="A1037" s="35"/>
      <c r="B1037" s="36"/>
      <c r="C1037" s="193" t="s">
        <v>5770</v>
      </c>
      <c r="D1037" s="193" t="s">
        <v>214</v>
      </c>
      <c r="E1037" s="194" t="s">
        <v>13928</v>
      </c>
      <c r="F1037" s="195" t="s">
        <v>12925</v>
      </c>
      <c r="G1037" s="196" t="s">
        <v>2761</v>
      </c>
      <c r="H1037" s="197">
        <v>5</v>
      </c>
      <c r="I1037" s="198"/>
      <c r="J1037" s="199">
        <f>ROUND(I1037*H1037,2)</f>
        <v>0</v>
      </c>
      <c r="K1037" s="200"/>
      <c r="L1037" s="40"/>
      <c r="M1037" s="201" t="s">
        <v>1</v>
      </c>
      <c r="N1037" s="202" t="s">
        <v>42</v>
      </c>
      <c r="O1037" s="72"/>
      <c r="P1037" s="203">
        <f>O1037*H1037</f>
        <v>0</v>
      </c>
      <c r="Q1037" s="203">
        <v>0</v>
      </c>
      <c r="R1037" s="203">
        <f>Q1037*H1037</f>
        <v>0</v>
      </c>
      <c r="S1037" s="203">
        <v>0</v>
      </c>
      <c r="T1037" s="204">
        <f>S1037*H1037</f>
        <v>0</v>
      </c>
      <c r="U1037" s="35"/>
      <c r="V1037" s="35"/>
      <c r="W1037" s="35"/>
      <c r="X1037" s="35"/>
      <c r="Y1037" s="35"/>
      <c r="Z1037" s="35"/>
      <c r="AA1037" s="35"/>
      <c r="AB1037" s="35"/>
      <c r="AC1037" s="35"/>
      <c r="AD1037" s="35"/>
      <c r="AE1037" s="35"/>
      <c r="AR1037" s="205" t="s">
        <v>218</v>
      </c>
      <c r="AT1037" s="205" t="s">
        <v>214</v>
      </c>
      <c r="AU1037" s="205" t="s">
        <v>85</v>
      </c>
      <c r="AY1037" s="18" t="s">
        <v>209</v>
      </c>
      <c r="BE1037" s="206">
        <f>IF(N1037="základní",J1037,0)</f>
        <v>0</v>
      </c>
      <c r="BF1037" s="206">
        <f>IF(N1037="snížená",J1037,0)</f>
        <v>0</v>
      </c>
      <c r="BG1037" s="206">
        <f>IF(N1037="zákl. přenesená",J1037,0)</f>
        <v>0</v>
      </c>
      <c r="BH1037" s="206">
        <f>IF(N1037="sníž. přenesená",J1037,0)</f>
        <v>0</v>
      </c>
      <c r="BI1037" s="206">
        <f>IF(N1037="nulová",J1037,0)</f>
        <v>0</v>
      </c>
      <c r="BJ1037" s="18" t="s">
        <v>85</v>
      </c>
      <c r="BK1037" s="206">
        <f>ROUND(I1037*H1037,2)</f>
        <v>0</v>
      </c>
      <c r="BL1037" s="18" t="s">
        <v>218</v>
      </c>
      <c r="BM1037" s="205" t="s">
        <v>13929</v>
      </c>
    </row>
    <row r="1038" spans="1:65" s="2" customFormat="1" ht="68.25">
      <c r="A1038" s="35"/>
      <c r="B1038" s="36"/>
      <c r="C1038" s="37"/>
      <c r="D1038" s="214" t="s">
        <v>807</v>
      </c>
      <c r="E1038" s="37"/>
      <c r="F1038" s="256" t="s">
        <v>12927</v>
      </c>
      <c r="G1038" s="37"/>
      <c r="H1038" s="37"/>
      <c r="I1038" s="257"/>
      <c r="J1038" s="37"/>
      <c r="K1038" s="37"/>
      <c r="L1038" s="40"/>
      <c r="M1038" s="258"/>
      <c r="N1038" s="259"/>
      <c r="O1038" s="72"/>
      <c r="P1038" s="72"/>
      <c r="Q1038" s="72"/>
      <c r="R1038" s="72"/>
      <c r="S1038" s="72"/>
      <c r="T1038" s="73"/>
      <c r="U1038" s="35"/>
      <c r="V1038" s="35"/>
      <c r="W1038" s="35"/>
      <c r="X1038" s="35"/>
      <c r="Y1038" s="35"/>
      <c r="Z1038" s="35"/>
      <c r="AA1038" s="35"/>
      <c r="AB1038" s="35"/>
      <c r="AC1038" s="35"/>
      <c r="AD1038" s="35"/>
      <c r="AE1038" s="35"/>
      <c r="AT1038" s="18" t="s">
        <v>807</v>
      </c>
      <c r="AU1038" s="18" t="s">
        <v>85</v>
      </c>
    </row>
    <row r="1039" spans="1:65" s="2" customFormat="1" ht="24.2" customHeight="1">
      <c r="A1039" s="35"/>
      <c r="B1039" s="36"/>
      <c r="C1039" s="193" t="s">
        <v>5773</v>
      </c>
      <c r="D1039" s="193" t="s">
        <v>214</v>
      </c>
      <c r="E1039" s="194" t="s">
        <v>13930</v>
      </c>
      <c r="F1039" s="195" t="s">
        <v>12929</v>
      </c>
      <c r="G1039" s="196" t="s">
        <v>2761</v>
      </c>
      <c r="H1039" s="197">
        <v>1</v>
      </c>
      <c r="I1039" s="198"/>
      <c r="J1039" s="199">
        <f>ROUND(I1039*H1039,2)</f>
        <v>0</v>
      </c>
      <c r="K1039" s="200"/>
      <c r="L1039" s="40"/>
      <c r="M1039" s="201" t="s">
        <v>1</v>
      </c>
      <c r="N1039" s="202" t="s">
        <v>42</v>
      </c>
      <c r="O1039" s="72"/>
      <c r="P1039" s="203">
        <f>O1039*H1039</f>
        <v>0</v>
      </c>
      <c r="Q1039" s="203">
        <v>0</v>
      </c>
      <c r="R1039" s="203">
        <f>Q1039*H1039</f>
        <v>0</v>
      </c>
      <c r="S1039" s="203">
        <v>0</v>
      </c>
      <c r="T1039" s="204">
        <f>S1039*H1039</f>
        <v>0</v>
      </c>
      <c r="U1039" s="35"/>
      <c r="V1039" s="35"/>
      <c r="W1039" s="35"/>
      <c r="X1039" s="35"/>
      <c r="Y1039" s="35"/>
      <c r="Z1039" s="35"/>
      <c r="AA1039" s="35"/>
      <c r="AB1039" s="35"/>
      <c r="AC1039" s="35"/>
      <c r="AD1039" s="35"/>
      <c r="AE1039" s="35"/>
      <c r="AR1039" s="205" t="s">
        <v>218</v>
      </c>
      <c r="AT1039" s="205" t="s">
        <v>214</v>
      </c>
      <c r="AU1039" s="205" t="s">
        <v>85</v>
      </c>
      <c r="AY1039" s="18" t="s">
        <v>209</v>
      </c>
      <c r="BE1039" s="206">
        <f>IF(N1039="základní",J1039,0)</f>
        <v>0</v>
      </c>
      <c r="BF1039" s="206">
        <f>IF(N1039="snížená",J1039,0)</f>
        <v>0</v>
      </c>
      <c r="BG1039" s="206">
        <f>IF(N1039="zákl. přenesená",J1039,0)</f>
        <v>0</v>
      </c>
      <c r="BH1039" s="206">
        <f>IF(N1039="sníž. přenesená",J1039,0)</f>
        <v>0</v>
      </c>
      <c r="BI1039" s="206">
        <f>IF(N1039="nulová",J1039,0)</f>
        <v>0</v>
      </c>
      <c r="BJ1039" s="18" t="s">
        <v>85</v>
      </c>
      <c r="BK1039" s="206">
        <f>ROUND(I1039*H1039,2)</f>
        <v>0</v>
      </c>
      <c r="BL1039" s="18" t="s">
        <v>218</v>
      </c>
      <c r="BM1039" s="205" t="s">
        <v>13931</v>
      </c>
    </row>
    <row r="1040" spans="1:65" s="2" customFormat="1" ht="68.25">
      <c r="A1040" s="35"/>
      <c r="B1040" s="36"/>
      <c r="C1040" s="37"/>
      <c r="D1040" s="214" t="s">
        <v>807</v>
      </c>
      <c r="E1040" s="37"/>
      <c r="F1040" s="256" t="s">
        <v>12927</v>
      </c>
      <c r="G1040" s="37"/>
      <c r="H1040" s="37"/>
      <c r="I1040" s="257"/>
      <c r="J1040" s="37"/>
      <c r="K1040" s="37"/>
      <c r="L1040" s="40"/>
      <c r="M1040" s="258"/>
      <c r="N1040" s="259"/>
      <c r="O1040" s="72"/>
      <c r="P1040" s="72"/>
      <c r="Q1040" s="72"/>
      <c r="R1040" s="72"/>
      <c r="S1040" s="72"/>
      <c r="T1040" s="73"/>
      <c r="U1040" s="35"/>
      <c r="V1040" s="35"/>
      <c r="W1040" s="35"/>
      <c r="X1040" s="35"/>
      <c r="Y1040" s="35"/>
      <c r="Z1040" s="35"/>
      <c r="AA1040" s="35"/>
      <c r="AB1040" s="35"/>
      <c r="AC1040" s="35"/>
      <c r="AD1040" s="35"/>
      <c r="AE1040" s="35"/>
      <c r="AT1040" s="18" t="s">
        <v>807</v>
      </c>
      <c r="AU1040" s="18" t="s">
        <v>85</v>
      </c>
    </row>
    <row r="1041" spans="1:65" s="2" customFormat="1" ht="16.5" customHeight="1">
      <c r="A1041" s="35"/>
      <c r="B1041" s="36"/>
      <c r="C1041" s="193" t="s">
        <v>5776</v>
      </c>
      <c r="D1041" s="193" t="s">
        <v>214</v>
      </c>
      <c r="E1041" s="194" t="s">
        <v>13932</v>
      </c>
      <c r="F1041" s="195" t="s">
        <v>12945</v>
      </c>
      <c r="G1041" s="196" t="s">
        <v>2761</v>
      </c>
      <c r="H1041" s="197">
        <v>11</v>
      </c>
      <c r="I1041" s="198"/>
      <c r="J1041" s="199">
        <f>ROUND(I1041*H1041,2)</f>
        <v>0</v>
      </c>
      <c r="K1041" s="200"/>
      <c r="L1041" s="40"/>
      <c r="M1041" s="201" t="s">
        <v>1</v>
      </c>
      <c r="N1041" s="202" t="s">
        <v>42</v>
      </c>
      <c r="O1041" s="72"/>
      <c r="P1041" s="203">
        <f>O1041*H1041</f>
        <v>0</v>
      </c>
      <c r="Q1041" s="203">
        <v>0</v>
      </c>
      <c r="R1041" s="203">
        <f>Q1041*H1041</f>
        <v>0</v>
      </c>
      <c r="S1041" s="203">
        <v>0</v>
      </c>
      <c r="T1041" s="204">
        <f>S1041*H1041</f>
        <v>0</v>
      </c>
      <c r="U1041" s="35"/>
      <c r="V1041" s="35"/>
      <c r="W1041" s="35"/>
      <c r="X1041" s="35"/>
      <c r="Y1041" s="35"/>
      <c r="Z1041" s="35"/>
      <c r="AA1041" s="35"/>
      <c r="AB1041" s="35"/>
      <c r="AC1041" s="35"/>
      <c r="AD1041" s="35"/>
      <c r="AE1041" s="35"/>
      <c r="AR1041" s="205" t="s">
        <v>218</v>
      </c>
      <c r="AT1041" s="205" t="s">
        <v>214</v>
      </c>
      <c r="AU1041" s="205" t="s">
        <v>85</v>
      </c>
      <c r="AY1041" s="18" t="s">
        <v>209</v>
      </c>
      <c r="BE1041" s="206">
        <f>IF(N1041="základní",J1041,0)</f>
        <v>0</v>
      </c>
      <c r="BF1041" s="206">
        <f>IF(N1041="snížená",J1041,0)</f>
        <v>0</v>
      </c>
      <c r="BG1041" s="206">
        <f>IF(N1041="zákl. přenesená",J1041,0)</f>
        <v>0</v>
      </c>
      <c r="BH1041" s="206">
        <f>IF(N1041="sníž. přenesená",J1041,0)</f>
        <v>0</v>
      </c>
      <c r="BI1041" s="206">
        <f>IF(N1041="nulová",J1041,0)</f>
        <v>0</v>
      </c>
      <c r="BJ1041" s="18" t="s">
        <v>85</v>
      </c>
      <c r="BK1041" s="206">
        <f>ROUND(I1041*H1041,2)</f>
        <v>0</v>
      </c>
      <c r="BL1041" s="18" t="s">
        <v>218</v>
      </c>
      <c r="BM1041" s="205" t="s">
        <v>13933</v>
      </c>
    </row>
    <row r="1042" spans="1:65" s="2" customFormat="1" ht="58.5">
      <c r="A1042" s="35"/>
      <c r="B1042" s="36"/>
      <c r="C1042" s="37"/>
      <c r="D1042" s="214" t="s">
        <v>807</v>
      </c>
      <c r="E1042" s="37"/>
      <c r="F1042" s="256" t="s">
        <v>12947</v>
      </c>
      <c r="G1042" s="37"/>
      <c r="H1042" s="37"/>
      <c r="I1042" s="257"/>
      <c r="J1042" s="37"/>
      <c r="K1042" s="37"/>
      <c r="L1042" s="40"/>
      <c r="M1042" s="258"/>
      <c r="N1042" s="259"/>
      <c r="O1042" s="72"/>
      <c r="P1042" s="72"/>
      <c r="Q1042" s="72"/>
      <c r="R1042" s="72"/>
      <c r="S1042" s="72"/>
      <c r="T1042" s="73"/>
      <c r="U1042" s="35"/>
      <c r="V1042" s="35"/>
      <c r="W1042" s="35"/>
      <c r="X1042" s="35"/>
      <c r="Y1042" s="35"/>
      <c r="Z1042" s="35"/>
      <c r="AA1042" s="35"/>
      <c r="AB1042" s="35"/>
      <c r="AC1042" s="35"/>
      <c r="AD1042" s="35"/>
      <c r="AE1042" s="35"/>
      <c r="AT1042" s="18" t="s">
        <v>807</v>
      </c>
      <c r="AU1042" s="18" t="s">
        <v>85</v>
      </c>
    </row>
    <row r="1043" spans="1:65" s="2" customFormat="1" ht="16.5" customHeight="1">
      <c r="A1043" s="35"/>
      <c r="B1043" s="36"/>
      <c r="C1043" s="193" t="s">
        <v>5779</v>
      </c>
      <c r="D1043" s="193" t="s">
        <v>214</v>
      </c>
      <c r="E1043" s="194" t="s">
        <v>13934</v>
      </c>
      <c r="F1043" s="195" t="s">
        <v>12898</v>
      </c>
      <c r="G1043" s="196" t="s">
        <v>2761</v>
      </c>
      <c r="H1043" s="197">
        <v>3</v>
      </c>
      <c r="I1043" s="198"/>
      <c r="J1043" s="199">
        <f>ROUND(I1043*H1043,2)</f>
        <v>0</v>
      </c>
      <c r="K1043" s="200"/>
      <c r="L1043" s="40"/>
      <c r="M1043" s="201" t="s">
        <v>1</v>
      </c>
      <c r="N1043" s="202" t="s">
        <v>42</v>
      </c>
      <c r="O1043" s="72"/>
      <c r="P1043" s="203">
        <f>O1043*H1043</f>
        <v>0</v>
      </c>
      <c r="Q1043" s="203">
        <v>0</v>
      </c>
      <c r="R1043" s="203">
        <f>Q1043*H1043</f>
        <v>0</v>
      </c>
      <c r="S1043" s="203">
        <v>0</v>
      </c>
      <c r="T1043" s="204">
        <f>S1043*H1043</f>
        <v>0</v>
      </c>
      <c r="U1043" s="35"/>
      <c r="V1043" s="35"/>
      <c r="W1043" s="35"/>
      <c r="X1043" s="35"/>
      <c r="Y1043" s="35"/>
      <c r="Z1043" s="35"/>
      <c r="AA1043" s="35"/>
      <c r="AB1043" s="35"/>
      <c r="AC1043" s="35"/>
      <c r="AD1043" s="35"/>
      <c r="AE1043" s="35"/>
      <c r="AR1043" s="205" t="s">
        <v>218</v>
      </c>
      <c r="AT1043" s="205" t="s">
        <v>214</v>
      </c>
      <c r="AU1043" s="205" t="s">
        <v>85</v>
      </c>
      <c r="AY1043" s="18" t="s">
        <v>209</v>
      </c>
      <c r="BE1043" s="206">
        <f>IF(N1043="základní",J1043,0)</f>
        <v>0</v>
      </c>
      <c r="BF1043" s="206">
        <f>IF(N1043="snížená",J1043,0)</f>
        <v>0</v>
      </c>
      <c r="BG1043" s="206">
        <f>IF(N1043="zákl. přenesená",J1043,0)</f>
        <v>0</v>
      </c>
      <c r="BH1043" s="206">
        <f>IF(N1043="sníž. přenesená",J1043,0)</f>
        <v>0</v>
      </c>
      <c r="BI1043" s="206">
        <f>IF(N1043="nulová",J1043,0)</f>
        <v>0</v>
      </c>
      <c r="BJ1043" s="18" t="s">
        <v>85</v>
      </c>
      <c r="BK1043" s="206">
        <f>ROUND(I1043*H1043,2)</f>
        <v>0</v>
      </c>
      <c r="BL1043" s="18" t="s">
        <v>218</v>
      </c>
      <c r="BM1043" s="205" t="s">
        <v>13935</v>
      </c>
    </row>
    <row r="1044" spans="1:65" s="2" customFormat="1" ht="58.5">
      <c r="A1044" s="35"/>
      <c r="B1044" s="36"/>
      <c r="C1044" s="37"/>
      <c r="D1044" s="214" t="s">
        <v>807</v>
      </c>
      <c r="E1044" s="37"/>
      <c r="F1044" s="256" t="s">
        <v>12947</v>
      </c>
      <c r="G1044" s="37"/>
      <c r="H1044" s="37"/>
      <c r="I1044" s="257"/>
      <c r="J1044" s="37"/>
      <c r="K1044" s="37"/>
      <c r="L1044" s="40"/>
      <c r="M1044" s="258"/>
      <c r="N1044" s="259"/>
      <c r="O1044" s="72"/>
      <c r="P1044" s="72"/>
      <c r="Q1044" s="72"/>
      <c r="R1044" s="72"/>
      <c r="S1044" s="72"/>
      <c r="T1044" s="73"/>
      <c r="U1044" s="35"/>
      <c r="V1044" s="35"/>
      <c r="W1044" s="35"/>
      <c r="X1044" s="35"/>
      <c r="Y1044" s="35"/>
      <c r="Z1044" s="35"/>
      <c r="AA1044" s="35"/>
      <c r="AB1044" s="35"/>
      <c r="AC1044" s="35"/>
      <c r="AD1044" s="35"/>
      <c r="AE1044" s="35"/>
      <c r="AT1044" s="18" t="s">
        <v>807</v>
      </c>
      <c r="AU1044" s="18" t="s">
        <v>85</v>
      </c>
    </row>
    <row r="1045" spans="1:65" s="2" customFormat="1" ht="16.5" customHeight="1">
      <c r="A1045" s="35"/>
      <c r="B1045" s="36"/>
      <c r="C1045" s="193" t="s">
        <v>5782</v>
      </c>
      <c r="D1045" s="193" t="s">
        <v>214</v>
      </c>
      <c r="E1045" s="194" t="s">
        <v>13936</v>
      </c>
      <c r="F1045" s="195" t="s">
        <v>12951</v>
      </c>
      <c r="G1045" s="196" t="s">
        <v>2761</v>
      </c>
      <c r="H1045" s="197">
        <v>8</v>
      </c>
      <c r="I1045" s="198"/>
      <c r="J1045" s="199">
        <f>ROUND(I1045*H1045,2)</f>
        <v>0</v>
      </c>
      <c r="K1045" s="200"/>
      <c r="L1045" s="40"/>
      <c r="M1045" s="201" t="s">
        <v>1</v>
      </c>
      <c r="N1045" s="202" t="s">
        <v>42</v>
      </c>
      <c r="O1045" s="72"/>
      <c r="P1045" s="203">
        <f>O1045*H1045</f>
        <v>0</v>
      </c>
      <c r="Q1045" s="203">
        <v>0</v>
      </c>
      <c r="R1045" s="203">
        <f>Q1045*H1045</f>
        <v>0</v>
      </c>
      <c r="S1045" s="203">
        <v>0</v>
      </c>
      <c r="T1045" s="204">
        <f>S1045*H1045</f>
        <v>0</v>
      </c>
      <c r="U1045" s="35"/>
      <c r="V1045" s="35"/>
      <c r="W1045" s="35"/>
      <c r="X1045" s="35"/>
      <c r="Y1045" s="35"/>
      <c r="Z1045" s="35"/>
      <c r="AA1045" s="35"/>
      <c r="AB1045" s="35"/>
      <c r="AC1045" s="35"/>
      <c r="AD1045" s="35"/>
      <c r="AE1045" s="35"/>
      <c r="AR1045" s="205" t="s">
        <v>218</v>
      </c>
      <c r="AT1045" s="205" t="s">
        <v>214</v>
      </c>
      <c r="AU1045" s="205" t="s">
        <v>85</v>
      </c>
      <c r="AY1045" s="18" t="s">
        <v>209</v>
      </c>
      <c r="BE1045" s="206">
        <f>IF(N1045="základní",J1045,0)</f>
        <v>0</v>
      </c>
      <c r="BF1045" s="206">
        <f>IF(N1045="snížená",J1045,0)</f>
        <v>0</v>
      </c>
      <c r="BG1045" s="206">
        <f>IF(N1045="zákl. přenesená",J1045,0)</f>
        <v>0</v>
      </c>
      <c r="BH1045" s="206">
        <f>IF(N1045="sníž. přenesená",J1045,0)</f>
        <v>0</v>
      </c>
      <c r="BI1045" s="206">
        <f>IF(N1045="nulová",J1045,0)</f>
        <v>0</v>
      </c>
      <c r="BJ1045" s="18" t="s">
        <v>85</v>
      </c>
      <c r="BK1045" s="206">
        <f>ROUND(I1045*H1045,2)</f>
        <v>0</v>
      </c>
      <c r="BL1045" s="18" t="s">
        <v>218</v>
      </c>
      <c r="BM1045" s="205" t="s">
        <v>13937</v>
      </c>
    </row>
    <row r="1046" spans="1:65" s="2" customFormat="1" ht="58.5">
      <c r="A1046" s="35"/>
      <c r="B1046" s="36"/>
      <c r="C1046" s="37"/>
      <c r="D1046" s="214" t="s">
        <v>807</v>
      </c>
      <c r="E1046" s="37"/>
      <c r="F1046" s="256" t="s">
        <v>12947</v>
      </c>
      <c r="G1046" s="37"/>
      <c r="H1046" s="37"/>
      <c r="I1046" s="257"/>
      <c r="J1046" s="37"/>
      <c r="K1046" s="37"/>
      <c r="L1046" s="40"/>
      <c r="M1046" s="258"/>
      <c r="N1046" s="259"/>
      <c r="O1046" s="72"/>
      <c r="P1046" s="72"/>
      <c r="Q1046" s="72"/>
      <c r="R1046" s="72"/>
      <c r="S1046" s="72"/>
      <c r="T1046" s="73"/>
      <c r="U1046" s="35"/>
      <c r="V1046" s="35"/>
      <c r="W1046" s="35"/>
      <c r="X1046" s="35"/>
      <c r="Y1046" s="35"/>
      <c r="Z1046" s="35"/>
      <c r="AA1046" s="35"/>
      <c r="AB1046" s="35"/>
      <c r="AC1046" s="35"/>
      <c r="AD1046" s="35"/>
      <c r="AE1046" s="35"/>
      <c r="AT1046" s="18" t="s">
        <v>807</v>
      </c>
      <c r="AU1046" s="18" t="s">
        <v>85</v>
      </c>
    </row>
    <row r="1047" spans="1:65" s="2" customFormat="1" ht="16.5" customHeight="1">
      <c r="A1047" s="35"/>
      <c r="B1047" s="36"/>
      <c r="C1047" s="193" t="s">
        <v>5785</v>
      </c>
      <c r="D1047" s="193" t="s">
        <v>214</v>
      </c>
      <c r="E1047" s="194" t="s">
        <v>13938</v>
      </c>
      <c r="F1047" s="195" t="s">
        <v>13083</v>
      </c>
      <c r="G1047" s="196" t="s">
        <v>2761</v>
      </c>
      <c r="H1047" s="197">
        <v>4</v>
      </c>
      <c r="I1047" s="198"/>
      <c r="J1047" s="199">
        <f>ROUND(I1047*H1047,2)</f>
        <v>0</v>
      </c>
      <c r="K1047" s="200"/>
      <c r="L1047" s="40"/>
      <c r="M1047" s="201" t="s">
        <v>1</v>
      </c>
      <c r="N1047" s="202" t="s">
        <v>42</v>
      </c>
      <c r="O1047" s="72"/>
      <c r="P1047" s="203">
        <f>O1047*H1047</f>
        <v>0</v>
      </c>
      <c r="Q1047" s="203">
        <v>0</v>
      </c>
      <c r="R1047" s="203">
        <f>Q1047*H1047</f>
        <v>0</v>
      </c>
      <c r="S1047" s="203">
        <v>0</v>
      </c>
      <c r="T1047" s="204">
        <f>S1047*H1047</f>
        <v>0</v>
      </c>
      <c r="U1047" s="35"/>
      <c r="V1047" s="35"/>
      <c r="W1047" s="35"/>
      <c r="X1047" s="35"/>
      <c r="Y1047" s="35"/>
      <c r="Z1047" s="35"/>
      <c r="AA1047" s="35"/>
      <c r="AB1047" s="35"/>
      <c r="AC1047" s="35"/>
      <c r="AD1047" s="35"/>
      <c r="AE1047" s="35"/>
      <c r="AR1047" s="205" t="s">
        <v>218</v>
      </c>
      <c r="AT1047" s="205" t="s">
        <v>214</v>
      </c>
      <c r="AU1047" s="205" t="s">
        <v>85</v>
      </c>
      <c r="AY1047" s="18" t="s">
        <v>209</v>
      </c>
      <c r="BE1047" s="206">
        <f>IF(N1047="základní",J1047,0)</f>
        <v>0</v>
      </c>
      <c r="BF1047" s="206">
        <f>IF(N1047="snížená",J1047,0)</f>
        <v>0</v>
      </c>
      <c r="BG1047" s="206">
        <f>IF(N1047="zákl. přenesená",J1047,0)</f>
        <v>0</v>
      </c>
      <c r="BH1047" s="206">
        <f>IF(N1047="sníž. přenesená",J1047,0)</f>
        <v>0</v>
      </c>
      <c r="BI1047" s="206">
        <f>IF(N1047="nulová",J1047,0)</f>
        <v>0</v>
      </c>
      <c r="BJ1047" s="18" t="s">
        <v>85</v>
      </c>
      <c r="BK1047" s="206">
        <f>ROUND(I1047*H1047,2)</f>
        <v>0</v>
      </c>
      <c r="BL1047" s="18" t="s">
        <v>218</v>
      </c>
      <c r="BM1047" s="205" t="s">
        <v>13939</v>
      </c>
    </row>
    <row r="1048" spans="1:65" s="2" customFormat="1" ht="58.5">
      <c r="A1048" s="35"/>
      <c r="B1048" s="36"/>
      <c r="C1048" s="37"/>
      <c r="D1048" s="214" t="s">
        <v>807</v>
      </c>
      <c r="E1048" s="37"/>
      <c r="F1048" s="256" t="s">
        <v>12965</v>
      </c>
      <c r="G1048" s="37"/>
      <c r="H1048" s="37"/>
      <c r="I1048" s="257"/>
      <c r="J1048" s="37"/>
      <c r="K1048" s="37"/>
      <c r="L1048" s="40"/>
      <c r="M1048" s="258"/>
      <c r="N1048" s="259"/>
      <c r="O1048" s="72"/>
      <c r="P1048" s="72"/>
      <c r="Q1048" s="72"/>
      <c r="R1048" s="72"/>
      <c r="S1048" s="72"/>
      <c r="T1048" s="73"/>
      <c r="U1048" s="35"/>
      <c r="V1048" s="35"/>
      <c r="W1048" s="35"/>
      <c r="X1048" s="35"/>
      <c r="Y1048" s="35"/>
      <c r="Z1048" s="35"/>
      <c r="AA1048" s="35"/>
      <c r="AB1048" s="35"/>
      <c r="AC1048" s="35"/>
      <c r="AD1048" s="35"/>
      <c r="AE1048" s="35"/>
      <c r="AT1048" s="18" t="s">
        <v>807</v>
      </c>
      <c r="AU1048" s="18" t="s">
        <v>85</v>
      </c>
    </row>
    <row r="1049" spans="1:65" s="2" customFormat="1" ht="16.5" customHeight="1">
      <c r="A1049" s="35"/>
      <c r="B1049" s="36"/>
      <c r="C1049" s="193" t="s">
        <v>5788</v>
      </c>
      <c r="D1049" s="193" t="s">
        <v>214</v>
      </c>
      <c r="E1049" s="194" t="s">
        <v>13940</v>
      </c>
      <c r="F1049" s="195" t="s">
        <v>13086</v>
      </c>
      <c r="G1049" s="196" t="s">
        <v>2761</v>
      </c>
      <c r="H1049" s="197">
        <v>2</v>
      </c>
      <c r="I1049" s="198"/>
      <c r="J1049" s="199">
        <f>ROUND(I1049*H1049,2)</f>
        <v>0</v>
      </c>
      <c r="K1049" s="200"/>
      <c r="L1049" s="40"/>
      <c r="M1049" s="201" t="s">
        <v>1</v>
      </c>
      <c r="N1049" s="202" t="s">
        <v>42</v>
      </c>
      <c r="O1049" s="72"/>
      <c r="P1049" s="203">
        <f>O1049*H1049</f>
        <v>0</v>
      </c>
      <c r="Q1049" s="203">
        <v>0</v>
      </c>
      <c r="R1049" s="203">
        <f>Q1049*H1049</f>
        <v>0</v>
      </c>
      <c r="S1049" s="203">
        <v>0</v>
      </c>
      <c r="T1049" s="204">
        <f>S1049*H1049</f>
        <v>0</v>
      </c>
      <c r="U1049" s="35"/>
      <c r="V1049" s="35"/>
      <c r="W1049" s="35"/>
      <c r="X1049" s="35"/>
      <c r="Y1049" s="35"/>
      <c r="Z1049" s="35"/>
      <c r="AA1049" s="35"/>
      <c r="AB1049" s="35"/>
      <c r="AC1049" s="35"/>
      <c r="AD1049" s="35"/>
      <c r="AE1049" s="35"/>
      <c r="AR1049" s="205" t="s">
        <v>218</v>
      </c>
      <c r="AT1049" s="205" t="s">
        <v>214</v>
      </c>
      <c r="AU1049" s="205" t="s">
        <v>85</v>
      </c>
      <c r="AY1049" s="18" t="s">
        <v>209</v>
      </c>
      <c r="BE1049" s="206">
        <f>IF(N1049="základní",J1049,0)</f>
        <v>0</v>
      </c>
      <c r="BF1049" s="206">
        <f>IF(N1049="snížená",J1049,0)</f>
        <v>0</v>
      </c>
      <c r="BG1049" s="206">
        <f>IF(N1049="zákl. přenesená",J1049,0)</f>
        <v>0</v>
      </c>
      <c r="BH1049" s="206">
        <f>IF(N1049="sníž. přenesená",J1049,0)</f>
        <v>0</v>
      </c>
      <c r="BI1049" s="206">
        <f>IF(N1049="nulová",J1049,0)</f>
        <v>0</v>
      </c>
      <c r="BJ1049" s="18" t="s">
        <v>85</v>
      </c>
      <c r="BK1049" s="206">
        <f>ROUND(I1049*H1049,2)</f>
        <v>0</v>
      </c>
      <c r="BL1049" s="18" t="s">
        <v>218</v>
      </c>
      <c r="BM1049" s="205" t="s">
        <v>13941</v>
      </c>
    </row>
    <row r="1050" spans="1:65" s="2" customFormat="1" ht="58.5">
      <c r="A1050" s="35"/>
      <c r="B1050" s="36"/>
      <c r="C1050" s="37"/>
      <c r="D1050" s="214" t="s">
        <v>807</v>
      </c>
      <c r="E1050" s="37"/>
      <c r="F1050" s="256" t="s">
        <v>12965</v>
      </c>
      <c r="G1050" s="37"/>
      <c r="H1050" s="37"/>
      <c r="I1050" s="257"/>
      <c r="J1050" s="37"/>
      <c r="K1050" s="37"/>
      <c r="L1050" s="40"/>
      <c r="M1050" s="258"/>
      <c r="N1050" s="259"/>
      <c r="O1050" s="72"/>
      <c r="P1050" s="72"/>
      <c r="Q1050" s="72"/>
      <c r="R1050" s="72"/>
      <c r="S1050" s="72"/>
      <c r="T1050" s="73"/>
      <c r="U1050" s="35"/>
      <c r="V1050" s="35"/>
      <c r="W1050" s="35"/>
      <c r="X1050" s="35"/>
      <c r="Y1050" s="35"/>
      <c r="Z1050" s="35"/>
      <c r="AA1050" s="35"/>
      <c r="AB1050" s="35"/>
      <c r="AC1050" s="35"/>
      <c r="AD1050" s="35"/>
      <c r="AE1050" s="35"/>
      <c r="AT1050" s="18" t="s">
        <v>807</v>
      </c>
      <c r="AU1050" s="18" t="s">
        <v>85</v>
      </c>
    </row>
    <row r="1051" spans="1:65" s="2" customFormat="1" ht="16.5" customHeight="1">
      <c r="A1051" s="35"/>
      <c r="B1051" s="36"/>
      <c r="C1051" s="193" t="s">
        <v>5791</v>
      </c>
      <c r="D1051" s="193" t="s">
        <v>214</v>
      </c>
      <c r="E1051" s="194" t="s">
        <v>13942</v>
      </c>
      <c r="F1051" s="195" t="s">
        <v>13089</v>
      </c>
      <c r="G1051" s="196" t="s">
        <v>2761</v>
      </c>
      <c r="H1051" s="197">
        <v>6</v>
      </c>
      <c r="I1051" s="198"/>
      <c r="J1051" s="199">
        <f>ROUND(I1051*H1051,2)</f>
        <v>0</v>
      </c>
      <c r="K1051" s="200"/>
      <c r="L1051" s="40"/>
      <c r="M1051" s="201" t="s">
        <v>1</v>
      </c>
      <c r="N1051" s="202" t="s">
        <v>42</v>
      </c>
      <c r="O1051" s="72"/>
      <c r="P1051" s="203">
        <f>O1051*H1051</f>
        <v>0</v>
      </c>
      <c r="Q1051" s="203">
        <v>0</v>
      </c>
      <c r="R1051" s="203">
        <f>Q1051*H1051</f>
        <v>0</v>
      </c>
      <c r="S1051" s="203">
        <v>0</v>
      </c>
      <c r="T1051" s="204">
        <f>S1051*H1051</f>
        <v>0</v>
      </c>
      <c r="U1051" s="35"/>
      <c r="V1051" s="35"/>
      <c r="W1051" s="35"/>
      <c r="X1051" s="35"/>
      <c r="Y1051" s="35"/>
      <c r="Z1051" s="35"/>
      <c r="AA1051" s="35"/>
      <c r="AB1051" s="35"/>
      <c r="AC1051" s="35"/>
      <c r="AD1051" s="35"/>
      <c r="AE1051" s="35"/>
      <c r="AR1051" s="205" t="s">
        <v>218</v>
      </c>
      <c r="AT1051" s="205" t="s">
        <v>214</v>
      </c>
      <c r="AU1051" s="205" t="s">
        <v>85</v>
      </c>
      <c r="AY1051" s="18" t="s">
        <v>209</v>
      </c>
      <c r="BE1051" s="206">
        <f>IF(N1051="základní",J1051,0)</f>
        <v>0</v>
      </c>
      <c r="BF1051" s="206">
        <f>IF(N1051="snížená",J1051,0)</f>
        <v>0</v>
      </c>
      <c r="BG1051" s="206">
        <f>IF(N1051="zákl. přenesená",J1051,0)</f>
        <v>0</v>
      </c>
      <c r="BH1051" s="206">
        <f>IF(N1051="sníž. přenesená",J1051,0)</f>
        <v>0</v>
      </c>
      <c r="BI1051" s="206">
        <f>IF(N1051="nulová",J1051,0)</f>
        <v>0</v>
      </c>
      <c r="BJ1051" s="18" t="s">
        <v>85</v>
      </c>
      <c r="BK1051" s="206">
        <f>ROUND(I1051*H1051,2)</f>
        <v>0</v>
      </c>
      <c r="BL1051" s="18" t="s">
        <v>218</v>
      </c>
      <c r="BM1051" s="205" t="s">
        <v>13943</v>
      </c>
    </row>
    <row r="1052" spans="1:65" s="2" customFormat="1" ht="58.5">
      <c r="A1052" s="35"/>
      <c r="B1052" s="36"/>
      <c r="C1052" s="37"/>
      <c r="D1052" s="214" t="s">
        <v>807</v>
      </c>
      <c r="E1052" s="37"/>
      <c r="F1052" s="256" t="s">
        <v>12965</v>
      </c>
      <c r="G1052" s="37"/>
      <c r="H1052" s="37"/>
      <c r="I1052" s="257"/>
      <c r="J1052" s="37"/>
      <c r="K1052" s="37"/>
      <c r="L1052" s="40"/>
      <c r="M1052" s="258"/>
      <c r="N1052" s="259"/>
      <c r="O1052" s="72"/>
      <c r="P1052" s="72"/>
      <c r="Q1052" s="72"/>
      <c r="R1052" s="72"/>
      <c r="S1052" s="72"/>
      <c r="T1052" s="73"/>
      <c r="U1052" s="35"/>
      <c r="V1052" s="35"/>
      <c r="W1052" s="35"/>
      <c r="X1052" s="35"/>
      <c r="Y1052" s="35"/>
      <c r="Z1052" s="35"/>
      <c r="AA1052" s="35"/>
      <c r="AB1052" s="35"/>
      <c r="AC1052" s="35"/>
      <c r="AD1052" s="35"/>
      <c r="AE1052" s="35"/>
      <c r="AT1052" s="18" t="s">
        <v>807</v>
      </c>
      <c r="AU1052" s="18" t="s">
        <v>85</v>
      </c>
    </row>
    <row r="1053" spans="1:65" s="2" customFormat="1" ht="16.5" customHeight="1">
      <c r="A1053" s="35"/>
      <c r="B1053" s="36"/>
      <c r="C1053" s="193" t="s">
        <v>5794</v>
      </c>
      <c r="D1053" s="193" t="s">
        <v>214</v>
      </c>
      <c r="E1053" s="194" t="s">
        <v>13944</v>
      </c>
      <c r="F1053" s="195" t="s">
        <v>13092</v>
      </c>
      <c r="G1053" s="196" t="s">
        <v>2761</v>
      </c>
      <c r="H1053" s="197">
        <v>4</v>
      </c>
      <c r="I1053" s="198"/>
      <c r="J1053" s="199">
        <f>ROUND(I1053*H1053,2)</f>
        <v>0</v>
      </c>
      <c r="K1053" s="200"/>
      <c r="L1053" s="40"/>
      <c r="M1053" s="201" t="s">
        <v>1</v>
      </c>
      <c r="N1053" s="202" t="s">
        <v>42</v>
      </c>
      <c r="O1053" s="72"/>
      <c r="P1053" s="203">
        <f>O1053*H1053</f>
        <v>0</v>
      </c>
      <c r="Q1053" s="203">
        <v>0</v>
      </c>
      <c r="R1053" s="203">
        <f>Q1053*H1053</f>
        <v>0</v>
      </c>
      <c r="S1053" s="203">
        <v>0</v>
      </c>
      <c r="T1053" s="204">
        <f>S1053*H1053</f>
        <v>0</v>
      </c>
      <c r="U1053" s="35"/>
      <c r="V1053" s="35"/>
      <c r="W1053" s="35"/>
      <c r="X1053" s="35"/>
      <c r="Y1053" s="35"/>
      <c r="Z1053" s="35"/>
      <c r="AA1053" s="35"/>
      <c r="AB1053" s="35"/>
      <c r="AC1053" s="35"/>
      <c r="AD1053" s="35"/>
      <c r="AE1053" s="35"/>
      <c r="AR1053" s="205" t="s">
        <v>218</v>
      </c>
      <c r="AT1053" s="205" t="s">
        <v>214</v>
      </c>
      <c r="AU1053" s="205" t="s">
        <v>85</v>
      </c>
      <c r="AY1053" s="18" t="s">
        <v>209</v>
      </c>
      <c r="BE1053" s="206">
        <f>IF(N1053="základní",J1053,0)</f>
        <v>0</v>
      </c>
      <c r="BF1053" s="206">
        <f>IF(N1053="snížená",J1053,0)</f>
        <v>0</v>
      </c>
      <c r="BG1053" s="206">
        <f>IF(N1053="zákl. přenesená",J1053,0)</f>
        <v>0</v>
      </c>
      <c r="BH1053" s="206">
        <f>IF(N1053="sníž. přenesená",J1053,0)</f>
        <v>0</v>
      </c>
      <c r="BI1053" s="206">
        <f>IF(N1053="nulová",J1053,0)</f>
        <v>0</v>
      </c>
      <c r="BJ1053" s="18" t="s">
        <v>85</v>
      </c>
      <c r="BK1053" s="206">
        <f>ROUND(I1053*H1053,2)</f>
        <v>0</v>
      </c>
      <c r="BL1053" s="18" t="s">
        <v>218</v>
      </c>
      <c r="BM1053" s="205" t="s">
        <v>13945</v>
      </c>
    </row>
    <row r="1054" spans="1:65" s="2" customFormat="1" ht="58.5">
      <c r="A1054" s="35"/>
      <c r="B1054" s="36"/>
      <c r="C1054" s="37"/>
      <c r="D1054" s="214" t="s">
        <v>807</v>
      </c>
      <c r="E1054" s="37"/>
      <c r="F1054" s="256" t="s">
        <v>12965</v>
      </c>
      <c r="G1054" s="37"/>
      <c r="H1054" s="37"/>
      <c r="I1054" s="257"/>
      <c r="J1054" s="37"/>
      <c r="K1054" s="37"/>
      <c r="L1054" s="40"/>
      <c r="M1054" s="258"/>
      <c r="N1054" s="259"/>
      <c r="O1054" s="72"/>
      <c r="P1054" s="72"/>
      <c r="Q1054" s="72"/>
      <c r="R1054" s="72"/>
      <c r="S1054" s="72"/>
      <c r="T1054" s="73"/>
      <c r="U1054" s="35"/>
      <c r="V1054" s="35"/>
      <c r="W1054" s="35"/>
      <c r="X1054" s="35"/>
      <c r="Y1054" s="35"/>
      <c r="Z1054" s="35"/>
      <c r="AA1054" s="35"/>
      <c r="AB1054" s="35"/>
      <c r="AC1054" s="35"/>
      <c r="AD1054" s="35"/>
      <c r="AE1054" s="35"/>
      <c r="AT1054" s="18" t="s">
        <v>807</v>
      </c>
      <c r="AU1054" s="18" t="s">
        <v>85</v>
      </c>
    </row>
    <row r="1055" spans="1:65" s="2" customFormat="1" ht="16.5" customHeight="1">
      <c r="A1055" s="35"/>
      <c r="B1055" s="36"/>
      <c r="C1055" s="193" t="s">
        <v>5797</v>
      </c>
      <c r="D1055" s="193" t="s">
        <v>214</v>
      </c>
      <c r="E1055" s="194" t="s">
        <v>13946</v>
      </c>
      <c r="F1055" s="195" t="s">
        <v>13095</v>
      </c>
      <c r="G1055" s="196" t="s">
        <v>2761</v>
      </c>
      <c r="H1055" s="197">
        <v>2</v>
      </c>
      <c r="I1055" s="198"/>
      <c r="J1055" s="199">
        <f>ROUND(I1055*H1055,2)</f>
        <v>0</v>
      </c>
      <c r="K1055" s="200"/>
      <c r="L1055" s="40"/>
      <c r="M1055" s="201" t="s">
        <v>1</v>
      </c>
      <c r="N1055" s="202" t="s">
        <v>42</v>
      </c>
      <c r="O1055" s="72"/>
      <c r="P1055" s="203">
        <f>O1055*H1055</f>
        <v>0</v>
      </c>
      <c r="Q1055" s="203">
        <v>0</v>
      </c>
      <c r="R1055" s="203">
        <f>Q1055*H1055</f>
        <v>0</v>
      </c>
      <c r="S1055" s="203">
        <v>0</v>
      </c>
      <c r="T1055" s="204">
        <f>S1055*H1055</f>
        <v>0</v>
      </c>
      <c r="U1055" s="35"/>
      <c r="V1055" s="35"/>
      <c r="W1055" s="35"/>
      <c r="X1055" s="35"/>
      <c r="Y1055" s="35"/>
      <c r="Z1055" s="35"/>
      <c r="AA1055" s="35"/>
      <c r="AB1055" s="35"/>
      <c r="AC1055" s="35"/>
      <c r="AD1055" s="35"/>
      <c r="AE1055" s="35"/>
      <c r="AR1055" s="205" t="s">
        <v>218</v>
      </c>
      <c r="AT1055" s="205" t="s">
        <v>214</v>
      </c>
      <c r="AU1055" s="205" t="s">
        <v>85</v>
      </c>
      <c r="AY1055" s="18" t="s">
        <v>209</v>
      </c>
      <c r="BE1055" s="206">
        <f>IF(N1055="základní",J1055,0)</f>
        <v>0</v>
      </c>
      <c r="BF1055" s="206">
        <f>IF(N1055="snížená",J1055,0)</f>
        <v>0</v>
      </c>
      <c r="BG1055" s="206">
        <f>IF(N1055="zákl. přenesená",J1055,0)</f>
        <v>0</v>
      </c>
      <c r="BH1055" s="206">
        <f>IF(N1055="sníž. přenesená",J1055,0)</f>
        <v>0</v>
      </c>
      <c r="BI1055" s="206">
        <f>IF(N1055="nulová",J1055,0)</f>
        <v>0</v>
      </c>
      <c r="BJ1055" s="18" t="s">
        <v>85</v>
      </c>
      <c r="BK1055" s="206">
        <f>ROUND(I1055*H1055,2)</f>
        <v>0</v>
      </c>
      <c r="BL1055" s="18" t="s">
        <v>218</v>
      </c>
      <c r="BM1055" s="205" t="s">
        <v>13947</v>
      </c>
    </row>
    <row r="1056" spans="1:65" s="2" customFormat="1" ht="58.5">
      <c r="A1056" s="35"/>
      <c r="B1056" s="36"/>
      <c r="C1056" s="37"/>
      <c r="D1056" s="214" t="s">
        <v>807</v>
      </c>
      <c r="E1056" s="37"/>
      <c r="F1056" s="256" t="s">
        <v>12965</v>
      </c>
      <c r="G1056" s="37"/>
      <c r="H1056" s="37"/>
      <c r="I1056" s="257"/>
      <c r="J1056" s="37"/>
      <c r="K1056" s="37"/>
      <c r="L1056" s="40"/>
      <c r="M1056" s="258"/>
      <c r="N1056" s="259"/>
      <c r="O1056" s="72"/>
      <c r="P1056" s="72"/>
      <c r="Q1056" s="72"/>
      <c r="R1056" s="72"/>
      <c r="S1056" s="72"/>
      <c r="T1056" s="73"/>
      <c r="U1056" s="35"/>
      <c r="V1056" s="35"/>
      <c r="W1056" s="35"/>
      <c r="X1056" s="35"/>
      <c r="Y1056" s="35"/>
      <c r="Z1056" s="35"/>
      <c r="AA1056" s="35"/>
      <c r="AB1056" s="35"/>
      <c r="AC1056" s="35"/>
      <c r="AD1056" s="35"/>
      <c r="AE1056" s="35"/>
      <c r="AT1056" s="18" t="s">
        <v>807</v>
      </c>
      <c r="AU1056" s="18" t="s">
        <v>85</v>
      </c>
    </row>
    <row r="1057" spans="1:65" s="2" customFormat="1" ht="16.5" customHeight="1">
      <c r="A1057" s="35"/>
      <c r="B1057" s="36"/>
      <c r="C1057" s="193" t="s">
        <v>5800</v>
      </c>
      <c r="D1057" s="193" t="s">
        <v>214</v>
      </c>
      <c r="E1057" s="194" t="s">
        <v>13948</v>
      </c>
      <c r="F1057" s="195" t="s">
        <v>13098</v>
      </c>
      <c r="G1057" s="196" t="s">
        <v>2761</v>
      </c>
      <c r="H1057" s="197">
        <v>6</v>
      </c>
      <c r="I1057" s="198"/>
      <c r="J1057" s="199">
        <f>ROUND(I1057*H1057,2)</f>
        <v>0</v>
      </c>
      <c r="K1057" s="200"/>
      <c r="L1057" s="40"/>
      <c r="M1057" s="201" t="s">
        <v>1</v>
      </c>
      <c r="N1057" s="202" t="s">
        <v>42</v>
      </c>
      <c r="O1057" s="72"/>
      <c r="P1057" s="203">
        <f>O1057*H1057</f>
        <v>0</v>
      </c>
      <c r="Q1057" s="203">
        <v>0</v>
      </c>
      <c r="R1057" s="203">
        <f>Q1057*H1057</f>
        <v>0</v>
      </c>
      <c r="S1057" s="203">
        <v>0</v>
      </c>
      <c r="T1057" s="204">
        <f>S1057*H1057</f>
        <v>0</v>
      </c>
      <c r="U1057" s="35"/>
      <c r="V1057" s="35"/>
      <c r="W1057" s="35"/>
      <c r="X1057" s="35"/>
      <c r="Y1057" s="35"/>
      <c r="Z1057" s="35"/>
      <c r="AA1057" s="35"/>
      <c r="AB1057" s="35"/>
      <c r="AC1057" s="35"/>
      <c r="AD1057" s="35"/>
      <c r="AE1057" s="35"/>
      <c r="AR1057" s="205" t="s">
        <v>218</v>
      </c>
      <c r="AT1057" s="205" t="s">
        <v>214</v>
      </c>
      <c r="AU1057" s="205" t="s">
        <v>85</v>
      </c>
      <c r="AY1057" s="18" t="s">
        <v>209</v>
      </c>
      <c r="BE1057" s="206">
        <f>IF(N1057="základní",J1057,0)</f>
        <v>0</v>
      </c>
      <c r="BF1057" s="206">
        <f>IF(N1057="snížená",J1057,0)</f>
        <v>0</v>
      </c>
      <c r="BG1057" s="206">
        <f>IF(N1057="zákl. přenesená",J1057,0)</f>
        <v>0</v>
      </c>
      <c r="BH1057" s="206">
        <f>IF(N1057="sníž. přenesená",J1057,0)</f>
        <v>0</v>
      </c>
      <c r="BI1057" s="206">
        <f>IF(N1057="nulová",J1057,0)</f>
        <v>0</v>
      </c>
      <c r="BJ1057" s="18" t="s">
        <v>85</v>
      </c>
      <c r="BK1057" s="206">
        <f>ROUND(I1057*H1057,2)</f>
        <v>0</v>
      </c>
      <c r="BL1057" s="18" t="s">
        <v>218</v>
      </c>
      <c r="BM1057" s="205" t="s">
        <v>13949</v>
      </c>
    </row>
    <row r="1058" spans="1:65" s="2" customFormat="1" ht="58.5">
      <c r="A1058" s="35"/>
      <c r="B1058" s="36"/>
      <c r="C1058" s="37"/>
      <c r="D1058" s="214" t="s">
        <v>807</v>
      </c>
      <c r="E1058" s="37"/>
      <c r="F1058" s="256" t="s">
        <v>12965</v>
      </c>
      <c r="G1058" s="37"/>
      <c r="H1058" s="37"/>
      <c r="I1058" s="257"/>
      <c r="J1058" s="37"/>
      <c r="K1058" s="37"/>
      <c r="L1058" s="40"/>
      <c r="M1058" s="258"/>
      <c r="N1058" s="259"/>
      <c r="O1058" s="72"/>
      <c r="P1058" s="72"/>
      <c r="Q1058" s="72"/>
      <c r="R1058" s="72"/>
      <c r="S1058" s="72"/>
      <c r="T1058" s="73"/>
      <c r="U1058" s="35"/>
      <c r="V1058" s="35"/>
      <c r="W1058" s="35"/>
      <c r="X1058" s="35"/>
      <c r="Y1058" s="35"/>
      <c r="Z1058" s="35"/>
      <c r="AA1058" s="35"/>
      <c r="AB1058" s="35"/>
      <c r="AC1058" s="35"/>
      <c r="AD1058" s="35"/>
      <c r="AE1058" s="35"/>
      <c r="AT1058" s="18" t="s">
        <v>807</v>
      </c>
      <c r="AU1058" s="18" t="s">
        <v>85</v>
      </c>
    </row>
    <row r="1059" spans="1:65" s="2" customFormat="1" ht="16.5" customHeight="1">
      <c r="A1059" s="35"/>
      <c r="B1059" s="36"/>
      <c r="C1059" s="193" t="s">
        <v>5803</v>
      </c>
      <c r="D1059" s="193" t="s">
        <v>214</v>
      </c>
      <c r="E1059" s="194" t="s">
        <v>13950</v>
      </c>
      <c r="F1059" s="195" t="s">
        <v>12902</v>
      </c>
      <c r="G1059" s="196" t="s">
        <v>10032</v>
      </c>
      <c r="H1059" s="197">
        <v>1.6</v>
      </c>
      <c r="I1059" s="198"/>
      <c r="J1059" s="199">
        <f>ROUND(I1059*H1059,2)</f>
        <v>0</v>
      </c>
      <c r="K1059" s="200"/>
      <c r="L1059" s="40"/>
      <c r="M1059" s="201" t="s">
        <v>1</v>
      </c>
      <c r="N1059" s="202" t="s">
        <v>42</v>
      </c>
      <c r="O1059" s="72"/>
      <c r="P1059" s="203">
        <f>O1059*H1059</f>
        <v>0</v>
      </c>
      <c r="Q1059" s="203">
        <v>0</v>
      </c>
      <c r="R1059" s="203">
        <f>Q1059*H1059</f>
        <v>0</v>
      </c>
      <c r="S1059" s="203">
        <v>0</v>
      </c>
      <c r="T1059" s="204">
        <f>S1059*H1059</f>
        <v>0</v>
      </c>
      <c r="U1059" s="35"/>
      <c r="V1059" s="35"/>
      <c r="W1059" s="35"/>
      <c r="X1059" s="35"/>
      <c r="Y1059" s="35"/>
      <c r="Z1059" s="35"/>
      <c r="AA1059" s="35"/>
      <c r="AB1059" s="35"/>
      <c r="AC1059" s="35"/>
      <c r="AD1059" s="35"/>
      <c r="AE1059" s="35"/>
      <c r="AR1059" s="205" t="s">
        <v>218</v>
      </c>
      <c r="AT1059" s="205" t="s">
        <v>214</v>
      </c>
      <c r="AU1059" s="205" t="s">
        <v>85</v>
      </c>
      <c r="AY1059" s="18" t="s">
        <v>209</v>
      </c>
      <c r="BE1059" s="206">
        <f>IF(N1059="základní",J1059,0)</f>
        <v>0</v>
      </c>
      <c r="BF1059" s="206">
        <f>IF(N1059="snížená",J1059,0)</f>
        <v>0</v>
      </c>
      <c r="BG1059" s="206">
        <f>IF(N1059="zákl. přenesená",J1059,0)</f>
        <v>0</v>
      </c>
      <c r="BH1059" s="206">
        <f>IF(N1059="sníž. přenesená",J1059,0)</f>
        <v>0</v>
      </c>
      <c r="BI1059" s="206">
        <f>IF(N1059="nulová",J1059,0)</f>
        <v>0</v>
      </c>
      <c r="BJ1059" s="18" t="s">
        <v>85</v>
      </c>
      <c r="BK1059" s="206">
        <f>ROUND(I1059*H1059,2)</f>
        <v>0</v>
      </c>
      <c r="BL1059" s="18" t="s">
        <v>218</v>
      </c>
      <c r="BM1059" s="205" t="s">
        <v>13951</v>
      </c>
    </row>
    <row r="1060" spans="1:65" s="2" customFormat="1" ht="58.5">
      <c r="A1060" s="35"/>
      <c r="B1060" s="36"/>
      <c r="C1060" s="37"/>
      <c r="D1060" s="214" t="s">
        <v>807</v>
      </c>
      <c r="E1060" s="37"/>
      <c r="F1060" s="256" t="s">
        <v>12979</v>
      </c>
      <c r="G1060" s="37"/>
      <c r="H1060" s="37"/>
      <c r="I1060" s="257"/>
      <c r="J1060" s="37"/>
      <c r="K1060" s="37"/>
      <c r="L1060" s="40"/>
      <c r="M1060" s="258"/>
      <c r="N1060" s="259"/>
      <c r="O1060" s="72"/>
      <c r="P1060" s="72"/>
      <c r="Q1060" s="72"/>
      <c r="R1060" s="72"/>
      <c r="S1060" s="72"/>
      <c r="T1060" s="73"/>
      <c r="U1060" s="35"/>
      <c r="V1060" s="35"/>
      <c r="W1060" s="35"/>
      <c r="X1060" s="35"/>
      <c r="Y1060" s="35"/>
      <c r="Z1060" s="35"/>
      <c r="AA1060" s="35"/>
      <c r="AB1060" s="35"/>
      <c r="AC1060" s="35"/>
      <c r="AD1060" s="35"/>
      <c r="AE1060" s="35"/>
      <c r="AT1060" s="18" t="s">
        <v>807</v>
      </c>
      <c r="AU1060" s="18" t="s">
        <v>85</v>
      </c>
    </row>
    <row r="1061" spans="1:65" s="2" customFormat="1" ht="16.5" customHeight="1">
      <c r="A1061" s="35"/>
      <c r="B1061" s="36"/>
      <c r="C1061" s="193" t="s">
        <v>5806</v>
      </c>
      <c r="D1061" s="193" t="s">
        <v>214</v>
      </c>
      <c r="E1061" s="194" t="s">
        <v>13952</v>
      </c>
      <c r="F1061" s="195" t="s">
        <v>12951</v>
      </c>
      <c r="G1061" s="196" t="s">
        <v>10032</v>
      </c>
      <c r="H1061" s="197">
        <v>25.6</v>
      </c>
      <c r="I1061" s="198"/>
      <c r="J1061" s="199">
        <f>ROUND(I1061*H1061,2)</f>
        <v>0</v>
      </c>
      <c r="K1061" s="200"/>
      <c r="L1061" s="40"/>
      <c r="M1061" s="201" t="s">
        <v>1</v>
      </c>
      <c r="N1061" s="202" t="s">
        <v>42</v>
      </c>
      <c r="O1061" s="72"/>
      <c r="P1061" s="203">
        <f>O1061*H1061</f>
        <v>0</v>
      </c>
      <c r="Q1061" s="203">
        <v>0</v>
      </c>
      <c r="R1061" s="203">
        <f>Q1061*H1061</f>
        <v>0</v>
      </c>
      <c r="S1061" s="203">
        <v>0</v>
      </c>
      <c r="T1061" s="204">
        <f>S1061*H1061</f>
        <v>0</v>
      </c>
      <c r="U1061" s="35"/>
      <c r="V1061" s="35"/>
      <c r="W1061" s="35"/>
      <c r="X1061" s="35"/>
      <c r="Y1061" s="35"/>
      <c r="Z1061" s="35"/>
      <c r="AA1061" s="35"/>
      <c r="AB1061" s="35"/>
      <c r="AC1061" s="35"/>
      <c r="AD1061" s="35"/>
      <c r="AE1061" s="35"/>
      <c r="AR1061" s="205" t="s">
        <v>218</v>
      </c>
      <c r="AT1061" s="205" t="s">
        <v>214</v>
      </c>
      <c r="AU1061" s="205" t="s">
        <v>85</v>
      </c>
      <c r="AY1061" s="18" t="s">
        <v>209</v>
      </c>
      <c r="BE1061" s="206">
        <f>IF(N1061="základní",J1061,0)</f>
        <v>0</v>
      </c>
      <c r="BF1061" s="206">
        <f>IF(N1061="snížená",J1061,0)</f>
        <v>0</v>
      </c>
      <c r="BG1061" s="206">
        <f>IF(N1061="zákl. přenesená",J1061,0)</f>
        <v>0</v>
      </c>
      <c r="BH1061" s="206">
        <f>IF(N1061="sníž. přenesená",J1061,0)</f>
        <v>0</v>
      </c>
      <c r="BI1061" s="206">
        <f>IF(N1061="nulová",J1061,0)</f>
        <v>0</v>
      </c>
      <c r="BJ1061" s="18" t="s">
        <v>85</v>
      </c>
      <c r="BK1061" s="206">
        <f>ROUND(I1061*H1061,2)</f>
        <v>0</v>
      </c>
      <c r="BL1061" s="18" t="s">
        <v>218</v>
      </c>
      <c r="BM1061" s="205" t="s">
        <v>13953</v>
      </c>
    </row>
    <row r="1062" spans="1:65" s="2" customFormat="1" ht="58.5">
      <c r="A1062" s="35"/>
      <c r="B1062" s="36"/>
      <c r="C1062" s="37"/>
      <c r="D1062" s="214" t="s">
        <v>807</v>
      </c>
      <c r="E1062" s="37"/>
      <c r="F1062" s="256" t="s">
        <v>12979</v>
      </c>
      <c r="G1062" s="37"/>
      <c r="H1062" s="37"/>
      <c r="I1062" s="257"/>
      <c r="J1062" s="37"/>
      <c r="K1062" s="37"/>
      <c r="L1062" s="40"/>
      <c r="M1062" s="258"/>
      <c r="N1062" s="259"/>
      <c r="O1062" s="72"/>
      <c r="P1062" s="72"/>
      <c r="Q1062" s="72"/>
      <c r="R1062" s="72"/>
      <c r="S1062" s="72"/>
      <c r="T1062" s="73"/>
      <c r="U1062" s="35"/>
      <c r="V1062" s="35"/>
      <c r="W1062" s="35"/>
      <c r="X1062" s="35"/>
      <c r="Y1062" s="35"/>
      <c r="Z1062" s="35"/>
      <c r="AA1062" s="35"/>
      <c r="AB1062" s="35"/>
      <c r="AC1062" s="35"/>
      <c r="AD1062" s="35"/>
      <c r="AE1062" s="35"/>
      <c r="AT1062" s="18" t="s">
        <v>807</v>
      </c>
      <c r="AU1062" s="18" t="s">
        <v>85</v>
      </c>
    </row>
    <row r="1063" spans="1:65" s="2" customFormat="1" ht="16.5" customHeight="1">
      <c r="A1063" s="35"/>
      <c r="B1063" s="36"/>
      <c r="C1063" s="193" t="s">
        <v>5809</v>
      </c>
      <c r="D1063" s="193" t="s">
        <v>214</v>
      </c>
      <c r="E1063" s="194" t="s">
        <v>13954</v>
      </c>
      <c r="F1063" s="195" t="s">
        <v>12870</v>
      </c>
      <c r="G1063" s="196" t="s">
        <v>10032</v>
      </c>
      <c r="H1063" s="197">
        <v>1.6</v>
      </c>
      <c r="I1063" s="198"/>
      <c r="J1063" s="199">
        <f>ROUND(I1063*H1063,2)</f>
        <v>0</v>
      </c>
      <c r="K1063" s="200"/>
      <c r="L1063" s="40"/>
      <c r="M1063" s="201" t="s">
        <v>1</v>
      </c>
      <c r="N1063" s="202" t="s">
        <v>42</v>
      </c>
      <c r="O1063" s="72"/>
      <c r="P1063" s="203">
        <f>O1063*H1063</f>
        <v>0</v>
      </c>
      <c r="Q1063" s="203">
        <v>0</v>
      </c>
      <c r="R1063" s="203">
        <f>Q1063*H1063</f>
        <v>0</v>
      </c>
      <c r="S1063" s="203">
        <v>0</v>
      </c>
      <c r="T1063" s="204">
        <f>S1063*H1063</f>
        <v>0</v>
      </c>
      <c r="U1063" s="35"/>
      <c r="V1063" s="35"/>
      <c r="W1063" s="35"/>
      <c r="X1063" s="35"/>
      <c r="Y1063" s="35"/>
      <c r="Z1063" s="35"/>
      <c r="AA1063" s="35"/>
      <c r="AB1063" s="35"/>
      <c r="AC1063" s="35"/>
      <c r="AD1063" s="35"/>
      <c r="AE1063" s="35"/>
      <c r="AR1063" s="205" t="s">
        <v>218</v>
      </c>
      <c r="AT1063" s="205" t="s">
        <v>214</v>
      </c>
      <c r="AU1063" s="205" t="s">
        <v>85</v>
      </c>
      <c r="AY1063" s="18" t="s">
        <v>209</v>
      </c>
      <c r="BE1063" s="206">
        <f>IF(N1063="základní",J1063,0)</f>
        <v>0</v>
      </c>
      <c r="BF1063" s="206">
        <f>IF(N1063="snížená",J1063,0)</f>
        <v>0</v>
      </c>
      <c r="BG1063" s="206">
        <f>IF(N1063="zákl. přenesená",J1063,0)</f>
        <v>0</v>
      </c>
      <c r="BH1063" s="206">
        <f>IF(N1063="sníž. přenesená",J1063,0)</f>
        <v>0</v>
      </c>
      <c r="BI1063" s="206">
        <f>IF(N1063="nulová",J1063,0)</f>
        <v>0</v>
      </c>
      <c r="BJ1063" s="18" t="s">
        <v>85</v>
      </c>
      <c r="BK1063" s="206">
        <f>ROUND(I1063*H1063,2)</f>
        <v>0</v>
      </c>
      <c r="BL1063" s="18" t="s">
        <v>218</v>
      </c>
      <c r="BM1063" s="205" t="s">
        <v>13955</v>
      </c>
    </row>
    <row r="1064" spans="1:65" s="2" customFormat="1" ht="58.5">
      <c r="A1064" s="35"/>
      <c r="B1064" s="36"/>
      <c r="C1064" s="37"/>
      <c r="D1064" s="214" t="s">
        <v>807</v>
      </c>
      <c r="E1064" s="37"/>
      <c r="F1064" s="256" t="s">
        <v>12979</v>
      </c>
      <c r="G1064" s="37"/>
      <c r="H1064" s="37"/>
      <c r="I1064" s="257"/>
      <c r="J1064" s="37"/>
      <c r="K1064" s="37"/>
      <c r="L1064" s="40"/>
      <c r="M1064" s="258"/>
      <c r="N1064" s="259"/>
      <c r="O1064" s="72"/>
      <c r="P1064" s="72"/>
      <c r="Q1064" s="72"/>
      <c r="R1064" s="72"/>
      <c r="S1064" s="72"/>
      <c r="T1064" s="73"/>
      <c r="U1064" s="35"/>
      <c r="V1064" s="35"/>
      <c r="W1064" s="35"/>
      <c r="X1064" s="35"/>
      <c r="Y1064" s="35"/>
      <c r="Z1064" s="35"/>
      <c r="AA1064" s="35"/>
      <c r="AB1064" s="35"/>
      <c r="AC1064" s="35"/>
      <c r="AD1064" s="35"/>
      <c r="AE1064" s="35"/>
      <c r="AT1064" s="18" t="s">
        <v>807</v>
      </c>
      <c r="AU1064" s="18" t="s">
        <v>85</v>
      </c>
    </row>
    <row r="1065" spans="1:65" s="2" customFormat="1" ht="16.5" customHeight="1">
      <c r="A1065" s="35"/>
      <c r="B1065" s="36"/>
      <c r="C1065" s="193" t="s">
        <v>5812</v>
      </c>
      <c r="D1065" s="193" t="s">
        <v>214</v>
      </c>
      <c r="E1065" s="194" t="s">
        <v>13956</v>
      </c>
      <c r="F1065" s="195" t="s">
        <v>12945</v>
      </c>
      <c r="G1065" s="196" t="s">
        <v>10032</v>
      </c>
      <c r="H1065" s="197">
        <v>17.600000000000001</v>
      </c>
      <c r="I1065" s="198"/>
      <c r="J1065" s="199">
        <f>ROUND(I1065*H1065,2)</f>
        <v>0</v>
      </c>
      <c r="K1065" s="200"/>
      <c r="L1065" s="40"/>
      <c r="M1065" s="201" t="s">
        <v>1</v>
      </c>
      <c r="N1065" s="202" t="s">
        <v>42</v>
      </c>
      <c r="O1065" s="72"/>
      <c r="P1065" s="203">
        <f>O1065*H1065</f>
        <v>0</v>
      </c>
      <c r="Q1065" s="203">
        <v>0</v>
      </c>
      <c r="R1065" s="203">
        <f>Q1065*H1065</f>
        <v>0</v>
      </c>
      <c r="S1065" s="203">
        <v>0</v>
      </c>
      <c r="T1065" s="204">
        <f>S1065*H1065</f>
        <v>0</v>
      </c>
      <c r="U1065" s="35"/>
      <c r="V1065" s="35"/>
      <c r="W1065" s="35"/>
      <c r="X1065" s="35"/>
      <c r="Y1065" s="35"/>
      <c r="Z1065" s="35"/>
      <c r="AA1065" s="35"/>
      <c r="AB1065" s="35"/>
      <c r="AC1065" s="35"/>
      <c r="AD1065" s="35"/>
      <c r="AE1065" s="35"/>
      <c r="AR1065" s="205" t="s">
        <v>218</v>
      </c>
      <c r="AT1065" s="205" t="s">
        <v>214</v>
      </c>
      <c r="AU1065" s="205" t="s">
        <v>85</v>
      </c>
      <c r="AY1065" s="18" t="s">
        <v>209</v>
      </c>
      <c r="BE1065" s="206">
        <f>IF(N1065="základní",J1065,0)</f>
        <v>0</v>
      </c>
      <c r="BF1065" s="206">
        <f>IF(N1065="snížená",J1065,0)</f>
        <v>0</v>
      </c>
      <c r="BG1065" s="206">
        <f>IF(N1065="zákl. přenesená",J1065,0)</f>
        <v>0</v>
      </c>
      <c r="BH1065" s="206">
        <f>IF(N1065="sníž. přenesená",J1065,0)</f>
        <v>0</v>
      </c>
      <c r="BI1065" s="206">
        <f>IF(N1065="nulová",J1065,0)</f>
        <v>0</v>
      </c>
      <c r="BJ1065" s="18" t="s">
        <v>85</v>
      </c>
      <c r="BK1065" s="206">
        <f>ROUND(I1065*H1065,2)</f>
        <v>0</v>
      </c>
      <c r="BL1065" s="18" t="s">
        <v>218</v>
      </c>
      <c r="BM1065" s="205" t="s">
        <v>13957</v>
      </c>
    </row>
    <row r="1066" spans="1:65" s="2" customFormat="1" ht="48.75">
      <c r="A1066" s="35"/>
      <c r="B1066" s="36"/>
      <c r="C1066" s="37"/>
      <c r="D1066" s="214" t="s">
        <v>807</v>
      </c>
      <c r="E1066" s="37"/>
      <c r="F1066" s="256" t="s">
        <v>13241</v>
      </c>
      <c r="G1066" s="37"/>
      <c r="H1066" s="37"/>
      <c r="I1066" s="257"/>
      <c r="J1066" s="37"/>
      <c r="K1066" s="37"/>
      <c r="L1066" s="40"/>
      <c r="M1066" s="258"/>
      <c r="N1066" s="259"/>
      <c r="O1066" s="72"/>
      <c r="P1066" s="72"/>
      <c r="Q1066" s="72"/>
      <c r="R1066" s="72"/>
      <c r="S1066" s="72"/>
      <c r="T1066" s="73"/>
      <c r="U1066" s="35"/>
      <c r="V1066" s="35"/>
      <c r="W1066" s="35"/>
      <c r="X1066" s="35"/>
      <c r="Y1066" s="35"/>
      <c r="Z1066" s="35"/>
      <c r="AA1066" s="35"/>
      <c r="AB1066" s="35"/>
      <c r="AC1066" s="35"/>
      <c r="AD1066" s="35"/>
      <c r="AE1066" s="35"/>
      <c r="AT1066" s="18" t="s">
        <v>807</v>
      </c>
      <c r="AU1066" s="18" t="s">
        <v>85</v>
      </c>
    </row>
    <row r="1067" spans="1:65" s="2" customFormat="1" ht="16.5" customHeight="1">
      <c r="A1067" s="35"/>
      <c r="B1067" s="36"/>
      <c r="C1067" s="193" t="s">
        <v>5815</v>
      </c>
      <c r="D1067" s="193" t="s">
        <v>214</v>
      </c>
      <c r="E1067" s="194" t="s">
        <v>13958</v>
      </c>
      <c r="F1067" s="195" t="s">
        <v>12898</v>
      </c>
      <c r="G1067" s="196" t="s">
        <v>10032</v>
      </c>
      <c r="H1067" s="197">
        <v>5.4</v>
      </c>
      <c r="I1067" s="198"/>
      <c r="J1067" s="199">
        <f>ROUND(I1067*H1067,2)</f>
        <v>0</v>
      </c>
      <c r="K1067" s="200"/>
      <c r="L1067" s="40"/>
      <c r="M1067" s="201" t="s">
        <v>1</v>
      </c>
      <c r="N1067" s="202" t="s">
        <v>42</v>
      </c>
      <c r="O1067" s="72"/>
      <c r="P1067" s="203">
        <f>O1067*H1067</f>
        <v>0</v>
      </c>
      <c r="Q1067" s="203">
        <v>0</v>
      </c>
      <c r="R1067" s="203">
        <f>Q1067*H1067</f>
        <v>0</v>
      </c>
      <c r="S1067" s="203">
        <v>0</v>
      </c>
      <c r="T1067" s="204">
        <f>S1067*H1067</f>
        <v>0</v>
      </c>
      <c r="U1067" s="35"/>
      <c r="V1067" s="35"/>
      <c r="W1067" s="35"/>
      <c r="X1067" s="35"/>
      <c r="Y1067" s="35"/>
      <c r="Z1067" s="35"/>
      <c r="AA1067" s="35"/>
      <c r="AB1067" s="35"/>
      <c r="AC1067" s="35"/>
      <c r="AD1067" s="35"/>
      <c r="AE1067" s="35"/>
      <c r="AR1067" s="205" t="s">
        <v>218</v>
      </c>
      <c r="AT1067" s="205" t="s">
        <v>214</v>
      </c>
      <c r="AU1067" s="205" t="s">
        <v>85</v>
      </c>
      <c r="AY1067" s="18" t="s">
        <v>209</v>
      </c>
      <c r="BE1067" s="206">
        <f>IF(N1067="základní",J1067,0)</f>
        <v>0</v>
      </c>
      <c r="BF1067" s="206">
        <f>IF(N1067="snížená",J1067,0)</f>
        <v>0</v>
      </c>
      <c r="BG1067" s="206">
        <f>IF(N1067="zákl. přenesená",J1067,0)</f>
        <v>0</v>
      </c>
      <c r="BH1067" s="206">
        <f>IF(N1067="sníž. přenesená",J1067,0)</f>
        <v>0</v>
      </c>
      <c r="BI1067" s="206">
        <f>IF(N1067="nulová",J1067,0)</f>
        <v>0</v>
      </c>
      <c r="BJ1067" s="18" t="s">
        <v>85</v>
      </c>
      <c r="BK1067" s="206">
        <f>ROUND(I1067*H1067,2)</f>
        <v>0</v>
      </c>
      <c r="BL1067" s="18" t="s">
        <v>218</v>
      </c>
      <c r="BM1067" s="205" t="s">
        <v>13959</v>
      </c>
    </row>
    <row r="1068" spans="1:65" s="2" customFormat="1" ht="48.75">
      <c r="A1068" s="35"/>
      <c r="B1068" s="36"/>
      <c r="C1068" s="37"/>
      <c r="D1068" s="214" t="s">
        <v>807</v>
      </c>
      <c r="E1068" s="37"/>
      <c r="F1068" s="256" t="s">
        <v>13241</v>
      </c>
      <c r="G1068" s="37"/>
      <c r="H1068" s="37"/>
      <c r="I1068" s="257"/>
      <c r="J1068" s="37"/>
      <c r="K1068" s="37"/>
      <c r="L1068" s="40"/>
      <c r="M1068" s="258"/>
      <c r="N1068" s="259"/>
      <c r="O1068" s="72"/>
      <c r="P1068" s="72"/>
      <c r="Q1068" s="72"/>
      <c r="R1068" s="72"/>
      <c r="S1068" s="72"/>
      <c r="T1068" s="73"/>
      <c r="U1068" s="35"/>
      <c r="V1068" s="35"/>
      <c r="W1068" s="35"/>
      <c r="X1068" s="35"/>
      <c r="Y1068" s="35"/>
      <c r="Z1068" s="35"/>
      <c r="AA1068" s="35"/>
      <c r="AB1068" s="35"/>
      <c r="AC1068" s="35"/>
      <c r="AD1068" s="35"/>
      <c r="AE1068" s="35"/>
      <c r="AT1068" s="18" t="s">
        <v>807</v>
      </c>
      <c r="AU1068" s="18" t="s">
        <v>85</v>
      </c>
    </row>
    <row r="1069" spans="1:65" s="2" customFormat="1" ht="16.5" customHeight="1">
      <c r="A1069" s="35"/>
      <c r="B1069" s="36"/>
      <c r="C1069" s="193" t="s">
        <v>5818</v>
      </c>
      <c r="D1069" s="193" t="s">
        <v>214</v>
      </c>
      <c r="E1069" s="194" t="s">
        <v>13960</v>
      </c>
      <c r="F1069" s="195" t="s">
        <v>12902</v>
      </c>
      <c r="G1069" s="196" t="s">
        <v>10032</v>
      </c>
      <c r="H1069" s="197">
        <v>3.2</v>
      </c>
      <c r="I1069" s="198"/>
      <c r="J1069" s="199">
        <f>ROUND(I1069*H1069,2)</f>
        <v>0</v>
      </c>
      <c r="K1069" s="200"/>
      <c r="L1069" s="40"/>
      <c r="M1069" s="201" t="s">
        <v>1</v>
      </c>
      <c r="N1069" s="202" t="s">
        <v>42</v>
      </c>
      <c r="O1069" s="72"/>
      <c r="P1069" s="203">
        <f>O1069*H1069</f>
        <v>0</v>
      </c>
      <c r="Q1069" s="203">
        <v>0</v>
      </c>
      <c r="R1069" s="203">
        <f>Q1069*H1069</f>
        <v>0</v>
      </c>
      <c r="S1069" s="203">
        <v>0</v>
      </c>
      <c r="T1069" s="204">
        <f>S1069*H1069</f>
        <v>0</v>
      </c>
      <c r="U1069" s="35"/>
      <c r="V1069" s="35"/>
      <c r="W1069" s="35"/>
      <c r="X1069" s="35"/>
      <c r="Y1069" s="35"/>
      <c r="Z1069" s="35"/>
      <c r="AA1069" s="35"/>
      <c r="AB1069" s="35"/>
      <c r="AC1069" s="35"/>
      <c r="AD1069" s="35"/>
      <c r="AE1069" s="35"/>
      <c r="AR1069" s="205" t="s">
        <v>218</v>
      </c>
      <c r="AT1069" s="205" t="s">
        <v>214</v>
      </c>
      <c r="AU1069" s="205" t="s">
        <v>85</v>
      </c>
      <c r="AY1069" s="18" t="s">
        <v>209</v>
      </c>
      <c r="BE1069" s="206">
        <f>IF(N1069="základní",J1069,0)</f>
        <v>0</v>
      </c>
      <c r="BF1069" s="206">
        <f>IF(N1069="snížená",J1069,0)</f>
        <v>0</v>
      </c>
      <c r="BG1069" s="206">
        <f>IF(N1069="zákl. přenesená",J1069,0)</f>
        <v>0</v>
      </c>
      <c r="BH1069" s="206">
        <f>IF(N1069="sníž. přenesená",J1069,0)</f>
        <v>0</v>
      </c>
      <c r="BI1069" s="206">
        <f>IF(N1069="nulová",J1069,0)</f>
        <v>0</v>
      </c>
      <c r="BJ1069" s="18" t="s">
        <v>85</v>
      </c>
      <c r="BK1069" s="206">
        <f>ROUND(I1069*H1069,2)</f>
        <v>0</v>
      </c>
      <c r="BL1069" s="18" t="s">
        <v>218</v>
      </c>
      <c r="BM1069" s="205" t="s">
        <v>13961</v>
      </c>
    </row>
    <row r="1070" spans="1:65" s="2" customFormat="1" ht="48.75">
      <c r="A1070" s="35"/>
      <c r="B1070" s="36"/>
      <c r="C1070" s="37"/>
      <c r="D1070" s="214" t="s">
        <v>807</v>
      </c>
      <c r="E1070" s="37"/>
      <c r="F1070" s="256" t="s">
        <v>13241</v>
      </c>
      <c r="G1070" s="37"/>
      <c r="H1070" s="37"/>
      <c r="I1070" s="257"/>
      <c r="J1070" s="37"/>
      <c r="K1070" s="37"/>
      <c r="L1070" s="40"/>
      <c r="M1070" s="258"/>
      <c r="N1070" s="259"/>
      <c r="O1070" s="72"/>
      <c r="P1070" s="72"/>
      <c r="Q1070" s="72"/>
      <c r="R1070" s="72"/>
      <c r="S1070" s="72"/>
      <c r="T1070" s="73"/>
      <c r="U1070" s="35"/>
      <c r="V1070" s="35"/>
      <c r="W1070" s="35"/>
      <c r="X1070" s="35"/>
      <c r="Y1070" s="35"/>
      <c r="Z1070" s="35"/>
      <c r="AA1070" s="35"/>
      <c r="AB1070" s="35"/>
      <c r="AC1070" s="35"/>
      <c r="AD1070" s="35"/>
      <c r="AE1070" s="35"/>
      <c r="AT1070" s="18" t="s">
        <v>807</v>
      </c>
      <c r="AU1070" s="18" t="s">
        <v>85</v>
      </c>
    </row>
    <row r="1071" spans="1:65" s="2" customFormat="1" ht="16.5" customHeight="1">
      <c r="A1071" s="35"/>
      <c r="B1071" s="36"/>
      <c r="C1071" s="193" t="s">
        <v>5821</v>
      </c>
      <c r="D1071" s="193" t="s">
        <v>214</v>
      </c>
      <c r="E1071" s="194" t="s">
        <v>13962</v>
      </c>
      <c r="F1071" s="195" t="s">
        <v>12951</v>
      </c>
      <c r="G1071" s="196" t="s">
        <v>10032</v>
      </c>
      <c r="H1071" s="197">
        <v>20.8</v>
      </c>
      <c r="I1071" s="198"/>
      <c r="J1071" s="199">
        <f>ROUND(I1071*H1071,2)</f>
        <v>0</v>
      </c>
      <c r="K1071" s="200"/>
      <c r="L1071" s="40"/>
      <c r="M1071" s="201" t="s">
        <v>1</v>
      </c>
      <c r="N1071" s="202" t="s">
        <v>42</v>
      </c>
      <c r="O1071" s="72"/>
      <c r="P1071" s="203">
        <f>O1071*H1071</f>
        <v>0</v>
      </c>
      <c r="Q1071" s="203">
        <v>0</v>
      </c>
      <c r="R1071" s="203">
        <f>Q1071*H1071</f>
        <v>0</v>
      </c>
      <c r="S1071" s="203">
        <v>0</v>
      </c>
      <c r="T1071" s="204">
        <f>S1071*H1071</f>
        <v>0</v>
      </c>
      <c r="U1071" s="35"/>
      <c r="V1071" s="35"/>
      <c r="W1071" s="35"/>
      <c r="X1071" s="35"/>
      <c r="Y1071" s="35"/>
      <c r="Z1071" s="35"/>
      <c r="AA1071" s="35"/>
      <c r="AB1071" s="35"/>
      <c r="AC1071" s="35"/>
      <c r="AD1071" s="35"/>
      <c r="AE1071" s="35"/>
      <c r="AR1071" s="205" t="s">
        <v>218</v>
      </c>
      <c r="AT1071" s="205" t="s">
        <v>214</v>
      </c>
      <c r="AU1071" s="205" t="s">
        <v>85</v>
      </c>
      <c r="AY1071" s="18" t="s">
        <v>209</v>
      </c>
      <c r="BE1071" s="206">
        <f>IF(N1071="základní",J1071,0)</f>
        <v>0</v>
      </c>
      <c r="BF1071" s="206">
        <f>IF(N1071="snížená",J1071,0)</f>
        <v>0</v>
      </c>
      <c r="BG1071" s="206">
        <f>IF(N1071="zákl. přenesená",J1071,0)</f>
        <v>0</v>
      </c>
      <c r="BH1071" s="206">
        <f>IF(N1071="sníž. přenesená",J1071,0)</f>
        <v>0</v>
      </c>
      <c r="BI1071" s="206">
        <f>IF(N1071="nulová",J1071,0)</f>
        <v>0</v>
      </c>
      <c r="BJ1071" s="18" t="s">
        <v>85</v>
      </c>
      <c r="BK1071" s="206">
        <f>ROUND(I1071*H1071,2)</f>
        <v>0</v>
      </c>
      <c r="BL1071" s="18" t="s">
        <v>218</v>
      </c>
      <c r="BM1071" s="205" t="s">
        <v>13963</v>
      </c>
    </row>
    <row r="1072" spans="1:65" s="2" customFormat="1" ht="48.75">
      <c r="A1072" s="35"/>
      <c r="B1072" s="36"/>
      <c r="C1072" s="37"/>
      <c r="D1072" s="214" t="s">
        <v>807</v>
      </c>
      <c r="E1072" s="37"/>
      <c r="F1072" s="256" t="s">
        <v>13241</v>
      </c>
      <c r="G1072" s="37"/>
      <c r="H1072" s="37"/>
      <c r="I1072" s="257"/>
      <c r="J1072" s="37"/>
      <c r="K1072" s="37"/>
      <c r="L1072" s="40"/>
      <c r="M1072" s="258"/>
      <c r="N1072" s="259"/>
      <c r="O1072" s="72"/>
      <c r="P1072" s="72"/>
      <c r="Q1072" s="72"/>
      <c r="R1072" s="72"/>
      <c r="S1072" s="72"/>
      <c r="T1072" s="73"/>
      <c r="U1072" s="35"/>
      <c r="V1072" s="35"/>
      <c r="W1072" s="35"/>
      <c r="X1072" s="35"/>
      <c r="Y1072" s="35"/>
      <c r="Z1072" s="35"/>
      <c r="AA1072" s="35"/>
      <c r="AB1072" s="35"/>
      <c r="AC1072" s="35"/>
      <c r="AD1072" s="35"/>
      <c r="AE1072" s="35"/>
      <c r="AT1072" s="18" t="s">
        <v>807</v>
      </c>
      <c r="AU1072" s="18" t="s">
        <v>85</v>
      </c>
    </row>
    <row r="1073" spans="1:65" s="2" customFormat="1" ht="16.5" customHeight="1">
      <c r="A1073" s="35"/>
      <c r="B1073" s="36"/>
      <c r="C1073" s="193" t="s">
        <v>5824</v>
      </c>
      <c r="D1073" s="193" t="s">
        <v>214</v>
      </c>
      <c r="E1073" s="194" t="s">
        <v>13964</v>
      </c>
      <c r="F1073" s="195" t="s">
        <v>12870</v>
      </c>
      <c r="G1073" s="196" t="s">
        <v>10032</v>
      </c>
      <c r="H1073" s="197">
        <v>1.6</v>
      </c>
      <c r="I1073" s="198"/>
      <c r="J1073" s="199">
        <f>ROUND(I1073*H1073,2)</f>
        <v>0</v>
      </c>
      <c r="K1073" s="200"/>
      <c r="L1073" s="40"/>
      <c r="M1073" s="201" t="s">
        <v>1</v>
      </c>
      <c r="N1073" s="202" t="s">
        <v>42</v>
      </c>
      <c r="O1073" s="72"/>
      <c r="P1073" s="203">
        <f>O1073*H1073</f>
        <v>0</v>
      </c>
      <c r="Q1073" s="203">
        <v>0</v>
      </c>
      <c r="R1073" s="203">
        <f>Q1073*H1073</f>
        <v>0</v>
      </c>
      <c r="S1073" s="203">
        <v>0</v>
      </c>
      <c r="T1073" s="204">
        <f>S1073*H1073</f>
        <v>0</v>
      </c>
      <c r="U1073" s="35"/>
      <c r="V1073" s="35"/>
      <c r="W1073" s="35"/>
      <c r="X1073" s="35"/>
      <c r="Y1073" s="35"/>
      <c r="Z1073" s="35"/>
      <c r="AA1073" s="35"/>
      <c r="AB1073" s="35"/>
      <c r="AC1073" s="35"/>
      <c r="AD1073" s="35"/>
      <c r="AE1073" s="35"/>
      <c r="AR1073" s="205" t="s">
        <v>218</v>
      </c>
      <c r="AT1073" s="205" t="s">
        <v>214</v>
      </c>
      <c r="AU1073" s="205" t="s">
        <v>85</v>
      </c>
      <c r="AY1073" s="18" t="s">
        <v>209</v>
      </c>
      <c r="BE1073" s="206">
        <f>IF(N1073="základní",J1073,0)</f>
        <v>0</v>
      </c>
      <c r="BF1073" s="206">
        <f>IF(N1073="snížená",J1073,0)</f>
        <v>0</v>
      </c>
      <c r="BG1073" s="206">
        <f>IF(N1073="zákl. přenesená",J1073,0)</f>
        <v>0</v>
      </c>
      <c r="BH1073" s="206">
        <f>IF(N1073="sníž. přenesená",J1073,0)</f>
        <v>0</v>
      </c>
      <c r="BI1073" s="206">
        <f>IF(N1073="nulová",J1073,0)</f>
        <v>0</v>
      </c>
      <c r="BJ1073" s="18" t="s">
        <v>85</v>
      </c>
      <c r="BK1073" s="206">
        <f>ROUND(I1073*H1073,2)</f>
        <v>0</v>
      </c>
      <c r="BL1073" s="18" t="s">
        <v>218</v>
      </c>
      <c r="BM1073" s="205" t="s">
        <v>13965</v>
      </c>
    </row>
    <row r="1074" spans="1:65" s="2" customFormat="1" ht="48.75">
      <c r="A1074" s="35"/>
      <c r="B1074" s="36"/>
      <c r="C1074" s="37"/>
      <c r="D1074" s="214" t="s">
        <v>807</v>
      </c>
      <c r="E1074" s="37"/>
      <c r="F1074" s="256" t="s">
        <v>13241</v>
      </c>
      <c r="G1074" s="37"/>
      <c r="H1074" s="37"/>
      <c r="I1074" s="257"/>
      <c r="J1074" s="37"/>
      <c r="K1074" s="37"/>
      <c r="L1074" s="40"/>
      <c r="M1074" s="258"/>
      <c r="N1074" s="259"/>
      <c r="O1074" s="72"/>
      <c r="P1074" s="72"/>
      <c r="Q1074" s="72"/>
      <c r="R1074" s="72"/>
      <c r="S1074" s="72"/>
      <c r="T1074" s="73"/>
      <c r="U1074" s="35"/>
      <c r="V1074" s="35"/>
      <c r="W1074" s="35"/>
      <c r="X1074" s="35"/>
      <c r="Y1074" s="35"/>
      <c r="Z1074" s="35"/>
      <c r="AA1074" s="35"/>
      <c r="AB1074" s="35"/>
      <c r="AC1074" s="35"/>
      <c r="AD1074" s="35"/>
      <c r="AE1074" s="35"/>
      <c r="AT1074" s="18" t="s">
        <v>807</v>
      </c>
      <c r="AU1074" s="18" t="s">
        <v>85</v>
      </c>
    </row>
    <row r="1075" spans="1:65" s="2" customFormat="1" ht="16.5" customHeight="1">
      <c r="A1075" s="35"/>
      <c r="B1075" s="36"/>
      <c r="C1075" s="193" t="s">
        <v>5827</v>
      </c>
      <c r="D1075" s="193" t="s">
        <v>214</v>
      </c>
      <c r="E1075" s="194" t="s">
        <v>13966</v>
      </c>
      <c r="F1075" s="195" t="s">
        <v>12848</v>
      </c>
      <c r="G1075" s="196" t="s">
        <v>217</v>
      </c>
      <c r="H1075" s="197">
        <v>297.8</v>
      </c>
      <c r="I1075" s="198"/>
      <c r="J1075" s="199">
        <f>ROUND(I1075*H1075,2)</f>
        <v>0</v>
      </c>
      <c r="K1075" s="200"/>
      <c r="L1075" s="40"/>
      <c r="M1075" s="201" t="s">
        <v>1</v>
      </c>
      <c r="N1075" s="202" t="s">
        <v>42</v>
      </c>
      <c r="O1075" s="72"/>
      <c r="P1075" s="203">
        <f>O1075*H1075</f>
        <v>0</v>
      </c>
      <c r="Q1075" s="203">
        <v>0</v>
      </c>
      <c r="R1075" s="203">
        <f>Q1075*H1075</f>
        <v>0</v>
      </c>
      <c r="S1075" s="203">
        <v>0</v>
      </c>
      <c r="T1075" s="204">
        <f>S1075*H1075</f>
        <v>0</v>
      </c>
      <c r="U1075" s="35"/>
      <c r="V1075" s="35"/>
      <c r="W1075" s="35"/>
      <c r="X1075" s="35"/>
      <c r="Y1075" s="35"/>
      <c r="Z1075" s="35"/>
      <c r="AA1075" s="35"/>
      <c r="AB1075" s="35"/>
      <c r="AC1075" s="35"/>
      <c r="AD1075" s="35"/>
      <c r="AE1075" s="35"/>
      <c r="AR1075" s="205" t="s">
        <v>218</v>
      </c>
      <c r="AT1075" s="205" t="s">
        <v>214</v>
      </c>
      <c r="AU1075" s="205" t="s">
        <v>85</v>
      </c>
      <c r="AY1075" s="18" t="s">
        <v>209</v>
      </c>
      <c r="BE1075" s="206">
        <f>IF(N1075="základní",J1075,0)</f>
        <v>0</v>
      </c>
      <c r="BF1075" s="206">
        <f>IF(N1075="snížená",J1075,0)</f>
        <v>0</v>
      </c>
      <c r="BG1075" s="206">
        <f>IF(N1075="zákl. přenesená",J1075,0)</f>
        <v>0</v>
      </c>
      <c r="BH1075" s="206">
        <f>IF(N1075="sníž. přenesená",J1075,0)</f>
        <v>0</v>
      </c>
      <c r="BI1075" s="206">
        <f>IF(N1075="nulová",J1075,0)</f>
        <v>0</v>
      </c>
      <c r="BJ1075" s="18" t="s">
        <v>85</v>
      </c>
      <c r="BK1075" s="206">
        <f>ROUND(I1075*H1075,2)</f>
        <v>0</v>
      </c>
      <c r="BL1075" s="18" t="s">
        <v>218</v>
      </c>
      <c r="BM1075" s="205" t="s">
        <v>13967</v>
      </c>
    </row>
    <row r="1076" spans="1:65" s="2" customFormat="1" ht="48.75">
      <c r="A1076" s="35"/>
      <c r="B1076" s="36"/>
      <c r="C1076" s="37"/>
      <c r="D1076" s="214" t="s">
        <v>807</v>
      </c>
      <c r="E1076" s="37"/>
      <c r="F1076" s="256" t="s">
        <v>12988</v>
      </c>
      <c r="G1076" s="37"/>
      <c r="H1076" s="37"/>
      <c r="I1076" s="257"/>
      <c r="J1076" s="37"/>
      <c r="K1076" s="37"/>
      <c r="L1076" s="40"/>
      <c r="M1076" s="258"/>
      <c r="N1076" s="259"/>
      <c r="O1076" s="72"/>
      <c r="P1076" s="72"/>
      <c r="Q1076" s="72"/>
      <c r="R1076" s="72"/>
      <c r="S1076" s="72"/>
      <c r="T1076" s="73"/>
      <c r="U1076" s="35"/>
      <c r="V1076" s="35"/>
      <c r="W1076" s="35"/>
      <c r="X1076" s="35"/>
      <c r="Y1076" s="35"/>
      <c r="Z1076" s="35"/>
      <c r="AA1076" s="35"/>
      <c r="AB1076" s="35"/>
      <c r="AC1076" s="35"/>
      <c r="AD1076" s="35"/>
      <c r="AE1076" s="35"/>
      <c r="AT1076" s="18" t="s">
        <v>807</v>
      </c>
      <c r="AU1076" s="18" t="s">
        <v>85</v>
      </c>
    </row>
    <row r="1077" spans="1:65" s="2" customFormat="1" ht="16.5" customHeight="1">
      <c r="A1077" s="35"/>
      <c r="B1077" s="36"/>
      <c r="C1077" s="193" t="s">
        <v>5830</v>
      </c>
      <c r="D1077" s="193" t="s">
        <v>214</v>
      </c>
      <c r="E1077" s="194" t="s">
        <v>13968</v>
      </c>
      <c r="F1077" s="195" t="s">
        <v>12852</v>
      </c>
      <c r="G1077" s="196" t="s">
        <v>217</v>
      </c>
      <c r="H1077" s="197">
        <v>218.8</v>
      </c>
      <c r="I1077" s="198"/>
      <c r="J1077" s="199">
        <f>ROUND(I1077*H1077,2)</f>
        <v>0</v>
      </c>
      <c r="K1077" s="200"/>
      <c r="L1077" s="40"/>
      <c r="M1077" s="201" t="s">
        <v>1</v>
      </c>
      <c r="N1077" s="202" t="s">
        <v>42</v>
      </c>
      <c r="O1077" s="72"/>
      <c r="P1077" s="203">
        <f>O1077*H1077</f>
        <v>0</v>
      </c>
      <c r="Q1077" s="203">
        <v>0</v>
      </c>
      <c r="R1077" s="203">
        <f>Q1077*H1077</f>
        <v>0</v>
      </c>
      <c r="S1077" s="203">
        <v>0</v>
      </c>
      <c r="T1077" s="204">
        <f>S1077*H1077</f>
        <v>0</v>
      </c>
      <c r="U1077" s="35"/>
      <c r="V1077" s="35"/>
      <c r="W1077" s="35"/>
      <c r="X1077" s="35"/>
      <c r="Y1077" s="35"/>
      <c r="Z1077" s="35"/>
      <c r="AA1077" s="35"/>
      <c r="AB1077" s="35"/>
      <c r="AC1077" s="35"/>
      <c r="AD1077" s="35"/>
      <c r="AE1077" s="35"/>
      <c r="AR1077" s="205" t="s">
        <v>218</v>
      </c>
      <c r="AT1077" s="205" t="s">
        <v>214</v>
      </c>
      <c r="AU1077" s="205" t="s">
        <v>85</v>
      </c>
      <c r="AY1077" s="18" t="s">
        <v>209</v>
      </c>
      <c r="BE1077" s="206">
        <f>IF(N1077="základní",J1077,0)</f>
        <v>0</v>
      </c>
      <c r="BF1077" s="206">
        <f>IF(N1077="snížená",J1077,0)</f>
        <v>0</v>
      </c>
      <c r="BG1077" s="206">
        <f>IF(N1077="zákl. přenesená",J1077,0)</f>
        <v>0</v>
      </c>
      <c r="BH1077" s="206">
        <f>IF(N1077="sníž. přenesená",J1077,0)</f>
        <v>0</v>
      </c>
      <c r="BI1077" s="206">
        <f>IF(N1077="nulová",J1077,0)</f>
        <v>0</v>
      </c>
      <c r="BJ1077" s="18" t="s">
        <v>85</v>
      </c>
      <c r="BK1077" s="206">
        <f>ROUND(I1077*H1077,2)</f>
        <v>0</v>
      </c>
      <c r="BL1077" s="18" t="s">
        <v>218</v>
      </c>
      <c r="BM1077" s="205" t="s">
        <v>13969</v>
      </c>
    </row>
    <row r="1078" spans="1:65" s="2" customFormat="1" ht="48.75">
      <c r="A1078" s="35"/>
      <c r="B1078" s="36"/>
      <c r="C1078" s="37"/>
      <c r="D1078" s="214" t="s">
        <v>807</v>
      </c>
      <c r="E1078" s="37"/>
      <c r="F1078" s="256" t="s">
        <v>12988</v>
      </c>
      <c r="G1078" s="37"/>
      <c r="H1078" s="37"/>
      <c r="I1078" s="257"/>
      <c r="J1078" s="37"/>
      <c r="K1078" s="37"/>
      <c r="L1078" s="40"/>
      <c r="M1078" s="258"/>
      <c r="N1078" s="259"/>
      <c r="O1078" s="72"/>
      <c r="P1078" s="72"/>
      <c r="Q1078" s="72"/>
      <c r="R1078" s="72"/>
      <c r="S1078" s="72"/>
      <c r="T1078" s="73"/>
      <c r="U1078" s="35"/>
      <c r="V1078" s="35"/>
      <c r="W1078" s="35"/>
      <c r="X1078" s="35"/>
      <c r="Y1078" s="35"/>
      <c r="Z1078" s="35"/>
      <c r="AA1078" s="35"/>
      <c r="AB1078" s="35"/>
      <c r="AC1078" s="35"/>
      <c r="AD1078" s="35"/>
      <c r="AE1078" s="35"/>
      <c r="AT1078" s="18" t="s">
        <v>807</v>
      </c>
      <c r="AU1078" s="18" t="s">
        <v>85</v>
      </c>
    </row>
    <row r="1079" spans="1:65" s="2" customFormat="1" ht="16.5" customHeight="1">
      <c r="A1079" s="35"/>
      <c r="B1079" s="36"/>
      <c r="C1079" s="193" t="s">
        <v>5833</v>
      </c>
      <c r="D1079" s="193" t="s">
        <v>214</v>
      </c>
      <c r="E1079" s="194" t="s">
        <v>13970</v>
      </c>
      <c r="F1079" s="195" t="s">
        <v>13971</v>
      </c>
      <c r="G1079" s="196" t="s">
        <v>10032</v>
      </c>
      <c r="H1079" s="197">
        <v>0.6</v>
      </c>
      <c r="I1079" s="198"/>
      <c r="J1079" s="199">
        <f>ROUND(I1079*H1079,2)</f>
        <v>0</v>
      </c>
      <c r="K1079" s="200"/>
      <c r="L1079" s="40"/>
      <c r="M1079" s="201" t="s">
        <v>1</v>
      </c>
      <c r="N1079" s="202" t="s">
        <v>42</v>
      </c>
      <c r="O1079" s="72"/>
      <c r="P1079" s="203">
        <f>O1079*H1079</f>
        <v>0</v>
      </c>
      <c r="Q1079" s="203">
        <v>0</v>
      </c>
      <c r="R1079" s="203">
        <f>Q1079*H1079</f>
        <v>0</v>
      </c>
      <c r="S1079" s="203">
        <v>0</v>
      </c>
      <c r="T1079" s="204">
        <f>S1079*H1079</f>
        <v>0</v>
      </c>
      <c r="U1079" s="35"/>
      <c r="V1079" s="35"/>
      <c r="W1079" s="35"/>
      <c r="X1079" s="35"/>
      <c r="Y1079" s="35"/>
      <c r="Z1079" s="35"/>
      <c r="AA1079" s="35"/>
      <c r="AB1079" s="35"/>
      <c r="AC1079" s="35"/>
      <c r="AD1079" s="35"/>
      <c r="AE1079" s="35"/>
      <c r="AR1079" s="205" t="s">
        <v>218</v>
      </c>
      <c r="AT1079" s="205" t="s">
        <v>214</v>
      </c>
      <c r="AU1079" s="205" t="s">
        <v>85</v>
      </c>
      <c r="AY1079" s="18" t="s">
        <v>209</v>
      </c>
      <c r="BE1079" s="206">
        <f>IF(N1079="základní",J1079,0)</f>
        <v>0</v>
      </c>
      <c r="BF1079" s="206">
        <f>IF(N1079="snížená",J1079,0)</f>
        <v>0</v>
      </c>
      <c r="BG1079" s="206">
        <f>IF(N1079="zákl. přenesená",J1079,0)</f>
        <v>0</v>
      </c>
      <c r="BH1079" s="206">
        <f>IF(N1079="sníž. přenesená",J1079,0)</f>
        <v>0</v>
      </c>
      <c r="BI1079" s="206">
        <f>IF(N1079="nulová",J1079,0)</f>
        <v>0</v>
      </c>
      <c r="BJ1079" s="18" t="s">
        <v>85</v>
      </c>
      <c r="BK1079" s="206">
        <f>ROUND(I1079*H1079,2)</f>
        <v>0</v>
      </c>
      <c r="BL1079" s="18" t="s">
        <v>218</v>
      </c>
      <c r="BM1079" s="205" t="s">
        <v>13972</v>
      </c>
    </row>
    <row r="1080" spans="1:65" s="2" customFormat="1" ht="48.75">
      <c r="A1080" s="35"/>
      <c r="B1080" s="36"/>
      <c r="C1080" s="37"/>
      <c r="D1080" s="214" t="s">
        <v>807</v>
      </c>
      <c r="E1080" s="37"/>
      <c r="F1080" s="256" t="s">
        <v>12994</v>
      </c>
      <c r="G1080" s="37"/>
      <c r="H1080" s="37"/>
      <c r="I1080" s="257"/>
      <c r="J1080" s="37"/>
      <c r="K1080" s="37"/>
      <c r="L1080" s="40"/>
      <c r="M1080" s="258"/>
      <c r="N1080" s="259"/>
      <c r="O1080" s="72"/>
      <c r="P1080" s="72"/>
      <c r="Q1080" s="72"/>
      <c r="R1080" s="72"/>
      <c r="S1080" s="72"/>
      <c r="T1080" s="73"/>
      <c r="U1080" s="35"/>
      <c r="V1080" s="35"/>
      <c r="W1080" s="35"/>
      <c r="X1080" s="35"/>
      <c r="Y1080" s="35"/>
      <c r="Z1080" s="35"/>
      <c r="AA1080" s="35"/>
      <c r="AB1080" s="35"/>
      <c r="AC1080" s="35"/>
      <c r="AD1080" s="35"/>
      <c r="AE1080" s="35"/>
      <c r="AT1080" s="18" t="s">
        <v>807</v>
      </c>
      <c r="AU1080" s="18" t="s">
        <v>85</v>
      </c>
    </row>
    <row r="1081" spans="1:65" s="2" customFormat="1" ht="16.5" customHeight="1">
      <c r="A1081" s="35"/>
      <c r="B1081" s="36"/>
      <c r="C1081" s="193" t="s">
        <v>5836</v>
      </c>
      <c r="D1081" s="193" t="s">
        <v>214</v>
      </c>
      <c r="E1081" s="194" t="s">
        <v>13973</v>
      </c>
      <c r="F1081" s="195" t="s">
        <v>13974</v>
      </c>
      <c r="G1081" s="196" t="s">
        <v>10032</v>
      </c>
      <c r="H1081" s="197">
        <v>3.6</v>
      </c>
      <c r="I1081" s="198"/>
      <c r="J1081" s="199">
        <f>ROUND(I1081*H1081,2)</f>
        <v>0</v>
      </c>
      <c r="K1081" s="200"/>
      <c r="L1081" s="40"/>
      <c r="M1081" s="201" t="s">
        <v>1</v>
      </c>
      <c r="N1081" s="202" t="s">
        <v>42</v>
      </c>
      <c r="O1081" s="72"/>
      <c r="P1081" s="203">
        <f>O1081*H1081</f>
        <v>0</v>
      </c>
      <c r="Q1081" s="203">
        <v>0</v>
      </c>
      <c r="R1081" s="203">
        <f>Q1081*H1081</f>
        <v>0</v>
      </c>
      <c r="S1081" s="203">
        <v>0</v>
      </c>
      <c r="T1081" s="204">
        <f>S1081*H1081</f>
        <v>0</v>
      </c>
      <c r="U1081" s="35"/>
      <c r="V1081" s="35"/>
      <c r="W1081" s="35"/>
      <c r="X1081" s="35"/>
      <c r="Y1081" s="35"/>
      <c r="Z1081" s="35"/>
      <c r="AA1081" s="35"/>
      <c r="AB1081" s="35"/>
      <c r="AC1081" s="35"/>
      <c r="AD1081" s="35"/>
      <c r="AE1081" s="35"/>
      <c r="AR1081" s="205" t="s">
        <v>218</v>
      </c>
      <c r="AT1081" s="205" t="s">
        <v>214</v>
      </c>
      <c r="AU1081" s="205" t="s">
        <v>85</v>
      </c>
      <c r="AY1081" s="18" t="s">
        <v>209</v>
      </c>
      <c r="BE1081" s="206">
        <f>IF(N1081="základní",J1081,0)</f>
        <v>0</v>
      </c>
      <c r="BF1081" s="206">
        <f>IF(N1081="snížená",J1081,0)</f>
        <v>0</v>
      </c>
      <c r="BG1081" s="206">
        <f>IF(N1081="zákl. přenesená",J1081,0)</f>
        <v>0</v>
      </c>
      <c r="BH1081" s="206">
        <f>IF(N1081="sníž. přenesená",J1081,0)</f>
        <v>0</v>
      </c>
      <c r="BI1081" s="206">
        <f>IF(N1081="nulová",J1081,0)</f>
        <v>0</v>
      </c>
      <c r="BJ1081" s="18" t="s">
        <v>85</v>
      </c>
      <c r="BK1081" s="206">
        <f>ROUND(I1081*H1081,2)</f>
        <v>0</v>
      </c>
      <c r="BL1081" s="18" t="s">
        <v>218</v>
      </c>
      <c r="BM1081" s="205" t="s">
        <v>13975</v>
      </c>
    </row>
    <row r="1082" spans="1:65" s="2" customFormat="1" ht="48.75">
      <c r="A1082" s="35"/>
      <c r="B1082" s="36"/>
      <c r="C1082" s="37"/>
      <c r="D1082" s="214" t="s">
        <v>807</v>
      </c>
      <c r="E1082" s="37"/>
      <c r="F1082" s="256" t="s">
        <v>12994</v>
      </c>
      <c r="G1082" s="37"/>
      <c r="H1082" s="37"/>
      <c r="I1082" s="257"/>
      <c r="J1082" s="37"/>
      <c r="K1082" s="37"/>
      <c r="L1082" s="40"/>
      <c r="M1082" s="258"/>
      <c r="N1082" s="259"/>
      <c r="O1082" s="72"/>
      <c r="P1082" s="72"/>
      <c r="Q1082" s="72"/>
      <c r="R1082" s="72"/>
      <c r="S1082" s="72"/>
      <c r="T1082" s="73"/>
      <c r="U1082" s="35"/>
      <c r="V1082" s="35"/>
      <c r="W1082" s="35"/>
      <c r="X1082" s="35"/>
      <c r="Y1082" s="35"/>
      <c r="Z1082" s="35"/>
      <c r="AA1082" s="35"/>
      <c r="AB1082" s="35"/>
      <c r="AC1082" s="35"/>
      <c r="AD1082" s="35"/>
      <c r="AE1082" s="35"/>
      <c r="AT1082" s="18" t="s">
        <v>807</v>
      </c>
      <c r="AU1082" s="18" t="s">
        <v>85</v>
      </c>
    </row>
    <row r="1083" spans="1:65" s="2" customFormat="1" ht="16.5" customHeight="1">
      <c r="A1083" s="35"/>
      <c r="B1083" s="36"/>
      <c r="C1083" s="193" t="s">
        <v>5839</v>
      </c>
      <c r="D1083" s="193" t="s">
        <v>214</v>
      </c>
      <c r="E1083" s="194" t="s">
        <v>13976</v>
      </c>
      <c r="F1083" s="195" t="s">
        <v>13368</v>
      </c>
      <c r="G1083" s="196" t="s">
        <v>10032</v>
      </c>
      <c r="H1083" s="197">
        <v>5.8</v>
      </c>
      <c r="I1083" s="198"/>
      <c r="J1083" s="199">
        <f>ROUND(I1083*H1083,2)</f>
        <v>0</v>
      </c>
      <c r="K1083" s="200"/>
      <c r="L1083" s="40"/>
      <c r="M1083" s="201" t="s">
        <v>1</v>
      </c>
      <c r="N1083" s="202" t="s">
        <v>42</v>
      </c>
      <c r="O1083" s="72"/>
      <c r="P1083" s="203">
        <f>O1083*H1083</f>
        <v>0</v>
      </c>
      <c r="Q1083" s="203">
        <v>0</v>
      </c>
      <c r="R1083" s="203">
        <f>Q1083*H1083</f>
        <v>0</v>
      </c>
      <c r="S1083" s="203">
        <v>0</v>
      </c>
      <c r="T1083" s="204">
        <f>S1083*H1083</f>
        <v>0</v>
      </c>
      <c r="U1083" s="35"/>
      <c r="V1083" s="35"/>
      <c r="W1083" s="35"/>
      <c r="X1083" s="35"/>
      <c r="Y1083" s="35"/>
      <c r="Z1083" s="35"/>
      <c r="AA1083" s="35"/>
      <c r="AB1083" s="35"/>
      <c r="AC1083" s="35"/>
      <c r="AD1083" s="35"/>
      <c r="AE1083" s="35"/>
      <c r="AR1083" s="205" t="s">
        <v>218</v>
      </c>
      <c r="AT1083" s="205" t="s">
        <v>214</v>
      </c>
      <c r="AU1083" s="205" t="s">
        <v>85</v>
      </c>
      <c r="AY1083" s="18" t="s">
        <v>209</v>
      </c>
      <c r="BE1083" s="206">
        <f>IF(N1083="základní",J1083,0)</f>
        <v>0</v>
      </c>
      <c r="BF1083" s="206">
        <f>IF(N1083="snížená",J1083,0)</f>
        <v>0</v>
      </c>
      <c r="BG1083" s="206">
        <f>IF(N1083="zákl. přenesená",J1083,0)</f>
        <v>0</v>
      </c>
      <c r="BH1083" s="206">
        <f>IF(N1083="sníž. přenesená",J1083,0)</f>
        <v>0</v>
      </c>
      <c r="BI1083" s="206">
        <f>IF(N1083="nulová",J1083,0)</f>
        <v>0</v>
      </c>
      <c r="BJ1083" s="18" t="s">
        <v>85</v>
      </c>
      <c r="BK1083" s="206">
        <f>ROUND(I1083*H1083,2)</f>
        <v>0</v>
      </c>
      <c r="BL1083" s="18" t="s">
        <v>218</v>
      </c>
      <c r="BM1083" s="205" t="s">
        <v>13977</v>
      </c>
    </row>
    <row r="1084" spans="1:65" s="2" customFormat="1" ht="48.75">
      <c r="A1084" s="35"/>
      <c r="B1084" s="36"/>
      <c r="C1084" s="37"/>
      <c r="D1084" s="214" t="s">
        <v>807</v>
      </c>
      <c r="E1084" s="37"/>
      <c r="F1084" s="256" t="s">
        <v>12994</v>
      </c>
      <c r="G1084" s="37"/>
      <c r="H1084" s="37"/>
      <c r="I1084" s="257"/>
      <c r="J1084" s="37"/>
      <c r="K1084" s="37"/>
      <c r="L1084" s="40"/>
      <c r="M1084" s="258"/>
      <c r="N1084" s="259"/>
      <c r="O1084" s="72"/>
      <c r="P1084" s="72"/>
      <c r="Q1084" s="72"/>
      <c r="R1084" s="72"/>
      <c r="S1084" s="72"/>
      <c r="T1084" s="73"/>
      <c r="U1084" s="35"/>
      <c r="V1084" s="35"/>
      <c r="W1084" s="35"/>
      <c r="X1084" s="35"/>
      <c r="Y1084" s="35"/>
      <c r="Z1084" s="35"/>
      <c r="AA1084" s="35"/>
      <c r="AB1084" s="35"/>
      <c r="AC1084" s="35"/>
      <c r="AD1084" s="35"/>
      <c r="AE1084" s="35"/>
      <c r="AT1084" s="18" t="s">
        <v>807</v>
      </c>
      <c r="AU1084" s="18" t="s">
        <v>85</v>
      </c>
    </row>
    <row r="1085" spans="1:65" s="2" customFormat="1" ht="16.5" customHeight="1">
      <c r="A1085" s="35"/>
      <c r="B1085" s="36"/>
      <c r="C1085" s="193" t="s">
        <v>5842</v>
      </c>
      <c r="D1085" s="193" t="s">
        <v>214</v>
      </c>
      <c r="E1085" s="194" t="s">
        <v>13978</v>
      </c>
      <c r="F1085" s="195" t="s">
        <v>13371</v>
      </c>
      <c r="G1085" s="196" t="s">
        <v>10032</v>
      </c>
      <c r="H1085" s="197">
        <v>9.1</v>
      </c>
      <c r="I1085" s="198"/>
      <c r="J1085" s="199">
        <f>ROUND(I1085*H1085,2)</f>
        <v>0</v>
      </c>
      <c r="K1085" s="200"/>
      <c r="L1085" s="40"/>
      <c r="M1085" s="201" t="s">
        <v>1</v>
      </c>
      <c r="N1085" s="202" t="s">
        <v>42</v>
      </c>
      <c r="O1085" s="72"/>
      <c r="P1085" s="203">
        <f>O1085*H1085</f>
        <v>0</v>
      </c>
      <c r="Q1085" s="203">
        <v>0</v>
      </c>
      <c r="R1085" s="203">
        <f>Q1085*H1085</f>
        <v>0</v>
      </c>
      <c r="S1085" s="203">
        <v>0</v>
      </c>
      <c r="T1085" s="204">
        <f>S1085*H1085</f>
        <v>0</v>
      </c>
      <c r="U1085" s="35"/>
      <c r="V1085" s="35"/>
      <c r="W1085" s="35"/>
      <c r="X1085" s="35"/>
      <c r="Y1085" s="35"/>
      <c r="Z1085" s="35"/>
      <c r="AA1085" s="35"/>
      <c r="AB1085" s="35"/>
      <c r="AC1085" s="35"/>
      <c r="AD1085" s="35"/>
      <c r="AE1085" s="35"/>
      <c r="AR1085" s="205" t="s">
        <v>218</v>
      </c>
      <c r="AT1085" s="205" t="s">
        <v>214</v>
      </c>
      <c r="AU1085" s="205" t="s">
        <v>85</v>
      </c>
      <c r="AY1085" s="18" t="s">
        <v>209</v>
      </c>
      <c r="BE1085" s="206">
        <f>IF(N1085="základní",J1085,0)</f>
        <v>0</v>
      </c>
      <c r="BF1085" s="206">
        <f>IF(N1085="snížená",J1085,0)</f>
        <v>0</v>
      </c>
      <c r="BG1085" s="206">
        <f>IF(N1085="zákl. přenesená",J1085,0)</f>
        <v>0</v>
      </c>
      <c r="BH1085" s="206">
        <f>IF(N1085="sníž. přenesená",J1085,0)</f>
        <v>0</v>
      </c>
      <c r="BI1085" s="206">
        <f>IF(N1085="nulová",J1085,0)</f>
        <v>0</v>
      </c>
      <c r="BJ1085" s="18" t="s">
        <v>85</v>
      </c>
      <c r="BK1085" s="206">
        <f>ROUND(I1085*H1085,2)</f>
        <v>0</v>
      </c>
      <c r="BL1085" s="18" t="s">
        <v>218</v>
      </c>
      <c r="BM1085" s="205" t="s">
        <v>13979</v>
      </c>
    </row>
    <row r="1086" spans="1:65" s="2" customFormat="1" ht="48.75">
      <c r="A1086" s="35"/>
      <c r="B1086" s="36"/>
      <c r="C1086" s="37"/>
      <c r="D1086" s="214" t="s">
        <v>807</v>
      </c>
      <c r="E1086" s="37"/>
      <c r="F1086" s="256" t="s">
        <v>12994</v>
      </c>
      <c r="G1086" s="37"/>
      <c r="H1086" s="37"/>
      <c r="I1086" s="257"/>
      <c r="J1086" s="37"/>
      <c r="K1086" s="37"/>
      <c r="L1086" s="40"/>
      <c r="M1086" s="258"/>
      <c r="N1086" s="259"/>
      <c r="O1086" s="72"/>
      <c r="P1086" s="72"/>
      <c r="Q1086" s="72"/>
      <c r="R1086" s="72"/>
      <c r="S1086" s="72"/>
      <c r="T1086" s="73"/>
      <c r="U1086" s="35"/>
      <c r="V1086" s="35"/>
      <c r="W1086" s="35"/>
      <c r="X1086" s="35"/>
      <c r="Y1086" s="35"/>
      <c r="Z1086" s="35"/>
      <c r="AA1086" s="35"/>
      <c r="AB1086" s="35"/>
      <c r="AC1086" s="35"/>
      <c r="AD1086" s="35"/>
      <c r="AE1086" s="35"/>
      <c r="AT1086" s="18" t="s">
        <v>807</v>
      </c>
      <c r="AU1086" s="18" t="s">
        <v>85</v>
      </c>
    </row>
    <row r="1087" spans="1:65" s="2" customFormat="1" ht="16.5" customHeight="1">
      <c r="A1087" s="35"/>
      <c r="B1087" s="36"/>
      <c r="C1087" s="193" t="s">
        <v>5845</v>
      </c>
      <c r="D1087" s="193" t="s">
        <v>214</v>
      </c>
      <c r="E1087" s="194" t="s">
        <v>13980</v>
      </c>
      <c r="F1087" s="195" t="s">
        <v>13374</v>
      </c>
      <c r="G1087" s="196" t="s">
        <v>10032</v>
      </c>
      <c r="H1087" s="197">
        <v>28.8</v>
      </c>
      <c r="I1087" s="198"/>
      <c r="J1087" s="199">
        <f>ROUND(I1087*H1087,2)</f>
        <v>0</v>
      </c>
      <c r="K1087" s="200"/>
      <c r="L1087" s="40"/>
      <c r="M1087" s="201" t="s">
        <v>1</v>
      </c>
      <c r="N1087" s="202" t="s">
        <v>42</v>
      </c>
      <c r="O1087" s="72"/>
      <c r="P1087" s="203">
        <f>O1087*H1087</f>
        <v>0</v>
      </c>
      <c r="Q1087" s="203">
        <v>0</v>
      </c>
      <c r="R1087" s="203">
        <f>Q1087*H1087</f>
        <v>0</v>
      </c>
      <c r="S1087" s="203">
        <v>0</v>
      </c>
      <c r="T1087" s="204">
        <f>S1087*H1087</f>
        <v>0</v>
      </c>
      <c r="U1087" s="35"/>
      <c r="V1087" s="35"/>
      <c r="W1087" s="35"/>
      <c r="X1087" s="35"/>
      <c r="Y1087" s="35"/>
      <c r="Z1087" s="35"/>
      <c r="AA1087" s="35"/>
      <c r="AB1087" s="35"/>
      <c r="AC1087" s="35"/>
      <c r="AD1087" s="35"/>
      <c r="AE1087" s="35"/>
      <c r="AR1087" s="205" t="s">
        <v>218</v>
      </c>
      <c r="AT1087" s="205" t="s">
        <v>214</v>
      </c>
      <c r="AU1087" s="205" t="s">
        <v>85</v>
      </c>
      <c r="AY1087" s="18" t="s">
        <v>209</v>
      </c>
      <c r="BE1087" s="206">
        <f>IF(N1087="základní",J1087,0)</f>
        <v>0</v>
      </c>
      <c r="BF1087" s="206">
        <f>IF(N1087="snížená",J1087,0)</f>
        <v>0</v>
      </c>
      <c r="BG1087" s="206">
        <f>IF(N1087="zákl. přenesená",J1087,0)</f>
        <v>0</v>
      </c>
      <c r="BH1087" s="206">
        <f>IF(N1087="sníž. přenesená",J1087,0)</f>
        <v>0</v>
      </c>
      <c r="BI1087" s="206">
        <f>IF(N1087="nulová",J1087,0)</f>
        <v>0</v>
      </c>
      <c r="BJ1087" s="18" t="s">
        <v>85</v>
      </c>
      <c r="BK1087" s="206">
        <f>ROUND(I1087*H1087,2)</f>
        <v>0</v>
      </c>
      <c r="BL1087" s="18" t="s">
        <v>218</v>
      </c>
      <c r="BM1087" s="205" t="s">
        <v>13981</v>
      </c>
    </row>
    <row r="1088" spans="1:65" s="2" customFormat="1" ht="48.75">
      <c r="A1088" s="35"/>
      <c r="B1088" s="36"/>
      <c r="C1088" s="37"/>
      <c r="D1088" s="214" t="s">
        <v>807</v>
      </c>
      <c r="E1088" s="37"/>
      <c r="F1088" s="256" t="s">
        <v>12994</v>
      </c>
      <c r="G1088" s="37"/>
      <c r="H1088" s="37"/>
      <c r="I1088" s="257"/>
      <c r="J1088" s="37"/>
      <c r="K1088" s="37"/>
      <c r="L1088" s="40"/>
      <c r="M1088" s="258"/>
      <c r="N1088" s="259"/>
      <c r="O1088" s="72"/>
      <c r="P1088" s="72"/>
      <c r="Q1088" s="72"/>
      <c r="R1088" s="72"/>
      <c r="S1088" s="72"/>
      <c r="T1088" s="73"/>
      <c r="U1088" s="35"/>
      <c r="V1088" s="35"/>
      <c r="W1088" s="35"/>
      <c r="X1088" s="35"/>
      <c r="Y1088" s="35"/>
      <c r="Z1088" s="35"/>
      <c r="AA1088" s="35"/>
      <c r="AB1088" s="35"/>
      <c r="AC1088" s="35"/>
      <c r="AD1088" s="35"/>
      <c r="AE1088" s="35"/>
      <c r="AT1088" s="18" t="s">
        <v>807</v>
      </c>
      <c r="AU1088" s="18" t="s">
        <v>85</v>
      </c>
    </row>
    <row r="1089" spans="1:65" s="2" customFormat="1" ht="16.5" customHeight="1">
      <c r="A1089" s="35"/>
      <c r="B1089" s="36"/>
      <c r="C1089" s="193" t="s">
        <v>5848</v>
      </c>
      <c r="D1089" s="193" t="s">
        <v>214</v>
      </c>
      <c r="E1089" s="194" t="s">
        <v>13982</v>
      </c>
      <c r="F1089" s="195" t="s">
        <v>13377</v>
      </c>
      <c r="G1089" s="196" t="s">
        <v>10032</v>
      </c>
      <c r="H1089" s="197">
        <v>9.8000000000000007</v>
      </c>
      <c r="I1089" s="198"/>
      <c r="J1089" s="199">
        <f>ROUND(I1089*H1089,2)</f>
        <v>0</v>
      </c>
      <c r="K1089" s="200"/>
      <c r="L1089" s="40"/>
      <c r="M1089" s="201" t="s">
        <v>1</v>
      </c>
      <c r="N1089" s="202" t="s">
        <v>42</v>
      </c>
      <c r="O1089" s="72"/>
      <c r="P1089" s="203">
        <f>O1089*H1089</f>
        <v>0</v>
      </c>
      <c r="Q1089" s="203">
        <v>0</v>
      </c>
      <c r="R1089" s="203">
        <f>Q1089*H1089</f>
        <v>0</v>
      </c>
      <c r="S1089" s="203">
        <v>0</v>
      </c>
      <c r="T1089" s="204">
        <f>S1089*H1089</f>
        <v>0</v>
      </c>
      <c r="U1089" s="35"/>
      <c r="V1089" s="35"/>
      <c r="W1089" s="35"/>
      <c r="X1089" s="35"/>
      <c r="Y1089" s="35"/>
      <c r="Z1089" s="35"/>
      <c r="AA1089" s="35"/>
      <c r="AB1089" s="35"/>
      <c r="AC1089" s="35"/>
      <c r="AD1089" s="35"/>
      <c r="AE1089" s="35"/>
      <c r="AR1089" s="205" t="s">
        <v>218</v>
      </c>
      <c r="AT1089" s="205" t="s">
        <v>214</v>
      </c>
      <c r="AU1089" s="205" t="s">
        <v>85</v>
      </c>
      <c r="AY1089" s="18" t="s">
        <v>209</v>
      </c>
      <c r="BE1089" s="206">
        <f>IF(N1089="základní",J1089,0)</f>
        <v>0</v>
      </c>
      <c r="BF1089" s="206">
        <f>IF(N1089="snížená",J1089,0)</f>
        <v>0</v>
      </c>
      <c r="BG1089" s="206">
        <f>IF(N1089="zákl. přenesená",J1089,0)</f>
        <v>0</v>
      </c>
      <c r="BH1089" s="206">
        <f>IF(N1089="sníž. přenesená",J1089,0)</f>
        <v>0</v>
      </c>
      <c r="BI1089" s="206">
        <f>IF(N1089="nulová",J1089,0)</f>
        <v>0</v>
      </c>
      <c r="BJ1089" s="18" t="s">
        <v>85</v>
      </c>
      <c r="BK1089" s="206">
        <f>ROUND(I1089*H1089,2)</f>
        <v>0</v>
      </c>
      <c r="BL1089" s="18" t="s">
        <v>218</v>
      </c>
      <c r="BM1089" s="205" t="s">
        <v>13983</v>
      </c>
    </row>
    <row r="1090" spans="1:65" s="2" customFormat="1" ht="48.75">
      <c r="A1090" s="35"/>
      <c r="B1090" s="36"/>
      <c r="C1090" s="37"/>
      <c r="D1090" s="214" t="s">
        <v>807</v>
      </c>
      <c r="E1090" s="37"/>
      <c r="F1090" s="256" t="s">
        <v>12994</v>
      </c>
      <c r="G1090" s="37"/>
      <c r="H1090" s="37"/>
      <c r="I1090" s="257"/>
      <c r="J1090" s="37"/>
      <c r="K1090" s="37"/>
      <c r="L1090" s="40"/>
      <c r="M1090" s="258"/>
      <c r="N1090" s="259"/>
      <c r="O1090" s="72"/>
      <c r="P1090" s="72"/>
      <c r="Q1090" s="72"/>
      <c r="R1090" s="72"/>
      <c r="S1090" s="72"/>
      <c r="T1090" s="73"/>
      <c r="U1090" s="35"/>
      <c r="V1090" s="35"/>
      <c r="W1090" s="35"/>
      <c r="X1090" s="35"/>
      <c r="Y1090" s="35"/>
      <c r="Z1090" s="35"/>
      <c r="AA1090" s="35"/>
      <c r="AB1090" s="35"/>
      <c r="AC1090" s="35"/>
      <c r="AD1090" s="35"/>
      <c r="AE1090" s="35"/>
      <c r="AT1090" s="18" t="s">
        <v>807</v>
      </c>
      <c r="AU1090" s="18" t="s">
        <v>85</v>
      </c>
    </row>
    <row r="1091" spans="1:65" s="2" customFormat="1" ht="16.5" customHeight="1">
      <c r="A1091" s="35"/>
      <c r="B1091" s="36"/>
      <c r="C1091" s="193" t="s">
        <v>5851</v>
      </c>
      <c r="D1091" s="193" t="s">
        <v>214</v>
      </c>
      <c r="E1091" s="194" t="s">
        <v>13984</v>
      </c>
      <c r="F1091" s="195" t="s">
        <v>13380</v>
      </c>
      <c r="G1091" s="196" t="s">
        <v>10032</v>
      </c>
      <c r="H1091" s="197">
        <v>22.8</v>
      </c>
      <c r="I1091" s="198"/>
      <c r="J1091" s="199">
        <f>ROUND(I1091*H1091,2)</f>
        <v>0</v>
      </c>
      <c r="K1091" s="200"/>
      <c r="L1091" s="40"/>
      <c r="M1091" s="201" t="s">
        <v>1</v>
      </c>
      <c r="N1091" s="202" t="s">
        <v>42</v>
      </c>
      <c r="O1091" s="72"/>
      <c r="P1091" s="203">
        <f>O1091*H1091</f>
        <v>0</v>
      </c>
      <c r="Q1091" s="203">
        <v>0</v>
      </c>
      <c r="R1091" s="203">
        <f>Q1091*H1091</f>
        <v>0</v>
      </c>
      <c r="S1091" s="203">
        <v>0</v>
      </c>
      <c r="T1091" s="204">
        <f>S1091*H1091</f>
        <v>0</v>
      </c>
      <c r="U1091" s="35"/>
      <c r="V1091" s="35"/>
      <c r="W1091" s="35"/>
      <c r="X1091" s="35"/>
      <c r="Y1091" s="35"/>
      <c r="Z1091" s="35"/>
      <c r="AA1091" s="35"/>
      <c r="AB1091" s="35"/>
      <c r="AC1091" s="35"/>
      <c r="AD1091" s="35"/>
      <c r="AE1091" s="35"/>
      <c r="AR1091" s="205" t="s">
        <v>218</v>
      </c>
      <c r="AT1091" s="205" t="s">
        <v>214</v>
      </c>
      <c r="AU1091" s="205" t="s">
        <v>85</v>
      </c>
      <c r="AY1091" s="18" t="s">
        <v>209</v>
      </c>
      <c r="BE1091" s="206">
        <f>IF(N1091="základní",J1091,0)</f>
        <v>0</v>
      </c>
      <c r="BF1091" s="206">
        <f>IF(N1091="snížená",J1091,0)</f>
        <v>0</v>
      </c>
      <c r="BG1091" s="206">
        <f>IF(N1091="zákl. přenesená",J1091,0)</f>
        <v>0</v>
      </c>
      <c r="BH1091" s="206">
        <f>IF(N1091="sníž. přenesená",J1091,0)</f>
        <v>0</v>
      </c>
      <c r="BI1091" s="206">
        <f>IF(N1091="nulová",J1091,0)</f>
        <v>0</v>
      </c>
      <c r="BJ1091" s="18" t="s">
        <v>85</v>
      </c>
      <c r="BK1091" s="206">
        <f>ROUND(I1091*H1091,2)</f>
        <v>0</v>
      </c>
      <c r="BL1091" s="18" t="s">
        <v>218</v>
      </c>
      <c r="BM1091" s="205" t="s">
        <v>13985</v>
      </c>
    </row>
    <row r="1092" spans="1:65" s="2" customFormat="1" ht="48.75">
      <c r="A1092" s="35"/>
      <c r="B1092" s="36"/>
      <c r="C1092" s="37"/>
      <c r="D1092" s="214" t="s">
        <v>807</v>
      </c>
      <c r="E1092" s="37"/>
      <c r="F1092" s="256" t="s">
        <v>12994</v>
      </c>
      <c r="G1092" s="37"/>
      <c r="H1092" s="37"/>
      <c r="I1092" s="257"/>
      <c r="J1092" s="37"/>
      <c r="K1092" s="37"/>
      <c r="L1092" s="40"/>
      <c r="M1092" s="258"/>
      <c r="N1092" s="259"/>
      <c r="O1092" s="72"/>
      <c r="P1092" s="72"/>
      <c r="Q1092" s="72"/>
      <c r="R1092" s="72"/>
      <c r="S1092" s="72"/>
      <c r="T1092" s="73"/>
      <c r="U1092" s="35"/>
      <c r="V1092" s="35"/>
      <c r="W1092" s="35"/>
      <c r="X1092" s="35"/>
      <c r="Y1092" s="35"/>
      <c r="Z1092" s="35"/>
      <c r="AA1092" s="35"/>
      <c r="AB1092" s="35"/>
      <c r="AC1092" s="35"/>
      <c r="AD1092" s="35"/>
      <c r="AE1092" s="35"/>
      <c r="AT1092" s="18" t="s">
        <v>807</v>
      </c>
      <c r="AU1092" s="18" t="s">
        <v>85</v>
      </c>
    </row>
    <row r="1093" spans="1:65" s="2" customFormat="1" ht="16.5" customHeight="1">
      <c r="A1093" s="35"/>
      <c r="B1093" s="36"/>
      <c r="C1093" s="193" t="s">
        <v>5854</v>
      </c>
      <c r="D1093" s="193" t="s">
        <v>214</v>
      </c>
      <c r="E1093" s="194" t="s">
        <v>13986</v>
      </c>
      <c r="F1093" s="195" t="s">
        <v>13383</v>
      </c>
      <c r="G1093" s="196" t="s">
        <v>10032</v>
      </c>
      <c r="H1093" s="197">
        <v>11.6</v>
      </c>
      <c r="I1093" s="198"/>
      <c r="J1093" s="199">
        <f>ROUND(I1093*H1093,2)</f>
        <v>0</v>
      </c>
      <c r="K1093" s="200"/>
      <c r="L1093" s="40"/>
      <c r="M1093" s="201" t="s">
        <v>1</v>
      </c>
      <c r="N1093" s="202" t="s">
        <v>42</v>
      </c>
      <c r="O1093" s="72"/>
      <c r="P1093" s="203">
        <f>O1093*H1093</f>
        <v>0</v>
      </c>
      <c r="Q1093" s="203">
        <v>0</v>
      </c>
      <c r="R1093" s="203">
        <f>Q1093*H1093</f>
        <v>0</v>
      </c>
      <c r="S1093" s="203">
        <v>0</v>
      </c>
      <c r="T1093" s="204">
        <f>S1093*H1093</f>
        <v>0</v>
      </c>
      <c r="U1093" s="35"/>
      <c r="V1093" s="35"/>
      <c r="W1093" s="35"/>
      <c r="X1093" s="35"/>
      <c r="Y1093" s="35"/>
      <c r="Z1093" s="35"/>
      <c r="AA1093" s="35"/>
      <c r="AB1093" s="35"/>
      <c r="AC1093" s="35"/>
      <c r="AD1093" s="35"/>
      <c r="AE1093" s="35"/>
      <c r="AR1093" s="205" t="s">
        <v>218</v>
      </c>
      <c r="AT1093" s="205" t="s">
        <v>214</v>
      </c>
      <c r="AU1093" s="205" t="s">
        <v>85</v>
      </c>
      <c r="AY1093" s="18" t="s">
        <v>209</v>
      </c>
      <c r="BE1093" s="206">
        <f>IF(N1093="základní",J1093,0)</f>
        <v>0</v>
      </c>
      <c r="BF1093" s="206">
        <f>IF(N1093="snížená",J1093,0)</f>
        <v>0</v>
      </c>
      <c r="BG1093" s="206">
        <f>IF(N1093="zákl. přenesená",J1093,0)</f>
        <v>0</v>
      </c>
      <c r="BH1093" s="206">
        <f>IF(N1093="sníž. přenesená",J1093,0)</f>
        <v>0</v>
      </c>
      <c r="BI1093" s="206">
        <f>IF(N1093="nulová",J1093,0)</f>
        <v>0</v>
      </c>
      <c r="BJ1093" s="18" t="s">
        <v>85</v>
      </c>
      <c r="BK1093" s="206">
        <f>ROUND(I1093*H1093,2)</f>
        <v>0</v>
      </c>
      <c r="BL1093" s="18" t="s">
        <v>218</v>
      </c>
      <c r="BM1093" s="205" t="s">
        <v>13987</v>
      </c>
    </row>
    <row r="1094" spans="1:65" s="2" customFormat="1" ht="48.75">
      <c r="A1094" s="35"/>
      <c r="B1094" s="36"/>
      <c r="C1094" s="37"/>
      <c r="D1094" s="214" t="s">
        <v>807</v>
      </c>
      <c r="E1094" s="37"/>
      <c r="F1094" s="256" t="s">
        <v>12994</v>
      </c>
      <c r="G1094" s="37"/>
      <c r="H1094" s="37"/>
      <c r="I1094" s="257"/>
      <c r="J1094" s="37"/>
      <c r="K1094" s="37"/>
      <c r="L1094" s="40"/>
      <c r="M1094" s="258"/>
      <c r="N1094" s="259"/>
      <c r="O1094" s="72"/>
      <c r="P1094" s="72"/>
      <c r="Q1094" s="72"/>
      <c r="R1094" s="72"/>
      <c r="S1094" s="72"/>
      <c r="T1094" s="73"/>
      <c r="U1094" s="35"/>
      <c r="V1094" s="35"/>
      <c r="W1094" s="35"/>
      <c r="X1094" s="35"/>
      <c r="Y1094" s="35"/>
      <c r="Z1094" s="35"/>
      <c r="AA1094" s="35"/>
      <c r="AB1094" s="35"/>
      <c r="AC1094" s="35"/>
      <c r="AD1094" s="35"/>
      <c r="AE1094" s="35"/>
      <c r="AT1094" s="18" t="s">
        <v>807</v>
      </c>
      <c r="AU1094" s="18" t="s">
        <v>85</v>
      </c>
    </row>
    <row r="1095" spans="1:65" s="2" customFormat="1" ht="16.5" customHeight="1">
      <c r="A1095" s="35"/>
      <c r="B1095" s="36"/>
      <c r="C1095" s="193" t="s">
        <v>5857</v>
      </c>
      <c r="D1095" s="193" t="s">
        <v>214</v>
      </c>
      <c r="E1095" s="194" t="s">
        <v>13988</v>
      </c>
      <c r="F1095" s="195" t="s">
        <v>13386</v>
      </c>
      <c r="G1095" s="196" t="s">
        <v>10032</v>
      </c>
      <c r="H1095" s="197">
        <v>16.600000000000001</v>
      </c>
      <c r="I1095" s="198"/>
      <c r="J1095" s="199">
        <f>ROUND(I1095*H1095,2)</f>
        <v>0</v>
      </c>
      <c r="K1095" s="200"/>
      <c r="L1095" s="40"/>
      <c r="M1095" s="201" t="s">
        <v>1</v>
      </c>
      <c r="N1095" s="202" t="s">
        <v>42</v>
      </c>
      <c r="O1095" s="72"/>
      <c r="P1095" s="203">
        <f>O1095*H1095</f>
        <v>0</v>
      </c>
      <c r="Q1095" s="203">
        <v>0</v>
      </c>
      <c r="R1095" s="203">
        <f>Q1095*H1095</f>
        <v>0</v>
      </c>
      <c r="S1095" s="203">
        <v>0</v>
      </c>
      <c r="T1095" s="204">
        <f>S1095*H1095</f>
        <v>0</v>
      </c>
      <c r="U1095" s="35"/>
      <c r="V1095" s="35"/>
      <c r="W1095" s="35"/>
      <c r="X1095" s="35"/>
      <c r="Y1095" s="35"/>
      <c r="Z1095" s="35"/>
      <c r="AA1095" s="35"/>
      <c r="AB1095" s="35"/>
      <c r="AC1095" s="35"/>
      <c r="AD1095" s="35"/>
      <c r="AE1095" s="35"/>
      <c r="AR1095" s="205" t="s">
        <v>218</v>
      </c>
      <c r="AT1095" s="205" t="s">
        <v>214</v>
      </c>
      <c r="AU1095" s="205" t="s">
        <v>85</v>
      </c>
      <c r="AY1095" s="18" t="s">
        <v>209</v>
      </c>
      <c r="BE1095" s="206">
        <f>IF(N1095="základní",J1095,0)</f>
        <v>0</v>
      </c>
      <c r="BF1095" s="206">
        <f>IF(N1095="snížená",J1095,0)</f>
        <v>0</v>
      </c>
      <c r="BG1095" s="206">
        <f>IF(N1095="zákl. přenesená",J1095,0)</f>
        <v>0</v>
      </c>
      <c r="BH1095" s="206">
        <f>IF(N1095="sníž. přenesená",J1095,0)</f>
        <v>0</v>
      </c>
      <c r="BI1095" s="206">
        <f>IF(N1095="nulová",J1095,0)</f>
        <v>0</v>
      </c>
      <c r="BJ1095" s="18" t="s">
        <v>85</v>
      </c>
      <c r="BK1095" s="206">
        <f>ROUND(I1095*H1095,2)</f>
        <v>0</v>
      </c>
      <c r="BL1095" s="18" t="s">
        <v>218</v>
      </c>
      <c r="BM1095" s="205" t="s">
        <v>13989</v>
      </c>
    </row>
    <row r="1096" spans="1:65" s="2" customFormat="1" ht="48.75">
      <c r="A1096" s="35"/>
      <c r="B1096" s="36"/>
      <c r="C1096" s="37"/>
      <c r="D1096" s="214" t="s">
        <v>807</v>
      </c>
      <c r="E1096" s="37"/>
      <c r="F1096" s="256" t="s">
        <v>12994</v>
      </c>
      <c r="G1096" s="37"/>
      <c r="H1096" s="37"/>
      <c r="I1096" s="257"/>
      <c r="J1096" s="37"/>
      <c r="K1096" s="37"/>
      <c r="L1096" s="40"/>
      <c r="M1096" s="258"/>
      <c r="N1096" s="259"/>
      <c r="O1096" s="72"/>
      <c r="P1096" s="72"/>
      <c r="Q1096" s="72"/>
      <c r="R1096" s="72"/>
      <c r="S1096" s="72"/>
      <c r="T1096" s="73"/>
      <c r="U1096" s="35"/>
      <c r="V1096" s="35"/>
      <c r="W1096" s="35"/>
      <c r="X1096" s="35"/>
      <c r="Y1096" s="35"/>
      <c r="Z1096" s="35"/>
      <c r="AA1096" s="35"/>
      <c r="AB1096" s="35"/>
      <c r="AC1096" s="35"/>
      <c r="AD1096" s="35"/>
      <c r="AE1096" s="35"/>
      <c r="AT1096" s="18" t="s">
        <v>807</v>
      </c>
      <c r="AU1096" s="18" t="s">
        <v>85</v>
      </c>
    </row>
    <row r="1097" spans="1:65" s="2" customFormat="1" ht="16.5" customHeight="1">
      <c r="A1097" s="35"/>
      <c r="B1097" s="36"/>
      <c r="C1097" s="193" t="s">
        <v>5860</v>
      </c>
      <c r="D1097" s="193" t="s">
        <v>214</v>
      </c>
      <c r="E1097" s="194" t="s">
        <v>13990</v>
      </c>
      <c r="F1097" s="195" t="s">
        <v>13389</v>
      </c>
      <c r="G1097" s="196" t="s">
        <v>10032</v>
      </c>
      <c r="H1097" s="197">
        <v>6.6</v>
      </c>
      <c r="I1097" s="198"/>
      <c r="J1097" s="199">
        <f>ROUND(I1097*H1097,2)</f>
        <v>0</v>
      </c>
      <c r="K1097" s="200"/>
      <c r="L1097" s="40"/>
      <c r="M1097" s="201" t="s">
        <v>1</v>
      </c>
      <c r="N1097" s="202" t="s">
        <v>42</v>
      </c>
      <c r="O1097" s="72"/>
      <c r="P1097" s="203">
        <f>O1097*H1097</f>
        <v>0</v>
      </c>
      <c r="Q1097" s="203">
        <v>0</v>
      </c>
      <c r="R1097" s="203">
        <f>Q1097*H1097</f>
        <v>0</v>
      </c>
      <c r="S1097" s="203">
        <v>0</v>
      </c>
      <c r="T1097" s="204">
        <f>S1097*H1097</f>
        <v>0</v>
      </c>
      <c r="U1097" s="35"/>
      <c r="V1097" s="35"/>
      <c r="W1097" s="35"/>
      <c r="X1097" s="35"/>
      <c r="Y1097" s="35"/>
      <c r="Z1097" s="35"/>
      <c r="AA1097" s="35"/>
      <c r="AB1097" s="35"/>
      <c r="AC1097" s="35"/>
      <c r="AD1097" s="35"/>
      <c r="AE1097" s="35"/>
      <c r="AR1097" s="205" t="s">
        <v>218</v>
      </c>
      <c r="AT1097" s="205" t="s">
        <v>214</v>
      </c>
      <c r="AU1097" s="205" t="s">
        <v>85</v>
      </c>
      <c r="AY1097" s="18" t="s">
        <v>209</v>
      </c>
      <c r="BE1097" s="206">
        <f>IF(N1097="základní",J1097,0)</f>
        <v>0</v>
      </c>
      <c r="BF1097" s="206">
        <f>IF(N1097="snížená",J1097,0)</f>
        <v>0</v>
      </c>
      <c r="BG1097" s="206">
        <f>IF(N1097="zákl. přenesená",J1097,0)</f>
        <v>0</v>
      </c>
      <c r="BH1097" s="206">
        <f>IF(N1097="sníž. přenesená",J1097,0)</f>
        <v>0</v>
      </c>
      <c r="BI1097" s="206">
        <f>IF(N1097="nulová",J1097,0)</f>
        <v>0</v>
      </c>
      <c r="BJ1097" s="18" t="s">
        <v>85</v>
      </c>
      <c r="BK1097" s="206">
        <f>ROUND(I1097*H1097,2)</f>
        <v>0</v>
      </c>
      <c r="BL1097" s="18" t="s">
        <v>218</v>
      </c>
      <c r="BM1097" s="205" t="s">
        <v>13991</v>
      </c>
    </row>
    <row r="1098" spans="1:65" s="2" customFormat="1" ht="48.75">
      <c r="A1098" s="35"/>
      <c r="B1098" s="36"/>
      <c r="C1098" s="37"/>
      <c r="D1098" s="214" t="s">
        <v>807</v>
      </c>
      <c r="E1098" s="37"/>
      <c r="F1098" s="256" t="s">
        <v>12994</v>
      </c>
      <c r="G1098" s="37"/>
      <c r="H1098" s="37"/>
      <c r="I1098" s="257"/>
      <c r="J1098" s="37"/>
      <c r="K1098" s="37"/>
      <c r="L1098" s="40"/>
      <c r="M1098" s="258"/>
      <c r="N1098" s="259"/>
      <c r="O1098" s="72"/>
      <c r="P1098" s="72"/>
      <c r="Q1098" s="72"/>
      <c r="R1098" s="72"/>
      <c r="S1098" s="72"/>
      <c r="T1098" s="73"/>
      <c r="U1098" s="35"/>
      <c r="V1098" s="35"/>
      <c r="W1098" s="35"/>
      <c r="X1098" s="35"/>
      <c r="Y1098" s="35"/>
      <c r="Z1098" s="35"/>
      <c r="AA1098" s="35"/>
      <c r="AB1098" s="35"/>
      <c r="AC1098" s="35"/>
      <c r="AD1098" s="35"/>
      <c r="AE1098" s="35"/>
      <c r="AT1098" s="18" t="s">
        <v>807</v>
      </c>
      <c r="AU1098" s="18" t="s">
        <v>85</v>
      </c>
    </row>
    <row r="1099" spans="1:65" s="2" customFormat="1" ht="16.5" customHeight="1">
      <c r="A1099" s="35"/>
      <c r="B1099" s="36"/>
      <c r="C1099" s="193" t="s">
        <v>5863</v>
      </c>
      <c r="D1099" s="193" t="s">
        <v>214</v>
      </c>
      <c r="E1099" s="194" t="s">
        <v>13992</v>
      </c>
      <c r="F1099" s="195" t="s">
        <v>13392</v>
      </c>
      <c r="G1099" s="196" t="s">
        <v>10032</v>
      </c>
      <c r="H1099" s="197">
        <v>4.8</v>
      </c>
      <c r="I1099" s="198"/>
      <c r="J1099" s="199">
        <f>ROUND(I1099*H1099,2)</f>
        <v>0</v>
      </c>
      <c r="K1099" s="200"/>
      <c r="L1099" s="40"/>
      <c r="M1099" s="201" t="s">
        <v>1</v>
      </c>
      <c r="N1099" s="202" t="s">
        <v>42</v>
      </c>
      <c r="O1099" s="72"/>
      <c r="P1099" s="203">
        <f>O1099*H1099</f>
        <v>0</v>
      </c>
      <c r="Q1099" s="203">
        <v>0</v>
      </c>
      <c r="R1099" s="203">
        <f>Q1099*H1099</f>
        <v>0</v>
      </c>
      <c r="S1099" s="203">
        <v>0</v>
      </c>
      <c r="T1099" s="204">
        <f>S1099*H1099</f>
        <v>0</v>
      </c>
      <c r="U1099" s="35"/>
      <c r="V1099" s="35"/>
      <c r="W1099" s="35"/>
      <c r="X1099" s="35"/>
      <c r="Y1099" s="35"/>
      <c r="Z1099" s="35"/>
      <c r="AA1099" s="35"/>
      <c r="AB1099" s="35"/>
      <c r="AC1099" s="35"/>
      <c r="AD1099" s="35"/>
      <c r="AE1099" s="35"/>
      <c r="AR1099" s="205" t="s">
        <v>218</v>
      </c>
      <c r="AT1099" s="205" t="s">
        <v>214</v>
      </c>
      <c r="AU1099" s="205" t="s">
        <v>85</v>
      </c>
      <c r="AY1099" s="18" t="s">
        <v>209</v>
      </c>
      <c r="BE1099" s="206">
        <f>IF(N1099="základní",J1099,0)</f>
        <v>0</v>
      </c>
      <c r="BF1099" s="206">
        <f>IF(N1099="snížená",J1099,0)</f>
        <v>0</v>
      </c>
      <c r="BG1099" s="206">
        <f>IF(N1099="zákl. přenesená",J1099,0)</f>
        <v>0</v>
      </c>
      <c r="BH1099" s="206">
        <f>IF(N1099="sníž. přenesená",J1099,0)</f>
        <v>0</v>
      </c>
      <c r="BI1099" s="206">
        <f>IF(N1099="nulová",J1099,0)</f>
        <v>0</v>
      </c>
      <c r="BJ1099" s="18" t="s">
        <v>85</v>
      </c>
      <c r="BK1099" s="206">
        <f>ROUND(I1099*H1099,2)</f>
        <v>0</v>
      </c>
      <c r="BL1099" s="18" t="s">
        <v>218</v>
      </c>
      <c r="BM1099" s="205" t="s">
        <v>13993</v>
      </c>
    </row>
    <row r="1100" spans="1:65" s="2" customFormat="1" ht="48.75">
      <c r="A1100" s="35"/>
      <c r="B1100" s="36"/>
      <c r="C1100" s="37"/>
      <c r="D1100" s="214" t="s">
        <v>807</v>
      </c>
      <c r="E1100" s="37"/>
      <c r="F1100" s="256" t="s">
        <v>12994</v>
      </c>
      <c r="G1100" s="37"/>
      <c r="H1100" s="37"/>
      <c r="I1100" s="257"/>
      <c r="J1100" s="37"/>
      <c r="K1100" s="37"/>
      <c r="L1100" s="40"/>
      <c r="M1100" s="258"/>
      <c r="N1100" s="259"/>
      <c r="O1100" s="72"/>
      <c r="P1100" s="72"/>
      <c r="Q1100" s="72"/>
      <c r="R1100" s="72"/>
      <c r="S1100" s="72"/>
      <c r="T1100" s="73"/>
      <c r="U1100" s="35"/>
      <c r="V1100" s="35"/>
      <c r="W1100" s="35"/>
      <c r="X1100" s="35"/>
      <c r="Y1100" s="35"/>
      <c r="Z1100" s="35"/>
      <c r="AA1100" s="35"/>
      <c r="AB1100" s="35"/>
      <c r="AC1100" s="35"/>
      <c r="AD1100" s="35"/>
      <c r="AE1100" s="35"/>
      <c r="AT1100" s="18" t="s">
        <v>807</v>
      </c>
      <c r="AU1100" s="18" t="s">
        <v>85</v>
      </c>
    </row>
    <row r="1101" spans="1:65" s="2" customFormat="1" ht="16.5" customHeight="1">
      <c r="A1101" s="35"/>
      <c r="B1101" s="36"/>
      <c r="C1101" s="193" t="s">
        <v>5866</v>
      </c>
      <c r="D1101" s="193" t="s">
        <v>214</v>
      </c>
      <c r="E1101" s="194" t="s">
        <v>13994</v>
      </c>
      <c r="F1101" s="195" t="s">
        <v>13395</v>
      </c>
      <c r="G1101" s="196" t="s">
        <v>10032</v>
      </c>
      <c r="H1101" s="197">
        <v>3.8</v>
      </c>
      <c r="I1101" s="198"/>
      <c r="J1101" s="199">
        <f>ROUND(I1101*H1101,2)</f>
        <v>0</v>
      </c>
      <c r="K1101" s="200"/>
      <c r="L1101" s="40"/>
      <c r="M1101" s="201" t="s">
        <v>1</v>
      </c>
      <c r="N1101" s="202" t="s">
        <v>42</v>
      </c>
      <c r="O1101" s="72"/>
      <c r="P1101" s="203">
        <f>O1101*H1101</f>
        <v>0</v>
      </c>
      <c r="Q1101" s="203">
        <v>0</v>
      </c>
      <c r="R1101" s="203">
        <f>Q1101*H1101</f>
        <v>0</v>
      </c>
      <c r="S1101" s="203">
        <v>0</v>
      </c>
      <c r="T1101" s="204">
        <f>S1101*H1101</f>
        <v>0</v>
      </c>
      <c r="U1101" s="35"/>
      <c r="V1101" s="35"/>
      <c r="W1101" s="35"/>
      <c r="X1101" s="35"/>
      <c r="Y1101" s="35"/>
      <c r="Z1101" s="35"/>
      <c r="AA1101" s="35"/>
      <c r="AB1101" s="35"/>
      <c r="AC1101" s="35"/>
      <c r="AD1101" s="35"/>
      <c r="AE1101" s="35"/>
      <c r="AR1101" s="205" t="s">
        <v>218</v>
      </c>
      <c r="AT1101" s="205" t="s">
        <v>214</v>
      </c>
      <c r="AU1101" s="205" t="s">
        <v>85</v>
      </c>
      <c r="AY1101" s="18" t="s">
        <v>209</v>
      </c>
      <c r="BE1101" s="206">
        <f>IF(N1101="základní",J1101,0)</f>
        <v>0</v>
      </c>
      <c r="BF1101" s="206">
        <f>IF(N1101="snížená",J1101,0)</f>
        <v>0</v>
      </c>
      <c r="BG1101" s="206">
        <f>IF(N1101="zákl. přenesená",J1101,0)</f>
        <v>0</v>
      </c>
      <c r="BH1101" s="206">
        <f>IF(N1101="sníž. přenesená",J1101,0)</f>
        <v>0</v>
      </c>
      <c r="BI1101" s="206">
        <f>IF(N1101="nulová",J1101,0)</f>
        <v>0</v>
      </c>
      <c r="BJ1101" s="18" t="s">
        <v>85</v>
      </c>
      <c r="BK1101" s="206">
        <f>ROUND(I1101*H1101,2)</f>
        <v>0</v>
      </c>
      <c r="BL1101" s="18" t="s">
        <v>218</v>
      </c>
      <c r="BM1101" s="205" t="s">
        <v>13995</v>
      </c>
    </row>
    <row r="1102" spans="1:65" s="2" customFormat="1" ht="48.75">
      <c r="A1102" s="35"/>
      <c r="B1102" s="36"/>
      <c r="C1102" s="37"/>
      <c r="D1102" s="214" t="s">
        <v>807</v>
      </c>
      <c r="E1102" s="37"/>
      <c r="F1102" s="256" t="s">
        <v>12994</v>
      </c>
      <c r="G1102" s="37"/>
      <c r="H1102" s="37"/>
      <c r="I1102" s="257"/>
      <c r="J1102" s="37"/>
      <c r="K1102" s="37"/>
      <c r="L1102" s="40"/>
      <c r="M1102" s="258"/>
      <c r="N1102" s="259"/>
      <c r="O1102" s="72"/>
      <c r="P1102" s="72"/>
      <c r="Q1102" s="72"/>
      <c r="R1102" s="72"/>
      <c r="S1102" s="72"/>
      <c r="T1102" s="73"/>
      <c r="U1102" s="35"/>
      <c r="V1102" s="35"/>
      <c r="W1102" s="35"/>
      <c r="X1102" s="35"/>
      <c r="Y1102" s="35"/>
      <c r="Z1102" s="35"/>
      <c r="AA1102" s="35"/>
      <c r="AB1102" s="35"/>
      <c r="AC1102" s="35"/>
      <c r="AD1102" s="35"/>
      <c r="AE1102" s="35"/>
      <c r="AT1102" s="18" t="s">
        <v>807</v>
      </c>
      <c r="AU1102" s="18" t="s">
        <v>85</v>
      </c>
    </row>
    <row r="1103" spans="1:65" s="2" customFormat="1" ht="16.5" customHeight="1">
      <c r="A1103" s="35"/>
      <c r="B1103" s="36"/>
      <c r="C1103" s="193" t="s">
        <v>5869</v>
      </c>
      <c r="D1103" s="193" t="s">
        <v>214</v>
      </c>
      <c r="E1103" s="194" t="s">
        <v>13996</v>
      </c>
      <c r="F1103" s="195" t="s">
        <v>13398</v>
      </c>
      <c r="G1103" s="196" t="s">
        <v>10032</v>
      </c>
      <c r="H1103" s="197">
        <v>35.799999999999997</v>
      </c>
      <c r="I1103" s="198"/>
      <c r="J1103" s="199">
        <f>ROUND(I1103*H1103,2)</f>
        <v>0</v>
      </c>
      <c r="K1103" s="200"/>
      <c r="L1103" s="40"/>
      <c r="M1103" s="201" t="s">
        <v>1</v>
      </c>
      <c r="N1103" s="202" t="s">
        <v>42</v>
      </c>
      <c r="O1103" s="72"/>
      <c r="P1103" s="203">
        <f>O1103*H1103</f>
        <v>0</v>
      </c>
      <c r="Q1103" s="203">
        <v>0</v>
      </c>
      <c r="R1103" s="203">
        <f>Q1103*H1103</f>
        <v>0</v>
      </c>
      <c r="S1103" s="203">
        <v>0</v>
      </c>
      <c r="T1103" s="204">
        <f>S1103*H1103</f>
        <v>0</v>
      </c>
      <c r="U1103" s="35"/>
      <c r="V1103" s="35"/>
      <c r="W1103" s="35"/>
      <c r="X1103" s="35"/>
      <c r="Y1103" s="35"/>
      <c r="Z1103" s="35"/>
      <c r="AA1103" s="35"/>
      <c r="AB1103" s="35"/>
      <c r="AC1103" s="35"/>
      <c r="AD1103" s="35"/>
      <c r="AE1103" s="35"/>
      <c r="AR1103" s="205" t="s">
        <v>218</v>
      </c>
      <c r="AT1103" s="205" t="s">
        <v>214</v>
      </c>
      <c r="AU1103" s="205" t="s">
        <v>85</v>
      </c>
      <c r="AY1103" s="18" t="s">
        <v>209</v>
      </c>
      <c r="BE1103" s="206">
        <f>IF(N1103="základní",J1103,0)</f>
        <v>0</v>
      </c>
      <c r="BF1103" s="206">
        <f>IF(N1103="snížená",J1103,0)</f>
        <v>0</v>
      </c>
      <c r="BG1103" s="206">
        <f>IF(N1103="zákl. přenesená",J1103,0)</f>
        <v>0</v>
      </c>
      <c r="BH1103" s="206">
        <f>IF(N1103="sníž. přenesená",J1103,0)</f>
        <v>0</v>
      </c>
      <c r="BI1103" s="206">
        <f>IF(N1103="nulová",J1103,0)</f>
        <v>0</v>
      </c>
      <c r="BJ1103" s="18" t="s">
        <v>85</v>
      </c>
      <c r="BK1103" s="206">
        <f>ROUND(I1103*H1103,2)</f>
        <v>0</v>
      </c>
      <c r="BL1103" s="18" t="s">
        <v>218</v>
      </c>
      <c r="BM1103" s="205" t="s">
        <v>13997</v>
      </c>
    </row>
    <row r="1104" spans="1:65" s="2" customFormat="1" ht="48.75">
      <c r="A1104" s="35"/>
      <c r="B1104" s="36"/>
      <c r="C1104" s="37"/>
      <c r="D1104" s="214" t="s">
        <v>807</v>
      </c>
      <c r="E1104" s="37"/>
      <c r="F1104" s="256" t="s">
        <v>12994</v>
      </c>
      <c r="G1104" s="37"/>
      <c r="H1104" s="37"/>
      <c r="I1104" s="257"/>
      <c r="J1104" s="37"/>
      <c r="K1104" s="37"/>
      <c r="L1104" s="40"/>
      <c r="M1104" s="258"/>
      <c r="N1104" s="259"/>
      <c r="O1104" s="72"/>
      <c r="P1104" s="72"/>
      <c r="Q1104" s="72"/>
      <c r="R1104" s="72"/>
      <c r="S1104" s="72"/>
      <c r="T1104" s="73"/>
      <c r="U1104" s="35"/>
      <c r="V1104" s="35"/>
      <c r="W1104" s="35"/>
      <c r="X1104" s="35"/>
      <c r="Y1104" s="35"/>
      <c r="Z1104" s="35"/>
      <c r="AA1104" s="35"/>
      <c r="AB1104" s="35"/>
      <c r="AC1104" s="35"/>
      <c r="AD1104" s="35"/>
      <c r="AE1104" s="35"/>
      <c r="AT1104" s="18" t="s">
        <v>807</v>
      </c>
      <c r="AU1104" s="18" t="s">
        <v>85</v>
      </c>
    </row>
    <row r="1105" spans="1:65" s="2" customFormat="1" ht="16.5" customHeight="1">
      <c r="A1105" s="35"/>
      <c r="B1105" s="36"/>
      <c r="C1105" s="193" t="s">
        <v>5872</v>
      </c>
      <c r="D1105" s="193" t="s">
        <v>214</v>
      </c>
      <c r="E1105" s="194" t="s">
        <v>13998</v>
      </c>
      <c r="F1105" s="195" t="s">
        <v>13401</v>
      </c>
      <c r="G1105" s="196" t="s">
        <v>10032</v>
      </c>
      <c r="H1105" s="197">
        <v>10.8</v>
      </c>
      <c r="I1105" s="198"/>
      <c r="J1105" s="199">
        <f>ROUND(I1105*H1105,2)</f>
        <v>0</v>
      </c>
      <c r="K1105" s="200"/>
      <c r="L1105" s="40"/>
      <c r="M1105" s="201" t="s">
        <v>1</v>
      </c>
      <c r="N1105" s="202" t="s">
        <v>42</v>
      </c>
      <c r="O1105" s="72"/>
      <c r="P1105" s="203">
        <f>O1105*H1105</f>
        <v>0</v>
      </c>
      <c r="Q1105" s="203">
        <v>0</v>
      </c>
      <c r="R1105" s="203">
        <f>Q1105*H1105</f>
        <v>0</v>
      </c>
      <c r="S1105" s="203">
        <v>0</v>
      </c>
      <c r="T1105" s="204">
        <f>S1105*H1105</f>
        <v>0</v>
      </c>
      <c r="U1105" s="35"/>
      <c r="V1105" s="35"/>
      <c r="W1105" s="35"/>
      <c r="X1105" s="35"/>
      <c r="Y1105" s="35"/>
      <c r="Z1105" s="35"/>
      <c r="AA1105" s="35"/>
      <c r="AB1105" s="35"/>
      <c r="AC1105" s="35"/>
      <c r="AD1105" s="35"/>
      <c r="AE1105" s="35"/>
      <c r="AR1105" s="205" t="s">
        <v>218</v>
      </c>
      <c r="AT1105" s="205" t="s">
        <v>214</v>
      </c>
      <c r="AU1105" s="205" t="s">
        <v>85</v>
      </c>
      <c r="AY1105" s="18" t="s">
        <v>209</v>
      </c>
      <c r="BE1105" s="206">
        <f>IF(N1105="základní",J1105,0)</f>
        <v>0</v>
      </c>
      <c r="BF1105" s="206">
        <f>IF(N1105="snížená",J1105,0)</f>
        <v>0</v>
      </c>
      <c r="BG1105" s="206">
        <f>IF(N1105="zákl. přenesená",J1105,0)</f>
        <v>0</v>
      </c>
      <c r="BH1105" s="206">
        <f>IF(N1105="sníž. přenesená",J1105,0)</f>
        <v>0</v>
      </c>
      <c r="BI1105" s="206">
        <f>IF(N1105="nulová",J1105,0)</f>
        <v>0</v>
      </c>
      <c r="BJ1105" s="18" t="s">
        <v>85</v>
      </c>
      <c r="BK1105" s="206">
        <f>ROUND(I1105*H1105,2)</f>
        <v>0</v>
      </c>
      <c r="BL1105" s="18" t="s">
        <v>218</v>
      </c>
      <c r="BM1105" s="205" t="s">
        <v>13999</v>
      </c>
    </row>
    <row r="1106" spans="1:65" s="2" customFormat="1" ht="48.75">
      <c r="A1106" s="35"/>
      <c r="B1106" s="36"/>
      <c r="C1106" s="37"/>
      <c r="D1106" s="214" t="s">
        <v>807</v>
      </c>
      <c r="E1106" s="37"/>
      <c r="F1106" s="256" t="s">
        <v>12994</v>
      </c>
      <c r="G1106" s="37"/>
      <c r="H1106" s="37"/>
      <c r="I1106" s="257"/>
      <c r="J1106" s="37"/>
      <c r="K1106" s="37"/>
      <c r="L1106" s="40"/>
      <c r="M1106" s="258"/>
      <c r="N1106" s="259"/>
      <c r="O1106" s="72"/>
      <c r="P1106" s="72"/>
      <c r="Q1106" s="72"/>
      <c r="R1106" s="72"/>
      <c r="S1106" s="72"/>
      <c r="T1106" s="73"/>
      <c r="U1106" s="35"/>
      <c r="V1106" s="35"/>
      <c r="W1106" s="35"/>
      <c r="X1106" s="35"/>
      <c r="Y1106" s="35"/>
      <c r="Z1106" s="35"/>
      <c r="AA1106" s="35"/>
      <c r="AB1106" s="35"/>
      <c r="AC1106" s="35"/>
      <c r="AD1106" s="35"/>
      <c r="AE1106" s="35"/>
      <c r="AT1106" s="18" t="s">
        <v>807</v>
      </c>
      <c r="AU1106" s="18" t="s">
        <v>85</v>
      </c>
    </row>
    <row r="1107" spans="1:65" s="2" customFormat="1" ht="49.15" customHeight="1">
      <c r="A1107" s="35"/>
      <c r="B1107" s="36"/>
      <c r="C1107" s="193" t="s">
        <v>5875</v>
      </c>
      <c r="D1107" s="193" t="s">
        <v>214</v>
      </c>
      <c r="E1107" s="194" t="s">
        <v>14000</v>
      </c>
      <c r="F1107" s="195" t="s">
        <v>13010</v>
      </c>
      <c r="G1107" s="196" t="s">
        <v>217</v>
      </c>
      <c r="H1107" s="197">
        <v>288</v>
      </c>
      <c r="I1107" s="198"/>
      <c r="J1107" s="199">
        <f>ROUND(I1107*H1107,2)</f>
        <v>0</v>
      </c>
      <c r="K1107" s="200"/>
      <c r="L1107" s="40"/>
      <c r="M1107" s="201" t="s">
        <v>1</v>
      </c>
      <c r="N1107" s="202" t="s">
        <v>42</v>
      </c>
      <c r="O1107" s="72"/>
      <c r="P1107" s="203">
        <f>O1107*H1107</f>
        <v>0</v>
      </c>
      <c r="Q1107" s="203">
        <v>0</v>
      </c>
      <c r="R1107" s="203">
        <f>Q1107*H1107</f>
        <v>0</v>
      </c>
      <c r="S1107" s="203">
        <v>0</v>
      </c>
      <c r="T1107" s="204">
        <f>S1107*H1107</f>
        <v>0</v>
      </c>
      <c r="U1107" s="35"/>
      <c r="V1107" s="35"/>
      <c r="W1107" s="35"/>
      <c r="X1107" s="35"/>
      <c r="Y1107" s="35"/>
      <c r="Z1107" s="35"/>
      <c r="AA1107" s="35"/>
      <c r="AB1107" s="35"/>
      <c r="AC1107" s="35"/>
      <c r="AD1107" s="35"/>
      <c r="AE1107" s="35"/>
      <c r="AR1107" s="205" t="s">
        <v>218</v>
      </c>
      <c r="AT1107" s="205" t="s">
        <v>214</v>
      </c>
      <c r="AU1107" s="205" t="s">
        <v>85</v>
      </c>
      <c r="AY1107" s="18" t="s">
        <v>209</v>
      </c>
      <c r="BE1107" s="206">
        <f>IF(N1107="základní",J1107,0)</f>
        <v>0</v>
      </c>
      <c r="BF1107" s="206">
        <f>IF(N1107="snížená",J1107,0)</f>
        <v>0</v>
      </c>
      <c r="BG1107" s="206">
        <f>IF(N1107="zákl. přenesená",J1107,0)</f>
        <v>0</v>
      </c>
      <c r="BH1107" s="206">
        <f>IF(N1107="sníž. přenesená",J1107,0)</f>
        <v>0</v>
      </c>
      <c r="BI1107" s="206">
        <f>IF(N1107="nulová",J1107,0)</f>
        <v>0</v>
      </c>
      <c r="BJ1107" s="18" t="s">
        <v>85</v>
      </c>
      <c r="BK1107" s="206">
        <f>ROUND(I1107*H1107,2)</f>
        <v>0</v>
      </c>
      <c r="BL1107" s="18" t="s">
        <v>218</v>
      </c>
      <c r="BM1107" s="205" t="s">
        <v>14001</v>
      </c>
    </row>
    <row r="1108" spans="1:65" s="2" customFormat="1" ht="49.15" customHeight="1">
      <c r="A1108" s="35"/>
      <c r="B1108" s="36"/>
      <c r="C1108" s="193" t="s">
        <v>5878</v>
      </c>
      <c r="D1108" s="193" t="s">
        <v>214</v>
      </c>
      <c r="E1108" s="194" t="s">
        <v>14002</v>
      </c>
      <c r="F1108" s="195" t="s">
        <v>13131</v>
      </c>
      <c r="G1108" s="196" t="s">
        <v>217</v>
      </c>
      <c r="H1108" s="197">
        <v>205</v>
      </c>
      <c r="I1108" s="198"/>
      <c r="J1108" s="199">
        <f>ROUND(I1108*H1108,2)</f>
        <v>0</v>
      </c>
      <c r="K1108" s="200"/>
      <c r="L1108" s="40"/>
      <c r="M1108" s="201" t="s">
        <v>1</v>
      </c>
      <c r="N1108" s="202" t="s">
        <v>42</v>
      </c>
      <c r="O1108" s="72"/>
      <c r="P1108" s="203">
        <f>O1108*H1108</f>
        <v>0</v>
      </c>
      <c r="Q1108" s="203">
        <v>0</v>
      </c>
      <c r="R1108" s="203">
        <f>Q1108*H1108</f>
        <v>0</v>
      </c>
      <c r="S1108" s="203">
        <v>0</v>
      </c>
      <c r="T1108" s="204">
        <f>S1108*H1108</f>
        <v>0</v>
      </c>
      <c r="U1108" s="35"/>
      <c r="V1108" s="35"/>
      <c r="W1108" s="35"/>
      <c r="X1108" s="35"/>
      <c r="Y1108" s="35"/>
      <c r="Z1108" s="35"/>
      <c r="AA1108" s="35"/>
      <c r="AB1108" s="35"/>
      <c r="AC1108" s="35"/>
      <c r="AD1108" s="35"/>
      <c r="AE1108" s="35"/>
      <c r="AR1108" s="205" t="s">
        <v>218</v>
      </c>
      <c r="AT1108" s="205" t="s">
        <v>214</v>
      </c>
      <c r="AU1108" s="205" t="s">
        <v>85</v>
      </c>
      <c r="AY1108" s="18" t="s">
        <v>209</v>
      </c>
      <c r="BE1108" s="206">
        <f>IF(N1108="základní",J1108,0)</f>
        <v>0</v>
      </c>
      <c r="BF1108" s="206">
        <f>IF(N1108="snížená",J1108,0)</f>
        <v>0</v>
      </c>
      <c r="BG1108" s="206">
        <f>IF(N1108="zákl. přenesená",J1108,0)</f>
        <v>0</v>
      </c>
      <c r="BH1108" s="206">
        <f>IF(N1108="sníž. přenesená",J1108,0)</f>
        <v>0</v>
      </c>
      <c r="BI1108" s="206">
        <f>IF(N1108="nulová",J1108,0)</f>
        <v>0</v>
      </c>
      <c r="BJ1108" s="18" t="s">
        <v>85</v>
      </c>
      <c r="BK1108" s="206">
        <f>ROUND(I1108*H1108,2)</f>
        <v>0</v>
      </c>
      <c r="BL1108" s="18" t="s">
        <v>218</v>
      </c>
      <c r="BM1108" s="205" t="s">
        <v>14003</v>
      </c>
    </row>
    <row r="1109" spans="1:65" s="2" customFormat="1" ht="44.25" customHeight="1">
      <c r="A1109" s="35"/>
      <c r="B1109" s="36"/>
      <c r="C1109" s="193" t="s">
        <v>5881</v>
      </c>
      <c r="D1109" s="193" t="s">
        <v>214</v>
      </c>
      <c r="E1109" s="194" t="s">
        <v>14004</v>
      </c>
      <c r="F1109" s="195" t="s">
        <v>13016</v>
      </c>
      <c r="G1109" s="196" t="s">
        <v>217</v>
      </c>
      <c r="H1109" s="197">
        <v>68</v>
      </c>
      <c r="I1109" s="198"/>
      <c r="J1109" s="199">
        <f>ROUND(I1109*H1109,2)</f>
        <v>0</v>
      </c>
      <c r="K1109" s="200"/>
      <c r="L1109" s="40"/>
      <c r="M1109" s="201" t="s">
        <v>1</v>
      </c>
      <c r="N1109" s="202" t="s">
        <v>42</v>
      </c>
      <c r="O1109" s="72"/>
      <c r="P1109" s="203">
        <f>O1109*H1109</f>
        <v>0</v>
      </c>
      <c r="Q1109" s="203">
        <v>0</v>
      </c>
      <c r="R1109" s="203">
        <f>Q1109*H1109</f>
        <v>0</v>
      </c>
      <c r="S1109" s="203">
        <v>0</v>
      </c>
      <c r="T1109" s="204">
        <f>S1109*H1109</f>
        <v>0</v>
      </c>
      <c r="U1109" s="35"/>
      <c r="V1109" s="35"/>
      <c r="W1109" s="35"/>
      <c r="X1109" s="35"/>
      <c r="Y1109" s="35"/>
      <c r="Z1109" s="35"/>
      <c r="AA1109" s="35"/>
      <c r="AB1109" s="35"/>
      <c r="AC1109" s="35"/>
      <c r="AD1109" s="35"/>
      <c r="AE1109" s="35"/>
      <c r="AR1109" s="205" t="s">
        <v>218</v>
      </c>
      <c r="AT1109" s="205" t="s">
        <v>214</v>
      </c>
      <c r="AU1109" s="205" t="s">
        <v>85</v>
      </c>
      <c r="AY1109" s="18" t="s">
        <v>209</v>
      </c>
      <c r="BE1109" s="206">
        <f>IF(N1109="základní",J1109,0)</f>
        <v>0</v>
      </c>
      <c r="BF1109" s="206">
        <f>IF(N1109="snížená",J1109,0)</f>
        <v>0</v>
      </c>
      <c r="BG1109" s="206">
        <f>IF(N1109="zákl. přenesená",J1109,0)</f>
        <v>0</v>
      </c>
      <c r="BH1109" s="206">
        <f>IF(N1109="sníž. přenesená",J1109,0)</f>
        <v>0</v>
      </c>
      <c r="BI1109" s="206">
        <f>IF(N1109="nulová",J1109,0)</f>
        <v>0</v>
      </c>
      <c r="BJ1109" s="18" t="s">
        <v>85</v>
      </c>
      <c r="BK1109" s="206">
        <f>ROUND(I1109*H1109,2)</f>
        <v>0</v>
      </c>
      <c r="BL1109" s="18" t="s">
        <v>218</v>
      </c>
      <c r="BM1109" s="205" t="s">
        <v>14005</v>
      </c>
    </row>
    <row r="1110" spans="1:65" s="2" customFormat="1" ht="16.5" customHeight="1">
      <c r="A1110" s="35"/>
      <c r="B1110" s="36"/>
      <c r="C1110" s="193" t="s">
        <v>5884</v>
      </c>
      <c r="D1110" s="193" t="s">
        <v>214</v>
      </c>
      <c r="E1110" s="194" t="s">
        <v>14006</v>
      </c>
      <c r="F1110" s="195" t="s">
        <v>12858</v>
      </c>
      <c r="G1110" s="196" t="s">
        <v>586</v>
      </c>
      <c r="H1110" s="197">
        <v>1400</v>
      </c>
      <c r="I1110" s="198"/>
      <c r="J1110" s="199">
        <f>ROUND(I1110*H1110,2)</f>
        <v>0</v>
      </c>
      <c r="K1110" s="200"/>
      <c r="L1110" s="40"/>
      <c r="M1110" s="201" t="s">
        <v>1</v>
      </c>
      <c r="N1110" s="202" t="s">
        <v>42</v>
      </c>
      <c r="O1110" s="72"/>
      <c r="P1110" s="203">
        <f>O1110*H1110</f>
        <v>0</v>
      </c>
      <c r="Q1110" s="203">
        <v>0</v>
      </c>
      <c r="R1110" s="203">
        <f>Q1110*H1110</f>
        <v>0</v>
      </c>
      <c r="S1110" s="203">
        <v>0</v>
      </c>
      <c r="T1110" s="204">
        <f>S1110*H1110</f>
        <v>0</v>
      </c>
      <c r="U1110" s="35"/>
      <c r="V1110" s="35"/>
      <c r="W1110" s="35"/>
      <c r="X1110" s="35"/>
      <c r="Y1110" s="35"/>
      <c r="Z1110" s="35"/>
      <c r="AA1110" s="35"/>
      <c r="AB1110" s="35"/>
      <c r="AC1110" s="35"/>
      <c r="AD1110" s="35"/>
      <c r="AE1110" s="35"/>
      <c r="AR1110" s="205" t="s">
        <v>218</v>
      </c>
      <c r="AT1110" s="205" t="s">
        <v>214</v>
      </c>
      <c r="AU1110" s="205" t="s">
        <v>85</v>
      </c>
      <c r="AY1110" s="18" t="s">
        <v>209</v>
      </c>
      <c r="BE1110" s="206">
        <f>IF(N1110="základní",J1110,0)</f>
        <v>0</v>
      </c>
      <c r="BF1110" s="206">
        <f>IF(N1110="snížená",J1110,0)</f>
        <v>0</v>
      </c>
      <c r="BG1110" s="206">
        <f>IF(N1110="zákl. přenesená",J1110,0)</f>
        <v>0</v>
      </c>
      <c r="BH1110" s="206">
        <f>IF(N1110="sníž. přenesená",J1110,0)</f>
        <v>0</v>
      </c>
      <c r="BI1110" s="206">
        <f>IF(N1110="nulová",J1110,0)</f>
        <v>0</v>
      </c>
      <c r="BJ1110" s="18" t="s">
        <v>85</v>
      </c>
      <c r="BK1110" s="206">
        <f>ROUND(I1110*H1110,2)</f>
        <v>0</v>
      </c>
      <c r="BL1110" s="18" t="s">
        <v>218</v>
      </c>
      <c r="BM1110" s="205" t="s">
        <v>14007</v>
      </c>
    </row>
    <row r="1111" spans="1:65" s="2" customFormat="1" ht="16.5" customHeight="1">
      <c r="A1111" s="35"/>
      <c r="B1111" s="36"/>
      <c r="C1111" s="193" t="s">
        <v>5887</v>
      </c>
      <c r="D1111" s="193" t="s">
        <v>214</v>
      </c>
      <c r="E1111" s="194" t="s">
        <v>14008</v>
      </c>
      <c r="F1111" s="195" t="s">
        <v>12861</v>
      </c>
      <c r="G1111" s="196" t="s">
        <v>586</v>
      </c>
      <c r="H1111" s="197">
        <v>490</v>
      </c>
      <c r="I1111" s="198"/>
      <c r="J1111" s="199">
        <f>ROUND(I1111*H1111,2)</f>
        <v>0</v>
      </c>
      <c r="K1111" s="200"/>
      <c r="L1111" s="40"/>
      <c r="M1111" s="201" t="s">
        <v>1</v>
      </c>
      <c r="N1111" s="202" t="s">
        <v>42</v>
      </c>
      <c r="O1111" s="72"/>
      <c r="P1111" s="203">
        <f>O1111*H1111</f>
        <v>0</v>
      </c>
      <c r="Q1111" s="203">
        <v>0</v>
      </c>
      <c r="R1111" s="203">
        <f>Q1111*H1111</f>
        <v>0</v>
      </c>
      <c r="S1111" s="203">
        <v>0</v>
      </c>
      <c r="T1111" s="204">
        <f>S1111*H1111</f>
        <v>0</v>
      </c>
      <c r="U1111" s="35"/>
      <c r="V1111" s="35"/>
      <c r="W1111" s="35"/>
      <c r="X1111" s="35"/>
      <c r="Y1111" s="35"/>
      <c r="Z1111" s="35"/>
      <c r="AA1111" s="35"/>
      <c r="AB1111" s="35"/>
      <c r="AC1111" s="35"/>
      <c r="AD1111" s="35"/>
      <c r="AE1111" s="35"/>
      <c r="AR1111" s="205" t="s">
        <v>218</v>
      </c>
      <c r="AT1111" s="205" t="s">
        <v>214</v>
      </c>
      <c r="AU1111" s="205" t="s">
        <v>85</v>
      </c>
      <c r="AY1111" s="18" t="s">
        <v>209</v>
      </c>
      <c r="BE1111" s="206">
        <f>IF(N1111="základní",J1111,0)</f>
        <v>0</v>
      </c>
      <c r="BF1111" s="206">
        <f>IF(N1111="snížená",J1111,0)</f>
        <v>0</v>
      </c>
      <c r="BG1111" s="206">
        <f>IF(N1111="zákl. přenesená",J1111,0)</f>
        <v>0</v>
      </c>
      <c r="BH1111" s="206">
        <f>IF(N1111="sníž. přenesená",J1111,0)</f>
        <v>0</v>
      </c>
      <c r="BI1111" s="206">
        <f>IF(N1111="nulová",J1111,0)</f>
        <v>0</v>
      </c>
      <c r="BJ1111" s="18" t="s">
        <v>85</v>
      </c>
      <c r="BK1111" s="206">
        <f>ROUND(I1111*H1111,2)</f>
        <v>0</v>
      </c>
      <c r="BL1111" s="18" t="s">
        <v>218</v>
      </c>
      <c r="BM1111" s="205" t="s">
        <v>14009</v>
      </c>
    </row>
    <row r="1112" spans="1:65" s="12" customFormat="1" ht="25.9" customHeight="1">
      <c r="B1112" s="177"/>
      <c r="C1112" s="178"/>
      <c r="D1112" s="179" t="s">
        <v>76</v>
      </c>
      <c r="E1112" s="180" t="s">
        <v>14010</v>
      </c>
      <c r="F1112" s="180" t="s">
        <v>14011</v>
      </c>
      <c r="G1112" s="178"/>
      <c r="H1112" s="178"/>
      <c r="I1112" s="181"/>
      <c r="J1112" s="182">
        <f>BK1112</f>
        <v>0</v>
      </c>
      <c r="K1112" s="178"/>
      <c r="L1112" s="183"/>
      <c r="M1112" s="184"/>
      <c r="N1112" s="185"/>
      <c r="O1112" s="185"/>
      <c r="P1112" s="186">
        <f>SUM(P1113:P1201)</f>
        <v>0</v>
      </c>
      <c r="Q1112" s="185"/>
      <c r="R1112" s="186">
        <f>SUM(R1113:R1201)</f>
        <v>0</v>
      </c>
      <c r="S1112" s="185"/>
      <c r="T1112" s="187">
        <f>SUM(T1113:T1201)</f>
        <v>0</v>
      </c>
      <c r="AR1112" s="188" t="s">
        <v>85</v>
      </c>
      <c r="AT1112" s="189" t="s">
        <v>76</v>
      </c>
      <c r="AU1112" s="189" t="s">
        <v>77</v>
      </c>
      <c r="AY1112" s="188" t="s">
        <v>209</v>
      </c>
      <c r="BK1112" s="190">
        <f>SUM(BK1113:BK1201)</f>
        <v>0</v>
      </c>
    </row>
    <row r="1113" spans="1:65" s="2" customFormat="1" ht="24.2" customHeight="1">
      <c r="A1113" s="35"/>
      <c r="B1113" s="36"/>
      <c r="C1113" s="193" t="s">
        <v>5890</v>
      </c>
      <c r="D1113" s="193" t="s">
        <v>214</v>
      </c>
      <c r="E1113" s="194" t="s">
        <v>14012</v>
      </c>
      <c r="F1113" s="195" t="s">
        <v>13025</v>
      </c>
      <c r="G1113" s="196" t="s">
        <v>2761</v>
      </c>
      <c r="H1113" s="197">
        <v>1</v>
      </c>
      <c r="I1113" s="198"/>
      <c r="J1113" s="199">
        <f>ROUND(I1113*H1113,2)</f>
        <v>0</v>
      </c>
      <c r="K1113" s="200"/>
      <c r="L1113" s="40"/>
      <c r="M1113" s="201" t="s">
        <v>1</v>
      </c>
      <c r="N1113" s="202" t="s">
        <v>42</v>
      </c>
      <c r="O1113" s="72"/>
      <c r="P1113" s="203">
        <f>O1113*H1113</f>
        <v>0</v>
      </c>
      <c r="Q1113" s="203">
        <v>0</v>
      </c>
      <c r="R1113" s="203">
        <f>Q1113*H1113</f>
        <v>0</v>
      </c>
      <c r="S1113" s="203">
        <v>0</v>
      </c>
      <c r="T1113" s="204">
        <f>S1113*H1113</f>
        <v>0</v>
      </c>
      <c r="U1113" s="35"/>
      <c r="V1113" s="35"/>
      <c r="W1113" s="35"/>
      <c r="X1113" s="35"/>
      <c r="Y1113" s="35"/>
      <c r="Z1113" s="35"/>
      <c r="AA1113" s="35"/>
      <c r="AB1113" s="35"/>
      <c r="AC1113" s="35"/>
      <c r="AD1113" s="35"/>
      <c r="AE1113" s="35"/>
      <c r="AR1113" s="205" t="s">
        <v>218</v>
      </c>
      <c r="AT1113" s="205" t="s">
        <v>214</v>
      </c>
      <c r="AU1113" s="205" t="s">
        <v>85</v>
      </c>
      <c r="AY1113" s="18" t="s">
        <v>209</v>
      </c>
      <c r="BE1113" s="206">
        <f>IF(N1113="základní",J1113,0)</f>
        <v>0</v>
      </c>
      <c r="BF1113" s="206">
        <f>IF(N1113="snížená",J1113,0)</f>
        <v>0</v>
      </c>
      <c r="BG1113" s="206">
        <f>IF(N1113="zákl. přenesená",J1113,0)</f>
        <v>0</v>
      </c>
      <c r="BH1113" s="206">
        <f>IF(N1113="sníž. přenesená",J1113,0)</f>
        <v>0</v>
      </c>
      <c r="BI1113" s="206">
        <f>IF(N1113="nulová",J1113,0)</f>
        <v>0</v>
      </c>
      <c r="BJ1113" s="18" t="s">
        <v>85</v>
      </c>
      <c r="BK1113" s="206">
        <f>ROUND(I1113*H1113,2)</f>
        <v>0</v>
      </c>
      <c r="BL1113" s="18" t="s">
        <v>218</v>
      </c>
      <c r="BM1113" s="205" t="s">
        <v>14013</v>
      </c>
    </row>
    <row r="1114" spans="1:65" s="2" customFormat="1" ht="409.5">
      <c r="A1114" s="35"/>
      <c r="B1114" s="36"/>
      <c r="C1114" s="37"/>
      <c r="D1114" s="214" t="s">
        <v>807</v>
      </c>
      <c r="E1114" s="37"/>
      <c r="F1114" s="256" t="s">
        <v>14014</v>
      </c>
      <c r="G1114" s="37"/>
      <c r="H1114" s="37"/>
      <c r="I1114" s="257"/>
      <c r="J1114" s="37"/>
      <c r="K1114" s="37"/>
      <c r="L1114" s="40"/>
      <c r="M1114" s="258"/>
      <c r="N1114" s="259"/>
      <c r="O1114" s="72"/>
      <c r="P1114" s="72"/>
      <c r="Q1114" s="72"/>
      <c r="R1114" s="72"/>
      <c r="S1114" s="72"/>
      <c r="T1114" s="73"/>
      <c r="U1114" s="35"/>
      <c r="V1114" s="35"/>
      <c r="W1114" s="35"/>
      <c r="X1114" s="35"/>
      <c r="Y1114" s="35"/>
      <c r="Z1114" s="35"/>
      <c r="AA1114" s="35"/>
      <c r="AB1114" s="35"/>
      <c r="AC1114" s="35"/>
      <c r="AD1114" s="35"/>
      <c r="AE1114" s="35"/>
      <c r="AT1114" s="18" t="s">
        <v>807</v>
      </c>
      <c r="AU1114" s="18" t="s">
        <v>85</v>
      </c>
    </row>
    <row r="1115" spans="1:65" s="2" customFormat="1" ht="16.5" customHeight="1">
      <c r="A1115" s="35"/>
      <c r="B1115" s="36"/>
      <c r="C1115" s="193" t="s">
        <v>5893</v>
      </c>
      <c r="D1115" s="193" t="s">
        <v>214</v>
      </c>
      <c r="E1115" s="194" t="s">
        <v>14015</v>
      </c>
      <c r="F1115" s="195" t="s">
        <v>14016</v>
      </c>
      <c r="G1115" s="196" t="s">
        <v>2761</v>
      </c>
      <c r="H1115" s="197">
        <v>6</v>
      </c>
      <c r="I1115" s="198"/>
      <c r="J1115" s="199">
        <f>ROUND(I1115*H1115,2)</f>
        <v>0</v>
      </c>
      <c r="K1115" s="200"/>
      <c r="L1115" s="40"/>
      <c r="M1115" s="201" t="s">
        <v>1</v>
      </c>
      <c r="N1115" s="202" t="s">
        <v>42</v>
      </c>
      <c r="O1115" s="72"/>
      <c r="P1115" s="203">
        <f>O1115*H1115</f>
        <v>0</v>
      </c>
      <c r="Q1115" s="203">
        <v>0</v>
      </c>
      <c r="R1115" s="203">
        <f>Q1115*H1115</f>
        <v>0</v>
      </c>
      <c r="S1115" s="203">
        <v>0</v>
      </c>
      <c r="T1115" s="204">
        <f>S1115*H1115</f>
        <v>0</v>
      </c>
      <c r="U1115" s="35"/>
      <c r="V1115" s="35"/>
      <c r="W1115" s="35"/>
      <c r="X1115" s="35"/>
      <c r="Y1115" s="35"/>
      <c r="Z1115" s="35"/>
      <c r="AA1115" s="35"/>
      <c r="AB1115" s="35"/>
      <c r="AC1115" s="35"/>
      <c r="AD1115" s="35"/>
      <c r="AE1115" s="35"/>
      <c r="AR1115" s="205" t="s">
        <v>218</v>
      </c>
      <c r="AT1115" s="205" t="s">
        <v>214</v>
      </c>
      <c r="AU1115" s="205" t="s">
        <v>85</v>
      </c>
      <c r="AY1115" s="18" t="s">
        <v>209</v>
      </c>
      <c r="BE1115" s="206">
        <f>IF(N1115="základní",J1115,0)</f>
        <v>0</v>
      </c>
      <c r="BF1115" s="206">
        <f>IF(N1115="snížená",J1115,0)</f>
        <v>0</v>
      </c>
      <c r="BG1115" s="206">
        <f>IF(N1115="zákl. přenesená",J1115,0)</f>
        <v>0</v>
      </c>
      <c r="BH1115" s="206">
        <f>IF(N1115="sníž. přenesená",J1115,0)</f>
        <v>0</v>
      </c>
      <c r="BI1115" s="206">
        <f>IF(N1115="nulová",J1115,0)</f>
        <v>0</v>
      </c>
      <c r="BJ1115" s="18" t="s">
        <v>85</v>
      </c>
      <c r="BK1115" s="206">
        <f>ROUND(I1115*H1115,2)</f>
        <v>0</v>
      </c>
      <c r="BL1115" s="18" t="s">
        <v>218</v>
      </c>
      <c r="BM1115" s="205" t="s">
        <v>14017</v>
      </c>
    </row>
    <row r="1116" spans="1:65" s="2" customFormat="1" ht="68.25">
      <c r="A1116" s="35"/>
      <c r="B1116" s="36"/>
      <c r="C1116" s="37"/>
      <c r="D1116" s="214" t="s">
        <v>807</v>
      </c>
      <c r="E1116" s="37"/>
      <c r="F1116" s="256" t="s">
        <v>12872</v>
      </c>
      <c r="G1116" s="37"/>
      <c r="H1116" s="37"/>
      <c r="I1116" s="257"/>
      <c r="J1116" s="37"/>
      <c r="K1116" s="37"/>
      <c r="L1116" s="40"/>
      <c r="M1116" s="258"/>
      <c r="N1116" s="259"/>
      <c r="O1116" s="72"/>
      <c r="P1116" s="72"/>
      <c r="Q1116" s="72"/>
      <c r="R1116" s="72"/>
      <c r="S1116" s="72"/>
      <c r="T1116" s="73"/>
      <c r="U1116" s="35"/>
      <c r="V1116" s="35"/>
      <c r="W1116" s="35"/>
      <c r="X1116" s="35"/>
      <c r="Y1116" s="35"/>
      <c r="Z1116" s="35"/>
      <c r="AA1116" s="35"/>
      <c r="AB1116" s="35"/>
      <c r="AC1116" s="35"/>
      <c r="AD1116" s="35"/>
      <c r="AE1116" s="35"/>
      <c r="AT1116" s="18" t="s">
        <v>807</v>
      </c>
      <c r="AU1116" s="18" t="s">
        <v>85</v>
      </c>
    </row>
    <row r="1117" spans="1:65" s="2" customFormat="1" ht="16.5" customHeight="1">
      <c r="A1117" s="35"/>
      <c r="B1117" s="36"/>
      <c r="C1117" s="193" t="s">
        <v>5896</v>
      </c>
      <c r="D1117" s="193" t="s">
        <v>214</v>
      </c>
      <c r="E1117" s="194" t="s">
        <v>14018</v>
      </c>
      <c r="F1117" s="195" t="s">
        <v>14019</v>
      </c>
      <c r="G1117" s="196" t="s">
        <v>2761</v>
      </c>
      <c r="H1117" s="197">
        <v>10</v>
      </c>
      <c r="I1117" s="198"/>
      <c r="J1117" s="199">
        <f>ROUND(I1117*H1117,2)</f>
        <v>0</v>
      </c>
      <c r="K1117" s="200"/>
      <c r="L1117" s="40"/>
      <c r="M1117" s="201" t="s">
        <v>1</v>
      </c>
      <c r="N1117" s="202" t="s">
        <v>42</v>
      </c>
      <c r="O1117" s="72"/>
      <c r="P1117" s="203">
        <f>O1117*H1117</f>
        <v>0</v>
      </c>
      <c r="Q1117" s="203">
        <v>0</v>
      </c>
      <c r="R1117" s="203">
        <f>Q1117*H1117</f>
        <v>0</v>
      </c>
      <c r="S1117" s="203">
        <v>0</v>
      </c>
      <c r="T1117" s="204">
        <f>S1117*H1117</f>
        <v>0</v>
      </c>
      <c r="U1117" s="35"/>
      <c r="V1117" s="35"/>
      <c r="W1117" s="35"/>
      <c r="X1117" s="35"/>
      <c r="Y1117" s="35"/>
      <c r="Z1117" s="35"/>
      <c r="AA1117" s="35"/>
      <c r="AB1117" s="35"/>
      <c r="AC1117" s="35"/>
      <c r="AD1117" s="35"/>
      <c r="AE1117" s="35"/>
      <c r="AR1117" s="205" t="s">
        <v>218</v>
      </c>
      <c r="AT1117" s="205" t="s">
        <v>214</v>
      </c>
      <c r="AU1117" s="205" t="s">
        <v>85</v>
      </c>
      <c r="AY1117" s="18" t="s">
        <v>209</v>
      </c>
      <c r="BE1117" s="206">
        <f>IF(N1117="základní",J1117,0)</f>
        <v>0</v>
      </c>
      <c r="BF1117" s="206">
        <f>IF(N1117="snížená",J1117,0)</f>
        <v>0</v>
      </c>
      <c r="BG1117" s="206">
        <f>IF(N1117="zákl. přenesená",J1117,0)</f>
        <v>0</v>
      </c>
      <c r="BH1117" s="206">
        <f>IF(N1117="sníž. přenesená",J1117,0)</f>
        <v>0</v>
      </c>
      <c r="BI1117" s="206">
        <f>IF(N1117="nulová",J1117,0)</f>
        <v>0</v>
      </c>
      <c r="BJ1117" s="18" t="s">
        <v>85</v>
      </c>
      <c r="BK1117" s="206">
        <f>ROUND(I1117*H1117,2)</f>
        <v>0</v>
      </c>
      <c r="BL1117" s="18" t="s">
        <v>218</v>
      </c>
      <c r="BM1117" s="205" t="s">
        <v>14020</v>
      </c>
    </row>
    <row r="1118" spans="1:65" s="2" customFormat="1" ht="87.75">
      <c r="A1118" s="35"/>
      <c r="B1118" s="36"/>
      <c r="C1118" s="37"/>
      <c r="D1118" s="214" t="s">
        <v>807</v>
      </c>
      <c r="E1118" s="37"/>
      <c r="F1118" s="256" t="s">
        <v>13047</v>
      </c>
      <c r="G1118" s="37"/>
      <c r="H1118" s="37"/>
      <c r="I1118" s="257"/>
      <c r="J1118" s="37"/>
      <c r="K1118" s="37"/>
      <c r="L1118" s="40"/>
      <c r="M1118" s="258"/>
      <c r="N1118" s="259"/>
      <c r="O1118" s="72"/>
      <c r="P1118" s="72"/>
      <c r="Q1118" s="72"/>
      <c r="R1118" s="72"/>
      <c r="S1118" s="72"/>
      <c r="T1118" s="73"/>
      <c r="U1118" s="35"/>
      <c r="V1118" s="35"/>
      <c r="W1118" s="35"/>
      <c r="X1118" s="35"/>
      <c r="Y1118" s="35"/>
      <c r="Z1118" s="35"/>
      <c r="AA1118" s="35"/>
      <c r="AB1118" s="35"/>
      <c r="AC1118" s="35"/>
      <c r="AD1118" s="35"/>
      <c r="AE1118" s="35"/>
      <c r="AT1118" s="18" t="s">
        <v>807</v>
      </c>
      <c r="AU1118" s="18" t="s">
        <v>85</v>
      </c>
    </row>
    <row r="1119" spans="1:65" s="2" customFormat="1" ht="16.5" customHeight="1">
      <c r="A1119" s="35"/>
      <c r="B1119" s="36"/>
      <c r="C1119" s="193" t="s">
        <v>5899</v>
      </c>
      <c r="D1119" s="193" t="s">
        <v>214</v>
      </c>
      <c r="E1119" s="194" t="s">
        <v>14021</v>
      </c>
      <c r="F1119" s="195" t="s">
        <v>14019</v>
      </c>
      <c r="G1119" s="196" t="s">
        <v>2761</v>
      </c>
      <c r="H1119" s="197">
        <v>10</v>
      </c>
      <c r="I1119" s="198"/>
      <c r="J1119" s="199">
        <f>ROUND(I1119*H1119,2)</f>
        <v>0</v>
      </c>
      <c r="K1119" s="200"/>
      <c r="L1119" s="40"/>
      <c r="M1119" s="201" t="s">
        <v>1</v>
      </c>
      <c r="N1119" s="202" t="s">
        <v>42</v>
      </c>
      <c r="O1119" s="72"/>
      <c r="P1119" s="203">
        <f>O1119*H1119</f>
        <v>0</v>
      </c>
      <c r="Q1119" s="203">
        <v>0</v>
      </c>
      <c r="R1119" s="203">
        <f>Q1119*H1119</f>
        <v>0</v>
      </c>
      <c r="S1119" s="203">
        <v>0</v>
      </c>
      <c r="T1119" s="204">
        <f>S1119*H1119</f>
        <v>0</v>
      </c>
      <c r="U1119" s="35"/>
      <c r="V1119" s="35"/>
      <c r="W1119" s="35"/>
      <c r="X1119" s="35"/>
      <c r="Y1119" s="35"/>
      <c r="Z1119" s="35"/>
      <c r="AA1119" s="35"/>
      <c r="AB1119" s="35"/>
      <c r="AC1119" s="35"/>
      <c r="AD1119" s="35"/>
      <c r="AE1119" s="35"/>
      <c r="AR1119" s="205" t="s">
        <v>218</v>
      </c>
      <c r="AT1119" s="205" t="s">
        <v>214</v>
      </c>
      <c r="AU1119" s="205" t="s">
        <v>85</v>
      </c>
      <c r="AY1119" s="18" t="s">
        <v>209</v>
      </c>
      <c r="BE1119" s="206">
        <f>IF(N1119="základní",J1119,0)</f>
        <v>0</v>
      </c>
      <c r="BF1119" s="206">
        <f>IF(N1119="snížená",J1119,0)</f>
        <v>0</v>
      </c>
      <c r="BG1119" s="206">
        <f>IF(N1119="zákl. přenesená",J1119,0)</f>
        <v>0</v>
      </c>
      <c r="BH1119" s="206">
        <f>IF(N1119="sníž. přenesená",J1119,0)</f>
        <v>0</v>
      </c>
      <c r="BI1119" s="206">
        <f>IF(N1119="nulová",J1119,0)</f>
        <v>0</v>
      </c>
      <c r="BJ1119" s="18" t="s">
        <v>85</v>
      </c>
      <c r="BK1119" s="206">
        <f>ROUND(I1119*H1119,2)</f>
        <v>0</v>
      </c>
      <c r="BL1119" s="18" t="s">
        <v>218</v>
      </c>
      <c r="BM1119" s="205" t="s">
        <v>14022</v>
      </c>
    </row>
    <row r="1120" spans="1:65" s="2" customFormat="1" ht="87.75">
      <c r="A1120" s="35"/>
      <c r="B1120" s="36"/>
      <c r="C1120" s="37"/>
      <c r="D1120" s="214" t="s">
        <v>807</v>
      </c>
      <c r="E1120" s="37"/>
      <c r="F1120" s="256" t="s">
        <v>12896</v>
      </c>
      <c r="G1120" s="37"/>
      <c r="H1120" s="37"/>
      <c r="I1120" s="257"/>
      <c r="J1120" s="37"/>
      <c r="K1120" s="37"/>
      <c r="L1120" s="40"/>
      <c r="M1120" s="258"/>
      <c r="N1120" s="259"/>
      <c r="O1120" s="72"/>
      <c r="P1120" s="72"/>
      <c r="Q1120" s="72"/>
      <c r="R1120" s="72"/>
      <c r="S1120" s="72"/>
      <c r="T1120" s="73"/>
      <c r="U1120" s="35"/>
      <c r="V1120" s="35"/>
      <c r="W1120" s="35"/>
      <c r="X1120" s="35"/>
      <c r="Y1120" s="35"/>
      <c r="Z1120" s="35"/>
      <c r="AA1120" s="35"/>
      <c r="AB1120" s="35"/>
      <c r="AC1120" s="35"/>
      <c r="AD1120" s="35"/>
      <c r="AE1120" s="35"/>
      <c r="AT1120" s="18" t="s">
        <v>807</v>
      </c>
      <c r="AU1120" s="18" t="s">
        <v>85</v>
      </c>
    </row>
    <row r="1121" spans="1:65" s="2" customFormat="1" ht="16.5" customHeight="1">
      <c r="A1121" s="35"/>
      <c r="B1121" s="36"/>
      <c r="C1121" s="193" t="s">
        <v>5902</v>
      </c>
      <c r="D1121" s="193" t="s">
        <v>214</v>
      </c>
      <c r="E1121" s="194" t="s">
        <v>14023</v>
      </c>
      <c r="F1121" s="195" t="s">
        <v>14019</v>
      </c>
      <c r="G1121" s="196" t="s">
        <v>2761</v>
      </c>
      <c r="H1121" s="197">
        <v>10</v>
      </c>
      <c r="I1121" s="198"/>
      <c r="J1121" s="199">
        <f>ROUND(I1121*H1121,2)</f>
        <v>0</v>
      </c>
      <c r="K1121" s="200"/>
      <c r="L1121" s="40"/>
      <c r="M1121" s="201" t="s">
        <v>1</v>
      </c>
      <c r="N1121" s="202" t="s">
        <v>42</v>
      </c>
      <c r="O1121" s="72"/>
      <c r="P1121" s="203">
        <f>O1121*H1121</f>
        <v>0</v>
      </c>
      <c r="Q1121" s="203">
        <v>0</v>
      </c>
      <c r="R1121" s="203">
        <f>Q1121*H1121</f>
        <v>0</v>
      </c>
      <c r="S1121" s="203">
        <v>0</v>
      </c>
      <c r="T1121" s="204">
        <f>S1121*H1121</f>
        <v>0</v>
      </c>
      <c r="U1121" s="35"/>
      <c r="V1121" s="35"/>
      <c r="W1121" s="35"/>
      <c r="X1121" s="35"/>
      <c r="Y1121" s="35"/>
      <c r="Z1121" s="35"/>
      <c r="AA1121" s="35"/>
      <c r="AB1121" s="35"/>
      <c r="AC1121" s="35"/>
      <c r="AD1121" s="35"/>
      <c r="AE1121" s="35"/>
      <c r="AR1121" s="205" t="s">
        <v>218</v>
      </c>
      <c r="AT1121" s="205" t="s">
        <v>214</v>
      </c>
      <c r="AU1121" s="205" t="s">
        <v>85</v>
      </c>
      <c r="AY1121" s="18" t="s">
        <v>209</v>
      </c>
      <c r="BE1121" s="206">
        <f>IF(N1121="základní",J1121,0)</f>
        <v>0</v>
      </c>
      <c r="BF1121" s="206">
        <f>IF(N1121="snížená",J1121,0)</f>
        <v>0</v>
      </c>
      <c r="BG1121" s="206">
        <f>IF(N1121="zákl. přenesená",J1121,0)</f>
        <v>0</v>
      </c>
      <c r="BH1121" s="206">
        <f>IF(N1121="sníž. přenesená",J1121,0)</f>
        <v>0</v>
      </c>
      <c r="BI1121" s="206">
        <f>IF(N1121="nulová",J1121,0)</f>
        <v>0</v>
      </c>
      <c r="BJ1121" s="18" t="s">
        <v>85</v>
      </c>
      <c r="BK1121" s="206">
        <f>ROUND(I1121*H1121,2)</f>
        <v>0</v>
      </c>
      <c r="BL1121" s="18" t="s">
        <v>218</v>
      </c>
      <c r="BM1121" s="205" t="s">
        <v>14024</v>
      </c>
    </row>
    <row r="1122" spans="1:65" s="2" customFormat="1" ht="58.5">
      <c r="A1122" s="35"/>
      <c r="B1122" s="36"/>
      <c r="C1122" s="37"/>
      <c r="D1122" s="214" t="s">
        <v>807</v>
      </c>
      <c r="E1122" s="37"/>
      <c r="F1122" s="256" t="s">
        <v>12913</v>
      </c>
      <c r="G1122" s="37"/>
      <c r="H1122" s="37"/>
      <c r="I1122" s="257"/>
      <c r="J1122" s="37"/>
      <c r="K1122" s="37"/>
      <c r="L1122" s="40"/>
      <c r="M1122" s="258"/>
      <c r="N1122" s="259"/>
      <c r="O1122" s="72"/>
      <c r="P1122" s="72"/>
      <c r="Q1122" s="72"/>
      <c r="R1122" s="72"/>
      <c r="S1122" s="72"/>
      <c r="T1122" s="73"/>
      <c r="U1122" s="35"/>
      <c r="V1122" s="35"/>
      <c r="W1122" s="35"/>
      <c r="X1122" s="35"/>
      <c r="Y1122" s="35"/>
      <c r="Z1122" s="35"/>
      <c r="AA1122" s="35"/>
      <c r="AB1122" s="35"/>
      <c r="AC1122" s="35"/>
      <c r="AD1122" s="35"/>
      <c r="AE1122" s="35"/>
      <c r="AT1122" s="18" t="s">
        <v>807</v>
      </c>
      <c r="AU1122" s="18" t="s">
        <v>85</v>
      </c>
    </row>
    <row r="1123" spans="1:65" s="2" customFormat="1" ht="24.2" customHeight="1">
      <c r="A1123" s="35"/>
      <c r="B1123" s="36"/>
      <c r="C1123" s="193" t="s">
        <v>5905</v>
      </c>
      <c r="D1123" s="193" t="s">
        <v>214</v>
      </c>
      <c r="E1123" s="194" t="s">
        <v>14025</v>
      </c>
      <c r="F1123" s="195" t="s">
        <v>12932</v>
      </c>
      <c r="G1123" s="196" t="s">
        <v>2761</v>
      </c>
      <c r="H1123" s="197">
        <v>1</v>
      </c>
      <c r="I1123" s="198"/>
      <c r="J1123" s="199">
        <f>ROUND(I1123*H1123,2)</f>
        <v>0</v>
      </c>
      <c r="K1123" s="200"/>
      <c r="L1123" s="40"/>
      <c r="M1123" s="201" t="s">
        <v>1</v>
      </c>
      <c r="N1123" s="202" t="s">
        <v>42</v>
      </c>
      <c r="O1123" s="72"/>
      <c r="P1123" s="203">
        <f>O1123*H1123</f>
        <v>0</v>
      </c>
      <c r="Q1123" s="203">
        <v>0</v>
      </c>
      <c r="R1123" s="203">
        <f>Q1123*H1123</f>
        <v>0</v>
      </c>
      <c r="S1123" s="203">
        <v>0</v>
      </c>
      <c r="T1123" s="204">
        <f>S1123*H1123</f>
        <v>0</v>
      </c>
      <c r="U1123" s="35"/>
      <c r="V1123" s="35"/>
      <c r="W1123" s="35"/>
      <c r="X1123" s="35"/>
      <c r="Y1123" s="35"/>
      <c r="Z1123" s="35"/>
      <c r="AA1123" s="35"/>
      <c r="AB1123" s="35"/>
      <c r="AC1123" s="35"/>
      <c r="AD1123" s="35"/>
      <c r="AE1123" s="35"/>
      <c r="AR1123" s="205" t="s">
        <v>218</v>
      </c>
      <c r="AT1123" s="205" t="s">
        <v>214</v>
      </c>
      <c r="AU1123" s="205" t="s">
        <v>85</v>
      </c>
      <c r="AY1123" s="18" t="s">
        <v>209</v>
      </c>
      <c r="BE1123" s="206">
        <f>IF(N1123="základní",J1123,0)</f>
        <v>0</v>
      </c>
      <c r="BF1123" s="206">
        <f>IF(N1123="snížená",J1123,0)</f>
        <v>0</v>
      </c>
      <c r="BG1123" s="206">
        <f>IF(N1123="zákl. přenesená",J1123,0)</f>
        <v>0</v>
      </c>
      <c r="BH1123" s="206">
        <f>IF(N1123="sníž. přenesená",J1123,0)</f>
        <v>0</v>
      </c>
      <c r="BI1123" s="206">
        <f>IF(N1123="nulová",J1123,0)</f>
        <v>0</v>
      </c>
      <c r="BJ1123" s="18" t="s">
        <v>85</v>
      </c>
      <c r="BK1123" s="206">
        <f>ROUND(I1123*H1123,2)</f>
        <v>0</v>
      </c>
      <c r="BL1123" s="18" t="s">
        <v>218</v>
      </c>
      <c r="BM1123" s="205" t="s">
        <v>14026</v>
      </c>
    </row>
    <row r="1124" spans="1:65" s="2" customFormat="1" ht="68.25">
      <c r="A1124" s="35"/>
      <c r="B1124" s="36"/>
      <c r="C1124" s="37"/>
      <c r="D1124" s="214" t="s">
        <v>807</v>
      </c>
      <c r="E1124" s="37"/>
      <c r="F1124" s="256" t="s">
        <v>12934</v>
      </c>
      <c r="G1124" s="37"/>
      <c r="H1124" s="37"/>
      <c r="I1124" s="257"/>
      <c r="J1124" s="37"/>
      <c r="K1124" s="37"/>
      <c r="L1124" s="40"/>
      <c r="M1124" s="258"/>
      <c r="N1124" s="259"/>
      <c r="O1124" s="72"/>
      <c r="P1124" s="72"/>
      <c r="Q1124" s="72"/>
      <c r="R1124" s="72"/>
      <c r="S1124" s="72"/>
      <c r="T1124" s="73"/>
      <c r="U1124" s="35"/>
      <c r="V1124" s="35"/>
      <c r="W1124" s="35"/>
      <c r="X1124" s="35"/>
      <c r="Y1124" s="35"/>
      <c r="Z1124" s="35"/>
      <c r="AA1124" s="35"/>
      <c r="AB1124" s="35"/>
      <c r="AC1124" s="35"/>
      <c r="AD1124" s="35"/>
      <c r="AE1124" s="35"/>
      <c r="AT1124" s="18" t="s">
        <v>807</v>
      </c>
      <c r="AU1124" s="18" t="s">
        <v>85</v>
      </c>
    </row>
    <row r="1125" spans="1:65" s="2" customFormat="1" ht="24.2" customHeight="1">
      <c r="A1125" s="35"/>
      <c r="B1125" s="36"/>
      <c r="C1125" s="193" t="s">
        <v>5908</v>
      </c>
      <c r="D1125" s="193" t="s">
        <v>214</v>
      </c>
      <c r="E1125" s="194" t="s">
        <v>14027</v>
      </c>
      <c r="F1125" s="195" t="s">
        <v>12936</v>
      </c>
      <c r="G1125" s="196" t="s">
        <v>2761</v>
      </c>
      <c r="H1125" s="197">
        <v>27</v>
      </c>
      <c r="I1125" s="198"/>
      <c r="J1125" s="199">
        <f>ROUND(I1125*H1125,2)</f>
        <v>0</v>
      </c>
      <c r="K1125" s="200"/>
      <c r="L1125" s="40"/>
      <c r="M1125" s="201" t="s">
        <v>1</v>
      </c>
      <c r="N1125" s="202" t="s">
        <v>42</v>
      </c>
      <c r="O1125" s="72"/>
      <c r="P1125" s="203">
        <f>O1125*H1125</f>
        <v>0</v>
      </c>
      <c r="Q1125" s="203">
        <v>0</v>
      </c>
      <c r="R1125" s="203">
        <f>Q1125*H1125</f>
        <v>0</v>
      </c>
      <c r="S1125" s="203">
        <v>0</v>
      </c>
      <c r="T1125" s="204">
        <f>S1125*H1125</f>
        <v>0</v>
      </c>
      <c r="U1125" s="35"/>
      <c r="V1125" s="35"/>
      <c r="W1125" s="35"/>
      <c r="X1125" s="35"/>
      <c r="Y1125" s="35"/>
      <c r="Z1125" s="35"/>
      <c r="AA1125" s="35"/>
      <c r="AB1125" s="35"/>
      <c r="AC1125" s="35"/>
      <c r="AD1125" s="35"/>
      <c r="AE1125" s="35"/>
      <c r="AR1125" s="205" t="s">
        <v>218</v>
      </c>
      <c r="AT1125" s="205" t="s">
        <v>214</v>
      </c>
      <c r="AU1125" s="205" t="s">
        <v>85</v>
      </c>
      <c r="AY1125" s="18" t="s">
        <v>209</v>
      </c>
      <c r="BE1125" s="206">
        <f>IF(N1125="základní",J1125,0)</f>
        <v>0</v>
      </c>
      <c r="BF1125" s="206">
        <f>IF(N1125="snížená",J1125,0)</f>
        <v>0</v>
      </c>
      <c r="BG1125" s="206">
        <f>IF(N1125="zákl. přenesená",J1125,0)</f>
        <v>0</v>
      </c>
      <c r="BH1125" s="206">
        <f>IF(N1125="sníž. přenesená",J1125,0)</f>
        <v>0</v>
      </c>
      <c r="BI1125" s="206">
        <f>IF(N1125="nulová",J1125,0)</f>
        <v>0</v>
      </c>
      <c r="BJ1125" s="18" t="s">
        <v>85</v>
      </c>
      <c r="BK1125" s="206">
        <f>ROUND(I1125*H1125,2)</f>
        <v>0</v>
      </c>
      <c r="BL1125" s="18" t="s">
        <v>218</v>
      </c>
      <c r="BM1125" s="205" t="s">
        <v>14028</v>
      </c>
    </row>
    <row r="1126" spans="1:65" s="2" customFormat="1" ht="68.25">
      <c r="A1126" s="35"/>
      <c r="B1126" s="36"/>
      <c r="C1126" s="37"/>
      <c r="D1126" s="214" t="s">
        <v>807</v>
      </c>
      <c r="E1126" s="37"/>
      <c r="F1126" s="256" t="s">
        <v>12934</v>
      </c>
      <c r="G1126" s="37"/>
      <c r="H1126" s="37"/>
      <c r="I1126" s="257"/>
      <c r="J1126" s="37"/>
      <c r="K1126" s="37"/>
      <c r="L1126" s="40"/>
      <c r="M1126" s="258"/>
      <c r="N1126" s="259"/>
      <c r="O1126" s="72"/>
      <c r="P1126" s="72"/>
      <c r="Q1126" s="72"/>
      <c r="R1126" s="72"/>
      <c r="S1126" s="72"/>
      <c r="T1126" s="73"/>
      <c r="U1126" s="35"/>
      <c r="V1126" s="35"/>
      <c r="W1126" s="35"/>
      <c r="X1126" s="35"/>
      <c r="Y1126" s="35"/>
      <c r="Z1126" s="35"/>
      <c r="AA1126" s="35"/>
      <c r="AB1126" s="35"/>
      <c r="AC1126" s="35"/>
      <c r="AD1126" s="35"/>
      <c r="AE1126" s="35"/>
      <c r="AT1126" s="18" t="s">
        <v>807</v>
      </c>
      <c r="AU1126" s="18" t="s">
        <v>85</v>
      </c>
    </row>
    <row r="1127" spans="1:65" s="2" customFormat="1" ht="24.2" customHeight="1">
      <c r="A1127" s="35"/>
      <c r="B1127" s="36"/>
      <c r="C1127" s="193" t="s">
        <v>5911</v>
      </c>
      <c r="D1127" s="193" t="s">
        <v>214</v>
      </c>
      <c r="E1127" s="194" t="s">
        <v>14029</v>
      </c>
      <c r="F1127" s="195" t="s">
        <v>12939</v>
      </c>
      <c r="G1127" s="196" t="s">
        <v>2761</v>
      </c>
      <c r="H1127" s="197">
        <v>8</v>
      </c>
      <c r="I1127" s="198"/>
      <c r="J1127" s="199">
        <f>ROUND(I1127*H1127,2)</f>
        <v>0</v>
      </c>
      <c r="K1127" s="200"/>
      <c r="L1127" s="40"/>
      <c r="M1127" s="201" t="s">
        <v>1</v>
      </c>
      <c r="N1127" s="202" t="s">
        <v>42</v>
      </c>
      <c r="O1127" s="72"/>
      <c r="P1127" s="203">
        <f>O1127*H1127</f>
        <v>0</v>
      </c>
      <c r="Q1127" s="203">
        <v>0</v>
      </c>
      <c r="R1127" s="203">
        <f>Q1127*H1127</f>
        <v>0</v>
      </c>
      <c r="S1127" s="203">
        <v>0</v>
      </c>
      <c r="T1127" s="204">
        <f>S1127*H1127</f>
        <v>0</v>
      </c>
      <c r="U1127" s="35"/>
      <c r="V1127" s="35"/>
      <c r="W1127" s="35"/>
      <c r="X1127" s="35"/>
      <c r="Y1127" s="35"/>
      <c r="Z1127" s="35"/>
      <c r="AA1127" s="35"/>
      <c r="AB1127" s="35"/>
      <c r="AC1127" s="35"/>
      <c r="AD1127" s="35"/>
      <c r="AE1127" s="35"/>
      <c r="AR1127" s="205" t="s">
        <v>218</v>
      </c>
      <c r="AT1127" s="205" t="s">
        <v>214</v>
      </c>
      <c r="AU1127" s="205" t="s">
        <v>85</v>
      </c>
      <c r="AY1127" s="18" t="s">
        <v>209</v>
      </c>
      <c r="BE1127" s="206">
        <f>IF(N1127="základní",J1127,0)</f>
        <v>0</v>
      </c>
      <c r="BF1127" s="206">
        <f>IF(N1127="snížená",J1127,0)</f>
        <v>0</v>
      </c>
      <c r="BG1127" s="206">
        <f>IF(N1127="zákl. přenesená",J1127,0)</f>
        <v>0</v>
      </c>
      <c r="BH1127" s="206">
        <f>IF(N1127="sníž. přenesená",J1127,0)</f>
        <v>0</v>
      </c>
      <c r="BI1127" s="206">
        <f>IF(N1127="nulová",J1127,0)</f>
        <v>0</v>
      </c>
      <c r="BJ1127" s="18" t="s">
        <v>85</v>
      </c>
      <c r="BK1127" s="206">
        <f>ROUND(I1127*H1127,2)</f>
        <v>0</v>
      </c>
      <c r="BL1127" s="18" t="s">
        <v>218</v>
      </c>
      <c r="BM1127" s="205" t="s">
        <v>14030</v>
      </c>
    </row>
    <row r="1128" spans="1:65" s="2" customFormat="1" ht="68.25">
      <c r="A1128" s="35"/>
      <c r="B1128" s="36"/>
      <c r="C1128" s="37"/>
      <c r="D1128" s="214" t="s">
        <v>807</v>
      </c>
      <c r="E1128" s="37"/>
      <c r="F1128" s="256" t="s">
        <v>12934</v>
      </c>
      <c r="G1128" s="37"/>
      <c r="H1128" s="37"/>
      <c r="I1128" s="257"/>
      <c r="J1128" s="37"/>
      <c r="K1128" s="37"/>
      <c r="L1128" s="40"/>
      <c r="M1128" s="258"/>
      <c r="N1128" s="259"/>
      <c r="O1128" s="72"/>
      <c r="P1128" s="72"/>
      <c r="Q1128" s="72"/>
      <c r="R1128" s="72"/>
      <c r="S1128" s="72"/>
      <c r="T1128" s="73"/>
      <c r="U1128" s="35"/>
      <c r="V1128" s="35"/>
      <c r="W1128" s="35"/>
      <c r="X1128" s="35"/>
      <c r="Y1128" s="35"/>
      <c r="Z1128" s="35"/>
      <c r="AA1128" s="35"/>
      <c r="AB1128" s="35"/>
      <c r="AC1128" s="35"/>
      <c r="AD1128" s="35"/>
      <c r="AE1128" s="35"/>
      <c r="AT1128" s="18" t="s">
        <v>807</v>
      </c>
      <c r="AU1128" s="18" t="s">
        <v>85</v>
      </c>
    </row>
    <row r="1129" spans="1:65" s="2" customFormat="1" ht="24.2" customHeight="1">
      <c r="A1129" s="35"/>
      <c r="B1129" s="36"/>
      <c r="C1129" s="193" t="s">
        <v>5914</v>
      </c>
      <c r="D1129" s="193" t="s">
        <v>214</v>
      </c>
      <c r="E1129" s="194" t="s">
        <v>14031</v>
      </c>
      <c r="F1129" s="195" t="s">
        <v>12942</v>
      </c>
      <c r="G1129" s="196" t="s">
        <v>2761</v>
      </c>
      <c r="H1129" s="197">
        <v>4</v>
      </c>
      <c r="I1129" s="198"/>
      <c r="J1129" s="199">
        <f>ROUND(I1129*H1129,2)</f>
        <v>0</v>
      </c>
      <c r="K1129" s="200"/>
      <c r="L1129" s="40"/>
      <c r="M1129" s="201" t="s">
        <v>1</v>
      </c>
      <c r="N1129" s="202" t="s">
        <v>42</v>
      </c>
      <c r="O1129" s="72"/>
      <c r="P1129" s="203">
        <f>O1129*H1129</f>
        <v>0</v>
      </c>
      <c r="Q1129" s="203">
        <v>0</v>
      </c>
      <c r="R1129" s="203">
        <f>Q1129*H1129</f>
        <v>0</v>
      </c>
      <c r="S1129" s="203">
        <v>0</v>
      </c>
      <c r="T1129" s="204">
        <f>S1129*H1129</f>
        <v>0</v>
      </c>
      <c r="U1129" s="35"/>
      <c r="V1129" s="35"/>
      <c r="W1129" s="35"/>
      <c r="X1129" s="35"/>
      <c r="Y1129" s="35"/>
      <c r="Z1129" s="35"/>
      <c r="AA1129" s="35"/>
      <c r="AB1129" s="35"/>
      <c r="AC1129" s="35"/>
      <c r="AD1129" s="35"/>
      <c r="AE1129" s="35"/>
      <c r="AR1129" s="205" t="s">
        <v>218</v>
      </c>
      <c r="AT1129" s="205" t="s">
        <v>214</v>
      </c>
      <c r="AU1129" s="205" t="s">
        <v>85</v>
      </c>
      <c r="AY1129" s="18" t="s">
        <v>209</v>
      </c>
      <c r="BE1129" s="206">
        <f>IF(N1129="základní",J1129,0)</f>
        <v>0</v>
      </c>
      <c r="BF1129" s="206">
        <f>IF(N1129="snížená",J1129,0)</f>
        <v>0</v>
      </c>
      <c r="BG1129" s="206">
        <f>IF(N1129="zákl. přenesená",J1129,0)</f>
        <v>0</v>
      </c>
      <c r="BH1129" s="206">
        <f>IF(N1129="sníž. přenesená",J1129,0)</f>
        <v>0</v>
      </c>
      <c r="BI1129" s="206">
        <f>IF(N1129="nulová",J1129,0)</f>
        <v>0</v>
      </c>
      <c r="BJ1129" s="18" t="s">
        <v>85</v>
      </c>
      <c r="BK1129" s="206">
        <f>ROUND(I1129*H1129,2)</f>
        <v>0</v>
      </c>
      <c r="BL1129" s="18" t="s">
        <v>218</v>
      </c>
      <c r="BM1129" s="205" t="s">
        <v>14032</v>
      </c>
    </row>
    <row r="1130" spans="1:65" s="2" customFormat="1" ht="68.25">
      <c r="A1130" s="35"/>
      <c r="B1130" s="36"/>
      <c r="C1130" s="37"/>
      <c r="D1130" s="214" t="s">
        <v>807</v>
      </c>
      <c r="E1130" s="37"/>
      <c r="F1130" s="256" t="s">
        <v>12934</v>
      </c>
      <c r="G1130" s="37"/>
      <c r="H1130" s="37"/>
      <c r="I1130" s="257"/>
      <c r="J1130" s="37"/>
      <c r="K1130" s="37"/>
      <c r="L1130" s="40"/>
      <c r="M1130" s="258"/>
      <c r="N1130" s="259"/>
      <c r="O1130" s="72"/>
      <c r="P1130" s="72"/>
      <c r="Q1130" s="72"/>
      <c r="R1130" s="72"/>
      <c r="S1130" s="72"/>
      <c r="T1130" s="73"/>
      <c r="U1130" s="35"/>
      <c r="V1130" s="35"/>
      <c r="W1130" s="35"/>
      <c r="X1130" s="35"/>
      <c r="Y1130" s="35"/>
      <c r="Z1130" s="35"/>
      <c r="AA1130" s="35"/>
      <c r="AB1130" s="35"/>
      <c r="AC1130" s="35"/>
      <c r="AD1130" s="35"/>
      <c r="AE1130" s="35"/>
      <c r="AT1130" s="18" t="s">
        <v>807</v>
      </c>
      <c r="AU1130" s="18" t="s">
        <v>85</v>
      </c>
    </row>
    <row r="1131" spans="1:65" s="2" customFormat="1" ht="24.2" customHeight="1">
      <c r="A1131" s="35"/>
      <c r="B1131" s="36"/>
      <c r="C1131" s="193" t="s">
        <v>5917</v>
      </c>
      <c r="D1131" s="193" t="s">
        <v>214</v>
      </c>
      <c r="E1131" s="194" t="s">
        <v>14033</v>
      </c>
      <c r="F1131" s="195" t="s">
        <v>14034</v>
      </c>
      <c r="G1131" s="196" t="s">
        <v>2761</v>
      </c>
      <c r="H1131" s="197">
        <v>7</v>
      </c>
      <c r="I1131" s="198"/>
      <c r="J1131" s="199">
        <f>ROUND(I1131*H1131,2)</f>
        <v>0</v>
      </c>
      <c r="K1131" s="200"/>
      <c r="L1131" s="40"/>
      <c r="M1131" s="201" t="s">
        <v>1</v>
      </c>
      <c r="N1131" s="202" t="s">
        <v>42</v>
      </c>
      <c r="O1131" s="72"/>
      <c r="P1131" s="203">
        <f>O1131*H1131</f>
        <v>0</v>
      </c>
      <c r="Q1131" s="203">
        <v>0</v>
      </c>
      <c r="R1131" s="203">
        <f>Q1131*H1131</f>
        <v>0</v>
      </c>
      <c r="S1131" s="203">
        <v>0</v>
      </c>
      <c r="T1131" s="204">
        <f>S1131*H1131</f>
        <v>0</v>
      </c>
      <c r="U1131" s="35"/>
      <c r="V1131" s="35"/>
      <c r="W1131" s="35"/>
      <c r="X1131" s="35"/>
      <c r="Y1131" s="35"/>
      <c r="Z1131" s="35"/>
      <c r="AA1131" s="35"/>
      <c r="AB1131" s="35"/>
      <c r="AC1131" s="35"/>
      <c r="AD1131" s="35"/>
      <c r="AE1131" s="35"/>
      <c r="AR1131" s="205" t="s">
        <v>218</v>
      </c>
      <c r="AT1131" s="205" t="s">
        <v>214</v>
      </c>
      <c r="AU1131" s="205" t="s">
        <v>85</v>
      </c>
      <c r="AY1131" s="18" t="s">
        <v>209</v>
      </c>
      <c r="BE1131" s="206">
        <f>IF(N1131="základní",J1131,0)</f>
        <v>0</v>
      </c>
      <c r="BF1131" s="206">
        <f>IF(N1131="snížená",J1131,0)</f>
        <v>0</v>
      </c>
      <c r="BG1131" s="206">
        <f>IF(N1131="zákl. přenesená",J1131,0)</f>
        <v>0</v>
      </c>
      <c r="BH1131" s="206">
        <f>IF(N1131="sníž. přenesená",J1131,0)</f>
        <v>0</v>
      </c>
      <c r="BI1131" s="206">
        <f>IF(N1131="nulová",J1131,0)</f>
        <v>0</v>
      </c>
      <c r="BJ1131" s="18" t="s">
        <v>85</v>
      </c>
      <c r="BK1131" s="206">
        <f>ROUND(I1131*H1131,2)</f>
        <v>0</v>
      </c>
      <c r="BL1131" s="18" t="s">
        <v>218</v>
      </c>
      <c r="BM1131" s="205" t="s">
        <v>14035</v>
      </c>
    </row>
    <row r="1132" spans="1:65" s="2" customFormat="1" ht="87.75">
      <c r="A1132" s="35"/>
      <c r="B1132" s="36"/>
      <c r="C1132" s="37"/>
      <c r="D1132" s="214" t="s">
        <v>807</v>
      </c>
      <c r="E1132" s="37"/>
      <c r="F1132" s="256" t="s">
        <v>14036</v>
      </c>
      <c r="G1132" s="37"/>
      <c r="H1132" s="37"/>
      <c r="I1132" s="257"/>
      <c r="J1132" s="37"/>
      <c r="K1132" s="37"/>
      <c r="L1132" s="40"/>
      <c r="M1132" s="258"/>
      <c r="N1132" s="259"/>
      <c r="O1132" s="72"/>
      <c r="P1132" s="72"/>
      <c r="Q1132" s="72"/>
      <c r="R1132" s="72"/>
      <c r="S1132" s="72"/>
      <c r="T1132" s="73"/>
      <c r="U1132" s="35"/>
      <c r="V1132" s="35"/>
      <c r="W1132" s="35"/>
      <c r="X1132" s="35"/>
      <c r="Y1132" s="35"/>
      <c r="Z1132" s="35"/>
      <c r="AA1132" s="35"/>
      <c r="AB1132" s="35"/>
      <c r="AC1132" s="35"/>
      <c r="AD1132" s="35"/>
      <c r="AE1132" s="35"/>
      <c r="AT1132" s="18" t="s">
        <v>807</v>
      </c>
      <c r="AU1132" s="18" t="s">
        <v>85</v>
      </c>
    </row>
    <row r="1133" spans="1:65" s="2" customFormat="1" ht="24.2" customHeight="1">
      <c r="A1133" s="35"/>
      <c r="B1133" s="36"/>
      <c r="C1133" s="193" t="s">
        <v>5920</v>
      </c>
      <c r="D1133" s="193" t="s">
        <v>214</v>
      </c>
      <c r="E1133" s="194" t="s">
        <v>14037</v>
      </c>
      <c r="F1133" s="195" t="s">
        <v>14038</v>
      </c>
      <c r="G1133" s="196" t="s">
        <v>2761</v>
      </c>
      <c r="H1133" s="197">
        <v>3</v>
      </c>
      <c r="I1133" s="198"/>
      <c r="J1133" s="199">
        <f>ROUND(I1133*H1133,2)</f>
        <v>0</v>
      </c>
      <c r="K1133" s="200"/>
      <c r="L1133" s="40"/>
      <c r="M1133" s="201" t="s">
        <v>1</v>
      </c>
      <c r="N1133" s="202" t="s">
        <v>42</v>
      </c>
      <c r="O1133" s="72"/>
      <c r="P1133" s="203">
        <f>O1133*H1133</f>
        <v>0</v>
      </c>
      <c r="Q1133" s="203">
        <v>0</v>
      </c>
      <c r="R1133" s="203">
        <f>Q1133*H1133</f>
        <v>0</v>
      </c>
      <c r="S1133" s="203">
        <v>0</v>
      </c>
      <c r="T1133" s="204">
        <f>S1133*H1133</f>
        <v>0</v>
      </c>
      <c r="U1133" s="35"/>
      <c r="V1133" s="35"/>
      <c r="W1133" s="35"/>
      <c r="X1133" s="35"/>
      <c r="Y1133" s="35"/>
      <c r="Z1133" s="35"/>
      <c r="AA1133" s="35"/>
      <c r="AB1133" s="35"/>
      <c r="AC1133" s="35"/>
      <c r="AD1133" s="35"/>
      <c r="AE1133" s="35"/>
      <c r="AR1133" s="205" t="s">
        <v>218</v>
      </c>
      <c r="AT1133" s="205" t="s">
        <v>214</v>
      </c>
      <c r="AU1133" s="205" t="s">
        <v>85</v>
      </c>
      <c r="AY1133" s="18" t="s">
        <v>209</v>
      </c>
      <c r="BE1133" s="206">
        <f>IF(N1133="základní",J1133,0)</f>
        <v>0</v>
      </c>
      <c r="BF1133" s="206">
        <f>IF(N1133="snížená",J1133,0)</f>
        <v>0</v>
      </c>
      <c r="BG1133" s="206">
        <f>IF(N1133="zákl. přenesená",J1133,0)</f>
        <v>0</v>
      </c>
      <c r="BH1133" s="206">
        <f>IF(N1133="sníž. přenesená",J1133,0)</f>
        <v>0</v>
      </c>
      <c r="BI1133" s="206">
        <f>IF(N1133="nulová",J1133,0)</f>
        <v>0</v>
      </c>
      <c r="BJ1133" s="18" t="s">
        <v>85</v>
      </c>
      <c r="BK1133" s="206">
        <f>ROUND(I1133*H1133,2)</f>
        <v>0</v>
      </c>
      <c r="BL1133" s="18" t="s">
        <v>218</v>
      </c>
      <c r="BM1133" s="205" t="s">
        <v>14039</v>
      </c>
    </row>
    <row r="1134" spans="1:65" s="2" customFormat="1" ht="87.75">
      <c r="A1134" s="35"/>
      <c r="B1134" s="36"/>
      <c r="C1134" s="37"/>
      <c r="D1134" s="214" t="s">
        <v>807</v>
      </c>
      <c r="E1134" s="37"/>
      <c r="F1134" s="256" t="s">
        <v>14036</v>
      </c>
      <c r="G1134" s="37"/>
      <c r="H1134" s="37"/>
      <c r="I1134" s="257"/>
      <c r="J1134" s="37"/>
      <c r="K1134" s="37"/>
      <c r="L1134" s="40"/>
      <c r="M1134" s="258"/>
      <c r="N1134" s="259"/>
      <c r="O1134" s="72"/>
      <c r="P1134" s="72"/>
      <c r="Q1134" s="72"/>
      <c r="R1134" s="72"/>
      <c r="S1134" s="72"/>
      <c r="T1134" s="73"/>
      <c r="U1134" s="35"/>
      <c r="V1134" s="35"/>
      <c r="W1134" s="35"/>
      <c r="X1134" s="35"/>
      <c r="Y1134" s="35"/>
      <c r="Z1134" s="35"/>
      <c r="AA1134" s="35"/>
      <c r="AB1134" s="35"/>
      <c r="AC1134" s="35"/>
      <c r="AD1134" s="35"/>
      <c r="AE1134" s="35"/>
      <c r="AT1134" s="18" t="s">
        <v>807</v>
      </c>
      <c r="AU1134" s="18" t="s">
        <v>85</v>
      </c>
    </row>
    <row r="1135" spans="1:65" s="2" customFormat="1" ht="24.2" customHeight="1">
      <c r="A1135" s="35"/>
      <c r="B1135" s="36"/>
      <c r="C1135" s="193" t="s">
        <v>5923</v>
      </c>
      <c r="D1135" s="193" t="s">
        <v>214</v>
      </c>
      <c r="E1135" s="194" t="s">
        <v>14040</v>
      </c>
      <c r="F1135" s="195" t="s">
        <v>14041</v>
      </c>
      <c r="G1135" s="196" t="s">
        <v>2761</v>
      </c>
      <c r="H1135" s="197">
        <v>4</v>
      </c>
      <c r="I1135" s="198"/>
      <c r="J1135" s="199">
        <f>ROUND(I1135*H1135,2)</f>
        <v>0</v>
      </c>
      <c r="K1135" s="200"/>
      <c r="L1135" s="40"/>
      <c r="M1135" s="201" t="s">
        <v>1</v>
      </c>
      <c r="N1135" s="202" t="s">
        <v>42</v>
      </c>
      <c r="O1135" s="72"/>
      <c r="P1135" s="203">
        <f>O1135*H1135</f>
        <v>0</v>
      </c>
      <c r="Q1135" s="203">
        <v>0</v>
      </c>
      <c r="R1135" s="203">
        <f>Q1135*H1135</f>
        <v>0</v>
      </c>
      <c r="S1135" s="203">
        <v>0</v>
      </c>
      <c r="T1135" s="204">
        <f>S1135*H1135</f>
        <v>0</v>
      </c>
      <c r="U1135" s="35"/>
      <c r="V1135" s="35"/>
      <c r="W1135" s="35"/>
      <c r="X1135" s="35"/>
      <c r="Y1135" s="35"/>
      <c r="Z1135" s="35"/>
      <c r="AA1135" s="35"/>
      <c r="AB1135" s="35"/>
      <c r="AC1135" s="35"/>
      <c r="AD1135" s="35"/>
      <c r="AE1135" s="35"/>
      <c r="AR1135" s="205" t="s">
        <v>218</v>
      </c>
      <c r="AT1135" s="205" t="s">
        <v>214</v>
      </c>
      <c r="AU1135" s="205" t="s">
        <v>85</v>
      </c>
      <c r="AY1135" s="18" t="s">
        <v>209</v>
      </c>
      <c r="BE1135" s="206">
        <f>IF(N1135="základní",J1135,0)</f>
        <v>0</v>
      </c>
      <c r="BF1135" s="206">
        <f>IF(N1135="snížená",J1135,0)</f>
        <v>0</v>
      </c>
      <c r="BG1135" s="206">
        <f>IF(N1135="zákl. přenesená",J1135,0)</f>
        <v>0</v>
      </c>
      <c r="BH1135" s="206">
        <f>IF(N1135="sníž. přenesená",J1135,0)</f>
        <v>0</v>
      </c>
      <c r="BI1135" s="206">
        <f>IF(N1135="nulová",J1135,0)</f>
        <v>0</v>
      </c>
      <c r="BJ1135" s="18" t="s">
        <v>85</v>
      </c>
      <c r="BK1135" s="206">
        <f>ROUND(I1135*H1135,2)</f>
        <v>0</v>
      </c>
      <c r="BL1135" s="18" t="s">
        <v>218</v>
      </c>
      <c r="BM1135" s="205" t="s">
        <v>14042</v>
      </c>
    </row>
    <row r="1136" spans="1:65" s="2" customFormat="1" ht="87.75">
      <c r="A1136" s="35"/>
      <c r="B1136" s="36"/>
      <c r="C1136" s="37"/>
      <c r="D1136" s="214" t="s">
        <v>807</v>
      </c>
      <c r="E1136" s="37"/>
      <c r="F1136" s="256" t="s">
        <v>14036</v>
      </c>
      <c r="G1136" s="37"/>
      <c r="H1136" s="37"/>
      <c r="I1136" s="257"/>
      <c r="J1136" s="37"/>
      <c r="K1136" s="37"/>
      <c r="L1136" s="40"/>
      <c r="M1136" s="258"/>
      <c r="N1136" s="259"/>
      <c r="O1136" s="72"/>
      <c r="P1136" s="72"/>
      <c r="Q1136" s="72"/>
      <c r="R1136" s="72"/>
      <c r="S1136" s="72"/>
      <c r="T1136" s="73"/>
      <c r="U1136" s="35"/>
      <c r="V1136" s="35"/>
      <c r="W1136" s="35"/>
      <c r="X1136" s="35"/>
      <c r="Y1136" s="35"/>
      <c r="Z1136" s="35"/>
      <c r="AA1136" s="35"/>
      <c r="AB1136" s="35"/>
      <c r="AC1136" s="35"/>
      <c r="AD1136" s="35"/>
      <c r="AE1136" s="35"/>
      <c r="AT1136" s="18" t="s">
        <v>807</v>
      </c>
      <c r="AU1136" s="18" t="s">
        <v>85</v>
      </c>
    </row>
    <row r="1137" spans="1:65" s="2" customFormat="1" ht="16.5" customHeight="1">
      <c r="A1137" s="35"/>
      <c r="B1137" s="36"/>
      <c r="C1137" s="193" t="s">
        <v>5926</v>
      </c>
      <c r="D1137" s="193" t="s">
        <v>214</v>
      </c>
      <c r="E1137" s="194" t="s">
        <v>14043</v>
      </c>
      <c r="F1137" s="195" t="s">
        <v>12945</v>
      </c>
      <c r="G1137" s="196" t="s">
        <v>2761</v>
      </c>
      <c r="H1137" s="197">
        <v>13</v>
      </c>
      <c r="I1137" s="198"/>
      <c r="J1137" s="199">
        <f>ROUND(I1137*H1137,2)</f>
        <v>0</v>
      </c>
      <c r="K1137" s="200"/>
      <c r="L1137" s="40"/>
      <c r="M1137" s="201" t="s">
        <v>1</v>
      </c>
      <c r="N1137" s="202" t="s">
        <v>42</v>
      </c>
      <c r="O1137" s="72"/>
      <c r="P1137" s="203">
        <f>O1137*H1137</f>
        <v>0</v>
      </c>
      <c r="Q1137" s="203">
        <v>0</v>
      </c>
      <c r="R1137" s="203">
        <f>Q1137*H1137</f>
        <v>0</v>
      </c>
      <c r="S1137" s="203">
        <v>0</v>
      </c>
      <c r="T1137" s="204">
        <f>S1137*H1137</f>
        <v>0</v>
      </c>
      <c r="U1137" s="35"/>
      <c r="V1137" s="35"/>
      <c r="W1137" s="35"/>
      <c r="X1137" s="35"/>
      <c r="Y1137" s="35"/>
      <c r="Z1137" s="35"/>
      <c r="AA1137" s="35"/>
      <c r="AB1137" s="35"/>
      <c r="AC1137" s="35"/>
      <c r="AD1137" s="35"/>
      <c r="AE1137" s="35"/>
      <c r="AR1137" s="205" t="s">
        <v>218</v>
      </c>
      <c r="AT1137" s="205" t="s">
        <v>214</v>
      </c>
      <c r="AU1137" s="205" t="s">
        <v>85</v>
      </c>
      <c r="AY1137" s="18" t="s">
        <v>209</v>
      </c>
      <c r="BE1137" s="206">
        <f>IF(N1137="základní",J1137,0)</f>
        <v>0</v>
      </c>
      <c r="BF1137" s="206">
        <f>IF(N1137="snížená",J1137,0)</f>
        <v>0</v>
      </c>
      <c r="BG1137" s="206">
        <f>IF(N1137="zákl. přenesená",J1137,0)</f>
        <v>0</v>
      </c>
      <c r="BH1137" s="206">
        <f>IF(N1137="sníž. přenesená",J1137,0)</f>
        <v>0</v>
      </c>
      <c r="BI1137" s="206">
        <f>IF(N1137="nulová",J1137,0)</f>
        <v>0</v>
      </c>
      <c r="BJ1137" s="18" t="s">
        <v>85</v>
      </c>
      <c r="BK1137" s="206">
        <f>ROUND(I1137*H1137,2)</f>
        <v>0</v>
      </c>
      <c r="BL1137" s="18" t="s">
        <v>218</v>
      </c>
      <c r="BM1137" s="205" t="s">
        <v>14044</v>
      </c>
    </row>
    <row r="1138" spans="1:65" s="2" customFormat="1" ht="58.5">
      <c r="A1138" s="35"/>
      <c r="B1138" s="36"/>
      <c r="C1138" s="37"/>
      <c r="D1138" s="214" t="s">
        <v>807</v>
      </c>
      <c r="E1138" s="37"/>
      <c r="F1138" s="256" t="s">
        <v>12947</v>
      </c>
      <c r="G1138" s="37"/>
      <c r="H1138" s="37"/>
      <c r="I1138" s="257"/>
      <c r="J1138" s="37"/>
      <c r="K1138" s="37"/>
      <c r="L1138" s="40"/>
      <c r="M1138" s="258"/>
      <c r="N1138" s="259"/>
      <c r="O1138" s="72"/>
      <c r="P1138" s="72"/>
      <c r="Q1138" s="72"/>
      <c r="R1138" s="72"/>
      <c r="S1138" s="72"/>
      <c r="T1138" s="73"/>
      <c r="U1138" s="35"/>
      <c r="V1138" s="35"/>
      <c r="W1138" s="35"/>
      <c r="X1138" s="35"/>
      <c r="Y1138" s="35"/>
      <c r="Z1138" s="35"/>
      <c r="AA1138" s="35"/>
      <c r="AB1138" s="35"/>
      <c r="AC1138" s="35"/>
      <c r="AD1138" s="35"/>
      <c r="AE1138" s="35"/>
      <c r="AT1138" s="18" t="s">
        <v>807</v>
      </c>
      <c r="AU1138" s="18" t="s">
        <v>85</v>
      </c>
    </row>
    <row r="1139" spans="1:65" s="2" customFormat="1" ht="16.5" customHeight="1">
      <c r="A1139" s="35"/>
      <c r="B1139" s="36"/>
      <c r="C1139" s="193" t="s">
        <v>5929</v>
      </c>
      <c r="D1139" s="193" t="s">
        <v>214</v>
      </c>
      <c r="E1139" s="194" t="s">
        <v>14045</v>
      </c>
      <c r="F1139" s="195" t="s">
        <v>12898</v>
      </c>
      <c r="G1139" s="196" t="s">
        <v>2761</v>
      </c>
      <c r="H1139" s="197">
        <v>12</v>
      </c>
      <c r="I1139" s="198"/>
      <c r="J1139" s="199">
        <f>ROUND(I1139*H1139,2)</f>
        <v>0</v>
      </c>
      <c r="K1139" s="200"/>
      <c r="L1139" s="40"/>
      <c r="M1139" s="201" t="s">
        <v>1</v>
      </c>
      <c r="N1139" s="202" t="s">
        <v>42</v>
      </c>
      <c r="O1139" s="72"/>
      <c r="P1139" s="203">
        <f>O1139*H1139</f>
        <v>0</v>
      </c>
      <c r="Q1139" s="203">
        <v>0</v>
      </c>
      <c r="R1139" s="203">
        <f>Q1139*H1139</f>
        <v>0</v>
      </c>
      <c r="S1139" s="203">
        <v>0</v>
      </c>
      <c r="T1139" s="204">
        <f>S1139*H1139</f>
        <v>0</v>
      </c>
      <c r="U1139" s="35"/>
      <c r="V1139" s="35"/>
      <c r="W1139" s="35"/>
      <c r="X1139" s="35"/>
      <c r="Y1139" s="35"/>
      <c r="Z1139" s="35"/>
      <c r="AA1139" s="35"/>
      <c r="AB1139" s="35"/>
      <c r="AC1139" s="35"/>
      <c r="AD1139" s="35"/>
      <c r="AE1139" s="35"/>
      <c r="AR1139" s="205" t="s">
        <v>218</v>
      </c>
      <c r="AT1139" s="205" t="s">
        <v>214</v>
      </c>
      <c r="AU1139" s="205" t="s">
        <v>85</v>
      </c>
      <c r="AY1139" s="18" t="s">
        <v>209</v>
      </c>
      <c r="BE1139" s="206">
        <f>IF(N1139="základní",J1139,0)</f>
        <v>0</v>
      </c>
      <c r="BF1139" s="206">
        <f>IF(N1139="snížená",J1139,0)</f>
        <v>0</v>
      </c>
      <c r="BG1139" s="206">
        <f>IF(N1139="zákl. přenesená",J1139,0)</f>
        <v>0</v>
      </c>
      <c r="BH1139" s="206">
        <f>IF(N1139="sníž. přenesená",J1139,0)</f>
        <v>0</v>
      </c>
      <c r="BI1139" s="206">
        <f>IF(N1139="nulová",J1139,0)</f>
        <v>0</v>
      </c>
      <c r="BJ1139" s="18" t="s">
        <v>85</v>
      </c>
      <c r="BK1139" s="206">
        <f>ROUND(I1139*H1139,2)</f>
        <v>0</v>
      </c>
      <c r="BL1139" s="18" t="s">
        <v>218</v>
      </c>
      <c r="BM1139" s="205" t="s">
        <v>14046</v>
      </c>
    </row>
    <row r="1140" spans="1:65" s="2" customFormat="1" ht="58.5">
      <c r="A1140" s="35"/>
      <c r="B1140" s="36"/>
      <c r="C1140" s="37"/>
      <c r="D1140" s="214" t="s">
        <v>807</v>
      </c>
      <c r="E1140" s="37"/>
      <c r="F1140" s="256" t="s">
        <v>12947</v>
      </c>
      <c r="G1140" s="37"/>
      <c r="H1140" s="37"/>
      <c r="I1140" s="257"/>
      <c r="J1140" s="37"/>
      <c r="K1140" s="37"/>
      <c r="L1140" s="40"/>
      <c r="M1140" s="258"/>
      <c r="N1140" s="259"/>
      <c r="O1140" s="72"/>
      <c r="P1140" s="72"/>
      <c r="Q1140" s="72"/>
      <c r="R1140" s="72"/>
      <c r="S1140" s="72"/>
      <c r="T1140" s="73"/>
      <c r="U1140" s="35"/>
      <c r="V1140" s="35"/>
      <c r="W1140" s="35"/>
      <c r="X1140" s="35"/>
      <c r="Y1140" s="35"/>
      <c r="Z1140" s="35"/>
      <c r="AA1140" s="35"/>
      <c r="AB1140" s="35"/>
      <c r="AC1140" s="35"/>
      <c r="AD1140" s="35"/>
      <c r="AE1140" s="35"/>
      <c r="AT1140" s="18" t="s">
        <v>807</v>
      </c>
      <c r="AU1140" s="18" t="s">
        <v>85</v>
      </c>
    </row>
    <row r="1141" spans="1:65" s="2" customFormat="1" ht="16.5" customHeight="1">
      <c r="A1141" s="35"/>
      <c r="B1141" s="36"/>
      <c r="C1141" s="193" t="s">
        <v>5932</v>
      </c>
      <c r="D1141" s="193" t="s">
        <v>214</v>
      </c>
      <c r="E1141" s="194" t="s">
        <v>14047</v>
      </c>
      <c r="F1141" s="195" t="s">
        <v>12951</v>
      </c>
      <c r="G1141" s="196" t="s">
        <v>2761</v>
      </c>
      <c r="H1141" s="197">
        <v>91</v>
      </c>
      <c r="I1141" s="198"/>
      <c r="J1141" s="199">
        <f>ROUND(I1141*H1141,2)</f>
        <v>0</v>
      </c>
      <c r="K1141" s="200"/>
      <c r="L1141" s="40"/>
      <c r="M1141" s="201" t="s">
        <v>1</v>
      </c>
      <c r="N1141" s="202" t="s">
        <v>42</v>
      </c>
      <c r="O1141" s="72"/>
      <c r="P1141" s="203">
        <f>O1141*H1141</f>
        <v>0</v>
      </c>
      <c r="Q1141" s="203">
        <v>0</v>
      </c>
      <c r="R1141" s="203">
        <f>Q1141*H1141</f>
        <v>0</v>
      </c>
      <c r="S1141" s="203">
        <v>0</v>
      </c>
      <c r="T1141" s="204">
        <f>S1141*H1141</f>
        <v>0</v>
      </c>
      <c r="U1141" s="35"/>
      <c r="V1141" s="35"/>
      <c r="W1141" s="35"/>
      <c r="X1141" s="35"/>
      <c r="Y1141" s="35"/>
      <c r="Z1141" s="35"/>
      <c r="AA1141" s="35"/>
      <c r="AB1141" s="35"/>
      <c r="AC1141" s="35"/>
      <c r="AD1141" s="35"/>
      <c r="AE1141" s="35"/>
      <c r="AR1141" s="205" t="s">
        <v>218</v>
      </c>
      <c r="AT1141" s="205" t="s">
        <v>214</v>
      </c>
      <c r="AU1141" s="205" t="s">
        <v>85</v>
      </c>
      <c r="AY1141" s="18" t="s">
        <v>209</v>
      </c>
      <c r="BE1141" s="206">
        <f>IF(N1141="základní",J1141,0)</f>
        <v>0</v>
      </c>
      <c r="BF1141" s="206">
        <f>IF(N1141="snížená",J1141,0)</f>
        <v>0</v>
      </c>
      <c r="BG1141" s="206">
        <f>IF(N1141="zákl. přenesená",J1141,0)</f>
        <v>0</v>
      </c>
      <c r="BH1141" s="206">
        <f>IF(N1141="sníž. přenesená",J1141,0)</f>
        <v>0</v>
      </c>
      <c r="BI1141" s="206">
        <f>IF(N1141="nulová",J1141,0)</f>
        <v>0</v>
      </c>
      <c r="BJ1141" s="18" t="s">
        <v>85</v>
      </c>
      <c r="BK1141" s="206">
        <f>ROUND(I1141*H1141,2)</f>
        <v>0</v>
      </c>
      <c r="BL1141" s="18" t="s">
        <v>218</v>
      </c>
      <c r="BM1141" s="205" t="s">
        <v>14048</v>
      </c>
    </row>
    <row r="1142" spans="1:65" s="2" customFormat="1" ht="58.5">
      <c r="A1142" s="35"/>
      <c r="B1142" s="36"/>
      <c r="C1142" s="37"/>
      <c r="D1142" s="214" t="s">
        <v>807</v>
      </c>
      <c r="E1142" s="37"/>
      <c r="F1142" s="256" t="s">
        <v>12947</v>
      </c>
      <c r="G1142" s="37"/>
      <c r="H1142" s="37"/>
      <c r="I1142" s="257"/>
      <c r="J1142" s="37"/>
      <c r="K1142" s="37"/>
      <c r="L1142" s="40"/>
      <c r="M1142" s="258"/>
      <c r="N1142" s="259"/>
      <c r="O1142" s="72"/>
      <c r="P1142" s="72"/>
      <c r="Q1142" s="72"/>
      <c r="R1142" s="72"/>
      <c r="S1142" s="72"/>
      <c r="T1142" s="73"/>
      <c r="U1142" s="35"/>
      <c r="V1142" s="35"/>
      <c r="W1142" s="35"/>
      <c r="X1142" s="35"/>
      <c r="Y1142" s="35"/>
      <c r="Z1142" s="35"/>
      <c r="AA1142" s="35"/>
      <c r="AB1142" s="35"/>
      <c r="AC1142" s="35"/>
      <c r="AD1142" s="35"/>
      <c r="AE1142" s="35"/>
      <c r="AT1142" s="18" t="s">
        <v>807</v>
      </c>
      <c r="AU1142" s="18" t="s">
        <v>85</v>
      </c>
    </row>
    <row r="1143" spans="1:65" s="2" customFormat="1" ht="16.5" customHeight="1">
      <c r="A1143" s="35"/>
      <c r="B1143" s="36"/>
      <c r="C1143" s="193" t="s">
        <v>5935</v>
      </c>
      <c r="D1143" s="193" t="s">
        <v>214</v>
      </c>
      <c r="E1143" s="194" t="s">
        <v>14049</v>
      </c>
      <c r="F1143" s="195" t="s">
        <v>14050</v>
      </c>
      <c r="G1143" s="196" t="s">
        <v>2761</v>
      </c>
      <c r="H1143" s="197">
        <v>1</v>
      </c>
      <c r="I1143" s="198"/>
      <c r="J1143" s="199">
        <f>ROUND(I1143*H1143,2)</f>
        <v>0</v>
      </c>
      <c r="K1143" s="200"/>
      <c r="L1143" s="40"/>
      <c r="M1143" s="201" t="s">
        <v>1</v>
      </c>
      <c r="N1143" s="202" t="s">
        <v>42</v>
      </c>
      <c r="O1143" s="72"/>
      <c r="P1143" s="203">
        <f>O1143*H1143</f>
        <v>0</v>
      </c>
      <c r="Q1143" s="203">
        <v>0</v>
      </c>
      <c r="R1143" s="203">
        <f>Q1143*H1143</f>
        <v>0</v>
      </c>
      <c r="S1143" s="203">
        <v>0</v>
      </c>
      <c r="T1143" s="204">
        <f>S1143*H1143</f>
        <v>0</v>
      </c>
      <c r="U1143" s="35"/>
      <c r="V1143" s="35"/>
      <c r="W1143" s="35"/>
      <c r="X1143" s="35"/>
      <c r="Y1143" s="35"/>
      <c r="Z1143" s="35"/>
      <c r="AA1143" s="35"/>
      <c r="AB1143" s="35"/>
      <c r="AC1143" s="35"/>
      <c r="AD1143" s="35"/>
      <c r="AE1143" s="35"/>
      <c r="AR1143" s="205" t="s">
        <v>218</v>
      </c>
      <c r="AT1143" s="205" t="s">
        <v>214</v>
      </c>
      <c r="AU1143" s="205" t="s">
        <v>85</v>
      </c>
      <c r="AY1143" s="18" t="s">
        <v>209</v>
      </c>
      <c r="BE1143" s="206">
        <f>IF(N1143="základní",J1143,0)</f>
        <v>0</v>
      </c>
      <c r="BF1143" s="206">
        <f>IF(N1143="snížená",J1143,0)</f>
        <v>0</v>
      </c>
      <c r="BG1143" s="206">
        <f>IF(N1143="zákl. přenesená",J1143,0)</f>
        <v>0</v>
      </c>
      <c r="BH1143" s="206">
        <f>IF(N1143="sníž. přenesená",J1143,0)</f>
        <v>0</v>
      </c>
      <c r="BI1143" s="206">
        <f>IF(N1143="nulová",J1143,0)</f>
        <v>0</v>
      </c>
      <c r="BJ1143" s="18" t="s">
        <v>85</v>
      </c>
      <c r="BK1143" s="206">
        <f>ROUND(I1143*H1143,2)</f>
        <v>0</v>
      </c>
      <c r="BL1143" s="18" t="s">
        <v>218</v>
      </c>
      <c r="BM1143" s="205" t="s">
        <v>14051</v>
      </c>
    </row>
    <row r="1144" spans="1:65" s="2" customFormat="1" ht="68.25">
      <c r="A1144" s="35"/>
      <c r="B1144" s="36"/>
      <c r="C1144" s="37"/>
      <c r="D1144" s="214" t="s">
        <v>807</v>
      </c>
      <c r="E1144" s="37"/>
      <c r="F1144" s="256" t="s">
        <v>14052</v>
      </c>
      <c r="G1144" s="37"/>
      <c r="H1144" s="37"/>
      <c r="I1144" s="257"/>
      <c r="J1144" s="37"/>
      <c r="K1144" s="37"/>
      <c r="L1144" s="40"/>
      <c r="M1144" s="258"/>
      <c r="N1144" s="259"/>
      <c r="O1144" s="72"/>
      <c r="P1144" s="72"/>
      <c r="Q1144" s="72"/>
      <c r="R1144" s="72"/>
      <c r="S1144" s="72"/>
      <c r="T1144" s="73"/>
      <c r="U1144" s="35"/>
      <c r="V1144" s="35"/>
      <c r="W1144" s="35"/>
      <c r="X1144" s="35"/>
      <c r="Y1144" s="35"/>
      <c r="Z1144" s="35"/>
      <c r="AA1144" s="35"/>
      <c r="AB1144" s="35"/>
      <c r="AC1144" s="35"/>
      <c r="AD1144" s="35"/>
      <c r="AE1144" s="35"/>
      <c r="AT1144" s="18" t="s">
        <v>807</v>
      </c>
      <c r="AU1144" s="18" t="s">
        <v>85</v>
      </c>
    </row>
    <row r="1145" spans="1:65" s="2" customFormat="1" ht="16.5" customHeight="1">
      <c r="A1145" s="35"/>
      <c r="B1145" s="36"/>
      <c r="C1145" s="193" t="s">
        <v>5938</v>
      </c>
      <c r="D1145" s="193" t="s">
        <v>214</v>
      </c>
      <c r="E1145" s="194" t="s">
        <v>14053</v>
      </c>
      <c r="F1145" s="195" t="s">
        <v>14054</v>
      </c>
      <c r="G1145" s="196" t="s">
        <v>2761</v>
      </c>
      <c r="H1145" s="197">
        <v>1</v>
      </c>
      <c r="I1145" s="198"/>
      <c r="J1145" s="199">
        <f>ROUND(I1145*H1145,2)</f>
        <v>0</v>
      </c>
      <c r="K1145" s="200"/>
      <c r="L1145" s="40"/>
      <c r="M1145" s="201" t="s">
        <v>1</v>
      </c>
      <c r="N1145" s="202" t="s">
        <v>42</v>
      </c>
      <c r="O1145" s="72"/>
      <c r="P1145" s="203">
        <f>O1145*H1145</f>
        <v>0</v>
      </c>
      <c r="Q1145" s="203">
        <v>0</v>
      </c>
      <c r="R1145" s="203">
        <f>Q1145*H1145</f>
        <v>0</v>
      </c>
      <c r="S1145" s="203">
        <v>0</v>
      </c>
      <c r="T1145" s="204">
        <f>S1145*H1145</f>
        <v>0</v>
      </c>
      <c r="U1145" s="35"/>
      <c r="V1145" s="35"/>
      <c r="W1145" s="35"/>
      <c r="X1145" s="35"/>
      <c r="Y1145" s="35"/>
      <c r="Z1145" s="35"/>
      <c r="AA1145" s="35"/>
      <c r="AB1145" s="35"/>
      <c r="AC1145" s="35"/>
      <c r="AD1145" s="35"/>
      <c r="AE1145" s="35"/>
      <c r="AR1145" s="205" t="s">
        <v>218</v>
      </c>
      <c r="AT1145" s="205" t="s">
        <v>214</v>
      </c>
      <c r="AU1145" s="205" t="s">
        <v>85</v>
      </c>
      <c r="AY1145" s="18" t="s">
        <v>209</v>
      </c>
      <c r="BE1145" s="206">
        <f>IF(N1145="základní",J1145,0)</f>
        <v>0</v>
      </c>
      <c r="BF1145" s="206">
        <f>IF(N1145="snížená",J1145,0)</f>
        <v>0</v>
      </c>
      <c r="BG1145" s="206">
        <f>IF(N1145="zákl. přenesená",J1145,0)</f>
        <v>0</v>
      </c>
      <c r="BH1145" s="206">
        <f>IF(N1145="sníž. přenesená",J1145,0)</f>
        <v>0</v>
      </c>
      <c r="BI1145" s="206">
        <f>IF(N1145="nulová",J1145,0)</f>
        <v>0</v>
      </c>
      <c r="BJ1145" s="18" t="s">
        <v>85</v>
      </c>
      <c r="BK1145" s="206">
        <f>ROUND(I1145*H1145,2)</f>
        <v>0</v>
      </c>
      <c r="BL1145" s="18" t="s">
        <v>218</v>
      </c>
      <c r="BM1145" s="205" t="s">
        <v>14055</v>
      </c>
    </row>
    <row r="1146" spans="1:65" s="2" customFormat="1" ht="68.25">
      <c r="A1146" s="35"/>
      <c r="B1146" s="36"/>
      <c r="C1146" s="37"/>
      <c r="D1146" s="214" t="s">
        <v>807</v>
      </c>
      <c r="E1146" s="37"/>
      <c r="F1146" s="256" t="s">
        <v>14052</v>
      </c>
      <c r="G1146" s="37"/>
      <c r="H1146" s="37"/>
      <c r="I1146" s="257"/>
      <c r="J1146" s="37"/>
      <c r="K1146" s="37"/>
      <c r="L1146" s="40"/>
      <c r="M1146" s="258"/>
      <c r="N1146" s="259"/>
      <c r="O1146" s="72"/>
      <c r="P1146" s="72"/>
      <c r="Q1146" s="72"/>
      <c r="R1146" s="72"/>
      <c r="S1146" s="72"/>
      <c r="T1146" s="73"/>
      <c r="U1146" s="35"/>
      <c r="V1146" s="35"/>
      <c r="W1146" s="35"/>
      <c r="X1146" s="35"/>
      <c r="Y1146" s="35"/>
      <c r="Z1146" s="35"/>
      <c r="AA1146" s="35"/>
      <c r="AB1146" s="35"/>
      <c r="AC1146" s="35"/>
      <c r="AD1146" s="35"/>
      <c r="AE1146" s="35"/>
      <c r="AT1146" s="18" t="s">
        <v>807</v>
      </c>
      <c r="AU1146" s="18" t="s">
        <v>85</v>
      </c>
    </row>
    <row r="1147" spans="1:65" s="2" customFormat="1" ht="16.5" customHeight="1">
      <c r="A1147" s="35"/>
      <c r="B1147" s="36"/>
      <c r="C1147" s="193" t="s">
        <v>5941</v>
      </c>
      <c r="D1147" s="193" t="s">
        <v>214</v>
      </c>
      <c r="E1147" s="194" t="s">
        <v>14056</v>
      </c>
      <c r="F1147" s="195" t="s">
        <v>14057</v>
      </c>
      <c r="G1147" s="196" t="s">
        <v>2761</v>
      </c>
      <c r="H1147" s="197">
        <v>1</v>
      </c>
      <c r="I1147" s="198"/>
      <c r="J1147" s="199">
        <f>ROUND(I1147*H1147,2)</f>
        <v>0</v>
      </c>
      <c r="K1147" s="200"/>
      <c r="L1147" s="40"/>
      <c r="M1147" s="201" t="s">
        <v>1</v>
      </c>
      <c r="N1147" s="202" t="s">
        <v>42</v>
      </c>
      <c r="O1147" s="72"/>
      <c r="P1147" s="203">
        <f>O1147*H1147</f>
        <v>0</v>
      </c>
      <c r="Q1147" s="203">
        <v>0</v>
      </c>
      <c r="R1147" s="203">
        <f>Q1147*H1147</f>
        <v>0</v>
      </c>
      <c r="S1147" s="203">
        <v>0</v>
      </c>
      <c r="T1147" s="204">
        <f>S1147*H1147</f>
        <v>0</v>
      </c>
      <c r="U1147" s="35"/>
      <c r="V1147" s="35"/>
      <c r="W1147" s="35"/>
      <c r="X1147" s="35"/>
      <c r="Y1147" s="35"/>
      <c r="Z1147" s="35"/>
      <c r="AA1147" s="35"/>
      <c r="AB1147" s="35"/>
      <c r="AC1147" s="35"/>
      <c r="AD1147" s="35"/>
      <c r="AE1147" s="35"/>
      <c r="AR1147" s="205" t="s">
        <v>218</v>
      </c>
      <c r="AT1147" s="205" t="s">
        <v>214</v>
      </c>
      <c r="AU1147" s="205" t="s">
        <v>85</v>
      </c>
      <c r="AY1147" s="18" t="s">
        <v>209</v>
      </c>
      <c r="BE1147" s="206">
        <f>IF(N1147="základní",J1147,0)</f>
        <v>0</v>
      </c>
      <c r="BF1147" s="206">
        <f>IF(N1147="snížená",J1147,0)</f>
        <v>0</v>
      </c>
      <c r="BG1147" s="206">
        <f>IF(N1147="zákl. přenesená",J1147,0)</f>
        <v>0</v>
      </c>
      <c r="BH1147" s="206">
        <f>IF(N1147="sníž. přenesená",J1147,0)</f>
        <v>0</v>
      </c>
      <c r="BI1147" s="206">
        <f>IF(N1147="nulová",J1147,0)</f>
        <v>0</v>
      </c>
      <c r="BJ1147" s="18" t="s">
        <v>85</v>
      </c>
      <c r="BK1147" s="206">
        <f>ROUND(I1147*H1147,2)</f>
        <v>0</v>
      </c>
      <c r="BL1147" s="18" t="s">
        <v>218</v>
      </c>
      <c r="BM1147" s="205" t="s">
        <v>14058</v>
      </c>
    </row>
    <row r="1148" spans="1:65" s="2" customFormat="1" ht="68.25">
      <c r="A1148" s="35"/>
      <c r="B1148" s="36"/>
      <c r="C1148" s="37"/>
      <c r="D1148" s="214" t="s">
        <v>807</v>
      </c>
      <c r="E1148" s="37"/>
      <c r="F1148" s="256" t="s">
        <v>14052</v>
      </c>
      <c r="G1148" s="37"/>
      <c r="H1148" s="37"/>
      <c r="I1148" s="257"/>
      <c r="J1148" s="37"/>
      <c r="K1148" s="37"/>
      <c r="L1148" s="40"/>
      <c r="M1148" s="258"/>
      <c r="N1148" s="259"/>
      <c r="O1148" s="72"/>
      <c r="P1148" s="72"/>
      <c r="Q1148" s="72"/>
      <c r="R1148" s="72"/>
      <c r="S1148" s="72"/>
      <c r="T1148" s="73"/>
      <c r="U1148" s="35"/>
      <c r="V1148" s="35"/>
      <c r="W1148" s="35"/>
      <c r="X1148" s="35"/>
      <c r="Y1148" s="35"/>
      <c r="Z1148" s="35"/>
      <c r="AA1148" s="35"/>
      <c r="AB1148" s="35"/>
      <c r="AC1148" s="35"/>
      <c r="AD1148" s="35"/>
      <c r="AE1148" s="35"/>
      <c r="AT1148" s="18" t="s">
        <v>807</v>
      </c>
      <c r="AU1148" s="18" t="s">
        <v>85</v>
      </c>
    </row>
    <row r="1149" spans="1:65" s="2" customFormat="1" ht="16.5" customHeight="1">
      <c r="A1149" s="35"/>
      <c r="B1149" s="36"/>
      <c r="C1149" s="193" t="s">
        <v>5944</v>
      </c>
      <c r="D1149" s="193" t="s">
        <v>214</v>
      </c>
      <c r="E1149" s="194" t="s">
        <v>14059</v>
      </c>
      <c r="F1149" s="195" t="s">
        <v>14060</v>
      </c>
      <c r="G1149" s="196" t="s">
        <v>2761</v>
      </c>
      <c r="H1149" s="197">
        <v>1</v>
      </c>
      <c r="I1149" s="198"/>
      <c r="J1149" s="199">
        <f>ROUND(I1149*H1149,2)</f>
        <v>0</v>
      </c>
      <c r="K1149" s="200"/>
      <c r="L1149" s="40"/>
      <c r="M1149" s="201" t="s">
        <v>1</v>
      </c>
      <c r="N1149" s="202" t="s">
        <v>42</v>
      </c>
      <c r="O1149" s="72"/>
      <c r="P1149" s="203">
        <f>O1149*H1149</f>
        <v>0</v>
      </c>
      <c r="Q1149" s="203">
        <v>0</v>
      </c>
      <c r="R1149" s="203">
        <f>Q1149*H1149</f>
        <v>0</v>
      </c>
      <c r="S1149" s="203">
        <v>0</v>
      </c>
      <c r="T1149" s="204">
        <f>S1149*H1149</f>
        <v>0</v>
      </c>
      <c r="U1149" s="35"/>
      <c r="V1149" s="35"/>
      <c r="W1149" s="35"/>
      <c r="X1149" s="35"/>
      <c r="Y1149" s="35"/>
      <c r="Z1149" s="35"/>
      <c r="AA1149" s="35"/>
      <c r="AB1149" s="35"/>
      <c r="AC1149" s="35"/>
      <c r="AD1149" s="35"/>
      <c r="AE1149" s="35"/>
      <c r="AR1149" s="205" t="s">
        <v>218</v>
      </c>
      <c r="AT1149" s="205" t="s">
        <v>214</v>
      </c>
      <c r="AU1149" s="205" t="s">
        <v>85</v>
      </c>
      <c r="AY1149" s="18" t="s">
        <v>209</v>
      </c>
      <c r="BE1149" s="206">
        <f>IF(N1149="základní",J1149,0)</f>
        <v>0</v>
      </c>
      <c r="BF1149" s="206">
        <f>IF(N1149="snížená",J1149,0)</f>
        <v>0</v>
      </c>
      <c r="BG1149" s="206">
        <f>IF(N1149="zákl. přenesená",J1149,0)</f>
        <v>0</v>
      </c>
      <c r="BH1149" s="206">
        <f>IF(N1149="sníž. přenesená",J1149,0)</f>
        <v>0</v>
      </c>
      <c r="BI1149" s="206">
        <f>IF(N1149="nulová",J1149,0)</f>
        <v>0</v>
      </c>
      <c r="BJ1149" s="18" t="s">
        <v>85</v>
      </c>
      <c r="BK1149" s="206">
        <f>ROUND(I1149*H1149,2)</f>
        <v>0</v>
      </c>
      <c r="BL1149" s="18" t="s">
        <v>218</v>
      </c>
      <c r="BM1149" s="205" t="s">
        <v>14061</v>
      </c>
    </row>
    <row r="1150" spans="1:65" s="2" customFormat="1" ht="68.25">
      <c r="A1150" s="35"/>
      <c r="B1150" s="36"/>
      <c r="C1150" s="37"/>
      <c r="D1150" s="214" t="s">
        <v>807</v>
      </c>
      <c r="E1150" s="37"/>
      <c r="F1150" s="256" t="s">
        <v>14052</v>
      </c>
      <c r="G1150" s="37"/>
      <c r="H1150" s="37"/>
      <c r="I1150" s="257"/>
      <c r="J1150" s="37"/>
      <c r="K1150" s="37"/>
      <c r="L1150" s="40"/>
      <c r="M1150" s="258"/>
      <c r="N1150" s="259"/>
      <c r="O1150" s="72"/>
      <c r="P1150" s="72"/>
      <c r="Q1150" s="72"/>
      <c r="R1150" s="72"/>
      <c r="S1150" s="72"/>
      <c r="T1150" s="73"/>
      <c r="U1150" s="35"/>
      <c r="V1150" s="35"/>
      <c r="W1150" s="35"/>
      <c r="X1150" s="35"/>
      <c r="Y1150" s="35"/>
      <c r="Z1150" s="35"/>
      <c r="AA1150" s="35"/>
      <c r="AB1150" s="35"/>
      <c r="AC1150" s="35"/>
      <c r="AD1150" s="35"/>
      <c r="AE1150" s="35"/>
      <c r="AT1150" s="18" t="s">
        <v>807</v>
      </c>
      <c r="AU1150" s="18" t="s">
        <v>85</v>
      </c>
    </row>
    <row r="1151" spans="1:65" s="2" customFormat="1" ht="16.5" customHeight="1">
      <c r="A1151" s="35"/>
      <c r="B1151" s="36"/>
      <c r="C1151" s="193" t="s">
        <v>5947</v>
      </c>
      <c r="D1151" s="193" t="s">
        <v>214</v>
      </c>
      <c r="E1151" s="194" t="s">
        <v>14062</v>
      </c>
      <c r="F1151" s="195" t="s">
        <v>12902</v>
      </c>
      <c r="G1151" s="196" t="s">
        <v>10032</v>
      </c>
      <c r="H1151" s="197">
        <v>1.6</v>
      </c>
      <c r="I1151" s="198"/>
      <c r="J1151" s="199">
        <f>ROUND(I1151*H1151,2)</f>
        <v>0</v>
      </c>
      <c r="K1151" s="200"/>
      <c r="L1151" s="40"/>
      <c r="M1151" s="201" t="s">
        <v>1</v>
      </c>
      <c r="N1151" s="202" t="s">
        <v>42</v>
      </c>
      <c r="O1151" s="72"/>
      <c r="P1151" s="203">
        <f>O1151*H1151</f>
        <v>0</v>
      </c>
      <c r="Q1151" s="203">
        <v>0</v>
      </c>
      <c r="R1151" s="203">
        <f>Q1151*H1151</f>
        <v>0</v>
      </c>
      <c r="S1151" s="203">
        <v>0</v>
      </c>
      <c r="T1151" s="204">
        <f>S1151*H1151</f>
        <v>0</v>
      </c>
      <c r="U1151" s="35"/>
      <c r="V1151" s="35"/>
      <c r="W1151" s="35"/>
      <c r="X1151" s="35"/>
      <c r="Y1151" s="35"/>
      <c r="Z1151" s="35"/>
      <c r="AA1151" s="35"/>
      <c r="AB1151" s="35"/>
      <c r="AC1151" s="35"/>
      <c r="AD1151" s="35"/>
      <c r="AE1151" s="35"/>
      <c r="AR1151" s="205" t="s">
        <v>218</v>
      </c>
      <c r="AT1151" s="205" t="s">
        <v>214</v>
      </c>
      <c r="AU1151" s="205" t="s">
        <v>85</v>
      </c>
      <c r="AY1151" s="18" t="s">
        <v>209</v>
      </c>
      <c r="BE1151" s="206">
        <f>IF(N1151="základní",J1151,0)</f>
        <v>0</v>
      </c>
      <c r="BF1151" s="206">
        <f>IF(N1151="snížená",J1151,0)</f>
        <v>0</v>
      </c>
      <c r="BG1151" s="206">
        <f>IF(N1151="zákl. přenesená",J1151,0)</f>
        <v>0</v>
      </c>
      <c r="BH1151" s="206">
        <f>IF(N1151="sníž. přenesená",J1151,0)</f>
        <v>0</v>
      </c>
      <c r="BI1151" s="206">
        <f>IF(N1151="nulová",J1151,0)</f>
        <v>0</v>
      </c>
      <c r="BJ1151" s="18" t="s">
        <v>85</v>
      </c>
      <c r="BK1151" s="206">
        <f>ROUND(I1151*H1151,2)</f>
        <v>0</v>
      </c>
      <c r="BL1151" s="18" t="s">
        <v>218</v>
      </c>
      <c r="BM1151" s="205" t="s">
        <v>14063</v>
      </c>
    </row>
    <row r="1152" spans="1:65" s="2" customFormat="1" ht="58.5">
      <c r="A1152" s="35"/>
      <c r="B1152" s="36"/>
      <c r="C1152" s="37"/>
      <c r="D1152" s="214" t="s">
        <v>807</v>
      </c>
      <c r="E1152" s="37"/>
      <c r="F1152" s="256" t="s">
        <v>12979</v>
      </c>
      <c r="G1152" s="37"/>
      <c r="H1152" s="37"/>
      <c r="I1152" s="257"/>
      <c r="J1152" s="37"/>
      <c r="K1152" s="37"/>
      <c r="L1152" s="40"/>
      <c r="M1152" s="258"/>
      <c r="N1152" s="259"/>
      <c r="O1152" s="72"/>
      <c r="P1152" s="72"/>
      <c r="Q1152" s="72"/>
      <c r="R1152" s="72"/>
      <c r="S1152" s="72"/>
      <c r="T1152" s="73"/>
      <c r="U1152" s="35"/>
      <c r="V1152" s="35"/>
      <c r="W1152" s="35"/>
      <c r="X1152" s="35"/>
      <c r="Y1152" s="35"/>
      <c r="Z1152" s="35"/>
      <c r="AA1152" s="35"/>
      <c r="AB1152" s="35"/>
      <c r="AC1152" s="35"/>
      <c r="AD1152" s="35"/>
      <c r="AE1152" s="35"/>
      <c r="AT1152" s="18" t="s">
        <v>807</v>
      </c>
      <c r="AU1152" s="18" t="s">
        <v>85</v>
      </c>
    </row>
    <row r="1153" spans="1:65" s="2" customFormat="1" ht="16.5" customHeight="1">
      <c r="A1153" s="35"/>
      <c r="B1153" s="36"/>
      <c r="C1153" s="193" t="s">
        <v>5950</v>
      </c>
      <c r="D1153" s="193" t="s">
        <v>214</v>
      </c>
      <c r="E1153" s="194" t="s">
        <v>14064</v>
      </c>
      <c r="F1153" s="195" t="s">
        <v>12951</v>
      </c>
      <c r="G1153" s="196" t="s">
        <v>10032</v>
      </c>
      <c r="H1153" s="197">
        <v>177.6</v>
      </c>
      <c r="I1153" s="198"/>
      <c r="J1153" s="199">
        <f>ROUND(I1153*H1153,2)</f>
        <v>0</v>
      </c>
      <c r="K1153" s="200"/>
      <c r="L1153" s="40"/>
      <c r="M1153" s="201" t="s">
        <v>1</v>
      </c>
      <c r="N1153" s="202" t="s">
        <v>42</v>
      </c>
      <c r="O1153" s="72"/>
      <c r="P1153" s="203">
        <f>O1153*H1153</f>
        <v>0</v>
      </c>
      <c r="Q1153" s="203">
        <v>0</v>
      </c>
      <c r="R1153" s="203">
        <f>Q1153*H1153</f>
        <v>0</v>
      </c>
      <c r="S1153" s="203">
        <v>0</v>
      </c>
      <c r="T1153" s="204">
        <f>S1153*H1153</f>
        <v>0</v>
      </c>
      <c r="U1153" s="35"/>
      <c r="V1153" s="35"/>
      <c r="W1153" s="35"/>
      <c r="X1153" s="35"/>
      <c r="Y1153" s="35"/>
      <c r="Z1153" s="35"/>
      <c r="AA1153" s="35"/>
      <c r="AB1153" s="35"/>
      <c r="AC1153" s="35"/>
      <c r="AD1153" s="35"/>
      <c r="AE1153" s="35"/>
      <c r="AR1153" s="205" t="s">
        <v>218</v>
      </c>
      <c r="AT1153" s="205" t="s">
        <v>214</v>
      </c>
      <c r="AU1153" s="205" t="s">
        <v>85</v>
      </c>
      <c r="AY1153" s="18" t="s">
        <v>209</v>
      </c>
      <c r="BE1153" s="206">
        <f>IF(N1153="základní",J1153,0)</f>
        <v>0</v>
      </c>
      <c r="BF1153" s="206">
        <f>IF(N1153="snížená",J1153,0)</f>
        <v>0</v>
      </c>
      <c r="BG1153" s="206">
        <f>IF(N1153="zákl. přenesená",J1153,0)</f>
        <v>0</v>
      </c>
      <c r="BH1153" s="206">
        <f>IF(N1153="sníž. přenesená",J1153,0)</f>
        <v>0</v>
      </c>
      <c r="BI1153" s="206">
        <f>IF(N1153="nulová",J1153,0)</f>
        <v>0</v>
      </c>
      <c r="BJ1153" s="18" t="s">
        <v>85</v>
      </c>
      <c r="BK1153" s="206">
        <f>ROUND(I1153*H1153,2)</f>
        <v>0</v>
      </c>
      <c r="BL1153" s="18" t="s">
        <v>218</v>
      </c>
      <c r="BM1153" s="205" t="s">
        <v>14065</v>
      </c>
    </row>
    <row r="1154" spans="1:65" s="2" customFormat="1" ht="58.5">
      <c r="A1154" s="35"/>
      <c r="B1154" s="36"/>
      <c r="C1154" s="37"/>
      <c r="D1154" s="214" t="s">
        <v>807</v>
      </c>
      <c r="E1154" s="37"/>
      <c r="F1154" s="256" t="s">
        <v>12979</v>
      </c>
      <c r="G1154" s="37"/>
      <c r="H1154" s="37"/>
      <c r="I1154" s="257"/>
      <c r="J1154" s="37"/>
      <c r="K1154" s="37"/>
      <c r="L1154" s="40"/>
      <c r="M1154" s="258"/>
      <c r="N1154" s="259"/>
      <c r="O1154" s="72"/>
      <c r="P1154" s="72"/>
      <c r="Q1154" s="72"/>
      <c r="R1154" s="72"/>
      <c r="S1154" s="72"/>
      <c r="T1154" s="73"/>
      <c r="U1154" s="35"/>
      <c r="V1154" s="35"/>
      <c r="W1154" s="35"/>
      <c r="X1154" s="35"/>
      <c r="Y1154" s="35"/>
      <c r="Z1154" s="35"/>
      <c r="AA1154" s="35"/>
      <c r="AB1154" s="35"/>
      <c r="AC1154" s="35"/>
      <c r="AD1154" s="35"/>
      <c r="AE1154" s="35"/>
      <c r="AT1154" s="18" t="s">
        <v>807</v>
      </c>
      <c r="AU1154" s="18" t="s">
        <v>85</v>
      </c>
    </row>
    <row r="1155" spans="1:65" s="2" customFormat="1" ht="16.5" customHeight="1">
      <c r="A1155" s="35"/>
      <c r="B1155" s="36"/>
      <c r="C1155" s="193" t="s">
        <v>5953</v>
      </c>
      <c r="D1155" s="193" t="s">
        <v>214</v>
      </c>
      <c r="E1155" s="194" t="s">
        <v>14066</v>
      </c>
      <c r="F1155" s="195" t="s">
        <v>12870</v>
      </c>
      <c r="G1155" s="196" t="s">
        <v>10032</v>
      </c>
      <c r="H1155" s="197">
        <v>7.2</v>
      </c>
      <c r="I1155" s="198"/>
      <c r="J1155" s="199">
        <f>ROUND(I1155*H1155,2)</f>
        <v>0</v>
      </c>
      <c r="K1155" s="200"/>
      <c r="L1155" s="40"/>
      <c r="M1155" s="201" t="s">
        <v>1</v>
      </c>
      <c r="N1155" s="202" t="s">
        <v>42</v>
      </c>
      <c r="O1155" s="72"/>
      <c r="P1155" s="203">
        <f>O1155*H1155</f>
        <v>0</v>
      </c>
      <c r="Q1155" s="203">
        <v>0</v>
      </c>
      <c r="R1155" s="203">
        <f>Q1155*H1155</f>
        <v>0</v>
      </c>
      <c r="S1155" s="203">
        <v>0</v>
      </c>
      <c r="T1155" s="204">
        <f>S1155*H1155</f>
        <v>0</v>
      </c>
      <c r="U1155" s="35"/>
      <c r="V1155" s="35"/>
      <c r="W1155" s="35"/>
      <c r="X1155" s="35"/>
      <c r="Y1155" s="35"/>
      <c r="Z1155" s="35"/>
      <c r="AA1155" s="35"/>
      <c r="AB1155" s="35"/>
      <c r="AC1155" s="35"/>
      <c r="AD1155" s="35"/>
      <c r="AE1155" s="35"/>
      <c r="AR1155" s="205" t="s">
        <v>218</v>
      </c>
      <c r="AT1155" s="205" t="s">
        <v>214</v>
      </c>
      <c r="AU1155" s="205" t="s">
        <v>85</v>
      </c>
      <c r="AY1155" s="18" t="s">
        <v>209</v>
      </c>
      <c r="BE1155" s="206">
        <f>IF(N1155="základní",J1155,0)</f>
        <v>0</v>
      </c>
      <c r="BF1155" s="206">
        <f>IF(N1155="snížená",J1155,0)</f>
        <v>0</v>
      </c>
      <c r="BG1155" s="206">
        <f>IF(N1155="zákl. přenesená",J1155,0)</f>
        <v>0</v>
      </c>
      <c r="BH1155" s="206">
        <f>IF(N1155="sníž. přenesená",J1155,0)</f>
        <v>0</v>
      </c>
      <c r="BI1155" s="206">
        <f>IF(N1155="nulová",J1155,0)</f>
        <v>0</v>
      </c>
      <c r="BJ1155" s="18" t="s">
        <v>85</v>
      </c>
      <c r="BK1155" s="206">
        <f>ROUND(I1155*H1155,2)</f>
        <v>0</v>
      </c>
      <c r="BL1155" s="18" t="s">
        <v>218</v>
      </c>
      <c r="BM1155" s="205" t="s">
        <v>14067</v>
      </c>
    </row>
    <row r="1156" spans="1:65" s="2" customFormat="1" ht="58.5">
      <c r="A1156" s="35"/>
      <c r="B1156" s="36"/>
      <c r="C1156" s="37"/>
      <c r="D1156" s="214" t="s">
        <v>807</v>
      </c>
      <c r="E1156" s="37"/>
      <c r="F1156" s="256" t="s">
        <v>12979</v>
      </c>
      <c r="G1156" s="37"/>
      <c r="H1156" s="37"/>
      <c r="I1156" s="257"/>
      <c r="J1156" s="37"/>
      <c r="K1156" s="37"/>
      <c r="L1156" s="40"/>
      <c r="M1156" s="258"/>
      <c r="N1156" s="259"/>
      <c r="O1156" s="72"/>
      <c r="P1156" s="72"/>
      <c r="Q1156" s="72"/>
      <c r="R1156" s="72"/>
      <c r="S1156" s="72"/>
      <c r="T1156" s="73"/>
      <c r="U1156" s="35"/>
      <c r="V1156" s="35"/>
      <c r="W1156" s="35"/>
      <c r="X1156" s="35"/>
      <c r="Y1156" s="35"/>
      <c r="Z1156" s="35"/>
      <c r="AA1156" s="35"/>
      <c r="AB1156" s="35"/>
      <c r="AC1156" s="35"/>
      <c r="AD1156" s="35"/>
      <c r="AE1156" s="35"/>
      <c r="AT1156" s="18" t="s">
        <v>807</v>
      </c>
      <c r="AU1156" s="18" t="s">
        <v>85</v>
      </c>
    </row>
    <row r="1157" spans="1:65" s="2" customFormat="1" ht="16.5" customHeight="1">
      <c r="A1157" s="35"/>
      <c r="B1157" s="36"/>
      <c r="C1157" s="193" t="s">
        <v>5956</v>
      </c>
      <c r="D1157" s="193" t="s">
        <v>214</v>
      </c>
      <c r="E1157" s="194" t="s">
        <v>14068</v>
      </c>
      <c r="F1157" s="195" t="s">
        <v>12945</v>
      </c>
      <c r="G1157" s="196" t="s">
        <v>10032</v>
      </c>
      <c r="H1157" s="197">
        <v>20.8</v>
      </c>
      <c r="I1157" s="198"/>
      <c r="J1157" s="199">
        <f>ROUND(I1157*H1157,2)</f>
        <v>0</v>
      </c>
      <c r="K1157" s="200"/>
      <c r="L1157" s="40"/>
      <c r="M1157" s="201" t="s">
        <v>1</v>
      </c>
      <c r="N1157" s="202" t="s">
        <v>42</v>
      </c>
      <c r="O1157" s="72"/>
      <c r="P1157" s="203">
        <f>O1157*H1157</f>
        <v>0</v>
      </c>
      <c r="Q1157" s="203">
        <v>0</v>
      </c>
      <c r="R1157" s="203">
        <f>Q1157*H1157</f>
        <v>0</v>
      </c>
      <c r="S1157" s="203">
        <v>0</v>
      </c>
      <c r="T1157" s="204">
        <f>S1157*H1157</f>
        <v>0</v>
      </c>
      <c r="U1157" s="35"/>
      <c r="V1157" s="35"/>
      <c r="W1157" s="35"/>
      <c r="X1157" s="35"/>
      <c r="Y1157" s="35"/>
      <c r="Z1157" s="35"/>
      <c r="AA1157" s="35"/>
      <c r="AB1157" s="35"/>
      <c r="AC1157" s="35"/>
      <c r="AD1157" s="35"/>
      <c r="AE1157" s="35"/>
      <c r="AR1157" s="205" t="s">
        <v>218</v>
      </c>
      <c r="AT1157" s="205" t="s">
        <v>214</v>
      </c>
      <c r="AU1157" s="205" t="s">
        <v>85</v>
      </c>
      <c r="AY1157" s="18" t="s">
        <v>209</v>
      </c>
      <c r="BE1157" s="206">
        <f>IF(N1157="základní",J1157,0)</f>
        <v>0</v>
      </c>
      <c r="BF1157" s="206">
        <f>IF(N1157="snížená",J1157,0)</f>
        <v>0</v>
      </c>
      <c r="BG1157" s="206">
        <f>IF(N1157="zákl. přenesená",J1157,0)</f>
        <v>0</v>
      </c>
      <c r="BH1157" s="206">
        <f>IF(N1157="sníž. přenesená",J1157,0)</f>
        <v>0</v>
      </c>
      <c r="BI1157" s="206">
        <f>IF(N1157="nulová",J1157,0)</f>
        <v>0</v>
      </c>
      <c r="BJ1157" s="18" t="s">
        <v>85</v>
      </c>
      <c r="BK1157" s="206">
        <f>ROUND(I1157*H1157,2)</f>
        <v>0</v>
      </c>
      <c r="BL1157" s="18" t="s">
        <v>218</v>
      </c>
      <c r="BM1157" s="205" t="s">
        <v>14069</v>
      </c>
    </row>
    <row r="1158" spans="1:65" s="2" customFormat="1" ht="48.75">
      <c r="A1158" s="35"/>
      <c r="B1158" s="36"/>
      <c r="C1158" s="37"/>
      <c r="D1158" s="214" t="s">
        <v>807</v>
      </c>
      <c r="E1158" s="37"/>
      <c r="F1158" s="256" t="s">
        <v>13241</v>
      </c>
      <c r="G1158" s="37"/>
      <c r="H1158" s="37"/>
      <c r="I1158" s="257"/>
      <c r="J1158" s="37"/>
      <c r="K1158" s="37"/>
      <c r="L1158" s="40"/>
      <c r="M1158" s="258"/>
      <c r="N1158" s="259"/>
      <c r="O1158" s="72"/>
      <c r="P1158" s="72"/>
      <c r="Q1158" s="72"/>
      <c r="R1158" s="72"/>
      <c r="S1158" s="72"/>
      <c r="T1158" s="73"/>
      <c r="U1158" s="35"/>
      <c r="V1158" s="35"/>
      <c r="W1158" s="35"/>
      <c r="X1158" s="35"/>
      <c r="Y1158" s="35"/>
      <c r="Z1158" s="35"/>
      <c r="AA1158" s="35"/>
      <c r="AB1158" s="35"/>
      <c r="AC1158" s="35"/>
      <c r="AD1158" s="35"/>
      <c r="AE1158" s="35"/>
      <c r="AT1158" s="18" t="s">
        <v>807</v>
      </c>
      <c r="AU1158" s="18" t="s">
        <v>85</v>
      </c>
    </row>
    <row r="1159" spans="1:65" s="2" customFormat="1" ht="16.5" customHeight="1">
      <c r="A1159" s="35"/>
      <c r="B1159" s="36"/>
      <c r="C1159" s="193" t="s">
        <v>5959</v>
      </c>
      <c r="D1159" s="193" t="s">
        <v>214</v>
      </c>
      <c r="E1159" s="194" t="s">
        <v>14070</v>
      </c>
      <c r="F1159" s="195" t="s">
        <v>12898</v>
      </c>
      <c r="G1159" s="196" t="s">
        <v>10032</v>
      </c>
      <c r="H1159" s="197">
        <v>19.2</v>
      </c>
      <c r="I1159" s="198"/>
      <c r="J1159" s="199">
        <f>ROUND(I1159*H1159,2)</f>
        <v>0</v>
      </c>
      <c r="K1159" s="200"/>
      <c r="L1159" s="40"/>
      <c r="M1159" s="201" t="s">
        <v>1</v>
      </c>
      <c r="N1159" s="202" t="s">
        <v>42</v>
      </c>
      <c r="O1159" s="72"/>
      <c r="P1159" s="203">
        <f>O1159*H1159</f>
        <v>0</v>
      </c>
      <c r="Q1159" s="203">
        <v>0</v>
      </c>
      <c r="R1159" s="203">
        <f>Q1159*H1159</f>
        <v>0</v>
      </c>
      <c r="S1159" s="203">
        <v>0</v>
      </c>
      <c r="T1159" s="204">
        <f>S1159*H1159</f>
        <v>0</v>
      </c>
      <c r="U1159" s="35"/>
      <c r="V1159" s="35"/>
      <c r="W1159" s="35"/>
      <c r="X1159" s="35"/>
      <c r="Y1159" s="35"/>
      <c r="Z1159" s="35"/>
      <c r="AA1159" s="35"/>
      <c r="AB1159" s="35"/>
      <c r="AC1159" s="35"/>
      <c r="AD1159" s="35"/>
      <c r="AE1159" s="35"/>
      <c r="AR1159" s="205" t="s">
        <v>218</v>
      </c>
      <c r="AT1159" s="205" t="s">
        <v>214</v>
      </c>
      <c r="AU1159" s="205" t="s">
        <v>85</v>
      </c>
      <c r="AY1159" s="18" t="s">
        <v>209</v>
      </c>
      <c r="BE1159" s="206">
        <f>IF(N1159="základní",J1159,0)</f>
        <v>0</v>
      </c>
      <c r="BF1159" s="206">
        <f>IF(N1159="snížená",J1159,0)</f>
        <v>0</v>
      </c>
      <c r="BG1159" s="206">
        <f>IF(N1159="zákl. přenesená",J1159,0)</f>
        <v>0</v>
      </c>
      <c r="BH1159" s="206">
        <f>IF(N1159="sníž. přenesená",J1159,0)</f>
        <v>0</v>
      </c>
      <c r="BI1159" s="206">
        <f>IF(N1159="nulová",J1159,0)</f>
        <v>0</v>
      </c>
      <c r="BJ1159" s="18" t="s">
        <v>85</v>
      </c>
      <c r="BK1159" s="206">
        <f>ROUND(I1159*H1159,2)</f>
        <v>0</v>
      </c>
      <c r="BL1159" s="18" t="s">
        <v>218</v>
      </c>
      <c r="BM1159" s="205" t="s">
        <v>14071</v>
      </c>
    </row>
    <row r="1160" spans="1:65" s="2" customFormat="1" ht="48.75">
      <c r="A1160" s="35"/>
      <c r="B1160" s="36"/>
      <c r="C1160" s="37"/>
      <c r="D1160" s="214" t="s">
        <v>807</v>
      </c>
      <c r="E1160" s="37"/>
      <c r="F1160" s="256" t="s">
        <v>13241</v>
      </c>
      <c r="G1160" s="37"/>
      <c r="H1160" s="37"/>
      <c r="I1160" s="257"/>
      <c r="J1160" s="37"/>
      <c r="K1160" s="37"/>
      <c r="L1160" s="40"/>
      <c r="M1160" s="258"/>
      <c r="N1160" s="259"/>
      <c r="O1160" s="72"/>
      <c r="P1160" s="72"/>
      <c r="Q1160" s="72"/>
      <c r="R1160" s="72"/>
      <c r="S1160" s="72"/>
      <c r="T1160" s="73"/>
      <c r="U1160" s="35"/>
      <c r="V1160" s="35"/>
      <c r="W1160" s="35"/>
      <c r="X1160" s="35"/>
      <c r="Y1160" s="35"/>
      <c r="Z1160" s="35"/>
      <c r="AA1160" s="35"/>
      <c r="AB1160" s="35"/>
      <c r="AC1160" s="35"/>
      <c r="AD1160" s="35"/>
      <c r="AE1160" s="35"/>
      <c r="AT1160" s="18" t="s">
        <v>807</v>
      </c>
      <c r="AU1160" s="18" t="s">
        <v>85</v>
      </c>
    </row>
    <row r="1161" spans="1:65" s="2" customFormat="1" ht="16.5" customHeight="1">
      <c r="A1161" s="35"/>
      <c r="B1161" s="36"/>
      <c r="C1161" s="193" t="s">
        <v>5962</v>
      </c>
      <c r="D1161" s="193" t="s">
        <v>214</v>
      </c>
      <c r="E1161" s="194" t="s">
        <v>14072</v>
      </c>
      <c r="F1161" s="195" t="s">
        <v>12951</v>
      </c>
      <c r="G1161" s="196" t="s">
        <v>10032</v>
      </c>
      <c r="H1161" s="197">
        <v>24</v>
      </c>
      <c r="I1161" s="198"/>
      <c r="J1161" s="199">
        <f>ROUND(I1161*H1161,2)</f>
        <v>0</v>
      </c>
      <c r="K1161" s="200"/>
      <c r="L1161" s="40"/>
      <c r="M1161" s="201" t="s">
        <v>1</v>
      </c>
      <c r="N1161" s="202" t="s">
        <v>42</v>
      </c>
      <c r="O1161" s="72"/>
      <c r="P1161" s="203">
        <f>O1161*H1161</f>
        <v>0</v>
      </c>
      <c r="Q1161" s="203">
        <v>0</v>
      </c>
      <c r="R1161" s="203">
        <f>Q1161*H1161</f>
        <v>0</v>
      </c>
      <c r="S1161" s="203">
        <v>0</v>
      </c>
      <c r="T1161" s="204">
        <f>S1161*H1161</f>
        <v>0</v>
      </c>
      <c r="U1161" s="35"/>
      <c r="V1161" s="35"/>
      <c r="W1161" s="35"/>
      <c r="X1161" s="35"/>
      <c r="Y1161" s="35"/>
      <c r="Z1161" s="35"/>
      <c r="AA1161" s="35"/>
      <c r="AB1161" s="35"/>
      <c r="AC1161" s="35"/>
      <c r="AD1161" s="35"/>
      <c r="AE1161" s="35"/>
      <c r="AR1161" s="205" t="s">
        <v>218</v>
      </c>
      <c r="AT1161" s="205" t="s">
        <v>214</v>
      </c>
      <c r="AU1161" s="205" t="s">
        <v>85</v>
      </c>
      <c r="AY1161" s="18" t="s">
        <v>209</v>
      </c>
      <c r="BE1161" s="206">
        <f>IF(N1161="základní",J1161,0)</f>
        <v>0</v>
      </c>
      <c r="BF1161" s="206">
        <f>IF(N1161="snížená",J1161,0)</f>
        <v>0</v>
      </c>
      <c r="BG1161" s="206">
        <f>IF(N1161="zákl. přenesená",J1161,0)</f>
        <v>0</v>
      </c>
      <c r="BH1161" s="206">
        <f>IF(N1161="sníž. přenesená",J1161,0)</f>
        <v>0</v>
      </c>
      <c r="BI1161" s="206">
        <f>IF(N1161="nulová",J1161,0)</f>
        <v>0</v>
      </c>
      <c r="BJ1161" s="18" t="s">
        <v>85</v>
      </c>
      <c r="BK1161" s="206">
        <f>ROUND(I1161*H1161,2)</f>
        <v>0</v>
      </c>
      <c r="BL1161" s="18" t="s">
        <v>218</v>
      </c>
      <c r="BM1161" s="205" t="s">
        <v>14073</v>
      </c>
    </row>
    <row r="1162" spans="1:65" s="2" customFormat="1" ht="48.75">
      <c r="A1162" s="35"/>
      <c r="B1162" s="36"/>
      <c r="C1162" s="37"/>
      <c r="D1162" s="214" t="s">
        <v>807</v>
      </c>
      <c r="E1162" s="37"/>
      <c r="F1162" s="256" t="s">
        <v>13241</v>
      </c>
      <c r="G1162" s="37"/>
      <c r="H1162" s="37"/>
      <c r="I1162" s="257"/>
      <c r="J1162" s="37"/>
      <c r="K1162" s="37"/>
      <c r="L1162" s="40"/>
      <c r="M1162" s="258"/>
      <c r="N1162" s="259"/>
      <c r="O1162" s="72"/>
      <c r="P1162" s="72"/>
      <c r="Q1162" s="72"/>
      <c r="R1162" s="72"/>
      <c r="S1162" s="72"/>
      <c r="T1162" s="73"/>
      <c r="U1162" s="35"/>
      <c r="V1162" s="35"/>
      <c r="W1162" s="35"/>
      <c r="X1162" s="35"/>
      <c r="Y1162" s="35"/>
      <c r="Z1162" s="35"/>
      <c r="AA1162" s="35"/>
      <c r="AB1162" s="35"/>
      <c r="AC1162" s="35"/>
      <c r="AD1162" s="35"/>
      <c r="AE1162" s="35"/>
      <c r="AT1162" s="18" t="s">
        <v>807</v>
      </c>
      <c r="AU1162" s="18" t="s">
        <v>85</v>
      </c>
    </row>
    <row r="1163" spans="1:65" s="2" customFormat="1" ht="16.5" customHeight="1">
      <c r="A1163" s="35"/>
      <c r="B1163" s="36"/>
      <c r="C1163" s="193" t="s">
        <v>5965</v>
      </c>
      <c r="D1163" s="193" t="s">
        <v>214</v>
      </c>
      <c r="E1163" s="194" t="s">
        <v>14074</v>
      </c>
      <c r="F1163" s="195" t="s">
        <v>12870</v>
      </c>
      <c r="G1163" s="196" t="s">
        <v>10032</v>
      </c>
      <c r="H1163" s="197">
        <v>7.2</v>
      </c>
      <c r="I1163" s="198"/>
      <c r="J1163" s="199">
        <f>ROUND(I1163*H1163,2)</f>
        <v>0</v>
      </c>
      <c r="K1163" s="200"/>
      <c r="L1163" s="40"/>
      <c r="M1163" s="201" t="s">
        <v>1</v>
      </c>
      <c r="N1163" s="202" t="s">
        <v>42</v>
      </c>
      <c r="O1163" s="72"/>
      <c r="P1163" s="203">
        <f>O1163*H1163</f>
        <v>0</v>
      </c>
      <c r="Q1163" s="203">
        <v>0</v>
      </c>
      <c r="R1163" s="203">
        <f>Q1163*H1163</f>
        <v>0</v>
      </c>
      <c r="S1163" s="203">
        <v>0</v>
      </c>
      <c r="T1163" s="204">
        <f>S1163*H1163</f>
        <v>0</v>
      </c>
      <c r="U1163" s="35"/>
      <c r="V1163" s="35"/>
      <c r="W1163" s="35"/>
      <c r="X1163" s="35"/>
      <c r="Y1163" s="35"/>
      <c r="Z1163" s="35"/>
      <c r="AA1163" s="35"/>
      <c r="AB1163" s="35"/>
      <c r="AC1163" s="35"/>
      <c r="AD1163" s="35"/>
      <c r="AE1163" s="35"/>
      <c r="AR1163" s="205" t="s">
        <v>218</v>
      </c>
      <c r="AT1163" s="205" t="s">
        <v>214</v>
      </c>
      <c r="AU1163" s="205" t="s">
        <v>85</v>
      </c>
      <c r="AY1163" s="18" t="s">
        <v>209</v>
      </c>
      <c r="BE1163" s="206">
        <f>IF(N1163="základní",J1163,0)</f>
        <v>0</v>
      </c>
      <c r="BF1163" s="206">
        <f>IF(N1163="snížená",J1163,0)</f>
        <v>0</v>
      </c>
      <c r="BG1163" s="206">
        <f>IF(N1163="zákl. přenesená",J1163,0)</f>
        <v>0</v>
      </c>
      <c r="BH1163" s="206">
        <f>IF(N1163="sníž. přenesená",J1163,0)</f>
        <v>0</v>
      </c>
      <c r="BI1163" s="206">
        <f>IF(N1163="nulová",J1163,0)</f>
        <v>0</v>
      </c>
      <c r="BJ1163" s="18" t="s">
        <v>85</v>
      </c>
      <c r="BK1163" s="206">
        <f>ROUND(I1163*H1163,2)</f>
        <v>0</v>
      </c>
      <c r="BL1163" s="18" t="s">
        <v>218</v>
      </c>
      <c r="BM1163" s="205" t="s">
        <v>14075</v>
      </c>
    </row>
    <row r="1164" spans="1:65" s="2" customFormat="1" ht="48.75">
      <c r="A1164" s="35"/>
      <c r="B1164" s="36"/>
      <c r="C1164" s="37"/>
      <c r="D1164" s="214" t="s">
        <v>807</v>
      </c>
      <c r="E1164" s="37"/>
      <c r="F1164" s="256" t="s">
        <v>13241</v>
      </c>
      <c r="G1164" s="37"/>
      <c r="H1164" s="37"/>
      <c r="I1164" s="257"/>
      <c r="J1164" s="37"/>
      <c r="K1164" s="37"/>
      <c r="L1164" s="40"/>
      <c r="M1164" s="258"/>
      <c r="N1164" s="259"/>
      <c r="O1164" s="72"/>
      <c r="P1164" s="72"/>
      <c r="Q1164" s="72"/>
      <c r="R1164" s="72"/>
      <c r="S1164" s="72"/>
      <c r="T1164" s="73"/>
      <c r="U1164" s="35"/>
      <c r="V1164" s="35"/>
      <c r="W1164" s="35"/>
      <c r="X1164" s="35"/>
      <c r="Y1164" s="35"/>
      <c r="Z1164" s="35"/>
      <c r="AA1164" s="35"/>
      <c r="AB1164" s="35"/>
      <c r="AC1164" s="35"/>
      <c r="AD1164" s="35"/>
      <c r="AE1164" s="35"/>
      <c r="AT1164" s="18" t="s">
        <v>807</v>
      </c>
      <c r="AU1164" s="18" t="s">
        <v>85</v>
      </c>
    </row>
    <row r="1165" spans="1:65" s="2" customFormat="1" ht="16.5" customHeight="1">
      <c r="A1165" s="35"/>
      <c r="B1165" s="36"/>
      <c r="C1165" s="193" t="s">
        <v>5968</v>
      </c>
      <c r="D1165" s="193" t="s">
        <v>214</v>
      </c>
      <c r="E1165" s="194" t="s">
        <v>14076</v>
      </c>
      <c r="F1165" s="195" t="s">
        <v>12848</v>
      </c>
      <c r="G1165" s="196" t="s">
        <v>217</v>
      </c>
      <c r="H1165" s="197">
        <v>688.8</v>
      </c>
      <c r="I1165" s="198"/>
      <c r="J1165" s="199">
        <f>ROUND(I1165*H1165,2)</f>
        <v>0</v>
      </c>
      <c r="K1165" s="200"/>
      <c r="L1165" s="40"/>
      <c r="M1165" s="201" t="s">
        <v>1</v>
      </c>
      <c r="N1165" s="202" t="s">
        <v>42</v>
      </c>
      <c r="O1165" s="72"/>
      <c r="P1165" s="203">
        <f>O1165*H1165</f>
        <v>0</v>
      </c>
      <c r="Q1165" s="203">
        <v>0</v>
      </c>
      <c r="R1165" s="203">
        <f>Q1165*H1165</f>
        <v>0</v>
      </c>
      <c r="S1165" s="203">
        <v>0</v>
      </c>
      <c r="T1165" s="204">
        <f>S1165*H1165</f>
        <v>0</v>
      </c>
      <c r="U1165" s="35"/>
      <c r="V1165" s="35"/>
      <c r="W1165" s="35"/>
      <c r="X1165" s="35"/>
      <c r="Y1165" s="35"/>
      <c r="Z1165" s="35"/>
      <c r="AA1165" s="35"/>
      <c r="AB1165" s="35"/>
      <c r="AC1165" s="35"/>
      <c r="AD1165" s="35"/>
      <c r="AE1165" s="35"/>
      <c r="AR1165" s="205" t="s">
        <v>218</v>
      </c>
      <c r="AT1165" s="205" t="s">
        <v>214</v>
      </c>
      <c r="AU1165" s="205" t="s">
        <v>85</v>
      </c>
      <c r="AY1165" s="18" t="s">
        <v>209</v>
      </c>
      <c r="BE1165" s="206">
        <f>IF(N1165="základní",J1165,0)</f>
        <v>0</v>
      </c>
      <c r="BF1165" s="206">
        <f>IF(N1165="snížená",J1165,0)</f>
        <v>0</v>
      </c>
      <c r="BG1165" s="206">
        <f>IF(N1165="zákl. přenesená",J1165,0)</f>
        <v>0</v>
      </c>
      <c r="BH1165" s="206">
        <f>IF(N1165="sníž. přenesená",J1165,0)</f>
        <v>0</v>
      </c>
      <c r="BI1165" s="206">
        <f>IF(N1165="nulová",J1165,0)</f>
        <v>0</v>
      </c>
      <c r="BJ1165" s="18" t="s">
        <v>85</v>
      </c>
      <c r="BK1165" s="206">
        <f>ROUND(I1165*H1165,2)</f>
        <v>0</v>
      </c>
      <c r="BL1165" s="18" t="s">
        <v>218</v>
      </c>
      <c r="BM1165" s="205" t="s">
        <v>14077</v>
      </c>
    </row>
    <row r="1166" spans="1:65" s="2" customFormat="1" ht="48.75">
      <c r="A1166" s="35"/>
      <c r="B1166" s="36"/>
      <c r="C1166" s="37"/>
      <c r="D1166" s="214" t="s">
        <v>807</v>
      </c>
      <c r="E1166" s="37"/>
      <c r="F1166" s="256" t="s">
        <v>12988</v>
      </c>
      <c r="G1166" s="37"/>
      <c r="H1166" s="37"/>
      <c r="I1166" s="257"/>
      <c r="J1166" s="37"/>
      <c r="K1166" s="37"/>
      <c r="L1166" s="40"/>
      <c r="M1166" s="258"/>
      <c r="N1166" s="259"/>
      <c r="O1166" s="72"/>
      <c r="P1166" s="72"/>
      <c r="Q1166" s="72"/>
      <c r="R1166" s="72"/>
      <c r="S1166" s="72"/>
      <c r="T1166" s="73"/>
      <c r="U1166" s="35"/>
      <c r="V1166" s="35"/>
      <c r="W1166" s="35"/>
      <c r="X1166" s="35"/>
      <c r="Y1166" s="35"/>
      <c r="Z1166" s="35"/>
      <c r="AA1166" s="35"/>
      <c r="AB1166" s="35"/>
      <c r="AC1166" s="35"/>
      <c r="AD1166" s="35"/>
      <c r="AE1166" s="35"/>
      <c r="AT1166" s="18" t="s">
        <v>807</v>
      </c>
      <c r="AU1166" s="18" t="s">
        <v>85</v>
      </c>
    </row>
    <row r="1167" spans="1:65" s="2" customFormat="1" ht="16.5" customHeight="1">
      <c r="A1167" s="35"/>
      <c r="B1167" s="36"/>
      <c r="C1167" s="193" t="s">
        <v>5971</v>
      </c>
      <c r="D1167" s="193" t="s">
        <v>214</v>
      </c>
      <c r="E1167" s="194" t="s">
        <v>14078</v>
      </c>
      <c r="F1167" s="195" t="s">
        <v>12852</v>
      </c>
      <c r="G1167" s="196" t="s">
        <v>217</v>
      </c>
      <c r="H1167" s="197">
        <v>597.79999999999995</v>
      </c>
      <c r="I1167" s="198"/>
      <c r="J1167" s="199">
        <f>ROUND(I1167*H1167,2)</f>
        <v>0</v>
      </c>
      <c r="K1167" s="200"/>
      <c r="L1167" s="40"/>
      <c r="M1167" s="201" t="s">
        <v>1</v>
      </c>
      <c r="N1167" s="202" t="s">
        <v>42</v>
      </c>
      <c r="O1167" s="72"/>
      <c r="P1167" s="203">
        <f>O1167*H1167</f>
        <v>0</v>
      </c>
      <c r="Q1167" s="203">
        <v>0</v>
      </c>
      <c r="R1167" s="203">
        <f>Q1167*H1167</f>
        <v>0</v>
      </c>
      <c r="S1167" s="203">
        <v>0</v>
      </c>
      <c r="T1167" s="204">
        <f>S1167*H1167</f>
        <v>0</v>
      </c>
      <c r="U1167" s="35"/>
      <c r="V1167" s="35"/>
      <c r="W1167" s="35"/>
      <c r="X1167" s="35"/>
      <c r="Y1167" s="35"/>
      <c r="Z1167" s="35"/>
      <c r="AA1167" s="35"/>
      <c r="AB1167" s="35"/>
      <c r="AC1167" s="35"/>
      <c r="AD1167" s="35"/>
      <c r="AE1167" s="35"/>
      <c r="AR1167" s="205" t="s">
        <v>218</v>
      </c>
      <c r="AT1167" s="205" t="s">
        <v>214</v>
      </c>
      <c r="AU1167" s="205" t="s">
        <v>85</v>
      </c>
      <c r="AY1167" s="18" t="s">
        <v>209</v>
      </c>
      <c r="BE1167" s="206">
        <f>IF(N1167="základní",J1167,0)</f>
        <v>0</v>
      </c>
      <c r="BF1167" s="206">
        <f>IF(N1167="snížená",J1167,0)</f>
        <v>0</v>
      </c>
      <c r="BG1167" s="206">
        <f>IF(N1167="zákl. přenesená",J1167,0)</f>
        <v>0</v>
      </c>
      <c r="BH1167" s="206">
        <f>IF(N1167="sníž. přenesená",J1167,0)</f>
        <v>0</v>
      </c>
      <c r="BI1167" s="206">
        <f>IF(N1167="nulová",J1167,0)</f>
        <v>0</v>
      </c>
      <c r="BJ1167" s="18" t="s">
        <v>85</v>
      </c>
      <c r="BK1167" s="206">
        <f>ROUND(I1167*H1167,2)</f>
        <v>0</v>
      </c>
      <c r="BL1167" s="18" t="s">
        <v>218</v>
      </c>
      <c r="BM1167" s="205" t="s">
        <v>14079</v>
      </c>
    </row>
    <row r="1168" spans="1:65" s="2" customFormat="1" ht="48.75">
      <c r="A1168" s="35"/>
      <c r="B1168" s="36"/>
      <c r="C1168" s="37"/>
      <c r="D1168" s="214" t="s">
        <v>807</v>
      </c>
      <c r="E1168" s="37"/>
      <c r="F1168" s="256" t="s">
        <v>12988</v>
      </c>
      <c r="G1168" s="37"/>
      <c r="H1168" s="37"/>
      <c r="I1168" s="257"/>
      <c r="J1168" s="37"/>
      <c r="K1168" s="37"/>
      <c r="L1168" s="40"/>
      <c r="M1168" s="258"/>
      <c r="N1168" s="259"/>
      <c r="O1168" s="72"/>
      <c r="P1168" s="72"/>
      <c r="Q1168" s="72"/>
      <c r="R1168" s="72"/>
      <c r="S1168" s="72"/>
      <c r="T1168" s="73"/>
      <c r="U1168" s="35"/>
      <c r="V1168" s="35"/>
      <c r="W1168" s="35"/>
      <c r="X1168" s="35"/>
      <c r="Y1168" s="35"/>
      <c r="Z1168" s="35"/>
      <c r="AA1168" s="35"/>
      <c r="AB1168" s="35"/>
      <c r="AC1168" s="35"/>
      <c r="AD1168" s="35"/>
      <c r="AE1168" s="35"/>
      <c r="AT1168" s="18" t="s">
        <v>807</v>
      </c>
      <c r="AU1168" s="18" t="s">
        <v>85</v>
      </c>
    </row>
    <row r="1169" spans="1:65" s="2" customFormat="1" ht="16.5" customHeight="1">
      <c r="A1169" s="35"/>
      <c r="B1169" s="36"/>
      <c r="C1169" s="193" t="s">
        <v>5974</v>
      </c>
      <c r="D1169" s="193" t="s">
        <v>214</v>
      </c>
      <c r="E1169" s="194" t="s">
        <v>14080</v>
      </c>
      <c r="F1169" s="195" t="s">
        <v>13362</v>
      </c>
      <c r="G1169" s="196" t="s">
        <v>10032</v>
      </c>
      <c r="H1169" s="197">
        <v>0.32</v>
      </c>
      <c r="I1169" s="198"/>
      <c r="J1169" s="199">
        <f>ROUND(I1169*H1169,2)</f>
        <v>0</v>
      </c>
      <c r="K1169" s="200"/>
      <c r="L1169" s="40"/>
      <c r="M1169" s="201" t="s">
        <v>1</v>
      </c>
      <c r="N1169" s="202" t="s">
        <v>42</v>
      </c>
      <c r="O1169" s="72"/>
      <c r="P1169" s="203">
        <f>O1169*H1169</f>
        <v>0</v>
      </c>
      <c r="Q1169" s="203">
        <v>0</v>
      </c>
      <c r="R1169" s="203">
        <f>Q1169*H1169</f>
        <v>0</v>
      </c>
      <c r="S1169" s="203">
        <v>0</v>
      </c>
      <c r="T1169" s="204">
        <f>S1169*H1169</f>
        <v>0</v>
      </c>
      <c r="U1169" s="35"/>
      <c r="V1169" s="35"/>
      <c r="W1169" s="35"/>
      <c r="X1169" s="35"/>
      <c r="Y1169" s="35"/>
      <c r="Z1169" s="35"/>
      <c r="AA1169" s="35"/>
      <c r="AB1169" s="35"/>
      <c r="AC1169" s="35"/>
      <c r="AD1169" s="35"/>
      <c r="AE1169" s="35"/>
      <c r="AR1169" s="205" t="s">
        <v>218</v>
      </c>
      <c r="AT1169" s="205" t="s">
        <v>214</v>
      </c>
      <c r="AU1169" s="205" t="s">
        <v>85</v>
      </c>
      <c r="AY1169" s="18" t="s">
        <v>209</v>
      </c>
      <c r="BE1169" s="206">
        <f>IF(N1169="základní",J1169,0)</f>
        <v>0</v>
      </c>
      <c r="BF1169" s="206">
        <f>IF(N1169="snížená",J1169,0)</f>
        <v>0</v>
      </c>
      <c r="BG1169" s="206">
        <f>IF(N1169="zákl. přenesená",J1169,0)</f>
        <v>0</v>
      </c>
      <c r="BH1169" s="206">
        <f>IF(N1169="sníž. přenesená",J1169,0)</f>
        <v>0</v>
      </c>
      <c r="BI1169" s="206">
        <f>IF(N1169="nulová",J1169,0)</f>
        <v>0</v>
      </c>
      <c r="BJ1169" s="18" t="s">
        <v>85</v>
      </c>
      <c r="BK1169" s="206">
        <f>ROUND(I1169*H1169,2)</f>
        <v>0</v>
      </c>
      <c r="BL1169" s="18" t="s">
        <v>218</v>
      </c>
      <c r="BM1169" s="205" t="s">
        <v>14081</v>
      </c>
    </row>
    <row r="1170" spans="1:65" s="2" customFormat="1" ht="48.75">
      <c r="A1170" s="35"/>
      <c r="B1170" s="36"/>
      <c r="C1170" s="37"/>
      <c r="D1170" s="214" t="s">
        <v>807</v>
      </c>
      <c r="E1170" s="37"/>
      <c r="F1170" s="256" t="s">
        <v>12994</v>
      </c>
      <c r="G1170" s="37"/>
      <c r="H1170" s="37"/>
      <c r="I1170" s="257"/>
      <c r="J1170" s="37"/>
      <c r="K1170" s="37"/>
      <c r="L1170" s="40"/>
      <c r="M1170" s="258"/>
      <c r="N1170" s="259"/>
      <c r="O1170" s="72"/>
      <c r="P1170" s="72"/>
      <c r="Q1170" s="72"/>
      <c r="R1170" s="72"/>
      <c r="S1170" s="72"/>
      <c r="T1170" s="73"/>
      <c r="U1170" s="35"/>
      <c r="V1170" s="35"/>
      <c r="W1170" s="35"/>
      <c r="X1170" s="35"/>
      <c r="Y1170" s="35"/>
      <c r="Z1170" s="35"/>
      <c r="AA1170" s="35"/>
      <c r="AB1170" s="35"/>
      <c r="AC1170" s="35"/>
      <c r="AD1170" s="35"/>
      <c r="AE1170" s="35"/>
      <c r="AT1170" s="18" t="s">
        <v>807</v>
      </c>
      <c r="AU1170" s="18" t="s">
        <v>85</v>
      </c>
    </row>
    <row r="1171" spans="1:65" s="2" customFormat="1" ht="16.5" customHeight="1">
      <c r="A1171" s="35"/>
      <c r="B1171" s="36"/>
      <c r="C1171" s="193" t="s">
        <v>5977</v>
      </c>
      <c r="D1171" s="193" t="s">
        <v>214</v>
      </c>
      <c r="E1171" s="194" t="s">
        <v>14082</v>
      </c>
      <c r="F1171" s="195" t="s">
        <v>13365</v>
      </c>
      <c r="G1171" s="196" t="s">
        <v>10032</v>
      </c>
      <c r="H1171" s="197">
        <v>2</v>
      </c>
      <c r="I1171" s="198"/>
      <c r="J1171" s="199">
        <f>ROUND(I1171*H1171,2)</f>
        <v>0</v>
      </c>
      <c r="K1171" s="200"/>
      <c r="L1171" s="40"/>
      <c r="M1171" s="201" t="s">
        <v>1</v>
      </c>
      <c r="N1171" s="202" t="s">
        <v>42</v>
      </c>
      <c r="O1171" s="72"/>
      <c r="P1171" s="203">
        <f>O1171*H1171</f>
        <v>0</v>
      </c>
      <c r="Q1171" s="203">
        <v>0</v>
      </c>
      <c r="R1171" s="203">
        <f>Q1171*H1171</f>
        <v>0</v>
      </c>
      <c r="S1171" s="203">
        <v>0</v>
      </c>
      <c r="T1171" s="204">
        <f>S1171*H1171</f>
        <v>0</v>
      </c>
      <c r="U1171" s="35"/>
      <c r="V1171" s="35"/>
      <c r="W1171" s="35"/>
      <c r="X1171" s="35"/>
      <c r="Y1171" s="35"/>
      <c r="Z1171" s="35"/>
      <c r="AA1171" s="35"/>
      <c r="AB1171" s="35"/>
      <c r="AC1171" s="35"/>
      <c r="AD1171" s="35"/>
      <c r="AE1171" s="35"/>
      <c r="AR1171" s="205" t="s">
        <v>218</v>
      </c>
      <c r="AT1171" s="205" t="s">
        <v>214</v>
      </c>
      <c r="AU1171" s="205" t="s">
        <v>85</v>
      </c>
      <c r="AY1171" s="18" t="s">
        <v>209</v>
      </c>
      <c r="BE1171" s="206">
        <f>IF(N1171="základní",J1171,0)</f>
        <v>0</v>
      </c>
      <c r="BF1171" s="206">
        <f>IF(N1171="snížená",J1171,0)</f>
        <v>0</v>
      </c>
      <c r="BG1171" s="206">
        <f>IF(N1171="zákl. přenesená",J1171,0)</f>
        <v>0</v>
      </c>
      <c r="BH1171" s="206">
        <f>IF(N1171="sníž. přenesená",J1171,0)</f>
        <v>0</v>
      </c>
      <c r="BI1171" s="206">
        <f>IF(N1171="nulová",J1171,0)</f>
        <v>0</v>
      </c>
      <c r="BJ1171" s="18" t="s">
        <v>85</v>
      </c>
      <c r="BK1171" s="206">
        <f>ROUND(I1171*H1171,2)</f>
        <v>0</v>
      </c>
      <c r="BL1171" s="18" t="s">
        <v>218</v>
      </c>
      <c r="BM1171" s="205" t="s">
        <v>14083</v>
      </c>
    </row>
    <row r="1172" spans="1:65" s="2" customFormat="1" ht="48.75">
      <c r="A1172" s="35"/>
      <c r="B1172" s="36"/>
      <c r="C1172" s="37"/>
      <c r="D1172" s="214" t="s">
        <v>807</v>
      </c>
      <c r="E1172" s="37"/>
      <c r="F1172" s="256" t="s">
        <v>12994</v>
      </c>
      <c r="G1172" s="37"/>
      <c r="H1172" s="37"/>
      <c r="I1172" s="257"/>
      <c r="J1172" s="37"/>
      <c r="K1172" s="37"/>
      <c r="L1172" s="40"/>
      <c r="M1172" s="258"/>
      <c r="N1172" s="259"/>
      <c r="O1172" s="72"/>
      <c r="P1172" s="72"/>
      <c r="Q1172" s="72"/>
      <c r="R1172" s="72"/>
      <c r="S1172" s="72"/>
      <c r="T1172" s="73"/>
      <c r="U1172" s="35"/>
      <c r="V1172" s="35"/>
      <c r="W1172" s="35"/>
      <c r="X1172" s="35"/>
      <c r="Y1172" s="35"/>
      <c r="Z1172" s="35"/>
      <c r="AA1172" s="35"/>
      <c r="AB1172" s="35"/>
      <c r="AC1172" s="35"/>
      <c r="AD1172" s="35"/>
      <c r="AE1172" s="35"/>
      <c r="AT1172" s="18" t="s">
        <v>807</v>
      </c>
      <c r="AU1172" s="18" t="s">
        <v>85</v>
      </c>
    </row>
    <row r="1173" spans="1:65" s="2" customFormat="1" ht="16.5" customHeight="1">
      <c r="A1173" s="35"/>
      <c r="B1173" s="36"/>
      <c r="C1173" s="193" t="s">
        <v>5980</v>
      </c>
      <c r="D1173" s="193" t="s">
        <v>214</v>
      </c>
      <c r="E1173" s="194" t="s">
        <v>14084</v>
      </c>
      <c r="F1173" s="195" t="s">
        <v>13368</v>
      </c>
      <c r="G1173" s="196" t="s">
        <v>10032</v>
      </c>
      <c r="H1173" s="197">
        <v>6.1</v>
      </c>
      <c r="I1173" s="198"/>
      <c r="J1173" s="199">
        <f>ROUND(I1173*H1173,2)</f>
        <v>0</v>
      </c>
      <c r="K1173" s="200"/>
      <c r="L1173" s="40"/>
      <c r="M1173" s="201" t="s">
        <v>1</v>
      </c>
      <c r="N1173" s="202" t="s">
        <v>42</v>
      </c>
      <c r="O1173" s="72"/>
      <c r="P1173" s="203">
        <f>O1173*H1173</f>
        <v>0</v>
      </c>
      <c r="Q1173" s="203">
        <v>0</v>
      </c>
      <c r="R1173" s="203">
        <f>Q1173*H1173</f>
        <v>0</v>
      </c>
      <c r="S1173" s="203">
        <v>0</v>
      </c>
      <c r="T1173" s="204">
        <f>S1173*H1173</f>
        <v>0</v>
      </c>
      <c r="U1173" s="35"/>
      <c r="V1173" s="35"/>
      <c r="W1173" s="35"/>
      <c r="X1173" s="35"/>
      <c r="Y1173" s="35"/>
      <c r="Z1173" s="35"/>
      <c r="AA1173" s="35"/>
      <c r="AB1173" s="35"/>
      <c r="AC1173" s="35"/>
      <c r="AD1173" s="35"/>
      <c r="AE1173" s="35"/>
      <c r="AR1173" s="205" t="s">
        <v>218</v>
      </c>
      <c r="AT1173" s="205" t="s">
        <v>214</v>
      </c>
      <c r="AU1173" s="205" t="s">
        <v>85</v>
      </c>
      <c r="AY1173" s="18" t="s">
        <v>209</v>
      </c>
      <c r="BE1173" s="206">
        <f>IF(N1173="základní",J1173,0)</f>
        <v>0</v>
      </c>
      <c r="BF1173" s="206">
        <f>IF(N1173="snížená",J1173,0)</f>
        <v>0</v>
      </c>
      <c r="BG1173" s="206">
        <f>IF(N1173="zákl. přenesená",J1173,0)</f>
        <v>0</v>
      </c>
      <c r="BH1173" s="206">
        <f>IF(N1173="sníž. přenesená",J1173,0)</f>
        <v>0</v>
      </c>
      <c r="BI1173" s="206">
        <f>IF(N1173="nulová",J1173,0)</f>
        <v>0</v>
      </c>
      <c r="BJ1173" s="18" t="s">
        <v>85</v>
      </c>
      <c r="BK1173" s="206">
        <f>ROUND(I1173*H1173,2)</f>
        <v>0</v>
      </c>
      <c r="BL1173" s="18" t="s">
        <v>218</v>
      </c>
      <c r="BM1173" s="205" t="s">
        <v>14085</v>
      </c>
    </row>
    <row r="1174" spans="1:65" s="2" customFormat="1" ht="48.75">
      <c r="A1174" s="35"/>
      <c r="B1174" s="36"/>
      <c r="C1174" s="37"/>
      <c r="D1174" s="214" t="s">
        <v>807</v>
      </c>
      <c r="E1174" s="37"/>
      <c r="F1174" s="256" t="s">
        <v>12994</v>
      </c>
      <c r="G1174" s="37"/>
      <c r="H1174" s="37"/>
      <c r="I1174" s="257"/>
      <c r="J1174" s="37"/>
      <c r="K1174" s="37"/>
      <c r="L1174" s="40"/>
      <c r="M1174" s="258"/>
      <c r="N1174" s="259"/>
      <c r="O1174" s="72"/>
      <c r="P1174" s="72"/>
      <c r="Q1174" s="72"/>
      <c r="R1174" s="72"/>
      <c r="S1174" s="72"/>
      <c r="T1174" s="73"/>
      <c r="U1174" s="35"/>
      <c r="V1174" s="35"/>
      <c r="W1174" s="35"/>
      <c r="X1174" s="35"/>
      <c r="Y1174" s="35"/>
      <c r="Z1174" s="35"/>
      <c r="AA1174" s="35"/>
      <c r="AB1174" s="35"/>
      <c r="AC1174" s="35"/>
      <c r="AD1174" s="35"/>
      <c r="AE1174" s="35"/>
      <c r="AT1174" s="18" t="s">
        <v>807</v>
      </c>
      <c r="AU1174" s="18" t="s">
        <v>85</v>
      </c>
    </row>
    <row r="1175" spans="1:65" s="2" customFormat="1" ht="16.5" customHeight="1">
      <c r="A1175" s="35"/>
      <c r="B1175" s="36"/>
      <c r="C1175" s="193" t="s">
        <v>5983</v>
      </c>
      <c r="D1175" s="193" t="s">
        <v>214</v>
      </c>
      <c r="E1175" s="194" t="s">
        <v>14086</v>
      </c>
      <c r="F1175" s="195" t="s">
        <v>13371</v>
      </c>
      <c r="G1175" s="196" t="s">
        <v>10032</v>
      </c>
      <c r="H1175" s="197">
        <v>5.6</v>
      </c>
      <c r="I1175" s="198"/>
      <c r="J1175" s="199">
        <f>ROUND(I1175*H1175,2)</f>
        <v>0</v>
      </c>
      <c r="K1175" s="200"/>
      <c r="L1175" s="40"/>
      <c r="M1175" s="201" t="s">
        <v>1</v>
      </c>
      <c r="N1175" s="202" t="s">
        <v>42</v>
      </c>
      <c r="O1175" s="72"/>
      <c r="P1175" s="203">
        <f>O1175*H1175</f>
        <v>0</v>
      </c>
      <c r="Q1175" s="203">
        <v>0</v>
      </c>
      <c r="R1175" s="203">
        <f>Q1175*H1175</f>
        <v>0</v>
      </c>
      <c r="S1175" s="203">
        <v>0</v>
      </c>
      <c r="T1175" s="204">
        <f>S1175*H1175</f>
        <v>0</v>
      </c>
      <c r="U1175" s="35"/>
      <c r="V1175" s="35"/>
      <c r="W1175" s="35"/>
      <c r="X1175" s="35"/>
      <c r="Y1175" s="35"/>
      <c r="Z1175" s="35"/>
      <c r="AA1175" s="35"/>
      <c r="AB1175" s="35"/>
      <c r="AC1175" s="35"/>
      <c r="AD1175" s="35"/>
      <c r="AE1175" s="35"/>
      <c r="AR1175" s="205" t="s">
        <v>218</v>
      </c>
      <c r="AT1175" s="205" t="s">
        <v>214</v>
      </c>
      <c r="AU1175" s="205" t="s">
        <v>85</v>
      </c>
      <c r="AY1175" s="18" t="s">
        <v>209</v>
      </c>
      <c r="BE1175" s="206">
        <f>IF(N1175="základní",J1175,0)</f>
        <v>0</v>
      </c>
      <c r="BF1175" s="206">
        <f>IF(N1175="snížená",J1175,0)</f>
        <v>0</v>
      </c>
      <c r="BG1175" s="206">
        <f>IF(N1175="zákl. přenesená",J1175,0)</f>
        <v>0</v>
      </c>
      <c r="BH1175" s="206">
        <f>IF(N1175="sníž. přenesená",J1175,0)</f>
        <v>0</v>
      </c>
      <c r="BI1175" s="206">
        <f>IF(N1175="nulová",J1175,0)</f>
        <v>0</v>
      </c>
      <c r="BJ1175" s="18" t="s">
        <v>85</v>
      </c>
      <c r="BK1175" s="206">
        <f>ROUND(I1175*H1175,2)</f>
        <v>0</v>
      </c>
      <c r="BL1175" s="18" t="s">
        <v>218</v>
      </c>
      <c r="BM1175" s="205" t="s">
        <v>14087</v>
      </c>
    </row>
    <row r="1176" spans="1:65" s="2" customFormat="1" ht="48.75">
      <c r="A1176" s="35"/>
      <c r="B1176" s="36"/>
      <c r="C1176" s="37"/>
      <c r="D1176" s="214" t="s">
        <v>807</v>
      </c>
      <c r="E1176" s="37"/>
      <c r="F1176" s="256" t="s">
        <v>12994</v>
      </c>
      <c r="G1176" s="37"/>
      <c r="H1176" s="37"/>
      <c r="I1176" s="257"/>
      <c r="J1176" s="37"/>
      <c r="K1176" s="37"/>
      <c r="L1176" s="40"/>
      <c r="M1176" s="258"/>
      <c r="N1176" s="259"/>
      <c r="O1176" s="72"/>
      <c r="P1176" s="72"/>
      <c r="Q1176" s="72"/>
      <c r="R1176" s="72"/>
      <c r="S1176" s="72"/>
      <c r="T1176" s="73"/>
      <c r="U1176" s="35"/>
      <c r="V1176" s="35"/>
      <c r="W1176" s="35"/>
      <c r="X1176" s="35"/>
      <c r="Y1176" s="35"/>
      <c r="Z1176" s="35"/>
      <c r="AA1176" s="35"/>
      <c r="AB1176" s="35"/>
      <c r="AC1176" s="35"/>
      <c r="AD1176" s="35"/>
      <c r="AE1176" s="35"/>
      <c r="AT1176" s="18" t="s">
        <v>807</v>
      </c>
      <c r="AU1176" s="18" t="s">
        <v>85</v>
      </c>
    </row>
    <row r="1177" spans="1:65" s="2" customFormat="1" ht="16.5" customHeight="1">
      <c r="A1177" s="35"/>
      <c r="B1177" s="36"/>
      <c r="C1177" s="193" t="s">
        <v>5986</v>
      </c>
      <c r="D1177" s="193" t="s">
        <v>214</v>
      </c>
      <c r="E1177" s="194" t="s">
        <v>14088</v>
      </c>
      <c r="F1177" s="195" t="s">
        <v>13374</v>
      </c>
      <c r="G1177" s="196" t="s">
        <v>10032</v>
      </c>
      <c r="H1177" s="197">
        <v>19.8</v>
      </c>
      <c r="I1177" s="198"/>
      <c r="J1177" s="199">
        <f>ROUND(I1177*H1177,2)</f>
        <v>0</v>
      </c>
      <c r="K1177" s="200"/>
      <c r="L1177" s="40"/>
      <c r="M1177" s="201" t="s">
        <v>1</v>
      </c>
      <c r="N1177" s="202" t="s">
        <v>42</v>
      </c>
      <c r="O1177" s="72"/>
      <c r="P1177" s="203">
        <f>O1177*H1177</f>
        <v>0</v>
      </c>
      <c r="Q1177" s="203">
        <v>0</v>
      </c>
      <c r="R1177" s="203">
        <f>Q1177*H1177</f>
        <v>0</v>
      </c>
      <c r="S1177" s="203">
        <v>0</v>
      </c>
      <c r="T1177" s="204">
        <f>S1177*H1177</f>
        <v>0</v>
      </c>
      <c r="U1177" s="35"/>
      <c r="V1177" s="35"/>
      <c r="W1177" s="35"/>
      <c r="X1177" s="35"/>
      <c r="Y1177" s="35"/>
      <c r="Z1177" s="35"/>
      <c r="AA1177" s="35"/>
      <c r="AB1177" s="35"/>
      <c r="AC1177" s="35"/>
      <c r="AD1177" s="35"/>
      <c r="AE1177" s="35"/>
      <c r="AR1177" s="205" t="s">
        <v>218</v>
      </c>
      <c r="AT1177" s="205" t="s">
        <v>214</v>
      </c>
      <c r="AU1177" s="205" t="s">
        <v>85</v>
      </c>
      <c r="AY1177" s="18" t="s">
        <v>209</v>
      </c>
      <c r="BE1177" s="206">
        <f>IF(N1177="základní",J1177,0)</f>
        <v>0</v>
      </c>
      <c r="BF1177" s="206">
        <f>IF(N1177="snížená",J1177,0)</f>
        <v>0</v>
      </c>
      <c r="BG1177" s="206">
        <f>IF(N1177="zákl. přenesená",J1177,0)</f>
        <v>0</v>
      </c>
      <c r="BH1177" s="206">
        <f>IF(N1177="sníž. přenesená",J1177,0)</f>
        <v>0</v>
      </c>
      <c r="BI1177" s="206">
        <f>IF(N1177="nulová",J1177,0)</f>
        <v>0</v>
      </c>
      <c r="BJ1177" s="18" t="s">
        <v>85</v>
      </c>
      <c r="BK1177" s="206">
        <f>ROUND(I1177*H1177,2)</f>
        <v>0</v>
      </c>
      <c r="BL1177" s="18" t="s">
        <v>218</v>
      </c>
      <c r="BM1177" s="205" t="s">
        <v>14089</v>
      </c>
    </row>
    <row r="1178" spans="1:65" s="2" customFormat="1" ht="48.75">
      <c r="A1178" s="35"/>
      <c r="B1178" s="36"/>
      <c r="C1178" s="37"/>
      <c r="D1178" s="214" t="s">
        <v>807</v>
      </c>
      <c r="E1178" s="37"/>
      <c r="F1178" s="256" t="s">
        <v>12994</v>
      </c>
      <c r="G1178" s="37"/>
      <c r="H1178" s="37"/>
      <c r="I1178" s="257"/>
      <c r="J1178" s="37"/>
      <c r="K1178" s="37"/>
      <c r="L1178" s="40"/>
      <c r="M1178" s="258"/>
      <c r="N1178" s="259"/>
      <c r="O1178" s="72"/>
      <c r="P1178" s="72"/>
      <c r="Q1178" s="72"/>
      <c r="R1178" s="72"/>
      <c r="S1178" s="72"/>
      <c r="T1178" s="73"/>
      <c r="U1178" s="35"/>
      <c r="V1178" s="35"/>
      <c r="W1178" s="35"/>
      <c r="X1178" s="35"/>
      <c r="Y1178" s="35"/>
      <c r="Z1178" s="35"/>
      <c r="AA1178" s="35"/>
      <c r="AB1178" s="35"/>
      <c r="AC1178" s="35"/>
      <c r="AD1178" s="35"/>
      <c r="AE1178" s="35"/>
      <c r="AT1178" s="18" t="s">
        <v>807</v>
      </c>
      <c r="AU1178" s="18" t="s">
        <v>85</v>
      </c>
    </row>
    <row r="1179" spans="1:65" s="2" customFormat="1" ht="16.5" customHeight="1">
      <c r="A1179" s="35"/>
      <c r="B1179" s="36"/>
      <c r="C1179" s="193" t="s">
        <v>5989</v>
      </c>
      <c r="D1179" s="193" t="s">
        <v>214</v>
      </c>
      <c r="E1179" s="194" t="s">
        <v>14090</v>
      </c>
      <c r="F1179" s="195" t="s">
        <v>13377</v>
      </c>
      <c r="G1179" s="196" t="s">
        <v>10032</v>
      </c>
      <c r="H1179" s="197">
        <v>3.4</v>
      </c>
      <c r="I1179" s="198"/>
      <c r="J1179" s="199">
        <f>ROUND(I1179*H1179,2)</f>
        <v>0</v>
      </c>
      <c r="K1179" s="200"/>
      <c r="L1179" s="40"/>
      <c r="M1179" s="201" t="s">
        <v>1</v>
      </c>
      <c r="N1179" s="202" t="s">
        <v>42</v>
      </c>
      <c r="O1179" s="72"/>
      <c r="P1179" s="203">
        <f>O1179*H1179</f>
        <v>0</v>
      </c>
      <c r="Q1179" s="203">
        <v>0</v>
      </c>
      <c r="R1179" s="203">
        <f>Q1179*H1179</f>
        <v>0</v>
      </c>
      <c r="S1179" s="203">
        <v>0</v>
      </c>
      <c r="T1179" s="204">
        <f>S1179*H1179</f>
        <v>0</v>
      </c>
      <c r="U1179" s="35"/>
      <c r="V1179" s="35"/>
      <c r="W1179" s="35"/>
      <c r="X1179" s="35"/>
      <c r="Y1179" s="35"/>
      <c r="Z1179" s="35"/>
      <c r="AA1179" s="35"/>
      <c r="AB1179" s="35"/>
      <c r="AC1179" s="35"/>
      <c r="AD1179" s="35"/>
      <c r="AE1179" s="35"/>
      <c r="AR1179" s="205" t="s">
        <v>218</v>
      </c>
      <c r="AT1179" s="205" t="s">
        <v>214</v>
      </c>
      <c r="AU1179" s="205" t="s">
        <v>85</v>
      </c>
      <c r="AY1179" s="18" t="s">
        <v>209</v>
      </c>
      <c r="BE1179" s="206">
        <f>IF(N1179="základní",J1179,0)</f>
        <v>0</v>
      </c>
      <c r="BF1179" s="206">
        <f>IF(N1179="snížená",J1179,0)</f>
        <v>0</v>
      </c>
      <c r="BG1179" s="206">
        <f>IF(N1179="zákl. přenesená",J1179,0)</f>
        <v>0</v>
      </c>
      <c r="BH1179" s="206">
        <f>IF(N1179="sníž. přenesená",J1179,0)</f>
        <v>0</v>
      </c>
      <c r="BI1179" s="206">
        <f>IF(N1179="nulová",J1179,0)</f>
        <v>0</v>
      </c>
      <c r="BJ1179" s="18" t="s">
        <v>85</v>
      </c>
      <c r="BK1179" s="206">
        <f>ROUND(I1179*H1179,2)</f>
        <v>0</v>
      </c>
      <c r="BL1179" s="18" t="s">
        <v>218</v>
      </c>
      <c r="BM1179" s="205" t="s">
        <v>14091</v>
      </c>
    </row>
    <row r="1180" spans="1:65" s="2" customFormat="1" ht="48.75">
      <c r="A1180" s="35"/>
      <c r="B1180" s="36"/>
      <c r="C1180" s="37"/>
      <c r="D1180" s="214" t="s">
        <v>807</v>
      </c>
      <c r="E1180" s="37"/>
      <c r="F1180" s="256" t="s">
        <v>12994</v>
      </c>
      <c r="G1180" s="37"/>
      <c r="H1180" s="37"/>
      <c r="I1180" s="257"/>
      <c r="J1180" s="37"/>
      <c r="K1180" s="37"/>
      <c r="L1180" s="40"/>
      <c r="M1180" s="258"/>
      <c r="N1180" s="259"/>
      <c r="O1180" s="72"/>
      <c r="P1180" s="72"/>
      <c r="Q1180" s="72"/>
      <c r="R1180" s="72"/>
      <c r="S1180" s="72"/>
      <c r="T1180" s="73"/>
      <c r="U1180" s="35"/>
      <c r="V1180" s="35"/>
      <c r="W1180" s="35"/>
      <c r="X1180" s="35"/>
      <c r="Y1180" s="35"/>
      <c r="Z1180" s="35"/>
      <c r="AA1180" s="35"/>
      <c r="AB1180" s="35"/>
      <c r="AC1180" s="35"/>
      <c r="AD1180" s="35"/>
      <c r="AE1180" s="35"/>
      <c r="AT1180" s="18" t="s">
        <v>807</v>
      </c>
      <c r="AU1180" s="18" t="s">
        <v>85</v>
      </c>
    </row>
    <row r="1181" spans="1:65" s="2" customFormat="1" ht="16.5" customHeight="1">
      <c r="A1181" s="35"/>
      <c r="B1181" s="36"/>
      <c r="C1181" s="193" t="s">
        <v>5992</v>
      </c>
      <c r="D1181" s="193" t="s">
        <v>214</v>
      </c>
      <c r="E1181" s="194" t="s">
        <v>14092</v>
      </c>
      <c r="F1181" s="195" t="s">
        <v>13380</v>
      </c>
      <c r="G1181" s="196" t="s">
        <v>10032</v>
      </c>
      <c r="H1181" s="197">
        <v>3.9</v>
      </c>
      <c r="I1181" s="198"/>
      <c r="J1181" s="199">
        <f>ROUND(I1181*H1181,2)</f>
        <v>0</v>
      </c>
      <c r="K1181" s="200"/>
      <c r="L1181" s="40"/>
      <c r="M1181" s="201" t="s">
        <v>1</v>
      </c>
      <c r="N1181" s="202" t="s">
        <v>42</v>
      </c>
      <c r="O1181" s="72"/>
      <c r="P1181" s="203">
        <f>O1181*H1181</f>
        <v>0</v>
      </c>
      <c r="Q1181" s="203">
        <v>0</v>
      </c>
      <c r="R1181" s="203">
        <f>Q1181*H1181</f>
        <v>0</v>
      </c>
      <c r="S1181" s="203">
        <v>0</v>
      </c>
      <c r="T1181" s="204">
        <f>S1181*H1181</f>
        <v>0</v>
      </c>
      <c r="U1181" s="35"/>
      <c r="V1181" s="35"/>
      <c r="W1181" s="35"/>
      <c r="X1181" s="35"/>
      <c r="Y1181" s="35"/>
      <c r="Z1181" s="35"/>
      <c r="AA1181" s="35"/>
      <c r="AB1181" s="35"/>
      <c r="AC1181" s="35"/>
      <c r="AD1181" s="35"/>
      <c r="AE1181" s="35"/>
      <c r="AR1181" s="205" t="s">
        <v>218</v>
      </c>
      <c r="AT1181" s="205" t="s">
        <v>214</v>
      </c>
      <c r="AU1181" s="205" t="s">
        <v>85</v>
      </c>
      <c r="AY1181" s="18" t="s">
        <v>209</v>
      </c>
      <c r="BE1181" s="206">
        <f>IF(N1181="základní",J1181,0)</f>
        <v>0</v>
      </c>
      <c r="BF1181" s="206">
        <f>IF(N1181="snížená",J1181,0)</f>
        <v>0</v>
      </c>
      <c r="BG1181" s="206">
        <f>IF(N1181="zákl. přenesená",J1181,0)</f>
        <v>0</v>
      </c>
      <c r="BH1181" s="206">
        <f>IF(N1181="sníž. přenesená",J1181,0)</f>
        <v>0</v>
      </c>
      <c r="BI1181" s="206">
        <f>IF(N1181="nulová",J1181,0)</f>
        <v>0</v>
      </c>
      <c r="BJ1181" s="18" t="s">
        <v>85</v>
      </c>
      <c r="BK1181" s="206">
        <f>ROUND(I1181*H1181,2)</f>
        <v>0</v>
      </c>
      <c r="BL1181" s="18" t="s">
        <v>218</v>
      </c>
      <c r="BM1181" s="205" t="s">
        <v>14093</v>
      </c>
    </row>
    <row r="1182" spans="1:65" s="2" customFormat="1" ht="48.75">
      <c r="A1182" s="35"/>
      <c r="B1182" s="36"/>
      <c r="C1182" s="37"/>
      <c r="D1182" s="214" t="s">
        <v>807</v>
      </c>
      <c r="E1182" s="37"/>
      <c r="F1182" s="256" t="s">
        <v>12994</v>
      </c>
      <c r="G1182" s="37"/>
      <c r="H1182" s="37"/>
      <c r="I1182" s="257"/>
      <c r="J1182" s="37"/>
      <c r="K1182" s="37"/>
      <c r="L1182" s="40"/>
      <c r="M1182" s="258"/>
      <c r="N1182" s="259"/>
      <c r="O1182" s="72"/>
      <c r="P1182" s="72"/>
      <c r="Q1182" s="72"/>
      <c r="R1182" s="72"/>
      <c r="S1182" s="72"/>
      <c r="T1182" s="73"/>
      <c r="U1182" s="35"/>
      <c r="V1182" s="35"/>
      <c r="W1182" s="35"/>
      <c r="X1182" s="35"/>
      <c r="Y1182" s="35"/>
      <c r="Z1182" s="35"/>
      <c r="AA1182" s="35"/>
      <c r="AB1182" s="35"/>
      <c r="AC1182" s="35"/>
      <c r="AD1182" s="35"/>
      <c r="AE1182" s="35"/>
      <c r="AT1182" s="18" t="s">
        <v>807</v>
      </c>
      <c r="AU1182" s="18" t="s">
        <v>85</v>
      </c>
    </row>
    <row r="1183" spans="1:65" s="2" customFormat="1" ht="16.5" customHeight="1">
      <c r="A1183" s="35"/>
      <c r="B1183" s="36"/>
      <c r="C1183" s="193" t="s">
        <v>5995</v>
      </c>
      <c r="D1183" s="193" t="s">
        <v>214</v>
      </c>
      <c r="E1183" s="194" t="s">
        <v>14094</v>
      </c>
      <c r="F1183" s="195" t="s">
        <v>13383</v>
      </c>
      <c r="G1183" s="196" t="s">
        <v>10032</v>
      </c>
      <c r="H1183" s="197">
        <v>5.4</v>
      </c>
      <c r="I1183" s="198"/>
      <c r="J1183" s="199">
        <f>ROUND(I1183*H1183,2)</f>
        <v>0</v>
      </c>
      <c r="K1183" s="200"/>
      <c r="L1183" s="40"/>
      <c r="M1183" s="201" t="s">
        <v>1</v>
      </c>
      <c r="N1183" s="202" t="s">
        <v>42</v>
      </c>
      <c r="O1183" s="72"/>
      <c r="P1183" s="203">
        <f>O1183*H1183</f>
        <v>0</v>
      </c>
      <c r="Q1183" s="203">
        <v>0</v>
      </c>
      <c r="R1183" s="203">
        <f>Q1183*H1183</f>
        <v>0</v>
      </c>
      <c r="S1183" s="203">
        <v>0</v>
      </c>
      <c r="T1183" s="204">
        <f>S1183*H1183</f>
        <v>0</v>
      </c>
      <c r="U1183" s="35"/>
      <c r="V1183" s="35"/>
      <c r="W1183" s="35"/>
      <c r="X1183" s="35"/>
      <c r="Y1183" s="35"/>
      <c r="Z1183" s="35"/>
      <c r="AA1183" s="35"/>
      <c r="AB1183" s="35"/>
      <c r="AC1183" s="35"/>
      <c r="AD1183" s="35"/>
      <c r="AE1183" s="35"/>
      <c r="AR1183" s="205" t="s">
        <v>218</v>
      </c>
      <c r="AT1183" s="205" t="s">
        <v>214</v>
      </c>
      <c r="AU1183" s="205" t="s">
        <v>85</v>
      </c>
      <c r="AY1183" s="18" t="s">
        <v>209</v>
      </c>
      <c r="BE1183" s="206">
        <f>IF(N1183="základní",J1183,0)</f>
        <v>0</v>
      </c>
      <c r="BF1183" s="206">
        <f>IF(N1183="snížená",J1183,0)</f>
        <v>0</v>
      </c>
      <c r="BG1183" s="206">
        <f>IF(N1183="zákl. přenesená",J1183,0)</f>
        <v>0</v>
      </c>
      <c r="BH1183" s="206">
        <f>IF(N1183="sníž. přenesená",J1183,0)</f>
        <v>0</v>
      </c>
      <c r="BI1183" s="206">
        <f>IF(N1183="nulová",J1183,0)</f>
        <v>0</v>
      </c>
      <c r="BJ1183" s="18" t="s">
        <v>85</v>
      </c>
      <c r="BK1183" s="206">
        <f>ROUND(I1183*H1183,2)</f>
        <v>0</v>
      </c>
      <c r="BL1183" s="18" t="s">
        <v>218</v>
      </c>
      <c r="BM1183" s="205" t="s">
        <v>14095</v>
      </c>
    </row>
    <row r="1184" spans="1:65" s="2" customFormat="1" ht="48.75">
      <c r="A1184" s="35"/>
      <c r="B1184" s="36"/>
      <c r="C1184" s="37"/>
      <c r="D1184" s="214" t="s">
        <v>807</v>
      </c>
      <c r="E1184" s="37"/>
      <c r="F1184" s="256" t="s">
        <v>12994</v>
      </c>
      <c r="G1184" s="37"/>
      <c r="H1184" s="37"/>
      <c r="I1184" s="257"/>
      <c r="J1184" s="37"/>
      <c r="K1184" s="37"/>
      <c r="L1184" s="40"/>
      <c r="M1184" s="258"/>
      <c r="N1184" s="259"/>
      <c r="O1184" s="72"/>
      <c r="P1184" s="72"/>
      <c r="Q1184" s="72"/>
      <c r="R1184" s="72"/>
      <c r="S1184" s="72"/>
      <c r="T1184" s="73"/>
      <c r="U1184" s="35"/>
      <c r="V1184" s="35"/>
      <c r="W1184" s="35"/>
      <c r="X1184" s="35"/>
      <c r="Y1184" s="35"/>
      <c r="Z1184" s="35"/>
      <c r="AA1184" s="35"/>
      <c r="AB1184" s="35"/>
      <c r="AC1184" s="35"/>
      <c r="AD1184" s="35"/>
      <c r="AE1184" s="35"/>
      <c r="AT1184" s="18" t="s">
        <v>807</v>
      </c>
      <c r="AU1184" s="18" t="s">
        <v>85</v>
      </c>
    </row>
    <row r="1185" spans="1:65" s="2" customFormat="1" ht="16.5" customHeight="1">
      <c r="A1185" s="35"/>
      <c r="B1185" s="36"/>
      <c r="C1185" s="193" t="s">
        <v>5998</v>
      </c>
      <c r="D1185" s="193" t="s">
        <v>214</v>
      </c>
      <c r="E1185" s="194" t="s">
        <v>14096</v>
      </c>
      <c r="F1185" s="195" t="s">
        <v>13386</v>
      </c>
      <c r="G1185" s="196" t="s">
        <v>10032</v>
      </c>
      <c r="H1185" s="197">
        <v>9.6</v>
      </c>
      <c r="I1185" s="198"/>
      <c r="J1185" s="199">
        <f>ROUND(I1185*H1185,2)</f>
        <v>0</v>
      </c>
      <c r="K1185" s="200"/>
      <c r="L1185" s="40"/>
      <c r="M1185" s="201" t="s">
        <v>1</v>
      </c>
      <c r="N1185" s="202" t="s">
        <v>42</v>
      </c>
      <c r="O1185" s="72"/>
      <c r="P1185" s="203">
        <f>O1185*H1185</f>
        <v>0</v>
      </c>
      <c r="Q1185" s="203">
        <v>0</v>
      </c>
      <c r="R1185" s="203">
        <f>Q1185*H1185</f>
        <v>0</v>
      </c>
      <c r="S1185" s="203">
        <v>0</v>
      </c>
      <c r="T1185" s="204">
        <f>S1185*H1185</f>
        <v>0</v>
      </c>
      <c r="U1185" s="35"/>
      <c r="V1185" s="35"/>
      <c r="W1185" s="35"/>
      <c r="X1185" s="35"/>
      <c r="Y1185" s="35"/>
      <c r="Z1185" s="35"/>
      <c r="AA1185" s="35"/>
      <c r="AB1185" s="35"/>
      <c r="AC1185" s="35"/>
      <c r="AD1185" s="35"/>
      <c r="AE1185" s="35"/>
      <c r="AR1185" s="205" t="s">
        <v>218</v>
      </c>
      <c r="AT1185" s="205" t="s">
        <v>214</v>
      </c>
      <c r="AU1185" s="205" t="s">
        <v>85</v>
      </c>
      <c r="AY1185" s="18" t="s">
        <v>209</v>
      </c>
      <c r="BE1185" s="206">
        <f>IF(N1185="základní",J1185,0)</f>
        <v>0</v>
      </c>
      <c r="BF1185" s="206">
        <f>IF(N1185="snížená",J1185,0)</f>
        <v>0</v>
      </c>
      <c r="BG1185" s="206">
        <f>IF(N1185="zákl. přenesená",J1185,0)</f>
        <v>0</v>
      </c>
      <c r="BH1185" s="206">
        <f>IF(N1185="sníž. přenesená",J1185,0)</f>
        <v>0</v>
      </c>
      <c r="BI1185" s="206">
        <f>IF(N1185="nulová",J1185,0)</f>
        <v>0</v>
      </c>
      <c r="BJ1185" s="18" t="s">
        <v>85</v>
      </c>
      <c r="BK1185" s="206">
        <f>ROUND(I1185*H1185,2)</f>
        <v>0</v>
      </c>
      <c r="BL1185" s="18" t="s">
        <v>218</v>
      </c>
      <c r="BM1185" s="205" t="s">
        <v>14097</v>
      </c>
    </row>
    <row r="1186" spans="1:65" s="2" customFormat="1" ht="48.75">
      <c r="A1186" s="35"/>
      <c r="B1186" s="36"/>
      <c r="C1186" s="37"/>
      <c r="D1186" s="214" t="s">
        <v>807</v>
      </c>
      <c r="E1186" s="37"/>
      <c r="F1186" s="256" t="s">
        <v>12994</v>
      </c>
      <c r="G1186" s="37"/>
      <c r="H1186" s="37"/>
      <c r="I1186" s="257"/>
      <c r="J1186" s="37"/>
      <c r="K1186" s="37"/>
      <c r="L1186" s="40"/>
      <c r="M1186" s="258"/>
      <c r="N1186" s="259"/>
      <c r="O1186" s="72"/>
      <c r="P1186" s="72"/>
      <c r="Q1186" s="72"/>
      <c r="R1186" s="72"/>
      <c r="S1186" s="72"/>
      <c r="T1186" s="73"/>
      <c r="U1186" s="35"/>
      <c r="V1186" s="35"/>
      <c r="W1186" s="35"/>
      <c r="X1186" s="35"/>
      <c r="Y1186" s="35"/>
      <c r="Z1186" s="35"/>
      <c r="AA1186" s="35"/>
      <c r="AB1186" s="35"/>
      <c r="AC1186" s="35"/>
      <c r="AD1186" s="35"/>
      <c r="AE1186" s="35"/>
      <c r="AT1186" s="18" t="s">
        <v>807</v>
      </c>
      <c r="AU1186" s="18" t="s">
        <v>85</v>
      </c>
    </row>
    <row r="1187" spans="1:65" s="2" customFormat="1" ht="16.5" customHeight="1">
      <c r="A1187" s="35"/>
      <c r="B1187" s="36"/>
      <c r="C1187" s="193" t="s">
        <v>6001</v>
      </c>
      <c r="D1187" s="193" t="s">
        <v>214</v>
      </c>
      <c r="E1187" s="194" t="s">
        <v>14098</v>
      </c>
      <c r="F1187" s="195" t="s">
        <v>13389</v>
      </c>
      <c r="G1187" s="196" t="s">
        <v>10032</v>
      </c>
      <c r="H1187" s="197">
        <v>6.8</v>
      </c>
      <c r="I1187" s="198"/>
      <c r="J1187" s="199">
        <f>ROUND(I1187*H1187,2)</f>
        <v>0</v>
      </c>
      <c r="K1187" s="200"/>
      <c r="L1187" s="40"/>
      <c r="M1187" s="201" t="s">
        <v>1</v>
      </c>
      <c r="N1187" s="202" t="s">
        <v>42</v>
      </c>
      <c r="O1187" s="72"/>
      <c r="P1187" s="203">
        <f>O1187*H1187</f>
        <v>0</v>
      </c>
      <c r="Q1187" s="203">
        <v>0</v>
      </c>
      <c r="R1187" s="203">
        <f>Q1187*H1187</f>
        <v>0</v>
      </c>
      <c r="S1187" s="203">
        <v>0</v>
      </c>
      <c r="T1187" s="204">
        <f>S1187*H1187</f>
        <v>0</v>
      </c>
      <c r="U1187" s="35"/>
      <c r="V1187" s="35"/>
      <c r="W1187" s="35"/>
      <c r="X1187" s="35"/>
      <c r="Y1187" s="35"/>
      <c r="Z1187" s="35"/>
      <c r="AA1187" s="35"/>
      <c r="AB1187" s="35"/>
      <c r="AC1187" s="35"/>
      <c r="AD1187" s="35"/>
      <c r="AE1187" s="35"/>
      <c r="AR1187" s="205" t="s">
        <v>218</v>
      </c>
      <c r="AT1187" s="205" t="s">
        <v>214</v>
      </c>
      <c r="AU1187" s="205" t="s">
        <v>85</v>
      </c>
      <c r="AY1187" s="18" t="s">
        <v>209</v>
      </c>
      <c r="BE1187" s="206">
        <f>IF(N1187="základní",J1187,0)</f>
        <v>0</v>
      </c>
      <c r="BF1187" s="206">
        <f>IF(N1187="snížená",J1187,0)</f>
        <v>0</v>
      </c>
      <c r="BG1187" s="206">
        <f>IF(N1187="zákl. přenesená",J1187,0)</f>
        <v>0</v>
      </c>
      <c r="BH1187" s="206">
        <f>IF(N1187="sníž. přenesená",J1187,0)</f>
        <v>0</v>
      </c>
      <c r="BI1187" s="206">
        <f>IF(N1187="nulová",J1187,0)</f>
        <v>0</v>
      </c>
      <c r="BJ1187" s="18" t="s">
        <v>85</v>
      </c>
      <c r="BK1187" s="206">
        <f>ROUND(I1187*H1187,2)</f>
        <v>0</v>
      </c>
      <c r="BL1187" s="18" t="s">
        <v>218</v>
      </c>
      <c r="BM1187" s="205" t="s">
        <v>14099</v>
      </c>
    </row>
    <row r="1188" spans="1:65" s="2" customFormat="1" ht="48.75">
      <c r="A1188" s="35"/>
      <c r="B1188" s="36"/>
      <c r="C1188" s="37"/>
      <c r="D1188" s="214" t="s">
        <v>807</v>
      </c>
      <c r="E1188" s="37"/>
      <c r="F1188" s="256" t="s">
        <v>12994</v>
      </c>
      <c r="G1188" s="37"/>
      <c r="H1188" s="37"/>
      <c r="I1188" s="257"/>
      <c r="J1188" s="37"/>
      <c r="K1188" s="37"/>
      <c r="L1188" s="40"/>
      <c r="M1188" s="258"/>
      <c r="N1188" s="259"/>
      <c r="O1188" s="72"/>
      <c r="P1188" s="72"/>
      <c r="Q1188" s="72"/>
      <c r="R1188" s="72"/>
      <c r="S1188" s="72"/>
      <c r="T1188" s="73"/>
      <c r="U1188" s="35"/>
      <c r="V1188" s="35"/>
      <c r="W1188" s="35"/>
      <c r="X1188" s="35"/>
      <c r="Y1188" s="35"/>
      <c r="Z1188" s="35"/>
      <c r="AA1188" s="35"/>
      <c r="AB1188" s="35"/>
      <c r="AC1188" s="35"/>
      <c r="AD1188" s="35"/>
      <c r="AE1188" s="35"/>
      <c r="AT1188" s="18" t="s">
        <v>807</v>
      </c>
      <c r="AU1188" s="18" t="s">
        <v>85</v>
      </c>
    </row>
    <row r="1189" spans="1:65" s="2" customFormat="1" ht="16.5" customHeight="1">
      <c r="A1189" s="35"/>
      <c r="B1189" s="36"/>
      <c r="C1189" s="193" t="s">
        <v>6004</v>
      </c>
      <c r="D1189" s="193" t="s">
        <v>214</v>
      </c>
      <c r="E1189" s="194" t="s">
        <v>14100</v>
      </c>
      <c r="F1189" s="195" t="s">
        <v>13392</v>
      </c>
      <c r="G1189" s="196" t="s">
        <v>10032</v>
      </c>
      <c r="H1189" s="197">
        <v>15.6</v>
      </c>
      <c r="I1189" s="198"/>
      <c r="J1189" s="199">
        <f>ROUND(I1189*H1189,2)</f>
        <v>0</v>
      </c>
      <c r="K1189" s="200"/>
      <c r="L1189" s="40"/>
      <c r="M1189" s="201" t="s">
        <v>1</v>
      </c>
      <c r="N1189" s="202" t="s">
        <v>42</v>
      </c>
      <c r="O1189" s="72"/>
      <c r="P1189" s="203">
        <f>O1189*H1189</f>
        <v>0</v>
      </c>
      <c r="Q1189" s="203">
        <v>0</v>
      </c>
      <c r="R1189" s="203">
        <f>Q1189*H1189</f>
        <v>0</v>
      </c>
      <c r="S1189" s="203">
        <v>0</v>
      </c>
      <c r="T1189" s="204">
        <f>S1189*H1189</f>
        <v>0</v>
      </c>
      <c r="U1189" s="35"/>
      <c r="V1189" s="35"/>
      <c r="W1189" s="35"/>
      <c r="X1189" s="35"/>
      <c r="Y1189" s="35"/>
      <c r="Z1189" s="35"/>
      <c r="AA1189" s="35"/>
      <c r="AB1189" s="35"/>
      <c r="AC1189" s="35"/>
      <c r="AD1189" s="35"/>
      <c r="AE1189" s="35"/>
      <c r="AR1189" s="205" t="s">
        <v>218</v>
      </c>
      <c r="AT1189" s="205" t="s">
        <v>214</v>
      </c>
      <c r="AU1189" s="205" t="s">
        <v>85</v>
      </c>
      <c r="AY1189" s="18" t="s">
        <v>209</v>
      </c>
      <c r="BE1189" s="206">
        <f>IF(N1189="základní",J1189,0)</f>
        <v>0</v>
      </c>
      <c r="BF1189" s="206">
        <f>IF(N1189="snížená",J1189,0)</f>
        <v>0</v>
      </c>
      <c r="BG1189" s="206">
        <f>IF(N1189="zákl. přenesená",J1189,0)</f>
        <v>0</v>
      </c>
      <c r="BH1189" s="206">
        <f>IF(N1189="sníž. přenesená",J1189,0)</f>
        <v>0</v>
      </c>
      <c r="BI1189" s="206">
        <f>IF(N1189="nulová",J1189,0)</f>
        <v>0</v>
      </c>
      <c r="BJ1189" s="18" t="s">
        <v>85</v>
      </c>
      <c r="BK1189" s="206">
        <f>ROUND(I1189*H1189,2)</f>
        <v>0</v>
      </c>
      <c r="BL1189" s="18" t="s">
        <v>218</v>
      </c>
      <c r="BM1189" s="205" t="s">
        <v>14101</v>
      </c>
    </row>
    <row r="1190" spans="1:65" s="2" customFormat="1" ht="48.75">
      <c r="A1190" s="35"/>
      <c r="B1190" s="36"/>
      <c r="C1190" s="37"/>
      <c r="D1190" s="214" t="s">
        <v>807</v>
      </c>
      <c r="E1190" s="37"/>
      <c r="F1190" s="256" t="s">
        <v>12994</v>
      </c>
      <c r="G1190" s="37"/>
      <c r="H1190" s="37"/>
      <c r="I1190" s="257"/>
      <c r="J1190" s="37"/>
      <c r="K1190" s="37"/>
      <c r="L1190" s="40"/>
      <c r="M1190" s="258"/>
      <c r="N1190" s="259"/>
      <c r="O1190" s="72"/>
      <c r="P1190" s="72"/>
      <c r="Q1190" s="72"/>
      <c r="R1190" s="72"/>
      <c r="S1190" s="72"/>
      <c r="T1190" s="73"/>
      <c r="U1190" s="35"/>
      <c r="V1190" s="35"/>
      <c r="W1190" s="35"/>
      <c r="X1190" s="35"/>
      <c r="Y1190" s="35"/>
      <c r="Z1190" s="35"/>
      <c r="AA1190" s="35"/>
      <c r="AB1190" s="35"/>
      <c r="AC1190" s="35"/>
      <c r="AD1190" s="35"/>
      <c r="AE1190" s="35"/>
      <c r="AT1190" s="18" t="s">
        <v>807</v>
      </c>
      <c r="AU1190" s="18" t="s">
        <v>85</v>
      </c>
    </row>
    <row r="1191" spans="1:65" s="2" customFormat="1" ht="16.5" customHeight="1">
      <c r="A1191" s="35"/>
      <c r="B1191" s="36"/>
      <c r="C1191" s="193" t="s">
        <v>6007</v>
      </c>
      <c r="D1191" s="193" t="s">
        <v>214</v>
      </c>
      <c r="E1191" s="194" t="s">
        <v>14102</v>
      </c>
      <c r="F1191" s="195" t="s">
        <v>13395</v>
      </c>
      <c r="G1191" s="196" t="s">
        <v>10032</v>
      </c>
      <c r="H1191" s="197">
        <v>4</v>
      </c>
      <c r="I1191" s="198"/>
      <c r="J1191" s="199">
        <f>ROUND(I1191*H1191,2)</f>
        <v>0</v>
      </c>
      <c r="K1191" s="200"/>
      <c r="L1191" s="40"/>
      <c r="M1191" s="201" t="s">
        <v>1</v>
      </c>
      <c r="N1191" s="202" t="s">
        <v>42</v>
      </c>
      <c r="O1191" s="72"/>
      <c r="P1191" s="203">
        <f>O1191*H1191</f>
        <v>0</v>
      </c>
      <c r="Q1191" s="203">
        <v>0</v>
      </c>
      <c r="R1191" s="203">
        <f>Q1191*H1191</f>
        <v>0</v>
      </c>
      <c r="S1191" s="203">
        <v>0</v>
      </c>
      <c r="T1191" s="204">
        <f>S1191*H1191</f>
        <v>0</v>
      </c>
      <c r="U1191" s="35"/>
      <c r="V1191" s="35"/>
      <c r="W1191" s="35"/>
      <c r="X1191" s="35"/>
      <c r="Y1191" s="35"/>
      <c r="Z1191" s="35"/>
      <c r="AA1191" s="35"/>
      <c r="AB1191" s="35"/>
      <c r="AC1191" s="35"/>
      <c r="AD1191" s="35"/>
      <c r="AE1191" s="35"/>
      <c r="AR1191" s="205" t="s">
        <v>218</v>
      </c>
      <c r="AT1191" s="205" t="s">
        <v>214</v>
      </c>
      <c r="AU1191" s="205" t="s">
        <v>85</v>
      </c>
      <c r="AY1191" s="18" t="s">
        <v>209</v>
      </c>
      <c r="BE1191" s="206">
        <f>IF(N1191="základní",J1191,0)</f>
        <v>0</v>
      </c>
      <c r="BF1191" s="206">
        <f>IF(N1191="snížená",J1191,0)</f>
        <v>0</v>
      </c>
      <c r="BG1191" s="206">
        <f>IF(N1191="zákl. přenesená",J1191,0)</f>
        <v>0</v>
      </c>
      <c r="BH1191" s="206">
        <f>IF(N1191="sníž. přenesená",J1191,0)</f>
        <v>0</v>
      </c>
      <c r="BI1191" s="206">
        <f>IF(N1191="nulová",J1191,0)</f>
        <v>0</v>
      </c>
      <c r="BJ1191" s="18" t="s">
        <v>85</v>
      </c>
      <c r="BK1191" s="206">
        <f>ROUND(I1191*H1191,2)</f>
        <v>0</v>
      </c>
      <c r="BL1191" s="18" t="s">
        <v>218</v>
      </c>
      <c r="BM1191" s="205" t="s">
        <v>14103</v>
      </c>
    </row>
    <row r="1192" spans="1:65" s="2" customFormat="1" ht="48.75">
      <c r="A1192" s="35"/>
      <c r="B1192" s="36"/>
      <c r="C1192" s="37"/>
      <c r="D1192" s="214" t="s">
        <v>807</v>
      </c>
      <c r="E1192" s="37"/>
      <c r="F1192" s="256" t="s">
        <v>12994</v>
      </c>
      <c r="G1192" s="37"/>
      <c r="H1192" s="37"/>
      <c r="I1192" s="257"/>
      <c r="J1192" s="37"/>
      <c r="K1192" s="37"/>
      <c r="L1192" s="40"/>
      <c r="M1192" s="258"/>
      <c r="N1192" s="259"/>
      <c r="O1192" s="72"/>
      <c r="P1192" s="72"/>
      <c r="Q1192" s="72"/>
      <c r="R1192" s="72"/>
      <c r="S1192" s="72"/>
      <c r="T1192" s="73"/>
      <c r="U1192" s="35"/>
      <c r="V1192" s="35"/>
      <c r="W1192" s="35"/>
      <c r="X1192" s="35"/>
      <c r="Y1192" s="35"/>
      <c r="Z1192" s="35"/>
      <c r="AA1192" s="35"/>
      <c r="AB1192" s="35"/>
      <c r="AC1192" s="35"/>
      <c r="AD1192" s="35"/>
      <c r="AE1192" s="35"/>
      <c r="AT1192" s="18" t="s">
        <v>807</v>
      </c>
      <c r="AU1192" s="18" t="s">
        <v>85</v>
      </c>
    </row>
    <row r="1193" spans="1:65" s="2" customFormat="1" ht="16.5" customHeight="1">
      <c r="A1193" s="35"/>
      <c r="B1193" s="36"/>
      <c r="C1193" s="193" t="s">
        <v>6010</v>
      </c>
      <c r="D1193" s="193" t="s">
        <v>214</v>
      </c>
      <c r="E1193" s="194" t="s">
        <v>14104</v>
      </c>
      <c r="F1193" s="195" t="s">
        <v>13398</v>
      </c>
      <c r="G1193" s="196" t="s">
        <v>10032</v>
      </c>
      <c r="H1193" s="197">
        <v>20</v>
      </c>
      <c r="I1193" s="198"/>
      <c r="J1193" s="199">
        <f>ROUND(I1193*H1193,2)</f>
        <v>0</v>
      </c>
      <c r="K1193" s="200"/>
      <c r="L1193" s="40"/>
      <c r="M1193" s="201" t="s">
        <v>1</v>
      </c>
      <c r="N1193" s="202" t="s">
        <v>42</v>
      </c>
      <c r="O1193" s="72"/>
      <c r="P1193" s="203">
        <f>O1193*H1193</f>
        <v>0</v>
      </c>
      <c r="Q1193" s="203">
        <v>0</v>
      </c>
      <c r="R1193" s="203">
        <f>Q1193*H1193</f>
        <v>0</v>
      </c>
      <c r="S1193" s="203">
        <v>0</v>
      </c>
      <c r="T1193" s="204">
        <f>S1193*H1193</f>
        <v>0</v>
      </c>
      <c r="U1193" s="35"/>
      <c r="V1193" s="35"/>
      <c r="W1193" s="35"/>
      <c r="X1193" s="35"/>
      <c r="Y1193" s="35"/>
      <c r="Z1193" s="35"/>
      <c r="AA1193" s="35"/>
      <c r="AB1193" s="35"/>
      <c r="AC1193" s="35"/>
      <c r="AD1193" s="35"/>
      <c r="AE1193" s="35"/>
      <c r="AR1193" s="205" t="s">
        <v>218</v>
      </c>
      <c r="AT1193" s="205" t="s">
        <v>214</v>
      </c>
      <c r="AU1193" s="205" t="s">
        <v>85</v>
      </c>
      <c r="AY1193" s="18" t="s">
        <v>209</v>
      </c>
      <c r="BE1193" s="206">
        <f>IF(N1193="základní",J1193,0)</f>
        <v>0</v>
      </c>
      <c r="BF1193" s="206">
        <f>IF(N1193="snížená",J1193,0)</f>
        <v>0</v>
      </c>
      <c r="BG1193" s="206">
        <f>IF(N1193="zákl. přenesená",J1193,0)</f>
        <v>0</v>
      </c>
      <c r="BH1193" s="206">
        <f>IF(N1193="sníž. přenesená",J1193,0)</f>
        <v>0</v>
      </c>
      <c r="BI1193" s="206">
        <f>IF(N1193="nulová",J1193,0)</f>
        <v>0</v>
      </c>
      <c r="BJ1193" s="18" t="s">
        <v>85</v>
      </c>
      <c r="BK1193" s="206">
        <f>ROUND(I1193*H1193,2)</f>
        <v>0</v>
      </c>
      <c r="BL1193" s="18" t="s">
        <v>218</v>
      </c>
      <c r="BM1193" s="205" t="s">
        <v>14105</v>
      </c>
    </row>
    <row r="1194" spans="1:65" s="2" customFormat="1" ht="48.75">
      <c r="A1194" s="35"/>
      <c r="B1194" s="36"/>
      <c r="C1194" s="37"/>
      <c r="D1194" s="214" t="s">
        <v>807</v>
      </c>
      <c r="E1194" s="37"/>
      <c r="F1194" s="256" t="s">
        <v>12994</v>
      </c>
      <c r="G1194" s="37"/>
      <c r="H1194" s="37"/>
      <c r="I1194" s="257"/>
      <c r="J1194" s="37"/>
      <c r="K1194" s="37"/>
      <c r="L1194" s="40"/>
      <c r="M1194" s="258"/>
      <c r="N1194" s="259"/>
      <c r="O1194" s="72"/>
      <c r="P1194" s="72"/>
      <c r="Q1194" s="72"/>
      <c r="R1194" s="72"/>
      <c r="S1194" s="72"/>
      <c r="T1194" s="73"/>
      <c r="U1194" s="35"/>
      <c r="V1194" s="35"/>
      <c r="W1194" s="35"/>
      <c r="X1194" s="35"/>
      <c r="Y1194" s="35"/>
      <c r="Z1194" s="35"/>
      <c r="AA1194" s="35"/>
      <c r="AB1194" s="35"/>
      <c r="AC1194" s="35"/>
      <c r="AD1194" s="35"/>
      <c r="AE1194" s="35"/>
      <c r="AT1194" s="18" t="s">
        <v>807</v>
      </c>
      <c r="AU1194" s="18" t="s">
        <v>85</v>
      </c>
    </row>
    <row r="1195" spans="1:65" s="2" customFormat="1" ht="16.5" customHeight="1">
      <c r="A1195" s="35"/>
      <c r="B1195" s="36"/>
      <c r="C1195" s="193" t="s">
        <v>6013</v>
      </c>
      <c r="D1195" s="193" t="s">
        <v>214</v>
      </c>
      <c r="E1195" s="194" t="s">
        <v>14106</v>
      </c>
      <c r="F1195" s="195" t="s">
        <v>13401</v>
      </c>
      <c r="G1195" s="196" t="s">
        <v>10032</v>
      </c>
      <c r="H1195" s="197">
        <v>5.2</v>
      </c>
      <c r="I1195" s="198"/>
      <c r="J1195" s="199">
        <f>ROUND(I1195*H1195,2)</f>
        <v>0</v>
      </c>
      <c r="K1195" s="200"/>
      <c r="L1195" s="40"/>
      <c r="M1195" s="201" t="s">
        <v>1</v>
      </c>
      <c r="N1195" s="202" t="s">
        <v>42</v>
      </c>
      <c r="O1195" s="72"/>
      <c r="P1195" s="203">
        <f>O1195*H1195</f>
        <v>0</v>
      </c>
      <c r="Q1195" s="203">
        <v>0</v>
      </c>
      <c r="R1195" s="203">
        <f>Q1195*H1195</f>
        <v>0</v>
      </c>
      <c r="S1195" s="203">
        <v>0</v>
      </c>
      <c r="T1195" s="204">
        <f>S1195*H1195</f>
        <v>0</v>
      </c>
      <c r="U1195" s="35"/>
      <c r="V1195" s="35"/>
      <c r="W1195" s="35"/>
      <c r="X1195" s="35"/>
      <c r="Y1195" s="35"/>
      <c r="Z1195" s="35"/>
      <c r="AA1195" s="35"/>
      <c r="AB1195" s="35"/>
      <c r="AC1195" s="35"/>
      <c r="AD1195" s="35"/>
      <c r="AE1195" s="35"/>
      <c r="AR1195" s="205" t="s">
        <v>218</v>
      </c>
      <c r="AT1195" s="205" t="s">
        <v>214</v>
      </c>
      <c r="AU1195" s="205" t="s">
        <v>85</v>
      </c>
      <c r="AY1195" s="18" t="s">
        <v>209</v>
      </c>
      <c r="BE1195" s="206">
        <f>IF(N1195="základní",J1195,0)</f>
        <v>0</v>
      </c>
      <c r="BF1195" s="206">
        <f>IF(N1195="snížená",J1195,0)</f>
        <v>0</v>
      </c>
      <c r="BG1195" s="206">
        <f>IF(N1195="zákl. přenesená",J1195,0)</f>
        <v>0</v>
      </c>
      <c r="BH1195" s="206">
        <f>IF(N1195="sníž. přenesená",J1195,0)</f>
        <v>0</v>
      </c>
      <c r="BI1195" s="206">
        <f>IF(N1195="nulová",J1195,0)</f>
        <v>0</v>
      </c>
      <c r="BJ1195" s="18" t="s">
        <v>85</v>
      </c>
      <c r="BK1195" s="206">
        <f>ROUND(I1195*H1195,2)</f>
        <v>0</v>
      </c>
      <c r="BL1195" s="18" t="s">
        <v>218</v>
      </c>
      <c r="BM1195" s="205" t="s">
        <v>14107</v>
      </c>
    </row>
    <row r="1196" spans="1:65" s="2" customFormat="1" ht="48.75">
      <c r="A1196" s="35"/>
      <c r="B1196" s="36"/>
      <c r="C1196" s="37"/>
      <c r="D1196" s="214" t="s">
        <v>807</v>
      </c>
      <c r="E1196" s="37"/>
      <c r="F1196" s="256" t="s">
        <v>12994</v>
      </c>
      <c r="G1196" s="37"/>
      <c r="H1196" s="37"/>
      <c r="I1196" s="257"/>
      <c r="J1196" s="37"/>
      <c r="K1196" s="37"/>
      <c r="L1196" s="40"/>
      <c r="M1196" s="258"/>
      <c r="N1196" s="259"/>
      <c r="O1196" s="72"/>
      <c r="P1196" s="72"/>
      <c r="Q1196" s="72"/>
      <c r="R1196" s="72"/>
      <c r="S1196" s="72"/>
      <c r="T1196" s="73"/>
      <c r="U1196" s="35"/>
      <c r="V1196" s="35"/>
      <c r="W1196" s="35"/>
      <c r="X1196" s="35"/>
      <c r="Y1196" s="35"/>
      <c r="Z1196" s="35"/>
      <c r="AA1196" s="35"/>
      <c r="AB1196" s="35"/>
      <c r="AC1196" s="35"/>
      <c r="AD1196" s="35"/>
      <c r="AE1196" s="35"/>
      <c r="AT1196" s="18" t="s">
        <v>807</v>
      </c>
      <c r="AU1196" s="18" t="s">
        <v>85</v>
      </c>
    </row>
    <row r="1197" spans="1:65" s="2" customFormat="1" ht="49.15" customHeight="1">
      <c r="A1197" s="35"/>
      <c r="B1197" s="36"/>
      <c r="C1197" s="193" t="s">
        <v>6016</v>
      </c>
      <c r="D1197" s="193" t="s">
        <v>214</v>
      </c>
      <c r="E1197" s="194" t="s">
        <v>14108</v>
      </c>
      <c r="F1197" s="195" t="s">
        <v>13010</v>
      </c>
      <c r="G1197" s="196" t="s">
        <v>217</v>
      </c>
      <c r="H1197" s="197">
        <v>398</v>
      </c>
      <c r="I1197" s="198"/>
      <c r="J1197" s="199">
        <f>ROUND(I1197*H1197,2)</f>
        <v>0</v>
      </c>
      <c r="K1197" s="200"/>
      <c r="L1197" s="40"/>
      <c r="M1197" s="201" t="s">
        <v>1</v>
      </c>
      <c r="N1197" s="202" t="s">
        <v>42</v>
      </c>
      <c r="O1197" s="72"/>
      <c r="P1197" s="203">
        <f>O1197*H1197</f>
        <v>0</v>
      </c>
      <c r="Q1197" s="203">
        <v>0</v>
      </c>
      <c r="R1197" s="203">
        <f>Q1197*H1197</f>
        <v>0</v>
      </c>
      <c r="S1197" s="203">
        <v>0</v>
      </c>
      <c r="T1197" s="204">
        <f>S1197*H1197</f>
        <v>0</v>
      </c>
      <c r="U1197" s="35"/>
      <c r="V1197" s="35"/>
      <c r="W1197" s="35"/>
      <c r="X1197" s="35"/>
      <c r="Y1197" s="35"/>
      <c r="Z1197" s="35"/>
      <c r="AA1197" s="35"/>
      <c r="AB1197" s="35"/>
      <c r="AC1197" s="35"/>
      <c r="AD1197" s="35"/>
      <c r="AE1197" s="35"/>
      <c r="AR1197" s="205" t="s">
        <v>218</v>
      </c>
      <c r="AT1197" s="205" t="s">
        <v>214</v>
      </c>
      <c r="AU1197" s="205" t="s">
        <v>85</v>
      </c>
      <c r="AY1197" s="18" t="s">
        <v>209</v>
      </c>
      <c r="BE1197" s="206">
        <f>IF(N1197="základní",J1197,0)</f>
        <v>0</v>
      </c>
      <c r="BF1197" s="206">
        <f>IF(N1197="snížená",J1197,0)</f>
        <v>0</v>
      </c>
      <c r="BG1197" s="206">
        <f>IF(N1197="zákl. přenesená",J1197,0)</f>
        <v>0</v>
      </c>
      <c r="BH1197" s="206">
        <f>IF(N1197="sníž. přenesená",J1197,0)</f>
        <v>0</v>
      </c>
      <c r="BI1197" s="206">
        <f>IF(N1197="nulová",J1197,0)</f>
        <v>0</v>
      </c>
      <c r="BJ1197" s="18" t="s">
        <v>85</v>
      </c>
      <c r="BK1197" s="206">
        <f>ROUND(I1197*H1197,2)</f>
        <v>0</v>
      </c>
      <c r="BL1197" s="18" t="s">
        <v>218</v>
      </c>
      <c r="BM1197" s="205" t="s">
        <v>14109</v>
      </c>
    </row>
    <row r="1198" spans="1:65" s="2" customFormat="1" ht="49.15" customHeight="1">
      <c r="A1198" s="35"/>
      <c r="B1198" s="36"/>
      <c r="C1198" s="193" t="s">
        <v>6019</v>
      </c>
      <c r="D1198" s="193" t="s">
        <v>214</v>
      </c>
      <c r="E1198" s="194" t="s">
        <v>14110</v>
      </c>
      <c r="F1198" s="195" t="s">
        <v>13131</v>
      </c>
      <c r="G1198" s="196" t="s">
        <v>217</v>
      </c>
      <c r="H1198" s="197">
        <v>448</v>
      </c>
      <c r="I1198" s="198"/>
      <c r="J1198" s="199">
        <f>ROUND(I1198*H1198,2)</f>
        <v>0</v>
      </c>
      <c r="K1198" s="200"/>
      <c r="L1198" s="40"/>
      <c r="M1198" s="201" t="s">
        <v>1</v>
      </c>
      <c r="N1198" s="202" t="s">
        <v>42</v>
      </c>
      <c r="O1198" s="72"/>
      <c r="P1198" s="203">
        <f>O1198*H1198</f>
        <v>0</v>
      </c>
      <c r="Q1198" s="203">
        <v>0</v>
      </c>
      <c r="R1198" s="203">
        <f>Q1198*H1198</f>
        <v>0</v>
      </c>
      <c r="S1198" s="203">
        <v>0</v>
      </c>
      <c r="T1198" s="204">
        <f>S1198*H1198</f>
        <v>0</v>
      </c>
      <c r="U1198" s="35"/>
      <c r="V1198" s="35"/>
      <c r="W1198" s="35"/>
      <c r="X1198" s="35"/>
      <c r="Y1198" s="35"/>
      <c r="Z1198" s="35"/>
      <c r="AA1198" s="35"/>
      <c r="AB1198" s="35"/>
      <c r="AC1198" s="35"/>
      <c r="AD1198" s="35"/>
      <c r="AE1198" s="35"/>
      <c r="AR1198" s="205" t="s">
        <v>218</v>
      </c>
      <c r="AT1198" s="205" t="s">
        <v>214</v>
      </c>
      <c r="AU1198" s="205" t="s">
        <v>85</v>
      </c>
      <c r="AY1198" s="18" t="s">
        <v>209</v>
      </c>
      <c r="BE1198" s="206">
        <f>IF(N1198="základní",J1198,0)</f>
        <v>0</v>
      </c>
      <c r="BF1198" s="206">
        <f>IF(N1198="snížená",J1198,0)</f>
        <v>0</v>
      </c>
      <c r="BG1198" s="206">
        <f>IF(N1198="zákl. přenesená",J1198,0)</f>
        <v>0</v>
      </c>
      <c r="BH1198" s="206">
        <f>IF(N1198="sníž. přenesená",J1198,0)</f>
        <v>0</v>
      </c>
      <c r="BI1198" s="206">
        <f>IF(N1198="nulová",J1198,0)</f>
        <v>0</v>
      </c>
      <c r="BJ1198" s="18" t="s">
        <v>85</v>
      </c>
      <c r="BK1198" s="206">
        <f>ROUND(I1198*H1198,2)</f>
        <v>0</v>
      </c>
      <c r="BL1198" s="18" t="s">
        <v>218</v>
      </c>
      <c r="BM1198" s="205" t="s">
        <v>14111</v>
      </c>
    </row>
    <row r="1199" spans="1:65" s="2" customFormat="1" ht="44.25" customHeight="1">
      <c r="A1199" s="35"/>
      <c r="B1199" s="36"/>
      <c r="C1199" s="193" t="s">
        <v>6022</v>
      </c>
      <c r="D1199" s="193" t="s">
        <v>214</v>
      </c>
      <c r="E1199" s="194" t="s">
        <v>14112</v>
      </c>
      <c r="F1199" s="195" t="s">
        <v>13016</v>
      </c>
      <c r="G1199" s="196" t="s">
        <v>217</v>
      </c>
      <c r="H1199" s="197">
        <v>210</v>
      </c>
      <c r="I1199" s="198"/>
      <c r="J1199" s="199">
        <f>ROUND(I1199*H1199,2)</f>
        <v>0</v>
      </c>
      <c r="K1199" s="200"/>
      <c r="L1199" s="40"/>
      <c r="M1199" s="201" t="s">
        <v>1</v>
      </c>
      <c r="N1199" s="202" t="s">
        <v>42</v>
      </c>
      <c r="O1199" s="72"/>
      <c r="P1199" s="203">
        <f>O1199*H1199</f>
        <v>0</v>
      </c>
      <c r="Q1199" s="203">
        <v>0</v>
      </c>
      <c r="R1199" s="203">
        <f>Q1199*H1199</f>
        <v>0</v>
      </c>
      <c r="S1199" s="203">
        <v>0</v>
      </c>
      <c r="T1199" s="204">
        <f>S1199*H1199</f>
        <v>0</v>
      </c>
      <c r="U1199" s="35"/>
      <c r="V1199" s="35"/>
      <c r="W1199" s="35"/>
      <c r="X1199" s="35"/>
      <c r="Y1199" s="35"/>
      <c r="Z1199" s="35"/>
      <c r="AA1199" s="35"/>
      <c r="AB1199" s="35"/>
      <c r="AC1199" s="35"/>
      <c r="AD1199" s="35"/>
      <c r="AE1199" s="35"/>
      <c r="AR1199" s="205" t="s">
        <v>218</v>
      </c>
      <c r="AT1199" s="205" t="s">
        <v>214</v>
      </c>
      <c r="AU1199" s="205" t="s">
        <v>85</v>
      </c>
      <c r="AY1199" s="18" t="s">
        <v>209</v>
      </c>
      <c r="BE1199" s="206">
        <f>IF(N1199="základní",J1199,0)</f>
        <v>0</v>
      </c>
      <c r="BF1199" s="206">
        <f>IF(N1199="snížená",J1199,0)</f>
        <v>0</v>
      </c>
      <c r="BG1199" s="206">
        <f>IF(N1199="zákl. přenesená",J1199,0)</f>
        <v>0</v>
      </c>
      <c r="BH1199" s="206">
        <f>IF(N1199="sníž. přenesená",J1199,0)</f>
        <v>0</v>
      </c>
      <c r="BI1199" s="206">
        <f>IF(N1199="nulová",J1199,0)</f>
        <v>0</v>
      </c>
      <c r="BJ1199" s="18" t="s">
        <v>85</v>
      </c>
      <c r="BK1199" s="206">
        <f>ROUND(I1199*H1199,2)</f>
        <v>0</v>
      </c>
      <c r="BL1199" s="18" t="s">
        <v>218</v>
      </c>
      <c r="BM1199" s="205" t="s">
        <v>14113</v>
      </c>
    </row>
    <row r="1200" spans="1:65" s="2" customFormat="1" ht="16.5" customHeight="1">
      <c r="A1200" s="35"/>
      <c r="B1200" s="36"/>
      <c r="C1200" s="193" t="s">
        <v>6025</v>
      </c>
      <c r="D1200" s="193" t="s">
        <v>214</v>
      </c>
      <c r="E1200" s="194" t="s">
        <v>14114</v>
      </c>
      <c r="F1200" s="195" t="s">
        <v>12858</v>
      </c>
      <c r="G1200" s="196" t="s">
        <v>586</v>
      </c>
      <c r="H1200" s="197">
        <v>1750</v>
      </c>
      <c r="I1200" s="198"/>
      <c r="J1200" s="199">
        <f>ROUND(I1200*H1200,2)</f>
        <v>0</v>
      </c>
      <c r="K1200" s="200"/>
      <c r="L1200" s="40"/>
      <c r="M1200" s="201" t="s">
        <v>1</v>
      </c>
      <c r="N1200" s="202" t="s">
        <v>42</v>
      </c>
      <c r="O1200" s="72"/>
      <c r="P1200" s="203">
        <f>O1200*H1200</f>
        <v>0</v>
      </c>
      <c r="Q1200" s="203">
        <v>0</v>
      </c>
      <c r="R1200" s="203">
        <f>Q1200*H1200</f>
        <v>0</v>
      </c>
      <c r="S1200" s="203">
        <v>0</v>
      </c>
      <c r="T1200" s="204">
        <f>S1200*H1200</f>
        <v>0</v>
      </c>
      <c r="U1200" s="35"/>
      <c r="V1200" s="35"/>
      <c r="W1200" s="35"/>
      <c r="X1200" s="35"/>
      <c r="Y1200" s="35"/>
      <c r="Z1200" s="35"/>
      <c r="AA1200" s="35"/>
      <c r="AB1200" s="35"/>
      <c r="AC1200" s="35"/>
      <c r="AD1200" s="35"/>
      <c r="AE1200" s="35"/>
      <c r="AR1200" s="205" t="s">
        <v>218</v>
      </c>
      <c r="AT1200" s="205" t="s">
        <v>214</v>
      </c>
      <c r="AU1200" s="205" t="s">
        <v>85</v>
      </c>
      <c r="AY1200" s="18" t="s">
        <v>209</v>
      </c>
      <c r="BE1200" s="206">
        <f>IF(N1200="základní",J1200,0)</f>
        <v>0</v>
      </c>
      <c r="BF1200" s="206">
        <f>IF(N1200="snížená",J1200,0)</f>
        <v>0</v>
      </c>
      <c r="BG1200" s="206">
        <f>IF(N1200="zákl. přenesená",J1200,0)</f>
        <v>0</v>
      </c>
      <c r="BH1200" s="206">
        <f>IF(N1200="sníž. přenesená",J1200,0)</f>
        <v>0</v>
      </c>
      <c r="BI1200" s="206">
        <f>IF(N1200="nulová",J1200,0)</f>
        <v>0</v>
      </c>
      <c r="BJ1200" s="18" t="s">
        <v>85</v>
      </c>
      <c r="BK1200" s="206">
        <f>ROUND(I1200*H1200,2)</f>
        <v>0</v>
      </c>
      <c r="BL1200" s="18" t="s">
        <v>218</v>
      </c>
      <c r="BM1200" s="205" t="s">
        <v>14115</v>
      </c>
    </row>
    <row r="1201" spans="1:65" s="2" customFormat="1" ht="16.5" customHeight="1">
      <c r="A1201" s="35"/>
      <c r="B1201" s="36"/>
      <c r="C1201" s="193" t="s">
        <v>6028</v>
      </c>
      <c r="D1201" s="193" t="s">
        <v>214</v>
      </c>
      <c r="E1201" s="194" t="s">
        <v>14116</v>
      </c>
      <c r="F1201" s="195" t="s">
        <v>12861</v>
      </c>
      <c r="G1201" s="196" t="s">
        <v>586</v>
      </c>
      <c r="H1201" s="197">
        <v>612.5</v>
      </c>
      <c r="I1201" s="198"/>
      <c r="J1201" s="199">
        <f>ROUND(I1201*H1201,2)</f>
        <v>0</v>
      </c>
      <c r="K1201" s="200"/>
      <c r="L1201" s="40"/>
      <c r="M1201" s="201" t="s">
        <v>1</v>
      </c>
      <c r="N1201" s="202" t="s">
        <v>42</v>
      </c>
      <c r="O1201" s="72"/>
      <c r="P1201" s="203">
        <f>O1201*H1201</f>
        <v>0</v>
      </c>
      <c r="Q1201" s="203">
        <v>0</v>
      </c>
      <c r="R1201" s="203">
        <f>Q1201*H1201</f>
        <v>0</v>
      </c>
      <c r="S1201" s="203">
        <v>0</v>
      </c>
      <c r="T1201" s="204">
        <f>S1201*H1201</f>
        <v>0</v>
      </c>
      <c r="U1201" s="35"/>
      <c r="V1201" s="35"/>
      <c r="W1201" s="35"/>
      <c r="X1201" s="35"/>
      <c r="Y1201" s="35"/>
      <c r="Z1201" s="35"/>
      <c r="AA1201" s="35"/>
      <c r="AB1201" s="35"/>
      <c r="AC1201" s="35"/>
      <c r="AD1201" s="35"/>
      <c r="AE1201" s="35"/>
      <c r="AR1201" s="205" t="s">
        <v>218</v>
      </c>
      <c r="AT1201" s="205" t="s">
        <v>214</v>
      </c>
      <c r="AU1201" s="205" t="s">
        <v>85</v>
      </c>
      <c r="AY1201" s="18" t="s">
        <v>209</v>
      </c>
      <c r="BE1201" s="206">
        <f>IF(N1201="základní",J1201,0)</f>
        <v>0</v>
      </c>
      <c r="BF1201" s="206">
        <f>IF(N1201="snížená",J1201,0)</f>
        <v>0</v>
      </c>
      <c r="BG1201" s="206">
        <f>IF(N1201="zákl. přenesená",J1201,0)</f>
        <v>0</v>
      </c>
      <c r="BH1201" s="206">
        <f>IF(N1201="sníž. přenesená",J1201,0)</f>
        <v>0</v>
      </c>
      <c r="BI1201" s="206">
        <f>IF(N1201="nulová",J1201,0)</f>
        <v>0</v>
      </c>
      <c r="BJ1201" s="18" t="s">
        <v>85</v>
      </c>
      <c r="BK1201" s="206">
        <f>ROUND(I1201*H1201,2)</f>
        <v>0</v>
      </c>
      <c r="BL1201" s="18" t="s">
        <v>218</v>
      </c>
      <c r="BM1201" s="205" t="s">
        <v>14117</v>
      </c>
    </row>
    <row r="1202" spans="1:65" s="12" customFormat="1" ht="25.9" customHeight="1">
      <c r="B1202" s="177"/>
      <c r="C1202" s="178"/>
      <c r="D1202" s="179" t="s">
        <v>76</v>
      </c>
      <c r="E1202" s="180" t="s">
        <v>14118</v>
      </c>
      <c r="F1202" s="180" t="s">
        <v>14119</v>
      </c>
      <c r="G1202" s="178"/>
      <c r="H1202" s="178"/>
      <c r="I1202" s="181"/>
      <c r="J1202" s="182">
        <f>BK1202</f>
        <v>0</v>
      </c>
      <c r="K1202" s="178"/>
      <c r="L1202" s="183"/>
      <c r="M1202" s="184"/>
      <c r="N1202" s="185"/>
      <c r="O1202" s="185"/>
      <c r="P1202" s="186">
        <f>SUM(P1203:P1307)</f>
        <v>0</v>
      </c>
      <c r="Q1202" s="185"/>
      <c r="R1202" s="186">
        <f>SUM(R1203:R1307)</f>
        <v>0</v>
      </c>
      <c r="S1202" s="185"/>
      <c r="T1202" s="187">
        <f>SUM(T1203:T1307)</f>
        <v>0</v>
      </c>
      <c r="AR1202" s="188" t="s">
        <v>85</v>
      </c>
      <c r="AT1202" s="189" t="s">
        <v>76</v>
      </c>
      <c r="AU1202" s="189" t="s">
        <v>77</v>
      </c>
      <c r="AY1202" s="188" t="s">
        <v>209</v>
      </c>
      <c r="BK1202" s="190">
        <f>SUM(BK1203:BK1307)</f>
        <v>0</v>
      </c>
    </row>
    <row r="1203" spans="1:65" s="2" customFormat="1" ht="33" customHeight="1">
      <c r="A1203" s="35"/>
      <c r="B1203" s="36"/>
      <c r="C1203" s="193" t="s">
        <v>6031</v>
      </c>
      <c r="D1203" s="193" t="s">
        <v>214</v>
      </c>
      <c r="E1203" s="194" t="s">
        <v>14120</v>
      </c>
      <c r="F1203" s="195" t="s">
        <v>13142</v>
      </c>
      <c r="G1203" s="196" t="s">
        <v>2761</v>
      </c>
      <c r="H1203" s="197">
        <v>1</v>
      </c>
      <c r="I1203" s="198"/>
      <c r="J1203" s="199">
        <f>ROUND(I1203*H1203,2)</f>
        <v>0</v>
      </c>
      <c r="K1203" s="200"/>
      <c r="L1203" s="40"/>
      <c r="M1203" s="201" t="s">
        <v>1</v>
      </c>
      <c r="N1203" s="202" t="s">
        <v>42</v>
      </c>
      <c r="O1203" s="72"/>
      <c r="P1203" s="203">
        <f>O1203*H1203</f>
        <v>0</v>
      </c>
      <c r="Q1203" s="203">
        <v>0</v>
      </c>
      <c r="R1203" s="203">
        <f>Q1203*H1203</f>
        <v>0</v>
      </c>
      <c r="S1203" s="203">
        <v>0</v>
      </c>
      <c r="T1203" s="204">
        <f>S1203*H1203</f>
        <v>0</v>
      </c>
      <c r="U1203" s="35"/>
      <c r="V1203" s="35"/>
      <c r="W1203" s="35"/>
      <c r="X1203" s="35"/>
      <c r="Y1203" s="35"/>
      <c r="Z1203" s="35"/>
      <c r="AA1203" s="35"/>
      <c r="AB1203" s="35"/>
      <c r="AC1203" s="35"/>
      <c r="AD1203" s="35"/>
      <c r="AE1203" s="35"/>
      <c r="AR1203" s="205" t="s">
        <v>218</v>
      </c>
      <c r="AT1203" s="205" t="s">
        <v>214</v>
      </c>
      <c r="AU1203" s="205" t="s">
        <v>85</v>
      </c>
      <c r="AY1203" s="18" t="s">
        <v>209</v>
      </c>
      <c r="BE1203" s="206">
        <f>IF(N1203="základní",J1203,0)</f>
        <v>0</v>
      </c>
      <c r="BF1203" s="206">
        <f>IF(N1203="snížená",J1203,0)</f>
        <v>0</v>
      </c>
      <c r="BG1203" s="206">
        <f>IF(N1203="zákl. přenesená",J1203,0)</f>
        <v>0</v>
      </c>
      <c r="BH1203" s="206">
        <f>IF(N1203="sníž. přenesená",J1203,0)</f>
        <v>0</v>
      </c>
      <c r="BI1203" s="206">
        <f>IF(N1203="nulová",J1203,0)</f>
        <v>0</v>
      </c>
      <c r="BJ1203" s="18" t="s">
        <v>85</v>
      </c>
      <c r="BK1203" s="206">
        <f>ROUND(I1203*H1203,2)</f>
        <v>0</v>
      </c>
      <c r="BL1203" s="18" t="s">
        <v>218</v>
      </c>
      <c r="BM1203" s="205" t="s">
        <v>14121</v>
      </c>
    </row>
    <row r="1204" spans="1:65" s="2" customFormat="1" ht="409.5">
      <c r="A1204" s="35"/>
      <c r="B1204" s="36"/>
      <c r="C1204" s="37"/>
      <c r="D1204" s="214" t="s">
        <v>807</v>
      </c>
      <c r="E1204" s="37"/>
      <c r="F1204" s="256" t="s">
        <v>14122</v>
      </c>
      <c r="G1204" s="37"/>
      <c r="H1204" s="37"/>
      <c r="I1204" s="257"/>
      <c r="J1204" s="37"/>
      <c r="K1204" s="37"/>
      <c r="L1204" s="40"/>
      <c r="M1204" s="258"/>
      <c r="N1204" s="259"/>
      <c r="O1204" s="72"/>
      <c r="P1204" s="72"/>
      <c r="Q1204" s="72"/>
      <c r="R1204" s="72"/>
      <c r="S1204" s="72"/>
      <c r="T1204" s="73"/>
      <c r="U1204" s="35"/>
      <c r="V1204" s="35"/>
      <c r="W1204" s="35"/>
      <c r="X1204" s="35"/>
      <c r="Y1204" s="35"/>
      <c r="Z1204" s="35"/>
      <c r="AA1204" s="35"/>
      <c r="AB1204" s="35"/>
      <c r="AC1204" s="35"/>
      <c r="AD1204" s="35"/>
      <c r="AE1204" s="35"/>
      <c r="AT1204" s="18" t="s">
        <v>807</v>
      </c>
      <c r="AU1204" s="18" t="s">
        <v>85</v>
      </c>
    </row>
    <row r="1205" spans="1:65" s="2" customFormat="1" ht="16.5" customHeight="1">
      <c r="A1205" s="35"/>
      <c r="B1205" s="36"/>
      <c r="C1205" s="193" t="s">
        <v>6034</v>
      </c>
      <c r="D1205" s="193" t="s">
        <v>214</v>
      </c>
      <c r="E1205" s="194" t="s">
        <v>14123</v>
      </c>
      <c r="F1205" s="195" t="s">
        <v>14124</v>
      </c>
      <c r="G1205" s="196" t="s">
        <v>2761</v>
      </c>
      <c r="H1205" s="197">
        <v>8</v>
      </c>
      <c r="I1205" s="198"/>
      <c r="J1205" s="199">
        <f>ROUND(I1205*H1205,2)</f>
        <v>0</v>
      </c>
      <c r="K1205" s="200"/>
      <c r="L1205" s="40"/>
      <c r="M1205" s="201" t="s">
        <v>1</v>
      </c>
      <c r="N1205" s="202" t="s">
        <v>42</v>
      </c>
      <c r="O1205" s="72"/>
      <c r="P1205" s="203">
        <f>O1205*H1205</f>
        <v>0</v>
      </c>
      <c r="Q1205" s="203">
        <v>0</v>
      </c>
      <c r="R1205" s="203">
        <f>Q1205*H1205</f>
        <v>0</v>
      </c>
      <c r="S1205" s="203">
        <v>0</v>
      </c>
      <c r="T1205" s="204">
        <f>S1205*H1205</f>
        <v>0</v>
      </c>
      <c r="U1205" s="35"/>
      <c r="V1205" s="35"/>
      <c r="W1205" s="35"/>
      <c r="X1205" s="35"/>
      <c r="Y1205" s="35"/>
      <c r="Z1205" s="35"/>
      <c r="AA1205" s="35"/>
      <c r="AB1205" s="35"/>
      <c r="AC1205" s="35"/>
      <c r="AD1205" s="35"/>
      <c r="AE1205" s="35"/>
      <c r="AR1205" s="205" t="s">
        <v>218</v>
      </c>
      <c r="AT1205" s="205" t="s">
        <v>214</v>
      </c>
      <c r="AU1205" s="205" t="s">
        <v>85</v>
      </c>
      <c r="AY1205" s="18" t="s">
        <v>209</v>
      </c>
      <c r="BE1205" s="206">
        <f>IF(N1205="základní",J1205,0)</f>
        <v>0</v>
      </c>
      <c r="BF1205" s="206">
        <f>IF(N1205="snížená",J1205,0)</f>
        <v>0</v>
      </c>
      <c r="BG1205" s="206">
        <f>IF(N1205="zákl. přenesená",J1205,0)</f>
        <v>0</v>
      </c>
      <c r="BH1205" s="206">
        <f>IF(N1205="sníž. přenesená",J1205,0)</f>
        <v>0</v>
      </c>
      <c r="BI1205" s="206">
        <f>IF(N1205="nulová",J1205,0)</f>
        <v>0</v>
      </c>
      <c r="BJ1205" s="18" t="s">
        <v>85</v>
      </c>
      <c r="BK1205" s="206">
        <f>ROUND(I1205*H1205,2)</f>
        <v>0</v>
      </c>
      <c r="BL1205" s="18" t="s">
        <v>218</v>
      </c>
      <c r="BM1205" s="205" t="s">
        <v>14125</v>
      </c>
    </row>
    <row r="1206" spans="1:65" s="2" customFormat="1" ht="68.25">
      <c r="A1206" s="35"/>
      <c r="B1206" s="36"/>
      <c r="C1206" s="37"/>
      <c r="D1206" s="214" t="s">
        <v>807</v>
      </c>
      <c r="E1206" s="37"/>
      <c r="F1206" s="256" t="s">
        <v>12872</v>
      </c>
      <c r="G1206" s="37"/>
      <c r="H1206" s="37"/>
      <c r="I1206" s="257"/>
      <c r="J1206" s="37"/>
      <c r="K1206" s="37"/>
      <c r="L1206" s="40"/>
      <c r="M1206" s="258"/>
      <c r="N1206" s="259"/>
      <c r="O1206" s="72"/>
      <c r="P1206" s="72"/>
      <c r="Q1206" s="72"/>
      <c r="R1206" s="72"/>
      <c r="S1206" s="72"/>
      <c r="T1206" s="73"/>
      <c r="U1206" s="35"/>
      <c r="V1206" s="35"/>
      <c r="W1206" s="35"/>
      <c r="X1206" s="35"/>
      <c r="Y1206" s="35"/>
      <c r="Z1206" s="35"/>
      <c r="AA1206" s="35"/>
      <c r="AB1206" s="35"/>
      <c r="AC1206" s="35"/>
      <c r="AD1206" s="35"/>
      <c r="AE1206" s="35"/>
      <c r="AT1206" s="18" t="s">
        <v>807</v>
      </c>
      <c r="AU1206" s="18" t="s">
        <v>85</v>
      </c>
    </row>
    <row r="1207" spans="1:65" s="2" customFormat="1" ht="16.5" customHeight="1">
      <c r="A1207" s="35"/>
      <c r="B1207" s="36"/>
      <c r="C1207" s="193" t="s">
        <v>6037</v>
      </c>
      <c r="D1207" s="193" t="s">
        <v>214</v>
      </c>
      <c r="E1207" s="194" t="s">
        <v>14126</v>
      </c>
      <c r="F1207" s="195" t="s">
        <v>14127</v>
      </c>
      <c r="G1207" s="196" t="s">
        <v>2761</v>
      </c>
      <c r="H1207" s="197">
        <v>4</v>
      </c>
      <c r="I1207" s="198"/>
      <c r="J1207" s="199">
        <f>ROUND(I1207*H1207,2)</f>
        <v>0</v>
      </c>
      <c r="K1207" s="200"/>
      <c r="L1207" s="40"/>
      <c r="M1207" s="201" t="s">
        <v>1</v>
      </c>
      <c r="N1207" s="202" t="s">
        <v>42</v>
      </c>
      <c r="O1207" s="72"/>
      <c r="P1207" s="203">
        <f>O1207*H1207</f>
        <v>0</v>
      </c>
      <c r="Q1207" s="203">
        <v>0</v>
      </c>
      <c r="R1207" s="203">
        <f>Q1207*H1207</f>
        <v>0</v>
      </c>
      <c r="S1207" s="203">
        <v>0</v>
      </c>
      <c r="T1207" s="204">
        <f>S1207*H1207</f>
        <v>0</v>
      </c>
      <c r="U1207" s="35"/>
      <c r="V1207" s="35"/>
      <c r="W1207" s="35"/>
      <c r="X1207" s="35"/>
      <c r="Y1207" s="35"/>
      <c r="Z1207" s="35"/>
      <c r="AA1207" s="35"/>
      <c r="AB1207" s="35"/>
      <c r="AC1207" s="35"/>
      <c r="AD1207" s="35"/>
      <c r="AE1207" s="35"/>
      <c r="AR1207" s="205" t="s">
        <v>218</v>
      </c>
      <c r="AT1207" s="205" t="s">
        <v>214</v>
      </c>
      <c r="AU1207" s="205" t="s">
        <v>85</v>
      </c>
      <c r="AY1207" s="18" t="s">
        <v>209</v>
      </c>
      <c r="BE1207" s="206">
        <f>IF(N1207="základní",J1207,0)</f>
        <v>0</v>
      </c>
      <c r="BF1207" s="206">
        <f>IF(N1207="snížená",J1207,0)</f>
        <v>0</v>
      </c>
      <c r="BG1207" s="206">
        <f>IF(N1207="zákl. přenesená",J1207,0)</f>
        <v>0</v>
      </c>
      <c r="BH1207" s="206">
        <f>IF(N1207="sníž. přenesená",J1207,0)</f>
        <v>0</v>
      </c>
      <c r="BI1207" s="206">
        <f>IF(N1207="nulová",J1207,0)</f>
        <v>0</v>
      </c>
      <c r="BJ1207" s="18" t="s">
        <v>85</v>
      </c>
      <c r="BK1207" s="206">
        <f>ROUND(I1207*H1207,2)</f>
        <v>0</v>
      </c>
      <c r="BL1207" s="18" t="s">
        <v>218</v>
      </c>
      <c r="BM1207" s="205" t="s">
        <v>14128</v>
      </c>
    </row>
    <row r="1208" spans="1:65" s="2" customFormat="1" ht="107.25">
      <c r="A1208" s="35"/>
      <c r="B1208" s="36"/>
      <c r="C1208" s="37"/>
      <c r="D1208" s="214" t="s">
        <v>807</v>
      </c>
      <c r="E1208" s="37"/>
      <c r="F1208" s="256" t="s">
        <v>13303</v>
      </c>
      <c r="G1208" s="37"/>
      <c r="H1208" s="37"/>
      <c r="I1208" s="257"/>
      <c r="J1208" s="37"/>
      <c r="K1208" s="37"/>
      <c r="L1208" s="40"/>
      <c r="M1208" s="258"/>
      <c r="N1208" s="259"/>
      <c r="O1208" s="72"/>
      <c r="P1208" s="72"/>
      <c r="Q1208" s="72"/>
      <c r="R1208" s="72"/>
      <c r="S1208" s="72"/>
      <c r="T1208" s="73"/>
      <c r="U1208" s="35"/>
      <c r="V1208" s="35"/>
      <c r="W1208" s="35"/>
      <c r="X1208" s="35"/>
      <c r="Y1208" s="35"/>
      <c r="Z1208" s="35"/>
      <c r="AA1208" s="35"/>
      <c r="AB1208" s="35"/>
      <c r="AC1208" s="35"/>
      <c r="AD1208" s="35"/>
      <c r="AE1208" s="35"/>
      <c r="AT1208" s="18" t="s">
        <v>807</v>
      </c>
      <c r="AU1208" s="18" t="s">
        <v>85</v>
      </c>
    </row>
    <row r="1209" spans="1:65" s="2" customFormat="1" ht="16.5" customHeight="1">
      <c r="A1209" s="35"/>
      <c r="B1209" s="36"/>
      <c r="C1209" s="193" t="s">
        <v>6040</v>
      </c>
      <c r="D1209" s="193" t="s">
        <v>214</v>
      </c>
      <c r="E1209" s="194" t="s">
        <v>14129</v>
      </c>
      <c r="F1209" s="195" t="s">
        <v>12902</v>
      </c>
      <c r="G1209" s="196" t="s">
        <v>2761</v>
      </c>
      <c r="H1209" s="197">
        <v>10</v>
      </c>
      <c r="I1209" s="198"/>
      <c r="J1209" s="199">
        <f>ROUND(I1209*H1209,2)</f>
        <v>0</v>
      </c>
      <c r="K1209" s="200"/>
      <c r="L1209" s="40"/>
      <c r="M1209" s="201" t="s">
        <v>1</v>
      </c>
      <c r="N1209" s="202" t="s">
        <v>42</v>
      </c>
      <c r="O1209" s="72"/>
      <c r="P1209" s="203">
        <f>O1209*H1209</f>
        <v>0</v>
      </c>
      <c r="Q1209" s="203">
        <v>0</v>
      </c>
      <c r="R1209" s="203">
        <f>Q1209*H1209</f>
        <v>0</v>
      </c>
      <c r="S1209" s="203">
        <v>0</v>
      </c>
      <c r="T1209" s="204">
        <f>S1209*H1209</f>
        <v>0</v>
      </c>
      <c r="U1209" s="35"/>
      <c r="V1209" s="35"/>
      <c r="W1209" s="35"/>
      <c r="X1209" s="35"/>
      <c r="Y1209" s="35"/>
      <c r="Z1209" s="35"/>
      <c r="AA1209" s="35"/>
      <c r="AB1209" s="35"/>
      <c r="AC1209" s="35"/>
      <c r="AD1209" s="35"/>
      <c r="AE1209" s="35"/>
      <c r="AR1209" s="205" t="s">
        <v>218</v>
      </c>
      <c r="AT1209" s="205" t="s">
        <v>214</v>
      </c>
      <c r="AU1209" s="205" t="s">
        <v>85</v>
      </c>
      <c r="AY1209" s="18" t="s">
        <v>209</v>
      </c>
      <c r="BE1209" s="206">
        <f>IF(N1209="základní",J1209,0)</f>
        <v>0</v>
      </c>
      <c r="BF1209" s="206">
        <f>IF(N1209="snížená",J1209,0)</f>
        <v>0</v>
      </c>
      <c r="BG1209" s="206">
        <f>IF(N1209="zákl. přenesená",J1209,0)</f>
        <v>0</v>
      </c>
      <c r="BH1209" s="206">
        <f>IF(N1209="sníž. přenesená",J1209,0)</f>
        <v>0</v>
      </c>
      <c r="BI1209" s="206">
        <f>IF(N1209="nulová",J1209,0)</f>
        <v>0</v>
      </c>
      <c r="BJ1209" s="18" t="s">
        <v>85</v>
      </c>
      <c r="BK1209" s="206">
        <f>ROUND(I1209*H1209,2)</f>
        <v>0</v>
      </c>
      <c r="BL1209" s="18" t="s">
        <v>218</v>
      </c>
      <c r="BM1209" s="205" t="s">
        <v>14130</v>
      </c>
    </row>
    <row r="1210" spans="1:65" s="2" customFormat="1" ht="107.25">
      <c r="A1210" s="35"/>
      <c r="B1210" s="36"/>
      <c r="C1210" s="37"/>
      <c r="D1210" s="214" t="s">
        <v>807</v>
      </c>
      <c r="E1210" s="37"/>
      <c r="F1210" s="256" t="s">
        <v>13303</v>
      </c>
      <c r="G1210" s="37"/>
      <c r="H1210" s="37"/>
      <c r="I1210" s="257"/>
      <c r="J1210" s="37"/>
      <c r="K1210" s="37"/>
      <c r="L1210" s="40"/>
      <c r="M1210" s="258"/>
      <c r="N1210" s="259"/>
      <c r="O1210" s="72"/>
      <c r="P1210" s="72"/>
      <c r="Q1210" s="72"/>
      <c r="R1210" s="72"/>
      <c r="S1210" s="72"/>
      <c r="T1210" s="73"/>
      <c r="U1210" s="35"/>
      <c r="V1210" s="35"/>
      <c r="W1210" s="35"/>
      <c r="X1210" s="35"/>
      <c r="Y1210" s="35"/>
      <c r="Z1210" s="35"/>
      <c r="AA1210" s="35"/>
      <c r="AB1210" s="35"/>
      <c r="AC1210" s="35"/>
      <c r="AD1210" s="35"/>
      <c r="AE1210" s="35"/>
      <c r="AT1210" s="18" t="s">
        <v>807</v>
      </c>
      <c r="AU1210" s="18" t="s">
        <v>85</v>
      </c>
    </row>
    <row r="1211" spans="1:65" s="2" customFormat="1" ht="16.5" customHeight="1">
      <c r="A1211" s="35"/>
      <c r="B1211" s="36"/>
      <c r="C1211" s="193" t="s">
        <v>6043</v>
      </c>
      <c r="D1211" s="193" t="s">
        <v>214</v>
      </c>
      <c r="E1211" s="194" t="s">
        <v>14131</v>
      </c>
      <c r="F1211" s="195" t="s">
        <v>14132</v>
      </c>
      <c r="G1211" s="196" t="s">
        <v>2761</v>
      </c>
      <c r="H1211" s="197">
        <v>6</v>
      </c>
      <c r="I1211" s="198"/>
      <c r="J1211" s="199">
        <f>ROUND(I1211*H1211,2)</f>
        <v>0</v>
      </c>
      <c r="K1211" s="200"/>
      <c r="L1211" s="40"/>
      <c r="M1211" s="201" t="s">
        <v>1</v>
      </c>
      <c r="N1211" s="202" t="s">
        <v>42</v>
      </c>
      <c r="O1211" s="72"/>
      <c r="P1211" s="203">
        <f>O1211*H1211</f>
        <v>0</v>
      </c>
      <c r="Q1211" s="203">
        <v>0</v>
      </c>
      <c r="R1211" s="203">
        <f>Q1211*H1211</f>
        <v>0</v>
      </c>
      <c r="S1211" s="203">
        <v>0</v>
      </c>
      <c r="T1211" s="204">
        <f>S1211*H1211</f>
        <v>0</v>
      </c>
      <c r="U1211" s="35"/>
      <c r="V1211" s="35"/>
      <c r="W1211" s="35"/>
      <c r="X1211" s="35"/>
      <c r="Y1211" s="35"/>
      <c r="Z1211" s="35"/>
      <c r="AA1211" s="35"/>
      <c r="AB1211" s="35"/>
      <c r="AC1211" s="35"/>
      <c r="AD1211" s="35"/>
      <c r="AE1211" s="35"/>
      <c r="AR1211" s="205" t="s">
        <v>218</v>
      </c>
      <c r="AT1211" s="205" t="s">
        <v>214</v>
      </c>
      <c r="AU1211" s="205" t="s">
        <v>85</v>
      </c>
      <c r="AY1211" s="18" t="s">
        <v>209</v>
      </c>
      <c r="BE1211" s="206">
        <f>IF(N1211="základní",J1211,0)</f>
        <v>0</v>
      </c>
      <c r="BF1211" s="206">
        <f>IF(N1211="snížená",J1211,0)</f>
        <v>0</v>
      </c>
      <c r="BG1211" s="206">
        <f>IF(N1211="zákl. přenesená",J1211,0)</f>
        <v>0</v>
      </c>
      <c r="BH1211" s="206">
        <f>IF(N1211="sníž. přenesená",J1211,0)</f>
        <v>0</v>
      </c>
      <c r="BI1211" s="206">
        <f>IF(N1211="nulová",J1211,0)</f>
        <v>0</v>
      </c>
      <c r="BJ1211" s="18" t="s">
        <v>85</v>
      </c>
      <c r="BK1211" s="206">
        <f>ROUND(I1211*H1211,2)</f>
        <v>0</v>
      </c>
      <c r="BL1211" s="18" t="s">
        <v>218</v>
      </c>
      <c r="BM1211" s="205" t="s">
        <v>14133</v>
      </c>
    </row>
    <row r="1212" spans="1:65" s="2" customFormat="1" ht="107.25">
      <c r="A1212" s="35"/>
      <c r="B1212" s="36"/>
      <c r="C1212" s="37"/>
      <c r="D1212" s="214" t="s">
        <v>807</v>
      </c>
      <c r="E1212" s="37"/>
      <c r="F1212" s="256" t="s">
        <v>13303</v>
      </c>
      <c r="G1212" s="37"/>
      <c r="H1212" s="37"/>
      <c r="I1212" s="257"/>
      <c r="J1212" s="37"/>
      <c r="K1212" s="37"/>
      <c r="L1212" s="40"/>
      <c r="M1212" s="258"/>
      <c r="N1212" s="259"/>
      <c r="O1212" s="72"/>
      <c r="P1212" s="72"/>
      <c r="Q1212" s="72"/>
      <c r="R1212" s="72"/>
      <c r="S1212" s="72"/>
      <c r="T1212" s="73"/>
      <c r="U1212" s="35"/>
      <c r="V1212" s="35"/>
      <c r="W1212" s="35"/>
      <c r="X1212" s="35"/>
      <c r="Y1212" s="35"/>
      <c r="Z1212" s="35"/>
      <c r="AA1212" s="35"/>
      <c r="AB1212" s="35"/>
      <c r="AC1212" s="35"/>
      <c r="AD1212" s="35"/>
      <c r="AE1212" s="35"/>
      <c r="AT1212" s="18" t="s">
        <v>807</v>
      </c>
      <c r="AU1212" s="18" t="s">
        <v>85</v>
      </c>
    </row>
    <row r="1213" spans="1:65" s="2" customFormat="1" ht="16.5" customHeight="1">
      <c r="A1213" s="35"/>
      <c r="B1213" s="36"/>
      <c r="C1213" s="193" t="s">
        <v>6046</v>
      </c>
      <c r="D1213" s="193" t="s">
        <v>214</v>
      </c>
      <c r="E1213" s="194" t="s">
        <v>14134</v>
      </c>
      <c r="F1213" s="195" t="s">
        <v>12902</v>
      </c>
      <c r="G1213" s="196" t="s">
        <v>2761</v>
      </c>
      <c r="H1213" s="197">
        <v>2</v>
      </c>
      <c r="I1213" s="198"/>
      <c r="J1213" s="199">
        <f>ROUND(I1213*H1213,2)</f>
        <v>0</v>
      </c>
      <c r="K1213" s="200"/>
      <c r="L1213" s="40"/>
      <c r="M1213" s="201" t="s">
        <v>1</v>
      </c>
      <c r="N1213" s="202" t="s">
        <v>42</v>
      </c>
      <c r="O1213" s="72"/>
      <c r="P1213" s="203">
        <f>O1213*H1213</f>
        <v>0</v>
      </c>
      <c r="Q1213" s="203">
        <v>0</v>
      </c>
      <c r="R1213" s="203">
        <f>Q1213*H1213</f>
        <v>0</v>
      </c>
      <c r="S1213" s="203">
        <v>0</v>
      </c>
      <c r="T1213" s="204">
        <f>S1213*H1213</f>
        <v>0</v>
      </c>
      <c r="U1213" s="35"/>
      <c r="V1213" s="35"/>
      <c r="W1213" s="35"/>
      <c r="X1213" s="35"/>
      <c r="Y1213" s="35"/>
      <c r="Z1213" s="35"/>
      <c r="AA1213" s="35"/>
      <c r="AB1213" s="35"/>
      <c r="AC1213" s="35"/>
      <c r="AD1213" s="35"/>
      <c r="AE1213" s="35"/>
      <c r="AR1213" s="205" t="s">
        <v>218</v>
      </c>
      <c r="AT1213" s="205" t="s">
        <v>214</v>
      </c>
      <c r="AU1213" s="205" t="s">
        <v>85</v>
      </c>
      <c r="AY1213" s="18" t="s">
        <v>209</v>
      </c>
      <c r="BE1213" s="206">
        <f>IF(N1213="základní",J1213,0)</f>
        <v>0</v>
      </c>
      <c r="BF1213" s="206">
        <f>IF(N1213="snížená",J1213,0)</f>
        <v>0</v>
      </c>
      <c r="BG1213" s="206">
        <f>IF(N1213="zákl. přenesená",J1213,0)</f>
        <v>0</v>
      </c>
      <c r="BH1213" s="206">
        <f>IF(N1213="sníž. přenesená",J1213,0)</f>
        <v>0</v>
      </c>
      <c r="BI1213" s="206">
        <f>IF(N1213="nulová",J1213,0)</f>
        <v>0</v>
      </c>
      <c r="BJ1213" s="18" t="s">
        <v>85</v>
      </c>
      <c r="BK1213" s="206">
        <f>ROUND(I1213*H1213,2)</f>
        <v>0</v>
      </c>
      <c r="BL1213" s="18" t="s">
        <v>218</v>
      </c>
      <c r="BM1213" s="205" t="s">
        <v>14135</v>
      </c>
    </row>
    <row r="1214" spans="1:65" s="2" customFormat="1" ht="87.75">
      <c r="A1214" s="35"/>
      <c r="B1214" s="36"/>
      <c r="C1214" s="37"/>
      <c r="D1214" s="214" t="s">
        <v>807</v>
      </c>
      <c r="E1214" s="37"/>
      <c r="F1214" s="256" t="s">
        <v>13047</v>
      </c>
      <c r="G1214" s="37"/>
      <c r="H1214" s="37"/>
      <c r="I1214" s="257"/>
      <c r="J1214" s="37"/>
      <c r="K1214" s="37"/>
      <c r="L1214" s="40"/>
      <c r="M1214" s="258"/>
      <c r="N1214" s="259"/>
      <c r="O1214" s="72"/>
      <c r="P1214" s="72"/>
      <c r="Q1214" s="72"/>
      <c r="R1214" s="72"/>
      <c r="S1214" s="72"/>
      <c r="T1214" s="73"/>
      <c r="U1214" s="35"/>
      <c r="V1214" s="35"/>
      <c r="W1214" s="35"/>
      <c r="X1214" s="35"/>
      <c r="Y1214" s="35"/>
      <c r="Z1214" s="35"/>
      <c r="AA1214" s="35"/>
      <c r="AB1214" s="35"/>
      <c r="AC1214" s="35"/>
      <c r="AD1214" s="35"/>
      <c r="AE1214" s="35"/>
      <c r="AT1214" s="18" t="s">
        <v>807</v>
      </c>
      <c r="AU1214" s="18" t="s">
        <v>85</v>
      </c>
    </row>
    <row r="1215" spans="1:65" s="2" customFormat="1" ht="16.5" customHeight="1">
      <c r="A1215" s="35"/>
      <c r="B1215" s="36"/>
      <c r="C1215" s="193" t="s">
        <v>6049</v>
      </c>
      <c r="D1215" s="193" t="s">
        <v>214</v>
      </c>
      <c r="E1215" s="194" t="s">
        <v>14136</v>
      </c>
      <c r="F1215" s="195" t="s">
        <v>12902</v>
      </c>
      <c r="G1215" s="196" t="s">
        <v>2761</v>
      </c>
      <c r="H1215" s="197">
        <v>6</v>
      </c>
      <c r="I1215" s="198"/>
      <c r="J1215" s="199">
        <f>ROUND(I1215*H1215,2)</f>
        <v>0</v>
      </c>
      <c r="K1215" s="200"/>
      <c r="L1215" s="40"/>
      <c r="M1215" s="201" t="s">
        <v>1</v>
      </c>
      <c r="N1215" s="202" t="s">
        <v>42</v>
      </c>
      <c r="O1215" s="72"/>
      <c r="P1215" s="203">
        <f>O1215*H1215</f>
        <v>0</v>
      </c>
      <c r="Q1215" s="203">
        <v>0</v>
      </c>
      <c r="R1215" s="203">
        <f>Q1215*H1215</f>
        <v>0</v>
      </c>
      <c r="S1215" s="203">
        <v>0</v>
      </c>
      <c r="T1215" s="204">
        <f>S1215*H1215</f>
        <v>0</v>
      </c>
      <c r="U1215" s="35"/>
      <c r="V1215" s="35"/>
      <c r="W1215" s="35"/>
      <c r="X1215" s="35"/>
      <c r="Y1215" s="35"/>
      <c r="Z1215" s="35"/>
      <c r="AA1215" s="35"/>
      <c r="AB1215" s="35"/>
      <c r="AC1215" s="35"/>
      <c r="AD1215" s="35"/>
      <c r="AE1215" s="35"/>
      <c r="AR1215" s="205" t="s">
        <v>218</v>
      </c>
      <c r="AT1215" s="205" t="s">
        <v>214</v>
      </c>
      <c r="AU1215" s="205" t="s">
        <v>85</v>
      </c>
      <c r="AY1215" s="18" t="s">
        <v>209</v>
      </c>
      <c r="BE1215" s="206">
        <f>IF(N1215="základní",J1215,0)</f>
        <v>0</v>
      </c>
      <c r="BF1215" s="206">
        <f>IF(N1215="snížená",J1215,0)</f>
        <v>0</v>
      </c>
      <c r="BG1215" s="206">
        <f>IF(N1215="zákl. přenesená",J1215,0)</f>
        <v>0</v>
      </c>
      <c r="BH1215" s="206">
        <f>IF(N1215="sníž. přenesená",J1215,0)</f>
        <v>0</v>
      </c>
      <c r="BI1215" s="206">
        <f>IF(N1215="nulová",J1215,0)</f>
        <v>0</v>
      </c>
      <c r="BJ1215" s="18" t="s">
        <v>85</v>
      </c>
      <c r="BK1215" s="206">
        <f>ROUND(I1215*H1215,2)</f>
        <v>0</v>
      </c>
      <c r="BL1215" s="18" t="s">
        <v>218</v>
      </c>
      <c r="BM1215" s="205" t="s">
        <v>14137</v>
      </c>
    </row>
    <row r="1216" spans="1:65" s="2" customFormat="1" ht="87.75">
      <c r="A1216" s="35"/>
      <c r="B1216" s="36"/>
      <c r="C1216" s="37"/>
      <c r="D1216" s="214" t="s">
        <v>807</v>
      </c>
      <c r="E1216" s="37"/>
      <c r="F1216" s="256" t="s">
        <v>12896</v>
      </c>
      <c r="G1216" s="37"/>
      <c r="H1216" s="37"/>
      <c r="I1216" s="257"/>
      <c r="J1216" s="37"/>
      <c r="K1216" s="37"/>
      <c r="L1216" s="40"/>
      <c r="M1216" s="258"/>
      <c r="N1216" s="259"/>
      <c r="O1216" s="72"/>
      <c r="P1216" s="72"/>
      <c r="Q1216" s="72"/>
      <c r="R1216" s="72"/>
      <c r="S1216" s="72"/>
      <c r="T1216" s="73"/>
      <c r="U1216" s="35"/>
      <c r="V1216" s="35"/>
      <c r="W1216" s="35"/>
      <c r="X1216" s="35"/>
      <c r="Y1216" s="35"/>
      <c r="Z1216" s="35"/>
      <c r="AA1216" s="35"/>
      <c r="AB1216" s="35"/>
      <c r="AC1216" s="35"/>
      <c r="AD1216" s="35"/>
      <c r="AE1216" s="35"/>
      <c r="AT1216" s="18" t="s">
        <v>807</v>
      </c>
      <c r="AU1216" s="18" t="s">
        <v>85</v>
      </c>
    </row>
    <row r="1217" spans="1:65" s="2" customFormat="1" ht="16.5" customHeight="1">
      <c r="A1217" s="35"/>
      <c r="B1217" s="36"/>
      <c r="C1217" s="193" t="s">
        <v>6052</v>
      </c>
      <c r="D1217" s="193" t="s">
        <v>214</v>
      </c>
      <c r="E1217" s="194" t="s">
        <v>14138</v>
      </c>
      <c r="F1217" s="195" t="s">
        <v>14139</v>
      </c>
      <c r="G1217" s="196" t="s">
        <v>2761</v>
      </c>
      <c r="H1217" s="197">
        <v>2</v>
      </c>
      <c r="I1217" s="198"/>
      <c r="J1217" s="199">
        <f>ROUND(I1217*H1217,2)</f>
        <v>0</v>
      </c>
      <c r="K1217" s="200"/>
      <c r="L1217" s="40"/>
      <c r="M1217" s="201" t="s">
        <v>1</v>
      </c>
      <c r="N1217" s="202" t="s">
        <v>42</v>
      </c>
      <c r="O1217" s="72"/>
      <c r="P1217" s="203">
        <f>O1217*H1217</f>
        <v>0</v>
      </c>
      <c r="Q1217" s="203">
        <v>0</v>
      </c>
      <c r="R1217" s="203">
        <f>Q1217*H1217</f>
        <v>0</v>
      </c>
      <c r="S1217" s="203">
        <v>0</v>
      </c>
      <c r="T1217" s="204">
        <f>S1217*H1217</f>
        <v>0</v>
      </c>
      <c r="U1217" s="35"/>
      <c r="V1217" s="35"/>
      <c r="W1217" s="35"/>
      <c r="X1217" s="35"/>
      <c r="Y1217" s="35"/>
      <c r="Z1217" s="35"/>
      <c r="AA1217" s="35"/>
      <c r="AB1217" s="35"/>
      <c r="AC1217" s="35"/>
      <c r="AD1217" s="35"/>
      <c r="AE1217" s="35"/>
      <c r="AR1217" s="205" t="s">
        <v>218</v>
      </c>
      <c r="AT1217" s="205" t="s">
        <v>214</v>
      </c>
      <c r="AU1217" s="205" t="s">
        <v>85</v>
      </c>
      <c r="AY1217" s="18" t="s">
        <v>209</v>
      </c>
      <c r="BE1217" s="206">
        <f>IF(N1217="základní",J1217,0)</f>
        <v>0</v>
      </c>
      <c r="BF1217" s="206">
        <f>IF(N1217="snížená",J1217,0)</f>
        <v>0</v>
      </c>
      <c r="BG1217" s="206">
        <f>IF(N1217="zákl. přenesená",J1217,0)</f>
        <v>0</v>
      </c>
      <c r="BH1217" s="206">
        <f>IF(N1217="sníž. přenesená",J1217,0)</f>
        <v>0</v>
      </c>
      <c r="BI1217" s="206">
        <f>IF(N1217="nulová",J1217,0)</f>
        <v>0</v>
      </c>
      <c r="BJ1217" s="18" t="s">
        <v>85</v>
      </c>
      <c r="BK1217" s="206">
        <f>ROUND(I1217*H1217,2)</f>
        <v>0</v>
      </c>
      <c r="BL1217" s="18" t="s">
        <v>218</v>
      </c>
      <c r="BM1217" s="205" t="s">
        <v>14140</v>
      </c>
    </row>
    <row r="1218" spans="1:65" s="2" customFormat="1" ht="58.5">
      <c r="A1218" s="35"/>
      <c r="B1218" s="36"/>
      <c r="C1218" s="37"/>
      <c r="D1218" s="214" t="s">
        <v>807</v>
      </c>
      <c r="E1218" s="37"/>
      <c r="F1218" s="256" t="s">
        <v>12913</v>
      </c>
      <c r="G1218" s="37"/>
      <c r="H1218" s="37"/>
      <c r="I1218" s="257"/>
      <c r="J1218" s="37"/>
      <c r="K1218" s="37"/>
      <c r="L1218" s="40"/>
      <c r="M1218" s="258"/>
      <c r="N1218" s="259"/>
      <c r="O1218" s="72"/>
      <c r="P1218" s="72"/>
      <c r="Q1218" s="72"/>
      <c r="R1218" s="72"/>
      <c r="S1218" s="72"/>
      <c r="T1218" s="73"/>
      <c r="U1218" s="35"/>
      <c r="V1218" s="35"/>
      <c r="W1218" s="35"/>
      <c r="X1218" s="35"/>
      <c r="Y1218" s="35"/>
      <c r="Z1218" s="35"/>
      <c r="AA1218" s="35"/>
      <c r="AB1218" s="35"/>
      <c r="AC1218" s="35"/>
      <c r="AD1218" s="35"/>
      <c r="AE1218" s="35"/>
      <c r="AT1218" s="18" t="s">
        <v>807</v>
      </c>
      <c r="AU1218" s="18" t="s">
        <v>85</v>
      </c>
    </row>
    <row r="1219" spans="1:65" s="2" customFormat="1" ht="16.5" customHeight="1">
      <c r="A1219" s="35"/>
      <c r="B1219" s="36"/>
      <c r="C1219" s="193" t="s">
        <v>6055</v>
      </c>
      <c r="D1219" s="193" t="s">
        <v>214</v>
      </c>
      <c r="E1219" s="194" t="s">
        <v>14141</v>
      </c>
      <c r="F1219" s="195" t="s">
        <v>12922</v>
      </c>
      <c r="G1219" s="196" t="s">
        <v>2761</v>
      </c>
      <c r="H1219" s="197">
        <v>10</v>
      </c>
      <c r="I1219" s="198"/>
      <c r="J1219" s="199">
        <f>ROUND(I1219*H1219,2)</f>
        <v>0</v>
      </c>
      <c r="K1219" s="200"/>
      <c r="L1219" s="40"/>
      <c r="M1219" s="201" t="s">
        <v>1</v>
      </c>
      <c r="N1219" s="202" t="s">
        <v>42</v>
      </c>
      <c r="O1219" s="72"/>
      <c r="P1219" s="203">
        <f>O1219*H1219</f>
        <v>0</v>
      </c>
      <c r="Q1219" s="203">
        <v>0</v>
      </c>
      <c r="R1219" s="203">
        <f>Q1219*H1219</f>
        <v>0</v>
      </c>
      <c r="S1219" s="203">
        <v>0</v>
      </c>
      <c r="T1219" s="204">
        <f>S1219*H1219</f>
        <v>0</v>
      </c>
      <c r="U1219" s="35"/>
      <c r="V1219" s="35"/>
      <c r="W1219" s="35"/>
      <c r="X1219" s="35"/>
      <c r="Y1219" s="35"/>
      <c r="Z1219" s="35"/>
      <c r="AA1219" s="35"/>
      <c r="AB1219" s="35"/>
      <c r="AC1219" s="35"/>
      <c r="AD1219" s="35"/>
      <c r="AE1219" s="35"/>
      <c r="AR1219" s="205" t="s">
        <v>218</v>
      </c>
      <c r="AT1219" s="205" t="s">
        <v>214</v>
      </c>
      <c r="AU1219" s="205" t="s">
        <v>85</v>
      </c>
      <c r="AY1219" s="18" t="s">
        <v>209</v>
      </c>
      <c r="BE1219" s="206">
        <f>IF(N1219="základní",J1219,0)</f>
        <v>0</v>
      </c>
      <c r="BF1219" s="206">
        <f>IF(N1219="snížená",J1219,0)</f>
        <v>0</v>
      </c>
      <c r="BG1219" s="206">
        <f>IF(N1219="zákl. přenesená",J1219,0)</f>
        <v>0</v>
      </c>
      <c r="BH1219" s="206">
        <f>IF(N1219="sníž. přenesená",J1219,0)</f>
        <v>0</v>
      </c>
      <c r="BI1219" s="206">
        <f>IF(N1219="nulová",J1219,0)</f>
        <v>0</v>
      </c>
      <c r="BJ1219" s="18" t="s">
        <v>85</v>
      </c>
      <c r="BK1219" s="206">
        <f>ROUND(I1219*H1219,2)</f>
        <v>0</v>
      </c>
      <c r="BL1219" s="18" t="s">
        <v>218</v>
      </c>
      <c r="BM1219" s="205" t="s">
        <v>14142</v>
      </c>
    </row>
    <row r="1220" spans="1:65" s="2" customFormat="1" ht="39">
      <c r="A1220" s="35"/>
      <c r="B1220" s="36"/>
      <c r="C1220" s="37"/>
      <c r="D1220" s="214" t="s">
        <v>807</v>
      </c>
      <c r="E1220" s="37"/>
      <c r="F1220" s="256" t="s">
        <v>13322</v>
      </c>
      <c r="G1220" s="37"/>
      <c r="H1220" s="37"/>
      <c r="I1220" s="257"/>
      <c r="J1220" s="37"/>
      <c r="K1220" s="37"/>
      <c r="L1220" s="40"/>
      <c r="M1220" s="258"/>
      <c r="N1220" s="259"/>
      <c r="O1220" s="72"/>
      <c r="P1220" s="72"/>
      <c r="Q1220" s="72"/>
      <c r="R1220" s="72"/>
      <c r="S1220" s="72"/>
      <c r="T1220" s="73"/>
      <c r="U1220" s="35"/>
      <c r="V1220" s="35"/>
      <c r="W1220" s="35"/>
      <c r="X1220" s="35"/>
      <c r="Y1220" s="35"/>
      <c r="Z1220" s="35"/>
      <c r="AA1220" s="35"/>
      <c r="AB1220" s="35"/>
      <c r="AC1220" s="35"/>
      <c r="AD1220" s="35"/>
      <c r="AE1220" s="35"/>
      <c r="AT1220" s="18" t="s">
        <v>807</v>
      </c>
      <c r="AU1220" s="18" t="s">
        <v>85</v>
      </c>
    </row>
    <row r="1221" spans="1:65" s="2" customFormat="1" ht="16.5" customHeight="1">
      <c r="A1221" s="35"/>
      <c r="B1221" s="36"/>
      <c r="C1221" s="193" t="s">
        <v>6058</v>
      </c>
      <c r="D1221" s="193" t="s">
        <v>214</v>
      </c>
      <c r="E1221" s="194" t="s">
        <v>14143</v>
      </c>
      <c r="F1221" s="195" t="s">
        <v>14144</v>
      </c>
      <c r="G1221" s="196" t="s">
        <v>2761</v>
      </c>
      <c r="H1221" s="197">
        <v>4</v>
      </c>
      <c r="I1221" s="198"/>
      <c r="J1221" s="199">
        <f>ROUND(I1221*H1221,2)</f>
        <v>0</v>
      </c>
      <c r="K1221" s="200"/>
      <c r="L1221" s="40"/>
      <c r="M1221" s="201" t="s">
        <v>1</v>
      </c>
      <c r="N1221" s="202" t="s">
        <v>42</v>
      </c>
      <c r="O1221" s="72"/>
      <c r="P1221" s="203">
        <f>O1221*H1221</f>
        <v>0</v>
      </c>
      <c r="Q1221" s="203">
        <v>0</v>
      </c>
      <c r="R1221" s="203">
        <f>Q1221*H1221</f>
        <v>0</v>
      </c>
      <c r="S1221" s="203">
        <v>0</v>
      </c>
      <c r="T1221" s="204">
        <f>S1221*H1221</f>
        <v>0</v>
      </c>
      <c r="U1221" s="35"/>
      <c r="V1221" s="35"/>
      <c r="W1221" s="35"/>
      <c r="X1221" s="35"/>
      <c r="Y1221" s="35"/>
      <c r="Z1221" s="35"/>
      <c r="AA1221" s="35"/>
      <c r="AB1221" s="35"/>
      <c r="AC1221" s="35"/>
      <c r="AD1221" s="35"/>
      <c r="AE1221" s="35"/>
      <c r="AR1221" s="205" t="s">
        <v>218</v>
      </c>
      <c r="AT1221" s="205" t="s">
        <v>214</v>
      </c>
      <c r="AU1221" s="205" t="s">
        <v>85</v>
      </c>
      <c r="AY1221" s="18" t="s">
        <v>209</v>
      </c>
      <c r="BE1221" s="206">
        <f>IF(N1221="základní",J1221,0)</f>
        <v>0</v>
      </c>
      <c r="BF1221" s="206">
        <f>IF(N1221="snížená",J1221,0)</f>
        <v>0</v>
      </c>
      <c r="BG1221" s="206">
        <f>IF(N1221="zákl. přenesená",J1221,0)</f>
        <v>0</v>
      </c>
      <c r="BH1221" s="206">
        <f>IF(N1221="sníž. přenesená",J1221,0)</f>
        <v>0</v>
      </c>
      <c r="BI1221" s="206">
        <f>IF(N1221="nulová",J1221,0)</f>
        <v>0</v>
      </c>
      <c r="BJ1221" s="18" t="s">
        <v>85</v>
      </c>
      <c r="BK1221" s="206">
        <f>ROUND(I1221*H1221,2)</f>
        <v>0</v>
      </c>
      <c r="BL1221" s="18" t="s">
        <v>218</v>
      </c>
      <c r="BM1221" s="205" t="s">
        <v>14145</v>
      </c>
    </row>
    <row r="1222" spans="1:65" s="2" customFormat="1" ht="39">
      <c r="A1222" s="35"/>
      <c r="B1222" s="36"/>
      <c r="C1222" s="37"/>
      <c r="D1222" s="214" t="s">
        <v>807</v>
      </c>
      <c r="E1222" s="37"/>
      <c r="F1222" s="256" t="s">
        <v>13322</v>
      </c>
      <c r="G1222" s="37"/>
      <c r="H1222" s="37"/>
      <c r="I1222" s="257"/>
      <c r="J1222" s="37"/>
      <c r="K1222" s="37"/>
      <c r="L1222" s="40"/>
      <c r="M1222" s="258"/>
      <c r="N1222" s="259"/>
      <c r="O1222" s="72"/>
      <c r="P1222" s="72"/>
      <c r="Q1222" s="72"/>
      <c r="R1222" s="72"/>
      <c r="S1222" s="72"/>
      <c r="T1222" s="73"/>
      <c r="U1222" s="35"/>
      <c r="V1222" s="35"/>
      <c r="W1222" s="35"/>
      <c r="X1222" s="35"/>
      <c r="Y1222" s="35"/>
      <c r="Z1222" s="35"/>
      <c r="AA1222" s="35"/>
      <c r="AB1222" s="35"/>
      <c r="AC1222" s="35"/>
      <c r="AD1222" s="35"/>
      <c r="AE1222" s="35"/>
      <c r="AT1222" s="18" t="s">
        <v>807</v>
      </c>
      <c r="AU1222" s="18" t="s">
        <v>85</v>
      </c>
    </row>
    <row r="1223" spans="1:65" s="2" customFormat="1" ht="24.2" customHeight="1">
      <c r="A1223" s="35"/>
      <c r="B1223" s="36"/>
      <c r="C1223" s="193" t="s">
        <v>6061</v>
      </c>
      <c r="D1223" s="193" t="s">
        <v>214</v>
      </c>
      <c r="E1223" s="194" t="s">
        <v>14146</v>
      </c>
      <c r="F1223" s="195" t="s">
        <v>13334</v>
      </c>
      <c r="G1223" s="196" t="s">
        <v>2761</v>
      </c>
      <c r="H1223" s="197">
        <v>18</v>
      </c>
      <c r="I1223" s="198"/>
      <c r="J1223" s="199">
        <f>ROUND(I1223*H1223,2)</f>
        <v>0</v>
      </c>
      <c r="K1223" s="200"/>
      <c r="L1223" s="40"/>
      <c r="M1223" s="201" t="s">
        <v>1</v>
      </c>
      <c r="N1223" s="202" t="s">
        <v>42</v>
      </c>
      <c r="O1223" s="72"/>
      <c r="P1223" s="203">
        <f>O1223*H1223</f>
        <v>0</v>
      </c>
      <c r="Q1223" s="203">
        <v>0</v>
      </c>
      <c r="R1223" s="203">
        <f>Q1223*H1223</f>
        <v>0</v>
      </c>
      <c r="S1223" s="203">
        <v>0</v>
      </c>
      <c r="T1223" s="204">
        <f>S1223*H1223</f>
        <v>0</v>
      </c>
      <c r="U1223" s="35"/>
      <c r="V1223" s="35"/>
      <c r="W1223" s="35"/>
      <c r="X1223" s="35"/>
      <c r="Y1223" s="35"/>
      <c r="Z1223" s="35"/>
      <c r="AA1223" s="35"/>
      <c r="AB1223" s="35"/>
      <c r="AC1223" s="35"/>
      <c r="AD1223" s="35"/>
      <c r="AE1223" s="35"/>
      <c r="AR1223" s="205" t="s">
        <v>218</v>
      </c>
      <c r="AT1223" s="205" t="s">
        <v>214</v>
      </c>
      <c r="AU1223" s="205" t="s">
        <v>85</v>
      </c>
      <c r="AY1223" s="18" t="s">
        <v>209</v>
      </c>
      <c r="BE1223" s="206">
        <f>IF(N1223="základní",J1223,0)</f>
        <v>0</v>
      </c>
      <c r="BF1223" s="206">
        <f>IF(N1223="snížená",J1223,0)</f>
        <v>0</v>
      </c>
      <c r="BG1223" s="206">
        <f>IF(N1223="zákl. přenesená",J1223,0)</f>
        <v>0</v>
      </c>
      <c r="BH1223" s="206">
        <f>IF(N1223="sníž. přenesená",J1223,0)</f>
        <v>0</v>
      </c>
      <c r="BI1223" s="206">
        <f>IF(N1223="nulová",J1223,0)</f>
        <v>0</v>
      </c>
      <c r="BJ1223" s="18" t="s">
        <v>85</v>
      </c>
      <c r="BK1223" s="206">
        <f>ROUND(I1223*H1223,2)</f>
        <v>0</v>
      </c>
      <c r="BL1223" s="18" t="s">
        <v>218</v>
      </c>
      <c r="BM1223" s="205" t="s">
        <v>14147</v>
      </c>
    </row>
    <row r="1224" spans="1:65" s="2" customFormat="1" ht="136.5">
      <c r="A1224" s="35"/>
      <c r="B1224" s="36"/>
      <c r="C1224" s="37"/>
      <c r="D1224" s="214" t="s">
        <v>807</v>
      </c>
      <c r="E1224" s="37"/>
      <c r="F1224" s="256" t="s">
        <v>14148</v>
      </c>
      <c r="G1224" s="37"/>
      <c r="H1224" s="37"/>
      <c r="I1224" s="257"/>
      <c r="J1224" s="37"/>
      <c r="K1224" s="37"/>
      <c r="L1224" s="40"/>
      <c r="M1224" s="258"/>
      <c r="N1224" s="259"/>
      <c r="O1224" s="72"/>
      <c r="P1224" s="72"/>
      <c r="Q1224" s="72"/>
      <c r="R1224" s="72"/>
      <c r="S1224" s="72"/>
      <c r="T1224" s="73"/>
      <c r="U1224" s="35"/>
      <c r="V1224" s="35"/>
      <c r="W1224" s="35"/>
      <c r="X1224" s="35"/>
      <c r="Y1224" s="35"/>
      <c r="Z1224" s="35"/>
      <c r="AA1224" s="35"/>
      <c r="AB1224" s="35"/>
      <c r="AC1224" s="35"/>
      <c r="AD1224" s="35"/>
      <c r="AE1224" s="35"/>
      <c r="AT1224" s="18" t="s">
        <v>807</v>
      </c>
      <c r="AU1224" s="18" t="s">
        <v>85</v>
      </c>
    </row>
    <row r="1225" spans="1:65" s="2" customFormat="1" ht="24.2" customHeight="1">
      <c r="A1225" s="35"/>
      <c r="B1225" s="36"/>
      <c r="C1225" s="193" t="s">
        <v>6064</v>
      </c>
      <c r="D1225" s="193" t="s">
        <v>214</v>
      </c>
      <c r="E1225" s="194" t="s">
        <v>14149</v>
      </c>
      <c r="F1225" s="195" t="s">
        <v>12939</v>
      </c>
      <c r="G1225" s="196" t="s">
        <v>2761</v>
      </c>
      <c r="H1225" s="197">
        <v>6</v>
      </c>
      <c r="I1225" s="198"/>
      <c r="J1225" s="199">
        <f>ROUND(I1225*H1225,2)</f>
        <v>0</v>
      </c>
      <c r="K1225" s="200"/>
      <c r="L1225" s="40"/>
      <c r="M1225" s="201" t="s">
        <v>1</v>
      </c>
      <c r="N1225" s="202" t="s">
        <v>42</v>
      </c>
      <c r="O1225" s="72"/>
      <c r="P1225" s="203">
        <f>O1225*H1225</f>
        <v>0</v>
      </c>
      <c r="Q1225" s="203">
        <v>0</v>
      </c>
      <c r="R1225" s="203">
        <f>Q1225*H1225</f>
        <v>0</v>
      </c>
      <c r="S1225" s="203">
        <v>0</v>
      </c>
      <c r="T1225" s="204">
        <f>S1225*H1225</f>
        <v>0</v>
      </c>
      <c r="U1225" s="35"/>
      <c r="V1225" s="35"/>
      <c r="W1225" s="35"/>
      <c r="X1225" s="35"/>
      <c r="Y1225" s="35"/>
      <c r="Z1225" s="35"/>
      <c r="AA1225" s="35"/>
      <c r="AB1225" s="35"/>
      <c r="AC1225" s="35"/>
      <c r="AD1225" s="35"/>
      <c r="AE1225" s="35"/>
      <c r="AR1225" s="205" t="s">
        <v>218</v>
      </c>
      <c r="AT1225" s="205" t="s">
        <v>214</v>
      </c>
      <c r="AU1225" s="205" t="s">
        <v>85</v>
      </c>
      <c r="AY1225" s="18" t="s">
        <v>209</v>
      </c>
      <c r="BE1225" s="206">
        <f>IF(N1225="základní",J1225,0)</f>
        <v>0</v>
      </c>
      <c r="BF1225" s="206">
        <f>IF(N1225="snížená",J1225,0)</f>
        <v>0</v>
      </c>
      <c r="BG1225" s="206">
        <f>IF(N1225="zákl. přenesená",J1225,0)</f>
        <v>0</v>
      </c>
      <c r="BH1225" s="206">
        <f>IF(N1225="sníž. přenesená",J1225,0)</f>
        <v>0</v>
      </c>
      <c r="BI1225" s="206">
        <f>IF(N1225="nulová",J1225,0)</f>
        <v>0</v>
      </c>
      <c r="BJ1225" s="18" t="s">
        <v>85</v>
      </c>
      <c r="BK1225" s="206">
        <f>ROUND(I1225*H1225,2)</f>
        <v>0</v>
      </c>
      <c r="BL1225" s="18" t="s">
        <v>218</v>
      </c>
      <c r="BM1225" s="205" t="s">
        <v>14150</v>
      </c>
    </row>
    <row r="1226" spans="1:65" s="2" customFormat="1" ht="68.25">
      <c r="A1226" s="35"/>
      <c r="B1226" s="36"/>
      <c r="C1226" s="37"/>
      <c r="D1226" s="214" t="s">
        <v>807</v>
      </c>
      <c r="E1226" s="37"/>
      <c r="F1226" s="256" t="s">
        <v>12934</v>
      </c>
      <c r="G1226" s="37"/>
      <c r="H1226" s="37"/>
      <c r="I1226" s="257"/>
      <c r="J1226" s="37"/>
      <c r="K1226" s="37"/>
      <c r="L1226" s="40"/>
      <c r="M1226" s="258"/>
      <c r="N1226" s="259"/>
      <c r="O1226" s="72"/>
      <c r="P1226" s="72"/>
      <c r="Q1226" s="72"/>
      <c r="R1226" s="72"/>
      <c r="S1226" s="72"/>
      <c r="T1226" s="73"/>
      <c r="U1226" s="35"/>
      <c r="V1226" s="35"/>
      <c r="W1226" s="35"/>
      <c r="X1226" s="35"/>
      <c r="Y1226" s="35"/>
      <c r="Z1226" s="35"/>
      <c r="AA1226" s="35"/>
      <c r="AB1226" s="35"/>
      <c r="AC1226" s="35"/>
      <c r="AD1226" s="35"/>
      <c r="AE1226" s="35"/>
      <c r="AT1226" s="18" t="s">
        <v>807</v>
      </c>
      <c r="AU1226" s="18" t="s">
        <v>85</v>
      </c>
    </row>
    <row r="1227" spans="1:65" s="2" customFormat="1" ht="24.2" customHeight="1">
      <c r="A1227" s="35"/>
      <c r="B1227" s="36"/>
      <c r="C1227" s="193" t="s">
        <v>6067</v>
      </c>
      <c r="D1227" s="193" t="s">
        <v>214</v>
      </c>
      <c r="E1227" s="194" t="s">
        <v>14151</v>
      </c>
      <c r="F1227" s="195" t="s">
        <v>14152</v>
      </c>
      <c r="G1227" s="196" t="s">
        <v>2761</v>
      </c>
      <c r="H1227" s="197">
        <v>3</v>
      </c>
      <c r="I1227" s="198"/>
      <c r="J1227" s="199">
        <f>ROUND(I1227*H1227,2)</f>
        <v>0</v>
      </c>
      <c r="K1227" s="200"/>
      <c r="L1227" s="40"/>
      <c r="M1227" s="201" t="s">
        <v>1</v>
      </c>
      <c r="N1227" s="202" t="s">
        <v>42</v>
      </c>
      <c r="O1227" s="72"/>
      <c r="P1227" s="203">
        <f>O1227*H1227</f>
        <v>0</v>
      </c>
      <c r="Q1227" s="203">
        <v>0</v>
      </c>
      <c r="R1227" s="203">
        <f>Q1227*H1227</f>
        <v>0</v>
      </c>
      <c r="S1227" s="203">
        <v>0</v>
      </c>
      <c r="T1227" s="204">
        <f>S1227*H1227</f>
        <v>0</v>
      </c>
      <c r="U1227" s="35"/>
      <c r="V1227" s="35"/>
      <c r="W1227" s="35"/>
      <c r="X1227" s="35"/>
      <c r="Y1227" s="35"/>
      <c r="Z1227" s="35"/>
      <c r="AA1227" s="35"/>
      <c r="AB1227" s="35"/>
      <c r="AC1227" s="35"/>
      <c r="AD1227" s="35"/>
      <c r="AE1227" s="35"/>
      <c r="AR1227" s="205" t="s">
        <v>218</v>
      </c>
      <c r="AT1227" s="205" t="s">
        <v>214</v>
      </c>
      <c r="AU1227" s="205" t="s">
        <v>85</v>
      </c>
      <c r="AY1227" s="18" t="s">
        <v>209</v>
      </c>
      <c r="BE1227" s="206">
        <f>IF(N1227="základní",J1227,0)</f>
        <v>0</v>
      </c>
      <c r="BF1227" s="206">
        <f>IF(N1227="snížená",J1227,0)</f>
        <v>0</v>
      </c>
      <c r="BG1227" s="206">
        <f>IF(N1227="zákl. přenesená",J1227,0)</f>
        <v>0</v>
      </c>
      <c r="BH1227" s="206">
        <f>IF(N1227="sníž. přenesená",J1227,0)</f>
        <v>0</v>
      </c>
      <c r="BI1227" s="206">
        <f>IF(N1227="nulová",J1227,0)</f>
        <v>0</v>
      </c>
      <c r="BJ1227" s="18" t="s">
        <v>85</v>
      </c>
      <c r="BK1227" s="206">
        <f>ROUND(I1227*H1227,2)</f>
        <v>0</v>
      </c>
      <c r="BL1227" s="18" t="s">
        <v>218</v>
      </c>
      <c r="BM1227" s="205" t="s">
        <v>14153</v>
      </c>
    </row>
    <row r="1228" spans="1:65" s="2" customFormat="1" ht="87.75">
      <c r="A1228" s="35"/>
      <c r="B1228" s="36"/>
      <c r="C1228" s="37"/>
      <c r="D1228" s="214" t="s">
        <v>807</v>
      </c>
      <c r="E1228" s="37"/>
      <c r="F1228" s="256" t="s">
        <v>14036</v>
      </c>
      <c r="G1228" s="37"/>
      <c r="H1228" s="37"/>
      <c r="I1228" s="257"/>
      <c r="J1228" s="37"/>
      <c r="K1228" s="37"/>
      <c r="L1228" s="40"/>
      <c r="M1228" s="258"/>
      <c r="N1228" s="259"/>
      <c r="O1228" s="72"/>
      <c r="P1228" s="72"/>
      <c r="Q1228" s="72"/>
      <c r="R1228" s="72"/>
      <c r="S1228" s="72"/>
      <c r="T1228" s="73"/>
      <c r="U1228" s="35"/>
      <c r="V1228" s="35"/>
      <c r="W1228" s="35"/>
      <c r="X1228" s="35"/>
      <c r="Y1228" s="35"/>
      <c r="Z1228" s="35"/>
      <c r="AA1228" s="35"/>
      <c r="AB1228" s="35"/>
      <c r="AC1228" s="35"/>
      <c r="AD1228" s="35"/>
      <c r="AE1228" s="35"/>
      <c r="AT1228" s="18" t="s">
        <v>807</v>
      </c>
      <c r="AU1228" s="18" t="s">
        <v>85</v>
      </c>
    </row>
    <row r="1229" spans="1:65" s="2" customFormat="1" ht="24.2" customHeight="1">
      <c r="A1229" s="35"/>
      <c r="B1229" s="36"/>
      <c r="C1229" s="193" t="s">
        <v>6070</v>
      </c>
      <c r="D1229" s="193" t="s">
        <v>214</v>
      </c>
      <c r="E1229" s="194" t="s">
        <v>14154</v>
      </c>
      <c r="F1229" s="195" t="s">
        <v>14155</v>
      </c>
      <c r="G1229" s="196" t="s">
        <v>2761</v>
      </c>
      <c r="H1229" s="197">
        <v>1</v>
      </c>
      <c r="I1229" s="198"/>
      <c r="J1229" s="199">
        <f>ROUND(I1229*H1229,2)</f>
        <v>0</v>
      </c>
      <c r="K1229" s="200"/>
      <c r="L1229" s="40"/>
      <c r="M1229" s="201" t="s">
        <v>1</v>
      </c>
      <c r="N1229" s="202" t="s">
        <v>42</v>
      </c>
      <c r="O1229" s="72"/>
      <c r="P1229" s="203">
        <f>O1229*H1229</f>
        <v>0</v>
      </c>
      <c r="Q1229" s="203">
        <v>0</v>
      </c>
      <c r="R1229" s="203">
        <f>Q1229*H1229</f>
        <v>0</v>
      </c>
      <c r="S1229" s="203">
        <v>0</v>
      </c>
      <c r="T1229" s="204">
        <f>S1229*H1229</f>
        <v>0</v>
      </c>
      <c r="U1229" s="35"/>
      <c r="V1229" s="35"/>
      <c r="W1229" s="35"/>
      <c r="X1229" s="35"/>
      <c r="Y1229" s="35"/>
      <c r="Z1229" s="35"/>
      <c r="AA1229" s="35"/>
      <c r="AB1229" s="35"/>
      <c r="AC1229" s="35"/>
      <c r="AD1229" s="35"/>
      <c r="AE1229" s="35"/>
      <c r="AR1229" s="205" t="s">
        <v>218</v>
      </c>
      <c r="AT1229" s="205" t="s">
        <v>214</v>
      </c>
      <c r="AU1229" s="205" t="s">
        <v>85</v>
      </c>
      <c r="AY1229" s="18" t="s">
        <v>209</v>
      </c>
      <c r="BE1229" s="206">
        <f>IF(N1229="základní",J1229,0)</f>
        <v>0</v>
      </c>
      <c r="BF1229" s="206">
        <f>IF(N1229="snížená",J1229,0)</f>
        <v>0</v>
      </c>
      <c r="BG1229" s="206">
        <f>IF(N1229="zákl. přenesená",J1229,0)</f>
        <v>0</v>
      </c>
      <c r="BH1229" s="206">
        <f>IF(N1229="sníž. přenesená",J1229,0)</f>
        <v>0</v>
      </c>
      <c r="BI1229" s="206">
        <f>IF(N1229="nulová",J1229,0)</f>
        <v>0</v>
      </c>
      <c r="BJ1229" s="18" t="s">
        <v>85</v>
      </c>
      <c r="BK1229" s="206">
        <f>ROUND(I1229*H1229,2)</f>
        <v>0</v>
      </c>
      <c r="BL1229" s="18" t="s">
        <v>218</v>
      </c>
      <c r="BM1229" s="205" t="s">
        <v>14156</v>
      </c>
    </row>
    <row r="1230" spans="1:65" s="2" customFormat="1" ht="87.75">
      <c r="A1230" s="35"/>
      <c r="B1230" s="36"/>
      <c r="C1230" s="37"/>
      <c r="D1230" s="214" t="s">
        <v>807</v>
      </c>
      <c r="E1230" s="37"/>
      <c r="F1230" s="256" t="s">
        <v>14036</v>
      </c>
      <c r="G1230" s="37"/>
      <c r="H1230" s="37"/>
      <c r="I1230" s="257"/>
      <c r="J1230" s="37"/>
      <c r="K1230" s="37"/>
      <c r="L1230" s="40"/>
      <c r="M1230" s="258"/>
      <c r="N1230" s="259"/>
      <c r="O1230" s="72"/>
      <c r="P1230" s="72"/>
      <c r="Q1230" s="72"/>
      <c r="R1230" s="72"/>
      <c r="S1230" s="72"/>
      <c r="T1230" s="73"/>
      <c r="U1230" s="35"/>
      <c r="V1230" s="35"/>
      <c r="W1230" s="35"/>
      <c r="X1230" s="35"/>
      <c r="Y1230" s="35"/>
      <c r="Z1230" s="35"/>
      <c r="AA1230" s="35"/>
      <c r="AB1230" s="35"/>
      <c r="AC1230" s="35"/>
      <c r="AD1230" s="35"/>
      <c r="AE1230" s="35"/>
      <c r="AT1230" s="18" t="s">
        <v>807</v>
      </c>
      <c r="AU1230" s="18" t="s">
        <v>85</v>
      </c>
    </row>
    <row r="1231" spans="1:65" s="2" customFormat="1" ht="16.5" customHeight="1">
      <c r="A1231" s="35"/>
      <c r="B1231" s="36"/>
      <c r="C1231" s="193" t="s">
        <v>6073</v>
      </c>
      <c r="D1231" s="193" t="s">
        <v>214</v>
      </c>
      <c r="E1231" s="194" t="s">
        <v>14157</v>
      </c>
      <c r="F1231" s="195" t="s">
        <v>12945</v>
      </c>
      <c r="G1231" s="196" t="s">
        <v>2761</v>
      </c>
      <c r="H1231" s="197">
        <v>2</v>
      </c>
      <c r="I1231" s="198"/>
      <c r="J1231" s="199">
        <f>ROUND(I1231*H1231,2)</f>
        <v>0</v>
      </c>
      <c r="K1231" s="200"/>
      <c r="L1231" s="40"/>
      <c r="M1231" s="201" t="s">
        <v>1</v>
      </c>
      <c r="N1231" s="202" t="s">
        <v>42</v>
      </c>
      <c r="O1231" s="72"/>
      <c r="P1231" s="203">
        <f>O1231*H1231</f>
        <v>0</v>
      </c>
      <c r="Q1231" s="203">
        <v>0</v>
      </c>
      <c r="R1231" s="203">
        <f>Q1231*H1231</f>
        <v>0</v>
      </c>
      <c r="S1231" s="203">
        <v>0</v>
      </c>
      <c r="T1231" s="204">
        <f>S1231*H1231</f>
        <v>0</v>
      </c>
      <c r="U1231" s="35"/>
      <c r="V1231" s="35"/>
      <c r="W1231" s="35"/>
      <c r="X1231" s="35"/>
      <c r="Y1231" s="35"/>
      <c r="Z1231" s="35"/>
      <c r="AA1231" s="35"/>
      <c r="AB1231" s="35"/>
      <c r="AC1231" s="35"/>
      <c r="AD1231" s="35"/>
      <c r="AE1231" s="35"/>
      <c r="AR1231" s="205" t="s">
        <v>218</v>
      </c>
      <c r="AT1231" s="205" t="s">
        <v>214</v>
      </c>
      <c r="AU1231" s="205" t="s">
        <v>85</v>
      </c>
      <c r="AY1231" s="18" t="s">
        <v>209</v>
      </c>
      <c r="BE1231" s="206">
        <f>IF(N1231="základní",J1231,0)</f>
        <v>0</v>
      </c>
      <c r="BF1231" s="206">
        <f>IF(N1231="snížená",J1231,0)</f>
        <v>0</v>
      </c>
      <c r="BG1231" s="206">
        <f>IF(N1231="zákl. přenesená",J1231,0)</f>
        <v>0</v>
      </c>
      <c r="BH1231" s="206">
        <f>IF(N1231="sníž. přenesená",J1231,0)</f>
        <v>0</v>
      </c>
      <c r="BI1231" s="206">
        <f>IF(N1231="nulová",J1231,0)</f>
        <v>0</v>
      </c>
      <c r="BJ1231" s="18" t="s">
        <v>85</v>
      </c>
      <c r="BK1231" s="206">
        <f>ROUND(I1231*H1231,2)</f>
        <v>0</v>
      </c>
      <c r="BL1231" s="18" t="s">
        <v>218</v>
      </c>
      <c r="BM1231" s="205" t="s">
        <v>14158</v>
      </c>
    </row>
    <row r="1232" spans="1:65" s="2" customFormat="1" ht="58.5">
      <c r="A1232" s="35"/>
      <c r="B1232" s="36"/>
      <c r="C1232" s="37"/>
      <c r="D1232" s="214" t="s">
        <v>807</v>
      </c>
      <c r="E1232" s="37"/>
      <c r="F1232" s="256" t="s">
        <v>12955</v>
      </c>
      <c r="G1232" s="37"/>
      <c r="H1232" s="37"/>
      <c r="I1232" s="257"/>
      <c r="J1232" s="37"/>
      <c r="K1232" s="37"/>
      <c r="L1232" s="40"/>
      <c r="M1232" s="258"/>
      <c r="N1232" s="259"/>
      <c r="O1232" s="72"/>
      <c r="P1232" s="72"/>
      <c r="Q1232" s="72"/>
      <c r="R1232" s="72"/>
      <c r="S1232" s="72"/>
      <c r="T1232" s="73"/>
      <c r="U1232" s="35"/>
      <c r="V1232" s="35"/>
      <c r="W1232" s="35"/>
      <c r="X1232" s="35"/>
      <c r="Y1232" s="35"/>
      <c r="Z1232" s="35"/>
      <c r="AA1232" s="35"/>
      <c r="AB1232" s="35"/>
      <c r="AC1232" s="35"/>
      <c r="AD1232" s="35"/>
      <c r="AE1232" s="35"/>
      <c r="AT1232" s="18" t="s">
        <v>807</v>
      </c>
      <c r="AU1232" s="18" t="s">
        <v>85</v>
      </c>
    </row>
    <row r="1233" spans="1:65" s="2" customFormat="1" ht="16.5" customHeight="1">
      <c r="A1233" s="35"/>
      <c r="B1233" s="36"/>
      <c r="C1233" s="193" t="s">
        <v>6076</v>
      </c>
      <c r="D1233" s="193" t="s">
        <v>214</v>
      </c>
      <c r="E1233" s="194" t="s">
        <v>14159</v>
      </c>
      <c r="F1233" s="195" t="s">
        <v>12898</v>
      </c>
      <c r="G1233" s="196" t="s">
        <v>2761</v>
      </c>
      <c r="H1233" s="197">
        <v>3</v>
      </c>
      <c r="I1233" s="198"/>
      <c r="J1233" s="199">
        <f>ROUND(I1233*H1233,2)</f>
        <v>0</v>
      </c>
      <c r="K1233" s="200"/>
      <c r="L1233" s="40"/>
      <c r="M1233" s="201" t="s">
        <v>1</v>
      </c>
      <c r="N1233" s="202" t="s">
        <v>42</v>
      </c>
      <c r="O1233" s="72"/>
      <c r="P1233" s="203">
        <f>O1233*H1233</f>
        <v>0</v>
      </c>
      <c r="Q1233" s="203">
        <v>0</v>
      </c>
      <c r="R1233" s="203">
        <f>Q1233*H1233</f>
        <v>0</v>
      </c>
      <c r="S1233" s="203">
        <v>0</v>
      </c>
      <c r="T1233" s="204">
        <f>S1233*H1233</f>
        <v>0</v>
      </c>
      <c r="U1233" s="35"/>
      <c r="V1233" s="35"/>
      <c r="W1233" s="35"/>
      <c r="X1233" s="35"/>
      <c r="Y1233" s="35"/>
      <c r="Z1233" s="35"/>
      <c r="AA1233" s="35"/>
      <c r="AB1233" s="35"/>
      <c r="AC1233" s="35"/>
      <c r="AD1233" s="35"/>
      <c r="AE1233" s="35"/>
      <c r="AR1233" s="205" t="s">
        <v>218</v>
      </c>
      <c r="AT1233" s="205" t="s">
        <v>214</v>
      </c>
      <c r="AU1233" s="205" t="s">
        <v>85</v>
      </c>
      <c r="AY1233" s="18" t="s">
        <v>209</v>
      </c>
      <c r="BE1233" s="206">
        <f>IF(N1233="základní",J1233,0)</f>
        <v>0</v>
      </c>
      <c r="BF1233" s="206">
        <f>IF(N1233="snížená",J1233,0)</f>
        <v>0</v>
      </c>
      <c r="BG1233" s="206">
        <f>IF(N1233="zákl. přenesená",J1233,0)</f>
        <v>0</v>
      </c>
      <c r="BH1233" s="206">
        <f>IF(N1233="sníž. přenesená",J1233,0)</f>
        <v>0</v>
      </c>
      <c r="BI1233" s="206">
        <f>IF(N1233="nulová",J1233,0)</f>
        <v>0</v>
      </c>
      <c r="BJ1233" s="18" t="s">
        <v>85</v>
      </c>
      <c r="BK1233" s="206">
        <f>ROUND(I1233*H1233,2)</f>
        <v>0</v>
      </c>
      <c r="BL1233" s="18" t="s">
        <v>218</v>
      </c>
      <c r="BM1233" s="205" t="s">
        <v>14160</v>
      </c>
    </row>
    <row r="1234" spans="1:65" s="2" customFormat="1" ht="58.5">
      <c r="A1234" s="35"/>
      <c r="B1234" s="36"/>
      <c r="C1234" s="37"/>
      <c r="D1234" s="214" t="s">
        <v>807</v>
      </c>
      <c r="E1234" s="37"/>
      <c r="F1234" s="256" t="s">
        <v>12955</v>
      </c>
      <c r="G1234" s="37"/>
      <c r="H1234" s="37"/>
      <c r="I1234" s="257"/>
      <c r="J1234" s="37"/>
      <c r="K1234" s="37"/>
      <c r="L1234" s="40"/>
      <c r="M1234" s="258"/>
      <c r="N1234" s="259"/>
      <c r="O1234" s="72"/>
      <c r="P1234" s="72"/>
      <c r="Q1234" s="72"/>
      <c r="R1234" s="72"/>
      <c r="S1234" s="72"/>
      <c r="T1234" s="73"/>
      <c r="U1234" s="35"/>
      <c r="V1234" s="35"/>
      <c r="W1234" s="35"/>
      <c r="X1234" s="35"/>
      <c r="Y1234" s="35"/>
      <c r="Z1234" s="35"/>
      <c r="AA1234" s="35"/>
      <c r="AB1234" s="35"/>
      <c r="AC1234" s="35"/>
      <c r="AD1234" s="35"/>
      <c r="AE1234" s="35"/>
      <c r="AT1234" s="18" t="s">
        <v>807</v>
      </c>
      <c r="AU1234" s="18" t="s">
        <v>85</v>
      </c>
    </row>
    <row r="1235" spans="1:65" s="2" customFormat="1" ht="16.5" customHeight="1">
      <c r="A1235" s="35"/>
      <c r="B1235" s="36"/>
      <c r="C1235" s="193" t="s">
        <v>6079</v>
      </c>
      <c r="D1235" s="193" t="s">
        <v>214</v>
      </c>
      <c r="E1235" s="194" t="s">
        <v>14161</v>
      </c>
      <c r="F1235" s="195" t="s">
        <v>12945</v>
      </c>
      <c r="G1235" s="196" t="s">
        <v>2761</v>
      </c>
      <c r="H1235" s="197">
        <v>7</v>
      </c>
      <c r="I1235" s="198"/>
      <c r="J1235" s="199">
        <f>ROUND(I1235*H1235,2)</f>
        <v>0</v>
      </c>
      <c r="K1235" s="200"/>
      <c r="L1235" s="40"/>
      <c r="M1235" s="201" t="s">
        <v>1</v>
      </c>
      <c r="N1235" s="202" t="s">
        <v>42</v>
      </c>
      <c r="O1235" s="72"/>
      <c r="P1235" s="203">
        <f>O1235*H1235</f>
        <v>0</v>
      </c>
      <c r="Q1235" s="203">
        <v>0</v>
      </c>
      <c r="R1235" s="203">
        <f>Q1235*H1235</f>
        <v>0</v>
      </c>
      <c r="S1235" s="203">
        <v>0</v>
      </c>
      <c r="T1235" s="204">
        <f>S1235*H1235</f>
        <v>0</v>
      </c>
      <c r="U1235" s="35"/>
      <c r="V1235" s="35"/>
      <c r="W1235" s="35"/>
      <c r="X1235" s="35"/>
      <c r="Y1235" s="35"/>
      <c r="Z1235" s="35"/>
      <c r="AA1235" s="35"/>
      <c r="AB1235" s="35"/>
      <c r="AC1235" s="35"/>
      <c r="AD1235" s="35"/>
      <c r="AE1235" s="35"/>
      <c r="AR1235" s="205" t="s">
        <v>218</v>
      </c>
      <c r="AT1235" s="205" t="s">
        <v>214</v>
      </c>
      <c r="AU1235" s="205" t="s">
        <v>85</v>
      </c>
      <c r="AY1235" s="18" t="s">
        <v>209</v>
      </c>
      <c r="BE1235" s="206">
        <f>IF(N1235="základní",J1235,0)</f>
        <v>0</v>
      </c>
      <c r="BF1235" s="206">
        <f>IF(N1235="snížená",J1235,0)</f>
        <v>0</v>
      </c>
      <c r="BG1235" s="206">
        <f>IF(N1235="zákl. přenesená",J1235,0)</f>
        <v>0</v>
      </c>
      <c r="BH1235" s="206">
        <f>IF(N1235="sníž. přenesená",J1235,0)</f>
        <v>0</v>
      </c>
      <c r="BI1235" s="206">
        <f>IF(N1235="nulová",J1235,0)</f>
        <v>0</v>
      </c>
      <c r="BJ1235" s="18" t="s">
        <v>85</v>
      </c>
      <c r="BK1235" s="206">
        <f>ROUND(I1235*H1235,2)</f>
        <v>0</v>
      </c>
      <c r="BL1235" s="18" t="s">
        <v>218</v>
      </c>
      <c r="BM1235" s="205" t="s">
        <v>14162</v>
      </c>
    </row>
    <row r="1236" spans="1:65" s="2" customFormat="1" ht="58.5">
      <c r="A1236" s="35"/>
      <c r="B1236" s="36"/>
      <c r="C1236" s="37"/>
      <c r="D1236" s="214" t="s">
        <v>807</v>
      </c>
      <c r="E1236" s="37"/>
      <c r="F1236" s="256" t="s">
        <v>12947</v>
      </c>
      <c r="G1236" s="37"/>
      <c r="H1236" s="37"/>
      <c r="I1236" s="257"/>
      <c r="J1236" s="37"/>
      <c r="K1236" s="37"/>
      <c r="L1236" s="40"/>
      <c r="M1236" s="258"/>
      <c r="N1236" s="259"/>
      <c r="O1236" s="72"/>
      <c r="P1236" s="72"/>
      <c r="Q1236" s="72"/>
      <c r="R1236" s="72"/>
      <c r="S1236" s="72"/>
      <c r="T1236" s="73"/>
      <c r="U1236" s="35"/>
      <c r="V1236" s="35"/>
      <c r="W1236" s="35"/>
      <c r="X1236" s="35"/>
      <c r="Y1236" s="35"/>
      <c r="Z1236" s="35"/>
      <c r="AA1236" s="35"/>
      <c r="AB1236" s="35"/>
      <c r="AC1236" s="35"/>
      <c r="AD1236" s="35"/>
      <c r="AE1236" s="35"/>
      <c r="AT1236" s="18" t="s">
        <v>807</v>
      </c>
      <c r="AU1236" s="18" t="s">
        <v>85</v>
      </c>
    </row>
    <row r="1237" spans="1:65" s="2" customFormat="1" ht="16.5" customHeight="1">
      <c r="A1237" s="35"/>
      <c r="B1237" s="36"/>
      <c r="C1237" s="193" t="s">
        <v>6082</v>
      </c>
      <c r="D1237" s="193" t="s">
        <v>214</v>
      </c>
      <c r="E1237" s="194" t="s">
        <v>14163</v>
      </c>
      <c r="F1237" s="195" t="s">
        <v>12898</v>
      </c>
      <c r="G1237" s="196" t="s">
        <v>2761</v>
      </c>
      <c r="H1237" s="197">
        <v>2</v>
      </c>
      <c r="I1237" s="198"/>
      <c r="J1237" s="199">
        <f>ROUND(I1237*H1237,2)</f>
        <v>0</v>
      </c>
      <c r="K1237" s="200"/>
      <c r="L1237" s="40"/>
      <c r="M1237" s="201" t="s">
        <v>1</v>
      </c>
      <c r="N1237" s="202" t="s">
        <v>42</v>
      </c>
      <c r="O1237" s="72"/>
      <c r="P1237" s="203">
        <f>O1237*H1237</f>
        <v>0</v>
      </c>
      <c r="Q1237" s="203">
        <v>0</v>
      </c>
      <c r="R1237" s="203">
        <f>Q1237*H1237</f>
        <v>0</v>
      </c>
      <c r="S1237" s="203">
        <v>0</v>
      </c>
      <c r="T1237" s="204">
        <f>S1237*H1237</f>
        <v>0</v>
      </c>
      <c r="U1237" s="35"/>
      <c r="V1237" s="35"/>
      <c r="W1237" s="35"/>
      <c r="X1237" s="35"/>
      <c r="Y1237" s="35"/>
      <c r="Z1237" s="35"/>
      <c r="AA1237" s="35"/>
      <c r="AB1237" s="35"/>
      <c r="AC1237" s="35"/>
      <c r="AD1237" s="35"/>
      <c r="AE1237" s="35"/>
      <c r="AR1237" s="205" t="s">
        <v>218</v>
      </c>
      <c r="AT1237" s="205" t="s">
        <v>214</v>
      </c>
      <c r="AU1237" s="205" t="s">
        <v>85</v>
      </c>
      <c r="AY1237" s="18" t="s">
        <v>209</v>
      </c>
      <c r="BE1237" s="206">
        <f>IF(N1237="základní",J1237,0)</f>
        <v>0</v>
      </c>
      <c r="BF1237" s="206">
        <f>IF(N1237="snížená",J1237,0)</f>
        <v>0</v>
      </c>
      <c r="BG1237" s="206">
        <f>IF(N1237="zákl. přenesená",J1237,0)</f>
        <v>0</v>
      </c>
      <c r="BH1237" s="206">
        <f>IF(N1237="sníž. přenesená",J1237,0)</f>
        <v>0</v>
      </c>
      <c r="BI1237" s="206">
        <f>IF(N1237="nulová",J1237,0)</f>
        <v>0</v>
      </c>
      <c r="BJ1237" s="18" t="s">
        <v>85</v>
      </c>
      <c r="BK1237" s="206">
        <f>ROUND(I1237*H1237,2)</f>
        <v>0</v>
      </c>
      <c r="BL1237" s="18" t="s">
        <v>218</v>
      </c>
      <c r="BM1237" s="205" t="s">
        <v>14164</v>
      </c>
    </row>
    <row r="1238" spans="1:65" s="2" customFormat="1" ht="58.5">
      <c r="A1238" s="35"/>
      <c r="B1238" s="36"/>
      <c r="C1238" s="37"/>
      <c r="D1238" s="214" t="s">
        <v>807</v>
      </c>
      <c r="E1238" s="37"/>
      <c r="F1238" s="256" t="s">
        <v>12947</v>
      </c>
      <c r="G1238" s="37"/>
      <c r="H1238" s="37"/>
      <c r="I1238" s="257"/>
      <c r="J1238" s="37"/>
      <c r="K1238" s="37"/>
      <c r="L1238" s="40"/>
      <c r="M1238" s="258"/>
      <c r="N1238" s="259"/>
      <c r="O1238" s="72"/>
      <c r="P1238" s="72"/>
      <c r="Q1238" s="72"/>
      <c r="R1238" s="72"/>
      <c r="S1238" s="72"/>
      <c r="T1238" s="73"/>
      <c r="U1238" s="35"/>
      <c r="V1238" s="35"/>
      <c r="W1238" s="35"/>
      <c r="X1238" s="35"/>
      <c r="Y1238" s="35"/>
      <c r="Z1238" s="35"/>
      <c r="AA1238" s="35"/>
      <c r="AB1238" s="35"/>
      <c r="AC1238" s="35"/>
      <c r="AD1238" s="35"/>
      <c r="AE1238" s="35"/>
      <c r="AT1238" s="18" t="s">
        <v>807</v>
      </c>
      <c r="AU1238" s="18" t="s">
        <v>85</v>
      </c>
    </row>
    <row r="1239" spans="1:65" s="2" customFormat="1" ht="16.5" customHeight="1">
      <c r="A1239" s="35"/>
      <c r="B1239" s="36"/>
      <c r="C1239" s="193" t="s">
        <v>6085</v>
      </c>
      <c r="D1239" s="193" t="s">
        <v>214</v>
      </c>
      <c r="E1239" s="194" t="s">
        <v>14165</v>
      </c>
      <c r="F1239" s="195" t="s">
        <v>12902</v>
      </c>
      <c r="G1239" s="196" t="s">
        <v>2761</v>
      </c>
      <c r="H1239" s="197">
        <v>9</v>
      </c>
      <c r="I1239" s="198"/>
      <c r="J1239" s="199">
        <f>ROUND(I1239*H1239,2)</f>
        <v>0</v>
      </c>
      <c r="K1239" s="200"/>
      <c r="L1239" s="40"/>
      <c r="M1239" s="201" t="s">
        <v>1</v>
      </c>
      <c r="N1239" s="202" t="s">
        <v>42</v>
      </c>
      <c r="O1239" s="72"/>
      <c r="P1239" s="203">
        <f>O1239*H1239</f>
        <v>0</v>
      </c>
      <c r="Q1239" s="203">
        <v>0</v>
      </c>
      <c r="R1239" s="203">
        <f>Q1239*H1239</f>
        <v>0</v>
      </c>
      <c r="S1239" s="203">
        <v>0</v>
      </c>
      <c r="T1239" s="204">
        <f>S1239*H1239</f>
        <v>0</v>
      </c>
      <c r="U1239" s="35"/>
      <c r="V1239" s="35"/>
      <c r="W1239" s="35"/>
      <c r="X1239" s="35"/>
      <c r="Y1239" s="35"/>
      <c r="Z1239" s="35"/>
      <c r="AA1239" s="35"/>
      <c r="AB1239" s="35"/>
      <c r="AC1239" s="35"/>
      <c r="AD1239" s="35"/>
      <c r="AE1239" s="35"/>
      <c r="AR1239" s="205" t="s">
        <v>218</v>
      </c>
      <c r="AT1239" s="205" t="s">
        <v>214</v>
      </c>
      <c r="AU1239" s="205" t="s">
        <v>85</v>
      </c>
      <c r="AY1239" s="18" t="s">
        <v>209</v>
      </c>
      <c r="BE1239" s="206">
        <f>IF(N1239="základní",J1239,0)</f>
        <v>0</v>
      </c>
      <c r="BF1239" s="206">
        <f>IF(N1239="snížená",J1239,0)</f>
        <v>0</v>
      </c>
      <c r="BG1239" s="206">
        <f>IF(N1239="zákl. přenesená",J1239,0)</f>
        <v>0</v>
      </c>
      <c r="BH1239" s="206">
        <f>IF(N1239="sníž. přenesená",J1239,0)</f>
        <v>0</v>
      </c>
      <c r="BI1239" s="206">
        <f>IF(N1239="nulová",J1239,0)</f>
        <v>0</v>
      </c>
      <c r="BJ1239" s="18" t="s">
        <v>85</v>
      </c>
      <c r="BK1239" s="206">
        <f>ROUND(I1239*H1239,2)</f>
        <v>0</v>
      </c>
      <c r="BL1239" s="18" t="s">
        <v>218</v>
      </c>
      <c r="BM1239" s="205" t="s">
        <v>14166</v>
      </c>
    </row>
    <row r="1240" spans="1:65" s="2" customFormat="1" ht="58.5">
      <c r="A1240" s="35"/>
      <c r="B1240" s="36"/>
      <c r="C1240" s="37"/>
      <c r="D1240" s="214" t="s">
        <v>807</v>
      </c>
      <c r="E1240" s="37"/>
      <c r="F1240" s="256" t="s">
        <v>12947</v>
      </c>
      <c r="G1240" s="37"/>
      <c r="H1240" s="37"/>
      <c r="I1240" s="257"/>
      <c r="J1240" s="37"/>
      <c r="K1240" s="37"/>
      <c r="L1240" s="40"/>
      <c r="M1240" s="258"/>
      <c r="N1240" s="259"/>
      <c r="O1240" s="72"/>
      <c r="P1240" s="72"/>
      <c r="Q1240" s="72"/>
      <c r="R1240" s="72"/>
      <c r="S1240" s="72"/>
      <c r="T1240" s="73"/>
      <c r="U1240" s="35"/>
      <c r="V1240" s="35"/>
      <c r="W1240" s="35"/>
      <c r="X1240" s="35"/>
      <c r="Y1240" s="35"/>
      <c r="Z1240" s="35"/>
      <c r="AA1240" s="35"/>
      <c r="AB1240" s="35"/>
      <c r="AC1240" s="35"/>
      <c r="AD1240" s="35"/>
      <c r="AE1240" s="35"/>
      <c r="AT1240" s="18" t="s">
        <v>807</v>
      </c>
      <c r="AU1240" s="18" t="s">
        <v>85</v>
      </c>
    </row>
    <row r="1241" spans="1:65" s="2" customFormat="1" ht="16.5" customHeight="1">
      <c r="A1241" s="35"/>
      <c r="B1241" s="36"/>
      <c r="C1241" s="193" t="s">
        <v>6088</v>
      </c>
      <c r="D1241" s="193" t="s">
        <v>214</v>
      </c>
      <c r="E1241" s="194" t="s">
        <v>14167</v>
      </c>
      <c r="F1241" s="195" t="s">
        <v>12951</v>
      </c>
      <c r="G1241" s="196" t="s">
        <v>2761</v>
      </c>
      <c r="H1241" s="197">
        <v>60</v>
      </c>
      <c r="I1241" s="198"/>
      <c r="J1241" s="199">
        <f>ROUND(I1241*H1241,2)</f>
        <v>0</v>
      </c>
      <c r="K1241" s="200"/>
      <c r="L1241" s="40"/>
      <c r="M1241" s="201" t="s">
        <v>1</v>
      </c>
      <c r="N1241" s="202" t="s">
        <v>42</v>
      </c>
      <c r="O1241" s="72"/>
      <c r="P1241" s="203">
        <f>O1241*H1241</f>
        <v>0</v>
      </c>
      <c r="Q1241" s="203">
        <v>0</v>
      </c>
      <c r="R1241" s="203">
        <f>Q1241*H1241</f>
        <v>0</v>
      </c>
      <c r="S1241" s="203">
        <v>0</v>
      </c>
      <c r="T1241" s="204">
        <f>S1241*H1241</f>
        <v>0</v>
      </c>
      <c r="U1241" s="35"/>
      <c r="V1241" s="35"/>
      <c r="W1241" s="35"/>
      <c r="X1241" s="35"/>
      <c r="Y1241" s="35"/>
      <c r="Z1241" s="35"/>
      <c r="AA1241" s="35"/>
      <c r="AB1241" s="35"/>
      <c r="AC1241" s="35"/>
      <c r="AD1241" s="35"/>
      <c r="AE1241" s="35"/>
      <c r="AR1241" s="205" t="s">
        <v>218</v>
      </c>
      <c r="AT1241" s="205" t="s">
        <v>214</v>
      </c>
      <c r="AU1241" s="205" t="s">
        <v>85</v>
      </c>
      <c r="AY1241" s="18" t="s">
        <v>209</v>
      </c>
      <c r="BE1241" s="206">
        <f>IF(N1241="základní",J1241,0)</f>
        <v>0</v>
      </c>
      <c r="BF1241" s="206">
        <f>IF(N1241="snížená",J1241,0)</f>
        <v>0</v>
      </c>
      <c r="BG1241" s="206">
        <f>IF(N1241="zákl. přenesená",J1241,0)</f>
        <v>0</v>
      </c>
      <c r="BH1241" s="206">
        <f>IF(N1241="sníž. přenesená",J1241,0)</f>
        <v>0</v>
      </c>
      <c r="BI1241" s="206">
        <f>IF(N1241="nulová",J1241,0)</f>
        <v>0</v>
      </c>
      <c r="BJ1241" s="18" t="s">
        <v>85</v>
      </c>
      <c r="BK1241" s="206">
        <f>ROUND(I1241*H1241,2)</f>
        <v>0</v>
      </c>
      <c r="BL1241" s="18" t="s">
        <v>218</v>
      </c>
      <c r="BM1241" s="205" t="s">
        <v>14168</v>
      </c>
    </row>
    <row r="1242" spans="1:65" s="2" customFormat="1" ht="58.5">
      <c r="A1242" s="35"/>
      <c r="B1242" s="36"/>
      <c r="C1242" s="37"/>
      <c r="D1242" s="214" t="s">
        <v>807</v>
      </c>
      <c r="E1242" s="37"/>
      <c r="F1242" s="256" t="s">
        <v>12947</v>
      </c>
      <c r="G1242" s="37"/>
      <c r="H1242" s="37"/>
      <c r="I1242" s="257"/>
      <c r="J1242" s="37"/>
      <c r="K1242" s="37"/>
      <c r="L1242" s="40"/>
      <c r="M1242" s="258"/>
      <c r="N1242" s="259"/>
      <c r="O1242" s="72"/>
      <c r="P1242" s="72"/>
      <c r="Q1242" s="72"/>
      <c r="R1242" s="72"/>
      <c r="S1242" s="72"/>
      <c r="T1242" s="73"/>
      <c r="U1242" s="35"/>
      <c r="V1242" s="35"/>
      <c r="W1242" s="35"/>
      <c r="X1242" s="35"/>
      <c r="Y1242" s="35"/>
      <c r="Z1242" s="35"/>
      <c r="AA1242" s="35"/>
      <c r="AB1242" s="35"/>
      <c r="AC1242" s="35"/>
      <c r="AD1242" s="35"/>
      <c r="AE1242" s="35"/>
      <c r="AT1242" s="18" t="s">
        <v>807</v>
      </c>
      <c r="AU1242" s="18" t="s">
        <v>85</v>
      </c>
    </row>
    <row r="1243" spans="1:65" s="2" customFormat="1" ht="16.5" customHeight="1">
      <c r="A1243" s="35"/>
      <c r="B1243" s="36"/>
      <c r="C1243" s="193" t="s">
        <v>6091</v>
      </c>
      <c r="D1243" s="193" t="s">
        <v>214</v>
      </c>
      <c r="E1243" s="194" t="s">
        <v>14169</v>
      </c>
      <c r="F1243" s="195" t="s">
        <v>14057</v>
      </c>
      <c r="G1243" s="196" t="s">
        <v>2761</v>
      </c>
      <c r="H1243" s="197">
        <v>22</v>
      </c>
      <c r="I1243" s="198"/>
      <c r="J1243" s="199">
        <f>ROUND(I1243*H1243,2)</f>
        <v>0</v>
      </c>
      <c r="K1243" s="200"/>
      <c r="L1243" s="40"/>
      <c r="M1243" s="201" t="s">
        <v>1</v>
      </c>
      <c r="N1243" s="202" t="s">
        <v>42</v>
      </c>
      <c r="O1243" s="72"/>
      <c r="P1243" s="203">
        <f>O1243*H1243</f>
        <v>0</v>
      </c>
      <c r="Q1243" s="203">
        <v>0</v>
      </c>
      <c r="R1243" s="203">
        <f>Q1243*H1243</f>
        <v>0</v>
      </c>
      <c r="S1243" s="203">
        <v>0</v>
      </c>
      <c r="T1243" s="204">
        <f>S1243*H1243</f>
        <v>0</v>
      </c>
      <c r="U1243" s="35"/>
      <c r="V1243" s="35"/>
      <c r="W1243" s="35"/>
      <c r="X1243" s="35"/>
      <c r="Y1243" s="35"/>
      <c r="Z1243" s="35"/>
      <c r="AA1243" s="35"/>
      <c r="AB1243" s="35"/>
      <c r="AC1243" s="35"/>
      <c r="AD1243" s="35"/>
      <c r="AE1243" s="35"/>
      <c r="AR1243" s="205" t="s">
        <v>218</v>
      </c>
      <c r="AT1243" s="205" t="s">
        <v>214</v>
      </c>
      <c r="AU1243" s="205" t="s">
        <v>85</v>
      </c>
      <c r="AY1243" s="18" t="s">
        <v>209</v>
      </c>
      <c r="BE1243" s="206">
        <f>IF(N1243="základní",J1243,0)</f>
        <v>0</v>
      </c>
      <c r="BF1243" s="206">
        <f>IF(N1243="snížená",J1243,0)</f>
        <v>0</v>
      </c>
      <c r="BG1243" s="206">
        <f>IF(N1243="zákl. přenesená",J1243,0)</f>
        <v>0</v>
      </c>
      <c r="BH1243" s="206">
        <f>IF(N1243="sníž. přenesená",J1243,0)</f>
        <v>0</v>
      </c>
      <c r="BI1243" s="206">
        <f>IF(N1243="nulová",J1243,0)</f>
        <v>0</v>
      </c>
      <c r="BJ1243" s="18" t="s">
        <v>85</v>
      </c>
      <c r="BK1243" s="206">
        <f>ROUND(I1243*H1243,2)</f>
        <v>0</v>
      </c>
      <c r="BL1243" s="18" t="s">
        <v>218</v>
      </c>
      <c r="BM1243" s="205" t="s">
        <v>14170</v>
      </c>
    </row>
    <row r="1244" spans="1:65" s="2" customFormat="1" ht="68.25">
      <c r="A1244" s="35"/>
      <c r="B1244" s="36"/>
      <c r="C1244" s="37"/>
      <c r="D1244" s="214" t="s">
        <v>807</v>
      </c>
      <c r="E1244" s="37"/>
      <c r="F1244" s="256" t="s">
        <v>14052</v>
      </c>
      <c r="G1244" s="37"/>
      <c r="H1244" s="37"/>
      <c r="I1244" s="257"/>
      <c r="J1244" s="37"/>
      <c r="K1244" s="37"/>
      <c r="L1244" s="40"/>
      <c r="M1244" s="258"/>
      <c r="N1244" s="259"/>
      <c r="O1244" s="72"/>
      <c r="P1244" s="72"/>
      <c r="Q1244" s="72"/>
      <c r="R1244" s="72"/>
      <c r="S1244" s="72"/>
      <c r="T1244" s="73"/>
      <c r="U1244" s="35"/>
      <c r="V1244" s="35"/>
      <c r="W1244" s="35"/>
      <c r="X1244" s="35"/>
      <c r="Y1244" s="35"/>
      <c r="Z1244" s="35"/>
      <c r="AA1244" s="35"/>
      <c r="AB1244" s="35"/>
      <c r="AC1244" s="35"/>
      <c r="AD1244" s="35"/>
      <c r="AE1244" s="35"/>
      <c r="AT1244" s="18" t="s">
        <v>807</v>
      </c>
      <c r="AU1244" s="18" t="s">
        <v>85</v>
      </c>
    </row>
    <row r="1245" spans="1:65" s="2" customFormat="1" ht="16.5" customHeight="1">
      <c r="A1245" s="35"/>
      <c r="B1245" s="36"/>
      <c r="C1245" s="193" t="s">
        <v>6094</v>
      </c>
      <c r="D1245" s="193" t="s">
        <v>214</v>
      </c>
      <c r="E1245" s="194" t="s">
        <v>14171</v>
      </c>
      <c r="F1245" s="195" t="s">
        <v>14054</v>
      </c>
      <c r="G1245" s="196" t="s">
        <v>2761</v>
      </c>
      <c r="H1245" s="197">
        <v>4</v>
      </c>
      <c r="I1245" s="198"/>
      <c r="J1245" s="199">
        <f>ROUND(I1245*H1245,2)</f>
        <v>0</v>
      </c>
      <c r="K1245" s="200"/>
      <c r="L1245" s="40"/>
      <c r="M1245" s="201" t="s">
        <v>1</v>
      </c>
      <c r="N1245" s="202" t="s">
        <v>42</v>
      </c>
      <c r="O1245" s="72"/>
      <c r="P1245" s="203">
        <f>O1245*H1245</f>
        <v>0</v>
      </c>
      <c r="Q1245" s="203">
        <v>0</v>
      </c>
      <c r="R1245" s="203">
        <f>Q1245*H1245</f>
        <v>0</v>
      </c>
      <c r="S1245" s="203">
        <v>0</v>
      </c>
      <c r="T1245" s="204">
        <f>S1245*H1245</f>
        <v>0</v>
      </c>
      <c r="U1245" s="35"/>
      <c r="V1245" s="35"/>
      <c r="W1245" s="35"/>
      <c r="X1245" s="35"/>
      <c r="Y1245" s="35"/>
      <c r="Z1245" s="35"/>
      <c r="AA1245" s="35"/>
      <c r="AB1245" s="35"/>
      <c r="AC1245" s="35"/>
      <c r="AD1245" s="35"/>
      <c r="AE1245" s="35"/>
      <c r="AR1245" s="205" t="s">
        <v>218</v>
      </c>
      <c r="AT1245" s="205" t="s">
        <v>214</v>
      </c>
      <c r="AU1245" s="205" t="s">
        <v>85</v>
      </c>
      <c r="AY1245" s="18" t="s">
        <v>209</v>
      </c>
      <c r="BE1245" s="206">
        <f>IF(N1245="základní",J1245,0)</f>
        <v>0</v>
      </c>
      <c r="BF1245" s="206">
        <f>IF(N1245="snížená",J1245,0)</f>
        <v>0</v>
      </c>
      <c r="BG1245" s="206">
        <f>IF(N1245="zákl. přenesená",J1245,0)</f>
        <v>0</v>
      </c>
      <c r="BH1245" s="206">
        <f>IF(N1245="sníž. přenesená",J1245,0)</f>
        <v>0</v>
      </c>
      <c r="BI1245" s="206">
        <f>IF(N1245="nulová",J1245,0)</f>
        <v>0</v>
      </c>
      <c r="BJ1245" s="18" t="s">
        <v>85</v>
      </c>
      <c r="BK1245" s="206">
        <f>ROUND(I1245*H1245,2)</f>
        <v>0</v>
      </c>
      <c r="BL1245" s="18" t="s">
        <v>218</v>
      </c>
      <c r="BM1245" s="205" t="s">
        <v>14172</v>
      </c>
    </row>
    <row r="1246" spans="1:65" s="2" customFormat="1" ht="68.25">
      <c r="A1246" s="35"/>
      <c r="B1246" s="36"/>
      <c r="C1246" s="37"/>
      <c r="D1246" s="214" t="s">
        <v>807</v>
      </c>
      <c r="E1246" s="37"/>
      <c r="F1246" s="256" t="s">
        <v>14052</v>
      </c>
      <c r="G1246" s="37"/>
      <c r="H1246" s="37"/>
      <c r="I1246" s="257"/>
      <c r="J1246" s="37"/>
      <c r="K1246" s="37"/>
      <c r="L1246" s="40"/>
      <c r="M1246" s="258"/>
      <c r="N1246" s="259"/>
      <c r="O1246" s="72"/>
      <c r="P1246" s="72"/>
      <c r="Q1246" s="72"/>
      <c r="R1246" s="72"/>
      <c r="S1246" s="72"/>
      <c r="T1246" s="73"/>
      <c r="U1246" s="35"/>
      <c r="V1246" s="35"/>
      <c r="W1246" s="35"/>
      <c r="X1246" s="35"/>
      <c r="Y1246" s="35"/>
      <c r="Z1246" s="35"/>
      <c r="AA1246" s="35"/>
      <c r="AB1246" s="35"/>
      <c r="AC1246" s="35"/>
      <c r="AD1246" s="35"/>
      <c r="AE1246" s="35"/>
      <c r="AT1246" s="18" t="s">
        <v>807</v>
      </c>
      <c r="AU1246" s="18" t="s">
        <v>85</v>
      </c>
    </row>
    <row r="1247" spans="1:65" s="2" customFormat="1" ht="16.5" customHeight="1">
      <c r="A1247" s="35"/>
      <c r="B1247" s="36"/>
      <c r="C1247" s="193" t="s">
        <v>6098</v>
      </c>
      <c r="D1247" s="193" t="s">
        <v>214</v>
      </c>
      <c r="E1247" s="194" t="s">
        <v>14173</v>
      </c>
      <c r="F1247" s="195" t="s">
        <v>14174</v>
      </c>
      <c r="G1247" s="196" t="s">
        <v>2761</v>
      </c>
      <c r="H1247" s="197">
        <v>2</v>
      </c>
      <c r="I1247" s="198"/>
      <c r="J1247" s="199">
        <f>ROUND(I1247*H1247,2)</f>
        <v>0</v>
      </c>
      <c r="K1247" s="200"/>
      <c r="L1247" s="40"/>
      <c r="M1247" s="201" t="s">
        <v>1</v>
      </c>
      <c r="N1247" s="202" t="s">
        <v>42</v>
      </c>
      <c r="O1247" s="72"/>
      <c r="P1247" s="203">
        <f>O1247*H1247</f>
        <v>0</v>
      </c>
      <c r="Q1247" s="203">
        <v>0</v>
      </c>
      <c r="R1247" s="203">
        <f>Q1247*H1247</f>
        <v>0</v>
      </c>
      <c r="S1247" s="203">
        <v>0</v>
      </c>
      <c r="T1247" s="204">
        <f>S1247*H1247</f>
        <v>0</v>
      </c>
      <c r="U1247" s="35"/>
      <c r="V1247" s="35"/>
      <c r="W1247" s="35"/>
      <c r="X1247" s="35"/>
      <c r="Y1247" s="35"/>
      <c r="Z1247" s="35"/>
      <c r="AA1247" s="35"/>
      <c r="AB1247" s="35"/>
      <c r="AC1247" s="35"/>
      <c r="AD1247" s="35"/>
      <c r="AE1247" s="35"/>
      <c r="AR1247" s="205" t="s">
        <v>218</v>
      </c>
      <c r="AT1247" s="205" t="s">
        <v>214</v>
      </c>
      <c r="AU1247" s="205" t="s">
        <v>85</v>
      </c>
      <c r="AY1247" s="18" t="s">
        <v>209</v>
      </c>
      <c r="BE1247" s="206">
        <f>IF(N1247="základní",J1247,0)</f>
        <v>0</v>
      </c>
      <c r="BF1247" s="206">
        <f>IF(N1247="snížená",J1247,0)</f>
        <v>0</v>
      </c>
      <c r="BG1247" s="206">
        <f>IF(N1247="zákl. přenesená",J1247,0)</f>
        <v>0</v>
      </c>
      <c r="BH1247" s="206">
        <f>IF(N1247="sníž. přenesená",J1247,0)</f>
        <v>0</v>
      </c>
      <c r="BI1247" s="206">
        <f>IF(N1247="nulová",J1247,0)</f>
        <v>0</v>
      </c>
      <c r="BJ1247" s="18" t="s">
        <v>85</v>
      </c>
      <c r="BK1247" s="206">
        <f>ROUND(I1247*H1247,2)</f>
        <v>0</v>
      </c>
      <c r="BL1247" s="18" t="s">
        <v>218</v>
      </c>
      <c r="BM1247" s="205" t="s">
        <v>14175</v>
      </c>
    </row>
    <row r="1248" spans="1:65" s="2" customFormat="1" ht="68.25">
      <c r="A1248" s="35"/>
      <c r="B1248" s="36"/>
      <c r="C1248" s="37"/>
      <c r="D1248" s="214" t="s">
        <v>807</v>
      </c>
      <c r="E1248" s="37"/>
      <c r="F1248" s="256" t="s">
        <v>14052</v>
      </c>
      <c r="G1248" s="37"/>
      <c r="H1248" s="37"/>
      <c r="I1248" s="257"/>
      <c r="J1248" s="37"/>
      <c r="K1248" s="37"/>
      <c r="L1248" s="40"/>
      <c r="M1248" s="258"/>
      <c r="N1248" s="259"/>
      <c r="O1248" s="72"/>
      <c r="P1248" s="72"/>
      <c r="Q1248" s="72"/>
      <c r="R1248" s="72"/>
      <c r="S1248" s="72"/>
      <c r="T1248" s="73"/>
      <c r="U1248" s="35"/>
      <c r="V1248" s="35"/>
      <c r="W1248" s="35"/>
      <c r="X1248" s="35"/>
      <c r="Y1248" s="35"/>
      <c r="Z1248" s="35"/>
      <c r="AA1248" s="35"/>
      <c r="AB1248" s="35"/>
      <c r="AC1248" s="35"/>
      <c r="AD1248" s="35"/>
      <c r="AE1248" s="35"/>
      <c r="AT1248" s="18" t="s">
        <v>807</v>
      </c>
      <c r="AU1248" s="18" t="s">
        <v>85</v>
      </c>
    </row>
    <row r="1249" spans="1:65" s="2" customFormat="1" ht="16.5" customHeight="1">
      <c r="A1249" s="35"/>
      <c r="B1249" s="36"/>
      <c r="C1249" s="193" t="s">
        <v>6102</v>
      </c>
      <c r="D1249" s="193" t="s">
        <v>214</v>
      </c>
      <c r="E1249" s="194" t="s">
        <v>14176</v>
      </c>
      <c r="F1249" s="195" t="s">
        <v>14177</v>
      </c>
      <c r="G1249" s="196" t="s">
        <v>2761</v>
      </c>
      <c r="H1249" s="197">
        <v>2</v>
      </c>
      <c r="I1249" s="198"/>
      <c r="J1249" s="199">
        <f>ROUND(I1249*H1249,2)</f>
        <v>0</v>
      </c>
      <c r="K1249" s="200"/>
      <c r="L1249" s="40"/>
      <c r="M1249" s="201" t="s">
        <v>1</v>
      </c>
      <c r="N1249" s="202" t="s">
        <v>42</v>
      </c>
      <c r="O1249" s="72"/>
      <c r="P1249" s="203">
        <f>O1249*H1249</f>
        <v>0</v>
      </c>
      <c r="Q1249" s="203">
        <v>0</v>
      </c>
      <c r="R1249" s="203">
        <f>Q1249*H1249</f>
        <v>0</v>
      </c>
      <c r="S1249" s="203">
        <v>0</v>
      </c>
      <c r="T1249" s="204">
        <f>S1249*H1249</f>
        <v>0</v>
      </c>
      <c r="U1249" s="35"/>
      <c r="V1249" s="35"/>
      <c r="W1249" s="35"/>
      <c r="X1249" s="35"/>
      <c r="Y1249" s="35"/>
      <c r="Z1249" s="35"/>
      <c r="AA1249" s="35"/>
      <c r="AB1249" s="35"/>
      <c r="AC1249" s="35"/>
      <c r="AD1249" s="35"/>
      <c r="AE1249" s="35"/>
      <c r="AR1249" s="205" t="s">
        <v>218</v>
      </c>
      <c r="AT1249" s="205" t="s">
        <v>214</v>
      </c>
      <c r="AU1249" s="205" t="s">
        <v>85</v>
      </c>
      <c r="AY1249" s="18" t="s">
        <v>209</v>
      </c>
      <c r="BE1249" s="206">
        <f>IF(N1249="základní",J1249,0)</f>
        <v>0</v>
      </c>
      <c r="BF1249" s="206">
        <f>IF(N1249="snížená",J1249,0)</f>
        <v>0</v>
      </c>
      <c r="BG1249" s="206">
        <f>IF(N1249="zákl. přenesená",J1249,0)</f>
        <v>0</v>
      </c>
      <c r="BH1249" s="206">
        <f>IF(N1249="sníž. přenesená",J1249,0)</f>
        <v>0</v>
      </c>
      <c r="BI1249" s="206">
        <f>IF(N1249="nulová",J1249,0)</f>
        <v>0</v>
      </c>
      <c r="BJ1249" s="18" t="s">
        <v>85</v>
      </c>
      <c r="BK1249" s="206">
        <f>ROUND(I1249*H1249,2)</f>
        <v>0</v>
      </c>
      <c r="BL1249" s="18" t="s">
        <v>218</v>
      </c>
      <c r="BM1249" s="205" t="s">
        <v>14178</v>
      </c>
    </row>
    <row r="1250" spans="1:65" s="2" customFormat="1" ht="68.25">
      <c r="A1250" s="35"/>
      <c r="B1250" s="36"/>
      <c r="C1250" s="37"/>
      <c r="D1250" s="214" t="s">
        <v>807</v>
      </c>
      <c r="E1250" s="37"/>
      <c r="F1250" s="256" t="s">
        <v>14052</v>
      </c>
      <c r="G1250" s="37"/>
      <c r="H1250" s="37"/>
      <c r="I1250" s="257"/>
      <c r="J1250" s="37"/>
      <c r="K1250" s="37"/>
      <c r="L1250" s="40"/>
      <c r="M1250" s="258"/>
      <c r="N1250" s="259"/>
      <c r="O1250" s="72"/>
      <c r="P1250" s="72"/>
      <c r="Q1250" s="72"/>
      <c r="R1250" s="72"/>
      <c r="S1250" s="72"/>
      <c r="T1250" s="73"/>
      <c r="U1250" s="35"/>
      <c r="V1250" s="35"/>
      <c r="W1250" s="35"/>
      <c r="X1250" s="35"/>
      <c r="Y1250" s="35"/>
      <c r="Z1250" s="35"/>
      <c r="AA1250" s="35"/>
      <c r="AB1250" s="35"/>
      <c r="AC1250" s="35"/>
      <c r="AD1250" s="35"/>
      <c r="AE1250" s="35"/>
      <c r="AT1250" s="18" t="s">
        <v>807</v>
      </c>
      <c r="AU1250" s="18" t="s">
        <v>85</v>
      </c>
    </row>
    <row r="1251" spans="1:65" s="2" customFormat="1" ht="16.5" customHeight="1">
      <c r="A1251" s="35"/>
      <c r="B1251" s="36"/>
      <c r="C1251" s="193" t="s">
        <v>6105</v>
      </c>
      <c r="D1251" s="193" t="s">
        <v>214</v>
      </c>
      <c r="E1251" s="194" t="s">
        <v>14179</v>
      </c>
      <c r="F1251" s="195" t="s">
        <v>12945</v>
      </c>
      <c r="G1251" s="196" t="s">
        <v>10032</v>
      </c>
      <c r="H1251" s="197">
        <v>3.2</v>
      </c>
      <c r="I1251" s="198"/>
      <c r="J1251" s="199">
        <f>ROUND(I1251*H1251,2)</f>
        <v>0</v>
      </c>
      <c r="K1251" s="200"/>
      <c r="L1251" s="40"/>
      <c r="M1251" s="201" t="s">
        <v>1</v>
      </c>
      <c r="N1251" s="202" t="s">
        <v>42</v>
      </c>
      <c r="O1251" s="72"/>
      <c r="P1251" s="203">
        <f>O1251*H1251</f>
        <v>0</v>
      </c>
      <c r="Q1251" s="203">
        <v>0</v>
      </c>
      <c r="R1251" s="203">
        <f>Q1251*H1251</f>
        <v>0</v>
      </c>
      <c r="S1251" s="203">
        <v>0</v>
      </c>
      <c r="T1251" s="204">
        <f>S1251*H1251</f>
        <v>0</v>
      </c>
      <c r="U1251" s="35"/>
      <c r="V1251" s="35"/>
      <c r="W1251" s="35"/>
      <c r="X1251" s="35"/>
      <c r="Y1251" s="35"/>
      <c r="Z1251" s="35"/>
      <c r="AA1251" s="35"/>
      <c r="AB1251" s="35"/>
      <c r="AC1251" s="35"/>
      <c r="AD1251" s="35"/>
      <c r="AE1251" s="35"/>
      <c r="AR1251" s="205" t="s">
        <v>218</v>
      </c>
      <c r="AT1251" s="205" t="s">
        <v>214</v>
      </c>
      <c r="AU1251" s="205" t="s">
        <v>85</v>
      </c>
      <c r="AY1251" s="18" t="s">
        <v>209</v>
      </c>
      <c r="BE1251" s="206">
        <f>IF(N1251="základní",J1251,0)</f>
        <v>0</v>
      </c>
      <c r="BF1251" s="206">
        <f>IF(N1251="snížená",J1251,0)</f>
        <v>0</v>
      </c>
      <c r="BG1251" s="206">
        <f>IF(N1251="zákl. přenesená",J1251,0)</f>
        <v>0</v>
      </c>
      <c r="BH1251" s="206">
        <f>IF(N1251="sníž. přenesená",J1251,0)</f>
        <v>0</v>
      </c>
      <c r="BI1251" s="206">
        <f>IF(N1251="nulová",J1251,0)</f>
        <v>0</v>
      </c>
      <c r="BJ1251" s="18" t="s">
        <v>85</v>
      </c>
      <c r="BK1251" s="206">
        <f>ROUND(I1251*H1251,2)</f>
        <v>0</v>
      </c>
      <c r="BL1251" s="18" t="s">
        <v>218</v>
      </c>
      <c r="BM1251" s="205" t="s">
        <v>14180</v>
      </c>
    </row>
    <row r="1252" spans="1:65" s="2" customFormat="1" ht="58.5">
      <c r="A1252" s="35"/>
      <c r="B1252" s="36"/>
      <c r="C1252" s="37"/>
      <c r="D1252" s="214" t="s">
        <v>807</v>
      </c>
      <c r="E1252" s="37"/>
      <c r="F1252" s="256" t="s">
        <v>12979</v>
      </c>
      <c r="G1252" s="37"/>
      <c r="H1252" s="37"/>
      <c r="I1252" s="257"/>
      <c r="J1252" s="37"/>
      <c r="K1252" s="37"/>
      <c r="L1252" s="40"/>
      <c r="M1252" s="258"/>
      <c r="N1252" s="259"/>
      <c r="O1252" s="72"/>
      <c r="P1252" s="72"/>
      <c r="Q1252" s="72"/>
      <c r="R1252" s="72"/>
      <c r="S1252" s="72"/>
      <c r="T1252" s="73"/>
      <c r="U1252" s="35"/>
      <c r="V1252" s="35"/>
      <c r="W1252" s="35"/>
      <c r="X1252" s="35"/>
      <c r="Y1252" s="35"/>
      <c r="Z1252" s="35"/>
      <c r="AA1252" s="35"/>
      <c r="AB1252" s="35"/>
      <c r="AC1252" s="35"/>
      <c r="AD1252" s="35"/>
      <c r="AE1252" s="35"/>
      <c r="AT1252" s="18" t="s">
        <v>807</v>
      </c>
      <c r="AU1252" s="18" t="s">
        <v>85</v>
      </c>
    </row>
    <row r="1253" spans="1:65" s="2" customFormat="1" ht="16.5" customHeight="1">
      <c r="A1253" s="35"/>
      <c r="B1253" s="36"/>
      <c r="C1253" s="193" t="s">
        <v>6107</v>
      </c>
      <c r="D1253" s="193" t="s">
        <v>214</v>
      </c>
      <c r="E1253" s="194" t="s">
        <v>14181</v>
      </c>
      <c r="F1253" s="195" t="s">
        <v>12898</v>
      </c>
      <c r="G1253" s="196" t="s">
        <v>10032</v>
      </c>
      <c r="H1253" s="197">
        <v>4.8</v>
      </c>
      <c r="I1253" s="198"/>
      <c r="J1253" s="199">
        <f>ROUND(I1253*H1253,2)</f>
        <v>0</v>
      </c>
      <c r="K1253" s="200"/>
      <c r="L1253" s="40"/>
      <c r="M1253" s="201" t="s">
        <v>1</v>
      </c>
      <c r="N1253" s="202" t="s">
        <v>42</v>
      </c>
      <c r="O1253" s="72"/>
      <c r="P1253" s="203">
        <f>O1253*H1253</f>
        <v>0</v>
      </c>
      <c r="Q1253" s="203">
        <v>0</v>
      </c>
      <c r="R1253" s="203">
        <f>Q1253*H1253</f>
        <v>0</v>
      </c>
      <c r="S1253" s="203">
        <v>0</v>
      </c>
      <c r="T1253" s="204">
        <f>S1253*H1253</f>
        <v>0</v>
      </c>
      <c r="U1253" s="35"/>
      <c r="V1253" s="35"/>
      <c r="W1253" s="35"/>
      <c r="X1253" s="35"/>
      <c r="Y1253" s="35"/>
      <c r="Z1253" s="35"/>
      <c r="AA1253" s="35"/>
      <c r="AB1253" s="35"/>
      <c r="AC1253" s="35"/>
      <c r="AD1253" s="35"/>
      <c r="AE1253" s="35"/>
      <c r="AR1253" s="205" t="s">
        <v>218</v>
      </c>
      <c r="AT1253" s="205" t="s">
        <v>214</v>
      </c>
      <c r="AU1253" s="205" t="s">
        <v>85</v>
      </c>
      <c r="AY1253" s="18" t="s">
        <v>209</v>
      </c>
      <c r="BE1253" s="206">
        <f>IF(N1253="základní",J1253,0)</f>
        <v>0</v>
      </c>
      <c r="BF1253" s="206">
        <f>IF(N1253="snížená",J1253,0)</f>
        <v>0</v>
      </c>
      <c r="BG1253" s="206">
        <f>IF(N1253="zákl. přenesená",J1253,0)</f>
        <v>0</v>
      </c>
      <c r="BH1253" s="206">
        <f>IF(N1253="sníž. přenesená",J1253,0)</f>
        <v>0</v>
      </c>
      <c r="BI1253" s="206">
        <f>IF(N1253="nulová",J1253,0)</f>
        <v>0</v>
      </c>
      <c r="BJ1253" s="18" t="s">
        <v>85</v>
      </c>
      <c r="BK1253" s="206">
        <f>ROUND(I1253*H1253,2)</f>
        <v>0</v>
      </c>
      <c r="BL1253" s="18" t="s">
        <v>218</v>
      </c>
      <c r="BM1253" s="205" t="s">
        <v>14182</v>
      </c>
    </row>
    <row r="1254" spans="1:65" s="2" customFormat="1" ht="58.5">
      <c r="A1254" s="35"/>
      <c r="B1254" s="36"/>
      <c r="C1254" s="37"/>
      <c r="D1254" s="214" t="s">
        <v>807</v>
      </c>
      <c r="E1254" s="37"/>
      <c r="F1254" s="256" t="s">
        <v>12979</v>
      </c>
      <c r="G1254" s="37"/>
      <c r="H1254" s="37"/>
      <c r="I1254" s="257"/>
      <c r="J1254" s="37"/>
      <c r="K1254" s="37"/>
      <c r="L1254" s="40"/>
      <c r="M1254" s="258"/>
      <c r="N1254" s="259"/>
      <c r="O1254" s="72"/>
      <c r="P1254" s="72"/>
      <c r="Q1254" s="72"/>
      <c r="R1254" s="72"/>
      <c r="S1254" s="72"/>
      <c r="T1254" s="73"/>
      <c r="U1254" s="35"/>
      <c r="V1254" s="35"/>
      <c r="W1254" s="35"/>
      <c r="X1254" s="35"/>
      <c r="Y1254" s="35"/>
      <c r="Z1254" s="35"/>
      <c r="AA1254" s="35"/>
      <c r="AB1254" s="35"/>
      <c r="AC1254" s="35"/>
      <c r="AD1254" s="35"/>
      <c r="AE1254" s="35"/>
      <c r="AT1254" s="18" t="s">
        <v>807</v>
      </c>
      <c r="AU1254" s="18" t="s">
        <v>85</v>
      </c>
    </row>
    <row r="1255" spans="1:65" s="2" customFormat="1" ht="16.5" customHeight="1">
      <c r="A1255" s="35"/>
      <c r="B1255" s="36"/>
      <c r="C1255" s="193" t="s">
        <v>6111</v>
      </c>
      <c r="D1255" s="193" t="s">
        <v>214</v>
      </c>
      <c r="E1255" s="194" t="s">
        <v>14183</v>
      </c>
      <c r="F1255" s="195" t="s">
        <v>12951</v>
      </c>
      <c r="G1255" s="196" t="s">
        <v>10032</v>
      </c>
      <c r="H1255" s="197">
        <v>112.8</v>
      </c>
      <c r="I1255" s="198"/>
      <c r="J1255" s="199">
        <f>ROUND(I1255*H1255,2)</f>
        <v>0</v>
      </c>
      <c r="K1255" s="200"/>
      <c r="L1255" s="40"/>
      <c r="M1255" s="201" t="s">
        <v>1</v>
      </c>
      <c r="N1255" s="202" t="s">
        <v>42</v>
      </c>
      <c r="O1255" s="72"/>
      <c r="P1255" s="203">
        <f>O1255*H1255</f>
        <v>0</v>
      </c>
      <c r="Q1255" s="203">
        <v>0</v>
      </c>
      <c r="R1255" s="203">
        <f>Q1255*H1255</f>
        <v>0</v>
      </c>
      <c r="S1255" s="203">
        <v>0</v>
      </c>
      <c r="T1255" s="204">
        <f>S1255*H1255</f>
        <v>0</v>
      </c>
      <c r="U1255" s="35"/>
      <c r="V1255" s="35"/>
      <c r="W1255" s="35"/>
      <c r="X1255" s="35"/>
      <c r="Y1255" s="35"/>
      <c r="Z1255" s="35"/>
      <c r="AA1255" s="35"/>
      <c r="AB1255" s="35"/>
      <c r="AC1255" s="35"/>
      <c r="AD1255" s="35"/>
      <c r="AE1255" s="35"/>
      <c r="AR1255" s="205" t="s">
        <v>218</v>
      </c>
      <c r="AT1255" s="205" t="s">
        <v>214</v>
      </c>
      <c r="AU1255" s="205" t="s">
        <v>85</v>
      </c>
      <c r="AY1255" s="18" t="s">
        <v>209</v>
      </c>
      <c r="BE1255" s="206">
        <f>IF(N1255="základní",J1255,0)</f>
        <v>0</v>
      </c>
      <c r="BF1255" s="206">
        <f>IF(N1255="snížená",J1255,0)</f>
        <v>0</v>
      </c>
      <c r="BG1255" s="206">
        <f>IF(N1255="zákl. přenesená",J1255,0)</f>
        <v>0</v>
      </c>
      <c r="BH1255" s="206">
        <f>IF(N1255="sníž. přenesená",J1255,0)</f>
        <v>0</v>
      </c>
      <c r="BI1255" s="206">
        <f>IF(N1255="nulová",J1255,0)</f>
        <v>0</v>
      </c>
      <c r="BJ1255" s="18" t="s">
        <v>85</v>
      </c>
      <c r="BK1255" s="206">
        <f>ROUND(I1255*H1255,2)</f>
        <v>0</v>
      </c>
      <c r="BL1255" s="18" t="s">
        <v>218</v>
      </c>
      <c r="BM1255" s="205" t="s">
        <v>14184</v>
      </c>
    </row>
    <row r="1256" spans="1:65" s="2" customFormat="1" ht="58.5">
      <c r="A1256" s="35"/>
      <c r="B1256" s="36"/>
      <c r="C1256" s="37"/>
      <c r="D1256" s="214" t="s">
        <v>807</v>
      </c>
      <c r="E1256" s="37"/>
      <c r="F1256" s="256" t="s">
        <v>12979</v>
      </c>
      <c r="G1256" s="37"/>
      <c r="H1256" s="37"/>
      <c r="I1256" s="257"/>
      <c r="J1256" s="37"/>
      <c r="K1256" s="37"/>
      <c r="L1256" s="40"/>
      <c r="M1256" s="258"/>
      <c r="N1256" s="259"/>
      <c r="O1256" s="72"/>
      <c r="P1256" s="72"/>
      <c r="Q1256" s="72"/>
      <c r="R1256" s="72"/>
      <c r="S1256" s="72"/>
      <c r="T1256" s="73"/>
      <c r="U1256" s="35"/>
      <c r="V1256" s="35"/>
      <c r="W1256" s="35"/>
      <c r="X1256" s="35"/>
      <c r="Y1256" s="35"/>
      <c r="Z1256" s="35"/>
      <c r="AA1256" s="35"/>
      <c r="AB1256" s="35"/>
      <c r="AC1256" s="35"/>
      <c r="AD1256" s="35"/>
      <c r="AE1256" s="35"/>
      <c r="AT1256" s="18" t="s">
        <v>807</v>
      </c>
      <c r="AU1256" s="18" t="s">
        <v>85</v>
      </c>
    </row>
    <row r="1257" spans="1:65" s="2" customFormat="1" ht="16.5" customHeight="1">
      <c r="A1257" s="35"/>
      <c r="B1257" s="36"/>
      <c r="C1257" s="193" t="s">
        <v>6114</v>
      </c>
      <c r="D1257" s="193" t="s">
        <v>214</v>
      </c>
      <c r="E1257" s="194" t="s">
        <v>14185</v>
      </c>
      <c r="F1257" s="195" t="s">
        <v>12945</v>
      </c>
      <c r="G1257" s="196" t="s">
        <v>10032</v>
      </c>
      <c r="H1257" s="197">
        <v>11.2</v>
      </c>
      <c r="I1257" s="198"/>
      <c r="J1257" s="199">
        <f>ROUND(I1257*H1257,2)</f>
        <v>0</v>
      </c>
      <c r="K1257" s="200"/>
      <c r="L1257" s="40"/>
      <c r="M1257" s="201" t="s">
        <v>1</v>
      </c>
      <c r="N1257" s="202" t="s">
        <v>42</v>
      </c>
      <c r="O1257" s="72"/>
      <c r="P1257" s="203">
        <f>O1257*H1257</f>
        <v>0</v>
      </c>
      <c r="Q1257" s="203">
        <v>0</v>
      </c>
      <c r="R1257" s="203">
        <f>Q1257*H1257</f>
        <v>0</v>
      </c>
      <c r="S1257" s="203">
        <v>0</v>
      </c>
      <c r="T1257" s="204">
        <f>S1257*H1257</f>
        <v>0</v>
      </c>
      <c r="U1257" s="35"/>
      <c r="V1257" s="35"/>
      <c r="W1257" s="35"/>
      <c r="X1257" s="35"/>
      <c r="Y1257" s="35"/>
      <c r="Z1257" s="35"/>
      <c r="AA1257" s="35"/>
      <c r="AB1257" s="35"/>
      <c r="AC1257" s="35"/>
      <c r="AD1257" s="35"/>
      <c r="AE1257" s="35"/>
      <c r="AR1257" s="205" t="s">
        <v>218</v>
      </c>
      <c r="AT1257" s="205" t="s">
        <v>214</v>
      </c>
      <c r="AU1257" s="205" t="s">
        <v>85</v>
      </c>
      <c r="AY1257" s="18" t="s">
        <v>209</v>
      </c>
      <c r="BE1257" s="206">
        <f>IF(N1257="základní",J1257,0)</f>
        <v>0</v>
      </c>
      <c r="BF1257" s="206">
        <f>IF(N1257="snížená",J1257,0)</f>
        <v>0</v>
      </c>
      <c r="BG1257" s="206">
        <f>IF(N1257="zákl. přenesená",J1257,0)</f>
        <v>0</v>
      </c>
      <c r="BH1257" s="206">
        <f>IF(N1257="sníž. přenesená",J1257,0)</f>
        <v>0</v>
      </c>
      <c r="BI1257" s="206">
        <f>IF(N1257="nulová",J1257,0)</f>
        <v>0</v>
      </c>
      <c r="BJ1257" s="18" t="s">
        <v>85</v>
      </c>
      <c r="BK1257" s="206">
        <f>ROUND(I1257*H1257,2)</f>
        <v>0</v>
      </c>
      <c r="BL1257" s="18" t="s">
        <v>218</v>
      </c>
      <c r="BM1257" s="205" t="s">
        <v>14186</v>
      </c>
    </row>
    <row r="1258" spans="1:65" s="2" customFormat="1" ht="48.75">
      <c r="A1258" s="35"/>
      <c r="B1258" s="36"/>
      <c r="C1258" s="37"/>
      <c r="D1258" s="214" t="s">
        <v>807</v>
      </c>
      <c r="E1258" s="37"/>
      <c r="F1258" s="256" t="s">
        <v>13241</v>
      </c>
      <c r="G1258" s="37"/>
      <c r="H1258" s="37"/>
      <c r="I1258" s="257"/>
      <c r="J1258" s="37"/>
      <c r="K1258" s="37"/>
      <c r="L1258" s="40"/>
      <c r="M1258" s="258"/>
      <c r="N1258" s="259"/>
      <c r="O1258" s="72"/>
      <c r="P1258" s="72"/>
      <c r="Q1258" s="72"/>
      <c r="R1258" s="72"/>
      <c r="S1258" s="72"/>
      <c r="T1258" s="73"/>
      <c r="U1258" s="35"/>
      <c r="V1258" s="35"/>
      <c r="W1258" s="35"/>
      <c r="X1258" s="35"/>
      <c r="Y1258" s="35"/>
      <c r="Z1258" s="35"/>
      <c r="AA1258" s="35"/>
      <c r="AB1258" s="35"/>
      <c r="AC1258" s="35"/>
      <c r="AD1258" s="35"/>
      <c r="AE1258" s="35"/>
      <c r="AT1258" s="18" t="s">
        <v>807</v>
      </c>
      <c r="AU1258" s="18" t="s">
        <v>85</v>
      </c>
    </row>
    <row r="1259" spans="1:65" s="2" customFormat="1" ht="16.5" customHeight="1">
      <c r="A1259" s="35"/>
      <c r="B1259" s="36"/>
      <c r="C1259" s="193" t="s">
        <v>6118</v>
      </c>
      <c r="D1259" s="193" t="s">
        <v>214</v>
      </c>
      <c r="E1259" s="194" t="s">
        <v>14187</v>
      </c>
      <c r="F1259" s="195" t="s">
        <v>12898</v>
      </c>
      <c r="G1259" s="196" t="s">
        <v>10032</v>
      </c>
      <c r="H1259" s="197">
        <v>3.2</v>
      </c>
      <c r="I1259" s="198"/>
      <c r="J1259" s="199">
        <f>ROUND(I1259*H1259,2)</f>
        <v>0</v>
      </c>
      <c r="K1259" s="200"/>
      <c r="L1259" s="40"/>
      <c r="M1259" s="201" t="s">
        <v>1</v>
      </c>
      <c r="N1259" s="202" t="s">
        <v>42</v>
      </c>
      <c r="O1259" s="72"/>
      <c r="P1259" s="203">
        <f>O1259*H1259</f>
        <v>0</v>
      </c>
      <c r="Q1259" s="203">
        <v>0</v>
      </c>
      <c r="R1259" s="203">
        <f>Q1259*H1259</f>
        <v>0</v>
      </c>
      <c r="S1259" s="203">
        <v>0</v>
      </c>
      <c r="T1259" s="204">
        <f>S1259*H1259</f>
        <v>0</v>
      </c>
      <c r="U1259" s="35"/>
      <c r="V1259" s="35"/>
      <c r="W1259" s="35"/>
      <c r="X1259" s="35"/>
      <c r="Y1259" s="35"/>
      <c r="Z1259" s="35"/>
      <c r="AA1259" s="35"/>
      <c r="AB1259" s="35"/>
      <c r="AC1259" s="35"/>
      <c r="AD1259" s="35"/>
      <c r="AE1259" s="35"/>
      <c r="AR1259" s="205" t="s">
        <v>218</v>
      </c>
      <c r="AT1259" s="205" t="s">
        <v>214</v>
      </c>
      <c r="AU1259" s="205" t="s">
        <v>85</v>
      </c>
      <c r="AY1259" s="18" t="s">
        <v>209</v>
      </c>
      <c r="BE1259" s="206">
        <f>IF(N1259="základní",J1259,0)</f>
        <v>0</v>
      </c>
      <c r="BF1259" s="206">
        <f>IF(N1259="snížená",J1259,0)</f>
        <v>0</v>
      </c>
      <c r="BG1259" s="206">
        <f>IF(N1259="zákl. přenesená",J1259,0)</f>
        <v>0</v>
      </c>
      <c r="BH1259" s="206">
        <f>IF(N1259="sníž. přenesená",J1259,0)</f>
        <v>0</v>
      </c>
      <c r="BI1259" s="206">
        <f>IF(N1259="nulová",J1259,0)</f>
        <v>0</v>
      </c>
      <c r="BJ1259" s="18" t="s">
        <v>85</v>
      </c>
      <c r="BK1259" s="206">
        <f>ROUND(I1259*H1259,2)</f>
        <v>0</v>
      </c>
      <c r="BL1259" s="18" t="s">
        <v>218</v>
      </c>
      <c r="BM1259" s="205" t="s">
        <v>14188</v>
      </c>
    </row>
    <row r="1260" spans="1:65" s="2" customFormat="1" ht="48.75">
      <c r="A1260" s="35"/>
      <c r="B1260" s="36"/>
      <c r="C1260" s="37"/>
      <c r="D1260" s="214" t="s">
        <v>807</v>
      </c>
      <c r="E1260" s="37"/>
      <c r="F1260" s="256" t="s">
        <v>13241</v>
      </c>
      <c r="G1260" s="37"/>
      <c r="H1260" s="37"/>
      <c r="I1260" s="257"/>
      <c r="J1260" s="37"/>
      <c r="K1260" s="37"/>
      <c r="L1260" s="40"/>
      <c r="M1260" s="258"/>
      <c r="N1260" s="259"/>
      <c r="O1260" s="72"/>
      <c r="P1260" s="72"/>
      <c r="Q1260" s="72"/>
      <c r="R1260" s="72"/>
      <c r="S1260" s="72"/>
      <c r="T1260" s="73"/>
      <c r="U1260" s="35"/>
      <c r="V1260" s="35"/>
      <c r="W1260" s="35"/>
      <c r="X1260" s="35"/>
      <c r="Y1260" s="35"/>
      <c r="Z1260" s="35"/>
      <c r="AA1260" s="35"/>
      <c r="AB1260" s="35"/>
      <c r="AC1260" s="35"/>
      <c r="AD1260" s="35"/>
      <c r="AE1260" s="35"/>
      <c r="AT1260" s="18" t="s">
        <v>807</v>
      </c>
      <c r="AU1260" s="18" t="s">
        <v>85</v>
      </c>
    </row>
    <row r="1261" spans="1:65" s="2" customFormat="1" ht="16.5" customHeight="1">
      <c r="A1261" s="35"/>
      <c r="B1261" s="36"/>
      <c r="C1261" s="193" t="s">
        <v>6121</v>
      </c>
      <c r="D1261" s="193" t="s">
        <v>214</v>
      </c>
      <c r="E1261" s="194" t="s">
        <v>14189</v>
      </c>
      <c r="F1261" s="195" t="s">
        <v>12902</v>
      </c>
      <c r="G1261" s="196" t="s">
        <v>10032</v>
      </c>
      <c r="H1261" s="197">
        <v>14.4</v>
      </c>
      <c r="I1261" s="198"/>
      <c r="J1261" s="199">
        <f>ROUND(I1261*H1261,2)</f>
        <v>0</v>
      </c>
      <c r="K1261" s="200"/>
      <c r="L1261" s="40"/>
      <c r="M1261" s="201" t="s">
        <v>1</v>
      </c>
      <c r="N1261" s="202" t="s">
        <v>42</v>
      </c>
      <c r="O1261" s="72"/>
      <c r="P1261" s="203">
        <f>O1261*H1261</f>
        <v>0</v>
      </c>
      <c r="Q1261" s="203">
        <v>0</v>
      </c>
      <c r="R1261" s="203">
        <f>Q1261*H1261</f>
        <v>0</v>
      </c>
      <c r="S1261" s="203">
        <v>0</v>
      </c>
      <c r="T1261" s="204">
        <f>S1261*H1261</f>
        <v>0</v>
      </c>
      <c r="U1261" s="35"/>
      <c r="V1261" s="35"/>
      <c r="W1261" s="35"/>
      <c r="X1261" s="35"/>
      <c r="Y1261" s="35"/>
      <c r="Z1261" s="35"/>
      <c r="AA1261" s="35"/>
      <c r="AB1261" s="35"/>
      <c r="AC1261" s="35"/>
      <c r="AD1261" s="35"/>
      <c r="AE1261" s="35"/>
      <c r="AR1261" s="205" t="s">
        <v>218</v>
      </c>
      <c r="AT1261" s="205" t="s">
        <v>214</v>
      </c>
      <c r="AU1261" s="205" t="s">
        <v>85</v>
      </c>
      <c r="AY1261" s="18" t="s">
        <v>209</v>
      </c>
      <c r="BE1261" s="206">
        <f>IF(N1261="základní",J1261,0)</f>
        <v>0</v>
      </c>
      <c r="BF1261" s="206">
        <f>IF(N1261="snížená",J1261,0)</f>
        <v>0</v>
      </c>
      <c r="BG1261" s="206">
        <f>IF(N1261="zákl. přenesená",J1261,0)</f>
        <v>0</v>
      </c>
      <c r="BH1261" s="206">
        <f>IF(N1261="sníž. přenesená",J1261,0)</f>
        <v>0</v>
      </c>
      <c r="BI1261" s="206">
        <f>IF(N1261="nulová",J1261,0)</f>
        <v>0</v>
      </c>
      <c r="BJ1261" s="18" t="s">
        <v>85</v>
      </c>
      <c r="BK1261" s="206">
        <f>ROUND(I1261*H1261,2)</f>
        <v>0</v>
      </c>
      <c r="BL1261" s="18" t="s">
        <v>218</v>
      </c>
      <c r="BM1261" s="205" t="s">
        <v>14190</v>
      </c>
    </row>
    <row r="1262" spans="1:65" s="2" customFormat="1" ht="48.75">
      <c r="A1262" s="35"/>
      <c r="B1262" s="36"/>
      <c r="C1262" s="37"/>
      <c r="D1262" s="214" t="s">
        <v>807</v>
      </c>
      <c r="E1262" s="37"/>
      <c r="F1262" s="256" t="s">
        <v>13241</v>
      </c>
      <c r="G1262" s="37"/>
      <c r="H1262" s="37"/>
      <c r="I1262" s="257"/>
      <c r="J1262" s="37"/>
      <c r="K1262" s="37"/>
      <c r="L1262" s="40"/>
      <c r="M1262" s="258"/>
      <c r="N1262" s="259"/>
      <c r="O1262" s="72"/>
      <c r="P1262" s="72"/>
      <c r="Q1262" s="72"/>
      <c r="R1262" s="72"/>
      <c r="S1262" s="72"/>
      <c r="T1262" s="73"/>
      <c r="U1262" s="35"/>
      <c r="V1262" s="35"/>
      <c r="W1262" s="35"/>
      <c r="X1262" s="35"/>
      <c r="Y1262" s="35"/>
      <c r="Z1262" s="35"/>
      <c r="AA1262" s="35"/>
      <c r="AB1262" s="35"/>
      <c r="AC1262" s="35"/>
      <c r="AD1262" s="35"/>
      <c r="AE1262" s="35"/>
      <c r="AT1262" s="18" t="s">
        <v>807</v>
      </c>
      <c r="AU1262" s="18" t="s">
        <v>85</v>
      </c>
    </row>
    <row r="1263" spans="1:65" s="2" customFormat="1" ht="16.5" customHeight="1">
      <c r="A1263" s="35"/>
      <c r="B1263" s="36"/>
      <c r="C1263" s="193" t="s">
        <v>6125</v>
      </c>
      <c r="D1263" s="193" t="s">
        <v>214</v>
      </c>
      <c r="E1263" s="194" t="s">
        <v>14191</v>
      </c>
      <c r="F1263" s="195" t="s">
        <v>12951</v>
      </c>
      <c r="G1263" s="196" t="s">
        <v>10032</v>
      </c>
      <c r="H1263" s="197">
        <v>8</v>
      </c>
      <c r="I1263" s="198"/>
      <c r="J1263" s="199">
        <f>ROUND(I1263*H1263,2)</f>
        <v>0</v>
      </c>
      <c r="K1263" s="200"/>
      <c r="L1263" s="40"/>
      <c r="M1263" s="201" t="s">
        <v>1</v>
      </c>
      <c r="N1263" s="202" t="s">
        <v>42</v>
      </c>
      <c r="O1263" s="72"/>
      <c r="P1263" s="203">
        <f>O1263*H1263</f>
        <v>0</v>
      </c>
      <c r="Q1263" s="203">
        <v>0</v>
      </c>
      <c r="R1263" s="203">
        <f>Q1263*H1263</f>
        <v>0</v>
      </c>
      <c r="S1263" s="203">
        <v>0</v>
      </c>
      <c r="T1263" s="204">
        <f>S1263*H1263</f>
        <v>0</v>
      </c>
      <c r="U1263" s="35"/>
      <c r="V1263" s="35"/>
      <c r="W1263" s="35"/>
      <c r="X1263" s="35"/>
      <c r="Y1263" s="35"/>
      <c r="Z1263" s="35"/>
      <c r="AA1263" s="35"/>
      <c r="AB1263" s="35"/>
      <c r="AC1263" s="35"/>
      <c r="AD1263" s="35"/>
      <c r="AE1263" s="35"/>
      <c r="AR1263" s="205" t="s">
        <v>218</v>
      </c>
      <c r="AT1263" s="205" t="s">
        <v>214</v>
      </c>
      <c r="AU1263" s="205" t="s">
        <v>85</v>
      </c>
      <c r="AY1263" s="18" t="s">
        <v>209</v>
      </c>
      <c r="BE1263" s="206">
        <f>IF(N1263="základní",J1263,0)</f>
        <v>0</v>
      </c>
      <c r="BF1263" s="206">
        <f>IF(N1263="snížená",J1263,0)</f>
        <v>0</v>
      </c>
      <c r="BG1263" s="206">
        <f>IF(N1263="zákl. přenesená",J1263,0)</f>
        <v>0</v>
      </c>
      <c r="BH1263" s="206">
        <f>IF(N1263="sníž. přenesená",J1263,0)</f>
        <v>0</v>
      </c>
      <c r="BI1263" s="206">
        <f>IF(N1263="nulová",J1263,0)</f>
        <v>0</v>
      </c>
      <c r="BJ1263" s="18" t="s">
        <v>85</v>
      </c>
      <c r="BK1263" s="206">
        <f>ROUND(I1263*H1263,2)</f>
        <v>0</v>
      </c>
      <c r="BL1263" s="18" t="s">
        <v>218</v>
      </c>
      <c r="BM1263" s="205" t="s">
        <v>14192</v>
      </c>
    </row>
    <row r="1264" spans="1:65" s="2" customFormat="1" ht="48.75">
      <c r="A1264" s="35"/>
      <c r="B1264" s="36"/>
      <c r="C1264" s="37"/>
      <c r="D1264" s="214" t="s">
        <v>807</v>
      </c>
      <c r="E1264" s="37"/>
      <c r="F1264" s="256" t="s">
        <v>13241</v>
      </c>
      <c r="G1264" s="37"/>
      <c r="H1264" s="37"/>
      <c r="I1264" s="257"/>
      <c r="J1264" s="37"/>
      <c r="K1264" s="37"/>
      <c r="L1264" s="40"/>
      <c r="M1264" s="258"/>
      <c r="N1264" s="259"/>
      <c r="O1264" s="72"/>
      <c r="P1264" s="72"/>
      <c r="Q1264" s="72"/>
      <c r="R1264" s="72"/>
      <c r="S1264" s="72"/>
      <c r="T1264" s="73"/>
      <c r="U1264" s="35"/>
      <c r="V1264" s="35"/>
      <c r="W1264" s="35"/>
      <c r="X1264" s="35"/>
      <c r="Y1264" s="35"/>
      <c r="Z1264" s="35"/>
      <c r="AA1264" s="35"/>
      <c r="AB1264" s="35"/>
      <c r="AC1264" s="35"/>
      <c r="AD1264" s="35"/>
      <c r="AE1264" s="35"/>
      <c r="AT1264" s="18" t="s">
        <v>807</v>
      </c>
      <c r="AU1264" s="18" t="s">
        <v>85</v>
      </c>
    </row>
    <row r="1265" spans="1:65" s="2" customFormat="1" ht="16.5" customHeight="1">
      <c r="A1265" s="35"/>
      <c r="B1265" s="36"/>
      <c r="C1265" s="193" t="s">
        <v>6128</v>
      </c>
      <c r="D1265" s="193" t="s">
        <v>214</v>
      </c>
      <c r="E1265" s="194" t="s">
        <v>14193</v>
      </c>
      <c r="F1265" s="195" t="s">
        <v>12870</v>
      </c>
      <c r="G1265" s="196" t="s">
        <v>10032</v>
      </c>
      <c r="H1265" s="197">
        <v>1.6</v>
      </c>
      <c r="I1265" s="198"/>
      <c r="J1265" s="199">
        <f>ROUND(I1265*H1265,2)</f>
        <v>0</v>
      </c>
      <c r="K1265" s="200"/>
      <c r="L1265" s="40"/>
      <c r="M1265" s="201" t="s">
        <v>1</v>
      </c>
      <c r="N1265" s="202" t="s">
        <v>42</v>
      </c>
      <c r="O1265" s="72"/>
      <c r="P1265" s="203">
        <f>O1265*H1265</f>
        <v>0</v>
      </c>
      <c r="Q1265" s="203">
        <v>0</v>
      </c>
      <c r="R1265" s="203">
        <f>Q1265*H1265</f>
        <v>0</v>
      </c>
      <c r="S1265" s="203">
        <v>0</v>
      </c>
      <c r="T1265" s="204">
        <f>S1265*H1265</f>
        <v>0</v>
      </c>
      <c r="U1265" s="35"/>
      <c r="V1265" s="35"/>
      <c r="W1265" s="35"/>
      <c r="X1265" s="35"/>
      <c r="Y1265" s="35"/>
      <c r="Z1265" s="35"/>
      <c r="AA1265" s="35"/>
      <c r="AB1265" s="35"/>
      <c r="AC1265" s="35"/>
      <c r="AD1265" s="35"/>
      <c r="AE1265" s="35"/>
      <c r="AR1265" s="205" t="s">
        <v>218</v>
      </c>
      <c r="AT1265" s="205" t="s">
        <v>214</v>
      </c>
      <c r="AU1265" s="205" t="s">
        <v>85</v>
      </c>
      <c r="AY1265" s="18" t="s">
        <v>209</v>
      </c>
      <c r="BE1265" s="206">
        <f>IF(N1265="základní",J1265,0)</f>
        <v>0</v>
      </c>
      <c r="BF1265" s="206">
        <f>IF(N1265="snížená",J1265,0)</f>
        <v>0</v>
      </c>
      <c r="BG1265" s="206">
        <f>IF(N1265="zákl. přenesená",J1265,0)</f>
        <v>0</v>
      </c>
      <c r="BH1265" s="206">
        <f>IF(N1265="sníž. přenesená",J1265,0)</f>
        <v>0</v>
      </c>
      <c r="BI1265" s="206">
        <f>IF(N1265="nulová",J1265,0)</f>
        <v>0</v>
      </c>
      <c r="BJ1265" s="18" t="s">
        <v>85</v>
      </c>
      <c r="BK1265" s="206">
        <f>ROUND(I1265*H1265,2)</f>
        <v>0</v>
      </c>
      <c r="BL1265" s="18" t="s">
        <v>218</v>
      </c>
      <c r="BM1265" s="205" t="s">
        <v>14194</v>
      </c>
    </row>
    <row r="1266" spans="1:65" s="2" customFormat="1" ht="48.75">
      <c r="A1266" s="35"/>
      <c r="B1266" s="36"/>
      <c r="C1266" s="37"/>
      <c r="D1266" s="214" t="s">
        <v>807</v>
      </c>
      <c r="E1266" s="37"/>
      <c r="F1266" s="256" t="s">
        <v>13241</v>
      </c>
      <c r="G1266" s="37"/>
      <c r="H1266" s="37"/>
      <c r="I1266" s="257"/>
      <c r="J1266" s="37"/>
      <c r="K1266" s="37"/>
      <c r="L1266" s="40"/>
      <c r="M1266" s="258"/>
      <c r="N1266" s="259"/>
      <c r="O1266" s="72"/>
      <c r="P1266" s="72"/>
      <c r="Q1266" s="72"/>
      <c r="R1266" s="72"/>
      <c r="S1266" s="72"/>
      <c r="T1266" s="73"/>
      <c r="U1266" s="35"/>
      <c r="V1266" s="35"/>
      <c r="W1266" s="35"/>
      <c r="X1266" s="35"/>
      <c r="Y1266" s="35"/>
      <c r="Z1266" s="35"/>
      <c r="AA1266" s="35"/>
      <c r="AB1266" s="35"/>
      <c r="AC1266" s="35"/>
      <c r="AD1266" s="35"/>
      <c r="AE1266" s="35"/>
      <c r="AT1266" s="18" t="s">
        <v>807</v>
      </c>
      <c r="AU1266" s="18" t="s">
        <v>85</v>
      </c>
    </row>
    <row r="1267" spans="1:65" s="2" customFormat="1" ht="16.5" customHeight="1">
      <c r="A1267" s="35"/>
      <c r="B1267" s="36"/>
      <c r="C1267" s="193" t="s">
        <v>6131</v>
      </c>
      <c r="D1267" s="193" t="s">
        <v>214</v>
      </c>
      <c r="E1267" s="194" t="s">
        <v>14195</v>
      </c>
      <c r="F1267" s="195" t="s">
        <v>12848</v>
      </c>
      <c r="G1267" s="196" t="s">
        <v>217</v>
      </c>
      <c r="H1267" s="197">
        <v>500.2</v>
      </c>
      <c r="I1267" s="198"/>
      <c r="J1267" s="199">
        <f>ROUND(I1267*H1267,2)</f>
        <v>0</v>
      </c>
      <c r="K1267" s="200"/>
      <c r="L1267" s="40"/>
      <c r="M1267" s="201" t="s">
        <v>1</v>
      </c>
      <c r="N1267" s="202" t="s">
        <v>42</v>
      </c>
      <c r="O1267" s="72"/>
      <c r="P1267" s="203">
        <f>O1267*H1267</f>
        <v>0</v>
      </c>
      <c r="Q1267" s="203">
        <v>0</v>
      </c>
      <c r="R1267" s="203">
        <f>Q1267*H1267</f>
        <v>0</v>
      </c>
      <c r="S1267" s="203">
        <v>0</v>
      </c>
      <c r="T1267" s="204">
        <f>S1267*H1267</f>
        <v>0</v>
      </c>
      <c r="U1267" s="35"/>
      <c r="V1267" s="35"/>
      <c r="W1267" s="35"/>
      <c r="X1267" s="35"/>
      <c r="Y1267" s="35"/>
      <c r="Z1267" s="35"/>
      <c r="AA1267" s="35"/>
      <c r="AB1267" s="35"/>
      <c r="AC1267" s="35"/>
      <c r="AD1267" s="35"/>
      <c r="AE1267" s="35"/>
      <c r="AR1267" s="205" t="s">
        <v>218</v>
      </c>
      <c r="AT1267" s="205" t="s">
        <v>214</v>
      </c>
      <c r="AU1267" s="205" t="s">
        <v>85</v>
      </c>
      <c r="AY1267" s="18" t="s">
        <v>209</v>
      </c>
      <c r="BE1267" s="206">
        <f>IF(N1267="základní",J1267,0)</f>
        <v>0</v>
      </c>
      <c r="BF1267" s="206">
        <f>IF(N1267="snížená",J1267,0)</f>
        <v>0</v>
      </c>
      <c r="BG1267" s="206">
        <f>IF(N1267="zákl. přenesená",J1267,0)</f>
        <v>0</v>
      </c>
      <c r="BH1267" s="206">
        <f>IF(N1267="sníž. přenesená",J1267,0)</f>
        <v>0</v>
      </c>
      <c r="BI1267" s="206">
        <f>IF(N1267="nulová",J1267,0)</f>
        <v>0</v>
      </c>
      <c r="BJ1267" s="18" t="s">
        <v>85</v>
      </c>
      <c r="BK1267" s="206">
        <f>ROUND(I1267*H1267,2)</f>
        <v>0</v>
      </c>
      <c r="BL1267" s="18" t="s">
        <v>218</v>
      </c>
      <c r="BM1267" s="205" t="s">
        <v>14196</v>
      </c>
    </row>
    <row r="1268" spans="1:65" s="2" customFormat="1" ht="48.75">
      <c r="A1268" s="35"/>
      <c r="B1268" s="36"/>
      <c r="C1268" s="37"/>
      <c r="D1268" s="214" t="s">
        <v>807</v>
      </c>
      <c r="E1268" s="37"/>
      <c r="F1268" s="256" t="s">
        <v>12988</v>
      </c>
      <c r="G1268" s="37"/>
      <c r="H1268" s="37"/>
      <c r="I1268" s="257"/>
      <c r="J1268" s="37"/>
      <c r="K1268" s="37"/>
      <c r="L1268" s="40"/>
      <c r="M1268" s="258"/>
      <c r="N1268" s="259"/>
      <c r="O1268" s="72"/>
      <c r="P1268" s="72"/>
      <c r="Q1268" s="72"/>
      <c r="R1268" s="72"/>
      <c r="S1268" s="72"/>
      <c r="T1268" s="73"/>
      <c r="U1268" s="35"/>
      <c r="V1268" s="35"/>
      <c r="W1268" s="35"/>
      <c r="X1268" s="35"/>
      <c r="Y1268" s="35"/>
      <c r="Z1268" s="35"/>
      <c r="AA1268" s="35"/>
      <c r="AB1268" s="35"/>
      <c r="AC1268" s="35"/>
      <c r="AD1268" s="35"/>
      <c r="AE1268" s="35"/>
      <c r="AT1268" s="18" t="s">
        <v>807</v>
      </c>
      <c r="AU1268" s="18" t="s">
        <v>85</v>
      </c>
    </row>
    <row r="1269" spans="1:65" s="2" customFormat="1" ht="16.5" customHeight="1">
      <c r="A1269" s="35"/>
      <c r="B1269" s="36"/>
      <c r="C1269" s="193" t="s">
        <v>6134</v>
      </c>
      <c r="D1269" s="193" t="s">
        <v>214</v>
      </c>
      <c r="E1269" s="194" t="s">
        <v>14197</v>
      </c>
      <c r="F1269" s="195" t="s">
        <v>12852</v>
      </c>
      <c r="G1269" s="196" t="s">
        <v>217</v>
      </c>
      <c r="H1269" s="197">
        <v>514.20000000000005</v>
      </c>
      <c r="I1269" s="198"/>
      <c r="J1269" s="199">
        <f>ROUND(I1269*H1269,2)</f>
        <v>0</v>
      </c>
      <c r="K1269" s="200"/>
      <c r="L1269" s="40"/>
      <c r="M1269" s="201" t="s">
        <v>1</v>
      </c>
      <c r="N1269" s="202" t="s">
        <v>42</v>
      </c>
      <c r="O1269" s="72"/>
      <c r="P1269" s="203">
        <f>O1269*H1269</f>
        <v>0</v>
      </c>
      <c r="Q1269" s="203">
        <v>0</v>
      </c>
      <c r="R1269" s="203">
        <f>Q1269*H1269</f>
        <v>0</v>
      </c>
      <c r="S1269" s="203">
        <v>0</v>
      </c>
      <c r="T1269" s="204">
        <f>S1269*H1269</f>
        <v>0</v>
      </c>
      <c r="U1269" s="35"/>
      <c r="V1269" s="35"/>
      <c r="W1269" s="35"/>
      <c r="X1269" s="35"/>
      <c r="Y1269" s="35"/>
      <c r="Z1269" s="35"/>
      <c r="AA1269" s="35"/>
      <c r="AB1269" s="35"/>
      <c r="AC1269" s="35"/>
      <c r="AD1269" s="35"/>
      <c r="AE1269" s="35"/>
      <c r="AR1269" s="205" t="s">
        <v>218</v>
      </c>
      <c r="AT1269" s="205" t="s">
        <v>214</v>
      </c>
      <c r="AU1269" s="205" t="s">
        <v>85</v>
      </c>
      <c r="AY1269" s="18" t="s">
        <v>209</v>
      </c>
      <c r="BE1269" s="206">
        <f>IF(N1269="základní",J1269,0)</f>
        <v>0</v>
      </c>
      <c r="BF1269" s="206">
        <f>IF(N1269="snížená",J1269,0)</f>
        <v>0</v>
      </c>
      <c r="BG1269" s="206">
        <f>IF(N1269="zákl. přenesená",J1269,0)</f>
        <v>0</v>
      </c>
      <c r="BH1269" s="206">
        <f>IF(N1269="sníž. přenesená",J1269,0)</f>
        <v>0</v>
      </c>
      <c r="BI1269" s="206">
        <f>IF(N1269="nulová",J1269,0)</f>
        <v>0</v>
      </c>
      <c r="BJ1269" s="18" t="s">
        <v>85</v>
      </c>
      <c r="BK1269" s="206">
        <f>ROUND(I1269*H1269,2)</f>
        <v>0</v>
      </c>
      <c r="BL1269" s="18" t="s">
        <v>218</v>
      </c>
      <c r="BM1269" s="205" t="s">
        <v>14198</v>
      </c>
    </row>
    <row r="1270" spans="1:65" s="2" customFormat="1" ht="48.75">
      <c r="A1270" s="35"/>
      <c r="B1270" s="36"/>
      <c r="C1270" s="37"/>
      <c r="D1270" s="214" t="s">
        <v>807</v>
      </c>
      <c r="E1270" s="37"/>
      <c r="F1270" s="256" t="s">
        <v>12988</v>
      </c>
      <c r="G1270" s="37"/>
      <c r="H1270" s="37"/>
      <c r="I1270" s="257"/>
      <c r="J1270" s="37"/>
      <c r="K1270" s="37"/>
      <c r="L1270" s="40"/>
      <c r="M1270" s="258"/>
      <c r="N1270" s="259"/>
      <c r="O1270" s="72"/>
      <c r="P1270" s="72"/>
      <c r="Q1270" s="72"/>
      <c r="R1270" s="72"/>
      <c r="S1270" s="72"/>
      <c r="T1270" s="73"/>
      <c r="U1270" s="35"/>
      <c r="V1270" s="35"/>
      <c r="W1270" s="35"/>
      <c r="X1270" s="35"/>
      <c r="Y1270" s="35"/>
      <c r="Z1270" s="35"/>
      <c r="AA1270" s="35"/>
      <c r="AB1270" s="35"/>
      <c r="AC1270" s="35"/>
      <c r="AD1270" s="35"/>
      <c r="AE1270" s="35"/>
      <c r="AT1270" s="18" t="s">
        <v>807</v>
      </c>
      <c r="AU1270" s="18" t="s">
        <v>85</v>
      </c>
    </row>
    <row r="1271" spans="1:65" s="2" customFormat="1" ht="16.5" customHeight="1">
      <c r="A1271" s="35"/>
      <c r="B1271" s="36"/>
      <c r="C1271" s="193" t="s">
        <v>6137</v>
      </c>
      <c r="D1271" s="193" t="s">
        <v>214</v>
      </c>
      <c r="E1271" s="194" t="s">
        <v>14199</v>
      </c>
      <c r="F1271" s="195" t="s">
        <v>14200</v>
      </c>
      <c r="G1271" s="196" t="s">
        <v>10032</v>
      </c>
      <c r="H1271" s="197">
        <v>2.5</v>
      </c>
      <c r="I1271" s="198"/>
      <c r="J1271" s="199">
        <f>ROUND(I1271*H1271,2)</f>
        <v>0</v>
      </c>
      <c r="K1271" s="200"/>
      <c r="L1271" s="40"/>
      <c r="M1271" s="201" t="s">
        <v>1</v>
      </c>
      <c r="N1271" s="202" t="s">
        <v>42</v>
      </c>
      <c r="O1271" s="72"/>
      <c r="P1271" s="203">
        <f>O1271*H1271</f>
        <v>0</v>
      </c>
      <c r="Q1271" s="203">
        <v>0</v>
      </c>
      <c r="R1271" s="203">
        <f>Q1271*H1271</f>
        <v>0</v>
      </c>
      <c r="S1271" s="203">
        <v>0</v>
      </c>
      <c r="T1271" s="204">
        <f>S1271*H1271</f>
        <v>0</v>
      </c>
      <c r="U1271" s="35"/>
      <c r="V1271" s="35"/>
      <c r="W1271" s="35"/>
      <c r="X1271" s="35"/>
      <c r="Y1271" s="35"/>
      <c r="Z1271" s="35"/>
      <c r="AA1271" s="35"/>
      <c r="AB1271" s="35"/>
      <c r="AC1271" s="35"/>
      <c r="AD1271" s="35"/>
      <c r="AE1271" s="35"/>
      <c r="AR1271" s="205" t="s">
        <v>218</v>
      </c>
      <c r="AT1271" s="205" t="s">
        <v>214</v>
      </c>
      <c r="AU1271" s="205" t="s">
        <v>85</v>
      </c>
      <c r="AY1271" s="18" t="s">
        <v>209</v>
      </c>
      <c r="BE1271" s="206">
        <f>IF(N1271="základní",J1271,0)</f>
        <v>0</v>
      </c>
      <c r="BF1271" s="206">
        <f>IF(N1271="snížená",J1271,0)</f>
        <v>0</v>
      </c>
      <c r="BG1271" s="206">
        <f>IF(N1271="zákl. přenesená",J1271,0)</f>
        <v>0</v>
      </c>
      <c r="BH1271" s="206">
        <f>IF(N1271="sníž. přenesená",J1271,0)</f>
        <v>0</v>
      </c>
      <c r="BI1271" s="206">
        <f>IF(N1271="nulová",J1271,0)</f>
        <v>0</v>
      </c>
      <c r="BJ1271" s="18" t="s">
        <v>85</v>
      </c>
      <c r="BK1271" s="206">
        <f>ROUND(I1271*H1271,2)</f>
        <v>0</v>
      </c>
      <c r="BL1271" s="18" t="s">
        <v>218</v>
      </c>
      <c r="BM1271" s="205" t="s">
        <v>14201</v>
      </c>
    </row>
    <row r="1272" spans="1:65" s="2" customFormat="1" ht="48.75">
      <c r="A1272" s="35"/>
      <c r="B1272" s="36"/>
      <c r="C1272" s="37"/>
      <c r="D1272" s="214" t="s">
        <v>807</v>
      </c>
      <c r="E1272" s="37"/>
      <c r="F1272" s="256" t="s">
        <v>12994</v>
      </c>
      <c r="G1272" s="37"/>
      <c r="H1272" s="37"/>
      <c r="I1272" s="257"/>
      <c r="J1272" s="37"/>
      <c r="K1272" s="37"/>
      <c r="L1272" s="40"/>
      <c r="M1272" s="258"/>
      <c r="N1272" s="259"/>
      <c r="O1272" s="72"/>
      <c r="P1272" s="72"/>
      <c r="Q1272" s="72"/>
      <c r="R1272" s="72"/>
      <c r="S1272" s="72"/>
      <c r="T1272" s="73"/>
      <c r="U1272" s="35"/>
      <c r="V1272" s="35"/>
      <c r="W1272" s="35"/>
      <c r="X1272" s="35"/>
      <c r="Y1272" s="35"/>
      <c r="Z1272" s="35"/>
      <c r="AA1272" s="35"/>
      <c r="AB1272" s="35"/>
      <c r="AC1272" s="35"/>
      <c r="AD1272" s="35"/>
      <c r="AE1272" s="35"/>
      <c r="AT1272" s="18" t="s">
        <v>807</v>
      </c>
      <c r="AU1272" s="18" t="s">
        <v>85</v>
      </c>
    </row>
    <row r="1273" spans="1:65" s="2" customFormat="1" ht="16.5" customHeight="1">
      <c r="A1273" s="35"/>
      <c r="B1273" s="36"/>
      <c r="C1273" s="193" t="s">
        <v>6140</v>
      </c>
      <c r="D1273" s="193" t="s">
        <v>214</v>
      </c>
      <c r="E1273" s="194" t="s">
        <v>14202</v>
      </c>
      <c r="F1273" s="195" t="s">
        <v>14203</v>
      </c>
      <c r="G1273" s="196" t="s">
        <v>10032</v>
      </c>
      <c r="H1273" s="197">
        <v>4.8</v>
      </c>
      <c r="I1273" s="198"/>
      <c r="J1273" s="199">
        <f>ROUND(I1273*H1273,2)</f>
        <v>0</v>
      </c>
      <c r="K1273" s="200"/>
      <c r="L1273" s="40"/>
      <c r="M1273" s="201" t="s">
        <v>1</v>
      </c>
      <c r="N1273" s="202" t="s">
        <v>42</v>
      </c>
      <c r="O1273" s="72"/>
      <c r="P1273" s="203">
        <f>O1273*H1273</f>
        <v>0</v>
      </c>
      <c r="Q1273" s="203">
        <v>0</v>
      </c>
      <c r="R1273" s="203">
        <f>Q1273*H1273</f>
        <v>0</v>
      </c>
      <c r="S1273" s="203">
        <v>0</v>
      </c>
      <c r="T1273" s="204">
        <f>S1273*H1273</f>
        <v>0</v>
      </c>
      <c r="U1273" s="35"/>
      <c r="V1273" s="35"/>
      <c r="W1273" s="35"/>
      <c r="X1273" s="35"/>
      <c r="Y1273" s="35"/>
      <c r="Z1273" s="35"/>
      <c r="AA1273" s="35"/>
      <c r="AB1273" s="35"/>
      <c r="AC1273" s="35"/>
      <c r="AD1273" s="35"/>
      <c r="AE1273" s="35"/>
      <c r="AR1273" s="205" t="s">
        <v>218</v>
      </c>
      <c r="AT1273" s="205" t="s">
        <v>214</v>
      </c>
      <c r="AU1273" s="205" t="s">
        <v>85</v>
      </c>
      <c r="AY1273" s="18" t="s">
        <v>209</v>
      </c>
      <c r="BE1273" s="206">
        <f>IF(N1273="základní",J1273,0)</f>
        <v>0</v>
      </c>
      <c r="BF1273" s="206">
        <f>IF(N1273="snížená",J1273,0)</f>
        <v>0</v>
      </c>
      <c r="BG1273" s="206">
        <f>IF(N1273="zákl. přenesená",J1273,0)</f>
        <v>0</v>
      </c>
      <c r="BH1273" s="206">
        <f>IF(N1273="sníž. přenesená",J1273,0)</f>
        <v>0</v>
      </c>
      <c r="BI1273" s="206">
        <f>IF(N1273="nulová",J1273,0)</f>
        <v>0</v>
      </c>
      <c r="BJ1273" s="18" t="s">
        <v>85</v>
      </c>
      <c r="BK1273" s="206">
        <f>ROUND(I1273*H1273,2)</f>
        <v>0</v>
      </c>
      <c r="BL1273" s="18" t="s">
        <v>218</v>
      </c>
      <c r="BM1273" s="205" t="s">
        <v>14204</v>
      </c>
    </row>
    <row r="1274" spans="1:65" s="2" customFormat="1" ht="48.75">
      <c r="A1274" s="35"/>
      <c r="B1274" s="36"/>
      <c r="C1274" s="37"/>
      <c r="D1274" s="214" t="s">
        <v>807</v>
      </c>
      <c r="E1274" s="37"/>
      <c r="F1274" s="256" t="s">
        <v>12994</v>
      </c>
      <c r="G1274" s="37"/>
      <c r="H1274" s="37"/>
      <c r="I1274" s="257"/>
      <c r="J1274" s="37"/>
      <c r="K1274" s="37"/>
      <c r="L1274" s="40"/>
      <c r="M1274" s="258"/>
      <c r="N1274" s="259"/>
      <c r="O1274" s="72"/>
      <c r="P1274" s="72"/>
      <c r="Q1274" s="72"/>
      <c r="R1274" s="72"/>
      <c r="S1274" s="72"/>
      <c r="T1274" s="73"/>
      <c r="U1274" s="35"/>
      <c r="V1274" s="35"/>
      <c r="W1274" s="35"/>
      <c r="X1274" s="35"/>
      <c r="Y1274" s="35"/>
      <c r="Z1274" s="35"/>
      <c r="AA1274" s="35"/>
      <c r="AB1274" s="35"/>
      <c r="AC1274" s="35"/>
      <c r="AD1274" s="35"/>
      <c r="AE1274" s="35"/>
      <c r="AT1274" s="18" t="s">
        <v>807</v>
      </c>
      <c r="AU1274" s="18" t="s">
        <v>85</v>
      </c>
    </row>
    <row r="1275" spans="1:65" s="2" customFormat="1" ht="16.5" customHeight="1">
      <c r="A1275" s="35"/>
      <c r="B1275" s="36"/>
      <c r="C1275" s="193" t="s">
        <v>6143</v>
      </c>
      <c r="D1275" s="193" t="s">
        <v>214</v>
      </c>
      <c r="E1275" s="194" t="s">
        <v>14205</v>
      </c>
      <c r="F1275" s="195" t="s">
        <v>13362</v>
      </c>
      <c r="G1275" s="196" t="s">
        <v>10032</v>
      </c>
      <c r="H1275" s="197">
        <v>1.1000000000000001</v>
      </c>
      <c r="I1275" s="198"/>
      <c r="J1275" s="199">
        <f>ROUND(I1275*H1275,2)</f>
        <v>0</v>
      </c>
      <c r="K1275" s="200"/>
      <c r="L1275" s="40"/>
      <c r="M1275" s="201" t="s">
        <v>1</v>
      </c>
      <c r="N1275" s="202" t="s">
        <v>42</v>
      </c>
      <c r="O1275" s="72"/>
      <c r="P1275" s="203">
        <f>O1275*H1275</f>
        <v>0</v>
      </c>
      <c r="Q1275" s="203">
        <v>0</v>
      </c>
      <c r="R1275" s="203">
        <f>Q1275*H1275</f>
        <v>0</v>
      </c>
      <c r="S1275" s="203">
        <v>0</v>
      </c>
      <c r="T1275" s="204">
        <f>S1275*H1275</f>
        <v>0</v>
      </c>
      <c r="U1275" s="35"/>
      <c r="V1275" s="35"/>
      <c r="W1275" s="35"/>
      <c r="X1275" s="35"/>
      <c r="Y1275" s="35"/>
      <c r="Z1275" s="35"/>
      <c r="AA1275" s="35"/>
      <c r="AB1275" s="35"/>
      <c r="AC1275" s="35"/>
      <c r="AD1275" s="35"/>
      <c r="AE1275" s="35"/>
      <c r="AR1275" s="205" t="s">
        <v>218</v>
      </c>
      <c r="AT1275" s="205" t="s">
        <v>214</v>
      </c>
      <c r="AU1275" s="205" t="s">
        <v>85</v>
      </c>
      <c r="AY1275" s="18" t="s">
        <v>209</v>
      </c>
      <c r="BE1275" s="206">
        <f>IF(N1275="základní",J1275,0)</f>
        <v>0</v>
      </c>
      <c r="BF1275" s="206">
        <f>IF(N1275="snížená",J1275,0)</f>
        <v>0</v>
      </c>
      <c r="BG1275" s="206">
        <f>IF(N1275="zákl. přenesená",J1275,0)</f>
        <v>0</v>
      </c>
      <c r="BH1275" s="206">
        <f>IF(N1275="sníž. přenesená",J1275,0)</f>
        <v>0</v>
      </c>
      <c r="BI1275" s="206">
        <f>IF(N1275="nulová",J1275,0)</f>
        <v>0</v>
      </c>
      <c r="BJ1275" s="18" t="s">
        <v>85</v>
      </c>
      <c r="BK1275" s="206">
        <f>ROUND(I1275*H1275,2)</f>
        <v>0</v>
      </c>
      <c r="BL1275" s="18" t="s">
        <v>218</v>
      </c>
      <c r="BM1275" s="205" t="s">
        <v>14206</v>
      </c>
    </row>
    <row r="1276" spans="1:65" s="2" customFormat="1" ht="48.75">
      <c r="A1276" s="35"/>
      <c r="B1276" s="36"/>
      <c r="C1276" s="37"/>
      <c r="D1276" s="214" t="s">
        <v>807</v>
      </c>
      <c r="E1276" s="37"/>
      <c r="F1276" s="256" t="s">
        <v>12994</v>
      </c>
      <c r="G1276" s="37"/>
      <c r="H1276" s="37"/>
      <c r="I1276" s="257"/>
      <c r="J1276" s="37"/>
      <c r="K1276" s="37"/>
      <c r="L1276" s="40"/>
      <c r="M1276" s="258"/>
      <c r="N1276" s="259"/>
      <c r="O1276" s="72"/>
      <c r="P1276" s="72"/>
      <c r="Q1276" s="72"/>
      <c r="R1276" s="72"/>
      <c r="S1276" s="72"/>
      <c r="T1276" s="73"/>
      <c r="U1276" s="35"/>
      <c r="V1276" s="35"/>
      <c r="W1276" s="35"/>
      <c r="X1276" s="35"/>
      <c r="Y1276" s="35"/>
      <c r="Z1276" s="35"/>
      <c r="AA1276" s="35"/>
      <c r="AB1276" s="35"/>
      <c r="AC1276" s="35"/>
      <c r="AD1276" s="35"/>
      <c r="AE1276" s="35"/>
      <c r="AT1276" s="18" t="s">
        <v>807</v>
      </c>
      <c r="AU1276" s="18" t="s">
        <v>85</v>
      </c>
    </row>
    <row r="1277" spans="1:65" s="2" customFormat="1" ht="16.5" customHeight="1">
      <c r="A1277" s="35"/>
      <c r="B1277" s="36"/>
      <c r="C1277" s="193" t="s">
        <v>6146</v>
      </c>
      <c r="D1277" s="193" t="s">
        <v>214</v>
      </c>
      <c r="E1277" s="194" t="s">
        <v>14207</v>
      </c>
      <c r="F1277" s="195" t="s">
        <v>13365</v>
      </c>
      <c r="G1277" s="196" t="s">
        <v>10032</v>
      </c>
      <c r="H1277" s="197">
        <v>4.2</v>
      </c>
      <c r="I1277" s="198"/>
      <c r="J1277" s="199">
        <f>ROUND(I1277*H1277,2)</f>
        <v>0</v>
      </c>
      <c r="K1277" s="200"/>
      <c r="L1277" s="40"/>
      <c r="M1277" s="201" t="s">
        <v>1</v>
      </c>
      <c r="N1277" s="202" t="s">
        <v>42</v>
      </c>
      <c r="O1277" s="72"/>
      <c r="P1277" s="203">
        <f>O1277*H1277</f>
        <v>0</v>
      </c>
      <c r="Q1277" s="203">
        <v>0</v>
      </c>
      <c r="R1277" s="203">
        <f>Q1277*H1277</f>
        <v>0</v>
      </c>
      <c r="S1277" s="203">
        <v>0</v>
      </c>
      <c r="T1277" s="204">
        <f>S1277*H1277</f>
        <v>0</v>
      </c>
      <c r="U1277" s="35"/>
      <c r="V1277" s="35"/>
      <c r="W1277" s="35"/>
      <c r="X1277" s="35"/>
      <c r="Y1277" s="35"/>
      <c r="Z1277" s="35"/>
      <c r="AA1277" s="35"/>
      <c r="AB1277" s="35"/>
      <c r="AC1277" s="35"/>
      <c r="AD1277" s="35"/>
      <c r="AE1277" s="35"/>
      <c r="AR1277" s="205" t="s">
        <v>218</v>
      </c>
      <c r="AT1277" s="205" t="s">
        <v>214</v>
      </c>
      <c r="AU1277" s="205" t="s">
        <v>85</v>
      </c>
      <c r="AY1277" s="18" t="s">
        <v>209</v>
      </c>
      <c r="BE1277" s="206">
        <f>IF(N1277="základní",J1277,0)</f>
        <v>0</v>
      </c>
      <c r="BF1277" s="206">
        <f>IF(N1277="snížená",J1277,0)</f>
        <v>0</v>
      </c>
      <c r="BG1277" s="206">
        <f>IF(N1277="zákl. přenesená",J1277,0)</f>
        <v>0</v>
      </c>
      <c r="BH1277" s="206">
        <f>IF(N1277="sníž. přenesená",J1277,0)</f>
        <v>0</v>
      </c>
      <c r="BI1277" s="206">
        <f>IF(N1277="nulová",J1277,0)</f>
        <v>0</v>
      </c>
      <c r="BJ1277" s="18" t="s">
        <v>85</v>
      </c>
      <c r="BK1277" s="206">
        <f>ROUND(I1277*H1277,2)</f>
        <v>0</v>
      </c>
      <c r="BL1277" s="18" t="s">
        <v>218</v>
      </c>
      <c r="BM1277" s="205" t="s">
        <v>14208</v>
      </c>
    </row>
    <row r="1278" spans="1:65" s="2" customFormat="1" ht="48.75">
      <c r="A1278" s="35"/>
      <c r="B1278" s="36"/>
      <c r="C1278" s="37"/>
      <c r="D1278" s="214" t="s">
        <v>807</v>
      </c>
      <c r="E1278" s="37"/>
      <c r="F1278" s="256" t="s">
        <v>12994</v>
      </c>
      <c r="G1278" s="37"/>
      <c r="H1278" s="37"/>
      <c r="I1278" s="257"/>
      <c r="J1278" s="37"/>
      <c r="K1278" s="37"/>
      <c r="L1278" s="40"/>
      <c r="M1278" s="258"/>
      <c r="N1278" s="259"/>
      <c r="O1278" s="72"/>
      <c r="P1278" s="72"/>
      <c r="Q1278" s="72"/>
      <c r="R1278" s="72"/>
      <c r="S1278" s="72"/>
      <c r="T1278" s="73"/>
      <c r="U1278" s="35"/>
      <c r="V1278" s="35"/>
      <c r="W1278" s="35"/>
      <c r="X1278" s="35"/>
      <c r="Y1278" s="35"/>
      <c r="Z1278" s="35"/>
      <c r="AA1278" s="35"/>
      <c r="AB1278" s="35"/>
      <c r="AC1278" s="35"/>
      <c r="AD1278" s="35"/>
      <c r="AE1278" s="35"/>
      <c r="AT1278" s="18" t="s">
        <v>807</v>
      </c>
      <c r="AU1278" s="18" t="s">
        <v>85</v>
      </c>
    </row>
    <row r="1279" spans="1:65" s="2" customFormat="1" ht="16.5" customHeight="1">
      <c r="A1279" s="35"/>
      <c r="B1279" s="36"/>
      <c r="C1279" s="193" t="s">
        <v>6149</v>
      </c>
      <c r="D1279" s="193" t="s">
        <v>214</v>
      </c>
      <c r="E1279" s="194" t="s">
        <v>14209</v>
      </c>
      <c r="F1279" s="195" t="s">
        <v>13368</v>
      </c>
      <c r="G1279" s="196" t="s">
        <v>10032</v>
      </c>
      <c r="H1279" s="197">
        <v>1</v>
      </c>
      <c r="I1279" s="198"/>
      <c r="J1279" s="199">
        <f>ROUND(I1279*H1279,2)</f>
        <v>0</v>
      </c>
      <c r="K1279" s="200"/>
      <c r="L1279" s="40"/>
      <c r="M1279" s="201" t="s">
        <v>1</v>
      </c>
      <c r="N1279" s="202" t="s">
        <v>42</v>
      </c>
      <c r="O1279" s="72"/>
      <c r="P1279" s="203">
        <f>O1279*H1279</f>
        <v>0</v>
      </c>
      <c r="Q1279" s="203">
        <v>0</v>
      </c>
      <c r="R1279" s="203">
        <f>Q1279*H1279</f>
        <v>0</v>
      </c>
      <c r="S1279" s="203">
        <v>0</v>
      </c>
      <c r="T1279" s="204">
        <f>S1279*H1279</f>
        <v>0</v>
      </c>
      <c r="U1279" s="35"/>
      <c r="V1279" s="35"/>
      <c r="W1279" s="35"/>
      <c r="X1279" s="35"/>
      <c r="Y1279" s="35"/>
      <c r="Z1279" s="35"/>
      <c r="AA1279" s="35"/>
      <c r="AB1279" s="35"/>
      <c r="AC1279" s="35"/>
      <c r="AD1279" s="35"/>
      <c r="AE1279" s="35"/>
      <c r="AR1279" s="205" t="s">
        <v>218</v>
      </c>
      <c r="AT1279" s="205" t="s">
        <v>214</v>
      </c>
      <c r="AU1279" s="205" t="s">
        <v>85</v>
      </c>
      <c r="AY1279" s="18" t="s">
        <v>209</v>
      </c>
      <c r="BE1279" s="206">
        <f>IF(N1279="základní",J1279,0)</f>
        <v>0</v>
      </c>
      <c r="BF1279" s="206">
        <f>IF(N1279="snížená",J1279,0)</f>
        <v>0</v>
      </c>
      <c r="BG1279" s="206">
        <f>IF(N1279="zákl. přenesená",J1279,0)</f>
        <v>0</v>
      </c>
      <c r="BH1279" s="206">
        <f>IF(N1279="sníž. přenesená",J1279,0)</f>
        <v>0</v>
      </c>
      <c r="BI1279" s="206">
        <f>IF(N1279="nulová",J1279,0)</f>
        <v>0</v>
      </c>
      <c r="BJ1279" s="18" t="s">
        <v>85</v>
      </c>
      <c r="BK1279" s="206">
        <f>ROUND(I1279*H1279,2)</f>
        <v>0</v>
      </c>
      <c r="BL1279" s="18" t="s">
        <v>218</v>
      </c>
      <c r="BM1279" s="205" t="s">
        <v>14210</v>
      </c>
    </row>
    <row r="1280" spans="1:65" s="2" customFormat="1" ht="48.75">
      <c r="A1280" s="35"/>
      <c r="B1280" s="36"/>
      <c r="C1280" s="37"/>
      <c r="D1280" s="214" t="s">
        <v>807</v>
      </c>
      <c r="E1280" s="37"/>
      <c r="F1280" s="256" t="s">
        <v>12994</v>
      </c>
      <c r="G1280" s="37"/>
      <c r="H1280" s="37"/>
      <c r="I1280" s="257"/>
      <c r="J1280" s="37"/>
      <c r="K1280" s="37"/>
      <c r="L1280" s="40"/>
      <c r="M1280" s="258"/>
      <c r="N1280" s="259"/>
      <c r="O1280" s="72"/>
      <c r="P1280" s="72"/>
      <c r="Q1280" s="72"/>
      <c r="R1280" s="72"/>
      <c r="S1280" s="72"/>
      <c r="T1280" s="73"/>
      <c r="U1280" s="35"/>
      <c r="V1280" s="35"/>
      <c r="W1280" s="35"/>
      <c r="X1280" s="35"/>
      <c r="Y1280" s="35"/>
      <c r="Z1280" s="35"/>
      <c r="AA1280" s="35"/>
      <c r="AB1280" s="35"/>
      <c r="AC1280" s="35"/>
      <c r="AD1280" s="35"/>
      <c r="AE1280" s="35"/>
      <c r="AT1280" s="18" t="s">
        <v>807</v>
      </c>
      <c r="AU1280" s="18" t="s">
        <v>85</v>
      </c>
    </row>
    <row r="1281" spans="1:65" s="2" customFormat="1" ht="16.5" customHeight="1">
      <c r="A1281" s="35"/>
      <c r="B1281" s="36"/>
      <c r="C1281" s="193" t="s">
        <v>6152</v>
      </c>
      <c r="D1281" s="193" t="s">
        <v>214</v>
      </c>
      <c r="E1281" s="194" t="s">
        <v>14211</v>
      </c>
      <c r="F1281" s="195" t="s">
        <v>13371</v>
      </c>
      <c r="G1281" s="196" t="s">
        <v>10032</v>
      </c>
      <c r="H1281" s="197">
        <v>3.8</v>
      </c>
      <c r="I1281" s="198"/>
      <c r="J1281" s="199">
        <f>ROUND(I1281*H1281,2)</f>
        <v>0</v>
      </c>
      <c r="K1281" s="200"/>
      <c r="L1281" s="40"/>
      <c r="M1281" s="201" t="s">
        <v>1</v>
      </c>
      <c r="N1281" s="202" t="s">
        <v>42</v>
      </c>
      <c r="O1281" s="72"/>
      <c r="P1281" s="203">
        <f>O1281*H1281</f>
        <v>0</v>
      </c>
      <c r="Q1281" s="203">
        <v>0</v>
      </c>
      <c r="R1281" s="203">
        <f>Q1281*H1281</f>
        <v>0</v>
      </c>
      <c r="S1281" s="203">
        <v>0</v>
      </c>
      <c r="T1281" s="204">
        <f>S1281*H1281</f>
        <v>0</v>
      </c>
      <c r="U1281" s="35"/>
      <c r="V1281" s="35"/>
      <c r="W1281" s="35"/>
      <c r="X1281" s="35"/>
      <c r="Y1281" s="35"/>
      <c r="Z1281" s="35"/>
      <c r="AA1281" s="35"/>
      <c r="AB1281" s="35"/>
      <c r="AC1281" s="35"/>
      <c r="AD1281" s="35"/>
      <c r="AE1281" s="35"/>
      <c r="AR1281" s="205" t="s">
        <v>218</v>
      </c>
      <c r="AT1281" s="205" t="s">
        <v>214</v>
      </c>
      <c r="AU1281" s="205" t="s">
        <v>85</v>
      </c>
      <c r="AY1281" s="18" t="s">
        <v>209</v>
      </c>
      <c r="BE1281" s="206">
        <f>IF(N1281="základní",J1281,0)</f>
        <v>0</v>
      </c>
      <c r="BF1281" s="206">
        <f>IF(N1281="snížená",J1281,0)</f>
        <v>0</v>
      </c>
      <c r="BG1281" s="206">
        <f>IF(N1281="zákl. přenesená",J1281,0)</f>
        <v>0</v>
      </c>
      <c r="BH1281" s="206">
        <f>IF(N1281="sníž. přenesená",J1281,0)</f>
        <v>0</v>
      </c>
      <c r="BI1281" s="206">
        <f>IF(N1281="nulová",J1281,0)</f>
        <v>0</v>
      </c>
      <c r="BJ1281" s="18" t="s">
        <v>85</v>
      </c>
      <c r="BK1281" s="206">
        <f>ROUND(I1281*H1281,2)</f>
        <v>0</v>
      </c>
      <c r="BL1281" s="18" t="s">
        <v>218</v>
      </c>
      <c r="BM1281" s="205" t="s">
        <v>14212</v>
      </c>
    </row>
    <row r="1282" spans="1:65" s="2" customFormat="1" ht="48.75">
      <c r="A1282" s="35"/>
      <c r="B1282" s="36"/>
      <c r="C1282" s="37"/>
      <c r="D1282" s="214" t="s">
        <v>807</v>
      </c>
      <c r="E1282" s="37"/>
      <c r="F1282" s="256" t="s">
        <v>12994</v>
      </c>
      <c r="G1282" s="37"/>
      <c r="H1282" s="37"/>
      <c r="I1282" s="257"/>
      <c r="J1282" s="37"/>
      <c r="K1282" s="37"/>
      <c r="L1282" s="40"/>
      <c r="M1282" s="258"/>
      <c r="N1282" s="259"/>
      <c r="O1282" s="72"/>
      <c r="P1282" s="72"/>
      <c r="Q1282" s="72"/>
      <c r="R1282" s="72"/>
      <c r="S1282" s="72"/>
      <c r="T1282" s="73"/>
      <c r="U1282" s="35"/>
      <c r="V1282" s="35"/>
      <c r="W1282" s="35"/>
      <c r="X1282" s="35"/>
      <c r="Y1282" s="35"/>
      <c r="Z1282" s="35"/>
      <c r="AA1282" s="35"/>
      <c r="AB1282" s="35"/>
      <c r="AC1282" s="35"/>
      <c r="AD1282" s="35"/>
      <c r="AE1282" s="35"/>
      <c r="AT1282" s="18" t="s">
        <v>807</v>
      </c>
      <c r="AU1282" s="18" t="s">
        <v>85</v>
      </c>
    </row>
    <row r="1283" spans="1:65" s="2" customFormat="1" ht="16.5" customHeight="1">
      <c r="A1283" s="35"/>
      <c r="B1283" s="36"/>
      <c r="C1283" s="193" t="s">
        <v>6155</v>
      </c>
      <c r="D1283" s="193" t="s">
        <v>214</v>
      </c>
      <c r="E1283" s="194" t="s">
        <v>14213</v>
      </c>
      <c r="F1283" s="195" t="s">
        <v>13374</v>
      </c>
      <c r="G1283" s="196" t="s">
        <v>10032</v>
      </c>
      <c r="H1283" s="197">
        <v>1.2</v>
      </c>
      <c r="I1283" s="198"/>
      <c r="J1283" s="199">
        <f>ROUND(I1283*H1283,2)</f>
        <v>0</v>
      </c>
      <c r="K1283" s="200"/>
      <c r="L1283" s="40"/>
      <c r="M1283" s="201" t="s">
        <v>1</v>
      </c>
      <c r="N1283" s="202" t="s">
        <v>42</v>
      </c>
      <c r="O1283" s="72"/>
      <c r="P1283" s="203">
        <f>O1283*H1283</f>
        <v>0</v>
      </c>
      <c r="Q1283" s="203">
        <v>0</v>
      </c>
      <c r="R1283" s="203">
        <f>Q1283*H1283</f>
        <v>0</v>
      </c>
      <c r="S1283" s="203">
        <v>0</v>
      </c>
      <c r="T1283" s="204">
        <f>S1283*H1283</f>
        <v>0</v>
      </c>
      <c r="U1283" s="35"/>
      <c r="V1283" s="35"/>
      <c r="W1283" s="35"/>
      <c r="X1283" s="35"/>
      <c r="Y1283" s="35"/>
      <c r="Z1283" s="35"/>
      <c r="AA1283" s="35"/>
      <c r="AB1283" s="35"/>
      <c r="AC1283" s="35"/>
      <c r="AD1283" s="35"/>
      <c r="AE1283" s="35"/>
      <c r="AR1283" s="205" t="s">
        <v>218</v>
      </c>
      <c r="AT1283" s="205" t="s">
        <v>214</v>
      </c>
      <c r="AU1283" s="205" t="s">
        <v>85</v>
      </c>
      <c r="AY1283" s="18" t="s">
        <v>209</v>
      </c>
      <c r="BE1283" s="206">
        <f>IF(N1283="základní",J1283,0)</f>
        <v>0</v>
      </c>
      <c r="BF1283" s="206">
        <f>IF(N1283="snížená",J1283,0)</f>
        <v>0</v>
      </c>
      <c r="BG1283" s="206">
        <f>IF(N1283="zákl. přenesená",J1283,0)</f>
        <v>0</v>
      </c>
      <c r="BH1283" s="206">
        <f>IF(N1283="sníž. přenesená",J1283,0)</f>
        <v>0</v>
      </c>
      <c r="BI1283" s="206">
        <f>IF(N1283="nulová",J1283,0)</f>
        <v>0</v>
      </c>
      <c r="BJ1283" s="18" t="s">
        <v>85</v>
      </c>
      <c r="BK1283" s="206">
        <f>ROUND(I1283*H1283,2)</f>
        <v>0</v>
      </c>
      <c r="BL1283" s="18" t="s">
        <v>218</v>
      </c>
      <c r="BM1283" s="205" t="s">
        <v>14214</v>
      </c>
    </row>
    <row r="1284" spans="1:65" s="2" customFormat="1" ht="48.75">
      <c r="A1284" s="35"/>
      <c r="B1284" s="36"/>
      <c r="C1284" s="37"/>
      <c r="D1284" s="214" t="s">
        <v>807</v>
      </c>
      <c r="E1284" s="37"/>
      <c r="F1284" s="256" t="s">
        <v>12994</v>
      </c>
      <c r="G1284" s="37"/>
      <c r="H1284" s="37"/>
      <c r="I1284" s="257"/>
      <c r="J1284" s="37"/>
      <c r="K1284" s="37"/>
      <c r="L1284" s="40"/>
      <c r="M1284" s="258"/>
      <c r="N1284" s="259"/>
      <c r="O1284" s="72"/>
      <c r="P1284" s="72"/>
      <c r="Q1284" s="72"/>
      <c r="R1284" s="72"/>
      <c r="S1284" s="72"/>
      <c r="T1284" s="73"/>
      <c r="U1284" s="35"/>
      <c r="V1284" s="35"/>
      <c r="W1284" s="35"/>
      <c r="X1284" s="35"/>
      <c r="Y1284" s="35"/>
      <c r="Z1284" s="35"/>
      <c r="AA1284" s="35"/>
      <c r="AB1284" s="35"/>
      <c r="AC1284" s="35"/>
      <c r="AD1284" s="35"/>
      <c r="AE1284" s="35"/>
      <c r="AT1284" s="18" t="s">
        <v>807</v>
      </c>
      <c r="AU1284" s="18" t="s">
        <v>85</v>
      </c>
    </row>
    <row r="1285" spans="1:65" s="2" customFormat="1" ht="16.5" customHeight="1">
      <c r="A1285" s="35"/>
      <c r="B1285" s="36"/>
      <c r="C1285" s="193" t="s">
        <v>6158</v>
      </c>
      <c r="D1285" s="193" t="s">
        <v>214</v>
      </c>
      <c r="E1285" s="194" t="s">
        <v>14215</v>
      </c>
      <c r="F1285" s="195" t="s">
        <v>13377</v>
      </c>
      <c r="G1285" s="196" t="s">
        <v>10032</v>
      </c>
      <c r="H1285" s="197">
        <v>4</v>
      </c>
      <c r="I1285" s="198"/>
      <c r="J1285" s="199">
        <f>ROUND(I1285*H1285,2)</f>
        <v>0</v>
      </c>
      <c r="K1285" s="200"/>
      <c r="L1285" s="40"/>
      <c r="M1285" s="201" t="s">
        <v>1</v>
      </c>
      <c r="N1285" s="202" t="s">
        <v>42</v>
      </c>
      <c r="O1285" s="72"/>
      <c r="P1285" s="203">
        <f>O1285*H1285</f>
        <v>0</v>
      </c>
      <c r="Q1285" s="203">
        <v>0</v>
      </c>
      <c r="R1285" s="203">
        <f>Q1285*H1285</f>
        <v>0</v>
      </c>
      <c r="S1285" s="203">
        <v>0</v>
      </c>
      <c r="T1285" s="204">
        <f>S1285*H1285</f>
        <v>0</v>
      </c>
      <c r="U1285" s="35"/>
      <c r="V1285" s="35"/>
      <c r="W1285" s="35"/>
      <c r="X1285" s="35"/>
      <c r="Y1285" s="35"/>
      <c r="Z1285" s="35"/>
      <c r="AA1285" s="35"/>
      <c r="AB1285" s="35"/>
      <c r="AC1285" s="35"/>
      <c r="AD1285" s="35"/>
      <c r="AE1285" s="35"/>
      <c r="AR1285" s="205" t="s">
        <v>218</v>
      </c>
      <c r="AT1285" s="205" t="s">
        <v>214</v>
      </c>
      <c r="AU1285" s="205" t="s">
        <v>85</v>
      </c>
      <c r="AY1285" s="18" t="s">
        <v>209</v>
      </c>
      <c r="BE1285" s="206">
        <f>IF(N1285="základní",J1285,0)</f>
        <v>0</v>
      </c>
      <c r="BF1285" s="206">
        <f>IF(N1285="snížená",J1285,0)</f>
        <v>0</v>
      </c>
      <c r="BG1285" s="206">
        <f>IF(N1285="zákl. přenesená",J1285,0)</f>
        <v>0</v>
      </c>
      <c r="BH1285" s="206">
        <f>IF(N1285="sníž. přenesená",J1285,0)</f>
        <v>0</v>
      </c>
      <c r="BI1285" s="206">
        <f>IF(N1285="nulová",J1285,0)</f>
        <v>0</v>
      </c>
      <c r="BJ1285" s="18" t="s">
        <v>85</v>
      </c>
      <c r="BK1285" s="206">
        <f>ROUND(I1285*H1285,2)</f>
        <v>0</v>
      </c>
      <c r="BL1285" s="18" t="s">
        <v>218</v>
      </c>
      <c r="BM1285" s="205" t="s">
        <v>14216</v>
      </c>
    </row>
    <row r="1286" spans="1:65" s="2" customFormat="1" ht="48.75">
      <c r="A1286" s="35"/>
      <c r="B1286" s="36"/>
      <c r="C1286" s="37"/>
      <c r="D1286" s="214" t="s">
        <v>807</v>
      </c>
      <c r="E1286" s="37"/>
      <c r="F1286" s="256" t="s">
        <v>12994</v>
      </c>
      <c r="G1286" s="37"/>
      <c r="H1286" s="37"/>
      <c r="I1286" s="257"/>
      <c r="J1286" s="37"/>
      <c r="K1286" s="37"/>
      <c r="L1286" s="40"/>
      <c r="M1286" s="258"/>
      <c r="N1286" s="259"/>
      <c r="O1286" s="72"/>
      <c r="P1286" s="72"/>
      <c r="Q1286" s="72"/>
      <c r="R1286" s="72"/>
      <c r="S1286" s="72"/>
      <c r="T1286" s="73"/>
      <c r="U1286" s="35"/>
      <c r="V1286" s="35"/>
      <c r="W1286" s="35"/>
      <c r="X1286" s="35"/>
      <c r="Y1286" s="35"/>
      <c r="Z1286" s="35"/>
      <c r="AA1286" s="35"/>
      <c r="AB1286" s="35"/>
      <c r="AC1286" s="35"/>
      <c r="AD1286" s="35"/>
      <c r="AE1286" s="35"/>
      <c r="AT1286" s="18" t="s">
        <v>807</v>
      </c>
      <c r="AU1286" s="18" t="s">
        <v>85</v>
      </c>
    </row>
    <row r="1287" spans="1:65" s="2" customFormat="1" ht="16.5" customHeight="1">
      <c r="A1287" s="35"/>
      <c r="B1287" s="36"/>
      <c r="C1287" s="193" t="s">
        <v>6162</v>
      </c>
      <c r="D1287" s="193" t="s">
        <v>214</v>
      </c>
      <c r="E1287" s="194" t="s">
        <v>14217</v>
      </c>
      <c r="F1287" s="195" t="s">
        <v>13380</v>
      </c>
      <c r="G1287" s="196" t="s">
        <v>10032</v>
      </c>
      <c r="H1287" s="197">
        <v>18.8</v>
      </c>
      <c r="I1287" s="198"/>
      <c r="J1287" s="199">
        <f>ROUND(I1287*H1287,2)</f>
        <v>0</v>
      </c>
      <c r="K1287" s="200"/>
      <c r="L1287" s="40"/>
      <c r="M1287" s="201" t="s">
        <v>1</v>
      </c>
      <c r="N1287" s="202" t="s">
        <v>42</v>
      </c>
      <c r="O1287" s="72"/>
      <c r="P1287" s="203">
        <f>O1287*H1287</f>
        <v>0</v>
      </c>
      <c r="Q1287" s="203">
        <v>0</v>
      </c>
      <c r="R1287" s="203">
        <f>Q1287*H1287</f>
        <v>0</v>
      </c>
      <c r="S1287" s="203">
        <v>0</v>
      </c>
      <c r="T1287" s="204">
        <f>S1287*H1287</f>
        <v>0</v>
      </c>
      <c r="U1287" s="35"/>
      <c r="V1287" s="35"/>
      <c r="W1287" s="35"/>
      <c r="X1287" s="35"/>
      <c r="Y1287" s="35"/>
      <c r="Z1287" s="35"/>
      <c r="AA1287" s="35"/>
      <c r="AB1287" s="35"/>
      <c r="AC1287" s="35"/>
      <c r="AD1287" s="35"/>
      <c r="AE1287" s="35"/>
      <c r="AR1287" s="205" t="s">
        <v>218</v>
      </c>
      <c r="AT1287" s="205" t="s">
        <v>214</v>
      </c>
      <c r="AU1287" s="205" t="s">
        <v>85</v>
      </c>
      <c r="AY1287" s="18" t="s">
        <v>209</v>
      </c>
      <c r="BE1287" s="206">
        <f>IF(N1287="základní",J1287,0)</f>
        <v>0</v>
      </c>
      <c r="BF1287" s="206">
        <f>IF(N1287="snížená",J1287,0)</f>
        <v>0</v>
      </c>
      <c r="BG1287" s="206">
        <f>IF(N1287="zákl. přenesená",J1287,0)</f>
        <v>0</v>
      </c>
      <c r="BH1287" s="206">
        <f>IF(N1287="sníž. přenesená",J1287,0)</f>
        <v>0</v>
      </c>
      <c r="BI1287" s="206">
        <f>IF(N1287="nulová",J1287,0)</f>
        <v>0</v>
      </c>
      <c r="BJ1287" s="18" t="s">
        <v>85</v>
      </c>
      <c r="BK1287" s="206">
        <f>ROUND(I1287*H1287,2)</f>
        <v>0</v>
      </c>
      <c r="BL1287" s="18" t="s">
        <v>218</v>
      </c>
      <c r="BM1287" s="205" t="s">
        <v>14218</v>
      </c>
    </row>
    <row r="1288" spans="1:65" s="2" customFormat="1" ht="48.75">
      <c r="A1288" s="35"/>
      <c r="B1288" s="36"/>
      <c r="C1288" s="37"/>
      <c r="D1288" s="214" t="s">
        <v>807</v>
      </c>
      <c r="E1288" s="37"/>
      <c r="F1288" s="256" t="s">
        <v>12994</v>
      </c>
      <c r="G1288" s="37"/>
      <c r="H1288" s="37"/>
      <c r="I1288" s="257"/>
      <c r="J1288" s="37"/>
      <c r="K1288" s="37"/>
      <c r="L1288" s="40"/>
      <c r="M1288" s="258"/>
      <c r="N1288" s="259"/>
      <c r="O1288" s="72"/>
      <c r="P1288" s="72"/>
      <c r="Q1288" s="72"/>
      <c r="R1288" s="72"/>
      <c r="S1288" s="72"/>
      <c r="T1288" s="73"/>
      <c r="U1288" s="35"/>
      <c r="V1288" s="35"/>
      <c r="W1288" s="35"/>
      <c r="X1288" s="35"/>
      <c r="Y1288" s="35"/>
      <c r="Z1288" s="35"/>
      <c r="AA1288" s="35"/>
      <c r="AB1288" s="35"/>
      <c r="AC1288" s="35"/>
      <c r="AD1288" s="35"/>
      <c r="AE1288" s="35"/>
      <c r="AT1288" s="18" t="s">
        <v>807</v>
      </c>
      <c r="AU1288" s="18" t="s">
        <v>85</v>
      </c>
    </row>
    <row r="1289" spans="1:65" s="2" customFormat="1" ht="16.5" customHeight="1">
      <c r="A1289" s="35"/>
      <c r="B1289" s="36"/>
      <c r="C1289" s="193" t="s">
        <v>6165</v>
      </c>
      <c r="D1289" s="193" t="s">
        <v>214</v>
      </c>
      <c r="E1289" s="194" t="s">
        <v>14219</v>
      </c>
      <c r="F1289" s="195" t="s">
        <v>13383</v>
      </c>
      <c r="G1289" s="196" t="s">
        <v>10032</v>
      </c>
      <c r="H1289" s="197">
        <v>9.6999999999999993</v>
      </c>
      <c r="I1289" s="198"/>
      <c r="J1289" s="199">
        <f>ROUND(I1289*H1289,2)</f>
        <v>0</v>
      </c>
      <c r="K1289" s="200"/>
      <c r="L1289" s="40"/>
      <c r="M1289" s="201" t="s">
        <v>1</v>
      </c>
      <c r="N1289" s="202" t="s">
        <v>42</v>
      </c>
      <c r="O1289" s="72"/>
      <c r="P1289" s="203">
        <f>O1289*H1289</f>
        <v>0</v>
      </c>
      <c r="Q1289" s="203">
        <v>0</v>
      </c>
      <c r="R1289" s="203">
        <f>Q1289*H1289</f>
        <v>0</v>
      </c>
      <c r="S1289" s="203">
        <v>0</v>
      </c>
      <c r="T1289" s="204">
        <f>S1289*H1289</f>
        <v>0</v>
      </c>
      <c r="U1289" s="35"/>
      <c r="V1289" s="35"/>
      <c r="W1289" s="35"/>
      <c r="X1289" s="35"/>
      <c r="Y1289" s="35"/>
      <c r="Z1289" s="35"/>
      <c r="AA1289" s="35"/>
      <c r="AB1289" s="35"/>
      <c r="AC1289" s="35"/>
      <c r="AD1289" s="35"/>
      <c r="AE1289" s="35"/>
      <c r="AR1289" s="205" t="s">
        <v>218</v>
      </c>
      <c r="AT1289" s="205" t="s">
        <v>214</v>
      </c>
      <c r="AU1289" s="205" t="s">
        <v>85</v>
      </c>
      <c r="AY1289" s="18" t="s">
        <v>209</v>
      </c>
      <c r="BE1289" s="206">
        <f>IF(N1289="základní",J1289,0)</f>
        <v>0</v>
      </c>
      <c r="BF1289" s="206">
        <f>IF(N1289="snížená",J1289,0)</f>
        <v>0</v>
      </c>
      <c r="BG1289" s="206">
        <f>IF(N1289="zákl. přenesená",J1289,0)</f>
        <v>0</v>
      </c>
      <c r="BH1289" s="206">
        <f>IF(N1289="sníž. přenesená",J1289,0)</f>
        <v>0</v>
      </c>
      <c r="BI1289" s="206">
        <f>IF(N1289="nulová",J1289,0)</f>
        <v>0</v>
      </c>
      <c r="BJ1289" s="18" t="s">
        <v>85</v>
      </c>
      <c r="BK1289" s="206">
        <f>ROUND(I1289*H1289,2)</f>
        <v>0</v>
      </c>
      <c r="BL1289" s="18" t="s">
        <v>218</v>
      </c>
      <c r="BM1289" s="205" t="s">
        <v>14220</v>
      </c>
    </row>
    <row r="1290" spans="1:65" s="2" customFormat="1" ht="48.75">
      <c r="A1290" s="35"/>
      <c r="B1290" s="36"/>
      <c r="C1290" s="37"/>
      <c r="D1290" s="214" t="s">
        <v>807</v>
      </c>
      <c r="E1290" s="37"/>
      <c r="F1290" s="256" t="s">
        <v>12994</v>
      </c>
      <c r="G1290" s="37"/>
      <c r="H1290" s="37"/>
      <c r="I1290" s="257"/>
      <c r="J1290" s="37"/>
      <c r="K1290" s="37"/>
      <c r="L1290" s="40"/>
      <c r="M1290" s="258"/>
      <c r="N1290" s="259"/>
      <c r="O1290" s="72"/>
      <c r="P1290" s="72"/>
      <c r="Q1290" s="72"/>
      <c r="R1290" s="72"/>
      <c r="S1290" s="72"/>
      <c r="T1290" s="73"/>
      <c r="U1290" s="35"/>
      <c r="V1290" s="35"/>
      <c r="W1290" s="35"/>
      <c r="X1290" s="35"/>
      <c r="Y1290" s="35"/>
      <c r="Z1290" s="35"/>
      <c r="AA1290" s="35"/>
      <c r="AB1290" s="35"/>
      <c r="AC1290" s="35"/>
      <c r="AD1290" s="35"/>
      <c r="AE1290" s="35"/>
      <c r="AT1290" s="18" t="s">
        <v>807</v>
      </c>
      <c r="AU1290" s="18" t="s">
        <v>85</v>
      </c>
    </row>
    <row r="1291" spans="1:65" s="2" customFormat="1" ht="16.5" customHeight="1">
      <c r="A1291" s="35"/>
      <c r="B1291" s="36"/>
      <c r="C1291" s="193" t="s">
        <v>6168</v>
      </c>
      <c r="D1291" s="193" t="s">
        <v>214</v>
      </c>
      <c r="E1291" s="194" t="s">
        <v>14221</v>
      </c>
      <c r="F1291" s="195" t="s">
        <v>13386</v>
      </c>
      <c r="G1291" s="196" t="s">
        <v>10032</v>
      </c>
      <c r="H1291" s="197">
        <v>55.5</v>
      </c>
      <c r="I1291" s="198"/>
      <c r="J1291" s="199">
        <f>ROUND(I1291*H1291,2)</f>
        <v>0</v>
      </c>
      <c r="K1291" s="200"/>
      <c r="L1291" s="40"/>
      <c r="M1291" s="201" t="s">
        <v>1</v>
      </c>
      <c r="N1291" s="202" t="s">
        <v>42</v>
      </c>
      <c r="O1291" s="72"/>
      <c r="P1291" s="203">
        <f>O1291*H1291</f>
        <v>0</v>
      </c>
      <c r="Q1291" s="203">
        <v>0</v>
      </c>
      <c r="R1291" s="203">
        <f>Q1291*H1291</f>
        <v>0</v>
      </c>
      <c r="S1291" s="203">
        <v>0</v>
      </c>
      <c r="T1291" s="204">
        <f>S1291*H1291</f>
        <v>0</v>
      </c>
      <c r="U1291" s="35"/>
      <c r="V1291" s="35"/>
      <c r="W1291" s="35"/>
      <c r="X1291" s="35"/>
      <c r="Y1291" s="35"/>
      <c r="Z1291" s="35"/>
      <c r="AA1291" s="35"/>
      <c r="AB1291" s="35"/>
      <c r="AC1291" s="35"/>
      <c r="AD1291" s="35"/>
      <c r="AE1291" s="35"/>
      <c r="AR1291" s="205" t="s">
        <v>218</v>
      </c>
      <c r="AT1291" s="205" t="s">
        <v>214</v>
      </c>
      <c r="AU1291" s="205" t="s">
        <v>85</v>
      </c>
      <c r="AY1291" s="18" t="s">
        <v>209</v>
      </c>
      <c r="BE1291" s="206">
        <f>IF(N1291="základní",J1291,0)</f>
        <v>0</v>
      </c>
      <c r="BF1291" s="206">
        <f>IF(N1291="snížená",J1291,0)</f>
        <v>0</v>
      </c>
      <c r="BG1291" s="206">
        <f>IF(N1291="zákl. přenesená",J1291,0)</f>
        <v>0</v>
      </c>
      <c r="BH1291" s="206">
        <f>IF(N1291="sníž. přenesená",J1291,0)</f>
        <v>0</v>
      </c>
      <c r="BI1291" s="206">
        <f>IF(N1291="nulová",J1291,0)</f>
        <v>0</v>
      </c>
      <c r="BJ1291" s="18" t="s">
        <v>85</v>
      </c>
      <c r="BK1291" s="206">
        <f>ROUND(I1291*H1291,2)</f>
        <v>0</v>
      </c>
      <c r="BL1291" s="18" t="s">
        <v>218</v>
      </c>
      <c r="BM1291" s="205" t="s">
        <v>14222</v>
      </c>
    </row>
    <row r="1292" spans="1:65" s="2" customFormat="1" ht="48.75">
      <c r="A1292" s="35"/>
      <c r="B1292" s="36"/>
      <c r="C1292" s="37"/>
      <c r="D1292" s="214" t="s">
        <v>807</v>
      </c>
      <c r="E1292" s="37"/>
      <c r="F1292" s="256" t="s">
        <v>12994</v>
      </c>
      <c r="G1292" s="37"/>
      <c r="H1292" s="37"/>
      <c r="I1292" s="257"/>
      <c r="J1292" s="37"/>
      <c r="K1292" s="37"/>
      <c r="L1292" s="40"/>
      <c r="M1292" s="258"/>
      <c r="N1292" s="259"/>
      <c r="O1292" s="72"/>
      <c r="P1292" s="72"/>
      <c r="Q1292" s="72"/>
      <c r="R1292" s="72"/>
      <c r="S1292" s="72"/>
      <c r="T1292" s="73"/>
      <c r="U1292" s="35"/>
      <c r="V1292" s="35"/>
      <c r="W1292" s="35"/>
      <c r="X1292" s="35"/>
      <c r="Y1292" s="35"/>
      <c r="Z1292" s="35"/>
      <c r="AA1292" s="35"/>
      <c r="AB1292" s="35"/>
      <c r="AC1292" s="35"/>
      <c r="AD1292" s="35"/>
      <c r="AE1292" s="35"/>
      <c r="AT1292" s="18" t="s">
        <v>807</v>
      </c>
      <c r="AU1292" s="18" t="s">
        <v>85</v>
      </c>
    </row>
    <row r="1293" spans="1:65" s="2" customFormat="1" ht="16.5" customHeight="1">
      <c r="A1293" s="35"/>
      <c r="B1293" s="36"/>
      <c r="C1293" s="193" t="s">
        <v>6171</v>
      </c>
      <c r="D1293" s="193" t="s">
        <v>214</v>
      </c>
      <c r="E1293" s="194" t="s">
        <v>14223</v>
      </c>
      <c r="F1293" s="195" t="s">
        <v>13389</v>
      </c>
      <c r="G1293" s="196" t="s">
        <v>10032</v>
      </c>
      <c r="H1293" s="197">
        <v>16.7</v>
      </c>
      <c r="I1293" s="198"/>
      <c r="J1293" s="199">
        <f>ROUND(I1293*H1293,2)</f>
        <v>0</v>
      </c>
      <c r="K1293" s="200"/>
      <c r="L1293" s="40"/>
      <c r="M1293" s="201" t="s">
        <v>1</v>
      </c>
      <c r="N1293" s="202" t="s">
        <v>42</v>
      </c>
      <c r="O1293" s="72"/>
      <c r="P1293" s="203">
        <f>O1293*H1293</f>
        <v>0</v>
      </c>
      <c r="Q1293" s="203">
        <v>0</v>
      </c>
      <c r="R1293" s="203">
        <f>Q1293*H1293</f>
        <v>0</v>
      </c>
      <c r="S1293" s="203">
        <v>0</v>
      </c>
      <c r="T1293" s="204">
        <f>S1293*H1293</f>
        <v>0</v>
      </c>
      <c r="U1293" s="35"/>
      <c r="V1293" s="35"/>
      <c r="W1293" s="35"/>
      <c r="X1293" s="35"/>
      <c r="Y1293" s="35"/>
      <c r="Z1293" s="35"/>
      <c r="AA1293" s="35"/>
      <c r="AB1293" s="35"/>
      <c r="AC1293" s="35"/>
      <c r="AD1293" s="35"/>
      <c r="AE1293" s="35"/>
      <c r="AR1293" s="205" t="s">
        <v>218</v>
      </c>
      <c r="AT1293" s="205" t="s">
        <v>214</v>
      </c>
      <c r="AU1293" s="205" t="s">
        <v>85</v>
      </c>
      <c r="AY1293" s="18" t="s">
        <v>209</v>
      </c>
      <c r="BE1293" s="206">
        <f>IF(N1293="základní",J1293,0)</f>
        <v>0</v>
      </c>
      <c r="BF1293" s="206">
        <f>IF(N1293="snížená",J1293,0)</f>
        <v>0</v>
      </c>
      <c r="BG1293" s="206">
        <f>IF(N1293="zákl. přenesená",J1293,0)</f>
        <v>0</v>
      </c>
      <c r="BH1293" s="206">
        <f>IF(N1293="sníž. přenesená",J1293,0)</f>
        <v>0</v>
      </c>
      <c r="BI1293" s="206">
        <f>IF(N1293="nulová",J1293,0)</f>
        <v>0</v>
      </c>
      <c r="BJ1293" s="18" t="s">
        <v>85</v>
      </c>
      <c r="BK1293" s="206">
        <f>ROUND(I1293*H1293,2)</f>
        <v>0</v>
      </c>
      <c r="BL1293" s="18" t="s">
        <v>218</v>
      </c>
      <c r="BM1293" s="205" t="s">
        <v>14224</v>
      </c>
    </row>
    <row r="1294" spans="1:65" s="2" customFormat="1" ht="48.75">
      <c r="A1294" s="35"/>
      <c r="B1294" s="36"/>
      <c r="C1294" s="37"/>
      <c r="D1294" s="214" t="s">
        <v>807</v>
      </c>
      <c r="E1294" s="37"/>
      <c r="F1294" s="256" t="s">
        <v>12994</v>
      </c>
      <c r="G1294" s="37"/>
      <c r="H1294" s="37"/>
      <c r="I1294" s="257"/>
      <c r="J1294" s="37"/>
      <c r="K1294" s="37"/>
      <c r="L1294" s="40"/>
      <c r="M1294" s="258"/>
      <c r="N1294" s="259"/>
      <c r="O1294" s="72"/>
      <c r="P1294" s="72"/>
      <c r="Q1294" s="72"/>
      <c r="R1294" s="72"/>
      <c r="S1294" s="72"/>
      <c r="T1294" s="73"/>
      <c r="U1294" s="35"/>
      <c r="V1294" s="35"/>
      <c r="W1294" s="35"/>
      <c r="X1294" s="35"/>
      <c r="Y1294" s="35"/>
      <c r="Z1294" s="35"/>
      <c r="AA1294" s="35"/>
      <c r="AB1294" s="35"/>
      <c r="AC1294" s="35"/>
      <c r="AD1294" s="35"/>
      <c r="AE1294" s="35"/>
      <c r="AT1294" s="18" t="s">
        <v>807</v>
      </c>
      <c r="AU1294" s="18" t="s">
        <v>85</v>
      </c>
    </row>
    <row r="1295" spans="1:65" s="2" customFormat="1" ht="16.5" customHeight="1">
      <c r="A1295" s="35"/>
      <c r="B1295" s="36"/>
      <c r="C1295" s="193" t="s">
        <v>6174</v>
      </c>
      <c r="D1295" s="193" t="s">
        <v>214</v>
      </c>
      <c r="E1295" s="194" t="s">
        <v>14225</v>
      </c>
      <c r="F1295" s="195" t="s">
        <v>13392</v>
      </c>
      <c r="G1295" s="196" t="s">
        <v>10032</v>
      </c>
      <c r="H1295" s="197">
        <v>5.8</v>
      </c>
      <c r="I1295" s="198"/>
      <c r="J1295" s="199">
        <f>ROUND(I1295*H1295,2)</f>
        <v>0</v>
      </c>
      <c r="K1295" s="200"/>
      <c r="L1295" s="40"/>
      <c r="M1295" s="201" t="s">
        <v>1</v>
      </c>
      <c r="N1295" s="202" t="s">
        <v>42</v>
      </c>
      <c r="O1295" s="72"/>
      <c r="P1295" s="203">
        <f>O1295*H1295</f>
        <v>0</v>
      </c>
      <c r="Q1295" s="203">
        <v>0</v>
      </c>
      <c r="R1295" s="203">
        <f>Q1295*H1295</f>
        <v>0</v>
      </c>
      <c r="S1295" s="203">
        <v>0</v>
      </c>
      <c r="T1295" s="204">
        <f>S1295*H1295</f>
        <v>0</v>
      </c>
      <c r="U1295" s="35"/>
      <c r="V1295" s="35"/>
      <c r="W1295" s="35"/>
      <c r="X1295" s="35"/>
      <c r="Y1295" s="35"/>
      <c r="Z1295" s="35"/>
      <c r="AA1295" s="35"/>
      <c r="AB1295" s="35"/>
      <c r="AC1295" s="35"/>
      <c r="AD1295" s="35"/>
      <c r="AE1295" s="35"/>
      <c r="AR1295" s="205" t="s">
        <v>218</v>
      </c>
      <c r="AT1295" s="205" t="s">
        <v>214</v>
      </c>
      <c r="AU1295" s="205" t="s">
        <v>85</v>
      </c>
      <c r="AY1295" s="18" t="s">
        <v>209</v>
      </c>
      <c r="BE1295" s="206">
        <f>IF(N1295="základní",J1295,0)</f>
        <v>0</v>
      </c>
      <c r="BF1295" s="206">
        <f>IF(N1295="snížená",J1295,0)</f>
        <v>0</v>
      </c>
      <c r="BG1295" s="206">
        <f>IF(N1295="zákl. přenesená",J1295,0)</f>
        <v>0</v>
      </c>
      <c r="BH1295" s="206">
        <f>IF(N1295="sníž. přenesená",J1295,0)</f>
        <v>0</v>
      </c>
      <c r="BI1295" s="206">
        <f>IF(N1295="nulová",J1295,0)</f>
        <v>0</v>
      </c>
      <c r="BJ1295" s="18" t="s">
        <v>85</v>
      </c>
      <c r="BK1295" s="206">
        <f>ROUND(I1295*H1295,2)</f>
        <v>0</v>
      </c>
      <c r="BL1295" s="18" t="s">
        <v>218</v>
      </c>
      <c r="BM1295" s="205" t="s">
        <v>14226</v>
      </c>
    </row>
    <row r="1296" spans="1:65" s="2" customFormat="1" ht="48.75">
      <c r="A1296" s="35"/>
      <c r="B1296" s="36"/>
      <c r="C1296" s="37"/>
      <c r="D1296" s="214" t="s">
        <v>807</v>
      </c>
      <c r="E1296" s="37"/>
      <c r="F1296" s="256" t="s">
        <v>12994</v>
      </c>
      <c r="G1296" s="37"/>
      <c r="H1296" s="37"/>
      <c r="I1296" s="257"/>
      <c r="J1296" s="37"/>
      <c r="K1296" s="37"/>
      <c r="L1296" s="40"/>
      <c r="M1296" s="258"/>
      <c r="N1296" s="259"/>
      <c r="O1296" s="72"/>
      <c r="P1296" s="72"/>
      <c r="Q1296" s="72"/>
      <c r="R1296" s="72"/>
      <c r="S1296" s="72"/>
      <c r="T1296" s="73"/>
      <c r="U1296" s="35"/>
      <c r="V1296" s="35"/>
      <c r="W1296" s="35"/>
      <c r="X1296" s="35"/>
      <c r="Y1296" s="35"/>
      <c r="Z1296" s="35"/>
      <c r="AA1296" s="35"/>
      <c r="AB1296" s="35"/>
      <c r="AC1296" s="35"/>
      <c r="AD1296" s="35"/>
      <c r="AE1296" s="35"/>
      <c r="AT1296" s="18" t="s">
        <v>807</v>
      </c>
      <c r="AU1296" s="18" t="s">
        <v>85</v>
      </c>
    </row>
    <row r="1297" spans="1:65" s="2" customFormat="1" ht="16.5" customHeight="1">
      <c r="A1297" s="35"/>
      <c r="B1297" s="36"/>
      <c r="C1297" s="193" t="s">
        <v>6177</v>
      </c>
      <c r="D1297" s="193" t="s">
        <v>214</v>
      </c>
      <c r="E1297" s="194" t="s">
        <v>14227</v>
      </c>
      <c r="F1297" s="195" t="s">
        <v>13395</v>
      </c>
      <c r="G1297" s="196" t="s">
        <v>10032</v>
      </c>
      <c r="H1297" s="197">
        <v>2.1</v>
      </c>
      <c r="I1297" s="198"/>
      <c r="J1297" s="199">
        <f>ROUND(I1297*H1297,2)</f>
        <v>0</v>
      </c>
      <c r="K1297" s="200"/>
      <c r="L1297" s="40"/>
      <c r="M1297" s="201" t="s">
        <v>1</v>
      </c>
      <c r="N1297" s="202" t="s">
        <v>42</v>
      </c>
      <c r="O1297" s="72"/>
      <c r="P1297" s="203">
        <f>O1297*H1297</f>
        <v>0</v>
      </c>
      <c r="Q1297" s="203">
        <v>0</v>
      </c>
      <c r="R1297" s="203">
        <f>Q1297*H1297</f>
        <v>0</v>
      </c>
      <c r="S1297" s="203">
        <v>0</v>
      </c>
      <c r="T1297" s="204">
        <f>S1297*H1297</f>
        <v>0</v>
      </c>
      <c r="U1297" s="35"/>
      <c r="V1297" s="35"/>
      <c r="W1297" s="35"/>
      <c r="X1297" s="35"/>
      <c r="Y1297" s="35"/>
      <c r="Z1297" s="35"/>
      <c r="AA1297" s="35"/>
      <c r="AB1297" s="35"/>
      <c r="AC1297" s="35"/>
      <c r="AD1297" s="35"/>
      <c r="AE1297" s="35"/>
      <c r="AR1297" s="205" t="s">
        <v>218</v>
      </c>
      <c r="AT1297" s="205" t="s">
        <v>214</v>
      </c>
      <c r="AU1297" s="205" t="s">
        <v>85</v>
      </c>
      <c r="AY1297" s="18" t="s">
        <v>209</v>
      </c>
      <c r="BE1297" s="206">
        <f>IF(N1297="základní",J1297,0)</f>
        <v>0</v>
      </c>
      <c r="BF1297" s="206">
        <f>IF(N1297="snížená",J1297,0)</f>
        <v>0</v>
      </c>
      <c r="BG1297" s="206">
        <f>IF(N1297="zákl. přenesená",J1297,0)</f>
        <v>0</v>
      </c>
      <c r="BH1297" s="206">
        <f>IF(N1297="sníž. přenesená",J1297,0)</f>
        <v>0</v>
      </c>
      <c r="BI1297" s="206">
        <f>IF(N1297="nulová",J1297,0)</f>
        <v>0</v>
      </c>
      <c r="BJ1297" s="18" t="s">
        <v>85</v>
      </c>
      <c r="BK1297" s="206">
        <f>ROUND(I1297*H1297,2)</f>
        <v>0</v>
      </c>
      <c r="BL1297" s="18" t="s">
        <v>218</v>
      </c>
      <c r="BM1297" s="205" t="s">
        <v>14228</v>
      </c>
    </row>
    <row r="1298" spans="1:65" s="2" customFormat="1" ht="48.75">
      <c r="A1298" s="35"/>
      <c r="B1298" s="36"/>
      <c r="C1298" s="37"/>
      <c r="D1298" s="214" t="s">
        <v>807</v>
      </c>
      <c r="E1298" s="37"/>
      <c r="F1298" s="256" t="s">
        <v>12994</v>
      </c>
      <c r="G1298" s="37"/>
      <c r="H1298" s="37"/>
      <c r="I1298" s="257"/>
      <c r="J1298" s="37"/>
      <c r="K1298" s="37"/>
      <c r="L1298" s="40"/>
      <c r="M1298" s="258"/>
      <c r="N1298" s="259"/>
      <c r="O1298" s="72"/>
      <c r="P1298" s="72"/>
      <c r="Q1298" s="72"/>
      <c r="R1298" s="72"/>
      <c r="S1298" s="72"/>
      <c r="T1298" s="73"/>
      <c r="U1298" s="35"/>
      <c r="V1298" s="35"/>
      <c r="W1298" s="35"/>
      <c r="X1298" s="35"/>
      <c r="Y1298" s="35"/>
      <c r="Z1298" s="35"/>
      <c r="AA1298" s="35"/>
      <c r="AB1298" s="35"/>
      <c r="AC1298" s="35"/>
      <c r="AD1298" s="35"/>
      <c r="AE1298" s="35"/>
      <c r="AT1298" s="18" t="s">
        <v>807</v>
      </c>
      <c r="AU1298" s="18" t="s">
        <v>85</v>
      </c>
    </row>
    <row r="1299" spans="1:65" s="2" customFormat="1" ht="16.5" customHeight="1">
      <c r="A1299" s="35"/>
      <c r="B1299" s="36"/>
      <c r="C1299" s="193" t="s">
        <v>6180</v>
      </c>
      <c r="D1299" s="193" t="s">
        <v>214</v>
      </c>
      <c r="E1299" s="194" t="s">
        <v>14229</v>
      </c>
      <c r="F1299" s="195" t="s">
        <v>13398</v>
      </c>
      <c r="G1299" s="196" t="s">
        <v>10032</v>
      </c>
      <c r="H1299" s="197">
        <v>14.2</v>
      </c>
      <c r="I1299" s="198"/>
      <c r="J1299" s="199">
        <f>ROUND(I1299*H1299,2)</f>
        <v>0</v>
      </c>
      <c r="K1299" s="200"/>
      <c r="L1299" s="40"/>
      <c r="M1299" s="201" t="s">
        <v>1</v>
      </c>
      <c r="N1299" s="202" t="s">
        <v>42</v>
      </c>
      <c r="O1299" s="72"/>
      <c r="P1299" s="203">
        <f>O1299*H1299</f>
        <v>0</v>
      </c>
      <c r="Q1299" s="203">
        <v>0</v>
      </c>
      <c r="R1299" s="203">
        <f>Q1299*H1299</f>
        <v>0</v>
      </c>
      <c r="S1299" s="203">
        <v>0</v>
      </c>
      <c r="T1299" s="204">
        <f>S1299*H1299</f>
        <v>0</v>
      </c>
      <c r="U1299" s="35"/>
      <c r="V1299" s="35"/>
      <c r="W1299" s="35"/>
      <c r="X1299" s="35"/>
      <c r="Y1299" s="35"/>
      <c r="Z1299" s="35"/>
      <c r="AA1299" s="35"/>
      <c r="AB1299" s="35"/>
      <c r="AC1299" s="35"/>
      <c r="AD1299" s="35"/>
      <c r="AE1299" s="35"/>
      <c r="AR1299" s="205" t="s">
        <v>218</v>
      </c>
      <c r="AT1299" s="205" t="s">
        <v>214</v>
      </c>
      <c r="AU1299" s="205" t="s">
        <v>85</v>
      </c>
      <c r="AY1299" s="18" t="s">
        <v>209</v>
      </c>
      <c r="BE1299" s="206">
        <f>IF(N1299="základní",J1299,0)</f>
        <v>0</v>
      </c>
      <c r="BF1299" s="206">
        <f>IF(N1299="snížená",J1299,0)</f>
        <v>0</v>
      </c>
      <c r="BG1299" s="206">
        <f>IF(N1299="zákl. přenesená",J1299,0)</f>
        <v>0</v>
      </c>
      <c r="BH1299" s="206">
        <f>IF(N1299="sníž. přenesená",J1299,0)</f>
        <v>0</v>
      </c>
      <c r="BI1299" s="206">
        <f>IF(N1299="nulová",J1299,0)</f>
        <v>0</v>
      </c>
      <c r="BJ1299" s="18" t="s">
        <v>85</v>
      </c>
      <c r="BK1299" s="206">
        <f>ROUND(I1299*H1299,2)</f>
        <v>0</v>
      </c>
      <c r="BL1299" s="18" t="s">
        <v>218</v>
      </c>
      <c r="BM1299" s="205" t="s">
        <v>14230</v>
      </c>
    </row>
    <row r="1300" spans="1:65" s="2" customFormat="1" ht="48.75">
      <c r="A1300" s="35"/>
      <c r="B1300" s="36"/>
      <c r="C1300" s="37"/>
      <c r="D1300" s="214" t="s">
        <v>807</v>
      </c>
      <c r="E1300" s="37"/>
      <c r="F1300" s="256" t="s">
        <v>12994</v>
      </c>
      <c r="G1300" s="37"/>
      <c r="H1300" s="37"/>
      <c r="I1300" s="257"/>
      <c r="J1300" s="37"/>
      <c r="K1300" s="37"/>
      <c r="L1300" s="40"/>
      <c r="M1300" s="258"/>
      <c r="N1300" s="259"/>
      <c r="O1300" s="72"/>
      <c r="P1300" s="72"/>
      <c r="Q1300" s="72"/>
      <c r="R1300" s="72"/>
      <c r="S1300" s="72"/>
      <c r="T1300" s="73"/>
      <c r="U1300" s="35"/>
      <c r="V1300" s="35"/>
      <c r="W1300" s="35"/>
      <c r="X1300" s="35"/>
      <c r="Y1300" s="35"/>
      <c r="Z1300" s="35"/>
      <c r="AA1300" s="35"/>
      <c r="AB1300" s="35"/>
      <c r="AC1300" s="35"/>
      <c r="AD1300" s="35"/>
      <c r="AE1300" s="35"/>
      <c r="AT1300" s="18" t="s">
        <v>807</v>
      </c>
      <c r="AU1300" s="18" t="s">
        <v>85</v>
      </c>
    </row>
    <row r="1301" spans="1:65" s="2" customFormat="1" ht="16.5" customHeight="1">
      <c r="A1301" s="35"/>
      <c r="B1301" s="36"/>
      <c r="C1301" s="193" t="s">
        <v>6183</v>
      </c>
      <c r="D1301" s="193" t="s">
        <v>214</v>
      </c>
      <c r="E1301" s="194" t="s">
        <v>14231</v>
      </c>
      <c r="F1301" s="195" t="s">
        <v>13401</v>
      </c>
      <c r="G1301" s="196" t="s">
        <v>10032</v>
      </c>
      <c r="H1301" s="197">
        <v>8</v>
      </c>
      <c r="I1301" s="198"/>
      <c r="J1301" s="199">
        <f>ROUND(I1301*H1301,2)</f>
        <v>0</v>
      </c>
      <c r="K1301" s="200"/>
      <c r="L1301" s="40"/>
      <c r="M1301" s="201" t="s">
        <v>1</v>
      </c>
      <c r="N1301" s="202" t="s">
        <v>42</v>
      </c>
      <c r="O1301" s="72"/>
      <c r="P1301" s="203">
        <f>O1301*H1301</f>
        <v>0</v>
      </c>
      <c r="Q1301" s="203">
        <v>0</v>
      </c>
      <c r="R1301" s="203">
        <f>Q1301*H1301</f>
        <v>0</v>
      </c>
      <c r="S1301" s="203">
        <v>0</v>
      </c>
      <c r="T1301" s="204">
        <f>S1301*H1301</f>
        <v>0</v>
      </c>
      <c r="U1301" s="35"/>
      <c r="V1301" s="35"/>
      <c r="W1301" s="35"/>
      <c r="X1301" s="35"/>
      <c r="Y1301" s="35"/>
      <c r="Z1301" s="35"/>
      <c r="AA1301" s="35"/>
      <c r="AB1301" s="35"/>
      <c r="AC1301" s="35"/>
      <c r="AD1301" s="35"/>
      <c r="AE1301" s="35"/>
      <c r="AR1301" s="205" t="s">
        <v>218</v>
      </c>
      <c r="AT1301" s="205" t="s">
        <v>214</v>
      </c>
      <c r="AU1301" s="205" t="s">
        <v>85</v>
      </c>
      <c r="AY1301" s="18" t="s">
        <v>209</v>
      </c>
      <c r="BE1301" s="206">
        <f>IF(N1301="základní",J1301,0)</f>
        <v>0</v>
      </c>
      <c r="BF1301" s="206">
        <f>IF(N1301="snížená",J1301,0)</f>
        <v>0</v>
      </c>
      <c r="BG1301" s="206">
        <f>IF(N1301="zákl. přenesená",J1301,0)</f>
        <v>0</v>
      </c>
      <c r="BH1301" s="206">
        <f>IF(N1301="sníž. přenesená",J1301,0)</f>
        <v>0</v>
      </c>
      <c r="BI1301" s="206">
        <f>IF(N1301="nulová",J1301,0)</f>
        <v>0</v>
      </c>
      <c r="BJ1301" s="18" t="s">
        <v>85</v>
      </c>
      <c r="BK1301" s="206">
        <f>ROUND(I1301*H1301,2)</f>
        <v>0</v>
      </c>
      <c r="BL1301" s="18" t="s">
        <v>218</v>
      </c>
      <c r="BM1301" s="205" t="s">
        <v>14232</v>
      </c>
    </row>
    <row r="1302" spans="1:65" s="2" customFormat="1" ht="48.75">
      <c r="A1302" s="35"/>
      <c r="B1302" s="36"/>
      <c r="C1302" s="37"/>
      <c r="D1302" s="214" t="s">
        <v>807</v>
      </c>
      <c r="E1302" s="37"/>
      <c r="F1302" s="256" t="s">
        <v>12994</v>
      </c>
      <c r="G1302" s="37"/>
      <c r="H1302" s="37"/>
      <c r="I1302" s="257"/>
      <c r="J1302" s="37"/>
      <c r="K1302" s="37"/>
      <c r="L1302" s="40"/>
      <c r="M1302" s="258"/>
      <c r="N1302" s="259"/>
      <c r="O1302" s="72"/>
      <c r="P1302" s="72"/>
      <c r="Q1302" s="72"/>
      <c r="R1302" s="72"/>
      <c r="S1302" s="72"/>
      <c r="T1302" s="73"/>
      <c r="U1302" s="35"/>
      <c r="V1302" s="35"/>
      <c r="W1302" s="35"/>
      <c r="X1302" s="35"/>
      <c r="Y1302" s="35"/>
      <c r="Z1302" s="35"/>
      <c r="AA1302" s="35"/>
      <c r="AB1302" s="35"/>
      <c r="AC1302" s="35"/>
      <c r="AD1302" s="35"/>
      <c r="AE1302" s="35"/>
      <c r="AT1302" s="18" t="s">
        <v>807</v>
      </c>
      <c r="AU1302" s="18" t="s">
        <v>85</v>
      </c>
    </row>
    <row r="1303" spans="1:65" s="2" customFormat="1" ht="49.15" customHeight="1">
      <c r="A1303" s="35"/>
      <c r="B1303" s="36"/>
      <c r="C1303" s="193" t="s">
        <v>6186</v>
      </c>
      <c r="D1303" s="193" t="s">
        <v>214</v>
      </c>
      <c r="E1303" s="194" t="s">
        <v>14233</v>
      </c>
      <c r="F1303" s="195" t="s">
        <v>13010</v>
      </c>
      <c r="G1303" s="196" t="s">
        <v>217</v>
      </c>
      <c r="H1303" s="197">
        <v>355</v>
      </c>
      <c r="I1303" s="198"/>
      <c r="J1303" s="199">
        <f>ROUND(I1303*H1303,2)</f>
        <v>0</v>
      </c>
      <c r="K1303" s="200"/>
      <c r="L1303" s="40"/>
      <c r="M1303" s="201" t="s">
        <v>1</v>
      </c>
      <c r="N1303" s="202" t="s">
        <v>42</v>
      </c>
      <c r="O1303" s="72"/>
      <c r="P1303" s="203">
        <f>O1303*H1303</f>
        <v>0</v>
      </c>
      <c r="Q1303" s="203">
        <v>0</v>
      </c>
      <c r="R1303" s="203">
        <f>Q1303*H1303</f>
        <v>0</v>
      </c>
      <c r="S1303" s="203">
        <v>0</v>
      </c>
      <c r="T1303" s="204">
        <f>S1303*H1303</f>
        <v>0</v>
      </c>
      <c r="U1303" s="35"/>
      <c r="V1303" s="35"/>
      <c r="W1303" s="35"/>
      <c r="X1303" s="35"/>
      <c r="Y1303" s="35"/>
      <c r="Z1303" s="35"/>
      <c r="AA1303" s="35"/>
      <c r="AB1303" s="35"/>
      <c r="AC1303" s="35"/>
      <c r="AD1303" s="35"/>
      <c r="AE1303" s="35"/>
      <c r="AR1303" s="205" t="s">
        <v>218</v>
      </c>
      <c r="AT1303" s="205" t="s">
        <v>214</v>
      </c>
      <c r="AU1303" s="205" t="s">
        <v>85</v>
      </c>
      <c r="AY1303" s="18" t="s">
        <v>209</v>
      </c>
      <c r="BE1303" s="206">
        <f>IF(N1303="základní",J1303,0)</f>
        <v>0</v>
      </c>
      <c r="BF1303" s="206">
        <f>IF(N1303="snížená",J1303,0)</f>
        <v>0</v>
      </c>
      <c r="BG1303" s="206">
        <f>IF(N1303="zákl. přenesená",J1303,0)</f>
        <v>0</v>
      </c>
      <c r="BH1303" s="206">
        <f>IF(N1303="sníž. přenesená",J1303,0)</f>
        <v>0</v>
      </c>
      <c r="BI1303" s="206">
        <f>IF(N1303="nulová",J1303,0)</f>
        <v>0</v>
      </c>
      <c r="BJ1303" s="18" t="s">
        <v>85</v>
      </c>
      <c r="BK1303" s="206">
        <f>ROUND(I1303*H1303,2)</f>
        <v>0</v>
      </c>
      <c r="BL1303" s="18" t="s">
        <v>218</v>
      </c>
      <c r="BM1303" s="205" t="s">
        <v>14234</v>
      </c>
    </row>
    <row r="1304" spans="1:65" s="2" customFormat="1" ht="49.15" customHeight="1">
      <c r="A1304" s="35"/>
      <c r="B1304" s="36"/>
      <c r="C1304" s="193" t="s">
        <v>6189</v>
      </c>
      <c r="D1304" s="193" t="s">
        <v>214</v>
      </c>
      <c r="E1304" s="194" t="s">
        <v>14235</v>
      </c>
      <c r="F1304" s="195" t="s">
        <v>13131</v>
      </c>
      <c r="G1304" s="196" t="s">
        <v>217</v>
      </c>
      <c r="H1304" s="197">
        <v>288</v>
      </c>
      <c r="I1304" s="198"/>
      <c r="J1304" s="199">
        <f>ROUND(I1304*H1304,2)</f>
        <v>0</v>
      </c>
      <c r="K1304" s="200"/>
      <c r="L1304" s="40"/>
      <c r="M1304" s="201" t="s">
        <v>1</v>
      </c>
      <c r="N1304" s="202" t="s">
        <v>42</v>
      </c>
      <c r="O1304" s="72"/>
      <c r="P1304" s="203">
        <f>O1304*H1304</f>
        <v>0</v>
      </c>
      <c r="Q1304" s="203">
        <v>0</v>
      </c>
      <c r="R1304" s="203">
        <f>Q1304*H1304</f>
        <v>0</v>
      </c>
      <c r="S1304" s="203">
        <v>0</v>
      </c>
      <c r="T1304" s="204">
        <f>S1304*H1304</f>
        <v>0</v>
      </c>
      <c r="U1304" s="35"/>
      <c r="V1304" s="35"/>
      <c r="W1304" s="35"/>
      <c r="X1304" s="35"/>
      <c r="Y1304" s="35"/>
      <c r="Z1304" s="35"/>
      <c r="AA1304" s="35"/>
      <c r="AB1304" s="35"/>
      <c r="AC1304" s="35"/>
      <c r="AD1304" s="35"/>
      <c r="AE1304" s="35"/>
      <c r="AR1304" s="205" t="s">
        <v>218</v>
      </c>
      <c r="AT1304" s="205" t="s">
        <v>214</v>
      </c>
      <c r="AU1304" s="205" t="s">
        <v>85</v>
      </c>
      <c r="AY1304" s="18" t="s">
        <v>209</v>
      </c>
      <c r="BE1304" s="206">
        <f>IF(N1304="základní",J1304,0)</f>
        <v>0</v>
      </c>
      <c r="BF1304" s="206">
        <f>IF(N1304="snížená",J1304,0)</f>
        <v>0</v>
      </c>
      <c r="BG1304" s="206">
        <f>IF(N1304="zákl. přenesená",J1304,0)</f>
        <v>0</v>
      </c>
      <c r="BH1304" s="206">
        <f>IF(N1304="sníž. přenesená",J1304,0)</f>
        <v>0</v>
      </c>
      <c r="BI1304" s="206">
        <f>IF(N1304="nulová",J1304,0)</f>
        <v>0</v>
      </c>
      <c r="BJ1304" s="18" t="s">
        <v>85</v>
      </c>
      <c r="BK1304" s="206">
        <f>ROUND(I1304*H1304,2)</f>
        <v>0</v>
      </c>
      <c r="BL1304" s="18" t="s">
        <v>218</v>
      </c>
      <c r="BM1304" s="205" t="s">
        <v>14236</v>
      </c>
    </row>
    <row r="1305" spans="1:65" s="2" customFormat="1" ht="44.25" customHeight="1">
      <c r="A1305" s="35"/>
      <c r="B1305" s="36"/>
      <c r="C1305" s="193" t="s">
        <v>6192</v>
      </c>
      <c r="D1305" s="193" t="s">
        <v>214</v>
      </c>
      <c r="E1305" s="194" t="s">
        <v>14237</v>
      </c>
      <c r="F1305" s="195" t="s">
        <v>13016</v>
      </c>
      <c r="G1305" s="196" t="s">
        <v>217</v>
      </c>
      <c r="H1305" s="197">
        <v>115</v>
      </c>
      <c r="I1305" s="198"/>
      <c r="J1305" s="199">
        <f>ROUND(I1305*H1305,2)</f>
        <v>0</v>
      </c>
      <c r="K1305" s="200"/>
      <c r="L1305" s="40"/>
      <c r="M1305" s="201" t="s">
        <v>1</v>
      </c>
      <c r="N1305" s="202" t="s">
        <v>42</v>
      </c>
      <c r="O1305" s="72"/>
      <c r="P1305" s="203">
        <f>O1305*H1305</f>
        <v>0</v>
      </c>
      <c r="Q1305" s="203">
        <v>0</v>
      </c>
      <c r="R1305" s="203">
        <f>Q1305*H1305</f>
        <v>0</v>
      </c>
      <c r="S1305" s="203">
        <v>0</v>
      </c>
      <c r="T1305" s="204">
        <f>S1305*H1305</f>
        <v>0</v>
      </c>
      <c r="U1305" s="35"/>
      <c r="V1305" s="35"/>
      <c r="W1305" s="35"/>
      <c r="X1305" s="35"/>
      <c r="Y1305" s="35"/>
      <c r="Z1305" s="35"/>
      <c r="AA1305" s="35"/>
      <c r="AB1305" s="35"/>
      <c r="AC1305" s="35"/>
      <c r="AD1305" s="35"/>
      <c r="AE1305" s="35"/>
      <c r="AR1305" s="205" t="s">
        <v>218</v>
      </c>
      <c r="AT1305" s="205" t="s">
        <v>214</v>
      </c>
      <c r="AU1305" s="205" t="s">
        <v>85</v>
      </c>
      <c r="AY1305" s="18" t="s">
        <v>209</v>
      </c>
      <c r="BE1305" s="206">
        <f>IF(N1305="základní",J1305,0)</f>
        <v>0</v>
      </c>
      <c r="BF1305" s="206">
        <f>IF(N1305="snížená",J1305,0)</f>
        <v>0</v>
      </c>
      <c r="BG1305" s="206">
        <f>IF(N1305="zákl. přenesená",J1305,0)</f>
        <v>0</v>
      </c>
      <c r="BH1305" s="206">
        <f>IF(N1305="sníž. přenesená",J1305,0)</f>
        <v>0</v>
      </c>
      <c r="BI1305" s="206">
        <f>IF(N1305="nulová",J1305,0)</f>
        <v>0</v>
      </c>
      <c r="BJ1305" s="18" t="s">
        <v>85</v>
      </c>
      <c r="BK1305" s="206">
        <f>ROUND(I1305*H1305,2)</f>
        <v>0</v>
      </c>
      <c r="BL1305" s="18" t="s">
        <v>218</v>
      </c>
      <c r="BM1305" s="205" t="s">
        <v>14238</v>
      </c>
    </row>
    <row r="1306" spans="1:65" s="2" customFormat="1" ht="16.5" customHeight="1">
      <c r="A1306" s="35"/>
      <c r="B1306" s="36"/>
      <c r="C1306" s="193" t="s">
        <v>6195</v>
      </c>
      <c r="D1306" s="193" t="s">
        <v>214</v>
      </c>
      <c r="E1306" s="194" t="s">
        <v>14239</v>
      </c>
      <c r="F1306" s="195" t="s">
        <v>12858</v>
      </c>
      <c r="G1306" s="196" t="s">
        <v>586</v>
      </c>
      <c r="H1306" s="197">
        <v>1440</v>
      </c>
      <c r="I1306" s="198"/>
      <c r="J1306" s="199">
        <f>ROUND(I1306*H1306,2)</f>
        <v>0</v>
      </c>
      <c r="K1306" s="200"/>
      <c r="L1306" s="40"/>
      <c r="M1306" s="201" t="s">
        <v>1</v>
      </c>
      <c r="N1306" s="202" t="s">
        <v>42</v>
      </c>
      <c r="O1306" s="72"/>
      <c r="P1306" s="203">
        <f>O1306*H1306</f>
        <v>0</v>
      </c>
      <c r="Q1306" s="203">
        <v>0</v>
      </c>
      <c r="R1306" s="203">
        <f>Q1306*H1306</f>
        <v>0</v>
      </c>
      <c r="S1306" s="203">
        <v>0</v>
      </c>
      <c r="T1306" s="204">
        <f>S1306*H1306</f>
        <v>0</v>
      </c>
      <c r="U1306" s="35"/>
      <c r="V1306" s="35"/>
      <c r="W1306" s="35"/>
      <c r="X1306" s="35"/>
      <c r="Y1306" s="35"/>
      <c r="Z1306" s="35"/>
      <c r="AA1306" s="35"/>
      <c r="AB1306" s="35"/>
      <c r="AC1306" s="35"/>
      <c r="AD1306" s="35"/>
      <c r="AE1306" s="35"/>
      <c r="AR1306" s="205" t="s">
        <v>218</v>
      </c>
      <c r="AT1306" s="205" t="s">
        <v>214</v>
      </c>
      <c r="AU1306" s="205" t="s">
        <v>85</v>
      </c>
      <c r="AY1306" s="18" t="s">
        <v>209</v>
      </c>
      <c r="BE1306" s="206">
        <f>IF(N1306="základní",J1306,0)</f>
        <v>0</v>
      </c>
      <c r="BF1306" s="206">
        <f>IF(N1306="snížená",J1306,0)</f>
        <v>0</v>
      </c>
      <c r="BG1306" s="206">
        <f>IF(N1306="zákl. přenesená",J1306,0)</f>
        <v>0</v>
      </c>
      <c r="BH1306" s="206">
        <f>IF(N1306="sníž. přenesená",J1306,0)</f>
        <v>0</v>
      </c>
      <c r="BI1306" s="206">
        <f>IF(N1306="nulová",J1306,0)</f>
        <v>0</v>
      </c>
      <c r="BJ1306" s="18" t="s">
        <v>85</v>
      </c>
      <c r="BK1306" s="206">
        <f>ROUND(I1306*H1306,2)</f>
        <v>0</v>
      </c>
      <c r="BL1306" s="18" t="s">
        <v>218</v>
      </c>
      <c r="BM1306" s="205" t="s">
        <v>14240</v>
      </c>
    </row>
    <row r="1307" spans="1:65" s="2" customFormat="1" ht="16.5" customHeight="1">
      <c r="A1307" s="35"/>
      <c r="B1307" s="36"/>
      <c r="C1307" s="193" t="s">
        <v>6198</v>
      </c>
      <c r="D1307" s="193" t="s">
        <v>214</v>
      </c>
      <c r="E1307" s="194" t="s">
        <v>14241</v>
      </c>
      <c r="F1307" s="195" t="s">
        <v>12861</v>
      </c>
      <c r="G1307" s="196" t="s">
        <v>586</v>
      </c>
      <c r="H1307" s="197">
        <v>504</v>
      </c>
      <c r="I1307" s="198"/>
      <c r="J1307" s="199">
        <f>ROUND(I1307*H1307,2)</f>
        <v>0</v>
      </c>
      <c r="K1307" s="200"/>
      <c r="L1307" s="40"/>
      <c r="M1307" s="201" t="s">
        <v>1</v>
      </c>
      <c r="N1307" s="202" t="s">
        <v>42</v>
      </c>
      <c r="O1307" s="72"/>
      <c r="P1307" s="203">
        <f>O1307*H1307</f>
        <v>0</v>
      </c>
      <c r="Q1307" s="203">
        <v>0</v>
      </c>
      <c r="R1307" s="203">
        <f>Q1307*H1307</f>
        <v>0</v>
      </c>
      <c r="S1307" s="203">
        <v>0</v>
      </c>
      <c r="T1307" s="204">
        <f>S1307*H1307</f>
        <v>0</v>
      </c>
      <c r="U1307" s="35"/>
      <c r="V1307" s="35"/>
      <c r="W1307" s="35"/>
      <c r="X1307" s="35"/>
      <c r="Y1307" s="35"/>
      <c r="Z1307" s="35"/>
      <c r="AA1307" s="35"/>
      <c r="AB1307" s="35"/>
      <c r="AC1307" s="35"/>
      <c r="AD1307" s="35"/>
      <c r="AE1307" s="35"/>
      <c r="AR1307" s="205" t="s">
        <v>218</v>
      </c>
      <c r="AT1307" s="205" t="s">
        <v>214</v>
      </c>
      <c r="AU1307" s="205" t="s">
        <v>85</v>
      </c>
      <c r="AY1307" s="18" t="s">
        <v>209</v>
      </c>
      <c r="BE1307" s="206">
        <f>IF(N1307="základní",J1307,0)</f>
        <v>0</v>
      </c>
      <c r="BF1307" s="206">
        <f>IF(N1307="snížená",J1307,0)</f>
        <v>0</v>
      </c>
      <c r="BG1307" s="206">
        <f>IF(N1307="zákl. přenesená",J1307,0)</f>
        <v>0</v>
      </c>
      <c r="BH1307" s="206">
        <f>IF(N1307="sníž. přenesená",J1307,0)</f>
        <v>0</v>
      </c>
      <c r="BI1307" s="206">
        <f>IF(N1307="nulová",J1307,0)</f>
        <v>0</v>
      </c>
      <c r="BJ1307" s="18" t="s">
        <v>85</v>
      </c>
      <c r="BK1307" s="206">
        <f>ROUND(I1307*H1307,2)</f>
        <v>0</v>
      </c>
      <c r="BL1307" s="18" t="s">
        <v>218</v>
      </c>
      <c r="BM1307" s="205" t="s">
        <v>14242</v>
      </c>
    </row>
    <row r="1308" spans="1:65" s="12" customFormat="1" ht="25.9" customHeight="1">
      <c r="B1308" s="177"/>
      <c r="C1308" s="178"/>
      <c r="D1308" s="179" t="s">
        <v>76</v>
      </c>
      <c r="E1308" s="180" t="s">
        <v>14243</v>
      </c>
      <c r="F1308" s="180" t="s">
        <v>14244</v>
      </c>
      <c r="G1308" s="178"/>
      <c r="H1308" s="178"/>
      <c r="I1308" s="181"/>
      <c r="J1308" s="182">
        <f>BK1308</f>
        <v>0</v>
      </c>
      <c r="K1308" s="178"/>
      <c r="L1308" s="183"/>
      <c r="M1308" s="184"/>
      <c r="N1308" s="185"/>
      <c r="O1308" s="185"/>
      <c r="P1308" s="186">
        <f>SUM(P1309:P1367)</f>
        <v>0</v>
      </c>
      <c r="Q1308" s="185"/>
      <c r="R1308" s="186">
        <f>SUM(R1309:R1367)</f>
        <v>0</v>
      </c>
      <c r="S1308" s="185"/>
      <c r="T1308" s="187">
        <f>SUM(T1309:T1367)</f>
        <v>0</v>
      </c>
      <c r="AR1308" s="188" t="s">
        <v>85</v>
      </c>
      <c r="AT1308" s="189" t="s">
        <v>76</v>
      </c>
      <c r="AU1308" s="189" t="s">
        <v>77</v>
      </c>
      <c r="AY1308" s="188" t="s">
        <v>209</v>
      </c>
      <c r="BK1308" s="190">
        <f>SUM(BK1309:BK1367)</f>
        <v>0</v>
      </c>
    </row>
    <row r="1309" spans="1:65" s="2" customFormat="1" ht="16.5" customHeight="1">
      <c r="A1309" s="35"/>
      <c r="B1309" s="36"/>
      <c r="C1309" s="193" t="s">
        <v>6201</v>
      </c>
      <c r="D1309" s="193" t="s">
        <v>214</v>
      </c>
      <c r="E1309" s="194" t="s">
        <v>14245</v>
      </c>
      <c r="F1309" s="195" t="s">
        <v>14246</v>
      </c>
      <c r="G1309" s="196" t="s">
        <v>2761</v>
      </c>
      <c r="H1309" s="197">
        <v>6</v>
      </c>
      <c r="I1309" s="198"/>
      <c r="J1309" s="199">
        <f>ROUND(I1309*H1309,2)</f>
        <v>0</v>
      </c>
      <c r="K1309" s="200"/>
      <c r="L1309" s="40"/>
      <c r="M1309" s="201" t="s">
        <v>1</v>
      </c>
      <c r="N1309" s="202" t="s">
        <v>42</v>
      </c>
      <c r="O1309" s="72"/>
      <c r="P1309" s="203">
        <f>O1309*H1309</f>
        <v>0</v>
      </c>
      <c r="Q1309" s="203">
        <v>0</v>
      </c>
      <c r="R1309" s="203">
        <f>Q1309*H1309</f>
        <v>0</v>
      </c>
      <c r="S1309" s="203">
        <v>0</v>
      </c>
      <c r="T1309" s="204">
        <f>S1309*H1309</f>
        <v>0</v>
      </c>
      <c r="U1309" s="35"/>
      <c r="V1309" s="35"/>
      <c r="W1309" s="35"/>
      <c r="X1309" s="35"/>
      <c r="Y1309" s="35"/>
      <c r="Z1309" s="35"/>
      <c r="AA1309" s="35"/>
      <c r="AB1309" s="35"/>
      <c r="AC1309" s="35"/>
      <c r="AD1309" s="35"/>
      <c r="AE1309" s="35"/>
      <c r="AR1309" s="205" t="s">
        <v>218</v>
      </c>
      <c r="AT1309" s="205" t="s">
        <v>214</v>
      </c>
      <c r="AU1309" s="205" t="s">
        <v>85</v>
      </c>
      <c r="AY1309" s="18" t="s">
        <v>209</v>
      </c>
      <c r="BE1309" s="206">
        <f>IF(N1309="základní",J1309,0)</f>
        <v>0</v>
      </c>
      <c r="BF1309" s="206">
        <f>IF(N1309="snížená",J1309,0)</f>
        <v>0</v>
      </c>
      <c r="BG1309" s="206">
        <f>IF(N1309="zákl. přenesená",J1309,0)</f>
        <v>0</v>
      </c>
      <c r="BH1309" s="206">
        <f>IF(N1309="sníž. přenesená",J1309,0)</f>
        <v>0</v>
      </c>
      <c r="BI1309" s="206">
        <f>IF(N1309="nulová",J1309,0)</f>
        <v>0</v>
      </c>
      <c r="BJ1309" s="18" t="s">
        <v>85</v>
      </c>
      <c r="BK1309" s="206">
        <f>ROUND(I1309*H1309,2)</f>
        <v>0</v>
      </c>
      <c r="BL1309" s="18" t="s">
        <v>218</v>
      </c>
      <c r="BM1309" s="205" t="s">
        <v>14247</v>
      </c>
    </row>
    <row r="1310" spans="1:65" s="2" customFormat="1" ht="68.25">
      <c r="A1310" s="35"/>
      <c r="B1310" s="36"/>
      <c r="C1310" s="37"/>
      <c r="D1310" s="214" t="s">
        <v>807</v>
      </c>
      <c r="E1310" s="37"/>
      <c r="F1310" s="256" t="s">
        <v>12872</v>
      </c>
      <c r="G1310" s="37"/>
      <c r="H1310" s="37"/>
      <c r="I1310" s="257"/>
      <c r="J1310" s="37"/>
      <c r="K1310" s="37"/>
      <c r="L1310" s="40"/>
      <c r="M1310" s="258"/>
      <c r="N1310" s="259"/>
      <c r="O1310" s="72"/>
      <c r="P1310" s="72"/>
      <c r="Q1310" s="72"/>
      <c r="R1310" s="72"/>
      <c r="S1310" s="72"/>
      <c r="T1310" s="73"/>
      <c r="U1310" s="35"/>
      <c r="V1310" s="35"/>
      <c r="W1310" s="35"/>
      <c r="X1310" s="35"/>
      <c r="Y1310" s="35"/>
      <c r="Z1310" s="35"/>
      <c r="AA1310" s="35"/>
      <c r="AB1310" s="35"/>
      <c r="AC1310" s="35"/>
      <c r="AD1310" s="35"/>
      <c r="AE1310" s="35"/>
      <c r="AT1310" s="18" t="s">
        <v>807</v>
      </c>
      <c r="AU1310" s="18" t="s">
        <v>85</v>
      </c>
    </row>
    <row r="1311" spans="1:65" s="2" customFormat="1" ht="24.2" customHeight="1">
      <c r="A1311" s="35"/>
      <c r="B1311" s="36"/>
      <c r="C1311" s="193" t="s">
        <v>6204</v>
      </c>
      <c r="D1311" s="193" t="s">
        <v>214</v>
      </c>
      <c r="E1311" s="194" t="s">
        <v>14248</v>
      </c>
      <c r="F1311" s="195" t="s">
        <v>14249</v>
      </c>
      <c r="G1311" s="196" t="s">
        <v>2761</v>
      </c>
      <c r="H1311" s="197">
        <v>12</v>
      </c>
      <c r="I1311" s="198"/>
      <c r="J1311" s="199">
        <f>ROUND(I1311*H1311,2)</f>
        <v>0</v>
      </c>
      <c r="K1311" s="200"/>
      <c r="L1311" s="40"/>
      <c r="M1311" s="201" t="s">
        <v>1</v>
      </c>
      <c r="N1311" s="202" t="s">
        <v>42</v>
      </c>
      <c r="O1311" s="72"/>
      <c r="P1311" s="203">
        <f>O1311*H1311</f>
        <v>0</v>
      </c>
      <c r="Q1311" s="203">
        <v>0</v>
      </c>
      <c r="R1311" s="203">
        <f>Q1311*H1311</f>
        <v>0</v>
      </c>
      <c r="S1311" s="203">
        <v>0</v>
      </c>
      <c r="T1311" s="204">
        <f>S1311*H1311</f>
        <v>0</v>
      </c>
      <c r="U1311" s="35"/>
      <c r="V1311" s="35"/>
      <c r="W1311" s="35"/>
      <c r="X1311" s="35"/>
      <c r="Y1311" s="35"/>
      <c r="Z1311" s="35"/>
      <c r="AA1311" s="35"/>
      <c r="AB1311" s="35"/>
      <c r="AC1311" s="35"/>
      <c r="AD1311" s="35"/>
      <c r="AE1311" s="35"/>
      <c r="AR1311" s="205" t="s">
        <v>218</v>
      </c>
      <c r="AT1311" s="205" t="s">
        <v>214</v>
      </c>
      <c r="AU1311" s="205" t="s">
        <v>85</v>
      </c>
      <c r="AY1311" s="18" t="s">
        <v>209</v>
      </c>
      <c r="BE1311" s="206">
        <f>IF(N1311="základní",J1311,0)</f>
        <v>0</v>
      </c>
      <c r="BF1311" s="206">
        <f>IF(N1311="snížená",J1311,0)</f>
        <v>0</v>
      </c>
      <c r="BG1311" s="206">
        <f>IF(N1311="zákl. přenesená",J1311,0)</f>
        <v>0</v>
      </c>
      <c r="BH1311" s="206">
        <f>IF(N1311="sníž. přenesená",J1311,0)</f>
        <v>0</v>
      </c>
      <c r="BI1311" s="206">
        <f>IF(N1311="nulová",J1311,0)</f>
        <v>0</v>
      </c>
      <c r="BJ1311" s="18" t="s">
        <v>85</v>
      </c>
      <c r="BK1311" s="206">
        <f>ROUND(I1311*H1311,2)</f>
        <v>0</v>
      </c>
      <c r="BL1311" s="18" t="s">
        <v>218</v>
      </c>
      <c r="BM1311" s="205" t="s">
        <v>14250</v>
      </c>
    </row>
    <row r="1312" spans="1:65" s="2" customFormat="1" ht="87.75">
      <c r="A1312" s="35"/>
      <c r="B1312" s="36"/>
      <c r="C1312" s="37"/>
      <c r="D1312" s="214" t="s">
        <v>807</v>
      </c>
      <c r="E1312" s="37"/>
      <c r="F1312" s="256" t="s">
        <v>14251</v>
      </c>
      <c r="G1312" s="37"/>
      <c r="H1312" s="37"/>
      <c r="I1312" s="257"/>
      <c r="J1312" s="37"/>
      <c r="K1312" s="37"/>
      <c r="L1312" s="40"/>
      <c r="M1312" s="258"/>
      <c r="N1312" s="259"/>
      <c r="O1312" s="72"/>
      <c r="P1312" s="72"/>
      <c r="Q1312" s="72"/>
      <c r="R1312" s="72"/>
      <c r="S1312" s="72"/>
      <c r="T1312" s="73"/>
      <c r="U1312" s="35"/>
      <c r="V1312" s="35"/>
      <c r="W1312" s="35"/>
      <c r="X1312" s="35"/>
      <c r="Y1312" s="35"/>
      <c r="Z1312" s="35"/>
      <c r="AA1312" s="35"/>
      <c r="AB1312" s="35"/>
      <c r="AC1312" s="35"/>
      <c r="AD1312" s="35"/>
      <c r="AE1312" s="35"/>
      <c r="AT1312" s="18" t="s">
        <v>807</v>
      </c>
      <c r="AU1312" s="18" t="s">
        <v>85</v>
      </c>
    </row>
    <row r="1313" spans="1:65" s="2" customFormat="1" ht="16.5" customHeight="1">
      <c r="A1313" s="35"/>
      <c r="B1313" s="36"/>
      <c r="C1313" s="193" t="s">
        <v>6207</v>
      </c>
      <c r="D1313" s="193" t="s">
        <v>214</v>
      </c>
      <c r="E1313" s="194" t="s">
        <v>14252</v>
      </c>
      <c r="F1313" s="195" t="s">
        <v>12945</v>
      </c>
      <c r="G1313" s="196" t="s">
        <v>2761</v>
      </c>
      <c r="H1313" s="197">
        <v>1</v>
      </c>
      <c r="I1313" s="198"/>
      <c r="J1313" s="199">
        <f>ROUND(I1313*H1313,2)</f>
        <v>0</v>
      </c>
      <c r="K1313" s="200"/>
      <c r="L1313" s="40"/>
      <c r="M1313" s="201" t="s">
        <v>1</v>
      </c>
      <c r="N1313" s="202" t="s">
        <v>42</v>
      </c>
      <c r="O1313" s="72"/>
      <c r="P1313" s="203">
        <f>O1313*H1313</f>
        <v>0</v>
      </c>
      <c r="Q1313" s="203">
        <v>0</v>
      </c>
      <c r="R1313" s="203">
        <f>Q1313*H1313</f>
        <v>0</v>
      </c>
      <c r="S1313" s="203">
        <v>0</v>
      </c>
      <c r="T1313" s="204">
        <f>S1313*H1313</f>
        <v>0</v>
      </c>
      <c r="U1313" s="35"/>
      <c r="V1313" s="35"/>
      <c r="W1313" s="35"/>
      <c r="X1313" s="35"/>
      <c r="Y1313" s="35"/>
      <c r="Z1313" s="35"/>
      <c r="AA1313" s="35"/>
      <c r="AB1313" s="35"/>
      <c r="AC1313" s="35"/>
      <c r="AD1313" s="35"/>
      <c r="AE1313" s="35"/>
      <c r="AR1313" s="205" t="s">
        <v>218</v>
      </c>
      <c r="AT1313" s="205" t="s">
        <v>214</v>
      </c>
      <c r="AU1313" s="205" t="s">
        <v>85</v>
      </c>
      <c r="AY1313" s="18" t="s">
        <v>209</v>
      </c>
      <c r="BE1313" s="206">
        <f>IF(N1313="základní",J1313,0)</f>
        <v>0</v>
      </c>
      <c r="BF1313" s="206">
        <f>IF(N1313="snížená",J1313,0)</f>
        <v>0</v>
      </c>
      <c r="BG1313" s="206">
        <f>IF(N1313="zákl. přenesená",J1313,0)</f>
        <v>0</v>
      </c>
      <c r="BH1313" s="206">
        <f>IF(N1313="sníž. přenesená",J1313,0)</f>
        <v>0</v>
      </c>
      <c r="BI1313" s="206">
        <f>IF(N1313="nulová",J1313,0)</f>
        <v>0</v>
      </c>
      <c r="BJ1313" s="18" t="s">
        <v>85</v>
      </c>
      <c r="BK1313" s="206">
        <f>ROUND(I1313*H1313,2)</f>
        <v>0</v>
      </c>
      <c r="BL1313" s="18" t="s">
        <v>218</v>
      </c>
      <c r="BM1313" s="205" t="s">
        <v>14253</v>
      </c>
    </row>
    <row r="1314" spans="1:65" s="2" customFormat="1" ht="68.25">
      <c r="A1314" s="35"/>
      <c r="B1314" s="36"/>
      <c r="C1314" s="37"/>
      <c r="D1314" s="214" t="s">
        <v>807</v>
      </c>
      <c r="E1314" s="37"/>
      <c r="F1314" s="256" t="s">
        <v>14254</v>
      </c>
      <c r="G1314" s="37"/>
      <c r="H1314" s="37"/>
      <c r="I1314" s="257"/>
      <c r="J1314" s="37"/>
      <c r="K1314" s="37"/>
      <c r="L1314" s="40"/>
      <c r="M1314" s="258"/>
      <c r="N1314" s="259"/>
      <c r="O1314" s="72"/>
      <c r="P1314" s="72"/>
      <c r="Q1314" s="72"/>
      <c r="R1314" s="72"/>
      <c r="S1314" s="72"/>
      <c r="T1314" s="73"/>
      <c r="U1314" s="35"/>
      <c r="V1314" s="35"/>
      <c r="W1314" s="35"/>
      <c r="X1314" s="35"/>
      <c r="Y1314" s="35"/>
      <c r="Z1314" s="35"/>
      <c r="AA1314" s="35"/>
      <c r="AB1314" s="35"/>
      <c r="AC1314" s="35"/>
      <c r="AD1314" s="35"/>
      <c r="AE1314" s="35"/>
      <c r="AT1314" s="18" t="s">
        <v>807</v>
      </c>
      <c r="AU1314" s="18" t="s">
        <v>85</v>
      </c>
    </row>
    <row r="1315" spans="1:65" s="2" customFormat="1" ht="16.5" customHeight="1">
      <c r="A1315" s="35"/>
      <c r="B1315" s="36"/>
      <c r="C1315" s="193" t="s">
        <v>6210</v>
      </c>
      <c r="D1315" s="193" t="s">
        <v>214</v>
      </c>
      <c r="E1315" s="194" t="s">
        <v>14255</v>
      </c>
      <c r="F1315" s="195" t="s">
        <v>12898</v>
      </c>
      <c r="G1315" s="196" t="s">
        <v>2761</v>
      </c>
      <c r="H1315" s="197">
        <v>10</v>
      </c>
      <c r="I1315" s="198"/>
      <c r="J1315" s="199">
        <f>ROUND(I1315*H1315,2)</f>
        <v>0</v>
      </c>
      <c r="K1315" s="200"/>
      <c r="L1315" s="40"/>
      <c r="M1315" s="201" t="s">
        <v>1</v>
      </c>
      <c r="N1315" s="202" t="s">
        <v>42</v>
      </c>
      <c r="O1315" s="72"/>
      <c r="P1315" s="203">
        <f>O1315*H1315</f>
        <v>0</v>
      </c>
      <c r="Q1315" s="203">
        <v>0</v>
      </c>
      <c r="R1315" s="203">
        <f>Q1315*H1315</f>
        <v>0</v>
      </c>
      <c r="S1315" s="203">
        <v>0</v>
      </c>
      <c r="T1315" s="204">
        <f>S1315*H1315</f>
        <v>0</v>
      </c>
      <c r="U1315" s="35"/>
      <c r="V1315" s="35"/>
      <c r="W1315" s="35"/>
      <c r="X1315" s="35"/>
      <c r="Y1315" s="35"/>
      <c r="Z1315" s="35"/>
      <c r="AA1315" s="35"/>
      <c r="AB1315" s="35"/>
      <c r="AC1315" s="35"/>
      <c r="AD1315" s="35"/>
      <c r="AE1315" s="35"/>
      <c r="AR1315" s="205" t="s">
        <v>218</v>
      </c>
      <c r="AT1315" s="205" t="s">
        <v>214</v>
      </c>
      <c r="AU1315" s="205" t="s">
        <v>85</v>
      </c>
      <c r="AY1315" s="18" t="s">
        <v>209</v>
      </c>
      <c r="BE1315" s="206">
        <f>IF(N1315="základní",J1315,0)</f>
        <v>0</v>
      </c>
      <c r="BF1315" s="206">
        <f>IF(N1315="snížená",J1315,0)</f>
        <v>0</v>
      </c>
      <c r="BG1315" s="206">
        <f>IF(N1315="zákl. přenesená",J1315,0)</f>
        <v>0</v>
      </c>
      <c r="BH1315" s="206">
        <f>IF(N1315="sníž. přenesená",J1315,0)</f>
        <v>0</v>
      </c>
      <c r="BI1315" s="206">
        <f>IF(N1315="nulová",J1315,0)</f>
        <v>0</v>
      </c>
      <c r="BJ1315" s="18" t="s">
        <v>85</v>
      </c>
      <c r="BK1315" s="206">
        <f>ROUND(I1315*H1315,2)</f>
        <v>0</v>
      </c>
      <c r="BL1315" s="18" t="s">
        <v>218</v>
      </c>
      <c r="BM1315" s="205" t="s">
        <v>14256</v>
      </c>
    </row>
    <row r="1316" spans="1:65" s="2" customFormat="1" ht="68.25">
      <c r="A1316" s="35"/>
      <c r="B1316" s="36"/>
      <c r="C1316" s="37"/>
      <c r="D1316" s="214" t="s">
        <v>807</v>
      </c>
      <c r="E1316" s="37"/>
      <c r="F1316" s="256" t="s">
        <v>14254</v>
      </c>
      <c r="G1316" s="37"/>
      <c r="H1316" s="37"/>
      <c r="I1316" s="257"/>
      <c r="J1316" s="37"/>
      <c r="K1316" s="37"/>
      <c r="L1316" s="40"/>
      <c r="M1316" s="258"/>
      <c r="N1316" s="259"/>
      <c r="O1316" s="72"/>
      <c r="P1316" s="72"/>
      <c r="Q1316" s="72"/>
      <c r="R1316" s="72"/>
      <c r="S1316" s="72"/>
      <c r="T1316" s="73"/>
      <c r="U1316" s="35"/>
      <c r="V1316" s="35"/>
      <c r="W1316" s="35"/>
      <c r="X1316" s="35"/>
      <c r="Y1316" s="35"/>
      <c r="Z1316" s="35"/>
      <c r="AA1316" s="35"/>
      <c r="AB1316" s="35"/>
      <c r="AC1316" s="35"/>
      <c r="AD1316" s="35"/>
      <c r="AE1316" s="35"/>
      <c r="AT1316" s="18" t="s">
        <v>807</v>
      </c>
      <c r="AU1316" s="18" t="s">
        <v>85</v>
      </c>
    </row>
    <row r="1317" spans="1:65" s="2" customFormat="1" ht="16.5" customHeight="1">
      <c r="A1317" s="35"/>
      <c r="B1317" s="36"/>
      <c r="C1317" s="193" t="s">
        <v>6214</v>
      </c>
      <c r="D1317" s="193" t="s">
        <v>214</v>
      </c>
      <c r="E1317" s="194" t="s">
        <v>14257</v>
      </c>
      <c r="F1317" s="195" t="s">
        <v>12951</v>
      </c>
      <c r="G1317" s="196" t="s">
        <v>2761</v>
      </c>
      <c r="H1317" s="197">
        <v>75</v>
      </c>
      <c r="I1317" s="198"/>
      <c r="J1317" s="199">
        <f>ROUND(I1317*H1317,2)</f>
        <v>0</v>
      </c>
      <c r="K1317" s="200"/>
      <c r="L1317" s="40"/>
      <c r="M1317" s="201" t="s">
        <v>1</v>
      </c>
      <c r="N1317" s="202" t="s">
        <v>42</v>
      </c>
      <c r="O1317" s="72"/>
      <c r="P1317" s="203">
        <f>O1317*H1317</f>
        <v>0</v>
      </c>
      <c r="Q1317" s="203">
        <v>0</v>
      </c>
      <c r="R1317" s="203">
        <f>Q1317*H1317</f>
        <v>0</v>
      </c>
      <c r="S1317" s="203">
        <v>0</v>
      </c>
      <c r="T1317" s="204">
        <f>S1317*H1317</f>
        <v>0</v>
      </c>
      <c r="U1317" s="35"/>
      <c r="V1317" s="35"/>
      <c r="W1317" s="35"/>
      <c r="X1317" s="35"/>
      <c r="Y1317" s="35"/>
      <c r="Z1317" s="35"/>
      <c r="AA1317" s="35"/>
      <c r="AB1317" s="35"/>
      <c r="AC1317" s="35"/>
      <c r="AD1317" s="35"/>
      <c r="AE1317" s="35"/>
      <c r="AR1317" s="205" t="s">
        <v>218</v>
      </c>
      <c r="AT1317" s="205" t="s">
        <v>214</v>
      </c>
      <c r="AU1317" s="205" t="s">
        <v>85</v>
      </c>
      <c r="AY1317" s="18" t="s">
        <v>209</v>
      </c>
      <c r="BE1317" s="206">
        <f>IF(N1317="základní",J1317,0)</f>
        <v>0</v>
      </c>
      <c r="BF1317" s="206">
        <f>IF(N1317="snížená",J1317,0)</f>
        <v>0</v>
      </c>
      <c r="BG1317" s="206">
        <f>IF(N1317="zákl. přenesená",J1317,0)</f>
        <v>0</v>
      </c>
      <c r="BH1317" s="206">
        <f>IF(N1317="sníž. přenesená",J1317,0)</f>
        <v>0</v>
      </c>
      <c r="BI1317" s="206">
        <f>IF(N1317="nulová",J1317,0)</f>
        <v>0</v>
      </c>
      <c r="BJ1317" s="18" t="s">
        <v>85</v>
      </c>
      <c r="BK1317" s="206">
        <f>ROUND(I1317*H1317,2)</f>
        <v>0</v>
      </c>
      <c r="BL1317" s="18" t="s">
        <v>218</v>
      </c>
      <c r="BM1317" s="205" t="s">
        <v>14258</v>
      </c>
    </row>
    <row r="1318" spans="1:65" s="2" customFormat="1" ht="68.25">
      <c r="A1318" s="35"/>
      <c r="B1318" s="36"/>
      <c r="C1318" s="37"/>
      <c r="D1318" s="214" t="s">
        <v>807</v>
      </c>
      <c r="E1318" s="37"/>
      <c r="F1318" s="256" t="s">
        <v>14254</v>
      </c>
      <c r="G1318" s="37"/>
      <c r="H1318" s="37"/>
      <c r="I1318" s="257"/>
      <c r="J1318" s="37"/>
      <c r="K1318" s="37"/>
      <c r="L1318" s="40"/>
      <c r="M1318" s="258"/>
      <c r="N1318" s="259"/>
      <c r="O1318" s="72"/>
      <c r="P1318" s="72"/>
      <c r="Q1318" s="72"/>
      <c r="R1318" s="72"/>
      <c r="S1318" s="72"/>
      <c r="T1318" s="73"/>
      <c r="U1318" s="35"/>
      <c r="V1318" s="35"/>
      <c r="W1318" s="35"/>
      <c r="X1318" s="35"/>
      <c r="Y1318" s="35"/>
      <c r="Z1318" s="35"/>
      <c r="AA1318" s="35"/>
      <c r="AB1318" s="35"/>
      <c r="AC1318" s="35"/>
      <c r="AD1318" s="35"/>
      <c r="AE1318" s="35"/>
      <c r="AT1318" s="18" t="s">
        <v>807</v>
      </c>
      <c r="AU1318" s="18" t="s">
        <v>85</v>
      </c>
    </row>
    <row r="1319" spans="1:65" s="2" customFormat="1" ht="16.5" customHeight="1">
      <c r="A1319" s="35"/>
      <c r="B1319" s="36"/>
      <c r="C1319" s="193" t="s">
        <v>6217</v>
      </c>
      <c r="D1319" s="193" t="s">
        <v>214</v>
      </c>
      <c r="E1319" s="194" t="s">
        <v>14259</v>
      </c>
      <c r="F1319" s="195" t="s">
        <v>14260</v>
      </c>
      <c r="G1319" s="196" t="s">
        <v>2761</v>
      </c>
      <c r="H1319" s="197">
        <v>62</v>
      </c>
      <c r="I1319" s="198"/>
      <c r="J1319" s="199">
        <f>ROUND(I1319*H1319,2)</f>
        <v>0</v>
      </c>
      <c r="K1319" s="200"/>
      <c r="L1319" s="40"/>
      <c r="M1319" s="201" t="s">
        <v>1</v>
      </c>
      <c r="N1319" s="202" t="s">
        <v>42</v>
      </c>
      <c r="O1319" s="72"/>
      <c r="P1319" s="203">
        <f>O1319*H1319</f>
        <v>0</v>
      </c>
      <c r="Q1319" s="203">
        <v>0</v>
      </c>
      <c r="R1319" s="203">
        <f>Q1319*H1319</f>
        <v>0</v>
      </c>
      <c r="S1319" s="203">
        <v>0</v>
      </c>
      <c r="T1319" s="204">
        <f>S1319*H1319</f>
        <v>0</v>
      </c>
      <c r="U1319" s="35"/>
      <c r="V1319" s="35"/>
      <c r="W1319" s="35"/>
      <c r="X1319" s="35"/>
      <c r="Y1319" s="35"/>
      <c r="Z1319" s="35"/>
      <c r="AA1319" s="35"/>
      <c r="AB1319" s="35"/>
      <c r="AC1319" s="35"/>
      <c r="AD1319" s="35"/>
      <c r="AE1319" s="35"/>
      <c r="AR1319" s="205" t="s">
        <v>218</v>
      </c>
      <c r="AT1319" s="205" t="s">
        <v>214</v>
      </c>
      <c r="AU1319" s="205" t="s">
        <v>85</v>
      </c>
      <c r="AY1319" s="18" t="s">
        <v>209</v>
      </c>
      <c r="BE1319" s="206">
        <f>IF(N1319="základní",J1319,0)</f>
        <v>0</v>
      </c>
      <c r="BF1319" s="206">
        <f>IF(N1319="snížená",J1319,0)</f>
        <v>0</v>
      </c>
      <c r="BG1319" s="206">
        <f>IF(N1319="zákl. přenesená",J1319,0)</f>
        <v>0</v>
      </c>
      <c r="BH1319" s="206">
        <f>IF(N1319="sníž. přenesená",J1319,0)</f>
        <v>0</v>
      </c>
      <c r="BI1319" s="206">
        <f>IF(N1319="nulová",J1319,0)</f>
        <v>0</v>
      </c>
      <c r="BJ1319" s="18" t="s">
        <v>85</v>
      </c>
      <c r="BK1319" s="206">
        <f>ROUND(I1319*H1319,2)</f>
        <v>0</v>
      </c>
      <c r="BL1319" s="18" t="s">
        <v>218</v>
      </c>
      <c r="BM1319" s="205" t="s">
        <v>14261</v>
      </c>
    </row>
    <row r="1320" spans="1:65" s="2" customFormat="1" ht="78">
      <c r="A1320" s="35"/>
      <c r="B1320" s="36"/>
      <c r="C1320" s="37"/>
      <c r="D1320" s="214" t="s">
        <v>807</v>
      </c>
      <c r="E1320" s="37"/>
      <c r="F1320" s="256" t="s">
        <v>14262</v>
      </c>
      <c r="G1320" s="37"/>
      <c r="H1320" s="37"/>
      <c r="I1320" s="257"/>
      <c r="J1320" s="37"/>
      <c r="K1320" s="37"/>
      <c r="L1320" s="40"/>
      <c r="M1320" s="258"/>
      <c r="N1320" s="259"/>
      <c r="O1320" s="72"/>
      <c r="P1320" s="72"/>
      <c r="Q1320" s="72"/>
      <c r="R1320" s="72"/>
      <c r="S1320" s="72"/>
      <c r="T1320" s="73"/>
      <c r="U1320" s="35"/>
      <c r="V1320" s="35"/>
      <c r="W1320" s="35"/>
      <c r="X1320" s="35"/>
      <c r="Y1320" s="35"/>
      <c r="Z1320" s="35"/>
      <c r="AA1320" s="35"/>
      <c r="AB1320" s="35"/>
      <c r="AC1320" s="35"/>
      <c r="AD1320" s="35"/>
      <c r="AE1320" s="35"/>
      <c r="AT1320" s="18" t="s">
        <v>807</v>
      </c>
      <c r="AU1320" s="18" t="s">
        <v>85</v>
      </c>
    </row>
    <row r="1321" spans="1:65" s="2" customFormat="1" ht="16.5" customHeight="1">
      <c r="A1321" s="35"/>
      <c r="B1321" s="36"/>
      <c r="C1321" s="193" t="s">
        <v>6220</v>
      </c>
      <c r="D1321" s="193" t="s">
        <v>214</v>
      </c>
      <c r="E1321" s="194" t="s">
        <v>14263</v>
      </c>
      <c r="F1321" s="195" t="s">
        <v>12951</v>
      </c>
      <c r="G1321" s="196" t="s">
        <v>10032</v>
      </c>
      <c r="H1321" s="197">
        <v>129.30000000000001</v>
      </c>
      <c r="I1321" s="198"/>
      <c r="J1321" s="199">
        <f>ROUND(I1321*H1321,2)</f>
        <v>0</v>
      </c>
      <c r="K1321" s="200"/>
      <c r="L1321" s="40"/>
      <c r="M1321" s="201" t="s">
        <v>1</v>
      </c>
      <c r="N1321" s="202" t="s">
        <v>42</v>
      </c>
      <c r="O1321" s="72"/>
      <c r="P1321" s="203">
        <f>O1321*H1321</f>
        <v>0</v>
      </c>
      <c r="Q1321" s="203">
        <v>0</v>
      </c>
      <c r="R1321" s="203">
        <f>Q1321*H1321</f>
        <v>0</v>
      </c>
      <c r="S1321" s="203">
        <v>0</v>
      </c>
      <c r="T1321" s="204">
        <f>S1321*H1321</f>
        <v>0</v>
      </c>
      <c r="U1321" s="35"/>
      <c r="V1321" s="35"/>
      <c r="W1321" s="35"/>
      <c r="X1321" s="35"/>
      <c r="Y1321" s="35"/>
      <c r="Z1321" s="35"/>
      <c r="AA1321" s="35"/>
      <c r="AB1321" s="35"/>
      <c r="AC1321" s="35"/>
      <c r="AD1321" s="35"/>
      <c r="AE1321" s="35"/>
      <c r="AR1321" s="205" t="s">
        <v>218</v>
      </c>
      <c r="AT1321" s="205" t="s">
        <v>214</v>
      </c>
      <c r="AU1321" s="205" t="s">
        <v>85</v>
      </c>
      <c r="AY1321" s="18" t="s">
        <v>209</v>
      </c>
      <c r="BE1321" s="206">
        <f>IF(N1321="základní",J1321,0)</f>
        <v>0</v>
      </c>
      <c r="BF1321" s="206">
        <f>IF(N1321="snížená",J1321,0)</f>
        <v>0</v>
      </c>
      <c r="BG1321" s="206">
        <f>IF(N1321="zákl. přenesená",J1321,0)</f>
        <v>0</v>
      </c>
      <c r="BH1321" s="206">
        <f>IF(N1321="sníž. přenesená",J1321,0)</f>
        <v>0</v>
      </c>
      <c r="BI1321" s="206">
        <f>IF(N1321="nulová",J1321,0)</f>
        <v>0</v>
      </c>
      <c r="BJ1321" s="18" t="s">
        <v>85</v>
      </c>
      <c r="BK1321" s="206">
        <f>ROUND(I1321*H1321,2)</f>
        <v>0</v>
      </c>
      <c r="BL1321" s="18" t="s">
        <v>218</v>
      </c>
      <c r="BM1321" s="205" t="s">
        <v>14264</v>
      </c>
    </row>
    <row r="1322" spans="1:65" s="2" customFormat="1" ht="48.75">
      <c r="A1322" s="35"/>
      <c r="B1322" s="36"/>
      <c r="C1322" s="37"/>
      <c r="D1322" s="214" t="s">
        <v>807</v>
      </c>
      <c r="E1322" s="37"/>
      <c r="F1322" s="256" t="s">
        <v>13241</v>
      </c>
      <c r="G1322" s="37"/>
      <c r="H1322" s="37"/>
      <c r="I1322" s="257"/>
      <c r="J1322" s="37"/>
      <c r="K1322" s="37"/>
      <c r="L1322" s="40"/>
      <c r="M1322" s="258"/>
      <c r="N1322" s="259"/>
      <c r="O1322" s="72"/>
      <c r="P1322" s="72"/>
      <c r="Q1322" s="72"/>
      <c r="R1322" s="72"/>
      <c r="S1322" s="72"/>
      <c r="T1322" s="73"/>
      <c r="U1322" s="35"/>
      <c r="V1322" s="35"/>
      <c r="W1322" s="35"/>
      <c r="X1322" s="35"/>
      <c r="Y1322" s="35"/>
      <c r="Z1322" s="35"/>
      <c r="AA1322" s="35"/>
      <c r="AB1322" s="35"/>
      <c r="AC1322" s="35"/>
      <c r="AD1322" s="35"/>
      <c r="AE1322" s="35"/>
      <c r="AT1322" s="18" t="s">
        <v>807</v>
      </c>
      <c r="AU1322" s="18" t="s">
        <v>85</v>
      </c>
    </row>
    <row r="1323" spans="1:65" s="2" customFormat="1" ht="16.5" customHeight="1">
      <c r="A1323" s="35"/>
      <c r="B1323" s="36"/>
      <c r="C1323" s="193" t="s">
        <v>6223</v>
      </c>
      <c r="D1323" s="193" t="s">
        <v>214</v>
      </c>
      <c r="E1323" s="194" t="s">
        <v>14265</v>
      </c>
      <c r="F1323" s="195" t="s">
        <v>12902</v>
      </c>
      <c r="G1323" s="196" t="s">
        <v>10032</v>
      </c>
      <c r="H1323" s="197">
        <v>11.5</v>
      </c>
      <c r="I1323" s="198"/>
      <c r="J1323" s="199">
        <f>ROUND(I1323*H1323,2)</f>
        <v>0</v>
      </c>
      <c r="K1323" s="200"/>
      <c r="L1323" s="40"/>
      <c r="M1323" s="201" t="s">
        <v>1</v>
      </c>
      <c r="N1323" s="202" t="s">
        <v>42</v>
      </c>
      <c r="O1323" s="72"/>
      <c r="P1323" s="203">
        <f>O1323*H1323</f>
        <v>0</v>
      </c>
      <c r="Q1323" s="203">
        <v>0</v>
      </c>
      <c r="R1323" s="203">
        <f>Q1323*H1323</f>
        <v>0</v>
      </c>
      <c r="S1323" s="203">
        <v>0</v>
      </c>
      <c r="T1323" s="204">
        <f>S1323*H1323</f>
        <v>0</v>
      </c>
      <c r="U1323" s="35"/>
      <c r="V1323" s="35"/>
      <c r="W1323" s="35"/>
      <c r="X1323" s="35"/>
      <c r="Y1323" s="35"/>
      <c r="Z1323" s="35"/>
      <c r="AA1323" s="35"/>
      <c r="AB1323" s="35"/>
      <c r="AC1323" s="35"/>
      <c r="AD1323" s="35"/>
      <c r="AE1323" s="35"/>
      <c r="AR1323" s="205" t="s">
        <v>218</v>
      </c>
      <c r="AT1323" s="205" t="s">
        <v>214</v>
      </c>
      <c r="AU1323" s="205" t="s">
        <v>85</v>
      </c>
      <c r="AY1323" s="18" t="s">
        <v>209</v>
      </c>
      <c r="BE1323" s="206">
        <f>IF(N1323="základní",J1323,0)</f>
        <v>0</v>
      </c>
      <c r="BF1323" s="206">
        <f>IF(N1323="snížená",J1323,0)</f>
        <v>0</v>
      </c>
      <c r="BG1323" s="206">
        <f>IF(N1323="zákl. přenesená",J1323,0)</f>
        <v>0</v>
      </c>
      <c r="BH1323" s="206">
        <f>IF(N1323="sníž. přenesená",J1323,0)</f>
        <v>0</v>
      </c>
      <c r="BI1323" s="206">
        <f>IF(N1323="nulová",J1323,0)</f>
        <v>0</v>
      </c>
      <c r="BJ1323" s="18" t="s">
        <v>85</v>
      </c>
      <c r="BK1323" s="206">
        <f>ROUND(I1323*H1323,2)</f>
        <v>0</v>
      </c>
      <c r="BL1323" s="18" t="s">
        <v>218</v>
      </c>
      <c r="BM1323" s="205" t="s">
        <v>14266</v>
      </c>
    </row>
    <row r="1324" spans="1:65" s="2" customFormat="1" ht="48.75">
      <c r="A1324" s="35"/>
      <c r="B1324" s="36"/>
      <c r="C1324" s="37"/>
      <c r="D1324" s="214" t="s">
        <v>807</v>
      </c>
      <c r="E1324" s="37"/>
      <c r="F1324" s="256" t="s">
        <v>13241</v>
      </c>
      <c r="G1324" s="37"/>
      <c r="H1324" s="37"/>
      <c r="I1324" s="257"/>
      <c r="J1324" s="37"/>
      <c r="K1324" s="37"/>
      <c r="L1324" s="40"/>
      <c r="M1324" s="258"/>
      <c r="N1324" s="259"/>
      <c r="O1324" s="72"/>
      <c r="P1324" s="72"/>
      <c r="Q1324" s="72"/>
      <c r="R1324" s="72"/>
      <c r="S1324" s="72"/>
      <c r="T1324" s="73"/>
      <c r="U1324" s="35"/>
      <c r="V1324" s="35"/>
      <c r="W1324" s="35"/>
      <c r="X1324" s="35"/>
      <c r="Y1324" s="35"/>
      <c r="Z1324" s="35"/>
      <c r="AA1324" s="35"/>
      <c r="AB1324" s="35"/>
      <c r="AC1324" s="35"/>
      <c r="AD1324" s="35"/>
      <c r="AE1324" s="35"/>
      <c r="AT1324" s="18" t="s">
        <v>807</v>
      </c>
      <c r="AU1324" s="18" t="s">
        <v>85</v>
      </c>
    </row>
    <row r="1325" spans="1:65" s="2" customFormat="1" ht="16.5" customHeight="1">
      <c r="A1325" s="35"/>
      <c r="B1325" s="36"/>
      <c r="C1325" s="193" t="s">
        <v>6226</v>
      </c>
      <c r="D1325" s="193" t="s">
        <v>214</v>
      </c>
      <c r="E1325" s="194" t="s">
        <v>14267</v>
      </c>
      <c r="F1325" s="195" t="s">
        <v>12945</v>
      </c>
      <c r="G1325" s="196" t="s">
        <v>10032</v>
      </c>
      <c r="H1325" s="197">
        <v>6.4</v>
      </c>
      <c r="I1325" s="198"/>
      <c r="J1325" s="199">
        <f>ROUND(I1325*H1325,2)</f>
        <v>0</v>
      </c>
      <c r="K1325" s="200"/>
      <c r="L1325" s="40"/>
      <c r="M1325" s="201" t="s">
        <v>1</v>
      </c>
      <c r="N1325" s="202" t="s">
        <v>42</v>
      </c>
      <c r="O1325" s="72"/>
      <c r="P1325" s="203">
        <f>O1325*H1325</f>
        <v>0</v>
      </c>
      <c r="Q1325" s="203">
        <v>0</v>
      </c>
      <c r="R1325" s="203">
        <f>Q1325*H1325</f>
        <v>0</v>
      </c>
      <c r="S1325" s="203">
        <v>0</v>
      </c>
      <c r="T1325" s="204">
        <f>S1325*H1325</f>
        <v>0</v>
      </c>
      <c r="U1325" s="35"/>
      <c r="V1325" s="35"/>
      <c r="W1325" s="35"/>
      <c r="X1325" s="35"/>
      <c r="Y1325" s="35"/>
      <c r="Z1325" s="35"/>
      <c r="AA1325" s="35"/>
      <c r="AB1325" s="35"/>
      <c r="AC1325" s="35"/>
      <c r="AD1325" s="35"/>
      <c r="AE1325" s="35"/>
      <c r="AR1325" s="205" t="s">
        <v>218</v>
      </c>
      <c r="AT1325" s="205" t="s">
        <v>214</v>
      </c>
      <c r="AU1325" s="205" t="s">
        <v>85</v>
      </c>
      <c r="AY1325" s="18" t="s">
        <v>209</v>
      </c>
      <c r="BE1325" s="206">
        <f>IF(N1325="základní",J1325,0)</f>
        <v>0</v>
      </c>
      <c r="BF1325" s="206">
        <f>IF(N1325="snížená",J1325,0)</f>
        <v>0</v>
      </c>
      <c r="BG1325" s="206">
        <f>IF(N1325="zákl. přenesená",J1325,0)</f>
        <v>0</v>
      </c>
      <c r="BH1325" s="206">
        <f>IF(N1325="sníž. přenesená",J1325,0)</f>
        <v>0</v>
      </c>
      <c r="BI1325" s="206">
        <f>IF(N1325="nulová",J1325,0)</f>
        <v>0</v>
      </c>
      <c r="BJ1325" s="18" t="s">
        <v>85</v>
      </c>
      <c r="BK1325" s="206">
        <f>ROUND(I1325*H1325,2)</f>
        <v>0</v>
      </c>
      <c r="BL1325" s="18" t="s">
        <v>218</v>
      </c>
      <c r="BM1325" s="205" t="s">
        <v>14268</v>
      </c>
    </row>
    <row r="1326" spans="1:65" s="2" customFormat="1" ht="48.75">
      <c r="A1326" s="35"/>
      <c r="B1326" s="36"/>
      <c r="C1326" s="37"/>
      <c r="D1326" s="214" t="s">
        <v>807</v>
      </c>
      <c r="E1326" s="37"/>
      <c r="F1326" s="256" t="s">
        <v>13241</v>
      </c>
      <c r="G1326" s="37"/>
      <c r="H1326" s="37"/>
      <c r="I1326" s="257"/>
      <c r="J1326" s="37"/>
      <c r="K1326" s="37"/>
      <c r="L1326" s="40"/>
      <c r="M1326" s="258"/>
      <c r="N1326" s="259"/>
      <c r="O1326" s="72"/>
      <c r="P1326" s="72"/>
      <c r="Q1326" s="72"/>
      <c r="R1326" s="72"/>
      <c r="S1326" s="72"/>
      <c r="T1326" s="73"/>
      <c r="U1326" s="35"/>
      <c r="V1326" s="35"/>
      <c r="W1326" s="35"/>
      <c r="X1326" s="35"/>
      <c r="Y1326" s="35"/>
      <c r="Z1326" s="35"/>
      <c r="AA1326" s="35"/>
      <c r="AB1326" s="35"/>
      <c r="AC1326" s="35"/>
      <c r="AD1326" s="35"/>
      <c r="AE1326" s="35"/>
      <c r="AT1326" s="18" t="s">
        <v>807</v>
      </c>
      <c r="AU1326" s="18" t="s">
        <v>85</v>
      </c>
    </row>
    <row r="1327" spans="1:65" s="2" customFormat="1" ht="16.5" customHeight="1">
      <c r="A1327" s="35"/>
      <c r="B1327" s="36"/>
      <c r="C1327" s="193" t="s">
        <v>6229</v>
      </c>
      <c r="D1327" s="193" t="s">
        <v>214</v>
      </c>
      <c r="E1327" s="194" t="s">
        <v>14269</v>
      </c>
      <c r="F1327" s="195" t="s">
        <v>12848</v>
      </c>
      <c r="G1327" s="196" t="s">
        <v>217</v>
      </c>
      <c r="H1327" s="197">
        <v>118.8</v>
      </c>
      <c r="I1327" s="198"/>
      <c r="J1327" s="199">
        <f>ROUND(I1327*H1327,2)</f>
        <v>0</v>
      </c>
      <c r="K1327" s="200"/>
      <c r="L1327" s="40"/>
      <c r="M1327" s="201" t="s">
        <v>1</v>
      </c>
      <c r="N1327" s="202" t="s">
        <v>42</v>
      </c>
      <c r="O1327" s="72"/>
      <c r="P1327" s="203">
        <f>O1327*H1327</f>
        <v>0</v>
      </c>
      <c r="Q1327" s="203">
        <v>0</v>
      </c>
      <c r="R1327" s="203">
        <f>Q1327*H1327</f>
        <v>0</v>
      </c>
      <c r="S1327" s="203">
        <v>0</v>
      </c>
      <c r="T1327" s="204">
        <f>S1327*H1327</f>
        <v>0</v>
      </c>
      <c r="U1327" s="35"/>
      <c r="V1327" s="35"/>
      <c r="W1327" s="35"/>
      <c r="X1327" s="35"/>
      <c r="Y1327" s="35"/>
      <c r="Z1327" s="35"/>
      <c r="AA1327" s="35"/>
      <c r="AB1327" s="35"/>
      <c r="AC1327" s="35"/>
      <c r="AD1327" s="35"/>
      <c r="AE1327" s="35"/>
      <c r="AR1327" s="205" t="s">
        <v>218</v>
      </c>
      <c r="AT1327" s="205" t="s">
        <v>214</v>
      </c>
      <c r="AU1327" s="205" t="s">
        <v>85</v>
      </c>
      <c r="AY1327" s="18" t="s">
        <v>209</v>
      </c>
      <c r="BE1327" s="206">
        <f>IF(N1327="základní",J1327,0)</f>
        <v>0</v>
      </c>
      <c r="BF1327" s="206">
        <f>IF(N1327="snížená",J1327,0)</f>
        <v>0</v>
      </c>
      <c r="BG1327" s="206">
        <f>IF(N1327="zákl. přenesená",J1327,0)</f>
        <v>0</v>
      </c>
      <c r="BH1327" s="206">
        <f>IF(N1327="sníž. přenesená",J1327,0)</f>
        <v>0</v>
      </c>
      <c r="BI1327" s="206">
        <f>IF(N1327="nulová",J1327,0)</f>
        <v>0</v>
      </c>
      <c r="BJ1327" s="18" t="s">
        <v>85</v>
      </c>
      <c r="BK1327" s="206">
        <f>ROUND(I1327*H1327,2)</f>
        <v>0</v>
      </c>
      <c r="BL1327" s="18" t="s">
        <v>218</v>
      </c>
      <c r="BM1327" s="205" t="s">
        <v>14270</v>
      </c>
    </row>
    <row r="1328" spans="1:65" s="2" customFormat="1" ht="48.75">
      <c r="A1328" s="35"/>
      <c r="B1328" s="36"/>
      <c r="C1328" s="37"/>
      <c r="D1328" s="214" t="s">
        <v>807</v>
      </c>
      <c r="E1328" s="37"/>
      <c r="F1328" s="256" t="s">
        <v>12988</v>
      </c>
      <c r="G1328" s="37"/>
      <c r="H1328" s="37"/>
      <c r="I1328" s="257"/>
      <c r="J1328" s="37"/>
      <c r="K1328" s="37"/>
      <c r="L1328" s="40"/>
      <c r="M1328" s="258"/>
      <c r="N1328" s="259"/>
      <c r="O1328" s="72"/>
      <c r="P1328" s="72"/>
      <c r="Q1328" s="72"/>
      <c r="R1328" s="72"/>
      <c r="S1328" s="72"/>
      <c r="T1328" s="73"/>
      <c r="U1328" s="35"/>
      <c r="V1328" s="35"/>
      <c r="W1328" s="35"/>
      <c r="X1328" s="35"/>
      <c r="Y1328" s="35"/>
      <c r="Z1328" s="35"/>
      <c r="AA1328" s="35"/>
      <c r="AB1328" s="35"/>
      <c r="AC1328" s="35"/>
      <c r="AD1328" s="35"/>
      <c r="AE1328" s="35"/>
      <c r="AT1328" s="18" t="s">
        <v>807</v>
      </c>
      <c r="AU1328" s="18" t="s">
        <v>85</v>
      </c>
    </row>
    <row r="1329" spans="1:65" s="2" customFormat="1" ht="16.5" customHeight="1">
      <c r="A1329" s="35"/>
      <c r="B1329" s="36"/>
      <c r="C1329" s="193" t="s">
        <v>6232</v>
      </c>
      <c r="D1329" s="193" t="s">
        <v>214</v>
      </c>
      <c r="E1329" s="194" t="s">
        <v>14271</v>
      </c>
      <c r="F1329" s="195" t="s">
        <v>12852</v>
      </c>
      <c r="G1329" s="196" t="s">
        <v>217</v>
      </c>
      <c r="H1329" s="197">
        <v>111.23</v>
      </c>
      <c r="I1329" s="198"/>
      <c r="J1329" s="199">
        <f>ROUND(I1329*H1329,2)</f>
        <v>0</v>
      </c>
      <c r="K1329" s="200"/>
      <c r="L1329" s="40"/>
      <c r="M1329" s="201" t="s">
        <v>1</v>
      </c>
      <c r="N1329" s="202" t="s">
        <v>42</v>
      </c>
      <c r="O1329" s="72"/>
      <c r="P1329" s="203">
        <f>O1329*H1329</f>
        <v>0</v>
      </c>
      <c r="Q1329" s="203">
        <v>0</v>
      </c>
      <c r="R1329" s="203">
        <f>Q1329*H1329</f>
        <v>0</v>
      </c>
      <c r="S1329" s="203">
        <v>0</v>
      </c>
      <c r="T1329" s="204">
        <f>S1329*H1329</f>
        <v>0</v>
      </c>
      <c r="U1329" s="35"/>
      <c r="V1329" s="35"/>
      <c r="W1329" s="35"/>
      <c r="X1329" s="35"/>
      <c r="Y1329" s="35"/>
      <c r="Z1329" s="35"/>
      <c r="AA1329" s="35"/>
      <c r="AB1329" s="35"/>
      <c r="AC1329" s="35"/>
      <c r="AD1329" s="35"/>
      <c r="AE1329" s="35"/>
      <c r="AR1329" s="205" t="s">
        <v>218</v>
      </c>
      <c r="AT1329" s="205" t="s">
        <v>214</v>
      </c>
      <c r="AU1329" s="205" t="s">
        <v>85</v>
      </c>
      <c r="AY1329" s="18" t="s">
        <v>209</v>
      </c>
      <c r="BE1329" s="206">
        <f>IF(N1329="základní",J1329,0)</f>
        <v>0</v>
      </c>
      <c r="BF1329" s="206">
        <f>IF(N1329="snížená",J1329,0)</f>
        <v>0</v>
      </c>
      <c r="BG1329" s="206">
        <f>IF(N1329="zákl. přenesená",J1329,0)</f>
        <v>0</v>
      </c>
      <c r="BH1329" s="206">
        <f>IF(N1329="sníž. přenesená",J1329,0)</f>
        <v>0</v>
      </c>
      <c r="BI1329" s="206">
        <f>IF(N1329="nulová",J1329,0)</f>
        <v>0</v>
      </c>
      <c r="BJ1329" s="18" t="s">
        <v>85</v>
      </c>
      <c r="BK1329" s="206">
        <f>ROUND(I1329*H1329,2)</f>
        <v>0</v>
      </c>
      <c r="BL1329" s="18" t="s">
        <v>218</v>
      </c>
      <c r="BM1329" s="205" t="s">
        <v>14272</v>
      </c>
    </row>
    <row r="1330" spans="1:65" s="2" customFormat="1" ht="48.75">
      <c r="A1330" s="35"/>
      <c r="B1330" s="36"/>
      <c r="C1330" s="37"/>
      <c r="D1330" s="214" t="s">
        <v>807</v>
      </c>
      <c r="E1330" s="37"/>
      <c r="F1330" s="256" t="s">
        <v>12988</v>
      </c>
      <c r="G1330" s="37"/>
      <c r="H1330" s="37"/>
      <c r="I1330" s="257"/>
      <c r="J1330" s="37"/>
      <c r="K1330" s="37"/>
      <c r="L1330" s="40"/>
      <c r="M1330" s="258"/>
      <c r="N1330" s="259"/>
      <c r="O1330" s="72"/>
      <c r="P1330" s="72"/>
      <c r="Q1330" s="72"/>
      <c r="R1330" s="72"/>
      <c r="S1330" s="72"/>
      <c r="T1330" s="73"/>
      <c r="U1330" s="35"/>
      <c r="V1330" s="35"/>
      <c r="W1330" s="35"/>
      <c r="X1330" s="35"/>
      <c r="Y1330" s="35"/>
      <c r="Z1330" s="35"/>
      <c r="AA1330" s="35"/>
      <c r="AB1330" s="35"/>
      <c r="AC1330" s="35"/>
      <c r="AD1330" s="35"/>
      <c r="AE1330" s="35"/>
      <c r="AT1330" s="18" t="s">
        <v>807</v>
      </c>
      <c r="AU1330" s="18" t="s">
        <v>85</v>
      </c>
    </row>
    <row r="1331" spans="1:65" s="2" customFormat="1" ht="16.5" customHeight="1">
      <c r="A1331" s="35"/>
      <c r="B1331" s="36"/>
      <c r="C1331" s="193" t="s">
        <v>6235</v>
      </c>
      <c r="D1331" s="193" t="s">
        <v>214</v>
      </c>
      <c r="E1331" s="194" t="s">
        <v>14273</v>
      </c>
      <c r="F1331" s="195" t="s">
        <v>13362</v>
      </c>
      <c r="G1331" s="196" t="s">
        <v>10032</v>
      </c>
      <c r="H1331" s="197">
        <v>37.799999999999997</v>
      </c>
      <c r="I1331" s="198"/>
      <c r="J1331" s="199">
        <f>ROUND(I1331*H1331,2)</f>
        <v>0</v>
      </c>
      <c r="K1331" s="200"/>
      <c r="L1331" s="40"/>
      <c r="M1331" s="201" t="s">
        <v>1</v>
      </c>
      <c r="N1331" s="202" t="s">
        <v>42</v>
      </c>
      <c r="O1331" s="72"/>
      <c r="P1331" s="203">
        <f>O1331*H1331</f>
        <v>0</v>
      </c>
      <c r="Q1331" s="203">
        <v>0</v>
      </c>
      <c r="R1331" s="203">
        <f>Q1331*H1331</f>
        <v>0</v>
      </c>
      <c r="S1331" s="203">
        <v>0</v>
      </c>
      <c r="T1331" s="204">
        <f>S1331*H1331</f>
        <v>0</v>
      </c>
      <c r="U1331" s="35"/>
      <c r="V1331" s="35"/>
      <c r="W1331" s="35"/>
      <c r="X1331" s="35"/>
      <c r="Y1331" s="35"/>
      <c r="Z1331" s="35"/>
      <c r="AA1331" s="35"/>
      <c r="AB1331" s="35"/>
      <c r="AC1331" s="35"/>
      <c r="AD1331" s="35"/>
      <c r="AE1331" s="35"/>
      <c r="AR1331" s="205" t="s">
        <v>218</v>
      </c>
      <c r="AT1331" s="205" t="s">
        <v>214</v>
      </c>
      <c r="AU1331" s="205" t="s">
        <v>85</v>
      </c>
      <c r="AY1331" s="18" t="s">
        <v>209</v>
      </c>
      <c r="BE1331" s="206">
        <f>IF(N1331="základní",J1331,0)</f>
        <v>0</v>
      </c>
      <c r="BF1331" s="206">
        <f>IF(N1331="snížená",J1331,0)</f>
        <v>0</v>
      </c>
      <c r="BG1331" s="206">
        <f>IF(N1331="zákl. přenesená",J1331,0)</f>
        <v>0</v>
      </c>
      <c r="BH1331" s="206">
        <f>IF(N1331="sníž. přenesená",J1331,0)</f>
        <v>0</v>
      </c>
      <c r="BI1331" s="206">
        <f>IF(N1331="nulová",J1331,0)</f>
        <v>0</v>
      </c>
      <c r="BJ1331" s="18" t="s">
        <v>85</v>
      </c>
      <c r="BK1331" s="206">
        <f>ROUND(I1331*H1331,2)</f>
        <v>0</v>
      </c>
      <c r="BL1331" s="18" t="s">
        <v>218</v>
      </c>
      <c r="BM1331" s="205" t="s">
        <v>14274</v>
      </c>
    </row>
    <row r="1332" spans="1:65" s="2" customFormat="1" ht="48.75">
      <c r="A1332" s="35"/>
      <c r="B1332" s="36"/>
      <c r="C1332" s="37"/>
      <c r="D1332" s="214" t="s">
        <v>807</v>
      </c>
      <c r="E1332" s="37"/>
      <c r="F1332" s="256" t="s">
        <v>12994</v>
      </c>
      <c r="G1332" s="37"/>
      <c r="H1332" s="37"/>
      <c r="I1332" s="257"/>
      <c r="J1332" s="37"/>
      <c r="K1332" s="37"/>
      <c r="L1332" s="40"/>
      <c r="M1332" s="258"/>
      <c r="N1332" s="259"/>
      <c r="O1332" s="72"/>
      <c r="P1332" s="72"/>
      <c r="Q1332" s="72"/>
      <c r="R1332" s="72"/>
      <c r="S1332" s="72"/>
      <c r="T1332" s="73"/>
      <c r="U1332" s="35"/>
      <c r="V1332" s="35"/>
      <c r="W1332" s="35"/>
      <c r="X1332" s="35"/>
      <c r="Y1332" s="35"/>
      <c r="Z1332" s="35"/>
      <c r="AA1332" s="35"/>
      <c r="AB1332" s="35"/>
      <c r="AC1332" s="35"/>
      <c r="AD1332" s="35"/>
      <c r="AE1332" s="35"/>
      <c r="AT1332" s="18" t="s">
        <v>807</v>
      </c>
      <c r="AU1332" s="18" t="s">
        <v>85</v>
      </c>
    </row>
    <row r="1333" spans="1:65" s="2" customFormat="1" ht="16.5" customHeight="1">
      <c r="A1333" s="35"/>
      <c r="B1333" s="36"/>
      <c r="C1333" s="193" t="s">
        <v>6238</v>
      </c>
      <c r="D1333" s="193" t="s">
        <v>214</v>
      </c>
      <c r="E1333" s="194" t="s">
        <v>14275</v>
      </c>
      <c r="F1333" s="195" t="s">
        <v>14276</v>
      </c>
      <c r="G1333" s="196" t="s">
        <v>10032</v>
      </c>
      <c r="H1333" s="197">
        <v>11.6</v>
      </c>
      <c r="I1333" s="198"/>
      <c r="J1333" s="199">
        <f>ROUND(I1333*H1333,2)</f>
        <v>0</v>
      </c>
      <c r="K1333" s="200"/>
      <c r="L1333" s="40"/>
      <c r="M1333" s="201" t="s">
        <v>1</v>
      </c>
      <c r="N1333" s="202" t="s">
        <v>42</v>
      </c>
      <c r="O1333" s="72"/>
      <c r="P1333" s="203">
        <f>O1333*H1333</f>
        <v>0</v>
      </c>
      <c r="Q1333" s="203">
        <v>0</v>
      </c>
      <c r="R1333" s="203">
        <f>Q1333*H1333</f>
        <v>0</v>
      </c>
      <c r="S1333" s="203">
        <v>0</v>
      </c>
      <c r="T1333" s="204">
        <f>S1333*H1333</f>
        <v>0</v>
      </c>
      <c r="U1333" s="35"/>
      <c r="V1333" s="35"/>
      <c r="W1333" s="35"/>
      <c r="X1333" s="35"/>
      <c r="Y1333" s="35"/>
      <c r="Z1333" s="35"/>
      <c r="AA1333" s="35"/>
      <c r="AB1333" s="35"/>
      <c r="AC1333" s="35"/>
      <c r="AD1333" s="35"/>
      <c r="AE1333" s="35"/>
      <c r="AR1333" s="205" t="s">
        <v>218</v>
      </c>
      <c r="AT1333" s="205" t="s">
        <v>214</v>
      </c>
      <c r="AU1333" s="205" t="s">
        <v>85</v>
      </c>
      <c r="AY1333" s="18" t="s">
        <v>209</v>
      </c>
      <c r="BE1333" s="206">
        <f>IF(N1333="základní",J1333,0)</f>
        <v>0</v>
      </c>
      <c r="BF1333" s="206">
        <f>IF(N1333="snížená",J1333,0)</f>
        <v>0</v>
      </c>
      <c r="BG1333" s="206">
        <f>IF(N1333="zákl. přenesená",J1333,0)</f>
        <v>0</v>
      </c>
      <c r="BH1333" s="206">
        <f>IF(N1333="sníž. přenesená",J1333,0)</f>
        <v>0</v>
      </c>
      <c r="BI1333" s="206">
        <f>IF(N1333="nulová",J1333,0)</f>
        <v>0</v>
      </c>
      <c r="BJ1333" s="18" t="s">
        <v>85</v>
      </c>
      <c r="BK1333" s="206">
        <f>ROUND(I1333*H1333,2)</f>
        <v>0</v>
      </c>
      <c r="BL1333" s="18" t="s">
        <v>218</v>
      </c>
      <c r="BM1333" s="205" t="s">
        <v>14277</v>
      </c>
    </row>
    <row r="1334" spans="1:65" s="2" customFormat="1" ht="48.75">
      <c r="A1334" s="35"/>
      <c r="B1334" s="36"/>
      <c r="C1334" s="37"/>
      <c r="D1334" s="214" t="s">
        <v>807</v>
      </c>
      <c r="E1334" s="37"/>
      <c r="F1334" s="256" t="s">
        <v>12994</v>
      </c>
      <c r="G1334" s="37"/>
      <c r="H1334" s="37"/>
      <c r="I1334" s="257"/>
      <c r="J1334" s="37"/>
      <c r="K1334" s="37"/>
      <c r="L1334" s="40"/>
      <c r="M1334" s="258"/>
      <c r="N1334" s="259"/>
      <c r="O1334" s="72"/>
      <c r="P1334" s="72"/>
      <c r="Q1334" s="72"/>
      <c r="R1334" s="72"/>
      <c r="S1334" s="72"/>
      <c r="T1334" s="73"/>
      <c r="U1334" s="35"/>
      <c r="V1334" s="35"/>
      <c r="W1334" s="35"/>
      <c r="X1334" s="35"/>
      <c r="Y1334" s="35"/>
      <c r="Z1334" s="35"/>
      <c r="AA1334" s="35"/>
      <c r="AB1334" s="35"/>
      <c r="AC1334" s="35"/>
      <c r="AD1334" s="35"/>
      <c r="AE1334" s="35"/>
      <c r="AT1334" s="18" t="s">
        <v>807</v>
      </c>
      <c r="AU1334" s="18" t="s">
        <v>85</v>
      </c>
    </row>
    <row r="1335" spans="1:65" s="2" customFormat="1" ht="16.5" customHeight="1">
      <c r="A1335" s="35"/>
      <c r="B1335" s="36"/>
      <c r="C1335" s="193" t="s">
        <v>6241</v>
      </c>
      <c r="D1335" s="193" t="s">
        <v>214</v>
      </c>
      <c r="E1335" s="194" t="s">
        <v>14278</v>
      </c>
      <c r="F1335" s="195" t="s">
        <v>13971</v>
      </c>
      <c r="G1335" s="196" t="s">
        <v>10032</v>
      </c>
      <c r="H1335" s="197">
        <v>17.8</v>
      </c>
      <c r="I1335" s="198"/>
      <c r="J1335" s="199">
        <f>ROUND(I1335*H1335,2)</f>
        <v>0</v>
      </c>
      <c r="K1335" s="200"/>
      <c r="L1335" s="40"/>
      <c r="M1335" s="201" t="s">
        <v>1</v>
      </c>
      <c r="N1335" s="202" t="s">
        <v>42</v>
      </c>
      <c r="O1335" s="72"/>
      <c r="P1335" s="203">
        <f>O1335*H1335</f>
        <v>0</v>
      </c>
      <c r="Q1335" s="203">
        <v>0</v>
      </c>
      <c r="R1335" s="203">
        <f>Q1335*H1335</f>
        <v>0</v>
      </c>
      <c r="S1335" s="203">
        <v>0</v>
      </c>
      <c r="T1335" s="204">
        <f>S1335*H1335</f>
        <v>0</v>
      </c>
      <c r="U1335" s="35"/>
      <c r="V1335" s="35"/>
      <c r="W1335" s="35"/>
      <c r="X1335" s="35"/>
      <c r="Y1335" s="35"/>
      <c r="Z1335" s="35"/>
      <c r="AA1335" s="35"/>
      <c r="AB1335" s="35"/>
      <c r="AC1335" s="35"/>
      <c r="AD1335" s="35"/>
      <c r="AE1335" s="35"/>
      <c r="AR1335" s="205" t="s">
        <v>218</v>
      </c>
      <c r="AT1335" s="205" t="s">
        <v>214</v>
      </c>
      <c r="AU1335" s="205" t="s">
        <v>85</v>
      </c>
      <c r="AY1335" s="18" t="s">
        <v>209</v>
      </c>
      <c r="BE1335" s="206">
        <f>IF(N1335="základní",J1335,0)</f>
        <v>0</v>
      </c>
      <c r="BF1335" s="206">
        <f>IF(N1335="snížená",J1335,0)</f>
        <v>0</v>
      </c>
      <c r="BG1335" s="206">
        <f>IF(N1335="zákl. přenesená",J1335,0)</f>
        <v>0</v>
      </c>
      <c r="BH1335" s="206">
        <f>IF(N1335="sníž. přenesená",J1335,0)</f>
        <v>0</v>
      </c>
      <c r="BI1335" s="206">
        <f>IF(N1335="nulová",J1335,0)</f>
        <v>0</v>
      </c>
      <c r="BJ1335" s="18" t="s">
        <v>85</v>
      </c>
      <c r="BK1335" s="206">
        <f>ROUND(I1335*H1335,2)</f>
        <v>0</v>
      </c>
      <c r="BL1335" s="18" t="s">
        <v>218</v>
      </c>
      <c r="BM1335" s="205" t="s">
        <v>14279</v>
      </c>
    </row>
    <row r="1336" spans="1:65" s="2" customFormat="1" ht="48.75">
      <c r="A1336" s="35"/>
      <c r="B1336" s="36"/>
      <c r="C1336" s="37"/>
      <c r="D1336" s="214" t="s">
        <v>807</v>
      </c>
      <c r="E1336" s="37"/>
      <c r="F1336" s="256" t="s">
        <v>12994</v>
      </c>
      <c r="G1336" s="37"/>
      <c r="H1336" s="37"/>
      <c r="I1336" s="257"/>
      <c r="J1336" s="37"/>
      <c r="K1336" s="37"/>
      <c r="L1336" s="40"/>
      <c r="M1336" s="258"/>
      <c r="N1336" s="259"/>
      <c r="O1336" s="72"/>
      <c r="P1336" s="72"/>
      <c r="Q1336" s="72"/>
      <c r="R1336" s="72"/>
      <c r="S1336" s="72"/>
      <c r="T1336" s="73"/>
      <c r="U1336" s="35"/>
      <c r="V1336" s="35"/>
      <c r="W1336" s="35"/>
      <c r="X1336" s="35"/>
      <c r="Y1336" s="35"/>
      <c r="Z1336" s="35"/>
      <c r="AA1336" s="35"/>
      <c r="AB1336" s="35"/>
      <c r="AC1336" s="35"/>
      <c r="AD1336" s="35"/>
      <c r="AE1336" s="35"/>
      <c r="AT1336" s="18" t="s">
        <v>807</v>
      </c>
      <c r="AU1336" s="18" t="s">
        <v>85</v>
      </c>
    </row>
    <row r="1337" spans="1:65" s="2" customFormat="1" ht="16.5" customHeight="1">
      <c r="A1337" s="35"/>
      <c r="B1337" s="36"/>
      <c r="C1337" s="193" t="s">
        <v>6244</v>
      </c>
      <c r="D1337" s="193" t="s">
        <v>214</v>
      </c>
      <c r="E1337" s="194" t="s">
        <v>14280</v>
      </c>
      <c r="F1337" s="195" t="s">
        <v>14281</v>
      </c>
      <c r="G1337" s="196" t="s">
        <v>10032</v>
      </c>
      <c r="H1337" s="197">
        <v>4.4000000000000004</v>
      </c>
      <c r="I1337" s="198"/>
      <c r="J1337" s="199">
        <f>ROUND(I1337*H1337,2)</f>
        <v>0</v>
      </c>
      <c r="K1337" s="200"/>
      <c r="L1337" s="40"/>
      <c r="M1337" s="201" t="s">
        <v>1</v>
      </c>
      <c r="N1337" s="202" t="s">
        <v>42</v>
      </c>
      <c r="O1337" s="72"/>
      <c r="P1337" s="203">
        <f>O1337*H1337</f>
        <v>0</v>
      </c>
      <c r="Q1337" s="203">
        <v>0</v>
      </c>
      <c r="R1337" s="203">
        <f>Q1337*H1337</f>
        <v>0</v>
      </c>
      <c r="S1337" s="203">
        <v>0</v>
      </c>
      <c r="T1337" s="204">
        <f>S1337*H1337</f>
        <v>0</v>
      </c>
      <c r="U1337" s="35"/>
      <c r="V1337" s="35"/>
      <c r="W1337" s="35"/>
      <c r="X1337" s="35"/>
      <c r="Y1337" s="35"/>
      <c r="Z1337" s="35"/>
      <c r="AA1337" s="35"/>
      <c r="AB1337" s="35"/>
      <c r="AC1337" s="35"/>
      <c r="AD1337" s="35"/>
      <c r="AE1337" s="35"/>
      <c r="AR1337" s="205" t="s">
        <v>218</v>
      </c>
      <c r="AT1337" s="205" t="s">
        <v>214</v>
      </c>
      <c r="AU1337" s="205" t="s">
        <v>85</v>
      </c>
      <c r="AY1337" s="18" t="s">
        <v>209</v>
      </c>
      <c r="BE1337" s="206">
        <f>IF(N1337="základní",J1337,0)</f>
        <v>0</v>
      </c>
      <c r="BF1337" s="206">
        <f>IF(N1337="snížená",J1337,0)</f>
        <v>0</v>
      </c>
      <c r="BG1337" s="206">
        <f>IF(N1337="zákl. přenesená",J1337,0)</f>
        <v>0</v>
      </c>
      <c r="BH1337" s="206">
        <f>IF(N1337="sníž. přenesená",J1337,0)</f>
        <v>0</v>
      </c>
      <c r="BI1337" s="206">
        <f>IF(N1337="nulová",J1337,0)</f>
        <v>0</v>
      </c>
      <c r="BJ1337" s="18" t="s">
        <v>85</v>
      </c>
      <c r="BK1337" s="206">
        <f>ROUND(I1337*H1337,2)</f>
        <v>0</v>
      </c>
      <c r="BL1337" s="18" t="s">
        <v>218</v>
      </c>
      <c r="BM1337" s="205" t="s">
        <v>14282</v>
      </c>
    </row>
    <row r="1338" spans="1:65" s="2" customFormat="1" ht="48.75">
      <c r="A1338" s="35"/>
      <c r="B1338" s="36"/>
      <c r="C1338" s="37"/>
      <c r="D1338" s="214" t="s">
        <v>807</v>
      </c>
      <c r="E1338" s="37"/>
      <c r="F1338" s="256" t="s">
        <v>12994</v>
      </c>
      <c r="G1338" s="37"/>
      <c r="H1338" s="37"/>
      <c r="I1338" s="257"/>
      <c r="J1338" s="37"/>
      <c r="K1338" s="37"/>
      <c r="L1338" s="40"/>
      <c r="M1338" s="258"/>
      <c r="N1338" s="259"/>
      <c r="O1338" s="72"/>
      <c r="P1338" s="72"/>
      <c r="Q1338" s="72"/>
      <c r="R1338" s="72"/>
      <c r="S1338" s="72"/>
      <c r="T1338" s="73"/>
      <c r="U1338" s="35"/>
      <c r="V1338" s="35"/>
      <c r="W1338" s="35"/>
      <c r="X1338" s="35"/>
      <c r="Y1338" s="35"/>
      <c r="Z1338" s="35"/>
      <c r="AA1338" s="35"/>
      <c r="AB1338" s="35"/>
      <c r="AC1338" s="35"/>
      <c r="AD1338" s="35"/>
      <c r="AE1338" s="35"/>
      <c r="AT1338" s="18" t="s">
        <v>807</v>
      </c>
      <c r="AU1338" s="18" t="s">
        <v>85</v>
      </c>
    </row>
    <row r="1339" spans="1:65" s="2" customFormat="1" ht="16.5" customHeight="1">
      <c r="A1339" s="35"/>
      <c r="B1339" s="36"/>
      <c r="C1339" s="193" t="s">
        <v>6247</v>
      </c>
      <c r="D1339" s="193" t="s">
        <v>214</v>
      </c>
      <c r="E1339" s="194" t="s">
        <v>14283</v>
      </c>
      <c r="F1339" s="195" t="s">
        <v>13368</v>
      </c>
      <c r="G1339" s="196" t="s">
        <v>10032</v>
      </c>
      <c r="H1339" s="197">
        <v>0.32</v>
      </c>
      <c r="I1339" s="198"/>
      <c r="J1339" s="199">
        <f>ROUND(I1339*H1339,2)</f>
        <v>0</v>
      </c>
      <c r="K1339" s="200"/>
      <c r="L1339" s="40"/>
      <c r="M1339" s="201" t="s">
        <v>1</v>
      </c>
      <c r="N1339" s="202" t="s">
        <v>42</v>
      </c>
      <c r="O1339" s="72"/>
      <c r="P1339" s="203">
        <f>O1339*H1339</f>
        <v>0</v>
      </c>
      <c r="Q1339" s="203">
        <v>0</v>
      </c>
      <c r="R1339" s="203">
        <f>Q1339*H1339</f>
        <v>0</v>
      </c>
      <c r="S1339" s="203">
        <v>0</v>
      </c>
      <c r="T1339" s="204">
        <f>S1339*H1339</f>
        <v>0</v>
      </c>
      <c r="U1339" s="35"/>
      <c r="V1339" s="35"/>
      <c r="W1339" s="35"/>
      <c r="X1339" s="35"/>
      <c r="Y1339" s="35"/>
      <c r="Z1339" s="35"/>
      <c r="AA1339" s="35"/>
      <c r="AB1339" s="35"/>
      <c r="AC1339" s="35"/>
      <c r="AD1339" s="35"/>
      <c r="AE1339" s="35"/>
      <c r="AR1339" s="205" t="s">
        <v>218</v>
      </c>
      <c r="AT1339" s="205" t="s">
        <v>214</v>
      </c>
      <c r="AU1339" s="205" t="s">
        <v>85</v>
      </c>
      <c r="AY1339" s="18" t="s">
        <v>209</v>
      </c>
      <c r="BE1339" s="206">
        <f>IF(N1339="základní",J1339,0)</f>
        <v>0</v>
      </c>
      <c r="BF1339" s="206">
        <f>IF(N1339="snížená",J1339,0)</f>
        <v>0</v>
      </c>
      <c r="BG1339" s="206">
        <f>IF(N1339="zákl. přenesená",J1339,0)</f>
        <v>0</v>
      </c>
      <c r="BH1339" s="206">
        <f>IF(N1339="sníž. přenesená",J1339,0)</f>
        <v>0</v>
      </c>
      <c r="BI1339" s="206">
        <f>IF(N1339="nulová",J1339,0)</f>
        <v>0</v>
      </c>
      <c r="BJ1339" s="18" t="s">
        <v>85</v>
      </c>
      <c r="BK1339" s="206">
        <f>ROUND(I1339*H1339,2)</f>
        <v>0</v>
      </c>
      <c r="BL1339" s="18" t="s">
        <v>218</v>
      </c>
      <c r="BM1339" s="205" t="s">
        <v>14284</v>
      </c>
    </row>
    <row r="1340" spans="1:65" s="2" customFormat="1" ht="48.75">
      <c r="A1340" s="35"/>
      <c r="B1340" s="36"/>
      <c r="C1340" s="37"/>
      <c r="D1340" s="214" t="s">
        <v>807</v>
      </c>
      <c r="E1340" s="37"/>
      <c r="F1340" s="256" t="s">
        <v>12994</v>
      </c>
      <c r="G1340" s="37"/>
      <c r="H1340" s="37"/>
      <c r="I1340" s="257"/>
      <c r="J1340" s="37"/>
      <c r="K1340" s="37"/>
      <c r="L1340" s="40"/>
      <c r="M1340" s="258"/>
      <c r="N1340" s="259"/>
      <c r="O1340" s="72"/>
      <c r="P1340" s="72"/>
      <c r="Q1340" s="72"/>
      <c r="R1340" s="72"/>
      <c r="S1340" s="72"/>
      <c r="T1340" s="73"/>
      <c r="U1340" s="35"/>
      <c r="V1340" s="35"/>
      <c r="W1340" s="35"/>
      <c r="X1340" s="35"/>
      <c r="Y1340" s="35"/>
      <c r="Z1340" s="35"/>
      <c r="AA1340" s="35"/>
      <c r="AB1340" s="35"/>
      <c r="AC1340" s="35"/>
      <c r="AD1340" s="35"/>
      <c r="AE1340" s="35"/>
      <c r="AT1340" s="18" t="s">
        <v>807</v>
      </c>
      <c r="AU1340" s="18" t="s">
        <v>85</v>
      </c>
    </row>
    <row r="1341" spans="1:65" s="2" customFormat="1" ht="16.5" customHeight="1">
      <c r="A1341" s="35"/>
      <c r="B1341" s="36"/>
      <c r="C1341" s="193" t="s">
        <v>6250</v>
      </c>
      <c r="D1341" s="193" t="s">
        <v>214</v>
      </c>
      <c r="E1341" s="194" t="s">
        <v>14285</v>
      </c>
      <c r="F1341" s="195" t="s">
        <v>13371</v>
      </c>
      <c r="G1341" s="196" t="s">
        <v>10032</v>
      </c>
      <c r="H1341" s="197">
        <v>1.6</v>
      </c>
      <c r="I1341" s="198"/>
      <c r="J1341" s="199">
        <f>ROUND(I1341*H1341,2)</f>
        <v>0</v>
      </c>
      <c r="K1341" s="200"/>
      <c r="L1341" s="40"/>
      <c r="M1341" s="201" t="s">
        <v>1</v>
      </c>
      <c r="N1341" s="202" t="s">
        <v>42</v>
      </c>
      <c r="O1341" s="72"/>
      <c r="P1341" s="203">
        <f>O1341*H1341</f>
        <v>0</v>
      </c>
      <c r="Q1341" s="203">
        <v>0</v>
      </c>
      <c r="R1341" s="203">
        <f>Q1341*H1341</f>
        <v>0</v>
      </c>
      <c r="S1341" s="203">
        <v>0</v>
      </c>
      <c r="T1341" s="204">
        <f>S1341*H1341</f>
        <v>0</v>
      </c>
      <c r="U1341" s="35"/>
      <c r="V1341" s="35"/>
      <c r="W1341" s="35"/>
      <c r="X1341" s="35"/>
      <c r="Y1341" s="35"/>
      <c r="Z1341" s="35"/>
      <c r="AA1341" s="35"/>
      <c r="AB1341" s="35"/>
      <c r="AC1341" s="35"/>
      <c r="AD1341" s="35"/>
      <c r="AE1341" s="35"/>
      <c r="AR1341" s="205" t="s">
        <v>218</v>
      </c>
      <c r="AT1341" s="205" t="s">
        <v>214</v>
      </c>
      <c r="AU1341" s="205" t="s">
        <v>85</v>
      </c>
      <c r="AY1341" s="18" t="s">
        <v>209</v>
      </c>
      <c r="BE1341" s="206">
        <f>IF(N1341="základní",J1341,0)</f>
        <v>0</v>
      </c>
      <c r="BF1341" s="206">
        <f>IF(N1341="snížená",J1341,0)</f>
        <v>0</v>
      </c>
      <c r="BG1341" s="206">
        <f>IF(N1341="zákl. přenesená",J1341,0)</f>
        <v>0</v>
      </c>
      <c r="BH1341" s="206">
        <f>IF(N1341="sníž. přenesená",J1341,0)</f>
        <v>0</v>
      </c>
      <c r="BI1341" s="206">
        <f>IF(N1341="nulová",J1341,0)</f>
        <v>0</v>
      </c>
      <c r="BJ1341" s="18" t="s">
        <v>85</v>
      </c>
      <c r="BK1341" s="206">
        <f>ROUND(I1341*H1341,2)</f>
        <v>0</v>
      </c>
      <c r="BL1341" s="18" t="s">
        <v>218</v>
      </c>
      <c r="BM1341" s="205" t="s">
        <v>14286</v>
      </c>
    </row>
    <row r="1342" spans="1:65" s="2" customFormat="1" ht="48.75">
      <c r="A1342" s="35"/>
      <c r="B1342" s="36"/>
      <c r="C1342" s="37"/>
      <c r="D1342" s="214" t="s">
        <v>807</v>
      </c>
      <c r="E1342" s="37"/>
      <c r="F1342" s="256" t="s">
        <v>12994</v>
      </c>
      <c r="G1342" s="37"/>
      <c r="H1342" s="37"/>
      <c r="I1342" s="257"/>
      <c r="J1342" s="37"/>
      <c r="K1342" s="37"/>
      <c r="L1342" s="40"/>
      <c r="M1342" s="258"/>
      <c r="N1342" s="259"/>
      <c r="O1342" s="72"/>
      <c r="P1342" s="72"/>
      <c r="Q1342" s="72"/>
      <c r="R1342" s="72"/>
      <c r="S1342" s="72"/>
      <c r="T1342" s="73"/>
      <c r="U1342" s="35"/>
      <c r="V1342" s="35"/>
      <c r="W1342" s="35"/>
      <c r="X1342" s="35"/>
      <c r="Y1342" s="35"/>
      <c r="Z1342" s="35"/>
      <c r="AA1342" s="35"/>
      <c r="AB1342" s="35"/>
      <c r="AC1342" s="35"/>
      <c r="AD1342" s="35"/>
      <c r="AE1342" s="35"/>
      <c r="AT1342" s="18" t="s">
        <v>807</v>
      </c>
      <c r="AU1342" s="18" t="s">
        <v>85</v>
      </c>
    </row>
    <row r="1343" spans="1:65" s="2" customFormat="1" ht="16.5" customHeight="1">
      <c r="A1343" s="35"/>
      <c r="B1343" s="36"/>
      <c r="C1343" s="193" t="s">
        <v>6253</v>
      </c>
      <c r="D1343" s="193" t="s">
        <v>214</v>
      </c>
      <c r="E1343" s="194" t="s">
        <v>14287</v>
      </c>
      <c r="F1343" s="195" t="s">
        <v>13380</v>
      </c>
      <c r="G1343" s="196" t="s">
        <v>10032</v>
      </c>
      <c r="H1343" s="197">
        <v>16.399999999999999</v>
      </c>
      <c r="I1343" s="198"/>
      <c r="J1343" s="199">
        <f>ROUND(I1343*H1343,2)</f>
        <v>0</v>
      </c>
      <c r="K1343" s="200"/>
      <c r="L1343" s="40"/>
      <c r="M1343" s="201" t="s">
        <v>1</v>
      </c>
      <c r="N1343" s="202" t="s">
        <v>42</v>
      </c>
      <c r="O1343" s="72"/>
      <c r="P1343" s="203">
        <f>O1343*H1343</f>
        <v>0</v>
      </c>
      <c r="Q1343" s="203">
        <v>0</v>
      </c>
      <c r="R1343" s="203">
        <f>Q1343*H1343</f>
        <v>0</v>
      </c>
      <c r="S1343" s="203">
        <v>0</v>
      </c>
      <c r="T1343" s="204">
        <f>S1343*H1343</f>
        <v>0</v>
      </c>
      <c r="U1343" s="35"/>
      <c r="V1343" s="35"/>
      <c r="W1343" s="35"/>
      <c r="X1343" s="35"/>
      <c r="Y1343" s="35"/>
      <c r="Z1343" s="35"/>
      <c r="AA1343" s="35"/>
      <c r="AB1343" s="35"/>
      <c r="AC1343" s="35"/>
      <c r="AD1343" s="35"/>
      <c r="AE1343" s="35"/>
      <c r="AR1343" s="205" t="s">
        <v>218</v>
      </c>
      <c r="AT1343" s="205" t="s">
        <v>214</v>
      </c>
      <c r="AU1343" s="205" t="s">
        <v>85</v>
      </c>
      <c r="AY1343" s="18" t="s">
        <v>209</v>
      </c>
      <c r="BE1343" s="206">
        <f>IF(N1343="základní",J1343,0)</f>
        <v>0</v>
      </c>
      <c r="BF1343" s="206">
        <f>IF(N1343="snížená",J1343,0)</f>
        <v>0</v>
      </c>
      <c r="BG1343" s="206">
        <f>IF(N1343="zákl. přenesená",J1343,0)</f>
        <v>0</v>
      </c>
      <c r="BH1343" s="206">
        <f>IF(N1343="sníž. přenesená",J1343,0)</f>
        <v>0</v>
      </c>
      <c r="BI1343" s="206">
        <f>IF(N1343="nulová",J1343,0)</f>
        <v>0</v>
      </c>
      <c r="BJ1343" s="18" t="s">
        <v>85</v>
      </c>
      <c r="BK1343" s="206">
        <f>ROUND(I1343*H1343,2)</f>
        <v>0</v>
      </c>
      <c r="BL1343" s="18" t="s">
        <v>218</v>
      </c>
      <c r="BM1343" s="205" t="s">
        <v>14288</v>
      </c>
    </row>
    <row r="1344" spans="1:65" s="2" customFormat="1" ht="48.75">
      <c r="A1344" s="35"/>
      <c r="B1344" s="36"/>
      <c r="C1344" s="37"/>
      <c r="D1344" s="214" t="s">
        <v>807</v>
      </c>
      <c r="E1344" s="37"/>
      <c r="F1344" s="256" t="s">
        <v>12994</v>
      </c>
      <c r="G1344" s="37"/>
      <c r="H1344" s="37"/>
      <c r="I1344" s="257"/>
      <c r="J1344" s="37"/>
      <c r="K1344" s="37"/>
      <c r="L1344" s="40"/>
      <c r="M1344" s="258"/>
      <c r="N1344" s="259"/>
      <c r="O1344" s="72"/>
      <c r="P1344" s="72"/>
      <c r="Q1344" s="72"/>
      <c r="R1344" s="72"/>
      <c r="S1344" s="72"/>
      <c r="T1344" s="73"/>
      <c r="U1344" s="35"/>
      <c r="V1344" s="35"/>
      <c r="W1344" s="35"/>
      <c r="X1344" s="35"/>
      <c r="Y1344" s="35"/>
      <c r="Z1344" s="35"/>
      <c r="AA1344" s="35"/>
      <c r="AB1344" s="35"/>
      <c r="AC1344" s="35"/>
      <c r="AD1344" s="35"/>
      <c r="AE1344" s="35"/>
      <c r="AT1344" s="18" t="s">
        <v>807</v>
      </c>
      <c r="AU1344" s="18" t="s">
        <v>85</v>
      </c>
    </row>
    <row r="1345" spans="1:65" s="2" customFormat="1" ht="16.5" customHeight="1">
      <c r="A1345" s="35"/>
      <c r="B1345" s="36"/>
      <c r="C1345" s="193" t="s">
        <v>6256</v>
      </c>
      <c r="D1345" s="193" t="s">
        <v>214</v>
      </c>
      <c r="E1345" s="194" t="s">
        <v>14289</v>
      </c>
      <c r="F1345" s="195" t="s">
        <v>13383</v>
      </c>
      <c r="G1345" s="196" t="s">
        <v>10032</v>
      </c>
      <c r="H1345" s="197">
        <v>12</v>
      </c>
      <c r="I1345" s="198"/>
      <c r="J1345" s="199">
        <f>ROUND(I1345*H1345,2)</f>
        <v>0</v>
      </c>
      <c r="K1345" s="200"/>
      <c r="L1345" s="40"/>
      <c r="M1345" s="201" t="s">
        <v>1</v>
      </c>
      <c r="N1345" s="202" t="s">
        <v>42</v>
      </c>
      <c r="O1345" s="72"/>
      <c r="P1345" s="203">
        <f>O1345*H1345</f>
        <v>0</v>
      </c>
      <c r="Q1345" s="203">
        <v>0</v>
      </c>
      <c r="R1345" s="203">
        <f>Q1345*H1345</f>
        <v>0</v>
      </c>
      <c r="S1345" s="203">
        <v>0</v>
      </c>
      <c r="T1345" s="204">
        <f>S1345*H1345</f>
        <v>0</v>
      </c>
      <c r="U1345" s="35"/>
      <c r="V1345" s="35"/>
      <c r="W1345" s="35"/>
      <c r="X1345" s="35"/>
      <c r="Y1345" s="35"/>
      <c r="Z1345" s="35"/>
      <c r="AA1345" s="35"/>
      <c r="AB1345" s="35"/>
      <c r="AC1345" s="35"/>
      <c r="AD1345" s="35"/>
      <c r="AE1345" s="35"/>
      <c r="AR1345" s="205" t="s">
        <v>218</v>
      </c>
      <c r="AT1345" s="205" t="s">
        <v>214</v>
      </c>
      <c r="AU1345" s="205" t="s">
        <v>85</v>
      </c>
      <c r="AY1345" s="18" t="s">
        <v>209</v>
      </c>
      <c r="BE1345" s="206">
        <f>IF(N1345="základní",J1345,0)</f>
        <v>0</v>
      </c>
      <c r="BF1345" s="206">
        <f>IF(N1345="snížená",J1345,0)</f>
        <v>0</v>
      </c>
      <c r="BG1345" s="206">
        <f>IF(N1345="zákl. přenesená",J1345,0)</f>
        <v>0</v>
      </c>
      <c r="BH1345" s="206">
        <f>IF(N1345="sníž. přenesená",J1345,0)</f>
        <v>0</v>
      </c>
      <c r="BI1345" s="206">
        <f>IF(N1345="nulová",J1345,0)</f>
        <v>0</v>
      </c>
      <c r="BJ1345" s="18" t="s">
        <v>85</v>
      </c>
      <c r="BK1345" s="206">
        <f>ROUND(I1345*H1345,2)</f>
        <v>0</v>
      </c>
      <c r="BL1345" s="18" t="s">
        <v>218</v>
      </c>
      <c r="BM1345" s="205" t="s">
        <v>14290</v>
      </c>
    </row>
    <row r="1346" spans="1:65" s="2" customFormat="1" ht="48.75">
      <c r="A1346" s="35"/>
      <c r="B1346" s="36"/>
      <c r="C1346" s="37"/>
      <c r="D1346" s="214" t="s">
        <v>807</v>
      </c>
      <c r="E1346" s="37"/>
      <c r="F1346" s="256" t="s">
        <v>12994</v>
      </c>
      <c r="G1346" s="37"/>
      <c r="H1346" s="37"/>
      <c r="I1346" s="257"/>
      <c r="J1346" s="37"/>
      <c r="K1346" s="37"/>
      <c r="L1346" s="40"/>
      <c r="M1346" s="258"/>
      <c r="N1346" s="259"/>
      <c r="O1346" s="72"/>
      <c r="P1346" s="72"/>
      <c r="Q1346" s="72"/>
      <c r="R1346" s="72"/>
      <c r="S1346" s="72"/>
      <c r="T1346" s="73"/>
      <c r="U1346" s="35"/>
      <c r="V1346" s="35"/>
      <c r="W1346" s="35"/>
      <c r="X1346" s="35"/>
      <c r="Y1346" s="35"/>
      <c r="Z1346" s="35"/>
      <c r="AA1346" s="35"/>
      <c r="AB1346" s="35"/>
      <c r="AC1346" s="35"/>
      <c r="AD1346" s="35"/>
      <c r="AE1346" s="35"/>
      <c r="AT1346" s="18" t="s">
        <v>807</v>
      </c>
      <c r="AU1346" s="18" t="s">
        <v>85</v>
      </c>
    </row>
    <row r="1347" spans="1:65" s="2" customFormat="1" ht="16.5" customHeight="1">
      <c r="A1347" s="35"/>
      <c r="B1347" s="36"/>
      <c r="C1347" s="193" t="s">
        <v>6259</v>
      </c>
      <c r="D1347" s="193" t="s">
        <v>214</v>
      </c>
      <c r="E1347" s="194" t="s">
        <v>14291</v>
      </c>
      <c r="F1347" s="195" t="s">
        <v>13386</v>
      </c>
      <c r="G1347" s="196" t="s">
        <v>10032</v>
      </c>
      <c r="H1347" s="197">
        <v>34.9</v>
      </c>
      <c r="I1347" s="198"/>
      <c r="J1347" s="199">
        <f>ROUND(I1347*H1347,2)</f>
        <v>0</v>
      </c>
      <c r="K1347" s="200"/>
      <c r="L1347" s="40"/>
      <c r="M1347" s="201" t="s">
        <v>1</v>
      </c>
      <c r="N1347" s="202" t="s">
        <v>42</v>
      </c>
      <c r="O1347" s="72"/>
      <c r="P1347" s="203">
        <f>O1347*H1347</f>
        <v>0</v>
      </c>
      <c r="Q1347" s="203">
        <v>0</v>
      </c>
      <c r="R1347" s="203">
        <f>Q1347*H1347</f>
        <v>0</v>
      </c>
      <c r="S1347" s="203">
        <v>0</v>
      </c>
      <c r="T1347" s="204">
        <f>S1347*H1347</f>
        <v>0</v>
      </c>
      <c r="U1347" s="35"/>
      <c r="V1347" s="35"/>
      <c r="W1347" s="35"/>
      <c r="X1347" s="35"/>
      <c r="Y1347" s="35"/>
      <c r="Z1347" s="35"/>
      <c r="AA1347" s="35"/>
      <c r="AB1347" s="35"/>
      <c r="AC1347" s="35"/>
      <c r="AD1347" s="35"/>
      <c r="AE1347" s="35"/>
      <c r="AR1347" s="205" t="s">
        <v>218</v>
      </c>
      <c r="AT1347" s="205" t="s">
        <v>214</v>
      </c>
      <c r="AU1347" s="205" t="s">
        <v>85</v>
      </c>
      <c r="AY1347" s="18" t="s">
        <v>209</v>
      </c>
      <c r="BE1347" s="206">
        <f>IF(N1347="základní",J1347,0)</f>
        <v>0</v>
      </c>
      <c r="BF1347" s="206">
        <f>IF(N1347="snížená",J1347,0)</f>
        <v>0</v>
      </c>
      <c r="BG1347" s="206">
        <f>IF(N1347="zákl. přenesená",J1347,0)</f>
        <v>0</v>
      </c>
      <c r="BH1347" s="206">
        <f>IF(N1347="sníž. přenesená",J1347,0)</f>
        <v>0</v>
      </c>
      <c r="BI1347" s="206">
        <f>IF(N1347="nulová",J1347,0)</f>
        <v>0</v>
      </c>
      <c r="BJ1347" s="18" t="s">
        <v>85</v>
      </c>
      <c r="BK1347" s="206">
        <f>ROUND(I1347*H1347,2)</f>
        <v>0</v>
      </c>
      <c r="BL1347" s="18" t="s">
        <v>218</v>
      </c>
      <c r="BM1347" s="205" t="s">
        <v>14292</v>
      </c>
    </row>
    <row r="1348" spans="1:65" s="2" customFormat="1" ht="48.75">
      <c r="A1348" s="35"/>
      <c r="B1348" s="36"/>
      <c r="C1348" s="37"/>
      <c r="D1348" s="214" t="s">
        <v>807</v>
      </c>
      <c r="E1348" s="37"/>
      <c r="F1348" s="256" t="s">
        <v>12994</v>
      </c>
      <c r="G1348" s="37"/>
      <c r="H1348" s="37"/>
      <c r="I1348" s="257"/>
      <c r="J1348" s="37"/>
      <c r="K1348" s="37"/>
      <c r="L1348" s="40"/>
      <c r="M1348" s="258"/>
      <c r="N1348" s="259"/>
      <c r="O1348" s="72"/>
      <c r="P1348" s="72"/>
      <c r="Q1348" s="72"/>
      <c r="R1348" s="72"/>
      <c r="S1348" s="72"/>
      <c r="T1348" s="73"/>
      <c r="U1348" s="35"/>
      <c r="V1348" s="35"/>
      <c r="W1348" s="35"/>
      <c r="X1348" s="35"/>
      <c r="Y1348" s="35"/>
      <c r="Z1348" s="35"/>
      <c r="AA1348" s="35"/>
      <c r="AB1348" s="35"/>
      <c r="AC1348" s="35"/>
      <c r="AD1348" s="35"/>
      <c r="AE1348" s="35"/>
      <c r="AT1348" s="18" t="s">
        <v>807</v>
      </c>
      <c r="AU1348" s="18" t="s">
        <v>85</v>
      </c>
    </row>
    <row r="1349" spans="1:65" s="2" customFormat="1" ht="16.5" customHeight="1">
      <c r="A1349" s="35"/>
      <c r="B1349" s="36"/>
      <c r="C1349" s="193" t="s">
        <v>6262</v>
      </c>
      <c r="D1349" s="193" t="s">
        <v>214</v>
      </c>
      <c r="E1349" s="194" t="s">
        <v>14293</v>
      </c>
      <c r="F1349" s="195" t="s">
        <v>13389</v>
      </c>
      <c r="G1349" s="196" t="s">
        <v>10032</v>
      </c>
      <c r="H1349" s="197">
        <v>8.1999999999999993</v>
      </c>
      <c r="I1349" s="198"/>
      <c r="J1349" s="199">
        <f>ROUND(I1349*H1349,2)</f>
        <v>0</v>
      </c>
      <c r="K1349" s="200"/>
      <c r="L1349" s="40"/>
      <c r="M1349" s="201" t="s">
        <v>1</v>
      </c>
      <c r="N1349" s="202" t="s">
        <v>42</v>
      </c>
      <c r="O1349" s="72"/>
      <c r="P1349" s="203">
        <f>O1349*H1349</f>
        <v>0</v>
      </c>
      <c r="Q1349" s="203">
        <v>0</v>
      </c>
      <c r="R1349" s="203">
        <f>Q1349*H1349</f>
        <v>0</v>
      </c>
      <c r="S1349" s="203">
        <v>0</v>
      </c>
      <c r="T1349" s="204">
        <f>S1349*H1349</f>
        <v>0</v>
      </c>
      <c r="U1349" s="35"/>
      <c r="V1349" s="35"/>
      <c r="W1349" s="35"/>
      <c r="X1349" s="35"/>
      <c r="Y1349" s="35"/>
      <c r="Z1349" s="35"/>
      <c r="AA1349" s="35"/>
      <c r="AB1349" s="35"/>
      <c r="AC1349" s="35"/>
      <c r="AD1349" s="35"/>
      <c r="AE1349" s="35"/>
      <c r="AR1349" s="205" t="s">
        <v>218</v>
      </c>
      <c r="AT1349" s="205" t="s">
        <v>214</v>
      </c>
      <c r="AU1349" s="205" t="s">
        <v>85</v>
      </c>
      <c r="AY1349" s="18" t="s">
        <v>209</v>
      </c>
      <c r="BE1349" s="206">
        <f>IF(N1349="základní",J1349,0)</f>
        <v>0</v>
      </c>
      <c r="BF1349" s="206">
        <f>IF(N1349="snížená",J1349,0)</f>
        <v>0</v>
      </c>
      <c r="BG1349" s="206">
        <f>IF(N1349="zákl. přenesená",J1349,0)</f>
        <v>0</v>
      </c>
      <c r="BH1349" s="206">
        <f>IF(N1349="sníž. přenesená",J1349,0)</f>
        <v>0</v>
      </c>
      <c r="BI1349" s="206">
        <f>IF(N1349="nulová",J1349,0)</f>
        <v>0</v>
      </c>
      <c r="BJ1349" s="18" t="s">
        <v>85</v>
      </c>
      <c r="BK1349" s="206">
        <f>ROUND(I1349*H1349,2)</f>
        <v>0</v>
      </c>
      <c r="BL1349" s="18" t="s">
        <v>218</v>
      </c>
      <c r="BM1349" s="205" t="s">
        <v>14294</v>
      </c>
    </row>
    <row r="1350" spans="1:65" s="2" customFormat="1" ht="48.75">
      <c r="A1350" s="35"/>
      <c r="B1350" s="36"/>
      <c r="C1350" s="37"/>
      <c r="D1350" s="214" t="s">
        <v>807</v>
      </c>
      <c r="E1350" s="37"/>
      <c r="F1350" s="256" t="s">
        <v>12994</v>
      </c>
      <c r="G1350" s="37"/>
      <c r="H1350" s="37"/>
      <c r="I1350" s="257"/>
      <c r="J1350" s="37"/>
      <c r="K1350" s="37"/>
      <c r="L1350" s="40"/>
      <c r="M1350" s="258"/>
      <c r="N1350" s="259"/>
      <c r="O1350" s="72"/>
      <c r="P1350" s="72"/>
      <c r="Q1350" s="72"/>
      <c r="R1350" s="72"/>
      <c r="S1350" s="72"/>
      <c r="T1350" s="73"/>
      <c r="U1350" s="35"/>
      <c r="V1350" s="35"/>
      <c r="W1350" s="35"/>
      <c r="X1350" s="35"/>
      <c r="Y1350" s="35"/>
      <c r="Z1350" s="35"/>
      <c r="AA1350" s="35"/>
      <c r="AB1350" s="35"/>
      <c r="AC1350" s="35"/>
      <c r="AD1350" s="35"/>
      <c r="AE1350" s="35"/>
      <c r="AT1350" s="18" t="s">
        <v>807</v>
      </c>
      <c r="AU1350" s="18" t="s">
        <v>85</v>
      </c>
    </row>
    <row r="1351" spans="1:65" s="2" customFormat="1" ht="16.5" customHeight="1">
      <c r="A1351" s="35"/>
      <c r="B1351" s="36"/>
      <c r="C1351" s="193" t="s">
        <v>6265</v>
      </c>
      <c r="D1351" s="193" t="s">
        <v>214</v>
      </c>
      <c r="E1351" s="194" t="s">
        <v>14295</v>
      </c>
      <c r="F1351" s="195" t="s">
        <v>13392</v>
      </c>
      <c r="G1351" s="196" t="s">
        <v>10032</v>
      </c>
      <c r="H1351" s="197">
        <v>17</v>
      </c>
      <c r="I1351" s="198"/>
      <c r="J1351" s="199">
        <f>ROUND(I1351*H1351,2)</f>
        <v>0</v>
      </c>
      <c r="K1351" s="200"/>
      <c r="L1351" s="40"/>
      <c r="M1351" s="201" t="s">
        <v>1</v>
      </c>
      <c r="N1351" s="202" t="s">
        <v>42</v>
      </c>
      <c r="O1351" s="72"/>
      <c r="P1351" s="203">
        <f>O1351*H1351</f>
        <v>0</v>
      </c>
      <c r="Q1351" s="203">
        <v>0</v>
      </c>
      <c r="R1351" s="203">
        <f>Q1351*H1351</f>
        <v>0</v>
      </c>
      <c r="S1351" s="203">
        <v>0</v>
      </c>
      <c r="T1351" s="204">
        <f>S1351*H1351</f>
        <v>0</v>
      </c>
      <c r="U1351" s="35"/>
      <c r="V1351" s="35"/>
      <c r="W1351" s="35"/>
      <c r="X1351" s="35"/>
      <c r="Y1351" s="35"/>
      <c r="Z1351" s="35"/>
      <c r="AA1351" s="35"/>
      <c r="AB1351" s="35"/>
      <c r="AC1351" s="35"/>
      <c r="AD1351" s="35"/>
      <c r="AE1351" s="35"/>
      <c r="AR1351" s="205" t="s">
        <v>218</v>
      </c>
      <c r="AT1351" s="205" t="s">
        <v>214</v>
      </c>
      <c r="AU1351" s="205" t="s">
        <v>85</v>
      </c>
      <c r="AY1351" s="18" t="s">
        <v>209</v>
      </c>
      <c r="BE1351" s="206">
        <f>IF(N1351="základní",J1351,0)</f>
        <v>0</v>
      </c>
      <c r="BF1351" s="206">
        <f>IF(N1351="snížená",J1351,0)</f>
        <v>0</v>
      </c>
      <c r="BG1351" s="206">
        <f>IF(N1351="zákl. přenesená",J1351,0)</f>
        <v>0</v>
      </c>
      <c r="BH1351" s="206">
        <f>IF(N1351="sníž. přenesená",J1351,0)</f>
        <v>0</v>
      </c>
      <c r="BI1351" s="206">
        <f>IF(N1351="nulová",J1351,0)</f>
        <v>0</v>
      </c>
      <c r="BJ1351" s="18" t="s">
        <v>85</v>
      </c>
      <c r="BK1351" s="206">
        <f>ROUND(I1351*H1351,2)</f>
        <v>0</v>
      </c>
      <c r="BL1351" s="18" t="s">
        <v>218</v>
      </c>
      <c r="BM1351" s="205" t="s">
        <v>14296</v>
      </c>
    </row>
    <row r="1352" spans="1:65" s="2" customFormat="1" ht="48.75">
      <c r="A1352" s="35"/>
      <c r="B1352" s="36"/>
      <c r="C1352" s="37"/>
      <c r="D1352" s="214" t="s">
        <v>807</v>
      </c>
      <c r="E1352" s="37"/>
      <c r="F1352" s="256" t="s">
        <v>12994</v>
      </c>
      <c r="G1352" s="37"/>
      <c r="H1352" s="37"/>
      <c r="I1352" s="257"/>
      <c r="J1352" s="37"/>
      <c r="K1352" s="37"/>
      <c r="L1352" s="40"/>
      <c r="M1352" s="258"/>
      <c r="N1352" s="259"/>
      <c r="O1352" s="72"/>
      <c r="P1352" s="72"/>
      <c r="Q1352" s="72"/>
      <c r="R1352" s="72"/>
      <c r="S1352" s="72"/>
      <c r="T1352" s="73"/>
      <c r="U1352" s="35"/>
      <c r="V1352" s="35"/>
      <c r="W1352" s="35"/>
      <c r="X1352" s="35"/>
      <c r="Y1352" s="35"/>
      <c r="Z1352" s="35"/>
      <c r="AA1352" s="35"/>
      <c r="AB1352" s="35"/>
      <c r="AC1352" s="35"/>
      <c r="AD1352" s="35"/>
      <c r="AE1352" s="35"/>
      <c r="AT1352" s="18" t="s">
        <v>807</v>
      </c>
      <c r="AU1352" s="18" t="s">
        <v>85</v>
      </c>
    </row>
    <row r="1353" spans="1:65" s="2" customFormat="1" ht="16.5" customHeight="1">
      <c r="A1353" s="35"/>
      <c r="B1353" s="36"/>
      <c r="C1353" s="193" t="s">
        <v>6269</v>
      </c>
      <c r="D1353" s="193" t="s">
        <v>214</v>
      </c>
      <c r="E1353" s="194" t="s">
        <v>14297</v>
      </c>
      <c r="F1353" s="195" t="s">
        <v>13395</v>
      </c>
      <c r="G1353" s="196" t="s">
        <v>10032</v>
      </c>
      <c r="H1353" s="197">
        <v>1.2</v>
      </c>
      <c r="I1353" s="198"/>
      <c r="J1353" s="199">
        <f>ROUND(I1353*H1353,2)</f>
        <v>0</v>
      </c>
      <c r="K1353" s="200"/>
      <c r="L1353" s="40"/>
      <c r="M1353" s="201" t="s">
        <v>1</v>
      </c>
      <c r="N1353" s="202" t="s">
        <v>42</v>
      </c>
      <c r="O1353" s="72"/>
      <c r="P1353" s="203">
        <f>O1353*H1353</f>
        <v>0</v>
      </c>
      <c r="Q1353" s="203">
        <v>0</v>
      </c>
      <c r="R1353" s="203">
        <f>Q1353*H1353</f>
        <v>0</v>
      </c>
      <c r="S1353" s="203">
        <v>0</v>
      </c>
      <c r="T1353" s="204">
        <f>S1353*H1353</f>
        <v>0</v>
      </c>
      <c r="U1353" s="35"/>
      <c r="V1353" s="35"/>
      <c r="W1353" s="35"/>
      <c r="X1353" s="35"/>
      <c r="Y1353" s="35"/>
      <c r="Z1353" s="35"/>
      <c r="AA1353" s="35"/>
      <c r="AB1353" s="35"/>
      <c r="AC1353" s="35"/>
      <c r="AD1353" s="35"/>
      <c r="AE1353" s="35"/>
      <c r="AR1353" s="205" t="s">
        <v>218</v>
      </c>
      <c r="AT1353" s="205" t="s">
        <v>214</v>
      </c>
      <c r="AU1353" s="205" t="s">
        <v>85</v>
      </c>
      <c r="AY1353" s="18" t="s">
        <v>209</v>
      </c>
      <c r="BE1353" s="206">
        <f>IF(N1353="základní",J1353,0)</f>
        <v>0</v>
      </c>
      <c r="BF1353" s="206">
        <f>IF(N1353="snížená",J1353,0)</f>
        <v>0</v>
      </c>
      <c r="BG1353" s="206">
        <f>IF(N1353="zákl. přenesená",J1353,0)</f>
        <v>0</v>
      </c>
      <c r="BH1353" s="206">
        <f>IF(N1353="sníž. přenesená",J1353,0)</f>
        <v>0</v>
      </c>
      <c r="BI1353" s="206">
        <f>IF(N1353="nulová",J1353,0)</f>
        <v>0</v>
      </c>
      <c r="BJ1353" s="18" t="s">
        <v>85</v>
      </c>
      <c r="BK1353" s="206">
        <f>ROUND(I1353*H1353,2)</f>
        <v>0</v>
      </c>
      <c r="BL1353" s="18" t="s">
        <v>218</v>
      </c>
      <c r="BM1353" s="205" t="s">
        <v>14298</v>
      </c>
    </row>
    <row r="1354" spans="1:65" s="2" customFormat="1" ht="48.75">
      <c r="A1354" s="35"/>
      <c r="B1354" s="36"/>
      <c r="C1354" s="37"/>
      <c r="D1354" s="214" t="s">
        <v>807</v>
      </c>
      <c r="E1354" s="37"/>
      <c r="F1354" s="256" t="s">
        <v>12994</v>
      </c>
      <c r="G1354" s="37"/>
      <c r="H1354" s="37"/>
      <c r="I1354" s="257"/>
      <c r="J1354" s="37"/>
      <c r="K1354" s="37"/>
      <c r="L1354" s="40"/>
      <c r="M1354" s="258"/>
      <c r="N1354" s="259"/>
      <c r="O1354" s="72"/>
      <c r="P1354" s="72"/>
      <c r="Q1354" s="72"/>
      <c r="R1354" s="72"/>
      <c r="S1354" s="72"/>
      <c r="T1354" s="73"/>
      <c r="U1354" s="35"/>
      <c r="V1354" s="35"/>
      <c r="W1354" s="35"/>
      <c r="X1354" s="35"/>
      <c r="Y1354" s="35"/>
      <c r="Z1354" s="35"/>
      <c r="AA1354" s="35"/>
      <c r="AB1354" s="35"/>
      <c r="AC1354" s="35"/>
      <c r="AD1354" s="35"/>
      <c r="AE1354" s="35"/>
      <c r="AT1354" s="18" t="s">
        <v>807</v>
      </c>
      <c r="AU1354" s="18" t="s">
        <v>85</v>
      </c>
    </row>
    <row r="1355" spans="1:65" s="2" customFormat="1" ht="16.5" customHeight="1">
      <c r="A1355" s="35"/>
      <c r="B1355" s="36"/>
      <c r="C1355" s="193" t="s">
        <v>6272</v>
      </c>
      <c r="D1355" s="193" t="s">
        <v>214</v>
      </c>
      <c r="E1355" s="194" t="s">
        <v>14299</v>
      </c>
      <c r="F1355" s="195" t="s">
        <v>14300</v>
      </c>
      <c r="G1355" s="196" t="s">
        <v>10032</v>
      </c>
      <c r="H1355" s="197">
        <v>1.8</v>
      </c>
      <c r="I1355" s="198"/>
      <c r="J1355" s="199">
        <f>ROUND(I1355*H1355,2)</f>
        <v>0</v>
      </c>
      <c r="K1355" s="200"/>
      <c r="L1355" s="40"/>
      <c r="M1355" s="201" t="s">
        <v>1</v>
      </c>
      <c r="N1355" s="202" t="s">
        <v>42</v>
      </c>
      <c r="O1355" s="72"/>
      <c r="P1355" s="203">
        <f>O1355*H1355</f>
        <v>0</v>
      </c>
      <c r="Q1355" s="203">
        <v>0</v>
      </c>
      <c r="R1355" s="203">
        <f>Q1355*H1355</f>
        <v>0</v>
      </c>
      <c r="S1355" s="203">
        <v>0</v>
      </c>
      <c r="T1355" s="204">
        <f>S1355*H1355</f>
        <v>0</v>
      </c>
      <c r="U1355" s="35"/>
      <c r="V1355" s="35"/>
      <c r="W1355" s="35"/>
      <c r="X1355" s="35"/>
      <c r="Y1355" s="35"/>
      <c r="Z1355" s="35"/>
      <c r="AA1355" s="35"/>
      <c r="AB1355" s="35"/>
      <c r="AC1355" s="35"/>
      <c r="AD1355" s="35"/>
      <c r="AE1355" s="35"/>
      <c r="AR1355" s="205" t="s">
        <v>218</v>
      </c>
      <c r="AT1355" s="205" t="s">
        <v>214</v>
      </c>
      <c r="AU1355" s="205" t="s">
        <v>85</v>
      </c>
      <c r="AY1355" s="18" t="s">
        <v>209</v>
      </c>
      <c r="BE1355" s="206">
        <f>IF(N1355="základní",J1355,0)</f>
        <v>0</v>
      </c>
      <c r="BF1355" s="206">
        <f>IF(N1355="snížená",J1355,0)</f>
        <v>0</v>
      </c>
      <c r="BG1355" s="206">
        <f>IF(N1355="zákl. přenesená",J1355,0)</f>
        <v>0</v>
      </c>
      <c r="BH1355" s="206">
        <f>IF(N1355="sníž. přenesená",J1355,0)</f>
        <v>0</v>
      </c>
      <c r="BI1355" s="206">
        <f>IF(N1355="nulová",J1355,0)</f>
        <v>0</v>
      </c>
      <c r="BJ1355" s="18" t="s">
        <v>85</v>
      </c>
      <c r="BK1355" s="206">
        <f>ROUND(I1355*H1355,2)</f>
        <v>0</v>
      </c>
      <c r="BL1355" s="18" t="s">
        <v>218</v>
      </c>
      <c r="BM1355" s="205" t="s">
        <v>14301</v>
      </c>
    </row>
    <row r="1356" spans="1:65" s="2" customFormat="1" ht="48.75">
      <c r="A1356" s="35"/>
      <c r="B1356" s="36"/>
      <c r="C1356" s="37"/>
      <c r="D1356" s="214" t="s">
        <v>807</v>
      </c>
      <c r="E1356" s="37"/>
      <c r="F1356" s="256" t="s">
        <v>12994</v>
      </c>
      <c r="G1356" s="37"/>
      <c r="H1356" s="37"/>
      <c r="I1356" s="257"/>
      <c r="J1356" s="37"/>
      <c r="K1356" s="37"/>
      <c r="L1356" s="40"/>
      <c r="M1356" s="258"/>
      <c r="N1356" s="259"/>
      <c r="O1356" s="72"/>
      <c r="P1356" s="72"/>
      <c r="Q1356" s="72"/>
      <c r="R1356" s="72"/>
      <c r="S1356" s="72"/>
      <c r="T1356" s="73"/>
      <c r="U1356" s="35"/>
      <c r="V1356" s="35"/>
      <c r="W1356" s="35"/>
      <c r="X1356" s="35"/>
      <c r="Y1356" s="35"/>
      <c r="Z1356" s="35"/>
      <c r="AA1356" s="35"/>
      <c r="AB1356" s="35"/>
      <c r="AC1356" s="35"/>
      <c r="AD1356" s="35"/>
      <c r="AE1356" s="35"/>
      <c r="AT1356" s="18" t="s">
        <v>807</v>
      </c>
      <c r="AU1356" s="18" t="s">
        <v>85</v>
      </c>
    </row>
    <row r="1357" spans="1:65" s="2" customFormat="1" ht="16.5" customHeight="1">
      <c r="A1357" s="35"/>
      <c r="B1357" s="36"/>
      <c r="C1357" s="193" t="s">
        <v>6275</v>
      </c>
      <c r="D1357" s="193" t="s">
        <v>214</v>
      </c>
      <c r="E1357" s="194" t="s">
        <v>14302</v>
      </c>
      <c r="F1357" s="195" t="s">
        <v>14303</v>
      </c>
      <c r="G1357" s="196" t="s">
        <v>10032</v>
      </c>
      <c r="H1357" s="197">
        <v>0.4</v>
      </c>
      <c r="I1357" s="198"/>
      <c r="J1357" s="199">
        <f>ROUND(I1357*H1357,2)</f>
        <v>0</v>
      </c>
      <c r="K1357" s="200"/>
      <c r="L1357" s="40"/>
      <c r="M1357" s="201" t="s">
        <v>1</v>
      </c>
      <c r="N1357" s="202" t="s">
        <v>42</v>
      </c>
      <c r="O1357" s="72"/>
      <c r="P1357" s="203">
        <f>O1357*H1357</f>
        <v>0</v>
      </c>
      <c r="Q1357" s="203">
        <v>0</v>
      </c>
      <c r="R1357" s="203">
        <f>Q1357*H1357</f>
        <v>0</v>
      </c>
      <c r="S1357" s="203">
        <v>0</v>
      </c>
      <c r="T1357" s="204">
        <f>S1357*H1357</f>
        <v>0</v>
      </c>
      <c r="U1357" s="35"/>
      <c r="V1357" s="35"/>
      <c r="W1357" s="35"/>
      <c r="X1357" s="35"/>
      <c r="Y1357" s="35"/>
      <c r="Z1357" s="35"/>
      <c r="AA1357" s="35"/>
      <c r="AB1357" s="35"/>
      <c r="AC1357" s="35"/>
      <c r="AD1357" s="35"/>
      <c r="AE1357" s="35"/>
      <c r="AR1357" s="205" t="s">
        <v>218</v>
      </c>
      <c r="AT1357" s="205" t="s">
        <v>214</v>
      </c>
      <c r="AU1357" s="205" t="s">
        <v>85</v>
      </c>
      <c r="AY1357" s="18" t="s">
        <v>209</v>
      </c>
      <c r="BE1357" s="206">
        <f>IF(N1357="základní",J1357,0)</f>
        <v>0</v>
      </c>
      <c r="BF1357" s="206">
        <f>IF(N1357="snížená",J1357,0)</f>
        <v>0</v>
      </c>
      <c r="BG1357" s="206">
        <f>IF(N1357="zákl. přenesená",J1357,0)</f>
        <v>0</v>
      </c>
      <c r="BH1357" s="206">
        <f>IF(N1357="sníž. přenesená",J1357,0)</f>
        <v>0</v>
      </c>
      <c r="BI1357" s="206">
        <f>IF(N1357="nulová",J1357,0)</f>
        <v>0</v>
      </c>
      <c r="BJ1357" s="18" t="s">
        <v>85</v>
      </c>
      <c r="BK1357" s="206">
        <f>ROUND(I1357*H1357,2)</f>
        <v>0</v>
      </c>
      <c r="BL1357" s="18" t="s">
        <v>218</v>
      </c>
      <c r="BM1357" s="205" t="s">
        <v>14304</v>
      </c>
    </row>
    <row r="1358" spans="1:65" s="2" customFormat="1" ht="48.75">
      <c r="A1358" s="35"/>
      <c r="B1358" s="36"/>
      <c r="C1358" s="37"/>
      <c r="D1358" s="214" t="s">
        <v>807</v>
      </c>
      <c r="E1358" s="37"/>
      <c r="F1358" s="256" t="s">
        <v>12994</v>
      </c>
      <c r="G1358" s="37"/>
      <c r="H1358" s="37"/>
      <c r="I1358" s="257"/>
      <c r="J1358" s="37"/>
      <c r="K1358" s="37"/>
      <c r="L1358" s="40"/>
      <c r="M1358" s="258"/>
      <c r="N1358" s="259"/>
      <c r="O1358" s="72"/>
      <c r="P1358" s="72"/>
      <c r="Q1358" s="72"/>
      <c r="R1358" s="72"/>
      <c r="S1358" s="72"/>
      <c r="T1358" s="73"/>
      <c r="U1358" s="35"/>
      <c r="V1358" s="35"/>
      <c r="W1358" s="35"/>
      <c r="X1358" s="35"/>
      <c r="Y1358" s="35"/>
      <c r="Z1358" s="35"/>
      <c r="AA1358" s="35"/>
      <c r="AB1358" s="35"/>
      <c r="AC1358" s="35"/>
      <c r="AD1358" s="35"/>
      <c r="AE1358" s="35"/>
      <c r="AT1358" s="18" t="s">
        <v>807</v>
      </c>
      <c r="AU1358" s="18" t="s">
        <v>85</v>
      </c>
    </row>
    <row r="1359" spans="1:65" s="2" customFormat="1" ht="16.5" customHeight="1">
      <c r="A1359" s="35"/>
      <c r="B1359" s="36"/>
      <c r="C1359" s="193" t="s">
        <v>6278</v>
      </c>
      <c r="D1359" s="193" t="s">
        <v>214</v>
      </c>
      <c r="E1359" s="194" t="s">
        <v>14305</v>
      </c>
      <c r="F1359" s="195" t="s">
        <v>13398</v>
      </c>
      <c r="G1359" s="196" t="s">
        <v>10032</v>
      </c>
      <c r="H1359" s="197">
        <v>38.43</v>
      </c>
      <c r="I1359" s="198"/>
      <c r="J1359" s="199">
        <f>ROUND(I1359*H1359,2)</f>
        <v>0</v>
      </c>
      <c r="K1359" s="200"/>
      <c r="L1359" s="40"/>
      <c r="M1359" s="201" t="s">
        <v>1</v>
      </c>
      <c r="N1359" s="202" t="s">
        <v>42</v>
      </c>
      <c r="O1359" s="72"/>
      <c r="P1359" s="203">
        <f>O1359*H1359</f>
        <v>0</v>
      </c>
      <c r="Q1359" s="203">
        <v>0</v>
      </c>
      <c r="R1359" s="203">
        <f>Q1359*H1359</f>
        <v>0</v>
      </c>
      <c r="S1359" s="203">
        <v>0</v>
      </c>
      <c r="T1359" s="204">
        <f>S1359*H1359</f>
        <v>0</v>
      </c>
      <c r="U1359" s="35"/>
      <c r="V1359" s="35"/>
      <c r="W1359" s="35"/>
      <c r="X1359" s="35"/>
      <c r="Y1359" s="35"/>
      <c r="Z1359" s="35"/>
      <c r="AA1359" s="35"/>
      <c r="AB1359" s="35"/>
      <c r="AC1359" s="35"/>
      <c r="AD1359" s="35"/>
      <c r="AE1359" s="35"/>
      <c r="AR1359" s="205" t="s">
        <v>218</v>
      </c>
      <c r="AT1359" s="205" t="s">
        <v>214</v>
      </c>
      <c r="AU1359" s="205" t="s">
        <v>85</v>
      </c>
      <c r="AY1359" s="18" t="s">
        <v>209</v>
      </c>
      <c r="BE1359" s="206">
        <f>IF(N1359="základní",J1359,0)</f>
        <v>0</v>
      </c>
      <c r="BF1359" s="206">
        <f>IF(N1359="snížená",J1359,0)</f>
        <v>0</v>
      </c>
      <c r="BG1359" s="206">
        <f>IF(N1359="zákl. přenesená",J1359,0)</f>
        <v>0</v>
      </c>
      <c r="BH1359" s="206">
        <f>IF(N1359="sníž. přenesená",J1359,0)</f>
        <v>0</v>
      </c>
      <c r="BI1359" s="206">
        <f>IF(N1359="nulová",J1359,0)</f>
        <v>0</v>
      </c>
      <c r="BJ1359" s="18" t="s">
        <v>85</v>
      </c>
      <c r="BK1359" s="206">
        <f>ROUND(I1359*H1359,2)</f>
        <v>0</v>
      </c>
      <c r="BL1359" s="18" t="s">
        <v>218</v>
      </c>
      <c r="BM1359" s="205" t="s">
        <v>14306</v>
      </c>
    </row>
    <row r="1360" spans="1:65" s="2" customFormat="1" ht="48.75">
      <c r="A1360" s="35"/>
      <c r="B1360" s="36"/>
      <c r="C1360" s="37"/>
      <c r="D1360" s="214" t="s">
        <v>807</v>
      </c>
      <c r="E1360" s="37"/>
      <c r="F1360" s="256" t="s">
        <v>12994</v>
      </c>
      <c r="G1360" s="37"/>
      <c r="H1360" s="37"/>
      <c r="I1360" s="257"/>
      <c r="J1360" s="37"/>
      <c r="K1360" s="37"/>
      <c r="L1360" s="40"/>
      <c r="M1360" s="258"/>
      <c r="N1360" s="259"/>
      <c r="O1360" s="72"/>
      <c r="P1360" s="72"/>
      <c r="Q1360" s="72"/>
      <c r="R1360" s="72"/>
      <c r="S1360" s="72"/>
      <c r="T1360" s="73"/>
      <c r="U1360" s="35"/>
      <c r="V1360" s="35"/>
      <c r="W1360" s="35"/>
      <c r="X1360" s="35"/>
      <c r="Y1360" s="35"/>
      <c r="Z1360" s="35"/>
      <c r="AA1360" s="35"/>
      <c r="AB1360" s="35"/>
      <c r="AC1360" s="35"/>
      <c r="AD1360" s="35"/>
      <c r="AE1360" s="35"/>
      <c r="AT1360" s="18" t="s">
        <v>807</v>
      </c>
      <c r="AU1360" s="18" t="s">
        <v>85</v>
      </c>
    </row>
    <row r="1361" spans="1:65" s="2" customFormat="1" ht="16.5" customHeight="1">
      <c r="A1361" s="35"/>
      <c r="B1361" s="36"/>
      <c r="C1361" s="193" t="s">
        <v>6281</v>
      </c>
      <c r="D1361" s="193" t="s">
        <v>214</v>
      </c>
      <c r="E1361" s="194" t="s">
        <v>14307</v>
      </c>
      <c r="F1361" s="195" t="s">
        <v>13401</v>
      </c>
      <c r="G1361" s="196" t="s">
        <v>10032</v>
      </c>
      <c r="H1361" s="197">
        <v>4.2</v>
      </c>
      <c r="I1361" s="198"/>
      <c r="J1361" s="199">
        <f>ROUND(I1361*H1361,2)</f>
        <v>0</v>
      </c>
      <c r="K1361" s="200"/>
      <c r="L1361" s="40"/>
      <c r="M1361" s="201" t="s">
        <v>1</v>
      </c>
      <c r="N1361" s="202" t="s">
        <v>42</v>
      </c>
      <c r="O1361" s="72"/>
      <c r="P1361" s="203">
        <f>O1361*H1361</f>
        <v>0</v>
      </c>
      <c r="Q1361" s="203">
        <v>0</v>
      </c>
      <c r="R1361" s="203">
        <f>Q1361*H1361</f>
        <v>0</v>
      </c>
      <c r="S1361" s="203">
        <v>0</v>
      </c>
      <c r="T1361" s="204">
        <f>S1361*H1361</f>
        <v>0</v>
      </c>
      <c r="U1361" s="35"/>
      <c r="V1361" s="35"/>
      <c r="W1361" s="35"/>
      <c r="X1361" s="35"/>
      <c r="Y1361" s="35"/>
      <c r="Z1361" s="35"/>
      <c r="AA1361" s="35"/>
      <c r="AB1361" s="35"/>
      <c r="AC1361" s="35"/>
      <c r="AD1361" s="35"/>
      <c r="AE1361" s="35"/>
      <c r="AR1361" s="205" t="s">
        <v>218</v>
      </c>
      <c r="AT1361" s="205" t="s">
        <v>214</v>
      </c>
      <c r="AU1361" s="205" t="s">
        <v>85</v>
      </c>
      <c r="AY1361" s="18" t="s">
        <v>209</v>
      </c>
      <c r="BE1361" s="206">
        <f>IF(N1361="základní",J1361,0)</f>
        <v>0</v>
      </c>
      <c r="BF1361" s="206">
        <f>IF(N1361="snížená",J1361,0)</f>
        <v>0</v>
      </c>
      <c r="BG1361" s="206">
        <f>IF(N1361="zákl. přenesená",J1361,0)</f>
        <v>0</v>
      </c>
      <c r="BH1361" s="206">
        <f>IF(N1361="sníž. přenesená",J1361,0)</f>
        <v>0</v>
      </c>
      <c r="BI1361" s="206">
        <f>IF(N1361="nulová",J1361,0)</f>
        <v>0</v>
      </c>
      <c r="BJ1361" s="18" t="s">
        <v>85</v>
      </c>
      <c r="BK1361" s="206">
        <f>ROUND(I1361*H1361,2)</f>
        <v>0</v>
      </c>
      <c r="BL1361" s="18" t="s">
        <v>218</v>
      </c>
      <c r="BM1361" s="205" t="s">
        <v>14308</v>
      </c>
    </row>
    <row r="1362" spans="1:65" s="2" customFormat="1" ht="48.75">
      <c r="A1362" s="35"/>
      <c r="B1362" s="36"/>
      <c r="C1362" s="37"/>
      <c r="D1362" s="214" t="s">
        <v>807</v>
      </c>
      <c r="E1362" s="37"/>
      <c r="F1362" s="256" t="s">
        <v>12994</v>
      </c>
      <c r="G1362" s="37"/>
      <c r="H1362" s="37"/>
      <c r="I1362" s="257"/>
      <c r="J1362" s="37"/>
      <c r="K1362" s="37"/>
      <c r="L1362" s="40"/>
      <c r="M1362" s="258"/>
      <c r="N1362" s="259"/>
      <c r="O1362" s="72"/>
      <c r="P1362" s="72"/>
      <c r="Q1362" s="72"/>
      <c r="R1362" s="72"/>
      <c r="S1362" s="72"/>
      <c r="T1362" s="73"/>
      <c r="U1362" s="35"/>
      <c r="V1362" s="35"/>
      <c r="W1362" s="35"/>
      <c r="X1362" s="35"/>
      <c r="Y1362" s="35"/>
      <c r="Z1362" s="35"/>
      <c r="AA1362" s="35"/>
      <c r="AB1362" s="35"/>
      <c r="AC1362" s="35"/>
      <c r="AD1362" s="35"/>
      <c r="AE1362" s="35"/>
      <c r="AT1362" s="18" t="s">
        <v>807</v>
      </c>
      <c r="AU1362" s="18" t="s">
        <v>85</v>
      </c>
    </row>
    <row r="1363" spans="1:65" s="2" customFormat="1" ht="49.15" customHeight="1">
      <c r="A1363" s="35"/>
      <c r="B1363" s="36"/>
      <c r="C1363" s="193" t="s">
        <v>6284</v>
      </c>
      <c r="D1363" s="193" t="s">
        <v>214</v>
      </c>
      <c r="E1363" s="194" t="s">
        <v>14309</v>
      </c>
      <c r="F1363" s="195" t="s">
        <v>13010</v>
      </c>
      <c r="G1363" s="196" t="s">
        <v>217</v>
      </c>
      <c r="H1363" s="197">
        <v>125</v>
      </c>
      <c r="I1363" s="198"/>
      <c r="J1363" s="199">
        <f>ROUND(I1363*H1363,2)</f>
        <v>0</v>
      </c>
      <c r="K1363" s="200"/>
      <c r="L1363" s="40"/>
      <c r="M1363" s="201" t="s">
        <v>1</v>
      </c>
      <c r="N1363" s="202" t="s">
        <v>42</v>
      </c>
      <c r="O1363" s="72"/>
      <c r="P1363" s="203">
        <f>O1363*H1363</f>
        <v>0</v>
      </c>
      <c r="Q1363" s="203">
        <v>0</v>
      </c>
      <c r="R1363" s="203">
        <f>Q1363*H1363</f>
        <v>0</v>
      </c>
      <c r="S1363" s="203">
        <v>0</v>
      </c>
      <c r="T1363" s="204">
        <f>S1363*H1363</f>
        <v>0</v>
      </c>
      <c r="U1363" s="35"/>
      <c r="V1363" s="35"/>
      <c r="W1363" s="35"/>
      <c r="X1363" s="35"/>
      <c r="Y1363" s="35"/>
      <c r="Z1363" s="35"/>
      <c r="AA1363" s="35"/>
      <c r="AB1363" s="35"/>
      <c r="AC1363" s="35"/>
      <c r="AD1363" s="35"/>
      <c r="AE1363" s="35"/>
      <c r="AR1363" s="205" t="s">
        <v>218</v>
      </c>
      <c r="AT1363" s="205" t="s">
        <v>214</v>
      </c>
      <c r="AU1363" s="205" t="s">
        <v>85</v>
      </c>
      <c r="AY1363" s="18" t="s">
        <v>209</v>
      </c>
      <c r="BE1363" s="206">
        <f>IF(N1363="základní",J1363,0)</f>
        <v>0</v>
      </c>
      <c r="BF1363" s="206">
        <f>IF(N1363="snížená",J1363,0)</f>
        <v>0</v>
      </c>
      <c r="BG1363" s="206">
        <f>IF(N1363="zákl. přenesená",J1363,0)</f>
        <v>0</v>
      </c>
      <c r="BH1363" s="206">
        <f>IF(N1363="sníž. přenesená",J1363,0)</f>
        <v>0</v>
      </c>
      <c r="BI1363" s="206">
        <f>IF(N1363="nulová",J1363,0)</f>
        <v>0</v>
      </c>
      <c r="BJ1363" s="18" t="s">
        <v>85</v>
      </c>
      <c r="BK1363" s="206">
        <f>ROUND(I1363*H1363,2)</f>
        <v>0</v>
      </c>
      <c r="BL1363" s="18" t="s">
        <v>218</v>
      </c>
      <c r="BM1363" s="205" t="s">
        <v>14310</v>
      </c>
    </row>
    <row r="1364" spans="1:65" s="2" customFormat="1" ht="49.15" customHeight="1">
      <c r="A1364" s="35"/>
      <c r="B1364" s="36"/>
      <c r="C1364" s="193" t="s">
        <v>6287</v>
      </c>
      <c r="D1364" s="193" t="s">
        <v>214</v>
      </c>
      <c r="E1364" s="194" t="s">
        <v>14311</v>
      </c>
      <c r="F1364" s="195" t="s">
        <v>13131</v>
      </c>
      <c r="G1364" s="196" t="s">
        <v>217</v>
      </c>
      <c r="H1364" s="197">
        <v>76</v>
      </c>
      <c r="I1364" s="198"/>
      <c r="J1364" s="199">
        <f>ROUND(I1364*H1364,2)</f>
        <v>0</v>
      </c>
      <c r="K1364" s="200"/>
      <c r="L1364" s="40"/>
      <c r="M1364" s="201" t="s">
        <v>1</v>
      </c>
      <c r="N1364" s="202" t="s">
        <v>42</v>
      </c>
      <c r="O1364" s="72"/>
      <c r="P1364" s="203">
        <f>O1364*H1364</f>
        <v>0</v>
      </c>
      <c r="Q1364" s="203">
        <v>0</v>
      </c>
      <c r="R1364" s="203">
        <f>Q1364*H1364</f>
        <v>0</v>
      </c>
      <c r="S1364" s="203">
        <v>0</v>
      </c>
      <c r="T1364" s="204">
        <f>S1364*H1364</f>
        <v>0</v>
      </c>
      <c r="U1364" s="35"/>
      <c r="V1364" s="35"/>
      <c r="W1364" s="35"/>
      <c r="X1364" s="35"/>
      <c r="Y1364" s="35"/>
      <c r="Z1364" s="35"/>
      <c r="AA1364" s="35"/>
      <c r="AB1364" s="35"/>
      <c r="AC1364" s="35"/>
      <c r="AD1364" s="35"/>
      <c r="AE1364" s="35"/>
      <c r="AR1364" s="205" t="s">
        <v>218</v>
      </c>
      <c r="AT1364" s="205" t="s">
        <v>214</v>
      </c>
      <c r="AU1364" s="205" t="s">
        <v>85</v>
      </c>
      <c r="AY1364" s="18" t="s">
        <v>209</v>
      </c>
      <c r="BE1364" s="206">
        <f>IF(N1364="základní",J1364,0)</f>
        <v>0</v>
      </c>
      <c r="BF1364" s="206">
        <f>IF(N1364="snížená",J1364,0)</f>
        <v>0</v>
      </c>
      <c r="BG1364" s="206">
        <f>IF(N1364="zákl. přenesená",J1364,0)</f>
        <v>0</v>
      </c>
      <c r="BH1364" s="206">
        <f>IF(N1364="sníž. přenesená",J1364,0)</f>
        <v>0</v>
      </c>
      <c r="BI1364" s="206">
        <f>IF(N1364="nulová",J1364,0)</f>
        <v>0</v>
      </c>
      <c r="BJ1364" s="18" t="s">
        <v>85</v>
      </c>
      <c r="BK1364" s="206">
        <f>ROUND(I1364*H1364,2)</f>
        <v>0</v>
      </c>
      <c r="BL1364" s="18" t="s">
        <v>218</v>
      </c>
      <c r="BM1364" s="205" t="s">
        <v>14312</v>
      </c>
    </row>
    <row r="1365" spans="1:65" s="2" customFormat="1" ht="44.25" customHeight="1">
      <c r="A1365" s="35"/>
      <c r="B1365" s="36"/>
      <c r="C1365" s="193" t="s">
        <v>6290</v>
      </c>
      <c r="D1365" s="193" t="s">
        <v>214</v>
      </c>
      <c r="E1365" s="194" t="s">
        <v>14313</v>
      </c>
      <c r="F1365" s="195" t="s">
        <v>13016</v>
      </c>
      <c r="G1365" s="196" t="s">
        <v>217</v>
      </c>
      <c r="H1365" s="197">
        <v>44</v>
      </c>
      <c r="I1365" s="198"/>
      <c r="J1365" s="199">
        <f>ROUND(I1365*H1365,2)</f>
        <v>0</v>
      </c>
      <c r="K1365" s="200"/>
      <c r="L1365" s="40"/>
      <c r="M1365" s="201" t="s">
        <v>1</v>
      </c>
      <c r="N1365" s="202" t="s">
        <v>42</v>
      </c>
      <c r="O1365" s="72"/>
      <c r="P1365" s="203">
        <f>O1365*H1365</f>
        <v>0</v>
      </c>
      <c r="Q1365" s="203">
        <v>0</v>
      </c>
      <c r="R1365" s="203">
        <f>Q1365*H1365</f>
        <v>0</v>
      </c>
      <c r="S1365" s="203">
        <v>0</v>
      </c>
      <c r="T1365" s="204">
        <f>S1365*H1365</f>
        <v>0</v>
      </c>
      <c r="U1365" s="35"/>
      <c r="V1365" s="35"/>
      <c r="W1365" s="35"/>
      <c r="X1365" s="35"/>
      <c r="Y1365" s="35"/>
      <c r="Z1365" s="35"/>
      <c r="AA1365" s="35"/>
      <c r="AB1365" s="35"/>
      <c r="AC1365" s="35"/>
      <c r="AD1365" s="35"/>
      <c r="AE1365" s="35"/>
      <c r="AR1365" s="205" t="s">
        <v>218</v>
      </c>
      <c r="AT1365" s="205" t="s">
        <v>214</v>
      </c>
      <c r="AU1365" s="205" t="s">
        <v>85</v>
      </c>
      <c r="AY1365" s="18" t="s">
        <v>209</v>
      </c>
      <c r="BE1365" s="206">
        <f>IF(N1365="základní",J1365,0)</f>
        <v>0</v>
      </c>
      <c r="BF1365" s="206">
        <f>IF(N1365="snížená",J1365,0)</f>
        <v>0</v>
      </c>
      <c r="BG1365" s="206">
        <f>IF(N1365="zákl. přenesená",J1365,0)</f>
        <v>0</v>
      </c>
      <c r="BH1365" s="206">
        <f>IF(N1365="sníž. přenesená",J1365,0)</f>
        <v>0</v>
      </c>
      <c r="BI1365" s="206">
        <f>IF(N1365="nulová",J1365,0)</f>
        <v>0</v>
      </c>
      <c r="BJ1365" s="18" t="s">
        <v>85</v>
      </c>
      <c r="BK1365" s="206">
        <f>ROUND(I1365*H1365,2)</f>
        <v>0</v>
      </c>
      <c r="BL1365" s="18" t="s">
        <v>218</v>
      </c>
      <c r="BM1365" s="205" t="s">
        <v>14314</v>
      </c>
    </row>
    <row r="1366" spans="1:65" s="2" customFormat="1" ht="16.5" customHeight="1">
      <c r="A1366" s="35"/>
      <c r="B1366" s="36"/>
      <c r="C1366" s="193" t="s">
        <v>6293</v>
      </c>
      <c r="D1366" s="193" t="s">
        <v>214</v>
      </c>
      <c r="E1366" s="194" t="s">
        <v>14315</v>
      </c>
      <c r="F1366" s="195" t="s">
        <v>12858</v>
      </c>
      <c r="G1366" s="196" t="s">
        <v>586</v>
      </c>
      <c r="H1366" s="197">
        <v>956</v>
      </c>
      <c r="I1366" s="198"/>
      <c r="J1366" s="199">
        <f>ROUND(I1366*H1366,2)</f>
        <v>0</v>
      </c>
      <c r="K1366" s="200"/>
      <c r="L1366" s="40"/>
      <c r="M1366" s="201" t="s">
        <v>1</v>
      </c>
      <c r="N1366" s="202" t="s">
        <v>42</v>
      </c>
      <c r="O1366" s="72"/>
      <c r="P1366" s="203">
        <f>O1366*H1366</f>
        <v>0</v>
      </c>
      <c r="Q1366" s="203">
        <v>0</v>
      </c>
      <c r="R1366" s="203">
        <f>Q1366*H1366</f>
        <v>0</v>
      </c>
      <c r="S1366" s="203">
        <v>0</v>
      </c>
      <c r="T1366" s="204">
        <f>S1366*H1366</f>
        <v>0</v>
      </c>
      <c r="U1366" s="35"/>
      <c r="V1366" s="35"/>
      <c r="W1366" s="35"/>
      <c r="X1366" s="35"/>
      <c r="Y1366" s="35"/>
      <c r="Z1366" s="35"/>
      <c r="AA1366" s="35"/>
      <c r="AB1366" s="35"/>
      <c r="AC1366" s="35"/>
      <c r="AD1366" s="35"/>
      <c r="AE1366" s="35"/>
      <c r="AR1366" s="205" t="s">
        <v>218</v>
      </c>
      <c r="AT1366" s="205" t="s">
        <v>214</v>
      </c>
      <c r="AU1366" s="205" t="s">
        <v>85</v>
      </c>
      <c r="AY1366" s="18" t="s">
        <v>209</v>
      </c>
      <c r="BE1366" s="206">
        <f>IF(N1366="základní",J1366,0)</f>
        <v>0</v>
      </c>
      <c r="BF1366" s="206">
        <f>IF(N1366="snížená",J1366,0)</f>
        <v>0</v>
      </c>
      <c r="BG1366" s="206">
        <f>IF(N1366="zákl. přenesená",J1366,0)</f>
        <v>0</v>
      </c>
      <c r="BH1366" s="206">
        <f>IF(N1366="sníž. přenesená",J1366,0)</f>
        <v>0</v>
      </c>
      <c r="BI1366" s="206">
        <f>IF(N1366="nulová",J1366,0)</f>
        <v>0</v>
      </c>
      <c r="BJ1366" s="18" t="s">
        <v>85</v>
      </c>
      <c r="BK1366" s="206">
        <f>ROUND(I1366*H1366,2)</f>
        <v>0</v>
      </c>
      <c r="BL1366" s="18" t="s">
        <v>218</v>
      </c>
      <c r="BM1366" s="205" t="s">
        <v>14316</v>
      </c>
    </row>
    <row r="1367" spans="1:65" s="2" customFormat="1" ht="16.5" customHeight="1">
      <c r="A1367" s="35"/>
      <c r="B1367" s="36"/>
      <c r="C1367" s="193" t="s">
        <v>6296</v>
      </c>
      <c r="D1367" s="193" t="s">
        <v>214</v>
      </c>
      <c r="E1367" s="194" t="s">
        <v>14317</v>
      </c>
      <c r="F1367" s="195" t="s">
        <v>12861</v>
      </c>
      <c r="G1367" s="196" t="s">
        <v>586</v>
      </c>
      <c r="H1367" s="197">
        <v>334.6</v>
      </c>
      <c r="I1367" s="198"/>
      <c r="J1367" s="199">
        <f>ROUND(I1367*H1367,2)</f>
        <v>0</v>
      </c>
      <c r="K1367" s="200"/>
      <c r="L1367" s="40"/>
      <c r="M1367" s="201" t="s">
        <v>1</v>
      </c>
      <c r="N1367" s="202" t="s">
        <v>42</v>
      </c>
      <c r="O1367" s="72"/>
      <c r="P1367" s="203">
        <f>O1367*H1367</f>
        <v>0</v>
      </c>
      <c r="Q1367" s="203">
        <v>0</v>
      </c>
      <c r="R1367" s="203">
        <f>Q1367*H1367</f>
        <v>0</v>
      </c>
      <c r="S1367" s="203">
        <v>0</v>
      </c>
      <c r="T1367" s="204">
        <f>S1367*H1367</f>
        <v>0</v>
      </c>
      <c r="U1367" s="35"/>
      <c r="V1367" s="35"/>
      <c r="W1367" s="35"/>
      <c r="X1367" s="35"/>
      <c r="Y1367" s="35"/>
      <c r="Z1367" s="35"/>
      <c r="AA1367" s="35"/>
      <c r="AB1367" s="35"/>
      <c r="AC1367" s="35"/>
      <c r="AD1367" s="35"/>
      <c r="AE1367" s="35"/>
      <c r="AR1367" s="205" t="s">
        <v>218</v>
      </c>
      <c r="AT1367" s="205" t="s">
        <v>214</v>
      </c>
      <c r="AU1367" s="205" t="s">
        <v>85</v>
      </c>
      <c r="AY1367" s="18" t="s">
        <v>209</v>
      </c>
      <c r="BE1367" s="206">
        <f>IF(N1367="základní",J1367,0)</f>
        <v>0</v>
      </c>
      <c r="BF1367" s="206">
        <f>IF(N1367="snížená",J1367,0)</f>
        <v>0</v>
      </c>
      <c r="BG1367" s="206">
        <f>IF(N1367="zákl. přenesená",J1367,0)</f>
        <v>0</v>
      </c>
      <c r="BH1367" s="206">
        <f>IF(N1367="sníž. přenesená",J1367,0)</f>
        <v>0</v>
      </c>
      <c r="BI1367" s="206">
        <f>IF(N1367="nulová",J1367,0)</f>
        <v>0</v>
      </c>
      <c r="BJ1367" s="18" t="s">
        <v>85</v>
      </c>
      <c r="BK1367" s="206">
        <f>ROUND(I1367*H1367,2)</f>
        <v>0</v>
      </c>
      <c r="BL1367" s="18" t="s">
        <v>218</v>
      </c>
      <c r="BM1367" s="205" t="s">
        <v>14318</v>
      </c>
    </row>
    <row r="1368" spans="1:65" s="12" customFormat="1" ht="25.9" customHeight="1">
      <c r="B1368" s="177"/>
      <c r="C1368" s="178"/>
      <c r="D1368" s="179" t="s">
        <v>76</v>
      </c>
      <c r="E1368" s="180" t="s">
        <v>14319</v>
      </c>
      <c r="F1368" s="180" t="s">
        <v>14320</v>
      </c>
      <c r="G1368" s="178"/>
      <c r="H1368" s="178"/>
      <c r="I1368" s="181"/>
      <c r="J1368" s="182">
        <f>BK1368</f>
        <v>0</v>
      </c>
      <c r="K1368" s="178"/>
      <c r="L1368" s="183"/>
      <c r="M1368" s="184"/>
      <c r="N1368" s="185"/>
      <c r="O1368" s="185"/>
      <c r="P1368" s="186">
        <f>SUM(P1369:P1455)</f>
        <v>0</v>
      </c>
      <c r="Q1368" s="185"/>
      <c r="R1368" s="186">
        <f>SUM(R1369:R1455)</f>
        <v>0</v>
      </c>
      <c r="S1368" s="185"/>
      <c r="T1368" s="187">
        <f>SUM(T1369:T1455)</f>
        <v>0</v>
      </c>
      <c r="AR1368" s="188" t="s">
        <v>85</v>
      </c>
      <c r="AT1368" s="189" t="s">
        <v>76</v>
      </c>
      <c r="AU1368" s="189" t="s">
        <v>77</v>
      </c>
      <c r="AY1368" s="188" t="s">
        <v>209</v>
      </c>
      <c r="BK1368" s="190">
        <f>SUM(BK1369:BK1455)</f>
        <v>0</v>
      </c>
    </row>
    <row r="1369" spans="1:65" s="2" customFormat="1" ht="16.5" customHeight="1">
      <c r="A1369" s="35"/>
      <c r="B1369" s="36"/>
      <c r="C1369" s="193" t="s">
        <v>6299</v>
      </c>
      <c r="D1369" s="193" t="s">
        <v>214</v>
      </c>
      <c r="E1369" s="194" t="s">
        <v>14321</v>
      </c>
      <c r="F1369" s="195" t="s">
        <v>14322</v>
      </c>
      <c r="G1369" s="196" t="s">
        <v>2761</v>
      </c>
      <c r="H1369" s="197">
        <v>6</v>
      </c>
      <c r="I1369" s="198"/>
      <c r="J1369" s="199">
        <f>ROUND(I1369*H1369,2)</f>
        <v>0</v>
      </c>
      <c r="K1369" s="200"/>
      <c r="L1369" s="40"/>
      <c r="M1369" s="201" t="s">
        <v>1</v>
      </c>
      <c r="N1369" s="202" t="s">
        <v>42</v>
      </c>
      <c r="O1369" s="72"/>
      <c r="P1369" s="203">
        <f>O1369*H1369</f>
        <v>0</v>
      </c>
      <c r="Q1369" s="203">
        <v>0</v>
      </c>
      <c r="R1369" s="203">
        <f>Q1369*H1369</f>
        <v>0</v>
      </c>
      <c r="S1369" s="203">
        <v>0</v>
      </c>
      <c r="T1369" s="204">
        <f>S1369*H1369</f>
        <v>0</v>
      </c>
      <c r="U1369" s="35"/>
      <c r="V1369" s="35"/>
      <c r="W1369" s="35"/>
      <c r="X1369" s="35"/>
      <c r="Y1369" s="35"/>
      <c r="Z1369" s="35"/>
      <c r="AA1369" s="35"/>
      <c r="AB1369" s="35"/>
      <c r="AC1369" s="35"/>
      <c r="AD1369" s="35"/>
      <c r="AE1369" s="35"/>
      <c r="AR1369" s="205" t="s">
        <v>218</v>
      </c>
      <c r="AT1369" s="205" t="s">
        <v>214</v>
      </c>
      <c r="AU1369" s="205" t="s">
        <v>85</v>
      </c>
      <c r="AY1369" s="18" t="s">
        <v>209</v>
      </c>
      <c r="BE1369" s="206">
        <f>IF(N1369="základní",J1369,0)</f>
        <v>0</v>
      </c>
      <c r="BF1369" s="206">
        <f>IF(N1369="snížená",J1369,0)</f>
        <v>0</v>
      </c>
      <c r="BG1369" s="206">
        <f>IF(N1369="zákl. přenesená",J1369,0)</f>
        <v>0</v>
      </c>
      <c r="BH1369" s="206">
        <f>IF(N1369="sníž. přenesená",J1369,0)</f>
        <v>0</v>
      </c>
      <c r="BI1369" s="206">
        <f>IF(N1369="nulová",J1369,0)</f>
        <v>0</v>
      </c>
      <c r="BJ1369" s="18" t="s">
        <v>85</v>
      </c>
      <c r="BK1369" s="206">
        <f>ROUND(I1369*H1369,2)</f>
        <v>0</v>
      </c>
      <c r="BL1369" s="18" t="s">
        <v>218</v>
      </c>
      <c r="BM1369" s="205" t="s">
        <v>14323</v>
      </c>
    </row>
    <row r="1370" spans="1:65" s="2" customFormat="1" ht="68.25">
      <c r="A1370" s="35"/>
      <c r="B1370" s="36"/>
      <c r="C1370" s="37"/>
      <c r="D1370" s="214" t="s">
        <v>807</v>
      </c>
      <c r="E1370" s="37"/>
      <c r="F1370" s="256" t="s">
        <v>12872</v>
      </c>
      <c r="G1370" s="37"/>
      <c r="H1370" s="37"/>
      <c r="I1370" s="257"/>
      <c r="J1370" s="37"/>
      <c r="K1370" s="37"/>
      <c r="L1370" s="40"/>
      <c r="M1370" s="258"/>
      <c r="N1370" s="259"/>
      <c r="O1370" s="72"/>
      <c r="P1370" s="72"/>
      <c r="Q1370" s="72"/>
      <c r="R1370" s="72"/>
      <c r="S1370" s="72"/>
      <c r="T1370" s="73"/>
      <c r="U1370" s="35"/>
      <c r="V1370" s="35"/>
      <c r="W1370" s="35"/>
      <c r="X1370" s="35"/>
      <c r="Y1370" s="35"/>
      <c r="Z1370" s="35"/>
      <c r="AA1370" s="35"/>
      <c r="AB1370" s="35"/>
      <c r="AC1370" s="35"/>
      <c r="AD1370" s="35"/>
      <c r="AE1370" s="35"/>
      <c r="AT1370" s="18" t="s">
        <v>807</v>
      </c>
      <c r="AU1370" s="18" t="s">
        <v>85</v>
      </c>
    </row>
    <row r="1371" spans="1:65" s="2" customFormat="1" ht="16.5" customHeight="1">
      <c r="A1371" s="35"/>
      <c r="B1371" s="36"/>
      <c r="C1371" s="193" t="s">
        <v>6302</v>
      </c>
      <c r="D1371" s="193" t="s">
        <v>214</v>
      </c>
      <c r="E1371" s="194" t="s">
        <v>14324</v>
      </c>
      <c r="F1371" s="195" t="s">
        <v>14019</v>
      </c>
      <c r="G1371" s="196" t="s">
        <v>2761</v>
      </c>
      <c r="H1371" s="197">
        <v>6</v>
      </c>
      <c r="I1371" s="198"/>
      <c r="J1371" s="199">
        <f>ROUND(I1371*H1371,2)</f>
        <v>0</v>
      </c>
      <c r="K1371" s="200"/>
      <c r="L1371" s="40"/>
      <c r="M1371" s="201" t="s">
        <v>1</v>
      </c>
      <c r="N1371" s="202" t="s">
        <v>42</v>
      </c>
      <c r="O1371" s="72"/>
      <c r="P1371" s="203">
        <f>O1371*H1371</f>
        <v>0</v>
      </c>
      <c r="Q1371" s="203">
        <v>0</v>
      </c>
      <c r="R1371" s="203">
        <f>Q1371*H1371</f>
        <v>0</v>
      </c>
      <c r="S1371" s="203">
        <v>0</v>
      </c>
      <c r="T1371" s="204">
        <f>S1371*H1371</f>
        <v>0</v>
      </c>
      <c r="U1371" s="35"/>
      <c r="V1371" s="35"/>
      <c r="W1371" s="35"/>
      <c r="X1371" s="35"/>
      <c r="Y1371" s="35"/>
      <c r="Z1371" s="35"/>
      <c r="AA1371" s="35"/>
      <c r="AB1371" s="35"/>
      <c r="AC1371" s="35"/>
      <c r="AD1371" s="35"/>
      <c r="AE1371" s="35"/>
      <c r="AR1371" s="205" t="s">
        <v>218</v>
      </c>
      <c r="AT1371" s="205" t="s">
        <v>214</v>
      </c>
      <c r="AU1371" s="205" t="s">
        <v>85</v>
      </c>
      <c r="AY1371" s="18" t="s">
        <v>209</v>
      </c>
      <c r="BE1371" s="206">
        <f>IF(N1371="základní",J1371,0)</f>
        <v>0</v>
      </c>
      <c r="BF1371" s="206">
        <f>IF(N1371="snížená",J1371,0)</f>
        <v>0</v>
      </c>
      <c r="BG1371" s="206">
        <f>IF(N1371="zákl. přenesená",J1371,0)</f>
        <v>0</v>
      </c>
      <c r="BH1371" s="206">
        <f>IF(N1371="sníž. přenesená",J1371,0)</f>
        <v>0</v>
      </c>
      <c r="BI1371" s="206">
        <f>IF(N1371="nulová",J1371,0)</f>
        <v>0</v>
      </c>
      <c r="BJ1371" s="18" t="s">
        <v>85</v>
      </c>
      <c r="BK1371" s="206">
        <f>ROUND(I1371*H1371,2)</f>
        <v>0</v>
      </c>
      <c r="BL1371" s="18" t="s">
        <v>218</v>
      </c>
      <c r="BM1371" s="205" t="s">
        <v>14325</v>
      </c>
    </row>
    <row r="1372" spans="1:65" s="2" customFormat="1" ht="87.75">
      <c r="A1372" s="35"/>
      <c r="B1372" s="36"/>
      <c r="C1372" s="37"/>
      <c r="D1372" s="214" t="s">
        <v>807</v>
      </c>
      <c r="E1372" s="37"/>
      <c r="F1372" s="256" t="s">
        <v>13047</v>
      </c>
      <c r="G1372" s="37"/>
      <c r="H1372" s="37"/>
      <c r="I1372" s="257"/>
      <c r="J1372" s="37"/>
      <c r="K1372" s="37"/>
      <c r="L1372" s="40"/>
      <c r="M1372" s="258"/>
      <c r="N1372" s="259"/>
      <c r="O1372" s="72"/>
      <c r="P1372" s="72"/>
      <c r="Q1372" s="72"/>
      <c r="R1372" s="72"/>
      <c r="S1372" s="72"/>
      <c r="T1372" s="73"/>
      <c r="U1372" s="35"/>
      <c r="V1372" s="35"/>
      <c r="W1372" s="35"/>
      <c r="X1372" s="35"/>
      <c r="Y1372" s="35"/>
      <c r="Z1372" s="35"/>
      <c r="AA1372" s="35"/>
      <c r="AB1372" s="35"/>
      <c r="AC1372" s="35"/>
      <c r="AD1372" s="35"/>
      <c r="AE1372" s="35"/>
      <c r="AT1372" s="18" t="s">
        <v>807</v>
      </c>
      <c r="AU1372" s="18" t="s">
        <v>85</v>
      </c>
    </row>
    <row r="1373" spans="1:65" s="2" customFormat="1" ht="16.5" customHeight="1">
      <c r="A1373" s="35"/>
      <c r="B1373" s="36"/>
      <c r="C1373" s="193" t="s">
        <v>6306</v>
      </c>
      <c r="D1373" s="193" t="s">
        <v>214</v>
      </c>
      <c r="E1373" s="194" t="s">
        <v>14326</v>
      </c>
      <c r="F1373" s="195" t="s">
        <v>12902</v>
      </c>
      <c r="G1373" s="196" t="s">
        <v>2761</v>
      </c>
      <c r="H1373" s="197">
        <v>6</v>
      </c>
      <c r="I1373" s="198"/>
      <c r="J1373" s="199">
        <f>ROUND(I1373*H1373,2)</f>
        <v>0</v>
      </c>
      <c r="K1373" s="200"/>
      <c r="L1373" s="40"/>
      <c r="M1373" s="201" t="s">
        <v>1</v>
      </c>
      <c r="N1373" s="202" t="s">
        <v>42</v>
      </c>
      <c r="O1373" s="72"/>
      <c r="P1373" s="203">
        <f>O1373*H1373</f>
        <v>0</v>
      </c>
      <c r="Q1373" s="203">
        <v>0</v>
      </c>
      <c r="R1373" s="203">
        <f>Q1373*H1373</f>
        <v>0</v>
      </c>
      <c r="S1373" s="203">
        <v>0</v>
      </c>
      <c r="T1373" s="204">
        <f>S1373*H1373</f>
        <v>0</v>
      </c>
      <c r="U1373" s="35"/>
      <c r="V1373" s="35"/>
      <c r="W1373" s="35"/>
      <c r="X1373" s="35"/>
      <c r="Y1373" s="35"/>
      <c r="Z1373" s="35"/>
      <c r="AA1373" s="35"/>
      <c r="AB1373" s="35"/>
      <c r="AC1373" s="35"/>
      <c r="AD1373" s="35"/>
      <c r="AE1373" s="35"/>
      <c r="AR1373" s="205" t="s">
        <v>218</v>
      </c>
      <c r="AT1373" s="205" t="s">
        <v>214</v>
      </c>
      <c r="AU1373" s="205" t="s">
        <v>85</v>
      </c>
      <c r="AY1373" s="18" t="s">
        <v>209</v>
      </c>
      <c r="BE1373" s="206">
        <f>IF(N1373="základní",J1373,0)</f>
        <v>0</v>
      </c>
      <c r="BF1373" s="206">
        <f>IF(N1373="snížená",J1373,0)</f>
        <v>0</v>
      </c>
      <c r="BG1373" s="206">
        <f>IF(N1373="zákl. přenesená",J1373,0)</f>
        <v>0</v>
      </c>
      <c r="BH1373" s="206">
        <f>IF(N1373="sníž. přenesená",J1373,0)</f>
        <v>0</v>
      </c>
      <c r="BI1373" s="206">
        <f>IF(N1373="nulová",J1373,0)</f>
        <v>0</v>
      </c>
      <c r="BJ1373" s="18" t="s">
        <v>85</v>
      </c>
      <c r="BK1373" s="206">
        <f>ROUND(I1373*H1373,2)</f>
        <v>0</v>
      </c>
      <c r="BL1373" s="18" t="s">
        <v>218</v>
      </c>
      <c r="BM1373" s="205" t="s">
        <v>14327</v>
      </c>
    </row>
    <row r="1374" spans="1:65" s="2" customFormat="1" ht="87.75">
      <c r="A1374" s="35"/>
      <c r="B1374" s="36"/>
      <c r="C1374" s="37"/>
      <c r="D1374" s="214" t="s">
        <v>807</v>
      </c>
      <c r="E1374" s="37"/>
      <c r="F1374" s="256" t="s">
        <v>12896</v>
      </c>
      <c r="G1374" s="37"/>
      <c r="H1374" s="37"/>
      <c r="I1374" s="257"/>
      <c r="J1374" s="37"/>
      <c r="K1374" s="37"/>
      <c r="L1374" s="40"/>
      <c r="M1374" s="258"/>
      <c r="N1374" s="259"/>
      <c r="O1374" s="72"/>
      <c r="P1374" s="72"/>
      <c r="Q1374" s="72"/>
      <c r="R1374" s="72"/>
      <c r="S1374" s="72"/>
      <c r="T1374" s="73"/>
      <c r="U1374" s="35"/>
      <c r="V1374" s="35"/>
      <c r="W1374" s="35"/>
      <c r="X1374" s="35"/>
      <c r="Y1374" s="35"/>
      <c r="Z1374" s="35"/>
      <c r="AA1374" s="35"/>
      <c r="AB1374" s="35"/>
      <c r="AC1374" s="35"/>
      <c r="AD1374" s="35"/>
      <c r="AE1374" s="35"/>
      <c r="AT1374" s="18" t="s">
        <v>807</v>
      </c>
      <c r="AU1374" s="18" t="s">
        <v>85</v>
      </c>
    </row>
    <row r="1375" spans="1:65" s="2" customFormat="1" ht="16.5" customHeight="1">
      <c r="A1375" s="35"/>
      <c r="B1375" s="36"/>
      <c r="C1375" s="193" t="s">
        <v>6310</v>
      </c>
      <c r="D1375" s="193" t="s">
        <v>214</v>
      </c>
      <c r="E1375" s="194" t="s">
        <v>14328</v>
      </c>
      <c r="F1375" s="195" t="s">
        <v>14139</v>
      </c>
      <c r="G1375" s="196" t="s">
        <v>2761</v>
      </c>
      <c r="H1375" s="197">
        <v>2</v>
      </c>
      <c r="I1375" s="198"/>
      <c r="J1375" s="199">
        <f>ROUND(I1375*H1375,2)</f>
        <v>0</v>
      </c>
      <c r="K1375" s="200"/>
      <c r="L1375" s="40"/>
      <c r="M1375" s="201" t="s">
        <v>1</v>
      </c>
      <c r="N1375" s="202" t="s">
        <v>42</v>
      </c>
      <c r="O1375" s="72"/>
      <c r="P1375" s="203">
        <f>O1375*H1375</f>
        <v>0</v>
      </c>
      <c r="Q1375" s="203">
        <v>0</v>
      </c>
      <c r="R1375" s="203">
        <f>Q1375*H1375</f>
        <v>0</v>
      </c>
      <c r="S1375" s="203">
        <v>0</v>
      </c>
      <c r="T1375" s="204">
        <f>S1375*H1375</f>
        <v>0</v>
      </c>
      <c r="U1375" s="35"/>
      <c r="V1375" s="35"/>
      <c r="W1375" s="35"/>
      <c r="X1375" s="35"/>
      <c r="Y1375" s="35"/>
      <c r="Z1375" s="35"/>
      <c r="AA1375" s="35"/>
      <c r="AB1375" s="35"/>
      <c r="AC1375" s="35"/>
      <c r="AD1375" s="35"/>
      <c r="AE1375" s="35"/>
      <c r="AR1375" s="205" t="s">
        <v>218</v>
      </c>
      <c r="AT1375" s="205" t="s">
        <v>214</v>
      </c>
      <c r="AU1375" s="205" t="s">
        <v>85</v>
      </c>
      <c r="AY1375" s="18" t="s">
        <v>209</v>
      </c>
      <c r="BE1375" s="206">
        <f>IF(N1375="základní",J1375,0)</f>
        <v>0</v>
      </c>
      <c r="BF1375" s="206">
        <f>IF(N1375="snížená",J1375,0)</f>
        <v>0</v>
      </c>
      <c r="BG1375" s="206">
        <f>IF(N1375="zákl. přenesená",J1375,0)</f>
        <v>0</v>
      </c>
      <c r="BH1375" s="206">
        <f>IF(N1375="sníž. přenesená",J1375,0)</f>
        <v>0</v>
      </c>
      <c r="BI1375" s="206">
        <f>IF(N1375="nulová",J1375,0)</f>
        <v>0</v>
      </c>
      <c r="BJ1375" s="18" t="s">
        <v>85</v>
      </c>
      <c r="BK1375" s="206">
        <f>ROUND(I1375*H1375,2)</f>
        <v>0</v>
      </c>
      <c r="BL1375" s="18" t="s">
        <v>218</v>
      </c>
      <c r="BM1375" s="205" t="s">
        <v>14329</v>
      </c>
    </row>
    <row r="1376" spans="1:65" s="2" customFormat="1" ht="58.5">
      <c r="A1376" s="35"/>
      <c r="B1376" s="36"/>
      <c r="C1376" s="37"/>
      <c r="D1376" s="214" t="s">
        <v>807</v>
      </c>
      <c r="E1376" s="37"/>
      <c r="F1376" s="256" t="s">
        <v>12913</v>
      </c>
      <c r="G1376" s="37"/>
      <c r="H1376" s="37"/>
      <c r="I1376" s="257"/>
      <c r="J1376" s="37"/>
      <c r="K1376" s="37"/>
      <c r="L1376" s="40"/>
      <c r="M1376" s="258"/>
      <c r="N1376" s="259"/>
      <c r="O1376" s="72"/>
      <c r="P1376" s="72"/>
      <c r="Q1376" s="72"/>
      <c r="R1376" s="72"/>
      <c r="S1376" s="72"/>
      <c r="T1376" s="73"/>
      <c r="U1376" s="35"/>
      <c r="V1376" s="35"/>
      <c r="W1376" s="35"/>
      <c r="X1376" s="35"/>
      <c r="Y1376" s="35"/>
      <c r="Z1376" s="35"/>
      <c r="AA1376" s="35"/>
      <c r="AB1376" s="35"/>
      <c r="AC1376" s="35"/>
      <c r="AD1376" s="35"/>
      <c r="AE1376" s="35"/>
      <c r="AT1376" s="18" t="s">
        <v>807</v>
      </c>
      <c r="AU1376" s="18" t="s">
        <v>85</v>
      </c>
    </row>
    <row r="1377" spans="1:65" s="2" customFormat="1" ht="16.5" customHeight="1">
      <c r="A1377" s="35"/>
      <c r="B1377" s="36"/>
      <c r="C1377" s="193" t="s">
        <v>6313</v>
      </c>
      <c r="D1377" s="193" t="s">
        <v>214</v>
      </c>
      <c r="E1377" s="194" t="s">
        <v>14330</v>
      </c>
      <c r="F1377" s="195" t="s">
        <v>12922</v>
      </c>
      <c r="G1377" s="196" t="s">
        <v>2761</v>
      </c>
      <c r="H1377" s="197">
        <v>10</v>
      </c>
      <c r="I1377" s="198"/>
      <c r="J1377" s="199">
        <f>ROUND(I1377*H1377,2)</f>
        <v>0</v>
      </c>
      <c r="K1377" s="200"/>
      <c r="L1377" s="40"/>
      <c r="M1377" s="201" t="s">
        <v>1</v>
      </c>
      <c r="N1377" s="202" t="s">
        <v>42</v>
      </c>
      <c r="O1377" s="72"/>
      <c r="P1377" s="203">
        <f>O1377*H1377</f>
        <v>0</v>
      </c>
      <c r="Q1377" s="203">
        <v>0</v>
      </c>
      <c r="R1377" s="203">
        <f>Q1377*H1377</f>
        <v>0</v>
      </c>
      <c r="S1377" s="203">
        <v>0</v>
      </c>
      <c r="T1377" s="204">
        <f>S1377*H1377</f>
        <v>0</v>
      </c>
      <c r="U1377" s="35"/>
      <c r="V1377" s="35"/>
      <c r="W1377" s="35"/>
      <c r="X1377" s="35"/>
      <c r="Y1377" s="35"/>
      <c r="Z1377" s="35"/>
      <c r="AA1377" s="35"/>
      <c r="AB1377" s="35"/>
      <c r="AC1377" s="35"/>
      <c r="AD1377" s="35"/>
      <c r="AE1377" s="35"/>
      <c r="AR1377" s="205" t="s">
        <v>218</v>
      </c>
      <c r="AT1377" s="205" t="s">
        <v>214</v>
      </c>
      <c r="AU1377" s="205" t="s">
        <v>85</v>
      </c>
      <c r="AY1377" s="18" t="s">
        <v>209</v>
      </c>
      <c r="BE1377" s="206">
        <f>IF(N1377="základní",J1377,0)</f>
        <v>0</v>
      </c>
      <c r="BF1377" s="206">
        <f>IF(N1377="snížená",J1377,0)</f>
        <v>0</v>
      </c>
      <c r="BG1377" s="206">
        <f>IF(N1377="zákl. přenesená",J1377,0)</f>
        <v>0</v>
      </c>
      <c r="BH1377" s="206">
        <f>IF(N1377="sníž. přenesená",J1377,0)</f>
        <v>0</v>
      </c>
      <c r="BI1377" s="206">
        <f>IF(N1377="nulová",J1377,0)</f>
        <v>0</v>
      </c>
      <c r="BJ1377" s="18" t="s">
        <v>85</v>
      </c>
      <c r="BK1377" s="206">
        <f>ROUND(I1377*H1377,2)</f>
        <v>0</v>
      </c>
      <c r="BL1377" s="18" t="s">
        <v>218</v>
      </c>
      <c r="BM1377" s="205" t="s">
        <v>14331</v>
      </c>
    </row>
    <row r="1378" spans="1:65" s="2" customFormat="1" ht="39">
      <c r="A1378" s="35"/>
      <c r="B1378" s="36"/>
      <c r="C1378" s="37"/>
      <c r="D1378" s="214" t="s">
        <v>807</v>
      </c>
      <c r="E1378" s="37"/>
      <c r="F1378" s="256" t="s">
        <v>13322</v>
      </c>
      <c r="G1378" s="37"/>
      <c r="H1378" s="37"/>
      <c r="I1378" s="257"/>
      <c r="J1378" s="37"/>
      <c r="K1378" s="37"/>
      <c r="L1378" s="40"/>
      <c r="M1378" s="258"/>
      <c r="N1378" s="259"/>
      <c r="O1378" s="72"/>
      <c r="P1378" s="72"/>
      <c r="Q1378" s="72"/>
      <c r="R1378" s="72"/>
      <c r="S1378" s="72"/>
      <c r="T1378" s="73"/>
      <c r="U1378" s="35"/>
      <c r="V1378" s="35"/>
      <c r="W1378" s="35"/>
      <c r="X1378" s="35"/>
      <c r="Y1378" s="35"/>
      <c r="Z1378" s="35"/>
      <c r="AA1378" s="35"/>
      <c r="AB1378" s="35"/>
      <c r="AC1378" s="35"/>
      <c r="AD1378" s="35"/>
      <c r="AE1378" s="35"/>
      <c r="AT1378" s="18" t="s">
        <v>807</v>
      </c>
      <c r="AU1378" s="18" t="s">
        <v>85</v>
      </c>
    </row>
    <row r="1379" spans="1:65" s="2" customFormat="1" ht="24.2" customHeight="1">
      <c r="A1379" s="35"/>
      <c r="B1379" s="36"/>
      <c r="C1379" s="193" t="s">
        <v>6316</v>
      </c>
      <c r="D1379" s="193" t="s">
        <v>214</v>
      </c>
      <c r="E1379" s="194" t="s">
        <v>14332</v>
      </c>
      <c r="F1379" s="195" t="s">
        <v>14333</v>
      </c>
      <c r="G1379" s="196" t="s">
        <v>2761</v>
      </c>
      <c r="H1379" s="197">
        <v>1</v>
      </c>
      <c r="I1379" s="198"/>
      <c r="J1379" s="199">
        <f>ROUND(I1379*H1379,2)</f>
        <v>0</v>
      </c>
      <c r="K1379" s="200"/>
      <c r="L1379" s="40"/>
      <c r="M1379" s="201" t="s">
        <v>1</v>
      </c>
      <c r="N1379" s="202" t="s">
        <v>42</v>
      </c>
      <c r="O1379" s="72"/>
      <c r="P1379" s="203">
        <f>O1379*H1379</f>
        <v>0</v>
      </c>
      <c r="Q1379" s="203">
        <v>0</v>
      </c>
      <c r="R1379" s="203">
        <f>Q1379*H1379</f>
        <v>0</v>
      </c>
      <c r="S1379" s="203">
        <v>0</v>
      </c>
      <c r="T1379" s="204">
        <f>S1379*H1379</f>
        <v>0</v>
      </c>
      <c r="U1379" s="35"/>
      <c r="V1379" s="35"/>
      <c r="W1379" s="35"/>
      <c r="X1379" s="35"/>
      <c r="Y1379" s="35"/>
      <c r="Z1379" s="35"/>
      <c r="AA1379" s="35"/>
      <c r="AB1379" s="35"/>
      <c r="AC1379" s="35"/>
      <c r="AD1379" s="35"/>
      <c r="AE1379" s="35"/>
      <c r="AR1379" s="205" t="s">
        <v>218</v>
      </c>
      <c r="AT1379" s="205" t="s">
        <v>214</v>
      </c>
      <c r="AU1379" s="205" t="s">
        <v>85</v>
      </c>
      <c r="AY1379" s="18" t="s">
        <v>209</v>
      </c>
      <c r="BE1379" s="206">
        <f>IF(N1379="základní",J1379,0)</f>
        <v>0</v>
      </c>
      <c r="BF1379" s="206">
        <f>IF(N1379="snížená",J1379,0)</f>
        <v>0</v>
      </c>
      <c r="BG1379" s="206">
        <f>IF(N1379="zákl. přenesená",J1379,0)</f>
        <v>0</v>
      </c>
      <c r="BH1379" s="206">
        <f>IF(N1379="sníž. přenesená",J1379,0)</f>
        <v>0</v>
      </c>
      <c r="BI1379" s="206">
        <f>IF(N1379="nulová",J1379,0)</f>
        <v>0</v>
      </c>
      <c r="BJ1379" s="18" t="s">
        <v>85</v>
      </c>
      <c r="BK1379" s="206">
        <f>ROUND(I1379*H1379,2)</f>
        <v>0</v>
      </c>
      <c r="BL1379" s="18" t="s">
        <v>218</v>
      </c>
      <c r="BM1379" s="205" t="s">
        <v>14334</v>
      </c>
    </row>
    <row r="1380" spans="1:65" s="2" customFormat="1" ht="87.75">
      <c r="A1380" s="35"/>
      <c r="B1380" s="36"/>
      <c r="C1380" s="37"/>
      <c r="D1380" s="214" t="s">
        <v>807</v>
      </c>
      <c r="E1380" s="37"/>
      <c r="F1380" s="256" t="s">
        <v>14036</v>
      </c>
      <c r="G1380" s="37"/>
      <c r="H1380" s="37"/>
      <c r="I1380" s="257"/>
      <c r="J1380" s="37"/>
      <c r="K1380" s="37"/>
      <c r="L1380" s="40"/>
      <c r="M1380" s="258"/>
      <c r="N1380" s="259"/>
      <c r="O1380" s="72"/>
      <c r="P1380" s="72"/>
      <c r="Q1380" s="72"/>
      <c r="R1380" s="72"/>
      <c r="S1380" s="72"/>
      <c r="T1380" s="73"/>
      <c r="U1380" s="35"/>
      <c r="V1380" s="35"/>
      <c r="W1380" s="35"/>
      <c r="X1380" s="35"/>
      <c r="Y1380" s="35"/>
      <c r="Z1380" s="35"/>
      <c r="AA1380" s="35"/>
      <c r="AB1380" s="35"/>
      <c r="AC1380" s="35"/>
      <c r="AD1380" s="35"/>
      <c r="AE1380" s="35"/>
      <c r="AT1380" s="18" t="s">
        <v>807</v>
      </c>
      <c r="AU1380" s="18" t="s">
        <v>85</v>
      </c>
    </row>
    <row r="1381" spans="1:65" s="2" customFormat="1" ht="24.2" customHeight="1">
      <c r="A1381" s="35"/>
      <c r="B1381" s="36"/>
      <c r="C1381" s="193" t="s">
        <v>6319</v>
      </c>
      <c r="D1381" s="193" t="s">
        <v>214</v>
      </c>
      <c r="E1381" s="194" t="s">
        <v>14335</v>
      </c>
      <c r="F1381" s="195" t="s">
        <v>14034</v>
      </c>
      <c r="G1381" s="196" t="s">
        <v>2761</v>
      </c>
      <c r="H1381" s="197">
        <v>7</v>
      </c>
      <c r="I1381" s="198"/>
      <c r="J1381" s="199">
        <f>ROUND(I1381*H1381,2)</f>
        <v>0</v>
      </c>
      <c r="K1381" s="200"/>
      <c r="L1381" s="40"/>
      <c r="M1381" s="201" t="s">
        <v>1</v>
      </c>
      <c r="N1381" s="202" t="s">
        <v>42</v>
      </c>
      <c r="O1381" s="72"/>
      <c r="P1381" s="203">
        <f>O1381*H1381</f>
        <v>0</v>
      </c>
      <c r="Q1381" s="203">
        <v>0</v>
      </c>
      <c r="R1381" s="203">
        <f>Q1381*H1381</f>
        <v>0</v>
      </c>
      <c r="S1381" s="203">
        <v>0</v>
      </c>
      <c r="T1381" s="204">
        <f>S1381*H1381</f>
        <v>0</v>
      </c>
      <c r="U1381" s="35"/>
      <c r="V1381" s="35"/>
      <c r="W1381" s="35"/>
      <c r="X1381" s="35"/>
      <c r="Y1381" s="35"/>
      <c r="Z1381" s="35"/>
      <c r="AA1381" s="35"/>
      <c r="AB1381" s="35"/>
      <c r="AC1381" s="35"/>
      <c r="AD1381" s="35"/>
      <c r="AE1381" s="35"/>
      <c r="AR1381" s="205" t="s">
        <v>218</v>
      </c>
      <c r="AT1381" s="205" t="s">
        <v>214</v>
      </c>
      <c r="AU1381" s="205" t="s">
        <v>85</v>
      </c>
      <c r="AY1381" s="18" t="s">
        <v>209</v>
      </c>
      <c r="BE1381" s="206">
        <f>IF(N1381="základní",J1381,0)</f>
        <v>0</v>
      </c>
      <c r="BF1381" s="206">
        <f>IF(N1381="snížená",J1381,0)</f>
        <v>0</v>
      </c>
      <c r="BG1381" s="206">
        <f>IF(N1381="zákl. přenesená",J1381,0)</f>
        <v>0</v>
      </c>
      <c r="BH1381" s="206">
        <f>IF(N1381="sníž. přenesená",J1381,0)</f>
        <v>0</v>
      </c>
      <c r="BI1381" s="206">
        <f>IF(N1381="nulová",J1381,0)</f>
        <v>0</v>
      </c>
      <c r="BJ1381" s="18" t="s">
        <v>85</v>
      </c>
      <c r="BK1381" s="206">
        <f>ROUND(I1381*H1381,2)</f>
        <v>0</v>
      </c>
      <c r="BL1381" s="18" t="s">
        <v>218</v>
      </c>
      <c r="BM1381" s="205" t="s">
        <v>14336</v>
      </c>
    </row>
    <row r="1382" spans="1:65" s="2" customFormat="1" ht="87.75">
      <c r="A1382" s="35"/>
      <c r="B1382" s="36"/>
      <c r="C1382" s="37"/>
      <c r="D1382" s="214" t="s">
        <v>807</v>
      </c>
      <c r="E1382" s="37"/>
      <c r="F1382" s="256" t="s">
        <v>14036</v>
      </c>
      <c r="G1382" s="37"/>
      <c r="H1382" s="37"/>
      <c r="I1382" s="257"/>
      <c r="J1382" s="37"/>
      <c r="K1382" s="37"/>
      <c r="L1382" s="40"/>
      <c r="M1382" s="258"/>
      <c r="N1382" s="259"/>
      <c r="O1382" s="72"/>
      <c r="P1382" s="72"/>
      <c r="Q1382" s="72"/>
      <c r="R1382" s="72"/>
      <c r="S1382" s="72"/>
      <c r="T1382" s="73"/>
      <c r="U1382" s="35"/>
      <c r="V1382" s="35"/>
      <c r="W1382" s="35"/>
      <c r="X1382" s="35"/>
      <c r="Y1382" s="35"/>
      <c r="Z1382" s="35"/>
      <c r="AA1382" s="35"/>
      <c r="AB1382" s="35"/>
      <c r="AC1382" s="35"/>
      <c r="AD1382" s="35"/>
      <c r="AE1382" s="35"/>
      <c r="AT1382" s="18" t="s">
        <v>807</v>
      </c>
      <c r="AU1382" s="18" t="s">
        <v>85</v>
      </c>
    </row>
    <row r="1383" spans="1:65" s="2" customFormat="1" ht="24.2" customHeight="1">
      <c r="A1383" s="35"/>
      <c r="B1383" s="36"/>
      <c r="C1383" s="193" t="s">
        <v>6322</v>
      </c>
      <c r="D1383" s="193" t="s">
        <v>214</v>
      </c>
      <c r="E1383" s="194" t="s">
        <v>14337</v>
      </c>
      <c r="F1383" s="195" t="s">
        <v>14338</v>
      </c>
      <c r="G1383" s="196" t="s">
        <v>2761</v>
      </c>
      <c r="H1383" s="197">
        <v>2</v>
      </c>
      <c r="I1383" s="198"/>
      <c r="J1383" s="199">
        <f>ROUND(I1383*H1383,2)</f>
        <v>0</v>
      </c>
      <c r="K1383" s="200"/>
      <c r="L1383" s="40"/>
      <c r="M1383" s="201" t="s">
        <v>1</v>
      </c>
      <c r="N1383" s="202" t="s">
        <v>42</v>
      </c>
      <c r="O1383" s="72"/>
      <c r="P1383" s="203">
        <f>O1383*H1383</f>
        <v>0</v>
      </c>
      <c r="Q1383" s="203">
        <v>0</v>
      </c>
      <c r="R1383" s="203">
        <f>Q1383*H1383</f>
        <v>0</v>
      </c>
      <c r="S1383" s="203">
        <v>0</v>
      </c>
      <c r="T1383" s="204">
        <f>S1383*H1383</f>
        <v>0</v>
      </c>
      <c r="U1383" s="35"/>
      <c r="V1383" s="35"/>
      <c r="W1383" s="35"/>
      <c r="X1383" s="35"/>
      <c r="Y1383" s="35"/>
      <c r="Z1383" s="35"/>
      <c r="AA1383" s="35"/>
      <c r="AB1383" s="35"/>
      <c r="AC1383" s="35"/>
      <c r="AD1383" s="35"/>
      <c r="AE1383" s="35"/>
      <c r="AR1383" s="205" t="s">
        <v>218</v>
      </c>
      <c r="AT1383" s="205" t="s">
        <v>214</v>
      </c>
      <c r="AU1383" s="205" t="s">
        <v>85</v>
      </c>
      <c r="AY1383" s="18" t="s">
        <v>209</v>
      </c>
      <c r="BE1383" s="206">
        <f>IF(N1383="základní",J1383,0)</f>
        <v>0</v>
      </c>
      <c r="BF1383" s="206">
        <f>IF(N1383="snížená",J1383,0)</f>
        <v>0</v>
      </c>
      <c r="BG1383" s="206">
        <f>IF(N1383="zákl. přenesená",J1383,0)</f>
        <v>0</v>
      </c>
      <c r="BH1383" s="206">
        <f>IF(N1383="sníž. přenesená",J1383,0)</f>
        <v>0</v>
      </c>
      <c r="BI1383" s="206">
        <f>IF(N1383="nulová",J1383,0)</f>
        <v>0</v>
      </c>
      <c r="BJ1383" s="18" t="s">
        <v>85</v>
      </c>
      <c r="BK1383" s="206">
        <f>ROUND(I1383*H1383,2)</f>
        <v>0</v>
      </c>
      <c r="BL1383" s="18" t="s">
        <v>218</v>
      </c>
      <c r="BM1383" s="205" t="s">
        <v>14339</v>
      </c>
    </row>
    <row r="1384" spans="1:65" s="2" customFormat="1" ht="87.75">
      <c r="A1384" s="35"/>
      <c r="B1384" s="36"/>
      <c r="C1384" s="37"/>
      <c r="D1384" s="214" t="s">
        <v>807</v>
      </c>
      <c r="E1384" s="37"/>
      <c r="F1384" s="256" t="s">
        <v>14036</v>
      </c>
      <c r="G1384" s="37"/>
      <c r="H1384" s="37"/>
      <c r="I1384" s="257"/>
      <c r="J1384" s="37"/>
      <c r="K1384" s="37"/>
      <c r="L1384" s="40"/>
      <c r="M1384" s="258"/>
      <c r="N1384" s="259"/>
      <c r="O1384" s="72"/>
      <c r="P1384" s="72"/>
      <c r="Q1384" s="72"/>
      <c r="R1384" s="72"/>
      <c r="S1384" s="72"/>
      <c r="T1384" s="73"/>
      <c r="U1384" s="35"/>
      <c r="V1384" s="35"/>
      <c r="W1384" s="35"/>
      <c r="X1384" s="35"/>
      <c r="Y1384" s="35"/>
      <c r="Z1384" s="35"/>
      <c r="AA1384" s="35"/>
      <c r="AB1384" s="35"/>
      <c r="AC1384" s="35"/>
      <c r="AD1384" s="35"/>
      <c r="AE1384" s="35"/>
      <c r="AT1384" s="18" t="s">
        <v>807</v>
      </c>
      <c r="AU1384" s="18" t="s">
        <v>85</v>
      </c>
    </row>
    <row r="1385" spans="1:65" s="2" customFormat="1" ht="24.2" customHeight="1">
      <c r="A1385" s="35"/>
      <c r="B1385" s="36"/>
      <c r="C1385" s="193" t="s">
        <v>6325</v>
      </c>
      <c r="D1385" s="193" t="s">
        <v>214</v>
      </c>
      <c r="E1385" s="194" t="s">
        <v>14340</v>
      </c>
      <c r="F1385" s="195" t="s">
        <v>13188</v>
      </c>
      <c r="G1385" s="196" t="s">
        <v>2761</v>
      </c>
      <c r="H1385" s="197">
        <v>1</v>
      </c>
      <c r="I1385" s="198"/>
      <c r="J1385" s="199">
        <f>ROUND(I1385*H1385,2)</f>
        <v>0</v>
      </c>
      <c r="K1385" s="200"/>
      <c r="L1385" s="40"/>
      <c r="M1385" s="201" t="s">
        <v>1</v>
      </c>
      <c r="N1385" s="202" t="s">
        <v>42</v>
      </c>
      <c r="O1385" s="72"/>
      <c r="P1385" s="203">
        <f>O1385*H1385</f>
        <v>0</v>
      </c>
      <c r="Q1385" s="203">
        <v>0</v>
      </c>
      <c r="R1385" s="203">
        <f>Q1385*H1385</f>
        <v>0</v>
      </c>
      <c r="S1385" s="203">
        <v>0</v>
      </c>
      <c r="T1385" s="204">
        <f>S1385*H1385</f>
        <v>0</v>
      </c>
      <c r="U1385" s="35"/>
      <c r="V1385" s="35"/>
      <c r="W1385" s="35"/>
      <c r="X1385" s="35"/>
      <c r="Y1385" s="35"/>
      <c r="Z1385" s="35"/>
      <c r="AA1385" s="35"/>
      <c r="AB1385" s="35"/>
      <c r="AC1385" s="35"/>
      <c r="AD1385" s="35"/>
      <c r="AE1385" s="35"/>
      <c r="AR1385" s="205" t="s">
        <v>218</v>
      </c>
      <c r="AT1385" s="205" t="s">
        <v>214</v>
      </c>
      <c r="AU1385" s="205" t="s">
        <v>85</v>
      </c>
      <c r="AY1385" s="18" t="s">
        <v>209</v>
      </c>
      <c r="BE1385" s="206">
        <f>IF(N1385="základní",J1385,0)</f>
        <v>0</v>
      </c>
      <c r="BF1385" s="206">
        <f>IF(N1385="snížená",J1385,0)</f>
        <v>0</v>
      </c>
      <c r="BG1385" s="206">
        <f>IF(N1385="zákl. přenesená",J1385,0)</f>
        <v>0</v>
      </c>
      <c r="BH1385" s="206">
        <f>IF(N1385="sníž. přenesená",J1385,0)</f>
        <v>0</v>
      </c>
      <c r="BI1385" s="206">
        <f>IF(N1385="nulová",J1385,0)</f>
        <v>0</v>
      </c>
      <c r="BJ1385" s="18" t="s">
        <v>85</v>
      </c>
      <c r="BK1385" s="206">
        <f>ROUND(I1385*H1385,2)</f>
        <v>0</v>
      </c>
      <c r="BL1385" s="18" t="s">
        <v>218</v>
      </c>
      <c r="BM1385" s="205" t="s">
        <v>14341</v>
      </c>
    </row>
    <row r="1386" spans="1:65" s="2" customFormat="1" ht="87.75">
      <c r="A1386" s="35"/>
      <c r="B1386" s="36"/>
      <c r="C1386" s="37"/>
      <c r="D1386" s="214" t="s">
        <v>807</v>
      </c>
      <c r="E1386" s="37"/>
      <c r="F1386" s="256" t="s">
        <v>14251</v>
      </c>
      <c r="G1386" s="37"/>
      <c r="H1386" s="37"/>
      <c r="I1386" s="257"/>
      <c r="J1386" s="37"/>
      <c r="K1386" s="37"/>
      <c r="L1386" s="40"/>
      <c r="M1386" s="258"/>
      <c r="N1386" s="259"/>
      <c r="O1386" s="72"/>
      <c r="P1386" s="72"/>
      <c r="Q1386" s="72"/>
      <c r="R1386" s="72"/>
      <c r="S1386" s="72"/>
      <c r="T1386" s="73"/>
      <c r="U1386" s="35"/>
      <c r="V1386" s="35"/>
      <c r="W1386" s="35"/>
      <c r="X1386" s="35"/>
      <c r="Y1386" s="35"/>
      <c r="Z1386" s="35"/>
      <c r="AA1386" s="35"/>
      <c r="AB1386" s="35"/>
      <c r="AC1386" s="35"/>
      <c r="AD1386" s="35"/>
      <c r="AE1386" s="35"/>
      <c r="AT1386" s="18" t="s">
        <v>807</v>
      </c>
      <c r="AU1386" s="18" t="s">
        <v>85</v>
      </c>
    </row>
    <row r="1387" spans="1:65" s="2" customFormat="1" ht="24.2" customHeight="1">
      <c r="A1387" s="35"/>
      <c r="B1387" s="36"/>
      <c r="C1387" s="193" t="s">
        <v>6328</v>
      </c>
      <c r="D1387" s="193" t="s">
        <v>214</v>
      </c>
      <c r="E1387" s="194" t="s">
        <v>14342</v>
      </c>
      <c r="F1387" s="195" t="s">
        <v>12925</v>
      </c>
      <c r="G1387" s="196" t="s">
        <v>2761</v>
      </c>
      <c r="H1387" s="197">
        <v>6</v>
      </c>
      <c r="I1387" s="198"/>
      <c r="J1387" s="199">
        <f>ROUND(I1387*H1387,2)</f>
        <v>0</v>
      </c>
      <c r="K1387" s="200"/>
      <c r="L1387" s="40"/>
      <c r="M1387" s="201" t="s">
        <v>1</v>
      </c>
      <c r="N1387" s="202" t="s">
        <v>42</v>
      </c>
      <c r="O1387" s="72"/>
      <c r="P1387" s="203">
        <f>O1387*H1387</f>
        <v>0</v>
      </c>
      <c r="Q1387" s="203">
        <v>0</v>
      </c>
      <c r="R1387" s="203">
        <f>Q1387*H1387</f>
        <v>0</v>
      </c>
      <c r="S1387" s="203">
        <v>0</v>
      </c>
      <c r="T1387" s="204">
        <f>S1387*H1387</f>
        <v>0</v>
      </c>
      <c r="U1387" s="35"/>
      <c r="V1387" s="35"/>
      <c r="W1387" s="35"/>
      <c r="X1387" s="35"/>
      <c r="Y1387" s="35"/>
      <c r="Z1387" s="35"/>
      <c r="AA1387" s="35"/>
      <c r="AB1387" s="35"/>
      <c r="AC1387" s="35"/>
      <c r="AD1387" s="35"/>
      <c r="AE1387" s="35"/>
      <c r="AR1387" s="205" t="s">
        <v>218</v>
      </c>
      <c r="AT1387" s="205" t="s">
        <v>214</v>
      </c>
      <c r="AU1387" s="205" t="s">
        <v>85</v>
      </c>
      <c r="AY1387" s="18" t="s">
        <v>209</v>
      </c>
      <c r="BE1387" s="206">
        <f>IF(N1387="základní",J1387,0)</f>
        <v>0</v>
      </c>
      <c r="BF1387" s="206">
        <f>IF(N1387="snížená",J1387,0)</f>
        <v>0</v>
      </c>
      <c r="BG1387" s="206">
        <f>IF(N1387="zákl. přenesená",J1387,0)</f>
        <v>0</v>
      </c>
      <c r="BH1387" s="206">
        <f>IF(N1387="sníž. přenesená",J1387,0)</f>
        <v>0</v>
      </c>
      <c r="BI1387" s="206">
        <f>IF(N1387="nulová",J1387,0)</f>
        <v>0</v>
      </c>
      <c r="BJ1387" s="18" t="s">
        <v>85</v>
      </c>
      <c r="BK1387" s="206">
        <f>ROUND(I1387*H1387,2)</f>
        <v>0</v>
      </c>
      <c r="BL1387" s="18" t="s">
        <v>218</v>
      </c>
      <c r="BM1387" s="205" t="s">
        <v>14343</v>
      </c>
    </row>
    <row r="1388" spans="1:65" s="2" customFormat="1" ht="87.75">
      <c r="A1388" s="35"/>
      <c r="B1388" s="36"/>
      <c r="C1388" s="37"/>
      <c r="D1388" s="214" t="s">
        <v>807</v>
      </c>
      <c r="E1388" s="37"/>
      <c r="F1388" s="256" t="s">
        <v>14251</v>
      </c>
      <c r="G1388" s="37"/>
      <c r="H1388" s="37"/>
      <c r="I1388" s="257"/>
      <c r="J1388" s="37"/>
      <c r="K1388" s="37"/>
      <c r="L1388" s="40"/>
      <c r="M1388" s="258"/>
      <c r="N1388" s="259"/>
      <c r="O1388" s="72"/>
      <c r="P1388" s="72"/>
      <c r="Q1388" s="72"/>
      <c r="R1388" s="72"/>
      <c r="S1388" s="72"/>
      <c r="T1388" s="73"/>
      <c r="U1388" s="35"/>
      <c r="V1388" s="35"/>
      <c r="W1388" s="35"/>
      <c r="X1388" s="35"/>
      <c r="Y1388" s="35"/>
      <c r="Z1388" s="35"/>
      <c r="AA1388" s="35"/>
      <c r="AB1388" s="35"/>
      <c r="AC1388" s="35"/>
      <c r="AD1388" s="35"/>
      <c r="AE1388" s="35"/>
      <c r="AT1388" s="18" t="s">
        <v>807</v>
      </c>
      <c r="AU1388" s="18" t="s">
        <v>85</v>
      </c>
    </row>
    <row r="1389" spans="1:65" s="2" customFormat="1" ht="24.2" customHeight="1">
      <c r="A1389" s="35"/>
      <c r="B1389" s="36"/>
      <c r="C1389" s="193" t="s">
        <v>6331</v>
      </c>
      <c r="D1389" s="193" t="s">
        <v>214</v>
      </c>
      <c r="E1389" s="194" t="s">
        <v>14344</v>
      </c>
      <c r="F1389" s="195" t="s">
        <v>13193</v>
      </c>
      <c r="G1389" s="196" t="s">
        <v>2761</v>
      </c>
      <c r="H1389" s="197">
        <v>9</v>
      </c>
      <c r="I1389" s="198"/>
      <c r="J1389" s="199">
        <f>ROUND(I1389*H1389,2)</f>
        <v>0</v>
      </c>
      <c r="K1389" s="200"/>
      <c r="L1389" s="40"/>
      <c r="M1389" s="201" t="s">
        <v>1</v>
      </c>
      <c r="N1389" s="202" t="s">
        <v>42</v>
      </c>
      <c r="O1389" s="72"/>
      <c r="P1389" s="203">
        <f>O1389*H1389</f>
        <v>0</v>
      </c>
      <c r="Q1389" s="203">
        <v>0</v>
      </c>
      <c r="R1389" s="203">
        <f>Q1389*H1389</f>
        <v>0</v>
      </c>
      <c r="S1389" s="203">
        <v>0</v>
      </c>
      <c r="T1389" s="204">
        <f>S1389*H1389</f>
        <v>0</v>
      </c>
      <c r="U1389" s="35"/>
      <c r="V1389" s="35"/>
      <c r="W1389" s="35"/>
      <c r="X1389" s="35"/>
      <c r="Y1389" s="35"/>
      <c r="Z1389" s="35"/>
      <c r="AA1389" s="35"/>
      <c r="AB1389" s="35"/>
      <c r="AC1389" s="35"/>
      <c r="AD1389" s="35"/>
      <c r="AE1389" s="35"/>
      <c r="AR1389" s="205" t="s">
        <v>218</v>
      </c>
      <c r="AT1389" s="205" t="s">
        <v>214</v>
      </c>
      <c r="AU1389" s="205" t="s">
        <v>85</v>
      </c>
      <c r="AY1389" s="18" t="s">
        <v>209</v>
      </c>
      <c r="BE1389" s="206">
        <f>IF(N1389="základní",J1389,0)</f>
        <v>0</v>
      </c>
      <c r="BF1389" s="206">
        <f>IF(N1389="snížená",J1389,0)</f>
        <v>0</v>
      </c>
      <c r="BG1389" s="206">
        <f>IF(N1389="zákl. přenesená",J1389,0)</f>
        <v>0</v>
      </c>
      <c r="BH1389" s="206">
        <f>IF(N1389="sníž. přenesená",J1389,0)</f>
        <v>0</v>
      </c>
      <c r="BI1389" s="206">
        <f>IF(N1389="nulová",J1389,0)</f>
        <v>0</v>
      </c>
      <c r="BJ1389" s="18" t="s">
        <v>85</v>
      </c>
      <c r="BK1389" s="206">
        <f>ROUND(I1389*H1389,2)</f>
        <v>0</v>
      </c>
      <c r="BL1389" s="18" t="s">
        <v>218</v>
      </c>
      <c r="BM1389" s="205" t="s">
        <v>14345</v>
      </c>
    </row>
    <row r="1390" spans="1:65" s="2" customFormat="1" ht="87.75">
      <c r="A1390" s="35"/>
      <c r="B1390" s="36"/>
      <c r="C1390" s="37"/>
      <c r="D1390" s="214" t="s">
        <v>807</v>
      </c>
      <c r="E1390" s="37"/>
      <c r="F1390" s="256" t="s">
        <v>14251</v>
      </c>
      <c r="G1390" s="37"/>
      <c r="H1390" s="37"/>
      <c r="I1390" s="257"/>
      <c r="J1390" s="37"/>
      <c r="K1390" s="37"/>
      <c r="L1390" s="40"/>
      <c r="M1390" s="258"/>
      <c r="N1390" s="259"/>
      <c r="O1390" s="72"/>
      <c r="P1390" s="72"/>
      <c r="Q1390" s="72"/>
      <c r="R1390" s="72"/>
      <c r="S1390" s="72"/>
      <c r="T1390" s="73"/>
      <c r="U1390" s="35"/>
      <c r="V1390" s="35"/>
      <c r="W1390" s="35"/>
      <c r="X1390" s="35"/>
      <c r="Y1390" s="35"/>
      <c r="Z1390" s="35"/>
      <c r="AA1390" s="35"/>
      <c r="AB1390" s="35"/>
      <c r="AC1390" s="35"/>
      <c r="AD1390" s="35"/>
      <c r="AE1390" s="35"/>
      <c r="AT1390" s="18" t="s">
        <v>807</v>
      </c>
      <c r="AU1390" s="18" t="s">
        <v>85</v>
      </c>
    </row>
    <row r="1391" spans="1:65" s="2" customFormat="1" ht="24.2" customHeight="1">
      <c r="A1391" s="35"/>
      <c r="B1391" s="36"/>
      <c r="C1391" s="193" t="s">
        <v>6334</v>
      </c>
      <c r="D1391" s="193" t="s">
        <v>214</v>
      </c>
      <c r="E1391" s="194" t="s">
        <v>14346</v>
      </c>
      <c r="F1391" s="195" t="s">
        <v>12929</v>
      </c>
      <c r="G1391" s="196" t="s">
        <v>2761</v>
      </c>
      <c r="H1391" s="197">
        <v>6</v>
      </c>
      <c r="I1391" s="198"/>
      <c r="J1391" s="199">
        <f>ROUND(I1391*H1391,2)</f>
        <v>0</v>
      </c>
      <c r="K1391" s="200"/>
      <c r="L1391" s="40"/>
      <c r="M1391" s="201" t="s">
        <v>1</v>
      </c>
      <c r="N1391" s="202" t="s">
        <v>42</v>
      </c>
      <c r="O1391" s="72"/>
      <c r="P1391" s="203">
        <f>O1391*H1391</f>
        <v>0</v>
      </c>
      <c r="Q1391" s="203">
        <v>0</v>
      </c>
      <c r="R1391" s="203">
        <f>Q1391*H1391</f>
        <v>0</v>
      </c>
      <c r="S1391" s="203">
        <v>0</v>
      </c>
      <c r="T1391" s="204">
        <f>S1391*H1391</f>
        <v>0</v>
      </c>
      <c r="U1391" s="35"/>
      <c r="V1391" s="35"/>
      <c r="W1391" s="35"/>
      <c r="X1391" s="35"/>
      <c r="Y1391" s="35"/>
      <c r="Z1391" s="35"/>
      <c r="AA1391" s="35"/>
      <c r="AB1391" s="35"/>
      <c r="AC1391" s="35"/>
      <c r="AD1391" s="35"/>
      <c r="AE1391" s="35"/>
      <c r="AR1391" s="205" t="s">
        <v>218</v>
      </c>
      <c r="AT1391" s="205" t="s">
        <v>214</v>
      </c>
      <c r="AU1391" s="205" t="s">
        <v>85</v>
      </c>
      <c r="AY1391" s="18" t="s">
        <v>209</v>
      </c>
      <c r="BE1391" s="206">
        <f>IF(N1391="základní",J1391,0)</f>
        <v>0</v>
      </c>
      <c r="BF1391" s="206">
        <f>IF(N1391="snížená",J1391,0)</f>
        <v>0</v>
      </c>
      <c r="BG1391" s="206">
        <f>IF(N1391="zákl. přenesená",J1391,0)</f>
        <v>0</v>
      </c>
      <c r="BH1391" s="206">
        <f>IF(N1391="sníž. přenesená",J1391,0)</f>
        <v>0</v>
      </c>
      <c r="BI1391" s="206">
        <f>IF(N1391="nulová",J1391,0)</f>
        <v>0</v>
      </c>
      <c r="BJ1391" s="18" t="s">
        <v>85</v>
      </c>
      <c r="BK1391" s="206">
        <f>ROUND(I1391*H1391,2)</f>
        <v>0</v>
      </c>
      <c r="BL1391" s="18" t="s">
        <v>218</v>
      </c>
      <c r="BM1391" s="205" t="s">
        <v>14347</v>
      </c>
    </row>
    <row r="1392" spans="1:65" s="2" customFormat="1" ht="87.75">
      <c r="A1392" s="35"/>
      <c r="B1392" s="36"/>
      <c r="C1392" s="37"/>
      <c r="D1392" s="214" t="s">
        <v>807</v>
      </c>
      <c r="E1392" s="37"/>
      <c r="F1392" s="256" t="s">
        <v>14251</v>
      </c>
      <c r="G1392" s="37"/>
      <c r="H1392" s="37"/>
      <c r="I1392" s="257"/>
      <c r="J1392" s="37"/>
      <c r="K1392" s="37"/>
      <c r="L1392" s="40"/>
      <c r="M1392" s="258"/>
      <c r="N1392" s="259"/>
      <c r="O1392" s="72"/>
      <c r="P1392" s="72"/>
      <c r="Q1392" s="72"/>
      <c r="R1392" s="72"/>
      <c r="S1392" s="72"/>
      <c r="T1392" s="73"/>
      <c r="U1392" s="35"/>
      <c r="V1392" s="35"/>
      <c r="W1392" s="35"/>
      <c r="X1392" s="35"/>
      <c r="Y1392" s="35"/>
      <c r="Z1392" s="35"/>
      <c r="AA1392" s="35"/>
      <c r="AB1392" s="35"/>
      <c r="AC1392" s="35"/>
      <c r="AD1392" s="35"/>
      <c r="AE1392" s="35"/>
      <c r="AT1392" s="18" t="s">
        <v>807</v>
      </c>
      <c r="AU1392" s="18" t="s">
        <v>85</v>
      </c>
    </row>
    <row r="1393" spans="1:65" s="2" customFormat="1" ht="16.5" customHeight="1">
      <c r="A1393" s="35"/>
      <c r="B1393" s="36"/>
      <c r="C1393" s="193" t="s">
        <v>6337</v>
      </c>
      <c r="D1393" s="193" t="s">
        <v>214</v>
      </c>
      <c r="E1393" s="194" t="s">
        <v>14348</v>
      </c>
      <c r="F1393" s="195" t="s">
        <v>12898</v>
      </c>
      <c r="G1393" s="196" t="s">
        <v>2761</v>
      </c>
      <c r="H1393" s="197">
        <v>3</v>
      </c>
      <c r="I1393" s="198"/>
      <c r="J1393" s="199">
        <f>ROUND(I1393*H1393,2)</f>
        <v>0</v>
      </c>
      <c r="K1393" s="200"/>
      <c r="L1393" s="40"/>
      <c r="M1393" s="201" t="s">
        <v>1</v>
      </c>
      <c r="N1393" s="202" t="s">
        <v>42</v>
      </c>
      <c r="O1393" s="72"/>
      <c r="P1393" s="203">
        <f>O1393*H1393</f>
        <v>0</v>
      </c>
      <c r="Q1393" s="203">
        <v>0</v>
      </c>
      <c r="R1393" s="203">
        <f>Q1393*H1393</f>
        <v>0</v>
      </c>
      <c r="S1393" s="203">
        <v>0</v>
      </c>
      <c r="T1393" s="204">
        <f>S1393*H1393</f>
        <v>0</v>
      </c>
      <c r="U1393" s="35"/>
      <c r="V1393" s="35"/>
      <c r="W1393" s="35"/>
      <c r="X1393" s="35"/>
      <c r="Y1393" s="35"/>
      <c r="Z1393" s="35"/>
      <c r="AA1393" s="35"/>
      <c r="AB1393" s="35"/>
      <c r="AC1393" s="35"/>
      <c r="AD1393" s="35"/>
      <c r="AE1393" s="35"/>
      <c r="AR1393" s="205" t="s">
        <v>218</v>
      </c>
      <c r="AT1393" s="205" t="s">
        <v>214</v>
      </c>
      <c r="AU1393" s="205" t="s">
        <v>85</v>
      </c>
      <c r="AY1393" s="18" t="s">
        <v>209</v>
      </c>
      <c r="BE1393" s="206">
        <f>IF(N1393="základní",J1393,0)</f>
        <v>0</v>
      </c>
      <c r="BF1393" s="206">
        <f>IF(N1393="snížená",J1393,0)</f>
        <v>0</v>
      </c>
      <c r="BG1393" s="206">
        <f>IF(N1393="zákl. přenesená",J1393,0)</f>
        <v>0</v>
      </c>
      <c r="BH1393" s="206">
        <f>IF(N1393="sníž. přenesená",J1393,0)</f>
        <v>0</v>
      </c>
      <c r="BI1393" s="206">
        <f>IF(N1393="nulová",J1393,0)</f>
        <v>0</v>
      </c>
      <c r="BJ1393" s="18" t="s">
        <v>85</v>
      </c>
      <c r="BK1393" s="206">
        <f>ROUND(I1393*H1393,2)</f>
        <v>0</v>
      </c>
      <c r="BL1393" s="18" t="s">
        <v>218</v>
      </c>
      <c r="BM1393" s="205" t="s">
        <v>14349</v>
      </c>
    </row>
    <row r="1394" spans="1:65" s="2" customFormat="1" ht="68.25">
      <c r="A1394" s="35"/>
      <c r="B1394" s="36"/>
      <c r="C1394" s="37"/>
      <c r="D1394" s="214" t="s">
        <v>807</v>
      </c>
      <c r="E1394" s="37"/>
      <c r="F1394" s="256" t="s">
        <v>14254</v>
      </c>
      <c r="G1394" s="37"/>
      <c r="H1394" s="37"/>
      <c r="I1394" s="257"/>
      <c r="J1394" s="37"/>
      <c r="K1394" s="37"/>
      <c r="L1394" s="40"/>
      <c r="M1394" s="258"/>
      <c r="N1394" s="259"/>
      <c r="O1394" s="72"/>
      <c r="P1394" s="72"/>
      <c r="Q1394" s="72"/>
      <c r="R1394" s="72"/>
      <c r="S1394" s="72"/>
      <c r="T1394" s="73"/>
      <c r="U1394" s="35"/>
      <c r="V1394" s="35"/>
      <c r="W1394" s="35"/>
      <c r="X1394" s="35"/>
      <c r="Y1394" s="35"/>
      <c r="Z1394" s="35"/>
      <c r="AA1394" s="35"/>
      <c r="AB1394" s="35"/>
      <c r="AC1394" s="35"/>
      <c r="AD1394" s="35"/>
      <c r="AE1394" s="35"/>
      <c r="AT1394" s="18" t="s">
        <v>807</v>
      </c>
      <c r="AU1394" s="18" t="s">
        <v>85</v>
      </c>
    </row>
    <row r="1395" spans="1:65" s="2" customFormat="1" ht="16.5" customHeight="1">
      <c r="A1395" s="35"/>
      <c r="B1395" s="36"/>
      <c r="C1395" s="193" t="s">
        <v>6340</v>
      </c>
      <c r="D1395" s="193" t="s">
        <v>214</v>
      </c>
      <c r="E1395" s="194" t="s">
        <v>14350</v>
      </c>
      <c r="F1395" s="195" t="s">
        <v>12902</v>
      </c>
      <c r="G1395" s="196" t="s">
        <v>2761</v>
      </c>
      <c r="H1395" s="197">
        <v>4</v>
      </c>
      <c r="I1395" s="198"/>
      <c r="J1395" s="199">
        <f>ROUND(I1395*H1395,2)</f>
        <v>0</v>
      </c>
      <c r="K1395" s="200"/>
      <c r="L1395" s="40"/>
      <c r="M1395" s="201" t="s">
        <v>1</v>
      </c>
      <c r="N1395" s="202" t="s">
        <v>42</v>
      </c>
      <c r="O1395" s="72"/>
      <c r="P1395" s="203">
        <f>O1395*H1395</f>
        <v>0</v>
      </c>
      <c r="Q1395" s="203">
        <v>0</v>
      </c>
      <c r="R1395" s="203">
        <f>Q1395*H1395</f>
        <v>0</v>
      </c>
      <c r="S1395" s="203">
        <v>0</v>
      </c>
      <c r="T1395" s="204">
        <f>S1395*H1395</f>
        <v>0</v>
      </c>
      <c r="U1395" s="35"/>
      <c r="V1395" s="35"/>
      <c r="W1395" s="35"/>
      <c r="X1395" s="35"/>
      <c r="Y1395" s="35"/>
      <c r="Z1395" s="35"/>
      <c r="AA1395" s="35"/>
      <c r="AB1395" s="35"/>
      <c r="AC1395" s="35"/>
      <c r="AD1395" s="35"/>
      <c r="AE1395" s="35"/>
      <c r="AR1395" s="205" t="s">
        <v>218</v>
      </c>
      <c r="AT1395" s="205" t="s">
        <v>214</v>
      </c>
      <c r="AU1395" s="205" t="s">
        <v>85</v>
      </c>
      <c r="AY1395" s="18" t="s">
        <v>209</v>
      </c>
      <c r="BE1395" s="206">
        <f>IF(N1395="základní",J1395,0)</f>
        <v>0</v>
      </c>
      <c r="BF1395" s="206">
        <f>IF(N1395="snížená",J1395,0)</f>
        <v>0</v>
      </c>
      <c r="BG1395" s="206">
        <f>IF(N1395="zákl. přenesená",J1395,0)</f>
        <v>0</v>
      </c>
      <c r="BH1395" s="206">
        <f>IF(N1395="sníž. přenesená",J1395,0)</f>
        <v>0</v>
      </c>
      <c r="BI1395" s="206">
        <f>IF(N1395="nulová",J1395,0)</f>
        <v>0</v>
      </c>
      <c r="BJ1395" s="18" t="s">
        <v>85</v>
      </c>
      <c r="BK1395" s="206">
        <f>ROUND(I1395*H1395,2)</f>
        <v>0</v>
      </c>
      <c r="BL1395" s="18" t="s">
        <v>218</v>
      </c>
      <c r="BM1395" s="205" t="s">
        <v>14351</v>
      </c>
    </row>
    <row r="1396" spans="1:65" s="2" customFormat="1" ht="68.25">
      <c r="A1396" s="35"/>
      <c r="B1396" s="36"/>
      <c r="C1396" s="37"/>
      <c r="D1396" s="214" t="s">
        <v>807</v>
      </c>
      <c r="E1396" s="37"/>
      <c r="F1396" s="256" t="s">
        <v>14254</v>
      </c>
      <c r="G1396" s="37"/>
      <c r="H1396" s="37"/>
      <c r="I1396" s="257"/>
      <c r="J1396" s="37"/>
      <c r="K1396" s="37"/>
      <c r="L1396" s="40"/>
      <c r="M1396" s="258"/>
      <c r="N1396" s="259"/>
      <c r="O1396" s="72"/>
      <c r="P1396" s="72"/>
      <c r="Q1396" s="72"/>
      <c r="R1396" s="72"/>
      <c r="S1396" s="72"/>
      <c r="T1396" s="73"/>
      <c r="U1396" s="35"/>
      <c r="V1396" s="35"/>
      <c r="W1396" s="35"/>
      <c r="X1396" s="35"/>
      <c r="Y1396" s="35"/>
      <c r="Z1396" s="35"/>
      <c r="AA1396" s="35"/>
      <c r="AB1396" s="35"/>
      <c r="AC1396" s="35"/>
      <c r="AD1396" s="35"/>
      <c r="AE1396" s="35"/>
      <c r="AT1396" s="18" t="s">
        <v>807</v>
      </c>
      <c r="AU1396" s="18" t="s">
        <v>85</v>
      </c>
    </row>
    <row r="1397" spans="1:65" s="2" customFormat="1" ht="16.5" customHeight="1">
      <c r="A1397" s="35"/>
      <c r="B1397" s="36"/>
      <c r="C1397" s="193" t="s">
        <v>6343</v>
      </c>
      <c r="D1397" s="193" t="s">
        <v>214</v>
      </c>
      <c r="E1397" s="194" t="s">
        <v>14352</v>
      </c>
      <c r="F1397" s="195" t="s">
        <v>12951</v>
      </c>
      <c r="G1397" s="196" t="s">
        <v>2761</v>
      </c>
      <c r="H1397" s="197">
        <v>61</v>
      </c>
      <c r="I1397" s="198"/>
      <c r="J1397" s="199">
        <f>ROUND(I1397*H1397,2)</f>
        <v>0</v>
      </c>
      <c r="K1397" s="200"/>
      <c r="L1397" s="40"/>
      <c r="M1397" s="201" t="s">
        <v>1</v>
      </c>
      <c r="N1397" s="202" t="s">
        <v>42</v>
      </c>
      <c r="O1397" s="72"/>
      <c r="P1397" s="203">
        <f>O1397*H1397</f>
        <v>0</v>
      </c>
      <c r="Q1397" s="203">
        <v>0</v>
      </c>
      <c r="R1397" s="203">
        <f>Q1397*H1397</f>
        <v>0</v>
      </c>
      <c r="S1397" s="203">
        <v>0</v>
      </c>
      <c r="T1397" s="204">
        <f>S1397*H1397</f>
        <v>0</v>
      </c>
      <c r="U1397" s="35"/>
      <c r="V1397" s="35"/>
      <c r="W1397" s="35"/>
      <c r="X1397" s="35"/>
      <c r="Y1397" s="35"/>
      <c r="Z1397" s="35"/>
      <c r="AA1397" s="35"/>
      <c r="AB1397" s="35"/>
      <c r="AC1397" s="35"/>
      <c r="AD1397" s="35"/>
      <c r="AE1397" s="35"/>
      <c r="AR1397" s="205" t="s">
        <v>218</v>
      </c>
      <c r="AT1397" s="205" t="s">
        <v>214</v>
      </c>
      <c r="AU1397" s="205" t="s">
        <v>85</v>
      </c>
      <c r="AY1397" s="18" t="s">
        <v>209</v>
      </c>
      <c r="BE1397" s="206">
        <f>IF(N1397="základní",J1397,0)</f>
        <v>0</v>
      </c>
      <c r="BF1397" s="206">
        <f>IF(N1397="snížená",J1397,0)</f>
        <v>0</v>
      </c>
      <c r="BG1397" s="206">
        <f>IF(N1397="zákl. přenesená",J1397,0)</f>
        <v>0</v>
      </c>
      <c r="BH1397" s="206">
        <f>IF(N1397="sníž. přenesená",J1397,0)</f>
        <v>0</v>
      </c>
      <c r="BI1397" s="206">
        <f>IF(N1397="nulová",J1397,0)</f>
        <v>0</v>
      </c>
      <c r="BJ1397" s="18" t="s">
        <v>85</v>
      </c>
      <c r="BK1397" s="206">
        <f>ROUND(I1397*H1397,2)</f>
        <v>0</v>
      </c>
      <c r="BL1397" s="18" t="s">
        <v>218</v>
      </c>
      <c r="BM1397" s="205" t="s">
        <v>14353</v>
      </c>
    </row>
    <row r="1398" spans="1:65" s="2" customFormat="1" ht="68.25">
      <c r="A1398" s="35"/>
      <c r="B1398" s="36"/>
      <c r="C1398" s="37"/>
      <c r="D1398" s="214" t="s">
        <v>807</v>
      </c>
      <c r="E1398" s="37"/>
      <c r="F1398" s="256" t="s">
        <v>14254</v>
      </c>
      <c r="G1398" s="37"/>
      <c r="H1398" s="37"/>
      <c r="I1398" s="257"/>
      <c r="J1398" s="37"/>
      <c r="K1398" s="37"/>
      <c r="L1398" s="40"/>
      <c r="M1398" s="258"/>
      <c r="N1398" s="259"/>
      <c r="O1398" s="72"/>
      <c r="P1398" s="72"/>
      <c r="Q1398" s="72"/>
      <c r="R1398" s="72"/>
      <c r="S1398" s="72"/>
      <c r="T1398" s="73"/>
      <c r="U1398" s="35"/>
      <c r="V1398" s="35"/>
      <c r="W1398" s="35"/>
      <c r="X1398" s="35"/>
      <c r="Y1398" s="35"/>
      <c r="Z1398" s="35"/>
      <c r="AA1398" s="35"/>
      <c r="AB1398" s="35"/>
      <c r="AC1398" s="35"/>
      <c r="AD1398" s="35"/>
      <c r="AE1398" s="35"/>
      <c r="AT1398" s="18" t="s">
        <v>807</v>
      </c>
      <c r="AU1398" s="18" t="s">
        <v>85</v>
      </c>
    </row>
    <row r="1399" spans="1:65" s="2" customFormat="1" ht="16.5" customHeight="1">
      <c r="A1399" s="35"/>
      <c r="B1399" s="36"/>
      <c r="C1399" s="193" t="s">
        <v>6346</v>
      </c>
      <c r="D1399" s="193" t="s">
        <v>214</v>
      </c>
      <c r="E1399" s="194" t="s">
        <v>14354</v>
      </c>
      <c r="F1399" s="195" t="s">
        <v>14057</v>
      </c>
      <c r="G1399" s="196" t="s">
        <v>2761</v>
      </c>
      <c r="H1399" s="197">
        <v>6</v>
      </c>
      <c r="I1399" s="198"/>
      <c r="J1399" s="199">
        <f>ROUND(I1399*H1399,2)</f>
        <v>0</v>
      </c>
      <c r="K1399" s="200"/>
      <c r="L1399" s="40"/>
      <c r="M1399" s="201" t="s">
        <v>1</v>
      </c>
      <c r="N1399" s="202" t="s">
        <v>42</v>
      </c>
      <c r="O1399" s="72"/>
      <c r="P1399" s="203">
        <f>O1399*H1399</f>
        <v>0</v>
      </c>
      <c r="Q1399" s="203">
        <v>0</v>
      </c>
      <c r="R1399" s="203">
        <f>Q1399*H1399</f>
        <v>0</v>
      </c>
      <c r="S1399" s="203">
        <v>0</v>
      </c>
      <c r="T1399" s="204">
        <f>S1399*H1399</f>
        <v>0</v>
      </c>
      <c r="U1399" s="35"/>
      <c r="V1399" s="35"/>
      <c r="W1399" s="35"/>
      <c r="X1399" s="35"/>
      <c r="Y1399" s="35"/>
      <c r="Z1399" s="35"/>
      <c r="AA1399" s="35"/>
      <c r="AB1399" s="35"/>
      <c r="AC1399" s="35"/>
      <c r="AD1399" s="35"/>
      <c r="AE1399" s="35"/>
      <c r="AR1399" s="205" t="s">
        <v>218</v>
      </c>
      <c r="AT1399" s="205" t="s">
        <v>214</v>
      </c>
      <c r="AU1399" s="205" t="s">
        <v>85</v>
      </c>
      <c r="AY1399" s="18" t="s">
        <v>209</v>
      </c>
      <c r="BE1399" s="206">
        <f>IF(N1399="základní",J1399,0)</f>
        <v>0</v>
      </c>
      <c r="BF1399" s="206">
        <f>IF(N1399="snížená",J1399,0)</f>
        <v>0</v>
      </c>
      <c r="BG1399" s="206">
        <f>IF(N1399="zákl. přenesená",J1399,0)</f>
        <v>0</v>
      </c>
      <c r="BH1399" s="206">
        <f>IF(N1399="sníž. přenesená",J1399,0)</f>
        <v>0</v>
      </c>
      <c r="BI1399" s="206">
        <f>IF(N1399="nulová",J1399,0)</f>
        <v>0</v>
      </c>
      <c r="BJ1399" s="18" t="s">
        <v>85</v>
      </c>
      <c r="BK1399" s="206">
        <f>ROUND(I1399*H1399,2)</f>
        <v>0</v>
      </c>
      <c r="BL1399" s="18" t="s">
        <v>218</v>
      </c>
      <c r="BM1399" s="205" t="s">
        <v>14355</v>
      </c>
    </row>
    <row r="1400" spans="1:65" s="2" customFormat="1" ht="78">
      <c r="A1400" s="35"/>
      <c r="B1400" s="36"/>
      <c r="C1400" s="37"/>
      <c r="D1400" s="214" t="s">
        <v>807</v>
      </c>
      <c r="E1400" s="37"/>
      <c r="F1400" s="256" t="s">
        <v>14262</v>
      </c>
      <c r="G1400" s="37"/>
      <c r="H1400" s="37"/>
      <c r="I1400" s="257"/>
      <c r="J1400" s="37"/>
      <c r="K1400" s="37"/>
      <c r="L1400" s="40"/>
      <c r="M1400" s="258"/>
      <c r="N1400" s="259"/>
      <c r="O1400" s="72"/>
      <c r="P1400" s="72"/>
      <c r="Q1400" s="72"/>
      <c r="R1400" s="72"/>
      <c r="S1400" s="72"/>
      <c r="T1400" s="73"/>
      <c r="U1400" s="35"/>
      <c r="V1400" s="35"/>
      <c r="W1400" s="35"/>
      <c r="X1400" s="35"/>
      <c r="Y1400" s="35"/>
      <c r="Z1400" s="35"/>
      <c r="AA1400" s="35"/>
      <c r="AB1400" s="35"/>
      <c r="AC1400" s="35"/>
      <c r="AD1400" s="35"/>
      <c r="AE1400" s="35"/>
      <c r="AT1400" s="18" t="s">
        <v>807</v>
      </c>
      <c r="AU1400" s="18" t="s">
        <v>85</v>
      </c>
    </row>
    <row r="1401" spans="1:65" s="2" customFormat="1" ht="16.5" customHeight="1">
      <c r="A1401" s="35"/>
      <c r="B1401" s="36"/>
      <c r="C1401" s="193" t="s">
        <v>6349</v>
      </c>
      <c r="D1401" s="193" t="s">
        <v>214</v>
      </c>
      <c r="E1401" s="194" t="s">
        <v>14356</v>
      </c>
      <c r="F1401" s="195" t="s">
        <v>12902</v>
      </c>
      <c r="G1401" s="196" t="s">
        <v>10032</v>
      </c>
      <c r="H1401" s="197">
        <v>1.6</v>
      </c>
      <c r="I1401" s="198"/>
      <c r="J1401" s="199">
        <f>ROUND(I1401*H1401,2)</f>
        <v>0</v>
      </c>
      <c r="K1401" s="200"/>
      <c r="L1401" s="40"/>
      <c r="M1401" s="201" t="s">
        <v>1</v>
      </c>
      <c r="N1401" s="202" t="s">
        <v>42</v>
      </c>
      <c r="O1401" s="72"/>
      <c r="P1401" s="203">
        <f>O1401*H1401</f>
        <v>0</v>
      </c>
      <c r="Q1401" s="203">
        <v>0</v>
      </c>
      <c r="R1401" s="203">
        <f>Q1401*H1401</f>
        <v>0</v>
      </c>
      <c r="S1401" s="203">
        <v>0</v>
      </c>
      <c r="T1401" s="204">
        <f>S1401*H1401</f>
        <v>0</v>
      </c>
      <c r="U1401" s="35"/>
      <c r="V1401" s="35"/>
      <c r="W1401" s="35"/>
      <c r="X1401" s="35"/>
      <c r="Y1401" s="35"/>
      <c r="Z1401" s="35"/>
      <c r="AA1401" s="35"/>
      <c r="AB1401" s="35"/>
      <c r="AC1401" s="35"/>
      <c r="AD1401" s="35"/>
      <c r="AE1401" s="35"/>
      <c r="AR1401" s="205" t="s">
        <v>218</v>
      </c>
      <c r="AT1401" s="205" t="s">
        <v>214</v>
      </c>
      <c r="AU1401" s="205" t="s">
        <v>85</v>
      </c>
      <c r="AY1401" s="18" t="s">
        <v>209</v>
      </c>
      <c r="BE1401" s="206">
        <f>IF(N1401="základní",J1401,0)</f>
        <v>0</v>
      </c>
      <c r="BF1401" s="206">
        <f>IF(N1401="snížená",J1401,0)</f>
        <v>0</v>
      </c>
      <c r="BG1401" s="206">
        <f>IF(N1401="zákl. přenesená",J1401,0)</f>
        <v>0</v>
      </c>
      <c r="BH1401" s="206">
        <f>IF(N1401="sníž. přenesená",J1401,0)</f>
        <v>0</v>
      </c>
      <c r="BI1401" s="206">
        <f>IF(N1401="nulová",J1401,0)</f>
        <v>0</v>
      </c>
      <c r="BJ1401" s="18" t="s">
        <v>85</v>
      </c>
      <c r="BK1401" s="206">
        <f>ROUND(I1401*H1401,2)</f>
        <v>0</v>
      </c>
      <c r="BL1401" s="18" t="s">
        <v>218</v>
      </c>
      <c r="BM1401" s="205" t="s">
        <v>14357</v>
      </c>
    </row>
    <row r="1402" spans="1:65" s="2" customFormat="1" ht="58.5">
      <c r="A1402" s="35"/>
      <c r="B1402" s="36"/>
      <c r="C1402" s="37"/>
      <c r="D1402" s="214" t="s">
        <v>807</v>
      </c>
      <c r="E1402" s="37"/>
      <c r="F1402" s="256" t="s">
        <v>12979</v>
      </c>
      <c r="G1402" s="37"/>
      <c r="H1402" s="37"/>
      <c r="I1402" s="257"/>
      <c r="J1402" s="37"/>
      <c r="K1402" s="37"/>
      <c r="L1402" s="40"/>
      <c r="M1402" s="258"/>
      <c r="N1402" s="259"/>
      <c r="O1402" s="72"/>
      <c r="P1402" s="72"/>
      <c r="Q1402" s="72"/>
      <c r="R1402" s="72"/>
      <c r="S1402" s="72"/>
      <c r="T1402" s="73"/>
      <c r="U1402" s="35"/>
      <c r="V1402" s="35"/>
      <c r="W1402" s="35"/>
      <c r="X1402" s="35"/>
      <c r="Y1402" s="35"/>
      <c r="Z1402" s="35"/>
      <c r="AA1402" s="35"/>
      <c r="AB1402" s="35"/>
      <c r="AC1402" s="35"/>
      <c r="AD1402" s="35"/>
      <c r="AE1402" s="35"/>
      <c r="AT1402" s="18" t="s">
        <v>807</v>
      </c>
      <c r="AU1402" s="18" t="s">
        <v>85</v>
      </c>
    </row>
    <row r="1403" spans="1:65" s="2" customFormat="1" ht="16.5" customHeight="1">
      <c r="A1403" s="35"/>
      <c r="B1403" s="36"/>
      <c r="C1403" s="193" t="s">
        <v>6352</v>
      </c>
      <c r="D1403" s="193" t="s">
        <v>214</v>
      </c>
      <c r="E1403" s="194" t="s">
        <v>14358</v>
      </c>
      <c r="F1403" s="195" t="s">
        <v>12951</v>
      </c>
      <c r="G1403" s="196" t="s">
        <v>10032</v>
      </c>
      <c r="H1403" s="197">
        <v>144.80000000000001</v>
      </c>
      <c r="I1403" s="198"/>
      <c r="J1403" s="199">
        <f>ROUND(I1403*H1403,2)</f>
        <v>0</v>
      </c>
      <c r="K1403" s="200"/>
      <c r="L1403" s="40"/>
      <c r="M1403" s="201" t="s">
        <v>1</v>
      </c>
      <c r="N1403" s="202" t="s">
        <v>42</v>
      </c>
      <c r="O1403" s="72"/>
      <c r="P1403" s="203">
        <f>O1403*H1403</f>
        <v>0</v>
      </c>
      <c r="Q1403" s="203">
        <v>0</v>
      </c>
      <c r="R1403" s="203">
        <f>Q1403*H1403</f>
        <v>0</v>
      </c>
      <c r="S1403" s="203">
        <v>0</v>
      </c>
      <c r="T1403" s="204">
        <f>S1403*H1403</f>
        <v>0</v>
      </c>
      <c r="U1403" s="35"/>
      <c r="V1403" s="35"/>
      <c r="W1403" s="35"/>
      <c r="X1403" s="35"/>
      <c r="Y1403" s="35"/>
      <c r="Z1403" s="35"/>
      <c r="AA1403" s="35"/>
      <c r="AB1403" s="35"/>
      <c r="AC1403" s="35"/>
      <c r="AD1403" s="35"/>
      <c r="AE1403" s="35"/>
      <c r="AR1403" s="205" t="s">
        <v>218</v>
      </c>
      <c r="AT1403" s="205" t="s">
        <v>214</v>
      </c>
      <c r="AU1403" s="205" t="s">
        <v>85</v>
      </c>
      <c r="AY1403" s="18" t="s">
        <v>209</v>
      </c>
      <c r="BE1403" s="206">
        <f>IF(N1403="základní",J1403,0)</f>
        <v>0</v>
      </c>
      <c r="BF1403" s="206">
        <f>IF(N1403="snížená",J1403,0)</f>
        <v>0</v>
      </c>
      <c r="BG1403" s="206">
        <f>IF(N1403="zákl. přenesená",J1403,0)</f>
        <v>0</v>
      </c>
      <c r="BH1403" s="206">
        <f>IF(N1403="sníž. přenesená",J1403,0)</f>
        <v>0</v>
      </c>
      <c r="BI1403" s="206">
        <f>IF(N1403="nulová",J1403,0)</f>
        <v>0</v>
      </c>
      <c r="BJ1403" s="18" t="s">
        <v>85</v>
      </c>
      <c r="BK1403" s="206">
        <f>ROUND(I1403*H1403,2)</f>
        <v>0</v>
      </c>
      <c r="BL1403" s="18" t="s">
        <v>218</v>
      </c>
      <c r="BM1403" s="205" t="s">
        <v>14359</v>
      </c>
    </row>
    <row r="1404" spans="1:65" s="2" customFormat="1" ht="58.5">
      <c r="A1404" s="35"/>
      <c r="B1404" s="36"/>
      <c r="C1404" s="37"/>
      <c r="D1404" s="214" t="s">
        <v>807</v>
      </c>
      <c r="E1404" s="37"/>
      <c r="F1404" s="256" t="s">
        <v>12979</v>
      </c>
      <c r="G1404" s="37"/>
      <c r="H1404" s="37"/>
      <c r="I1404" s="257"/>
      <c r="J1404" s="37"/>
      <c r="K1404" s="37"/>
      <c r="L1404" s="40"/>
      <c r="M1404" s="258"/>
      <c r="N1404" s="259"/>
      <c r="O1404" s="72"/>
      <c r="P1404" s="72"/>
      <c r="Q1404" s="72"/>
      <c r="R1404" s="72"/>
      <c r="S1404" s="72"/>
      <c r="T1404" s="73"/>
      <c r="U1404" s="35"/>
      <c r="V1404" s="35"/>
      <c r="W1404" s="35"/>
      <c r="X1404" s="35"/>
      <c r="Y1404" s="35"/>
      <c r="Z1404" s="35"/>
      <c r="AA1404" s="35"/>
      <c r="AB1404" s="35"/>
      <c r="AC1404" s="35"/>
      <c r="AD1404" s="35"/>
      <c r="AE1404" s="35"/>
      <c r="AT1404" s="18" t="s">
        <v>807</v>
      </c>
      <c r="AU1404" s="18" t="s">
        <v>85</v>
      </c>
    </row>
    <row r="1405" spans="1:65" s="2" customFormat="1" ht="16.5" customHeight="1">
      <c r="A1405" s="35"/>
      <c r="B1405" s="36"/>
      <c r="C1405" s="193" t="s">
        <v>6355</v>
      </c>
      <c r="D1405" s="193" t="s">
        <v>214</v>
      </c>
      <c r="E1405" s="194" t="s">
        <v>14360</v>
      </c>
      <c r="F1405" s="195" t="s">
        <v>12870</v>
      </c>
      <c r="G1405" s="196" t="s">
        <v>10032</v>
      </c>
      <c r="H1405" s="197">
        <v>9.6</v>
      </c>
      <c r="I1405" s="198"/>
      <c r="J1405" s="199">
        <f>ROUND(I1405*H1405,2)</f>
        <v>0</v>
      </c>
      <c r="K1405" s="200"/>
      <c r="L1405" s="40"/>
      <c r="M1405" s="201" t="s">
        <v>1</v>
      </c>
      <c r="N1405" s="202" t="s">
        <v>42</v>
      </c>
      <c r="O1405" s="72"/>
      <c r="P1405" s="203">
        <f>O1405*H1405</f>
        <v>0</v>
      </c>
      <c r="Q1405" s="203">
        <v>0</v>
      </c>
      <c r="R1405" s="203">
        <f>Q1405*H1405</f>
        <v>0</v>
      </c>
      <c r="S1405" s="203">
        <v>0</v>
      </c>
      <c r="T1405" s="204">
        <f>S1405*H1405</f>
        <v>0</v>
      </c>
      <c r="U1405" s="35"/>
      <c r="V1405" s="35"/>
      <c r="W1405" s="35"/>
      <c r="X1405" s="35"/>
      <c r="Y1405" s="35"/>
      <c r="Z1405" s="35"/>
      <c r="AA1405" s="35"/>
      <c r="AB1405" s="35"/>
      <c r="AC1405" s="35"/>
      <c r="AD1405" s="35"/>
      <c r="AE1405" s="35"/>
      <c r="AR1405" s="205" t="s">
        <v>218</v>
      </c>
      <c r="AT1405" s="205" t="s">
        <v>214</v>
      </c>
      <c r="AU1405" s="205" t="s">
        <v>85</v>
      </c>
      <c r="AY1405" s="18" t="s">
        <v>209</v>
      </c>
      <c r="BE1405" s="206">
        <f>IF(N1405="základní",J1405,0)</f>
        <v>0</v>
      </c>
      <c r="BF1405" s="206">
        <f>IF(N1405="snížená",J1405,0)</f>
        <v>0</v>
      </c>
      <c r="BG1405" s="206">
        <f>IF(N1405="zákl. přenesená",J1405,0)</f>
        <v>0</v>
      </c>
      <c r="BH1405" s="206">
        <f>IF(N1405="sníž. přenesená",J1405,0)</f>
        <v>0</v>
      </c>
      <c r="BI1405" s="206">
        <f>IF(N1405="nulová",J1405,0)</f>
        <v>0</v>
      </c>
      <c r="BJ1405" s="18" t="s">
        <v>85</v>
      </c>
      <c r="BK1405" s="206">
        <f>ROUND(I1405*H1405,2)</f>
        <v>0</v>
      </c>
      <c r="BL1405" s="18" t="s">
        <v>218</v>
      </c>
      <c r="BM1405" s="205" t="s">
        <v>14361</v>
      </c>
    </row>
    <row r="1406" spans="1:65" s="2" customFormat="1" ht="58.5">
      <c r="A1406" s="35"/>
      <c r="B1406" s="36"/>
      <c r="C1406" s="37"/>
      <c r="D1406" s="214" t="s">
        <v>807</v>
      </c>
      <c r="E1406" s="37"/>
      <c r="F1406" s="256" t="s">
        <v>12979</v>
      </c>
      <c r="G1406" s="37"/>
      <c r="H1406" s="37"/>
      <c r="I1406" s="257"/>
      <c r="J1406" s="37"/>
      <c r="K1406" s="37"/>
      <c r="L1406" s="40"/>
      <c r="M1406" s="258"/>
      <c r="N1406" s="259"/>
      <c r="O1406" s="72"/>
      <c r="P1406" s="72"/>
      <c r="Q1406" s="72"/>
      <c r="R1406" s="72"/>
      <c r="S1406" s="72"/>
      <c r="T1406" s="73"/>
      <c r="U1406" s="35"/>
      <c r="V1406" s="35"/>
      <c r="W1406" s="35"/>
      <c r="X1406" s="35"/>
      <c r="Y1406" s="35"/>
      <c r="Z1406" s="35"/>
      <c r="AA1406" s="35"/>
      <c r="AB1406" s="35"/>
      <c r="AC1406" s="35"/>
      <c r="AD1406" s="35"/>
      <c r="AE1406" s="35"/>
      <c r="AT1406" s="18" t="s">
        <v>807</v>
      </c>
      <c r="AU1406" s="18" t="s">
        <v>85</v>
      </c>
    </row>
    <row r="1407" spans="1:65" s="2" customFormat="1" ht="16.5" customHeight="1">
      <c r="A1407" s="35"/>
      <c r="B1407" s="36"/>
      <c r="C1407" s="193" t="s">
        <v>6358</v>
      </c>
      <c r="D1407" s="193" t="s">
        <v>214</v>
      </c>
      <c r="E1407" s="194" t="s">
        <v>14362</v>
      </c>
      <c r="F1407" s="195" t="s">
        <v>12898</v>
      </c>
      <c r="G1407" s="196" t="s">
        <v>10032</v>
      </c>
      <c r="H1407" s="197">
        <v>5.4</v>
      </c>
      <c r="I1407" s="198"/>
      <c r="J1407" s="199">
        <f>ROUND(I1407*H1407,2)</f>
        <v>0</v>
      </c>
      <c r="K1407" s="200"/>
      <c r="L1407" s="40"/>
      <c r="M1407" s="201" t="s">
        <v>1</v>
      </c>
      <c r="N1407" s="202" t="s">
        <v>42</v>
      </c>
      <c r="O1407" s="72"/>
      <c r="P1407" s="203">
        <f>O1407*H1407</f>
        <v>0</v>
      </c>
      <c r="Q1407" s="203">
        <v>0</v>
      </c>
      <c r="R1407" s="203">
        <f>Q1407*H1407</f>
        <v>0</v>
      </c>
      <c r="S1407" s="203">
        <v>0</v>
      </c>
      <c r="T1407" s="204">
        <f>S1407*H1407</f>
        <v>0</v>
      </c>
      <c r="U1407" s="35"/>
      <c r="V1407" s="35"/>
      <c r="W1407" s="35"/>
      <c r="X1407" s="35"/>
      <c r="Y1407" s="35"/>
      <c r="Z1407" s="35"/>
      <c r="AA1407" s="35"/>
      <c r="AB1407" s="35"/>
      <c r="AC1407" s="35"/>
      <c r="AD1407" s="35"/>
      <c r="AE1407" s="35"/>
      <c r="AR1407" s="205" t="s">
        <v>218</v>
      </c>
      <c r="AT1407" s="205" t="s">
        <v>214</v>
      </c>
      <c r="AU1407" s="205" t="s">
        <v>85</v>
      </c>
      <c r="AY1407" s="18" t="s">
        <v>209</v>
      </c>
      <c r="BE1407" s="206">
        <f>IF(N1407="základní",J1407,0)</f>
        <v>0</v>
      </c>
      <c r="BF1407" s="206">
        <f>IF(N1407="snížená",J1407,0)</f>
        <v>0</v>
      </c>
      <c r="BG1407" s="206">
        <f>IF(N1407="zákl. přenesená",J1407,0)</f>
        <v>0</v>
      </c>
      <c r="BH1407" s="206">
        <f>IF(N1407="sníž. přenesená",J1407,0)</f>
        <v>0</v>
      </c>
      <c r="BI1407" s="206">
        <f>IF(N1407="nulová",J1407,0)</f>
        <v>0</v>
      </c>
      <c r="BJ1407" s="18" t="s">
        <v>85</v>
      </c>
      <c r="BK1407" s="206">
        <f>ROUND(I1407*H1407,2)</f>
        <v>0</v>
      </c>
      <c r="BL1407" s="18" t="s">
        <v>218</v>
      </c>
      <c r="BM1407" s="205" t="s">
        <v>14363</v>
      </c>
    </row>
    <row r="1408" spans="1:65" s="2" customFormat="1" ht="48.75">
      <c r="A1408" s="35"/>
      <c r="B1408" s="36"/>
      <c r="C1408" s="37"/>
      <c r="D1408" s="214" t="s">
        <v>807</v>
      </c>
      <c r="E1408" s="37"/>
      <c r="F1408" s="256" t="s">
        <v>13241</v>
      </c>
      <c r="G1408" s="37"/>
      <c r="H1408" s="37"/>
      <c r="I1408" s="257"/>
      <c r="J1408" s="37"/>
      <c r="K1408" s="37"/>
      <c r="L1408" s="40"/>
      <c r="M1408" s="258"/>
      <c r="N1408" s="259"/>
      <c r="O1408" s="72"/>
      <c r="P1408" s="72"/>
      <c r="Q1408" s="72"/>
      <c r="R1408" s="72"/>
      <c r="S1408" s="72"/>
      <c r="T1408" s="73"/>
      <c r="U1408" s="35"/>
      <c r="V1408" s="35"/>
      <c r="W1408" s="35"/>
      <c r="X1408" s="35"/>
      <c r="Y1408" s="35"/>
      <c r="Z1408" s="35"/>
      <c r="AA1408" s="35"/>
      <c r="AB1408" s="35"/>
      <c r="AC1408" s="35"/>
      <c r="AD1408" s="35"/>
      <c r="AE1408" s="35"/>
      <c r="AT1408" s="18" t="s">
        <v>807</v>
      </c>
      <c r="AU1408" s="18" t="s">
        <v>85</v>
      </c>
    </row>
    <row r="1409" spans="1:65" s="2" customFormat="1" ht="16.5" customHeight="1">
      <c r="A1409" s="35"/>
      <c r="B1409" s="36"/>
      <c r="C1409" s="193" t="s">
        <v>6361</v>
      </c>
      <c r="D1409" s="193" t="s">
        <v>214</v>
      </c>
      <c r="E1409" s="194" t="s">
        <v>14364</v>
      </c>
      <c r="F1409" s="195" t="s">
        <v>12902</v>
      </c>
      <c r="G1409" s="196" t="s">
        <v>10032</v>
      </c>
      <c r="H1409" s="197">
        <v>8</v>
      </c>
      <c r="I1409" s="198"/>
      <c r="J1409" s="199">
        <f>ROUND(I1409*H1409,2)</f>
        <v>0</v>
      </c>
      <c r="K1409" s="200"/>
      <c r="L1409" s="40"/>
      <c r="M1409" s="201" t="s">
        <v>1</v>
      </c>
      <c r="N1409" s="202" t="s">
        <v>42</v>
      </c>
      <c r="O1409" s="72"/>
      <c r="P1409" s="203">
        <f>O1409*H1409</f>
        <v>0</v>
      </c>
      <c r="Q1409" s="203">
        <v>0</v>
      </c>
      <c r="R1409" s="203">
        <f>Q1409*H1409</f>
        <v>0</v>
      </c>
      <c r="S1409" s="203">
        <v>0</v>
      </c>
      <c r="T1409" s="204">
        <f>S1409*H1409</f>
        <v>0</v>
      </c>
      <c r="U1409" s="35"/>
      <c r="V1409" s="35"/>
      <c r="W1409" s="35"/>
      <c r="X1409" s="35"/>
      <c r="Y1409" s="35"/>
      <c r="Z1409" s="35"/>
      <c r="AA1409" s="35"/>
      <c r="AB1409" s="35"/>
      <c r="AC1409" s="35"/>
      <c r="AD1409" s="35"/>
      <c r="AE1409" s="35"/>
      <c r="AR1409" s="205" t="s">
        <v>218</v>
      </c>
      <c r="AT1409" s="205" t="s">
        <v>214</v>
      </c>
      <c r="AU1409" s="205" t="s">
        <v>85</v>
      </c>
      <c r="AY1409" s="18" t="s">
        <v>209</v>
      </c>
      <c r="BE1409" s="206">
        <f>IF(N1409="základní",J1409,0)</f>
        <v>0</v>
      </c>
      <c r="BF1409" s="206">
        <f>IF(N1409="snížená",J1409,0)</f>
        <v>0</v>
      </c>
      <c r="BG1409" s="206">
        <f>IF(N1409="zákl. přenesená",J1409,0)</f>
        <v>0</v>
      </c>
      <c r="BH1409" s="206">
        <f>IF(N1409="sníž. přenesená",J1409,0)</f>
        <v>0</v>
      </c>
      <c r="BI1409" s="206">
        <f>IF(N1409="nulová",J1409,0)</f>
        <v>0</v>
      </c>
      <c r="BJ1409" s="18" t="s">
        <v>85</v>
      </c>
      <c r="BK1409" s="206">
        <f>ROUND(I1409*H1409,2)</f>
        <v>0</v>
      </c>
      <c r="BL1409" s="18" t="s">
        <v>218</v>
      </c>
      <c r="BM1409" s="205" t="s">
        <v>14365</v>
      </c>
    </row>
    <row r="1410" spans="1:65" s="2" customFormat="1" ht="48.75">
      <c r="A1410" s="35"/>
      <c r="B1410" s="36"/>
      <c r="C1410" s="37"/>
      <c r="D1410" s="214" t="s">
        <v>807</v>
      </c>
      <c r="E1410" s="37"/>
      <c r="F1410" s="256" t="s">
        <v>13241</v>
      </c>
      <c r="G1410" s="37"/>
      <c r="H1410" s="37"/>
      <c r="I1410" s="257"/>
      <c r="J1410" s="37"/>
      <c r="K1410" s="37"/>
      <c r="L1410" s="40"/>
      <c r="M1410" s="258"/>
      <c r="N1410" s="259"/>
      <c r="O1410" s="72"/>
      <c r="P1410" s="72"/>
      <c r="Q1410" s="72"/>
      <c r="R1410" s="72"/>
      <c r="S1410" s="72"/>
      <c r="T1410" s="73"/>
      <c r="U1410" s="35"/>
      <c r="V1410" s="35"/>
      <c r="W1410" s="35"/>
      <c r="X1410" s="35"/>
      <c r="Y1410" s="35"/>
      <c r="Z1410" s="35"/>
      <c r="AA1410" s="35"/>
      <c r="AB1410" s="35"/>
      <c r="AC1410" s="35"/>
      <c r="AD1410" s="35"/>
      <c r="AE1410" s="35"/>
      <c r="AT1410" s="18" t="s">
        <v>807</v>
      </c>
      <c r="AU1410" s="18" t="s">
        <v>85</v>
      </c>
    </row>
    <row r="1411" spans="1:65" s="2" customFormat="1" ht="16.5" customHeight="1">
      <c r="A1411" s="35"/>
      <c r="B1411" s="36"/>
      <c r="C1411" s="193" t="s">
        <v>6364</v>
      </c>
      <c r="D1411" s="193" t="s">
        <v>214</v>
      </c>
      <c r="E1411" s="194" t="s">
        <v>14366</v>
      </c>
      <c r="F1411" s="195" t="s">
        <v>12951</v>
      </c>
      <c r="G1411" s="196" t="s">
        <v>10032</v>
      </c>
      <c r="H1411" s="197">
        <v>12.8</v>
      </c>
      <c r="I1411" s="198"/>
      <c r="J1411" s="199">
        <f>ROUND(I1411*H1411,2)</f>
        <v>0</v>
      </c>
      <c r="K1411" s="200"/>
      <c r="L1411" s="40"/>
      <c r="M1411" s="201" t="s">
        <v>1</v>
      </c>
      <c r="N1411" s="202" t="s">
        <v>42</v>
      </c>
      <c r="O1411" s="72"/>
      <c r="P1411" s="203">
        <f>O1411*H1411</f>
        <v>0</v>
      </c>
      <c r="Q1411" s="203">
        <v>0</v>
      </c>
      <c r="R1411" s="203">
        <f>Q1411*H1411</f>
        <v>0</v>
      </c>
      <c r="S1411" s="203">
        <v>0</v>
      </c>
      <c r="T1411" s="204">
        <f>S1411*H1411</f>
        <v>0</v>
      </c>
      <c r="U1411" s="35"/>
      <c r="V1411" s="35"/>
      <c r="W1411" s="35"/>
      <c r="X1411" s="35"/>
      <c r="Y1411" s="35"/>
      <c r="Z1411" s="35"/>
      <c r="AA1411" s="35"/>
      <c r="AB1411" s="35"/>
      <c r="AC1411" s="35"/>
      <c r="AD1411" s="35"/>
      <c r="AE1411" s="35"/>
      <c r="AR1411" s="205" t="s">
        <v>218</v>
      </c>
      <c r="AT1411" s="205" t="s">
        <v>214</v>
      </c>
      <c r="AU1411" s="205" t="s">
        <v>85</v>
      </c>
      <c r="AY1411" s="18" t="s">
        <v>209</v>
      </c>
      <c r="BE1411" s="206">
        <f>IF(N1411="základní",J1411,0)</f>
        <v>0</v>
      </c>
      <c r="BF1411" s="206">
        <f>IF(N1411="snížená",J1411,0)</f>
        <v>0</v>
      </c>
      <c r="BG1411" s="206">
        <f>IF(N1411="zákl. přenesená",J1411,0)</f>
        <v>0</v>
      </c>
      <c r="BH1411" s="206">
        <f>IF(N1411="sníž. přenesená",J1411,0)</f>
        <v>0</v>
      </c>
      <c r="BI1411" s="206">
        <f>IF(N1411="nulová",J1411,0)</f>
        <v>0</v>
      </c>
      <c r="BJ1411" s="18" t="s">
        <v>85</v>
      </c>
      <c r="BK1411" s="206">
        <f>ROUND(I1411*H1411,2)</f>
        <v>0</v>
      </c>
      <c r="BL1411" s="18" t="s">
        <v>218</v>
      </c>
      <c r="BM1411" s="205" t="s">
        <v>14367</v>
      </c>
    </row>
    <row r="1412" spans="1:65" s="2" customFormat="1" ht="48.75">
      <c r="A1412" s="35"/>
      <c r="B1412" s="36"/>
      <c r="C1412" s="37"/>
      <c r="D1412" s="214" t="s">
        <v>807</v>
      </c>
      <c r="E1412" s="37"/>
      <c r="F1412" s="256" t="s">
        <v>13241</v>
      </c>
      <c r="G1412" s="37"/>
      <c r="H1412" s="37"/>
      <c r="I1412" s="257"/>
      <c r="J1412" s="37"/>
      <c r="K1412" s="37"/>
      <c r="L1412" s="40"/>
      <c r="M1412" s="258"/>
      <c r="N1412" s="259"/>
      <c r="O1412" s="72"/>
      <c r="P1412" s="72"/>
      <c r="Q1412" s="72"/>
      <c r="R1412" s="72"/>
      <c r="S1412" s="72"/>
      <c r="T1412" s="73"/>
      <c r="U1412" s="35"/>
      <c r="V1412" s="35"/>
      <c r="W1412" s="35"/>
      <c r="X1412" s="35"/>
      <c r="Y1412" s="35"/>
      <c r="Z1412" s="35"/>
      <c r="AA1412" s="35"/>
      <c r="AB1412" s="35"/>
      <c r="AC1412" s="35"/>
      <c r="AD1412" s="35"/>
      <c r="AE1412" s="35"/>
      <c r="AT1412" s="18" t="s">
        <v>807</v>
      </c>
      <c r="AU1412" s="18" t="s">
        <v>85</v>
      </c>
    </row>
    <row r="1413" spans="1:65" s="2" customFormat="1" ht="16.5" customHeight="1">
      <c r="A1413" s="35"/>
      <c r="B1413" s="36"/>
      <c r="C1413" s="193" t="s">
        <v>6367</v>
      </c>
      <c r="D1413" s="193" t="s">
        <v>214</v>
      </c>
      <c r="E1413" s="194" t="s">
        <v>14368</v>
      </c>
      <c r="F1413" s="195" t="s">
        <v>12870</v>
      </c>
      <c r="G1413" s="196" t="s">
        <v>10032</v>
      </c>
      <c r="H1413" s="197">
        <v>9.6</v>
      </c>
      <c r="I1413" s="198"/>
      <c r="J1413" s="199">
        <f>ROUND(I1413*H1413,2)</f>
        <v>0</v>
      </c>
      <c r="K1413" s="200"/>
      <c r="L1413" s="40"/>
      <c r="M1413" s="201" t="s">
        <v>1</v>
      </c>
      <c r="N1413" s="202" t="s">
        <v>42</v>
      </c>
      <c r="O1413" s="72"/>
      <c r="P1413" s="203">
        <f>O1413*H1413</f>
        <v>0</v>
      </c>
      <c r="Q1413" s="203">
        <v>0</v>
      </c>
      <c r="R1413" s="203">
        <f>Q1413*H1413</f>
        <v>0</v>
      </c>
      <c r="S1413" s="203">
        <v>0</v>
      </c>
      <c r="T1413" s="204">
        <f>S1413*H1413</f>
        <v>0</v>
      </c>
      <c r="U1413" s="35"/>
      <c r="V1413" s="35"/>
      <c r="W1413" s="35"/>
      <c r="X1413" s="35"/>
      <c r="Y1413" s="35"/>
      <c r="Z1413" s="35"/>
      <c r="AA1413" s="35"/>
      <c r="AB1413" s="35"/>
      <c r="AC1413" s="35"/>
      <c r="AD1413" s="35"/>
      <c r="AE1413" s="35"/>
      <c r="AR1413" s="205" t="s">
        <v>218</v>
      </c>
      <c r="AT1413" s="205" t="s">
        <v>214</v>
      </c>
      <c r="AU1413" s="205" t="s">
        <v>85</v>
      </c>
      <c r="AY1413" s="18" t="s">
        <v>209</v>
      </c>
      <c r="BE1413" s="206">
        <f>IF(N1413="základní",J1413,0)</f>
        <v>0</v>
      </c>
      <c r="BF1413" s="206">
        <f>IF(N1413="snížená",J1413,0)</f>
        <v>0</v>
      </c>
      <c r="BG1413" s="206">
        <f>IF(N1413="zákl. přenesená",J1413,0)</f>
        <v>0</v>
      </c>
      <c r="BH1413" s="206">
        <f>IF(N1413="sníž. přenesená",J1413,0)</f>
        <v>0</v>
      </c>
      <c r="BI1413" s="206">
        <f>IF(N1413="nulová",J1413,0)</f>
        <v>0</v>
      </c>
      <c r="BJ1413" s="18" t="s">
        <v>85</v>
      </c>
      <c r="BK1413" s="206">
        <f>ROUND(I1413*H1413,2)</f>
        <v>0</v>
      </c>
      <c r="BL1413" s="18" t="s">
        <v>218</v>
      </c>
      <c r="BM1413" s="205" t="s">
        <v>14369</v>
      </c>
    </row>
    <row r="1414" spans="1:65" s="2" customFormat="1" ht="48.75">
      <c r="A1414" s="35"/>
      <c r="B1414" s="36"/>
      <c r="C1414" s="37"/>
      <c r="D1414" s="214" t="s">
        <v>807</v>
      </c>
      <c r="E1414" s="37"/>
      <c r="F1414" s="256" t="s">
        <v>13241</v>
      </c>
      <c r="G1414" s="37"/>
      <c r="H1414" s="37"/>
      <c r="I1414" s="257"/>
      <c r="J1414" s="37"/>
      <c r="K1414" s="37"/>
      <c r="L1414" s="40"/>
      <c r="M1414" s="258"/>
      <c r="N1414" s="259"/>
      <c r="O1414" s="72"/>
      <c r="P1414" s="72"/>
      <c r="Q1414" s="72"/>
      <c r="R1414" s="72"/>
      <c r="S1414" s="72"/>
      <c r="T1414" s="73"/>
      <c r="U1414" s="35"/>
      <c r="V1414" s="35"/>
      <c r="W1414" s="35"/>
      <c r="X1414" s="35"/>
      <c r="Y1414" s="35"/>
      <c r="Z1414" s="35"/>
      <c r="AA1414" s="35"/>
      <c r="AB1414" s="35"/>
      <c r="AC1414" s="35"/>
      <c r="AD1414" s="35"/>
      <c r="AE1414" s="35"/>
      <c r="AT1414" s="18" t="s">
        <v>807</v>
      </c>
      <c r="AU1414" s="18" t="s">
        <v>85</v>
      </c>
    </row>
    <row r="1415" spans="1:65" s="2" customFormat="1" ht="16.5" customHeight="1">
      <c r="A1415" s="35"/>
      <c r="B1415" s="36"/>
      <c r="C1415" s="193" t="s">
        <v>6370</v>
      </c>
      <c r="D1415" s="193" t="s">
        <v>214</v>
      </c>
      <c r="E1415" s="194" t="s">
        <v>14370</v>
      </c>
      <c r="F1415" s="195" t="s">
        <v>12848</v>
      </c>
      <c r="G1415" s="196" t="s">
        <v>217</v>
      </c>
      <c r="H1415" s="197">
        <v>138.80000000000001</v>
      </c>
      <c r="I1415" s="198"/>
      <c r="J1415" s="199">
        <f>ROUND(I1415*H1415,2)</f>
        <v>0</v>
      </c>
      <c r="K1415" s="200"/>
      <c r="L1415" s="40"/>
      <c r="M1415" s="201" t="s">
        <v>1</v>
      </c>
      <c r="N1415" s="202" t="s">
        <v>42</v>
      </c>
      <c r="O1415" s="72"/>
      <c r="P1415" s="203">
        <f>O1415*H1415</f>
        <v>0</v>
      </c>
      <c r="Q1415" s="203">
        <v>0</v>
      </c>
      <c r="R1415" s="203">
        <f>Q1415*H1415</f>
        <v>0</v>
      </c>
      <c r="S1415" s="203">
        <v>0</v>
      </c>
      <c r="T1415" s="204">
        <f>S1415*H1415</f>
        <v>0</v>
      </c>
      <c r="U1415" s="35"/>
      <c r="V1415" s="35"/>
      <c r="W1415" s="35"/>
      <c r="X1415" s="35"/>
      <c r="Y1415" s="35"/>
      <c r="Z1415" s="35"/>
      <c r="AA1415" s="35"/>
      <c r="AB1415" s="35"/>
      <c r="AC1415" s="35"/>
      <c r="AD1415" s="35"/>
      <c r="AE1415" s="35"/>
      <c r="AR1415" s="205" t="s">
        <v>218</v>
      </c>
      <c r="AT1415" s="205" t="s">
        <v>214</v>
      </c>
      <c r="AU1415" s="205" t="s">
        <v>85</v>
      </c>
      <c r="AY1415" s="18" t="s">
        <v>209</v>
      </c>
      <c r="BE1415" s="206">
        <f>IF(N1415="základní",J1415,0)</f>
        <v>0</v>
      </c>
      <c r="BF1415" s="206">
        <f>IF(N1415="snížená",J1415,0)</f>
        <v>0</v>
      </c>
      <c r="BG1415" s="206">
        <f>IF(N1415="zákl. přenesená",J1415,0)</f>
        <v>0</v>
      </c>
      <c r="BH1415" s="206">
        <f>IF(N1415="sníž. přenesená",J1415,0)</f>
        <v>0</v>
      </c>
      <c r="BI1415" s="206">
        <f>IF(N1415="nulová",J1415,0)</f>
        <v>0</v>
      </c>
      <c r="BJ1415" s="18" t="s">
        <v>85</v>
      </c>
      <c r="BK1415" s="206">
        <f>ROUND(I1415*H1415,2)</f>
        <v>0</v>
      </c>
      <c r="BL1415" s="18" t="s">
        <v>218</v>
      </c>
      <c r="BM1415" s="205" t="s">
        <v>14371</v>
      </c>
    </row>
    <row r="1416" spans="1:65" s="2" customFormat="1" ht="48.75">
      <c r="A1416" s="35"/>
      <c r="B1416" s="36"/>
      <c r="C1416" s="37"/>
      <c r="D1416" s="214" t="s">
        <v>807</v>
      </c>
      <c r="E1416" s="37"/>
      <c r="F1416" s="256" t="s">
        <v>12988</v>
      </c>
      <c r="G1416" s="37"/>
      <c r="H1416" s="37"/>
      <c r="I1416" s="257"/>
      <c r="J1416" s="37"/>
      <c r="K1416" s="37"/>
      <c r="L1416" s="40"/>
      <c r="M1416" s="258"/>
      <c r="N1416" s="259"/>
      <c r="O1416" s="72"/>
      <c r="P1416" s="72"/>
      <c r="Q1416" s="72"/>
      <c r="R1416" s="72"/>
      <c r="S1416" s="72"/>
      <c r="T1416" s="73"/>
      <c r="U1416" s="35"/>
      <c r="V1416" s="35"/>
      <c r="W1416" s="35"/>
      <c r="X1416" s="35"/>
      <c r="Y1416" s="35"/>
      <c r="Z1416" s="35"/>
      <c r="AA1416" s="35"/>
      <c r="AB1416" s="35"/>
      <c r="AC1416" s="35"/>
      <c r="AD1416" s="35"/>
      <c r="AE1416" s="35"/>
      <c r="AT1416" s="18" t="s">
        <v>807</v>
      </c>
      <c r="AU1416" s="18" t="s">
        <v>85</v>
      </c>
    </row>
    <row r="1417" spans="1:65" s="2" customFormat="1" ht="16.5" customHeight="1">
      <c r="A1417" s="35"/>
      <c r="B1417" s="36"/>
      <c r="C1417" s="193" t="s">
        <v>6373</v>
      </c>
      <c r="D1417" s="193" t="s">
        <v>214</v>
      </c>
      <c r="E1417" s="194" t="s">
        <v>14372</v>
      </c>
      <c r="F1417" s="195" t="s">
        <v>12852</v>
      </c>
      <c r="G1417" s="196" t="s">
        <v>217</v>
      </c>
      <c r="H1417" s="197">
        <v>122.9</v>
      </c>
      <c r="I1417" s="198"/>
      <c r="J1417" s="199">
        <f>ROUND(I1417*H1417,2)</f>
        <v>0</v>
      </c>
      <c r="K1417" s="200"/>
      <c r="L1417" s="40"/>
      <c r="M1417" s="201" t="s">
        <v>1</v>
      </c>
      <c r="N1417" s="202" t="s">
        <v>42</v>
      </c>
      <c r="O1417" s="72"/>
      <c r="P1417" s="203">
        <f>O1417*H1417</f>
        <v>0</v>
      </c>
      <c r="Q1417" s="203">
        <v>0</v>
      </c>
      <c r="R1417" s="203">
        <f>Q1417*H1417</f>
        <v>0</v>
      </c>
      <c r="S1417" s="203">
        <v>0</v>
      </c>
      <c r="T1417" s="204">
        <f>S1417*H1417</f>
        <v>0</v>
      </c>
      <c r="U1417" s="35"/>
      <c r="V1417" s="35"/>
      <c r="W1417" s="35"/>
      <c r="X1417" s="35"/>
      <c r="Y1417" s="35"/>
      <c r="Z1417" s="35"/>
      <c r="AA1417" s="35"/>
      <c r="AB1417" s="35"/>
      <c r="AC1417" s="35"/>
      <c r="AD1417" s="35"/>
      <c r="AE1417" s="35"/>
      <c r="AR1417" s="205" t="s">
        <v>218</v>
      </c>
      <c r="AT1417" s="205" t="s">
        <v>214</v>
      </c>
      <c r="AU1417" s="205" t="s">
        <v>85</v>
      </c>
      <c r="AY1417" s="18" t="s">
        <v>209</v>
      </c>
      <c r="BE1417" s="206">
        <f>IF(N1417="základní",J1417,0)</f>
        <v>0</v>
      </c>
      <c r="BF1417" s="206">
        <f>IF(N1417="snížená",J1417,0)</f>
        <v>0</v>
      </c>
      <c r="BG1417" s="206">
        <f>IF(N1417="zákl. přenesená",J1417,0)</f>
        <v>0</v>
      </c>
      <c r="BH1417" s="206">
        <f>IF(N1417="sníž. přenesená",J1417,0)</f>
        <v>0</v>
      </c>
      <c r="BI1417" s="206">
        <f>IF(N1417="nulová",J1417,0)</f>
        <v>0</v>
      </c>
      <c r="BJ1417" s="18" t="s">
        <v>85</v>
      </c>
      <c r="BK1417" s="206">
        <f>ROUND(I1417*H1417,2)</f>
        <v>0</v>
      </c>
      <c r="BL1417" s="18" t="s">
        <v>218</v>
      </c>
      <c r="BM1417" s="205" t="s">
        <v>14373</v>
      </c>
    </row>
    <row r="1418" spans="1:65" s="2" customFormat="1" ht="48.75">
      <c r="A1418" s="35"/>
      <c r="B1418" s="36"/>
      <c r="C1418" s="37"/>
      <c r="D1418" s="214" t="s">
        <v>807</v>
      </c>
      <c r="E1418" s="37"/>
      <c r="F1418" s="256" t="s">
        <v>12988</v>
      </c>
      <c r="G1418" s="37"/>
      <c r="H1418" s="37"/>
      <c r="I1418" s="257"/>
      <c r="J1418" s="37"/>
      <c r="K1418" s="37"/>
      <c r="L1418" s="40"/>
      <c r="M1418" s="258"/>
      <c r="N1418" s="259"/>
      <c r="O1418" s="72"/>
      <c r="P1418" s="72"/>
      <c r="Q1418" s="72"/>
      <c r="R1418" s="72"/>
      <c r="S1418" s="72"/>
      <c r="T1418" s="73"/>
      <c r="U1418" s="35"/>
      <c r="V1418" s="35"/>
      <c r="W1418" s="35"/>
      <c r="X1418" s="35"/>
      <c r="Y1418" s="35"/>
      <c r="Z1418" s="35"/>
      <c r="AA1418" s="35"/>
      <c r="AB1418" s="35"/>
      <c r="AC1418" s="35"/>
      <c r="AD1418" s="35"/>
      <c r="AE1418" s="35"/>
      <c r="AT1418" s="18" t="s">
        <v>807</v>
      </c>
      <c r="AU1418" s="18" t="s">
        <v>85</v>
      </c>
    </row>
    <row r="1419" spans="1:65" s="2" customFormat="1" ht="16.5" customHeight="1">
      <c r="A1419" s="35"/>
      <c r="B1419" s="36"/>
      <c r="C1419" s="193" t="s">
        <v>6376</v>
      </c>
      <c r="D1419" s="193" t="s">
        <v>214</v>
      </c>
      <c r="E1419" s="194" t="s">
        <v>14374</v>
      </c>
      <c r="F1419" s="195" t="s">
        <v>13362</v>
      </c>
      <c r="G1419" s="196" t="s">
        <v>10032</v>
      </c>
      <c r="H1419" s="197">
        <v>37.799999999999997</v>
      </c>
      <c r="I1419" s="198"/>
      <c r="J1419" s="199">
        <f>ROUND(I1419*H1419,2)</f>
        <v>0</v>
      </c>
      <c r="K1419" s="200"/>
      <c r="L1419" s="40"/>
      <c r="M1419" s="201" t="s">
        <v>1</v>
      </c>
      <c r="N1419" s="202" t="s">
        <v>42</v>
      </c>
      <c r="O1419" s="72"/>
      <c r="P1419" s="203">
        <f>O1419*H1419</f>
        <v>0</v>
      </c>
      <c r="Q1419" s="203">
        <v>0</v>
      </c>
      <c r="R1419" s="203">
        <f>Q1419*H1419</f>
        <v>0</v>
      </c>
      <c r="S1419" s="203">
        <v>0</v>
      </c>
      <c r="T1419" s="204">
        <f>S1419*H1419</f>
        <v>0</v>
      </c>
      <c r="U1419" s="35"/>
      <c r="V1419" s="35"/>
      <c r="W1419" s="35"/>
      <c r="X1419" s="35"/>
      <c r="Y1419" s="35"/>
      <c r="Z1419" s="35"/>
      <c r="AA1419" s="35"/>
      <c r="AB1419" s="35"/>
      <c r="AC1419" s="35"/>
      <c r="AD1419" s="35"/>
      <c r="AE1419" s="35"/>
      <c r="AR1419" s="205" t="s">
        <v>218</v>
      </c>
      <c r="AT1419" s="205" t="s">
        <v>214</v>
      </c>
      <c r="AU1419" s="205" t="s">
        <v>85</v>
      </c>
      <c r="AY1419" s="18" t="s">
        <v>209</v>
      </c>
      <c r="BE1419" s="206">
        <f>IF(N1419="základní",J1419,0)</f>
        <v>0</v>
      </c>
      <c r="BF1419" s="206">
        <f>IF(N1419="snížená",J1419,0)</f>
        <v>0</v>
      </c>
      <c r="BG1419" s="206">
        <f>IF(N1419="zákl. přenesená",J1419,0)</f>
        <v>0</v>
      </c>
      <c r="BH1419" s="206">
        <f>IF(N1419="sníž. přenesená",J1419,0)</f>
        <v>0</v>
      </c>
      <c r="BI1419" s="206">
        <f>IF(N1419="nulová",J1419,0)</f>
        <v>0</v>
      </c>
      <c r="BJ1419" s="18" t="s">
        <v>85</v>
      </c>
      <c r="BK1419" s="206">
        <f>ROUND(I1419*H1419,2)</f>
        <v>0</v>
      </c>
      <c r="BL1419" s="18" t="s">
        <v>218</v>
      </c>
      <c r="BM1419" s="205" t="s">
        <v>14375</v>
      </c>
    </row>
    <row r="1420" spans="1:65" s="2" customFormat="1" ht="48.75">
      <c r="A1420" s="35"/>
      <c r="B1420" s="36"/>
      <c r="C1420" s="37"/>
      <c r="D1420" s="214" t="s">
        <v>807</v>
      </c>
      <c r="E1420" s="37"/>
      <c r="F1420" s="256" t="s">
        <v>12994</v>
      </c>
      <c r="G1420" s="37"/>
      <c r="H1420" s="37"/>
      <c r="I1420" s="257"/>
      <c r="J1420" s="37"/>
      <c r="K1420" s="37"/>
      <c r="L1420" s="40"/>
      <c r="M1420" s="258"/>
      <c r="N1420" s="259"/>
      <c r="O1420" s="72"/>
      <c r="P1420" s="72"/>
      <c r="Q1420" s="72"/>
      <c r="R1420" s="72"/>
      <c r="S1420" s="72"/>
      <c r="T1420" s="73"/>
      <c r="U1420" s="35"/>
      <c r="V1420" s="35"/>
      <c r="W1420" s="35"/>
      <c r="X1420" s="35"/>
      <c r="Y1420" s="35"/>
      <c r="Z1420" s="35"/>
      <c r="AA1420" s="35"/>
      <c r="AB1420" s="35"/>
      <c r="AC1420" s="35"/>
      <c r="AD1420" s="35"/>
      <c r="AE1420" s="35"/>
      <c r="AT1420" s="18" t="s">
        <v>807</v>
      </c>
      <c r="AU1420" s="18" t="s">
        <v>85</v>
      </c>
    </row>
    <row r="1421" spans="1:65" s="2" customFormat="1" ht="16.5" customHeight="1">
      <c r="A1421" s="35"/>
      <c r="B1421" s="36"/>
      <c r="C1421" s="193" t="s">
        <v>6379</v>
      </c>
      <c r="D1421" s="193" t="s">
        <v>214</v>
      </c>
      <c r="E1421" s="194" t="s">
        <v>14376</v>
      </c>
      <c r="F1421" s="195" t="s">
        <v>14276</v>
      </c>
      <c r="G1421" s="196" t="s">
        <v>10032</v>
      </c>
      <c r="H1421" s="197">
        <v>11.6</v>
      </c>
      <c r="I1421" s="198"/>
      <c r="J1421" s="199">
        <f>ROUND(I1421*H1421,2)</f>
        <v>0</v>
      </c>
      <c r="K1421" s="200"/>
      <c r="L1421" s="40"/>
      <c r="M1421" s="201" t="s">
        <v>1</v>
      </c>
      <c r="N1421" s="202" t="s">
        <v>42</v>
      </c>
      <c r="O1421" s="72"/>
      <c r="P1421" s="203">
        <f>O1421*H1421</f>
        <v>0</v>
      </c>
      <c r="Q1421" s="203">
        <v>0</v>
      </c>
      <c r="R1421" s="203">
        <f>Q1421*H1421</f>
        <v>0</v>
      </c>
      <c r="S1421" s="203">
        <v>0</v>
      </c>
      <c r="T1421" s="204">
        <f>S1421*H1421</f>
        <v>0</v>
      </c>
      <c r="U1421" s="35"/>
      <c r="V1421" s="35"/>
      <c r="W1421" s="35"/>
      <c r="X1421" s="35"/>
      <c r="Y1421" s="35"/>
      <c r="Z1421" s="35"/>
      <c r="AA1421" s="35"/>
      <c r="AB1421" s="35"/>
      <c r="AC1421" s="35"/>
      <c r="AD1421" s="35"/>
      <c r="AE1421" s="35"/>
      <c r="AR1421" s="205" t="s">
        <v>218</v>
      </c>
      <c r="AT1421" s="205" t="s">
        <v>214</v>
      </c>
      <c r="AU1421" s="205" t="s">
        <v>85</v>
      </c>
      <c r="AY1421" s="18" t="s">
        <v>209</v>
      </c>
      <c r="BE1421" s="206">
        <f>IF(N1421="základní",J1421,0)</f>
        <v>0</v>
      </c>
      <c r="BF1421" s="206">
        <f>IF(N1421="snížená",J1421,0)</f>
        <v>0</v>
      </c>
      <c r="BG1421" s="206">
        <f>IF(N1421="zákl. přenesená",J1421,0)</f>
        <v>0</v>
      </c>
      <c r="BH1421" s="206">
        <f>IF(N1421="sníž. přenesená",J1421,0)</f>
        <v>0</v>
      </c>
      <c r="BI1421" s="206">
        <f>IF(N1421="nulová",J1421,0)</f>
        <v>0</v>
      </c>
      <c r="BJ1421" s="18" t="s">
        <v>85</v>
      </c>
      <c r="BK1421" s="206">
        <f>ROUND(I1421*H1421,2)</f>
        <v>0</v>
      </c>
      <c r="BL1421" s="18" t="s">
        <v>218</v>
      </c>
      <c r="BM1421" s="205" t="s">
        <v>14377</v>
      </c>
    </row>
    <row r="1422" spans="1:65" s="2" customFormat="1" ht="48.75">
      <c r="A1422" s="35"/>
      <c r="B1422" s="36"/>
      <c r="C1422" s="37"/>
      <c r="D1422" s="214" t="s">
        <v>807</v>
      </c>
      <c r="E1422" s="37"/>
      <c r="F1422" s="256" t="s">
        <v>12994</v>
      </c>
      <c r="G1422" s="37"/>
      <c r="H1422" s="37"/>
      <c r="I1422" s="257"/>
      <c r="J1422" s="37"/>
      <c r="K1422" s="37"/>
      <c r="L1422" s="40"/>
      <c r="M1422" s="258"/>
      <c r="N1422" s="259"/>
      <c r="O1422" s="72"/>
      <c r="P1422" s="72"/>
      <c r="Q1422" s="72"/>
      <c r="R1422" s="72"/>
      <c r="S1422" s="72"/>
      <c r="T1422" s="73"/>
      <c r="U1422" s="35"/>
      <c r="V1422" s="35"/>
      <c r="W1422" s="35"/>
      <c r="X1422" s="35"/>
      <c r="Y1422" s="35"/>
      <c r="Z1422" s="35"/>
      <c r="AA1422" s="35"/>
      <c r="AB1422" s="35"/>
      <c r="AC1422" s="35"/>
      <c r="AD1422" s="35"/>
      <c r="AE1422" s="35"/>
      <c r="AT1422" s="18" t="s">
        <v>807</v>
      </c>
      <c r="AU1422" s="18" t="s">
        <v>85</v>
      </c>
    </row>
    <row r="1423" spans="1:65" s="2" customFormat="1" ht="16.5" customHeight="1">
      <c r="A1423" s="35"/>
      <c r="B1423" s="36"/>
      <c r="C1423" s="193" t="s">
        <v>6382</v>
      </c>
      <c r="D1423" s="193" t="s">
        <v>214</v>
      </c>
      <c r="E1423" s="194" t="s">
        <v>14378</v>
      </c>
      <c r="F1423" s="195" t="s">
        <v>13971</v>
      </c>
      <c r="G1423" s="196" t="s">
        <v>10032</v>
      </c>
      <c r="H1423" s="197">
        <v>17.8</v>
      </c>
      <c r="I1423" s="198"/>
      <c r="J1423" s="199">
        <f>ROUND(I1423*H1423,2)</f>
        <v>0</v>
      </c>
      <c r="K1423" s="200"/>
      <c r="L1423" s="40"/>
      <c r="M1423" s="201" t="s">
        <v>1</v>
      </c>
      <c r="N1423" s="202" t="s">
        <v>42</v>
      </c>
      <c r="O1423" s="72"/>
      <c r="P1423" s="203">
        <f>O1423*H1423</f>
        <v>0</v>
      </c>
      <c r="Q1423" s="203">
        <v>0</v>
      </c>
      <c r="R1423" s="203">
        <f>Q1423*H1423</f>
        <v>0</v>
      </c>
      <c r="S1423" s="203">
        <v>0</v>
      </c>
      <c r="T1423" s="204">
        <f>S1423*H1423</f>
        <v>0</v>
      </c>
      <c r="U1423" s="35"/>
      <c r="V1423" s="35"/>
      <c r="W1423" s="35"/>
      <c r="X1423" s="35"/>
      <c r="Y1423" s="35"/>
      <c r="Z1423" s="35"/>
      <c r="AA1423" s="35"/>
      <c r="AB1423" s="35"/>
      <c r="AC1423" s="35"/>
      <c r="AD1423" s="35"/>
      <c r="AE1423" s="35"/>
      <c r="AR1423" s="205" t="s">
        <v>218</v>
      </c>
      <c r="AT1423" s="205" t="s">
        <v>214</v>
      </c>
      <c r="AU1423" s="205" t="s">
        <v>85</v>
      </c>
      <c r="AY1423" s="18" t="s">
        <v>209</v>
      </c>
      <c r="BE1423" s="206">
        <f>IF(N1423="základní",J1423,0)</f>
        <v>0</v>
      </c>
      <c r="BF1423" s="206">
        <f>IF(N1423="snížená",J1423,0)</f>
        <v>0</v>
      </c>
      <c r="BG1423" s="206">
        <f>IF(N1423="zákl. přenesená",J1423,0)</f>
        <v>0</v>
      </c>
      <c r="BH1423" s="206">
        <f>IF(N1423="sníž. přenesená",J1423,0)</f>
        <v>0</v>
      </c>
      <c r="BI1423" s="206">
        <f>IF(N1423="nulová",J1423,0)</f>
        <v>0</v>
      </c>
      <c r="BJ1423" s="18" t="s">
        <v>85</v>
      </c>
      <c r="BK1423" s="206">
        <f>ROUND(I1423*H1423,2)</f>
        <v>0</v>
      </c>
      <c r="BL1423" s="18" t="s">
        <v>218</v>
      </c>
      <c r="BM1423" s="205" t="s">
        <v>14379</v>
      </c>
    </row>
    <row r="1424" spans="1:65" s="2" customFormat="1" ht="48.75">
      <c r="A1424" s="35"/>
      <c r="B1424" s="36"/>
      <c r="C1424" s="37"/>
      <c r="D1424" s="214" t="s">
        <v>807</v>
      </c>
      <c r="E1424" s="37"/>
      <c r="F1424" s="256" t="s">
        <v>12994</v>
      </c>
      <c r="G1424" s="37"/>
      <c r="H1424" s="37"/>
      <c r="I1424" s="257"/>
      <c r="J1424" s="37"/>
      <c r="K1424" s="37"/>
      <c r="L1424" s="40"/>
      <c r="M1424" s="258"/>
      <c r="N1424" s="259"/>
      <c r="O1424" s="72"/>
      <c r="P1424" s="72"/>
      <c r="Q1424" s="72"/>
      <c r="R1424" s="72"/>
      <c r="S1424" s="72"/>
      <c r="T1424" s="73"/>
      <c r="U1424" s="35"/>
      <c r="V1424" s="35"/>
      <c r="W1424" s="35"/>
      <c r="X1424" s="35"/>
      <c r="Y1424" s="35"/>
      <c r="Z1424" s="35"/>
      <c r="AA1424" s="35"/>
      <c r="AB1424" s="35"/>
      <c r="AC1424" s="35"/>
      <c r="AD1424" s="35"/>
      <c r="AE1424" s="35"/>
      <c r="AT1424" s="18" t="s">
        <v>807</v>
      </c>
      <c r="AU1424" s="18" t="s">
        <v>85</v>
      </c>
    </row>
    <row r="1425" spans="1:65" s="2" customFormat="1" ht="16.5" customHeight="1">
      <c r="A1425" s="35"/>
      <c r="B1425" s="36"/>
      <c r="C1425" s="193" t="s">
        <v>6385</v>
      </c>
      <c r="D1425" s="193" t="s">
        <v>214</v>
      </c>
      <c r="E1425" s="194" t="s">
        <v>14380</v>
      </c>
      <c r="F1425" s="195" t="s">
        <v>14281</v>
      </c>
      <c r="G1425" s="196" t="s">
        <v>10032</v>
      </c>
      <c r="H1425" s="197">
        <v>4.4000000000000004</v>
      </c>
      <c r="I1425" s="198"/>
      <c r="J1425" s="199">
        <f>ROUND(I1425*H1425,2)</f>
        <v>0</v>
      </c>
      <c r="K1425" s="200"/>
      <c r="L1425" s="40"/>
      <c r="M1425" s="201" t="s">
        <v>1</v>
      </c>
      <c r="N1425" s="202" t="s">
        <v>42</v>
      </c>
      <c r="O1425" s="72"/>
      <c r="P1425" s="203">
        <f>O1425*H1425</f>
        <v>0</v>
      </c>
      <c r="Q1425" s="203">
        <v>0</v>
      </c>
      <c r="R1425" s="203">
        <f>Q1425*H1425</f>
        <v>0</v>
      </c>
      <c r="S1425" s="203">
        <v>0</v>
      </c>
      <c r="T1425" s="204">
        <f>S1425*H1425</f>
        <v>0</v>
      </c>
      <c r="U1425" s="35"/>
      <c r="V1425" s="35"/>
      <c r="W1425" s="35"/>
      <c r="X1425" s="35"/>
      <c r="Y1425" s="35"/>
      <c r="Z1425" s="35"/>
      <c r="AA1425" s="35"/>
      <c r="AB1425" s="35"/>
      <c r="AC1425" s="35"/>
      <c r="AD1425" s="35"/>
      <c r="AE1425" s="35"/>
      <c r="AR1425" s="205" t="s">
        <v>218</v>
      </c>
      <c r="AT1425" s="205" t="s">
        <v>214</v>
      </c>
      <c r="AU1425" s="205" t="s">
        <v>85</v>
      </c>
      <c r="AY1425" s="18" t="s">
        <v>209</v>
      </c>
      <c r="BE1425" s="206">
        <f>IF(N1425="základní",J1425,0)</f>
        <v>0</v>
      </c>
      <c r="BF1425" s="206">
        <f>IF(N1425="snížená",J1425,0)</f>
        <v>0</v>
      </c>
      <c r="BG1425" s="206">
        <f>IF(N1425="zákl. přenesená",J1425,0)</f>
        <v>0</v>
      </c>
      <c r="BH1425" s="206">
        <f>IF(N1425="sníž. přenesená",J1425,0)</f>
        <v>0</v>
      </c>
      <c r="BI1425" s="206">
        <f>IF(N1425="nulová",J1425,0)</f>
        <v>0</v>
      </c>
      <c r="BJ1425" s="18" t="s">
        <v>85</v>
      </c>
      <c r="BK1425" s="206">
        <f>ROUND(I1425*H1425,2)</f>
        <v>0</v>
      </c>
      <c r="BL1425" s="18" t="s">
        <v>218</v>
      </c>
      <c r="BM1425" s="205" t="s">
        <v>14381</v>
      </c>
    </row>
    <row r="1426" spans="1:65" s="2" customFormat="1" ht="48.75">
      <c r="A1426" s="35"/>
      <c r="B1426" s="36"/>
      <c r="C1426" s="37"/>
      <c r="D1426" s="214" t="s">
        <v>807</v>
      </c>
      <c r="E1426" s="37"/>
      <c r="F1426" s="256" t="s">
        <v>12994</v>
      </c>
      <c r="G1426" s="37"/>
      <c r="H1426" s="37"/>
      <c r="I1426" s="257"/>
      <c r="J1426" s="37"/>
      <c r="K1426" s="37"/>
      <c r="L1426" s="40"/>
      <c r="M1426" s="258"/>
      <c r="N1426" s="259"/>
      <c r="O1426" s="72"/>
      <c r="P1426" s="72"/>
      <c r="Q1426" s="72"/>
      <c r="R1426" s="72"/>
      <c r="S1426" s="72"/>
      <c r="T1426" s="73"/>
      <c r="U1426" s="35"/>
      <c r="V1426" s="35"/>
      <c r="W1426" s="35"/>
      <c r="X1426" s="35"/>
      <c r="Y1426" s="35"/>
      <c r="Z1426" s="35"/>
      <c r="AA1426" s="35"/>
      <c r="AB1426" s="35"/>
      <c r="AC1426" s="35"/>
      <c r="AD1426" s="35"/>
      <c r="AE1426" s="35"/>
      <c r="AT1426" s="18" t="s">
        <v>807</v>
      </c>
      <c r="AU1426" s="18" t="s">
        <v>85</v>
      </c>
    </row>
    <row r="1427" spans="1:65" s="2" customFormat="1" ht="16.5" customHeight="1">
      <c r="A1427" s="35"/>
      <c r="B1427" s="36"/>
      <c r="C1427" s="193" t="s">
        <v>6388</v>
      </c>
      <c r="D1427" s="193" t="s">
        <v>214</v>
      </c>
      <c r="E1427" s="194" t="s">
        <v>14382</v>
      </c>
      <c r="F1427" s="195" t="s">
        <v>13368</v>
      </c>
      <c r="G1427" s="196" t="s">
        <v>10032</v>
      </c>
      <c r="H1427" s="197">
        <v>0.32</v>
      </c>
      <c r="I1427" s="198"/>
      <c r="J1427" s="199">
        <f>ROUND(I1427*H1427,2)</f>
        <v>0</v>
      </c>
      <c r="K1427" s="200"/>
      <c r="L1427" s="40"/>
      <c r="M1427" s="201" t="s">
        <v>1</v>
      </c>
      <c r="N1427" s="202" t="s">
        <v>42</v>
      </c>
      <c r="O1427" s="72"/>
      <c r="P1427" s="203">
        <f>O1427*H1427</f>
        <v>0</v>
      </c>
      <c r="Q1427" s="203">
        <v>0</v>
      </c>
      <c r="R1427" s="203">
        <f>Q1427*H1427</f>
        <v>0</v>
      </c>
      <c r="S1427" s="203">
        <v>0</v>
      </c>
      <c r="T1427" s="204">
        <f>S1427*H1427</f>
        <v>0</v>
      </c>
      <c r="U1427" s="35"/>
      <c r="V1427" s="35"/>
      <c r="W1427" s="35"/>
      <c r="X1427" s="35"/>
      <c r="Y1427" s="35"/>
      <c r="Z1427" s="35"/>
      <c r="AA1427" s="35"/>
      <c r="AB1427" s="35"/>
      <c r="AC1427" s="35"/>
      <c r="AD1427" s="35"/>
      <c r="AE1427" s="35"/>
      <c r="AR1427" s="205" t="s">
        <v>218</v>
      </c>
      <c r="AT1427" s="205" t="s">
        <v>214</v>
      </c>
      <c r="AU1427" s="205" t="s">
        <v>85</v>
      </c>
      <c r="AY1427" s="18" t="s">
        <v>209</v>
      </c>
      <c r="BE1427" s="206">
        <f>IF(N1427="základní",J1427,0)</f>
        <v>0</v>
      </c>
      <c r="BF1427" s="206">
        <f>IF(N1427="snížená",J1427,0)</f>
        <v>0</v>
      </c>
      <c r="BG1427" s="206">
        <f>IF(N1427="zákl. přenesená",J1427,0)</f>
        <v>0</v>
      </c>
      <c r="BH1427" s="206">
        <f>IF(N1427="sníž. přenesená",J1427,0)</f>
        <v>0</v>
      </c>
      <c r="BI1427" s="206">
        <f>IF(N1427="nulová",J1427,0)</f>
        <v>0</v>
      </c>
      <c r="BJ1427" s="18" t="s">
        <v>85</v>
      </c>
      <c r="BK1427" s="206">
        <f>ROUND(I1427*H1427,2)</f>
        <v>0</v>
      </c>
      <c r="BL1427" s="18" t="s">
        <v>218</v>
      </c>
      <c r="BM1427" s="205" t="s">
        <v>14383</v>
      </c>
    </row>
    <row r="1428" spans="1:65" s="2" customFormat="1" ht="48.75">
      <c r="A1428" s="35"/>
      <c r="B1428" s="36"/>
      <c r="C1428" s="37"/>
      <c r="D1428" s="214" t="s">
        <v>807</v>
      </c>
      <c r="E1428" s="37"/>
      <c r="F1428" s="256" t="s">
        <v>12994</v>
      </c>
      <c r="G1428" s="37"/>
      <c r="H1428" s="37"/>
      <c r="I1428" s="257"/>
      <c r="J1428" s="37"/>
      <c r="K1428" s="37"/>
      <c r="L1428" s="40"/>
      <c r="M1428" s="258"/>
      <c r="N1428" s="259"/>
      <c r="O1428" s="72"/>
      <c r="P1428" s="72"/>
      <c r="Q1428" s="72"/>
      <c r="R1428" s="72"/>
      <c r="S1428" s="72"/>
      <c r="T1428" s="73"/>
      <c r="U1428" s="35"/>
      <c r="V1428" s="35"/>
      <c r="W1428" s="35"/>
      <c r="X1428" s="35"/>
      <c r="Y1428" s="35"/>
      <c r="Z1428" s="35"/>
      <c r="AA1428" s="35"/>
      <c r="AB1428" s="35"/>
      <c r="AC1428" s="35"/>
      <c r="AD1428" s="35"/>
      <c r="AE1428" s="35"/>
      <c r="AT1428" s="18" t="s">
        <v>807</v>
      </c>
      <c r="AU1428" s="18" t="s">
        <v>85</v>
      </c>
    </row>
    <row r="1429" spans="1:65" s="2" customFormat="1" ht="16.5" customHeight="1">
      <c r="A1429" s="35"/>
      <c r="B1429" s="36"/>
      <c r="C1429" s="193" t="s">
        <v>6391</v>
      </c>
      <c r="D1429" s="193" t="s">
        <v>214</v>
      </c>
      <c r="E1429" s="194" t="s">
        <v>14384</v>
      </c>
      <c r="F1429" s="195" t="s">
        <v>13371</v>
      </c>
      <c r="G1429" s="196" t="s">
        <v>10032</v>
      </c>
      <c r="H1429" s="197">
        <v>1.6</v>
      </c>
      <c r="I1429" s="198"/>
      <c r="J1429" s="199">
        <f>ROUND(I1429*H1429,2)</f>
        <v>0</v>
      </c>
      <c r="K1429" s="200"/>
      <c r="L1429" s="40"/>
      <c r="M1429" s="201" t="s">
        <v>1</v>
      </c>
      <c r="N1429" s="202" t="s">
        <v>42</v>
      </c>
      <c r="O1429" s="72"/>
      <c r="P1429" s="203">
        <f>O1429*H1429</f>
        <v>0</v>
      </c>
      <c r="Q1429" s="203">
        <v>0</v>
      </c>
      <c r="R1429" s="203">
        <f>Q1429*H1429</f>
        <v>0</v>
      </c>
      <c r="S1429" s="203">
        <v>0</v>
      </c>
      <c r="T1429" s="204">
        <f>S1429*H1429</f>
        <v>0</v>
      </c>
      <c r="U1429" s="35"/>
      <c r="V1429" s="35"/>
      <c r="W1429" s="35"/>
      <c r="X1429" s="35"/>
      <c r="Y1429" s="35"/>
      <c r="Z1429" s="35"/>
      <c r="AA1429" s="35"/>
      <c r="AB1429" s="35"/>
      <c r="AC1429" s="35"/>
      <c r="AD1429" s="35"/>
      <c r="AE1429" s="35"/>
      <c r="AR1429" s="205" t="s">
        <v>218</v>
      </c>
      <c r="AT1429" s="205" t="s">
        <v>214</v>
      </c>
      <c r="AU1429" s="205" t="s">
        <v>85</v>
      </c>
      <c r="AY1429" s="18" t="s">
        <v>209</v>
      </c>
      <c r="BE1429" s="206">
        <f>IF(N1429="základní",J1429,0)</f>
        <v>0</v>
      </c>
      <c r="BF1429" s="206">
        <f>IF(N1429="snížená",J1429,0)</f>
        <v>0</v>
      </c>
      <c r="BG1429" s="206">
        <f>IF(N1429="zákl. přenesená",J1429,0)</f>
        <v>0</v>
      </c>
      <c r="BH1429" s="206">
        <f>IF(N1429="sníž. přenesená",J1429,0)</f>
        <v>0</v>
      </c>
      <c r="BI1429" s="206">
        <f>IF(N1429="nulová",J1429,0)</f>
        <v>0</v>
      </c>
      <c r="BJ1429" s="18" t="s">
        <v>85</v>
      </c>
      <c r="BK1429" s="206">
        <f>ROUND(I1429*H1429,2)</f>
        <v>0</v>
      </c>
      <c r="BL1429" s="18" t="s">
        <v>218</v>
      </c>
      <c r="BM1429" s="205" t="s">
        <v>14385</v>
      </c>
    </row>
    <row r="1430" spans="1:65" s="2" customFormat="1" ht="48.75">
      <c r="A1430" s="35"/>
      <c r="B1430" s="36"/>
      <c r="C1430" s="37"/>
      <c r="D1430" s="214" t="s">
        <v>807</v>
      </c>
      <c r="E1430" s="37"/>
      <c r="F1430" s="256" t="s">
        <v>12994</v>
      </c>
      <c r="G1430" s="37"/>
      <c r="H1430" s="37"/>
      <c r="I1430" s="257"/>
      <c r="J1430" s="37"/>
      <c r="K1430" s="37"/>
      <c r="L1430" s="40"/>
      <c r="M1430" s="258"/>
      <c r="N1430" s="259"/>
      <c r="O1430" s="72"/>
      <c r="P1430" s="72"/>
      <c r="Q1430" s="72"/>
      <c r="R1430" s="72"/>
      <c r="S1430" s="72"/>
      <c r="T1430" s="73"/>
      <c r="U1430" s="35"/>
      <c r="V1430" s="35"/>
      <c r="W1430" s="35"/>
      <c r="X1430" s="35"/>
      <c r="Y1430" s="35"/>
      <c r="Z1430" s="35"/>
      <c r="AA1430" s="35"/>
      <c r="AB1430" s="35"/>
      <c r="AC1430" s="35"/>
      <c r="AD1430" s="35"/>
      <c r="AE1430" s="35"/>
      <c r="AT1430" s="18" t="s">
        <v>807</v>
      </c>
      <c r="AU1430" s="18" t="s">
        <v>85</v>
      </c>
    </row>
    <row r="1431" spans="1:65" s="2" customFormat="1" ht="16.5" customHeight="1">
      <c r="A1431" s="35"/>
      <c r="B1431" s="36"/>
      <c r="C1431" s="193" t="s">
        <v>6394</v>
      </c>
      <c r="D1431" s="193" t="s">
        <v>214</v>
      </c>
      <c r="E1431" s="194" t="s">
        <v>14386</v>
      </c>
      <c r="F1431" s="195" t="s">
        <v>13380</v>
      </c>
      <c r="G1431" s="196" t="s">
        <v>10032</v>
      </c>
      <c r="H1431" s="197">
        <v>16.399999999999999</v>
      </c>
      <c r="I1431" s="198"/>
      <c r="J1431" s="199">
        <f>ROUND(I1431*H1431,2)</f>
        <v>0</v>
      </c>
      <c r="K1431" s="200"/>
      <c r="L1431" s="40"/>
      <c r="M1431" s="201" t="s">
        <v>1</v>
      </c>
      <c r="N1431" s="202" t="s">
        <v>42</v>
      </c>
      <c r="O1431" s="72"/>
      <c r="P1431" s="203">
        <f>O1431*H1431</f>
        <v>0</v>
      </c>
      <c r="Q1431" s="203">
        <v>0</v>
      </c>
      <c r="R1431" s="203">
        <f>Q1431*H1431</f>
        <v>0</v>
      </c>
      <c r="S1431" s="203">
        <v>0</v>
      </c>
      <c r="T1431" s="204">
        <f>S1431*H1431</f>
        <v>0</v>
      </c>
      <c r="U1431" s="35"/>
      <c r="V1431" s="35"/>
      <c r="W1431" s="35"/>
      <c r="X1431" s="35"/>
      <c r="Y1431" s="35"/>
      <c r="Z1431" s="35"/>
      <c r="AA1431" s="35"/>
      <c r="AB1431" s="35"/>
      <c r="AC1431" s="35"/>
      <c r="AD1431" s="35"/>
      <c r="AE1431" s="35"/>
      <c r="AR1431" s="205" t="s">
        <v>218</v>
      </c>
      <c r="AT1431" s="205" t="s">
        <v>214</v>
      </c>
      <c r="AU1431" s="205" t="s">
        <v>85</v>
      </c>
      <c r="AY1431" s="18" t="s">
        <v>209</v>
      </c>
      <c r="BE1431" s="206">
        <f>IF(N1431="základní",J1431,0)</f>
        <v>0</v>
      </c>
      <c r="BF1431" s="206">
        <f>IF(N1431="snížená",J1431,0)</f>
        <v>0</v>
      </c>
      <c r="BG1431" s="206">
        <f>IF(N1431="zákl. přenesená",J1431,0)</f>
        <v>0</v>
      </c>
      <c r="BH1431" s="206">
        <f>IF(N1431="sníž. přenesená",J1431,0)</f>
        <v>0</v>
      </c>
      <c r="BI1431" s="206">
        <f>IF(N1431="nulová",J1431,0)</f>
        <v>0</v>
      </c>
      <c r="BJ1431" s="18" t="s">
        <v>85</v>
      </c>
      <c r="BK1431" s="206">
        <f>ROUND(I1431*H1431,2)</f>
        <v>0</v>
      </c>
      <c r="BL1431" s="18" t="s">
        <v>218</v>
      </c>
      <c r="BM1431" s="205" t="s">
        <v>14387</v>
      </c>
    </row>
    <row r="1432" spans="1:65" s="2" customFormat="1" ht="48.75">
      <c r="A1432" s="35"/>
      <c r="B1432" s="36"/>
      <c r="C1432" s="37"/>
      <c r="D1432" s="214" t="s">
        <v>807</v>
      </c>
      <c r="E1432" s="37"/>
      <c r="F1432" s="256" t="s">
        <v>12994</v>
      </c>
      <c r="G1432" s="37"/>
      <c r="H1432" s="37"/>
      <c r="I1432" s="257"/>
      <c r="J1432" s="37"/>
      <c r="K1432" s="37"/>
      <c r="L1432" s="40"/>
      <c r="M1432" s="258"/>
      <c r="N1432" s="259"/>
      <c r="O1432" s="72"/>
      <c r="P1432" s="72"/>
      <c r="Q1432" s="72"/>
      <c r="R1432" s="72"/>
      <c r="S1432" s="72"/>
      <c r="T1432" s="73"/>
      <c r="U1432" s="35"/>
      <c r="V1432" s="35"/>
      <c r="W1432" s="35"/>
      <c r="X1432" s="35"/>
      <c r="Y1432" s="35"/>
      <c r="Z1432" s="35"/>
      <c r="AA1432" s="35"/>
      <c r="AB1432" s="35"/>
      <c r="AC1432" s="35"/>
      <c r="AD1432" s="35"/>
      <c r="AE1432" s="35"/>
      <c r="AT1432" s="18" t="s">
        <v>807</v>
      </c>
      <c r="AU1432" s="18" t="s">
        <v>85</v>
      </c>
    </row>
    <row r="1433" spans="1:65" s="2" customFormat="1" ht="16.5" customHeight="1">
      <c r="A1433" s="35"/>
      <c r="B1433" s="36"/>
      <c r="C1433" s="193" t="s">
        <v>6398</v>
      </c>
      <c r="D1433" s="193" t="s">
        <v>214</v>
      </c>
      <c r="E1433" s="194" t="s">
        <v>14388</v>
      </c>
      <c r="F1433" s="195" t="s">
        <v>13383</v>
      </c>
      <c r="G1433" s="196" t="s">
        <v>10032</v>
      </c>
      <c r="H1433" s="197">
        <v>12</v>
      </c>
      <c r="I1433" s="198"/>
      <c r="J1433" s="199">
        <f>ROUND(I1433*H1433,2)</f>
        <v>0</v>
      </c>
      <c r="K1433" s="200"/>
      <c r="L1433" s="40"/>
      <c r="M1433" s="201" t="s">
        <v>1</v>
      </c>
      <c r="N1433" s="202" t="s">
        <v>42</v>
      </c>
      <c r="O1433" s="72"/>
      <c r="P1433" s="203">
        <f>O1433*H1433</f>
        <v>0</v>
      </c>
      <c r="Q1433" s="203">
        <v>0</v>
      </c>
      <c r="R1433" s="203">
        <f>Q1433*H1433</f>
        <v>0</v>
      </c>
      <c r="S1433" s="203">
        <v>0</v>
      </c>
      <c r="T1433" s="204">
        <f>S1433*H1433</f>
        <v>0</v>
      </c>
      <c r="U1433" s="35"/>
      <c r="V1433" s="35"/>
      <c r="W1433" s="35"/>
      <c r="X1433" s="35"/>
      <c r="Y1433" s="35"/>
      <c r="Z1433" s="35"/>
      <c r="AA1433" s="35"/>
      <c r="AB1433" s="35"/>
      <c r="AC1433" s="35"/>
      <c r="AD1433" s="35"/>
      <c r="AE1433" s="35"/>
      <c r="AR1433" s="205" t="s">
        <v>218</v>
      </c>
      <c r="AT1433" s="205" t="s">
        <v>214</v>
      </c>
      <c r="AU1433" s="205" t="s">
        <v>85</v>
      </c>
      <c r="AY1433" s="18" t="s">
        <v>209</v>
      </c>
      <c r="BE1433" s="206">
        <f>IF(N1433="základní",J1433,0)</f>
        <v>0</v>
      </c>
      <c r="BF1433" s="206">
        <f>IF(N1433="snížená",J1433,0)</f>
        <v>0</v>
      </c>
      <c r="BG1433" s="206">
        <f>IF(N1433="zákl. přenesená",J1433,0)</f>
        <v>0</v>
      </c>
      <c r="BH1433" s="206">
        <f>IF(N1433="sníž. přenesená",J1433,0)</f>
        <v>0</v>
      </c>
      <c r="BI1433" s="206">
        <f>IF(N1433="nulová",J1433,0)</f>
        <v>0</v>
      </c>
      <c r="BJ1433" s="18" t="s">
        <v>85</v>
      </c>
      <c r="BK1433" s="206">
        <f>ROUND(I1433*H1433,2)</f>
        <v>0</v>
      </c>
      <c r="BL1433" s="18" t="s">
        <v>218</v>
      </c>
      <c r="BM1433" s="205" t="s">
        <v>14389</v>
      </c>
    </row>
    <row r="1434" spans="1:65" s="2" customFormat="1" ht="48.75">
      <c r="A1434" s="35"/>
      <c r="B1434" s="36"/>
      <c r="C1434" s="37"/>
      <c r="D1434" s="214" t="s">
        <v>807</v>
      </c>
      <c r="E1434" s="37"/>
      <c r="F1434" s="256" t="s">
        <v>12994</v>
      </c>
      <c r="G1434" s="37"/>
      <c r="H1434" s="37"/>
      <c r="I1434" s="257"/>
      <c r="J1434" s="37"/>
      <c r="K1434" s="37"/>
      <c r="L1434" s="40"/>
      <c r="M1434" s="258"/>
      <c r="N1434" s="259"/>
      <c r="O1434" s="72"/>
      <c r="P1434" s="72"/>
      <c r="Q1434" s="72"/>
      <c r="R1434" s="72"/>
      <c r="S1434" s="72"/>
      <c r="T1434" s="73"/>
      <c r="U1434" s="35"/>
      <c r="V1434" s="35"/>
      <c r="W1434" s="35"/>
      <c r="X1434" s="35"/>
      <c r="Y1434" s="35"/>
      <c r="Z1434" s="35"/>
      <c r="AA1434" s="35"/>
      <c r="AB1434" s="35"/>
      <c r="AC1434" s="35"/>
      <c r="AD1434" s="35"/>
      <c r="AE1434" s="35"/>
      <c r="AT1434" s="18" t="s">
        <v>807</v>
      </c>
      <c r="AU1434" s="18" t="s">
        <v>85</v>
      </c>
    </row>
    <row r="1435" spans="1:65" s="2" customFormat="1" ht="16.5" customHeight="1">
      <c r="A1435" s="35"/>
      <c r="B1435" s="36"/>
      <c r="C1435" s="193" t="s">
        <v>6401</v>
      </c>
      <c r="D1435" s="193" t="s">
        <v>214</v>
      </c>
      <c r="E1435" s="194" t="s">
        <v>14390</v>
      </c>
      <c r="F1435" s="195" t="s">
        <v>13386</v>
      </c>
      <c r="G1435" s="196" t="s">
        <v>10032</v>
      </c>
      <c r="H1435" s="197">
        <v>34.9</v>
      </c>
      <c r="I1435" s="198"/>
      <c r="J1435" s="199">
        <f>ROUND(I1435*H1435,2)</f>
        <v>0</v>
      </c>
      <c r="K1435" s="200"/>
      <c r="L1435" s="40"/>
      <c r="M1435" s="201" t="s">
        <v>1</v>
      </c>
      <c r="N1435" s="202" t="s">
        <v>42</v>
      </c>
      <c r="O1435" s="72"/>
      <c r="P1435" s="203">
        <f>O1435*H1435</f>
        <v>0</v>
      </c>
      <c r="Q1435" s="203">
        <v>0</v>
      </c>
      <c r="R1435" s="203">
        <f>Q1435*H1435</f>
        <v>0</v>
      </c>
      <c r="S1435" s="203">
        <v>0</v>
      </c>
      <c r="T1435" s="204">
        <f>S1435*H1435</f>
        <v>0</v>
      </c>
      <c r="U1435" s="35"/>
      <c r="V1435" s="35"/>
      <c r="W1435" s="35"/>
      <c r="X1435" s="35"/>
      <c r="Y1435" s="35"/>
      <c r="Z1435" s="35"/>
      <c r="AA1435" s="35"/>
      <c r="AB1435" s="35"/>
      <c r="AC1435" s="35"/>
      <c r="AD1435" s="35"/>
      <c r="AE1435" s="35"/>
      <c r="AR1435" s="205" t="s">
        <v>218</v>
      </c>
      <c r="AT1435" s="205" t="s">
        <v>214</v>
      </c>
      <c r="AU1435" s="205" t="s">
        <v>85</v>
      </c>
      <c r="AY1435" s="18" t="s">
        <v>209</v>
      </c>
      <c r="BE1435" s="206">
        <f>IF(N1435="základní",J1435,0)</f>
        <v>0</v>
      </c>
      <c r="BF1435" s="206">
        <f>IF(N1435="snížená",J1435,0)</f>
        <v>0</v>
      </c>
      <c r="BG1435" s="206">
        <f>IF(N1435="zákl. přenesená",J1435,0)</f>
        <v>0</v>
      </c>
      <c r="BH1435" s="206">
        <f>IF(N1435="sníž. přenesená",J1435,0)</f>
        <v>0</v>
      </c>
      <c r="BI1435" s="206">
        <f>IF(N1435="nulová",J1435,0)</f>
        <v>0</v>
      </c>
      <c r="BJ1435" s="18" t="s">
        <v>85</v>
      </c>
      <c r="BK1435" s="206">
        <f>ROUND(I1435*H1435,2)</f>
        <v>0</v>
      </c>
      <c r="BL1435" s="18" t="s">
        <v>218</v>
      </c>
      <c r="BM1435" s="205" t="s">
        <v>14391</v>
      </c>
    </row>
    <row r="1436" spans="1:65" s="2" customFormat="1" ht="48.75">
      <c r="A1436" s="35"/>
      <c r="B1436" s="36"/>
      <c r="C1436" s="37"/>
      <c r="D1436" s="214" t="s">
        <v>807</v>
      </c>
      <c r="E1436" s="37"/>
      <c r="F1436" s="256" t="s">
        <v>12994</v>
      </c>
      <c r="G1436" s="37"/>
      <c r="H1436" s="37"/>
      <c r="I1436" s="257"/>
      <c r="J1436" s="37"/>
      <c r="K1436" s="37"/>
      <c r="L1436" s="40"/>
      <c r="M1436" s="258"/>
      <c r="N1436" s="259"/>
      <c r="O1436" s="72"/>
      <c r="P1436" s="72"/>
      <c r="Q1436" s="72"/>
      <c r="R1436" s="72"/>
      <c r="S1436" s="72"/>
      <c r="T1436" s="73"/>
      <c r="U1436" s="35"/>
      <c r="V1436" s="35"/>
      <c r="W1436" s="35"/>
      <c r="X1436" s="35"/>
      <c r="Y1436" s="35"/>
      <c r="Z1436" s="35"/>
      <c r="AA1436" s="35"/>
      <c r="AB1436" s="35"/>
      <c r="AC1436" s="35"/>
      <c r="AD1436" s="35"/>
      <c r="AE1436" s="35"/>
      <c r="AT1436" s="18" t="s">
        <v>807</v>
      </c>
      <c r="AU1436" s="18" t="s">
        <v>85</v>
      </c>
    </row>
    <row r="1437" spans="1:65" s="2" customFormat="1" ht="16.5" customHeight="1">
      <c r="A1437" s="35"/>
      <c r="B1437" s="36"/>
      <c r="C1437" s="193" t="s">
        <v>6405</v>
      </c>
      <c r="D1437" s="193" t="s">
        <v>214</v>
      </c>
      <c r="E1437" s="194" t="s">
        <v>14392</v>
      </c>
      <c r="F1437" s="195" t="s">
        <v>13389</v>
      </c>
      <c r="G1437" s="196" t="s">
        <v>10032</v>
      </c>
      <c r="H1437" s="197">
        <v>8.1999999999999993</v>
      </c>
      <c r="I1437" s="198"/>
      <c r="J1437" s="199">
        <f>ROUND(I1437*H1437,2)</f>
        <v>0</v>
      </c>
      <c r="K1437" s="200"/>
      <c r="L1437" s="40"/>
      <c r="M1437" s="201" t="s">
        <v>1</v>
      </c>
      <c r="N1437" s="202" t="s">
        <v>42</v>
      </c>
      <c r="O1437" s="72"/>
      <c r="P1437" s="203">
        <f>O1437*H1437</f>
        <v>0</v>
      </c>
      <c r="Q1437" s="203">
        <v>0</v>
      </c>
      <c r="R1437" s="203">
        <f>Q1437*H1437</f>
        <v>0</v>
      </c>
      <c r="S1437" s="203">
        <v>0</v>
      </c>
      <c r="T1437" s="204">
        <f>S1437*H1437</f>
        <v>0</v>
      </c>
      <c r="U1437" s="35"/>
      <c r="V1437" s="35"/>
      <c r="W1437" s="35"/>
      <c r="X1437" s="35"/>
      <c r="Y1437" s="35"/>
      <c r="Z1437" s="35"/>
      <c r="AA1437" s="35"/>
      <c r="AB1437" s="35"/>
      <c r="AC1437" s="35"/>
      <c r="AD1437" s="35"/>
      <c r="AE1437" s="35"/>
      <c r="AR1437" s="205" t="s">
        <v>218</v>
      </c>
      <c r="AT1437" s="205" t="s">
        <v>214</v>
      </c>
      <c r="AU1437" s="205" t="s">
        <v>85</v>
      </c>
      <c r="AY1437" s="18" t="s">
        <v>209</v>
      </c>
      <c r="BE1437" s="206">
        <f>IF(N1437="základní",J1437,0)</f>
        <v>0</v>
      </c>
      <c r="BF1437" s="206">
        <f>IF(N1437="snížená",J1437,0)</f>
        <v>0</v>
      </c>
      <c r="BG1437" s="206">
        <f>IF(N1437="zákl. přenesená",J1437,0)</f>
        <v>0</v>
      </c>
      <c r="BH1437" s="206">
        <f>IF(N1437="sníž. přenesená",J1437,0)</f>
        <v>0</v>
      </c>
      <c r="BI1437" s="206">
        <f>IF(N1437="nulová",J1437,0)</f>
        <v>0</v>
      </c>
      <c r="BJ1437" s="18" t="s">
        <v>85</v>
      </c>
      <c r="BK1437" s="206">
        <f>ROUND(I1437*H1437,2)</f>
        <v>0</v>
      </c>
      <c r="BL1437" s="18" t="s">
        <v>218</v>
      </c>
      <c r="BM1437" s="205" t="s">
        <v>14393</v>
      </c>
    </row>
    <row r="1438" spans="1:65" s="2" customFormat="1" ht="48.75">
      <c r="A1438" s="35"/>
      <c r="B1438" s="36"/>
      <c r="C1438" s="37"/>
      <c r="D1438" s="214" t="s">
        <v>807</v>
      </c>
      <c r="E1438" s="37"/>
      <c r="F1438" s="256" t="s">
        <v>12994</v>
      </c>
      <c r="G1438" s="37"/>
      <c r="H1438" s="37"/>
      <c r="I1438" s="257"/>
      <c r="J1438" s="37"/>
      <c r="K1438" s="37"/>
      <c r="L1438" s="40"/>
      <c r="M1438" s="258"/>
      <c r="N1438" s="259"/>
      <c r="O1438" s="72"/>
      <c r="P1438" s="72"/>
      <c r="Q1438" s="72"/>
      <c r="R1438" s="72"/>
      <c r="S1438" s="72"/>
      <c r="T1438" s="73"/>
      <c r="U1438" s="35"/>
      <c r="V1438" s="35"/>
      <c r="W1438" s="35"/>
      <c r="X1438" s="35"/>
      <c r="Y1438" s="35"/>
      <c r="Z1438" s="35"/>
      <c r="AA1438" s="35"/>
      <c r="AB1438" s="35"/>
      <c r="AC1438" s="35"/>
      <c r="AD1438" s="35"/>
      <c r="AE1438" s="35"/>
      <c r="AT1438" s="18" t="s">
        <v>807</v>
      </c>
      <c r="AU1438" s="18" t="s">
        <v>85</v>
      </c>
    </row>
    <row r="1439" spans="1:65" s="2" customFormat="1" ht="16.5" customHeight="1">
      <c r="A1439" s="35"/>
      <c r="B1439" s="36"/>
      <c r="C1439" s="193" t="s">
        <v>6408</v>
      </c>
      <c r="D1439" s="193" t="s">
        <v>214</v>
      </c>
      <c r="E1439" s="194" t="s">
        <v>14394</v>
      </c>
      <c r="F1439" s="195" t="s">
        <v>13392</v>
      </c>
      <c r="G1439" s="196" t="s">
        <v>10032</v>
      </c>
      <c r="H1439" s="197">
        <v>17</v>
      </c>
      <c r="I1439" s="198"/>
      <c r="J1439" s="199">
        <f>ROUND(I1439*H1439,2)</f>
        <v>0</v>
      </c>
      <c r="K1439" s="200"/>
      <c r="L1439" s="40"/>
      <c r="M1439" s="201" t="s">
        <v>1</v>
      </c>
      <c r="N1439" s="202" t="s">
        <v>42</v>
      </c>
      <c r="O1439" s="72"/>
      <c r="P1439" s="203">
        <f>O1439*H1439</f>
        <v>0</v>
      </c>
      <c r="Q1439" s="203">
        <v>0</v>
      </c>
      <c r="R1439" s="203">
        <f>Q1439*H1439</f>
        <v>0</v>
      </c>
      <c r="S1439" s="203">
        <v>0</v>
      </c>
      <c r="T1439" s="204">
        <f>S1439*H1439</f>
        <v>0</v>
      </c>
      <c r="U1439" s="35"/>
      <c r="V1439" s="35"/>
      <c r="W1439" s="35"/>
      <c r="X1439" s="35"/>
      <c r="Y1439" s="35"/>
      <c r="Z1439" s="35"/>
      <c r="AA1439" s="35"/>
      <c r="AB1439" s="35"/>
      <c r="AC1439" s="35"/>
      <c r="AD1439" s="35"/>
      <c r="AE1439" s="35"/>
      <c r="AR1439" s="205" t="s">
        <v>218</v>
      </c>
      <c r="AT1439" s="205" t="s">
        <v>214</v>
      </c>
      <c r="AU1439" s="205" t="s">
        <v>85</v>
      </c>
      <c r="AY1439" s="18" t="s">
        <v>209</v>
      </c>
      <c r="BE1439" s="206">
        <f>IF(N1439="základní",J1439,0)</f>
        <v>0</v>
      </c>
      <c r="BF1439" s="206">
        <f>IF(N1439="snížená",J1439,0)</f>
        <v>0</v>
      </c>
      <c r="BG1439" s="206">
        <f>IF(N1439="zákl. přenesená",J1439,0)</f>
        <v>0</v>
      </c>
      <c r="BH1439" s="206">
        <f>IF(N1439="sníž. přenesená",J1439,0)</f>
        <v>0</v>
      </c>
      <c r="BI1439" s="206">
        <f>IF(N1439="nulová",J1439,0)</f>
        <v>0</v>
      </c>
      <c r="BJ1439" s="18" t="s">
        <v>85</v>
      </c>
      <c r="BK1439" s="206">
        <f>ROUND(I1439*H1439,2)</f>
        <v>0</v>
      </c>
      <c r="BL1439" s="18" t="s">
        <v>218</v>
      </c>
      <c r="BM1439" s="205" t="s">
        <v>14395</v>
      </c>
    </row>
    <row r="1440" spans="1:65" s="2" customFormat="1" ht="48.75">
      <c r="A1440" s="35"/>
      <c r="B1440" s="36"/>
      <c r="C1440" s="37"/>
      <c r="D1440" s="214" t="s">
        <v>807</v>
      </c>
      <c r="E1440" s="37"/>
      <c r="F1440" s="256" t="s">
        <v>12994</v>
      </c>
      <c r="G1440" s="37"/>
      <c r="H1440" s="37"/>
      <c r="I1440" s="257"/>
      <c r="J1440" s="37"/>
      <c r="K1440" s="37"/>
      <c r="L1440" s="40"/>
      <c r="M1440" s="258"/>
      <c r="N1440" s="259"/>
      <c r="O1440" s="72"/>
      <c r="P1440" s="72"/>
      <c r="Q1440" s="72"/>
      <c r="R1440" s="72"/>
      <c r="S1440" s="72"/>
      <c r="T1440" s="73"/>
      <c r="U1440" s="35"/>
      <c r="V1440" s="35"/>
      <c r="W1440" s="35"/>
      <c r="X1440" s="35"/>
      <c r="Y1440" s="35"/>
      <c r="Z1440" s="35"/>
      <c r="AA1440" s="35"/>
      <c r="AB1440" s="35"/>
      <c r="AC1440" s="35"/>
      <c r="AD1440" s="35"/>
      <c r="AE1440" s="35"/>
      <c r="AT1440" s="18" t="s">
        <v>807</v>
      </c>
      <c r="AU1440" s="18" t="s">
        <v>85</v>
      </c>
    </row>
    <row r="1441" spans="1:65" s="2" customFormat="1" ht="16.5" customHeight="1">
      <c r="A1441" s="35"/>
      <c r="B1441" s="36"/>
      <c r="C1441" s="193" t="s">
        <v>6411</v>
      </c>
      <c r="D1441" s="193" t="s">
        <v>214</v>
      </c>
      <c r="E1441" s="194" t="s">
        <v>14396</v>
      </c>
      <c r="F1441" s="195" t="s">
        <v>13395</v>
      </c>
      <c r="G1441" s="196" t="s">
        <v>10032</v>
      </c>
      <c r="H1441" s="197">
        <v>1.2</v>
      </c>
      <c r="I1441" s="198"/>
      <c r="J1441" s="199">
        <f>ROUND(I1441*H1441,2)</f>
        <v>0</v>
      </c>
      <c r="K1441" s="200"/>
      <c r="L1441" s="40"/>
      <c r="M1441" s="201" t="s">
        <v>1</v>
      </c>
      <c r="N1441" s="202" t="s">
        <v>42</v>
      </c>
      <c r="O1441" s="72"/>
      <c r="P1441" s="203">
        <f>O1441*H1441</f>
        <v>0</v>
      </c>
      <c r="Q1441" s="203">
        <v>0</v>
      </c>
      <c r="R1441" s="203">
        <f>Q1441*H1441</f>
        <v>0</v>
      </c>
      <c r="S1441" s="203">
        <v>0</v>
      </c>
      <c r="T1441" s="204">
        <f>S1441*H1441</f>
        <v>0</v>
      </c>
      <c r="U1441" s="35"/>
      <c r="V1441" s="35"/>
      <c r="W1441" s="35"/>
      <c r="X1441" s="35"/>
      <c r="Y1441" s="35"/>
      <c r="Z1441" s="35"/>
      <c r="AA1441" s="35"/>
      <c r="AB1441" s="35"/>
      <c r="AC1441" s="35"/>
      <c r="AD1441" s="35"/>
      <c r="AE1441" s="35"/>
      <c r="AR1441" s="205" t="s">
        <v>218</v>
      </c>
      <c r="AT1441" s="205" t="s">
        <v>214</v>
      </c>
      <c r="AU1441" s="205" t="s">
        <v>85</v>
      </c>
      <c r="AY1441" s="18" t="s">
        <v>209</v>
      </c>
      <c r="BE1441" s="206">
        <f>IF(N1441="základní",J1441,0)</f>
        <v>0</v>
      </c>
      <c r="BF1441" s="206">
        <f>IF(N1441="snížená",J1441,0)</f>
        <v>0</v>
      </c>
      <c r="BG1441" s="206">
        <f>IF(N1441="zákl. přenesená",J1441,0)</f>
        <v>0</v>
      </c>
      <c r="BH1441" s="206">
        <f>IF(N1441="sníž. přenesená",J1441,0)</f>
        <v>0</v>
      </c>
      <c r="BI1441" s="206">
        <f>IF(N1441="nulová",J1441,0)</f>
        <v>0</v>
      </c>
      <c r="BJ1441" s="18" t="s">
        <v>85</v>
      </c>
      <c r="BK1441" s="206">
        <f>ROUND(I1441*H1441,2)</f>
        <v>0</v>
      </c>
      <c r="BL1441" s="18" t="s">
        <v>218</v>
      </c>
      <c r="BM1441" s="205" t="s">
        <v>14397</v>
      </c>
    </row>
    <row r="1442" spans="1:65" s="2" customFormat="1" ht="48.75">
      <c r="A1442" s="35"/>
      <c r="B1442" s="36"/>
      <c r="C1442" s="37"/>
      <c r="D1442" s="214" t="s">
        <v>807</v>
      </c>
      <c r="E1442" s="37"/>
      <c r="F1442" s="256" t="s">
        <v>12994</v>
      </c>
      <c r="G1442" s="37"/>
      <c r="H1442" s="37"/>
      <c r="I1442" s="257"/>
      <c r="J1442" s="37"/>
      <c r="K1442" s="37"/>
      <c r="L1442" s="40"/>
      <c r="M1442" s="258"/>
      <c r="N1442" s="259"/>
      <c r="O1442" s="72"/>
      <c r="P1442" s="72"/>
      <c r="Q1442" s="72"/>
      <c r="R1442" s="72"/>
      <c r="S1442" s="72"/>
      <c r="T1442" s="73"/>
      <c r="U1442" s="35"/>
      <c r="V1442" s="35"/>
      <c r="W1442" s="35"/>
      <c r="X1442" s="35"/>
      <c r="Y1442" s="35"/>
      <c r="Z1442" s="35"/>
      <c r="AA1442" s="35"/>
      <c r="AB1442" s="35"/>
      <c r="AC1442" s="35"/>
      <c r="AD1442" s="35"/>
      <c r="AE1442" s="35"/>
      <c r="AT1442" s="18" t="s">
        <v>807</v>
      </c>
      <c r="AU1442" s="18" t="s">
        <v>85</v>
      </c>
    </row>
    <row r="1443" spans="1:65" s="2" customFormat="1" ht="16.5" customHeight="1">
      <c r="A1443" s="35"/>
      <c r="B1443" s="36"/>
      <c r="C1443" s="193" t="s">
        <v>6414</v>
      </c>
      <c r="D1443" s="193" t="s">
        <v>214</v>
      </c>
      <c r="E1443" s="194" t="s">
        <v>14398</v>
      </c>
      <c r="F1443" s="195" t="s">
        <v>14300</v>
      </c>
      <c r="G1443" s="196" t="s">
        <v>10032</v>
      </c>
      <c r="H1443" s="197">
        <v>1.8</v>
      </c>
      <c r="I1443" s="198"/>
      <c r="J1443" s="199">
        <f>ROUND(I1443*H1443,2)</f>
        <v>0</v>
      </c>
      <c r="K1443" s="200"/>
      <c r="L1443" s="40"/>
      <c r="M1443" s="201" t="s">
        <v>1</v>
      </c>
      <c r="N1443" s="202" t="s">
        <v>42</v>
      </c>
      <c r="O1443" s="72"/>
      <c r="P1443" s="203">
        <f>O1443*H1443</f>
        <v>0</v>
      </c>
      <c r="Q1443" s="203">
        <v>0</v>
      </c>
      <c r="R1443" s="203">
        <f>Q1443*H1443</f>
        <v>0</v>
      </c>
      <c r="S1443" s="203">
        <v>0</v>
      </c>
      <c r="T1443" s="204">
        <f>S1443*H1443</f>
        <v>0</v>
      </c>
      <c r="U1443" s="35"/>
      <c r="V1443" s="35"/>
      <c r="W1443" s="35"/>
      <c r="X1443" s="35"/>
      <c r="Y1443" s="35"/>
      <c r="Z1443" s="35"/>
      <c r="AA1443" s="35"/>
      <c r="AB1443" s="35"/>
      <c r="AC1443" s="35"/>
      <c r="AD1443" s="35"/>
      <c r="AE1443" s="35"/>
      <c r="AR1443" s="205" t="s">
        <v>218</v>
      </c>
      <c r="AT1443" s="205" t="s">
        <v>214</v>
      </c>
      <c r="AU1443" s="205" t="s">
        <v>85</v>
      </c>
      <c r="AY1443" s="18" t="s">
        <v>209</v>
      </c>
      <c r="BE1443" s="206">
        <f>IF(N1443="základní",J1443,0)</f>
        <v>0</v>
      </c>
      <c r="BF1443" s="206">
        <f>IF(N1443="snížená",J1443,0)</f>
        <v>0</v>
      </c>
      <c r="BG1443" s="206">
        <f>IF(N1443="zákl. přenesená",J1443,0)</f>
        <v>0</v>
      </c>
      <c r="BH1443" s="206">
        <f>IF(N1443="sníž. přenesená",J1443,0)</f>
        <v>0</v>
      </c>
      <c r="BI1443" s="206">
        <f>IF(N1443="nulová",J1443,0)</f>
        <v>0</v>
      </c>
      <c r="BJ1443" s="18" t="s">
        <v>85</v>
      </c>
      <c r="BK1443" s="206">
        <f>ROUND(I1443*H1443,2)</f>
        <v>0</v>
      </c>
      <c r="BL1443" s="18" t="s">
        <v>218</v>
      </c>
      <c r="BM1443" s="205" t="s">
        <v>14399</v>
      </c>
    </row>
    <row r="1444" spans="1:65" s="2" customFormat="1" ht="48.75">
      <c r="A1444" s="35"/>
      <c r="B1444" s="36"/>
      <c r="C1444" s="37"/>
      <c r="D1444" s="214" t="s">
        <v>807</v>
      </c>
      <c r="E1444" s="37"/>
      <c r="F1444" s="256" t="s">
        <v>12994</v>
      </c>
      <c r="G1444" s="37"/>
      <c r="H1444" s="37"/>
      <c r="I1444" s="257"/>
      <c r="J1444" s="37"/>
      <c r="K1444" s="37"/>
      <c r="L1444" s="40"/>
      <c r="M1444" s="258"/>
      <c r="N1444" s="259"/>
      <c r="O1444" s="72"/>
      <c r="P1444" s="72"/>
      <c r="Q1444" s="72"/>
      <c r="R1444" s="72"/>
      <c r="S1444" s="72"/>
      <c r="T1444" s="73"/>
      <c r="U1444" s="35"/>
      <c r="V1444" s="35"/>
      <c r="W1444" s="35"/>
      <c r="X1444" s="35"/>
      <c r="Y1444" s="35"/>
      <c r="Z1444" s="35"/>
      <c r="AA1444" s="35"/>
      <c r="AB1444" s="35"/>
      <c r="AC1444" s="35"/>
      <c r="AD1444" s="35"/>
      <c r="AE1444" s="35"/>
      <c r="AT1444" s="18" t="s">
        <v>807</v>
      </c>
      <c r="AU1444" s="18" t="s">
        <v>85</v>
      </c>
    </row>
    <row r="1445" spans="1:65" s="2" customFormat="1" ht="16.5" customHeight="1">
      <c r="A1445" s="35"/>
      <c r="B1445" s="36"/>
      <c r="C1445" s="193" t="s">
        <v>6417</v>
      </c>
      <c r="D1445" s="193" t="s">
        <v>214</v>
      </c>
      <c r="E1445" s="194" t="s">
        <v>14400</v>
      </c>
      <c r="F1445" s="195" t="s">
        <v>14303</v>
      </c>
      <c r="G1445" s="196" t="s">
        <v>10032</v>
      </c>
      <c r="H1445" s="197">
        <v>0.4</v>
      </c>
      <c r="I1445" s="198"/>
      <c r="J1445" s="199">
        <f>ROUND(I1445*H1445,2)</f>
        <v>0</v>
      </c>
      <c r="K1445" s="200"/>
      <c r="L1445" s="40"/>
      <c r="M1445" s="201" t="s">
        <v>1</v>
      </c>
      <c r="N1445" s="202" t="s">
        <v>42</v>
      </c>
      <c r="O1445" s="72"/>
      <c r="P1445" s="203">
        <f>O1445*H1445</f>
        <v>0</v>
      </c>
      <c r="Q1445" s="203">
        <v>0</v>
      </c>
      <c r="R1445" s="203">
        <f>Q1445*H1445</f>
        <v>0</v>
      </c>
      <c r="S1445" s="203">
        <v>0</v>
      </c>
      <c r="T1445" s="204">
        <f>S1445*H1445</f>
        <v>0</v>
      </c>
      <c r="U1445" s="35"/>
      <c r="V1445" s="35"/>
      <c r="W1445" s="35"/>
      <c r="X1445" s="35"/>
      <c r="Y1445" s="35"/>
      <c r="Z1445" s="35"/>
      <c r="AA1445" s="35"/>
      <c r="AB1445" s="35"/>
      <c r="AC1445" s="35"/>
      <c r="AD1445" s="35"/>
      <c r="AE1445" s="35"/>
      <c r="AR1445" s="205" t="s">
        <v>218</v>
      </c>
      <c r="AT1445" s="205" t="s">
        <v>214</v>
      </c>
      <c r="AU1445" s="205" t="s">
        <v>85</v>
      </c>
      <c r="AY1445" s="18" t="s">
        <v>209</v>
      </c>
      <c r="BE1445" s="206">
        <f>IF(N1445="základní",J1445,0)</f>
        <v>0</v>
      </c>
      <c r="BF1445" s="206">
        <f>IF(N1445="snížená",J1445,0)</f>
        <v>0</v>
      </c>
      <c r="BG1445" s="206">
        <f>IF(N1445="zákl. přenesená",J1445,0)</f>
        <v>0</v>
      </c>
      <c r="BH1445" s="206">
        <f>IF(N1445="sníž. přenesená",J1445,0)</f>
        <v>0</v>
      </c>
      <c r="BI1445" s="206">
        <f>IF(N1445="nulová",J1445,0)</f>
        <v>0</v>
      </c>
      <c r="BJ1445" s="18" t="s">
        <v>85</v>
      </c>
      <c r="BK1445" s="206">
        <f>ROUND(I1445*H1445,2)</f>
        <v>0</v>
      </c>
      <c r="BL1445" s="18" t="s">
        <v>218</v>
      </c>
      <c r="BM1445" s="205" t="s">
        <v>14401</v>
      </c>
    </row>
    <row r="1446" spans="1:65" s="2" customFormat="1" ht="48.75">
      <c r="A1446" s="35"/>
      <c r="B1446" s="36"/>
      <c r="C1446" s="37"/>
      <c r="D1446" s="214" t="s">
        <v>807</v>
      </c>
      <c r="E1446" s="37"/>
      <c r="F1446" s="256" t="s">
        <v>12994</v>
      </c>
      <c r="G1446" s="37"/>
      <c r="H1446" s="37"/>
      <c r="I1446" s="257"/>
      <c r="J1446" s="37"/>
      <c r="K1446" s="37"/>
      <c r="L1446" s="40"/>
      <c r="M1446" s="258"/>
      <c r="N1446" s="259"/>
      <c r="O1446" s="72"/>
      <c r="P1446" s="72"/>
      <c r="Q1446" s="72"/>
      <c r="R1446" s="72"/>
      <c r="S1446" s="72"/>
      <c r="T1446" s="73"/>
      <c r="U1446" s="35"/>
      <c r="V1446" s="35"/>
      <c r="W1446" s="35"/>
      <c r="X1446" s="35"/>
      <c r="Y1446" s="35"/>
      <c r="Z1446" s="35"/>
      <c r="AA1446" s="35"/>
      <c r="AB1446" s="35"/>
      <c r="AC1446" s="35"/>
      <c r="AD1446" s="35"/>
      <c r="AE1446" s="35"/>
      <c r="AT1446" s="18" t="s">
        <v>807</v>
      </c>
      <c r="AU1446" s="18" t="s">
        <v>85</v>
      </c>
    </row>
    <row r="1447" spans="1:65" s="2" customFormat="1" ht="16.5" customHeight="1">
      <c r="A1447" s="35"/>
      <c r="B1447" s="36"/>
      <c r="C1447" s="193" t="s">
        <v>6421</v>
      </c>
      <c r="D1447" s="193" t="s">
        <v>214</v>
      </c>
      <c r="E1447" s="194" t="s">
        <v>14402</v>
      </c>
      <c r="F1447" s="195" t="s">
        <v>13398</v>
      </c>
      <c r="G1447" s="196" t="s">
        <v>10032</v>
      </c>
      <c r="H1447" s="197">
        <v>38.43</v>
      </c>
      <c r="I1447" s="198"/>
      <c r="J1447" s="199">
        <f>ROUND(I1447*H1447,2)</f>
        <v>0</v>
      </c>
      <c r="K1447" s="200"/>
      <c r="L1447" s="40"/>
      <c r="M1447" s="201" t="s">
        <v>1</v>
      </c>
      <c r="N1447" s="202" t="s">
        <v>42</v>
      </c>
      <c r="O1447" s="72"/>
      <c r="P1447" s="203">
        <f>O1447*H1447</f>
        <v>0</v>
      </c>
      <c r="Q1447" s="203">
        <v>0</v>
      </c>
      <c r="R1447" s="203">
        <f>Q1447*H1447</f>
        <v>0</v>
      </c>
      <c r="S1447" s="203">
        <v>0</v>
      </c>
      <c r="T1447" s="204">
        <f>S1447*H1447</f>
        <v>0</v>
      </c>
      <c r="U1447" s="35"/>
      <c r="V1447" s="35"/>
      <c r="W1447" s="35"/>
      <c r="X1447" s="35"/>
      <c r="Y1447" s="35"/>
      <c r="Z1447" s="35"/>
      <c r="AA1447" s="35"/>
      <c r="AB1447" s="35"/>
      <c r="AC1447" s="35"/>
      <c r="AD1447" s="35"/>
      <c r="AE1447" s="35"/>
      <c r="AR1447" s="205" t="s">
        <v>218</v>
      </c>
      <c r="AT1447" s="205" t="s">
        <v>214</v>
      </c>
      <c r="AU1447" s="205" t="s">
        <v>85</v>
      </c>
      <c r="AY1447" s="18" t="s">
        <v>209</v>
      </c>
      <c r="BE1447" s="206">
        <f>IF(N1447="základní",J1447,0)</f>
        <v>0</v>
      </c>
      <c r="BF1447" s="206">
        <f>IF(N1447="snížená",J1447,0)</f>
        <v>0</v>
      </c>
      <c r="BG1447" s="206">
        <f>IF(N1447="zákl. přenesená",J1447,0)</f>
        <v>0</v>
      </c>
      <c r="BH1447" s="206">
        <f>IF(N1447="sníž. přenesená",J1447,0)</f>
        <v>0</v>
      </c>
      <c r="BI1447" s="206">
        <f>IF(N1447="nulová",J1447,0)</f>
        <v>0</v>
      </c>
      <c r="BJ1447" s="18" t="s">
        <v>85</v>
      </c>
      <c r="BK1447" s="206">
        <f>ROUND(I1447*H1447,2)</f>
        <v>0</v>
      </c>
      <c r="BL1447" s="18" t="s">
        <v>218</v>
      </c>
      <c r="BM1447" s="205" t="s">
        <v>14403</v>
      </c>
    </row>
    <row r="1448" spans="1:65" s="2" customFormat="1" ht="48.75">
      <c r="A1448" s="35"/>
      <c r="B1448" s="36"/>
      <c r="C1448" s="37"/>
      <c r="D1448" s="214" t="s">
        <v>807</v>
      </c>
      <c r="E1448" s="37"/>
      <c r="F1448" s="256" t="s">
        <v>12994</v>
      </c>
      <c r="G1448" s="37"/>
      <c r="H1448" s="37"/>
      <c r="I1448" s="257"/>
      <c r="J1448" s="37"/>
      <c r="K1448" s="37"/>
      <c r="L1448" s="40"/>
      <c r="M1448" s="258"/>
      <c r="N1448" s="259"/>
      <c r="O1448" s="72"/>
      <c r="P1448" s="72"/>
      <c r="Q1448" s="72"/>
      <c r="R1448" s="72"/>
      <c r="S1448" s="72"/>
      <c r="T1448" s="73"/>
      <c r="U1448" s="35"/>
      <c r="V1448" s="35"/>
      <c r="W1448" s="35"/>
      <c r="X1448" s="35"/>
      <c r="Y1448" s="35"/>
      <c r="Z1448" s="35"/>
      <c r="AA1448" s="35"/>
      <c r="AB1448" s="35"/>
      <c r="AC1448" s="35"/>
      <c r="AD1448" s="35"/>
      <c r="AE1448" s="35"/>
      <c r="AT1448" s="18" t="s">
        <v>807</v>
      </c>
      <c r="AU1448" s="18" t="s">
        <v>85</v>
      </c>
    </row>
    <row r="1449" spans="1:65" s="2" customFormat="1" ht="16.5" customHeight="1">
      <c r="A1449" s="35"/>
      <c r="B1449" s="36"/>
      <c r="C1449" s="193" t="s">
        <v>6425</v>
      </c>
      <c r="D1449" s="193" t="s">
        <v>214</v>
      </c>
      <c r="E1449" s="194" t="s">
        <v>14404</v>
      </c>
      <c r="F1449" s="195" t="s">
        <v>13401</v>
      </c>
      <c r="G1449" s="196" t="s">
        <v>10032</v>
      </c>
      <c r="H1449" s="197">
        <v>4.2</v>
      </c>
      <c r="I1449" s="198"/>
      <c r="J1449" s="199">
        <f>ROUND(I1449*H1449,2)</f>
        <v>0</v>
      </c>
      <c r="K1449" s="200"/>
      <c r="L1449" s="40"/>
      <c r="M1449" s="201" t="s">
        <v>1</v>
      </c>
      <c r="N1449" s="202" t="s">
        <v>42</v>
      </c>
      <c r="O1449" s="72"/>
      <c r="P1449" s="203">
        <f>O1449*H1449</f>
        <v>0</v>
      </c>
      <c r="Q1449" s="203">
        <v>0</v>
      </c>
      <c r="R1449" s="203">
        <f>Q1449*H1449</f>
        <v>0</v>
      </c>
      <c r="S1449" s="203">
        <v>0</v>
      </c>
      <c r="T1449" s="204">
        <f>S1449*H1449</f>
        <v>0</v>
      </c>
      <c r="U1449" s="35"/>
      <c r="V1449" s="35"/>
      <c r="W1449" s="35"/>
      <c r="X1449" s="35"/>
      <c r="Y1449" s="35"/>
      <c r="Z1449" s="35"/>
      <c r="AA1449" s="35"/>
      <c r="AB1449" s="35"/>
      <c r="AC1449" s="35"/>
      <c r="AD1449" s="35"/>
      <c r="AE1449" s="35"/>
      <c r="AR1449" s="205" t="s">
        <v>218</v>
      </c>
      <c r="AT1449" s="205" t="s">
        <v>214</v>
      </c>
      <c r="AU1449" s="205" t="s">
        <v>85</v>
      </c>
      <c r="AY1449" s="18" t="s">
        <v>209</v>
      </c>
      <c r="BE1449" s="206">
        <f>IF(N1449="základní",J1449,0)</f>
        <v>0</v>
      </c>
      <c r="BF1449" s="206">
        <f>IF(N1449="snížená",J1449,0)</f>
        <v>0</v>
      </c>
      <c r="BG1449" s="206">
        <f>IF(N1449="zákl. přenesená",J1449,0)</f>
        <v>0</v>
      </c>
      <c r="BH1449" s="206">
        <f>IF(N1449="sníž. přenesená",J1449,0)</f>
        <v>0</v>
      </c>
      <c r="BI1449" s="206">
        <f>IF(N1449="nulová",J1449,0)</f>
        <v>0</v>
      </c>
      <c r="BJ1449" s="18" t="s">
        <v>85</v>
      </c>
      <c r="BK1449" s="206">
        <f>ROUND(I1449*H1449,2)</f>
        <v>0</v>
      </c>
      <c r="BL1449" s="18" t="s">
        <v>218</v>
      </c>
      <c r="BM1449" s="205" t="s">
        <v>14405</v>
      </c>
    </row>
    <row r="1450" spans="1:65" s="2" customFormat="1" ht="48.75">
      <c r="A1450" s="35"/>
      <c r="B1450" s="36"/>
      <c r="C1450" s="37"/>
      <c r="D1450" s="214" t="s">
        <v>807</v>
      </c>
      <c r="E1450" s="37"/>
      <c r="F1450" s="256" t="s">
        <v>12994</v>
      </c>
      <c r="G1450" s="37"/>
      <c r="H1450" s="37"/>
      <c r="I1450" s="257"/>
      <c r="J1450" s="37"/>
      <c r="K1450" s="37"/>
      <c r="L1450" s="40"/>
      <c r="M1450" s="258"/>
      <c r="N1450" s="259"/>
      <c r="O1450" s="72"/>
      <c r="P1450" s="72"/>
      <c r="Q1450" s="72"/>
      <c r="R1450" s="72"/>
      <c r="S1450" s="72"/>
      <c r="T1450" s="73"/>
      <c r="U1450" s="35"/>
      <c r="V1450" s="35"/>
      <c r="W1450" s="35"/>
      <c r="X1450" s="35"/>
      <c r="Y1450" s="35"/>
      <c r="Z1450" s="35"/>
      <c r="AA1450" s="35"/>
      <c r="AB1450" s="35"/>
      <c r="AC1450" s="35"/>
      <c r="AD1450" s="35"/>
      <c r="AE1450" s="35"/>
      <c r="AT1450" s="18" t="s">
        <v>807</v>
      </c>
      <c r="AU1450" s="18" t="s">
        <v>85</v>
      </c>
    </row>
    <row r="1451" spans="1:65" s="2" customFormat="1" ht="49.15" customHeight="1">
      <c r="A1451" s="35"/>
      <c r="B1451" s="36"/>
      <c r="C1451" s="193" t="s">
        <v>6428</v>
      </c>
      <c r="D1451" s="193" t="s">
        <v>214</v>
      </c>
      <c r="E1451" s="194" t="s">
        <v>14406</v>
      </c>
      <c r="F1451" s="195" t="s">
        <v>13010</v>
      </c>
      <c r="G1451" s="196" t="s">
        <v>217</v>
      </c>
      <c r="H1451" s="197">
        <v>125</v>
      </c>
      <c r="I1451" s="198"/>
      <c r="J1451" s="199">
        <f>ROUND(I1451*H1451,2)</f>
        <v>0</v>
      </c>
      <c r="K1451" s="200"/>
      <c r="L1451" s="40"/>
      <c r="M1451" s="201" t="s">
        <v>1</v>
      </c>
      <c r="N1451" s="202" t="s">
        <v>42</v>
      </c>
      <c r="O1451" s="72"/>
      <c r="P1451" s="203">
        <f>O1451*H1451</f>
        <v>0</v>
      </c>
      <c r="Q1451" s="203">
        <v>0</v>
      </c>
      <c r="R1451" s="203">
        <f>Q1451*H1451</f>
        <v>0</v>
      </c>
      <c r="S1451" s="203">
        <v>0</v>
      </c>
      <c r="T1451" s="204">
        <f>S1451*H1451</f>
        <v>0</v>
      </c>
      <c r="U1451" s="35"/>
      <c r="V1451" s="35"/>
      <c r="W1451" s="35"/>
      <c r="X1451" s="35"/>
      <c r="Y1451" s="35"/>
      <c r="Z1451" s="35"/>
      <c r="AA1451" s="35"/>
      <c r="AB1451" s="35"/>
      <c r="AC1451" s="35"/>
      <c r="AD1451" s="35"/>
      <c r="AE1451" s="35"/>
      <c r="AR1451" s="205" t="s">
        <v>218</v>
      </c>
      <c r="AT1451" s="205" t="s">
        <v>214</v>
      </c>
      <c r="AU1451" s="205" t="s">
        <v>85</v>
      </c>
      <c r="AY1451" s="18" t="s">
        <v>209</v>
      </c>
      <c r="BE1451" s="206">
        <f>IF(N1451="základní",J1451,0)</f>
        <v>0</v>
      </c>
      <c r="BF1451" s="206">
        <f>IF(N1451="snížená",J1451,0)</f>
        <v>0</v>
      </c>
      <c r="BG1451" s="206">
        <f>IF(N1451="zákl. přenesená",J1451,0)</f>
        <v>0</v>
      </c>
      <c r="BH1451" s="206">
        <f>IF(N1451="sníž. přenesená",J1451,0)</f>
        <v>0</v>
      </c>
      <c r="BI1451" s="206">
        <f>IF(N1451="nulová",J1451,0)</f>
        <v>0</v>
      </c>
      <c r="BJ1451" s="18" t="s">
        <v>85</v>
      </c>
      <c r="BK1451" s="206">
        <f>ROUND(I1451*H1451,2)</f>
        <v>0</v>
      </c>
      <c r="BL1451" s="18" t="s">
        <v>218</v>
      </c>
      <c r="BM1451" s="205" t="s">
        <v>14407</v>
      </c>
    </row>
    <row r="1452" spans="1:65" s="2" customFormat="1" ht="49.15" customHeight="1">
      <c r="A1452" s="35"/>
      <c r="B1452" s="36"/>
      <c r="C1452" s="193" t="s">
        <v>6431</v>
      </c>
      <c r="D1452" s="193" t="s">
        <v>214</v>
      </c>
      <c r="E1452" s="194" t="s">
        <v>14408</v>
      </c>
      <c r="F1452" s="195" t="s">
        <v>13131</v>
      </c>
      <c r="G1452" s="196" t="s">
        <v>217</v>
      </c>
      <c r="H1452" s="197">
        <v>76</v>
      </c>
      <c r="I1452" s="198"/>
      <c r="J1452" s="199">
        <f>ROUND(I1452*H1452,2)</f>
        <v>0</v>
      </c>
      <c r="K1452" s="200"/>
      <c r="L1452" s="40"/>
      <c r="M1452" s="201" t="s">
        <v>1</v>
      </c>
      <c r="N1452" s="202" t="s">
        <v>42</v>
      </c>
      <c r="O1452" s="72"/>
      <c r="P1452" s="203">
        <f>O1452*H1452</f>
        <v>0</v>
      </c>
      <c r="Q1452" s="203">
        <v>0</v>
      </c>
      <c r="R1452" s="203">
        <f>Q1452*H1452</f>
        <v>0</v>
      </c>
      <c r="S1452" s="203">
        <v>0</v>
      </c>
      <c r="T1452" s="204">
        <f>S1452*H1452</f>
        <v>0</v>
      </c>
      <c r="U1452" s="35"/>
      <c r="V1452" s="35"/>
      <c r="W1452" s="35"/>
      <c r="X1452" s="35"/>
      <c r="Y1452" s="35"/>
      <c r="Z1452" s="35"/>
      <c r="AA1452" s="35"/>
      <c r="AB1452" s="35"/>
      <c r="AC1452" s="35"/>
      <c r="AD1452" s="35"/>
      <c r="AE1452" s="35"/>
      <c r="AR1452" s="205" t="s">
        <v>218</v>
      </c>
      <c r="AT1452" s="205" t="s">
        <v>214</v>
      </c>
      <c r="AU1452" s="205" t="s">
        <v>85</v>
      </c>
      <c r="AY1452" s="18" t="s">
        <v>209</v>
      </c>
      <c r="BE1452" s="206">
        <f>IF(N1452="základní",J1452,0)</f>
        <v>0</v>
      </c>
      <c r="BF1452" s="206">
        <f>IF(N1452="snížená",J1452,0)</f>
        <v>0</v>
      </c>
      <c r="BG1452" s="206">
        <f>IF(N1452="zákl. přenesená",J1452,0)</f>
        <v>0</v>
      </c>
      <c r="BH1452" s="206">
        <f>IF(N1452="sníž. přenesená",J1452,0)</f>
        <v>0</v>
      </c>
      <c r="BI1452" s="206">
        <f>IF(N1452="nulová",J1452,0)</f>
        <v>0</v>
      </c>
      <c r="BJ1452" s="18" t="s">
        <v>85</v>
      </c>
      <c r="BK1452" s="206">
        <f>ROUND(I1452*H1452,2)</f>
        <v>0</v>
      </c>
      <c r="BL1452" s="18" t="s">
        <v>218</v>
      </c>
      <c r="BM1452" s="205" t="s">
        <v>14409</v>
      </c>
    </row>
    <row r="1453" spans="1:65" s="2" customFormat="1" ht="44.25" customHeight="1">
      <c r="A1453" s="35"/>
      <c r="B1453" s="36"/>
      <c r="C1453" s="193" t="s">
        <v>6434</v>
      </c>
      <c r="D1453" s="193" t="s">
        <v>214</v>
      </c>
      <c r="E1453" s="194" t="s">
        <v>14410</v>
      </c>
      <c r="F1453" s="195" t="s">
        <v>13016</v>
      </c>
      <c r="G1453" s="196" t="s">
        <v>217</v>
      </c>
      <c r="H1453" s="197">
        <v>44</v>
      </c>
      <c r="I1453" s="198"/>
      <c r="J1453" s="199">
        <f>ROUND(I1453*H1453,2)</f>
        <v>0</v>
      </c>
      <c r="K1453" s="200"/>
      <c r="L1453" s="40"/>
      <c r="M1453" s="201" t="s">
        <v>1</v>
      </c>
      <c r="N1453" s="202" t="s">
        <v>42</v>
      </c>
      <c r="O1453" s="72"/>
      <c r="P1453" s="203">
        <f>O1453*H1453</f>
        <v>0</v>
      </c>
      <c r="Q1453" s="203">
        <v>0</v>
      </c>
      <c r="R1453" s="203">
        <f>Q1453*H1453</f>
        <v>0</v>
      </c>
      <c r="S1453" s="203">
        <v>0</v>
      </c>
      <c r="T1453" s="204">
        <f>S1453*H1453</f>
        <v>0</v>
      </c>
      <c r="U1453" s="35"/>
      <c r="V1453" s="35"/>
      <c r="W1453" s="35"/>
      <c r="X1453" s="35"/>
      <c r="Y1453" s="35"/>
      <c r="Z1453" s="35"/>
      <c r="AA1453" s="35"/>
      <c r="AB1453" s="35"/>
      <c r="AC1453" s="35"/>
      <c r="AD1453" s="35"/>
      <c r="AE1453" s="35"/>
      <c r="AR1453" s="205" t="s">
        <v>218</v>
      </c>
      <c r="AT1453" s="205" t="s">
        <v>214</v>
      </c>
      <c r="AU1453" s="205" t="s">
        <v>85</v>
      </c>
      <c r="AY1453" s="18" t="s">
        <v>209</v>
      </c>
      <c r="BE1453" s="206">
        <f>IF(N1453="základní",J1453,0)</f>
        <v>0</v>
      </c>
      <c r="BF1453" s="206">
        <f>IF(N1453="snížená",J1453,0)</f>
        <v>0</v>
      </c>
      <c r="BG1453" s="206">
        <f>IF(N1453="zákl. přenesená",J1453,0)</f>
        <v>0</v>
      </c>
      <c r="BH1453" s="206">
        <f>IF(N1453="sníž. přenesená",J1453,0)</f>
        <v>0</v>
      </c>
      <c r="BI1453" s="206">
        <f>IF(N1453="nulová",J1453,0)</f>
        <v>0</v>
      </c>
      <c r="BJ1453" s="18" t="s">
        <v>85</v>
      </c>
      <c r="BK1453" s="206">
        <f>ROUND(I1453*H1453,2)</f>
        <v>0</v>
      </c>
      <c r="BL1453" s="18" t="s">
        <v>218</v>
      </c>
      <c r="BM1453" s="205" t="s">
        <v>14411</v>
      </c>
    </row>
    <row r="1454" spans="1:65" s="2" customFormat="1" ht="16.5" customHeight="1">
      <c r="A1454" s="35"/>
      <c r="B1454" s="36"/>
      <c r="C1454" s="193" t="s">
        <v>6437</v>
      </c>
      <c r="D1454" s="193" t="s">
        <v>214</v>
      </c>
      <c r="E1454" s="194" t="s">
        <v>14412</v>
      </c>
      <c r="F1454" s="195" t="s">
        <v>12858</v>
      </c>
      <c r="G1454" s="196" t="s">
        <v>586</v>
      </c>
      <c r="H1454" s="197">
        <v>956</v>
      </c>
      <c r="I1454" s="198"/>
      <c r="J1454" s="199">
        <f>ROUND(I1454*H1454,2)</f>
        <v>0</v>
      </c>
      <c r="K1454" s="200"/>
      <c r="L1454" s="40"/>
      <c r="M1454" s="201" t="s">
        <v>1</v>
      </c>
      <c r="N1454" s="202" t="s">
        <v>42</v>
      </c>
      <c r="O1454" s="72"/>
      <c r="P1454" s="203">
        <f>O1454*H1454</f>
        <v>0</v>
      </c>
      <c r="Q1454" s="203">
        <v>0</v>
      </c>
      <c r="R1454" s="203">
        <f>Q1454*H1454</f>
        <v>0</v>
      </c>
      <c r="S1454" s="203">
        <v>0</v>
      </c>
      <c r="T1454" s="204">
        <f>S1454*H1454</f>
        <v>0</v>
      </c>
      <c r="U1454" s="35"/>
      <c r="V1454" s="35"/>
      <c r="W1454" s="35"/>
      <c r="X1454" s="35"/>
      <c r="Y1454" s="35"/>
      <c r="Z1454" s="35"/>
      <c r="AA1454" s="35"/>
      <c r="AB1454" s="35"/>
      <c r="AC1454" s="35"/>
      <c r="AD1454" s="35"/>
      <c r="AE1454" s="35"/>
      <c r="AR1454" s="205" t="s">
        <v>218</v>
      </c>
      <c r="AT1454" s="205" t="s">
        <v>214</v>
      </c>
      <c r="AU1454" s="205" t="s">
        <v>85</v>
      </c>
      <c r="AY1454" s="18" t="s">
        <v>209</v>
      </c>
      <c r="BE1454" s="206">
        <f>IF(N1454="základní",J1454,0)</f>
        <v>0</v>
      </c>
      <c r="BF1454" s="206">
        <f>IF(N1454="snížená",J1454,0)</f>
        <v>0</v>
      </c>
      <c r="BG1454" s="206">
        <f>IF(N1454="zákl. přenesená",J1454,0)</f>
        <v>0</v>
      </c>
      <c r="BH1454" s="206">
        <f>IF(N1454="sníž. přenesená",J1454,0)</f>
        <v>0</v>
      </c>
      <c r="BI1454" s="206">
        <f>IF(N1454="nulová",J1454,0)</f>
        <v>0</v>
      </c>
      <c r="BJ1454" s="18" t="s">
        <v>85</v>
      </c>
      <c r="BK1454" s="206">
        <f>ROUND(I1454*H1454,2)</f>
        <v>0</v>
      </c>
      <c r="BL1454" s="18" t="s">
        <v>218</v>
      </c>
      <c r="BM1454" s="205" t="s">
        <v>14413</v>
      </c>
    </row>
    <row r="1455" spans="1:65" s="2" customFormat="1" ht="16.5" customHeight="1">
      <c r="A1455" s="35"/>
      <c r="B1455" s="36"/>
      <c r="C1455" s="193" t="s">
        <v>6440</v>
      </c>
      <c r="D1455" s="193" t="s">
        <v>214</v>
      </c>
      <c r="E1455" s="194" t="s">
        <v>14414</v>
      </c>
      <c r="F1455" s="195" t="s">
        <v>12861</v>
      </c>
      <c r="G1455" s="196" t="s">
        <v>586</v>
      </c>
      <c r="H1455" s="197">
        <v>334.6</v>
      </c>
      <c r="I1455" s="198"/>
      <c r="J1455" s="199">
        <f>ROUND(I1455*H1455,2)</f>
        <v>0</v>
      </c>
      <c r="K1455" s="200"/>
      <c r="L1455" s="40"/>
      <c r="M1455" s="201" t="s">
        <v>1</v>
      </c>
      <c r="N1455" s="202" t="s">
        <v>42</v>
      </c>
      <c r="O1455" s="72"/>
      <c r="P1455" s="203">
        <f>O1455*H1455</f>
        <v>0</v>
      </c>
      <c r="Q1455" s="203">
        <v>0</v>
      </c>
      <c r="R1455" s="203">
        <f>Q1455*H1455</f>
        <v>0</v>
      </c>
      <c r="S1455" s="203">
        <v>0</v>
      </c>
      <c r="T1455" s="204">
        <f>S1455*H1455</f>
        <v>0</v>
      </c>
      <c r="U1455" s="35"/>
      <c r="V1455" s="35"/>
      <c r="W1455" s="35"/>
      <c r="X1455" s="35"/>
      <c r="Y1455" s="35"/>
      <c r="Z1455" s="35"/>
      <c r="AA1455" s="35"/>
      <c r="AB1455" s="35"/>
      <c r="AC1455" s="35"/>
      <c r="AD1455" s="35"/>
      <c r="AE1455" s="35"/>
      <c r="AR1455" s="205" t="s">
        <v>218</v>
      </c>
      <c r="AT1455" s="205" t="s">
        <v>214</v>
      </c>
      <c r="AU1455" s="205" t="s">
        <v>85</v>
      </c>
      <c r="AY1455" s="18" t="s">
        <v>209</v>
      </c>
      <c r="BE1455" s="206">
        <f>IF(N1455="základní",J1455,0)</f>
        <v>0</v>
      </c>
      <c r="BF1455" s="206">
        <f>IF(N1455="snížená",J1455,0)</f>
        <v>0</v>
      </c>
      <c r="BG1455" s="206">
        <f>IF(N1455="zákl. přenesená",J1455,0)</f>
        <v>0</v>
      </c>
      <c r="BH1455" s="206">
        <f>IF(N1455="sníž. přenesená",J1455,0)</f>
        <v>0</v>
      </c>
      <c r="BI1455" s="206">
        <f>IF(N1455="nulová",J1455,0)</f>
        <v>0</v>
      </c>
      <c r="BJ1455" s="18" t="s">
        <v>85</v>
      </c>
      <c r="BK1455" s="206">
        <f>ROUND(I1455*H1455,2)</f>
        <v>0</v>
      </c>
      <c r="BL1455" s="18" t="s">
        <v>218</v>
      </c>
      <c r="BM1455" s="205" t="s">
        <v>14415</v>
      </c>
    </row>
    <row r="1456" spans="1:65" s="12" customFormat="1" ht="25.9" customHeight="1">
      <c r="B1456" s="177"/>
      <c r="C1456" s="178"/>
      <c r="D1456" s="179" t="s">
        <v>76</v>
      </c>
      <c r="E1456" s="180" t="s">
        <v>14416</v>
      </c>
      <c r="F1456" s="180" t="s">
        <v>14417</v>
      </c>
      <c r="G1456" s="178"/>
      <c r="H1456" s="178"/>
      <c r="I1456" s="181"/>
      <c r="J1456" s="182">
        <f>BK1456</f>
        <v>0</v>
      </c>
      <c r="K1456" s="178"/>
      <c r="L1456" s="183"/>
      <c r="M1456" s="184"/>
      <c r="N1456" s="185"/>
      <c r="O1456" s="185"/>
      <c r="P1456" s="186">
        <f>SUM(P1457:P1517)</f>
        <v>0</v>
      </c>
      <c r="Q1456" s="185"/>
      <c r="R1456" s="186">
        <f>SUM(R1457:R1517)</f>
        <v>0</v>
      </c>
      <c r="S1456" s="185"/>
      <c r="T1456" s="187">
        <f>SUM(T1457:T1517)</f>
        <v>0</v>
      </c>
      <c r="AR1456" s="188" t="s">
        <v>85</v>
      </c>
      <c r="AT1456" s="189" t="s">
        <v>76</v>
      </c>
      <c r="AU1456" s="189" t="s">
        <v>77</v>
      </c>
      <c r="AY1456" s="188" t="s">
        <v>209</v>
      </c>
      <c r="BK1456" s="190">
        <f>SUM(BK1457:BK1517)</f>
        <v>0</v>
      </c>
    </row>
    <row r="1457" spans="1:65" s="2" customFormat="1" ht="16.5" customHeight="1">
      <c r="A1457" s="35"/>
      <c r="B1457" s="36"/>
      <c r="C1457" s="193" t="s">
        <v>6443</v>
      </c>
      <c r="D1457" s="193" t="s">
        <v>214</v>
      </c>
      <c r="E1457" s="194" t="s">
        <v>14418</v>
      </c>
      <c r="F1457" s="195" t="s">
        <v>13299</v>
      </c>
      <c r="G1457" s="196" t="s">
        <v>2761</v>
      </c>
      <c r="H1457" s="197">
        <v>6</v>
      </c>
      <c r="I1457" s="198"/>
      <c r="J1457" s="199">
        <f>ROUND(I1457*H1457,2)</f>
        <v>0</v>
      </c>
      <c r="K1457" s="200"/>
      <c r="L1457" s="40"/>
      <c r="M1457" s="201" t="s">
        <v>1</v>
      </c>
      <c r="N1457" s="202" t="s">
        <v>42</v>
      </c>
      <c r="O1457" s="72"/>
      <c r="P1457" s="203">
        <f>O1457*H1457</f>
        <v>0</v>
      </c>
      <c r="Q1457" s="203">
        <v>0</v>
      </c>
      <c r="R1457" s="203">
        <f>Q1457*H1457</f>
        <v>0</v>
      </c>
      <c r="S1457" s="203">
        <v>0</v>
      </c>
      <c r="T1457" s="204">
        <f>S1457*H1457</f>
        <v>0</v>
      </c>
      <c r="U1457" s="35"/>
      <c r="V1457" s="35"/>
      <c r="W1457" s="35"/>
      <c r="X1457" s="35"/>
      <c r="Y1457" s="35"/>
      <c r="Z1457" s="35"/>
      <c r="AA1457" s="35"/>
      <c r="AB1457" s="35"/>
      <c r="AC1457" s="35"/>
      <c r="AD1457" s="35"/>
      <c r="AE1457" s="35"/>
      <c r="AR1457" s="205" t="s">
        <v>218</v>
      </c>
      <c r="AT1457" s="205" t="s">
        <v>214</v>
      </c>
      <c r="AU1457" s="205" t="s">
        <v>85</v>
      </c>
      <c r="AY1457" s="18" t="s">
        <v>209</v>
      </c>
      <c r="BE1457" s="206">
        <f>IF(N1457="základní",J1457,0)</f>
        <v>0</v>
      </c>
      <c r="BF1457" s="206">
        <f>IF(N1457="snížená",J1457,0)</f>
        <v>0</v>
      </c>
      <c r="BG1457" s="206">
        <f>IF(N1457="zákl. přenesená",J1457,0)</f>
        <v>0</v>
      </c>
      <c r="BH1457" s="206">
        <f>IF(N1457="sníž. přenesená",J1457,0)</f>
        <v>0</v>
      </c>
      <c r="BI1457" s="206">
        <f>IF(N1457="nulová",J1457,0)</f>
        <v>0</v>
      </c>
      <c r="BJ1457" s="18" t="s">
        <v>85</v>
      </c>
      <c r="BK1457" s="206">
        <f>ROUND(I1457*H1457,2)</f>
        <v>0</v>
      </c>
      <c r="BL1457" s="18" t="s">
        <v>218</v>
      </c>
      <c r="BM1457" s="205" t="s">
        <v>14419</v>
      </c>
    </row>
    <row r="1458" spans="1:65" s="2" customFormat="1" ht="68.25">
      <c r="A1458" s="35"/>
      <c r="B1458" s="36"/>
      <c r="C1458" s="37"/>
      <c r="D1458" s="214" t="s">
        <v>807</v>
      </c>
      <c r="E1458" s="37"/>
      <c r="F1458" s="256" t="s">
        <v>12872</v>
      </c>
      <c r="G1458" s="37"/>
      <c r="H1458" s="37"/>
      <c r="I1458" s="257"/>
      <c r="J1458" s="37"/>
      <c r="K1458" s="37"/>
      <c r="L1458" s="40"/>
      <c r="M1458" s="258"/>
      <c r="N1458" s="259"/>
      <c r="O1458" s="72"/>
      <c r="P1458" s="72"/>
      <c r="Q1458" s="72"/>
      <c r="R1458" s="72"/>
      <c r="S1458" s="72"/>
      <c r="T1458" s="73"/>
      <c r="U1458" s="35"/>
      <c r="V1458" s="35"/>
      <c r="W1458" s="35"/>
      <c r="X1458" s="35"/>
      <c r="Y1458" s="35"/>
      <c r="Z1458" s="35"/>
      <c r="AA1458" s="35"/>
      <c r="AB1458" s="35"/>
      <c r="AC1458" s="35"/>
      <c r="AD1458" s="35"/>
      <c r="AE1458" s="35"/>
      <c r="AT1458" s="18" t="s">
        <v>807</v>
      </c>
      <c r="AU1458" s="18" t="s">
        <v>85</v>
      </c>
    </row>
    <row r="1459" spans="1:65" s="2" customFormat="1" ht="16.5" customHeight="1">
      <c r="A1459" s="35"/>
      <c r="B1459" s="36"/>
      <c r="C1459" s="193" t="s">
        <v>6446</v>
      </c>
      <c r="D1459" s="193" t="s">
        <v>214</v>
      </c>
      <c r="E1459" s="194" t="s">
        <v>14420</v>
      </c>
      <c r="F1459" s="195" t="s">
        <v>12902</v>
      </c>
      <c r="G1459" s="196" t="s">
        <v>2761</v>
      </c>
      <c r="H1459" s="197">
        <v>10</v>
      </c>
      <c r="I1459" s="198"/>
      <c r="J1459" s="199">
        <f>ROUND(I1459*H1459,2)</f>
        <v>0</v>
      </c>
      <c r="K1459" s="200"/>
      <c r="L1459" s="40"/>
      <c r="M1459" s="201" t="s">
        <v>1</v>
      </c>
      <c r="N1459" s="202" t="s">
        <v>42</v>
      </c>
      <c r="O1459" s="72"/>
      <c r="P1459" s="203">
        <f>O1459*H1459</f>
        <v>0</v>
      </c>
      <c r="Q1459" s="203">
        <v>0</v>
      </c>
      <c r="R1459" s="203">
        <f>Q1459*H1459</f>
        <v>0</v>
      </c>
      <c r="S1459" s="203">
        <v>0</v>
      </c>
      <c r="T1459" s="204">
        <f>S1459*H1459</f>
        <v>0</v>
      </c>
      <c r="U1459" s="35"/>
      <c r="V1459" s="35"/>
      <c r="W1459" s="35"/>
      <c r="X1459" s="35"/>
      <c r="Y1459" s="35"/>
      <c r="Z1459" s="35"/>
      <c r="AA1459" s="35"/>
      <c r="AB1459" s="35"/>
      <c r="AC1459" s="35"/>
      <c r="AD1459" s="35"/>
      <c r="AE1459" s="35"/>
      <c r="AR1459" s="205" t="s">
        <v>218</v>
      </c>
      <c r="AT1459" s="205" t="s">
        <v>214</v>
      </c>
      <c r="AU1459" s="205" t="s">
        <v>85</v>
      </c>
      <c r="AY1459" s="18" t="s">
        <v>209</v>
      </c>
      <c r="BE1459" s="206">
        <f>IF(N1459="základní",J1459,0)</f>
        <v>0</v>
      </c>
      <c r="BF1459" s="206">
        <f>IF(N1459="snížená",J1459,0)</f>
        <v>0</v>
      </c>
      <c r="BG1459" s="206">
        <f>IF(N1459="zákl. přenesená",J1459,0)</f>
        <v>0</v>
      </c>
      <c r="BH1459" s="206">
        <f>IF(N1459="sníž. přenesená",J1459,0)</f>
        <v>0</v>
      </c>
      <c r="BI1459" s="206">
        <f>IF(N1459="nulová",J1459,0)</f>
        <v>0</v>
      </c>
      <c r="BJ1459" s="18" t="s">
        <v>85</v>
      </c>
      <c r="BK1459" s="206">
        <f>ROUND(I1459*H1459,2)</f>
        <v>0</v>
      </c>
      <c r="BL1459" s="18" t="s">
        <v>218</v>
      </c>
      <c r="BM1459" s="205" t="s">
        <v>14421</v>
      </c>
    </row>
    <row r="1460" spans="1:65" s="2" customFormat="1" ht="87.75">
      <c r="A1460" s="35"/>
      <c r="B1460" s="36"/>
      <c r="C1460" s="37"/>
      <c r="D1460" s="214" t="s">
        <v>807</v>
      </c>
      <c r="E1460" s="37"/>
      <c r="F1460" s="256" t="s">
        <v>12896</v>
      </c>
      <c r="G1460" s="37"/>
      <c r="H1460" s="37"/>
      <c r="I1460" s="257"/>
      <c r="J1460" s="37"/>
      <c r="K1460" s="37"/>
      <c r="L1460" s="40"/>
      <c r="M1460" s="258"/>
      <c r="N1460" s="259"/>
      <c r="O1460" s="72"/>
      <c r="P1460" s="72"/>
      <c r="Q1460" s="72"/>
      <c r="R1460" s="72"/>
      <c r="S1460" s="72"/>
      <c r="T1460" s="73"/>
      <c r="U1460" s="35"/>
      <c r="V1460" s="35"/>
      <c r="W1460" s="35"/>
      <c r="X1460" s="35"/>
      <c r="Y1460" s="35"/>
      <c r="Z1460" s="35"/>
      <c r="AA1460" s="35"/>
      <c r="AB1460" s="35"/>
      <c r="AC1460" s="35"/>
      <c r="AD1460" s="35"/>
      <c r="AE1460" s="35"/>
      <c r="AT1460" s="18" t="s">
        <v>807</v>
      </c>
      <c r="AU1460" s="18" t="s">
        <v>85</v>
      </c>
    </row>
    <row r="1461" spans="1:65" s="2" customFormat="1" ht="24.2" customHeight="1">
      <c r="A1461" s="35"/>
      <c r="B1461" s="36"/>
      <c r="C1461" s="193" t="s">
        <v>6449</v>
      </c>
      <c r="D1461" s="193" t="s">
        <v>214</v>
      </c>
      <c r="E1461" s="194" t="s">
        <v>14422</v>
      </c>
      <c r="F1461" s="195" t="s">
        <v>12925</v>
      </c>
      <c r="G1461" s="196" t="s">
        <v>2761</v>
      </c>
      <c r="H1461" s="197">
        <v>2</v>
      </c>
      <c r="I1461" s="198"/>
      <c r="J1461" s="199">
        <f>ROUND(I1461*H1461,2)</f>
        <v>0</v>
      </c>
      <c r="K1461" s="200"/>
      <c r="L1461" s="40"/>
      <c r="M1461" s="201" t="s">
        <v>1</v>
      </c>
      <c r="N1461" s="202" t="s">
        <v>42</v>
      </c>
      <c r="O1461" s="72"/>
      <c r="P1461" s="203">
        <f>O1461*H1461</f>
        <v>0</v>
      </c>
      <c r="Q1461" s="203">
        <v>0</v>
      </c>
      <c r="R1461" s="203">
        <f>Q1461*H1461</f>
        <v>0</v>
      </c>
      <c r="S1461" s="203">
        <v>0</v>
      </c>
      <c r="T1461" s="204">
        <f>S1461*H1461</f>
        <v>0</v>
      </c>
      <c r="U1461" s="35"/>
      <c r="V1461" s="35"/>
      <c r="W1461" s="35"/>
      <c r="X1461" s="35"/>
      <c r="Y1461" s="35"/>
      <c r="Z1461" s="35"/>
      <c r="AA1461" s="35"/>
      <c r="AB1461" s="35"/>
      <c r="AC1461" s="35"/>
      <c r="AD1461" s="35"/>
      <c r="AE1461" s="35"/>
      <c r="AR1461" s="205" t="s">
        <v>218</v>
      </c>
      <c r="AT1461" s="205" t="s">
        <v>214</v>
      </c>
      <c r="AU1461" s="205" t="s">
        <v>85</v>
      </c>
      <c r="AY1461" s="18" t="s">
        <v>209</v>
      </c>
      <c r="BE1461" s="206">
        <f>IF(N1461="základní",J1461,0)</f>
        <v>0</v>
      </c>
      <c r="BF1461" s="206">
        <f>IF(N1461="snížená",J1461,0)</f>
        <v>0</v>
      </c>
      <c r="BG1461" s="206">
        <f>IF(N1461="zákl. přenesená",J1461,0)</f>
        <v>0</v>
      </c>
      <c r="BH1461" s="206">
        <f>IF(N1461="sníž. přenesená",J1461,0)</f>
        <v>0</v>
      </c>
      <c r="BI1461" s="206">
        <f>IF(N1461="nulová",J1461,0)</f>
        <v>0</v>
      </c>
      <c r="BJ1461" s="18" t="s">
        <v>85</v>
      </c>
      <c r="BK1461" s="206">
        <f>ROUND(I1461*H1461,2)</f>
        <v>0</v>
      </c>
      <c r="BL1461" s="18" t="s">
        <v>218</v>
      </c>
      <c r="BM1461" s="205" t="s">
        <v>14423</v>
      </c>
    </row>
    <row r="1462" spans="1:65" s="2" customFormat="1" ht="87.75">
      <c r="A1462" s="35"/>
      <c r="B1462" s="36"/>
      <c r="C1462" s="37"/>
      <c r="D1462" s="214" t="s">
        <v>807</v>
      </c>
      <c r="E1462" s="37"/>
      <c r="F1462" s="256" t="s">
        <v>14251</v>
      </c>
      <c r="G1462" s="37"/>
      <c r="H1462" s="37"/>
      <c r="I1462" s="257"/>
      <c r="J1462" s="37"/>
      <c r="K1462" s="37"/>
      <c r="L1462" s="40"/>
      <c r="M1462" s="258"/>
      <c r="N1462" s="259"/>
      <c r="O1462" s="72"/>
      <c r="P1462" s="72"/>
      <c r="Q1462" s="72"/>
      <c r="R1462" s="72"/>
      <c r="S1462" s="72"/>
      <c r="T1462" s="73"/>
      <c r="U1462" s="35"/>
      <c r="V1462" s="35"/>
      <c r="W1462" s="35"/>
      <c r="X1462" s="35"/>
      <c r="Y1462" s="35"/>
      <c r="Z1462" s="35"/>
      <c r="AA1462" s="35"/>
      <c r="AB1462" s="35"/>
      <c r="AC1462" s="35"/>
      <c r="AD1462" s="35"/>
      <c r="AE1462" s="35"/>
      <c r="AT1462" s="18" t="s">
        <v>807</v>
      </c>
      <c r="AU1462" s="18" t="s">
        <v>85</v>
      </c>
    </row>
    <row r="1463" spans="1:65" s="2" customFormat="1" ht="24.2" customHeight="1">
      <c r="A1463" s="35"/>
      <c r="B1463" s="36"/>
      <c r="C1463" s="193" t="s">
        <v>6452</v>
      </c>
      <c r="D1463" s="193" t="s">
        <v>214</v>
      </c>
      <c r="E1463" s="194" t="s">
        <v>14424</v>
      </c>
      <c r="F1463" s="195" t="s">
        <v>13193</v>
      </c>
      <c r="G1463" s="196" t="s">
        <v>2761</v>
      </c>
      <c r="H1463" s="197">
        <v>10</v>
      </c>
      <c r="I1463" s="198"/>
      <c r="J1463" s="199">
        <f>ROUND(I1463*H1463,2)</f>
        <v>0</v>
      </c>
      <c r="K1463" s="200"/>
      <c r="L1463" s="40"/>
      <c r="M1463" s="201" t="s">
        <v>1</v>
      </c>
      <c r="N1463" s="202" t="s">
        <v>42</v>
      </c>
      <c r="O1463" s="72"/>
      <c r="P1463" s="203">
        <f>O1463*H1463</f>
        <v>0</v>
      </c>
      <c r="Q1463" s="203">
        <v>0</v>
      </c>
      <c r="R1463" s="203">
        <f>Q1463*H1463</f>
        <v>0</v>
      </c>
      <c r="S1463" s="203">
        <v>0</v>
      </c>
      <c r="T1463" s="204">
        <f>S1463*H1463</f>
        <v>0</v>
      </c>
      <c r="U1463" s="35"/>
      <c r="V1463" s="35"/>
      <c r="W1463" s="35"/>
      <c r="X1463" s="35"/>
      <c r="Y1463" s="35"/>
      <c r="Z1463" s="35"/>
      <c r="AA1463" s="35"/>
      <c r="AB1463" s="35"/>
      <c r="AC1463" s="35"/>
      <c r="AD1463" s="35"/>
      <c r="AE1463" s="35"/>
      <c r="AR1463" s="205" t="s">
        <v>218</v>
      </c>
      <c r="AT1463" s="205" t="s">
        <v>214</v>
      </c>
      <c r="AU1463" s="205" t="s">
        <v>85</v>
      </c>
      <c r="AY1463" s="18" t="s">
        <v>209</v>
      </c>
      <c r="BE1463" s="206">
        <f>IF(N1463="základní",J1463,0)</f>
        <v>0</v>
      </c>
      <c r="BF1463" s="206">
        <f>IF(N1463="snížená",J1463,0)</f>
        <v>0</v>
      </c>
      <c r="BG1463" s="206">
        <f>IF(N1463="zákl. přenesená",J1463,0)</f>
        <v>0</v>
      </c>
      <c r="BH1463" s="206">
        <f>IF(N1463="sníž. přenesená",J1463,0)</f>
        <v>0</v>
      </c>
      <c r="BI1463" s="206">
        <f>IF(N1463="nulová",J1463,0)</f>
        <v>0</v>
      </c>
      <c r="BJ1463" s="18" t="s">
        <v>85</v>
      </c>
      <c r="BK1463" s="206">
        <f>ROUND(I1463*H1463,2)</f>
        <v>0</v>
      </c>
      <c r="BL1463" s="18" t="s">
        <v>218</v>
      </c>
      <c r="BM1463" s="205" t="s">
        <v>14425</v>
      </c>
    </row>
    <row r="1464" spans="1:65" s="2" customFormat="1" ht="87.75">
      <c r="A1464" s="35"/>
      <c r="B1464" s="36"/>
      <c r="C1464" s="37"/>
      <c r="D1464" s="214" t="s">
        <v>807</v>
      </c>
      <c r="E1464" s="37"/>
      <c r="F1464" s="256" t="s">
        <v>14251</v>
      </c>
      <c r="G1464" s="37"/>
      <c r="H1464" s="37"/>
      <c r="I1464" s="257"/>
      <c r="J1464" s="37"/>
      <c r="K1464" s="37"/>
      <c r="L1464" s="40"/>
      <c r="M1464" s="258"/>
      <c r="N1464" s="259"/>
      <c r="O1464" s="72"/>
      <c r="P1464" s="72"/>
      <c r="Q1464" s="72"/>
      <c r="R1464" s="72"/>
      <c r="S1464" s="72"/>
      <c r="T1464" s="73"/>
      <c r="U1464" s="35"/>
      <c r="V1464" s="35"/>
      <c r="W1464" s="35"/>
      <c r="X1464" s="35"/>
      <c r="Y1464" s="35"/>
      <c r="Z1464" s="35"/>
      <c r="AA1464" s="35"/>
      <c r="AB1464" s="35"/>
      <c r="AC1464" s="35"/>
      <c r="AD1464" s="35"/>
      <c r="AE1464" s="35"/>
      <c r="AT1464" s="18" t="s">
        <v>807</v>
      </c>
      <c r="AU1464" s="18" t="s">
        <v>85</v>
      </c>
    </row>
    <row r="1465" spans="1:65" s="2" customFormat="1" ht="24.2" customHeight="1">
      <c r="A1465" s="35"/>
      <c r="B1465" s="36"/>
      <c r="C1465" s="193" t="s">
        <v>6455</v>
      </c>
      <c r="D1465" s="193" t="s">
        <v>214</v>
      </c>
      <c r="E1465" s="194" t="s">
        <v>14426</v>
      </c>
      <c r="F1465" s="195" t="s">
        <v>14034</v>
      </c>
      <c r="G1465" s="196" t="s">
        <v>2761</v>
      </c>
      <c r="H1465" s="197">
        <v>1</v>
      </c>
      <c r="I1465" s="198"/>
      <c r="J1465" s="199">
        <f>ROUND(I1465*H1465,2)</f>
        <v>0</v>
      </c>
      <c r="K1465" s="200"/>
      <c r="L1465" s="40"/>
      <c r="M1465" s="201" t="s">
        <v>1</v>
      </c>
      <c r="N1465" s="202" t="s">
        <v>42</v>
      </c>
      <c r="O1465" s="72"/>
      <c r="P1465" s="203">
        <f>O1465*H1465</f>
        <v>0</v>
      </c>
      <c r="Q1465" s="203">
        <v>0</v>
      </c>
      <c r="R1465" s="203">
        <f>Q1465*H1465</f>
        <v>0</v>
      </c>
      <c r="S1465" s="203">
        <v>0</v>
      </c>
      <c r="T1465" s="204">
        <f>S1465*H1465</f>
        <v>0</v>
      </c>
      <c r="U1465" s="35"/>
      <c r="V1465" s="35"/>
      <c r="W1465" s="35"/>
      <c r="X1465" s="35"/>
      <c r="Y1465" s="35"/>
      <c r="Z1465" s="35"/>
      <c r="AA1465" s="35"/>
      <c r="AB1465" s="35"/>
      <c r="AC1465" s="35"/>
      <c r="AD1465" s="35"/>
      <c r="AE1465" s="35"/>
      <c r="AR1465" s="205" t="s">
        <v>218</v>
      </c>
      <c r="AT1465" s="205" t="s">
        <v>214</v>
      </c>
      <c r="AU1465" s="205" t="s">
        <v>85</v>
      </c>
      <c r="AY1465" s="18" t="s">
        <v>209</v>
      </c>
      <c r="BE1465" s="206">
        <f>IF(N1465="základní",J1465,0)</f>
        <v>0</v>
      </c>
      <c r="BF1465" s="206">
        <f>IF(N1465="snížená",J1465,0)</f>
        <v>0</v>
      </c>
      <c r="BG1465" s="206">
        <f>IF(N1465="zákl. přenesená",J1465,0)</f>
        <v>0</v>
      </c>
      <c r="BH1465" s="206">
        <f>IF(N1465="sníž. přenesená",J1465,0)</f>
        <v>0</v>
      </c>
      <c r="BI1465" s="206">
        <f>IF(N1465="nulová",J1465,0)</f>
        <v>0</v>
      </c>
      <c r="BJ1465" s="18" t="s">
        <v>85</v>
      </c>
      <c r="BK1465" s="206">
        <f>ROUND(I1465*H1465,2)</f>
        <v>0</v>
      </c>
      <c r="BL1465" s="18" t="s">
        <v>218</v>
      </c>
      <c r="BM1465" s="205" t="s">
        <v>14427</v>
      </c>
    </row>
    <row r="1466" spans="1:65" s="2" customFormat="1" ht="87.75">
      <c r="A1466" s="35"/>
      <c r="B1466" s="36"/>
      <c r="C1466" s="37"/>
      <c r="D1466" s="214" t="s">
        <v>807</v>
      </c>
      <c r="E1466" s="37"/>
      <c r="F1466" s="256" t="s">
        <v>14036</v>
      </c>
      <c r="G1466" s="37"/>
      <c r="H1466" s="37"/>
      <c r="I1466" s="257"/>
      <c r="J1466" s="37"/>
      <c r="K1466" s="37"/>
      <c r="L1466" s="40"/>
      <c r="M1466" s="258"/>
      <c r="N1466" s="259"/>
      <c r="O1466" s="72"/>
      <c r="P1466" s="72"/>
      <c r="Q1466" s="72"/>
      <c r="R1466" s="72"/>
      <c r="S1466" s="72"/>
      <c r="T1466" s="73"/>
      <c r="U1466" s="35"/>
      <c r="V1466" s="35"/>
      <c r="W1466" s="35"/>
      <c r="X1466" s="35"/>
      <c r="Y1466" s="35"/>
      <c r="Z1466" s="35"/>
      <c r="AA1466" s="35"/>
      <c r="AB1466" s="35"/>
      <c r="AC1466" s="35"/>
      <c r="AD1466" s="35"/>
      <c r="AE1466" s="35"/>
      <c r="AT1466" s="18" t="s">
        <v>807</v>
      </c>
      <c r="AU1466" s="18" t="s">
        <v>85</v>
      </c>
    </row>
    <row r="1467" spans="1:65" s="2" customFormat="1" ht="24.2" customHeight="1">
      <c r="A1467" s="35"/>
      <c r="B1467" s="36"/>
      <c r="C1467" s="193" t="s">
        <v>6458</v>
      </c>
      <c r="D1467" s="193" t="s">
        <v>214</v>
      </c>
      <c r="E1467" s="194" t="s">
        <v>14428</v>
      </c>
      <c r="F1467" s="195" t="s">
        <v>14338</v>
      </c>
      <c r="G1467" s="196" t="s">
        <v>2761</v>
      </c>
      <c r="H1467" s="197">
        <v>5</v>
      </c>
      <c r="I1467" s="198"/>
      <c r="J1467" s="199">
        <f>ROUND(I1467*H1467,2)</f>
        <v>0</v>
      </c>
      <c r="K1467" s="200"/>
      <c r="L1467" s="40"/>
      <c r="M1467" s="201" t="s">
        <v>1</v>
      </c>
      <c r="N1467" s="202" t="s">
        <v>42</v>
      </c>
      <c r="O1467" s="72"/>
      <c r="P1467" s="203">
        <f>O1467*H1467</f>
        <v>0</v>
      </c>
      <c r="Q1467" s="203">
        <v>0</v>
      </c>
      <c r="R1467" s="203">
        <f>Q1467*H1467</f>
        <v>0</v>
      </c>
      <c r="S1467" s="203">
        <v>0</v>
      </c>
      <c r="T1467" s="204">
        <f>S1467*H1467</f>
        <v>0</v>
      </c>
      <c r="U1467" s="35"/>
      <c r="V1467" s="35"/>
      <c r="W1467" s="35"/>
      <c r="X1467" s="35"/>
      <c r="Y1467" s="35"/>
      <c r="Z1467" s="35"/>
      <c r="AA1467" s="35"/>
      <c r="AB1467" s="35"/>
      <c r="AC1467" s="35"/>
      <c r="AD1467" s="35"/>
      <c r="AE1467" s="35"/>
      <c r="AR1467" s="205" t="s">
        <v>218</v>
      </c>
      <c r="AT1467" s="205" t="s">
        <v>214</v>
      </c>
      <c r="AU1467" s="205" t="s">
        <v>85</v>
      </c>
      <c r="AY1467" s="18" t="s">
        <v>209</v>
      </c>
      <c r="BE1467" s="206">
        <f>IF(N1467="základní",J1467,0)</f>
        <v>0</v>
      </c>
      <c r="BF1467" s="206">
        <f>IF(N1467="snížená",J1467,0)</f>
        <v>0</v>
      </c>
      <c r="BG1467" s="206">
        <f>IF(N1467="zákl. přenesená",J1467,0)</f>
        <v>0</v>
      </c>
      <c r="BH1467" s="206">
        <f>IF(N1467="sníž. přenesená",J1467,0)</f>
        <v>0</v>
      </c>
      <c r="BI1467" s="206">
        <f>IF(N1467="nulová",J1467,0)</f>
        <v>0</v>
      </c>
      <c r="BJ1467" s="18" t="s">
        <v>85</v>
      </c>
      <c r="BK1467" s="206">
        <f>ROUND(I1467*H1467,2)</f>
        <v>0</v>
      </c>
      <c r="BL1467" s="18" t="s">
        <v>218</v>
      </c>
      <c r="BM1467" s="205" t="s">
        <v>14429</v>
      </c>
    </row>
    <row r="1468" spans="1:65" s="2" customFormat="1" ht="87.75">
      <c r="A1468" s="35"/>
      <c r="B1468" s="36"/>
      <c r="C1468" s="37"/>
      <c r="D1468" s="214" t="s">
        <v>807</v>
      </c>
      <c r="E1468" s="37"/>
      <c r="F1468" s="256" t="s">
        <v>14036</v>
      </c>
      <c r="G1468" s="37"/>
      <c r="H1468" s="37"/>
      <c r="I1468" s="257"/>
      <c r="J1468" s="37"/>
      <c r="K1468" s="37"/>
      <c r="L1468" s="40"/>
      <c r="M1468" s="258"/>
      <c r="N1468" s="259"/>
      <c r="O1468" s="72"/>
      <c r="P1468" s="72"/>
      <c r="Q1468" s="72"/>
      <c r="R1468" s="72"/>
      <c r="S1468" s="72"/>
      <c r="T1468" s="73"/>
      <c r="U1468" s="35"/>
      <c r="V1468" s="35"/>
      <c r="W1468" s="35"/>
      <c r="X1468" s="35"/>
      <c r="Y1468" s="35"/>
      <c r="Z1468" s="35"/>
      <c r="AA1468" s="35"/>
      <c r="AB1468" s="35"/>
      <c r="AC1468" s="35"/>
      <c r="AD1468" s="35"/>
      <c r="AE1468" s="35"/>
      <c r="AT1468" s="18" t="s">
        <v>807</v>
      </c>
      <c r="AU1468" s="18" t="s">
        <v>85</v>
      </c>
    </row>
    <row r="1469" spans="1:65" s="2" customFormat="1" ht="16.5" customHeight="1">
      <c r="A1469" s="35"/>
      <c r="B1469" s="36"/>
      <c r="C1469" s="193" t="s">
        <v>6461</v>
      </c>
      <c r="D1469" s="193" t="s">
        <v>214</v>
      </c>
      <c r="E1469" s="194" t="s">
        <v>14430</v>
      </c>
      <c r="F1469" s="195" t="s">
        <v>12898</v>
      </c>
      <c r="G1469" s="196" t="s">
        <v>2761</v>
      </c>
      <c r="H1469" s="197">
        <v>11</v>
      </c>
      <c r="I1469" s="198"/>
      <c r="J1469" s="199">
        <f>ROUND(I1469*H1469,2)</f>
        <v>0</v>
      </c>
      <c r="K1469" s="200"/>
      <c r="L1469" s="40"/>
      <c r="M1469" s="201" t="s">
        <v>1</v>
      </c>
      <c r="N1469" s="202" t="s">
        <v>42</v>
      </c>
      <c r="O1469" s="72"/>
      <c r="P1469" s="203">
        <f>O1469*H1469</f>
        <v>0</v>
      </c>
      <c r="Q1469" s="203">
        <v>0</v>
      </c>
      <c r="R1469" s="203">
        <f>Q1469*H1469</f>
        <v>0</v>
      </c>
      <c r="S1469" s="203">
        <v>0</v>
      </c>
      <c r="T1469" s="204">
        <f>S1469*H1469</f>
        <v>0</v>
      </c>
      <c r="U1469" s="35"/>
      <c r="V1469" s="35"/>
      <c r="W1469" s="35"/>
      <c r="X1469" s="35"/>
      <c r="Y1469" s="35"/>
      <c r="Z1469" s="35"/>
      <c r="AA1469" s="35"/>
      <c r="AB1469" s="35"/>
      <c r="AC1469" s="35"/>
      <c r="AD1469" s="35"/>
      <c r="AE1469" s="35"/>
      <c r="AR1469" s="205" t="s">
        <v>218</v>
      </c>
      <c r="AT1469" s="205" t="s">
        <v>214</v>
      </c>
      <c r="AU1469" s="205" t="s">
        <v>85</v>
      </c>
      <c r="AY1469" s="18" t="s">
        <v>209</v>
      </c>
      <c r="BE1469" s="206">
        <f>IF(N1469="základní",J1469,0)</f>
        <v>0</v>
      </c>
      <c r="BF1469" s="206">
        <f>IF(N1469="snížená",J1469,0)</f>
        <v>0</v>
      </c>
      <c r="BG1469" s="206">
        <f>IF(N1469="zákl. přenesená",J1469,0)</f>
        <v>0</v>
      </c>
      <c r="BH1469" s="206">
        <f>IF(N1469="sníž. přenesená",J1469,0)</f>
        <v>0</v>
      </c>
      <c r="BI1469" s="206">
        <f>IF(N1469="nulová",J1469,0)</f>
        <v>0</v>
      </c>
      <c r="BJ1469" s="18" t="s">
        <v>85</v>
      </c>
      <c r="BK1469" s="206">
        <f>ROUND(I1469*H1469,2)</f>
        <v>0</v>
      </c>
      <c r="BL1469" s="18" t="s">
        <v>218</v>
      </c>
      <c r="BM1469" s="205" t="s">
        <v>14431</v>
      </c>
    </row>
    <row r="1470" spans="1:65" s="2" customFormat="1" ht="68.25">
      <c r="A1470" s="35"/>
      <c r="B1470" s="36"/>
      <c r="C1470" s="37"/>
      <c r="D1470" s="214" t="s">
        <v>807</v>
      </c>
      <c r="E1470" s="37"/>
      <c r="F1470" s="256" t="s">
        <v>14254</v>
      </c>
      <c r="G1470" s="37"/>
      <c r="H1470" s="37"/>
      <c r="I1470" s="257"/>
      <c r="J1470" s="37"/>
      <c r="K1470" s="37"/>
      <c r="L1470" s="40"/>
      <c r="M1470" s="258"/>
      <c r="N1470" s="259"/>
      <c r="O1470" s="72"/>
      <c r="P1470" s="72"/>
      <c r="Q1470" s="72"/>
      <c r="R1470" s="72"/>
      <c r="S1470" s="72"/>
      <c r="T1470" s="73"/>
      <c r="U1470" s="35"/>
      <c r="V1470" s="35"/>
      <c r="W1470" s="35"/>
      <c r="X1470" s="35"/>
      <c r="Y1470" s="35"/>
      <c r="Z1470" s="35"/>
      <c r="AA1470" s="35"/>
      <c r="AB1470" s="35"/>
      <c r="AC1470" s="35"/>
      <c r="AD1470" s="35"/>
      <c r="AE1470" s="35"/>
      <c r="AT1470" s="18" t="s">
        <v>807</v>
      </c>
      <c r="AU1470" s="18" t="s">
        <v>85</v>
      </c>
    </row>
    <row r="1471" spans="1:65" s="2" customFormat="1" ht="16.5" customHeight="1">
      <c r="A1471" s="35"/>
      <c r="B1471" s="36"/>
      <c r="C1471" s="193" t="s">
        <v>6464</v>
      </c>
      <c r="D1471" s="193" t="s">
        <v>214</v>
      </c>
      <c r="E1471" s="194" t="s">
        <v>14432</v>
      </c>
      <c r="F1471" s="195" t="s">
        <v>12902</v>
      </c>
      <c r="G1471" s="196" t="s">
        <v>2761</v>
      </c>
      <c r="H1471" s="197">
        <v>2</v>
      </c>
      <c r="I1471" s="198"/>
      <c r="J1471" s="199">
        <f>ROUND(I1471*H1471,2)</f>
        <v>0</v>
      </c>
      <c r="K1471" s="200"/>
      <c r="L1471" s="40"/>
      <c r="M1471" s="201" t="s">
        <v>1</v>
      </c>
      <c r="N1471" s="202" t="s">
        <v>42</v>
      </c>
      <c r="O1471" s="72"/>
      <c r="P1471" s="203">
        <f>O1471*H1471</f>
        <v>0</v>
      </c>
      <c r="Q1471" s="203">
        <v>0</v>
      </c>
      <c r="R1471" s="203">
        <f>Q1471*H1471</f>
        <v>0</v>
      </c>
      <c r="S1471" s="203">
        <v>0</v>
      </c>
      <c r="T1471" s="204">
        <f>S1471*H1471</f>
        <v>0</v>
      </c>
      <c r="U1471" s="35"/>
      <c r="V1471" s="35"/>
      <c r="W1471" s="35"/>
      <c r="X1471" s="35"/>
      <c r="Y1471" s="35"/>
      <c r="Z1471" s="35"/>
      <c r="AA1471" s="35"/>
      <c r="AB1471" s="35"/>
      <c r="AC1471" s="35"/>
      <c r="AD1471" s="35"/>
      <c r="AE1471" s="35"/>
      <c r="AR1471" s="205" t="s">
        <v>218</v>
      </c>
      <c r="AT1471" s="205" t="s">
        <v>214</v>
      </c>
      <c r="AU1471" s="205" t="s">
        <v>85</v>
      </c>
      <c r="AY1471" s="18" t="s">
        <v>209</v>
      </c>
      <c r="BE1471" s="206">
        <f>IF(N1471="základní",J1471,0)</f>
        <v>0</v>
      </c>
      <c r="BF1471" s="206">
        <f>IF(N1471="snížená",J1471,0)</f>
        <v>0</v>
      </c>
      <c r="BG1471" s="206">
        <f>IF(N1471="zákl. přenesená",J1471,0)</f>
        <v>0</v>
      </c>
      <c r="BH1471" s="206">
        <f>IF(N1471="sníž. přenesená",J1471,0)</f>
        <v>0</v>
      </c>
      <c r="BI1471" s="206">
        <f>IF(N1471="nulová",J1471,0)</f>
        <v>0</v>
      </c>
      <c r="BJ1471" s="18" t="s">
        <v>85</v>
      </c>
      <c r="BK1471" s="206">
        <f>ROUND(I1471*H1471,2)</f>
        <v>0</v>
      </c>
      <c r="BL1471" s="18" t="s">
        <v>218</v>
      </c>
      <c r="BM1471" s="205" t="s">
        <v>14433</v>
      </c>
    </row>
    <row r="1472" spans="1:65" s="2" customFormat="1" ht="68.25">
      <c r="A1472" s="35"/>
      <c r="B1472" s="36"/>
      <c r="C1472" s="37"/>
      <c r="D1472" s="214" t="s">
        <v>807</v>
      </c>
      <c r="E1472" s="37"/>
      <c r="F1472" s="256" t="s">
        <v>14254</v>
      </c>
      <c r="G1472" s="37"/>
      <c r="H1472" s="37"/>
      <c r="I1472" s="257"/>
      <c r="J1472" s="37"/>
      <c r="K1472" s="37"/>
      <c r="L1472" s="40"/>
      <c r="M1472" s="258"/>
      <c r="N1472" s="259"/>
      <c r="O1472" s="72"/>
      <c r="P1472" s="72"/>
      <c r="Q1472" s="72"/>
      <c r="R1472" s="72"/>
      <c r="S1472" s="72"/>
      <c r="T1472" s="73"/>
      <c r="U1472" s="35"/>
      <c r="V1472" s="35"/>
      <c r="W1472" s="35"/>
      <c r="X1472" s="35"/>
      <c r="Y1472" s="35"/>
      <c r="Z1472" s="35"/>
      <c r="AA1472" s="35"/>
      <c r="AB1472" s="35"/>
      <c r="AC1472" s="35"/>
      <c r="AD1472" s="35"/>
      <c r="AE1472" s="35"/>
      <c r="AT1472" s="18" t="s">
        <v>807</v>
      </c>
      <c r="AU1472" s="18" t="s">
        <v>85</v>
      </c>
    </row>
    <row r="1473" spans="1:65" s="2" customFormat="1" ht="16.5" customHeight="1">
      <c r="A1473" s="35"/>
      <c r="B1473" s="36"/>
      <c r="C1473" s="193" t="s">
        <v>6467</v>
      </c>
      <c r="D1473" s="193" t="s">
        <v>214</v>
      </c>
      <c r="E1473" s="194" t="s">
        <v>14434</v>
      </c>
      <c r="F1473" s="195" t="s">
        <v>12951</v>
      </c>
      <c r="G1473" s="196" t="s">
        <v>2761</v>
      </c>
      <c r="H1473" s="197">
        <v>20</v>
      </c>
      <c r="I1473" s="198"/>
      <c r="J1473" s="199">
        <f>ROUND(I1473*H1473,2)</f>
        <v>0</v>
      </c>
      <c r="K1473" s="200"/>
      <c r="L1473" s="40"/>
      <c r="M1473" s="201" t="s">
        <v>1</v>
      </c>
      <c r="N1473" s="202" t="s">
        <v>42</v>
      </c>
      <c r="O1473" s="72"/>
      <c r="P1473" s="203">
        <f>O1473*H1473</f>
        <v>0</v>
      </c>
      <c r="Q1473" s="203">
        <v>0</v>
      </c>
      <c r="R1473" s="203">
        <f>Q1473*H1473</f>
        <v>0</v>
      </c>
      <c r="S1473" s="203">
        <v>0</v>
      </c>
      <c r="T1473" s="204">
        <f>S1473*H1473</f>
        <v>0</v>
      </c>
      <c r="U1473" s="35"/>
      <c r="V1473" s="35"/>
      <c r="W1473" s="35"/>
      <c r="X1473" s="35"/>
      <c r="Y1473" s="35"/>
      <c r="Z1473" s="35"/>
      <c r="AA1473" s="35"/>
      <c r="AB1473" s="35"/>
      <c r="AC1473" s="35"/>
      <c r="AD1473" s="35"/>
      <c r="AE1473" s="35"/>
      <c r="AR1473" s="205" t="s">
        <v>218</v>
      </c>
      <c r="AT1473" s="205" t="s">
        <v>214</v>
      </c>
      <c r="AU1473" s="205" t="s">
        <v>85</v>
      </c>
      <c r="AY1473" s="18" t="s">
        <v>209</v>
      </c>
      <c r="BE1473" s="206">
        <f>IF(N1473="základní",J1473,0)</f>
        <v>0</v>
      </c>
      <c r="BF1473" s="206">
        <f>IF(N1473="snížená",J1473,0)</f>
        <v>0</v>
      </c>
      <c r="BG1473" s="206">
        <f>IF(N1473="zákl. přenesená",J1473,0)</f>
        <v>0</v>
      </c>
      <c r="BH1473" s="206">
        <f>IF(N1473="sníž. přenesená",J1473,0)</f>
        <v>0</v>
      </c>
      <c r="BI1473" s="206">
        <f>IF(N1473="nulová",J1473,0)</f>
        <v>0</v>
      </c>
      <c r="BJ1473" s="18" t="s">
        <v>85</v>
      </c>
      <c r="BK1473" s="206">
        <f>ROUND(I1473*H1473,2)</f>
        <v>0</v>
      </c>
      <c r="BL1473" s="18" t="s">
        <v>218</v>
      </c>
      <c r="BM1473" s="205" t="s">
        <v>14435</v>
      </c>
    </row>
    <row r="1474" spans="1:65" s="2" customFormat="1" ht="68.25">
      <c r="A1474" s="35"/>
      <c r="B1474" s="36"/>
      <c r="C1474" s="37"/>
      <c r="D1474" s="214" t="s">
        <v>807</v>
      </c>
      <c r="E1474" s="37"/>
      <c r="F1474" s="256" t="s">
        <v>14254</v>
      </c>
      <c r="G1474" s="37"/>
      <c r="H1474" s="37"/>
      <c r="I1474" s="257"/>
      <c r="J1474" s="37"/>
      <c r="K1474" s="37"/>
      <c r="L1474" s="40"/>
      <c r="M1474" s="258"/>
      <c r="N1474" s="259"/>
      <c r="O1474" s="72"/>
      <c r="P1474" s="72"/>
      <c r="Q1474" s="72"/>
      <c r="R1474" s="72"/>
      <c r="S1474" s="72"/>
      <c r="T1474" s="73"/>
      <c r="U1474" s="35"/>
      <c r="V1474" s="35"/>
      <c r="W1474" s="35"/>
      <c r="X1474" s="35"/>
      <c r="Y1474" s="35"/>
      <c r="Z1474" s="35"/>
      <c r="AA1474" s="35"/>
      <c r="AB1474" s="35"/>
      <c r="AC1474" s="35"/>
      <c r="AD1474" s="35"/>
      <c r="AE1474" s="35"/>
      <c r="AT1474" s="18" t="s">
        <v>807</v>
      </c>
      <c r="AU1474" s="18" t="s">
        <v>85</v>
      </c>
    </row>
    <row r="1475" spans="1:65" s="2" customFormat="1" ht="16.5" customHeight="1">
      <c r="A1475" s="35"/>
      <c r="B1475" s="36"/>
      <c r="C1475" s="193" t="s">
        <v>6470</v>
      </c>
      <c r="D1475" s="193" t="s">
        <v>214</v>
      </c>
      <c r="E1475" s="194" t="s">
        <v>14436</v>
      </c>
      <c r="F1475" s="195" t="s">
        <v>12951</v>
      </c>
      <c r="G1475" s="196" t="s">
        <v>10032</v>
      </c>
      <c r="H1475" s="197">
        <v>59.5</v>
      </c>
      <c r="I1475" s="198"/>
      <c r="J1475" s="199">
        <f>ROUND(I1475*H1475,2)</f>
        <v>0</v>
      </c>
      <c r="K1475" s="200"/>
      <c r="L1475" s="40"/>
      <c r="M1475" s="201" t="s">
        <v>1</v>
      </c>
      <c r="N1475" s="202" t="s">
        <v>42</v>
      </c>
      <c r="O1475" s="72"/>
      <c r="P1475" s="203">
        <f>O1475*H1475</f>
        <v>0</v>
      </c>
      <c r="Q1475" s="203">
        <v>0</v>
      </c>
      <c r="R1475" s="203">
        <f>Q1475*H1475</f>
        <v>0</v>
      </c>
      <c r="S1475" s="203">
        <v>0</v>
      </c>
      <c r="T1475" s="204">
        <f>S1475*H1475</f>
        <v>0</v>
      </c>
      <c r="U1475" s="35"/>
      <c r="V1475" s="35"/>
      <c r="W1475" s="35"/>
      <c r="X1475" s="35"/>
      <c r="Y1475" s="35"/>
      <c r="Z1475" s="35"/>
      <c r="AA1475" s="35"/>
      <c r="AB1475" s="35"/>
      <c r="AC1475" s="35"/>
      <c r="AD1475" s="35"/>
      <c r="AE1475" s="35"/>
      <c r="AR1475" s="205" t="s">
        <v>218</v>
      </c>
      <c r="AT1475" s="205" t="s">
        <v>214</v>
      </c>
      <c r="AU1475" s="205" t="s">
        <v>85</v>
      </c>
      <c r="AY1475" s="18" t="s">
        <v>209</v>
      </c>
      <c r="BE1475" s="206">
        <f>IF(N1475="základní",J1475,0)</f>
        <v>0</v>
      </c>
      <c r="BF1475" s="206">
        <f>IF(N1475="snížená",J1475,0)</f>
        <v>0</v>
      </c>
      <c r="BG1475" s="206">
        <f>IF(N1475="zákl. přenesená",J1475,0)</f>
        <v>0</v>
      </c>
      <c r="BH1475" s="206">
        <f>IF(N1475="sníž. přenesená",J1475,0)</f>
        <v>0</v>
      </c>
      <c r="BI1475" s="206">
        <f>IF(N1475="nulová",J1475,0)</f>
        <v>0</v>
      </c>
      <c r="BJ1475" s="18" t="s">
        <v>85</v>
      </c>
      <c r="BK1475" s="206">
        <f>ROUND(I1475*H1475,2)</f>
        <v>0</v>
      </c>
      <c r="BL1475" s="18" t="s">
        <v>218</v>
      </c>
      <c r="BM1475" s="205" t="s">
        <v>14437</v>
      </c>
    </row>
    <row r="1476" spans="1:65" s="2" customFormat="1" ht="58.5">
      <c r="A1476" s="35"/>
      <c r="B1476" s="36"/>
      <c r="C1476" s="37"/>
      <c r="D1476" s="214" t="s">
        <v>807</v>
      </c>
      <c r="E1476" s="37"/>
      <c r="F1476" s="256" t="s">
        <v>12979</v>
      </c>
      <c r="G1476" s="37"/>
      <c r="H1476" s="37"/>
      <c r="I1476" s="257"/>
      <c r="J1476" s="37"/>
      <c r="K1476" s="37"/>
      <c r="L1476" s="40"/>
      <c r="M1476" s="258"/>
      <c r="N1476" s="259"/>
      <c r="O1476" s="72"/>
      <c r="P1476" s="72"/>
      <c r="Q1476" s="72"/>
      <c r="R1476" s="72"/>
      <c r="S1476" s="72"/>
      <c r="T1476" s="73"/>
      <c r="U1476" s="35"/>
      <c r="V1476" s="35"/>
      <c r="W1476" s="35"/>
      <c r="X1476" s="35"/>
      <c r="Y1476" s="35"/>
      <c r="Z1476" s="35"/>
      <c r="AA1476" s="35"/>
      <c r="AB1476" s="35"/>
      <c r="AC1476" s="35"/>
      <c r="AD1476" s="35"/>
      <c r="AE1476" s="35"/>
      <c r="AT1476" s="18" t="s">
        <v>807</v>
      </c>
      <c r="AU1476" s="18" t="s">
        <v>85</v>
      </c>
    </row>
    <row r="1477" spans="1:65" s="2" customFormat="1" ht="16.5" customHeight="1">
      <c r="A1477" s="35"/>
      <c r="B1477" s="36"/>
      <c r="C1477" s="193" t="s">
        <v>6473</v>
      </c>
      <c r="D1477" s="193" t="s">
        <v>214</v>
      </c>
      <c r="E1477" s="194" t="s">
        <v>14438</v>
      </c>
      <c r="F1477" s="195" t="s">
        <v>12898</v>
      </c>
      <c r="G1477" s="196" t="s">
        <v>10032</v>
      </c>
      <c r="H1477" s="197">
        <v>17.600000000000001</v>
      </c>
      <c r="I1477" s="198"/>
      <c r="J1477" s="199">
        <f>ROUND(I1477*H1477,2)</f>
        <v>0</v>
      </c>
      <c r="K1477" s="200"/>
      <c r="L1477" s="40"/>
      <c r="M1477" s="201" t="s">
        <v>1</v>
      </c>
      <c r="N1477" s="202" t="s">
        <v>42</v>
      </c>
      <c r="O1477" s="72"/>
      <c r="P1477" s="203">
        <f>O1477*H1477</f>
        <v>0</v>
      </c>
      <c r="Q1477" s="203">
        <v>0</v>
      </c>
      <c r="R1477" s="203">
        <f>Q1477*H1477</f>
        <v>0</v>
      </c>
      <c r="S1477" s="203">
        <v>0</v>
      </c>
      <c r="T1477" s="204">
        <f>S1477*H1477</f>
        <v>0</v>
      </c>
      <c r="U1477" s="35"/>
      <c r="V1477" s="35"/>
      <c r="W1477" s="35"/>
      <c r="X1477" s="35"/>
      <c r="Y1477" s="35"/>
      <c r="Z1477" s="35"/>
      <c r="AA1477" s="35"/>
      <c r="AB1477" s="35"/>
      <c r="AC1477" s="35"/>
      <c r="AD1477" s="35"/>
      <c r="AE1477" s="35"/>
      <c r="AR1477" s="205" t="s">
        <v>218</v>
      </c>
      <c r="AT1477" s="205" t="s">
        <v>214</v>
      </c>
      <c r="AU1477" s="205" t="s">
        <v>85</v>
      </c>
      <c r="AY1477" s="18" t="s">
        <v>209</v>
      </c>
      <c r="BE1477" s="206">
        <f>IF(N1477="základní",J1477,0)</f>
        <v>0</v>
      </c>
      <c r="BF1477" s="206">
        <f>IF(N1477="snížená",J1477,0)</f>
        <v>0</v>
      </c>
      <c r="BG1477" s="206">
        <f>IF(N1477="zákl. přenesená",J1477,0)</f>
        <v>0</v>
      </c>
      <c r="BH1477" s="206">
        <f>IF(N1477="sníž. přenesená",J1477,0)</f>
        <v>0</v>
      </c>
      <c r="BI1477" s="206">
        <f>IF(N1477="nulová",J1477,0)</f>
        <v>0</v>
      </c>
      <c r="BJ1477" s="18" t="s">
        <v>85</v>
      </c>
      <c r="BK1477" s="206">
        <f>ROUND(I1477*H1477,2)</f>
        <v>0</v>
      </c>
      <c r="BL1477" s="18" t="s">
        <v>218</v>
      </c>
      <c r="BM1477" s="205" t="s">
        <v>14439</v>
      </c>
    </row>
    <row r="1478" spans="1:65" s="2" customFormat="1" ht="48.75">
      <c r="A1478" s="35"/>
      <c r="B1478" s="36"/>
      <c r="C1478" s="37"/>
      <c r="D1478" s="214" t="s">
        <v>807</v>
      </c>
      <c r="E1478" s="37"/>
      <c r="F1478" s="256" t="s">
        <v>13241</v>
      </c>
      <c r="G1478" s="37"/>
      <c r="H1478" s="37"/>
      <c r="I1478" s="257"/>
      <c r="J1478" s="37"/>
      <c r="K1478" s="37"/>
      <c r="L1478" s="40"/>
      <c r="M1478" s="258"/>
      <c r="N1478" s="259"/>
      <c r="O1478" s="72"/>
      <c r="P1478" s="72"/>
      <c r="Q1478" s="72"/>
      <c r="R1478" s="72"/>
      <c r="S1478" s="72"/>
      <c r="T1478" s="73"/>
      <c r="U1478" s="35"/>
      <c r="V1478" s="35"/>
      <c r="W1478" s="35"/>
      <c r="X1478" s="35"/>
      <c r="Y1478" s="35"/>
      <c r="Z1478" s="35"/>
      <c r="AA1478" s="35"/>
      <c r="AB1478" s="35"/>
      <c r="AC1478" s="35"/>
      <c r="AD1478" s="35"/>
      <c r="AE1478" s="35"/>
      <c r="AT1478" s="18" t="s">
        <v>807</v>
      </c>
      <c r="AU1478" s="18" t="s">
        <v>85</v>
      </c>
    </row>
    <row r="1479" spans="1:65" s="2" customFormat="1" ht="16.5" customHeight="1">
      <c r="A1479" s="35"/>
      <c r="B1479" s="36"/>
      <c r="C1479" s="193" t="s">
        <v>6476</v>
      </c>
      <c r="D1479" s="193" t="s">
        <v>214</v>
      </c>
      <c r="E1479" s="194" t="s">
        <v>14440</v>
      </c>
      <c r="F1479" s="195" t="s">
        <v>12902</v>
      </c>
      <c r="G1479" s="196" t="s">
        <v>10032</v>
      </c>
      <c r="H1479" s="197">
        <v>3.2</v>
      </c>
      <c r="I1479" s="198"/>
      <c r="J1479" s="199">
        <f>ROUND(I1479*H1479,2)</f>
        <v>0</v>
      </c>
      <c r="K1479" s="200"/>
      <c r="L1479" s="40"/>
      <c r="M1479" s="201" t="s">
        <v>1</v>
      </c>
      <c r="N1479" s="202" t="s">
        <v>42</v>
      </c>
      <c r="O1479" s="72"/>
      <c r="P1479" s="203">
        <f>O1479*H1479</f>
        <v>0</v>
      </c>
      <c r="Q1479" s="203">
        <v>0</v>
      </c>
      <c r="R1479" s="203">
        <f>Q1479*H1479</f>
        <v>0</v>
      </c>
      <c r="S1479" s="203">
        <v>0</v>
      </c>
      <c r="T1479" s="204">
        <f>S1479*H1479</f>
        <v>0</v>
      </c>
      <c r="U1479" s="35"/>
      <c r="V1479" s="35"/>
      <c r="W1479" s="35"/>
      <c r="X1479" s="35"/>
      <c r="Y1479" s="35"/>
      <c r="Z1479" s="35"/>
      <c r="AA1479" s="35"/>
      <c r="AB1479" s="35"/>
      <c r="AC1479" s="35"/>
      <c r="AD1479" s="35"/>
      <c r="AE1479" s="35"/>
      <c r="AR1479" s="205" t="s">
        <v>218</v>
      </c>
      <c r="AT1479" s="205" t="s">
        <v>214</v>
      </c>
      <c r="AU1479" s="205" t="s">
        <v>85</v>
      </c>
      <c r="AY1479" s="18" t="s">
        <v>209</v>
      </c>
      <c r="BE1479" s="206">
        <f>IF(N1479="základní",J1479,0)</f>
        <v>0</v>
      </c>
      <c r="BF1479" s="206">
        <f>IF(N1479="snížená",J1479,0)</f>
        <v>0</v>
      </c>
      <c r="BG1479" s="206">
        <f>IF(N1479="zákl. přenesená",J1479,0)</f>
        <v>0</v>
      </c>
      <c r="BH1479" s="206">
        <f>IF(N1479="sníž. přenesená",J1479,0)</f>
        <v>0</v>
      </c>
      <c r="BI1479" s="206">
        <f>IF(N1479="nulová",J1479,0)</f>
        <v>0</v>
      </c>
      <c r="BJ1479" s="18" t="s">
        <v>85</v>
      </c>
      <c r="BK1479" s="206">
        <f>ROUND(I1479*H1479,2)</f>
        <v>0</v>
      </c>
      <c r="BL1479" s="18" t="s">
        <v>218</v>
      </c>
      <c r="BM1479" s="205" t="s">
        <v>14441</v>
      </c>
    </row>
    <row r="1480" spans="1:65" s="2" customFormat="1" ht="48.75">
      <c r="A1480" s="35"/>
      <c r="B1480" s="36"/>
      <c r="C1480" s="37"/>
      <c r="D1480" s="214" t="s">
        <v>807</v>
      </c>
      <c r="E1480" s="37"/>
      <c r="F1480" s="256" t="s">
        <v>13241</v>
      </c>
      <c r="G1480" s="37"/>
      <c r="H1480" s="37"/>
      <c r="I1480" s="257"/>
      <c r="J1480" s="37"/>
      <c r="K1480" s="37"/>
      <c r="L1480" s="40"/>
      <c r="M1480" s="258"/>
      <c r="N1480" s="259"/>
      <c r="O1480" s="72"/>
      <c r="P1480" s="72"/>
      <c r="Q1480" s="72"/>
      <c r="R1480" s="72"/>
      <c r="S1480" s="72"/>
      <c r="T1480" s="73"/>
      <c r="U1480" s="35"/>
      <c r="V1480" s="35"/>
      <c r="W1480" s="35"/>
      <c r="X1480" s="35"/>
      <c r="Y1480" s="35"/>
      <c r="Z1480" s="35"/>
      <c r="AA1480" s="35"/>
      <c r="AB1480" s="35"/>
      <c r="AC1480" s="35"/>
      <c r="AD1480" s="35"/>
      <c r="AE1480" s="35"/>
      <c r="AT1480" s="18" t="s">
        <v>807</v>
      </c>
      <c r="AU1480" s="18" t="s">
        <v>85</v>
      </c>
    </row>
    <row r="1481" spans="1:65" s="2" customFormat="1" ht="16.5" customHeight="1">
      <c r="A1481" s="35"/>
      <c r="B1481" s="36"/>
      <c r="C1481" s="193" t="s">
        <v>6479</v>
      </c>
      <c r="D1481" s="193" t="s">
        <v>214</v>
      </c>
      <c r="E1481" s="194" t="s">
        <v>14442</v>
      </c>
      <c r="F1481" s="195" t="s">
        <v>12951</v>
      </c>
      <c r="G1481" s="196" t="s">
        <v>10032</v>
      </c>
      <c r="H1481" s="197">
        <v>1.6</v>
      </c>
      <c r="I1481" s="198"/>
      <c r="J1481" s="199">
        <f>ROUND(I1481*H1481,2)</f>
        <v>0</v>
      </c>
      <c r="K1481" s="200"/>
      <c r="L1481" s="40"/>
      <c r="M1481" s="201" t="s">
        <v>1</v>
      </c>
      <c r="N1481" s="202" t="s">
        <v>42</v>
      </c>
      <c r="O1481" s="72"/>
      <c r="P1481" s="203">
        <f>O1481*H1481</f>
        <v>0</v>
      </c>
      <c r="Q1481" s="203">
        <v>0</v>
      </c>
      <c r="R1481" s="203">
        <f>Q1481*H1481</f>
        <v>0</v>
      </c>
      <c r="S1481" s="203">
        <v>0</v>
      </c>
      <c r="T1481" s="204">
        <f>S1481*H1481</f>
        <v>0</v>
      </c>
      <c r="U1481" s="35"/>
      <c r="V1481" s="35"/>
      <c r="W1481" s="35"/>
      <c r="X1481" s="35"/>
      <c r="Y1481" s="35"/>
      <c r="Z1481" s="35"/>
      <c r="AA1481" s="35"/>
      <c r="AB1481" s="35"/>
      <c r="AC1481" s="35"/>
      <c r="AD1481" s="35"/>
      <c r="AE1481" s="35"/>
      <c r="AR1481" s="205" t="s">
        <v>218</v>
      </c>
      <c r="AT1481" s="205" t="s">
        <v>214</v>
      </c>
      <c r="AU1481" s="205" t="s">
        <v>85</v>
      </c>
      <c r="AY1481" s="18" t="s">
        <v>209</v>
      </c>
      <c r="BE1481" s="206">
        <f>IF(N1481="základní",J1481,0)</f>
        <v>0</v>
      </c>
      <c r="BF1481" s="206">
        <f>IF(N1481="snížená",J1481,0)</f>
        <v>0</v>
      </c>
      <c r="BG1481" s="206">
        <f>IF(N1481="zákl. přenesená",J1481,0)</f>
        <v>0</v>
      </c>
      <c r="BH1481" s="206">
        <f>IF(N1481="sníž. přenesená",J1481,0)</f>
        <v>0</v>
      </c>
      <c r="BI1481" s="206">
        <f>IF(N1481="nulová",J1481,0)</f>
        <v>0</v>
      </c>
      <c r="BJ1481" s="18" t="s">
        <v>85</v>
      </c>
      <c r="BK1481" s="206">
        <f>ROUND(I1481*H1481,2)</f>
        <v>0</v>
      </c>
      <c r="BL1481" s="18" t="s">
        <v>218</v>
      </c>
      <c r="BM1481" s="205" t="s">
        <v>14443</v>
      </c>
    </row>
    <row r="1482" spans="1:65" s="2" customFormat="1" ht="48.75">
      <c r="A1482" s="35"/>
      <c r="B1482" s="36"/>
      <c r="C1482" s="37"/>
      <c r="D1482" s="214" t="s">
        <v>807</v>
      </c>
      <c r="E1482" s="37"/>
      <c r="F1482" s="256" t="s">
        <v>13241</v>
      </c>
      <c r="G1482" s="37"/>
      <c r="H1482" s="37"/>
      <c r="I1482" s="257"/>
      <c r="J1482" s="37"/>
      <c r="K1482" s="37"/>
      <c r="L1482" s="40"/>
      <c r="M1482" s="258"/>
      <c r="N1482" s="259"/>
      <c r="O1482" s="72"/>
      <c r="P1482" s="72"/>
      <c r="Q1482" s="72"/>
      <c r="R1482" s="72"/>
      <c r="S1482" s="72"/>
      <c r="T1482" s="73"/>
      <c r="U1482" s="35"/>
      <c r="V1482" s="35"/>
      <c r="W1482" s="35"/>
      <c r="X1482" s="35"/>
      <c r="Y1482" s="35"/>
      <c r="Z1482" s="35"/>
      <c r="AA1482" s="35"/>
      <c r="AB1482" s="35"/>
      <c r="AC1482" s="35"/>
      <c r="AD1482" s="35"/>
      <c r="AE1482" s="35"/>
      <c r="AT1482" s="18" t="s">
        <v>807</v>
      </c>
      <c r="AU1482" s="18" t="s">
        <v>85</v>
      </c>
    </row>
    <row r="1483" spans="1:65" s="2" customFormat="1" ht="16.5" customHeight="1">
      <c r="A1483" s="35"/>
      <c r="B1483" s="36"/>
      <c r="C1483" s="193" t="s">
        <v>6482</v>
      </c>
      <c r="D1483" s="193" t="s">
        <v>214</v>
      </c>
      <c r="E1483" s="194" t="s">
        <v>14444</v>
      </c>
      <c r="F1483" s="195" t="s">
        <v>12870</v>
      </c>
      <c r="G1483" s="196" t="s">
        <v>10032</v>
      </c>
      <c r="H1483" s="197">
        <v>8</v>
      </c>
      <c r="I1483" s="198"/>
      <c r="J1483" s="199">
        <f>ROUND(I1483*H1483,2)</f>
        <v>0</v>
      </c>
      <c r="K1483" s="200"/>
      <c r="L1483" s="40"/>
      <c r="M1483" s="201" t="s">
        <v>1</v>
      </c>
      <c r="N1483" s="202" t="s">
        <v>42</v>
      </c>
      <c r="O1483" s="72"/>
      <c r="P1483" s="203">
        <f>O1483*H1483</f>
        <v>0</v>
      </c>
      <c r="Q1483" s="203">
        <v>0</v>
      </c>
      <c r="R1483" s="203">
        <f>Q1483*H1483</f>
        <v>0</v>
      </c>
      <c r="S1483" s="203">
        <v>0</v>
      </c>
      <c r="T1483" s="204">
        <f>S1483*H1483</f>
        <v>0</v>
      </c>
      <c r="U1483" s="35"/>
      <c r="V1483" s="35"/>
      <c r="W1483" s="35"/>
      <c r="X1483" s="35"/>
      <c r="Y1483" s="35"/>
      <c r="Z1483" s="35"/>
      <c r="AA1483" s="35"/>
      <c r="AB1483" s="35"/>
      <c r="AC1483" s="35"/>
      <c r="AD1483" s="35"/>
      <c r="AE1483" s="35"/>
      <c r="AR1483" s="205" t="s">
        <v>218</v>
      </c>
      <c r="AT1483" s="205" t="s">
        <v>214</v>
      </c>
      <c r="AU1483" s="205" t="s">
        <v>85</v>
      </c>
      <c r="AY1483" s="18" t="s">
        <v>209</v>
      </c>
      <c r="BE1483" s="206">
        <f>IF(N1483="základní",J1483,0)</f>
        <v>0</v>
      </c>
      <c r="BF1483" s="206">
        <f>IF(N1483="snížená",J1483,0)</f>
        <v>0</v>
      </c>
      <c r="BG1483" s="206">
        <f>IF(N1483="zákl. přenesená",J1483,0)</f>
        <v>0</v>
      </c>
      <c r="BH1483" s="206">
        <f>IF(N1483="sníž. přenesená",J1483,0)</f>
        <v>0</v>
      </c>
      <c r="BI1483" s="206">
        <f>IF(N1483="nulová",J1483,0)</f>
        <v>0</v>
      </c>
      <c r="BJ1483" s="18" t="s">
        <v>85</v>
      </c>
      <c r="BK1483" s="206">
        <f>ROUND(I1483*H1483,2)</f>
        <v>0</v>
      </c>
      <c r="BL1483" s="18" t="s">
        <v>218</v>
      </c>
      <c r="BM1483" s="205" t="s">
        <v>14445</v>
      </c>
    </row>
    <row r="1484" spans="1:65" s="2" customFormat="1" ht="48.75">
      <c r="A1484" s="35"/>
      <c r="B1484" s="36"/>
      <c r="C1484" s="37"/>
      <c r="D1484" s="214" t="s">
        <v>807</v>
      </c>
      <c r="E1484" s="37"/>
      <c r="F1484" s="256" t="s">
        <v>13241</v>
      </c>
      <c r="G1484" s="37"/>
      <c r="H1484" s="37"/>
      <c r="I1484" s="257"/>
      <c r="J1484" s="37"/>
      <c r="K1484" s="37"/>
      <c r="L1484" s="40"/>
      <c r="M1484" s="258"/>
      <c r="N1484" s="259"/>
      <c r="O1484" s="72"/>
      <c r="P1484" s="72"/>
      <c r="Q1484" s="72"/>
      <c r="R1484" s="72"/>
      <c r="S1484" s="72"/>
      <c r="T1484" s="73"/>
      <c r="U1484" s="35"/>
      <c r="V1484" s="35"/>
      <c r="W1484" s="35"/>
      <c r="X1484" s="35"/>
      <c r="Y1484" s="35"/>
      <c r="Z1484" s="35"/>
      <c r="AA1484" s="35"/>
      <c r="AB1484" s="35"/>
      <c r="AC1484" s="35"/>
      <c r="AD1484" s="35"/>
      <c r="AE1484" s="35"/>
      <c r="AT1484" s="18" t="s">
        <v>807</v>
      </c>
      <c r="AU1484" s="18" t="s">
        <v>85</v>
      </c>
    </row>
    <row r="1485" spans="1:65" s="2" customFormat="1" ht="16.5" customHeight="1">
      <c r="A1485" s="35"/>
      <c r="B1485" s="36"/>
      <c r="C1485" s="193" t="s">
        <v>6485</v>
      </c>
      <c r="D1485" s="193" t="s">
        <v>214</v>
      </c>
      <c r="E1485" s="194" t="s">
        <v>14446</v>
      </c>
      <c r="F1485" s="195" t="s">
        <v>12848</v>
      </c>
      <c r="G1485" s="196" t="s">
        <v>217</v>
      </c>
      <c r="H1485" s="197">
        <v>108</v>
      </c>
      <c r="I1485" s="198"/>
      <c r="J1485" s="199">
        <f>ROUND(I1485*H1485,2)</f>
        <v>0</v>
      </c>
      <c r="K1485" s="200"/>
      <c r="L1485" s="40"/>
      <c r="M1485" s="201" t="s">
        <v>1</v>
      </c>
      <c r="N1485" s="202" t="s">
        <v>42</v>
      </c>
      <c r="O1485" s="72"/>
      <c r="P1485" s="203">
        <f>O1485*H1485</f>
        <v>0</v>
      </c>
      <c r="Q1485" s="203">
        <v>0</v>
      </c>
      <c r="R1485" s="203">
        <f>Q1485*H1485</f>
        <v>0</v>
      </c>
      <c r="S1485" s="203">
        <v>0</v>
      </c>
      <c r="T1485" s="204">
        <f>S1485*H1485</f>
        <v>0</v>
      </c>
      <c r="U1485" s="35"/>
      <c r="V1485" s="35"/>
      <c r="W1485" s="35"/>
      <c r="X1485" s="35"/>
      <c r="Y1485" s="35"/>
      <c r="Z1485" s="35"/>
      <c r="AA1485" s="35"/>
      <c r="AB1485" s="35"/>
      <c r="AC1485" s="35"/>
      <c r="AD1485" s="35"/>
      <c r="AE1485" s="35"/>
      <c r="AR1485" s="205" t="s">
        <v>218</v>
      </c>
      <c r="AT1485" s="205" t="s">
        <v>214</v>
      </c>
      <c r="AU1485" s="205" t="s">
        <v>85</v>
      </c>
      <c r="AY1485" s="18" t="s">
        <v>209</v>
      </c>
      <c r="BE1485" s="206">
        <f>IF(N1485="základní",J1485,0)</f>
        <v>0</v>
      </c>
      <c r="BF1485" s="206">
        <f>IF(N1485="snížená",J1485,0)</f>
        <v>0</v>
      </c>
      <c r="BG1485" s="206">
        <f>IF(N1485="zákl. přenesená",J1485,0)</f>
        <v>0</v>
      </c>
      <c r="BH1485" s="206">
        <f>IF(N1485="sníž. přenesená",J1485,0)</f>
        <v>0</v>
      </c>
      <c r="BI1485" s="206">
        <f>IF(N1485="nulová",J1485,0)</f>
        <v>0</v>
      </c>
      <c r="BJ1485" s="18" t="s">
        <v>85</v>
      </c>
      <c r="BK1485" s="206">
        <f>ROUND(I1485*H1485,2)</f>
        <v>0</v>
      </c>
      <c r="BL1485" s="18" t="s">
        <v>218</v>
      </c>
      <c r="BM1485" s="205" t="s">
        <v>14447</v>
      </c>
    </row>
    <row r="1486" spans="1:65" s="2" customFormat="1" ht="48.75">
      <c r="A1486" s="35"/>
      <c r="B1486" s="36"/>
      <c r="C1486" s="37"/>
      <c r="D1486" s="214" t="s">
        <v>807</v>
      </c>
      <c r="E1486" s="37"/>
      <c r="F1486" s="256" t="s">
        <v>12988</v>
      </c>
      <c r="G1486" s="37"/>
      <c r="H1486" s="37"/>
      <c r="I1486" s="257"/>
      <c r="J1486" s="37"/>
      <c r="K1486" s="37"/>
      <c r="L1486" s="40"/>
      <c r="M1486" s="258"/>
      <c r="N1486" s="259"/>
      <c r="O1486" s="72"/>
      <c r="P1486" s="72"/>
      <c r="Q1486" s="72"/>
      <c r="R1486" s="72"/>
      <c r="S1486" s="72"/>
      <c r="T1486" s="73"/>
      <c r="U1486" s="35"/>
      <c r="V1486" s="35"/>
      <c r="W1486" s="35"/>
      <c r="X1486" s="35"/>
      <c r="Y1486" s="35"/>
      <c r="Z1486" s="35"/>
      <c r="AA1486" s="35"/>
      <c r="AB1486" s="35"/>
      <c r="AC1486" s="35"/>
      <c r="AD1486" s="35"/>
      <c r="AE1486" s="35"/>
      <c r="AT1486" s="18" t="s">
        <v>807</v>
      </c>
      <c r="AU1486" s="18" t="s">
        <v>85</v>
      </c>
    </row>
    <row r="1487" spans="1:65" s="2" customFormat="1" ht="16.5" customHeight="1">
      <c r="A1487" s="35"/>
      <c r="B1487" s="36"/>
      <c r="C1487" s="193" t="s">
        <v>6488</v>
      </c>
      <c r="D1487" s="193" t="s">
        <v>214</v>
      </c>
      <c r="E1487" s="194" t="s">
        <v>14448</v>
      </c>
      <c r="F1487" s="195" t="s">
        <v>12852</v>
      </c>
      <c r="G1487" s="196" t="s">
        <v>217</v>
      </c>
      <c r="H1487" s="197">
        <v>112.8</v>
      </c>
      <c r="I1487" s="198"/>
      <c r="J1487" s="199">
        <f>ROUND(I1487*H1487,2)</f>
        <v>0</v>
      </c>
      <c r="K1487" s="200"/>
      <c r="L1487" s="40"/>
      <c r="M1487" s="201" t="s">
        <v>1</v>
      </c>
      <c r="N1487" s="202" t="s">
        <v>42</v>
      </c>
      <c r="O1487" s="72"/>
      <c r="P1487" s="203">
        <f>O1487*H1487</f>
        <v>0</v>
      </c>
      <c r="Q1487" s="203">
        <v>0</v>
      </c>
      <c r="R1487" s="203">
        <f>Q1487*H1487</f>
        <v>0</v>
      </c>
      <c r="S1487" s="203">
        <v>0</v>
      </c>
      <c r="T1487" s="204">
        <f>S1487*H1487</f>
        <v>0</v>
      </c>
      <c r="U1487" s="35"/>
      <c r="V1487" s="35"/>
      <c r="W1487" s="35"/>
      <c r="X1487" s="35"/>
      <c r="Y1487" s="35"/>
      <c r="Z1487" s="35"/>
      <c r="AA1487" s="35"/>
      <c r="AB1487" s="35"/>
      <c r="AC1487" s="35"/>
      <c r="AD1487" s="35"/>
      <c r="AE1487" s="35"/>
      <c r="AR1487" s="205" t="s">
        <v>218</v>
      </c>
      <c r="AT1487" s="205" t="s">
        <v>214</v>
      </c>
      <c r="AU1487" s="205" t="s">
        <v>85</v>
      </c>
      <c r="AY1487" s="18" t="s">
        <v>209</v>
      </c>
      <c r="BE1487" s="206">
        <f>IF(N1487="základní",J1487,0)</f>
        <v>0</v>
      </c>
      <c r="BF1487" s="206">
        <f>IF(N1487="snížená",J1487,0)</f>
        <v>0</v>
      </c>
      <c r="BG1487" s="206">
        <f>IF(N1487="zákl. přenesená",J1487,0)</f>
        <v>0</v>
      </c>
      <c r="BH1487" s="206">
        <f>IF(N1487="sníž. přenesená",J1487,0)</f>
        <v>0</v>
      </c>
      <c r="BI1487" s="206">
        <f>IF(N1487="nulová",J1487,0)</f>
        <v>0</v>
      </c>
      <c r="BJ1487" s="18" t="s">
        <v>85</v>
      </c>
      <c r="BK1487" s="206">
        <f>ROUND(I1487*H1487,2)</f>
        <v>0</v>
      </c>
      <c r="BL1487" s="18" t="s">
        <v>218</v>
      </c>
      <c r="BM1487" s="205" t="s">
        <v>14449</v>
      </c>
    </row>
    <row r="1488" spans="1:65" s="2" customFormat="1" ht="48.75">
      <c r="A1488" s="35"/>
      <c r="B1488" s="36"/>
      <c r="C1488" s="37"/>
      <c r="D1488" s="214" t="s">
        <v>807</v>
      </c>
      <c r="E1488" s="37"/>
      <c r="F1488" s="256" t="s">
        <v>12988</v>
      </c>
      <c r="G1488" s="37"/>
      <c r="H1488" s="37"/>
      <c r="I1488" s="257"/>
      <c r="J1488" s="37"/>
      <c r="K1488" s="37"/>
      <c r="L1488" s="40"/>
      <c r="M1488" s="258"/>
      <c r="N1488" s="259"/>
      <c r="O1488" s="72"/>
      <c r="P1488" s="72"/>
      <c r="Q1488" s="72"/>
      <c r="R1488" s="72"/>
      <c r="S1488" s="72"/>
      <c r="T1488" s="73"/>
      <c r="U1488" s="35"/>
      <c r="V1488" s="35"/>
      <c r="W1488" s="35"/>
      <c r="X1488" s="35"/>
      <c r="Y1488" s="35"/>
      <c r="Z1488" s="35"/>
      <c r="AA1488" s="35"/>
      <c r="AB1488" s="35"/>
      <c r="AC1488" s="35"/>
      <c r="AD1488" s="35"/>
      <c r="AE1488" s="35"/>
      <c r="AT1488" s="18" t="s">
        <v>807</v>
      </c>
      <c r="AU1488" s="18" t="s">
        <v>85</v>
      </c>
    </row>
    <row r="1489" spans="1:65" s="2" customFormat="1" ht="16.5" customHeight="1">
      <c r="A1489" s="35"/>
      <c r="B1489" s="36"/>
      <c r="C1489" s="193" t="s">
        <v>6492</v>
      </c>
      <c r="D1489" s="193" t="s">
        <v>214</v>
      </c>
      <c r="E1489" s="194" t="s">
        <v>14450</v>
      </c>
      <c r="F1489" s="195" t="s">
        <v>13368</v>
      </c>
      <c r="G1489" s="196" t="s">
        <v>10032</v>
      </c>
      <c r="H1489" s="197">
        <v>1.5</v>
      </c>
      <c r="I1489" s="198"/>
      <c r="J1489" s="199">
        <f>ROUND(I1489*H1489,2)</f>
        <v>0</v>
      </c>
      <c r="K1489" s="200"/>
      <c r="L1489" s="40"/>
      <c r="M1489" s="201" t="s">
        <v>1</v>
      </c>
      <c r="N1489" s="202" t="s">
        <v>42</v>
      </c>
      <c r="O1489" s="72"/>
      <c r="P1489" s="203">
        <f>O1489*H1489</f>
        <v>0</v>
      </c>
      <c r="Q1489" s="203">
        <v>0</v>
      </c>
      <c r="R1489" s="203">
        <f>Q1489*H1489</f>
        <v>0</v>
      </c>
      <c r="S1489" s="203">
        <v>0</v>
      </c>
      <c r="T1489" s="204">
        <f>S1489*H1489</f>
        <v>0</v>
      </c>
      <c r="U1489" s="35"/>
      <c r="V1489" s="35"/>
      <c r="W1489" s="35"/>
      <c r="X1489" s="35"/>
      <c r="Y1489" s="35"/>
      <c r="Z1489" s="35"/>
      <c r="AA1489" s="35"/>
      <c r="AB1489" s="35"/>
      <c r="AC1489" s="35"/>
      <c r="AD1489" s="35"/>
      <c r="AE1489" s="35"/>
      <c r="AR1489" s="205" t="s">
        <v>218</v>
      </c>
      <c r="AT1489" s="205" t="s">
        <v>214</v>
      </c>
      <c r="AU1489" s="205" t="s">
        <v>85</v>
      </c>
      <c r="AY1489" s="18" t="s">
        <v>209</v>
      </c>
      <c r="BE1489" s="206">
        <f>IF(N1489="základní",J1489,0)</f>
        <v>0</v>
      </c>
      <c r="BF1489" s="206">
        <f>IF(N1489="snížená",J1489,0)</f>
        <v>0</v>
      </c>
      <c r="BG1489" s="206">
        <f>IF(N1489="zákl. přenesená",J1489,0)</f>
        <v>0</v>
      </c>
      <c r="BH1489" s="206">
        <f>IF(N1489="sníž. přenesená",J1489,0)</f>
        <v>0</v>
      </c>
      <c r="BI1489" s="206">
        <f>IF(N1489="nulová",J1489,0)</f>
        <v>0</v>
      </c>
      <c r="BJ1489" s="18" t="s">
        <v>85</v>
      </c>
      <c r="BK1489" s="206">
        <f>ROUND(I1489*H1489,2)</f>
        <v>0</v>
      </c>
      <c r="BL1489" s="18" t="s">
        <v>218</v>
      </c>
      <c r="BM1489" s="205" t="s">
        <v>14451</v>
      </c>
    </row>
    <row r="1490" spans="1:65" s="2" customFormat="1" ht="48.75">
      <c r="A1490" s="35"/>
      <c r="B1490" s="36"/>
      <c r="C1490" s="37"/>
      <c r="D1490" s="214" t="s">
        <v>807</v>
      </c>
      <c r="E1490" s="37"/>
      <c r="F1490" s="256" t="s">
        <v>12994</v>
      </c>
      <c r="G1490" s="37"/>
      <c r="H1490" s="37"/>
      <c r="I1490" s="257"/>
      <c r="J1490" s="37"/>
      <c r="K1490" s="37"/>
      <c r="L1490" s="40"/>
      <c r="M1490" s="258"/>
      <c r="N1490" s="259"/>
      <c r="O1490" s="72"/>
      <c r="P1490" s="72"/>
      <c r="Q1490" s="72"/>
      <c r="R1490" s="72"/>
      <c r="S1490" s="72"/>
      <c r="T1490" s="73"/>
      <c r="U1490" s="35"/>
      <c r="V1490" s="35"/>
      <c r="W1490" s="35"/>
      <c r="X1490" s="35"/>
      <c r="Y1490" s="35"/>
      <c r="Z1490" s="35"/>
      <c r="AA1490" s="35"/>
      <c r="AB1490" s="35"/>
      <c r="AC1490" s="35"/>
      <c r="AD1490" s="35"/>
      <c r="AE1490" s="35"/>
      <c r="AT1490" s="18" t="s">
        <v>807</v>
      </c>
      <c r="AU1490" s="18" t="s">
        <v>85</v>
      </c>
    </row>
    <row r="1491" spans="1:65" s="2" customFormat="1" ht="16.5" customHeight="1">
      <c r="A1491" s="35"/>
      <c r="B1491" s="36"/>
      <c r="C1491" s="193" t="s">
        <v>6496</v>
      </c>
      <c r="D1491" s="193" t="s">
        <v>214</v>
      </c>
      <c r="E1491" s="194" t="s">
        <v>14452</v>
      </c>
      <c r="F1491" s="195" t="s">
        <v>13371</v>
      </c>
      <c r="G1491" s="196" t="s">
        <v>10032</v>
      </c>
      <c r="H1491" s="197">
        <v>1.5</v>
      </c>
      <c r="I1491" s="198"/>
      <c r="J1491" s="199">
        <f>ROUND(I1491*H1491,2)</f>
        <v>0</v>
      </c>
      <c r="K1491" s="200"/>
      <c r="L1491" s="40"/>
      <c r="M1491" s="201" t="s">
        <v>1</v>
      </c>
      <c r="N1491" s="202" t="s">
        <v>42</v>
      </c>
      <c r="O1491" s="72"/>
      <c r="P1491" s="203">
        <f>O1491*H1491</f>
        <v>0</v>
      </c>
      <c r="Q1491" s="203">
        <v>0</v>
      </c>
      <c r="R1491" s="203">
        <f>Q1491*H1491</f>
        <v>0</v>
      </c>
      <c r="S1491" s="203">
        <v>0</v>
      </c>
      <c r="T1491" s="204">
        <f>S1491*H1491</f>
        <v>0</v>
      </c>
      <c r="U1491" s="35"/>
      <c r="V1491" s="35"/>
      <c r="W1491" s="35"/>
      <c r="X1491" s="35"/>
      <c r="Y1491" s="35"/>
      <c r="Z1491" s="35"/>
      <c r="AA1491" s="35"/>
      <c r="AB1491" s="35"/>
      <c r="AC1491" s="35"/>
      <c r="AD1491" s="35"/>
      <c r="AE1491" s="35"/>
      <c r="AR1491" s="205" t="s">
        <v>218</v>
      </c>
      <c r="AT1491" s="205" t="s">
        <v>214</v>
      </c>
      <c r="AU1491" s="205" t="s">
        <v>85</v>
      </c>
      <c r="AY1491" s="18" t="s">
        <v>209</v>
      </c>
      <c r="BE1491" s="206">
        <f>IF(N1491="základní",J1491,0)</f>
        <v>0</v>
      </c>
      <c r="BF1491" s="206">
        <f>IF(N1491="snížená",J1491,0)</f>
        <v>0</v>
      </c>
      <c r="BG1491" s="206">
        <f>IF(N1491="zákl. přenesená",J1491,0)</f>
        <v>0</v>
      </c>
      <c r="BH1491" s="206">
        <f>IF(N1491="sníž. přenesená",J1491,0)</f>
        <v>0</v>
      </c>
      <c r="BI1491" s="206">
        <f>IF(N1491="nulová",J1491,0)</f>
        <v>0</v>
      </c>
      <c r="BJ1491" s="18" t="s">
        <v>85</v>
      </c>
      <c r="BK1491" s="206">
        <f>ROUND(I1491*H1491,2)</f>
        <v>0</v>
      </c>
      <c r="BL1491" s="18" t="s">
        <v>218</v>
      </c>
      <c r="BM1491" s="205" t="s">
        <v>14453</v>
      </c>
    </row>
    <row r="1492" spans="1:65" s="2" customFormat="1" ht="48.75">
      <c r="A1492" s="35"/>
      <c r="B1492" s="36"/>
      <c r="C1492" s="37"/>
      <c r="D1492" s="214" t="s">
        <v>807</v>
      </c>
      <c r="E1492" s="37"/>
      <c r="F1492" s="256" t="s">
        <v>12994</v>
      </c>
      <c r="G1492" s="37"/>
      <c r="H1492" s="37"/>
      <c r="I1492" s="257"/>
      <c r="J1492" s="37"/>
      <c r="K1492" s="37"/>
      <c r="L1492" s="40"/>
      <c r="M1492" s="258"/>
      <c r="N1492" s="259"/>
      <c r="O1492" s="72"/>
      <c r="P1492" s="72"/>
      <c r="Q1492" s="72"/>
      <c r="R1492" s="72"/>
      <c r="S1492" s="72"/>
      <c r="T1492" s="73"/>
      <c r="U1492" s="35"/>
      <c r="V1492" s="35"/>
      <c r="W1492" s="35"/>
      <c r="X1492" s="35"/>
      <c r="Y1492" s="35"/>
      <c r="Z1492" s="35"/>
      <c r="AA1492" s="35"/>
      <c r="AB1492" s="35"/>
      <c r="AC1492" s="35"/>
      <c r="AD1492" s="35"/>
      <c r="AE1492" s="35"/>
      <c r="AT1492" s="18" t="s">
        <v>807</v>
      </c>
      <c r="AU1492" s="18" t="s">
        <v>85</v>
      </c>
    </row>
    <row r="1493" spans="1:65" s="2" customFormat="1" ht="16.5" customHeight="1">
      <c r="A1493" s="35"/>
      <c r="B1493" s="36"/>
      <c r="C1493" s="193" t="s">
        <v>6499</v>
      </c>
      <c r="D1493" s="193" t="s">
        <v>214</v>
      </c>
      <c r="E1493" s="194" t="s">
        <v>14454</v>
      </c>
      <c r="F1493" s="195" t="s">
        <v>13380</v>
      </c>
      <c r="G1493" s="196" t="s">
        <v>10032</v>
      </c>
      <c r="H1493" s="197">
        <v>18.8</v>
      </c>
      <c r="I1493" s="198"/>
      <c r="J1493" s="199">
        <f>ROUND(I1493*H1493,2)</f>
        <v>0</v>
      </c>
      <c r="K1493" s="200"/>
      <c r="L1493" s="40"/>
      <c r="M1493" s="201" t="s">
        <v>1</v>
      </c>
      <c r="N1493" s="202" t="s">
        <v>42</v>
      </c>
      <c r="O1493" s="72"/>
      <c r="P1493" s="203">
        <f>O1493*H1493</f>
        <v>0</v>
      </c>
      <c r="Q1493" s="203">
        <v>0</v>
      </c>
      <c r="R1493" s="203">
        <f>Q1493*H1493</f>
        <v>0</v>
      </c>
      <c r="S1493" s="203">
        <v>0</v>
      </c>
      <c r="T1493" s="204">
        <f>S1493*H1493</f>
        <v>0</v>
      </c>
      <c r="U1493" s="35"/>
      <c r="V1493" s="35"/>
      <c r="W1493" s="35"/>
      <c r="X1493" s="35"/>
      <c r="Y1493" s="35"/>
      <c r="Z1493" s="35"/>
      <c r="AA1493" s="35"/>
      <c r="AB1493" s="35"/>
      <c r="AC1493" s="35"/>
      <c r="AD1493" s="35"/>
      <c r="AE1493" s="35"/>
      <c r="AR1493" s="205" t="s">
        <v>218</v>
      </c>
      <c r="AT1493" s="205" t="s">
        <v>214</v>
      </c>
      <c r="AU1493" s="205" t="s">
        <v>85</v>
      </c>
      <c r="AY1493" s="18" t="s">
        <v>209</v>
      </c>
      <c r="BE1493" s="206">
        <f>IF(N1493="základní",J1493,0)</f>
        <v>0</v>
      </c>
      <c r="BF1493" s="206">
        <f>IF(N1493="snížená",J1493,0)</f>
        <v>0</v>
      </c>
      <c r="BG1493" s="206">
        <f>IF(N1493="zákl. přenesená",J1493,0)</f>
        <v>0</v>
      </c>
      <c r="BH1493" s="206">
        <f>IF(N1493="sníž. přenesená",J1493,0)</f>
        <v>0</v>
      </c>
      <c r="BI1493" s="206">
        <f>IF(N1493="nulová",J1493,0)</f>
        <v>0</v>
      </c>
      <c r="BJ1493" s="18" t="s">
        <v>85</v>
      </c>
      <c r="BK1493" s="206">
        <f>ROUND(I1493*H1493,2)</f>
        <v>0</v>
      </c>
      <c r="BL1493" s="18" t="s">
        <v>218</v>
      </c>
      <c r="BM1493" s="205" t="s">
        <v>14455</v>
      </c>
    </row>
    <row r="1494" spans="1:65" s="2" customFormat="1" ht="48.75">
      <c r="A1494" s="35"/>
      <c r="B1494" s="36"/>
      <c r="C1494" s="37"/>
      <c r="D1494" s="214" t="s">
        <v>807</v>
      </c>
      <c r="E1494" s="37"/>
      <c r="F1494" s="256" t="s">
        <v>12994</v>
      </c>
      <c r="G1494" s="37"/>
      <c r="H1494" s="37"/>
      <c r="I1494" s="257"/>
      <c r="J1494" s="37"/>
      <c r="K1494" s="37"/>
      <c r="L1494" s="40"/>
      <c r="M1494" s="258"/>
      <c r="N1494" s="259"/>
      <c r="O1494" s="72"/>
      <c r="P1494" s="72"/>
      <c r="Q1494" s="72"/>
      <c r="R1494" s="72"/>
      <c r="S1494" s="72"/>
      <c r="T1494" s="73"/>
      <c r="U1494" s="35"/>
      <c r="V1494" s="35"/>
      <c r="W1494" s="35"/>
      <c r="X1494" s="35"/>
      <c r="Y1494" s="35"/>
      <c r="Z1494" s="35"/>
      <c r="AA1494" s="35"/>
      <c r="AB1494" s="35"/>
      <c r="AC1494" s="35"/>
      <c r="AD1494" s="35"/>
      <c r="AE1494" s="35"/>
      <c r="AT1494" s="18" t="s">
        <v>807</v>
      </c>
      <c r="AU1494" s="18" t="s">
        <v>85</v>
      </c>
    </row>
    <row r="1495" spans="1:65" s="2" customFormat="1" ht="16.5" customHeight="1">
      <c r="A1495" s="35"/>
      <c r="B1495" s="36"/>
      <c r="C1495" s="193" t="s">
        <v>6502</v>
      </c>
      <c r="D1495" s="193" t="s">
        <v>214</v>
      </c>
      <c r="E1495" s="194" t="s">
        <v>14456</v>
      </c>
      <c r="F1495" s="195" t="s">
        <v>13383</v>
      </c>
      <c r="G1495" s="196" t="s">
        <v>10032</v>
      </c>
      <c r="H1495" s="197">
        <v>3</v>
      </c>
      <c r="I1495" s="198"/>
      <c r="J1495" s="199">
        <f>ROUND(I1495*H1495,2)</f>
        <v>0</v>
      </c>
      <c r="K1495" s="200"/>
      <c r="L1495" s="40"/>
      <c r="M1495" s="201" t="s">
        <v>1</v>
      </c>
      <c r="N1495" s="202" t="s">
        <v>42</v>
      </c>
      <c r="O1495" s="72"/>
      <c r="P1495" s="203">
        <f>O1495*H1495</f>
        <v>0</v>
      </c>
      <c r="Q1495" s="203">
        <v>0</v>
      </c>
      <c r="R1495" s="203">
        <f>Q1495*H1495</f>
        <v>0</v>
      </c>
      <c r="S1495" s="203">
        <v>0</v>
      </c>
      <c r="T1495" s="204">
        <f>S1495*H1495</f>
        <v>0</v>
      </c>
      <c r="U1495" s="35"/>
      <c r="V1495" s="35"/>
      <c r="W1495" s="35"/>
      <c r="X1495" s="35"/>
      <c r="Y1495" s="35"/>
      <c r="Z1495" s="35"/>
      <c r="AA1495" s="35"/>
      <c r="AB1495" s="35"/>
      <c r="AC1495" s="35"/>
      <c r="AD1495" s="35"/>
      <c r="AE1495" s="35"/>
      <c r="AR1495" s="205" t="s">
        <v>218</v>
      </c>
      <c r="AT1495" s="205" t="s">
        <v>214</v>
      </c>
      <c r="AU1495" s="205" t="s">
        <v>85</v>
      </c>
      <c r="AY1495" s="18" t="s">
        <v>209</v>
      </c>
      <c r="BE1495" s="206">
        <f>IF(N1495="základní",J1495,0)</f>
        <v>0</v>
      </c>
      <c r="BF1495" s="206">
        <f>IF(N1495="snížená",J1495,0)</f>
        <v>0</v>
      </c>
      <c r="BG1495" s="206">
        <f>IF(N1495="zákl. přenesená",J1495,0)</f>
        <v>0</v>
      </c>
      <c r="BH1495" s="206">
        <f>IF(N1495="sníž. přenesená",J1495,0)</f>
        <v>0</v>
      </c>
      <c r="BI1495" s="206">
        <f>IF(N1495="nulová",J1495,0)</f>
        <v>0</v>
      </c>
      <c r="BJ1495" s="18" t="s">
        <v>85</v>
      </c>
      <c r="BK1495" s="206">
        <f>ROUND(I1495*H1495,2)</f>
        <v>0</v>
      </c>
      <c r="BL1495" s="18" t="s">
        <v>218</v>
      </c>
      <c r="BM1495" s="205" t="s">
        <v>14457</v>
      </c>
    </row>
    <row r="1496" spans="1:65" s="2" customFormat="1" ht="48.75">
      <c r="A1496" s="35"/>
      <c r="B1496" s="36"/>
      <c r="C1496" s="37"/>
      <c r="D1496" s="214" t="s">
        <v>807</v>
      </c>
      <c r="E1496" s="37"/>
      <c r="F1496" s="256" t="s">
        <v>12994</v>
      </c>
      <c r="G1496" s="37"/>
      <c r="H1496" s="37"/>
      <c r="I1496" s="257"/>
      <c r="J1496" s="37"/>
      <c r="K1496" s="37"/>
      <c r="L1496" s="40"/>
      <c r="M1496" s="258"/>
      <c r="N1496" s="259"/>
      <c r="O1496" s="72"/>
      <c r="P1496" s="72"/>
      <c r="Q1496" s="72"/>
      <c r="R1496" s="72"/>
      <c r="S1496" s="72"/>
      <c r="T1496" s="73"/>
      <c r="U1496" s="35"/>
      <c r="V1496" s="35"/>
      <c r="W1496" s="35"/>
      <c r="X1496" s="35"/>
      <c r="Y1496" s="35"/>
      <c r="Z1496" s="35"/>
      <c r="AA1496" s="35"/>
      <c r="AB1496" s="35"/>
      <c r="AC1496" s="35"/>
      <c r="AD1496" s="35"/>
      <c r="AE1496" s="35"/>
      <c r="AT1496" s="18" t="s">
        <v>807</v>
      </c>
      <c r="AU1496" s="18" t="s">
        <v>85</v>
      </c>
    </row>
    <row r="1497" spans="1:65" s="2" customFormat="1" ht="16.5" customHeight="1">
      <c r="A1497" s="35"/>
      <c r="B1497" s="36"/>
      <c r="C1497" s="193" t="s">
        <v>6505</v>
      </c>
      <c r="D1497" s="193" t="s">
        <v>214</v>
      </c>
      <c r="E1497" s="194" t="s">
        <v>14458</v>
      </c>
      <c r="F1497" s="195" t="s">
        <v>13386</v>
      </c>
      <c r="G1497" s="196" t="s">
        <v>10032</v>
      </c>
      <c r="H1497" s="197">
        <v>28</v>
      </c>
      <c r="I1497" s="198"/>
      <c r="J1497" s="199">
        <f>ROUND(I1497*H1497,2)</f>
        <v>0</v>
      </c>
      <c r="K1497" s="200"/>
      <c r="L1497" s="40"/>
      <c r="M1497" s="201" t="s">
        <v>1</v>
      </c>
      <c r="N1497" s="202" t="s">
        <v>42</v>
      </c>
      <c r="O1497" s="72"/>
      <c r="P1497" s="203">
        <f>O1497*H1497</f>
        <v>0</v>
      </c>
      <c r="Q1497" s="203">
        <v>0</v>
      </c>
      <c r="R1497" s="203">
        <f>Q1497*H1497</f>
        <v>0</v>
      </c>
      <c r="S1497" s="203">
        <v>0</v>
      </c>
      <c r="T1497" s="204">
        <f>S1497*H1497</f>
        <v>0</v>
      </c>
      <c r="U1497" s="35"/>
      <c r="V1497" s="35"/>
      <c r="W1497" s="35"/>
      <c r="X1497" s="35"/>
      <c r="Y1497" s="35"/>
      <c r="Z1497" s="35"/>
      <c r="AA1497" s="35"/>
      <c r="AB1497" s="35"/>
      <c r="AC1497" s="35"/>
      <c r="AD1497" s="35"/>
      <c r="AE1497" s="35"/>
      <c r="AR1497" s="205" t="s">
        <v>218</v>
      </c>
      <c r="AT1497" s="205" t="s">
        <v>214</v>
      </c>
      <c r="AU1497" s="205" t="s">
        <v>85</v>
      </c>
      <c r="AY1497" s="18" t="s">
        <v>209</v>
      </c>
      <c r="BE1497" s="206">
        <f>IF(N1497="základní",J1497,0)</f>
        <v>0</v>
      </c>
      <c r="BF1497" s="206">
        <f>IF(N1497="snížená",J1497,0)</f>
        <v>0</v>
      </c>
      <c r="BG1497" s="206">
        <f>IF(N1497="zákl. přenesená",J1497,0)</f>
        <v>0</v>
      </c>
      <c r="BH1497" s="206">
        <f>IF(N1497="sníž. přenesená",J1497,0)</f>
        <v>0</v>
      </c>
      <c r="BI1497" s="206">
        <f>IF(N1497="nulová",J1497,0)</f>
        <v>0</v>
      </c>
      <c r="BJ1497" s="18" t="s">
        <v>85</v>
      </c>
      <c r="BK1497" s="206">
        <f>ROUND(I1497*H1497,2)</f>
        <v>0</v>
      </c>
      <c r="BL1497" s="18" t="s">
        <v>218</v>
      </c>
      <c r="BM1497" s="205" t="s">
        <v>14459</v>
      </c>
    </row>
    <row r="1498" spans="1:65" s="2" customFormat="1" ht="48.75">
      <c r="A1498" s="35"/>
      <c r="B1498" s="36"/>
      <c r="C1498" s="37"/>
      <c r="D1498" s="214" t="s">
        <v>807</v>
      </c>
      <c r="E1498" s="37"/>
      <c r="F1498" s="256" t="s">
        <v>12994</v>
      </c>
      <c r="G1498" s="37"/>
      <c r="H1498" s="37"/>
      <c r="I1498" s="257"/>
      <c r="J1498" s="37"/>
      <c r="K1498" s="37"/>
      <c r="L1498" s="40"/>
      <c r="M1498" s="258"/>
      <c r="N1498" s="259"/>
      <c r="O1498" s="72"/>
      <c r="P1498" s="72"/>
      <c r="Q1498" s="72"/>
      <c r="R1498" s="72"/>
      <c r="S1498" s="72"/>
      <c r="T1498" s="73"/>
      <c r="U1498" s="35"/>
      <c r="V1498" s="35"/>
      <c r="W1498" s="35"/>
      <c r="X1498" s="35"/>
      <c r="Y1498" s="35"/>
      <c r="Z1498" s="35"/>
      <c r="AA1498" s="35"/>
      <c r="AB1498" s="35"/>
      <c r="AC1498" s="35"/>
      <c r="AD1498" s="35"/>
      <c r="AE1498" s="35"/>
      <c r="AT1498" s="18" t="s">
        <v>807</v>
      </c>
      <c r="AU1498" s="18" t="s">
        <v>85</v>
      </c>
    </row>
    <row r="1499" spans="1:65" s="2" customFormat="1" ht="16.5" customHeight="1">
      <c r="A1499" s="35"/>
      <c r="B1499" s="36"/>
      <c r="C1499" s="193" t="s">
        <v>6508</v>
      </c>
      <c r="D1499" s="193" t="s">
        <v>214</v>
      </c>
      <c r="E1499" s="194" t="s">
        <v>14460</v>
      </c>
      <c r="F1499" s="195" t="s">
        <v>13389</v>
      </c>
      <c r="G1499" s="196" t="s">
        <v>10032</v>
      </c>
      <c r="H1499" s="197">
        <v>6.8</v>
      </c>
      <c r="I1499" s="198"/>
      <c r="J1499" s="199">
        <f>ROUND(I1499*H1499,2)</f>
        <v>0</v>
      </c>
      <c r="K1499" s="200"/>
      <c r="L1499" s="40"/>
      <c r="M1499" s="201" t="s">
        <v>1</v>
      </c>
      <c r="N1499" s="202" t="s">
        <v>42</v>
      </c>
      <c r="O1499" s="72"/>
      <c r="P1499" s="203">
        <f>O1499*H1499</f>
        <v>0</v>
      </c>
      <c r="Q1499" s="203">
        <v>0</v>
      </c>
      <c r="R1499" s="203">
        <f>Q1499*H1499</f>
        <v>0</v>
      </c>
      <c r="S1499" s="203">
        <v>0</v>
      </c>
      <c r="T1499" s="204">
        <f>S1499*H1499</f>
        <v>0</v>
      </c>
      <c r="U1499" s="35"/>
      <c r="V1499" s="35"/>
      <c r="W1499" s="35"/>
      <c r="X1499" s="35"/>
      <c r="Y1499" s="35"/>
      <c r="Z1499" s="35"/>
      <c r="AA1499" s="35"/>
      <c r="AB1499" s="35"/>
      <c r="AC1499" s="35"/>
      <c r="AD1499" s="35"/>
      <c r="AE1499" s="35"/>
      <c r="AR1499" s="205" t="s">
        <v>218</v>
      </c>
      <c r="AT1499" s="205" t="s">
        <v>214</v>
      </c>
      <c r="AU1499" s="205" t="s">
        <v>85</v>
      </c>
      <c r="AY1499" s="18" t="s">
        <v>209</v>
      </c>
      <c r="BE1499" s="206">
        <f>IF(N1499="základní",J1499,0)</f>
        <v>0</v>
      </c>
      <c r="BF1499" s="206">
        <f>IF(N1499="snížená",J1499,0)</f>
        <v>0</v>
      </c>
      <c r="BG1499" s="206">
        <f>IF(N1499="zákl. přenesená",J1499,0)</f>
        <v>0</v>
      </c>
      <c r="BH1499" s="206">
        <f>IF(N1499="sníž. přenesená",J1499,0)</f>
        <v>0</v>
      </c>
      <c r="BI1499" s="206">
        <f>IF(N1499="nulová",J1499,0)</f>
        <v>0</v>
      </c>
      <c r="BJ1499" s="18" t="s">
        <v>85</v>
      </c>
      <c r="BK1499" s="206">
        <f>ROUND(I1499*H1499,2)</f>
        <v>0</v>
      </c>
      <c r="BL1499" s="18" t="s">
        <v>218</v>
      </c>
      <c r="BM1499" s="205" t="s">
        <v>14461</v>
      </c>
    </row>
    <row r="1500" spans="1:65" s="2" customFormat="1" ht="48.75">
      <c r="A1500" s="35"/>
      <c r="B1500" s="36"/>
      <c r="C1500" s="37"/>
      <c r="D1500" s="214" t="s">
        <v>807</v>
      </c>
      <c r="E1500" s="37"/>
      <c r="F1500" s="256" t="s">
        <v>12994</v>
      </c>
      <c r="G1500" s="37"/>
      <c r="H1500" s="37"/>
      <c r="I1500" s="257"/>
      <c r="J1500" s="37"/>
      <c r="K1500" s="37"/>
      <c r="L1500" s="40"/>
      <c r="M1500" s="258"/>
      <c r="N1500" s="259"/>
      <c r="O1500" s="72"/>
      <c r="P1500" s="72"/>
      <c r="Q1500" s="72"/>
      <c r="R1500" s="72"/>
      <c r="S1500" s="72"/>
      <c r="T1500" s="73"/>
      <c r="U1500" s="35"/>
      <c r="V1500" s="35"/>
      <c r="W1500" s="35"/>
      <c r="X1500" s="35"/>
      <c r="Y1500" s="35"/>
      <c r="Z1500" s="35"/>
      <c r="AA1500" s="35"/>
      <c r="AB1500" s="35"/>
      <c r="AC1500" s="35"/>
      <c r="AD1500" s="35"/>
      <c r="AE1500" s="35"/>
      <c r="AT1500" s="18" t="s">
        <v>807</v>
      </c>
      <c r="AU1500" s="18" t="s">
        <v>85</v>
      </c>
    </row>
    <row r="1501" spans="1:65" s="2" customFormat="1" ht="16.5" customHeight="1">
      <c r="A1501" s="35"/>
      <c r="B1501" s="36"/>
      <c r="C1501" s="193" t="s">
        <v>6511</v>
      </c>
      <c r="D1501" s="193" t="s">
        <v>214</v>
      </c>
      <c r="E1501" s="194" t="s">
        <v>14462</v>
      </c>
      <c r="F1501" s="195" t="s">
        <v>13392</v>
      </c>
      <c r="G1501" s="196" t="s">
        <v>10032</v>
      </c>
      <c r="H1501" s="197">
        <v>15.4</v>
      </c>
      <c r="I1501" s="198"/>
      <c r="J1501" s="199">
        <f>ROUND(I1501*H1501,2)</f>
        <v>0</v>
      </c>
      <c r="K1501" s="200"/>
      <c r="L1501" s="40"/>
      <c r="M1501" s="201" t="s">
        <v>1</v>
      </c>
      <c r="N1501" s="202" t="s">
        <v>42</v>
      </c>
      <c r="O1501" s="72"/>
      <c r="P1501" s="203">
        <f>O1501*H1501</f>
        <v>0</v>
      </c>
      <c r="Q1501" s="203">
        <v>0</v>
      </c>
      <c r="R1501" s="203">
        <f>Q1501*H1501</f>
        <v>0</v>
      </c>
      <c r="S1501" s="203">
        <v>0</v>
      </c>
      <c r="T1501" s="204">
        <f>S1501*H1501</f>
        <v>0</v>
      </c>
      <c r="U1501" s="35"/>
      <c r="V1501" s="35"/>
      <c r="W1501" s="35"/>
      <c r="X1501" s="35"/>
      <c r="Y1501" s="35"/>
      <c r="Z1501" s="35"/>
      <c r="AA1501" s="35"/>
      <c r="AB1501" s="35"/>
      <c r="AC1501" s="35"/>
      <c r="AD1501" s="35"/>
      <c r="AE1501" s="35"/>
      <c r="AR1501" s="205" t="s">
        <v>218</v>
      </c>
      <c r="AT1501" s="205" t="s">
        <v>214</v>
      </c>
      <c r="AU1501" s="205" t="s">
        <v>85</v>
      </c>
      <c r="AY1501" s="18" t="s">
        <v>209</v>
      </c>
      <c r="BE1501" s="206">
        <f>IF(N1501="základní",J1501,0)</f>
        <v>0</v>
      </c>
      <c r="BF1501" s="206">
        <f>IF(N1501="snížená",J1501,0)</f>
        <v>0</v>
      </c>
      <c r="BG1501" s="206">
        <f>IF(N1501="zákl. přenesená",J1501,0)</f>
        <v>0</v>
      </c>
      <c r="BH1501" s="206">
        <f>IF(N1501="sníž. přenesená",J1501,0)</f>
        <v>0</v>
      </c>
      <c r="BI1501" s="206">
        <f>IF(N1501="nulová",J1501,0)</f>
        <v>0</v>
      </c>
      <c r="BJ1501" s="18" t="s">
        <v>85</v>
      </c>
      <c r="BK1501" s="206">
        <f>ROUND(I1501*H1501,2)</f>
        <v>0</v>
      </c>
      <c r="BL1501" s="18" t="s">
        <v>218</v>
      </c>
      <c r="BM1501" s="205" t="s">
        <v>14463</v>
      </c>
    </row>
    <row r="1502" spans="1:65" s="2" customFormat="1" ht="48.75">
      <c r="A1502" s="35"/>
      <c r="B1502" s="36"/>
      <c r="C1502" s="37"/>
      <c r="D1502" s="214" t="s">
        <v>807</v>
      </c>
      <c r="E1502" s="37"/>
      <c r="F1502" s="256" t="s">
        <v>12994</v>
      </c>
      <c r="G1502" s="37"/>
      <c r="H1502" s="37"/>
      <c r="I1502" s="257"/>
      <c r="J1502" s="37"/>
      <c r="K1502" s="37"/>
      <c r="L1502" s="40"/>
      <c r="M1502" s="258"/>
      <c r="N1502" s="259"/>
      <c r="O1502" s="72"/>
      <c r="P1502" s="72"/>
      <c r="Q1502" s="72"/>
      <c r="R1502" s="72"/>
      <c r="S1502" s="72"/>
      <c r="T1502" s="73"/>
      <c r="U1502" s="35"/>
      <c r="V1502" s="35"/>
      <c r="W1502" s="35"/>
      <c r="X1502" s="35"/>
      <c r="Y1502" s="35"/>
      <c r="Z1502" s="35"/>
      <c r="AA1502" s="35"/>
      <c r="AB1502" s="35"/>
      <c r="AC1502" s="35"/>
      <c r="AD1502" s="35"/>
      <c r="AE1502" s="35"/>
      <c r="AT1502" s="18" t="s">
        <v>807</v>
      </c>
      <c r="AU1502" s="18" t="s">
        <v>85</v>
      </c>
    </row>
    <row r="1503" spans="1:65" s="2" customFormat="1" ht="16.5" customHeight="1">
      <c r="A1503" s="35"/>
      <c r="B1503" s="36"/>
      <c r="C1503" s="193" t="s">
        <v>1096</v>
      </c>
      <c r="D1503" s="193" t="s">
        <v>214</v>
      </c>
      <c r="E1503" s="194" t="s">
        <v>14464</v>
      </c>
      <c r="F1503" s="195" t="s">
        <v>13395</v>
      </c>
      <c r="G1503" s="196" t="s">
        <v>10032</v>
      </c>
      <c r="H1503" s="197">
        <v>5.5</v>
      </c>
      <c r="I1503" s="198"/>
      <c r="J1503" s="199">
        <f>ROUND(I1503*H1503,2)</f>
        <v>0</v>
      </c>
      <c r="K1503" s="200"/>
      <c r="L1503" s="40"/>
      <c r="M1503" s="201" t="s">
        <v>1</v>
      </c>
      <c r="N1503" s="202" t="s">
        <v>42</v>
      </c>
      <c r="O1503" s="72"/>
      <c r="P1503" s="203">
        <f>O1503*H1503</f>
        <v>0</v>
      </c>
      <c r="Q1503" s="203">
        <v>0</v>
      </c>
      <c r="R1503" s="203">
        <f>Q1503*H1503</f>
        <v>0</v>
      </c>
      <c r="S1503" s="203">
        <v>0</v>
      </c>
      <c r="T1503" s="204">
        <f>S1503*H1503</f>
        <v>0</v>
      </c>
      <c r="U1503" s="35"/>
      <c r="V1503" s="35"/>
      <c r="W1503" s="35"/>
      <c r="X1503" s="35"/>
      <c r="Y1503" s="35"/>
      <c r="Z1503" s="35"/>
      <c r="AA1503" s="35"/>
      <c r="AB1503" s="35"/>
      <c r="AC1503" s="35"/>
      <c r="AD1503" s="35"/>
      <c r="AE1503" s="35"/>
      <c r="AR1503" s="205" t="s">
        <v>218</v>
      </c>
      <c r="AT1503" s="205" t="s">
        <v>214</v>
      </c>
      <c r="AU1503" s="205" t="s">
        <v>85</v>
      </c>
      <c r="AY1503" s="18" t="s">
        <v>209</v>
      </c>
      <c r="BE1503" s="206">
        <f>IF(N1503="základní",J1503,0)</f>
        <v>0</v>
      </c>
      <c r="BF1503" s="206">
        <f>IF(N1503="snížená",J1503,0)</f>
        <v>0</v>
      </c>
      <c r="BG1503" s="206">
        <f>IF(N1503="zákl. přenesená",J1503,0)</f>
        <v>0</v>
      </c>
      <c r="BH1503" s="206">
        <f>IF(N1503="sníž. přenesená",J1503,0)</f>
        <v>0</v>
      </c>
      <c r="BI1503" s="206">
        <f>IF(N1503="nulová",J1503,0)</f>
        <v>0</v>
      </c>
      <c r="BJ1503" s="18" t="s">
        <v>85</v>
      </c>
      <c r="BK1503" s="206">
        <f>ROUND(I1503*H1503,2)</f>
        <v>0</v>
      </c>
      <c r="BL1503" s="18" t="s">
        <v>218</v>
      </c>
      <c r="BM1503" s="205" t="s">
        <v>14465</v>
      </c>
    </row>
    <row r="1504" spans="1:65" s="2" customFormat="1" ht="48.75">
      <c r="A1504" s="35"/>
      <c r="B1504" s="36"/>
      <c r="C1504" s="37"/>
      <c r="D1504" s="214" t="s">
        <v>807</v>
      </c>
      <c r="E1504" s="37"/>
      <c r="F1504" s="256" t="s">
        <v>12994</v>
      </c>
      <c r="G1504" s="37"/>
      <c r="H1504" s="37"/>
      <c r="I1504" s="257"/>
      <c r="J1504" s="37"/>
      <c r="K1504" s="37"/>
      <c r="L1504" s="40"/>
      <c r="M1504" s="258"/>
      <c r="N1504" s="259"/>
      <c r="O1504" s="72"/>
      <c r="P1504" s="72"/>
      <c r="Q1504" s="72"/>
      <c r="R1504" s="72"/>
      <c r="S1504" s="72"/>
      <c r="T1504" s="73"/>
      <c r="U1504" s="35"/>
      <c r="V1504" s="35"/>
      <c r="W1504" s="35"/>
      <c r="X1504" s="35"/>
      <c r="Y1504" s="35"/>
      <c r="Z1504" s="35"/>
      <c r="AA1504" s="35"/>
      <c r="AB1504" s="35"/>
      <c r="AC1504" s="35"/>
      <c r="AD1504" s="35"/>
      <c r="AE1504" s="35"/>
      <c r="AT1504" s="18" t="s">
        <v>807</v>
      </c>
      <c r="AU1504" s="18" t="s">
        <v>85</v>
      </c>
    </row>
    <row r="1505" spans="1:65" s="2" customFormat="1" ht="16.5" customHeight="1">
      <c r="A1505" s="35"/>
      <c r="B1505" s="36"/>
      <c r="C1505" s="193" t="s">
        <v>440</v>
      </c>
      <c r="D1505" s="193" t="s">
        <v>214</v>
      </c>
      <c r="E1505" s="194" t="s">
        <v>14466</v>
      </c>
      <c r="F1505" s="195" t="s">
        <v>14300</v>
      </c>
      <c r="G1505" s="196" t="s">
        <v>10032</v>
      </c>
      <c r="H1505" s="197">
        <v>3.4</v>
      </c>
      <c r="I1505" s="198"/>
      <c r="J1505" s="199">
        <f>ROUND(I1505*H1505,2)</f>
        <v>0</v>
      </c>
      <c r="K1505" s="200"/>
      <c r="L1505" s="40"/>
      <c r="M1505" s="201" t="s">
        <v>1</v>
      </c>
      <c r="N1505" s="202" t="s">
        <v>42</v>
      </c>
      <c r="O1505" s="72"/>
      <c r="P1505" s="203">
        <f>O1505*H1505</f>
        <v>0</v>
      </c>
      <c r="Q1505" s="203">
        <v>0</v>
      </c>
      <c r="R1505" s="203">
        <f>Q1505*H1505</f>
        <v>0</v>
      </c>
      <c r="S1505" s="203">
        <v>0</v>
      </c>
      <c r="T1505" s="204">
        <f>S1505*H1505</f>
        <v>0</v>
      </c>
      <c r="U1505" s="35"/>
      <c r="V1505" s="35"/>
      <c r="W1505" s="35"/>
      <c r="X1505" s="35"/>
      <c r="Y1505" s="35"/>
      <c r="Z1505" s="35"/>
      <c r="AA1505" s="35"/>
      <c r="AB1505" s="35"/>
      <c r="AC1505" s="35"/>
      <c r="AD1505" s="35"/>
      <c r="AE1505" s="35"/>
      <c r="AR1505" s="205" t="s">
        <v>218</v>
      </c>
      <c r="AT1505" s="205" t="s">
        <v>214</v>
      </c>
      <c r="AU1505" s="205" t="s">
        <v>85</v>
      </c>
      <c r="AY1505" s="18" t="s">
        <v>209</v>
      </c>
      <c r="BE1505" s="206">
        <f>IF(N1505="základní",J1505,0)</f>
        <v>0</v>
      </c>
      <c r="BF1505" s="206">
        <f>IF(N1505="snížená",J1505,0)</f>
        <v>0</v>
      </c>
      <c r="BG1505" s="206">
        <f>IF(N1505="zákl. přenesená",J1505,0)</f>
        <v>0</v>
      </c>
      <c r="BH1505" s="206">
        <f>IF(N1505="sníž. přenesená",J1505,0)</f>
        <v>0</v>
      </c>
      <c r="BI1505" s="206">
        <f>IF(N1505="nulová",J1505,0)</f>
        <v>0</v>
      </c>
      <c r="BJ1505" s="18" t="s">
        <v>85</v>
      </c>
      <c r="BK1505" s="206">
        <f>ROUND(I1505*H1505,2)</f>
        <v>0</v>
      </c>
      <c r="BL1505" s="18" t="s">
        <v>218</v>
      </c>
      <c r="BM1505" s="205" t="s">
        <v>14467</v>
      </c>
    </row>
    <row r="1506" spans="1:65" s="2" customFormat="1" ht="48.75">
      <c r="A1506" s="35"/>
      <c r="B1506" s="36"/>
      <c r="C1506" s="37"/>
      <c r="D1506" s="214" t="s">
        <v>807</v>
      </c>
      <c r="E1506" s="37"/>
      <c r="F1506" s="256" t="s">
        <v>12994</v>
      </c>
      <c r="G1506" s="37"/>
      <c r="H1506" s="37"/>
      <c r="I1506" s="257"/>
      <c r="J1506" s="37"/>
      <c r="K1506" s="37"/>
      <c r="L1506" s="40"/>
      <c r="M1506" s="258"/>
      <c r="N1506" s="259"/>
      <c r="O1506" s="72"/>
      <c r="P1506" s="72"/>
      <c r="Q1506" s="72"/>
      <c r="R1506" s="72"/>
      <c r="S1506" s="72"/>
      <c r="T1506" s="73"/>
      <c r="U1506" s="35"/>
      <c r="V1506" s="35"/>
      <c r="W1506" s="35"/>
      <c r="X1506" s="35"/>
      <c r="Y1506" s="35"/>
      <c r="Z1506" s="35"/>
      <c r="AA1506" s="35"/>
      <c r="AB1506" s="35"/>
      <c r="AC1506" s="35"/>
      <c r="AD1506" s="35"/>
      <c r="AE1506" s="35"/>
      <c r="AT1506" s="18" t="s">
        <v>807</v>
      </c>
      <c r="AU1506" s="18" t="s">
        <v>85</v>
      </c>
    </row>
    <row r="1507" spans="1:65" s="2" customFormat="1" ht="16.5" customHeight="1">
      <c r="A1507" s="35"/>
      <c r="B1507" s="36"/>
      <c r="C1507" s="193" t="s">
        <v>454</v>
      </c>
      <c r="D1507" s="193" t="s">
        <v>214</v>
      </c>
      <c r="E1507" s="194" t="s">
        <v>14468</v>
      </c>
      <c r="F1507" s="195" t="s">
        <v>14303</v>
      </c>
      <c r="G1507" s="196" t="s">
        <v>10032</v>
      </c>
      <c r="H1507" s="197">
        <v>0.9</v>
      </c>
      <c r="I1507" s="198"/>
      <c r="J1507" s="199">
        <f>ROUND(I1507*H1507,2)</f>
        <v>0</v>
      </c>
      <c r="K1507" s="200"/>
      <c r="L1507" s="40"/>
      <c r="M1507" s="201" t="s">
        <v>1</v>
      </c>
      <c r="N1507" s="202" t="s">
        <v>42</v>
      </c>
      <c r="O1507" s="72"/>
      <c r="P1507" s="203">
        <f>O1507*H1507</f>
        <v>0</v>
      </c>
      <c r="Q1507" s="203">
        <v>0</v>
      </c>
      <c r="R1507" s="203">
        <f>Q1507*H1507</f>
        <v>0</v>
      </c>
      <c r="S1507" s="203">
        <v>0</v>
      </c>
      <c r="T1507" s="204">
        <f>S1507*H1507</f>
        <v>0</v>
      </c>
      <c r="U1507" s="35"/>
      <c r="V1507" s="35"/>
      <c r="W1507" s="35"/>
      <c r="X1507" s="35"/>
      <c r="Y1507" s="35"/>
      <c r="Z1507" s="35"/>
      <c r="AA1507" s="35"/>
      <c r="AB1507" s="35"/>
      <c r="AC1507" s="35"/>
      <c r="AD1507" s="35"/>
      <c r="AE1507" s="35"/>
      <c r="AR1507" s="205" t="s">
        <v>218</v>
      </c>
      <c r="AT1507" s="205" t="s">
        <v>214</v>
      </c>
      <c r="AU1507" s="205" t="s">
        <v>85</v>
      </c>
      <c r="AY1507" s="18" t="s">
        <v>209</v>
      </c>
      <c r="BE1507" s="206">
        <f>IF(N1507="základní",J1507,0)</f>
        <v>0</v>
      </c>
      <c r="BF1507" s="206">
        <f>IF(N1507="snížená",J1507,0)</f>
        <v>0</v>
      </c>
      <c r="BG1507" s="206">
        <f>IF(N1507="zákl. přenesená",J1507,0)</f>
        <v>0</v>
      </c>
      <c r="BH1507" s="206">
        <f>IF(N1507="sníž. přenesená",J1507,0)</f>
        <v>0</v>
      </c>
      <c r="BI1507" s="206">
        <f>IF(N1507="nulová",J1507,0)</f>
        <v>0</v>
      </c>
      <c r="BJ1507" s="18" t="s">
        <v>85</v>
      </c>
      <c r="BK1507" s="206">
        <f>ROUND(I1507*H1507,2)</f>
        <v>0</v>
      </c>
      <c r="BL1507" s="18" t="s">
        <v>218</v>
      </c>
      <c r="BM1507" s="205" t="s">
        <v>14469</v>
      </c>
    </row>
    <row r="1508" spans="1:65" s="2" customFormat="1" ht="48.75">
      <c r="A1508" s="35"/>
      <c r="B1508" s="36"/>
      <c r="C1508" s="37"/>
      <c r="D1508" s="214" t="s">
        <v>807</v>
      </c>
      <c r="E1508" s="37"/>
      <c r="F1508" s="256" t="s">
        <v>12994</v>
      </c>
      <c r="G1508" s="37"/>
      <c r="H1508" s="37"/>
      <c r="I1508" s="257"/>
      <c r="J1508" s="37"/>
      <c r="K1508" s="37"/>
      <c r="L1508" s="40"/>
      <c r="M1508" s="258"/>
      <c r="N1508" s="259"/>
      <c r="O1508" s="72"/>
      <c r="P1508" s="72"/>
      <c r="Q1508" s="72"/>
      <c r="R1508" s="72"/>
      <c r="S1508" s="72"/>
      <c r="T1508" s="73"/>
      <c r="U1508" s="35"/>
      <c r="V1508" s="35"/>
      <c r="W1508" s="35"/>
      <c r="X1508" s="35"/>
      <c r="Y1508" s="35"/>
      <c r="Z1508" s="35"/>
      <c r="AA1508" s="35"/>
      <c r="AB1508" s="35"/>
      <c r="AC1508" s="35"/>
      <c r="AD1508" s="35"/>
      <c r="AE1508" s="35"/>
      <c r="AT1508" s="18" t="s">
        <v>807</v>
      </c>
      <c r="AU1508" s="18" t="s">
        <v>85</v>
      </c>
    </row>
    <row r="1509" spans="1:65" s="2" customFormat="1" ht="16.5" customHeight="1">
      <c r="A1509" s="35"/>
      <c r="B1509" s="36"/>
      <c r="C1509" s="193" t="s">
        <v>6520</v>
      </c>
      <c r="D1509" s="193" t="s">
        <v>214</v>
      </c>
      <c r="E1509" s="194" t="s">
        <v>14470</v>
      </c>
      <c r="F1509" s="195" t="s">
        <v>13398</v>
      </c>
      <c r="G1509" s="196" t="s">
        <v>10032</v>
      </c>
      <c r="H1509" s="197">
        <v>15.8</v>
      </c>
      <c r="I1509" s="198"/>
      <c r="J1509" s="199">
        <f>ROUND(I1509*H1509,2)</f>
        <v>0</v>
      </c>
      <c r="K1509" s="200"/>
      <c r="L1509" s="40"/>
      <c r="M1509" s="201" t="s">
        <v>1</v>
      </c>
      <c r="N1509" s="202" t="s">
        <v>42</v>
      </c>
      <c r="O1509" s="72"/>
      <c r="P1509" s="203">
        <f>O1509*H1509</f>
        <v>0</v>
      </c>
      <c r="Q1509" s="203">
        <v>0</v>
      </c>
      <c r="R1509" s="203">
        <f>Q1509*H1509</f>
        <v>0</v>
      </c>
      <c r="S1509" s="203">
        <v>0</v>
      </c>
      <c r="T1509" s="204">
        <f>S1509*H1509</f>
        <v>0</v>
      </c>
      <c r="U1509" s="35"/>
      <c r="V1509" s="35"/>
      <c r="W1509" s="35"/>
      <c r="X1509" s="35"/>
      <c r="Y1509" s="35"/>
      <c r="Z1509" s="35"/>
      <c r="AA1509" s="35"/>
      <c r="AB1509" s="35"/>
      <c r="AC1509" s="35"/>
      <c r="AD1509" s="35"/>
      <c r="AE1509" s="35"/>
      <c r="AR1509" s="205" t="s">
        <v>218</v>
      </c>
      <c r="AT1509" s="205" t="s">
        <v>214</v>
      </c>
      <c r="AU1509" s="205" t="s">
        <v>85</v>
      </c>
      <c r="AY1509" s="18" t="s">
        <v>209</v>
      </c>
      <c r="BE1509" s="206">
        <f>IF(N1509="základní",J1509,0)</f>
        <v>0</v>
      </c>
      <c r="BF1509" s="206">
        <f>IF(N1509="snížená",J1509,0)</f>
        <v>0</v>
      </c>
      <c r="BG1509" s="206">
        <f>IF(N1509="zákl. přenesená",J1509,0)</f>
        <v>0</v>
      </c>
      <c r="BH1509" s="206">
        <f>IF(N1509="sníž. přenesená",J1509,0)</f>
        <v>0</v>
      </c>
      <c r="BI1509" s="206">
        <f>IF(N1509="nulová",J1509,0)</f>
        <v>0</v>
      </c>
      <c r="BJ1509" s="18" t="s">
        <v>85</v>
      </c>
      <c r="BK1509" s="206">
        <f>ROUND(I1509*H1509,2)</f>
        <v>0</v>
      </c>
      <c r="BL1509" s="18" t="s">
        <v>218</v>
      </c>
      <c r="BM1509" s="205" t="s">
        <v>14471</v>
      </c>
    </row>
    <row r="1510" spans="1:65" s="2" customFormat="1" ht="48.75">
      <c r="A1510" s="35"/>
      <c r="B1510" s="36"/>
      <c r="C1510" s="37"/>
      <c r="D1510" s="214" t="s">
        <v>807</v>
      </c>
      <c r="E1510" s="37"/>
      <c r="F1510" s="256" t="s">
        <v>12994</v>
      </c>
      <c r="G1510" s="37"/>
      <c r="H1510" s="37"/>
      <c r="I1510" s="257"/>
      <c r="J1510" s="37"/>
      <c r="K1510" s="37"/>
      <c r="L1510" s="40"/>
      <c r="M1510" s="258"/>
      <c r="N1510" s="259"/>
      <c r="O1510" s="72"/>
      <c r="P1510" s="72"/>
      <c r="Q1510" s="72"/>
      <c r="R1510" s="72"/>
      <c r="S1510" s="72"/>
      <c r="T1510" s="73"/>
      <c r="U1510" s="35"/>
      <c r="V1510" s="35"/>
      <c r="W1510" s="35"/>
      <c r="X1510" s="35"/>
      <c r="Y1510" s="35"/>
      <c r="Z1510" s="35"/>
      <c r="AA1510" s="35"/>
      <c r="AB1510" s="35"/>
      <c r="AC1510" s="35"/>
      <c r="AD1510" s="35"/>
      <c r="AE1510" s="35"/>
      <c r="AT1510" s="18" t="s">
        <v>807</v>
      </c>
      <c r="AU1510" s="18" t="s">
        <v>85</v>
      </c>
    </row>
    <row r="1511" spans="1:65" s="2" customFormat="1" ht="16.5" customHeight="1">
      <c r="A1511" s="35"/>
      <c r="B1511" s="36"/>
      <c r="C1511" s="193" t="s">
        <v>6523</v>
      </c>
      <c r="D1511" s="193" t="s">
        <v>214</v>
      </c>
      <c r="E1511" s="194" t="s">
        <v>14472</v>
      </c>
      <c r="F1511" s="195" t="s">
        <v>13401</v>
      </c>
      <c r="G1511" s="196" t="s">
        <v>10032</v>
      </c>
      <c r="H1511" s="197">
        <v>4.2</v>
      </c>
      <c r="I1511" s="198"/>
      <c r="J1511" s="199">
        <f>ROUND(I1511*H1511,2)</f>
        <v>0</v>
      </c>
      <c r="K1511" s="200"/>
      <c r="L1511" s="40"/>
      <c r="M1511" s="201" t="s">
        <v>1</v>
      </c>
      <c r="N1511" s="202" t="s">
        <v>42</v>
      </c>
      <c r="O1511" s="72"/>
      <c r="P1511" s="203">
        <f>O1511*H1511</f>
        <v>0</v>
      </c>
      <c r="Q1511" s="203">
        <v>0</v>
      </c>
      <c r="R1511" s="203">
        <f>Q1511*H1511</f>
        <v>0</v>
      </c>
      <c r="S1511" s="203">
        <v>0</v>
      </c>
      <c r="T1511" s="204">
        <f>S1511*H1511</f>
        <v>0</v>
      </c>
      <c r="U1511" s="35"/>
      <c r="V1511" s="35"/>
      <c r="W1511" s="35"/>
      <c r="X1511" s="35"/>
      <c r="Y1511" s="35"/>
      <c r="Z1511" s="35"/>
      <c r="AA1511" s="35"/>
      <c r="AB1511" s="35"/>
      <c r="AC1511" s="35"/>
      <c r="AD1511" s="35"/>
      <c r="AE1511" s="35"/>
      <c r="AR1511" s="205" t="s">
        <v>218</v>
      </c>
      <c r="AT1511" s="205" t="s">
        <v>214</v>
      </c>
      <c r="AU1511" s="205" t="s">
        <v>85</v>
      </c>
      <c r="AY1511" s="18" t="s">
        <v>209</v>
      </c>
      <c r="BE1511" s="206">
        <f>IF(N1511="základní",J1511,0)</f>
        <v>0</v>
      </c>
      <c r="BF1511" s="206">
        <f>IF(N1511="snížená",J1511,0)</f>
        <v>0</v>
      </c>
      <c r="BG1511" s="206">
        <f>IF(N1511="zákl. přenesená",J1511,0)</f>
        <v>0</v>
      </c>
      <c r="BH1511" s="206">
        <f>IF(N1511="sníž. přenesená",J1511,0)</f>
        <v>0</v>
      </c>
      <c r="BI1511" s="206">
        <f>IF(N1511="nulová",J1511,0)</f>
        <v>0</v>
      </c>
      <c r="BJ1511" s="18" t="s">
        <v>85</v>
      </c>
      <c r="BK1511" s="206">
        <f>ROUND(I1511*H1511,2)</f>
        <v>0</v>
      </c>
      <c r="BL1511" s="18" t="s">
        <v>218</v>
      </c>
      <c r="BM1511" s="205" t="s">
        <v>14473</v>
      </c>
    </row>
    <row r="1512" spans="1:65" s="2" customFormat="1" ht="48.75">
      <c r="A1512" s="35"/>
      <c r="B1512" s="36"/>
      <c r="C1512" s="37"/>
      <c r="D1512" s="214" t="s">
        <v>807</v>
      </c>
      <c r="E1512" s="37"/>
      <c r="F1512" s="256" t="s">
        <v>12994</v>
      </c>
      <c r="G1512" s="37"/>
      <c r="H1512" s="37"/>
      <c r="I1512" s="257"/>
      <c r="J1512" s="37"/>
      <c r="K1512" s="37"/>
      <c r="L1512" s="40"/>
      <c r="M1512" s="258"/>
      <c r="N1512" s="259"/>
      <c r="O1512" s="72"/>
      <c r="P1512" s="72"/>
      <c r="Q1512" s="72"/>
      <c r="R1512" s="72"/>
      <c r="S1512" s="72"/>
      <c r="T1512" s="73"/>
      <c r="U1512" s="35"/>
      <c r="V1512" s="35"/>
      <c r="W1512" s="35"/>
      <c r="X1512" s="35"/>
      <c r="Y1512" s="35"/>
      <c r="Z1512" s="35"/>
      <c r="AA1512" s="35"/>
      <c r="AB1512" s="35"/>
      <c r="AC1512" s="35"/>
      <c r="AD1512" s="35"/>
      <c r="AE1512" s="35"/>
      <c r="AT1512" s="18" t="s">
        <v>807</v>
      </c>
      <c r="AU1512" s="18" t="s">
        <v>85</v>
      </c>
    </row>
    <row r="1513" spans="1:65" s="2" customFormat="1" ht="49.15" customHeight="1">
      <c r="A1513" s="35"/>
      <c r="B1513" s="36"/>
      <c r="C1513" s="193" t="s">
        <v>6526</v>
      </c>
      <c r="D1513" s="193" t="s">
        <v>214</v>
      </c>
      <c r="E1513" s="194" t="s">
        <v>14474</v>
      </c>
      <c r="F1513" s="195" t="s">
        <v>13010</v>
      </c>
      <c r="G1513" s="196" t="s">
        <v>217</v>
      </c>
      <c r="H1513" s="197">
        <v>95</v>
      </c>
      <c r="I1513" s="198"/>
      <c r="J1513" s="199">
        <f>ROUND(I1513*H1513,2)</f>
        <v>0</v>
      </c>
      <c r="K1513" s="200"/>
      <c r="L1513" s="40"/>
      <c r="M1513" s="201" t="s">
        <v>1</v>
      </c>
      <c r="N1513" s="202" t="s">
        <v>42</v>
      </c>
      <c r="O1513" s="72"/>
      <c r="P1513" s="203">
        <f>O1513*H1513</f>
        <v>0</v>
      </c>
      <c r="Q1513" s="203">
        <v>0</v>
      </c>
      <c r="R1513" s="203">
        <f>Q1513*H1513</f>
        <v>0</v>
      </c>
      <c r="S1513" s="203">
        <v>0</v>
      </c>
      <c r="T1513" s="204">
        <f>S1513*H1513</f>
        <v>0</v>
      </c>
      <c r="U1513" s="35"/>
      <c r="V1513" s="35"/>
      <c r="W1513" s="35"/>
      <c r="X1513" s="35"/>
      <c r="Y1513" s="35"/>
      <c r="Z1513" s="35"/>
      <c r="AA1513" s="35"/>
      <c r="AB1513" s="35"/>
      <c r="AC1513" s="35"/>
      <c r="AD1513" s="35"/>
      <c r="AE1513" s="35"/>
      <c r="AR1513" s="205" t="s">
        <v>218</v>
      </c>
      <c r="AT1513" s="205" t="s">
        <v>214</v>
      </c>
      <c r="AU1513" s="205" t="s">
        <v>85</v>
      </c>
      <c r="AY1513" s="18" t="s">
        <v>209</v>
      </c>
      <c r="BE1513" s="206">
        <f>IF(N1513="základní",J1513,0)</f>
        <v>0</v>
      </c>
      <c r="BF1513" s="206">
        <f>IF(N1513="snížená",J1513,0)</f>
        <v>0</v>
      </c>
      <c r="BG1513" s="206">
        <f>IF(N1513="zákl. přenesená",J1513,0)</f>
        <v>0</v>
      </c>
      <c r="BH1513" s="206">
        <f>IF(N1513="sníž. přenesená",J1513,0)</f>
        <v>0</v>
      </c>
      <c r="BI1513" s="206">
        <f>IF(N1513="nulová",J1513,0)</f>
        <v>0</v>
      </c>
      <c r="BJ1513" s="18" t="s">
        <v>85</v>
      </c>
      <c r="BK1513" s="206">
        <f>ROUND(I1513*H1513,2)</f>
        <v>0</v>
      </c>
      <c r="BL1513" s="18" t="s">
        <v>218</v>
      </c>
      <c r="BM1513" s="205" t="s">
        <v>14475</v>
      </c>
    </row>
    <row r="1514" spans="1:65" s="2" customFormat="1" ht="49.15" customHeight="1">
      <c r="A1514" s="35"/>
      <c r="B1514" s="36"/>
      <c r="C1514" s="193" t="s">
        <v>6530</v>
      </c>
      <c r="D1514" s="193" t="s">
        <v>214</v>
      </c>
      <c r="E1514" s="194" t="s">
        <v>14476</v>
      </c>
      <c r="F1514" s="195" t="s">
        <v>13131</v>
      </c>
      <c r="G1514" s="196" t="s">
        <v>217</v>
      </c>
      <c r="H1514" s="197">
        <v>105</v>
      </c>
      <c r="I1514" s="198"/>
      <c r="J1514" s="199">
        <f>ROUND(I1514*H1514,2)</f>
        <v>0</v>
      </c>
      <c r="K1514" s="200"/>
      <c r="L1514" s="40"/>
      <c r="M1514" s="201" t="s">
        <v>1</v>
      </c>
      <c r="N1514" s="202" t="s">
        <v>42</v>
      </c>
      <c r="O1514" s="72"/>
      <c r="P1514" s="203">
        <f>O1514*H1514</f>
        <v>0</v>
      </c>
      <c r="Q1514" s="203">
        <v>0</v>
      </c>
      <c r="R1514" s="203">
        <f>Q1514*H1514</f>
        <v>0</v>
      </c>
      <c r="S1514" s="203">
        <v>0</v>
      </c>
      <c r="T1514" s="204">
        <f>S1514*H1514</f>
        <v>0</v>
      </c>
      <c r="U1514" s="35"/>
      <c r="V1514" s="35"/>
      <c r="W1514" s="35"/>
      <c r="X1514" s="35"/>
      <c r="Y1514" s="35"/>
      <c r="Z1514" s="35"/>
      <c r="AA1514" s="35"/>
      <c r="AB1514" s="35"/>
      <c r="AC1514" s="35"/>
      <c r="AD1514" s="35"/>
      <c r="AE1514" s="35"/>
      <c r="AR1514" s="205" t="s">
        <v>218</v>
      </c>
      <c r="AT1514" s="205" t="s">
        <v>214</v>
      </c>
      <c r="AU1514" s="205" t="s">
        <v>85</v>
      </c>
      <c r="AY1514" s="18" t="s">
        <v>209</v>
      </c>
      <c r="BE1514" s="206">
        <f>IF(N1514="základní",J1514,0)</f>
        <v>0</v>
      </c>
      <c r="BF1514" s="206">
        <f>IF(N1514="snížená",J1514,0)</f>
        <v>0</v>
      </c>
      <c r="BG1514" s="206">
        <f>IF(N1514="zákl. přenesená",J1514,0)</f>
        <v>0</v>
      </c>
      <c r="BH1514" s="206">
        <f>IF(N1514="sníž. přenesená",J1514,0)</f>
        <v>0</v>
      </c>
      <c r="BI1514" s="206">
        <f>IF(N1514="nulová",J1514,0)</f>
        <v>0</v>
      </c>
      <c r="BJ1514" s="18" t="s">
        <v>85</v>
      </c>
      <c r="BK1514" s="206">
        <f>ROUND(I1514*H1514,2)</f>
        <v>0</v>
      </c>
      <c r="BL1514" s="18" t="s">
        <v>218</v>
      </c>
      <c r="BM1514" s="205" t="s">
        <v>14477</v>
      </c>
    </row>
    <row r="1515" spans="1:65" s="2" customFormat="1" ht="44.25" customHeight="1">
      <c r="A1515" s="35"/>
      <c r="B1515" s="36"/>
      <c r="C1515" s="193" t="s">
        <v>6534</v>
      </c>
      <c r="D1515" s="193" t="s">
        <v>214</v>
      </c>
      <c r="E1515" s="194" t="s">
        <v>14478</v>
      </c>
      <c r="F1515" s="195" t="s">
        <v>13016</v>
      </c>
      <c r="G1515" s="196" t="s">
        <v>217</v>
      </c>
      <c r="H1515" s="197">
        <v>35</v>
      </c>
      <c r="I1515" s="198"/>
      <c r="J1515" s="199">
        <f>ROUND(I1515*H1515,2)</f>
        <v>0</v>
      </c>
      <c r="K1515" s="200"/>
      <c r="L1515" s="40"/>
      <c r="M1515" s="201" t="s">
        <v>1</v>
      </c>
      <c r="N1515" s="202" t="s">
        <v>42</v>
      </c>
      <c r="O1515" s="72"/>
      <c r="P1515" s="203">
        <f>O1515*H1515</f>
        <v>0</v>
      </c>
      <c r="Q1515" s="203">
        <v>0</v>
      </c>
      <c r="R1515" s="203">
        <f>Q1515*H1515</f>
        <v>0</v>
      </c>
      <c r="S1515" s="203">
        <v>0</v>
      </c>
      <c r="T1515" s="204">
        <f>S1515*H1515</f>
        <v>0</v>
      </c>
      <c r="U1515" s="35"/>
      <c r="V1515" s="35"/>
      <c r="W1515" s="35"/>
      <c r="X1515" s="35"/>
      <c r="Y1515" s="35"/>
      <c r="Z1515" s="35"/>
      <c r="AA1515" s="35"/>
      <c r="AB1515" s="35"/>
      <c r="AC1515" s="35"/>
      <c r="AD1515" s="35"/>
      <c r="AE1515" s="35"/>
      <c r="AR1515" s="205" t="s">
        <v>218</v>
      </c>
      <c r="AT1515" s="205" t="s">
        <v>214</v>
      </c>
      <c r="AU1515" s="205" t="s">
        <v>85</v>
      </c>
      <c r="AY1515" s="18" t="s">
        <v>209</v>
      </c>
      <c r="BE1515" s="206">
        <f>IF(N1515="základní",J1515,0)</f>
        <v>0</v>
      </c>
      <c r="BF1515" s="206">
        <f>IF(N1515="snížená",J1515,0)</f>
        <v>0</v>
      </c>
      <c r="BG1515" s="206">
        <f>IF(N1515="zákl. přenesená",J1515,0)</f>
        <v>0</v>
      </c>
      <c r="BH1515" s="206">
        <f>IF(N1515="sníž. přenesená",J1515,0)</f>
        <v>0</v>
      </c>
      <c r="BI1515" s="206">
        <f>IF(N1515="nulová",J1515,0)</f>
        <v>0</v>
      </c>
      <c r="BJ1515" s="18" t="s">
        <v>85</v>
      </c>
      <c r="BK1515" s="206">
        <f>ROUND(I1515*H1515,2)</f>
        <v>0</v>
      </c>
      <c r="BL1515" s="18" t="s">
        <v>218</v>
      </c>
      <c r="BM1515" s="205" t="s">
        <v>14479</v>
      </c>
    </row>
    <row r="1516" spans="1:65" s="2" customFormat="1" ht="16.5" customHeight="1">
      <c r="A1516" s="35"/>
      <c r="B1516" s="36"/>
      <c r="C1516" s="193" t="s">
        <v>6537</v>
      </c>
      <c r="D1516" s="193" t="s">
        <v>214</v>
      </c>
      <c r="E1516" s="194" t="s">
        <v>14480</v>
      </c>
      <c r="F1516" s="195" t="s">
        <v>12858</v>
      </c>
      <c r="G1516" s="196" t="s">
        <v>586</v>
      </c>
      <c r="H1516" s="197">
        <v>950</v>
      </c>
      <c r="I1516" s="198"/>
      <c r="J1516" s="199">
        <f>ROUND(I1516*H1516,2)</f>
        <v>0</v>
      </c>
      <c r="K1516" s="200"/>
      <c r="L1516" s="40"/>
      <c r="M1516" s="201" t="s">
        <v>1</v>
      </c>
      <c r="N1516" s="202" t="s">
        <v>42</v>
      </c>
      <c r="O1516" s="72"/>
      <c r="P1516" s="203">
        <f>O1516*H1516</f>
        <v>0</v>
      </c>
      <c r="Q1516" s="203">
        <v>0</v>
      </c>
      <c r="R1516" s="203">
        <f>Q1516*H1516</f>
        <v>0</v>
      </c>
      <c r="S1516" s="203">
        <v>0</v>
      </c>
      <c r="T1516" s="204">
        <f>S1516*H1516</f>
        <v>0</v>
      </c>
      <c r="U1516" s="35"/>
      <c r="V1516" s="35"/>
      <c r="W1516" s="35"/>
      <c r="X1516" s="35"/>
      <c r="Y1516" s="35"/>
      <c r="Z1516" s="35"/>
      <c r="AA1516" s="35"/>
      <c r="AB1516" s="35"/>
      <c r="AC1516" s="35"/>
      <c r="AD1516" s="35"/>
      <c r="AE1516" s="35"/>
      <c r="AR1516" s="205" t="s">
        <v>218</v>
      </c>
      <c r="AT1516" s="205" t="s">
        <v>214</v>
      </c>
      <c r="AU1516" s="205" t="s">
        <v>85</v>
      </c>
      <c r="AY1516" s="18" t="s">
        <v>209</v>
      </c>
      <c r="BE1516" s="206">
        <f>IF(N1516="základní",J1516,0)</f>
        <v>0</v>
      </c>
      <c r="BF1516" s="206">
        <f>IF(N1516="snížená",J1516,0)</f>
        <v>0</v>
      </c>
      <c r="BG1516" s="206">
        <f>IF(N1516="zákl. přenesená",J1516,0)</f>
        <v>0</v>
      </c>
      <c r="BH1516" s="206">
        <f>IF(N1516="sníž. přenesená",J1516,0)</f>
        <v>0</v>
      </c>
      <c r="BI1516" s="206">
        <f>IF(N1516="nulová",J1516,0)</f>
        <v>0</v>
      </c>
      <c r="BJ1516" s="18" t="s">
        <v>85</v>
      </c>
      <c r="BK1516" s="206">
        <f>ROUND(I1516*H1516,2)</f>
        <v>0</v>
      </c>
      <c r="BL1516" s="18" t="s">
        <v>218</v>
      </c>
      <c r="BM1516" s="205" t="s">
        <v>14481</v>
      </c>
    </row>
    <row r="1517" spans="1:65" s="2" customFormat="1" ht="16.5" customHeight="1">
      <c r="A1517" s="35"/>
      <c r="B1517" s="36"/>
      <c r="C1517" s="193" t="s">
        <v>6540</v>
      </c>
      <c r="D1517" s="193" t="s">
        <v>214</v>
      </c>
      <c r="E1517" s="194" t="s">
        <v>14482</v>
      </c>
      <c r="F1517" s="195" t="s">
        <v>12861</v>
      </c>
      <c r="G1517" s="196" t="s">
        <v>586</v>
      </c>
      <c r="H1517" s="197">
        <v>332.5</v>
      </c>
      <c r="I1517" s="198"/>
      <c r="J1517" s="199">
        <f>ROUND(I1517*H1517,2)</f>
        <v>0</v>
      </c>
      <c r="K1517" s="200"/>
      <c r="L1517" s="40"/>
      <c r="M1517" s="201" t="s">
        <v>1</v>
      </c>
      <c r="N1517" s="202" t="s">
        <v>42</v>
      </c>
      <c r="O1517" s="72"/>
      <c r="P1517" s="203">
        <f>O1517*H1517</f>
        <v>0</v>
      </c>
      <c r="Q1517" s="203">
        <v>0</v>
      </c>
      <c r="R1517" s="203">
        <f>Q1517*H1517</f>
        <v>0</v>
      </c>
      <c r="S1517" s="203">
        <v>0</v>
      </c>
      <c r="T1517" s="204">
        <f>S1517*H1517</f>
        <v>0</v>
      </c>
      <c r="U1517" s="35"/>
      <c r="V1517" s="35"/>
      <c r="W1517" s="35"/>
      <c r="X1517" s="35"/>
      <c r="Y1517" s="35"/>
      <c r="Z1517" s="35"/>
      <c r="AA1517" s="35"/>
      <c r="AB1517" s="35"/>
      <c r="AC1517" s="35"/>
      <c r="AD1517" s="35"/>
      <c r="AE1517" s="35"/>
      <c r="AR1517" s="205" t="s">
        <v>218</v>
      </c>
      <c r="AT1517" s="205" t="s">
        <v>214</v>
      </c>
      <c r="AU1517" s="205" t="s">
        <v>85</v>
      </c>
      <c r="AY1517" s="18" t="s">
        <v>209</v>
      </c>
      <c r="BE1517" s="206">
        <f>IF(N1517="základní",J1517,0)</f>
        <v>0</v>
      </c>
      <c r="BF1517" s="206">
        <f>IF(N1517="snížená",J1517,0)</f>
        <v>0</v>
      </c>
      <c r="BG1517" s="206">
        <f>IF(N1517="zákl. přenesená",J1517,0)</f>
        <v>0</v>
      </c>
      <c r="BH1517" s="206">
        <f>IF(N1517="sníž. přenesená",J1517,0)</f>
        <v>0</v>
      </c>
      <c r="BI1517" s="206">
        <f>IF(N1517="nulová",J1517,0)</f>
        <v>0</v>
      </c>
      <c r="BJ1517" s="18" t="s">
        <v>85</v>
      </c>
      <c r="BK1517" s="206">
        <f>ROUND(I1517*H1517,2)</f>
        <v>0</v>
      </c>
      <c r="BL1517" s="18" t="s">
        <v>218</v>
      </c>
      <c r="BM1517" s="205" t="s">
        <v>14483</v>
      </c>
    </row>
    <row r="1518" spans="1:65" s="12" customFormat="1" ht="25.9" customHeight="1">
      <c r="B1518" s="177"/>
      <c r="C1518" s="178"/>
      <c r="D1518" s="179" t="s">
        <v>76</v>
      </c>
      <c r="E1518" s="180" t="s">
        <v>14484</v>
      </c>
      <c r="F1518" s="180" t="s">
        <v>14485</v>
      </c>
      <c r="G1518" s="178"/>
      <c r="H1518" s="178"/>
      <c r="I1518" s="181"/>
      <c r="J1518" s="182">
        <f>BK1518</f>
        <v>0</v>
      </c>
      <c r="K1518" s="178"/>
      <c r="L1518" s="183"/>
      <c r="M1518" s="184"/>
      <c r="N1518" s="185"/>
      <c r="O1518" s="185"/>
      <c r="P1518" s="186">
        <f>SUM(P1519:P1607)</f>
        <v>0</v>
      </c>
      <c r="Q1518" s="185"/>
      <c r="R1518" s="186">
        <f>SUM(R1519:R1607)</f>
        <v>0</v>
      </c>
      <c r="S1518" s="185"/>
      <c r="T1518" s="187">
        <f>SUM(T1519:T1607)</f>
        <v>0</v>
      </c>
      <c r="AR1518" s="188" t="s">
        <v>85</v>
      </c>
      <c r="AT1518" s="189" t="s">
        <v>76</v>
      </c>
      <c r="AU1518" s="189" t="s">
        <v>77</v>
      </c>
      <c r="AY1518" s="188" t="s">
        <v>209</v>
      </c>
      <c r="BK1518" s="190">
        <f>SUM(BK1519:BK1607)</f>
        <v>0</v>
      </c>
    </row>
    <row r="1519" spans="1:65" s="2" customFormat="1" ht="16.5" customHeight="1">
      <c r="A1519" s="35"/>
      <c r="B1519" s="36"/>
      <c r="C1519" s="193" t="s">
        <v>1334</v>
      </c>
      <c r="D1519" s="193" t="s">
        <v>214</v>
      </c>
      <c r="E1519" s="194" t="s">
        <v>14486</v>
      </c>
      <c r="F1519" s="195" t="s">
        <v>13299</v>
      </c>
      <c r="G1519" s="196" t="s">
        <v>2761</v>
      </c>
      <c r="H1519" s="197">
        <v>4</v>
      </c>
      <c r="I1519" s="198"/>
      <c r="J1519" s="199">
        <f>ROUND(I1519*H1519,2)</f>
        <v>0</v>
      </c>
      <c r="K1519" s="200"/>
      <c r="L1519" s="40"/>
      <c r="M1519" s="201" t="s">
        <v>1</v>
      </c>
      <c r="N1519" s="202" t="s">
        <v>42</v>
      </c>
      <c r="O1519" s="72"/>
      <c r="P1519" s="203">
        <f>O1519*H1519</f>
        <v>0</v>
      </c>
      <c r="Q1519" s="203">
        <v>0</v>
      </c>
      <c r="R1519" s="203">
        <f>Q1519*H1519</f>
        <v>0</v>
      </c>
      <c r="S1519" s="203">
        <v>0</v>
      </c>
      <c r="T1519" s="204">
        <f>S1519*H1519</f>
        <v>0</v>
      </c>
      <c r="U1519" s="35"/>
      <c r="V1519" s="35"/>
      <c r="W1519" s="35"/>
      <c r="X1519" s="35"/>
      <c r="Y1519" s="35"/>
      <c r="Z1519" s="35"/>
      <c r="AA1519" s="35"/>
      <c r="AB1519" s="35"/>
      <c r="AC1519" s="35"/>
      <c r="AD1519" s="35"/>
      <c r="AE1519" s="35"/>
      <c r="AR1519" s="205" t="s">
        <v>218</v>
      </c>
      <c r="AT1519" s="205" t="s">
        <v>214</v>
      </c>
      <c r="AU1519" s="205" t="s">
        <v>85</v>
      </c>
      <c r="AY1519" s="18" t="s">
        <v>209</v>
      </c>
      <c r="BE1519" s="206">
        <f>IF(N1519="základní",J1519,0)</f>
        <v>0</v>
      </c>
      <c r="BF1519" s="206">
        <f>IF(N1519="snížená",J1519,0)</f>
        <v>0</v>
      </c>
      <c r="BG1519" s="206">
        <f>IF(N1519="zákl. přenesená",J1519,0)</f>
        <v>0</v>
      </c>
      <c r="BH1519" s="206">
        <f>IF(N1519="sníž. přenesená",J1519,0)</f>
        <v>0</v>
      </c>
      <c r="BI1519" s="206">
        <f>IF(N1519="nulová",J1519,0)</f>
        <v>0</v>
      </c>
      <c r="BJ1519" s="18" t="s">
        <v>85</v>
      </c>
      <c r="BK1519" s="206">
        <f>ROUND(I1519*H1519,2)</f>
        <v>0</v>
      </c>
      <c r="BL1519" s="18" t="s">
        <v>218</v>
      </c>
      <c r="BM1519" s="205" t="s">
        <v>14487</v>
      </c>
    </row>
    <row r="1520" spans="1:65" s="2" customFormat="1" ht="68.25">
      <c r="A1520" s="35"/>
      <c r="B1520" s="36"/>
      <c r="C1520" s="37"/>
      <c r="D1520" s="214" t="s">
        <v>807</v>
      </c>
      <c r="E1520" s="37"/>
      <c r="F1520" s="256" t="s">
        <v>12872</v>
      </c>
      <c r="G1520" s="37"/>
      <c r="H1520" s="37"/>
      <c r="I1520" s="257"/>
      <c r="J1520" s="37"/>
      <c r="K1520" s="37"/>
      <c r="L1520" s="40"/>
      <c r="M1520" s="258"/>
      <c r="N1520" s="259"/>
      <c r="O1520" s="72"/>
      <c r="P1520" s="72"/>
      <c r="Q1520" s="72"/>
      <c r="R1520" s="72"/>
      <c r="S1520" s="72"/>
      <c r="T1520" s="73"/>
      <c r="U1520" s="35"/>
      <c r="V1520" s="35"/>
      <c r="W1520" s="35"/>
      <c r="X1520" s="35"/>
      <c r="Y1520" s="35"/>
      <c r="Z1520" s="35"/>
      <c r="AA1520" s="35"/>
      <c r="AB1520" s="35"/>
      <c r="AC1520" s="35"/>
      <c r="AD1520" s="35"/>
      <c r="AE1520" s="35"/>
      <c r="AT1520" s="18" t="s">
        <v>807</v>
      </c>
      <c r="AU1520" s="18" t="s">
        <v>85</v>
      </c>
    </row>
    <row r="1521" spans="1:65" s="2" customFormat="1" ht="16.5" customHeight="1">
      <c r="A1521" s="35"/>
      <c r="B1521" s="36"/>
      <c r="C1521" s="193" t="s">
        <v>6545</v>
      </c>
      <c r="D1521" s="193" t="s">
        <v>214</v>
      </c>
      <c r="E1521" s="194" t="s">
        <v>14488</v>
      </c>
      <c r="F1521" s="195" t="s">
        <v>12902</v>
      </c>
      <c r="G1521" s="196" t="s">
        <v>2761</v>
      </c>
      <c r="H1521" s="197">
        <v>10</v>
      </c>
      <c r="I1521" s="198"/>
      <c r="J1521" s="199">
        <f>ROUND(I1521*H1521,2)</f>
        <v>0</v>
      </c>
      <c r="K1521" s="200"/>
      <c r="L1521" s="40"/>
      <c r="M1521" s="201" t="s">
        <v>1</v>
      </c>
      <c r="N1521" s="202" t="s">
        <v>42</v>
      </c>
      <c r="O1521" s="72"/>
      <c r="P1521" s="203">
        <f>O1521*H1521</f>
        <v>0</v>
      </c>
      <c r="Q1521" s="203">
        <v>0</v>
      </c>
      <c r="R1521" s="203">
        <f>Q1521*H1521</f>
        <v>0</v>
      </c>
      <c r="S1521" s="203">
        <v>0</v>
      </c>
      <c r="T1521" s="204">
        <f>S1521*H1521</f>
        <v>0</v>
      </c>
      <c r="U1521" s="35"/>
      <c r="V1521" s="35"/>
      <c r="W1521" s="35"/>
      <c r="X1521" s="35"/>
      <c r="Y1521" s="35"/>
      <c r="Z1521" s="35"/>
      <c r="AA1521" s="35"/>
      <c r="AB1521" s="35"/>
      <c r="AC1521" s="35"/>
      <c r="AD1521" s="35"/>
      <c r="AE1521" s="35"/>
      <c r="AR1521" s="205" t="s">
        <v>218</v>
      </c>
      <c r="AT1521" s="205" t="s">
        <v>214</v>
      </c>
      <c r="AU1521" s="205" t="s">
        <v>85</v>
      </c>
      <c r="AY1521" s="18" t="s">
        <v>209</v>
      </c>
      <c r="BE1521" s="206">
        <f>IF(N1521="základní",J1521,0)</f>
        <v>0</v>
      </c>
      <c r="BF1521" s="206">
        <f>IF(N1521="snížená",J1521,0)</f>
        <v>0</v>
      </c>
      <c r="BG1521" s="206">
        <f>IF(N1521="zákl. přenesená",J1521,0)</f>
        <v>0</v>
      </c>
      <c r="BH1521" s="206">
        <f>IF(N1521="sníž. přenesená",J1521,0)</f>
        <v>0</v>
      </c>
      <c r="BI1521" s="206">
        <f>IF(N1521="nulová",J1521,0)</f>
        <v>0</v>
      </c>
      <c r="BJ1521" s="18" t="s">
        <v>85</v>
      </c>
      <c r="BK1521" s="206">
        <f>ROUND(I1521*H1521,2)</f>
        <v>0</v>
      </c>
      <c r="BL1521" s="18" t="s">
        <v>218</v>
      </c>
      <c r="BM1521" s="205" t="s">
        <v>14489</v>
      </c>
    </row>
    <row r="1522" spans="1:65" s="2" customFormat="1" ht="87.75">
      <c r="A1522" s="35"/>
      <c r="B1522" s="36"/>
      <c r="C1522" s="37"/>
      <c r="D1522" s="214" t="s">
        <v>807</v>
      </c>
      <c r="E1522" s="37"/>
      <c r="F1522" s="256" t="s">
        <v>12896</v>
      </c>
      <c r="G1522" s="37"/>
      <c r="H1522" s="37"/>
      <c r="I1522" s="257"/>
      <c r="J1522" s="37"/>
      <c r="K1522" s="37"/>
      <c r="L1522" s="40"/>
      <c r="M1522" s="258"/>
      <c r="N1522" s="259"/>
      <c r="O1522" s="72"/>
      <c r="P1522" s="72"/>
      <c r="Q1522" s="72"/>
      <c r="R1522" s="72"/>
      <c r="S1522" s="72"/>
      <c r="T1522" s="73"/>
      <c r="U1522" s="35"/>
      <c r="V1522" s="35"/>
      <c r="W1522" s="35"/>
      <c r="X1522" s="35"/>
      <c r="Y1522" s="35"/>
      <c r="Z1522" s="35"/>
      <c r="AA1522" s="35"/>
      <c r="AB1522" s="35"/>
      <c r="AC1522" s="35"/>
      <c r="AD1522" s="35"/>
      <c r="AE1522" s="35"/>
      <c r="AT1522" s="18" t="s">
        <v>807</v>
      </c>
      <c r="AU1522" s="18" t="s">
        <v>85</v>
      </c>
    </row>
    <row r="1523" spans="1:65" s="2" customFormat="1" ht="24.2" customHeight="1">
      <c r="A1523" s="35"/>
      <c r="B1523" s="36"/>
      <c r="C1523" s="193" t="s">
        <v>6548</v>
      </c>
      <c r="D1523" s="193" t="s">
        <v>214</v>
      </c>
      <c r="E1523" s="194" t="s">
        <v>14490</v>
      </c>
      <c r="F1523" s="195" t="s">
        <v>12925</v>
      </c>
      <c r="G1523" s="196" t="s">
        <v>2761</v>
      </c>
      <c r="H1523" s="197">
        <v>2</v>
      </c>
      <c r="I1523" s="198"/>
      <c r="J1523" s="199">
        <f>ROUND(I1523*H1523,2)</f>
        <v>0</v>
      </c>
      <c r="K1523" s="200"/>
      <c r="L1523" s="40"/>
      <c r="M1523" s="201" t="s">
        <v>1</v>
      </c>
      <c r="N1523" s="202" t="s">
        <v>42</v>
      </c>
      <c r="O1523" s="72"/>
      <c r="P1523" s="203">
        <f>O1523*H1523</f>
        <v>0</v>
      </c>
      <c r="Q1523" s="203">
        <v>0</v>
      </c>
      <c r="R1523" s="203">
        <f>Q1523*H1523</f>
        <v>0</v>
      </c>
      <c r="S1523" s="203">
        <v>0</v>
      </c>
      <c r="T1523" s="204">
        <f>S1523*H1523</f>
        <v>0</v>
      </c>
      <c r="U1523" s="35"/>
      <c r="V1523" s="35"/>
      <c r="W1523" s="35"/>
      <c r="X1523" s="35"/>
      <c r="Y1523" s="35"/>
      <c r="Z1523" s="35"/>
      <c r="AA1523" s="35"/>
      <c r="AB1523" s="35"/>
      <c r="AC1523" s="35"/>
      <c r="AD1523" s="35"/>
      <c r="AE1523" s="35"/>
      <c r="AR1523" s="205" t="s">
        <v>218</v>
      </c>
      <c r="AT1523" s="205" t="s">
        <v>214</v>
      </c>
      <c r="AU1523" s="205" t="s">
        <v>85</v>
      </c>
      <c r="AY1523" s="18" t="s">
        <v>209</v>
      </c>
      <c r="BE1523" s="206">
        <f>IF(N1523="základní",J1523,0)</f>
        <v>0</v>
      </c>
      <c r="BF1523" s="206">
        <f>IF(N1523="snížená",J1523,0)</f>
        <v>0</v>
      </c>
      <c r="BG1523" s="206">
        <f>IF(N1523="zákl. přenesená",J1523,0)</f>
        <v>0</v>
      </c>
      <c r="BH1523" s="206">
        <f>IF(N1523="sníž. přenesená",J1523,0)</f>
        <v>0</v>
      </c>
      <c r="BI1523" s="206">
        <f>IF(N1523="nulová",J1523,0)</f>
        <v>0</v>
      </c>
      <c r="BJ1523" s="18" t="s">
        <v>85</v>
      </c>
      <c r="BK1523" s="206">
        <f>ROUND(I1523*H1523,2)</f>
        <v>0</v>
      </c>
      <c r="BL1523" s="18" t="s">
        <v>218</v>
      </c>
      <c r="BM1523" s="205" t="s">
        <v>14491</v>
      </c>
    </row>
    <row r="1524" spans="1:65" s="2" customFormat="1" ht="87.75">
      <c r="A1524" s="35"/>
      <c r="B1524" s="36"/>
      <c r="C1524" s="37"/>
      <c r="D1524" s="214" t="s">
        <v>807</v>
      </c>
      <c r="E1524" s="37"/>
      <c r="F1524" s="256" t="s">
        <v>14251</v>
      </c>
      <c r="G1524" s="37"/>
      <c r="H1524" s="37"/>
      <c r="I1524" s="257"/>
      <c r="J1524" s="37"/>
      <c r="K1524" s="37"/>
      <c r="L1524" s="40"/>
      <c r="M1524" s="258"/>
      <c r="N1524" s="259"/>
      <c r="O1524" s="72"/>
      <c r="P1524" s="72"/>
      <c r="Q1524" s="72"/>
      <c r="R1524" s="72"/>
      <c r="S1524" s="72"/>
      <c r="T1524" s="73"/>
      <c r="U1524" s="35"/>
      <c r="V1524" s="35"/>
      <c r="W1524" s="35"/>
      <c r="X1524" s="35"/>
      <c r="Y1524" s="35"/>
      <c r="Z1524" s="35"/>
      <c r="AA1524" s="35"/>
      <c r="AB1524" s="35"/>
      <c r="AC1524" s="35"/>
      <c r="AD1524" s="35"/>
      <c r="AE1524" s="35"/>
      <c r="AT1524" s="18" t="s">
        <v>807</v>
      </c>
      <c r="AU1524" s="18" t="s">
        <v>85</v>
      </c>
    </row>
    <row r="1525" spans="1:65" s="2" customFormat="1" ht="24.2" customHeight="1">
      <c r="A1525" s="35"/>
      <c r="B1525" s="36"/>
      <c r="C1525" s="193" t="s">
        <v>6551</v>
      </c>
      <c r="D1525" s="193" t="s">
        <v>214</v>
      </c>
      <c r="E1525" s="194" t="s">
        <v>14492</v>
      </c>
      <c r="F1525" s="195" t="s">
        <v>13193</v>
      </c>
      <c r="G1525" s="196" t="s">
        <v>2761</v>
      </c>
      <c r="H1525" s="197">
        <v>6</v>
      </c>
      <c r="I1525" s="198"/>
      <c r="J1525" s="199">
        <f>ROUND(I1525*H1525,2)</f>
        <v>0</v>
      </c>
      <c r="K1525" s="200"/>
      <c r="L1525" s="40"/>
      <c r="M1525" s="201" t="s">
        <v>1</v>
      </c>
      <c r="N1525" s="202" t="s">
        <v>42</v>
      </c>
      <c r="O1525" s="72"/>
      <c r="P1525" s="203">
        <f>O1525*H1525</f>
        <v>0</v>
      </c>
      <c r="Q1525" s="203">
        <v>0</v>
      </c>
      <c r="R1525" s="203">
        <f>Q1525*H1525</f>
        <v>0</v>
      </c>
      <c r="S1525" s="203">
        <v>0</v>
      </c>
      <c r="T1525" s="204">
        <f>S1525*H1525</f>
        <v>0</v>
      </c>
      <c r="U1525" s="35"/>
      <c r="V1525" s="35"/>
      <c r="W1525" s="35"/>
      <c r="X1525" s="35"/>
      <c r="Y1525" s="35"/>
      <c r="Z1525" s="35"/>
      <c r="AA1525" s="35"/>
      <c r="AB1525" s="35"/>
      <c r="AC1525" s="35"/>
      <c r="AD1525" s="35"/>
      <c r="AE1525" s="35"/>
      <c r="AR1525" s="205" t="s">
        <v>218</v>
      </c>
      <c r="AT1525" s="205" t="s">
        <v>214</v>
      </c>
      <c r="AU1525" s="205" t="s">
        <v>85</v>
      </c>
      <c r="AY1525" s="18" t="s">
        <v>209</v>
      </c>
      <c r="BE1525" s="206">
        <f>IF(N1525="základní",J1525,0)</f>
        <v>0</v>
      </c>
      <c r="BF1525" s="206">
        <f>IF(N1525="snížená",J1525,0)</f>
        <v>0</v>
      </c>
      <c r="BG1525" s="206">
        <f>IF(N1525="zákl. přenesená",J1525,0)</f>
        <v>0</v>
      </c>
      <c r="BH1525" s="206">
        <f>IF(N1525="sníž. přenesená",J1525,0)</f>
        <v>0</v>
      </c>
      <c r="BI1525" s="206">
        <f>IF(N1525="nulová",J1525,0)</f>
        <v>0</v>
      </c>
      <c r="BJ1525" s="18" t="s">
        <v>85</v>
      </c>
      <c r="BK1525" s="206">
        <f>ROUND(I1525*H1525,2)</f>
        <v>0</v>
      </c>
      <c r="BL1525" s="18" t="s">
        <v>218</v>
      </c>
      <c r="BM1525" s="205" t="s">
        <v>14493</v>
      </c>
    </row>
    <row r="1526" spans="1:65" s="2" customFormat="1" ht="87.75">
      <c r="A1526" s="35"/>
      <c r="B1526" s="36"/>
      <c r="C1526" s="37"/>
      <c r="D1526" s="214" t="s">
        <v>807</v>
      </c>
      <c r="E1526" s="37"/>
      <c r="F1526" s="256" t="s">
        <v>14251</v>
      </c>
      <c r="G1526" s="37"/>
      <c r="H1526" s="37"/>
      <c r="I1526" s="257"/>
      <c r="J1526" s="37"/>
      <c r="K1526" s="37"/>
      <c r="L1526" s="40"/>
      <c r="M1526" s="258"/>
      <c r="N1526" s="259"/>
      <c r="O1526" s="72"/>
      <c r="P1526" s="72"/>
      <c r="Q1526" s="72"/>
      <c r="R1526" s="72"/>
      <c r="S1526" s="72"/>
      <c r="T1526" s="73"/>
      <c r="U1526" s="35"/>
      <c r="V1526" s="35"/>
      <c r="W1526" s="35"/>
      <c r="X1526" s="35"/>
      <c r="Y1526" s="35"/>
      <c r="Z1526" s="35"/>
      <c r="AA1526" s="35"/>
      <c r="AB1526" s="35"/>
      <c r="AC1526" s="35"/>
      <c r="AD1526" s="35"/>
      <c r="AE1526" s="35"/>
      <c r="AT1526" s="18" t="s">
        <v>807</v>
      </c>
      <c r="AU1526" s="18" t="s">
        <v>85</v>
      </c>
    </row>
    <row r="1527" spans="1:65" s="2" customFormat="1" ht="24.2" customHeight="1">
      <c r="A1527" s="35"/>
      <c r="B1527" s="36"/>
      <c r="C1527" s="193" t="s">
        <v>6554</v>
      </c>
      <c r="D1527" s="193" t="s">
        <v>214</v>
      </c>
      <c r="E1527" s="194" t="s">
        <v>14494</v>
      </c>
      <c r="F1527" s="195" t="s">
        <v>12929</v>
      </c>
      <c r="G1527" s="196" t="s">
        <v>2761</v>
      </c>
      <c r="H1527" s="197">
        <v>5</v>
      </c>
      <c r="I1527" s="198"/>
      <c r="J1527" s="199">
        <f>ROUND(I1527*H1527,2)</f>
        <v>0</v>
      </c>
      <c r="K1527" s="200"/>
      <c r="L1527" s="40"/>
      <c r="M1527" s="201" t="s">
        <v>1</v>
      </c>
      <c r="N1527" s="202" t="s">
        <v>42</v>
      </c>
      <c r="O1527" s="72"/>
      <c r="P1527" s="203">
        <f>O1527*H1527</f>
        <v>0</v>
      </c>
      <c r="Q1527" s="203">
        <v>0</v>
      </c>
      <c r="R1527" s="203">
        <f>Q1527*H1527</f>
        <v>0</v>
      </c>
      <c r="S1527" s="203">
        <v>0</v>
      </c>
      <c r="T1527" s="204">
        <f>S1527*H1527</f>
        <v>0</v>
      </c>
      <c r="U1527" s="35"/>
      <c r="V1527" s="35"/>
      <c r="W1527" s="35"/>
      <c r="X1527" s="35"/>
      <c r="Y1527" s="35"/>
      <c r="Z1527" s="35"/>
      <c r="AA1527" s="35"/>
      <c r="AB1527" s="35"/>
      <c r="AC1527" s="35"/>
      <c r="AD1527" s="35"/>
      <c r="AE1527" s="35"/>
      <c r="AR1527" s="205" t="s">
        <v>218</v>
      </c>
      <c r="AT1527" s="205" t="s">
        <v>214</v>
      </c>
      <c r="AU1527" s="205" t="s">
        <v>85</v>
      </c>
      <c r="AY1527" s="18" t="s">
        <v>209</v>
      </c>
      <c r="BE1527" s="206">
        <f>IF(N1527="základní",J1527,0)</f>
        <v>0</v>
      </c>
      <c r="BF1527" s="206">
        <f>IF(N1527="snížená",J1527,0)</f>
        <v>0</v>
      </c>
      <c r="BG1527" s="206">
        <f>IF(N1527="zákl. přenesená",J1527,0)</f>
        <v>0</v>
      </c>
      <c r="BH1527" s="206">
        <f>IF(N1527="sníž. přenesená",J1527,0)</f>
        <v>0</v>
      </c>
      <c r="BI1527" s="206">
        <f>IF(N1527="nulová",J1527,0)</f>
        <v>0</v>
      </c>
      <c r="BJ1527" s="18" t="s">
        <v>85</v>
      </c>
      <c r="BK1527" s="206">
        <f>ROUND(I1527*H1527,2)</f>
        <v>0</v>
      </c>
      <c r="BL1527" s="18" t="s">
        <v>218</v>
      </c>
      <c r="BM1527" s="205" t="s">
        <v>14495</v>
      </c>
    </row>
    <row r="1528" spans="1:65" s="2" customFormat="1" ht="87.75">
      <c r="A1528" s="35"/>
      <c r="B1528" s="36"/>
      <c r="C1528" s="37"/>
      <c r="D1528" s="214" t="s">
        <v>807</v>
      </c>
      <c r="E1528" s="37"/>
      <c r="F1528" s="256" t="s">
        <v>14251</v>
      </c>
      <c r="G1528" s="37"/>
      <c r="H1528" s="37"/>
      <c r="I1528" s="257"/>
      <c r="J1528" s="37"/>
      <c r="K1528" s="37"/>
      <c r="L1528" s="40"/>
      <c r="M1528" s="258"/>
      <c r="N1528" s="259"/>
      <c r="O1528" s="72"/>
      <c r="P1528" s="72"/>
      <c r="Q1528" s="72"/>
      <c r="R1528" s="72"/>
      <c r="S1528" s="72"/>
      <c r="T1528" s="73"/>
      <c r="U1528" s="35"/>
      <c r="V1528" s="35"/>
      <c r="W1528" s="35"/>
      <c r="X1528" s="35"/>
      <c r="Y1528" s="35"/>
      <c r="Z1528" s="35"/>
      <c r="AA1528" s="35"/>
      <c r="AB1528" s="35"/>
      <c r="AC1528" s="35"/>
      <c r="AD1528" s="35"/>
      <c r="AE1528" s="35"/>
      <c r="AT1528" s="18" t="s">
        <v>807</v>
      </c>
      <c r="AU1528" s="18" t="s">
        <v>85</v>
      </c>
    </row>
    <row r="1529" spans="1:65" s="2" customFormat="1" ht="24.2" customHeight="1">
      <c r="A1529" s="35"/>
      <c r="B1529" s="36"/>
      <c r="C1529" s="193" t="s">
        <v>6557</v>
      </c>
      <c r="D1529" s="193" t="s">
        <v>214</v>
      </c>
      <c r="E1529" s="194" t="s">
        <v>14496</v>
      </c>
      <c r="F1529" s="195" t="s">
        <v>14034</v>
      </c>
      <c r="G1529" s="196" t="s">
        <v>2761</v>
      </c>
      <c r="H1529" s="197">
        <v>2</v>
      </c>
      <c r="I1529" s="198"/>
      <c r="J1529" s="199">
        <f>ROUND(I1529*H1529,2)</f>
        <v>0</v>
      </c>
      <c r="K1529" s="200"/>
      <c r="L1529" s="40"/>
      <c r="M1529" s="201" t="s">
        <v>1</v>
      </c>
      <c r="N1529" s="202" t="s">
        <v>42</v>
      </c>
      <c r="O1529" s="72"/>
      <c r="P1529" s="203">
        <f>O1529*H1529</f>
        <v>0</v>
      </c>
      <c r="Q1529" s="203">
        <v>0</v>
      </c>
      <c r="R1529" s="203">
        <f>Q1529*H1529</f>
        <v>0</v>
      </c>
      <c r="S1529" s="203">
        <v>0</v>
      </c>
      <c r="T1529" s="204">
        <f>S1529*H1529</f>
        <v>0</v>
      </c>
      <c r="U1529" s="35"/>
      <c r="V1529" s="35"/>
      <c r="W1529" s="35"/>
      <c r="X1529" s="35"/>
      <c r="Y1529" s="35"/>
      <c r="Z1529" s="35"/>
      <c r="AA1529" s="35"/>
      <c r="AB1529" s="35"/>
      <c r="AC1529" s="35"/>
      <c r="AD1529" s="35"/>
      <c r="AE1529" s="35"/>
      <c r="AR1529" s="205" t="s">
        <v>218</v>
      </c>
      <c r="AT1529" s="205" t="s">
        <v>214</v>
      </c>
      <c r="AU1529" s="205" t="s">
        <v>85</v>
      </c>
      <c r="AY1529" s="18" t="s">
        <v>209</v>
      </c>
      <c r="BE1529" s="206">
        <f>IF(N1529="základní",J1529,0)</f>
        <v>0</v>
      </c>
      <c r="BF1529" s="206">
        <f>IF(N1529="snížená",J1529,0)</f>
        <v>0</v>
      </c>
      <c r="BG1529" s="206">
        <f>IF(N1529="zákl. přenesená",J1529,0)</f>
        <v>0</v>
      </c>
      <c r="BH1529" s="206">
        <f>IF(N1529="sníž. přenesená",J1529,0)</f>
        <v>0</v>
      </c>
      <c r="BI1529" s="206">
        <f>IF(N1529="nulová",J1529,0)</f>
        <v>0</v>
      </c>
      <c r="BJ1529" s="18" t="s">
        <v>85</v>
      </c>
      <c r="BK1529" s="206">
        <f>ROUND(I1529*H1529,2)</f>
        <v>0</v>
      </c>
      <c r="BL1529" s="18" t="s">
        <v>218</v>
      </c>
      <c r="BM1529" s="205" t="s">
        <v>14497</v>
      </c>
    </row>
    <row r="1530" spans="1:65" s="2" customFormat="1" ht="87.75">
      <c r="A1530" s="35"/>
      <c r="B1530" s="36"/>
      <c r="C1530" s="37"/>
      <c r="D1530" s="214" t="s">
        <v>807</v>
      </c>
      <c r="E1530" s="37"/>
      <c r="F1530" s="256" t="s">
        <v>14036</v>
      </c>
      <c r="G1530" s="37"/>
      <c r="H1530" s="37"/>
      <c r="I1530" s="257"/>
      <c r="J1530" s="37"/>
      <c r="K1530" s="37"/>
      <c r="L1530" s="40"/>
      <c r="M1530" s="258"/>
      <c r="N1530" s="259"/>
      <c r="O1530" s="72"/>
      <c r="P1530" s="72"/>
      <c r="Q1530" s="72"/>
      <c r="R1530" s="72"/>
      <c r="S1530" s="72"/>
      <c r="T1530" s="73"/>
      <c r="U1530" s="35"/>
      <c r="V1530" s="35"/>
      <c r="W1530" s="35"/>
      <c r="X1530" s="35"/>
      <c r="Y1530" s="35"/>
      <c r="Z1530" s="35"/>
      <c r="AA1530" s="35"/>
      <c r="AB1530" s="35"/>
      <c r="AC1530" s="35"/>
      <c r="AD1530" s="35"/>
      <c r="AE1530" s="35"/>
      <c r="AT1530" s="18" t="s">
        <v>807</v>
      </c>
      <c r="AU1530" s="18" t="s">
        <v>85</v>
      </c>
    </row>
    <row r="1531" spans="1:65" s="2" customFormat="1" ht="24.2" customHeight="1">
      <c r="A1531" s="35"/>
      <c r="B1531" s="36"/>
      <c r="C1531" s="193" t="s">
        <v>6560</v>
      </c>
      <c r="D1531" s="193" t="s">
        <v>214</v>
      </c>
      <c r="E1531" s="194" t="s">
        <v>14498</v>
      </c>
      <c r="F1531" s="195" t="s">
        <v>14038</v>
      </c>
      <c r="G1531" s="196" t="s">
        <v>2761</v>
      </c>
      <c r="H1531" s="197">
        <v>4</v>
      </c>
      <c r="I1531" s="198"/>
      <c r="J1531" s="199">
        <f>ROUND(I1531*H1531,2)</f>
        <v>0</v>
      </c>
      <c r="K1531" s="200"/>
      <c r="L1531" s="40"/>
      <c r="M1531" s="201" t="s">
        <v>1</v>
      </c>
      <c r="N1531" s="202" t="s">
        <v>42</v>
      </c>
      <c r="O1531" s="72"/>
      <c r="P1531" s="203">
        <f>O1531*H1531</f>
        <v>0</v>
      </c>
      <c r="Q1531" s="203">
        <v>0</v>
      </c>
      <c r="R1531" s="203">
        <f>Q1531*H1531</f>
        <v>0</v>
      </c>
      <c r="S1531" s="203">
        <v>0</v>
      </c>
      <c r="T1531" s="204">
        <f>S1531*H1531</f>
        <v>0</v>
      </c>
      <c r="U1531" s="35"/>
      <c r="V1531" s="35"/>
      <c r="W1531" s="35"/>
      <c r="X1531" s="35"/>
      <c r="Y1531" s="35"/>
      <c r="Z1531" s="35"/>
      <c r="AA1531" s="35"/>
      <c r="AB1531" s="35"/>
      <c r="AC1531" s="35"/>
      <c r="AD1531" s="35"/>
      <c r="AE1531" s="35"/>
      <c r="AR1531" s="205" t="s">
        <v>218</v>
      </c>
      <c r="AT1531" s="205" t="s">
        <v>214</v>
      </c>
      <c r="AU1531" s="205" t="s">
        <v>85</v>
      </c>
      <c r="AY1531" s="18" t="s">
        <v>209</v>
      </c>
      <c r="BE1531" s="206">
        <f>IF(N1531="základní",J1531,0)</f>
        <v>0</v>
      </c>
      <c r="BF1531" s="206">
        <f>IF(N1531="snížená",J1531,0)</f>
        <v>0</v>
      </c>
      <c r="BG1531" s="206">
        <f>IF(N1531="zákl. přenesená",J1531,0)</f>
        <v>0</v>
      </c>
      <c r="BH1531" s="206">
        <f>IF(N1531="sníž. přenesená",J1531,0)</f>
        <v>0</v>
      </c>
      <c r="BI1531" s="206">
        <f>IF(N1531="nulová",J1531,0)</f>
        <v>0</v>
      </c>
      <c r="BJ1531" s="18" t="s">
        <v>85</v>
      </c>
      <c r="BK1531" s="206">
        <f>ROUND(I1531*H1531,2)</f>
        <v>0</v>
      </c>
      <c r="BL1531" s="18" t="s">
        <v>218</v>
      </c>
      <c r="BM1531" s="205" t="s">
        <v>14499</v>
      </c>
    </row>
    <row r="1532" spans="1:65" s="2" customFormat="1" ht="87.75">
      <c r="A1532" s="35"/>
      <c r="B1532" s="36"/>
      <c r="C1532" s="37"/>
      <c r="D1532" s="214" t="s">
        <v>807</v>
      </c>
      <c r="E1532" s="37"/>
      <c r="F1532" s="256" t="s">
        <v>14036</v>
      </c>
      <c r="G1532" s="37"/>
      <c r="H1532" s="37"/>
      <c r="I1532" s="257"/>
      <c r="J1532" s="37"/>
      <c r="K1532" s="37"/>
      <c r="L1532" s="40"/>
      <c r="M1532" s="258"/>
      <c r="N1532" s="259"/>
      <c r="O1532" s="72"/>
      <c r="P1532" s="72"/>
      <c r="Q1532" s="72"/>
      <c r="R1532" s="72"/>
      <c r="S1532" s="72"/>
      <c r="T1532" s="73"/>
      <c r="U1532" s="35"/>
      <c r="V1532" s="35"/>
      <c r="W1532" s="35"/>
      <c r="X1532" s="35"/>
      <c r="Y1532" s="35"/>
      <c r="Z1532" s="35"/>
      <c r="AA1532" s="35"/>
      <c r="AB1532" s="35"/>
      <c r="AC1532" s="35"/>
      <c r="AD1532" s="35"/>
      <c r="AE1532" s="35"/>
      <c r="AT1532" s="18" t="s">
        <v>807</v>
      </c>
      <c r="AU1532" s="18" t="s">
        <v>85</v>
      </c>
    </row>
    <row r="1533" spans="1:65" s="2" customFormat="1" ht="24.2" customHeight="1">
      <c r="A1533" s="35"/>
      <c r="B1533" s="36"/>
      <c r="C1533" s="193" t="s">
        <v>6563</v>
      </c>
      <c r="D1533" s="193" t="s">
        <v>214</v>
      </c>
      <c r="E1533" s="194" t="s">
        <v>14500</v>
      </c>
      <c r="F1533" s="195" t="s">
        <v>14041</v>
      </c>
      <c r="G1533" s="196" t="s">
        <v>2761</v>
      </c>
      <c r="H1533" s="197">
        <v>3</v>
      </c>
      <c r="I1533" s="198"/>
      <c r="J1533" s="199">
        <f>ROUND(I1533*H1533,2)</f>
        <v>0</v>
      </c>
      <c r="K1533" s="200"/>
      <c r="L1533" s="40"/>
      <c r="M1533" s="201" t="s">
        <v>1</v>
      </c>
      <c r="N1533" s="202" t="s">
        <v>42</v>
      </c>
      <c r="O1533" s="72"/>
      <c r="P1533" s="203">
        <f>O1533*H1533</f>
        <v>0</v>
      </c>
      <c r="Q1533" s="203">
        <v>0</v>
      </c>
      <c r="R1533" s="203">
        <f>Q1533*H1533</f>
        <v>0</v>
      </c>
      <c r="S1533" s="203">
        <v>0</v>
      </c>
      <c r="T1533" s="204">
        <f>S1533*H1533</f>
        <v>0</v>
      </c>
      <c r="U1533" s="35"/>
      <c r="V1533" s="35"/>
      <c r="W1533" s="35"/>
      <c r="X1533" s="35"/>
      <c r="Y1533" s="35"/>
      <c r="Z1533" s="35"/>
      <c r="AA1533" s="35"/>
      <c r="AB1533" s="35"/>
      <c r="AC1533" s="35"/>
      <c r="AD1533" s="35"/>
      <c r="AE1533" s="35"/>
      <c r="AR1533" s="205" t="s">
        <v>218</v>
      </c>
      <c r="AT1533" s="205" t="s">
        <v>214</v>
      </c>
      <c r="AU1533" s="205" t="s">
        <v>85</v>
      </c>
      <c r="AY1533" s="18" t="s">
        <v>209</v>
      </c>
      <c r="BE1533" s="206">
        <f>IF(N1533="základní",J1533,0)</f>
        <v>0</v>
      </c>
      <c r="BF1533" s="206">
        <f>IF(N1533="snížená",J1533,0)</f>
        <v>0</v>
      </c>
      <c r="BG1533" s="206">
        <f>IF(N1533="zákl. přenesená",J1533,0)</f>
        <v>0</v>
      </c>
      <c r="BH1533" s="206">
        <f>IF(N1533="sníž. přenesená",J1533,0)</f>
        <v>0</v>
      </c>
      <c r="BI1533" s="206">
        <f>IF(N1533="nulová",J1533,0)</f>
        <v>0</v>
      </c>
      <c r="BJ1533" s="18" t="s">
        <v>85</v>
      </c>
      <c r="BK1533" s="206">
        <f>ROUND(I1533*H1533,2)</f>
        <v>0</v>
      </c>
      <c r="BL1533" s="18" t="s">
        <v>218</v>
      </c>
      <c r="BM1533" s="205" t="s">
        <v>14501</v>
      </c>
    </row>
    <row r="1534" spans="1:65" s="2" customFormat="1" ht="87.75">
      <c r="A1534" s="35"/>
      <c r="B1534" s="36"/>
      <c r="C1534" s="37"/>
      <c r="D1534" s="214" t="s">
        <v>807</v>
      </c>
      <c r="E1534" s="37"/>
      <c r="F1534" s="256" t="s">
        <v>14036</v>
      </c>
      <c r="G1534" s="37"/>
      <c r="H1534" s="37"/>
      <c r="I1534" s="257"/>
      <c r="J1534" s="37"/>
      <c r="K1534" s="37"/>
      <c r="L1534" s="40"/>
      <c r="M1534" s="258"/>
      <c r="N1534" s="259"/>
      <c r="O1534" s="72"/>
      <c r="P1534" s="72"/>
      <c r="Q1534" s="72"/>
      <c r="R1534" s="72"/>
      <c r="S1534" s="72"/>
      <c r="T1534" s="73"/>
      <c r="U1534" s="35"/>
      <c r="V1534" s="35"/>
      <c r="W1534" s="35"/>
      <c r="X1534" s="35"/>
      <c r="Y1534" s="35"/>
      <c r="Z1534" s="35"/>
      <c r="AA1534" s="35"/>
      <c r="AB1534" s="35"/>
      <c r="AC1534" s="35"/>
      <c r="AD1534" s="35"/>
      <c r="AE1534" s="35"/>
      <c r="AT1534" s="18" t="s">
        <v>807</v>
      </c>
      <c r="AU1534" s="18" t="s">
        <v>85</v>
      </c>
    </row>
    <row r="1535" spans="1:65" s="2" customFormat="1" ht="16.5" customHeight="1">
      <c r="A1535" s="35"/>
      <c r="B1535" s="36"/>
      <c r="C1535" s="193" t="s">
        <v>6566</v>
      </c>
      <c r="D1535" s="193" t="s">
        <v>214</v>
      </c>
      <c r="E1535" s="194" t="s">
        <v>14502</v>
      </c>
      <c r="F1535" s="195" t="s">
        <v>12898</v>
      </c>
      <c r="G1535" s="196" t="s">
        <v>2761</v>
      </c>
      <c r="H1535" s="197">
        <v>1</v>
      </c>
      <c r="I1535" s="198"/>
      <c r="J1535" s="199">
        <f>ROUND(I1535*H1535,2)</f>
        <v>0</v>
      </c>
      <c r="K1535" s="200"/>
      <c r="L1535" s="40"/>
      <c r="M1535" s="201" t="s">
        <v>1</v>
      </c>
      <c r="N1535" s="202" t="s">
        <v>42</v>
      </c>
      <c r="O1535" s="72"/>
      <c r="P1535" s="203">
        <f>O1535*H1535</f>
        <v>0</v>
      </c>
      <c r="Q1535" s="203">
        <v>0</v>
      </c>
      <c r="R1535" s="203">
        <f>Q1535*H1535</f>
        <v>0</v>
      </c>
      <c r="S1535" s="203">
        <v>0</v>
      </c>
      <c r="T1535" s="204">
        <f>S1535*H1535</f>
        <v>0</v>
      </c>
      <c r="U1535" s="35"/>
      <c r="V1535" s="35"/>
      <c r="W1535" s="35"/>
      <c r="X1535" s="35"/>
      <c r="Y1535" s="35"/>
      <c r="Z1535" s="35"/>
      <c r="AA1535" s="35"/>
      <c r="AB1535" s="35"/>
      <c r="AC1535" s="35"/>
      <c r="AD1535" s="35"/>
      <c r="AE1535" s="35"/>
      <c r="AR1535" s="205" t="s">
        <v>218</v>
      </c>
      <c r="AT1535" s="205" t="s">
        <v>214</v>
      </c>
      <c r="AU1535" s="205" t="s">
        <v>85</v>
      </c>
      <c r="AY1535" s="18" t="s">
        <v>209</v>
      </c>
      <c r="BE1535" s="206">
        <f>IF(N1535="základní",J1535,0)</f>
        <v>0</v>
      </c>
      <c r="BF1535" s="206">
        <f>IF(N1535="snížená",J1535,0)</f>
        <v>0</v>
      </c>
      <c r="BG1535" s="206">
        <f>IF(N1535="zákl. přenesená",J1535,0)</f>
        <v>0</v>
      </c>
      <c r="BH1535" s="206">
        <f>IF(N1535="sníž. přenesená",J1535,0)</f>
        <v>0</v>
      </c>
      <c r="BI1535" s="206">
        <f>IF(N1535="nulová",J1535,0)</f>
        <v>0</v>
      </c>
      <c r="BJ1535" s="18" t="s">
        <v>85</v>
      </c>
      <c r="BK1535" s="206">
        <f>ROUND(I1535*H1535,2)</f>
        <v>0</v>
      </c>
      <c r="BL1535" s="18" t="s">
        <v>218</v>
      </c>
      <c r="BM1535" s="205" t="s">
        <v>14503</v>
      </c>
    </row>
    <row r="1536" spans="1:65" s="2" customFormat="1" ht="58.5">
      <c r="A1536" s="35"/>
      <c r="B1536" s="36"/>
      <c r="C1536" s="37"/>
      <c r="D1536" s="214" t="s">
        <v>807</v>
      </c>
      <c r="E1536" s="37"/>
      <c r="F1536" s="256" t="s">
        <v>12955</v>
      </c>
      <c r="G1536" s="37"/>
      <c r="H1536" s="37"/>
      <c r="I1536" s="257"/>
      <c r="J1536" s="37"/>
      <c r="K1536" s="37"/>
      <c r="L1536" s="40"/>
      <c r="M1536" s="258"/>
      <c r="N1536" s="259"/>
      <c r="O1536" s="72"/>
      <c r="P1536" s="72"/>
      <c r="Q1536" s="72"/>
      <c r="R1536" s="72"/>
      <c r="S1536" s="72"/>
      <c r="T1536" s="73"/>
      <c r="U1536" s="35"/>
      <c r="V1536" s="35"/>
      <c r="W1536" s="35"/>
      <c r="X1536" s="35"/>
      <c r="Y1536" s="35"/>
      <c r="Z1536" s="35"/>
      <c r="AA1536" s="35"/>
      <c r="AB1536" s="35"/>
      <c r="AC1536" s="35"/>
      <c r="AD1536" s="35"/>
      <c r="AE1536" s="35"/>
      <c r="AT1536" s="18" t="s">
        <v>807</v>
      </c>
      <c r="AU1536" s="18" t="s">
        <v>85</v>
      </c>
    </row>
    <row r="1537" spans="1:65" s="2" customFormat="1" ht="16.5" customHeight="1">
      <c r="A1537" s="35"/>
      <c r="B1537" s="36"/>
      <c r="C1537" s="193" t="s">
        <v>6569</v>
      </c>
      <c r="D1537" s="193" t="s">
        <v>214</v>
      </c>
      <c r="E1537" s="194" t="s">
        <v>14504</v>
      </c>
      <c r="F1537" s="195" t="s">
        <v>12902</v>
      </c>
      <c r="G1537" s="196" t="s">
        <v>2761</v>
      </c>
      <c r="H1537" s="197">
        <v>4</v>
      </c>
      <c r="I1537" s="198"/>
      <c r="J1537" s="199">
        <f>ROUND(I1537*H1537,2)</f>
        <v>0</v>
      </c>
      <c r="K1537" s="200"/>
      <c r="L1537" s="40"/>
      <c r="M1537" s="201" t="s">
        <v>1</v>
      </c>
      <c r="N1537" s="202" t="s">
        <v>42</v>
      </c>
      <c r="O1537" s="72"/>
      <c r="P1537" s="203">
        <f>O1537*H1537</f>
        <v>0</v>
      </c>
      <c r="Q1537" s="203">
        <v>0</v>
      </c>
      <c r="R1537" s="203">
        <f>Q1537*H1537</f>
        <v>0</v>
      </c>
      <c r="S1537" s="203">
        <v>0</v>
      </c>
      <c r="T1537" s="204">
        <f>S1537*H1537</f>
        <v>0</v>
      </c>
      <c r="U1537" s="35"/>
      <c r="V1537" s="35"/>
      <c r="W1537" s="35"/>
      <c r="X1537" s="35"/>
      <c r="Y1537" s="35"/>
      <c r="Z1537" s="35"/>
      <c r="AA1537" s="35"/>
      <c r="AB1537" s="35"/>
      <c r="AC1537" s="35"/>
      <c r="AD1537" s="35"/>
      <c r="AE1537" s="35"/>
      <c r="AR1537" s="205" t="s">
        <v>218</v>
      </c>
      <c r="AT1537" s="205" t="s">
        <v>214</v>
      </c>
      <c r="AU1537" s="205" t="s">
        <v>85</v>
      </c>
      <c r="AY1537" s="18" t="s">
        <v>209</v>
      </c>
      <c r="BE1537" s="206">
        <f>IF(N1537="základní",J1537,0)</f>
        <v>0</v>
      </c>
      <c r="BF1537" s="206">
        <f>IF(N1537="snížená",J1537,0)</f>
        <v>0</v>
      </c>
      <c r="BG1537" s="206">
        <f>IF(N1537="zákl. přenesená",J1537,0)</f>
        <v>0</v>
      </c>
      <c r="BH1537" s="206">
        <f>IF(N1537="sníž. přenesená",J1537,0)</f>
        <v>0</v>
      </c>
      <c r="BI1537" s="206">
        <f>IF(N1537="nulová",J1537,0)</f>
        <v>0</v>
      </c>
      <c r="BJ1537" s="18" t="s">
        <v>85</v>
      </c>
      <c r="BK1537" s="206">
        <f>ROUND(I1537*H1537,2)</f>
        <v>0</v>
      </c>
      <c r="BL1537" s="18" t="s">
        <v>218</v>
      </c>
      <c r="BM1537" s="205" t="s">
        <v>14505</v>
      </c>
    </row>
    <row r="1538" spans="1:65" s="2" customFormat="1" ht="58.5">
      <c r="A1538" s="35"/>
      <c r="B1538" s="36"/>
      <c r="C1538" s="37"/>
      <c r="D1538" s="214" t="s">
        <v>807</v>
      </c>
      <c r="E1538" s="37"/>
      <c r="F1538" s="256" t="s">
        <v>12955</v>
      </c>
      <c r="G1538" s="37"/>
      <c r="H1538" s="37"/>
      <c r="I1538" s="257"/>
      <c r="J1538" s="37"/>
      <c r="K1538" s="37"/>
      <c r="L1538" s="40"/>
      <c r="M1538" s="258"/>
      <c r="N1538" s="259"/>
      <c r="O1538" s="72"/>
      <c r="P1538" s="72"/>
      <c r="Q1538" s="72"/>
      <c r="R1538" s="72"/>
      <c r="S1538" s="72"/>
      <c r="T1538" s="73"/>
      <c r="U1538" s="35"/>
      <c r="V1538" s="35"/>
      <c r="W1538" s="35"/>
      <c r="X1538" s="35"/>
      <c r="Y1538" s="35"/>
      <c r="Z1538" s="35"/>
      <c r="AA1538" s="35"/>
      <c r="AB1538" s="35"/>
      <c r="AC1538" s="35"/>
      <c r="AD1538" s="35"/>
      <c r="AE1538" s="35"/>
      <c r="AT1538" s="18" t="s">
        <v>807</v>
      </c>
      <c r="AU1538" s="18" t="s">
        <v>85</v>
      </c>
    </row>
    <row r="1539" spans="1:65" s="2" customFormat="1" ht="16.5" customHeight="1">
      <c r="A1539" s="35"/>
      <c r="B1539" s="36"/>
      <c r="C1539" s="193" t="s">
        <v>6572</v>
      </c>
      <c r="D1539" s="193" t="s">
        <v>214</v>
      </c>
      <c r="E1539" s="194" t="s">
        <v>14506</v>
      </c>
      <c r="F1539" s="195" t="s">
        <v>13083</v>
      </c>
      <c r="G1539" s="196" t="s">
        <v>2761</v>
      </c>
      <c r="H1539" s="197">
        <v>4</v>
      </c>
      <c r="I1539" s="198"/>
      <c r="J1539" s="199">
        <f>ROUND(I1539*H1539,2)</f>
        <v>0</v>
      </c>
      <c r="K1539" s="200"/>
      <c r="L1539" s="40"/>
      <c r="M1539" s="201" t="s">
        <v>1</v>
      </c>
      <c r="N1539" s="202" t="s">
        <v>42</v>
      </c>
      <c r="O1539" s="72"/>
      <c r="P1539" s="203">
        <f>O1539*H1539</f>
        <v>0</v>
      </c>
      <c r="Q1539" s="203">
        <v>0</v>
      </c>
      <c r="R1539" s="203">
        <f>Q1539*H1539</f>
        <v>0</v>
      </c>
      <c r="S1539" s="203">
        <v>0</v>
      </c>
      <c r="T1539" s="204">
        <f>S1539*H1539</f>
        <v>0</v>
      </c>
      <c r="U1539" s="35"/>
      <c r="V1539" s="35"/>
      <c r="W1539" s="35"/>
      <c r="X1539" s="35"/>
      <c r="Y1539" s="35"/>
      <c r="Z1539" s="35"/>
      <c r="AA1539" s="35"/>
      <c r="AB1539" s="35"/>
      <c r="AC1539" s="35"/>
      <c r="AD1539" s="35"/>
      <c r="AE1539" s="35"/>
      <c r="AR1539" s="205" t="s">
        <v>218</v>
      </c>
      <c r="AT1539" s="205" t="s">
        <v>214</v>
      </c>
      <c r="AU1539" s="205" t="s">
        <v>85</v>
      </c>
      <c r="AY1539" s="18" t="s">
        <v>209</v>
      </c>
      <c r="BE1539" s="206">
        <f>IF(N1539="základní",J1539,0)</f>
        <v>0</v>
      </c>
      <c r="BF1539" s="206">
        <f>IF(N1539="snížená",J1539,0)</f>
        <v>0</v>
      </c>
      <c r="BG1539" s="206">
        <f>IF(N1539="zákl. přenesená",J1539,0)</f>
        <v>0</v>
      </c>
      <c r="BH1539" s="206">
        <f>IF(N1539="sníž. přenesená",J1539,0)</f>
        <v>0</v>
      </c>
      <c r="BI1539" s="206">
        <f>IF(N1539="nulová",J1539,0)</f>
        <v>0</v>
      </c>
      <c r="BJ1539" s="18" t="s">
        <v>85</v>
      </c>
      <c r="BK1539" s="206">
        <f>ROUND(I1539*H1539,2)</f>
        <v>0</v>
      </c>
      <c r="BL1539" s="18" t="s">
        <v>218</v>
      </c>
      <c r="BM1539" s="205" t="s">
        <v>14507</v>
      </c>
    </row>
    <row r="1540" spans="1:65" s="2" customFormat="1" ht="58.5">
      <c r="A1540" s="35"/>
      <c r="B1540" s="36"/>
      <c r="C1540" s="37"/>
      <c r="D1540" s="214" t="s">
        <v>807</v>
      </c>
      <c r="E1540" s="37"/>
      <c r="F1540" s="256" t="s">
        <v>12965</v>
      </c>
      <c r="G1540" s="37"/>
      <c r="H1540" s="37"/>
      <c r="I1540" s="257"/>
      <c r="J1540" s="37"/>
      <c r="K1540" s="37"/>
      <c r="L1540" s="40"/>
      <c r="M1540" s="258"/>
      <c r="N1540" s="259"/>
      <c r="O1540" s="72"/>
      <c r="P1540" s="72"/>
      <c r="Q1540" s="72"/>
      <c r="R1540" s="72"/>
      <c r="S1540" s="72"/>
      <c r="T1540" s="73"/>
      <c r="U1540" s="35"/>
      <c r="V1540" s="35"/>
      <c r="W1540" s="35"/>
      <c r="X1540" s="35"/>
      <c r="Y1540" s="35"/>
      <c r="Z1540" s="35"/>
      <c r="AA1540" s="35"/>
      <c r="AB1540" s="35"/>
      <c r="AC1540" s="35"/>
      <c r="AD1540" s="35"/>
      <c r="AE1540" s="35"/>
      <c r="AT1540" s="18" t="s">
        <v>807</v>
      </c>
      <c r="AU1540" s="18" t="s">
        <v>85</v>
      </c>
    </row>
    <row r="1541" spans="1:65" s="2" customFormat="1" ht="16.5" customHeight="1">
      <c r="A1541" s="35"/>
      <c r="B1541" s="36"/>
      <c r="C1541" s="193" t="s">
        <v>6575</v>
      </c>
      <c r="D1541" s="193" t="s">
        <v>214</v>
      </c>
      <c r="E1541" s="194" t="s">
        <v>14508</v>
      </c>
      <c r="F1541" s="195" t="s">
        <v>13086</v>
      </c>
      <c r="G1541" s="196" t="s">
        <v>2761</v>
      </c>
      <c r="H1541" s="197">
        <v>2</v>
      </c>
      <c r="I1541" s="198"/>
      <c r="J1541" s="199">
        <f>ROUND(I1541*H1541,2)</f>
        <v>0</v>
      </c>
      <c r="K1541" s="200"/>
      <c r="L1541" s="40"/>
      <c r="M1541" s="201" t="s">
        <v>1</v>
      </c>
      <c r="N1541" s="202" t="s">
        <v>42</v>
      </c>
      <c r="O1541" s="72"/>
      <c r="P1541" s="203">
        <f>O1541*H1541</f>
        <v>0</v>
      </c>
      <c r="Q1541" s="203">
        <v>0</v>
      </c>
      <c r="R1541" s="203">
        <f>Q1541*H1541</f>
        <v>0</v>
      </c>
      <c r="S1541" s="203">
        <v>0</v>
      </c>
      <c r="T1541" s="204">
        <f>S1541*H1541</f>
        <v>0</v>
      </c>
      <c r="U1541" s="35"/>
      <c r="V1541" s="35"/>
      <c r="W1541" s="35"/>
      <c r="X1541" s="35"/>
      <c r="Y1541" s="35"/>
      <c r="Z1541" s="35"/>
      <c r="AA1541" s="35"/>
      <c r="AB1541" s="35"/>
      <c r="AC1541" s="35"/>
      <c r="AD1541" s="35"/>
      <c r="AE1541" s="35"/>
      <c r="AR1541" s="205" t="s">
        <v>218</v>
      </c>
      <c r="AT1541" s="205" t="s">
        <v>214</v>
      </c>
      <c r="AU1541" s="205" t="s">
        <v>85</v>
      </c>
      <c r="AY1541" s="18" t="s">
        <v>209</v>
      </c>
      <c r="BE1541" s="206">
        <f>IF(N1541="základní",J1541,0)</f>
        <v>0</v>
      </c>
      <c r="BF1541" s="206">
        <f>IF(N1541="snížená",J1541,0)</f>
        <v>0</v>
      </c>
      <c r="BG1541" s="206">
        <f>IF(N1541="zákl. přenesená",J1541,0)</f>
        <v>0</v>
      </c>
      <c r="BH1541" s="206">
        <f>IF(N1541="sníž. přenesená",J1541,0)</f>
        <v>0</v>
      </c>
      <c r="BI1541" s="206">
        <f>IF(N1541="nulová",J1541,0)</f>
        <v>0</v>
      </c>
      <c r="BJ1541" s="18" t="s">
        <v>85</v>
      </c>
      <c r="BK1541" s="206">
        <f>ROUND(I1541*H1541,2)</f>
        <v>0</v>
      </c>
      <c r="BL1541" s="18" t="s">
        <v>218</v>
      </c>
      <c r="BM1541" s="205" t="s">
        <v>14509</v>
      </c>
    </row>
    <row r="1542" spans="1:65" s="2" customFormat="1" ht="58.5">
      <c r="A1542" s="35"/>
      <c r="B1542" s="36"/>
      <c r="C1542" s="37"/>
      <c r="D1542" s="214" t="s">
        <v>807</v>
      </c>
      <c r="E1542" s="37"/>
      <c r="F1542" s="256" t="s">
        <v>12965</v>
      </c>
      <c r="G1542" s="37"/>
      <c r="H1542" s="37"/>
      <c r="I1542" s="257"/>
      <c r="J1542" s="37"/>
      <c r="K1542" s="37"/>
      <c r="L1542" s="40"/>
      <c r="M1542" s="258"/>
      <c r="N1542" s="259"/>
      <c r="O1542" s="72"/>
      <c r="P1542" s="72"/>
      <c r="Q1542" s="72"/>
      <c r="R1542" s="72"/>
      <c r="S1542" s="72"/>
      <c r="T1542" s="73"/>
      <c r="U1542" s="35"/>
      <c r="V1542" s="35"/>
      <c r="W1542" s="35"/>
      <c r="X1542" s="35"/>
      <c r="Y1542" s="35"/>
      <c r="Z1542" s="35"/>
      <c r="AA1542" s="35"/>
      <c r="AB1542" s="35"/>
      <c r="AC1542" s="35"/>
      <c r="AD1542" s="35"/>
      <c r="AE1542" s="35"/>
      <c r="AT1542" s="18" t="s">
        <v>807</v>
      </c>
      <c r="AU1542" s="18" t="s">
        <v>85</v>
      </c>
    </row>
    <row r="1543" spans="1:65" s="2" customFormat="1" ht="16.5" customHeight="1">
      <c r="A1543" s="35"/>
      <c r="B1543" s="36"/>
      <c r="C1543" s="193" t="s">
        <v>6579</v>
      </c>
      <c r="D1543" s="193" t="s">
        <v>214</v>
      </c>
      <c r="E1543" s="194" t="s">
        <v>14510</v>
      </c>
      <c r="F1543" s="195" t="s">
        <v>13089</v>
      </c>
      <c r="G1543" s="196" t="s">
        <v>2761</v>
      </c>
      <c r="H1543" s="197">
        <v>6</v>
      </c>
      <c r="I1543" s="198"/>
      <c r="J1543" s="199">
        <f>ROUND(I1543*H1543,2)</f>
        <v>0</v>
      </c>
      <c r="K1543" s="200"/>
      <c r="L1543" s="40"/>
      <c r="M1543" s="201" t="s">
        <v>1</v>
      </c>
      <c r="N1543" s="202" t="s">
        <v>42</v>
      </c>
      <c r="O1543" s="72"/>
      <c r="P1543" s="203">
        <f>O1543*H1543</f>
        <v>0</v>
      </c>
      <c r="Q1543" s="203">
        <v>0</v>
      </c>
      <c r="R1543" s="203">
        <f>Q1543*H1543</f>
        <v>0</v>
      </c>
      <c r="S1543" s="203">
        <v>0</v>
      </c>
      <c r="T1543" s="204">
        <f>S1543*H1543</f>
        <v>0</v>
      </c>
      <c r="U1543" s="35"/>
      <c r="V1543" s="35"/>
      <c r="W1543" s="35"/>
      <c r="X1543" s="35"/>
      <c r="Y1543" s="35"/>
      <c r="Z1543" s="35"/>
      <c r="AA1543" s="35"/>
      <c r="AB1543" s="35"/>
      <c r="AC1543" s="35"/>
      <c r="AD1543" s="35"/>
      <c r="AE1543" s="35"/>
      <c r="AR1543" s="205" t="s">
        <v>218</v>
      </c>
      <c r="AT1543" s="205" t="s">
        <v>214</v>
      </c>
      <c r="AU1543" s="205" t="s">
        <v>85</v>
      </c>
      <c r="AY1543" s="18" t="s">
        <v>209</v>
      </c>
      <c r="BE1543" s="206">
        <f>IF(N1543="základní",J1543,0)</f>
        <v>0</v>
      </c>
      <c r="BF1543" s="206">
        <f>IF(N1543="snížená",J1543,0)</f>
        <v>0</v>
      </c>
      <c r="BG1543" s="206">
        <f>IF(N1543="zákl. přenesená",J1543,0)</f>
        <v>0</v>
      </c>
      <c r="BH1543" s="206">
        <f>IF(N1543="sníž. přenesená",J1543,0)</f>
        <v>0</v>
      </c>
      <c r="BI1543" s="206">
        <f>IF(N1543="nulová",J1543,0)</f>
        <v>0</v>
      </c>
      <c r="BJ1543" s="18" t="s">
        <v>85</v>
      </c>
      <c r="BK1543" s="206">
        <f>ROUND(I1543*H1543,2)</f>
        <v>0</v>
      </c>
      <c r="BL1543" s="18" t="s">
        <v>218</v>
      </c>
      <c r="BM1543" s="205" t="s">
        <v>14511</v>
      </c>
    </row>
    <row r="1544" spans="1:65" s="2" customFormat="1" ht="58.5">
      <c r="A1544" s="35"/>
      <c r="B1544" s="36"/>
      <c r="C1544" s="37"/>
      <c r="D1544" s="214" t="s">
        <v>807</v>
      </c>
      <c r="E1544" s="37"/>
      <c r="F1544" s="256" t="s">
        <v>12965</v>
      </c>
      <c r="G1544" s="37"/>
      <c r="H1544" s="37"/>
      <c r="I1544" s="257"/>
      <c r="J1544" s="37"/>
      <c r="K1544" s="37"/>
      <c r="L1544" s="40"/>
      <c r="M1544" s="258"/>
      <c r="N1544" s="259"/>
      <c r="O1544" s="72"/>
      <c r="P1544" s="72"/>
      <c r="Q1544" s="72"/>
      <c r="R1544" s="72"/>
      <c r="S1544" s="72"/>
      <c r="T1544" s="73"/>
      <c r="U1544" s="35"/>
      <c r="V1544" s="35"/>
      <c r="W1544" s="35"/>
      <c r="X1544" s="35"/>
      <c r="Y1544" s="35"/>
      <c r="Z1544" s="35"/>
      <c r="AA1544" s="35"/>
      <c r="AB1544" s="35"/>
      <c r="AC1544" s="35"/>
      <c r="AD1544" s="35"/>
      <c r="AE1544" s="35"/>
      <c r="AT1544" s="18" t="s">
        <v>807</v>
      </c>
      <c r="AU1544" s="18" t="s">
        <v>85</v>
      </c>
    </row>
    <row r="1545" spans="1:65" s="2" customFormat="1" ht="16.5" customHeight="1">
      <c r="A1545" s="35"/>
      <c r="B1545" s="36"/>
      <c r="C1545" s="193" t="s">
        <v>6582</v>
      </c>
      <c r="D1545" s="193" t="s">
        <v>214</v>
      </c>
      <c r="E1545" s="194" t="s">
        <v>14512</v>
      </c>
      <c r="F1545" s="195" t="s">
        <v>13092</v>
      </c>
      <c r="G1545" s="196" t="s">
        <v>2761</v>
      </c>
      <c r="H1545" s="197">
        <v>4</v>
      </c>
      <c r="I1545" s="198"/>
      <c r="J1545" s="199">
        <f>ROUND(I1545*H1545,2)</f>
        <v>0</v>
      </c>
      <c r="K1545" s="200"/>
      <c r="L1545" s="40"/>
      <c r="M1545" s="201" t="s">
        <v>1</v>
      </c>
      <c r="N1545" s="202" t="s">
        <v>42</v>
      </c>
      <c r="O1545" s="72"/>
      <c r="P1545" s="203">
        <f>O1545*H1545</f>
        <v>0</v>
      </c>
      <c r="Q1545" s="203">
        <v>0</v>
      </c>
      <c r="R1545" s="203">
        <f>Q1545*H1545</f>
        <v>0</v>
      </c>
      <c r="S1545" s="203">
        <v>0</v>
      </c>
      <c r="T1545" s="204">
        <f>S1545*H1545</f>
        <v>0</v>
      </c>
      <c r="U1545" s="35"/>
      <c r="V1545" s="35"/>
      <c r="W1545" s="35"/>
      <c r="X1545" s="35"/>
      <c r="Y1545" s="35"/>
      <c r="Z1545" s="35"/>
      <c r="AA1545" s="35"/>
      <c r="AB1545" s="35"/>
      <c r="AC1545" s="35"/>
      <c r="AD1545" s="35"/>
      <c r="AE1545" s="35"/>
      <c r="AR1545" s="205" t="s">
        <v>218</v>
      </c>
      <c r="AT1545" s="205" t="s">
        <v>214</v>
      </c>
      <c r="AU1545" s="205" t="s">
        <v>85</v>
      </c>
      <c r="AY1545" s="18" t="s">
        <v>209</v>
      </c>
      <c r="BE1545" s="206">
        <f>IF(N1545="základní",J1545,0)</f>
        <v>0</v>
      </c>
      <c r="BF1545" s="206">
        <f>IF(N1545="snížená",J1545,0)</f>
        <v>0</v>
      </c>
      <c r="BG1545" s="206">
        <f>IF(N1545="zákl. přenesená",J1545,0)</f>
        <v>0</v>
      </c>
      <c r="BH1545" s="206">
        <f>IF(N1545="sníž. přenesená",J1545,0)</f>
        <v>0</v>
      </c>
      <c r="BI1545" s="206">
        <f>IF(N1545="nulová",J1545,0)</f>
        <v>0</v>
      </c>
      <c r="BJ1545" s="18" t="s">
        <v>85</v>
      </c>
      <c r="BK1545" s="206">
        <f>ROUND(I1545*H1545,2)</f>
        <v>0</v>
      </c>
      <c r="BL1545" s="18" t="s">
        <v>218</v>
      </c>
      <c r="BM1545" s="205" t="s">
        <v>14513</v>
      </c>
    </row>
    <row r="1546" spans="1:65" s="2" customFormat="1" ht="58.5">
      <c r="A1546" s="35"/>
      <c r="B1546" s="36"/>
      <c r="C1546" s="37"/>
      <c r="D1546" s="214" t="s">
        <v>807</v>
      </c>
      <c r="E1546" s="37"/>
      <c r="F1546" s="256" t="s">
        <v>12965</v>
      </c>
      <c r="G1546" s="37"/>
      <c r="H1546" s="37"/>
      <c r="I1546" s="257"/>
      <c r="J1546" s="37"/>
      <c r="K1546" s="37"/>
      <c r="L1546" s="40"/>
      <c r="M1546" s="258"/>
      <c r="N1546" s="259"/>
      <c r="O1546" s="72"/>
      <c r="P1546" s="72"/>
      <c r="Q1546" s="72"/>
      <c r="R1546" s="72"/>
      <c r="S1546" s="72"/>
      <c r="T1546" s="73"/>
      <c r="U1546" s="35"/>
      <c r="V1546" s="35"/>
      <c r="W1546" s="35"/>
      <c r="X1546" s="35"/>
      <c r="Y1546" s="35"/>
      <c r="Z1546" s="35"/>
      <c r="AA1546" s="35"/>
      <c r="AB1546" s="35"/>
      <c r="AC1546" s="35"/>
      <c r="AD1546" s="35"/>
      <c r="AE1546" s="35"/>
      <c r="AT1546" s="18" t="s">
        <v>807</v>
      </c>
      <c r="AU1546" s="18" t="s">
        <v>85</v>
      </c>
    </row>
    <row r="1547" spans="1:65" s="2" customFormat="1" ht="16.5" customHeight="1">
      <c r="A1547" s="35"/>
      <c r="B1547" s="36"/>
      <c r="C1547" s="193" t="s">
        <v>6585</v>
      </c>
      <c r="D1547" s="193" t="s">
        <v>214</v>
      </c>
      <c r="E1547" s="194" t="s">
        <v>14514</v>
      </c>
      <c r="F1547" s="195" t="s">
        <v>13095</v>
      </c>
      <c r="G1547" s="196" t="s">
        <v>2761</v>
      </c>
      <c r="H1547" s="197">
        <v>2</v>
      </c>
      <c r="I1547" s="198"/>
      <c r="J1547" s="199">
        <f>ROUND(I1547*H1547,2)</f>
        <v>0</v>
      </c>
      <c r="K1547" s="200"/>
      <c r="L1547" s="40"/>
      <c r="M1547" s="201" t="s">
        <v>1</v>
      </c>
      <c r="N1547" s="202" t="s">
        <v>42</v>
      </c>
      <c r="O1547" s="72"/>
      <c r="P1547" s="203">
        <f>O1547*H1547</f>
        <v>0</v>
      </c>
      <c r="Q1547" s="203">
        <v>0</v>
      </c>
      <c r="R1547" s="203">
        <f>Q1547*H1547</f>
        <v>0</v>
      </c>
      <c r="S1547" s="203">
        <v>0</v>
      </c>
      <c r="T1547" s="204">
        <f>S1547*H1547</f>
        <v>0</v>
      </c>
      <c r="U1547" s="35"/>
      <c r="V1547" s="35"/>
      <c r="W1547" s="35"/>
      <c r="X1547" s="35"/>
      <c r="Y1547" s="35"/>
      <c r="Z1547" s="35"/>
      <c r="AA1547" s="35"/>
      <c r="AB1547" s="35"/>
      <c r="AC1547" s="35"/>
      <c r="AD1547" s="35"/>
      <c r="AE1547" s="35"/>
      <c r="AR1547" s="205" t="s">
        <v>218</v>
      </c>
      <c r="AT1547" s="205" t="s">
        <v>214</v>
      </c>
      <c r="AU1547" s="205" t="s">
        <v>85</v>
      </c>
      <c r="AY1547" s="18" t="s">
        <v>209</v>
      </c>
      <c r="BE1547" s="206">
        <f>IF(N1547="základní",J1547,0)</f>
        <v>0</v>
      </c>
      <c r="BF1547" s="206">
        <f>IF(N1547="snížená",J1547,0)</f>
        <v>0</v>
      </c>
      <c r="BG1547" s="206">
        <f>IF(N1547="zákl. přenesená",J1547,0)</f>
        <v>0</v>
      </c>
      <c r="BH1547" s="206">
        <f>IF(N1547="sníž. přenesená",J1547,0)</f>
        <v>0</v>
      </c>
      <c r="BI1547" s="206">
        <f>IF(N1547="nulová",J1547,0)</f>
        <v>0</v>
      </c>
      <c r="BJ1547" s="18" t="s">
        <v>85</v>
      </c>
      <c r="BK1547" s="206">
        <f>ROUND(I1547*H1547,2)</f>
        <v>0</v>
      </c>
      <c r="BL1547" s="18" t="s">
        <v>218</v>
      </c>
      <c r="BM1547" s="205" t="s">
        <v>14515</v>
      </c>
    </row>
    <row r="1548" spans="1:65" s="2" customFormat="1" ht="58.5">
      <c r="A1548" s="35"/>
      <c r="B1548" s="36"/>
      <c r="C1548" s="37"/>
      <c r="D1548" s="214" t="s">
        <v>807</v>
      </c>
      <c r="E1548" s="37"/>
      <c r="F1548" s="256" t="s">
        <v>12965</v>
      </c>
      <c r="G1548" s="37"/>
      <c r="H1548" s="37"/>
      <c r="I1548" s="257"/>
      <c r="J1548" s="37"/>
      <c r="K1548" s="37"/>
      <c r="L1548" s="40"/>
      <c r="M1548" s="258"/>
      <c r="N1548" s="259"/>
      <c r="O1548" s="72"/>
      <c r="P1548" s="72"/>
      <c r="Q1548" s="72"/>
      <c r="R1548" s="72"/>
      <c r="S1548" s="72"/>
      <c r="T1548" s="73"/>
      <c r="U1548" s="35"/>
      <c r="V1548" s="35"/>
      <c r="W1548" s="35"/>
      <c r="X1548" s="35"/>
      <c r="Y1548" s="35"/>
      <c r="Z1548" s="35"/>
      <c r="AA1548" s="35"/>
      <c r="AB1548" s="35"/>
      <c r="AC1548" s="35"/>
      <c r="AD1548" s="35"/>
      <c r="AE1548" s="35"/>
      <c r="AT1548" s="18" t="s">
        <v>807</v>
      </c>
      <c r="AU1548" s="18" t="s">
        <v>85</v>
      </c>
    </row>
    <row r="1549" spans="1:65" s="2" customFormat="1" ht="16.5" customHeight="1">
      <c r="A1549" s="35"/>
      <c r="B1549" s="36"/>
      <c r="C1549" s="193" t="s">
        <v>6588</v>
      </c>
      <c r="D1549" s="193" t="s">
        <v>214</v>
      </c>
      <c r="E1549" s="194" t="s">
        <v>14516</v>
      </c>
      <c r="F1549" s="195" t="s">
        <v>13098</v>
      </c>
      <c r="G1549" s="196" t="s">
        <v>2761</v>
      </c>
      <c r="H1549" s="197">
        <v>6</v>
      </c>
      <c r="I1549" s="198"/>
      <c r="J1549" s="199">
        <f>ROUND(I1549*H1549,2)</f>
        <v>0</v>
      </c>
      <c r="K1549" s="200"/>
      <c r="L1549" s="40"/>
      <c r="M1549" s="201" t="s">
        <v>1</v>
      </c>
      <c r="N1549" s="202" t="s">
        <v>42</v>
      </c>
      <c r="O1549" s="72"/>
      <c r="P1549" s="203">
        <f>O1549*H1549</f>
        <v>0</v>
      </c>
      <c r="Q1549" s="203">
        <v>0</v>
      </c>
      <c r="R1549" s="203">
        <f>Q1549*H1549</f>
        <v>0</v>
      </c>
      <c r="S1549" s="203">
        <v>0</v>
      </c>
      <c r="T1549" s="204">
        <f>S1549*H1549</f>
        <v>0</v>
      </c>
      <c r="U1549" s="35"/>
      <c r="V1549" s="35"/>
      <c r="W1549" s="35"/>
      <c r="X1549" s="35"/>
      <c r="Y1549" s="35"/>
      <c r="Z1549" s="35"/>
      <c r="AA1549" s="35"/>
      <c r="AB1549" s="35"/>
      <c r="AC1549" s="35"/>
      <c r="AD1549" s="35"/>
      <c r="AE1549" s="35"/>
      <c r="AR1549" s="205" t="s">
        <v>218</v>
      </c>
      <c r="AT1549" s="205" t="s">
        <v>214</v>
      </c>
      <c r="AU1549" s="205" t="s">
        <v>85</v>
      </c>
      <c r="AY1549" s="18" t="s">
        <v>209</v>
      </c>
      <c r="BE1549" s="206">
        <f>IF(N1549="základní",J1549,0)</f>
        <v>0</v>
      </c>
      <c r="BF1549" s="206">
        <f>IF(N1549="snížená",J1549,0)</f>
        <v>0</v>
      </c>
      <c r="BG1549" s="206">
        <f>IF(N1549="zákl. přenesená",J1549,0)</f>
        <v>0</v>
      </c>
      <c r="BH1549" s="206">
        <f>IF(N1549="sníž. přenesená",J1549,0)</f>
        <v>0</v>
      </c>
      <c r="BI1549" s="206">
        <f>IF(N1549="nulová",J1549,0)</f>
        <v>0</v>
      </c>
      <c r="BJ1549" s="18" t="s">
        <v>85</v>
      </c>
      <c r="BK1549" s="206">
        <f>ROUND(I1549*H1549,2)</f>
        <v>0</v>
      </c>
      <c r="BL1549" s="18" t="s">
        <v>218</v>
      </c>
      <c r="BM1549" s="205" t="s">
        <v>14517</v>
      </c>
    </row>
    <row r="1550" spans="1:65" s="2" customFormat="1" ht="58.5">
      <c r="A1550" s="35"/>
      <c r="B1550" s="36"/>
      <c r="C1550" s="37"/>
      <c r="D1550" s="214" t="s">
        <v>807</v>
      </c>
      <c r="E1550" s="37"/>
      <c r="F1550" s="256" t="s">
        <v>12965</v>
      </c>
      <c r="G1550" s="37"/>
      <c r="H1550" s="37"/>
      <c r="I1550" s="257"/>
      <c r="J1550" s="37"/>
      <c r="K1550" s="37"/>
      <c r="L1550" s="40"/>
      <c r="M1550" s="258"/>
      <c r="N1550" s="259"/>
      <c r="O1550" s="72"/>
      <c r="P1550" s="72"/>
      <c r="Q1550" s="72"/>
      <c r="R1550" s="72"/>
      <c r="S1550" s="72"/>
      <c r="T1550" s="73"/>
      <c r="U1550" s="35"/>
      <c r="V1550" s="35"/>
      <c r="W1550" s="35"/>
      <c r="X1550" s="35"/>
      <c r="Y1550" s="35"/>
      <c r="Z1550" s="35"/>
      <c r="AA1550" s="35"/>
      <c r="AB1550" s="35"/>
      <c r="AC1550" s="35"/>
      <c r="AD1550" s="35"/>
      <c r="AE1550" s="35"/>
      <c r="AT1550" s="18" t="s">
        <v>807</v>
      </c>
      <c r="AU1550" s="18" t="s">
        <v>85</v>
      </c>
    </row>
    <row r="1551" spans="1:65" s="2" customFormat="1" ht="16.5" customHeight="1">
      <c r="A1551" s="35"/>
      <c r="B1551" s="36"/>
      <c r="C1551" s="193" t="s">
        <v>6591</v>
      </c>
      <c r="D1551" s="193" t="s">
        <v>214</v>
      </c>
      <c r="E1551" s="194" t="s">
        <v>14518</v>
      </c>
      <c r="F1551" s="195" t="s">
        <v>12945</v>
      </c>
      <c r="G1551" s="196" t="s">
        <v>2761</v>
      </c>
      <c r="H1551" s="197">
        <v>2</v>
      </c>
      <c r="I1551" s="198"/>
      <c r="J1551" s="199">
        <f>ROUND(I1551*H1551,2)</f>
        <v>0</v>
      </c>
      <c r="K1551" s="200"/>
      <c r="L1551" s="40"/>
      <c r="M1551" s="201" t="s">
        <v>1</v>
      </c>
      <c r="N1551" s="202" t="s">
        <v>42</v>
      </c>
      <c r="O1551" s="72"/>
      <c r="P1551" s="203">
        <f>O1551*H1551</f>
        <v>0</v>
      </c>
      <c r="Q1551" s="203">
        <v>0</v>
      </c>
      <c r="R1551" s="203">
        <f>Q1551*H1551</f>
        <v>0</v>
      </c>
      <c r="S1551" s="203">
        <v>0</v>
      </c>
      <c r="T1551" s="204">
        <f>S1551*H1551</f>
        <v>0</v>
      </c>
      <c r="U1551" s="35"/>
      <c r="V1551" s="35"/>
      <c r="W1551" s="35"/>
      <c r="X1551" s="35"/>
      <c r="Y1551" s="35"/>
      <c r="Z1551" s="35"/>
      <c r="AA1551" s="35"/>
      <c r="AB1551" s="35"/>
      <c r="AC1551" s="35"/>
      <c r="AD1551" s="35"/>
      <c r="AE1551" s="35"/>
      <c r="AR1551" s="205" t="s">
        <v>218</v>
      </c>
      <c r="AT1551" s="205" t="s">
        <v>214</v>
      </c>
      <c r="AU1551" s="205" t="s">
        <v>85</v>
      </c>
      <c r="AY1551" s="18" t="s">
        <v>209</v>
      </c>
      <c r="BE1551" s="206">
        <f>IF(N1551="základní",J1551,0)</f>
        <v>0</v>
      </c>
      <c r="BF1551" s="206">
        <f>IF(N1551="snížená",J1551,0)</f>
        <v>0</v>
      </c>
      <c r="BG1551" s="206">
        <f>IF(N1551="zákl. přenesená",J1551,0)</f>
        <v>0</v>
      </c>
      <c r="BH1551" s="206">
        <f>IF(N1551="sníž. přenesená",J1551,0)</f>
        <v>0</v>
      </c>
      <c r="BI1551" s="206">
        <f>IF(N1551="nulová",J1551,0)</f>
        <v>0</v>
      </c>
      <c r="BJ1551" s="18" t="s">
        <v>85</v>
      </c>
      <c r="BK1551" s="206">
        <f>ROUND(I1551*H1551,2)</f>
        <v>0</v>
      </c>
      <c r="BL1551" s="18" t="s">
        <v>218</v>
      </c>
      <c r="BM1551" s="205" t="s">
        <v>14519</v>
      </c>
    </row>
    <row r="1552" spans="1:65" s="2" customFormat="1" ht="68.25">
      <c r="A1552" s="35"/>
      <c r="B1552" s="36"/>
      <c r="C1552" s="37"/>
      <c r="D1552" s="214" t="s">
        <v>807</v>
      </c>
      <c r="E1552" s="37"/>
      <c r="F1552" s="256" t="s">
        <v>14254</v>
      </c>
      <c r="G1552" s="37"/>
      <c r="H1552" s="37"/>
      <c r="I1552" s="257"/>
      <c r="J1552" s="37"/>
      <c r="K1552" s="37"/>
      <c r="L1552" s="40"/>
      <c r="M1552" s="258"/>
      <c r="N1552" s="259"/>
      <c r="O1552" s="72"/>
      <c r="P1552" s="72"/>
      <c r="Q1552" s="72"/>
      <c r="R1552" s="72"/>
      <c r="S1552" s="72"/>
      <c r="T1552" s="73"/>
      <c r="U1552" s="35"/>
      <c r="V1552" s="35"/>
      <c r="W1552" s="35"/>
      <c r="X1552" s="35"/>
      <c r="Y1552" s="35"/>
      <c r="Z1552" s="35"/>
      <c r="AA1552" s="35"/>
      <c r="AB1552" s="35"/>
      <c r="AC1552" s="35"/>
      <c r="AD1552" s="35"/>
      <c r="AE1552" s="35"/>
      <c r="AT1552" s="18" t="s">
        <v>807</v>
      </c>
      <c r="AU1552" s="18" t="s">
        <v>85</v>
      </c>
    </row>
    <row r="1553" spans="1:65" s="2" customFormat="1" ht="16.5" customHeight="1">
      <c r="A1553" s="35"/>
      <c r="B1553" s="36"/>
      <c r="C1553" s="193" t="s">
        <v>6594</v>
      </c>
      <c r="D1553" s="193" t="s">
        <v>214</v>
      </c>
      <c r="E1553" s="194" t="s">
        <v>14520</v>
      </c>
      <c r="F1553" s="195" t="s">
        <v>12898</v>
      </c>
      <c r="G1553" s="196" t="s">
        <v>2761</v>
      </c>
      <c r="H1553" s="197">
        <v>8</v>
      </c>
      <c r="I1553" s="198"/>
      <c r="J1553" s="199">
        <f>ROUND(I1553*H1553,2)</f>
        <v>0</v>
      </c>
      <c r="K1553" s="200"/>
      <c r="L1553" s="40"/>
      <c r="M1553" s="201" t="s">
        <v>1</v>
      </c>
      <c r="N1553" s="202" t="s">
        <v>42</v>
      </c>
      <c r="O1553" s="72"/>
      <c r="P1553" s="203">
        <f>O1553*H1553</f>
        <v>0</v>
      </c>
      <c r="Q1553" s="203">
        <v>0</v>
      </c>
      <c r="R1553" s="203">
        <f>Q1553*H1553</f>
        <v>0</v>
      </c>
      <c r="S1553" s="203">
        <v>0</v>
      </c>
      <c r="T1553" s="204">
        <f>S1553*H1553</f>
        <v>0</v>
      </c>
      <c r="U1553" s="35"/>
      <c r="V1553" s="35"/>
      <c r="W1553" s="35"/>
      <c r="X1553" s="35"/>
      <c r="Y1553" s="35"/>
      <c r="Z1553" s="35"/>
      <c r="AA1553" s="35"/>
      <c r="AB1553" s="35"/>
      <c r="AC1553" s="35"/>
      <c r="AD1553" s="35"/>
      <c r="AE1553" s="35"/>
      <c r="AR1553" s="205" t="s">
        <v>218</v>
      </c>
      <c r="AT1553" s="205" t="s">
        <v>214</v>
      </c>
      <c r="AU1553" s="205" t="s">
        <v>85</v>
      </c>
      <c r="AY1553" s="18" t="s">
        <v>209</v>
      </c>
      <c r="BE1553" s="206">
        <f>IF(N1553="základní",J1553,0)</f>
        <v>0</v>
      </c>
      <c r="BF1553" s="206">
        <f>IF(N1553="snížená",J1553,0)</f>
        <v>0</v>
      </c>
      <c r="BG1553" s="206">
        <f>IF(N1553="zákl. přenesená",J1553,0)</f>
        <v>0</v>
      </c>
      <c r="BH1553" s="206">
        <f>IF(N1553="sníž. přenesená",J1553,0)</f>
        <v>0</v>
      </c>
      <c r="BI1553" s="206">
        <f>IF(N1553="nulová",J1553,0)</f>
        <v>0</v>
      </c>
      <c r="BJ1553" s="18" t="s">
        <v>85</v>
      </c>
      <c r="BK1553" s="206">
        <f>ROUND(I1553*H1553,2)</f>
        <v>0</v>
      </c>
      <c r="BL1553" s="18" t="s">
        <v>218</v>
      </c>
      <c r="BM1553" s="205" t="s">
        <v>14521</v>
      </c>
    </row>
    <row r="1554" spans="1:65" s="2" customFormat="1" ht="68.25">
      <c r="A1554" s="35"/>
      <c r="B1554" s="36"/>
      <c r="C1554" s="37"/>
      <c r="D1554" s="214" t="s">
        <v>807</v>
      </c>
      <c r="E1554" s="37"/>
      <c r="F1554" s="256" t="s">
        <v>14254</v>
      </c>
      <c r="G1554" s="37"/>
      <c r="H1554" s="37"/>
      <c r="I1554" s="257"/>
      <c r="J1554" s="37"/>
      <c r="K1554" s="37"/>
      <c r="L1554" s="40"/>
      <c r="M1554" s="258"/>
      <c r="N1554" s="259"/>
      <c r="O1554" s="72"/>
      <c r="P1554" s="72"/>
      <c r="Q1554" s="72"/>
      <c r="R1554" s="72"/>
      <c r="S1554" s="72"/>
      <c r="T1554" s="73"/>
      <c r="U1554" s="35"/>
      <c r="V1554" s="35"/>
      <c r="W1554" s="35"/>
      <c r="X1554" s="35"/>
      <c r="Y1554" s="35"/>
      <c r="Z1554" s="35"/>
      <c r="AA1554" s="35"/>
      <c r="AB1554" s="35"/>
      <c r="AC1554" s="35"/>
      <c r="AD1554" s="35"/>
      <c r="AE1554" s="35"/>
      <c r="AT1554" s="18" t="s">
        <v>807</v>
      </c>
      <c r="AU1554" s="18" t="s">
        <v>85</v>
      </c>
    </row>
    <row r="1555" spans="1:65" s="2" customFormat="1" ht="16.5" customHeight="1">
      <c r="A1555" s="35"/>
      <c r="B1555" s="36"/>
      <c r="C1555" s="193" t="s">
        <v>6597</v>
      </c>
      <c r="D1555" s="193" t="s">
        <v>214</v>
      </c>
      <c r="E1555" s="194" t="s">
        <v>14522</v>
      </c>
      <c r="F1555" s="195" t="s">
        <v>12902</v>
      </c>
      <c r="G1555" s="196" t="s">
        <v>2761</v>
      </c>
      <c r="H1555" s="197">
        <v>6</v>
      </c>
      <c r="I1555" s="198"/>
      <c r="J1555" s="199">
        <f>ROUND(I1555*H1555,2)</f>
        <v>0</v>
      </c>
      <c r="K1555" s="200"/>
      <c r="L1555" s="40"/>
      <c r="M1555" s="201" t="s">
        <v>1</v>
      </c>
      <c r="N1555" s="202" t="s">
        <v>42</v>
      </c>
      <c r="O1555" s="72"/>
      <c r="P1555" s="203">
        <f>O1555*H1555</f>
        <v>0</v>
      </c>
      <c r="Q1555" s="203">
        <v>0</v>
      </c>
      <c r="R1555" s="203">
        <f>Q1555*H1555</f>
        <v>0</v>
      </c>
      <c r="S1555" s="203">
        <v>0</v>
      </c>
      <c r="T1555" s="204">
        <f>S1555*H1555</f>
        <v>0</v>
      </c>
      <c r="U1555" s="35"/>
      <c r="V1555" s="35"/>
      <c r="W1555" s="35"/>
      <c r="X1555" s="35"/>
      <c r="Y1555" s="35"/>
      <c r="Z1555" s="35"/>
      <c r="AA1555" s="35"/>
      <c r="AB1555" s="35"/>
      <c r="AC1555" s="35"/>
      <c r="AD1555" s="35"/>
      <c r="AE1555" s="35"/>
      <c r="AR1555" s="205" t="s">
        <v>218</v>
      </c>
      <c r="AT1555" s="205" t="s">
        <v>214</v>
      </c>
      <c r="AU1555" s="205" t="s">
        <v>85</v>
      </c>
      <c r="AY1555" s="18" t="s">
        <v>209</v>
      </c>
      <c r="BE1555" s="206">
        <f>IF(N1555="základní",J1555,0)</f>
        <v>0</v>
      </c>
      <c r="BF1555" s="206">
        <f>IF(N1555="snížená",J1555,0)</f>
        <v>0</v>
      </c>
      <c r="BG1555" s="206">
        <f>IF(N1555="zákl. přenesená",J1555,0)</f>
        <v>0</v>
      </c>
      <c r="BH1555" s="206">
        <f>IF(N1555="sníž. přenesená",J1555,0)</f>
        <v>0</v>
      </c>
      <c r="BI1555" s="206">
        <f>IF(N1555="nulová",J1555,0)</f>
        <v>0</v>
      </c>
      <c r="BJ1555" s="18" t="s">
        <v>85</v>
      </c>
      <c r="BK1555" s="206">
        <f>ROUND(I1555*H1555,2)</f>
        <v>0</v>
      </c>
      <c r="BL1555" s="18" t="s">
        <v>218</v>
      </c>
      <c r="BM1555" s="205" t="s">
        <v>14523</v>
      </c>
    </row>
    <row r="1556" spans="1:65" s="2" customFormat="1" ht="68.25">
      <c r="A1556" s="35"/>
      <c r="B1556" s="36"/>
      <c r="C1556" s="37"/>
      <c r="D1556" s="214" t="s">
        <v>807</v>
      </c>
      <c r="E1556" s="37"/>
      <c r="F1556" s="256" t="s">
        <v>14254</v>
      </c>
      <c r="G1556" s="37"/>
      <c r="H1556" s="37"/>
      <c r="I1556" s="257"/>
      <c r="J1556" s="37"/>
      <c r="K1556" s="37"/>
      <c r="L1556" s="40"/>
      <c r="M1556" s="258"/>
      <c r="N1556" s="259"/>
      <c r="O1556" s="72"/>
      <c r="P1556" s="72"/>
      <c r="Q1556" s="72"/>
      <c r="R1556" s="72"/>
      <c r="S1556" s="72"/>
      <c r="T1556" s="73"/>
      <c r="U1556" s="35"/>
      <c r="V1556" s="35"/>
      <c r="W1556" s="35"/>
      <c r="X1556" s="35"/>
      <c r="Y1556" s="35"/>
      <c r="Z1556" s="35"/>
      <c r="AA1556" s="35"/>
      <c r="AB1556" s="35"/>
      <c r="AC1556" s="35"/>
      <c r="AD1556" s="35"/>
      <c r="AE1556" s="35"/>
      <c r="AT1556" s="18" t="s">
        <v>807</v>
      </c>
      <c r="AU1556" s="18" t="s">
        <v>85</v>
      </c>
    </row>
    <row r="1557" spans="1:65" s="2" customFormat="1" ht="16.5" customHeight="1">
      <c r="A1557" s="35"/>
      <c r="B1557" s="36"/>
      <c r="C1557" s="193" t="s">
        <v>6600</v>
      </c>
      <c r="D1557" s="193" t="s">
        <v>214</v>
      </c>
      <c r="E1557" s="194" t="s">
        <v>14524</v>
      </c>
      <c r="F1557" s="195" t="s">
        <v>12898</v>
      </c>
      <c r="G1557" s="196" t="s">
        <v>10032</v>
      </c>
      <c r="H1557" s="197">
        <v>1.6</v>
      </c>
      <c r="I1557" s="198"/>
      <c r="J1557" s="199">
        <f>ROUND(I1557*H1557,2)</f>
        <v>0</v>
      </c>
      <c r="K1557" s="200"/>
      <c r="L1557" s="40"/>
      <c r="M1557" s="201" t="s">
        <v>1</v>
      </c>
      <c r="N1557" s="202" t="s">
        <v>42</v>
      </c>
      <c r="O1557" s="72"/>
      <c r="P1557" s="203">
        <f>O1557*H1557</f>
        <v>0</v>
      </c>
      <c r="Q1557" s="203">
        <v>0</v>
      </c>
      <c r="R1557" s="203">
        <f>Q1557*H1557</f>
        <v>0</v>
      </c>
      <c r="S1557" s="203">
        <v>0</v>
      </c>
      <c r="T1557" s="204">
        <f>S1557*H1557</f>
        <v>0</v>
      </c>
      <c r="U1557" s="35"/>
      <c r="V1557" s="35"/>
      <c r="W1557" s="35"/>
      <c r="X1557" s="35"/>
      <c r="Y1557" s="35"/>
      <c r="Z1557" s="35"/>
      <c r="AA1557" s="35"/>
      <c r="AB1557" s="35"/>
      <c r="AC1557" s="35"/>
      <c r="AD1557" s="35"/>
      <c r="AE1557" s="35"/>
      <c r="AR1557" s="205" t="s">
        <v>218</v>
      </c>
      <c r="AT1557" s="205" t="s">
        <v>214</v>
      </c>
      <c r="AU1557" s="205" t="s">
        <v>85</v>
      </c>
      <c r="AY1557" s="18" t="s">
        <v>209</v>
      </c>
      <c r="BE1557" s="206">
        <f>IF(N1557="základní",J1557,0)</f>
        <v>0</v>
      </c>
      <c r="BF1557" s="206">
        <f>IF(N1557="snížená",J1557,0)</f>
        <v>0</v>
      </c>
      <c r="BG1557" s="206">
        <f>IF(N1557="zákl. přenesená",J1557,0)</f>
        <v>0</v>
      </c>
      <c r="BH1557" s="206">
        <f>IF(N1557="sníž. přenesená",J1557,0)</f>
        <v>0</v>
      </c>
      <c r="BI1557" s="206">
        <f>IF(N1557="nulová",J1557,0)</f>
        <v>0</v>
      </c>
      <c r="BJ1557" s="18" t="s">
        <v>85</v>
      </c>
      <c r="BK1557" s="206">
        <f>ROUND(I1557*H1557,2)</f>
        <v>0</v>
      </c>
      <c r="BL1557" s="18" t="s">
        <v>218</v>
      </c>
      <c r="BM1557" s="205" t="s">
        <v>14525</v>
      </c>
    </row>
    <row r="1558" spans="1:65" s="2" customFormat="1" ht="58.5">
      <c r="A1558" s="35"/>
      <c r="B1558" s="36"/>
      <c r="C1558" s="37"/>
      <c r="D1558" s="214" t="s">
        <v>807</v>
      </c>
      <c r="E1558" s="37"/>
      <c r="F1558" s="256" t="s">
        <v>12979</v>
      </c>
      <c r="G1558" s="37"/>
      <c r="H1558" s="37"/>
      <c r="I1558" s="257"/>
      <c r="J1558" s="37"/>
      <c r="K1558" s="37"/>
      <c r="L1558" s="40"/>
      <c r="M1558" s="258"/>
      <c r="N1558" s="259"/>
      <c r="O1558" s="72"/>
      <c r="P1558" s="72"/>
      <c r="Q1558" s="72"/>
      <c r="R1558" s="72"/>
      <c r="S1558" s="72"/>
      <c r="T1558" s="73"/>
      <c r="U1558" s="35"/>
      <c r="V1558" s="35"/>
      <c r="W1558" s="35"/>
      <c r="X1558" s="35"/>
      <c r="Y1558" s="35"/>
      <c r="Z1558" s="35"/>
      <c r="AA1558" s="35"/>
      <c r="AB1558" s="35"/>
      <c r="AC1558" s="35"/>
      <c r="AD1558" s="35"/>
      <c r="AE1558" s="35"/>
      <c r="AT1558" s="18" t="s">
        <v>807</v>
      </c>
      <c r="AU1558" s="18" t="s">
        <v>85</v>
      </c>
    </row>
    <row r="1559" spans="1:65" s="2" customFormat="1" ht="16.5" customHeight="1">
      <c r="A1559" s="35"/>
      <c r="B1559" s="36"/>
      <c r="C1559" s="193" t="s">
        <v>6603</v>
      </c>
      <c r="D1559" s="193" t="s">
        <v>214</v>
      </c>
      <c r="E1559" s="194" t="s">
        <v>14526</v>
      </c>
      <c r="F1559" s="195" t="s">
        <v>12902</v>
      </c>
      <c r="G1559" s="196" t="s">
        <v>10032</v>
      </c>
      <c r="H1559" s="197">
        <v>6.4</v>
      </c>
      <c r="I1559" s="198"/>
      <c r="J1559" s="199">
        <f>ROUND(I1559*H1559,2)</f>
        <v>0</v>
      </c>
      <c r="K1559" s="200"/>
      <c r="L1559" s="40"/>
      <c r="M1559" s="201" t="s">
        <v>1</v>
      </c>
      <c r="N1559" s="202" t="s">
        <v>42</v>
      </c>
      <c r="O1559" s="72"/>
      <c r="P1559" s="203">
        <f>O1559*H1559</f>
        <v>0</v>
      </c>
      <c r="Q1559" s="203">
        <v>0</v>
      </c>
      <c r="R1559" s="203">
        <f>Q1559*H1559</f>
        <v>0</v>
      </c>
      <c r="S1559" s="203">
        <v>0</v>
      </c>
      <c r="T1559" s="204">
        <f>S1559*H1559</f>
        <v>0</v>
      </c>
      <c r="U1559" s="35"/>
      <c r="V1559" s="35"/>
      <c r="W1559" s="35"/>
      <c r="X1559" s="35"/>
      <c r="Y1559" s="35"/>
      <c r="Z1559" s="35"/>
      <c r="AA1559" s="35"/>
      <c r="AB1559" s="35"/>
      <c r="AC1559" s="35"/>
      <c r="AD1559" s="35"/>
      <c r="AE1559" s="35"/>
      <c r="AR1559" s="205" t="s">
        <v>218</v>
      </c>
      <c r="AT1559" s="205" t="s">
        <v>214</v>
      </c>
      <c r="AU1559" s="205" t="s">
        <v>85</v>
      </c>
      <c r="AY1559" s="18" t="s">
        <v>209</v>
      </c>
      <c r="BE1559" s="206">
        <f>IF(N1559="základní",J1559,0)</f>
        <v>0</v>
      </c>
      <c r="BF1559" s="206">
        <f>IF(N1559="snížená",J1559,0)</f>
        <v>0</v>
      </c>
      <c r="BG1559" s="206">
        <f>IF(N1559="zákl. přenesená",J1559,0)</f>
        <v>0</v>
      </c>
      <c r="BH1559" s="206">
        <f>IF(N1559="sníž. přenesená",J1559,0)</f>
        <v>0</v>
      </c>
      <c r="BI1559" s="206">
        <f>IF(N1559="nulová",J1559,0)</f>
        <v>0</v>
      </c>
      <c r="BJ1559" s="18" t="s">
        <v>85</v>
      </c>
      <c r="BK1559" s="206">
        <f>ROUND(I1559*H1559,2)</f>
        <v>0</v>
      </c>
      <c r="BL1559" s="18" t="s">
        <v>218</v>
      </c>
      <c r="BM1559" s="205" t="s">
        <v>14527</v>
      </c>
    </row>
    <row r="1560" spans="1:65" s="2" customFormat="1" ht="58.5">
      <c r="A1560" s="35"/>
      <c r="B1560" s="36"/>
      <c r="C1560" s="37"/>
      <c r="D1560" s="214" t="s">
        <v>807</v>
      </c>
      <c r="E1560" s="37"/>
      <c r="F1560" s="256" t="s">
        <v>12979</v>
      </c>
      <c r="G1560" s="37"/>
      <c r="H1560" s="37"/>
      <c r="I1560" s="257"/>
      <c r="J1560" s="37"/>
      <c r="K1560" s="37"/>
      <c r="L1560" s="40"/>
      <c r="M1560" s="258"/>
      <c r="N1560" s="259"/>
      <c r="O1560" s="72"/>
      <c r="P1560" s="72"/>
      <c r="Q1560" s="72"/>
      <c r="R1560" s="72"/>
      <c r="S1560" s="72"/>
      <c r="T1560" s="73"/>
      <c r="U1560" s="35"/>
      <c r="V1560" s="35"/>
      <c r="W1560" s="35"/>
      <c r="X1560" s="35"/>
      <c r="Y1560" s="35"/>
      <c r="Z1560" s="35"/>
      <c r="AA1560" s="35"/>
      <c r="AB1560" s="35"/>
      <c r="AC1560" s="35"/>
      <c r="AD1560" s="35"/>
      <c r="AE1560" s="35"/>
      <c r="AT1560" s="18" t="s">
        <v>807</v>
      </c>
      <c r="AU1560" s="18" t="s">
        <v>85</v>
      </c>
    </row>
    <row r="1561" spans="1:65" s="2" customFormat="1" ht="16.5" customHeight="1">
      <c r="A1561" s="35"/>
      <c r="B1561" s="36"/>
      <c r="C1561" s="193" t="s">
        <v>6606</v>
      </c>
      <c r="D1561" s="193" t="s">
        <v>214</v>
      </c>
      <c r="E1561" s="194" t="s">
        <v>14528</v>
      </c>
      <c r="F1561" s="195" t="s">
        <v>12951</v>
      </c>
      <c r="G1561" s="196" t="s">
        <v>10032</v>
      </c>
      <c r="H1561" s="197">
        <v>12.8</v>
      </c>
      <c r="I1561" s="198"/>
      <c r="J1561" s="199">
        <f>ROUND(I1561*H1561,2)</f>
        <v>0</v>
      </c>
      <c r="K1561" s="200"/>
      <c r="L1561" s="40"/>
      <c r="M1561" s="201" t="s">
        <v>1</v>
      </c>
      <c r="N1561" s="202" t="s">
        <v>42</v>
      </c>
      <c r="O1561" s="72"/>
      <c r="P1561" s="203">
        <f>O1561*H1561</f>
        <v>0</v>
      </c>
      <c r="Q1561" s="203">
        <v>0</v>
      </c>
      <c r="R1561" s="203">
        <f>Q1561*H1561</f>
        <v>0</v>
      </c>
      <c r="S1561" s="203">
        <v>0</v>
      </c>
      <c r="T1561" s="204">
        <f>S1561*H1561</f>
        <v>0</v>
      </c>
      <c r="U1561" s="35"/>
      <c r="V1561" s="35"/>
      <c r="W1561" s="35"/>
      <c r="X1561" s="35"/>
      <c r="Y1561" s="35"/>
      <c r="Z1561" s="35"/>
      <c r="AA1561" s="35"/>
      <c r="AB1561" s="35"/>
      <c r="AC1561" s="35"/>
      <c r="AD1561" s="35"/>
      <c r="AE1561" s="35"/>
      <c r="AR1561" s="205" t="s">
        <v>218</v>
      </c>
      <c r="AT1561" s="205" t="s">
        <v>214</v>
      </c>
      <c r="AU1561" s="205" t="s">
        <v>85</v>
      </c>
      <c r="AY1561" s="18" t="s">
        <v>209</v>
      </c>
      <c r="BE1561" s="206">
        <f>IF(N1561="základní",J1561,0)</f>
        <v>0</v>
      </c>
      <c r="BF1561" s="206">
        <f>IF(N1561="snížená",J1561,0)</f>
        <v>0</v>
      </c>
      <c r="BG1561" s="206">
        <f>IF(N1561="zákl. přenesená",J1561,0)</f>
        <v>0</v>
      </c>
      <c r="BH1561" s="206">
        <f>IF(N1561="sníž. přenesená",J1561,0)</f>
        <v>0</v>
      </c>
      <c r="BI1561" s="206">
        <f>IF(N1561="nulová",J1561,0)</f>
        <v>0</v>
      </c>
      <c r="BJ1561" s="18" t="s">
        <v>85</v>
      </c>
      <c r="BK1561" s="206">
        <f>ROUND(I1561*H1561,2)</f>
        <v>0</v>
      </c>
      <c r="BL1561" s="18" t="s">
        <v>218</v>
      </c>
      <c r="BM1561" s="205" t="s">
        <v>14529</v>
      </c>
    </row>
    <row r="1562" spans="1:65" s="2" customFormat="1" ht="58.5">
      <c r="A1562" s="35"/>
      <c r="B1562" s="36"/>
      <c r="C1562" s="37"/>
      <c r="D1562" s="214" t="s">
        <v>807</v>
      </c>
      <c r="E1562" s="37"/>
      <c r="F1562" s="256" t="s">
        <v>12979</v>
      </c>
      <c r="G1562" s="37"/>
      <c r="H1562" s="37"/>
      <c r="I1562" s="257"/>
      <c r="J1562" s="37"/>
      <c r="K1562" s="37"/>
      <c r="L1562" s="40"/>
      <c r="M1562" s="258"/>
      <c r="N1562" s="259"/>
      <c r="O1562" s="72"/>
      <c r="P1562" s="72"/>
      <c r="Q1562" s="72"/>
      <c r="R1562" s="72"/>
      <c r="S1562" s="72"/>
      <c r="T1562" s="73"/>
      <c r="U1562" s="35"/>
      <c r="V1562" s="35"/>
      <c r="W1562" s="35"/>
      <c r="X1562" s="35"/>
      <c r="Y1562" s="35"/>
      <c r="Z1562" s="35"/>
      <c r="AA1562" s="35"/>
      <c r="AB1562" s="35"/>
      <c r="AC1562" s="35"/>
      <c r="AD1562" s="35"/>
      <c r="AE1562" s="35"/>
      <c r="AT1562" s="18" t="s">
        <v>807</v>
      </c>
      <c r="AU1562" s="18" t="s">
        <v>85</v>
      </c>
    </row>
    <row r="1563" spans="1:65" s="2" customFormat="1" ht="16.5" customHeight="1">
      <c r="A1563" s="35"/>
      <c r="B1563" s="36"/>
      <c r="C1563" s="193" t="s">
        <v>6609</v>
      </c>
      <c r="D1563" s="193" t="s">
        <v>214</v>
      </c>
      <c r="E1563" s="194" t="s">
        <v>14530</v>
      </c>
      <c r="F1563" s="195" t="s">
        <v>12870</v>
      </c>
      <c r="G1563" s="196" t="s">
        <v>10032</v>
      </c>
      <c r="H1563" s="197">
        <v>8</v>
      </c>
      <c r="I1563" s="198"/>
      <c r="J1563" s="199">
        <f>ROUND(I1563*H1563,2)</f>
        <v>0</v>
      </c>
      <c r="K1563" s="200"/>
      <c r="L1563" s="40"/>
      <c r="M1563" s="201" t="s">
        <v>1</v>
      </c>
      <c r="N1563" s="202" t="s">
        <v>42</v>
      </c>
      <c r="O1563" s="72"/>
      <c r="P1563" s="203">
        <f>O1563*H1563</f>
        <v>0</v>
      </c>
      <c r="Q1563" s="203">
        <v>0</v>
      </c>
      <c r="R1563" s="203">
        <f>Q1563*H1563</f>
        <v>0</v>
      </c>
      <c r="S1563" s="203">
        <v>0</v>
      </c>
      <c r="T1563" s="204">
        <f>S1563*H1563</f>
        <v>0</v>
      </c>
      <c r="U1563" s="35"/>
      <c r="V1563" s="35"/>
      <c r="W1563" s="35"/>
      <c r="X1563" s="35"/>
      <c r="Y1563" s="35"/>
      <c r="Z1563" s="35"/>
      <c r="AA1563" s="35"/>
      <c r="AB1563" s="35"/>
      <c r="AC1563" s="35"/>
      <c r="AD1563" s="35"/>
      <c r="AE1563" s="35"/>
      <c r="AR1563" s="205" t="s">
        <v>218</v>
      </c>
      <c r="AT1563" s="205" t="s">
        <v>214</v>
      </c>
      <c r="AU1563" s="205" t="s">
        <v>85</v>
      </c>
      <c r="AY1563" s="18" t="s">
        <v>209</v>
      </c>
      <c r="BE1563" s="206">
        <f>IF(N1563="základní",J1563,0)</f>
        <v>0</v>
      </c>
      <c r="BF1563" s="206">
        <f>IF(N1563="snížená",J1563,0)</f>
        <v>0</v>
      </c>
      <c r="BG1563" s="206">
        <f>IF(N1563="zákl. přenesená",J1563,0)</f>
        <v>0</v>
      </c>
      <c r="BH1563" s="206">
        <f>IF(N1563="sníž. přenesená",J1563,0)</f>
        <v>0</v>
      </c>
      <c r="BI1563" s="206">
        <f>IF(N1563="nulová",J1563,0)</f>
        <v>0</v>
      </c>
      <c r="BJ1563" s="18" t="s">
        <v>85</v>
      </c>
      <c r="BK1563" s="206">
        <f>ROUND(I1563*H1563,2)</f>
        <v>0</v>
      </c>
      <c r="BL1563" s="18" t="s">
        <v>218</v>
      </c>
      <c r="BM1563" s="205" t="s">
        <v>14531</v>
      </c>
    </row>
    <row r="1564" spans="1:65" s="2" customFormat="1" ht="58.5">
      <c r="A1564" s="35"/>
      <c r="B1564" s="36"/>
      <c r="C1564" s="37"/>
      <c r="D1564" s="214" t="s">
        <v>807</v>
      </c>
      <c r="E1564" s="37"/>
      <c r="F1564" s="256" t="s">
        <v>12979</v>
      </c>
      <c r="G1564" s="37"/>
      <c r="H1564" s="37"/>
      <c r="I1564" s="257"/>
      <c r="J1564" s="37"/>
      <c r="K1564" s="37"/>
      <c r="L1564" s="40"/>
      <c r="M1564" s="258"/>
      <c r="N1564" s="259"/>
      <c r="O1564" s="72"/>
      <c r="P1564" s="72"/>
      <c r="Q1564" s="72"/>
      <c r="R1564" s="72"/>
      <c r="S1564" s="72"/>
      <c r="T1564" s="73"/>
      <c r="U1564" s="35"/>
      <c r="V1564" s="35"/>
      <c r="W1564" s="35"/>
      <c r="X1564" s="35"/>
      <c r="Y1564" s="35"/>
      <c r="Z1564" s="35"/>
      <c r="AA1564" s="35"/>
      <c r="AB1564" s="35"/>
      <c r="AC1564" s="35"/>
      <c r="AD1564" s="35"/>
      <c r="AE1564" s="35"/>
      <c r="AT1564" s="18" t="s">
        <v>807</v>
      </c>
      <c r="AU1564" s="18" t="s">
        <v>85</v>
      </c>
    </row>
    <row r="1565" spans="1:65" s="2" customFormat="1" ht="16.5" customHeight="1">
      <c r="A1565" s="35"/>
      <c r="B1565" s="36"/>
      <c r="C1565" s="193" t="s">
        <v>6613</v>
      </c>
      <c r="D1565" s="193" t="s">
        <v>214</v>
      </c>
      <c r="E1565" s="194" t="s">
        <v>14532</v>
      </c>
      <c r="F1565" s="195" t="s">
        <v>12945</v>
      </c>
      <c r="G1565" s="196" t="s">
        <v>10032</v>
      </c>
      <c r="H1565" s="197">
        <v>3.2</v>
      </c>
      <c r="I1565" s="198"/>
      <c r="J1565" s="199">
        <f>ROUND(I1565*H1565,2)</f>
        <v>0</v>
      </c>
      <c r="K1565" s="200"/>
      <c r="L1565" s="40"/>
      <c r="M1565" s="201" t="s">
        <v>1</v>
      </c>
      <c r="N1565" s="202" t="s">
        <v>42</v>
      </c>
      <c r="O1565" s="72"/>
      <c r="P1565" s="203">
        <f>O1565*H1565</f>
        <v>0</v>
      </c>
      <c r="Q1565" s="203">
        <v>0</v>
      </c>
      <c r="R1565" s="203">
        <f>Q1565*H1565</f>
        <v>0</v>
      </c>
      <c r="S1565" s="203">
        <v>0</v>
      </c>
      <c r="T1565" s="204">
        <f>S1565*H1565</f>
        <v>0</v>
      </c>
      <c r="U1565" s="35"/>
      <c r="V1565" s="35"/>
      <c r="W1565" s="35"/>
      <c r="X1565" s="35"/>
      <c r="Y1565" s="35"/>
      <c r="Z1565" s="35"/>
      <c r="AA1565" s="35"/>
      <c r="AB1565" s="35"/>
      <c r="AC1565" s="35"/>
      <c r="AD1565" s="35"/>
      <c r="AE1565" s="35"/>
      <c r="AR1565" s="205" t="s">
        <v>218</v>
      </c>
      <c r="AT1565" s="205" t="s">
        <v>214</v>
      </c>
      <c r="AU1565" s="205" t="s">
        <v>85</v>
      </c>
      <c r="AY1565" s="18" t="s">
        <v>209</v>
      </c>
      <c r="BE1565" s="206">
        <f>IF(N1565="základní",J1565,0)</f>
        <v>0</v>
      </c>
      <c r="BF1565" s="206">
        <f>IF(N1565="snížená",J1565,0)</f>
        <v>0</v>
      </c>
      <c r="BG1565" s="206">
        <f>IF(N1565="zákl. přenesená",J1565,0)</f>
        <v>0</v>
      </c>
      <c r="BH1565" s="206">
        <f>IF(N1565="sníž. přenesená",J1565,0)</f>
        <v>0</v>
      </c>
      <c r="BI1565" s="206">
        <f>IF(N1565="nulová",J1565,0)</f>
        <v>0</v>
      </c>
      <c r="BJ1565" s="18" t="s">
        <v>85</v>
      </c>
      <c r="BK1565" s="206">
        <f>ROUND(I1565*H1565,2)</f>
        <v>0</v>
      </c>
      <c r="BL1565" s="18" t="s">
        <v>218</v>
      </c>
      <c r="BM1565" s="205" t="s">
        <v>14533</v>
      </c>
    </row>
    <row r="1566" spans="1:65" s="2" customFormat="1" ht="48.75">
      <c r="A1566" s="35"/>
      <c r="B1566" s="36"/>
      <c r="C1566" s="37"/>
      <c r="D1566" s="214" t="s">
        <v>807</v>
      </c>
      <c r="E1566" s="37"/>
      <c r="F1566" s="256" t="s">
        <v>13241</v>
      </c>
      <c r="G1566" s="37"/>
      <c r="H1566" s="37"/>
      <c r="I1566" s="257"/>
      <c r="J1566" s="37"/>
      <c r="K1566" s="37"/>
      <c r="L1566" s="40"/>
      <c r="M1566" s="258"/>
      <c r="N1566" s="259"/>
      <c r="O1566" s="72"/>
      <c r="P1566" s="72"/>
      <c r="Q1566" s="72"/>
      <c r="R1566" s="72"/>
      <c r="S1566" s="72"/>
      <c r="T1566" s="73"/>
      <c r="U1566" s="35"/>
      <c r="V1566" s="35"/>
      <c r="W1566" s="35"/>
      <c r="X1566" s="35"/>
      <c r="Y1566" s="35"/>
      <c r="Z1566" s="35"/>
      <c r="AA1566" s="35"/>
      <c r="AB1566" s="35"/>
      <c r="AC1566" s="35"/>
      <c r="AD1566" s="35"/>
      <c r="AE1566" s="35"/>
      <c r="AT1566" s="18" t="s">
        <v>807</v>
      </c>
      <c r="AU1566" s="18" t="s">
        <v>85</v>
      </c>
    </row>
    <row r="1567" spans="1:65" s="2" customFormat="1" ht="16.5" customHeight="1">
      <c r="A1567" s="35"/>
      <c r="B1567" s="36"/>
      <c r="C1567" s="193" t="s">
        <v>6617</v>
      </c>
      <c r="D1567" s="193" t="s">
        <v>214</v>
      </c>
      <c r="E1567" s="194" t="s">
        <v>14534</v>
      </c>
      <c r="F1567" s="195" t="s">
        <v>12898</v>
      </c>
      <c r="G1567" s="196" t="s">
        <v>10032</v>
      </c>
      <c r="H1567" s="197">
        <v>12.8</v>
      </c>
      <c r="I1567" s="198"/>
      <c r="J1567" s="199">
        <f>ROUND(I1567*H1567,2)</f>
        <v>0</v>
      </c>
      <c r="K1567" s="200"/>
      <c r="L1567" s="40"/>
      <c r="M1567" s="201" t="s">
        <v>1</v>
      </c>
      <c r="N1567" s="202" t="s">
        <v>42</v>
      </c>
      <c r="O1567" s="72"/>
      <c r="P1567" s="203">
        <f>O1567*H1567</f>
        <v>0</v>
      </c>
      <c r="Q1567" s="203">
        <v>0</v>
      </c>
      <c r="R1567" s="203">
        <f>Q1567*H1567</f>
        <v>0</v>
      </c>
      <c r="S1567" s="203">
        <v>0</v>
      </c>
      <c r="T1567" s="204">
        <f>S1567*H1567</f>
        <v>0</v>
      </c>
      <c r="U1567" s="35"/>
      <c r="V1567" s="35"/>
      <c r="W1567" s="35"/>
      <c r="X1567" s="35"/>
      <c r="Y1567" s="35"/>
      <c r="Z1567" s="35"/>
      <c r="AA1567" s="35"/>
      <c r="AB1567" s="35"/>
      <c r="AC1567" s="35"/>
      <c r="AD1567" s="35"/>
      <c r="AE1567" s="35"/>
      <c r="AR1567" s="205" t="s">
        <v>218</v>
      </c>
      <c r="AT1567" s="205" t="s">
        <v>214</v>
      </c>
      <c r="AU1567" s="205" t="s">
        <v>85</v>
      </c>
      <c r="AY1567" s="18" t="s">
        <v>209</v>
      </c>
      <c r="BE1567" s="206">
        <f>IF(N1567="základní",J1567,0)</f>
        <v>0</v>
      </c>
      <c r="BF1567" s="206">
        <f>IF(N1567="snížená",J1567,0)</f>
        <v>0</v>
      </c>
      <c r="BG1567" s="206">
        <f>IF(N1567="zákl. přenesená",J1567,0)</f>
        <v>0</v>
      </c>
      <c r="BH1567" s="206">
        <f>IF(N1567="sníž. přenesená",J1567,0)</f>
        <v>0</v>
      </c>
      <c r="BI1567" s="206">
        <f>IF(N1567="nulová",J1567,0)</f>
        <v>0</v>
      </c>
      <c r="BJ1567" s="18" t="s">
        <v>85</v>
      </c>
      <c r="BK1567" s="206">
        <f>ROUND(I1567*H1567,2)</f>
        <v>0</v>
      </c>
      <c r="BL1567" s="18" t="s">
        <v>218</v>
      </c>
      <c r="BM1567" s="205" t="s">
        <v>14535</v>
      </c>
    </row>
    <row r="1568" spans="1:65" s="2" customFormat="1" ht="48.75">
      <c r="A1568" s="35"/>
      <c r="B1568" s="36"/>
      <c r="C1568" s="37"/>
      <c r="D1568" s="214" t="s">
        <v>807</v>
      </c>
      <c r="E1568" s="37"/>
      <c r="F1568" s="256" t="s">
        <v>13241</v>
      </c>
      <c r="G1568" s="37"/>
      <c r="H1568" s="37"/>
      <c r="I1568" s="257"/>
      <c r="J1568" s="37"/>
      <c r="K1568" s="37"/>
      <c r="L1568" s="40"/>
      <c r="M1568" s="258"/>
      <c r="N1568" s="259"/>
      <c r="O1568" s="72"/>
      <c r="P1568" s="72"/>
      <c r="Q1568" s="72"/>
      <c r="R1568" s="72"/>
      <c r="S1568" s="72"/>
      <c r="T1568" s="73"/>
      <c r="U1568" s="35"/>
      <c r="V1568" s="35"/>
      <c r="W1568" s="35"/>
      <c r="X1568" s="35"/>
      <c r="Y1568" s="35"/>
      <c r="Z1568" s="35"/>
      <c r="AA1568" s="35"/>
      <c r="AB1568" s="35"/>
      <c r="AC1568" s="35"/>
      <c r="AD1568" s="35"/>
      <c r="AE1568" s="35"/>
      <c r="AT1568" s="18" t="s">
        <v>807</v>
      </c>
      <c r="AU1568" s="18" t="s">
        <v>85</v>
      </c>
    </row>
    <row r="1569" spans="1:65" s="2" customFormat="1" ht="16.5" customHeight="1">
      <c r="A1569" s="35"/>
      <c r="B1569" s="36"/>
      <c r="C1569" s="193" t="s">
        <v>6621</v>
      </c>
      <c r="D1569" s="193" t="s">
        <v>214</v>
      </c>
      <c r="E1569" s="194" t="s">
        <v>14536</v>
      </c>
      <c r="F1569" s="195" t="s">
        <v>12902</v>
      </c>
      <c r="G1569" s="196" t="s">
        <v>10032</v>
      </c>
      <c r="H1569" s="197">
        <v>12.8</v>
      </c>
      <c r="I1569" s="198"/>
      <c r="J1569" s="199">
        <f>ROUND(I1569*H1569,2)</f>
        <v>0</v>
      </c>
      <c r="K1569" s="200"/>
      <c r="L1569" s="40"/>
      <c r="M1569" s="201" t="s">
        <v>1</v>
      </c>
      <c r="N1569" s="202" t="s">
        <v>42</v>
      </c>
      <c r="O1569" s="72"/>
      <c r="P1569" s="203">
        <f>O1569*H1569</f>
        <v>0</v>
      </c>
      <c r="Q1569" s="203">
        <v>0</v>
      </c>
      <c r="R1569" s="203">
        <f>Q1569*H1569</f>
        <v>0</v>
      </c>
      <c r="S1569" s="203">
        <v>0</v>
      </c>
      <c r="T1569" s="204">
        <f>S1569*H1569</f>
        <v>0</v>
      </c>
      <c r="U1569" s="35"/>
      <c r="V1569" s="35"/>
      <c r="W1569" s="35"/>
      <c r="X1569" s="35"/>
      <c r="Y1569" s="35"/>
      <c r="Z1569" s="35"/>
      <c r="AA1569" s="35"/>
      <c r="AB1569" s="35"/>
      <c r="AC1569" s="35"/>
      <c r="AD1569" s="35"/>
      <c r="AE1569" s="35"/>
      <c r="AR1569" s="205" t="s">
        <v>218</v>
      </c>
      <c r="AT1569" s="205" t="s">
        <v>214</v>
      </c>
      <c r="AU1569" s="205" t="s">
        <v>85</v>
      </c>
      <c r="AY1569" s="18" t="s">
        <v>209</v>
      </c>
      <c r="BE1569" s="206">
        <f>IF(N1569="základní",J1569,0)</f>
        <v>0</v>
      </c>
      <c r="BF1569" s="206">
        <f>IF(N1569="snížená",J1569,0)</f>
        <v>0</v>
      </c>
      <c r="BG1569" s="206">
        <f>IF(N1569="zákl. přenesená",J1569,0)</f>
        <v>0</v>
      </c>
      <c r="BH1569" s="206">
        <f>IF(N1569="sníž. přenesená",J1569,0)</f>
        <v>0</v>
      </c>
      <c r="BI1569" s="206">
        <f>IF(N1569="nulová",J1569,0)</f>
        <v>0</v>
      </c>
      <c r="BJ1569" s="18" t="s">
        <v>85</v>
      </c>
      <c r="BK1569" s="206">
        <f>ROUND(I1569*H1569,2)</f>
        <v>0</v>
      </c>
      <c r="BL1569" s="18" t="s">
        <v>218</v>
      </c>
      <c r="BM1569" s="205" t="s">
        <v>14537</v>
      </c>
    </row>
    <row r="1570" spans="1:65" s="2" customFormat="1" ht="48.75">
      <c r="A1570" s="35"/>
      <c r="B1570" s="36"/>
      <c r="C1570" s="37"/>
      <c r="D1570" s="214" t="s">
        <v>807</v>
      </c>
      <c r="E1570" s="37"/>
      <c r="F1570" s="256" t="s">
        <v>13241</v>
      </c>
      <c r="G1570" s="37"/>
      <c r="H1570" s="37"/>
      <c r="I1570" s="257"/>
      <c r="J1570" s="37"/>
      <c r="K1570" s="37"/>
      <c r="L1570" s="40"/>
      <c r="M1570" s="258"/>
      <c r="N1570" s="259"/>
      <c r="O1570" s="72"/>
      <c r="P1570" s="72"/>
      <c r="Q1570" s="72"/>
      <c r="R1570" s="72"/>
      <c r="S1570" s="72"/>
      <c r="T1570" s="73"/>
      <c r="U1570" s="35"/>
      <c r="V1570" s="35"/>
      <c r="W1570" s="35"/>
      <c r="X1570" s="35"/>
      <c r="Y1570" s="35"/>
      <c r="Z1570" s="35"/>
      <c r="AA1570" s="35"/>
      <c r="AB1570" s="35"/>
      <c r="AC1570" s="35"/>
      <c r="AD1570" s="35"/>
      <c r="AE1570" s="35"/>
      <c r="AT1570" s="18" t="s">
        <v>807</v>
      </c>
      <c r="AU1570" s="18" t="s">
        <v>85</v>
      </c>
    </row>
    <row r="1571" spans="1:65" s="2" customFormat="1" ht="16.5" customHeight="1">
      <c r="A1571" s="35"/>
      <c r="B1571" s="36"/>
      <c r="C1571" s="193" t="s">
        <v>6624</v>
      </c>
      <c r="D1571" s="193" t="s">
        <v>214</v>
      </c>
      <c r="E1571" s="194" t="s">
        <v>14538</v>
      </c>
      <c r="F1571" s="195" t="s">
        <v>12951</v>
      </c>
      <c r="G1571" s="196" t="s">
        <v>10032</v>
      </c>
      <c r="H1571" s="197">
        <v>9.6</v>
      </c>
      <c r="I1571" s="198"/>
      <c r="J1571" s="199">
        <f>ROUND(I1571*H1571,2)</f>
        <v>0</v>
      </c>
      <c r="K1571" s="200"/>
      <c r="L1571" s="40"/>
      <c r="M1571" s="201" t="s">
        <v>1</v>
      </c>
      <c r="N1571" s="202" t="s">
        <v>42</v>
      </c>
      <c r="O1571" s="72"/>
      <c r="P1571" s="203">
        <f>O1571*H1571</f>
        <v>0</v>
      </c>
      <c r="Q1571" s="203">
        <v>0</v>
      </c>
      <c r="R1571" s="203">
        <f>Q1571*H1571</f>
        <v>0</v>
      </c>
      <c r="S1571" s="203">
        <v>0</v>
      </c>
      <c r="T1571" s="204">
        <f>S1571*H1571</f>
        <v>0</v>
      </c>
      <c r="U1571" s="35"/>
      <c r="V1571" s="35"/>
      <c r="W1571" s="35"/>
      <c r="X1571" s="35"/>
      <c r="Y1571" s="35"/>
      <c r="Z1571" s="35"/>
      <c r="AA1571" s="35"/>
      <c r="AB1571" s="35"/>
      <c r="AC1571" s="35"/>
      <c r="AD1571" s="35"/>
      <c r="AE1571" s="35"/>
      <c r="AR1571" s="205" t="s">
        <v>218</v>
      </c>
      <c r="AT1571" s="205" t="s">
        <v>214</v>
      </c>
      <c r="AU1571" s="205" t="s">
        <v>85</v>
      </c>
      <c r="AY1571" s="18" t="s">
        <v>209</v>
      </c>
      <c r="BE1571" s="206">
        <f>IF(N1571="základní",J1571,0)</f>
        <v>0</v>
      </c>
      <c r="BF1571" s="206">
        <f>IF(N1571="snížená",J1571,0)</f>
        <v>0</v>
      </c>
      <c r="BG1571" s="206">
        <f>IF(N1571="zákl. přenesená",J1571,0)</f>
        <v>0</v>
      </c>
      <c r="BH1571" s="206">
        <f>IF(N1571="sníž. přenesená",J1571,0)</f>
        <v>0</v>
      </c>
      <c r="BI1571" s="206">
        <f>IF(N1571="nulová",J1571,0)</f>
        <v>0</v>
      </c>
      <c r="BJ1571" s="18" t="s">
        <v>85</v>
      </c>
      <c r="BK1571" s="206">
        <f>ROUND(I1571*H1571,2)</f>
        <v>0</v>
      </c>
      <c r="BL1571" s="18" t="s">
        <v>218</v>
      </c>
      <c r="BM1571" s="205" t="s">
        <v>14539</v>
      </c>
    </row>
    <row r="1572" spans="1:65" s="2" customFormat="1" ht="48.75">
      <c r="A1572" s="35"/>
      <c r="B1572" s="36"/>
      <c r="C1572" s="37"/>
      <c r="D1572" s="214" t="s">
        <v>807</v>
      </c>
      <c r="E1572" s="37"/>
      <c r="F1572" s="256" t="s">
        <v>13241</v>
      </c>
      <c r="G1572" s="37"/>
      <c r="H1572" s="37"/>
      <c r="I1572" s="257"/>
      <c r="J1572" s="37"/>
      <c r="K1572" s="37"/>
      <c r="L1572" s="40"/>
      <c r="M1572" s="258"/>
      <c r="N1572" s="259"/>
      <c r="O1572" s="72"/>
      <c r="P1572" s="72"/>
      <c r="Q1572" s="72"/>
      <c r="R1572" s="72"/>
      <c r="S1572" s="72"/>
      <c r="T1572" s="73"/>
      <c r="U1572" s="35"/>
      <c r="V1572" s="35"/>
      <c r="W1572" s="35"/>
      <c r="X1572" s="35"/>
      <c r="Y1572" s="35"/>
      <c r="Z1572" s="35"/>
      <c r="AA1572" s="35"/>
      <c r="AB1572" s="35"/>
      <c r="AC1572" s="35"/>
      <c r="AD1572" s="35"/>
      <c r="AE1572" s="35"/>
      <c r="AT1572" s="18" t="s">
        <v>807</v>
      </c>
      <c r="AU1572" s="18" t="s">
        <v>85</v>
      </c>
    </row>
    <row r="1573" spans="1:65" s="2" customFormat="1" ht="16.5" customHeight="1">
      <c r="A1573" s="35"/>
      <c r="B1573" s="36"/>
      <c r="C1573" s="193" t="s">
        <v>6628</v>
      </c>
      <c r="D1573" s="193" t="s">
        <v>214</v>
      </c>
      <c r="E1573" s="194" t="s">
        <v>14540</v>
      </c>
      <c r="F1573" s="195" t="s">
        <v>12870</v>
      </c>
      <c r="G1573" s="196" t="s">
        <v>10032</v>
      </c>
      <c r="H1573" s="197">
        <v>8</v>
      </c>
      <c r="I1573" s="198"/>
      <c r="J1573" s="199">
        <f>ROUND(I1573*H1573,2)</f>
        <v>0</v>
      </c>
      <c r="K1573" s="200"/>
      <c r="L1573" s="40"/>
      <c r="M1573" s="201" t="s">
        <v>1</v>
      </c>
      <c r="N1573" s="202" t="s">
        <v>42</v>
      </c>
      <c r="O1573" s="72"/>
      <c r="P1573" s="203">
        <f>O1573*H1573</f>
        <v>0</v>
      </c>
      <c r="Q1573" s="203">
        <v>0</v>
      </c>
      <c r="R1573" s="203">
        <f>Q1573*H1573</f>
        <v>0</v>
      </c>
      <c r="S1573" s="203">
        <v>0</v>
      </c>
      <c r="T1573" s="204">
        <f>S1573*H1573</f>
        <v>0</v>
      </c>
      <c r="U1573" s="35"/>
      <c r="V1573" s="35"/>
      <c r="W1573" s="35"/>
      <c r="X1573" s="35"/>
      <c r="Y1573" s="35"/>
      <c r="Z1573" s="35"/>
      <c r="AA1573" s="35"/>
      <c r="AB1573" s="35"/>
      <c r="AC1573" s="35"/>
      <c r="AD1573" s="35"/>
      <c r="AE1573" s="35"/>
      <c r="AR1573" s="205" t="s">
        <v>218</v>
      </c>
      <c r="AT1573" s="205" t="s">
        <v>214</v>
      </c>
      <c r="AU1573" s="205" t="s">
        <v>85</v>
      </c>
      <c r="AY1573" s="18" t="s">
        <v>209</v>
      </c>
      <c r="BE1573" s="206">
        <f>IF(N1573="základní",J1573,0)</f>
        <v>0</v>
      </c>
      <c r="BF1573" s="206">
        <f>IF(N1573="snížená",J1573,0)</f>
        <v>0</v>
      </c>
      <c r="BG1573" s="206">
        <f>IF(N1573="zákl. přenesená",J1573,0)</f>
        <v>0</v>
      </c>
      <c r="BH1573" s="206">
        <f>IF(N1573="sníž. přenesená",J1573,0)</f>
        <v>0</v>
      </c>
      <c r="BI1573" s="206">
        <f>IF(N1573="nulová",J1573,0)</f>
        <v>0</v>
      </c>
      <c r="BJ1573" s="18" t="s">
        <v>85</v>
      </c>
      <c r="BK1573" s="206">
        <f>ROUND(I1573*H1573,2)</f>
        <v>0</v>
      </c>
      <c r="BL1573" s="18" t="s">
        <v>218</v>
      </c>
      <c r="BM1573" s="205" t="s">
        <v>14541</v>
      </c>
    </row>
    <row r="1574" spans="1:65" s="2" customFormat="1" ht="48.75">
      <c r="A1574" s="35"/>
      <c r="B1574" s="36"/>
      <c r="C1574" s="37"/>
      <c r="D1574" s="214" t="s">
        <v>807</v>
      </c>
      <c r="E1574" s="37"/>
      <c r="F1574" s="256" t="s">
        <v>13241</v>
      </c>
      <c r="G1574" s="37"/>
      <c r="H1574" s="37"/>
      <c r="I1574" s="257"/>
      <c r="J1574" s="37"/>
      <c r="K1574" s="37"/>
      <c r="L1574" s="40"/>
      <c r="M1574" s="258"/>
      <c r="N1574" s="259"/>
      <c r="O1574" s="72"/>
      <c r="P1574" s="72"/>
      <c r="Q1574" s="72"/>
      <c r="R1574" s="72"/>
      <c r="S1574" s="72"/>
      <c r="T1574" s="73"/>
      <c r="U1574" s="35"/>
      <c r="V1574" s="35"/>
      <c r="W1574" s="35"/>
      <c r="X1574" s="35"/>
      <c r="Y1574" s="35"/>
      <c r="Z1574" s="35"/>
      <c r="AA1574" s="35"/>
      <c r="AB1574" s="35"/>
      <c r="AC1574" s="35"/>
      <c r="AD1574" s="35"/>
      <c r="AE1574" s="35"/>
      <c r="AT1574" s="18" t="s">
        <v>807</v>
      </c>
      <c r="AU1574" s="18" t="s">
        <v>85</v>
      </c>
    </row>
    <row r="1575" spans="1:65" s="2" customFormat="1" ht="16.5" customHeight="1">
      <c r="A1575" s="35"/>
      <c r="B1575" s="36"/>
      <c r="C1575" s="193" t="s">
        <v>6632</v>
      </c>
      <c r="D1575" s="193" t="s">
        <v>214</v>
      </c>
      <c r="E1575" s="194" t="s">
        <v>14542</v>
      </c>
      <c r="F1575" s="195" t="s">
        <v>12848</v>
      </c>
      <c r="G1575" s="196" t="s">
        <v>217</v>
      </c>
      <c r="H1575" s="197">
        <v>129.80000000000001</v>
      </c>
      <c r="I1575" s="198"/>
      <c r="J1575" s="199">
        <f>ROUND(I1575*H1575,2)</f>
        <v>0</v>
      </c>
      <c r="K1575" s="200"/>
      <c r="L1575" s="40"/>
      <c r="M1575" s="201" t="s">
        <v>1</v>
      </c>
      <c r="N1575" s="202" t="s">
        <v>42</v>
      </c>
      <c r="O1575" s="72"/>
      <c r="P1575" s="203">
        <f>O1575*H1575</f>
        <v>0</v>
      </c>
      <c r="Q1575" s="203">
        <v>0</v>
      </c>
      <c r="R1575" s="203">
        <f>Q1575*H1575</f>
        <v>0</v>
      </c>
      <c r="S1575" s="203">
        <v>0</v>
      </c>
      <c r="T1575" s="204">
        <f>S1575*H1575</f>
        <v>0</v>
      </c>
      <c r="U1575" s="35"/>
      <c r="V1575" s="35"/>
      <c r="W1575" s="35"/>
      <c r="X1575" s="35"/>
      <c r="Y1575" s="35"/>
      <c r="Z1575" s="35"/>
      <c r="AA1575" s="35"/>
      <c r="AB1575" s="35"/>
      <c r="AC1575" s="35"/>
      <c r="AD1575" s="35"/>
      <c r="AE1575" s="35"/>
      <c r="AR1575" s="205" t="s">
        <v>218</v>
      </c>
      <c r="AT1575" s="205" t="s">
        <v>214</v>
      </c>
      <c r="AU1575" s="205" t="s">
        <v>85</v>
      </c>
      <c r="AY1575" s="18" t="s">
        <v>209</v>
      </c>
      <c r="BE1575" s="206">
        <f>IF(N1575="základní",J1575,0)</f>
        <v>0</v>
      </c>
      <c r="BF1575" s="206">
        <f>IF(N1575="snížená",J1575,0)</f>
        <v>0</v>
      </c>
      <c r="BG1575" s="206">
        <f>IF(N1575="zákl. přenesená",J1575,0)</f>
        <v>0</v>
      </c>
      <c r="BH1575" s="206">
        <f>IF(N1575="sníž. přenesená",J1575,0)</f>
        <v>0</v>
      </c>
      <c r="BI1575" s="206">
        <f>IF(N1575="nulová",J1575,0)</f>
        <v>0</v>
      </c>
      <c r="BJ1575" s="18" t="s">
        <v>85</v>
      </c>
      <c r="BK1575" s="206">
        <f>ROUND(I1575*H1575,2)</f>
        <v>0</v>
      </c>
      <c r="BL1575" s="18" t="s">
        <v>218</v>
      </c>
      <c r="BM1575" s="205" t="s">
        <v>14543</v>
      </c>
    </row>
    <row r="1576" spans="1:65" s="2" customFormat="1" ht="48.75">
      <c r="A1576" s="35"/>
      <c r="B1576" s="36"/>
      <c r="C1576" s="37"/>
      <c r="D1576" s="214" t="s">
        <v>807</v>
      </c>
      <c r="E1576" s="37"/>
      <c r="F1576" s="256" t="s">
        <v>12988</v>
      </c>
      <c r="G1576" s="37"/>
      <c r="H1576" s="37"/>
      <c r="I1576" s="257"/>
      <c r="J1576" s="37"/>
      <c r="K1576" s="37"/>
      <c r="L1576" s="40"/>
      <c r="M1576" s="258"/>
      <c r="N1576" s="259"/>
      <c r="O1576" s="72"/>
      <c r="P1576" s="72"/>
      <c r="Q1576" s="72"/>
      <c r="R1576" s="72"/>
      <c r="S1576" s="72"/>
      <c r="T1576" s="73"/>
      <c r="U1576" s="35"/>
      <c r="V1576" s="35"/>
      <c r="W1576" s="35"/>
      <c r="X1576" s="35"/>
      <c r="Y1576" s="35"/>
      <c r="Z1576" s="35"/>
      <c r="AA1576" s="35"/>
      <c r="AB1576" s="35"/>
      <c r="AC1576" s="35"/>
      <c r="AD1576" s="35"/>
      <c r="AE1576" s="35"/>
      <c r="AT1576" s="18" t="s">
        <v>807</v>
      </c>
      <c r="AU1576" s="18" t="s">
        <v>85</v>
      </c>
    </row>
    <row r="1577" spans="1:65" s="2" customFormat="1" ht="16.5" customHeight="1">
      <c r="A1577" s="35"/>
      <c r="B1577" s="36"/>
      <c r="C1577" s="193" t="s">
        <v>6636</v>
      </c>
      <c r="D1577" s="193" t="s">
        <v>214</v>
      </c>
      <c r="E1577" s="194" t="s">
        <v>14544</v>
      </c>
      <c r="F1577" s="195" t="s">
        <v>12852</v>
      </c>
      <c r="G1577" s="196" t="s">
        <v>217</v>
      </c>
      <c r="H1577" s="197">
        <v>118.8</v>
      </c>
      <c r="I1577" s="198"/>
      <c r="J1577" s="199">
        <f>ROUND(I1577*H1577,2)</f>
        <v>0</v>
      </c>
      <c r="K1577" s="200"/>
      <c r="L1577" s="40"/>
      <c r="M1577" s="201" t="s">
        <v>1</v>
      </c>
      <c r="N1577" s="202" t="s">
        <v>42</v>
      </c>
      <c r="O1577" s="72"/>
      <c r="P1577" s="203">
        <f>O1577*H1577</f>
        <v>0</v>
      </c>
      <c r="Q1577" s="203">
        <v>0</v>
      </c>
      <c r="R1577" s="203">
        <f>Q1577*H1577</f>
        <v>0</v>
      </c>
      <c r="S1577" s="203">
        <v>0</v>
      </c>
      <c r="T1577" s="204">
        <f>S1577*H1577</f>
        <v>0</v>
      </c>
      <c r="U1577" s="35"/>
      <c r="V1577" s="35"/>
      <c r="W1577" s="35"/>
      <c r="X1577" s="35"/>
      <c r="Y1577" s="35"/>
      <c r="Z1577" s="35"/>
      <c r="AA1577" s="35"/>
      <c r="AB1577" s="35"/>
      <c r="AC1577" s="35"/>
      <c r="AD1577" s="35"/>
      <c r="AE1577" s="35"/>
      <c r="AR1577" s="205" t="s">
        <v>218</v>
      </c>
      <c r="AT1577" s="205" t="s">
        <v>214</v>
      </c>
      <c r="AU1577" s="205" t="s">
        <v>85</v>
      </c>
      <c r="AY1577" s="18" t="s">
        <v>209</v>
      </c>
      <c r="BE1577" s="206">
        <f>IF(N1577="základní",J1577,0)</f>
        <v>0</v>
      </c>
      <c r="BF1577" s="206">
        <f>IF(N1577="snížená",J1577,0)</f>
        <v>0</v>
      </c>
      <c r="BG1577" s="206">
        <f>IF(N1577="zákl. přenesená",J1577,0)</f>
        <v>0</v>
      </c>
      <c r="BH1577" s="206">
        <f>IF(N1577="sníž. přenesená",J1577,0)</f>
        <v>0</v>
      </c>
      <c r="BI1577" s="206">
        <f>IF(N1577="nulová",J1577,0)</f>
        <v>0</v>
      </c>
      <c r="BJ1577" s="18" t="s">
        <v>85</v>
      </c>
      <c r="BK1577" s="206">
        <f>ROUND(I1577*H1577,2)</f>
        <v>0</v>
      </c>
      <c r="BL1577" s="18" t="s">
        <v>218</v>
      </c>
      <c r="BM1577" s="205" t="s">
        <v>14545</v>
      </c>
    </row>
    <row r="1578" spans="1:65" s="2" customFormat="1" ht="48.75">
      <c r="A1578" s="35"/>
      <c r="B1578" s="36"/>
      <c r="C1578" s="37"/>
      <c r="D1578" s="214" t="s">
        <v>807</v>
      </c>
      <c r="E1578" s="37"/>
      <c r="F1578" s="256" t="s">
        <v>12988</v>
      </c>
      <c r="G1578" s="37"/>
      <c r="H1578" s="37"/>
      <c r="I1578" s="257"/>
      <c r="J1578" s="37"/>
      <c r="K1578" s="37"/>
      <c r="L1578" s="40"/>
      <c r="M1578" s="258"/>
      <c r="N1578" s="259"/>
      <c r="O1578" s="72"/>
      <c r="P1578" s="72"/>
      <c r="Q1578" s="72"/>
      <c r="R1578" s="72"/>
      <c r="S1578" s="72"/>
      <c r="T1578" s="73"/>
      <c r="U1578" s="35"/>
      <c r="V1578" s="35"/>
      <c r="W1578" s="35"/>
      <c r="X1578" s="35"/>
      <c r="Y1578" s="35"/>
      <c r="Z1578" s="35"/>
      <c r="AA1578" s="35"/>
      <c r="AB1578" s="35"/>
      <c r="AC1578" s="35"/>
      <c r="AD1578" s="35"/>
      <c r="AE1578" s="35"/>
      <c r="AT1578" s="18" t="s">
        <v>807</v>
      </c>
      <c r="AU1578" s="18" t="s">
        <v>85</v>
      </c>
    </row>
    <row r="1579" spans="1:65" s="2" customFormat="1" ht="16.5" customHeight="1">
      <c r="A1579" s="35"/>
      <c r="B1579" s="36"/>
      <c r="C1579" s="193" t="s">
        <v>6639</v>
      </c>
      <c r="D1579" s="193" t="s">
        <v>214</v>
      </c>
      <c r="E1579" s="194" t="s">
        <v>14546</v>
      </c>
      <c r="F1579" s="195" t="s">
        <v>13368</v>
      </c>
      <c r="G1579" s="196" t="s">
        <v>10032</v>
      </c>
      <c r="H1579" s="197">
        <v>4.2</v>
      </c>
      <c r="I1579" s="198"/>
      <c r="J1579" s="199">
        <f>ROUND(I1579*H1579,2)</f>
        <v>0</v>
      </c>
      <c r="K1579" s="200"/>
      <c r="L1579" s="40"/>
      <c r="M1579" s="201" t="s">
        <v>1</v>
      </c>
      <c r="N1579" s="202" t="s">
        <v>42</v>
      </c>
      <c r="O1579" s="72"/>
      <c r="P1579" s="203">
        <f>O1579*H1579</f>
        <v>0</v>
      </c>
      <c r="Q1579" s="203">
        <v>0</v>
      </c>
      <c r="R1579" s="203">
        <f>Q1579*H1579</f>
        <v>0</v>
      </c>
      <c r="S1579" s="203">
        <v>0</v>
      </c>
      <c r="T1579" s="204">
        <f>S1579*H1579</f>
        <v>0</v>
      </c>
      <c r="U1579" s="35"/>
      <c r="V1579" s="35"/>
      <c r="W1579" s="35"/>
      <c r="X1579" s="35"/>
      <c r="Y1579" s="35"/>
      <c r="Z1579" s="35"/>
      <c r="AA1579" s="35"/>
      <c r="AB1579" s="35"/>
      <c r="AC1579" s="35"/>
      <c r="AD1579" s="35"/>
      <c r="AE1579" s="35"/>
      <c r="AR1579" s="205" t="s">
        <v>218</v>
      </c>
      <c r="AT1579" s="205" t="s">
        <v>214</v>
      </c>
      <c r="AU1579" s="205" t="s">
        <v>85</v>
      </c>
      <c r="AY1579" s="18" t="s">
        <v>209</v>
      </c>
      <c r="BE1579" s="206">
        <f>IF(N1579="základní",J1579,0)</f>
        <v>0</v>
      </c>
      <c r="BF1579" s="206">
        <f>IF(N1579="snížená",J1579,0)</f>
        <v>0</v>
      </c>
      <c r="BG1579" s="206">
        <f>IF(N1579="zákl. přenesená",J1579,0)</f>
        <v>0</v>
      </c>
      <c r="BH1579" s="206">
        <f>IF(N1579="sníž. přenesená",J1579,0)</f>
        <v>0</v>
      </c>
      <c r="BI1579" s="206">
        <f>IF(N1579="nulová",J1579,0)</f>
        <v>0</v>
      </c>
      <c r="BJ1579" s="18" t="s">
        <v>85</v>
      </c>
      <c r="BK1579" s="206">
        <f>ROUND(I1579*H1579,2)</f>
        <v>0</v>
      </c>
      <c r="BL1579" s="18" t="s">
        <v>218</v>
      </c>
      <c r="BM1579" s="205" t="s">
        <v>14547</v>
      </c>
    </row>
    <row r="1580" spans="1:65" s="2" customFormat="1" ht="48.75">
      <c r="A1580" s="35"/>
      <c r="B1580" s="36"/>
      <c r="C1580" s="37"/>
      <c r="D1580" s="214" t="s">
        <v>807</v>
      </c>
      <c r="E1580" s="37"/>
      <c r="F1580" s="256" t="s">
        <v>12994</v>
      </c>
      <c r="G1580" s="37"/>
      <c r="H1580" s="37"/>
      <c r="I1580" s="257"/>
      <c r="J1580" s="37"/>
      <c r="K1580" s="37"/>
      <c r="L1580" s="40"/>
      <c r="M1580" s="258"/>
      <c r="N1580" s="259"/>
      <c r="O1580" s="72"/>
      <c r="P1580" s="72"/>
      <c r="Q1580" s="72"/>
      <c r="R1580" s="72"/>
      <c r="S1580" s="72"/>
      <c r="T1580" s="73"/>
      <c r="U1580" s="35"/>
      <c r="V1580" s="35"/>
      <c r="W1580" s="35"/>
      <c r="X1580" s="35"/>
      <c r="Y1580" s="35"/>
      <c r="Z1580" s="35"/>
      <c r="AA1580" s="35"/>
      <c r="AB1580" s="35"/>
      <c r="AC1580" s="35"/>
      <c r="AD1580" s="35"/>
      <c r="AE1580" s="35"/>
      <c r="AT1580" s="18" t="s">
        <v>807</v>
      </c>
      <c r="AU1580" s="18" t="s">
        <v>85</v>
      </c>
    </row>
    <row r="1581" spans="1:65" s="2" customFormat="1" ht="16.5" customHeight="1">
      <c r="A1581" s="35"/>
      <c r="B1581" s="36"/>
      <c r="C1581" s="193" t="s">
        <v>6642</v>
      </c>
      <c r="D1581" s="193" t="s">
        <v>214</v>
      </c>
      <c r="E1581" s="194" t="s">
        <v>14548</v>
      </c>
      <c r="F1581" s="195" t="s">
        <v>13371</v>
      </c>
      <c r="G1581" s="196" t="s">
        <v>10032</v>
      </c>
      <c r="H1581" s="197">
        <v>1.1000000000000001</v>
      </c>
      <c r="I1581" s="198"/>
      <c r="J1581" s="199">
        <f>ROUND(I1581*H1581,2)</f>
        <v>0</v>
      </c>
      <c r="K1581" s="200"/>
      <c r="L1581" s="40"/>
      <c r="M1581" s="201" t="s">
        <v>1</v>
      </c>
      <c r="N1581" s="202" t="s">
        <v>42</v>
      </c>
      <c r="O1581" s="72"/>
      <c r="P1581" s="203">
        <f>O1581*H1581</f>
        <v>0</v>
      </c>
      <c r="Q1581" s="203">
        <v>0</v>
      </c>
      <c r="R1581" s="203">
        <f>Q1581*H1581</f>
        <v>0</v>
      </c>
      <c r="S1581" s="203">
        <v>0</v>
      </c>
      <c r="T1581" s="204">
        <f>S1581*H1581</f>
        <v>0</v>
      </c>
      <c r="U1581" s="35"/>
      <c r="V1581" s="35"/>
      <c r="W1581" s="35"/>
      <c r="X1581" s="35"/>
      <c r="Y1581" s="35"/>
      <c r="Z1581" s="35"/>
      <c r="AA1581" s="35"/>
      <c r="AB1581" s="35"/>
      <c r="AC1581" s="35"/>
      <c r="AD1581" s="35"/>
      <c r="AE1581" s="35"/>
      <c r="AR1581" s="205" t="s">
        <v>218</v>
      </c>
      <c r="AT1581" s="205" t="s">
        <v>214</v>
      </c>
      <c r="AU1581" s="205" t="s">
        <v>85</v>
      </c>
      <c r="AY1581" s="18" t="s">
        <v>209</v>
      </c>
      <c r="BE1581" s="206">
        <f>IF(N1581="základní",J1581,0)</f>
        <v>0</v>
      </c>
      <c r="BF1581" s="206">
        <f>IF(N1581="snížená",J1581,0)</f>
        <v>0</v>
      </c>
      <c r="BG1581" s="206">
        <f>IF(N1581="zákl. přenesená",J1581,0)</f>
        <v>0</v>
      </c>
      <c r="BH1581" s="206">
        <f>IF(N1581="sníž. přenesená",J1581,0)</f>
        <v>0</v>
      </c>
      <c r="BI1581" s="206">
        <f>IF(N1581="nulová",J1581,0)</f>
        <v>0</v>
      </c>
      <c r="BJ1581" s="18" t="s">
        <v>85</v>
      </c>
      <c r="BK1581" s="206">
        <f>ROUND(I1581*H1581,2)</f>
        <v>0</v>
      </c>
      <c r="BL1581" s="18" t="s">
        <v>218</v>
      </c>
      <c r="BM1581" s="205" t="s">
        <v>14549</v>
      </c>
    </row>
    <row r="1582" spans="1:65" s="2" customFormat="1" ht="48.75">
      <c r="A1582" s="35"/>
      <c r="B1582" s="36"/>
      <c r="C1582" s="37"/>
      <c r="D1582" s="214" t="s">
        <v>807</v>
      </c>
      <c r="E1582" s="37"/>
      <c r="F1582" s="256" t="s">
        <v>12994</v>
      </c>
      <c r="G1582" s="37"/>
      <c r="H1582" s="37"/>
      <c r="I1582" s="257"/>
      <c r="J1582" s="37"/>
      <c r="K1582" s="37"/>
      <c r="L1582" s="40"/>
      <c r="M1582" s="258"/>
      <c r="N1582" s="259"/>
      <c r="O1582" s="72"/>
      <c r="P1582" s="72"/>
      <c r="Q1582" s="72"/>
      <c r="R1582" s="72"/>
      <c r="S1582" s="72"/>
      <c r="T1582" s="73"/>
      <c r="U1582" s="35"/>
      <c r="V1582" s="35"/>
      <c r="W1582" s="35"/>
      <c r="X1582" s="35"/>
      <c r="Y1582" s="35"/>
      <c r="Z1582" s="35"/>
      <c r="AA1582" s="35"/>
      <c r="AB1582" s="35"/>
      <c r="AC1582" s="35"/>
      <c r="AD1582" s="35"/>
      <c r="AE1582" s="35"/>
      <c r="AT1582" s="18" t="s">
        <v>807</v>
      </c>
      <c r="AU1582" s="18" t="s">
        <v>85</v>
      </c>
    </row>
    <row r="1583" spans="1:65" s="2" customFormat="1" ht="16.5" customHeight="1">
      <c r="A1583" s="35"/>
      <c r="B1583" s="36"/>
      <c r="C1583" s="193" t="s">
        <v>6645</v>
      </c>
      <c r="D1583" s="193" t="s">
        <v>214</v>
      </c>
      <c r="E1583" s="194" t="s">
        <v>14550</v>
      </c>
      <c r="F1583" s="195" t="s">
        <v>13380</v>
      </c>
      <c r="G1583" s="196" t="s">
        <v>10032</v>
      </c>
      <c r="H1583" s="197">
        <v>19.5</v>
      </c>
      <c r="I1583" s="198"/>
      <c r="J1583" s="199">
        <f>ROUND(I1583*H1583,2)</f>
        <v>0</v>
      </c>
      <c r="K1583" s="200"/>
      <c r="L1583" s="40"/>
      <c r="M1583" s="201" t="s">
        <v>1</v>
      </c>
      <c r="N1583" s="202" t="s">
        <v>42</v>
      </c>
      <c r="O1583" s="72"/>
      <c r="P1583" s="203">
        <f>O1583*H1583</f>
        <v>0</v>
      </c>
      <c r="Q1583" s="203">
        <v>0</v>
      </c>
      <c r="R1583" s="203">
        <f>Q1583*H1583</f>
        <v>0</v>
      </c>
      <c r="S1583" s="203">
        <v>0</v>
      </c>
      <c r="T1583" s="204">
        <f>S1583*H1583</f>
        <v>0</v>
      </c>
      <c r="U1583" s="35"/>
      <c r="V1583" s="35"/>
      <c r="W1583" s="35"/>
      <c r="X1583" s="35"/>
      <c r="Y1583" s="35"/>
      <c r="Z1583" s="35"/>
      <c r="AA1583" s="35"/>
      <c r="AB1583" s="35"/>
      <c r="AC1583" s="35"/>
      <c r="AD1583" s="35"/>
      <c r="AE1583" s="35"/>
      <c r="AR1583" s="205" t="s">
        <v>218</v>
      </c>
      <c r="AT1583" s="205" t="s">
        <v>214</v>
      </c>
      <c r="AU1583" s="205" t="s">
        <v>85</v>
      </c>
      <c r="AY1583" s="18" t="s">
        <v>209</v>
      </c>
      <c r="BE1583" s="206">
        <f>IF(N1583="základní",J1583,0)</f>
        <v>0</v>
      </c>
      <c r="BF1583" s="206">
        <f>IF(N1583="snížená",J1583,0)</f>
        <v>0</v>
      </c>
      <c r="BG1583" s="206">
        <f>IF(N1583="zákl. přenesená",J1583,0)</f>
        <v>0</v>
      </c>
      <c r="BH1583" s="206">
        <f>IF(N1583="sníž. přenesená",J1583,0)</f>
        <v>0</v>
      </c>
      <c r="BI1583" s="206">
        <f>IF(N1583="nulová",J1583,0)</f>
        <v>0</v>
      </c>
      <c r="BJ1583" s="18" t="s">
        <v>85</v>
      </c>
      <c r="BK1583" s="206">
        <f>ROUND(I1583*H1583,2)</f>
        <v>0</v>
      </c>
      <c r="BL1583" s="18" t="s">
        <v>218</v>
      </c>
      <c r="BM1583" s="205" t="s">
        <v>14551</v>
      </c>
    </row>
    <row r="1584" spans="1:65" s="2" customFormat="1" ht="48.75">
      <c r="A1584" s="35"/>
      <c r="B1584" s="36"/>
      <c r="C1584" s="37"/>
      <c r="D1584" s="214" t="s">
        <v>807</v>
      </c>
      <c r="E1584" s="37"/>
      <c r="F1584" s="256" t="s">
        <v>12994</v>
      </c>
      <c r="G1584" s="37"/>
      <c r="H1584" s="37"/>
      <c r="I1584" s="257"/>
      <c r="J1584" s="37"/>
      <c r="K1584" s="37"/>
      <c r="L1584" s="40"/>
      <c r="M1584" s="258"/>
      <c r="N1584" s="259"/>
      <c r="O1584" s="72"/>
      <c r="P1584" s="72"/>
      <c r="Q1584" s="72"/>
      <c r="R1584" s="72"/>
      <c r="S1584" s="72"/>
      <c r="T1584" s="73"/>
      <c r="U1584" s="35"/>
      <c r="V1584" s="35"/>
      <c r="W1584" s="35"/>
      <c r="X1584" s="35"/>
      <c r="Y1584" s="35"/>
      <c r="Z1584" s="35"/>
      <c r="AA1584" s="35"/>
      <c r="AB1584" s="35"/>
      <c r="AC1584" s="35"/>
      <c r="AD1584" s="35"/>
      <c r="AE1584" s="35"/>
      <c r="AT1584" s="18" t="s">
        <v>807</v>
      </c>
      <c r="AU1584" s="18" t="s">
        <v>85</v>
      </c>
    </row>
    <row r="1585" spans="1:65" s="2" customFormat="1" ht="16.5" customHeight="1">
      <c r="A1585" s="35"/>
      <c r="B1585" s="36"/>
      <c r="C1585" s="193" t="s">
        <v>6649</v>
      </c>
      <c r="D1585" s="193" t="s">
        <v>214</v>
      </c>
      <c r="E1585" s="194" t="s">
        <v>14552</v>
      </c>
      <c r="F1585" s="195" t="s">
        <v>13383</v>
      </c>
      <c r="G1585" s="196" t="s">
        <v>10032</v>
      </c>
      <c r="H1585" s="197">
        <v>4.5</v>
      </c>
      <c r="I1585" s="198"/>
      <c r="J1585" s="199">
        <f>ROUND(I1585*H1585,2)</f>
        <v>0</v>
      </c>
      <c r="K1585" s="200"/>
      <c r="L1585" s="40"/>
      <c r="M1585" s="201" t="s">
        <v>1</v>
      </c>
      <c r="N1585" s="202" t="s">
        <v>42</v>
      </c>
      <c r="O1585" s="72"/>
      <c r="P1585" s="203">
        <f>O1585*H1585</f>
        <v>0</v>
      </c>
      <c r="Q1585" s="203">
        <v>0</v>
      </c>
      <c r="R1585" s="203">
        <f>Q1585*H1585</f>
        <v>0</v>
      </c>
      <c r="S1585" s="203">
        <v>0</v>
      </c>
      <c r="T1585" s="204">
        <f>S1585*H1585</f>
        <v>0</v>
      </c>
      <c r="U1585" s="35"/>
      <c r="V1585" s="35"/>
      <c r="W1585" s="35"/>
      <c r="X1585" s="35"/>
      <c r="Y1585" s="35"/>
      <c r="Z1585" s="35"/>
      <c r="AA1585" s="35"/>
      <c r="AB1585" s="35"/>
      <c r="AC1585" s="35"/>
      <c r="AD1585" s="35"/>
      <c r="AE1585" s="35"/>
      <c r="AR1585" s="205" t="s">
        <v>218</v>
      </c>
      <c r="AT1585" s="205" t="s">
        <v>214</v>
      </c>
      <c r="AU1585" s="205" t="s">
        <v>85</v>
      </c>
      <c r="AY1585" s="18" t="s">
        <v>209</v>
      </c>
      <c r="BE1585" s="206">
        <f>IF(N1585="základní",J1585,0)</f>
        <v>0</v>
      </c>
      <c r="BF1585" s="206">
        <f>IF(N1585="snížená",J1585,0)</f>
        <v>0</v>
      </c>
      <c r="BG1585" s="206">
        <f>IF(N1585="zákl. přenesená",J1585,0)</f>
        <v>0</v>
      </c>
      <c r="BH1585" s="206">
        <f>IF(N1585="sníž. přenesená",J1585,0)</f>
        <v>0</v>
      </c>
      <c r="BI1585" s="206">
        <f>IF(N1585="nulová",J1585,0)</f>
        <v>0</v>
      </c>
      <c r="BJ1585" s="18" t="s">
        <v>85</v>
      </c>
      <c r="BK1585" s="206">
        <f>ROUND(I1585*H1585,2)</f>
        <v>0</v>
      </c>
      <c r="BL1585" s="18" t="s">
        <v>218</v>
      </c>
      <c r="BM1585" s="205" t="s">
        <v>14553</v>
      </c>
    </row>
    <row r="1586" spans="1:65" s="2" customFormat="1" ht="48.75">
      <c r="A1586" s="35"/>
      <c r="B1586" s="36"/>
      <c r="C1586" s="37"/>
      <c r="D1586" s="214" t="s">
        <v>807</v>
      </c>
      <c r="E1586" s="37"/>
      <c r="F1586" s="256" t="s">
        <v>12994</v>
      </c>
      <c r="G1586" s="37"/>
      <c r="H1586" s="37"/>
      <c r="I1586" s="257"/>
      <c r="J1586" s="37"/>
      <c r="K1586" s="37"/>
      <c r="L1586" s="40"/>
      <c r="M1586" s="258"/>
      <c r="N1586" s="259"/>
      <c r="O1586" s="72"/>
      <c r="P1586" s="72"/>
      <c r="Q1586" s="72"/>
      <c r="R1586" s="72"/>
      <c r="S1586" s="72"/>
      <c r="T1586" s="73"/>
      <c r="U1586" s="35"/>
      <c r="V1586" s="35"/>
      <c r="W1586" s="35"/>
      <c r="X1586" s="35"/>
      <c r="Y1586" s="35"/>
      <c r="Z1586" s="35"/>
      <c r="AA1586" s="35"/>
      <c r="AB1586" s="35"/>
      <c r="AC1586" s="35"/>
      <c r="AD1586" s="35"/>
      <c r="AE1586" s="35"/>
      <c r="AT1586" s="18" t="s">
        <v>807</v>
      </c>
      <c r="AU1586" s="18" t="s">
        <v>85</v>
      </c>
    </row>
    <row r="1587" spans="1:65" s="2" customFormat="1" ht="16.5" customHeight="1">
      <c r="A1587" s="35"/>
      <c r="B1587" s="36"/>
      <c r="C1587" s="193" t="s">
        <v>6653</v>
      </c>
      <c r="D1587" s="193" t="s">
        <v>214</v>
      </c>
      <c r="E1587" s="194" t="s">
        <v>14554</v>
      </c>
      <c r="F1587" s="195" t="s">
        <v>13386</v>
      </c>
      <c r="G1587" s="196" t="s">
        <v>10032</v>
      </c>
      <c r="H1587" s="197">
        <v>31.1</v>
      </c>
      <c r="I1587" s="198"/>
      <c r="J1587" s="199">
        <f>ROUND(I1587*H1587,2)</f>
        <v>0</v>
      </c>
      <c r="K1587" s="200"/>
      <c r="L1587" s="40"/>
      <c r="M1587" s="201" t="s">
        <v>1</v>
      </c>
      <c r="N1587" s="202" t="s">
        <v>42</v>
      </c>
      <c r="O1587" s="72"/>
      <c r="P1587" s="203">
        <f>O1587*H1587</f>
        <v>0</v>
      </c>
      <c r="Q1587" s="203">
        <v>0</v>
      </c>
      <c r="R1587" s="203">
        <f>Q1587*H1587</f>
        <v>0</v>
      </c>
      <c r="S1587" s="203">
        <v>0</v>
      </c>
      <c r="T1587" s="204">
        <f>S1587*H1587</f>
        <v>0</v>
      </c>
      <c r="U1587" s="35"/>
      <c r="V1587" s="35"/>
      <c r="W1587" s="35"/>
      <c r="X1587" s="35"/>
      <c r="Y1587" s="35"/>
      <c r="Z1587" s="35"/>
      <c r="AA1587" s="35"/>
      <c r="AB1587" s="35"/>
      <c r="AC1587" s="35"/>
      <c r="AD1587" s="35"/>
      <c r="AE1587" s="35"/>
      <c r="AR1587" s="205" t="s">
        <v>218</v>
      </c>
      <c r="AT1587" s="205" t="s">
        <v>214</v>
      </c>
      <c r="AU1587" s="205" t="s">
        <v>85</v>
      </c>
      <c r="AY1587" s="18" t="s">
        <v>209</v>
      </c>
      <c r="BE1587" s="206">
        <f>IF(N1587="základní",J1587,0)</f>
        <v>0</v>
      </c>
      <c r="BF1587" s="206">
        <f>IF(N1587="snížená",J1587,0)</f>
        <v>0</v>
      </c>
      <c r="BG1587" s="206">
        <f>IF(N1587="zákl. přenesená",J1587,0)</f>
        <v>0</v>
      </c>
      <c r="BH1587" s="206">
        <f>IF(N1587="sníž. přenesená",J1587,0)</f>
        <v>0</v>
      </c>
      <c r="BI1587" s="206">
        <f>IF(N1587="nulová",J1587,0)</f>
        <v>0</v>
      </c>
      <c r="BJ1587" s="18" t="s">
        <v>85</v>
      </c>
      <c r="BK1587" s="206">
        <f>ROUND(I1587*H1587,2)</f>
        <v>0</v>
      </c>
      <c r="BL1587" s="18" t="s">
        <v>218</v>
      </c>
      <c r="BM1587" s="205" t="s">
        <v>14555</v>
      </c>
    </row>
    <row r="1588" spans="1:65" s="2" customFormat="1" ht="48.75">
      <c r="A1588" s="35"/>
      <c r="B1588" s="36"/>
      <c r="C1588" s="37"/>
      <c r="D1588" s="214" t="s">
        <v>807</v>
      </c>
      <c r="E1588" s="37"/>
      <c r="F1588" s="256" t="s">
        <v>12994</v>
      </c>
      <c r="G1588" s="37"/>
      <c r="H1588" s="37"/>
      <c r="I1588" s="257"/>
      <c r="J1588" s="37"/>
      <c r="K1588" s="37"/>
      <c r="L1588" s="40"/>
      <c r="M1588" s="258"/>
      <c r="N1588" s="259"/>
      <c r="O1588" s="72"/>
      <c r="P1588" s="72"/>
      <c r="Q1588" s="72"/>
      <c r="R1588" s="72"/>
      <c r="S1588" s="72"/>
      <c r="T1588" s="73"/>
      <c r="U1588" s="35"/>
      <c r="V1588" s="35"/>
      <c r="W1588" s="35"/>
      <c r="X1588" s="35"/>
      <c r="Y1588" s="35"/>
      <c r="Z1588" s="35"/>
      <c r="AA1588" s="35"/>
      <c r="AB1588" s="35"/>
      <c r="AC1588" s="35"/>
      <c r="AD1588" s="35"/>
      <c r="AE1588" s="35"/>
      <c r="AT1588" s="18" t="s">
        <v>807</v>
      </c>
      <c r="AU1588" s="18" t="s">
        <v>85</v>
      </c>
    </row>
    <row r="1589" spans="1:65" s="2" customFormat="1" ht="16.5" customHeight="1">
      <c r="A1589" s="35"/>
      <c r="B1589" s="36"/>
      <c r="C1589" s="193" t="s">
        <v>6657</v>
      </c>
      <c r="D1589" s="193" t="s">
        <v>214</v>
      </c>
      <c r="E1589" s="194" t="s">
        <v>14556</v>
      </c>
      <c r="F1589" s="195" t="s">
        <v>13389</v>
      </c>
      <c r="G1589" s="196" t="s">
        <v>10032</v>
      </c>
      <c r="H1589" s="197">
        <v>5</v>
      </c>
      <c r="I1589" s="198"/>
      <c r="J1589" s="199">
        <f>ROUND(I1589*H1589,2)</f>
        <v>0</v>
      </c>
      <c r="K1589" s="200"/>
      <c r="L1589" s="40"/>
      <c r="M1589" s="201" t="s">
        <v>1</v>
      </c>
      <c r="N1589" s="202" t="s">
        <v>42</v>
      </c>
      <c r="O1589" s="72"/>
      <c r="P1589" s="203">
        <f>O1589*H1589</f>
        <v>0</v>
      </c>
      <c r="Q1589" s="203">
        <v>0</v>
      </c>
      <c r="R1589" s="203">
        <f>Q1589*H1589</f>
        <v>0</v>
      </c>
      <c r="S1589" s="203">
        <v>0</v>
      </c>
      <c r="T1589" s="204">
        <f>S1589*H1589</f>
        <v>0</v>
      </c>
      <c r="U1589" s="35"/>
      <c r="V1589" s="35"/>
      <c r="W1589" s="35"/>
      <c r="X1589" s="35"/>
      <c r="Y1589" s="35"/>
      <c r="Z1589" s="35"/>
      <c r="AA1589" s="35"/>
      <c r="AB1589" s="35"/>
      <c r="AC1589" s="35"/>
      <c r="AD1589" s="35"/>
      <c r="AE1589" s="35"/>
      <c r="AR1589" s="205" t="s">
        <v>218</v>
      </c>
      <c r="AT1589" s="205" t="s">
        <v>214</v>
      </c>
      <c r="AU1589" s="205" t="s">
        <v>85</v>
      </c>
      <c r="AY1589" s="18" t="s">
        <v>209</v>
      </c>
      <c r="BE1589" s="206">
        <f>IF(N1589="základní",J1589,0)</f>
        <v>0</v>
      </c>
      <c r="BF1589" s="206">
        <f>IF(N1589="snížená",J1589,0)</f>
        <v>0</v>
      </c>
      <c r="BG1589" s="206">
        <f>IF(N1589="zákl. přenesená",J1589,0)</f>
        <v>0</v>
      </c>
      <c r="BH1589" s="206">
        <f>IF(N1589="sníž. přenesená",J1589,0)</f>
        <v>0</v>
      </c>
      <c r="BI1589" s="206">
        <f>IF(N1589="nulová",J1589,0)</f>
        <v>0</v>
      </c>
      <c r="BJ1589" s="18" t="s">
        <v>85</v>
      </c>
      <c r="BK1589" s="206">
        <f>ROUND(I1589*H1589,2)</f>
        <v>0</v>
      </c>
      <c r="BL1589" s="18" t="s">
        <v>218</v>
      </c>
      <c r="BM1589" s="205" t="s">
        <v>14557</v>
      </c>
    </row>
    <row r="1590" spans="1:65" s="2" customFormat="1" ht="48.75">
      <c r="A1590" s="35"/>
      <c r="B1590" s="36"/>
      <c r="C1590" s="37"/>
      <c r="D1590" s="214" t="s">
        <v>807</v>
      </c>
      <c r="E1590" s="37"/>
      <c r="F1590" s="256" t="s">
        <v>12994</v>
      </c>
      <c r="G1590" s="37"/>
      <c r="H1590" s="37"/>
      <c r="I1590" s="257"/>
      <c r="J1590" s="37"/>
      <c r="K1590" s="37"/>
      <c r="L1590" s="40"/>
      <c r="M1590" s="258"/>
      <c r="N1590" s="259"/>
      <c r="O1590" s="72"/>
      <c r="P1590" s="72"/>
      <c r="Q1590" s="72"/>
      <c r="R1590" s="72"/>
      <c r="S1590" s="72"/>
      <c r="T1590" s="73"/>
      <c r="U1590" s="35"/>
      <c r="V1590" s="35"/>
      <c r="W1590" s="35"/>
      <c r="X1590" s="35"/>
      <c r="Y1590" s="35"/>
      <c r="Z1590" s="35"/>
      <c r="AA1590" s="35"/>
      <c r="AB1590" s="35"/>
      <c r="AC1590" s="35"/>
      <c r="AD1590" s="35"/>
      <c r="AE1590" s="35"/>
      <c r="AT1590" s="18" t="s">
        <v>807</v>
      </c>
      <c r="AU1590" s="18" t="s">
        <v>85</v>
      </c>
    </row>
    <row r="1591" spans="1:65" s="2" customFormat="1" ht="16.5" customHeight="1">
      <c r="A1591" s="35"/>
      <c r="B1591" s="36"/>
      <c r="C1591" s="193" t="s">
        <v>6661</v>
      </c>
      <c r="D1591" s="193" t="s">
        <v>214</v>
      </c>
      <c r="E1591" s="194" t="s">
        <v>14558</v>
      </c>
      <c r="F1591" s="195" t="s">
        <v>13392</v>
      </c>
      <c r="G1591" s="196" t="s">
        <v>10032</v>
      </c>
      <c r="H1591" s="197">
        <v>16</v>
      </c>
      <c r="I1591" s="198"/>
      <c r="J1591" s="199">
        <f>ROUND(I1591*H1591,2)</f>
        <v>0</v>
      </c>
      <c r="K1591" s="200"/>
      <c r="L1591" s="40"/>
      <c r="M1591" s="201" t="s">
        <v>1</v>
      </c>
      <c r="N1591" s="202" t="s">
        <v>42</v>
      </c>
      <c r="O1591" s="72"/>
      <c r="P1591" s="203">
        <f>O1591*H1591</f>
        <v>0</v>
      </c>
      <c r="Q1591" s="203">
        <v>0</v>
      </c>
      <c r="R1591" s="203">
        <f>Q1591*H1591</f>
        <v>0</v>
      </c>
      <c r="S1591" s="203">
        <v>0</v>
      </c>
      <c r="T1591" s="204">
        <f>S1591*H1591</f>
        <v>0</v>
      </c>
      <c r="U1591" s="35"/>
      <c r="V1591" s="35"/>
      <c r="W1591" s="35"/>
      <c r="X1591" s="35"/>
      <c r="Y1591" s="35"/>
      <c r="Z1591" s="35"/>
      <c r="AA1591" s="35"/>
      <c r="AB1591" s="35"/>
      <c r="AC1591" s="35"/>
      <c r="AD1591" s="35"/>
      <c r="AE1591" s="35"/>
      <c r="AR1591" s="205" t="s">
        <v>218</v>
      </c>
      <c r="AT1591" s="205" t="s">
        <v>214</v>
      </c>
      <c r="AU1591" s="205" t="s">
        <v>85</v>
      </c>
      <c r="AY1591" s="18" t="s">
        <v>209</v>
      </c>
      <c r="BE1591" s="206">
        <f>IF(N1591="základní",J1591,0)</f>
        <v>0</v>
      </c>
      <c r="BF1591" s="206">
        <f>IF(N1591="snížená",J1591,0)</f>
        <v>0</v>
      </c>
      <c r="BG1591" s="206">
        <f>IF(N1591="zákl. přenesená",J1591,0)</f>
        <v>0</v>
      </c>
      <c r="BH1591" s="206">
        <f>IF(N1591="sníž. přenesená",J1591,0)</f>
        <v>0</v>
      </c>
      <c r="BI1591" s="206">
        <f>IF(N1591="nulová",J1591,0)</f>
        <v>0</v>
      </c>
      <c r="BJ1591" s="18" t="s">
        <v>85</v>
      </c>
      <c r="BK1591" s="206">
        <f>ROUND(I1591*H1591,2)</f>
        <v>0</v>
      </c>
      <c r="BL1591" s="18" t="s">
        <v>218</v>
      </c>
      <c r="BM1591" s="205" t="s">
        <v>14559</v>
      </c>
    </row>
    <row r="1592" spans="1:65" s="2" customFormat="1" ht="48.75">
      <c r="A1592" s="35"/>
      <c r="B1592" s="36"/>
      <c r="C1592" s="37"/>
      <c r="D1592" s="214" t="s">
        <v>807</v>
      </c>
      <c r="E1592" s="37"/>
      <c r="F1592" s="256" t="s">
        <v>12994</v>
      </c>
      <c r="G1592" s="37"/>
      <c r="H1592" s="37"/>
      <c r="I1592" s="257"/>
      <c r="J1592" s="37"/>
      <c r="K1592" s="37"/>
      <c r="L1592" s="40"/>
      <c r="M1592" s="258"/>
      <c r="N1592" s="259"/>
      <c r="O1592" s="72"/>
      <c r="P1592" s="72"/>
      <c r="Q1592" s="72"/>
      <c r="R1592" s="72"/>
      <c r="S1592" s="72"/>
      <c r="T1592" s="73"/>
      <c r="U1592" s="35"/>
      <c r="V1592" s="35"/>
      <c r="W1592" s="35"/>
      <c r="X1592" s="35"/>
      <c r="Y1592" s="35"/>
      <c r="Z1592" s="35"/>
      <c r="AA1592" s="35"/>
      <c r="AB1592" s="35"/>
      <c r="AC1592" s="35"/>
      <c r="AD1592" s="35"/>
      <c r="AE1592" s="35"/>
      <c r="AT1592" s="18" t="s">
        <v>807</v>
      </c>
      <c r="AU1592" s="18" t="s">
        <v>85</v>
      </c>
    </row>
    <row r="1593" spans="1:65" s="2" customFormat="1" ht="16.5" customHeight="1">
      <c r="A1593" s="35"/>
      <c r="B1593" s="36"/>
      <c r="C1593" s="193" t="s">
        <v>6664</v>
      </c>
      <c r="D1593" s="193" t="s">
        <v>214</v>
      </c>
      <c r="E1593" s="194" t="s">
        <v>14560</v>
      </c>
      <c r="F1593" s="195" t="s">
        <v>13395</v>
      </c>
      <c r="G1593" s="196" t="s">
        <v>10032</v>
      </c>
      <c r="H1593" s="197">
        <v>6.6</v>
      </c>
      <c r="I1593" s="198"/>
      <c r="J1593" s="199">
        <f>ROUND(I1593*H1593,2)</f>
        <v>0</v>
      </c>
      <c r="K1593" s="200"/>
      <c r="L1593" s="40"/>
      <c r="M1593" s="201" t="s">
        <v>1</v>
      </c>
      <c r="N1593" s="202" t="s">
        <v>42</v>
      </c>
      <c r="O1593" s="72"/>
      <c r="P1593" s="203">
        <f>O1593*H1593</f>
        <v>0</v>
      </c>
      <c r="Q1593" s="203">
        <v>0</v>
      </c>
      <c r="R1593" s="203">
        <f>Q1593*H1593</f>
        <v>0</v>
      </c>
      <c r="S1593" s="203">
        <v>0</v>
      </c>
      <c r="T1593" s="204">
        <f>S1593*H1593</f>
        <v>0</v>
      </c>
      <c r="U1593" s="35"/>
      <c r="V1593" s="35"/>
      <c r="W1593" s="35"/>
      <c r="X1593" s="35"/>
      <c r="Y1593" s="35"/>
      <c r="Z1593" s="35"/>
      <c r="AA1593" s="35"/>
      <c r="AB1593" s="35"/>
      <c r="AC1593" s="35"/>
      <c r="AD1593" s="35"/>
      <c r="AE1593" s="35"/>
      <c r="AR1593" s="205" t="s">
        <v>218</v>
      </c>
      <c r="AT1593" s="205" t="s">
        <v>214</v>
      </c>
      <c r="AU1593" s="205" t="s">
        <v>85</v>
      </c>
      <c r="AY1593" s="18" t="s">
        <v>209</v>
      </c>
      <c r="BE1593" s="206">
        <f>IF(N1593="základní",J1593,0)</f>
        <v>0</v>
      </c>
      <c r="BF1593" s="206">
        <f>IF(N1593="snížená",J1593,0)</f>
        <v>0</v>
      </c>
      <c r="BG1593" s="206">
        <f>IF(N1593="zákl. přenesená",J1593,0)</f>
        <v>0</v>
      </c>
      <c r="BH1593" s="206">
        <f>IF(N1593="sníž. přenesená",J1593,0)</f>
        <v>0</v>
      </c>
      <c r="BI1593" s="206">
        <f>IF(N1593="nulová",J1593,0)</f>
        <v>0</v>
      </c>
      <c r="BJ1593" s="18" t="s">
        <v>85</v>
      </c>
      <c r="BK1593" s="206">
        <f>ROUND(I1593*H1593,2)</f>
        <v>0</v>
      </c>
      <c r="BL1593" s="18" t="s">
        <v>218</v>
      </c>
      <c r="BM1593" s="205" t="s">
        <v>14561</v>
      </c>
    </row>
    <row r="1594" spans="1:65" s="2" customFormat="1" ht="48.75">
      <c r="A1594" s="35"/>
      <c r="B1594" s="36"/>
      <c r="C1594" s="37"/>
      <c r="D1594" s="214" t="s">
        <v>807</v>
      </c>
      <c r="E1594" s="37"/>
      <c r="F1594" s="256" t="s">
        <v>12994</v>
      </c>
      <c r="G1594" s="37"/>
      <c r="H1594" s="37"/>
      <c r="I1594" s="257"/>
      <c r="J1594" s="37"/>
      <c r="K1594" s="37"/>
      <c r="L1594" s="40"/>
      <c r="M1594" s="258"/>
      <c r="N1594" s="259"/>
      <c r="O1594" s="72"/>
      <c r="P1594" s="72"/>
      <c r="Q1594" s="72"/>
      <c r="R1594" s="72"/>
      <c r="S1594" s="72"/>
      <c r="T1594" s="73"/>
      <c r="U1594" s="35"/>
      <c r="V1594" s="35"/>
      <c r="W1594" s="35"/>
      <c r="X1594" s="35"/>
      <c r="Y1594" s="35"/>
      <c r="Z1594" s="35"/>
      <c r="AA1594" s="35"/>
      <c r="AB1594" s="35"/>
      <c r="AC1594" s="35"/>
      <c r="AD1594" s="35"/>
      <c r="AE1594" s="35"/>
      <c r="AT1594" s="18" t="s">
        <v>807</v>
      </c>
      <c r="AU1594" s="18" t="s">
        <v>85</v>
      </c>
    </row>
    <row r="1595" spans="1:65" s="2" customFormat="1" ht="16.5" customHeight="1">
      <c r="A1595" s="35"/>
      <c r="B1595" s="36"/>
      <c r="C1595" s="193" t="s">
        <v>6667</v>
      </c>
      <c r="D1595" s="193" t="s">
        <v>214</v>
      </c>
      <c r="E1595" s="194" t="s">
        <v>14562</v>
      </c>
      <c r="F1595" s="195" t="s">
        <v>14300</v>
      </c>
      <c r="G1595" s="196" t="s">
        <v>10032</v>
      </c>
      <c r="H1595" s="197">
        <v>4.8</v>
      </c>
      <c r="I1595" s="198"/>
      <c r="J1595" s="199">
        <f>ROUND(I1595*H1595,2)</f>
        <v>0</v>
      </c>
      <c r="K1595" s="200"/>
      <c r="L1595" s="40"/>
      <c r="M1595" s="201" t="s">
        <v>1</v>
      </c>
      <c r="N1595" s="202" t="s">
        <v>42</v>
      </c>
      <c r="O1595" s="72"/>
      <c r="P1595" s="203">
        <f>O1595*H1595</f>
        <v>0</v>
      </c>
      <c r="Q1595" s="203">
        <v>0</v>
      </c>
      <c r="R1595" s="203">
        <f>Q1595*H1595</f>
        <v>0</v>
      </c>
      <c r="S1595" s="203">
        <v>0</v>
      </c>
      <c r="T1595" s="204">
        <f>S1595*H1595</f>
        <v>0</v>
      </c>
      <c r="U1595" s="35"/>
      <c r="V1595" s="35"/>
      <c r="W1595" s="35"/>
      <c r="X1595" s="35"/>
      <c r="Y1595" s="35"/>
      <c r="Z1595" s="35"/>
      <c r="AA1595" s="35"/>
      <c r="AB1595" s="35"/>
      <c r="AC1595" s="35"/>
      <c r="AD1595" s="35"/>
      <c r="AE1595" s="35"/>
      <c r="AR1595" s="205" t="s">
        <v>218</v>
      </c>
      <c r="AT1595" s="205" t="s">
        <v>214</v>
      </c>
      <c r="AU1595" s="205" t="s">
        <v>85</v>
      </c>
      <c r="AY1595" s="18" t="s">
        <v>209</v>
      </c>
      <c r="BE1595" s="206">
        <f>IF(N1595="základní",J1595,0)</f>
        <v>0</v>
      </c>
      <c r="BF1595" s="206">
        <f>IF(N1595="snížená",J1595,0)</f>
        <v>0</v>
      </c>
      <c r="BG1595" s="206">
        <f>IF(N1595="zákl. přenesená",J1595,0)</f>
        <v>0</v>
      </c>
      <c r="BH1595" s="206">
        <f>IF(N1595="sníž. přenesená",J1595,0)</f>
        <v>0</v>
      </c>
      <c r="BI1595" s="206">
        <f>IF(N1595="nulová",J1595,0)</f>
        <v>0</v>
      </c>
      <c r="BJ1595" s="18" t="s">
        <v>85</v>
      </c>
      <c r="BK1595" s="206">
        <f>ROUND(I1595*H1595,2)</f>
        <v>0</v>
      </c>
      <c r="BL1595" s="18" t="s">
        <v>218</v>
      </c>
      <c r="BM1595" s="205" t="s">
        <v>14563</v>
      </c>
    </row>
    <row r="1596" spans="1:65" s="2" customFormat="1" ht="48.75">
      <c r="A1596" s="35"/>
      <c r="B1596" s="36"/>
      <c r="C1596" s="37"/>
      <c r="D1596" s="214" t="s">
        <v>807</v>
      </c>
      <c r="E1596" s="37"/>
      <c r="F1596" s="256" t="s">
        <v>12994</v>
      </c>
      <c r="G1596" s="37"/>
      <c r="H1596" s="37"/>
      <c r="I1596" s="257"/>
      <c r="J1596" s="37"/>
      <c r="K1596" s="37"/>
      <c r="L1596" s="40"/>
      <c r="M1596" s="258"/>
      <c r="N1596" s="259"/>
      <c r="O1596" s="72"/>
      <c r="P1596" s="72"/>
      <c r="Q1596" s="72"/>
      <c r="R1596" s="72"/>
      <c r="S1596" s="72"/>
      <c r="T1596" s="73"/>
      <c r="U1596" s="35"/>
      <c r="V1596" s="35"/>
      <c r="W1596" s="35"/>
      <c r="X1596" s="35"/>
      <c r="Y1596" s="35"/>
      <c r="Z1596" s="35"/>
      <c r="AA1596" s="35"/>
      <c r="AB1596" s="35"/>
      <c r="AC1596" s="35"/>
      <c r="AD1596" s="35"/>
      <c r="AE1596" s="35"/>
      <c r="AT1596" s="18" t="s">
        <v>807</v>
      </c>
      <c r="AU1596" s="18" t="s">
        <v>85</v>
      </c>
    </row>
    <row r="1597" spans="1:65" s="2" customFormat="1" ht="16.5" customHeight="1">
      <c r="A1597" s="35"/>
      <c r="B1597" s="36"/>
      <c r="C1597" s="193" t="s">
        <v>6670</v>
      </c>
      <c r="D1597" s="193" t="s">
        <v>214</v>
      </c>
      <c r="E1597" s="194" t="s">
        <v>14564</v>
      </c>
      <c r="F1597" s="195" t="s">
        <v>14303</v>
      </c>
      <c r="G1597" s="196" t="s">
        <v>10032</v>
      </c>
      <c r="H1597" s="197">
        <v>1.1000000000000001</v>
      </c>
      <c r="I1597" s="198"/>
      <c r="J1597" s="199">
        <f>ROUND(I1597*H1597,2)</f>
        <v>0</v>
      </c>
      <c r="K1597" s="200"/>
      <c r="L1597" s="40"/>
      <c r="M1597" s="201" t="s">
        <v>1</v>
      </c>
      <c r="N1597" s="202" t="s">
        <v>42</v>
      </c>
      <c r="O1597" s="72"/>
      <c r="P1597" s="203">
        <f>O1597*H1597</f>
        <v>0</v>
      </c>
      <c r="Q1597" s="203">
        <v>0</v>
      </c>
      <c r="R1597" s="203">
        <f>Q1597*H1597</f>
        <v>0</v>
      </c>
      <c r="S1597" s="203">
        <v>0</v>
      </c>
      <c r="T1597" s="204">
        <f>S1597*H1597</f>
        <v>0</v>
      </c>
      <c r="U1597" s="35"/>
      <c r="V1597" s="35"/>
      <c r="W1597" s="35"/>
      <c r="X1597" s="35"/>
      <c r="Y1597" s="35"/>
      <c r="Z1597" s="35"/>
      <c r="AA1597" s="35"/>
      <c r="AB1597" s="35"/>
      <c r="AC1597" s="35"/>
      <c r="AD1597" s="35"/>
      <c r="AE1597" s="35"/>
      <c r="AR1597" s="205" t="s">
        <v>218</v>
      </c>
      <c r="AT1597" s="205" t="s">
        <v>214</v>
      </c>
      <c r="AU1597" s="205" t="s">
        <v>85</v>
      </c>
      <c r="AY1597" s="18" t="s">
        <v>209</v>
      </c>
      <c r="BE1597" s="206">
        <f>IF(N1597="základní",J1597,0)</f>
        <v>0</v>
      </c>
      <c r="BF1597" s="206">
        <f>IF(N1597="snížená",J1597,0)</f>
        <v>0</v>
      </c>
      <c r="BG1597" s="206">
        <f>IF(N1597="zákl. přenesená",J1597,0)</f>
        <v>0</v>
      </c>
      <c r="BH1597" s="206">
        <f>IF(N1597="sníž. přenesená",J1597,0)</f>
        <v>0</v>
      </c>
      <c r="BI1597" s="206">
        <f>IF(N1597="nulová",J1597,0)</f>
        <v>0</v>
      </c>
      <c r="BJ1597" s="18" t="s">
        <v>85</v>
      </c>
      <c r="BK1597" s="206">
        <f>ROUND(I1597*H1597,2)</f>
        <v>0</v>
      </c>
      <c r="BL1597" s="18" t="s">
        <v>218</v>
      </c>
      <c r="BM1597" s="205" t="s">
        <v>14565</v>
      </c>
    </row>
    <row r="1598" spans="1:65" s="2" customFormat="1" ht="48.75">
      <c r="A1598" s="35"/>
      <c r="B1598" s="36"/>
      <c r="C1598" s="37"/>
      <c r="D1598" s="214" t="s">
        <v>807</v>
      </c>
      <c r="E1598" s="37"/>
      <c r="F1598" s="256" t="s">
        <v>12994</v>
      </c>
      <c r="G1598" s="37"/>
      <c r="H1598" s="37"/>
      <c r="I1598" s="257"/>
      <c r="J1598" s="37"/>
      <c r="K1598" s="37"/>
      <c r="L1598" s="40"/>
      <c r="M1598" s="258"/>
      <c r="N1598" s="259"/>
      <c r="O1598" s="72"/>
      <c r="P1598" s="72"/>
      <c r="Q1598" s="72"/>
      <c r="R1598" s="72"/>
      <c r="S1598" s="72"/>
      <c r="T1598" s="73"/>
      <c r="U1598" s="35"/>
      <c r="V1598" s="35"/>
      <c r="W1598" s="35"/>
      <c r="X1598" s="35"/>
      <c r="Y1598" s="35"/>
      <c r="Z1598" s="35"/>
      <c r="AA1598" s="35"/>
      <c r="AB1598" s="35"/>
      <c r="AC1598" s="35"/>
      <c r="AD1598" s="35"/>
      <c r="AE1598" s="35"/>
      <c r="AT1598" s="18" t="s">
        <v>807</v>
      </c>
      <c r="AU1598" s="18" t="s">
        <v>85</v>
      </c>
    </row>
    <row r="1599" spans="1:65" s="2" customFormat="1" ht="16.5" customHeight="1">
      <c r="A1599" s="35"/>
      <c r="B1599" s="36"/>
      <c r="C1599" s="193" t="s">
        <v>6673</v>
      </c>
      <c r="D1599" s="193" t="s">
        <v>214</v>
      </c>
      <c r="E1599" s="194" t="s">
        <v>14566</v>
      </c>
      <c r="F1599" s="195" t="s">
        <v>13398</v>
      </c>
      <c r="G1599" s="196" t="s">
        <v>10032</v>
      </c>
      <c r="H1599" s="197">
        <v>19.2</v>
      </c>
      <c r="I1599" s="198"/>
      <c r="J1599" s="199">
        <f>ROUND(I1599*H1599,2)</f>
        <v>0</v>
      </c>
      <c r="K1599" s="200"/>
      <c r="L1599" s="40"/>
      <c r="M1599" s="201" t="s">
        <v>1</v>
      </c>
      <c r="N1599" s="202" t="s">
        <v>42</v>
      </c>
      <c r="O1599" s="72"/>
      <c r="P1599" s="203">
        <f>O1599*H1599</f>
        <v>0</v>
      </c>
      <c r="Q1599" s="203">
        <v>0</v>
      </c>
      <c r="R1599" s="203">
        <f>Q1599*H1599</f>
        <v>0</v>
      </c>
      <c r="S1599" s="203">
        <v>0</v>
      </c>
      <c r="T1599" s="204">
        <f>S1599*H1599</f>
        <v>0</v>
      </c>
      <c r="U1599" s="35"/>
      <c r="V1599" s="35"/>
      <c r="W1599" s="35"/>
      <c r="X1599" s="35"/>
      <c r="Y1599" s="35"/>
      <c r="Z1599" s="35"/>
      <c r="AA1599" s="35"/>
      <c r="AB1599" s="35"/>
      <c r="AC1599" s="35"/>
      <c r="AD1599" s="35"/>
      <c r="AE1599" s="35"/>
      <c r="AR1599" s="205" t="s">
        <v>218</v>
      </c>
      <c r="AT1599" s="205" t="s">
        <v>214</v>
      </c>
      <c r="AU1599" s="205" t="s">
        <v>85</v>
      </c>
      <c r="AY1599" s="18" t="s">
        <v>209</v>
      </c>
      <c r="BE1599" s="206">
        <f>IF(N1599="základní",J1599,0)</f>
        <v>0</v>
      </c>
      <c r="BF1599" s="206">
        <f>IF(N1599="snížená",J1599,0)</f>
        <v>0</v>
      </c>
      <c r="BG1599" s="206">
        <f>IF(N1599="zákl. přenesená",J1599,0)</f>
        <v>0</v>
      </c>
      <c r="BH1599" s="206">
        <f>IF(N1599="sníž. přenesená",J1599,0)</f>
        <v>0</v>
      </c>
      <c r="BI1599" s="206">
        <f>IF(N1599="nulová",J1599,0)</f>
        <v>0</v>
      </c>
      <c r="BJ1599" s="18" t="s">
        <v>85</v>
      </c>
      <c r="BK1599" s="206">
        <f>ROUND(I1599*H1599,2)</f>
        <v>0</v>
      </c>
      <c r="BL1599" s="18" t="s">
        <v>218</v>
      </c>
      <c r="BM1599" s="205" t="s">
        <v>14567</v>
      </c>
    </row>
    <row r="1600" spans="1:65" s="2" customFormat="1" ht="48.75">
      <c r="A1600" s="35"/>
      <c r="B1600" s="36"/>
      <c r="C1600" s="37"/>
      <c r="D1600" s="214" t="s">
        <v>807</v>
      </c>
      <c r="E1600" s="37"/>
      <c r="F1600" s="256" t="s">
        <v>12994</v>
      </c>
      <c r="G1600" s="37"/>
      <c r="H1600" s="37"/>
      <c r="I1600" s="257"/>
      <c r="J1600" s="37"/>
      <c r="K1600" s="37"/>
      <c r="L1600" s="40"/>
      <c r="M1600" s="258"/>
      <c r="N1600" s="259"/>
      <c r="O1600" s="72"/>
      <c r="P1600" s="72"/>
      <c r="Q1600" s="72"/>
      <c r="R1600" s="72"/>
      <c r="S1600" s="72"/>
      <c r="T1600" s="73"/>
      <c r="U1600" s="35"/>
      <c r="V1600" s="35"/>
      <c r="W1600" s="35"/>
      <c r="X1600" s="35"/>
      <c r="Y1600" s="35"/>
      <c r="Z1600" s="35"/>
      <c r="AA1600" s="35"/>
      <c r="AB1600" s="35"/>
      <c r="AC1600" s="35"/>
      <c r="AD1600" s="35"/>
      <c r="AE1600" s="35"/>
      <c r="AT1600" s="18" t="s">
        <v>807</v>
      </c>
      <c r="AU1600" s="18" t="s">
        <v>85</v>
      </c>
    </row>
    <row r="1601" spans="1:65" s="2" customFormat="1" ht="16.5" customHeight="1">
      <c r="A1601" s="35"/>
      <c r="B1601" s="36"/>
      <c r="C1601" s="193" t="s">
        <v>472</v>
      </c>
      <c r="D1601" s="193" t="s">
        <v>214</v>
      </c>
      <c r="E1601" s="194" t="s">
        <v>14568</v>
      </c>
      <c r="F1601" s="195" t="s">
        <v>13401</v>
      </c>
      <c r="G1601" s="196" t="s">
        <v>10032</v>
      </c>
      <c r="H1601" s="197">
        <v>5</v>
      </c>
      <c r="I1601" s="198"/>
      <c r="J1601" s="199">
        <f>ROUND(I1601*H1601,2)</f>
        <v>0</v>
      </c>
      <c r="K1601" s="200"/>
      <c r="L1601" s="40"/>
      <c r="M1601" s="201" t="s">
        <v>1</v>
      </c>
      <c r="N1601" s="202" t="s">
        <v>42</v>
      </c>
      <c r="O1601" s="72"/>
      <c r="P1601" s="203">
        <f>O1601*H1601</f>
        <v>0</v>
      </c>
      <c r="Q1601" s="203">
        <v>0</v>
      </c>
      <c r="R1601" s="203">
        <f>Q1601*H1601</f>
        <v>0</v>
      </c>
      <c r="S1601" s="203">
        <v>0</v>
      </c>
      <c r="T1601" s="204">
        <f>S1601*H1601</f>
        <v>0</v>
      </c>
      <c r="U1601" s="35"/>
      <c r="V1601" s="35"/>
      <c r="W1601" s="35"/>
      <c r="X1601" s="35"/>
      <c r="Y1601" s="35"/>
      <c r="Z1601" s="35"/>
      <c r="AA1601" s="35"/>
      <c r="AB1601" s="35"/>
      <c r="AC1601" s="35"/>
      <c r="AD1601" s="35"/>
      <c r="AE1601" s="35"/>
      <c r="AR1601" s="205" t="s">
        <v>218</v>
      </c>
      <c r="AT1601" s="205" t="s">
        <v>214</v>
      </c>
      <c r="AU1601" s="205" t="s">
        <v>85</v>
      </c>
      <c r="AY1601" s="18" t="s">
        <v>209</v>
      </c>
      <c r="BE1601" s="206">
        <f>IF(N1601="základní",J1601,0)</f>
        <v>0</v>
      </c>
      <c r="BF1601" s="206">
        <f>IF(N1601="snížená",J1601,0)</f>
        <v>0</v>
      </c>
      <c r="BG1601" s="206">
        <f>IF(N1601="zákl. přenesená",J1601,0)</f>
        <v>0</v>
      </c>
      <c r="BH1601" s="206">
        <f>IF(N1601="sníž. přenesená",J1601,0)</f>
        <v>0</v>
      </c>
      <c r="BI1601" s="206">
        <f>IF(N1601="nulová",J1601,0)</f>
        <v>0</v>
      </c>
      <c r="BJ1601" s="18" t="s">
        <v>85</v>
      </c>
      <c r="BK1601" s="206">
        <f>ROUND(I1601*H1601,2)</f>
        <v>0</v>
      </c>
      <c r="BL1601" s="18" t="s">
        <v>218</v>
      </c>
      <c r="BM1601" s="205" t="s">
        <v>14569</v>
      </c>
    </row>
    <row r="1602" spans="1:65" s="2" customFormat="1" ht="48.75">
      <c r="A1602" s="35"/>
      <c r="B1602" s="36"/>
      <c r="C1602" s="37"/>
      <c r="D1602" s="214" t="s">
        <v>807</v>
      </c>
      <c r="E1602" s="37"/>
      <c r="F1602" s="256" t="s">
        <v>12994</v>
      </c>
      <c r="G1602" s="37"/>
      <c r="H1602" s="37"/>
      <c r="I1602" s="257"/>
      <c r="J1602" s="37"/>
      <c r="K1602" s="37"/>
      <c r="L1602" s="40"/>
      <c r="M1602" s="258"/>
      <c r="N1602" s="259"/>
      <c r="O1602" s="72"/>
      <c r="P1602" s="72"/>
      <c r="Q1602" s="72"/>
      <c r="R1602" s="72"/>
      <c r="S1602" s="72"/>
      <c r="T1602" s="73"/>
      <c r="U1602" s="35"/>
      <c r="V1602" s="35"/>
      <c r="W1602" s="35"/>
      <c r="X1602" s="35"/>
      <c r="Y1602" s="35"/>
      <c r="Z1602" s="35"/>
      <c r="AA1602" s="35"/>
      <c r="AB1602" s="35"/>
      <c r="AC1602" s="35"/>
      <c r="AD1602" s="35"/>
      <c r="AE1602" s="35"/>
      <c r="AT1602" s="18" t="s">
        <v>807</v>
      </c>
      <c r="AU1602" s="18" t="s">
        <v>85</v>
      </c>
    </row>
    <row r="1603" spans="1:65" s="2" customFormat="1" ht="49.15" customHeight="1">
      <c r="A1603" s="35"/>
      <c r="B1603" s="36"/>
      <c r="C1603" s="193" t="s">
        <v>494</v>
      </c>
      <c r="D1603" s="193" t="s">
        <v>214</v>
      </c>
      <c r="E1603" s="194" t="s">
        <v>14570</v>
      </c>
      <c r="F1603" s="195" t="s">
        <v>13010</v>
      </c>
      <c r="G1603" s="196" t="s">
        <v>217</v>
      </c>
      <c r="H1603" s="197">
        <v>95</v>
      </c>
      <c r="I1603" s="198"/>
      <c r="J1603" s="199">
        <f>ROUND(I1603*H1603,2)</f>
        <v>0</v>
      </c>
      <c r="K1603" s="200"/>
      <c r="L1603" s="40"/>
      <c r="M1603" s="201" t="s">
        <v>1</v>
      </c>
      <c r="N1603" s="202" t="s">
        <v>42</v>
      </c>
      <c r="O1603" s="72"/>
      <c r="P1603" s="203">
        <f>O1603*H1603</f>
        <v>0</v>
      </c>
      <c r="Q1603" s="203">
        <v>0</v>
      </c>
      <c r="R1603" s="203">
        <f>Q1603*H1603</f>
        <v>0</v>
      </c>
      <c r="S1603" s="203">
        <v>0</v>
      </c>
      <c r="T1603" s="204">
        <f>S1603*H1603</f>
        <v>0</v>
      </c>
      <c r="U1603" s="35"/>
      <c r="V1603" s="35"/>
      <c r="W1603" s="35"/>
      <c r="X1603" s="35"/>
      <c r="Y1603" s="35"/>
      <c r="Z1603" s="35"/>
      <c r="AA1603" s="35"/>
      <c r="AB1603" s="35"/>
      <c r="AC1603" s="35"/>
      <c r="AD1603" s="35"/>
      <c r="AE1603" s="35"/>
      <c r="AR1603" s="205" t="s">
        <v>218</v>
      </c>
      <c r="AT1603" s="205" t="s">
        <v>214</v>
      </c>
      <c r="AU1603" s="205" t="s">
        <v>85</v>
      </c>
      <c r="AY1603" s="18" t="s">
        <v>209</v>
      </c>
      <c r="BE1603" s="206">
        <f>IF(N1603="základní",J1603,0)</f>
        <v>0</v>
      </c>
      <c r="BF1603" s="206">
        <f>IF(N1603="snížená",J1603,0)</f>
        <v>0</v>
      </c>
      <c r="BG1603" s="206">
        <f>IF(N1603="zákl. přenesená",J1603,0)</f>
        <v>0</v>
      </c>
      <c r="BH1603" s="206">
        <f>IF(N1603="sníž. přenesená",J1603,0)</f>
        <v>0</v>
      </c>
      <c r="BI1603" s="206">
        <f>IF(N1603="nulová",J1603,0)</f>
        <v>0</v>
      </c>
      <c r="BJ1603" s="18" t="s">
        <v>85</v>
      </c>
      <c r="BK1603" s="206">
        <f>ROUND(I1603*H1603,2)</f>
        <v>0</v>
      </c>
      <c r="BL1603" s="18" t="s">
        <v>218</v>
      </c>
      <c r="BM1603" s="205" t="s">
        <v>14571</v>
      </c>
    </row>
    <row r="1604" spans="1:65" s="2" customFormat="1" ht="49.15" customHeight="1">
      <c r="A1604" s="35"/>
      <c r="B1604" s="36"/>
      <c r="C1604" s="193" t="s">
        <v>508</v>
      </c>
      <c r="D1604" s="193" t="s">
        <v>214</v>
      </c>
      <c r="E1604" s="194" t="s">
        <v>14572</v>
      </c>
      <c r="F1604" s="195" t="s">
        <v>13131</v>
      </c>
      <c r="G1604" s="196" t="s">
        <v>217</v>
      </c>
      <c r="H1604" s="197">
        <v>105</v>
      </c>
      <c r="I1604" s="198"/>
      <c r="J1604" s="199">
        <f>ROUND(I1604*H1604,2)</f>
        <v>0</v>
      </c>
      <c r="K1604" s="200"/>
      <c r="L1604" s="40"/>
      <c r="M1604" s="201" t="s">
        <v>1</v>
      </c>
      <c r="N1604" s="202" t="s">
        <v>42</v>
      </c>
      <c r="O1604" s="72"/>
      <c r="P1604" s="203">
        <f>O1604*H1604</f>
        <v>0</v>
      </c>
      <c r="Q1604" s="203">
        <v>0</v>
      </c>
      <c r="R1604" s="203">
        <f>Q1604*H1604</f>
        <v>0</v>
      </c>
      <c r="S1604" s="203">
        <v>0</v>
      </c>
      <c r="T1604" s="204">
        <f>S1604*H1604</f>
        <v>0</v>
      </c>
      <c r="U1604" s="35"/>
      <c r="V1604" s="35"/>
      <c r="W1604" s="35"/>
      <c r="X1604" s="35"/>
      <c r="Y1604" s="35"/>
      <c r="Z1604" s="35"/>
      <c r="AA1604" s="35"/>
      <c r="AB1604" s="35"/>
      <c r="AC1604" s="35"/>
      <c r="AD1604" s="35"/>
      <c r="AE1604" s="35"/>
      <c r="AR1604" s="205" t="s">
        <v>218</v>
      </c>
      <c r="AT1604" s="205" t="s">
        <v>214</v>
      </c>
      <c r="AU1604" s="205" t="s">
        <v>85</v>
      </c>
      <c r="AY1604" s="18" t="s">
        <v>209</v>
      </c>
      <c r="BE1604" s="206">
        <f>IF(N1604="základní",J1604,0)</f>
        <v>0</v>
      </c>
      <c r="BF1604" s="206">
        <f>IF(N1604="snížená",J1604,0)</f>
        <v>0</v>
      </c>
      <c r="BG1604" s="206">
        <f>IF(N1604="zákl. přenesená",J1604,0)</f>
        <v>0</v>
      </c>
      <c r="BH1604" s="206">
        <f>IF(N1604="sníž. přenesená",J1604,0)</f>
        <v>0</v>
      </c>
      <c r="BI1604" s="206">
        <f>IF(N1604="nulová",J1604,0)</f>
        <v>0</v>
      </c>
      <c r="BJ1604" s="18" t="s">
        <v>85</v>
      </c>
      <c r="BK1604" s="206">
        <f>ROUND(I1604*H1604,2)</f>
        <v>0</v>
      </c>
      <c r="BL1604" s="18" t="s">
        <v>218</v>
      </c>
      <c r="BM1604" s="205" t="s">
        <v>14573</v>
      </c>
    </row>
    <row r="1605" spans="1:65" s="2" customFormat="1" ht="44.25" customHeight="1">
      <c r="A1605" s="35"/>
      <c r="B1605" s="36"/>
      <c r="C1605" s="193" t="s">
        <v>6684</v>
      </c>
      <c r="D1605" s="193" t="s">
        <v>214</v>
      </c>
      <c r="E1605" s="194" t="s">
        <v>14574</v>
      </c>
      <c r="F1605" s="195" t="s">
        <v>13016</v>
      </c>
      <c r="G1605" s="196" t="s">
        <v>217</v>
      </c>
      <c r="H1605" s="197">
        <v>35</v>
      </c>
      <c r="I1605" s="198"/>
      <c r="J1605" s="199">
        <f>ROUND(I1605*H1605,2)</f>
        <v>0</v>
      </c>
      <c r="K1605" s="200"/>
      <c r="L1605" s="40"/>
      <c r="M1605" s="201" t="s">
        <v>1</v>
      </c>
      <c r="N1605" s="202" t="s">
        <v>42</v>
      </c>
      <c r="O1605" s="72"/>
      <c r="P1605" s="203">
        <f>O1605*H1605</f>
        <v>0</v>
      </c>
      <c r="Q1605" s="203">
        <v>0</v>
      </c>
      <c r="R1605" s="203">
        <f>Q1605*H1605</f>
        <v>0</v>
      </c>
      <c r="S1605" s="203">
        <v>0</v>
      </c>
      <c r="T1605" s="204">
        <f>S1605*H1605</f>
        <v>0</v>
      </c>
      <c r="U1605" s="35"/>
      <c r="V1605" s="35"/>
      <c r="W1605" s="35"/>
      <c r="X1605" s="35"/>
      <c r="Y1605" s="35"/>
      <c r="Z1605" s="35"/>
      <c r="AA1605" s="35"/>
      <c r="AB1605" s="35"/>
      <c r="AC1605" s="35"/>
      <c r="AD1605" s="35"/>
      <c r="AE1605" s="35"/>
      <c r="AR1605" s="205" t="s">
        <v>218</v>
      </c>
      <c r="AT1605" s="205" t="s">
        <v>214</v>
      </c>
      <c r="AU1605" s="205" t="s">
        <v>85</v>
      </c>
      <c r="AY1605" s="18" t="s">
        <v>209</v>
      </c>
      <c r="BE1605" s="206">
        <f>IF(N1605="základní",J1605,0)</f>
        <v>0</v>
      </c>
      <c r="BF1605" s="206">
        <f>IF(N1605="snížená",J1605,0)</f>
        <v>0</v>
      </c>
      <c r="BG1605" s="206">
        <f>IF(N1605="zákl. přenesená",J1605,0)</f>
        <v>0</v>
      </c>
      <c r="BH1605" s="206">
        <f>IF(N1605="sníž. přenesená",J1605,0)</f>
        <v>0</v>
      </c>
      <c r="BI1605" s="206">
        <f>IF(N1605="nulová",J1605,0)</f>
        <v>0</v>
      </c>
      <c r="BJ1605" s="18" t="s">
        <v>85</v>
      </c>
      <c r="BK1605" s="206">
        <f>ROUND(I1605*H1605,2)</f>
        <v>0</v>
      </c>
      <c r="BL1605" s="18" t="s">
        <v>218</v>
      </c>
      <c r="BM1605" s="205" t="s">
        <v>14575</v>
      </c>
    </row>
    <row r="1606" spans="1:65" s="2" customFormat="1" ht="16.5" customHeight="1">
      <c r="A1606" s="35"/>
      <c r="B1606" s="36"/>
      <c r="C1606" s="193" t="s">
        <v>6688</v>
      </c>
      <c r="D1606" s="193" t="s">
        <v>214</v>
      </c>
      <c r="E1606" s="194" t="s">
        <v>14576</v>
      </c>
      <c r="F1606" s="195" t="s">
        <v>12858</v>
      </c>
      <c r="G1606" s="196" t="s">
        <v>586</v>
      </c>
      <c r="H1606" s="197">
        <v>950</v>
      </c>
      <c r="I1606" s="198"/>
      <c r="J1606" s="199">
        <f>ROUND(I1606*H1606,2)</f>
        <v>0</v>
      </c>
      <c r="K1606" s="200"/>
      <c r="L1606" s="40"/>
      <c r="M1606" s="201" t="s">
        <v>1</v>
      </c>
      <c r="N1606" s="202" t="s">
        <v>42</v>
      </c>
      <c r="O1606" s="72"/>
      <c r="P1606" s="203">
        <f>O1606*H1606</f>
        <v>0</v>
      </c>
      <c r="Q1606" s="203">
        <v>0</v>
      </c>
      <c r="R1606" s="203">
        <f>Q1606*H1606</f>
        <v>0</v>
      </c>
      <c r="S1606" s="203">
        <v>0</v>
      </c>
      <c r="T1606" s="204">
        <f>S1606*H1606</f>
        <v>0</v>
      </c>
      <c r="U1606" s="35"/>
      <c r="V1606" s="35"/>
      <c r="W1606" s="35"/>
      <c r="X1606" s="35"/>
      <c r="Y1606" s="35"/>
      <c r="Z1606" s="35"/>
      <c r="AA1606" s="35"/>
      <c r="AB1606" s="35"/>
      <c r="AC1606" s="35"/>
      <c r="AD1606" s="35"/>
      <c r="AE1606" s="35"/>
      <c r="AR1606" s="205" t="s">
        <v>218</v>
      </c>
      <c r="AT1606" s="205" t="s">
        <v>214</v>
      </c>
      <c r="AU1606" s="205" t="s">
        <v>85</v>
      </c>
      <c r="AY1606" s="18" t="s">
        <v>209</v>
      </c>
      <c r="BE1606" s="206">
        <f>IF(N1606="základní",J1606,0)</f>
        <v>0</v>
      </c>
      <c r="BF1606" s="206">
        <f>IF(N1606="snížená",J1606,0)</f>
        <v>0</v>
      </c>
      <c r="BG1606" s="206">
        <f>IF(N1606="zákl. přenesená",J1606,0)</f>
        <v>0</v>
      </c>
      <c r="BH1606" s="206">
        <f>IF(N1606="sníž. přenesená",J1606,0)</f>
        <v>0</v>
      </c>
      <c r="BI1606" s="206">
        <f>IF(N1606="nulová",J1606,0)</f>
        <v>0</v>
      </c>
      <c r="BJ1606" s="18" t="s">
        <v>85</v>
      </c>
      <c r="BK1606" s="206">
        <f>ROUND(I1606*H1606,2)</f>
        <v>0</v>
      </c>
      <c r="BL1606" s="18" t="s">
        <v>218</v>
      </c>
      <c r="BM1606" s="205" t="s">
        <v>14577</v>
      </c>
    </row>
    <row r="1607" spans="1:65" s="2" customFormat="1" ht="16.5" customHeight="1">
      <c r="A1607" s="35"/>
      <c r="B1607" s="36"/>
      <c r="C1607" s="193" t="s">
        <v>2664</v>
      </c>
      <c r="D1607" s="193" t="s">
        <v>214</v>
      </c>
      <c r="E1607" s="194" t="s">
        <v>14578</v>
      </c>
      <c r="F1607" s="195" t="s">
        <v>12861</v>
      </c>
      <c r="G1607" s="196" t="s">
        <v>586</v>
      </c>
      <c r="H1607" s="197">
        <v>332.5</v>
      </c>
      <c r="I1607" s="198"/>
      <c r="J1607" s="199">
        <f>ROUND(I1607*H1607,2)</f>
        <v>0</v>
      </c>
      <c r="K1607" s="200"/>
      <c r="L1607" s="40"/>
      <c r="M1607" s="201" t="s">
        <v>1</v>
      </c>
      <c r="N1607" s="202" t="s">
        <v>42</v>
      </c>
      <c r="O1607" s="72"/>
      <c r="P1607" s="203">
        <f>O1607*H1607</f>
        <v>0</v>
      </c>
      <c r="Q1607" s="203">
        <v>0</v>
      </c>
      <c r="R1607" s="203">
        <f>Q1607*H1607</f>
        <v>0</v>
      </c>
      <c r="S1607" s="203">
        <v>0</v>
      </c>
      <c r="T1607" s="204">
        <f>S1607*H1607</f>
        <v>0</v>
      </c>
      <c r="U1607" s="35"/>
      <c r="V1607" s="35"/>
      <c r="W1607" s="35"/>
      <c r="X1607" s="35"/>
      <c r="Y1607" s="35"/>
      <c r="Z1607" s="35"/>
      <c r="AA1607" s="35"/>
      <c r="AB1607" s="35"/>
      <c r="AC1607" s="35"/>
      <c r="AD1607" s="35"/>
      <c r="AE1607" s="35"/>
      <c r="AR1607" s="205" t="s">
        <v>218</v>
      </c>
      <c r="AT1607" s="205" t="s">
        <v>214</v>
      </c>
      <c r="AU1607" s="205" t="s">
        <v>85</v>
      </c>
      <c r="AY1607" s="18" t="s">
        <v>209</v>
      </c>
      <c r="BE1607" s="206">
        <f>IF(N1607="základní",J1607,0)</f>
        <v>0</v>
      </c>
      <c r="BF1607" s="206">
        <f>IF(N1607="snížená",J1607,0)</f>
        <v>0</v>
      </c>
      <c r="BG1607" s="206">
        <f>IF(N1607="zákl. přenesená",J1607,0)</f>
        <v>0</v>
      </c>
      <c r="BH1607" s="206">
        <f>IF(N1607="sníž. přenesená",J1607,0)</f>
        <v>0</v>
      </c>
      <c r="BI1607" s="206">
        <f>IF(N1607="nulová",J1607,0)</f>
        <v>0</v>
      </c>
      <c r="BJ1607" s="18" t="s">
        <v>85</v>
      </c>
      <c r="BK1607" s="206">
        <f>ROUND(I1607*H1607,2)</f>
        <v>0</v>
      </c>
      <c r="BL1607" s="18" t="s">
        <v>218</v>
      </c>
      <c r="BM1607" s="205" t="s">
        <v>14579</v>
      </c>
    </row>
    <row r="1608" spans="1:65" s="12" customFormat="1" ht="25.9" customHeight="1">
      <c r="B1608" s="177"/>
      <c r="C1608" s="178"/>
      <c r="D1608" s="179" t="s">
        <v>76</v>
      </c>
      <c r="E1608" s="180" t="s">
        <v>14580</v>
      </c>
      <c r="F1608" s="180" t="s">
        <v>14581</v>
      </c>
      <c r="G1608" s="178"/>
      <c r="H1608" s="178"/>
      <c r="I1608" s="181"/>
      <c r="J1608" s="182">
        <f>BK1608</f>
        <v>0</v>
      </c>
      <c r="K1608" s="178"/>
      <c r="L1608" s="183"/>
      <c r="M1608" s="184"/>
      <c r="N1608" s="185"/>
      <c r="O1608" s="185"/>
      <c r="P1608" s="186">
        <f>SUM(P1609:P1673)</f>
        <v>0</v>
      </c>
      <c r="Q1608" s="185"/>
      <c r="R1608" s="186">
        <f>SUM(R1609:R1673)</f>
        <v>0</v>
      </c>
      <c r="S1608" s="185"/>
      <c r="T1608" s="187">
        <f>SUM(T1609:T1673)</f>
        <v>0</v>
      </c>
      <c r="AR1608" s="188" t="s">
        <v>85</v>
      </c>
      <c r="AT1608" s="189" t="s">
        <v>76</v>
      </c>
      <c r="AU1608" s="189" t="s">
        <v>77</v>
      </c>
      <c r="AY1608" s="188" t="s">
        <v>209</v>
      </c>
      <c r="BK1608" s="190">
        <f>SUM(BK1609:BK1673)</f>
        <v>0</v>
      </c>
    </row>
    <row r="1609" spans="1:65" s="2" customFormat="1" ht="24.2" customHeight="1">
      <c r="A1609" s="35"/>
      <c r="B1609" s="36"/>
      <c r="C1609" s="193" t="s">
        <v>6694</v>
      </c>
      <c r="D1609" s="193" t="s">
        <v>214</v>
      </c>
      <c r="E1609" s="194" t="s">
        <v>14582</v>
      </c>
      <c r="F1609" s="195" t="s">
        <v>13025</v>
      </c>
      <c r="G1609" s="196" t="s">
        <v>2761</v>
      </c>
      <c r="H1609" s="197">
        <v>1</v>
      </c>
      <c r="I1609" s="198"/>
      <c r="J1609" s="199">
        <f>ROUND(I1609*H1609,2)</f>
        <v>0</v>
      </c>
      <c r="K1609" s="200"/>
      <c r="L1609" s="40"/>
      <c r="M1609" s="201" t="s">
        <v>1</v>
      </c>
      <c r="N1609" s="202" t="s">
        <v>42</v>
      </c>
      <c r="O1609" s="72"/>
      <c r="P1609" s="203">
        <f>O1609*H1609</f>
        <v>0</v>
      </c>
      <c r="Q1609" s="203">
        <v>0</v>
      </c>
      <c r="R1609" s="203">
        <f>Q1609*H1609</f>
        <v>0</v>
      </c>
      <c r="S1609" s="203">
        <v>0</v>
      </c>
      <c r="T1609" s="204">
        <f>S1609*H1609</f>
        <v>0</v>
      </c>
      <c r="U1609" s="35"/>
      <c r="V1609" s="35"/>
      <c r="W1609" s="35"/>
      <c r="X1609" s="35"/>
      <c r="Y1609" s="35"/>
      <c r="Z1609" s="35"/>
      <c r="AA1609" s="35"/>
      <c r="AB1609" s="35"/>
      <c r="AC1609" s="35"/>
      <c r="AD1609" s="35"/>
      <c r="AE1609" s="35"/>
      <c r="AR1609" s="205" t="s">
        <v>218</v>
      </c>
      <c r="AT1609" s="205" t="s">
        <v>214</v>
      </c>
      <c r="AU1609" s="205" t="s">
        <v>85</v>
      </c>
      <c r="AY1609" s="18" t="s">
        <v>209</v>
      </c>
      <c r="BE1609" s="206">
        <f>IF(N1609="základní",J1609,0)</f>
        <v>0</v>
      </c>
      <c r="BF1609" s="206">
        <f>IF(N1609="snížená",J1609,0)</f>
        <v>0</v>
      </c>
      <c r="BG1609" s="206">
        <f>IF(N1609="zákl. přenesená",J1609,0)</f>
        <v>0</v>
      </c>
      <c r="BH1609" s="206">
        <f>IF(N1609="sníž. přenesená",J1609,0)</f>
        <v>0</v>
      </c>
      <c r="BI1609" s="206">
        <f>IF(N1609="nulová",J1609,0)</f>
        <v>0</v>
      </c>
      <c r="BJ1609" s="18" t="s">
        <v>85</v>
      </c>
      <c r="BK1609" s="206">
        <f>ROUND(I1609*H1609,2)</f>
        <v>0</v>
      </c>
      <c r="BL1609" s="18" t="s">
        <v>218</v>
      </c>
      <c r="BM1609" s="205" t="s">
        <v>14583</v>
      </c>
    </row>
    <row r="1610" spans="1:65" s="2" customFormat="1" ht="409.5">
      <c r="A1610" s="35"/>
      <c r="B1610" s="36"/>
      <c r="C1610" s="37"/>
      <c r="D1610" s="214" t="s">
        <v>807</v>
      </c>
      <c r="E1610" s="37"/>
      <c r="F1610" s="256" t="s">
        <v>14584</v>
      </c>
      <c r="G1610" s="37"/>
      <c r="H1610" s="37"/>
      <c r="I1610" s="257"/>
      <c r="J1610" s="37"/>
      <c r="K1610" s="37"/>
      <c r="L1610" s="40"/>
      <c r="M1610" s="258"/>
      <c r="N1610" s="259"/>
      <c r="O1610" s="72"/>
      <c r="P1610" s="72"/>
      <c r="Q1610" s="72"/>
      <c r="R1610" s="72"/>
      <c r="S1610" s="72"/>
      <c r="T1610" s="73"/>
      <c r="U1610" s="35"/>
      <c r="V1610" s="35"/>
      <c r="W1610" s="35"/>
      <c r="X1610" s="35"/>
      <c r="Y1610" s="35"/>
      <c r="Z1610" s="35"/>
      <c r="AA1610" s="35"/>
      <c r="AB1610" s="35"/>
      <c r="AC1610" s="35"/>
      <c r="AD1610" s="35"/>
      <c r="AE1610" s="35"/>
      <c r="AT1610" s="18" t="s">
        <v>807</v>
      </c>
      <c r="AU1610" s="18" t="s">
        <v>85</v>
      </c>
    </row>
    <row r="1611" spans="1:65" s="2" customFormat="1" ht="16.5" customHeight="1">
      <c r="A1611" s="35"/>
      <c r="B1611" s="36"/>
      <c r="C1611" s="193" t="s">
        <v>6697</v>
      </c>
      <c r="D1611" s="193" t="s">
        <v>214</v>
      </c>
      <c r="E1611" s="194" t="s">
        <v>14585</v>
      </c>
      <c r="F1611" s="195" t="s">
        <v>14586</v>
      </c>
      <c r="G1611" s="196" t="s">
        <v>2761</v>
      </c>
      <c r="H1611" s="197">
        <v>8</v>
      </c>
      <c r="I1611" s="198"/>
      <c r="J1611" s="199">
        <f>ROUND(I1611*H1611,2)</f>
        <v>0</v>
      </c>
      <c r="K1611" s="200"/>
      <c r="L1611" s="40"/>
      <c r="M1611" s="201" t="s">
        <v>1</v>
      </c>
      <c r="N1611" s="202" t="s">
        <v>42</v>
      </c>
      <c r="O1611" s="72"/>
      <c r="P1611" s="203">
        <f>O1611*H1611</f>
        <v>0</v>
      </c>
      <c r="Q1611" s="203">
        <v>0</v>
      </c>
      <c r="R1611" s="203">
        <f>Q1611*H1611</f>
        <v>0</v>
      </c>
      <c r="S1611" s="203">
        <v>0</v>
      </c>
      <c r="T1611" s="204">
        <f>S1611*H1611</f>
        <v>0</v>
      </c>
      <c r="U1611" s="35"/>
      <c r="V1611" s="35"/>
      <c r="W1611" s="35"/>
      <c r="X1611" s="35"/>
      <c r="Y1611" s="35"/>
      <c r="Z1611" s="35"/>
      <c r="AA1611" s="35"/>
      <c r="AB1611" s="35"/>
      <c r="AC1611" s="35"/>
      <c r="AD1611" s="35"/>
      <c r="AE1611" s="35"/>
      <c r="AR1611" s="205" t="s">
        <v>218</v>
      </c>
      <c r="AT1611" s="205" t="s">
        <v>214</v>
      </c>
      <c r="AU1611" s="205" t="s">
        <v>85</v>
      </c>
      <c r="AY1611" s="18" t="s">
        <v>209</v>
      </c>
      <c r="BE1611" s="206">
        <f>IF(N1611="základní",J1611,0)</f>
        <v>0</v>
      </c>
      <c r="BF1611" s="206">
        <f>IF(N1611="snížená",J1611,0)</f>
        <v>0</v>
      </c>
      <c r="BG1611" s="206">
        <f>IF(N1611="zákl. přenesená",J1611,0)</f>
        <v>0</v>
      </c>
      <c r="BH1611" s="206">
        <f>IF(N1611="sníž. přenesená",J1611,0)</f>
        <v>0</v>
      </c>
      <c r="BI1611" s="206">
        <f>IF(N1611="nulová",J1611,0)</f>
        <v>0</v>
      </c>
      <c r="BJ1611" s="18" t="s">
        <v>85</v>
      </c>
      <c r="BK1611" s="206">
        <f>ROUND(I1611*H1611,2)</f>
        <v>0</v>
      </c>
      <c r="BL1611" s="18" t="s">
        <v>218</v>
      </c>
      <c r="BM1611" s="205" t="s">
        <v>14587</v>
      </c>
    </row>
    <row r="1612" spans="1:65" s="2" customFormat="1" ht="68.25">
      <c r="A1612" s="35"/>
      <c r="B1612" s="36"/>
      <c r="C1612" s="37"/>
      <c r="D1612" s="214" t="s">
        <v>807</v>
      </c>
      <c r="E1612" s="37"/>
      <c r="F1612" s="256" t="s">
        <v>12872</v>
      </c>
      <c r="G1612" s="37"/>
      <c r="H1612" s="37"/>
      <c r="I1612" s="257"/>
      <c r="J1612" s="37"/>
      <c r="K1612" s="37"/>
      <c r="L1612" s="40"/>
      <c r="M1612" s="258"/>
      <c r="N1612" s="259"/>
      <c r="O1612" s="72"/>
      <c r="P1612" s="72"/>
      <c r="Q1612" s="72"/>
      <c r="R1612" s="72"/>
      <c r="S1612" s="72"/>
      <c r="T1612" s="73"/>
      <c r="U1612" s="35"/>
      <c r="V1612" s="35"/>
      <c r="W1612" s="35"/>
      <c r="X1612" s="35"/>
      <c r="Y1612" s="35"/>
      <c r="Z1612" s="35"/>
      <c r="AA1612" s="35"/>
      <c r="AB1612" s="35"/>
      <c r="AC1612" s="35"/>
      <c r="AD1612" s="35"/>
      <c r="AE1612" s="35"/>
      <c r="AT1612" s="18" t="s">
        <v>807</v>
      </c>
      <c r="AU1612" s="18" t="s">
        <v>85</v>
      </c>
    </row>
    <row r="1613" spans="1:65" s="2" customFormat="1" ht="16.5" customHeight="1">
      <c r="A1613" s="35"/>
      <c r="B1613" s="36"/>
      <c r="C1613" s="193" t="s">
        <v>6700</v>
      </c>
      <c r="D1613" s="193" t="s">
        <v>214</v>
      </c>
      <c r="E1613" s="194" t="s">
        <v>14588</v>
      </c>
      <c r="F1613" s="195" t="s">
        <v>14019</v>
      </c>
      <c r="G1613" s="196" t="s">
        <v>2761</v>
      </c>
      <c r="H1613" s="197">
        <v>10</v>
      </c>
      <c r="I1613" s="198"/>
      <c r="J1613" s="199">
        <f>ROUND(I1613*H1613,2)</f>
        <v>0</v>
      </c>
      <c r="K1613" s="200"/>
      <c r="L1613" s="40"/>
      <c r="M1613" s="201" t="s">
        <v>1</v>
      </c>
      <c r="N1613" s="202" t="s">
        <v>42</v>
      </c>
      <c r="O1613" s="72"/>
      <c r="P1613" s="203">
        <f>O1613*H1613</f>
        <v>0</v>
      </c>
      <c r="Q1613" s="203">
        <v>0</v>
      </c>
      <c r="R1613" s="203">
        <f>Q1613*H1613</f>
        <v>0</v>
      </c>
      <c r="S1613" s="203">
        <v>0</v>
      </c>
      <c r="T1613" s="204">
        <f>S1613*H1613</f>
        <v>0</v>
      </c>
      <c r="U1613" s="35"/>
      <c r="V1613" s="35"/>
      <c r="W1613" s="35"/>
      <c r="X1613" s="35"/>
      <c r="Y1613" s="35"/>
      <c r="Z1613" s="35"/>
      <c r="AA1613" s="35"/>
      <c r="AB1613" s="35"/>
      <c r="AC1613" s="35"/>
      <c r="AD1613" s="35"/>
      <c r="AE1613" s="35"/>
      <c r="AR1613" s="205" t="s">
        <v>218</v>
      </c>
      <c r="AT1613" s="205" t="s">
        <v>214</v>
      </c>
      <c r="AU1613" s="205" t="s">
        <v>85</v>
      </c>
      <c r="AY1613" s="18" t="s">
        <v>209</v>
      </c>
      <c r="BE1613" s="206">
        <f>IF(N1613="základní",J1613,0)</f>
        <v>0</v>
      </c>
      <c r="BF1613" s="206">
        <f>IF(N1613="snížená",J1613,0)</f>
        <v>0</v>
      </c>
      <c r="BG1613" s="206">
        <f>IF(N1613="zákl. přenesená",J1613,0)</f>
        <v>0</v>
      </c>
      <c r="BH1613" s="206">
        <f>IF(N1613="sníž. přenesená",J1613,0)</f>
        <v>0</v>
      </c>
      <c r="BI1613" s="206">
        <f>IF(N1613="nulová",J1613,0)</f>
        <v>0</v>
      </c>
      <c r="BJ1613" s="18" t="s">
        <v>85</v>
      </c>
      <c r="BK1613" s="206">
        <f>ROUND(I1613*H1613,2)</f>
        <v>0</v>
      </c>
      <c r="BL1613" s="18" t="s">
        <v>218</v>
      </c>
      <c r="BM1613" s="205" t="s">
        <v>14589</v>
      </c>
    </row>
    <row r="1614" spans="1:65" s="2" customFormat="1" ht="87.75">
      <c r="A1614" s="35"/>
      <c r="B1614" s="36"/>
      <c r="C1614" s="37"/>
      <c r="D1614" s="214" t="s">
        <v>807</v>
      </c>
      <c r="E1614" s="37"/>
      <c r="F1614" s="256" t="s">
        <v>13047</v>
      </c>
      <c r="G1614" s="37"/>
      <c r="H1614" s="37"/>
      <c r="I1614" s="257"/>
      <c r="J1614" s="37"/>
      <c r="K1614" s="37"/>
      <c r="L1614" s="40"/>
      <c r="M1614" s="258"/>
      <c r="N1614" s="259"/>
      <c r="O1614" s="72"/>
      <c r="P1614" s="72"/>
      <c r="Q1614" s="72"/>
      <c r="R1614" s="72"/>
      <c r="S1614" s="72"/>
      <c r="T1614" s="73"/>
      <c r="U1614" s="35"/>
      <c r="V1614" s="35"/>
      <c r="W1614" s="35"/>
      <c r="X1614" s="35"/>
      <c r="Y1614" s="35"/>
      <c r="Z1614" s="35"/>
      <c r="AA1614" s="35"/>
      <c r="AB1614" s="35"/>
      <c r="AC1614" s="35"/>
      <c r="AD1614" s="35"/>
      <c r="AE1614" s="35"/>
      <c r="AT1614" s="18" t="s">
        <v>807</v>
      </c>
      <c r="AU1614" s="18" t="s">
        <v>85</v>
      </c>
    </row>
    <row r="1615" spans="1:65" s="2" customFormat="1" ht="16.5" customHeight="1">
      <c r="A1615" s="35"/>
      <c r="B1615" s="36"/>
      <c r="C1615" s="193" t="s">
        <v>522</v>
      </c>
      <c r="D1615" s="193" t="s">
        <v>214</v>
      </c>
      <c r="E1615" s="194" t="s">
        <v>14590</v>
      </c>
      <c r="F1615" s="195" t="s">
        <v>14019</v>
      </c>
      <c r="G1615" s="196" t="s">
        <v>2761</v>
      </c>
      <c r="H1615" s="197">
        <v>10</v>
      </c>
      <c r="I1615" s="198"/>
      <c r="J1615" s="199">
        <f>ROUND(I1615*H1615,2)</f>
        <v>0</v>
      </c>
      <c r="K1615" s="200"/>
      <c r="L1615" s="40"/>
      <c r="M1615" s="201" t="s">
        <v>1</v>
      </c>
      <c r="N1615" s="202" t="s">
        <v>42</v>
      </c>
      <c r="O1615" s="72"/>
      <c r="P1615" s="203">
        <f>O1615*H1615</f>
        <v>0</v>
      </c>
      <c r="Q1615" s="203">
        <v>0</v>
      </c>
      <c r="R1615" s="203">
        <f>Q1615*H1615</f>
        <v>0</v>
      </c>
      <c r="S1615" s="203">
        <v>0</v>
      </c>
      <c r="T1615" s="204">
        <f>S1615*H1615</f>
        <v>0</v>
      </c>
      <c r="U1615" s="35"/>
      <c r="V1615" s="35"/>
      <c r="W1615" s="35"/>
      <c r="X1615" s="35"/>
      <c r="Y1615" s="35"/>
      <c r="Z1615" s="35"/>
      <c r="AA1615" s="35"/>
      <c r="AB1615" s="35"/>
      <c r="AC1615" s="35"/>
      <c r="AD1615" s="35"/>
      <c r="AE1615" s="35"/>
      <c r="AR1615" s="205" t="s">
        <v>218</v>
      </c>
      <c r="AT1615" s="205" t="s">
        <v>214</v>
      </c>
      <c r="AU1615" s="205" t="s">
        <v>85</v>
      </c>
      <c r="AY1615" s="18" t="s">
        <v>209</v>
      </c>
      <c r="BE1615" s="206">
        <f>IF(N1615="základní",J1615,0)</f>
        <v>0</v>
      </c>
      <c r="BF1615" s="206">
        <f>IF(N1615="snížená",J1615,0)</f>
        <v>0</v>
      </c>
      <c r="BG1615" s="206">
        <f>IF(N1615="zákl. přenesená",J1615,0)</f>
        <v>0</v>
      </c>
      <c r="BH1615" s="206">
        <f>IF(N1615="sníž. přenesená",J1615,0)</f>
        <v>0</v>
      </c>
      <c r="BI1615" s="206">
        <f>IF(N1615="nulová",J1615,0)</f>
        <v>0</v>
      </c>
      <c r="BJ1615" s="18" t="s">
        <v>85</v>
      </c>
      <c r="BK1615" s="206">
        <f>ROUND(I1615*H1615,2)</f>
        <v>0</v>
      </c>
      <c r="BL1615" s="18" t="s">
        <v>218</v>
      </c>
      <c r="BM1615" s="205" t="s">
        <v>14591</v>
      </c>
    </row>
    <row r="1616" spans="1:65" s="2" customFormat="1" ht="87.75">
      <c r="A1616" s="35"/>
      <c r="B1616" s="36"/>
      <c r="C1616" s="37"/>
      <c r="D1616" s="214" t="s">
        <v>807</v>
      </c>
      <c r="E1616" s="37"/>
      <c r="F1616" s="256" t="s">
        <v>12896</v>
      </c>
      <c r="G1616" s="37"/>
      <c r="H1616" s="37"/>
      <c r="I1616" s="257"/>
      <c r="J1616" s="37"/>
      <c r="K1616" s="37"/>
      <c r="L1616" s="40"/>
      <c r="M1616" s="258"/>
      <c r="N1616" s="259"/>
      <c r="O1616" s="72"/>
      <c r="P1616" s="72"/>
      <c r="Q1616" s="72"/>
      <c r="R1616" s="72"/>
      <c r="S1616" s="72"/>
      <c r="T1616" s="73"/>
      <c r="U1616" s="35"/>
      <c r="V1616" s="35"/>
      <c r="W1616" s="35"/>
      <c r="X1616" s="35"/>
      <c r="Y1616" s="35"/>
      <c r="Z1616" s="35"/>
      <c r="AA1616" s="35"/>
      <c r="AB1616" s="35"/>
      <c r="AC1616" s="35"/>
      <c r="AD1616" s="35"/>
      <c r="AE1616" s="35"/>
      <c r="AT1616" s="18" t="s">
        <v>807</v>
      </c>
      <c r="AU1616" s="18" t="s">
        <v>85</v>
      </c>
    </row>
    <row r="1617" spans="1:65" s="2" customFormat="1" ht="16.5" customHeight="1">
      <c r="A1617" s="35"/>
      <c r="B1617" s="36"/>
      <c r="C1617" s="193" t="s">
        <v>6705</v>
      </c>
      <c r="D1617" s="193" t="s">
        <v>214</v>
      </c>
      <c r="E1617" s="194" t="s">
        <v>14592</v>
      </c>
      <c r="F1617" s="195" t="s">
        <v>14019</v>
      </c>
      <c r="G1617" s="196" t="s">
        <v>2761</v>
      </c>
      <c r="H1617" s="197">
        <v>10</v>
      </c>
      <c r="I1617" s="198"/>
      <c r="J1617" s="199">
        <f>ROUND(I1617*H1617,2)</f>
        <v>0</v>
      </c>
      <c r="K1617" s="200"/>
      <c r="L1617" s="40"/>
      <c r="M1617" s="201" t="s">
        <v>1</v>
      </c>
      <c r="N1617" s="202" t="s">
        <v>42</v>
      </c>
      <c r="O1617" s="72"/>
      <c r="P1617" s="203">
        <f>O1617*H1617</f>
        <v>0</v>
      </c>
      <c r="Q1617" s="203">
        <v>0</v>
      </c>
      <c r="R1617" s="203">
        <f>Q1617*H1617</f>
        <v>0</v>
      </c>
      <c r="S1617" s="203">
        <v>0</v>
      </c>
      <c r="T1617" s="204">
        <f>S1617*H1617</f>
        <v>0</v>
      </c>
      <c r="U1617" s="35"/>
      <c r="V1617" s="35"/>
      <c r="W1617" s="35"/>
      <c r="X1617" s="35"/>
      <c r="Y1617" s="35"/>
      <c r="Z1617" s="35"/>
      <c r="AA1617" s="35"/>
      <c r="AB1617" s="35"/>
      <c r="AC1617" s="35"/>
      <c r="AD1617" s="35"/>
      <c r="AE1617" s="35"/>
      <c r="AR1617" s="205" t="s">
        <v>218</v>
      </c>
      <c r="AT1617" s="205" t="s">
        <v>214</v>
      </c>
      <c r="AU1617" s="205" t="s">
        <v>85</v>
      </c>
      <c r="AY1617" s="18" t="s">
        <v>209</v>
      </c>
      <c r="BE1617" s="206">
        <f>IF(N1617="základní",J1617,0)</f>
        <v>0</v>
      </c>
      <c r="BF1617" s="206">
        <f>IF(N1617="snížená",J1617,0)</f>
        <v>0</v>
      </c>
      <c r="BG1617" s="206">
        <f>IF(N1617="zákl. přenesená",J1617,0)</f>
        <v>0</v>
      </c>
      <c r="BH1617" s="206">
        <f>IF(N1617="sníž. přenesená",J1617,0)</f>
        <v>0</v>
      </c>
      <c r="BI1617" s="206">
        <f>IF(N1617="nulová",J1617,0)</f>
        <v>0</v>
      </c>
      <c r="BJ1617" s="18" t="s">
        <v>85</v>
      </c>
      <c r="BK1617" s="206">
        <f>ROUND(I1617*H1617,2)</f>
        <v>0</v>
      </c>
      <c r="BL1617" s="18" t="s">
        <v>218</v>
      </c>
      <c r="BM1617" s="205" t="s">
        <v>14593</v>
      </c>
    </row>
    <row r="1618" spans="1:65" s="2" customFormat="1" ht="58.5">
      <c r="A1618" s="35"/>
      <c r="B1618" s="36"/>
      <c r="C1618" s="37"/>
      <c r="D1618" s="214" t="s">
        <v>807</v>
      </c>
      <c r="E1618" s="37"/>
      <c r="F1618" s="256" t="s">
        <v>12913</v>
      </c>
      <c r="G1618" s="37"/>
      <c r="H1618" s="37"/>
      <c r="I1618" s="257"/>
      <c r="J1618" s="37"/>
      <c r="K1618" s="37"/>
      <c r="L1618" s="40"/>
      <c r="M1618" s="258"/>
      <c r="N1618" s="259"/>
      <c r="O1618" s="72"/>
      <c r="P1618" s="72"/>
      <c r="Q1618" s="72"/>
      <c r="R1618" s="72"/>
      <c r="S1618" s="72"/>
      <c r="T1618" s="73"/>
      <c r="U1618" s="35"/>
      <c r="V1618" s="35"/>
      <c r="W1618" s="35"/>
      <c r="X1618" s="35"/>
      <c r="Y1618" s="35"/>
      <c r="Z1618" s="35"/>
      <c r="AA1618" s="35"/>
      <c r="AB1618" s="35"/>
      <c r="AC1618" s="35"/>
      <c r="AD1618" s="35"/>
      <c r="AE1618" s="35"/>
      <c r="AT1618" s="18" t="s">
        <v>807</v>
      </c>
      <c r="AU1618" s="18" t="s">
        <v>85</v>
      </c>
    </row>
    <row r="1619" spans="1:65" s="2" customFormat="1" ht="24.2" customHeight="1">
      <c r="A1619" s="35"/>
      <c r="B1619" s="36"/>
      <c r="C1619" s="193" t="s">
        <v>6708</v>
      </c>
      <c r="D1619" s="193" t="s">
        <v>214</v>
      </c>
      <c r="E1619" s="194" t="s">
        <v>14594</v>
      </c>
      <c r="F1619" s="195" t="s">
        <v>12936</v>
      </c>
      <c r="G1619" s="196" t="s">
        <v>2761</v>
      </c>
      <c r="H1619" s="197">
        <v>7</v>
      </c>
      <c r="I1619" s="198"/>
      <c r="J1619" s="199">
        <f>ROUND(I1619*H1619,2)</f>
        <v>0</v>
      </c>
      <c r="K1619" s="200"/>
      <c r="L1619" s="40"/>
      <c r="M1619" s="201" t="s">
        <v>1</v>
      </c>
      <c r="N1619" s="202" t="s">
        <v>42</v>
      </c>
      <c r="O1619" s="72"/>
      <c r="P1619" s="203">
        <f>O1619*H1619</f>
        <v>0</v>
      </c>
      <c r="Q1619" s="203">
        <v>0</v>
      </c>
      <c r="R1619" s="203">
        <f>Q1619*H1619</f>
        <v>0</v>
      </c>
      <c r="S1619" s="203">
        <v>0</v>
      </c>
      <c r="T1619" s="204">
        <f>S1619*H1619</f>
        <v>0</v>
      </c>
      <c r="U1619" s="35"/>
      <c r="V1619" s="35"/>
      <c r="W1619" s="35"/>
      <c r="X1619" s="35"/>
      <c r="Y1619" s="35"/>
      <c r="Z1619" s="35"/>
      <c r="AA1619" s="35"/>
      <c r="AB1619" s="35"/>
      <c r="AC1619" s="35"/>
      <c r="AD1619" s="35"/>
      <c r="AE1619" s="35"/>
      <c r="AR1619" s="205" t="s">
        <v>218</v>
      </c>
      <c r="AT1619" s="205" t="s">
        <v>214</v>
      </c>
      <c r="AU1619" s="205" t="s">
        <v>85</v>
      </c>
      <c r="AY1619" s="18" t="s">
        <v>209</v>
      </c>
      <c r="BE1619" s="206">
        <f>IF(N1619="základní",J1619,0)</f>
        <v>0</v>
      </c>
      <c r="BF1619" s="206">
        <f>IF(N1619="snížená",J1619,0)</f>
        <v>0</v>
      </c>
      <c r="BG1619" s="206">
        <f>IF(N1619="zákl. přenesená",J1619,0)</f>
        <v>0</v>
      </c>
      <c r="BH1619" s="206">
        <f>IF(N1619="sníž. přenesená",J1619,0)</f>
        <v>0</v>
      </c>
      <c r="BI1619" s="206">
        <f>IF(N1619="nulová",J1619,0)</f>
        <v>0</v>
      </c>
      <c r="BJ1619" s="18" t="s">
        <v>85</v>
      </c>
      <c r="BK1619" s="206">
        <f>ROUND(I1619*H1619,2)</f>
        <v>0</v>
      </c>
      <c r="BL1619" s="18" t="s">
        <v>218</v>
      </c>
      <c r="BM1619" s="205" t="s">
        <v>14595</v>
      </c>
    </row>
    <row r="1620" spans="1:65" s="2" customFormat="1" ht="68.25">
      <c r="A1620" s="35"/>
      <c r="B1620" s="36"/>
      <c r="C1620" s="37"/>
      <c r="D1620" s="214" t="s">
        <v>807</v>
      </c>
      <c r="E1620" s="37"/>
      <c r="F1620" s="256" t="s">
        <v>12934</v>
      </c>
      <c r="G1620" s="37"/>
      <c r="H1620" s="37"/>
      <c r="I1620" s="257"/>
      <c r="J1620" s="37"/>
      <c r="K1620" s="37"/>
      <c r="L1620" s="40"/>
      <c r="M1620" s="258"/>
      <c r="N1620" s="259"/>
      <c r="O1620" s="72"/>
      <c r="P1620" s="72"/>
      <c r="Q1620" s="72"/>
      <c r="R1620" s="72"/>
      <c r="S1620" s="72"/>
      <c r="T1620" s="73"/>
      <c r="U1620" s="35"/>
      <c r="V1620" s="35"/>
      <c r="W1620" s="35"/>
      <c r="X1620" s="35"/>
      <c r="Y1620" s="35"/>
      <c r="Z1620" s="35"/>
      <c r="AA1620" s="35"/>
      <c r="AB1620" s="35"/>
      <c r="AC1620" s="35"/>
      <c r="AD1620" s="35"/>
      <c r="AE1620" s="35"/>
      <c r="AT1620" s="18" t="s">
        <v>807</v>
      </c>
      <c r="AU1620" s="18" t="s">
        <v>85</v>
      </c>
    </row>
    <row r="1621" spans="1:65" s="2" customFormat="1" ht="24.2" customHeight="1">
      <c r="A1621" s="35"/>
      <c r="B1621" s="36"/>
      <c r="C1621" s="193" t="s">
        <v>6711</v>
      </c>
      <c r="D1621" s="193" t="s">
        <v>214</v>
      </c>
      <c r="E1621" s="194" t="s">
        <v>14596</v>
      </c>
      <c r="F1621" s="195" t="s">
        <v>12939</v>
      </c>
      <c r="G1621" s="196" t="s">
        <v>2761</v>
      </c>
      <c r="H1621" s="197">
        <v>20</v>
      </c>
      <c r="I1621" s="198"/>
      <c r="J1621" s="199">
        <f>ROUND(I1621*H1621,2)</f>
        <v>0</v>
      </c>
      <c r="K1621" s="200"/>
      <c r="L1621" s="40"/>
      <c r="M1621" s="201" t="s">
        <v>1</v>
      </c>
      <c r="N1621" s="202" t="s">
        <v>42</v>
      </c>
      <c r="O1621" s="72"/>
      <c r="P1621" s="203">
        <f>O1621*H1621</f>
        <v>0</v>
      </c>
      <c r="Q1621" s="203">
        <v>0</v>
      </c>
      <c r="R1621" s="203">
        <f>Q1621*H1621</f>
        <v>0</v>
      </c>
      <c r="S1621" s="203">
        <v>0</v>
      </c>
      <c r="T1621" s="204">
        <f>S1621*H1621</f>
        <v>0</v>
      </c>
      <c r="U1621" s="35"/>
      <c r="V1621" s="35"/>
      <c r="W1621" s="35"/>
      <c r="X1621" s="35"/>
      <c r="Y1621" s="35"/>
      <c r="Z1621" s="35"/>
      <c r="AA1621" s="35"/>
      <c r="AB1621" s="35"/>
      <c r="AC1621" s="35"/>
      <c r="AD1621" s="35"/>
      <c r="AE1621" s="35"/>
      <c r="AR1621" s="205" t="s">
        <v>218</v>
      </c>
      <c r="AT1621" s="205" t="s">
        <v>214</v>
      </c>
      <c r="AU1621" s="205" t="s">
        <v>85</v>
      </c>
      <c r="AY1621" s="18" t="s">
        <v>209</v>
      </c>
      <c r="BE1621" s="206">
        <f>IF(N1621="základní",J1621,0)</f>
        <v>0</v>
      </c>
      <c r="BF1621" s="206">
        <f>IF(N1621="snížená",J1621,0)</f>
        <v>0</v>
      </c>
      <c r="BG1621" s="206">
        <f>IF(N1621="zákl. přenesená",J1621,0)</f>
        <v>0</v>
      </c>
      <c r="BH1621" s="206">
        <f>IF(N1621="sníž. přenesená",J1621,0)</f>
        <v>0</v>
      </c>
      <c r="BI1621" s="206">
        <f>IF(N1621="nulová",J1621,0)</f>
        <v>0</v>
      </c>
      <c r="BJ1621" s="18" t="s">
        <v>85</v>
      </c>
      <c r="BK1621" s="206">
        <f>ROUND(I1621*H1621,2)</f>
        <v>0</v>
      </c>
      <c r="BL1621" s="18" t="s">
        <v>218</v>
      </c>
      <c r="BM1621" s="205" t="s">
        <v>14597</v>
      </c>
    </row>
    <row r="1622" spans="1:65" s="2" customFormat="1" ht="68.25">
      <c r="A1622" s="35"/>
      <c r="B1622" s="36"/>
      <c r="C1622" s="37"/>
      <c r="D1622" s="214" t="s">
        <v>807</v>
      </c>
      <c r="E1622" s="37"/>
      <c r="F1622" s="256" t="s">
        <v>12934</v>
      </c>
      <c r="G1622" s="37"/>
      <c r="H1622" s="37"/>
      <c r="I1622" s="257"/>
      <c r="J1622" s="37"/>
      <c r="K1622" s="37"/>
      <c r="L1622" s="40"/>
      <c r="M1622" s="258"/>
      <c r="N1622" s="259"/>
      <c r="O1622" s="72"/>
      <c r="P1622" s="72"/>
      <c r="Q1622" s="72"/>
      <c r="R1622" s="72"/>
      <c r="S1622" s="72"/>
      <c r="T1622" s="73"/>
      <c r="U1622" s="35"/>
      <c r="V1622" s="35"/>
      <c r="W1622" s="35"/>
      <c r="X1622" s="35"/>
      <c r="Y1622" s="35"/>
      <c r="Z1622" s="35"/>
      <c r="AA1622" s="35"/>
      <c r="AB1622" s="35"/>
      <c r="AC1622" s="35"/>
      <c r="AD1622" s="35"/>
      <c r="AE1622" s="35"/>
      <c r="AT1622" s="18" t="s">
        <v>807</v>
      </c>
      <c r="AU1622" s="18" t="s">
        <v>85</v>
      </c>
    </row>
    <row r="1623" spans="1:65" s="2" customFormat="1" ht="24.2" customHeight="1">
      <c r="A1623" s="35"/>
      <c r="B1623" s="36"/>
      <c r="C1623" s="193" t="s">
        <v>6714</v>
      </c>
      <c r="D1623" s="193" t="s">
        <v>214</v>
      </c>
      <c r="E1623" s="194" t="s">
        <v>14598</v>
      </c>
      <c r="F1623" s="195" t="s">
        <v>14038</v>
      </c>
      <c r="G1623" s="196" t="s">
        <v>2761</v>
      </c>
      <c r="H1623" s="197">
        <v>4</v>
      </c>
      <c r="I1623" s="198"/>
      <c r="J1623" s="199">
        <f>ROUND(I1623*H1623,2)</f>
        <v>0</v>
      </c>
      <c r="K1623" s="200"/>
      <c r="L1623" s="40"/>
      <c r="M1623" s="201" t="s">
        <v>1</v>
      </c>
      <c r="N1623" s="202" t="s">
        <v>42</v>
      </c>
      <c r="O1623" s="72"/>
      <c r="P1623" s="203">
        <f>O1623*H1623</f>
        <v>0</v>
      </c>
      <c r="Q1623" s="203">
        <v>0</v>
      </c>
      <c r="R1623" s="203">
        <f>Q1623*H1623</f>
        <v>0</v>
      </c>
      <c r="S1623" s="203">
        <v>0</v>
      </c>
      <c r="T1623" s="204">
        <f>S1623*H1623</f>
        <v>0</v>
      </c>
      <c r="U1623" s="35"/>
      <c r="V1623" s="35"/>
      <c r="W1623" s="35"/>
      <c r="X1623" s="35"/>
      <c r="Y1623" s="35"/>
      <c r="Z1623" s="35"/>
      <c r="AA1623" s="35"/>
      <c r="AB1623" s="35"/>
      <c r="AC1623" s="35"/>
      <c r="AD1623" s="35"/>
      <c r="AE1623" s="35"/>
      <c r="AR1623" s="205" t="s">
        <v>218</v>
      </c>
      <c r="AT1623" s="205" t="s">
        <v>214</v>
      </c>
      <c r="AU1623" s="205" t="s">
        <v>85</v>
      </c>
      <c r="AY1623" s="18" t="s">
        <v>209</v>
      </c>
      <c r="BE1623" s="206">
        <f>IF(N1623="základní",J1623,0)</f>
        <v>0</v>
      </c>
      <c r="BF1623" s="206">
        <f>IF(N1623="snížená",J1623,0)</f>
        <v>0</v>
      </c>
      <c r="BG1623" s="206">
        <f>IF(N1623="zákl. přenesená",J1623,0)</f>
        <v>0</v>
      </c>
      <c r="BH1623" s="206">
        <f>IF(N1623="sníž. přenesená",J1623,0)</f>
        <v>0</v>
      </c>
      <c r="BI1623" s="206">
        <f>IF(N1623="nulová",J1623,0)</f>
        <v>0</v>
      </c>
      <c r="BJ1623" s="18" t="s">
        <v>85</v>
      </c>
      <c r="BK1623" s="206">
        <f>ROUND(I1623*H1623,2)</f>
        <v>0</v>
      </c>
      <c r="BL1623" s="18" t="s">
        <v>218</v>
      </c>
      <c r="BM1623" s="205" t="s">
        <v>14599</v>
      </c>
    </row>
    <row r="1624" spans="1:65" s="2" customFormat="1" ht="87.75">
      <c r="A1624" s="35"/>
      <c r="B1624" s="36"/>
      <c r="C1624" s="37"/>
      <c r="D1624" s="214" t="s">
        <v>807</v>
      </c>
      <c r="E1624" s="37"/>
      <c r="F1624" s="256" t="s">
        <v>14036</v>
      </c>
      <c r="G1624" s="37"/>
      <c r="H1624" s="37"/>
      <c r="I1624" s="257"/>
      <c r="J1624" s="37"/>
      <c r="K1624" s="37"/>
      <c r="L1624" s="40"/>
      <c r="M1624" s="258"/>
      <c r="N1624" s="259"/>
      <c r="O1624" s="72"/>
      <c r="P1624" s="72"/>
      <c r="Q1624" s="72"/>
      <c r="R1624" s="72"/>
      <c r="S1624" s="72"/>
      <c r="T1624" s="73"/>
      <c r="U1624" s="35"/>
      <c r="V1624" s="35"/>
      <c r="W1624" s="35"/>
      <c r="X1624" s="35"/>
      <c r="Y1624" s="35"/>
      <c r="Z1624" s="35"/>
      <c r="AA1624" s="35"/>
      <c r="AB1624" s="35"/>
      <c r="AC1624" s="35"/>
      <c r="AD1624" s="35"/>
      <c r="AE1624" s="35"/>
      <c r="AT1624" s="18" t="s">
        <v>807</v>
      </c>
      <c r="AU1624" s="18" t="s">
        <v>85</v>
      </c>
    </row>
    <row r="1625" spans="1:65" s="2" customFormat="1" ht="16.5" customHeight="1">
      <c r="A1625" s="35"/>
      <c r="B1625" s="36"/>
      <c r="C1625" s="193" t="s">
        <v>528</v>
      </c>
      <c r="D1625" s="193" t="s">
        <v>214</v>
      </c>
      <c r="E1625" s="194" t="s">
        <v>14600</v>
      </c>
      <c r="F1625" s="195" t="s">
        <v>12945</v>
      </c>
      <c r="G1625" s="196" t="s">
        <v>2761</v>
      </c>
      <c r="H1625" s="197">
        <v>2</v>
      </c>
      <c r="I1625" s="198"/>
      <c r="J1625" s="199">
        <f>ROUND(I1625*H1625,2)</f>
        <v>0</v>
      </c>
      <c r="K1625" s="200"/>
      <c r="L1625" s="40"/>
      <c r="M1625" s="201" t="s">
        <v>1</v>
      </c>
      <c r="N1625" s="202" t="s">
        <v>42</v>
      </c>
      <c r="O1625" s="72"/>
      <c r="P1625" s="203">
        <f>O1625*H1625</f>
        <v>0</v>
      </c>
      <c r="Q1625" s="203">
        <v>0</v>
      </c>
      <c r="R1625" s="203">
        <f>Q1625*H1625</f>
        <v>0</v>
      </c>
      <c r="S1625" s="203">
        <v>0</v>
      </c>
      <c r="T1625" s="204">
        <f>S1625*H1625</f>
        <v>0</v>
      </c>
      <c r="U1625" s="35"/>
      <c r="V1625" s="35"/>
      <c r="W1625" s="35"/>
      <c r="X1625" s="35"/>
      <c r="Y1625" s="35"/>
      <c r="Z1625" s="35"/>
      <c r="AA1625" s="35"/>
      <c r="AB1625" s="35"/>
      <c r="AC1625" s="35"/>
      <c r="AD1625" s="35"/>
      <c r="AE1625" s="35"/>
      <c r="AR1625" s="205" t="s">
        <v>218</v>
      </c>
      <c r="AT1625" s="205" t="s">
        <v>214</v>
      </c>
      <c r="AU1625" s="205" t="s">
        <v>85</v>
      </c>
      <c r="AY1625" s="18" t="s">
        <v>209</v>
      </c>
      <c r="BE1625" s="206">
        <f>IF(N1625="základní",J1625,0)</f>
        <v>0</v>
      </c>
      <c r="BF1625" s="206">
        <f>IF(N1625="snížená",J1625,0)</f>
        <v>0</v>
      </c>
      <c r="BG1625" s="206">
        <f>IF(N1625="zákl. přenesená",J1625,0)</f>
        <v>0</v>
      </c>
      <c r="BH1625" s="206">
        <f>IF(N1625="sníž. přenesená",J1625,0)</f>
        <v>0</v>
      </c>
      <c r="BI1625" s="206">
        <f>IF(N1625="nulová",J1625,0)</f>
        <v>0</v>
      </c>
      <c r="BJ1625" s="18" t="s">
        <v>85</v>
      </c>
      <c r="BK1625" s="206">
        <f>ROUND(I1625*H1625,2)</f>
        <v>0</v>
      </c>
      <c r="BL1625" s="18" t="s">
        <v>218</v>
      </c>
      <c r="BM1625" s="205" t="s">
        <v>14601</v>
      </c>
    </row>
    <row r="1626" spans="1:65" s="2" customFormat="1" ht="58.5">
      <c r="A1626" s="35"/>
      <c r="B1626" s="36"/>
      <c r="C1626" s="37"/>
      <c r="D1626" s="214" t="s">
        <v>807</v>
      </c>
      <c r="E1626" s="37"/>
      <c r="F1626" s="256" t="s">
        <v>12947</v>
      </c>
      <c r="G1626" s="37"/>
      <c r="H1626" s="37"/>
      <c r="I1626" s="257"/>
      <c r="J1626" s="37"/>
      <c r="K1626" s="37"/>
      <c r="L1626" s="40"/>
      <c r="M1626" s="258"/>
      <c r="N1626" s="259"/>
      <c r="O1626" s="72"/>
      <c r="P1626" s="72"/>
      <c r="Q1626" s="72"/>
      <c r="R1626" s="72"/>
      <c r="S1626" s="72"/>
      <c r="T1626" s="73"/>
      <c r="U1626" s="35"/>
      <c r="V1626" s="35"/>
      <c r="W1626" s="35"/>
      <c r="X1626" s="35"/>
      <c r="Y1626" s="35"/>
      <c r="Z1626" s="35"/>
      <c r="AA1626" s="35"/>
      <c r="AB1626" s="35"/>
      <c r="AC1626" s="35"/>
      <c r="AD1626" s="35"/>
      <c r="AE1626" s="35"/>
      <c r="AT1626" s="18" t="s">
        <v>807</v>
      </c>
      <c r="AU1626" s="18" t="s">
        <v>85</v>
      </c>
    </row>
    <row r="1627" spans="1:65" s="2" customFormat="1" ht="16.5" customHeight="1">
      <c r="A1627" s="35"/>
      <c r="B1627" s="36"/>
      <c r="C1627" s="193" t="s">
        <v>4110</v>
      </c>
      <c r="D1627" s="193" t="s">
        <v>214</v>
      </c>
      <c r="E1627" s="194" t="s">
        <v>14602</v>
      </c>
      <c r="F1627" s="195" t="s">
        <v>12898</v>
      </c>
      <c r="G1627" s="196" t="s">
        <v>2761</v>
      </c>
      <c r="H1627" s="197">
        <v>19</v>
      </c>
      <c r="I1627" s="198"/>
      <c r="J1627" s="199">
        <f>ROUND(I1627*H1627,2)</f>
        <v>0</v>
      </c>
      <c r="K1627" s="200"/>
      <c r="L1627" s="40"/>
      <c r="M1627" s="201" t="s">
        <v>1</v>
      </c>
      <c r="N1627" s="202" t="s">
        <v>42</v>
      </c>
      <c r="O1627" s="72"/>
      <c r="P1627" s="203">
        <f>O1627*H1627</f>
        <v>0</v>
      </c>
      <c r="Q1627" s="203">
        <v>0</v>
      </c>
      <c r="R1627" s="203">
        <f>Q1627*H1627</f>
        <v>0</v>
      </c>
      <c r="S1627" s="203">
        <v>0</v>
      </c>
      <c r="T1627" s="204">
        <f>S1627*H1627</f>
        <v>0</v>
      </c>
      <c r="U1627" s="35"/>
      <c r="V1627" s="35"/>
      <c r="W1627" s="35"/>
      <c r="X1627" s="35"/>
      <c r="Y1627" s="35"/>
      <c r="Z1627" s="35"/>
      <c r="AA1627" s="35"/>
      <c r="AB1627" s="35"/>
      <c r="AC1627" s="35"/>
      <c r="AD1627" s="35"/>
      <c r="AE1627" s="35"/>
      <c r="AR1627" s="205" t="s">
        <v>218</v>
      </c>
      <c r="AT1627" s="205" t="s">
        <v>214</v>
      </c>
      <c r="AU1627" s="205" t="s">
        <v>85</v>
      </c>
      <c r="AY1627" s="18" t="s">
        <v>209</v>
      </c>
      <c r="BE1627" s="206">
        <f>IF(N1627="základní",J1627,0)</f>
        <v>0</v>
      </c>
      <c r="BF1627" s="206">
        <f>IF(N1627="snížená",J1627,0)</f>
        <v>0</v>
      </c>
      <c r="BG1627" s="206">
        <f>IF(N1627="zákl. přenesená",J1627,0)</f>
        <v>0</v>
      </c>
      <c r="BH1627" s="206">
        <f>IF(N1627="sníž. přenesená",J1627,0)</f>
        <v>0</v>
      </c>
      <c r="BI1627" s="206">
        <f>IF(N1627="nulová",J1627,0)</f>
        <v>0</v>
      </c>
      <c r="BJ1627" s="18" t="s">
        <v>85</v>
      </c>
      <c r="BK1627" s="206">
        <f>ROUND(I1627*H1627,2)</f>
        <v>0</v>
      </c>
      <c r="BL1627" s="18" t="s">
        <v>218</v>
      </c>
      <c r="BM1627" s="205" t="s">
        <v>14603</v>
      </c>
    </row>
    <row r="1628" spans="1:65" s="2" customFormat="1" ht="58.5">
      <c r="A1628" s="35"/>
      <c r="B1628" s="36"/>
      <c r="C1628" s="37"/>
      <c r="D1628" s="214" t="s">
        <v>807</v>
      </c>
      <c r="E1628" s="37"/>
      <c r="F1628" s="256" t="s">
        <v>12947</v>
      </c>
      <c r="G1628" s="37"/>
      <c r="H1628" s="37"/>
      <c r="I1628" s="257"/>
      <c r="J1628" s="37"/>
      <c r="K1628" s="37"/>
      <c r="L1628" s="40"/>
      <c r="M1628" s="258"/>
      <c r="N1628" s="259"/>
      <c r="O1628" s="72"/>
      <c r="P1628" s="72"/>
      <c r="Q1628" s="72"/>
      <c r="R1628" s="72"/>
      <c r="S1628" s="72"/>
      <c r="T1628" s="73"/>
      <c r="U1628" s="35"/>
      <c r="V1628" s="35"/>
      <c r="W1628" s="35"/>
      <c r="X1628" s="35"/>
      <c r="Y1628" s="35"/>
      <c r="Z1628" s="35"/>
      <c r="AA1628" s="35"/>
      <c r="AB1628" s="35"/>
      <c r="AC1628" s="35"/>
      <c r="AD1628" s="35"/>
      <c r="AE1628" s="35"/>
      <c r="AT1628" s="18" t="s">
        <v>807</v>
      </c>
      <c r="AU1628" s="18" t="s">
        <v>85</v>
      </c>
    </row>
    <row r="1629" spans="1:65" s="2" customFormat="1" ht="16.5" customHeight="1">
      <c r="A1629" s="35"/>
      <c r="B1629" s="36"/>
      <c r="C1629" s="193" t="s">
        <v>6721</v>
      </c>
      <c r="D1629" s="193" t="s">
        <v>214</v>
      </c>
      <c r="E1629" s="194" t="s">
        <v>14604</v>
      </c>
      <c r="F1629" s="195" t="s">
        <v>12902</v>
      </c>
      <c r="G1629" s="196" t="s">
        <v>2761</v>
      </c>
      <c r="H1629" s="197">
        <v>11</v>
      </c>
      <c r="I1629" s="198"/>
      <c r="J1629" s="199">
        <f>ROUND(I1629*H1629,2)</f>
        <v>0</v>
      </c>
      <c r="K1629" s="200"/>
      <c r="L1629" s="40"/>
      <c r="M1629" s="201" t="s">
        <v>1</v>
      </c>
      <c r="N1629" s="202" t="s">
        <v>42</v>
      </c>
      <c r="O1629" s="72"/>
      <c r="P1629" s="203">
        <f>O1629*H1629</f>
        <v>0</v>
      </c>
      <c r="Q1629" s="203">
        <v>0</v>
      </c>
      <c r="R1629" s="203">
        <f>Q1629*H1629</f>
        <v>0</v>
      </c>
      <c r="S1629" s="203">
        <v>0</v>
      </c>
      <c r="T1629" s="204">
        <f>S1629*H1629</f>
        <v>0</v>
      </c>
      <c r="U1629" s="35"/>
      <c r="V1629" s="35"/>
      <c r="W1629" s="35"/>
      <c r="X1629" s="35"/>
      <c r="Y1629" s="35"/>
      <c r="Z1629" s="35"/>
      <c r="AA1629" s="35"/>
      <c r="AB1629" s="35"/>
      <c r="AC1629" s="35"/>
      <c r="AD1629" s="35"/>
      <c r="AE1629" s="35"/>
      <c r="AR1629" s="205" t="s">
        <v>218</v>
      </c>
      <c r="AT1629" s="205" t="s">
        <v>214</v>
      </c>
      <c r="AU1629" s="205" t="s">
        <v>85</v>
      </c>
      <c r="AY1629" s="18" t="s">
        <v>209</v>
      </c>
      <c r="BE1629" s="206">
        <f>IF(N1629="základní",J1629,0)</f>
        <v>0</v>
      </c>
      <c r="BF1629" s="206">
        <f>IF(N1629="snížená",J1629,0)</f>
        <v>0</v>
      </c>
      <c r="BG1629" s="206">
        <f>IF(N1629="zákl. přenesená",J1629,0)</f>
        <v>0</v>
      </c>
      <c r="BH1629" s="206">
        <f>IF(N1629="sníž. přenesená",J1629,0)</f>
        <v>0</v>
      </c>
      <c r="BI1629" s="206">
        <f>IF(N1629="nulová",J1629,0)</f>
        <v>0</v>
      </c>
      <c r="BJ1629" s="18" t="s">
        <v>85</v>
      </c>
      <c r="BK1629" s="206">
        <f>ROUND(I1629*H1629,2)</f>
        <v>0</v>
      </c>
      <c r="BL1629" s="18" t="s">
        <v>218</v>
      </c>
      <c r="BM1629" s="205" t="s">
        <v>14605</v>
      </c>
    </row>
    <row r="1630" spans="1:65" s="2" customFormat="1" ht="58.5">
      <c r="A1630" s="35"/>
      <c r="B1630" s="36"/>
      <c r="C1630" s="37"/>
      <c r="D1630" s="214" t="s">
        <v>807</v>
      </c>
      <c r="E1630" s="37"/>
      <c r="F1630" s="256" t="s">
        <v>12947</v>
      </c>
      <c r="G1630" s="37"/>
      <c r="H1630" s="37"/>
      <c r="I1630" s="257"/>
      <c r="J1630" s="37"/>
      <c r="K1630" s="37"/>
      <c r="L1630" s="40"/>
      <c r="M1630" s="258"/>
      <c r="N1630" s="259"/>
      <c r="O1630" s="72"/>
      <c r="P1630" s="72"/>
      <c r="Q1630" s="72"/>
      <c r="R1630" s="72"/>
      <c r="S1630" s="72"/>
      <c r="T1630" s="73"/>
      <c r="U1630" s="35"/>
      <c r="V1630" s="35"/>
      <c r="W1630" s="35"/>
      <c r="X1630" s="35"/>
      <c r="Y1630" s="35"/>
      <c r="Z1630" s="35"/>
      <c r="AA1630" s="35"/>
      <c r="AB1630" s="35"/>
      <c r="AC1630" s="35"/>
      <c r="AD1630" s="35"/>
      <c r="AE1630" s="35"/>
      <c r="AT1630" s="18" t="s">
        <v>807</v>
      </c>
      <c r="AU1630" s="18" t="s">
        <v>85</v>
      </c>
    </row>
    <row r="1631" spans="1:65" s="2" customFormat="1" ht="16.5" customHeight="1">
      <c r="A1631" s="35"/>
      <c r="B1631" s="36"/>
      <c r="C1631" s="193" t="s">
        <v>6724</v>
      </c>
      <c r="D1631" s="193" t="s">
        <v>214</v>
      </c>
      <c r="E1631" s="194" t="s">
        <v>14606</v>
      </c>
      <c r="F1631" s="195" t="s">
        <v>12951</v>
      </c>
      <c r="G1631" s="196" t="s">
        <v>2761</v>
      </c>
      <c r="H1631" s="197">
        <v>67</v>
      </c>
      <c r="I1631" s="198"/>
      <c r="J1631" s="199">
        <f>ROUND(I1631*H1631,2)</f>
        <v>0</v>
      </c>
      <c r="K1631" s="200"/>
      <c r="L1631" s="40"/>
      <c r="M1631" s="201" t="s">
        <v>1</v>
      </c>
      <c r="N1631" s="202" t="s">
        <v>42</v>
      </c>
      <c r="O1631" s="72"/>
      <c r="P1631" s="203">
        <f>O1631*H1631</f>
        <v>0</v>
      </c>
      <c r="Q1631" s="203">
        <v>0</v>
      </c>
      <c r="R1631" s="203">
        <f>Q1631*H1631</f>
        <v>0</v>
      </c>
      <c r="S1631" s="203">
        <v>0</v>
      </c>
      <c r="T1631" s="204">
        <f>S1631*H1631</f>
        <v>0</v>
      </c>
      <c r="U1631" s="35"/>
      <c r="V1631" s="35"/>
      <c r="W1631" s="35"/>
      <c r="X1631" s="35"/>
      <c r="Y1631" s="35"/>
      <c r="Z1631" s="35"/>
      <c r="AA1631" s="35"/>
      <c r="AB1631" s="35"/>
      <c r="AC1631" s="35"/>
      <c r="AD1631" s="35"/>
      <c r="AE1631" s="35"/>
      <c r="AR1631" s="205" t="s">
        <v>218</v>
      </c>
      <c r="AT1631" s="205" t="s">
        <v>214</v>
      </c>
      <c r="AU1631" s="205" t="s">
        <v>85</v>
      </c>
      <c r="AY1631" s="18" t="s">
        <v>209</v>
      </c>
      <c r="BE1631" s="206">
        <f>IF(N1631="základní",J1631,0)</f>
        <v>0</v>
      </c>
      <c r="BF1631" s="206">
        <f>IF(N1631="snížená",J1631,0)</f>
        <v>0</v>
      </c>
      <c r="BG1631" s="206">
        <f>IF(N1631="zákl. přenesená",J1631,0)</f>
        <v>0</v>
      </c>
      <c r="BH1631" s="206">
        <f>IF(N1631="sníž. přenesená",J1631,0)</f>
        <v>0</v>
      </c>
      <c r="BI1631" s="206">
        <f>IF(N1631="nulová",J1631,0)</f>
        <v>0</v>
      </c>
      <c r="BJ1631" s="18" t="s">
        <v>85</v>
      </c>
      <c r="BK1631" s="206">
        <f>ROUND(I1631*H1631,2)</f>
        <v>0</v>
      </c>
      <c r="BL1631" s="18" t="s">
        <v>218</v>
      </c>
      <c r="BM1631" s="205" t="s">
        <v>14607</v>
      </c>
    </row>
    <row r="1632" spans="1:65" s="2" customFormat="1" ht="58.5">
      <c r="A1632" s="35"/>
      <c r="B1632" s="36"/>
      <c r="C1632" s="37"/>
      <c r="D1632" s="214" t="s">
        <v>807</v>
      </c>
      <c r="E1632" s="37"/>
      <c r="F1632" s="256" t="s">
        <v>12947</v>
      </c>
      <c r="G1632" s="37"/>
      <c r="H1632" s="37"/>
      <c r="I1632" s="257"/>
      <c r="J1632" s="37"/>
      <c r="K1632" s="37"/>
      <c r="L1632" s="40"/>
      <c r="M1632" s="258"/>
      <c r="N1632" s="259"/>
      <c r="O1632" s="72"/>
      <c r="P1632" s="72"/>
      <c r="Q1632" s="72"/>
      <c r="R1632" s="72"/>
      <c r="S1632" s="72"/>
      <c r="T1632" s="73"/>
      <c r="U1632" s="35"/>
      <c r="V1632" s="35"/>
      <c r="W1632" s="35"/>
      <c r="X1632" s="35"/>
      <c r="Y1632" s="35"/>
      <c r="Z1632" s="35"/>
      <c r="AA1632" s="35"/>
      <c r="AB1632" s="35"/>
      <c r="AC1632" s="35"/>
      <c r="AD1632" s="35"/>
      <c r="AE1632" s="35"/>
      <c r="AT1632" s="18" t="s">
        <v>807</v>
      </c>
      <c r="AU1632" s="18" t="s">
        <v>85</v>
      </c>
    </row>
    <row r="1633" spans="1:65" s="2" customFormat="1" ht="16.5" customHeight="1">
      <c r="A1633" s="35"/>
      <c r="B1633" s="36"/>
      <c r="C1633" s="193" t="s">
        <v>6727</v>
      </c>
      <c r="D1633" s="193" t="s">
        <v>214</v>
      </c>
      <c r="E1633" s="194" t="s">
        <v>14608</v>
      </c>
      <c r="F1633" s="195" t="s">
        <v>12951</v>
      </c>
      <c r="G1633" s="196" t="s">
        <v>10032</v>
      </c>
      <c r="H1633" s="197">
        <v>43.2</v>
      </c>
      <c r="I1633" s="198"/>
      <c r="J1633" s="199">
        <f>ROUND(I1633*H1633,2)</f>
        <v>0</v>
      </c>
      <c r="K1633" s="200"/>
      <c r="L1633" s="40"/>
      <c r="M1633" s="201" t="s">
        <v>1</v>
      </c>
      <c r="N1633" s="202" t="s">
        <v>42</v>
      </c>
      <c r="O1633" s="72"/>
      <c r="P1633" s="203">
        <f>O1633*H1633</f>
        <v>0</v>
      </c>
      <c r="Q1633" s="203">
        <v>0</v>
      </c>
      <c r="R1633" s="203">
        <f>Q1633*H1633</f>
        <v>0</v>
      </c>
      <c r="S1633" s="203">
        <v>0</v>
      </c>
      <c r="T1633" s="204">
        <f>S1633*H1633</f>
        <v>0</v>
      </c>
      <c r="U1633" s="35"/>
      <c r="V1633" s="35"/>
      <c r="W1633" s="35"/>
      <c r="X1633" s="35"/>
      <c r="Y1633" s="35"/>
      <c r="Z1633" s="35"/>
      <c r="AA1633" s="35"/>
      <c r="AB1633" s="35"/>
      <c r="AC1633" s="35"/>
      <c r="AD1633" s="35"/>
      <c r="AE1633" s="35"/>
      <c r="AR1633" s="205" t="s">
        <v>218</v>
      </c>
      <c r="AT1633" s="205" t="s">
        <v>214</v>
      </c>
      <c r="AU1633" s="205" t="s">
        <v>85</v>
      </c>
      <c r="AY1633" s="18" t="s">
        <v>209</v>
      </c>
      <c r="BE1633" s="206">
        <f>IF(N1633="základní",J1633,0)</f>
        <v>0</v>
      </c>
      <c r="BF1633" s="206">
        <f>IF(N1633="snížená",J1633,0)</f>
        <v>0</v>
      </c>
      <c r="BG1633" s="206">
        <f>IF(N1633="zákl. přenesená",J1633,0)</f>
        <v>0</v>
      </c>
      <c r="BH1633" s="206">
        <f>IF(N1633="sníž. přenesená",J1633,0)</f>
        <v>0</v>
      </c>
      <c r="BI1633" s="206">
        <f>IF(N1633="nulová",J1633,0)</f>
        <v>0</v>
      </c>
      <c r="BJ1633" s="18" t="s">
        <v>85</v>
      </c>
      <c r="BK1633" s="206">
        <f>ROUND(I1633*H1633,2)</f>
        <v>0</v>
      </c>
      <c r="BL1633" s="18" t="s">
        <v>218</v>
      </c>
      <c r="BM1633" s="205" t="s">
        <v>14609</v>
      </c>
    </row>
    <row r="1634" spans="1:65" s="2" customFormat="1" ht="58.5">
      <c r="A1634" s="35"/>
      <c r="B1634" s="36"/>
      <c r="C1634" s="37"/>
      <c r="D1634" s="214" t="s">
        <v>807</v>
      </c>
      <c r="E1634" s="37"/>
      <c r="F1634" s="256" t="s">
        <v>12979</v>
      </c>
      <c r="G1634" s="37"/>
      <c r="H1634" s="37"/>
      <c r="I1634" s="257"/>
      <c r="J1634" s="37"/>
      <c r="K1634" s="37"/>
      <c r="L1634" s="40"/>
      <c r="M1634" s="258"/>
      <c r="N1634" s="259"/>
      <c r="O1634" s="72"/>
      <c r="P1634" s="72"/>
      <c r="Q1634" s="72"/>
      <c r="R1634" s="72"/>
      <c r="S1634" s="72"/>
      <c r="T1634" s="73"/>
      <c r="U1634" s="35"/>
      <c r="V1634" s="35"/>
      <c r="W1634" s="35"/>
      <c r="X1634" s="35"/>
      <c r="Y1634" s="35"/>
      <c r="Z1634" s="35"/>
      <c r="AA1634" s="35"/>
      <c r="AB1634" s="35"/>
      <c r="AC1634" s="35"/>
      <c r="AD1634" s="35"/>
      <c r="AE1634" s="35"/>
      <c r="AT1634" s="18" t="s">
        <v>807</v>
      </c>
      <c r="AU1634" s="18" t="s">
        <v>85</v>
      </c>
    </row>
    <row r="1635" spans="1:65" s="2" customFormat="1" ht="16.5" customHeight="1">
      <c r="A1635" s="35"/>
      <c r="B1635" s="36"/>
      <c r="C1635" s="193" t="s">
        <v>534</v>
      </c>
      <c r="D1635" s="193" t="s">
        <v>214</v>
      </c>
      <c r="E1635" s="194" t="s">
        <v>14610</v>
      </c>
      <c r="F1635" s="195" t="s">
        <v>12945</v>
      </c>
      <c r="G1635" s="196" t="s">
        <v>10032</v>
      </c>
      <c r="H1635" s="197">
        <v>3.2</v>
      </c>
      <c r="I1635" s="198"/>
      <c r="J1635" s="199">
        <f>ROUND(I1635*H1635,2)</f>
        <v>0</v>
      </c>
      <c r="K1635" s="200"/>
      <c r="L1635" s="40"/>
      <c r="M1635" s="201" t="s">
        <v>1</v>
      </c>
      <c r="N1635" s="202" t="s">
        <v>42</v>
      </c>
      <c r="O1635" s="72"/>
      <c r="P1635" s="203">
        <f>O1635*H1635</f>
        <v>0</v>
      </c>
      <c r="Q1635" s="203">
        <v>0</v>
      </c>
      <c r="R1635" s="203">
        <f>Q1635*H1635</f>
        <v>0</v>
      </c>
      <c r="S1635" s="203">
        <v>0</v>
      </c>
      <c r="T1635" s="204">
        <f>S1635*H1635</f>
        <v>0</v>
      </c>
      <c r="U1635" s="35"/>
      <c r="V1635" s="35"/>
      <c r="W1635" s="35"/>
      <c r="X1635" s="35"/>
      <c r="Y1635" s="35"/>
      <c r="Z1635" s="35"/>
      <c r="AA1635" s="35"/>
      <c r="AB1635" s="35"/>
      <c r="AC1635" s="35"/>
      <c r="AD1635" s="35"/>
      <c r="AE1635" s="35"/>
      <c r="AR1635" s="205" t="s">
        <v>218</v>
      </c>
      <c r="AT1635" s="205" t="s">
        <v>214</v>
      </c>
      <c r="AU1635" s="205" t="s">
        <v>85</v>
      </c>
      <c r="AY1635" s="18" t="s">
        <v>209</v>
      </c>
      <c r="BE1635" s="206">
        <f>IF(N1635="základní",J1635,0)</f>
        <v>0</v>
      </c>
      <c r="BF1635" s="206">
        <f>IF(N1635="snížená",J1635,0)</f>
        <v>0</v>
      </c>
      <c r="BG1635" s="206">
        <f>IF(N1635="zákl. přenesená",J1635,0)</f>
        <v>0</v>
      </c>
      <c r="BH1635" s="206">
        <f>IF(N1635="sníž. přenesená",J1635,0)</f>
        <v>0</v>
      </c>
      <c r="BI1635" s="206">
        <f>IF(N1635="nulová",J1635,0)</f>
        <v>0</v>
      </c>
      <c r="BJ1635" s="18" t="s">
        <v>85</v>
      </c>
      <c r="BK1635" s="206">
        <f>ROUND(I1635*H1635,2)</f>
        <v>0</v>
      </c>
      <c r="BL1635" s="18" t="s">
        <v>218</v>
      </c>
      <c r="BM1635" s="205" t="s">
        <v>14611</v>
      </c>
    </row>
    <row r="1636" spans="1:65" s="2" customFormat="1" ht="48.75">
      <c r="A1636" s="35"/>
      <c r="B1636" s="36"/>
      <c r="C1636" s="37"/>
      <c r="D1636" s="214" t="s">
        <v>807</v>
      </c>
      <c r="E1636" s="37"/>
      <c r="F1636" s="256" t="s">
        <v>13241</v>
      </c>
      <c r="G1636" s="37"/>
      <c r="H1636" s="37"/>
      <c r="I1636" s="257"/>
      <c r="J1636" s="37"/>
      <c r="K1636" s="37"/>
      <c r="L1636" s="40"/>
      <c r="M1636" s="258"/>
      <c r="N1636" s="259"/>
      <c r="O1636" s="72"/>
      <c r="P1636" s="72"/>
      <c r="Q1636" s="72"/>
      <c r="R1636" s="72"/>
      <c r="S1636" s="72"/>
      <c r="T1636" s="73"/>
      <c r="U1636" s="35"/>
      <c r="V1636" s="35"/>
      <c r="W1636" s="35"/>
      <c r="X1636" s="35"/>
      <c r="Y1636" s="35"/>
      <c r="Z1636" s="35"/>
      <c r="AA1636" s="35"/>
      <c r="AB1636" s="35"/>
      <c r="AC1636" s="35"/>
      <c r="AD1636" s="35"/>
      <c r="AE1636" s="35"/>
      <c r="AT1636" s="18" t="s">
        <v>807</v>
      </c>
      <c r="AU1636" s="18" t="s">
        <v>85</v>
      </c>
    </row>
    <row r="1637" spans="1:65" s="2" customFormat="1" ht="16.5" customHeight="1">
      <c r="A1637" s="35"/>
      <c r="B1637" s="36"/>
      <c r="C1637" s="193" t="s">
        <v>6732</v>
      </c>
      <c r="D1637" s="193" t="s">
        <v>214</v>
      </c>
      <c r="E1637" s="194" t="s">
        <v>14612</v>
      </c>
      <c r="F1637" s="195" t="s">
        <v>12898</v>
      </c>
      <c r="G1637" s="196" t="s">
        <v>10032</v>
      </c>
      <c r="H1637" s="197">
        <v>30.4</v>
      </c>
      <c r="I1637" s="198"/>
      <c r="J1637" s="199">
        <f>ROUND(I1637*H1637,2)</f>
        <v>0</v>
      </c>
      <c r="K1637" s="200"/>
      <c r="L1637" s="40"/>
      <c r="M1637" s="201" t="s">
        <v>1</v>
      </c>
      <c r="N1637" s="202" t="s">
        <v>42</v>
      </c>
      <c r="O1637" s="72"/>
      <c r="P1637" s="203">
        <f>O1637*H1637</f>
        <v>0</v>
      </c>
      <c r="Q1637" s="203">
        <v>0</v>
      </c>
      <c r="R1637" s="203">
        <f>Q1637*H1637</f>
        <v>0</v>
      </c>
      <c r="S1637" s="203">
        <v>0</v>
      </c>
      <c r="T1637" s="204">
        <f>S1637*H1637</f>
        <v>0</v>
      </c>
      <c r="U1637" s="35"/>
      <c r="V1637" s="35"/>
      <c r="W1637" s="35"/>
      <c r="X1637" s="35"/>
      <c r="Y1637" s="35"/>
      <c r="Z1637" s="35"/>
      <c r="AA1637" s="35"/>
      <c r="AB1637" s="35"/>
      <c r="AC1637" s="35"/>
      <c r="AD1637" s="35"/>
      <c r="AE1637" s="35"/>
      <c r="AR1637" s="205" t="s">
        <v>218</v>
      </c>
      <c r="AT1637" s="205" t="s">
        <v>214</v>
      </c>
      <c r="AU1637" s="205" t="s">
        <v>85</v>
      </c>
      <c r="AY1637" s="18" t="s">
        <v>209</v>
      </c>
      <c r="BE1637" s="206">
        <f>IF(N1637="základní",J1637,0)</f>
        <v>0</v>
      </c>
      <c r="BF1637" s="206">
        <f>IF(N1637="snížená",J1637,0)</f>
        <v>0</v>
      </c>
      <c r="BG1637" s="206">
        <f>IF(N1637="zákl. přenesená",J1637,0)</f>
        <v>0</v>
      </c>
      <c r="BH1637" s="206">
        <f>IF(N1637="sníž. přenesená",J1637,0)</f>
        <v>0</v>
      </c>
      <c r="BI1637" s="206">
        <f>IF(N1637="nulová",J1637,0)</f>
        <v>0</v>
      </c>
      <c r="BJ1637" s="18" t="s">
        <v>85</v>
      </c>
      <c r="BK1637" s="206">
        <f>ROUND(I1637*H1637,2)</f>
        <v>0</v>
      </c>
      <c r="BL1637" s="18" t="s">
        <v>218</v>
      </c>
      <c r="BM1637" s="205" t="s">
        <v>14613</v>
      </c>
    </row>
    <row r="1638" spans="1:65" s="2" customFormat="1" ht="48.75">
      <c r="A1638" s="35"/>
      <c r="B1638" s="36"/>
      <c r="C1638" s="37"/>
      <c r="D1638" s="214" t="s">
        <v>807</v>
      </c>
      <c r="E1638" s="37"/>
      <c r="F1638" s="256" t="s">
        <v>13241</v>
      </c>
      <c r="G1638" s="37"/>
      <c r="H1638" s="37"/>
      <c r="I1638" s="257"/>
      <c r="J1638" s="37"/>
      <c r="K1638" s="37"/>
      <c r="L1638" s="40"/>
      <c r="M1638" s="258"/>
      <c r="N1638" s="259"/>
      <c r="O1638" s="72"/>
      <c r="P1638" s="72"/>
      <c r="Q1638" s="72"/>
      <c r="R1638" s="72"/>
      <c r="S1638" s="72"/>
      <c r="T1638" s="73"/>
      <c r="U1638" s="35"/>
      <c r="V1638" s="35"/>
      <c r="W1638" s="35"/>
      <c r="X1638" s="35"/>
      <c r="Y1638" s="35"/>
      <c r="Z1638" s="35"/>
      <c r="AA1638" s="35"/>
      <c r="AB1638" s="35"/>
      <c r="AC1638" s="35"/>
      <c r="AD1638" s="35"/>
      <c r="AE1638" s="35"/>
      <c r="AT1638" s="18" t="s">
        <v>807</v>
      </c>
      <c r="AU1638" s="18" t="s">
        <v>85</v>
      </c>
    </row>
    <row r="1639" spans="1:65" s="2" customFormat="1" ht="16.5" customHeight="1">
      <c r="A1639" s="35"/>
      <c r="B1639" s="36"/>
      <c r="C1639" s="193" t="s">
        <v>6735</v>
      </c>
      <c r="D1639" s="193" t="s">
        <v>214</v>
      </c>
      <c r="E1639" s="194" t="s">
        <v>14614</v>
      </c>
      <c r="F1639" s="195" t="s">
        <v>12951</v>
      </c>
      <c r="G1639" s="196" t="s">
        <v>10032</v>
      </c>
      <c r="H1639" s="197">
        <v>137.6</v>
      </c>
      <c r="I1639" s="198"/>
      <c r="J1639" s="199">
        <f>ROUND(I1639*H1639,2)</f>
        <v>0</v>
      </c>
      <c r="K1639" s="200"/>
      <c r="L1639" s="40"/>
      <c r="M1639" s="201" t="s">
        <v>1</v>
      </c>
      <c r="N1639" s="202" t="s">
        <v>42</v>
      </c>
      <c r="O1639" s="72"/>
      <c r="P1639" s="203">
        <f>O1639*H1639</f>
        <v>0</v>
      </c>
      <c r="Q1639" s="203">
        <v>0</v>
      </c>
      <c r="R1639" s="203">
        <f>Q1639*H1639</f>
        <v>0</v>
      </c>
      <c r="S1639" s="203">
        <v>0</v>
      </c>
      <c r="T1639" s="204">
        <f>S1639*H1639</f>
        <v>0</v>
      </c>
      <c r="U1639" s="35"/>
      <c r="V1639" s="35"/>
      <c r="W1639" s="35"/>
      <c r="X1639" s="35"/>
      <c r="Y1639" s="35"/>
      <c r="Z1639" s="35"/>
      <c r="AA1639" s="35"/>
      <c r="AB1639" s="35"/>
      <c r="AC1639" s="35"/>
      <c r="AD1639" s="35"/>
      <c r="AE1639" s="35"/>
      <c r="AR1639" s="205" t="s">
        <v>218</v>
      </c>
      <c r="AT1639" s="205" t="s">
        <v>214</v>
      </c>
      <c r="AU1639" s="205" t="s">
        <v>85</v>
      </c>
      <c r="AY1639" s="18" t="s">
        <v>209</v>
      </c>
      <c r="BE1639" s="206">
        <f>IF(N1639="základní",J1639,0)</f>
        <v>0</v>
      </c>
      <c r="BF1639" s="206">
        <f>IF(N1639="snížená",J1639,0)</f>
        <v>0</v>
      </c>
      <c r="BG1639" s="206">
        <f>IF(N1639="zákl. přenesená",J1639,0)</f>
        <v>0</v>
      </c>
      <c r="BH1639" s="206">
        <f>IF(N1639="sníž. přenesená",J1639,0)</f>
        <v>0</v>
      </c>
      <c r="BI1639" s="206">
        <f>IF(N1639="nulová",J1639,0)</f>
        <v>0</v>
      </c>
      <c r="BJ1639" s="18" t="s">
        <v>85</v>
      </c>
      <c r="BK1639" s="206">
        <f>ROUND(I1639*H1639,2)</f>
        <v>0</v>
      </c>
      <c r="BL1639" s="18" t="s">
        <v>218</v>
      </c>
      <c r="BM1639" s="205" t="s">
        <v>14615</v>
      </c>
    </row>
    <row r="1640" spans="1:65" s="2" customFormat="1" ht="48.75">
      <c r="A1640" s="35"/>
      <c r="B1640" s="36"/>
      <c r="C1640" s="37"/>
      <c r="D1640" s="214" t="s">
        <v>807</v>
      </c>
      <c r="E1640" s="37"/>
      <c r="F1640" s="256" t="s">
        <v>13241</v>
      </c>
      <c r="G1640" s="37"/>
      <c r="H1640" s="37"/>
      <c r="I1640" s="257"/>
      <c r="J1640" s="37"/>
      <c r="K1640" s="37"/>
      <c r="L1640" s="40"/>
      <c r="M1640" s="258"/>
      <c r="N1640" s="259"/>
      <c r="O1640" s="72"/>
      <c r="P1640" s="72"/>
      <c r="Q1640" s="72"/>
      <c r="R1640" s="72"/>
      <c r="S1640" s="72"/>
      <c r="T1640" s="73"/>
      <c r="U1640" s="35"/>
      <c r="V1640" s="35"/>
      <c r="W1640" s="35"/>
      <c r="X1640" s="35"/>
      <c r="Y1640" s="35"/>
      <c r="Z1640" s="35"/>
      <c r="AA1640" s="35"/>
      <c r="AB1640" s="35"/>
      <c r="AC1640" s="35"/>
      <c r="AD1640" s="35"/>
      <c r="AE1640" s="35"/>
      <c r="AT1640" s="18" t="s">
        <v>807</v>
      </c>
      <c r="AU1640" s="18" t="s">
        <v>85</v>
      </c>
    </row>
    <row r="1641" spans="1:65" s="2" customFormat="1" ht="16.5" customHeight="1">
      <c r="A1641" s="35"/>
      <c r="B1641" s="36"/>
      <c r="C1641" s="193" t="s">
        <v>4582</v>
      </c>
      <c r="D1641" s="193" t="s">
        <v>214</v>
      </c>
      <c r="E1641" s="194" t="s">
        <v>14616</v>
      </c>
      <c r="F1641" s="195" t="s">
        <v>12848</v>
      </c>
      <c r="G1641" s="196" t="s">
        <v>217</v>
      </c>
      <c r="H1641" s="197">
        <v>145.80000000000001</v>
      </c>
      <c r="I1641" s="198"/>
      <c r="J1641" s="199">
        <f>ROUND(I1641*H1641,2)</f>
        <v>0</v>
      </c>
      <c r="K1641" s="200"/>
      <c r="L1641" s="40"/>
      <c r="M1641" s="201" t="s">
        <v>1</v>
      </c>
      <c r="N1641" s="202" t="s">
        <v>42</v>
      </c>
      <c r="O1641" s="72"/>
      <c r="P1641" s="203">
        <f>O1641*H1641</f>
        <v>0</v>
      </c>
      <c r="Q1641" s="203">
        <v>0</v>
      </c>
      <c r="R1641" s="203">
        <f>Q1641*H1641</f>
        <v>0</v>
      </c>
      <c r="S1641" s="203">
        <v>0</v>
      </c>
      <c r="T1641" s="204">
        <f>S1641*H1641</f>
        <v>0</v>
      </c>
      <c r="U1641" s="35"/>
      <c r="V1641" s="35"/>
      <c r="W1641" s="35"/>
      <c r="X1641" s="35"/>
      <c r="Y1641" s="35"/>
      <c r="Z1641" s="35"/>
      <c r="AA1641" s="35"/>
      <c r="AB1641" s="35"/>
      <c r="AC1641" s="35"/>
      <c r="AD1641" s="35"/>
      <c r="AE1641" s="35"/>
      <c r="AR1641" s="205" t="s">
        <v>218</v>
      </c>
      <c r="AT1641" s="205" t="s">
        <v>214</v>
      </c>
      <c r="AU1641" s="205" t="s">
        <v>85</v>
      </c>
      <c r="AY1641" s="18" t="s">
        <v>209</v>
      </c>
      <c r="BE1641" s="206">
        <f>IF(N1641="základní",J1641,0)</f>
        <v>0</v>
      </c>
      <c r="BF1641" s="206">
        <f>IF(N1641="snížená",J1641,0)</f>
        <v>0</v>
      </c>
      <c r="BG1641" s="206">
        <f>IF(N1641="zákl. přenesená",J1641,0)</f>
        <v>0</v>
      </c>
      <c r="BH1641" s="206">
        <f>IF(N1641="sníž. přenesená",J1641,0)</f>
        <v>0</v>
      </c>
      <c r="BI1641" s="206">
        <f>IF(N1641="nulová",J1641,0)</f>
        <v>0</v>
      </c>
      <c r="BJ1641" s="18" t="s">
        <v>85</v>
      </c>
      <c r="BK1641" s="206">
        <f>ROUND(I1641*H1641,2)</f>
        <v>0</v>
      </c>
      <c r="BL1641" s="18" t="s">
        <v>218</v>
      </c>
      <c r="BM1641" s="205" t="s">
        <v>14617</v>
      </c>
    </row>
    <row r="1642" spans="1:65" s="2" customFormat="1" ht="48.75">
      <c r="A1642" s="35"/>
      <c r="B1642" s="36"/>
      <c r="C1642" s="37"/>
      <c r="D1642" s="214" t="s">
        <v>807</v>
      </c>
      <c r="E1642" s="37"/>
      <c r="F1642" s="256" t="s">
        <v>12988</v>
      </c>
      <c r="G1642" s="37"/>
      <c r="H1642" s="37"/>
      <c r="I1642" s="257"/>
      <c r="J1642" s="37"/>
      <c r="K1642" s="37"/>
      <c r="L1642" s="40"/>
      <c r="M1642" s="258"/>
      <c r="N1642" s="259"/>
      <c r="O1642" s="72"/>
      <c r="P1642" s="72"/>
      <c r="Q1642" s="72"/>
      <c r="R1642" s="72"/>
      <c r="S1642" s="72"/>
      <c r="T1642" s="73"/>
      <c r="U1642" s="35"/>
      <c r="V1642" s="35"/>
      <c r="W1642" s="35"/>
      <c r="X1642" s="35"/>
      <c r="Y1642" s="35"/>
      <c r="Z1642" s="35"/>
      <c r="AA1642" s="35"/>
      <c r="AB1642" s="35"/>
      <c r="AC1642" s="35"/>
      <c r="AD1642" s="35"/>
      <c r="AE1642" s="35"/>
      <c r="AT1642" s="18" t="s">
        <v>807</v>
      </c>
      <c r="AU1642" s="18" t="s">
        <v>85</v>
      </c>
    </row>
    <row r="1643" spans="1:65" s="2" customFormat="1" ht="16.5" customHeight="1">
      <c r="A1643" s="35"/>
      <c r="B1643" s="36"/>
      <c r="C1643" s="193" t="s">
        <v>6740</v>
      </c>
      <c r="D1643" s="193" t="s">
        <v>214</v>
      </c>
      <c r="E1643" s="194" t="s">
        <v>14618</v>
      </c>
      <c r="F1643" s="195" t="s">
        <v>12852</v>
      </c>
      <c r="G1643" s="196" t="s">
        <v>217</v>
      </c>
      <c r="H1643" s="197">
        <v>155.9</v>
      </c>
      <c r="I1643" s="198"/>
      <c r="J1643" s="199">
        <f>ROUND(I1643*H1643,2)</f>
        <v>0</v>
      </c>
      <c r="K1643" s="200"/>
      <c r="L1643" s="40"/>
      <c r="M1643" s="201" t="s">
        <v>1</v>
      </c>
      <c r="N1643" s="202" t="s">
        <v>42</v>
      </c>
      <c r="O1643" s="72"/>
      <c r="P1643" s="203">
        <f>O1643*H1643</f>
        <v>0</v>
      </c>
      <c r="Q1643" s="203">
        <v>0</v>
      </c>
      <c r="R1643" s="203">
        <f>Q1643*H1643</f>
        <v>0</v>
      </c>
      <c r="S1643" s="203">
        <v>0</v>
      </c>
      <c r="T1643" s="204">
        <f>S1643*H1643</f>
        <v>0</v>
      </c>
      <c r="U1643" s="35"/>
      <c r="V1643" s="35"/>
      <c r="W1643" s="35"/>
      <c r="X1643" s="35"/>
      <c r="Y1643" s="35"/>
      <c r="Z1643" s="35"/>
      <c r="AA1643" s="35"/>
      <c r="AB1643" s="35"/>
      <c r="AC1643" s="35"/>
      <c r="AD1643" s="35"/>
      <c r="AE1643" s="35"/>
      <c r="AR1643" s="205" t="s">
        <v>218</v>
      </c>
      <c r="AT1643" s="205" t="s">
        <v>214</v>
      </c>
      <c r="AU1643" s="205" t="s">
        <v>85</v>
      </c>
      <c r="AY1643" s="18" t="s">
        <v>209</v>
      </c>
      <c r="BE1643" s="206">
        <f>IF(N1643="základní",J1643,0)</f>
        <v>0</v>
      </c>
      <c r="BF1643" s="206">
        <f>IF(N1643="snížená",J1643,0)</f>
        <v>0</v>
      </c>
      <c r="BG1643" s="206">
        <f>IF(N1643="zákl. přenesená",J1643,0)</f>
        <v>0</v>
      </c>
      <c r="BH1643" s="206">
        <f>IF(N1643="sníž. přenesená",J1643,0)</f>
        <v>0</v>
      </c>
      <c r="BI1643" s="206">
        <f>IF(N1643="nulová",J1643,0)</f>
        <v>0</v>
      </c>
      <c r="BJ1643" s="18" t="s">
        <v>85</v>
      </c>
      <c r="BK1643" s="206">
        <f>ROUND(I1643*H1643,2)</f>
        <v>0</v>
      </c>
      <c r="BL1643" s="18" t="s">
        <v>218</v>
      </c>
      <c r="BM1643" s="205" t="s">
        <v>14619</v>
      </c>
    </row>
    <row r="1644" spans="1:65" s="2" customFormat="1" ht="48.75">
      <c r="A1644" s="35"/>
      <c r="B1644" s="36"/>
      <c r="C1644" s="37"/>
      <c r="D1644" s="214" t="s">
        <v>807</v>
      </c>
      <c r="E1644" s="37"/>
      <c r="F1644" s="256" t="s">
        <v>12988</v>
      </c>
      <c r="G1644" s="37"/>
      <c r="H1644" s="37"/>
      <c r="I1644" s="257"/>
      <c r="J1644" s="37"/>
      <c r="K1644" s="37"/>
      <c r="L1644" s="40"/>
      <c r="M1644" s="258"/>
      <c r="N1644" s="259"/>
      <c r="O1644" s="72"/>
      <c r="P1644" s="72"/>
      <c r="Q1644" s="72"/>
      <c r="R1644" s="72"/>
      <c r="S1644" s="72"/>
      <c r="T1644" s="73"/>
      <c r="U1644" s="35"/>
      <c r="V1644" s="35"/>
      <c r="W1644" s="35"/>
      <c r="X1644" s="35"/>
      <c r="Y1644" s="35"/>
      <c r="Z1644" s="35"/>
      <c r="AA1644" s="35"/>
      <c r="AB1644" s="35"/>
      <c r="AC1644" s="35"/>
      <c r="AD1644" s="35"/>
      <c r="AE1644" s="35"/>
      <c r="AT1644" s="18" t="s">
        <v>807</v>
      </c>
      <c r="AU1644" s="18" t="s">
        <v>85</v>
      </c>
    </row>
    <row r="1645" spans="1:65" s="2" customFormat="1" ht="16.5" customHeight="1">
      <c r="A1645" s="35"/>
      <c r="B1645" s="36"/>
      <c r="C1645" s="193" t="s">
        <v>6743</v>
      </c>
      <c r="D1645" s="193" t="s">
        <v>214</v>
      </c>
      <c r="E1645" s="194" t="s">
        <v>14620</v>
      </c>
      <c r="F1645" s="195" t="s">
        <v>13368</v>
      </c>
      <c r="G1645" s="196" t="s">
        <v>10032</v>
      </c>
      <c r="H1645" s="197">
        <v>8.1</v>
      </c>
      <c r="I1645" s="198"/>
      <c r="J1645" s="199">
        <f>ROUND(I1645*H1645,2)</f>
        <v>0</v>
      </c>
      <c r="K1645" s="200"/>
      <c r="L1645" s="40"/>
      <c r="M1645" s="201" t="s">
        <v>1</v>
      </c>
      <c r="N1645" s="202" t="s">
        <v>42</v>
      </c>
      <c r="O1645" s="72"/>
      <c r="P1645" s="203">
        <f>O1645*H1645</f>
        <v>0</v>
      </c>
      <c r="Q1645" s="203">
        <v>0</v>
      </c>
      <c r="R1645" s="203">
        <f>Q1645*H1645</f>
        <v>0</v>
      </c>
      <c r="S1645" s="203">
        <v>0</v>
      </c>
      <c r="T1645" s="204">
        <f>S1645*H1645</f>
        <v>0</v>
      </c>
      <c r="U1645" s="35"/>
      <c r="V1645" s="35"/>
      <c r="W1645" s="35"/>
      <c r="X1645" s="35"/>
      <c r="Y1645" s="35"/>
      <c r="Z1645" s="35"/>
      <c r="AA1645" s="35"/>
      <c r="AB1645" s="35"/>
      <c r="AC1645" s="35"/>
      <c r="AD1645" s="35"/>
      <c r="AE1645" s="35"/>
      <c r="AR1645" s="205" t="s">
        <v>218</v>
      </c>
      <c r="AT1645" s="205" t="s">
        <v>214</v>
      </c>
      <c r="AU1645" s="205" t="s">
        <v>85</v>
      </c>
      <c r="AY1645" s="18" t="s">
        <v>209</v>
      </c>
      <c r="BE1645" s="206">
        <f>IF(N1645="základní",J1645,0)</f>
        <v>0</v>
      </c>
      <c r="BF1645" s="206">
        <f>IF(N1645="snížená",J1645,0)</f>
        <v>0</v>
      </c>
      <c r="BG1645" s="206">
        <f>IF(N1645="zákl. přenesená",J1645,0)</f>
        <v>0</v>
      </c>
      <c r="BH1645" s="206">
        <f>IF(N1645="sníž. přenesená",J1645,0)</f>
        <v>0</v>
      </c>
      <c r="BI1645" s="206">
        <f>IF(N1645="nulová",J1645,0)</f>
        <v>0</v>
      </c>
      <c r="BJ1645" s="18" t="s">
        <v>85</v>
      </c>
      <c r="BK1645" s="206">
        <f>ROUND(I1645*H1645,2)</f>
        <v>0</v>
      </c>
      <c r="BL1645" s="18" t="s">
        <v>218</v>
      </c>
      <c r="BM1645" s="205" t="s">
        <v>14621</v>
      </c>
    </row>
    <row r="1646" spans="1:65" s="2" customFormat="1" ht="48.75">
      <c r="A1646" s="35"/>
      <c r="B1646" s="36"/>
      <c r="C1646" s="37"/>
      <c r="D1646" s="214" t="s">
        <v>807</v>
      </c>
      <c r="E1646" s="37"/>
      <c r="F1646" s="256" t="s">
        <v>12994</v>
      </c>
      <c r="G1646" s="37"/>
      <c r="H1646" s="37"/>
      <c r="I1646" s="257"/>
      <c r="J1646" s="37"/>
      <c r="K1646" s="37"/>
      <c r="L1646" s="40"/>
      <c r="M1646" s="258"/>
      <c r="N1646" s="259"/>
      <c r="O1646" s="72"/>
      <c r="P1646" s="72"/>
      <c r="Q1646" s="72"/>
      <c r="R1646" s="72"/>
      <c r="S1646" s="72"/>
      <c r="T1646" s="73"/>
      <c r="U1646" s="35"/>
      <c r="V1646" s="35"/>
      <c r="W1646" s="35"/>
      <c r="X1646" s="35"/>
      <c r="Y1646" s="35"/>
      <c r="Z1646" s="35"/>
      <c r="AA1646" s="35"/>
      <c r="AB1646" s="35"/>
      <c r="AC1646" s="35"/>
      <c r="AD1646" s="35"/>
      <c r="AE1646" s="35"/>
      <c r="AT1646" s="18" t="s">
        <v>807</v>
      </c>
      <c r="AU1646" s="18" t="s">
        <v>85</v>
      </c>
    </row>
    <row r="1647" spans="1:65" s="2" customFormat="1" ht="16.5" customHeight="1">
      <c r="A1647" s="35"/>
      <c r="B1647" s="36"/>
      <c r="C1647" s="193" t="s">
        <v>6746</v>
      </c>
      <c r="D1647" s="193" t="s">
        <v>214</v>
      </c>
      <c r="E1647" s="194" t="s">
        <v>14622</v>
      </c>
      <c r="F1647" s="195" t="s">
        <v>13371</v>
      </c>
      <c r="G1647" s="196" t="s">
        <v>10032</v>
      </c>
      <c r="H1647" s="197">
        <v>6.1</v>
      </c>
      <c r="I1647" s="198"/>
      <c r="J1647" s="199">
        <f>ROUND(I1647*H1647,2)</f>
        <v>0</v>
      </c>
      <c r="K1647" s="200"/>
      <c r="L1647" s="40"/>
      <c r="M1647" s="201" t="s">
        <v>1</v>
      </c>
      <c r="N1647" s="202" t="s">
        <v>42</v>
      </c>
      <c r="O1647" s="72"/>
      <c r="P1647" s="203">
        <f>O1647*H1647</f>
        <v>0</v>
      </c>
      <c r="Q1647" s="203">
        <v>0</v>
      </c>
      <c r="R1647" s="203">
        <f>Q1647*H1647</f>
        <v>0</v>
      </c>
      <c r="S1647" s="203">
        <v>0</v>
      </c>
      <c r="T1647" s="204">
        <f>S1647*H1647</f>
        <v>0</v>
      </c>
      <c r="U1647" s="35"/>
      <c r="V1647" s="35"/>
      <c r="W1647" s="35"/>
      <c r="X1647" s="35"/>
      <c r="Y1647" s="35"/>
      <c r="Z1647" s="35"/>
      <c r="AA1647" s="35"/>
      <c r="AB1647" s="35"/>
      <c r="AC1647" s="35"/>
      <c r="AD1647" s="35"/>
      <c r="AE1647" s="35"/>
      <c r="AR1647" s="205" t="s">
        <v>218</v>
      </c>
      <c r="AT1647" s="205" t="s">
        <v>214</v>
      </c>
      <c r="AU1647" s="205" t="s">
        <v>85</v>
      </c>
      <c r="AY1647" s="18" t="s">
        <v>209</v>
      </c>
      <c r="BE1647" s="206">
        <f>IF(N1647="základní",J1647,0)</f>
        <v>0</v>
      </c>
      <c r="BF1647" s="206">
        <f>IF(N1647="snížená",J1647,0)</f>
        <v>0</v>
      </c>
      <c r="BG1647" s="206">
        <f>IF(N1647="zákl. přenesená",J1647,0)</f>
        <v>0</v>
      </c>
      <c r="BH1647" s="206">
        <f>IF(N1647="sníž. přenesená",J1647,0)</f>
        <v>0</v>
      </c>
      <c r="BI1647" s="206">
        <f>IF(N1647="nulová",J1647,0)</f>
        <v>0</v>
      </c>
      <c r="BJ1647" s="18" t="s">
        <v>85</v>
      </c>
      <c r="BK1647" s="206">
        <f>ROUND(I1647*H1647,2)</f>
        <v>0</v>
      </c>
      <c r="BL1647" s="18" t="s">
        <v>218</v>
      </c>
      <c r="BM1647" s="205" t="s">
        <v>14623</v>
      </c>
    </row>
    <row r="1648" spans="1:65" s="2" customFormat="1" ht="48.75">
      <c r="A1648" s="35"/>
      <c r="B1648" s="36"/>
      <c r="C1648" s="37"/>
      <c r="D1648" s="214" t="s">
        <v>807</v>
      </c>
      <c r="E1648" s="37"/>
      <c r="F1648" s="256" t="s">
        <v>12994</v>
      </c>
      <c r="G1648" s="37"/>
      <c r="H1648" s="37"/>
      <c r="I1648" s="257"/>
      <c r="J1648" s="37"/>
      <c r="K1648" s="37"/>
      <c r="L1648" s="40"/>
      <c r="M1648" s="258"/>
      <c r="N1648" s="259"/>
      <c r="O1648" s="72"/>
      <c r="P1648" s="72"/>
      <c r="Q1648" s="72"/>
      <c r="R1648" s="72"/>
      <c r="S1648" s="72"/>
      <c r="T1648" s="73"/>
      <c r="U1648" s="35"/>
      <c r="V1648" s="35"/>
      <c r="W1648" s="35"/>
      <c r="X1648" s="35"/>
      <c r="Y1648" s="35"/>
      <c r="Z1648" s="35"/>
      <c r="AA1648" s="35"/>
      <c r="AB1648" s="35"/>
      <c r="AC1648" s="35"/>
      <c r="AD1648" s="35"/>
      <c r="AE1648" s="35"/>
      <c r="AT1648" s="18" t="s">
        <v>807</v>
      </c>
      <c r="AU1648" s="18" t="s">
        <v>85</v>
      </c>
    </row>
    <row r="1649" spans="1:65" s="2" customFormat="1" ht="16.5" customHeight="1">
      <c r="A1649" s="35"/>
      <c r="B1649" s="36"/>
      <c r="C1649" s="193" t="s">
        <v>6749</v>
      </c>
      <c r="D1649" s="193" t="s">
        <v>214</v>
      </c>
      <c r="E1649" s="194" t="s">
        <v>14624</v>
      </c>
      <c r="F1649" s="195" t="s">
        <v>13374</v>
      </c>
      <c r="G1649" s="196" t="s">
        <v>10032</v>
      </c>
      <c r="H1649" s="197">
        <v>22.2</v>
      </c>
      <c r="I1649" s="198"/>
      <c r="J1649" s="199">
        <f>ROUND(I1649*H1649,2)</f>
        <v>0</v>
      </c>
      <c r="K1649" s="200"/>
      <c r="L1649" s="40"/>
      <c r="M1649" s="201" t="s">
        <v>1</v>
      </c>
      <c r="N1649" s="202" t="s">
        <v>42</v>
      </c>
      <c r="O1649" s="72"/>
      <c r="P1649" s="203">
        <f>O1649*H1649</f>
        <v>0</v>
      </c>
      <c r="Q1649" s="203">
        <v>0</v>
      </c>
      <c r="R1649" s="203">
        <f>Q1649*H1649</f>
        <v>0</v>
      </c>
      <c r="S1649" s="203">
        <v>0</v>
      </c>
      <c r="T1649" s="204">
        <f>S1649*H1649</f>
        <v>0</v>
      </c>
      <c r="U1649" s="35"/>
      <c r="V1649" s="35"/>
      <c r="W1649" s="35"/>
      <c r="X1649" s="35"/>
      <c r="Y1649" s="35"/>
      <c r="Z1649" s="35"/>
      <c r="AA1649" s="35"/>
      <c r="AB1649" s="35"/>
      <c r="AC1649" s="35"/>
      <c r="AD1649" s="35"/>
      <c r="AE1649" s="35"/>
      <c r="AR1649" s="205" t="s">
        <v>218</v>
      </c>
      <c r="AT1649" s="205" t="s">
        <v>214</v>
      </c>
      <c r="AU1649" s="205" t="s">
        <v>85</v>
      </c>
      <c r="AY1649" s="18" t="s">
        <v>209</v>
      </c>
      <c r="BE1649" s="206">
        <f>IF(N1649="základní",J1649,0)</f>
        <v>0</v>
      </c>
      <c r="BF1649" s="206">
        <f>IF(N1649="snížená",J1649,0)</f>
        <v>0</v>
      </c>
      <c r="BG1649" s="206">
        <f>IF(N1649="zákl. přenesená",J1649,0)</f>
        <v>0</v>
      </c>
      <c r="BH1649" s="206">
        <f>IF(N1649="sníž. přenesená",J1649,0)</f>
        <v>0</v>
      </c>
      <c r="BI1649" s="206">
        <f>IF(N1649="nulová",J1649,0)</f>
        <v>0</v>
      </c>
      <c r="BJ1649" s="18" t="s">
        <v>85</v>
      </c>
      <c r="BK1649" s="206">
        <f>ROUND(I1649*H1649,2)</f>
        <v>0</v>
      </c>
      <c r="BL1649" s="18" t="s">
        <v>218</v>
      </c>
      <c r="BM1649" s="205" t="s">
        <v>14625</v>
      </c>
    </row>
    <row r="1650" spans="1:65" s="2" customFormat="1" ht="48.75">
      <c r="A1650" s="35"/>
      <c r="B1650" s="36"/>
      <c r="C1650" s="37"/>
      <c r="D1650" s="214" t="s">
        <v>807</v>
      </c>
      <c r="E1650" s="37"/>
      <c r="F1650" s="256" t="s">
        <v>12994</v>
      </c>
      <c r="G1650" s="37"/>
      <c r="H1650" s="37"/>
      <c r="I1650" s="257"/>
      <c r="J1650" s="37"/>
      <c r="K1650" s="37"/>
      <c r="L1650" s="40"/>
      <c r="M1650" s="258"/>
      <c r="N1650" s="259"/>
      <c r="O1650" s="72"/>
      <c r="P1650" s="72"/>
      <c r="Q1650" s="72"/>
      <c r="R1650" s="72"/>
      <c r="S1650" s="72"/>
      <c r="T1650" s="73"/>
      <c r="U1650" s="35"/>
      <c r="V1650" s="35"/>
      <c r="W1650" s="35"/>
      <c r="X1650" s="35"/>
      <c r="Y1650" s="35"/>
      <c r="Z1650" s="35"/>
      <c r="AA1650" s="35"/>
      <c r="AB1650" s="35"/>
      <c r="AC1650" s="35"/>
      <c r="AD1650" s="35"/>
      <c r="AE1650" s="35"/>
      <c r="AT1650" s="18" t="s">
        <v>807</v>
      </c>
      <c r="AU1650" s="18" t="s">
        <v>85</v>
      </c>
    </row>
    <row r="1651" spans="1:65" s="2" customFormat="1" ht="16.5" customHeight="1">
      <c r="A1651" s="35"/>
      <c r="B1651" s="36"/>
      <c r="C1651" s="193" t="s">
        <v>6752</v>
      </c>
      <c r="D1651" s="193" t="s">
        <v>214</v>
      </c>
      <c r="E1651" s="194" t="s">
        <v>14626</v>
      </c>
      <c r="F1651" s="195" t="s">
        <v>13377</v>
      </c>
      <c r="G1651" s="196" t="s">
        <v>10032</v>
      </c>
      <c r="H1651" s="197">
        <v>4.2</v>
      </c>
      <c r="I1651" s="198"/>
      <c r="J1651" s="199">
        <f>ROUND(I1651*H1651,2)</f>
        <v>0</v>
      </c>
      <c r="K1651" s="200"/>
      <c r="L1651" s="40"/>
      <c r="M1651" s="201" t="s">
        <v>1</v>
      </c>
      <c r="N1651" s="202" t="s">
        <v>42</v>
      </c>
      <c r="O1651" s="72"/>
      <c r="P1651" s="203">
        <f>O1651*H1651</f>
        <v>0</v>
      </c>
      <c r="Q1651" s="203">
        <v>0</v>
      </c>
      <c r="R1651" s="203">
        <f>Q1651*H1651</f>
        <v>0</v>
      </c>
      <c r="S1651" s="203">
        <v>0</v>
      </c>
      <c r="T1651" s="204">
        <f>S1651*H1651</f>
        <v>0</v>
      </c>
      <c r="U1651" s="35"/>
      <c r="V1651" s="35"/>
      <c r="W1651" s="35"/>
      <c r="X1651" s="35"/>
      <c r="Y1651" s="35"/>
      <c r="Z1651" s="35"/>
      <c r="AA1651" s="35"/>
      <c r="AB1651" s="35"/>
      <c r="AC1651" s="35"/>
      <c r="AD1651" s="35"/>
      <c r="AE1651" s="35"/>
      <c r="AR1651" s="205" t="s">
        <v>218</v>
      </c>
      <c r="AT1651" s="205" t="s">
        <v>214</v>
      </c>
      <c r="AU1651" s="205" t="s">
        <v>85</v>
      </c>
      <c r="AY1651" s="18" t="s">
        <v>209</v>
      </c>
      <c r="BE1651" s="206">
        <f>IF(N1651="základní",J1651,0)</f>
        <v>0</v>
      </c>
      <c r="BF1651" s="206">
        <f>IF(N1651="snížená",J1651,0)</f>
        <v>0</v>
      </c>
      <c r="BG1651" s="206">
        <f>IF(N1651="zákl. přenesená",J1651,0)</f>
        <v>0</v>
      </c>
      <c r="BH1651" s="206">
        <f>IF(N1651="sníž. přenesená",J1651,0)</f>
        <v>0</v>
      </c>
      <c r="BI1651" s="206">
        <f>IF(N1651="nulová",J1651,0)</f>
        <v>0</v>
      </c>
      <c r="BJ1651" s="18" t="s">
        <v>85</v>
      </c>
      <c r="BK1651" s="206">
        <f>ROUND(I1651*H1651,2)</f>
        <v>0</v>
      </c>
      <c r="BL1651" s="18" t="s">
        <v>218</v>
      </c>
      <c r="BM1651" s="205" t="s">
        <v>14627</v>
      </c>
    </row>
    <row r="1652" spans="1:65" s="2" customFormat="1" ht="48.75">
      <c r="A1652" s="35"/>
      <c r="B1652" s="36"/>
      <c r="C1652" s="37"/>
      <c r="D1652" s="214" t="s">
        <v>807</v>
      </c>
      <c r="E1652" s="37"/>
      <c r="F1652" s="256" t="s">
        <v>12994</v>
      </c>
      <c r="G1652" s="37"/>
      <c r="H1652" s="37"/>
      <c r="I1652" s="257"/>
      <c r="J1652" s="37"/>
      <c r="K1652" s="37"/>
      <c r="L1652" s="40"/>
      <c r="M1652" s="258"/>
      <c r="N1652" s="259"/>
      <c r="O1652" s="72"/>
      <c r="P1652" s="72"/>
      <c r="Q1652" s="72"/>
      <c r="R1652" s="72"/>
      <c r="S1652" s="72"/>
      <c r="T1652" s="73"/>
      <c r="U1652" s="35"/>
      <c r="V1652" s="35"/>
      <c r="W1652" s="35"/>
      <c r="X1652" s="35"/>
      <c r="Y1652" s="35"/>
      <c r="Z1652" s="35"/>
      <c r="AA1652" s="35"/>
      <c r="AB1652" s="35"/>
      <c r="AC1652" s="35"/>
      <c r="AD1652" s="35"/>
      <c r="AE1652" s="35"/>
      <c r="AT1652" s="18" t="s">
        <v>807</v>
      </c>
      <c r="AU1652" s="18" t="s">
        <v>85</v>
      </c>
    </row>
    <row r="1653" spans="1:65" s="2" customFormat="1" ht="16.5" customHeight="1">
      <c r="A1653" s="35"/>
      <c r="B1653" s="36"/>
      <c r="C1653" s="193" t="s">
        <v>6755</v>
      </c>
      <c r="D1653" s="193" t="s">
        <v>214</v>
      </c>
      <c r="E1653" s="194" t="s">
        <v>14628</v>
      </c>
      <c r="F1653" s="195" t="s">
        <v>13380</v>
      </c>
      <c r="G1653" s="196" t="s">
        <v>10032</v>
      </c>
      <c r="H1653" s="197">
        <v>4.8</v>
      </c>
      <c r="I1653" s="198"/>
      <c r="J1653" s="199">
        <f>ROUND(I1653*H1653,2)</f>
        <v>0</v>
      </c>
      <c r="K1653" s="200"/>
      <c r="L1653" s="40"/>
      <c r="M1653" s="201" t="s">
        <v>1</v>
      </c>
      <c r="N1653" s="202" t="s">
        <v>42</v>
      </c>
      <c r="O1653" s="72"/>
      <c r="P1653" s="203">
        <f>O1653*H1653</f>
        <v>0</v>
      </c>
      <c r="Q1653" s="203">
        <v>0</v>
      </c>
      <c r="R1653" s="203">
        <f>Q1653*H1653</f>
        <v>0</v>
      </c>
      <c r="S1653" s="203">
        <v>0</v>
      </c>
      <c r="T1653" s="204">
        <f>S1653*H1653</f>
        <v>0</v>
      </c>
      <c r="U1653" s="35"/>
      <c r="V1653" s="35"/>
      <c r="W1653" s="35"/>
      <c r="X1653" s="35"/>
      <c r="Y1653" s="35"/>
      <c r="Z1653" s="35"/>
      <c r="AA1653" s="35"/>
      <c r="AB1653" s="35"/>
      <c r="AC1653" s="35"/>
      <c r="AD1653" s="35"/>
      <c r="AE1653" s="35"/>
      <c r="AR1653" s="205" t="s">
        <v>218</v>
      </c>
      <c r="AT1653" s="205" t="s">
        <v>214</v>
      </c>
      <c r="AU1653" s="205" t="s">
        <v>85</v>
      </c>
      <c r="AY1653" s="18" t="s">
        <v>209</v>
      </c>
      <c r="BE1653" s="206">
        <f>IF(N1653="základní",J1653,0)</f>
        <v>0</v>
      </c>
      <c r="BF1653" s="206">
        <f>IF(N1653="snížená",J1653,0)</f>
        <v>0</v>
      </c>
      <c r="BG1653" s="206">
        <f>IF(N1653="zákl. přenesená",J1653,0)</f>
        <v>0</v>
      </c>
      <c r="BH1653" s="206">
        <f>IF(N1653="sníž. přenesená",J1653,0)</f>
        <v>0</v>
      </c>
      <c r="BI1653" s="206">
        <f>IF(N1653="nulová",J1653,0)</f>
        <v>0</v>
      </c>
      <c r="BJ1653" s="18" t="s">
        <v>85</v>
      </c>
      <c r="BK1653" s="206">
        <f>ROUND(I1653*H1653,2)</f>
        <v>0</v>
      </c>
      <c r="BL1653" s="18" t="s">
        <v>218</v>
      </c>
      <c r="BM1653" s="205" t="s">
        <v>14629</v>
      </c>
    </row>
    <row r="1654" spans="1:65" s="2" customFormat="1" ht="48.75">
      <c r="A1654" s="35"/>
      <c r="B1654" s="36"/>
      <c r="C1654" s="37"/>
      <c r="D1654" s="214" t="s">
        <v>807</v>
      </c>
      <c r="E1654" s="37"/>
      <c r="F1654" s="256" t="s">
        <v>12994</v>
      </c>
      <c r="G1654" s="37"/>
      <c r="H1654" s="37"/>
      <c r="I1654" s="257"/>
      <c r="J1654" s="37"/>
      <c r="K1654" s="37"/>
      <c r="L1654" s="40"/>
      <c r="M1654" s="258"/>
      <c r="N1654" s="259"/>
      <c r="O1654" s="72"/>
      <c r="P1654" s="72"/>
      <c r="Q1654" s="72"/>
      <c r="R1654" s="72"/>
      <c r="S1654" s="72"/>
      <c r="T1654" s="73"/>
      <c r="U1654" s="35"/>
      <c r="V1654" s="35"/>
      <c r="W1654" s="35"/>
      <c r="X1654" s="35"/>
      <c r="Y1654" s="35"/>
      <c r="Z1654" s="35"/>
      <c r="AA1654" s="35"/>
      <c r="AB1654" s="35"/>
      <c r="AC1654" s="35"/>
      <c r="AD1654" s="35"/>
      <c r="AE1654" s="35"/>
      <c r="AT1654" s="18" t="s">
        <v>807</v>
      </c>
      <c r="AU1654" s="18" t="s">
        <v>85</v>
      </c>
    </row>
    <row r="1655" spans="1:65" s="2" customFormat="1" ht="16.5" customHeight="1">
      <c r="A1655" s="35"/>
      <c r="B1655" s="36"/>
      <c r="C1655" s="193" t="s">
        <v>6758</v>
      </c>
      <c r="D1655" s="193" t="s">
        <v>214</v>
      </c>
      <c r="E1655" s="194" t="s">
        <v>14630</v>
      </c>
      <c r="F1655" s="195" t="s">
        <v>13383</v>
      </c>
      <c r="G1655" s="196" t="s">
        <v>10032</v>
      </c>
      <c r="H1655" s="197">
        <v>6.1</v>
      </c>
      <c r="I1655" s="198"/>
      <c r="J1655" s="199">
        <f>ROUND(I1655*H1655,2)</f>
        <v>0</v>
      </c>
      <c r="K1655" s="200"/>
      <c r="L1655" s="40"/>
      <c r="M1655" s="201" t="s">
        <v>1</v>
      </c>
      <c r="N1655" s="202" t="s">
        <v>42</v>
      </c>
      <c r="O1655" s="72"/>
      <c r="P1655" s="203">
        <f>O1655*H1655</f>
        <v>0</v>
      </c>
      <c r="Q1655" s="203">
        <v>0</v>
      </c>
      <c r="R1655" s="203">
        <f>Q1655*H1655</f>
        <v>0</v>
      </c>
      <c r="S1655" s="203">
        <v>0</v>
      </c>
      <c r="T1655" s="204">
        <f>S1655*H1655</f>
        <v>0</v>
      </c>
      <c r="U1655" s="35"/>
      <c r="V1655" s="35"/>
      <c r="W1655" s="35"/>
      <c r="X1655" s="35"/>
      <c r="Y1655" s="35"/>
      <c r="Z1655" s="35"/>
      <c r="AA1655" s="35"/>
      <c r="AB1655" s="35"/>
      <c r="AC1655" s="35"/>
      <c r="AD1655" s="35"/>
      <c r="AE1655" s="35"/>
      <c r="AR1655" s="205" t="s">
        <v>218</v>
      </c>
      <c r="AT1655" s="205" t="s">
        <v>214</v>
      </c>
      <c r="AU1655" s="205" t="s">
        <v>85</v>
      </c>
      <c r="AY1655" s="18" t="s">
        <v>209</v>
      </c>
      <c r="BE1655" s="206">
        <f>IF(N1655="základní",J1655,0)</f>
        <v>0</v>
      </c>
      <c r="BF1655" s="206">
        <f>IF(N1655="snížená",J1655,0)</f>
        <v>0</v>
      </c>
      <c r="BG1655" s="206">
        <f>IF(N1655="zákl. přenesená",J1655,0)</f>
        <v>0</v>
      </c>
      <c r="BH1655" s="206">
        <f>IF(N1655="sníž. přenesená",J1655,0)</f>
        <v>0</v>
      </c>
      <c r="BI1655" s="206">
        <f>IF(N1655="nulová",J1655,0)</f>
        <v>0</v>
      </c>
      <c r="BJ1655" s="18" t="s">
        <v>85</v>
      </c>
      <c r="BK1655" s="206">
        <f>ROUND(I1655*H1655,2)</f>
        <v>0</v>
      </c>
      <c r="BL1655" s="18" t="s">
        <v>218</v>
      </c>
      <c r="BM1655" s="205" t="s">
        <v>14631</v>
      </c>
    </row>
    <row r="1656" spans="1:65" s="2" customFormat="1" ht="48.75">
      <c r="A1656" s="35"/>
      <c r="B1656" s="36"/>
      <c r="C1656" s="37"/>
      <c r="D1656" s="214" t="s">
        <v>807</v>
      </c>
      <c r="E1656" s="37"/>
      <c r="F1656" s="256" t="s">
        <v>12994</v>
      </c>
      <c r="G1656" s="37"/>
      <c r="H1656" s="37"/>
      <c r="I1656" s="257"/>
      <c r="J1656" s="37"/>
      <c r="K1656" s="37"/>
      <c r="L1656" s="40"/>
      <c r="M1656" s="258"/>
      <c r="N1656" s="259"/>
      <c r="O1656" s="72"/>
      <c r="P1656" s="72"/>
      <c r="Q1656" s="72"/>
      <c r="R1656" s="72"/>
      <c r="S1656" s="72"/>
      <c r="T1656" s="73"/>
      <c r="U1656" s="35"/>
      <c r="V1656" s="35"/>
      <c r="W1656" s="35"/>
      <c r="X1656" s="35"/>
      <c r="Y1656" s="35"/>
      <c r="Z1656" s="35"/>
      <c r="AA1656" s="35"/>
      <c r="AB1656" s="35"/>
      <c r="AC1656" s="35"/>
      <c r="AD1656" s="35"/>
      <c r="AE1656" s="35"/>
      <c r="AT1656" s="18" t="s">
        <v>807</v>
      </c>
      <c r="AU1656" s="18" t="s">
        <v>85</v>
      </c>
    </row>
    <row r="1657" spans="1:65" s="2" customFormat="1" ht="16.5" customHeight="1">
      <c r="A1657" s="35"/>
      <c r="B1657" s="36"/>
      <c r="C1657" s="193" t="s">
        <v>6761</v>
      </c>
      <c r="D1657" s="193" t="s">
        <v>214</v>
      </c>
      <c r="E1657" s="194" t="s">
        <v>14632</v>
      </c>
      <c r="F1657" s="195" t="s">
        <v>13386</v>
      </c>
      <c r="G1657" s="196" t="s">
        <v>10032</v>
      </c>
      <c r="H1657" s="197">
        <v>8.1</v>
      </c>
      <c r="I1657" s="198"/>
      <c r="J1657" s="199">
        <f>ROUND(I1657*H1657,2)</f>
        <v>0</v>
      </c>
      <c r="K1657" s="200"/>
      <c r="L1657" s="40"/>
      <c r="M1657" s="201" t="s">
        <v>1</v>
      </c>
      <c r="N1657" s="202" t="s">
        <v>42</v>
      </c>
      <c r="O1657" s="72"/>
      <c r="P1657" s="203">
        <f>O1657*H1657</f>
        <v>0</v>
      </c>
      <c r="Q1657" s="203">
        <v>0</v>
      </c>
      <c r="R1657" s="203">
        <f>Q1657*H1657</f>
        <v>0</v>
      </c>
      <c r="S1657" s="203">
        <v>0</v>
      </c>
      <c r="T1657" s="204">
        <f>S1657*H1657</f>
        <v>0</v>
      </c>
      <c r="U1657" s="35"/>
      <c r="V1657" s="35"/>
      <c r="W1657" s="35"/>
      <c r="X1657" s="35"/>
      <c r="Y1657" s="35"/>
      <c r="Z1657" s="35"/>
      <c r="AA1657" s="35"/>
      <c r="AB1657" s="35"/>
      <c r="AC1657" s="35"/>
      <c r="AD1657" s="35"/>
      <c r="AE1657" s="35"/>
      <c r="AR1657" s="205" t="s">
        <v>218</v>
      </c>
      <c r="AT1657" s="205" t="s">
        <v>214</v>
      </c>
      <c r="AU1657" s="205" t="s">
        <v>85</v>
      </c>
      <c r="AY1657" s="18" t="s">
        <v>209</v>
      </c>
      <c r="BE1657" s="206">
        <f>IF(N1657="základní",J1657,0)</f>
        <v>0</v>
      </c>
      <c r="BF1657" s="206">
        <f>IF(N1657="snížená",J1657,0)</f>
        <v>0</v>
      </c>
      <c r="BG1657" s="206">
        <f>IF(N1657="zákl. přenesená",J1657,0)</f>
        <v>0</v>
      </c>
      <c r="BH1657" s="206">
        <f>IF(N1657="sníž. přenesená",J1657,0)</f>
        <v>0</v>
      </c>
      <c r="BI1657" s="206">
        <f>IF(N1657="nulová",J1657,0)</f>
        <v>0</v>
      </c>
      <c r="BJ1657" s="18" t="s">
        <v>85</v>
      </c>
      <c r="BK1657" s="206">
        <f>ROUND(I1657*H1657,2)</f>
        <v>0</v>
      </c>
      <c r="BL1657" s="18" t="s">
        <v>218</v>
      </c>
      <c r="BM1657" s="205" t="s">
        <v>14633</v>
      </c>
    </row>
    <row r="1658" spans="1:65" s="2" customFormat="1" ht="48.75">
      <c r="A1658" s="35"/>
      <c r="B1658" s="36"/>
      <c r="C1658" s="37"/>
      <c r="D1658" s="214" t="s">
        <v>807</v>
      </c>
      <c r="E1658" s="37"/>
      <c r="F1658" s="256" t="s">
        <v>12994</v>
      </c>
      <c r="G1658" s="37"/>
      <c r="H1658" s="37"/>
      <c r="I1658" s="257"/>
      <c r="J1658" s="37"/>
      <c r="K1658" s="37"/>
      <c r="L1658" s="40"/>
      <c r="M1658" s="258"/>
      <c r="N1658" s="259"/>
      <c r="O1658" s="72"/>
      <c r="P1658" s="72"/>
      <c r="Q1658" s="72"/>
      <c r="R1658" s="72"/>
      <c r="S1658" s="72"/>
      <c r="T1658" s="73"/>
      <c r="U1658" s="35"/>
      <c r="V1658" s="35"/>
      <c r="W1658" s="35"/>
      <c r="X1658" s="35"/>
      <c r="Y1658" s="35"/>
      <c r="Z1658" s="35"/>
      <c r="AA1658" s="35"/>
      <c r="AB1658" s="35"/>
      <c r="AC1658" s="35"/>
      <c r="AD1658" s="35"/>
      <c r="AE1658" s="35"/>
      <c r="AT1658" s="18" t="s">
        <v>807</v>
      </c>
      <c r="AU1658" s="18" t="s">
        <v>85</v>
      </c>
    </row>
    <row r="1659" spans="1:65" s="2" customFormat="1" ht="16.5" customHeight="1">
      <c r="A1659" s="35"/>
      <c r="B1659" s="36"/>
      <c r="C1659" s="193" t="s">
        <v>6764</v>
      </c>
      <c r="D1659" s="193" t="s">
        <v>214</v>
      </c>
      <c r="E1659" s="194" t="s">
        <v>14634</v>
      </c>
      <c r="F1659" s="195" t="s">
        <v>13389</v>
      </c>
      <c r="G1659" s="196" t="s">
        <v>10032</v>
      </c>
      <c r="H1659" s="197">
        <v>6</v>
      </c>
      <c r="I1659" s="198"/>
      <c r="J1659" s="199">
        <f>ROUND(I1659*H1659,2)</f>
        <v>0</v>
      </c>
      <c r="K1659" s="200"/>
      <c r="L1659" s="40"/>
      <c r="M1659" s="201" t="s">
        <v>1</v>
      </c>
      <c r="N1659" s="202" t="s">
        <v>42</v>
      </c>
      <c r="O1659" s="72"/>
      <c r="P1659" s="203">
        <f>O1659*H1659</f>
        <v>0</v>
      </c>
      <c r="Q1659" s="203">
        <v>0</v>
      </c>
      <c r="R1659" s="203">
        <f>Q1659*H1659</f>
        <v>0</v>
      </c>
      <c r="S1659" s="203">
        <v>0</v>
      </c>
      <c r="T1659" s="204">
        <f>S1659*H1659</f>
        <v>0</v>
      </c>
      <c r="U1659" s="35"/>
      <c r="V1659" s="35"/>
      <c r="W1659" s="35"/>
      <c r="X1659" s="35"/>
      <c r="Y1659" s="35"/>
      <c r="Z1659" s="35"/>
      <c r="AA1659" s="35"/>
      <c r="AB1659" s="35"/>
      <c r="AC1659" s="35"/>
      <c r="AD1659" s="35"/>
      <c r="AE1659" s="35"/>
      <c r="AR1659" s="205" t="s">
        <v>218</v>
      </c>
      <c r="AT1659" s="205" t="s">
        <v>214</v>
      </c>
      <c r="AU1659" s="205" t="s">
        <v>85</v>
      </c>
      <c r="AY1659" s="18" t="s">
        <v>209</v>
      </c>
      <c r="BE1659" s="206">
        <f>IF(N1659="základní",J1659,0)</f>
        <v>0</v>
      </c>
      <c r="BF1659" s="206">
        <f>IF(N1659="snížená",J1659,0)</f>
        <v>0</v>
      </c>
      <c r="BG1659" s="206">
        <f>IF(N1659="zákl. přenesená",J1659,0)</f>
        <v>0</v>
      </c>
      <c r="BH1659" s="206">
        <f>IF(N1659="sníž. přenesená",J1659,0)</f>
        <v>0</v>
      </c>
      <c r="BI1659" s="206">
        <f>IF(N1659="nulová",J1659,0)</f>
        <v>0</v>
      </c>
      <c r="BJ1659" s="18" t="s">
        <v>85</v>
      </c>
      <c r="BK1659" s="206">
        <f>ROUND(I1659*H1659,2)</f>
        <v>0</v>
      </c>
      <c r="BL1659" s="18" t="s">
        <v>218</v>
      </c>
      <c r="BM1659" s="205" t="s">
        <v>14635</v>
      </c>
    </row>
    <row r="1660" spans="1:65" s="2" customFormat="1" ht="48.75">
      <c r="A1660" s="35"/>
      <c r="B1660" s="36"/>
      <c r="C1660" s="37"/>
      <c r="D1660" s="214" t="s">
        <v>807</v>
      </c>
      <c r="E1660" s="37"/>
      <c r="F1660" s="256" t="s">
        <v>12994</v>
      </c>
      <c r="G1660" s="37"/>
      <c r="H1660" s="37"/>
      <c r="I1660" s="257"/>
      <c r="J1660" s="37"/>
      <c r="K1660" s="37"/>
      <c r="L1660" s="40"/>
      <c r="M1660" s="258"/>
      <c r="N1660" s="259"/>
      <c r="O1660" s="72"/>
      <c r="P1660" s="72"/>
      <c r="Q1660" s="72"/>
      <c r="R1660" s="72"/>
      <c r="S1660" s="72"/>
      <c r="T1660" s="73"/>
      <c r="U1660" s="35"/>
      <c r="V1660" s="35"/>
      <c r="W1660" s="35"/>
      <c r="X1660" s="35"/>
      <c r="Y1660" s="35"/>
      <c r="Z1660" s="35"/>
      <c r="AA1660" s="35"/>
      <c r="AB1660" s="35"/>
      <c r="AC1660" s="35"/>
      <c r="AD1660" s="35"/>
      <c r="AE1660" s="35"/>
      <c r="AT1660" s="18" t="s">
        <v>807</v>
      </c>
      <c r="AU1660" s="18" t="s">
        <v>85</v>
      </c>
    </row>
    <row r="1661" spans="1:65" s="2" customFormat="1" ht="16.5" customHeight="1">
      <c r="A1661" s="35"/>
      <c r="B1661" s="36"/>
      <c r="C1661" s="193" t="s">
        <v>6767</v>
      </c>
      <c r="D1661" s="193" t="s">
        <v>214</v>
      </c>
      <c r="E1661" s="194" t="s">
        <v>14636</v>
      </c>
      <c r="F1661" s="195" t="s">
        <v>13392</v>
      </c>
      <c r="G1661" s="196" t="s">
        <v>10032</v>
      </c>
      <c r="H1661" s="197">
        <v>16.7</v>
      </c>
      <c r="I1661" s="198"/>
      <c r="J1661" s="199">
        <f>ROUND(I1661*H1661,2)</f>
        <v>0</v>
      </c>
      <c r="K1661" s="200"/>
      <c r="L1661" s="40"/>
      <c r="M1661" s="201" t="s">
        <v>1</v>
      </c>
      <c r="N1661" s="202" t="s">
        <v>42</v>
      </c>
      <c r="O1661" s="72"/>
      <c r="P1661" s="203">
        <f>O1661*H1661</f>
        <v>0</v>
      </c>
      <c r="Q1661" s="203">
        <v>0</v>
      </c>
      <c r="R1661" s="203">
        <f>Q1661*H1661</f>
        <v>0</v>
      </c>
      <c r="S1661" s="203">
        <v>0</v>
      </c>
      <c r="T1661" s="204">
        <f>S1661*H1661</f>
        <v>0</v>
      </c>
      <c r="U1661" s="35"/>
      <c r="V1661" s="35"/>
      <c r="W1661" s="35"/>
      <c r="X1661" s="35"/>
      <c r="Y1661" s="35"/>
      <c r="Z1661" s="35"/>
      <c r="AA1661" s="35"/>
      <c r="AB1661" s="35"/>
      <c r="AC1661" s="35"/>
      <c r="AD1661" s="35"/>
      <c r="AE1661" s="35"/>
      <c r="AR1661" s="205" t="s">
        <v>218</v>
      </c>
      <c r="AT1661" s="205" t="s">
        <v>214</v>
      </c>
      <c r="AU1661" s="205" t="s">
        <v>85</v>
      </c>
      <c r="AY1661" s="18" t="s">
        <v>209</v>
      </c>
      <c r="BE1661" s="206">
        <f>IF(N1661="základní",J1661,0)</f>
        <v>0</v>
      </c>
      <c r="BF1661" s="206">
        <f>IF(N1661="snížená",J1661,0)</f>
        <v>0</v>
      </c>
      <c r="BG1661" s="206">
        <f>IF(N1661="zákl. přenesená",J1661,0)</f>
        <v>0</v>
      </c>
      <c r="BH1661" s="206">
        <f>IF(N1661="sníž. přenesená",J1661,0)</f>
        <v>0</v>
      </c>
      <c r="BI1661" s="206">
        <f>IF(N1661="nulová",J1661,0)</f>
        <v>0</v>
      </c>
      <c r="BJ1661" s="18" t="s">
        <v>85</v>
      </c>
      <c r="BK1661" s="206">
        <f>ROUND(I1661*H1661,2)</f>
        <v>0</v>
      </c>
      <c r="BL1661" s="18" t="s">
        <v>218</v>
      </c>
      <c r="BM1661" s="205" t="s">
        <v>14637</v>
      </c>
    </row>
    <row r="1662" spans="1:65" s="2" customFormat="1" ht="48.75">
      <c r="A1662" s="35"/>
      <c r="B1662" s="36"/>
      <c r="C1662" s="37"/>
      <c r="D1662" s="214" t="s">
        <v>807</v>
      </c>
      <c r="E1662" s="37"/>
      <c r="F1662" s="256" t="s">
        <v>12994</v>
      </c>
      <c r="G1662" s="37"/>
      <c r="H1662" s="37"/>
      <c r="I1662" s="257"/>
      <c r="J1662" s="37"/>
      <c r="K1662" s="37"/>
      <c r="L1662" s="40"/>
      <c r="M1662" s="258"/>
      <c r="N1662" s="259"/>
      <c r="O1662" s="72"/>
      <c r="P1662" s="72"/>
      <c r="Q1662" s="72"/>
      <c r="R1662" s="72"/>
      <c r="S1662" s="72"/>
      <c r="T1662" s="73"/>
      <c r="U1662" s="35"/>
      <c r="V1662" s="35"/>
      <c r="W1662" s="35"/>
      <c r="X1662" s="35"/>
      <c r="Y1662" s="35"/>
      <c r="Z1662" s="35"/>
      <c r="AA1662" s="35"/>
      <c r="AB1662" s="35"/>
      <c r="AC1662" s="35"/>
      <c r="AD1662" s="35"/>
      <c r="AE1662" s="35"/>
      <c r="AT1662" s="18" t="s">
        <v>807</v>
      </c>
      <c r="AU1662" s="18" t="s">
        <v>85</v>
      </c>
    </row>
    <row r="1663" spans="1:65" s="2" customFormat="1" ht="16.5" customHeight="1">
      <c r="A1663" s="35"/>
      <c r="B1663" s="36"/>
      <c r="C1663" s="193" t="s">
        <v>6770</v>
      </c>
      <c r="D1663" s="193" t="s">
        <v>214</v>
      </c>
      <c r="E1663" s="194" t="s">
        <v>14638</v>
      </c>
      <c r="F1663" s="195" t="s">
        <v>13395</v>
      </c>
      <c r="G1663" s="196" t="s">
        <v>10032</v>
      </c>
      <c r="H1663" s="197">
        <v>4.4000000000000004</v>
      </c>
      <c r="I1663" s="198"/>
      <c r="J1663" s="199">
        <f>ROUND(I1663*H1663,2)</f>
        <v>0</v>
      </c>
      <c r="K1663" s="200"/>
      <c r="L1663" s="40"/>
      <c r="M1663" s="201" t="s">
        <v>1</v>
      </c>
      <c r="N1663" s="202" t="s">
        <v>42</v>
      </c>
      <c r="O1663" s="72"/>
      <c r="P1663" s="203">
        <f>O1663*H1663</f>
        <v>0</v>
      </c>
      <c r="Q1663" s="203">
        <v>0</v>
      </c>
      <c r="R1663" s="203">
        <f>Q1663*H1663</f>
        <v>0</v>
      </c>
      <c r="S1663" s="203">
        <v>0</v>
      </c>
      <c r="T1663" s="204">
        <f>S1663*H1663</f>
        <v>0</v>
      </c>
      <c r="U1663" s="35"/>
      <c r="V1663" s="35"/>
      <c r="W1663" s="35"/>
      <c r="X1663" s="35"/>
      <c r="Y1663" s="35"/>
      <c r="Z1663" s="35"/>
      <c r="AA1663" s="35"/>
      <c r="AB1663" s="35"/>
      <c r="AC1663" s="35"/>
      <c r="AD1663" s="35"/>
      <c r="AE1663" s="35"/>
      <c r="AR1663" s="205" t="s">
        <v>218</v>
      </c>
      <c r="AT1663" s="205" t="s">
        <v>214</v>
      </c>
      <c r="AU1663" s="205" t="s">
        <v>85</v>
      </c>
      <c r="AY1663" s="18" t="s">
        <v>209</v>
      </c>
      <c r="BE1663" s="206">
        <f>IF(N1663="základní",J1663,0)</f>
        <v>0</v>
      </c>
      <c r="BF1663" s="206">
        <f>IF(N1663="snížená",J1663,0)</f>
        <v>0</v>
      </c>
      <c r="BG1663" s="206">
        <f>IF(N1663="zákl. přenesená",J1663,0)</f>
        <v>0</v>
      </c>
      <c r="BH1663" s="206">
        <f>IF(N1663="sníž. přenesená",J1663,0)</f>
        <v>0</v>
      </c>
      <c r="BI1663" s="206">
        <f>IF(N1663="nulová",J1663,0)</f>
        <v>0</v>
      </c>
      <c r="BJ1663" s="18" t="s">
        <v>85</v>
      </c>
      <c r="BK1663" s="206">
        <f>ROUND(I1663*H1663,2)</f>
        <v>0</v>
      </c>
      <c r="BL1663" s="18" t="s">
        <v>218</v>
      </c>
      <c r="BM1663" s="205" t="s">
        <v>14639</v>
      </c>
    </row>
    <row r="1664" spans="1:65" s="2" customFormat="1" ht="48.75">
      <c r="A1664" s="35"/>
      <c r="B1664" s="36"/>
      <c r="C1664" s="37"/>
      <c r="D1664" s="214" t="s">
        <v>807</v>
      </c>
      <c r="E1664" s="37"/>
      <c r="F1664" s="256" t="s">
        <v>12994</v>
      </c>
      <c r="G1664" s="37"/>
      <c r="H1664" s="37"/>
      <c r="I1664" s="257"/>
      <c r="J1664" s="37"/>
      <c r="K1664" s="37"/>
      <c r="L1664" s="40"/>
      <c r="M1664" s="258"/>
      <c r="N1664" s="259"/>
      <c r="O1664" s="72"/>
      <c r="P1664" s="72"/>
      <c r="Q1664" s="72"/>
      <c r="R1664" s="72"/>
      <c r="S1664" s="72"/>
      <c r="T1664" s="73"/>
      <c r="U1664" s="35"/>
      <c r="V1664" s="35"/>
      <c r="W1664" s="35"/>
      <c r="X1664" s="35"/>
      <c r="Y1664" s="35"/>
      <c r="Z1664" s="35"/>
      <c r="AA1664" s="35"/>
      <c r="AB1664" s="35"/>
      <c r="AC1664" s="35"/>
      <c r="AD1664" s="35"/>
      <c r="AE1664" s="35"/>
      <c r="AT1664" s="18" t="s">
        <v>807</v>
      </c>
      <c r="AU1664" s="18" t="s">
        <v>85</v>
      </c>
    </row>
    <row r="1665" spans="1:65" s="2" customFormat="1" ht="16.5" customHeight="1">
      <c r="A1665" s="35"/>
      <c r="B1665" s="36"/>
      <c r="C1665" s="193" t="s">
        <v>6773</v>
      </c>
      <c r="D1665" s="193" t="s">
        <v>214</v>
      </c>
      <c r="E1665" s="194" t="s">
        <v>14640</v>
      </c>
      <c r="F1665" s="195" t="s">
        <v>13398</v>
      </c>
      <c r="G1665" s="196" t="s">
        <v>10032</v>
      </c>
      <c r="H1665" s="197">
        <v>22</v>
      </c>
      <c r="I1665" s="198"/>
      <c r="J1665" s="199">
        <f>ROUND(I1665*H1665,2)</f>
        <v>0</v>
      </c>
      <c r="K1665" s="200"/>
      <c r="L1665" s="40"/>
      <c r="M1665" s="201" t="s">
        <v>1</v>
      </c>
      <c r="N1665" s="202" t="s">
        <v>42</v>
      </c>
      <c r="O1665" s="72"/>
      <c r="P1665" s="203">
        <f>O1665*H1665</f>
        <v>0</v>
      </c>
      <c r="Q1665" s="203">
        <v>0</v>
      </c>
      <c r="R1665" s="203">
        <f>Q1665*H1665</f>
        <v>0</v>
      </c>
      <c r="S1665" s="203">
        <v>0</v>
      </c>
      <c r="T1665" s="204">
        <f>S1665*H1665</f>
        <v>0</v>
      </c>
      <c r="U1665" s="35"/>
      <c r="V1665" s="35"/>
      <c r="W1665" s="35"/>
      <c r="X1665" s="35"/>
      <c r="Y1665" s="35"/>
      <c r="Z1665" s="35"/>
      <c r="AA1665" s="35"/>
      <c r="AB1665" s="35"/>
      <c r="AC1665" s="35"/>
      <c r="AD1665" s="35"/>
      <c r="AE1665" s="35"/>
      <c r="AR1665" s="205" t="s">
        <v>218</v>
      </c>
      <c r="AT1665" s="205" t="s">
        <v>214</v>
      </c>
      <c r="AU1665" s="205" t="s">
        <v>85</v>
      </c>
      <c r="AY1665" s="18" t="s">
        <v>209</v>
      </c>
      <c r="BE1665" s="206">
        <f>IF(N1665="základní",J1665,0)</f>
        <v>0</v>
      </c>
      <c r="BF1665" s="206">
        <f>IF(N1665="snížená",J1665,0)</f>
        <v>0</v>
      </c>
      <c r="BG1665" s="206">
        <f>IF(N1665="zákl. přenesená",J1665,0)</f>
        <v>0</v>
      </c>
      <c r="BH1665" s="206">
        <f>IF(N1665="sníž. přenesená",J1665,0)</f>
        <v>0</v>
      </c>
      <c r="BI1665" s="206">
        <f>IF(N1665="nulová",J1665,0)</f>
        <v>0</v>
      </c>
      <c r="BJ1665" s="18" t="s">
        <v>85</v>
      </c>
      <c r="BK1665" s="206">
        <f>ROUND(I1665*H1665,2)</f>
        <v>0</v>
      </c>
      <c r="BL1665" s="18" t="s">
        <v>218</v>
      </c>
      <c r="BM1665" s="205" t="s">
        <v>14641</v>
      </c>
    </row>
    <row r="1666" spans="1:65" s="2" customFormat="1" ht="48.75">
      <c r="A1666" s="35"/>
      <c r="B1666" s="36"/>
      <c r="C1666" s="37"/>
      <c r="D1666" s="214" t="s">
        <v>807</v>
      </c>
      <c r="E1666" s="37"/>
      <c r="F1666" s="256" t="s">
        <v>12994</v>
      </c>
      <c r="G1666" s="37"/>
      <c r="H1666" s="37"/>
      <c r="I1666" s="257"/>
      <c r="J1666" s="37"/>
      <c r="K1666" s="37"/>
      <c r="L1666" s="40"/>
      <c r="M1666" s="258"/>
      <c r="N1666" s="259"/>
      <c r="O1666" s="72"/>
      <c r="P1666" s="72"/>
      <c r="Q1666" s="72"/>
      <c r="R1666" s="72"/>
      <c r="S1666" s="72"/>
      <c r="T1666" s="73"/>
      <c r="U1666" s="35"/>
      <c r="V1666" s="35"/>
      <c r="W1666" s="35"/>
      <c r="X1666" s="35"/>
      <c r="Y1666" s="35"/>
      <c r="Z1666" s="35"/>
      <c r="AA1666" s="35"/>
      <c r="AB1666" s="35"/>
      <c r="AC1666" s="35"/>
      <c r="AD1666" s="35"/>
      <c r="AE1666" s="35"/>
      <c r="AT1666" s="18" t="s">
        <v>807</v>
      </c>
      <c r="AU1666" s="18" t="s">
        <v>85</v>
      </c>
    </row>
    <row r="1667" spans="1:65" s="2" customFormat="1" ht="16.5" customHeight="1">
      <c r="A1667" s="35"/>
      <c r="B1667" s="36"/>
      <c r="C1667" s="193" t="s">
        <v>6776</v>
      </c>
      <c r="D1667" s="193" t="s">
        <v>214</v>
      </c>
      <c r="E1667" s="194" t="s">
        <v>14642</v>
      </c>
      <c r="F1667" s="195" t="s">
        <v>13401</v>
      </c>
      <c r="G1667" s="196" t="s">
        <v>10032</v>
      </c>
      <c r="H1667" s="197">
        <v>1.8</v>
      </c>
      <c r="I1667" s="198"/>
      <c r="J1667" s="199">
        <f>ROUND(I1667*H1667,2)</f>
        <v>0</v>
      </c>
      <c r="K1667" s="200"/>
      <c r="L1667" s="40"/>
      <c r="M1667" s="201" t="s">
        <v>1</v>
      </c>
      <c r="N1667" s="202" t="s">
        <v>42</v>
      </c>
      <c r="O1667" s="72"/>
      <c r="P1667" s="203">
        <f>O1667*H1667</f>
        <v>0</v>
      </c>
      <c r="Q1667" s="203">
        <v>0</v>
      </c>
      <c r="R1667" s="203">
        <f>Q1667*H1667</f>
        <v>0</v>
      </c>
      <c r="S1667" s="203">
        <v>0</v>
      </c>
      <c r="T1667" s="204">
        <f>S1667*H1667</f>
        <v>0</v>
      </c>
      <c r="U1667" s="35"/>
      <c r="V1667" s="35"/>
      <c r="W1667" s="35"/>
      <c r="X1667" s="35"/>
      <c r="Y1667" s="35"/>
      <c r="Z1667" s="35"/>
      <c r="AA1667" s="35"/>
      <c r="AB1667" s="35"/>
      <c r="AC1667" s="35"/>
      <c r="AD1667" s="35"/>
      <c r="AE1667" s="35"/>
      <c r="AR1667" s="205" t="s">
        <v>218</v>
      </c>
      <c r="AT1667" s="205" t="s">
        <v>214</v>
      </c>
      <c r="AU1667" s="205" t="s">
        <v>85</v>
      </c>
      <c r="AY1667" s="18" t="s">
        <v>209</v>
      </c>
      <c r="BE1667" s="206">
        <f>IF(N1667="základní",J1667,0)</f>
        <v>0</v>
      </c>
      <c r="BF1667" s="206">
        <f>IF(N1667="snížená",J1667,0)</f>
        <v>0</v>
      </c>
      <c r="BG1667" s="206">
        <f>IF(N1667="zákl. přenesená",J1667,0)</f>
        <v>0</v>
      </c>
      <c r="BH1667" s="206">
        <f>IF(N1667="sníž. přenesená",J1667,0)</f>
        <v>0</v>
      </c>
      <c r="BI1667" s="206">
        <f>IF(N1667="nulová",J1667,0)</f>
        <v>0</v>
      </c>
      <c r="BJ1667" s="18" t="s">
        <v>85</v>
      </c>
      <c r="BK1667" s="206">
        <f>ROUND(I1667*H1667,2)</f>
        <v>0</v>
      </c>
      <c r="BL1667" s="18" t="s">
        <v>218</v>
      </c>
      <c r="BM1667" s="205" t="s">
        <v>14643</v>
      </c>
    </row>
    <row r="1668" spans="1:65" s="2" customFormat="1" ht="48.75">
      <c r="A1668" s="35"/>
      <c r="B1668" s="36"/>
      <c r="C1668" s="37"/>
      <c r="D1668" s="214" t="s">
        <v>807</v>
      </c>
      <c r="E1668" s="37"/>
      <c r="F1668" s="256" t="s">
        <v>12994</v>
      </c>
      <c r="G1668" s="37"/>
      <c r="H1668" s="37"/>
      <c r="I1668" s="257"/>
      <c r="J1668" s="37"/>
      <c r="K1668" s="37"/>
      <c r="L1668" s="40"/>
      <c r="M1668" s="258"/>
      <c r="N1668" s="259"/>
      <c r="O1668" s="72"/>
      <c r="P1668" s="72"/>
      <c r="Q1668" s="72"/>
      <c r="R1668" s="72"/>
      <c r="S1668" s="72"/>
      <c r="T1668" s="73"/>
      <c r="U1668" s="35"/>
      <c r="V1668" s="35"/>
      <c r="W1668" s="35"/>
      <c r="X1668" s="35"/>
      <c r="Y1668" s="35"/>
      <c r="Z1668" s="35"/>
      <c r="AA1668" s="35"/>
      <c r="AB1668" s="35"/>
      <c r="AC1668" s="35"/>
      <c r="AD1668" s="35"/>
      <c r="AE1668" s="35"/>
      <c r="AT1668" s="18" t="s">
        <v>807</v>
      </c>
      <c r="AU1668" s="18" t="s">
        <v>85</v>
      </c>
    </row>
    <row r="1669" spans="1:65" s="2" customFormat="1" ht="49.15" customHeight="1">
      <c r="A1669" s="35"/>
      <c r="B1669" s="36"/>
      <c r="C1669" s="193" t="s">
        <v>6779</v>
      </c>
      <c r="D1669" s="193" t="s">
        <v>214</v>
      </c>
      <c r="E1669" s="194" t="s">
        <v>14644</v>
      </c>
      <c r="F1669" s="195" t="s">
        <v>13010</v>
      </c>
      <c r="G1669" s="196" t="s">
        <v>217</v>
      </c>
      <c r="H1669" s="197">
        <v>105</v>
      </c>
      <c r="I1669" s="198"/>
      <c r="J1669" s="199">
        <f>ROUND(I1669*H1669,2)</f>
        <v>0</v>
      </c>
      <c r="K1669" s="200"/>
      <c r="L1669" s="40"/>
      <c r="M1669" s="201" t="s">
        <v>1</v>
      </c>
      <c r="N1669" s="202" t="s">
        <v>42</v>
      </c>
      <c r="O1669" s="72"/>
      <c r="P1669" s="203">
        <f>O1669*H1669</f>
        <v>0</v>
      </c>
      <c r="Q1669" s="203">
        <v>0</v>
      </c>
      <c r="R1669" s="203">
        <f>Q1669*H1669</f>
        <v>0</v>
      </c>
      <c r="S1669" s="203">
        <v>0</v>
      </c>
      <c r="T1669" s="204">
        <f>S1669*H1669</f>
        <v>0</v>
      </c>
      <c r="U1669" s="35"/>
      <c r="V1669" s="35"/>
      <c r="W1669" s="35"/>
      <c r="X1669" s="35"/>
      <c r="Y1669" s="35"/>
      <c r="Z1669" s="35"/>
      <c r="AA1669" s="35"/>
      <c r="AB1669" s="35"/>
      <c r="AC1669" s="35"/>
      <c r="AD1669" s="35"/>
      <c r="AE1669" s="35"/>
      <c r="AR1669" s="205" t="s">
        <v>218</v>
      </c>
      <c r="AT1669" s="205" t="s">
        <v>214</v>
      </c>
      <c r="AU1669" s="205" t="s">
        <v>85</v>
      </c>
      <c r="AY1669" s="18" t="s">
        <v>209</v>
      </c>
      <c r="BE1669" s="206">
        <f>IF(N1669="základní",J1669,0)</f>
        <v>0</v>
      </c>
      <c r="BF1669" s="206">
        <f>IF(N1669="snížená",J1669,0)</f>
        <v>0</v>
      </c>
      <c r="BG1669" s="206">
        <f>IF(N1669="zákl. přenesená",J1669,0)</f>
        <v>0</v>
      </c>
      <c r="BH1669" s="206">
        <f>IF(N1669="sníž. přenesená",J1669,0)</f>
        <v>0</v>
      </c>
      <c r="BI1669" s="206">
        <f>IF(N1669="nulová",J1669,0)</f>
        <v>0</v>
      </c>
      <c r="BJ1669" s="18" t="s">
        <v>85</v>
      </c>
      <c r="BK1669" s="206">
        <f>ROUND(I1669*H1669,2)</f>
        <v>0</v>
      </c>
      <c r="BL1669" s="18" t="s">
        <v>218</v>
      </c>
      <c r="BM1669" s="205" t="s">
        <v>14645</v>
      </c>
    </row>
    <row r="1670" spans="1:65" s="2" customFormat="1" ht="49.15" customHeight="1">
      <c r="A1670" s="35"/>
      <c r="B1670" s="36"/>
      <c r="C1670" s="193" t="s">
        <v>6782</v>
      </c>
      <c r="D1670" s="193" t="s">
        <v>214</v>
      </c>
      <c r="E1670" s="194" t="s">
        <v>14646</v>
      </c>
      <c r="F1670" s="195" t="s">
        <v>13131</v>
      </c>
      <c r="G1670" s="196" t="s">
        <v>217</v>
      </c>
      <c r="H1670" s="197">
        <v>115</v>
      </c>
      <c r="I1670" s="198"/>
      <c r="J1670" s="199">
        <f>ROUND(I1670*H1670,2)</f>
        <v>0</v>
      </c>
      <c r="K1670" s="200"/>
      <c r="L1670" s="40"/>
      <c r="M1670" s="201" t="s">
        <v>1</v>
      </c>
      <c r="N1670" s="202" t="s">
        <v>42</v>
      </c>
      <c r="O1670" s="72"/>
      <c r="P1670" s="203">
        <f>O1670*H1670</f>
        <v>0</v>
      </c>
      <c r="Q1670" s="203">
        <v>0</v>
      </c>
      <c r="R1670" s="203">
        <f>Q1670*H1670</f>
        <v>0</v>
      </c>
      <c r="S1670" s="203">
        <v>0</v>
      </c>
      <c r="T1670" s="204">
        <f>S1670*H1670</f>
        <v>0</v>
      </c>
      <c r="U1670" s="35"/>
      <c r="V1670" s="35"/>
      <c r="W1670" s="35"/>
      <c r="X1670" s="35"/>
      <c r="Y1670" s="35"/>
      <c r="Z1670" s="35"/>
      <c r="AA1670" s="35"/>
      <c r="AB1670" s="35"/>
      <c r="AC1670" s="35"/>
      <c r="AD1670" s="35"/>
      <c r="AE1670" s="35"/>
      <c r="AR1670" s="205" t="s">
        <v>218</v>
      </c>
      <c r="AT1670" s="205" t="s">
        <v>214</v>
      </c>
      <c r="AU1670" s="205" t="s">
        <v>85</v>
      </c>
      <c r="AY1670" s="18" t="s">
        <v>209</v>
      </c>
      <c r="BE1670" s="206">
        <f>IF(N1670="základní",J1670,0)</f>
        <v>0</v>
      </c>
      <c r="BF1670" s="206">
        <f>IF(N1670="snížená",J1670,0)</f>
        <v>0</v>
      </c>
      <c r="BG1670" s="206">
        <f>IF(N1670="zákl. přenesená",J1670,0)</f>
        <v>0</v>
      </c>
      <c r="BH1670" s="206">
        <f>IF(N1670="sníž. přenesená",J1670,0)</f>
        <v>0</v>
      </c>
      <c r="BI1670" s="206">
        <f>IF(N1670="nulová",J1670,0)</f>
        <v>0</v>
      </c>
      <c r="BJ1670" s="18" t="s">
        <v>85</v>
      </c>
      <c r="BK1670" s="206">
        <f>ROUND(I1670*H1670,2)</f>
        <v>0</v>
      </c>
      <c r="BL1670" s="18" t="s">
        <v>218</v>
      </c>
      <c r="BM1670" s="205" t="s">
        <v>14647</v>
      </c>
    </row>
    <row r="1671" spans="1:65" s="2" customFormat="1" ht="44.25" customHeight="1">
      <c r="A1671" s="35"/>
      <c r="B1671" s="36"/>
      <c r="C1671" s="193" t="s">
        <v>6785</v>
      </c>
      <c r="D1671" s="193" t="s">
        <v>214</v>
      </c>
      <c r="E1671" s="194" t="s">
        <v>14648</v>
      </c>
      <c r="F1671" s="195" t="s">
        <v>13016</v>
      </c>
      <c r="G1671" s="196" t="s">
        <v>217</v>
      </c>
      <c r="H1671" s="197">
        <v>68</v>
      </c>
      <c r="I1671" s="198"/>
      <c r="J1671" s="199">
        <f>ROUND(I1671*H1671,2)</f>
        <v>0</v>
      </c>
      <c r="K1671" s="200"/>
      <c r="L1671" s="40"/>
      <c r="M1671" s="201" t="s">
        <v>1</v>
      </c>
      <c r="N1671" s="202" t="s">
        <v>42</v>
      </c>
      <c r="O1671" s="72"/>
      <c r="P1671" s="203">
        <f>O1671*H1671</f>
        <v>0</v>
      </c>
      <c r="Q1671" s="203">
        <v>0</v>
      </c>
      <c r="R1671" s="203">
        <f>Q1671*H1671</f>
        <v>0</v>
      </c>
      <c r="S1671" s="203">
        <v>0</v>
      </c>
      <c r="T1671" s="204">
        <f>S1671*H1671</f>
        <v>0</v>
      </c>
      <c r="U1671" s="35"/>
      <c r="V1671" s="35"/>
      <c r="W1671" s="35"/>
      <c r="X1671" s="35"/>
      <c r="Y1671" s="35"/>
      <c r="Z1671" s="35"/>
      <c r="AA1671" s="35"/>
      <c r="AB1671" s="35"/>
      <c r="AC1671" s="35"/>
      <c r="AD1671" s="35"/>
      <c r="AE1671" s="35"/>
      <c r="AR1671" s="205" t="s">
        <v>218</v>
      </c>
      <c r="AT1671" s="205" t="s">
        <v>214</v>
      </c>
      <c r="AU1671" s="205" t="s">
        <v>85</v>
      </c>
      <c r="AY1671" s="18" t="s">
        <v>209</v>
      </c>
      <c r="BE1671" s="206">
        <f>IF(N1671="základní",J1671,0)</f>
        <v>0</v>
      </c>
      <c r="BF1671" s="206">
        <f>IF(N1671="snížená",J1671,0)</f>
        <v>0</v>
      </c>
      <c r="BG1671" s="206">
        <f>IF(N1671="zákl. přenesená",J1671,0)</f>
        <v>0</v>
      </c>
      <c r="BH1671" s="206">
        <f>IF(N1671="sníž. přenesená",J1671,0)</f>
        <v>0</v>
      </c>
      <c r="BI1671" s="206">
        <f>IF(N1671="nulová",J1671,0)</f>
        <v>0</v>
      </c>
      <c r="BJ1671" s="18" t="s">
        <v>85</v>
      </c>
      <c r="BK1671" s="206">
        <f>ROUND(I1671*H1671,2)</f>
        <v>0</v>
      </c>
      <c r="BL1671" s="18" t="s">
        <v>218</v>
      </c>
      <c r="BM1671" s="205" t="s">
        <v>14649</v>
      </c>
    </row>
    <row r="1672" spans="1:65" s="2" customFormat="1" ht="16.5" customHeight="1">
      <c r="A1672" s="35"/>
      <c r="B1672" s="36"/>
      <c r="C1672" s="193" t="s">
        <v>6788</v>
      </c>
      <c r="D1672" s="193" t="s">
        <v>214</v>
      </c>
      <c r="E1672" s="194" t="s">
        <v>14650</v>
      </c>
      <c r="F1672" s="195" t="s">
        <v>12858</v>
      </c>
      <c r="G1672" s="196" t="s">
        <v>586</v>
      </c>
      <c r="H1672" s="197">
        <v>850</v>
      </c>
      <c r="I1672" s="198"/>
      <c r="J1672" s="199">
        <f>ROUND(I1672*H1672,2)</f>
        <v>0</v>
      </c>
      <c r="K1672" s="200"/>
      <c r="L1672" s="40"/>
      <c r="M1672" s="201" t="s">
        <v>1</v>
      </c>
      <c r="N1672" s="202" t="s">
        <v>42</v>
      </c>
      <c r="O1672" s="72"/>
      <c r="P1672" s="203">
        <f>O1672*H1672</f>
        <v>0</v>
      </c>
      <c r="Q1672" s="203">
        <v>0</v>
      </c>
      <c r="R1672" s="203">
        <f>Q1672*H1672</f>
        <v>0</v>
      </c>
      <c r="S1672" s="203">
        <v>0</v>
      </c>
      <c r="T1672" s="204">
        <f>S1672*H1672</f>
        <v>0</v>
      </c>
      <c r="U1672" s="35"/>
      <c r="V1672" s="35"/>
      <c r="W1672" s="35"/>
      <c r="X1672" s="35"/>
      <c r="Y1672" s="35"/>
      <c r="Z1672" s="35"/>
      <c r="AA1672" s="35"/>
      <c r="AB1672" s="35"/>
      <c r="AC1672" s="35"/>
      <c r="AD1672" s="35"/>
      <c r="AE1672" s="35"/>
      <c r="AR1672" s="205" t="s">
        <v>218</v>
      </c>
      <c r="AT1672" s="205" t="s">
        <v>214</v>
      </c>
      <c r="AU1672" s="205" t="s">
        <v>85</v>
      </c>
      <c r="AY1672" s="18" t="s">
        <v>209</v>
      </c>
      <c r="BE1672" s="206">
        <f>IF(N1672="základní",J1672,0)</f>
        <v>0</v>
      </c>
      <c r="BF1672" s="206">
        <f>IF(N1672="snížená",J1672,0)</f>
        <v>0</v>
      </c>
      <c r="BG1672" s="206">
        <f>IF(N1672="zákl. přenesená",J1672,0)</f>
        <v>0</v>
      </c>
      <c r="BH1672" s="206">
        <f>IF(N1672="sníž. přenesená",J1672,0)</f>
        <v>0</v>
      </c>
      <c r="BI1672" s="206">
        <f>IF(N1672="nulová",J1672,0)</f>
        <v>0</v>
      </c>
      <c r="BJ1672" s="18" t="s">
        <v>85</v>
      </c>
      <c r="BK1672" s="206">
        <f>ROUND(I1672*H1672,2)</f>
        <v>0</v>
      </c>
      <c r="BL1672" s="18" t="s">
        <v>218</v>
      </c>
      <c r="BM1672" s="205" t="s">
        <v>14651</v>
      </c>
    </row>
    <row r="1673" spans="1:65" s="2" customFormat="1" ht="16.5" customHeight="1">
      <c r="A1673" s="35"/>
      <c r="B1673" s="36"/>
      <c r="C1673" s="193" t="s">
        <v>6791</v>
      </c>
      <c r="D1673" s="193" t="s">
        <v>214</v>
      </c>
      <c r="E1673" s="194" t="s">
        <v>14652</v>
      </c>
      <c r="F1673" s="195" t="s">
        <v>12861</v>
      </c>
      <c r="G1673" s="196" t="s">
        <v>586</v>
      </c>
      <c r="H1673" s="197">
        <v>297.5</v>
      </c>
      <c r="I1673" s="198"/>
      <c r="J1673" s="199">
        <f>ROUND(I1673*H1673,2)</f>
        <v>0</v>
      </c>
      <c r="K1673" s="200"/>
      <c r="L1673" s="40"/>
      <c r="M1673" s="201" t="s">
        <v>1</v>
      </c>
      <c r="N1673" s="202" t="s">
        <v>42</v>
      </c>
      <c r="O1673" s="72"/>
      <c r="P1673" s="203">
        <f>O1673*H1673</f>
        <v>0</v>
      </c>
      <c r="Q1673" s="203">
        <v>0</v>
      </c>
      <c r="R1673" s="203">
        <f>Q1673*H1673</f>
        <v>0</v>
      </c>
      <c r="S1673" s="203">
        <v>0</v>
      </c>
      <c r="T1673" s="204">
        <f>S1673*H1673</f>
        <v>0</v>
      </c>
      <c r="U1673" s="35"/>
      <c r="V1673" s="35"/>
      <c r="W1673" s="35"/>
      <c r="X1673" s="35"/>
      <c r="Y1673" s="35"/>
      <c r="Z1673" s="35"/>
      <c r="AA1673" s="35"/>
      <c r="AB1673" s="35"/>
      <c r="AC1673" s="35"/>
      <c r="AD1673" s="35"/>
      <c r="AE1673" s="35"/>
      <c r="AR1673" s="205" t="s">
        <v>218</v>
      </c>
      <c r="AT1673" s="205" t="s">
        <v>214</v>
      </c>
      <c r="AU1673" s="205" t="s">
        <v>85</v>
      </c>
      <c r="AY1673" s="18" t="s">
        <v>209</v>
      </c>
      <c r="BE1673" s="206">
        <f>IF(N1673="základní",J1673,0)</f>
        <v>0</v>
      </c>
      <c r="BF1673" s="206">
        <f>IF(N1673="snížená",J1673,0)</f>
        <v>0</v>
      </c>
      <c r="BG1673" s="206">
        <f>IF(N1673="zákl. přenesená",J1673,0)</f>
        <v>0</v>
      </c>
      <c r="BH1673" s="206">
        <f>IF(N1673="sníž. přenesená",J1673,0)</f>
        <v>0</v>
      </c>
      <c r="BI1673" s="206">
        <f>IF(N1673="nulová",J1673,0)</f>
        <v>0</v>
      </c>
      <c r="BJ1673" s="18" t="s">
        <v>85</v>
      </c>
      <c r="BK1673" s="206">
        <f>ROUND(I1673*H1673,2)</f>
        <v>0</v>
      </c>
      <c r="BL1673" s="18" t="s">
        <v>218</v>
      </c>
      <c r="BM1673" s="205" t="s">
        <v>14653</v>
      </c>
    </row>
    <row r="1674" spans="1:65" s="12" customFormat="1" ht="25.9" customHeight="1">
      <c r="B1674" s="177"/>
      <c r="C1674" s="178"/>
      <c r="D1674" s="179" t="s">
        <v>76</v>
      </c>
      <c r="E1674" s="180" t="s">
        <v>14654</v>
      </c>
      <c r="F1674" s="180" t="s">
        <v>14655</v>
      </c>
      <c r="G1674" s="178"/>
      <c r="H1674" s="178"/>
      <c r="I1674" s="181"/>
      <c r="J1674" s="182">
        <f>BK1674</f>
        <v>0</v>
      </c>
      <c r="K1674" s="178"/>
      <c r="L1674" s="183"/>
      <c r="M1674" s="184"/>
      <c r="N1674" s="185"/>
      <c r="O1674" s="185"/>
      <c r="P1674" s="186">
        <f>SUM(P1675:P1747)</f>
        <v>0</v>
      </c>
      <c r="Q1674" s="185"/>
      <c r="R1674" s="186">
        <f>SUM(R1675:R1747)</f>
        <v>0</v>
      </c>
      <c r="S1674" s="185"/>
      <c r="T1674" s="187">
        <f>SUM(T1675:T1747)</f>
        <v>0</v>
      </c>
      <c r="AR1674" s="188" t="s">
        <v>85</v>
      </c>
      <c r="AT1674" s="189" t="s">
        <v>76</v>
      </c>
      <c r="AU1674" s="189" t="s">
        <v>77</v>
      </c>
      <c r="AY1674" s="188" t="s">
        <v>209</v>
      </c>
      <c r="BK1674" s="190">
        <f>SUM(BK1675:BK1747)</f>
        <v>0</v>
      </c>
    </row>
    <row r="1675" spans="1:65" s="2" customFormat="1" ht="24.2" customHeight="1">
      <c r="A1675" s="35"/>
      <c r="B1675" s="36"/>
      <c r="C1675" s="193" t="s">
        <v>6794</v>
      </c>
      <c r="D1675" s="193" t="s">
        <v>214</v>
      </c>
      <c r="E1675" s="194" t="s">
        <v>14656</v>
      </c>
      <c r="F1675" s="195" t="s">
        <v>13025</v>
      </c>
      <c r="G1675" s="196" t="s">
        <v>2761</v>
      </c>
      <c r="H1675" s="197">
        <v>1</v>
      </c>
      <c r="I1675" s="198"/>
      <c r="J1675" s="199">
        <f>ROUND(I1675*H1675,2)</f>
        <v>0</v>
      </c>
      <c r="K1675" s="200"/>
      <c r="L1675" s="40"/>
      <c r="M1675" s="201" t="s">
        <v>1</v>
      </c>
      <c r="N1675" s="202" t="s">
        <v>42</v>
      </c>
      <c r="O1675" s="72"/>
      <c r="P1675" s="203">
        <f>O1675*H1675</f>
        <v>0</v>
      </c>
      <c r="Q1675" s="203">
        <v>0</v>
      </c>
      <c r="R1675" s="203">
        <f>Q1675*H1675</f>
        <v>0</v>
      </c>
      <c r="S1675" s="203">
        <v>0</v>
      </c>
      <c r="T1675" s="204">
        <f>S1675*H1675</f>
        <v>0</v>
      </c>
      <c r="U1675" s="35"/>
      <c r="V1675" s="35"/>
      <c r="W1675" s="35"/>
      <c r="X1675" s="35"/>
      <c r="Y1675" s="35"/>
      <c r="Z1675" s="35"/>
      <c r="AA1675" s="35"/>
      <c r="AB1675" s="35"/>
      <c r="AC1675" s="35"/>
      <c r="AD1675" s="35"/>
      <c r="AE1675" s="35"/>
      <c r="AR1675" s="205" t="s">
        <v>218</v>
      </c>
      <c r="AT1675" s="205" t="s">
        <v>214</v>
      </c>
      <c r="AU1675" s="205" t="s">
        <v>85</v>
      </c>
      <c r="AY1675" s="18" t="s">
        <v>209</v>
      </c>
      <c r="BE1675" s="206">
        <f>IF(N1675="základní",J1675,0)</f>
        <v>0</v>
      </c>
      <c r="BF1675" s="206">
        <f>IF(N1675="snížená",J1675,0)</f>
        <v>0</v>
      </c>
      <c r="BG1675" s="206">
        <f>IF(N1675="zákl. přenesená",J1675,0)</f>
        <v>0</v>
      </c>
      <c r="BH1675" s="206">
        <f>IF(N1675="sníž. přenesená",J1675,0)</f>
        <v>0</v>
      </c>
      <c r="BI1675" s="206">
        <f>IF(N1675="nulová",J1675,0)</f>
        <v>0</v>
      </c>
      <c r="BJ1675" s="18" t="s">
        <v>85</v>
      </c>
      <c r="BK1675" s="206">
        <f>ROUND(I1675*H1675,2)</f>
        <v>0</v>
      </c>
      <c r="BL1675" s="18" t="s">
        <v>218</v>
      </c>
      <c r="BM1675" s="205" t="s">
        <v>14657</v>
      </c>
    </row>
    <row r="1676" spans="1:65" s="2" customFormat="1" ht="409.5">
      <c r="A1676" s="35"/>
      <c r="B1676" s="36"/>
      <c r="C1676" s="37"/>
      <c r="D1676" s="214" t="s">
        <v>807</v>
      </c>
      <c r="E1676" s="37"/>
      <c r="F1676" s="256" t="s">
        <v>14658</v>
      </c>
      <c r="G1676" s="37"/>
      <c r="H1676" s="37"/>
      <c r="I1676" s="257"/>
      <c r="J1676" s="37"/>
      <c r="K1676" s="37"/>
      <c r="L1676" s="40"/>
      <c r="M1676" s="258"/>
      <c r="N1676" s="259"/>
      <c r="O1676" s="72"/>
      <c r="P1676" s="72"/>
      <c r="Q1676" s="72"/>
      <c r="R1676" s="72"/>
      <c r="S1676" s="72"/>
      <c r="T1676" s="73"/>
      <c r="U1676" s="35"/>
      <c r="V1676" s="35"/>
      <c r="W1676" s="35"/>
      <c r="X1676" s="35"/>
      <c r="Y1676" s="35"/>
      <c r="Z1676" s="35"/>
      <c r="AA1676" s="35"/>
      <c r="AB1676" s="35"/>
      <c r="AC1676" s="35"/>
      <c r="AD1676" s="35"/>
      <c r="AE1676" s="35"/>
      <c r="AT1676" s="18" t="s">
        <v>807</v>
      </c>
      <c r="AU1676" s="18" t="s">
        <v>85</v>
      </c>
    </row>
    <row r="1677" spans="1:65" s="2" customFormat="1" ht="16.5" customHeight="1">
      <c r="A1677" s="35"/>
      <c r="B1677" s="36"/>
      <c r="C1677" s="193" t="s">
        <v>6797</v>
      </c>
      <c r="D1677" s="193" t="s">
        <v>214</v>
      </c>
      <c r="E1677" s="194" t="s">
        <v>14659</v>
      </c>
      <c r="F1677" s="195" t="s">
        <v>13417</v>
      </c>
      <c r="G1677" s="196" t="s">
        <v>2761</v>
      </c>
      <c r="H1677" s="197">
        <v>8</v>
      </c>
      <c r="I1677" s="198"/>
      <c r="J1677" s="199">
        <f>ROUND(I1677*H1677,2)</f>
        <v>0</v>
      </c>
      <c r="K1677" s="200"/>
      <c r="L1677" s="40"/>
      <c r="M1677" s="201" t="s">
        <v>1</v>
      </c>
      <c r="N1677" s="202" t="s">
        <v>42</v>
      </c>
      <c r="O1677" s="72"/>
      <c r="P1677" s="203">
        <f>O1677*H1677</f>
        <v>0</v>
      </c>
      <c r="Q1677" s="203">
        <v>0</v>
      </c>
      <c r="R1677" s="203">
        <f>Q1677*H1677</f>
        <v>0</v>
      </c>
      <c r="S1677" s="203">
        <v>0</v>
      </c>
      <c r="T1677" s="204">
        <f>S1677*H1677</f>
        <v>0</v>
      </c>
      <c r="U1677" s="35"/>
      <c r="V1677" s="35"/>
      <c r="W1677" s="35"/>
      <c r="X1677" s="35"/>
      <c r="Y1677" s="35"/>
      <c r="Z1677" s="35"/>
      <c r="AA1677" s="35"/>
      <c r="AB1677" s="35"/>
      <c r="AC1677" s="35"/>
      <c r="AD1677" s="35"/>
      <c r="AE1677" s="35"/>
      <c r="AR1677" s="205" t="s">
        <v>218</v>
      </c>
      <c r="AT1677" s="205" t="s">
        <v>214</v>
      </c>
      <c r="AU1677" s="205" t="s">
        <v>85</v>
      </c>
      <c r="AY1677" s="18" t="s">
        <v>209</v>
      </c>
      <c r="BE1677" s="206">
        <f>IF(N1677="základní",J1677,0)</f>
        <v>0</v>
      </c>
      <c r="BF1677" s="206">
        <f>IF(N1677="snížená",J1677,0)</f>
        <v>0</v>
      </c>
      <c r="BG1677" s="206">
        <f>IF(N1677="zákl. přenesená",J1677,0)</f>
        <v>0</v>
      </c>
      <c r="BH1677" s="206">
        <f>IF(N1677="sníž. přenesená",J1677,0)</f>
        <v>0</v>
      </c>
      <c r="BI1677" s="206">
        <f>IF(N1677="nulová",J1677,0)</f>
        <v>0</v>
      </c>
      <c r="BJ1677" s="18" t="s">
        <v>85</v>
      </c>
      <c r="BK1677" s="206">
        <f>ROUND(I1677*H1677,2)</f>
        <v>0</v>
      </c>
      <c r="BL1677" s="18" t="s">
        <v>218</v>
      </c>
      <c r="BM1677" s="205" t="s">
        <v>14660</v>
      </c>
    </row>
    <row r="1678" spans="1:65" s="2" customFormat="1" ht="68.25">
      <c r="A1678" s="35"/>
      <c r="B1678" s="36"/>
      <c r="C1678" s="37"/>
      <c r="D1678" s="214" t="s">
        <v>807</v>
      </c>
      <c r="E1678" s="37"/>
      <c r="F1678" s="256" t="s">
        <v>12872</v>
      </c>
      <c r="G1678" s="37"/>
      <c r="H1678" s="37"/>
      <c r="I1678" s="257"/>
      <c r="J1678" s="37"/>
      <c r="K1678" s="37"/>
      <c r="L1678" s="40"/>
      <c r="M1678" s="258"/>
      <c r="N1678" s="259"/>
      <c r="O1678" s="72"/>
      <c r="P1678" s="72"/>
      <c r="Q1678" s="72"/>
      <c r="R1678" s="72"/>
      <c r="S1678" s="72"/>
      <c r="T1678" s="73"/>
      <c r="U1678" s="35"/>
      <c r="V1678" s="35"/>
      <c r="W1678" s="35"/>
      <c r="X1678" s="35"/>
      <c r="Y1678" s="35"/>
      <c r="Z1678" s="35"/>
      <c r="AA1678" s="35"/>
      <c r="AB1678" s="35"/>
      <c r="AC1678" s="35"/>
      <c r="AD1678" s="35"/>
      <c r="AE1678" s="35"/>
      <c r="AT1678" s="18" t="s">
        <v>807</v>
      </c>
      <c r="AU1678" s="18" t="s">
        <v>85</v>
      </c>
    </row>
    <row r="1679" spans="1:65" s="2" customFormat="1" ht="16.5" customHeight="1">
      <c r="A1679" s="35"/>
      <c r="B1679" s="36"/>
      <c r="C1679" s="193" t="s">
        <v>6800</v>
      </c>
      <c r="D1679" s="193" t="s">
        <v>214</v>
      </c>
      <c r="E1679" s="194" t="s">
        <v>14661</v>
      </c>
      <c r="F1679" s="195" t="s">
        <v>14019</v>
      </c>
      <c r="G1679" s="196" t="s">
        <v>2761</v>
      </c>
      <c r="H1679" s="197">
        <v>10</v>
      </c>
      <c r="I1679" s="198"/>
      <c r="J1679" s="199">
        <f>ROUND(I1679*H1679,2)</f>
        <v>0</v>
      </c>
      <c r="K1679" s="200"/>
      <c r="L1679" s="40"/>
      <c r="M1679" s="201" t="s">
        <v>1</v>
      </c>
      <c r="N1679" s="202" t="s">
        <v>42</v>
      </c>
      <c r="O1679" s="72"/>
      <c r="P1679" s="203">
        <f>O1679*H1679</f>
        <v>0</v>
      </c>
      <c r="Q1679" s="203">
        <v>0</v>
      </c>
      <c r="R1679" s="203">
        <f>Q1679*H1679</f>
        <v>0</v>
      </c>
      <c r="S1679" s="203">
        <v>0</v>
      </c>
      <c r="T1679" s="204">
        <f>S1679*H1679</f>
        <v>0</v>
      </c>
      <c r="U1679" s="35"/>
      <c r="V1679" s="35"/>
      <c r="W1679" s="35"/>
      <c r="X1679" s="35"/>
      <c r="Y1679" s="35"/>
      <c r="Z1679" s="35"/>
      <c r="AA1679" s="35"/>
      <c r="AB1679" s="35"/>
      <c r="AC1679" s="35"/>
      <c r="AD1679" s="35"/>
      <c r="AE1679" s="35"/>
      <c r="AR1679" s="205" t="s">
        <v>218</v>
      </c>
      <c r="AT1679" s="205" t="s">
        <v>214</v>
      </c>
      <c r="AU1679" s="205" t="s">
        <v>85</v>
      </c>
      <c r="AY1679" s="18" t="s">
        <v>209</v>
      </c>
      <c r="BE1679" s="206">
        <f>IF(N1679="základní",J1679,0)</f>
        <v>0</v>
      </c>
      <c r="BF1679" s="206">
        <f>IF(N1679="snížená",J1679,0)</f>
        <v>0</v>
      </c>
      <c r="BG1679" s="206">
        <f>IF(N1679="zákl. přenesená",J1679,0)</f>
        <v>0</v>
      </c>
      <c r="BH1679" s="206">
        <f>IF(N1679="sníž. přenesená",J1679,0)</f>
        <v>0</v>
      </c>
      <c r="BI1679" s="206">
        <f>IF(N1679="nulová",J1679,0)</f>
        <v>0</v>
      </c>
      <c r="BJ1679" s="18" t="s">
        <v>85</v>
      </c>
      <c r="BK1679" s="206">
        <f>ROUND(I1679*H1679,2)</f>
        <v>0</v>
      </c>
      <c r="BL1679" s="18" t="s">
        <v>218</v>
      </c>
      <c r="BM1679" s="205" t="s">
        <v>14662</v>
      </c>
    </row>
    <row r="1680" spans="1:65" s="2" customFormat="1" ht="87.75">
      <c r="A1680" s="35"/>
      <c r="B1680" s="36"/>
      <c r="C1680" s="37"/>
      <c r="D1680" s="214" t="s">
        <v>807</v>
      </c>
      <c r="E1680" s="37"/>
      <c r="F1680" s="256" t="s">
        <v>13047</v>
      </c>
      <c r="G1680" s="37"/>
      <c r="H1680" s="37"/>
      <c r="I1680" s="257"/>
      <c r="J1680" s="37"/>
      <c r="K1680" s="37"/>
      <c r="L1680" s="40"/>
      <c r="M1680" s="258"/>
      <c r="N1680" s="259"/>
      <c r="O1680" s="72"/>
      <c r="P1680" s="72"/>
      <c r="Q1680" s="72"/>
      <c r="R1680" s="72"/>
      <c r="S1680" s="72"/>
      <c r="T1680" s="73"/>
      <c r="U1680" s="35"/>
      <c r="V1680" s="35"/>
      <c r="W1680" s="35"/>
      <c r="X1680" s="35"/>
      <c r="Y1680" s="35"/>
      <c r="Z1680" s="35"/>
      <c r="AA1680" s="35"/>
      <c r="AB1680" s="35"/>
      <c r="AC1680" s="35"/>
      <c r="AD1680" s="35"/>
      <c r="AE1680" s="35"/>
      <c r="AT1680" s="18" t="s">
        <v>807</v>
      </c>
      <c r="AU1680" s="18" t="s">
        <v>85</v>
      </c>
    </row>
    <row r="1681" spans="1:65" s="2" customFormat="1" ht="16.5" customHeight="1">
      <c r="A1681" s="35"/>
      <c r="B1681" s="36"/>
      <c r="C1681" s="193" t="s">
        <v>6803</v>
      </c>
      <c r="D1681" s="193" t="s">
        <v>214</v>
      </c>
      <c r="E1681" s="194" t="s">
        <v>14663</v>
      </c>
      <c r="F1681" s="195" t="s">
        <v>12870</v>
      </c>
      <c r="G1681" s="196" t="s">
        <v>2761</v>
      </c>
      <c r="H1681" s="197">
        <v>22</v>
      </c>
      <c r="I1681" s="198"/>
      <c r="J1681" s="199">
        <f>ROUND(I1681*H1681,2)</f>
        <v>0</v>
      </c>
      <c r="K1681" s="200"/>
      <c r="L1681" s="40"/>
      <c r="M1681" s="201" t="s">
        <v>1</v>
      </c>
      <c r="N1681" s="202" t="s">
        <v>42</v>
      </c>
      <c r="O1681" s="72"/>
      <c r="P1681" s="203">
        <f>O1681*H1681</f>
        <v>0</v>
      </c>
      <c r="Q1681" s="203">
        <v>0</v>
      </c>
      <c r="R1681" s="203">
        <f>Q1681*H1681</f>
        <v>0</v>
      </c>
      <c r="S1681" s="203">
        <v>0</v>
      </c>
      <c r="T1681" s="204">
        <f>S1681*H1681</f>
        <v>0</v>
      </c>
      <c r="U1681" s="35"/>
      <c r="V1681" s="35"/>
      <c r="W1681" s="35"/>
      <c r="X1681" s="35"/>
      <c r="Y1681" s="35"/>
      <c r="Z1681" s="35"/>
      <c r="AA1681" s="35"/>
      <c r="AB1681" s="35"/>
      <c r="AC1681" s="35"/>
      <c r="AD1681" s="35"/>
      <c r="AE1681" s="35"/>
      <c r="AR1681" s="205" t="s">
        <v>218</v>
      </c>
      <c r="AT1681" s="205" t="s">
        <v>214</v>
      </c>
      <c r="AU1681" s="205" t="s">
        <v>85</v>
      </c>
      <c r="AY1681" s="18" t="s">
        <v>209</v>
      </c>
      <c r="BE1681" s="206">
        <f>IF(N1681="základní",J1681,0)</f>
        <v>0</v>
      </c>
      <c r="BF1681" s="206">
        <f>IF(N1681="snížená",J1681,0)</f>
        <v>0</v>
      </c>
      <c r="BG1681" s="206">
        <f>IF(N1681="zákl. přenesená",J1681,0)</f>
        <v>0</v>
      </c>
      <c r="BH1681" s="206">
        <f>IF(N1681="sníž. přenesená",J1681,0)</f>
        <v>0</v>
      </c>
      <c r="BI1681" s="206">
        <f>IF(N1681="nulová",J1681,0)</f>
        <v>0</v>
      </c>
      <c r="BJ1681" s="18" t="s">
        <v>85</v>
      </c>
      <c r="BK1681" s="206">
        <f>ROUND(I1681*H1681,2)</f>
        <v>0</v>
      </c>
      <c r="BL1681" s="18" t="s">
        <v>218</v>
      </c>
      <c r="BM1681" s="205" t="s">
        <v>14664</v>
      </c>
    </row>
    <row r="1682" spans="1:65" s="2" customFormat="1" ht="87.75">
      <c r="A1682" s="35"/>
      <c r="B1682" s="36"/>
      <c r="C1682" s="37"/>
      <c r="D1682" s="214" t="s">
        <v>807</v>
      </c>
      <c r="E1682" s="37"/>
      <c r="F1682" s="256" t="s">
        <v>13047</v>
      </c>
      <c r="G1682" s="37"/>
      <c r="H1682" s="37"/>
      <c r="I1682" s="257"/>
      <c r="J1682" s="37"/>
      <c r="K1682" s="37"/>
      <c r="L1682" s="40"/>
      <c r="M1682" s="258"/>
      <c r="N1682" s="259"/>
      <c r="O1682" s="72"/>
      <c r="P1682" s="72"/>
      <c r="Q1682" s="72"/>
      <c r="R1682" s="72"/>
      <c r="S1682" s="72"/>
      <c r="T1682" s="73"/>
      <c r="U1682" s="35"/>
      <c r="V1682" s="35"/>
      <c r="W1682" s="35"/>
      <c r="X1682" s="35"/>
      <c r="Y1682" s="35"/>
      <c r="Z1682" s="35"/>
      <c r="AA1682" s="35"/>
      <c r="AB1682" s="35"/>
      <c r="AC1682" s="35"/>
      <c r="AD1682" s="35"/>
      <c r="AE1682" s="35"/>
      <c r="AT1682" s="18" t="s">
        <v>807</v>
      </c>
      <c r="AU1682" s="18" t="s">
        <v>85</v>
      </c>
    </row>
    <row r="1683" spans="1:65" s="2" customFormat="1" ht="16.5" customHeight="1">
      <c r="A1683" s="35"/>
      <c r="B1683" s="36"/>
      <c r="C1683" s="193" t="s">
        <v>6806</v>
      </c>
      <c r="D1683" s="193" t="s">
        <v>214</v>
      </c>
      <c r="E1683" s="194" t="s">
        <v>14665</v>
      </c>
      <c r="F1683" s="195" t="s">
        <v>14019</v>
      </c>
      <c r="G1683" s="196" t="s">
        <v>2761</v>
      </c>
      <c r="H1683" s="197">
        <v>10</v>
      </c>
      <c r="I1683" s="198"/>
      <c r="J1683" s="199">
        <f>ROUND(I1683*H1683,2)</f>
        <v>0</v>
      </c>
      <c r="K1683" s="200"/>
      <c r="L1683" s="40"/>
      <c r="M1683" s="201" t="s">
        <v>1</v>
      </c>
      <c r="N1683" s="202" t="s">
        <v>42</v>
      </c>
      <c r="O1683" s="72"/>
      <c r="P1683" s="203">
        <f>O1683*H1683</f>
        <v>0</v>
      </c>
      <c r="Q1683" s="203">
        <v>0</v>
      </c>
      <c r="R1683" s="203">
        <f>Q1683*H1683</f>
        <v>0</v>
      </c>
      <c r="S1683" s="203">
        <v>0</v>
      </c>
      <c r="T1683" s="204">
        <f>S1683*H1683</f>
        <v>0</v>
      </c>
      <c r="U1683" s="35"/>
      <c r="V1683" s="35"/>
      <c r="W1683" s="35"/>
      <c r="X1683" s="35"/>
      <c r="Y1683" s="35"/>
      <c r="Z1683" s="35"/>
      <c r="AA1683" s="35"/>
      <c r="AB1683" s="35"/>
      <c r="AC1683" s="35"/>
      <c r="AD1683" s="35"/>
      <c r="AE1683" s="35"/>
      <c r="AR1683" s="205" t="s">
        <v>218</v>
      </c>
      <c r="AT1683" s="205" t="s">
        <v>214</v>
      </c>
      <c r="AU1683" s="205" t="s">
        <v>85</v>
      </c>
      <c r="AY1683" s="18" t="s">
        <v>209</v>
      </c>
      <c r="BE1683" s="206">
        <f>IF(N1683="základní",J1683,0)</f>
        <v>0</v>
      </c>
      <c r="BF1683" s="206">
        <f>IF(N1683="snížená",J1683,0)</f>
        <v>0</v>
      </c>
      <c r="BG1683" s="206">
        <f>IF(N1683="zákl. přenesená",J1683,0)</f>
        <v>0</v>
      </c>
      <c r="BH1683" s="206">
        <f>IF(N1683="sníž. přenesená",J1683,0)</f>
        <v>0</v>
      </c>
      <c r="BI1683" s="206">
        <f>IF(N1683="nulová",J1683,0)</f>
        <v>0</v>
      </c>
      <c r="BJ1683" s="18" t="s">
        <v>85</v>
      </c>
      <c r="BK1683" s="206">
        <f>ROUND(I1683*H1683,2)</f>
        <v>0</v>
      </c>
      <c r="BL1683" s="18" t="s">
        <v>218</v>
      </c>
      <c r="BM1683" s="205" t="s">
        <v>14666</v>
      </c>
    </row>
    <row r="1684" spans="1:65" s="2" customFormat="1" ht="87.75">
      <c r="A1684" s="35"/>
      <c r="B1684" s="36"/>
      <c r="C1684" s="37"/>
      <c r="D1684" s="214" t="s">
        <v>807</v>
      </c>
      <c r="E1684" s="37"/>
      <c r="F1684" s="256" t="s">
        <v>12896</v>
      </c>
      <c r="G1684" s="37"/>
      <c r="H1684" s="37"/>
      <c r="I1684" s="257"/>
      <c r="J1684" s="37"/>
      <c r="K1684" s="37"/>
      <c r="L1684" s="40"/>
      <c r="M1684" s="258"/>
      <c r="N1684" s="259"/>
      <c r="O1684" s="72"/>
      <c r="P1684" s="72"/>
      <c r="Q1684" s="72"/>
      <c r="R1684" s="72"/>
      <c r="S1684" s="72"/>
      <c r="T1684" s="73"/>
      <c r="U1684" s="35"/>
      <c r="V1684" s="35"/>
      <c r="W1684" s="35"/>
      <c r="X1684" s="35"/>
      <c r="Y1684" s="35"/>
      <c r="Z1684" s="35"/>
      <c r="AA1684" s="35"/>
      <c r="AB1684" s="35"/>
      <c r="AC1684" s="35"/>
      <c r="AD1684" s="35"/>
      <c r="AE1684" s="35"/>
      <c r="AT1684" s="18" t="s">
        <v>807</v>
      </c>
      <c r="AU1684" s="18" t="s">
        <v>85</v>
      </c>
    </row>
    <row r="1685" spans="1:65" s="2" customFormat="1" ht="16.5" customHeight="1">
      <c r="A1685" s="35"/>
      <c r="B1685" s="36"/>
      <c r="C1685" s="193" t="s">
        <v>6809</v>
      </c>
      <c r="D1685" s="193" t="s">
        <v>214</v>
      </c>
      <c r="E1685" s="194" t="s">
        <v>14667</v>
      </c>
      <c r="F1685" s="195" t="s">
        <v>14019</v>
      </c>
      <c r="G1685" s="196" t="s">
        <v>2761</v>
      </c>
      <c r="H1685" s="197">
        <v>10</v>
      </c>
      <c r="I1685" s="198"/>
      <c r="J1685" s="199">
        <f>ROUND(I1685*H1685,2)</f>
        <v>0</v>
      </c>
      <c r="K1685" s="200"/>
      <c r="L1685" s="40"/>
      <c r="M1685" s="201" t="s">
        <v>1</v>
      </c>
      <c r="N1685" s="202" t="s">
        <v>42</v>
      </c>
      <c r="O1685" s="72"/>
      <c r="P1685" s="203">
        <f>O1685*H1685</f>
        <v>0</v>
      </c>
      <c r="Q1685" s="203">
        <v>0</v>
      </c>
      <c r="R1685" s="203">
        <f>Q1685*H1685</f>
        <v>0</v>
      </c>
      <c r="S1685" s="203">
        <v>0</v>
      </c>
      <c r="T1685" s="204">
        <f>S1685*H1685</f>
        <v>0</v>
      </c>
      <c r="U1685" s="35"/>
      <c r="V1685" s="35"/>
      <c r="W1685" s="35"/>
      <c r="X1685" s="35"/>
      <c r="Y1685" s="35"/>
      <c r="Z1685" s="35"/>
      <c r="AA1685" s="35"/>
      <c r="AB1685" s="35"/>
      <c r="AC1685" s="35"/>
      <c r="AD1685" s="35"/>
      <c r="AE1685" s="35"/>
      <c r="AR1685" s="205" t="s">
        <v>218</v>
      </c>
      <c r="AT1685" s="205" t="s">
        <v>214</v>
      </c>
      <c r="AU1685" s="205" t="s">
        <v>85</v>
      </c>
      <c r="AY1685" s="18" t="s">
        <v>209</v>
      </c>
      <c r="BE1685" s="206">
        <f>IF(N1685="základní",J1685,0)</f>
        <v>0</v>
      </c>
      <c r="BF1685" s="206">
        <f>IF(N1685="snížená",J1685,0)</f>
        <v>0</v>
      </c>
      <c r="BG1685" s="206">
        <f>IF(N1685="zákl. přenesená",J1685,0)</f>
        <v>0</v>
      </c>
      <c r="BH1685" s="206">
        <f>IF(N1685="sníž. přenesená",J1685,0)</f>
        <v>0</v>
      </c>
      <c r="BI1685" s="206">
        <f>IF(N1685="nulová",J1685,0)</f>
        <v>0</v>
      </c>
      <c r="BJ1685" s="18" t="s">
        <v>85</v>
      </c>
      <c r="BK1685" s="206">
        <f>ROUND(I1685*H1685,2)</f>
        <v>0</v>
      </c>
      <c r="BL1685" s="18" t="s">
        <v>218</v>
      </c>
      <c r="BM1685" s="205" t="s">
        <v>14668</v>
      </c>
    </row>
    <row r="1686" spans="1:65" s="2" customFormat="1" ht="58.5">
      <c r="A1686" s="35"/>
      <c r="B1686" s="36"/>
      <c r="C1686" s="37"/>
      <c r="D1686" s="214" t="s">
        <v>807</v>
      </c>
      <c r="E1686" s="37"/>
      <c r="F1686" s="256" t="s">
        <v>12913</v>
      </c>
      <c r="G1686" s="37"/>
      <c r="H1686" s="37"/>
      <c r="I1686" s="257"/>
      <c r="J1686" s="37"/>
      <c r="K1686" s="37"/>
      <c r="L1686" s="40"/>
      <c r="M1686" s="258"/>
      <c r="N1686" s="259"/>
      <c r="O1686" s="72"/>
      <c r="P1686" s="72"/>
      <c r="Q1686" s="72"/>
      <c r="R1686" s="72"/>
      <c r="S1686" s="72"/>
      <c r="T1686" s="73"/>
      <c r="U1686" s="35"/>
      <c r="V1686" s="35"/>
      <c r="W1686" s="35"/>
      <c r="X1686" s="35"/>
      <c r="Y1686" s="35"/>
      <c r="Z1686" s="35"/>
      <c r="AA1686" s="35"/>
      <c r="AB1686" s="35"/>
      <c r="AC1686" s="35"/>
      <c r="AD1686" s="35"/>
      <c r="AE1686" s="35"/>
      <c r="AT1686" s="18" t="s">
        <v>807</v>
      </c>
      <c r="AU1686" s="18" t="s">
        <v>85</v>
      </c>
    </row>
    <row r="1687" spans="1:65" s="2" customFormat="1" ht="24.2" customHeight="1">
      <c r="A1687" s="35"/>
      <c r="B1687" s="36"/>
      <c r="C1687" s="193" t="s">
        <v>6812</v>
      </c>
      <c r="D1687" s="193" t="s">
        <v>214</v>
      </c>
      <c r="E1687" s="194" t="s">
        <v>14669</v>
      </c>
      <c r="F1687" s="195" t="s">
        <v>12936</v>
      </c>
      <c r="G1687" s="196" t="s">
        <v>2761</v>
      </c>
      <c r="H1687" s="197">
        <v>4</v>
      </c>
      <c r="I1687" s="198"/>
      <c r="J1687" s="199">
        <f>ROUND(I1687*H1687,2)</f>
        <v>0</v>
      </c>
      <c r="K1687" s="200"/>
      <c r="L1687" s="40"/>
      <c r="M1687" s="201" t="s">
        <v>1</v>
      </c>
      <c r="N1687" s="202" t="s">
        <v>42</v>
      </c>
      <c r="O1687" s="72"/>
      <c r="P1687" s="203">
        <f>O1687*H1687</f>
        <v>0</v>
      </c>
      <c r="Q1687" s="203">
        <v>0</v>
      </c>
      <c r="R1687" s="203">
        <f>Q1687*H1687</f>
        <v>0</v>
      </c>
      <c r="S1687" s="203">
        <v>0</v>
      </c>
      <c r="T1687" s="204">
        <f>S1687*H1687</f>
        <v>0</v>
      </c>
      <c r="U1687" s="35"/>
      <c r="V1687" s="35"/>
      <c r="W1687" s="35"/>
      <c r="X1687" s="35"/>
      <c r="Y1687" s="35"/>
      <c r="Z1687" s="35"/>
      <c r="AA1687" s="35"/>
      <c r="AB1687" s="35"/>
      <c r="AC1687" s="35"/>
      <c r="AD1687" s="35"/>
      <c r="AE1687" s="35"/>
      <c r="AR1687" s="205" t="s">
        <v>218</v>
      </c>
      <c r="AT1687" s="205" t="s">
        <v>214</v>
      </c>
      <c r="AU1687" s="205" t="s">
        <v>85</v>
      </c>
      <c r="AY1687" s="18" t="s">
        <v>209</v>
      </c>
      <c r="BE1687" s="206">
        <f>IF(N1687="základní",J1687,0)</f>
        <v>0</v>
      </c>
      <c r="BF1687" s="206">
        <f>IF(N1687="snížená",J1687,0)</f>
        <v>0</v>
      </c>
      <c r="BG1687" s="206">
        <f>IF(N1687="zákl. přenesená",J1687,0)</f>
        <v>0</v>
      </c>
      <c r="BH1687" s="206">
        <f>IF(N1687="sníž. přenesená",J1687,0)</f>
        <v>0</v>
      </c>
      <c r="BI1687" s="206">
        <f>IF(N1687="nulová",J1687,0)</f>
        <v>0</v>
      </c>
      <c r="BJ1687" s="18" t="s">
        <v>85</v>
      </c>
      <c r="BK1687" s="206">
        <f>ROUND(I1687*H1687,2)</f>
        <v>0</v>
      </c>
      <c r="BL1687" s="18" t="s">
        <v>218</v>
      </c>
      <c r="BM1687" s="205" t="s">
        <v>14670</v>
      </c>
    </row>
    <row r="1688" spans="1:65" s="2" customFormat="1" ht="68.25">
      <c r="A1688" s="35"/>
      <c r="B1688" s="36"/>
      <c r="C1688" s="37"/>
      <c r="D1688" s="214" t="s">
        <v>807</v>
      </c>
      <c r="E1688" s="37"/>
      <c r="F1688" s="256" t="s">
        <v>12934</v>
      </c>
      <c r="G1688" s="37"/>
      <c r="H1688" s="37"/>
      <c r="I1688" s="257"/>
      <c r="J1688" s="37"/>
      <c r="K1688" s="37"/>
      <c r="L1688" s="40"/>
      <c r="M1688" s="258"/>
      <c r="N1688" s="259"/>
      <c r="O1688" s="72"/>
      <c r="P1688" s="72"/>
      <c r="Q1688" s="72"/>
      <c r="R1688" s="72"/>
      <c r="S1688" s="72"/>
      <c r="T1688" s="73"/>
      <c r="U1688" s="35"/>
      <c r="V1688" s="35"/>
      <c r="W1688" s="35"/>
      <c r="X1688" s="35"/>
      <c r="Y1688" s="35"/>
      <c r="Z1688" s="35"/>
      <c r="AA1688" s="35"/>
      <c r="AB1688" s="35"/>
      <c r="AC1688" s="35"/>
      <c r="AD1688" s="35"/>
      <c r="AE1688" s="35"/>
      <c r="AT1688" s="18" t="s">
        <v>807</v>
      </c>
      <c r="AU1688" s="18" t="s">
        <v>85</v>
      </c>
    </row>
    <row r="1689" spans="1:65" s="2" customFormat="1" ht="24.2" customHeight="1">
      <c r="A1689" s="35"/>
      <c r="B1689" s="36"/>
      <c r="C1689" s="193" t="s">
        <v>6815</v>
      </c>
      <c r="D1689" s="193" t="s">
        <v>214</v>
      </c>
      <c r="E1689" s="194" t="s">
        <v>14671</v>
      </c>
      <c r="F1689" s="195" t="s">
        <v>12939</v>
      </c>
      <c r="G1689" s="196" t="s">
        <v>2761</v>
      </c>
      <c r="H1689" s="197">
        <v>5</v>
      </c>
      <c r="I1689" s="198"/>
      <c r="J1689" s="199">
        <f>ROUND(I1689*H1689,2)</f>
        <v>0</v>
      </c>
      <c r="K1689" s="200"/>
      <c r="L1689" s="40"/>
      <c r="M1689" s="201" t="s">
        <v>1</v>
      </c>
      <c r="N1689" s="202" t="s">
        <v>42</v>
      </c>
      <c r="O1689" s="72"/>
      <c r="P1689" s="203">
        <f>O1689*H1689</f>
        <v>0</v>
      </c>
      <c r="Q1689" s="203">
        <v>0</v>
      </c>
      <c r="R1689" s="203">
        <f>Q1689*H1689</f>
        <v>0</v>
      </c>
      <c r="S1689" s="203">
        <v>0</v>
      </c>
      <c r="T1689" s="204">
        <f>S1689*H1689</f>
        <v>0</v>
      </c>
      <c r="U1689" s="35"/>
      <c r="V1689" s="35"/>
      <c r="W1689" s="35"/>
      <c r="X1689" s="35"/>
      <c r="Y1689" s="35"/>
      <c r="Z1689" s="35"/>
      <c r="AA1689" s="35"/>
      <c r="AB1689" s="35"/>
      <c r="AC1689" s="35"/>
      <c r="AD1689" s="35"/>
      <c r="AE1689" s="35"/>
      <c r="AR1689" s="205" t="s">
        <v>218</v>
      </c>
      <c r="AT1689" s="205" t="s">
        <v>214</v>
      </c>
      <c r="AU1689" s="205" t="s">
        <v>85</v>
      </c>
      <c r="AY1689" s="18" t="s">
        <v>209</v>
      </c>
      <c r="BE1689" s="206">
        <f>IF(N1689="základní",J1689,0)</f>
        <v>0</v>
      </c>
      <c r="BF1689" s="206">
        <f>IF(N1689="snížená",J1689,0)</f>
        <v>0</v>
      </c>
      <c r="BG1689" s="206">
        <f>IF(N1689="zákl. přenesená",J1689,0)</f>
        <v>0</v>
      </c>
      <c r="BH1689" s="206">
        <f>IF(N1689="sníž. přenesená",J1689,0)</f>
        <v>0</v>
      </c>
      <c r="BI1689" s="206">
        <f>IF(N1689="nulová",J1689,0)</f>
        <v>0</v>
      </c>
      <c r="BJ1689" s="18" t="s">
        <v>85</v>
      </c>
      <c r="BK1689" s="206">
        <f>ROUND(I1689*H1689,2)</f>
        <v>0</v>
      </c>
      <c r="BL1689" s="18" t="s">
        <v>218</v>
      </c>
      <c r="BM1689" s="205" t="s">
        <v>14672</v>
      </c>
    </row>
    <row r="1690" spans="1:65" s="2" customFormat="1" ht="68.25">
      <c r="A1690" s="35"/>
      <c r="B1690" s="36"/>
      <c r="C1690" s="37"/>
      <c r="D1690" s="214" t="s">
        <v>807</v>
      </c>
      <c r="E1690" s="37"/>
      <c r="F1690" s="256" t="s">
        <v>12934</v>
      </c>
      <c r="G1690" s="37"/>
      <c r="H1690" s="37"/>
      <c r="I1690" s="257"/>
      <c r="J1690" s="37"/>
      <c r="K1690" s="37"/>
      <c r="L1690" s="40"/>
      <c r="M1690" s="258"/>
      <c r="N1690" s="259"/>
      <c r="O1690" s="72"/>
      <c r="P1690" s="72"/>
      <c r="Q1690" s="72"/>
      <c r="R1690" s="72"/>
      <c r="S1690" s="72"/>
      <c r="T1690" s="73"/>
      <c r="U1690" s="35"/>
      <c r="V1690" s="35"/>
      <c r="W1690" s="35"/>
      <c r="X1690" s="35"/>
      <c r="Y1690" s="35"/>
      <c r="Z1690" s="35"/>
      <c r="AA1690" s="35"/>
      <c r="AB1690" s="35"/>
      <c r="AC1690" s="35"/>
      <c r="AD1690" s="35"/>
      <c r="AE1690" s="35"/>
      <c r="AT1690" s="18" t="s">
        <v>807</v>
      </c>
      <c r="AU1690" s="18" t="s">
        <v>85</v>
      </c>
    </row>
    <row r="1691" spans="1:65" s="2" customFormat="1" ht="24.2" customHeight="1">
      <c r="A1691" s="35"/>
      <c r="B1691" s="36"/>
      <c r="C1691" s="193" t="s">
        <v>6819</v>
      </c>
      <c r="D1691" s="193" t="s">
        <v>214</v>
      </c>
      <c r="E1691" s="194" t="s">
        <v>14673</v>
      </c>
      <c r="F1691" s="195" t="s">
        <v>12942</v>
      </c>
      <c r="G1691" s="196" t="s">
        <v>2761</v>
      </c>
      <c r="H1691" s="197">
        <v>4</v>
      </c>
      <c r="I1691" s="198"/>
      <c r="J1691" s="199">
        <f>ROUND(I1691*H1691,2)</f>
        <v>0</v>
      </c>
      <c r="K1691" s="200"/>
      <c r="L1691" s="40"/>
      <c r="M1691" s="201" t="s">
        <v>1</v>
      </c>
      <c r="N1691" s="202" t="s">
        <v>42</v>
      </c>
      <c r="O1691" s="72"/>
      <c r="P1691" s="203">
        <f>O1691*H1691</f>
        <v>0</v>
      </c>
      <c r="Q1691" s="203">
        <v>0</v>
      </c>
      <c r="R1691" s="203">
        <f>Q1691*H1691</f>
        <v>0</v>
      </c>
      <c r="S1691" s="203">
        <v>0</v>
      </c>
      <c r="T1691" s="204">
        <f>S1691*H1691</f>
        <v>0</v>
      </c>
      <c r="U1691" s="35"/>
      <c r="V1691" s="35"/>
      <c r="W1691" s="35"/>
      <c r="X1691" s="35"/>
      <c r="Y1691" s="35"/>
      <c r="Z1691" s="35"/>
      <c r="AA1691" s="35"/>
      <c r="AB1691" s="35"/>
      <c r="AC1691" s="35"/>
      <c r="AD1691" s="35"/>
      <c r="AE1691" s="35"/>
      <c r="AR1691" s="205" t="s">
        <v>218</v>
      </c>
      <c r="AT1691" s="205" t="s">
        <v>214</v>
      </c>
      <c r="AU1691" s="205" t="s">
        <v>85</v>
      </c>
      <c r="AY1691" s="18" t="s">
        <v>209</v>
      </c>
      <c r="BE1691" s="206">
        <f>IF(N1691="základní",J1691,0)</f>
        <v>0</v>
      </c>
      <c r="BF1691" s="206">
        <f>IF(N1691="snížená",J1691,0)</f>
        <v>0</v>
      </c>
      <c r="BG1691" s="206">
        <f>IF(N1691="zákl. přenesená",J1691,0)</f>
        <v>0</v>
      </c>
      <c r="BH1691" s="206">
        <f>IF(N1691="sníž. přenesená",J1691,0)</f>
        <v>0</v>
      </c>
      <c r="BI1691" s="206">
        <f>IF(N1691="nulová",J1691,0)</f>
        <v>0</v>
      </c>
      <c r="BJ1691" s="18" t="s">
        <v>85</v>
      </c>
      <c r="BK1691" s="206">
        <f>ROUND(I1691*H1691,2)</f>
        <v>0</v>
      </c>
      <c r="BL1691" s="18" t="s">
        <v>218</v>
      </c>
      <c r="BM1691" s="205" t="s">
        <v>14674</v>
      </c>
    </row>
    <row r="1692" spans="1:65" s="2" customFormat="1" ht="68.25">
      <c r="A1692" s="35"/>
      <c r="B1692" s="36"/>
      <c r="C1692" s="37"/>
      <c r="D1692" s="214" t="s">
        <v>807</v>
      </c>
      <c r="E1692" s="37"/>
      <c r="F1692" s="256" t="s">
        <v>12934</v>
      </c>
      <c r="G1692" s="37"/>
      <c r="H1692" s="37"/>
      <c r="I1692" s="257"/>
      <c r="J1692" s="37"/>
      <c r="K1692" s="37"/>
      <c r="L1692" s="40"/>
      <c r="M1692" s="258"/>
      <c r="N1692" s="259"/>
      <c r="O1692" s="72"/>
      <c r="P1692" s="72"/>
      <c r="Q1692" s="72"/>
      <c r="R1692" s="72"/>
      <c r="S1692" s="72"/>
      <c r="T1692" s="73"/>
      <c r="U1692" s="35"/>
      <c r="V1692" s="35"/>
      <c r="W1692" s="35"/>
      <c r="X1692" s="35"/>
      <c r="Y1692" s="35"/>
      <c r="Z1692" s="35"/>
      <c r="AA1692" s="35"/>
      <c r="AB1692" s="35"/>
      <c r="AC1692" s="35"/>
      <c r="AD1692" s="35"/>
      <c r="AE1692" s="35"/>
      <c r="AT1692" s="18" t="s">
        <v>807</v>
      </c>
      <c r="AU1692" s="18" t="s">
        <v>85</v>
      </c>
    </row>
    <row r="1693" spans="1:65" s="2" customFormat="1" ht="24.2" customHeight="1">
      <c r="A1693" s="35"/>
      <c r="B1693" s="36"/>
      <c r="C1693" s="193" t="s">
        <v>6822</v>
      </c>
      <c r="D1693" s="193" t="s">
        <v>214</v>
      </c>
      <c r="E1693" s="194" t="s">
        <v>14675</v>
      </c>
      <c r="F1693" s="195" t="s">
        <v>14676</v>
      </c>
      <c r="G1693" s="196" t="s">
        <v>2761</v>
      </c>
      <c r="H1693" s="197">
        <v>2</v>
      </c>
      <c r="I1693" s="198"/>
      <c r="J1693" s="199">
        <f>ROUND(I1693*H1693,2)</f>
        <v>0</v>
      </c>
      <c r="K1693" s="200"/>
      <c r="L1693" s="40"/>
      <c r="M1693" s="201" t="s">
        <v>1</v>
      </c>
      <c r="N1693" s="202" t="s">
        <v>42</v>
      </c>
      <c r="O1693" s="72"/>
      <c r="P1693" s="203">
        <f>O1693*H1693</f>
        <v>0</v>
      </c>
      <c r="Q1693" s="203">
        <v>0</v>
      </c>
      <c r="R1693" s="203">
        <f>Q1693*H1693</f>
        <v>0</v>
      </c>
      <c r="S1693" s="203">
        <v>0</v>
      </c>
      <c r="T1693" s="204">
        <f>S1693*H1693</f>
        <v>0</v>
      </c>
      <c r="U1693" s="35"/>
      <c r="V1693" s="35"/>
      <c r="W1693" s="35"/>
      <c r="X1693" s="35"/>
      <c r="Y1693" s="35"/>
      <c r="Z1693" s="35"/>
      <c r="AA1693" s="35"/>
      <c r="AB1693" s="35"/>
      <c r="AC1693" s="35"/>
      <c r="AD1693" s="35"/>
      <c r="AE1693" s="35"/>
      <c r="AR1693" s="205" t="s">
        <v>218</v>
      </c>
      <c r="AT1693" s="205" t="s">
        <v>214</v>
      </c>
      <c r="AU1693" s="205" t="s">
        <v>85</v>
      </c>
      <c r="AY1693" s="18" t="s">
        <v>209</v>
      </c>
      <c r="BE1693" s="206">
        <f>IF(N1693="základní",J1693,0)</f>
        <v>0</v>
      </c>
      <c r="BF1693" s="206">
        <f>IF(N1693="snížená",J1693,0)</f>
        <v>0</v>
      </c>
      <c r="BG1693" s="206">
        <f>IF(N1693="zákl. přenesená",J1693,0)</f>
        <v>0</v>
      </c>
      <c r="BH1693" s="206">
        <f>IF(N1693="sníž. přenesená",J1693,0)</f>
        <v>0</v>
      </c>
      <c r="BI1693" s="206">
        <f>IF(N1693="nulová",J1693,0)</f>
        <v>0</v>
      </c>
      <c r="BJ1693" s="18" t="s">
        <v>85</v>
      </c>
      <c r="BK1693" s="206">
        <f>ROUND(I1693*H1693,2)</f>
        <v>0</v>
      </c>
      <c r="BL1693" s="18" t="s">
        <v>218</v>
      </c>
      <c r="BM1693" s="205" t="s">
        <v>14677</v>
      </c>
    </row>
    <row r="1694" spans="1:65" s="2" customFormat="1" ht="87.75">
      <c r="A1694" s="35"/>
      <c r="B1694" s="36"/>
      <c r="C1694" s="37"/>
      <c r="D1694" s="214" t="s">
        <v>807</v>
      </c>
      <c r="E1694" s="37"/>
      <c r="F1694" s="256" t="s">
        <v>14036</v>
      </c>
      <c r="G1694" s="37"/>
      <c r="H1694" s="37"/>
      <c r="I1694" s="257"/>
      <c r="J1694" s="37"/>
      <c r="K1694" s="37"/>
      <c r="L1694" s="40"/>
      <c r="M1694" s="258"/>
      <c r="N1694" s="259"/>
      <c r="O1694" s="72"/>
      <c r="P1694" s="72"/>
      <c r="Q1694" s="72"/>
      <c r="R1694" s="72"/>
      <c r="S1694" s="72"/>
      <c r="T1694" s="73"/>
      <c r="U1694" s="35"/>
      <c r="V1694" s="35"/>
      <c r="W1694" s="35"/>
      <c r="X1694" s="35"/>
      <c r="Y1694" s="35"/>
      <c r="Z1694" s="35"/>
      <c r="AA1694" s="35"/>
      <c r="AB1694" s="35"/>
      <c r="AC1694" s="35"/>
      <c r="AD1694" s="35"/>
      <c r="AE1694" s="35"/>
      <c r="AT1694" s="18" t="s">
        <v>807</v>
      </c>
      <c r="AU1694" s="18" t="s">
        <v>85</v>
      </c>
    </row>
    <row r="1695" spans="1:65" s="2" customFormat="1" ht="24.2" customHeight="1">
      <c r="A1695" s="35"/>
      <c r="B1695" s="36"/>
      <c r="C1695" s="193" t="s">
        <v>6825</v>
      </c>
      <c r="D1695" s="193" t="s">
        <v>214</v>
      </c>
      <c r="E1695" s="194" t="s">
        <v>14678</v>
      </c>
      <c r="F1695" s="195" t="s">
        <v>14038</v>
      </c>
      <c r="G1695" s="196" t="s">
        <v>2761</v>
      </c>
      <c r="H1695" s="197">
        <v>5</v>
      </c>
      <c r="I1695" s="198"/>
      <c r="J1695" s="199">
        <f>ROUND(I1695*H1695,2)</f>
        <v>0</v>
      </c>
      <c r="K1695" s="200"/>
      <c r="L1695" s="40"/>
      <c r="M1695" s="201" t="s">
        <v>1</v>
      </c>
      <c r="N1695" s="202" t="s">
        <v>42</v>
      </c>
      <c r="O1695" s="72"/>
      <c r="P1695" s="203">
        <f>O1695*H1695</f>
        <v>0</v>
      </c>
      <c r="Q1695" s="203">
        <v>0</v>
      </c>
      <c r="R1695" s="203">
        <f>Q1695*H1695</f>
        <v>0</v>
      </c>
      <c r="S1695" s="203">
        <v>0</v>
      </c>
      <c r="T1695" s="204">
        <f>S1695*H1695</f>
        <v>0</v>
      </c>
      <c r="U1695" s="35"/>
      <c r="V1695" s="35"/>
      <c r="W1695" s="35"/>
      <c r="X1695" s="35"/>
      <c r="Y1695" s="35"/>
      <c r="Z1695" s="35"/>
      <c r="AA1695" s="35"/>
      <c r="AB1695" s="35"/>
      <c r="AC1695" s="35"/>
      <c r="AD1695" s="35"/>
      <c r="AE1695" s="35"/>
      <c r="AR1695" s="205" t="s">
        <v>218</v>
      </c>
      <c r="AT1695" s="205" t="s">
        <v>214</v>
      </c>
      <c r="AU1695" s="205" t="s">
        <v>85</v>
      </c>
      <c r="AY1695" s="18" t="s">
        <v>209</v>
      </c>
      <c r="BE1695" s="206">
        <f>IF(N1695="základní",J1695,0)</f>
        <v>0</v>
      </c>
      <c r="BF1695" s="206">
        <f>IF(N1695="snížená",J1695,0)</f>
        <v>0</v>
      </c>
      <c r="BG1695" s="206">
        <f>IF(N1695="zákl. přenesená",J1695,0)</f>
        <v>0</v>
      </c>
      <c r="BH1695" s="206">
        <f>IF(N1695="sníž. přenesená",J1695,0)</f>
        <v>0</v>
      </c>
      <c r="BI1695" s="206">
        <f>IF(N1695="nulová",J1695,0)</f>
        <v>0</v>
      </c>
      <c r="BJ1695" s="18" t="s">
        <v>85</v>
      </c>
      <c r="BK1695" s="206">
        <f>ROUND(I1695*H1695,2)</f>
        <v>0</v>
      </c>
      <c r="BL1695" s="18" t="s">
        <v>218</v>
      </c>
      <c r="BM1695" s="205" t="s">
        <v>14679</v>
      </c>
    </row>
    <row r="1696" spans="1:65" s="2" customFormat="1" ht="87.75">
      <c r="A1696" s="35"/>
      <c r="B1696" s="36"/>
      <c r="C1696" s="37"/>
      <c r="D1696" s="214" t="s">
        <v>807</v>
      </c>
      <c r="E1696" s="37"/>
      <c r="F1696" s="256" t="s">
        <v>14036</v>
      </c>
      <c r="G1696" s="37"/>
      <c r="H1696" s="37"/>
      <c r="I1696" s="257"/>
      <c r="J1696" s="37"/>
      <c r="K1696" s="37"/>
      <c r="L1696" s="40"/>
      <c r="M1696" s="258"/>
      <c r="N1696" s="259"/>
      <c r="O1696" s="72"/>
      <c r="P1696" s="72"/>
      <c r="Q1696" s="72"/>
      <c r="R1696" s="72"/>
      <c r="S1696" s="72"/>
      <c r="T1696" s="73"/>
      <c r="U1696" s="35"/>
      <c r="V1696" s="35"/>
      <c r="W1696" s="35"/>
      <c r="X1696" s="35"/>
      <c r="Y1696" s="35"/>
      <c r="Z1696" s="35"/>
      <c r="AA1696" s="35"/>
      <c r="AB1696" s="35"/>
      <c r="AC1696" s="35"/>
      <c r="AD1696" s="35"/>
      <c r="AE1696" s="35"/>
      <c r="AT1696" s="18" t="s">
        <v>807</v>
      </c>
      <c r="AU1696" s="18" t="s">
        <v>85</v>
      </c>
    </row>
    <row r="1697" spans="1:65" s="2" customFormat="1" ht="16.5" customHeight="1">
      <c r="A1697" s="35"/>
      <c r="B1697" s="36"/>
      <c r="C1697" s="193" t="s">
        <v>6829</v>
      </c>
      <c r="D1697" s="193" t="s">
        <v>214</v>
      </c>
      <c r="E1697" s="194" t="s">
        <v>14680</v>
      </c>
      <c r="F1697" s="195" t="s">
        <v>12945</v>
      </c>
      <c r="G1697" s="196" t="s">
        <v>2761</v>
      </c>
      <c r="H1697" s="197">
        <v>10</v>
      </c>
      <c r="I1697" s="198"/>
      <c r="J1697" s="199">
        <f>ROUND(I1697*H1697,2)</f>
        <v>0</v>
      </c>
      <c r="K1697" s="200"/>
      <c r="L1697" s="40"/>
      <c r="M1697" s="201" t="s">
        <v>1</v>
      </c>
      <c r="N1697" s="202" t="s">
        <v>42</v>
      </c>
      <c r="O1697" s="72"/>
      <c r="P1697" s="203">
        <f>O1697*H1697</f>
        <v>0</v>
      </c>
      <c r="Q1697" s="203">
        <v>0</v>
      </c>
      <c r="R1697" s="203">
        <f>Q1697*H1697</f>
        <v>0</v>
      </c>
      <c r="S1697" s="203">
        <v>0</v>
      </c>
      <c r="T1697" s="204">
        <f>S1697*H1697</f>
        <v>0</v>
      </c>
      <c r="U1697" s="35"/>
      <c r="V1697" s="35"/>
      <c r="W1697" s="35"/>
      <c r="X1697" s="35"/>
      <c r="Y1697" s="35"/>
      <c r="Z1697" s="35"/>
      <c r="AA1697" s="35"/>
      <c r="AB1697" s="35"/>
      <c r="AC1697" s="35"/>
      <c r="AD1697" s="35"/>
      <c r="AE1697" s="35"/>
      <c r="AR1697" s="205" t="s">
        <v>218</v>
      </c>
      <c r="AT1697" s="205" t="s">
        <v>214</v>
      </c>
      <c r="AU1697" s="205" t="s">
        <v>85</v>
      </c>
      <c r="AY1697" s="18" t="s">
        <v>209</v>
      </c>
      <c r="BE1697" s="206">
        <f>IF(N1697="základní",J1697,0)</f>
        <v>0</v>
      </c>
      <c r="BF1697" s="206">
        <f>IF(N1697="snížená",J1697,0)</f>
        <v>0</v>
      </c>
      <c r="BG1697" s="206">
        <f>IF(N1697="zákl. přenesená",J1697,0)</f>
        <v>0</v>
      </c>
      <c r="BH1697" s="206">
        <f>IF(N1697="sníž. přenesená",J1697,0)</f>
        <v>0</v>
      </c>
      <c r="BI1697" s="206">
        <f>IF(N1697="nulová",J1697,0)</f>
        <v>0</v>
      </c>
      <c r="BJ1697" s="18" t="s">
        <v>85</v>
      </c>
      <c r="BK1697" s="206">
        <f>ROUND(I1697*H1697,2)</f>
        <v>0</v>
      </c>
      <c r="BL1697" s="18" t="s">
        <v>218</v>
      </c>
      <c r="BM1697" s="205" t="s">
        <v>14681</v>
      </c>
    </row>
    <row r="1698" spans="1:65" s="2" customFormat="1" ht="58.5">
      <c r="A1698" s="35"/>
      <c r="B1698" s="36"/>
      <c r="C1698" s="37"/>
      <c r="D1698" s="214" t="s">
        <v>807</v>
      </c>
      <c r="E1698" s="37"/>
      <c r="F1698" s="256" t="s">
        <v>12947</v>
      </c>
      <c r="G1698" s="37"/>
      <c r="H1698" s="37"/>
      <c r="I1698" s="257"/>
      <c r="J1698" s="37"/>
      <c r="K1698" s="37"/>
      <c r="L1698" s="40"/>
      <c r="M1698" s="258"/>
      <c r="N1698" s="259"/>
      <c r="O1698" s="72"/>
      <c r="P1698" s="72"/>
      <c r="Q1698" s="72"/>
      <c r="R1698" s="72"/>
      <c r="S1698" s="72"/>
      <c r="T1698" s="73"/>
      <c r="U1698" s="35"/>
      <c r="V1698" s="35"/>
      <c r="W1698" s="35"/>
      <c r="X1698" s="35"/>
      <c r="Y1698" s="35"/>
      <c r="Z1698" s="35"/>
      <c r="AA1698" s="35"/>
      <c r="AB1698" s="35"/>
      <c r="AC1698" s="35"/>
      <c r="AD1698" s="35"/>
      <c r="AE1698" s="35"/>
      <c r="AT1698" s="18" t="s">
        <v>807</v>
      </c>
      <c r="AU1698" s="18" t="s">
        <v>85</v>
      </c>
    </row>
    <row r="1699" spans="1:65" s="2" customFormat="1" ht="16.5" customHeight="1">
      <c r="A1699" s="35"/>
      <c r="B1699" s="36"/>
      <c r="C1699" s="193" t="s">
        <v>6832</v>
      </c>
      <c r="D1699" s="193" t="s">
        <v>214</v>
      </c>
      <c r="E1699" s="194" t="s">
        <v>14682</v>
      </c>
      <c r="F1699" s="195" t="s">
        <v>12898</v>
      </c>
      <c r="G1699" s="196" t="s">
        <v>2761</v>
      </c>
      <c r="H1699" s="197">
        <v>1</v>
      </c>
      <c r="I1699" s="198"/>
      <c r="J1699" s="199">
        <f>ROUND(I1699*H1699,2)</f>
        <v>0</v>
      </c>
      <c r="K1699" s="200"/>
      <c r="L1699" s="40"/>
      <c r="M1699" s="201" t="s">
        <v>1</v>
      </c>
      <c r="N1699" s="202" t="s">
        <v>42</v>
      </c>
      <c r="O1699" s="72"/>
      <c r="P1699" s="203">
        <f>O1699*H1699</f>
        <v>0</v>
      </c>
      <c r="Q1699" s="203">
        <v>0</v>
      </c>
      <c r="R1699" s="203">
        <f>Q1699*H1699</f>
        <v>0</v>
      </c>
      <c r="S1699" s="203">
        <v>0</v>
      </c>
      <c r="T1699" s="204">
        <f>S1699*H1699</f>
        <v>0</v>
      </c>
      <c r="U1699" s="35"/>
      <c r="V1699" s="35"/>
      <c r="W1699" s="35"/>
      <c r="X1699" s="35"/>
      <c r="Y1699" s="35"/>
      <c r="Z1699" s="35"/>
      <c r="AA1699" s="35"/>
      <c r="AB1699" s="35"/>
      <c r="AC1699" s="35"/>
      <c r="AD1699" s="35"/>
      <c r="AE1699" s="35"/>
      <c r="AR1699" s="205" t="s">
        <v>218</v>
      </c>
      <c r="AT1699" s="205" t="s">
        <v>214</v>
      </c>
      <c r="AU1699" s="205" t="s">
        <v>85</v>
      </c>
      <c r="AY1699" s="18" t="s">
        <v>209</v>
      </c>
      <c r="BE1699" s="206">
        <f>IF(N1699="základní",J1699,0)</f>
        <v>0</v>
      </c>
      <c r="BF1699" s="206">
        <f>IF(N1699="snížená",J1699,0)</f>
        <v>0</v>
      </c>
      <c r="BG1699" s="206">
        <f>IF(N1699="zákl. přenesená",J1699,0)</f>
        <v>0</v>
      </c>
      <c r="BH1699" s="206">
        <f>IF(N1699="sníž. přenesená",J1699,0)</f>
        <v>0</v>
      </c>
      <c r="BI1699" s="206">
        <f>IF(N1699="nulová",J1699,0)</f>
        <v>0</v>
      </c>
      <c r="BJ1699" s="18" t="s">
        <v>85</v>
      </c>
      <c r="BK1699" s="206">
        <f>ROUND(I1699*H1699,2)</f>
        <v>0</v>
      </c>
      <c r="BL1699" s="18" t="s">
        <v>218</v>
      </c>
      <c r="BM1699" s="205" t="s">
        <v>14683</v>
      </c>
    </row>
    <row r="1700" spans="1:65" s="2" customFormat="1" ht="58.5">
      <c r="A1700" s="35"/>
      <c r="B1700" s="36"/>
      <c r="C1700" s="37"/>
      <c r="D1700" s="214" t="s">
        <v>807</v>
      </c>
      <c r="E1700" s="37"/>
      <c r="F1700" s="256" t="s">
        <v>12947</v>
      </c>
      <c r="G1700" s="37"/>
      <c r="H1700" s="37"/>
      <c r="I1700" s="257"/>
      <c r="J1700" s="37"/>
      <c r="K1700" s="37"/>
      <c r="L1700" s="40"/>
      <c r="M1700" s="258"/>
      <c r="N1700" s="259"/>
      <c r="O1700" s="72"/>
      <c r="P1700" s="72"/>
      <c r="Q1700" s="72"/>
      <c r="R1700" s="72"/>
      <c r="S1700" s="72"/>
      <c r="T1700" s="73"/>
      <c r="U1700" s="35"/>
      <c r="V1700" s="35"/>
      <c r="W1700" s="35"/>
      <c r="X1700" s="35"/>
      <c r="Y1700" s="35"/>
      <c r="Z1700" s="35"/>
      <c r="AA1700" s="35"/>
      <c r="AB1700" s="35"/>
      <c r="AC1700" s="35"/>
      <c r="AD1700" s="35"/>
      <c r="AE1700" s="35"/>
      <c r="AT1700" s="18" t="s">
        <v>807</v>
      </c>
      <c r="AU1700" s="18" t="s">
        <v>85</v>
      </c>
    </row>
    <row r="1701" spans="1:65" s="2" customFormat="1" ht="16.5" customHeight="1">
      <c r="A1701" s="35"/>
      <c r="B1701" s="36"/>
      <c r="C1701" s="193" t="s">
        <v>6836</v>
      </c>
      <c r="D1701" s="193" t="s">
        <v>214</v>
      </c>
      <c r="E1701" s="194" t="s">
        <v>14684</v>
      </c>
      <c r="F1701" s="195" t="s">
        <v>12902</v>
      </c>
      <c r="G1701" s="196" t="s">
        <v>2761</v>
      </c>
      <c r="H1701" s="197">
        <v>4</v>
      </c>
      <c r="I1701" s="198"/>
      <c r="J1701" s="199">
        <f>ROUND(I1701*H1701,2)</f>
        <v>0</v>
      </c>
      <c r="K1701" s="200"/>
      <c r="L1701" s="40"/>
      <c r="M1701" s="201" t="s">
        <v>1</v>
      </c>
      <c r="N1701" s="202" t="s">
        <v>42</v>
      </c>
      <c r="O1701" s="72"/>
      <c r="P1701" s="203">
        <f>O1701*H1701</f>
        <v>0</v>
      </c>
      <c r="Q1701" s="203">
        <v>0</v>
      </c>
      <c r="R1701" s="203">
        <f>Q1701*H1701</f>
        <v>0</v>
      </c>
      <c r="S1701" s="203">
        <v>0</v>
      </c>
      <c r="T1701" s="204">
        <f>S1701*H1701</f>
        <v>0</v>
      </c>
      <c r="U1701" s="35"/>
      <c r="V1701" s="35"/>
      <c r="W1701" s="35"/>
      <c r="X1701" s="35"/>
      <c r="Y1701" s="35"/>
      <c r="Z1701" s="35"/>
      <c r="AA1701" s="35"/>
      <c r="AB1701" s="35"/>
      <c r="AC1701" s="35"/>
      <c r="AD1701" s="35"/>
      <c r="AE1701" s="35"/>
      <c r="AR1701" s="205" t="s">
        <v>218</v>
      </c>
      <c r="AT1701" s="205" t="s">
        <v>214</v>
      </c>
      <c r="AU1701" s="205" t="s">
        <v>85</v>
      </c>
      <c r="AY1701" s="18" t="s">
        <v>209</v>
      </c>
      <c r="BE1701" s="206">
        <f>IF(N1701="základní",J1701,0)</f>
        <v>0</v>
      </c>
      <c r="BF1701" s="206">
        <f>IF(N1701="snížená",J1701,0)</f>
        <v>0</v>
      </c>
      <c r="BG1701" s="206">
        <f>IF(N1701="zákl. přenesená",J1701,0)</f>
        <v>0</v>
      </c>
      <c r="BH1701" s="206">
        <f>IF(N1701="sníž. přenesená",J1701,0)</f>
        <v>0</v>
      </c>
      <c r="BI1701" s="206">
        <f>IF(N1701="nulová",J1701,0)</f>
        <v>0</v>
      </c>
      <c r="BJ1701" s="18" t="s">
        <v>85</v>
      </c>
      <c r="BK1701" s="206">
        <f>ROUND(I1701*H1701,2)</f>
        <v>0</v>
      </c>
      <c r="BL1701" s="18" t="s">
        <v>218</v>
      </c>
      <c r="BM1701" s="205" t="s">
        <v>14685</v>
      </c>
    </row>
    <row r="1702" spans="1:65" s="2" customFormat="1" ht="58.5">
      <c r="A1702" s="35"/>
      <c r="B1702" s="36"/>
      <c r="C1702" s="37"/>
      <c r="D1702" s="214" t="s">
        <v>807</v>
      </c>
      <c r="E1702" s="37"/>
      <c r="F1702" s="256" t="s">
        <v>12947</v>
      </c>
      <c r="G1702" s="37"/>
      <c r="H1702" s="37"/>
      <c r="I1702" s="257"/>
      <c r="J1702" s="37"/>
      <c r="K1702" s="37"/>
      <c r="L1702" s="40"/>
      <c r="M1702" s="258"/>
      <c r="N1702" s="259"/>
      <c r="O1702" s="72"/>
      <c r="P1702" s="72"/>
      <c r="Q1702" s="72"/>
      <c r="R1702" s="72"/>
      <c r="S1702" s="72"/>
      <c r="T1702" s="73"/>
      <c r="U1702" s="35"/>
      <c r="V1702" s="35"/>
      <c r="W1702" s="35"/>
      <c r="X1702" s="35"/>
      <c r="Y1702" s="35"/>
      <c r="Z1702" s="35"/>
      <c r="AA1702" s="35"/>
      <c r="AB1702" s="35"/>
      <c r="AC1702" s="35"/>
      <c r="AD1702" s="35"/>
      <c r="AE1702" s="35"/>
      <c r="AT1702" s="18" t="s">
        <v>807</v>
      </c>
      <c r="AU1702" s="18" t="s">
        <v>85</v>
      </c>
    </row>
    <row r="1703" spans="1:65" s="2" customFormat="1" ht="16.5" customHeight="1">
      <c r="A1703" s="35"/>
      <c r="B1703" s="36"/>
      <c r="C1703" s="193" t="s">
        <v>6840</v>
      </c>
      <c r="D1703" s="193" t="s">
        <v>214</v>
      </c>
      <c r="E1703" s="194" t="s">
        <v>14686</v>
      </c>
      <c r="F1703" s="195" t="s">
        <v>12951</v>
      </c>
      <c r="G1703" s="196" t="s">
        <v>2761</v>
      </c>
      <c r="H1703" s="197">
        <v>61</v>
      </c>
      <c r="I1703" s="198"/>
      <c r="J1703" s="199">
        <f>ROUND(I1703*H1703,2)</f>
        <v>0</v>
      </c>
      <c r="K1703" s="200"/>
      <c r="L1703" s="40"/>
      <c r="M1703" s="201" t="s">
        <v>1</v>
      </c>
      <c r="N1703" s="202" t="s">
        <v>42</v>
      </c>
      <c r="O1703" s="72"/>
      <c r="P1703" s="203">
        <f>O1703*H1703</f>
        <v>0</v>
      </c>
      <c r="Q1703" s="203">
        <v>0</v>
      </c>
      <c r="R1703" s="203">
        <f>Q1703*H1703</f>
        <v>0</v>
      </c>
      <c r="S1703" s="203">
        <v>0</v>
      </c>
      <c r="T1703" s="204">
        <f>S1703*H1703</f>
        <v>0</v>
      </c>
      <c r="U1703" s="35"/>
      <c r="V1703" s="35"/>
      <c r="W1703" s="35"/>
      <c r="X1703" s="35"/>
      <c r="Y1703" s="35"/>
      <c r="Z1703" s="35"/>
      <c r="AA1703" s="35"/>
      <c r="AB1703" s="35"/>
      <c r="AC1703" s="35"/>
      <c r="AD1703" s="35"/>
      <c r="AE1703" s="35"/>
      <c r="AR1703" s="205" t="s">
        <v>218</v>
      </c>
      <c r="AT1703" s="205" t="s">
        <v>214</v>
      </c>
      <c r="AU1703" s="205" t="s">
        <v>85</v>
      </c>
      <c r="AY1703" s="18" t="s">
        <v>209</v>
      </c>
      <c r="BE1703" s="206">
        <f>IF(N1703="základní",J1703,0)</f>
        <v>0</v>
      </c>
      <c r="BF1703" s="206">
        <f>IF(N1703="snížená",J1703,0)</f>
        <v>0</v>
      </c>
      <c r="BG1703" s="206">
        <f>IF(N1703="zákl. přenesená",J1703,0)</f>
        <v>0</v>
      </c>
      <c r="BH1703" s="206">
        <f>IF(N1703="sníž. přenesená",J1703,0)</f>
        <v>0</v>
      </c>
      <c r="BI1703" s="206">
        <f>IF(N1703="nulová",J1703,0)</f>
        <v>0</v>
      </c>
      <c r="BJ1703" s="18" t="s">
        <v>85</v>
      </c>
      <c r="BK1703" s="206">
        <f>ROUND(I1703*H1703,2)</f>
        <v>0</v>
      </c>
      <c r="BL1703" s="18" t="s">
        <v>218</v>
      </c>
      <c r="BM1703" s="205" t="s">
        <v>14687</v>
      </c>
    </row>
    <row r="1704" spans="1:65" s="2" customFormat="1" ht="58.5">
      <c r="A1704" s="35"/>
      <c r="B1704" s="36"/>
      <c r="C1704" s="37"/>
      <c r="D1704" s="214" t="s">
        <v>807</v>
      </c>
      <c r="E1704" s="37"/>
      <c r="F1704" s="256" t="s">
        <v>12947</v>
      </c>
      <c r="G1704" s="37"/>
      <c r="H1704" s="37"/>
      <c r="I1704" s="257"/>
      <c r="J1704" s="37"/>
      <c r="K1704" s="37"/>
      <c r="L1704" s="40"/>
      <c r="M1704" s="258"/>
      <c r="N1704" s="259"/>
      <c r="O1704" s="72"/>
      <c r="P1704" s="72"/>
      <c r="Q1704" s="72"/>
      <c r="R1704" s="72"/>
      <c r="S1704" s="72"/>
      <c r="T1704" s="73"/>
      <c r="U1704" s="35"/>
      <c r="V1704" s="35"/>
      <c r="W1704" s="35"/>
      <c r="X1704" s="35"/>
      <c r="Y1704" s="35"/>
      <c r="Z1704" s="35"/>
      <c r="AA1704" s="35"/>
      <c r="AB1704" s="35"/>
      <c r="AC1704" s="35"/>
      <c r="AD1704" s="35"/>
      <c r="AE1704" s="35"/>
      <c r="AT1704" s="18" t="s">
        <v>807</v>
      </c>
      <c r="AU1704" s="18" t="s">
        <v>85</v>
      </c>
    </row>
    <row r="1705" spans="1:65" s="2" customFormat="1" ht="16.5" customHeight="1">
      <c r="A1705" s="35"/>
      <c r="B1705" s="36"/>
      <c r="C1705" s="193" t="s">
        <v>6844</v>
      </c>
      <c r="D1705" s="193" t="s">
        <v>214</v>
      </c>
      <c r="E1705" s="194" t="s">
        <v>14688</v>
      </c>
      <c r="F1705" s="195" t="s">
        <v>12951</v>
      </c>
      <c r="G1705" s="196" t="s">
        <v>10032</v>
      </c>
      <c r="H1705" s="197">
        <v>134.4</v>
      </c>
      <c r="I1705" s="198"/>
      <c r="J1705" s="199">
        <f>ROUND(I1705*H1705,2)</f>
        <v>0</v>
      </c>
      <c r="K1705" s="200"/>
      <c r="L1705" s="40"/>
      <c r="M1705" s="201" t="s">
        <v>1</v>
      </c>
      <c r="N1705" s="202" t="s">
        <v>42</v>
      </c>
      <c r="O1705" s="72"/>
      <c r="P1705" s="203">
        <f>O1705*H1705</f>
        <v>0</v>
      </c>
      <c r="Q1705" s="203">
        <v>0</v>
      </c>
      <c r="R1705" s="203">
        <f>Q1705*H1705</f>
        <v>0</v>
      </c>
      <c r="S1705" s="203">
        <v>0</v>
      </c>
      <c r="T1705" s="204">
        <f>S1705*H1705</f>
        <v>0</v>
      </c>
      <c r="U1705" s="35"/>
      <c r="V1705" s="35"/>
      <c r="W1705" s="35"/>
      <c r="X1705" s="35"/>
      <c r="Y1705" s="35"/>
      <c r="Z1705" s="35"/>
      <c r="AA1705" s="35"/>
      <c r="AB1705" s="35"/>
      <c r="AC1705" s="35"/>
      <c r="AD1705" s="35"/>
      <c r="AE1705" s="35"/>
      <c r="AR1705" s="205" t="s">
        <v>218</v>
      </c>
      <c r="AT1705" s="205" t="s">
        <v>214</v>
      </c>
      <c r="AU1705" s="205" t="s">
        <v>85</v>
      </c>
      <c r="AY1705" s="18" t="s">
        <v>209</v>
      </c>
      <c r="BE1705" s="206">
        <f>IF(N1705="základní",J1705,0)</f>
        <v>0</v>
      </c>
      <c r="BF1705" s="206">
        <f>IF(N1705="snížená",J1705,0)</f>
        <v>0</v>
      </c>
      <c r="BG1705" s="206">
        <f>IF(N1705="zákl. přenesená",J1705,0)</f>
        <v>0</v>
      </c>
      <c r="BH1705" s="206">
        <f>IF(N1705="sníž. přenesená",J1705,0)</f>
        <v>0</v>
      </c>
      <c r="BI1705" s="206">
        <f>IF(N1705="nulová",J1705,0)</f>
        <v>0</v>
      </c>
      <c r="BJ1705" s="18" t="s">
        <v>85</v>
      </c>
      <c r="BK1705" s="206">
        <f>ROUND(I1705*H1705,2)</f>
        <v>0</v>
      </c>
      <c r="BL1705" s="18" t="s">
        <v>218</v>
      </c>
      <c r="BM1705" s="205" t="s">
        <v>14689</v>
      </c>
    </row>
    <row r="1706" spans="1:65" s="2" customFormat="1" ht="58.5">
      <c r="A1706" s="35"/>
      <c r="B1706" s="36"/>
      <c r="C1706" s="37"/>
      <c r="D1706" s="214" t="s">
        <v>807</v>
      </c>
      <c r="E1706" s="37"/>
      <c r="F1706" s="256" t="s">
        <v>12979</v>
      </c>
      <c r="G1706" s="37"/>
      <c r="H1706" s="37"/>
      <c r="I1706" s="257"/>
      <c r="J1706" s="37"/>
      <c r="K1706" s="37"/>
      <c r="L1706" s="40"/>
      <c r="M1706" s="258"/>
      <c r="N1706" s="259"/>
      <c r="O1706" s="72"/>
      <c r="P1706" s="72"/>
      <c r="Q1706" s="72"/>
      <c r="R1706" s="72"/>
      <c r="S1706" s="72"/>
      <c r="T1706" s="73"/>
      <c r="U1706" s="35"/>
      <c r="V1706" s="35"/>
      <c r="W1706" s="35"/>
      <c r="X1706" s="35"/>
      <c r="Y1706" s="35"/>
      <c r="Z1706" s="35"/>
      <c r="AA1706" s="35"/>
      <c r="AB1706" s="35"/>
      <c r="AC1706" s="35"/>
      <c r="AD1706" s="35"/>
      <c r="AE1706" s="35"/>
      <c r="AT1706" s="18" t="s">
        <v>807</v>
      </c>
      <c r="AU1706" s="18" t="s">
        <v>85</v>
      </c>
    </row>
    <row r="1707" spans="1:65" s="2" customFormat="1" ht="16.5" customHeight="1">
      <c r="A1707" s="35"/>
      <c r="B1707" s="36"/>
      <c r="C1707" s="193" t="s">
        <v>6847</v>
      </c>
      <c r="D1707" s="193" t="s">
        <v>214</v>
      </c>
      <c r="E1707" s="194" t="s">
        <v>14690</v>
      </c>
      <c r="F1707" s="195" t="s">
        <v>12870</v>
      </c>
      <c r="G1707" s="196" t="s">
        <v>10032</v>
      </c>
      <c r="H1707" s="197">
        <v>6.4</v>
      </c>
      <c r="I1707" s="198"/>
      <c r="J1707" s="199">
        <f>ROUND(I1707*H1707,2)</f>
        <v>0</v>
      </c>
      <c r="K1707" s="200"/>
      <c r="L1707" s="40"/>
      <c r="M1707" s="201" t="s">
        <v>1</v>
      </c>
      <c r="N1707" s="202" t="s">
        <v>42</v>
      </c>
      <c r="O1707" s="72"/>
      <c r="P1707" s="203">
        <f>O1707*H1707</f>
        <v>0</v>
      </c>
      <c r="Q1707" s="203">
        <v>0</v>
      </c>
      <c r="R1707" s="203">
        <f>Q1707*H1707</f>
        <v>0</v>
      </c>
      <c r="S1707" s="203">
        <v>0</v>
      </c>
      <c r="T1707" s="204">
        <f>S1707*H1707</f>
        <v>0</v>
      </c>
      <c r="U1707" s="35"/>
      <c r="V1707" s="35"/>
      <c r="W1707" s="35"/>
      <c r="X1707" s="35"/>
      <c r="Y1707" s="35"/>
      <c r="Z1707" s="35"/>
      <c r="AA1707" s="35"/>
      <c r="AB1707" s="35"/>
      <c r="AC1707" s="35"/>
      <c r="AD1707" s="35"/>
      <c r="AE1707" s="35"/>
      <c r="AR1707" s="205" t="s">
        <v>218</v>
      </c>
      <c r="AT1707" s="205" t="s">
        <v>214</v>
      </c>
      <c r="AU1707" s="205" t="s">
        <v>85</v>
      </c>
      <c r="AY1707" s="18" t="s">
        <v>209</v>
      </c>
      <c r="BE1707" s="206">
        <f>IF(N1707="základní",J1707,0)</f>
        <v>0</v>
      </c>
      <c r="BF1707" s="206">
        <f>IF(N1707="snížená",J1707,0)</f>
        <v>0</v>
      </c>
      <c r="BG1707" s="206">
        <f>IF(N1707="zákl. přenesená",J1707,0)</f>
        <v>0</v>
      </c>
      <c r="BH1707" s="206">
        <f>IF(N1707="sníž. přenesená",J1707,0)</f>
        <v>0</v>
      </c>
      <c r="BI1707" s="206">
        <f>IF(N1707="nulová",J1707,0)</f>
        <v>0</v>
      </c>
      <c r="BJ1707" s="18" t="s">
        <v>85</v>
      </c>
      <c r="BK1707" s="206">
        <f>ROUND(I1707*H1707,2)</f>
        <v>0</v>
      </c>
      <c r="BL1707" s="18" t="s">
        <v>218</v>
      </c>
      <c r="BM1707" s="205" t="s">
        <v>14691</v>
      </c>
    </row>
    <row r="1708" spans="1:65" s="2" customFormat="1" ht="58.5">
      <c r="A1708" s="35"/>
      <c r="B1708" s="36"/>
      <c r="C1708" s="37"/>
      <c r="D1708" s="214" t="s">
        <v>807</v>
      </c>
      <c r="E1708" s="37"/>
      <c r="F1708" s="256" t="s">
        <v>12979</v>
      </c>
      <c r="G1708" s="37"/>
      <c r="H1708" s="37"/>
      <c r="I1708" s="257"/>
      <c r="J1708" s="37"/>
      <c r="K1708" s="37"/>
      <c r="L1708" s="40"/>
      <c r="M1708" s="258"/>
      <c r="N1708" s="259"/>
      <c r="O1708" s="72"/>
      <c r="P1708" s="72"/>
      <c r="Q1708" s="72"/>
      <c r="R1708" s="72"/>
      <c r="S1708" s="72"/>
      <c r="T1708" s="73"/>
      <c r="U1708" s="35"/>
      <c r="V1708" s="35"/>
      <c r="W1708" s="35"/>
      <c r="X1708" s="35"/>
      <c r="Y1708" s="35"/>
      <c r="Z1708" s="35"/>
      <c r="AA1708" s="35"/>
      <c r="AB1708" s="35"/>
      <c r="AC1708" s="35"/>
      <c r="AD1708" s="35"/>
      <c r="AE1708" s="35"/>
      <c r="AT1708" s="18" t="s">
        <v>807</v>
      </c>
      <c r="AU1708" s="18" t="s">
        <v>85</v>
      </c>
    </row>
    <row r="1709" spans="1:65" s="2" customFormat="1" ht="16.5" customHeight="1">
      <c r="A1709" s="35"/>
      <c r="B1709" s="36"/>
      <c r="C1709" s="193" t="s">
        <v>6851</v>
      </c>
      <c r="D1709" s="193" t="s">
        <v>214</v>
      </c>
      <c r="E1709" s="194" t="s">
        <v>14692</v>
      </c>
      <c r="F1709" s="195" t="s">
        <v>12945</v>
      </c>
      <c r="G1709" s="196" t="s">
        <v>10032</v>
      </c>
      <c r="H1709" s="197">
        <v>16</v>
      </c>
      <c r="I1709" s="198"/>
      <c r="J1709" s="199">
        <f>ROUND(I1709*H1709,2)</f>
        <v>0</v>
      </c>
      <c r="K1709" s="200"/>
      <c r="L1709" s="40"/>
      <c r="M1709" s="201" t="s">
        <v>1</v>
      </c>
      <c r="N1709" s="202" t="s">
        <v>42</v>
      </c>
      <c r="O1709" s="72"/>
      <c r="P1709" s="203">
        <f>O1709*H1709</f>
        <v>0</v>
      </c>
      <c r="Q1709" s="203">
        <v>0</v>
      </c>
      <c r="R1709" s="203">
        <f>Q1709*H1709</f>
        <v>0</v>
      </c>
      <c r="S1709" s="203">
        <v>0</v>
      </c>
      <c r="T1709" s="204">
        <f>S1709*H1709</f>
        <v>0</v>
      </c>
      <c r="U1709" s="35"/>
      <c r="V1709" s="35"/>
      <c r="W1709" s="35"/>
      <c r="X1709" s="35"/>
      <c r="Y1709" s="35"/>
      <c r="Z1709" s="35"/>
      <c r="AA1709" s="35"/>
      <c r="AB1709" s="35"/>
      <c r="AC1709" s="35"/>
      <c r="AD1709" s="35"/>
      <c r="AE1709" s="35"/>
      <c r="AR1709" s="205" t="s">
        <v>218</v>
      </c>
      <c r="AT1709" s="205" t="s">
        <v>214</v>
      </c>
      <c r="AU1709" s="205" t="s">
        <v>85</v>
      </c>
      <c r="AY1709" s="18" t="s">
        <v>209</v>
      </c>
      <c r="BE1709" s="206">
        <f>IF(N1709="základní",J1709,0)</f>
        <v>0</v>
      </c>
      <c r="BF1709" s="206">
        <f>IF(N1709="snížená",J1709,0)</f>
        <v>0</v>
      </c>
      <c r="BG1709" s="206">
        <f>IF(N1709="zákl. přenesená",J1709,0)</f>
        <v>0</v>
      </c>
      <c r="BH1709" s="206">
        <f>IF(N1709="sníž. přenesená",J1709,0)</f>
        <v>0</v>
      </c>
      <c r="BI1709" s="206">
        <f>IF(N1709="nulová",J1709,0)</f>
        <v>0</v>
      </c>
      <c r="BJ1709" s="18" t="s">
        <v>85</v>
      </c>
      <c r="BK1709" s="206">
        <f>ROUND(I1709*H1709,2)</f>
        <v>0</v>
      </c>
      <c r="BL1709" s="18" t="s">
        <v>218</v>
      </c>
      <c r="BM1709" s="205" t="s">
        <v>14693</v>
      </c>
    </row>
    <row r="1710" spans="1:65" s="2" customFormat="1" ht="48.75">
      <c r="A1710" s="35"/>
      <c r="B1710" s="36"/>
      <c r="C1710" s="37"/>
      <c r="D1710" s="214" t="s">
        <v>807</v>
      </c>
      <c r="E1710" s="37"/>
      <c r="F1710" s="256" t="s">
        <v>13241</v>
      </c>
      <c r="G1710" s="37"/>
      <c r="H1710" s="37"/>
      <c r="I1710" s="257"/>
      <c r="J1710" s="37"/>
      <c r="K1710" s="37"/>
      <c r="L1710" s="40"/>
      <c r="M1710" s="258"/>
      <c r="N1710" s="259"/>
      <c r="O1710" s="72"/>
      <c r="P1710" s="72"/>
      <c r="Q1710" s="72"/>
      <c r="R1710" s="72"/>
      <c r="S1710" s="72"/>
      <c r="T1710" s="73"/>
      <c r="U1710" s="35"/>
      <c r="V1710" s="35"/>
      <c r="W1710" s="35"/>
      <c r="X1710" s="35"/>
      <c r="Y1710" s="35"/>
      <c r="Z1710" s="35"/>
      <c r="AA1710" s="35"/>
      <c r="AB1710" s="35"/>
      <c r="AC1710" s="35"/>
      <c r="AD1710" s="35"/>
      <c r="AE1710" s="35"/>
      <c r="AT1710" s="18" t="s">
        <v>807</v>
      </c>
      <c r="AU1710" s="18" t="s">
        <v>85</v>
      </c>
    </row>
    <row r="1711" spans="1:65" s="2" customFormat="1" ht="16.5" customHeight="1">
      <c r="A1711" s="35"/>
      <c r="B1711" s="36"/>
      <c r="C1711" s="193" t="s">
        <v>6855</v>
      </c>
      <c r="D1711" s="193" t="s">
        <v>214</v>
      </c>
      <c r="E1711" s="194" t="s">
        <v>14694</v>
      </c>
      <c r="F1711" s="195" t="s">
        <v>12898</v>
      </c>
      <c r="G1711" s="196" t="s">
        <v>10032</v>
      </c>
      <c r="H1711" s="197">
        <v>1.6</v>
      </c>
      <c r="I1711" s="198"/>
      <c r="J1711" s="199">
        <f>ROUND(I1711*H1711,2)</f>
        <v>0</v>
      </c>
      <c r="K1711" s="200"/>
      <c r="L1711" s="40"/>
      <c r="M1711" s="201" t="s">
        <v>1</v>
      </c>
      <c r="N1711" s="202" t="s">
        <v>42</v>
      </c>
      <c r="O1711" s="72"/>
      <c r="P1711" s="203">
        <f>O1711*H1711</f>
        <v>0</v>
      </c>
      <c r="Q1711" s="203">
        <v>0</v>
      </c>
      <c r="R1711" s="203">
        <f>Q1711*H1711</f>
        <v>0</v>
      </c>
      <c r="S1711" s="203">
        <v>0</v>
      </c>
      <c r="T1711" s="204">
        <f>S1711*H1711</f>
        <v>0</v>
      </c>
      <c r="U1711" s="35"/>
      <c r="V1711" s="35"/>
      <c r="W1711" s="35"/>
      <c r="X1711" s="35"/>
      <c r="Y1711" s="35"/>
      <c r="Z1711" s="35"/>
      <c r="AA1711" s="35"/>
      <c r="AB1711" s="35"/>
      <c r="AC1711" s="35"/>
      <c r="AD1711" s="35"/>
      <c r="AE1711" s="35"/>
      <c r="AR1711" s="205" t="s">
        <v>218</v>
      </c>
      <c r="AT1711" s="205" t="s">
        <v>214</v>
      </c>
      <c r="AU1711" s="205" t="s">
        <v>85</v>
      </c>
      <c r="AY1711" s="18" t="s">
        <v>209</v>
      </c>
      <c r="BE1711" s="206">
        <f>IF(N1711="základní",J1711,0)</f>
        <v>0</v>
      </c>
      <c r="BF1711" s="206">
        <f>IF(N1711="snížená",J1711,0)</f>
        <v>0</v>
      </c>
      <c r="BG1711" s="206">
        <f>IF(N1711="zákl. přenesená",J1711,0)</f>
        <v>0</v>
      </c>
      <c r="BH1711" s="206">
        <f>IF(N1711="sníž. přenesená",J1711,0)</f>
        <v>0</v>
      </c>
      <c r="BI1711" s="206">
        <f>IF(N1711="nulová",J1711,0)</f>
        <v>0</v>
      </c>
      <c r="BJ1711" s="18" t="s">
        <v>85</v>
      </c>
      <c r="BK1711" s="206">
        <f>ROUND(I1711*H1711,2)</f>
        <v>0</v>
      </c>
      <c r="BL1711" s="18" t="s">
        <v>218</v>
      </c>
      <c r="BM1711" s="205" t="s">
        <v>14695</v>
      </c>
    </row>
    <row r="1712" spans="1:65" s="2" customFormat="1" ht="48.75">
      <c r="A1712" s="35"/>
      <c r="B1712" s="36"/>
      <c r="C1712" s="37"/>
      <c r="D1712" s="214" t="s">
        <v>807</v>
      </c>
      <c r="E1712" s="37"/>
      <c r="F1712" s="256" t="s">
        <v>13241</v>
      </c>
      <c r="G1712" s="37"/>
      <c r="H1712" s="37"/>
      <c r="I1712" s="257"/>
      <c r="J1712" s="37"/>
      <c r="K1712" s="37"/>
      <c r="L1712" s="40"/>
      <c r="M1712" s="258"/>
      <c r="N1712" s="259"/>
      <c r="O1712" s="72"/>
      <c r="P1712" s="72"/>
      <c r="Q1712" s="72"/>
      <c r="R1712" s="72"/>
      <c r="S1712" s="72"/>
      <c r="T1712" s="73"/>
      <c r="U1712" s="35"/>
      <c r="V1712" s="35"/>
      <c r="W1712" s="35"/>
      <c r="X1712" s="35"/>
      <c r="Y1712" s="35"/>
      <c r="Z1712" s="35"/>
      <c r="AA1712" s="35"/>
      <c r="AB1712" s="35"/>
      <c r="AC1712" s="35"/>
      <c r="AD1712" s="35"/>
      <c r="AE1712" s="35"/>
      <c r="AT1712" s="18" t="s">
        <v>807</v>
      </c>
      <c r="AU1712" s="18" t="s">
        <v>85</v>
      </c>
    </row>
    <row r="1713" spans="1:65" s="2" customFormat="1" ht="16.5" customHeight="1">
      <c r="A1713" s="35"/>
      <c r="B1713" s="36"/>
      <c r="C1713" s="193" t="s">
        <v>6859</v>
      </c>
      <c r="D1713" s="193" t="s">
        <v>214</v>
      </c>
      <c r="E1713" s="194" t="s">
        <v>14696</v>
      </c>
      <c r="F1713" s="195" t="s">
        <v>12951</v>
      </c>
      <c r="G1713" s="196" t="s">
        <v>10032</v>
      </c>
      <c r="H1713" s="197">
        <v>12.8</v>
      </c>
      <c r="I1713" s="198"/>
      <c r="J1713" s="199">
        <f>ROUND(I1713*H1713,2)</f>
        <v>0</v>
      </c>
      <c r="K1713" s="200"/>
      <c r="L1713" s="40"/>
      <c r="M1713" s="201" t="s">
        <v>1</v>
      </c>
      <c r="N1713" s="202" t="s">
        <v>42</v>
      </c>
      <c r="O1713" s="72"/>
      <c r="P1713" s="203">
        <f>O1713*H1713</f>
        <v>0</v>
      </c>
      <c r="Q1713" s="203">
        <v>0</v>
      </c>
      <c r="R1713" s="203">
        <f>Q1713*H1713</f>
        <v>0</v>
      </c>
      <c r="S1713" s="203">
        <v>0</v>
      </c>
      <c r="T1713" s="204">
        <f>S1713*H1713</f>
        <v>0</v>
      </c>
      <c r="U1713" s="35"/>
      <c r="V1713" s="35"/>
      <c r="W1713" s="35"/>
      <c r="X1713" s="35"/>
      <c r="Y1713" s="35"/>
      <c r="Z1713" s="35"/>
      <c r="AA1713" s="35"/>
      <c r="AB1713" s="35"/>
      <c r="AC1713" s="35"/>
      <c r="AD1713" s="35"/>
      <c r="AE1713" s="35"/>
      <c r="AR1713" s="205" t="s">
        <v>218</v>
      </c>
      <c r="AT1713" s="205" t="s">
        <v>214</v>
      </c>
      <c r="AU1713" s="205" t="s">
        <v>85</v>
      </c>
      <c r="AY1713" s="18" t="s">
        <v>209</v>
      </c>
      <c r="BE1713" s="206">
        <f>IF(N1713="základní",J1713,0)</f>
        <v>0</v>
      </c>
      <c r="BF1713" s="206">
        <f>IF(N1713="snížená",J1713,0)</f>
        <v>0</v>
      </c>
      <c r="BG1713" s="206">
        <f>IF(N1713="zákl. přenesená",J1713,0)</f>
        <v>0</v>
      </c>
      <c r="BH1713" s="206">
        <f>IF(N1713="sníž. přenesená",J1713,0)</f>
        <v>0</v>
      </c>
      <c r="BI1713" s="206">
        <f>IF(N1713="nulová",J1713,0)</f>
        <v>0</v>
      </c>
      <c r="BJ1713" s="18" t="s">
        <v>85</v>
      </c>
      <c r="BK1713" s="206">
        <f>ROUND(I1713*H1713,2)</f>
        <v>0</v>
      </c>
      <c r="BL1713" s="18" t="s">
        <v>218</v>
      </c>
      <c r="BM1713" s="205" t="s">
        <v>14697</v>
      </c>
    </row>
    <row r="1714" spans="1:65" s="2" customFormat="1" ht="48.75">
      <c r="A1714" s="35"/>
      <c r="B1714" s="36"/>
      <c r="C1714" s="37"/>
      <c r="D1714" s="214" t="s">
        <v>807</v>
      </c>
      <c r="E1714" s="37"/>
      <c r="F1714" s="256" t="s">
        <v>13241</v>
      </c>
      <c r="G1714" s="37"/>
      <c r="H1714" s="37"/>
      <c r="I1714" s="257"/>
      <c r="J1714" s="37"/>
      <c r="K1714" s="37"/>
      <c r="L1714" s="40"/>
      <c r="M1714" s="258"/>
      <c r="N1714" s="259"/>
      <c r="O1714" s="72"/>
      <c r="P1714" s="72"/>
      <c r="Q1714" s="72"/>
      <c r="R1714" s="72"/>
      <c r="S1714" s="72"/>
      <c r="T1714" s="73"/>
      <c r="U1714" s="35"/>
      <c r="V1714" s="35"/>
      <c r="W1714" s="35"/>
      <c r="X1714" s="35"/>
      <c r="Y1714" s="35"/>
      <c r="Z1714" s="35"/>
      <c r="AA1714" s="35"/>
      <c r="AB1714" s="35"/>
      <c r="AC1714" s="35"/>
      <c r="AD1714" s="35"/>
      <c r="AE1714" s="35"/>
      <c r="AT1714" s="18" t="s">
        <v>807</v>
      </c>
      <c r="AU1714" s="18" t="s">
        <v>85</v>
      </c>
    </row>
    <row r="1715" spans="1:65" s="2" customFormat="1" ht="16.5" customHeight="1">
      <c r="A1715" s="35"/>
      <c r="B1715" s="36"/>
      <c r="C1715" s="193" t="s">
        <v>6865</v>
      </c>
      <c r="D1715" s="193" t="s">
        <v>214</v>
      </c>
      <c r="E1715" s="194" t="s">
        <v>14698</v>
      </c>
      <c r="F1715" s="195" t="s">
        <v>12848</v>
      </c>
      <c r="G1715" s="196" t="s">
        <v>217</v>
      </c>
      <c r="H1715" s="197">
        <v>121.9</v>
      </c>
      <c r="I1715" s="198"/>
      <c r="J1715" s="199">
        <f>ROUND(I1715*H1715,2)</f>
        <v>0</v>
      </c>
      <c r="K1715" s="200"/>
      <c r="L1715" s="40"/>
      <c r="M1715" s="201" t="s">
        <v>1</v>
      </c>
      <c r="N1715" s="202" t="s">
        <v>42</v>
      </c>
      <c r="O1715" s="72"/>
      <c r="P1715" s="203">
        <f>O1715*H1715</f>
        <v>0</v>
      </c>
      <c r="Q1715" s="203">
        <v>0</v>
      </c>
      <c r="R1715" s="203">
        <f>Q1715*H1715</f>
        <v>0</v>
      </c>
      <c r="S1715" s="203">
        <v>0</v>
      </c>
      <c r="T1715" s="204">
        <f>S1715*H1715</f>
        <v>0</v>
      </c>
      <c r="U1715" s="35"/>
      <c r="V1715" s="35"/>
      <c r="W1715" s="35"/>
      <c r="X1715" s="35"/>
      <c r="Y1715" s="35"/>
      <c r="Z1715" s="35"/>
      <c r="AA1715" s="35"/>
      <c r="AB1715" s="35"/>
      <c r="AC1715" s="35"/>
      <c r="AD1715" s="35"/>
      <c r="AE1715" s="35"/>
      <c r="AR1715" s="205" t="s">
        <v>218</v>
      </c>
      <c r="AT1715" s="205" t="s">
        <v>214</v>
      </c>
      <c r="AU1715" s="205" t="s">
        <v>85</v>
      </c>
      <c r="AY1715" s="18" t="s">
        <v>209</v>
      </c>
      <c r="BE1715" s="206">
        <f>IF(N1715="základní",J1715,0)</f>
        <v>0</v>
      </c>
      <c r="BF1715" s="206">
        <f>IF(N1715="snížená",J1715,0)</f>
        <v>0</v>
      </c>
      <c r="BG1715" s="206">
        <f>IF(N1715="zákl. přenesená",J1715,0)</f>
        <v>0</v>
      </c>
      <c r="BH1715" s="206">
        <f>IF(N1715="sníž. přenesená",J1715,0)</f>
        <v>0</v>
      </c>
      <c r="BI1715" s="206">
        <f>IF(N1715="nulová",J1715,0)</f>
        <v>0</v>
      </c>
      <c r="BJ1715" s="18" t="s">
        <v>85</v>
      </c>
      <c r="BK1715" s="206">
        <f>ROUND(I1715*H1715,2)</f>
        <v>0</v>
      </c>
      <c r="BL1715" s="18" t="s">
        <v>218</v>
      </c>
      <c r="BM1715" s="205" t="s">
        <v>14699</v>
      </c>
    </row>
    <row r="1716" spans="1:65" s="2" customFormat="1" ht="48.75">
      <c r="A1716" s="35"/>
      <c r="B1716" s="36"/>
      <c r="C1716" s="37"/>
      <c r="D1716" s="214" t="s">
        <v>807</v>
      </c>
      <c r="E1716" s="37"/>
      <c r="F1716" s="256" t="s">
        <v>12988</v>
      </c>
      <c r="G1716" s="37"/>
      <c r="H1716" s="37"/>
      <c r="I1716" s="257"/>
      <c r="J1716" s="37"/>
      <c r="K1716" s="37"/>
      <c r="L1716" s="40"/>
      <c r="M1716" s="258"/>
      <c r="N1716" s="259"/>
      <c r="O1716" s="72"/>
      <c r="P1716" s="72"/>
      <c r="Q1716" s="72"/>
      <c r="R1716" s="72"/>
      <c r="S1716" s="72"/>
      <c r="T1716" s="73"/>
      <c r="U1716" s="35"/>
      <c r="V1716" s="35"/>
      <c r="W1716" s="35"/>
      <c r="X1716" s="35"/>
      <c r="Y1716" s="35"/>
      <c r="Z1716" s="35"/>
      <c r="AA1716" s="35"/>
      <c r="AB1716" s="35"/>
      <c r="AC1716" s="35"/>
      <c r="AD1716" s="35"/>
      <c r="AE1716" s="35"/>
      <c r="AT1716" s="18" t="s">
        <v>807</v>
      </c>
      <c r="AU1716" s="18" t="s">
        <v>85</v>
      </c>
    </row>
    <row r="1717" spans="1:65" s="2" customFormat="1" ht="16.5" customHeight="1">
      <c r="A1717" s="35"/>
      <c r="B1717" s="36"/>
      <c r="C1717" s="193" t="s">
        <v>6870</v>
      </c>
      <c r="D1717" s="193" t="s">
        <v>214</v>
      </c>
      <c r="E1717" s="194" t="s">
        <v>14700</v>
      </c>
      <c r="F1717" s="195" t="s">
        <v>12852</v>
      </c>
      <c r="G1717" s="196" t="s">
        <v>217</v>
      </c>
      <c r="H1717" s="197">
        <v>99.8</v>
      </c>
      <c r="I1717" s="198"/>
      <c r="J1717" s="199">
        <f>ROUND(I1717*H1717,2)</f>
        <v>0</v>
      </c>
      <c r="K1717" s="200"/>
      <c r="L1717" s="40"/>
      <c r="M1717" s="201" t="s">
        <v>1</v>
      </c>
      <c r="N1717" s="202" t="s">
        <v>42</v>
      </c>
      <c r="O1717" s="72"/>
      <c r="P1717" s="203">
        <f>O1717*H1717</f>
        <v>0</v>
      </c>
      <c r="Q1717" s="203">
        <v>0</v>
      </c>
      <c r="R1717" s="203">
        <f>Q1717*H1717</f>
        <v>0</v>
      </c>
      <c r="S1717" s="203">
        <v>0</v>
      </c>
      <c r="T1717" s="204">
        <f>S1717*H1717</f>
        <v>0</v>
      </c>
      <c r="U1717" s="35"/>
      <c r="V1717" s="35"/>
      <c r="W1717" s="35"/>
      <c r="X1717" s="35"/>
      <c r="Y1717" s="35"/>
      <c r="Z1717" s="35"/>
      <c r="AA1717" s="35"/>
      <c r="AB1717" s="35"/>
      <c r="AC1717" s="35"/>
      <c r="AD1717" s="35"/>
      <c r="AE1717" s="35"/>
      <c r="AR1717" s="205" t="s">
        <v>218</v>
      </c>
      <c r="AT1717" s="205" t="s">
        <v>214</v>
      </c>
      <c r="AU1717" s="205" t="s">
        <v>85</v>
      </c>
      <c r="AY1717" s="18" t="s">
        <v>209</v>
      </c>
      <c r="BE1717" s="206">
        <f>IF(N1717="základní",J1717,0)</f>
        <v>0</v>
      </c>
      <c r="BF1717" s="206">
        <f>IF(N1717="snížená",J1717,0)</f>
        <v>0</v>
      </c>
      <c r="BG1717" s="206">
        <f>IF(N1717="zákl. přenesená",J1717,0)</f>
        <v>0</v>
      </c>
      <c r="BH1717" s="206">
        <f>IF(N1717="sníž. přenesená",J1717,0)</f>
        <v>0</v>
      </c>
      <c r="BI1717" s="206">
        <f>IF(N1717="nulová",J1717,0)</f>
        <v>0</v>
      </c>
      <c r="BJ1717" s="18" t="s">
        <v>85</v>
      </c>
      <c r="BK1717" s="206">
        <f>ROUND(I1717*H1717,2)</f>
        <v>0</v>
      </c>
      <c r="BL1717" s="18" t="s">
        <v>218</v>
      </c>
      <c r="BM1717" s="205" t="s">
        <v>14701</v>
      </c>
    </row>
    <row r="1718" spans="1:65" s="2" customFormat="1" ht="48.75">
      <c r="A1718" s="35"/>
      <c r="B1718" s="36"/>
      <c r="C1718" s="37"/>
      <c r="D1718" s="214" t="s">
        <v>807</v>
      </c>
      <c r="E1718" s="37"/>
      <c r="F1718" s="256" t="s">
        <v>12988</v>
      </c>
      <c r="G1718" s="37"/>
      <c r="H1718" s="37"/>
      <c r="I1718" s="257"/>
      <c r="J1718" s="37"/>
      <c r="K1718" s="37"/>
      <c r="L1718" s="40"/>
      <c r="M1718" s="258"/>
      <c r="N1718" s="259"/>
      <c r="O1718" s="72"/>
      <c r="P1718" s="72"/>
      <c r="Q1718" s="72"/>
      <c r="R1718" s="72"/>
      <c r="S1718" s="72"/>
      <c r="T1718" s="73"/>
      <c r="U1718" s="35"/>
      <c r="V1718" s="35"/>
      <c r="W1718" s="35"/>
      <c r="X1718" s="35"/>
      <c r="Y1718" s="35"/>
      <c r="Z1718" s="35"/>
      <c r="AA1718" s="35"/>
      <c r="AB1718" s="35"/>
      <c r="AC1718" s="35"/>
      <c r="AD1718" s="35"/>
      <c r="AE1718" s="35"/>
      <c r="AT1718" s="18" t="s">
        <v>807</v>
      </c>
      <c r="AU1718" s="18" t="s">
        <v>85</v>
      </c>
    </row>
    <row r="1719" spans="1:65" s="2" customFormat="1" ht="16.5" customHeight="1">
      <c r="A1719" s="35"/>
      <c r="B1719" s="36"/>
      <c r="C1719" s="193" t="s">
        <v>6874</v>
      </c>
      <c r="D1719" s="193" t="s">
        <v>214</v>
      </c>
      <c r="E1719" s="194" t="s">
        <v>14702</v>
      </c>
      <c r="F1719" s="195" t="s">
        <v>13368</v>
      </c>
      <c r="G1719" s="196" t="s">
        <v>10032</v>
      </c>
      <c r="H1719" s="197">
        <v>4.5</v>
      </c>
      <c r="I1719" s="198"/>
      <c r="J1719" s="199">
        <f>ROUND(I1719*H1719,2)</f>
        <v>0</v>
      </c>
      <c r="K1719" s="200"/>
      <c r="L1719" s="40"/>
      <c r="M1719" s="201" t="s">
        <v>1</v>
      </c>
      <c r="N1719" s="202" t="s">
        <v>42</v>
      </c>
      <c r="O1719" s="72"/>
      <c r="P1719" s="203">
        <f>O1719*H1719</f>
        <v>0</v>
      </c>
      <c r="Q1719" s="203">
        <v>0</v>
      </c>
      <c r="R1719" s="203">
        <f>Q1719*H1719</f>
        <v>0</v>
      </c>
      <c r="S1719" s="203">
        <v>0</v>
      </c>
      <c r="T1719" s="204">
        <f>S1719*H1719</f>
        <v>0</v>
      </c>
      <c r="U1719" s="35"/>
      <c r="V1719" s="35"/>
      <c r="W1719" s="35"/>
      <c r="X1719" s="35"/>
      <c r="Y1719" s="35"/>
      <c r="Z1719" s="35"/>
      <c r="AA1719" s="35"/>
      <c r="AB1719" s="35"/>
      <c r="AC1719" s="35"/>
      <c r="AD1719" s="35"/>
      <c r="AE1719" s="35"/>
      <c r="AR1719" s="205" t="s">
        <v>218</v>
      </c>
      <c r="AT1719" s="205" t="s">
        <v>214</v>
      </c>
      <c r="AU1719" s="205" t="s">
        <v>85</v>
      </c>
      <c r="AY1719" s="18" t="s">
        <v>209</v>
      </c>
      <c r="BE1719" s="206">
        <f>IF(N1719="základní",J1719,0)</f>
        <v>0</v>
      </c>
      <c r="BF1719" s="206">
        <f>IF(N1719="snížená",J1719,0)</f>
        <v>0</v>
      </c>
      <c r="BG1719" s="206">
        <f>IF(N1719="zákl. přenesená",J1719,0)</f>
        <v>0</v>
      </c>
      <c r="BH1719" s="206">
        <f>IF(N1719="sníž. přenesená",J1719,0)</f>
        <v>0</v>
      </c>
      <c r="BI1719" s="206">
        <f>IF(N1719="nulová",J1719,0)</f>
        <v>0</v>
      </c>
      <c r="BJ1719" s="18" t="s">
        <v>85</v>
      </c>
      <c r="BK1719" s="206">
        <f>ROUND(I1719*H1719,2)</f>
        <v>0</v>
      </c>
      <c r="BL1719" s="18" t="s">
        <v>218</v>
      </c>
      <c r="BM1719" s="205" t="s">
        <v>14703</v>
      </c>
    </row>
    <row r="1720" spans="1:65" s="2" customFormat="1" ht="48.75">
      <c r="A1720" s="35"/>
      <c r="B1720" s="36"/>
      <c r="C1720" s="37"/>
      <c r="D1720" s="214" t="s">
        <v>807</v>
      </c>
      <c r="E1720" s="37"/>
      <c r="F1720" s="256" t="s">
        <v>12994</v>
      </c>
      <c r="G1720" s="37"/>
      <c r="H1720" s="37"/>
      <c r="I1720" s="257"/>
      <c r="J1720" s="37"/>
      <c r="K1720" s="37"/>
      <c r="L1720" s="40"/>
      <c r="M1720" s="258"/>
      <c r="N1720" s="259"/>
      <c r="O1720" s="72"/>
      <c r="P1720" s="72"/>
      <c r="Q1720" s="72"/>
      <c r="R1720" s="72"/>
      <c r="S1720" s="72"/>
      <c r="T1720" s="73"/>
      <c r="U1720" s="35"/>
      <c r="V1720" s="35"/>
      <c r="W1720" s="35"/>
      <c r="X1720" s="35"/>
      <c r="Y1720" s="35"/>
      <c r="Z1720" s="35"/>
      <c r="AA1720" s="35"/>
      <c r="AB1720" s="35"/>
      <c r="AC1720" s="35"/>
      <c r="AD1720" s="35"/>
      <c r="AE1720" s="35"/>
      <c r="AT1720" s="18" t="s">
        <v>807</v>
      </c>
      <c r="AU1720" s="18" t="s">
        <v>85</v>
      </c>
    </row>
    <row r="1721" spans="1:65" s="2" customFormat="1" ht="16.5" customHeight="1">
      <c r="A1721" s="35"/>
      <c r="B1721" s="36"/>
      <c r="C1721" s="193" t="s">
        <v>6878</v>
      </c>
      <c r="D1721" s="193" t="s">
        <v>214</v>
      </c>
      <c r="E1721" s="194" t="s">
        <v>14704</v>
      </c>
      <c r="F1721" s="195" t="s">
        <v>13371</v>
      </c>
      <c r="G1721" s="196" t="s">
        <v>10032</v>
      </c>
      <c r="H1721" s="197">
        <v>2.9</v>
      </c>
      <c r="I1721" s="198"/>
      <c r="J1721" s="199">
        <f>ROUND(I1721*H1721,2)</f>
        <v>0</v>
      </c>
      <c r="K1721" s="200"/>
      <c r="L1721" s="40"/>
      <c r="M1721" s="201" t="s">
        <v>1</v>
      </c>
      <c r="N1721" s="202" t="s">
        <v>42</v>
      </c>
      <c r="O1721" s="72"/>
      <c r="P1721" s="203">
        <f>O1721*H1721</f>
        <v>0</v>
      </c>
      <c r="Q1721" s="203">
        <v>0</v>
      </c>
      <c r="R1721" s="203">
        <f>Q1721*H1721</f>
        <v>0</v>
      </c>
      <c r="S1721" s="203">
        <v>0</v>
      </c>
      <c r="T1721" s="204">
        <f>S1721*H1721</f>
        <v>0</v>
      </c>
      <c r="U1721" s="35"/>
      <c r="V1721" s="35"/>
      <c r="W1721" s="35"/>
      <c r="X1721" s="35"/>
      <c r="Y1721" s="35"/>
      <c r="Z1721" s="35"/>
      <c r="AA1721" s="35"/>
      <c r="AB1721" s="35"/>
      <c r="AC1721" s="35"/>
      <c r="AD1721" s="35"/>
      <c r="AE1721" s="35"/>
      <c r="AR1721" s="205" t="s">
        <v>218</v>
      </c>
      <c r="AT1721" s="205" t="s">
        <v>214</v>
      </c>
      <c r="AU1721" s="205" t="s">
        <v>85</v>
      </c>
      <c r="AY1721" s="18" t="s">
        <v>209</v>
      </c>
      <c r="BE1721" s="206">
        <f>IF(N1721="základní",J1721,0)</f>
        <v>0</v>
      </c>
      <c r="BF1721" s="206">
        <f>IF(N1721="snížená",J1721,0)</f>
        <v>0</v>
      </c>
      <c r="BG1721" s="206">
        <f>IF(N1721="zákl. přenesená",J1721,0)</f>
        <v>0</v>
      </c>
      <c r="BH1721" s="206">
        <f>IF(N1721="sníž. přenesená",J1721,0)</f>
        <v>0</v>
      </c>
      <c r="BI1721" s="206">
        <f>IF(N1721="nulová",J1721,0)</f>
        <v>0</v>
      </c>
      <c r="BJ1721" s="18" t="s">
        <v>85</v>
      </c>
      <c r="BK1721" s="206">
        <f>ROUND(I1721*H1721,2)</f>
        <v>0</v>
      </c>
      <c r="BL1721" s="18" t="s">
        <v>218</v>
      </c>
      <c r="BM1721" s="205" t="s">
        <v>14705</v>
      </c>
    </row>
    <row r="1722" spans="1:65" s="2" customFormat="1" ht="48.75">
      <c r="A1722" s="35"/>
      <c r="B1722" s="36"/>
      <c r="C1722" s="37"/>
      <c r="D1722" s="214" t="s">
        <v>807</v>
      </c>
      <c r="E1722" s="37"/>
      <c r="F1722" s="256" t="s">
        <v>12994</v>
      </c>
      <c r="G1722" s="37"/>
      <c r="H1722" s="37"/>
      <c r="I1722" s="257"/>
      <c r="J1722" s="37"/>
      <c r="K1722" s="37"/>
      <c r="L1722" s="40"/>
      <c r="M1722" s="258"/>
      <c r="N1722" s="259"/>
      <c r="O1722" s="72"/>
      <c r="P1722" s="72"/>
      <c r="Q1722" s="72"/>
      <c r="R1722" s="72"/>
      <c r="S1722" s="72"/>
      <c r="T1722" s="73"/>
      <c r="U1722" s="35"/>
      <c r="V1722" s="35"/>
      <c r="W1722" s="35"/>
      <c r="X1722" s="35"/>
      <c r="Y1722" s="35"/>
      <c r="Z1722" s="35"/>
      <c r="AA1722" s="35"/>
      <c r="AB1722" s="35"/>
      <c r="AC1722" s="35"/>
      <c r="AD1722" s="35"/>
      <c r="AE1722" s="35"/>
      <c r="AT1722" s="18" t="s">
        <v>807</v>
      </c>
      <c r="AU1722" s="18" t="s">
        <v>85</v>
      </c>
    </row>
    <row r="1723" spans="1:65" s="2" customFormat="1" ht="16.5" customHeight="1">
      <c r="A1723" s="35"/>
      <c r="B1723" s="36"/>
      <c r="C1723" s="193" t="s">
        <v>6881</v>
      </c>
      <c r="D1723" s="193" t="s">
        <v>214</v>
      </c>
      <c r="E1723" s="194" t="s">
        <v>14706</v>
      </c>
      <c r="F1723" s="195" t="s">
        <v>13374</v>
      </c>
      <c r="G1723" s="196" t="s">
        <v>10032</v>
      </c>
      <c r="H1723" s="197">
        <v>12.1</v>
      </c>
      <c r="I1723" s="198"/>
      <c r="J1723" s="199">
        <f>ROUND(I1723*H1723,2)</f>
        <v>0</v>
      </c>
      <c r="K1723" s="200"/>
      <c r="L1723" s="40"/>
      <c r="M1723" s="201" t="s">
        <v>1</v>
      </c>
      <c r="N1723" s="202" t="s">
        <v>42</v>
      </c>
      <c r="O1723" s="72"/>
      <c r="P1723" s="203">
        <f>O1723*H1723</f>
        <v>0</v>
      </c>
      <c r="Q1723" s="203">
        <v>0</v>
      </c>
      <c r="R1723" s="203">
        <f>Q1723*H1723</f>
        <v>0</v>
      </c>
      <c r="S1723" s="203">
        <v>0</v>
      </c>
      <c r="T1723" s="204">
        <f>S1723*H1723</f>
        <v>0</v>
      </c>
      <c r="U1723" s="35"/>
      <c r="V1723" s="35"/>
      <c r="W1723" s="35"/>
      <c r="X1723" s="35"/>
      <c r="Y1723" s="35"/>
      <c r="Z1723" s="35"/>
      <c r="AA1723" s="35"/>
      <c r="AB1723" s="35"/>
      <c r="AC1723" s="35"/>
      <c r="AD1723" s="35"/>
      <c r="AE1723" s="35"/>
      <c r="AR1723" s="205" t="s">
        <v>218</v>
      </c>
      <c r="AT1723" s="205" t="s">
        <v>214</v>
      </c>
      <c r="AU1723" s="205" t="s">
        <v>85</v>
      </c>
      <c r="AY1723" s="18" t="s">
        <v>209</v>
      </c>
      <c r="BE1723" s="206">
        <f>IF(N1723="základní",J1723,0)</f>
        <v>0</v>
      </c>
      <c r="BF1723" s="206">
        <f>IF(N1723="snížená",J1723,0)</f>
        <v>0</v>
      </c>
      <c r="BG1723" s="206">
        <f>IF(N1723="zákl. přenesená",J1723,0)</f>
        <v>0</v>
      </c>
      <c r="BH1723" s="206">
        <f>IF(N1723="sníž. přenesená",J1723,0)</f>
        <v>0</v>
      </c>
      <c r="BI1723" s="206">
        <f>IF(N1723="nulová",J1723,0)</f>
        <v>0</v>
      </c>
      <c r="BJ1723" s="18" t="s">
        <v>85</v>
      </c>
      <c r="BK1723" s="206">
        <f>ROUND(I1723*H1723,2)</f>
        <v>0</v>
      </c>
      <c r="BL1723" s="18" t="s">
        <v>218</v>
      </c>
      <c r="BM1723" s="205" t="s">
        <v>14707</v>
      </c>
    </row>
    <row r="1724" spans="1:65" s="2" customFormat="1" ht="48.75">
      <c r="A1724" s="35"/>
      <c r="B1724" s="36"/>
      <c r="C1724" s="37"/>
      <c r="D1724" s="214" t="s">
        <v>807</v>
      </c>
      <c r="E1724" s="37"/>
      <c r="F1724" s="256" t="s">
        <v>12994</v>
      </c>
      <c r="G1724" s="37"/>
      <c r="H1724" s="37"/>
      <c r="I1724" s="257"/>
      <c r="J1724" s="37"/>
      <c r="K1724" s="37"/>
      <c r="L1724" s="40"/>
      <c r="M1724" s="258"/>
      <c r="N1724" s="259"/>
      <c r="O1724" s="72"/>
      <c r="P1724" s="72"/>
      <c r="Q1724" s="72"/>
      <c r="R1724" s="72"/>
      <c r="S1724" s="72"/>
      <c r="T1724" s="73"/>
      <c r="U1724" s="35"/>
      <c r="V1724" s="35"/>
      <c r="W1724" s="35"/>
      <c r="X1724" s="35"/>
      <c r="Y1724" s="35"/>
      <c r="Z1724" s="35"/>
      <c r="AA1724" s="35"/>
      <c r="AB1724" s="35"/>
      <c r="AC1724" s="35"/>
      <c r="AD1724" s="35"/>
      <c r="AE1724" s="35"/>
      <c r="AT1724" s="18" t="s">
        <v>807</v>
      </c>
      <c r="AU1724" s="18" t="s">
        <v>85</v>
      </c>
    </row>
    <row r="1725" spans="1:65" s="2" customFormat="1" ht="16.5" customHeight="1">
      <c r="A1725" s="35"/>
      <c r="B1725" s="36"/>
      <c r="C1725" s="193" t="s">
        <v>6885</v>
      </c>
      <c r="D1725" s="193" t="s">
        <v>214</v>
      </c>
      <c r="E1725" s="194" t="s">
        <v>14708</v>
      </c>
      <c r="F1725" s="195" t="s">
        <v>13377</v>
      </c>
      <c r="G1725" s="196" t="s">
        <v>10032</v>
      </c>
      <c r="H1725" s="197">
        <v>3</v>
      </c>
      <c r="I1725" s="198"/>
      <c r="J1725" s="199">
        <f>ROUND(I1725*H1725,2)</f>
        <v>0</v>
      </c>
      <c r="K1725" s="200"/>
      <c r="L1725" s="40"/>
      <c r="M1725" s="201" t="s">
        <v>1</v>
      </c>
      <c r="N1725" s="202" t="s">
        <v>42</v>
      </c>
      <c r="O1725" s="72"/>
      <c r="P1725" s="203">
        <f>O1725*H1725</f>
        <v>0</v>
      </c>
      <c r="Q1725" s="203">
        <v>0</v>
      </c>
      <c r="R1725" s="203">
        <f>Q1725*H1725</f>
        <v>0</v>
      </c>
      <c r="S1725" s="203">
        <v>0</v>
      </c>
      <c r="T1725" s="204">
        <f>S1725*H1725</f>
        <v>0</v>
      </c>
      <c r="U1725" s="35"/>
      <c r="V1725" s="35"/>
      <c r="W1725" s="35"/>
      <c r="X1725" s="35"/>
      <c r="Y1725" s="35"/>
      <c r="Z1725" s="35"/>
      <c r="AA1725" s="35"/>
      <c r="AB1725" s="35"/>
      <c r="AC1725" s="35"/>
      <c r="AD1725" s="35"/>
      <c r="AE1725" s="35"/>
      <c r="AR1725" s="205" t="s">
        <v>218</v>
      </c>
      <c r="AT1725" s="205" t="s">
        <v>214</v>
      </c>
      <c r="AU1725" s="205" t="s">
        <v>85</v>
      </c>
      <c r="AY1725" s="18" t="s">
        <v>209</v>
      </c>
      <c r="BE1725" s="206">
        <f>IF(N1725="základní",J1725,0)</f>
        <v>0</v>
      </c>
      <c r="BF1725" s="206">
        <f>IF(N1725="snížená",J1725,0)</f>
        <v>0</v>
      </c>
      <c r="BG1725" s="206">
        <f>IF(N1725="zákl. přenesená",J1725,0)</f>
        <v>0</v>
      </c>
      <c r="BH1725" s="206">
        <f>IF(N1725="sníž. přenesená",J1725,0)</f>
        <v>0</v>
      </c>
      <c r="BI1725" s="206">
        <f>IF(N1725="nulová",J1725,0)</f>
        <v>0</v>
      </c>
      <c r="BJ1725" s="18" t="s">
        <v>85</v>
      </c>
      <c r="BK1725" s="206">
        <f>ROUND(I1725*H1725,2)</f>
        <v>0</v>
      </c>
      <c r="BL1725" s="18" t="s">
        <v>218</v>
      </c>
      <c r="BM1725" s="205" t="s">
        <v>14709</v>
      </c>
    </row>
    <row r="1726" spans="1:65" s="2" customFormat="1" ht="48.75">
      <c r="A1726" s="35"/>
      <c r="B1726" s="36"/>
      <c r="C1726" s="37"/>
      <c r="D1726" s="214" t="s">
        <v>807</v>
      </c>
      <c r="E1726" s="37"/>
      <c r="F1726" s="256" t="s">
        <v>12994</v>
      </c>
      <c r="G1726" s="37"/>
      <c r="H1726" s="37"/>
      <c r="I1726" s="257"/>
      <c r="J1726" s="37"/>
      <c r="K1726" s="37"/>
      <c r="L1726" s="40"/>
      <c r="M1726" s="258"/>
      <c r="N1726" s="259"/>
      <c r="O1726" s="72"/>
      <c r="P1726" s="72"/>
      <c r="Q1726" s="72"/>
      <c r="R1726" s="72"/>
      <c r="S1726" s="72"/>
      <c r="T1726" s="73"/>
      <c r="U1726" s="35"/>
      <c r="V1726" s="35"/>
      <c r="W1726" s="35"/>
      <c r="X1726" s="35"/>
      <c r="Y1726" s="35"/>
      <c r="Z1726" s="35"/>
      <c r="AA1726" s="35"/>
      <c r="AB1726" s="35"/>
      <c r="AC1726" s="35"/>
      <c r="AD1726" s="35"/>
      <c r="AE1726" s="35"/>
      <c r="AT1726" s="18" t="s">
        <v>807</v>
      </c>
      <c r="AU1726" s="18" t="s">
        <v>85</v>
      </c>
    </row>
    <row r="1727" spans="1:65" s="2" customFormat="1" ht="16.5" customHeight="1">
      <c r="A1727" s="35"/>
      <c r="B1727" s="36"/>
      <c r="C1727" s="193" t="s">
        <v>6890</v>
      </c>
      <c r="D1727" s="193" t="s">
        <v>214</v>
      </c>
      <c r="E1727" s="194" t="s">
        <v>14710</v>
      </c>
      <c r="F1727" s="195" t="s">
        <v>13380</v>
      </c>
      <c r="G1727" s="196" t="s">
        <v>10032</v>
      </c>
      <c r="H1727" s="197">
        <v>2.6</v>
      </c>
      <c r="I1727" s="198"/>
      <c r="J1727" s="199">
        <f>ROUND(I1727*H1727,2)</f>
        <v>0</v>
      </c>
      <c r="K1727" s="200"/>
      <c r="L1727" s="40"/>
      <c r="M1727" s="201" t="s">
        <v>1</v>
      </c>
      <c r="N1727" s="202" t="s">
        <v>42</v>
      </c>
      <c r="O1727" s="72"/>
      <c r="P1727" s="203">
        <f>O1727*H1727</f>
        <v>0</v>
      </c>
      <c r="Q1727" s="203">
        <v>0</v>
      </c>
      <c r="R1727" s="203">
        <f>Q1727*H1727</f>
        <v>0</v>
      </c>
      <c r="S1727" s="203">
        <v>0</v>
      </c>
      <c r="T1727" s="204">
        <f>S1727*H1727</f>
        <v>0</v>
      </c>
      <c r="U1727" s="35"/>
      <c r="V1727" s="35"/>
      <c r="W1727" s="35"/>
      <c r="X1727" s="35"/>
      <c r="Y1727" s="35"/>
      <c r="Z1727" s="35"/>
      <c r="AA1727" s="35"/>
      <c r="AB1727" s="35"/>
      <c r="AC1727" s="35"/>
      <c r="AD1727" s="35"/>
      <c r="AE1727" s="35"/>
      <c r="AR1727" s="205" t="s">
        <v>218</v>
      </c>
      <c r="AT1727" s="205" t="s">
        <v>214</v>
      </c>
      <c r="AU1727" s="205" t="s">
        <v>85</v>
      </c>
      <c r="AY1727" s="18" t="s">
        <v>209</v>
      </c>
      <c r="BE1727" s="206">
        <f>IF(N1727="základní",J1727,0)</f>
        <v>0</v>
      </c>
      <c r="BF1727" s="206">
        <f>IF(N1727="snížená",J1727,0)</f>
        <v>0</v>
      </c>
      <c r="BG1727" s="206">
        <f>IF(N1727="zákl. přenesená",J1727,0)</f>
        <v>0</v>
      </c>
      <c r="BH1727" s="206">
        <f>IF(N1727="sníž. přenesená",J1727,0)</f>
        <v>0</v>
      </c>
      <c r="BI1727" s="206">
        <f>IF(N1727="nulová",J1727,0)</f>
        <v>0</v>
      </c>
      <c r="BJ1727" s="18" t="s">
        <v>85</v>
      </c>
      <c r="BK1727" s="206">
        <f>ROUND(I1727*H1727,2)</f>
        <v>0</v>
      </c>
      <c r="BL1727" s="18" t="s">
        <v>218</v>
      </c>
      <c r="BM1727" s="205" t="s">
        <v>14711</v>
      </c>
    </row>
    <row r="1728" spans="1:65" s="2" customFormat="1" ht="48.75">
      <c r="A1728" s="35"/>
      <c r="B1728" s="36"/>
      <c r="C1728" s="37"/>
      <c r="D1728" s="214" t="s">
        <v>807</v>
      </c>
      <c r="E1728" s="37"/>
      <c r="F1728" s="256" t="s">
        <v>12994</v>
      </c>
      <c r="G1728" s="37"/>
      <c r="H1728" s="37"/>
      <c r="I1728" s="257"/>
      <c r="J1728" s="37"/>
      <c r="K1728" s="37"/>
      <c r="L1728" s="40"/>
      <c r="M1728" s="258"/>
      <c r="N1728" s="259"/>
      <c r="O1728" s="72"/>
      <c r="P1728" s="72"/>
      <c r="Q1728" s="72"/>
      <c r="R1728" s="72"/>
      <c r="S1728" s="72"/>
      <c r="T1728" s="73"/>
      <c r="U1728" s="35"/>
      <c r="V1728" s="35"/>
      <c r="W1728" s="35"/>
      <c r="X1728" s="35"/>
      <c r="Y1728" s="35"/>
      <c r="Z1728" s="35"/>
      <c r="AA1728" s="35"/>
      <c r="AB1728" s="35"/>
      <c r="AC1728" s="35"/>
      <c r="AD1728" s="35"/>
      <c r="AE1728" s="35"/>
      <c r="AT1728" s="18" t="s">
        <v>807</v>
      </c>
      <c r="AU1728" s="18" t="s">
        <v>85</v>
      </c>
    </row>
    <row r="1729" spans="1:65" s="2" customFormat="1" ht="16.5" customHeight="1">
      <c r="A1729" s="35"/>
      <c r="B1729" s="36"/>
      <c r="C1729" s="193" t="s">
        <v>6894</v>
      </c>
      <c r="D1729" s="193" t="s">
        <v>214</v>
      </c>
      <c r="E1729" s="194" t="s">
        <v>14712</v>
      </c>
      <c r="F1729" s="195" t="s">
        <v>13383</v>
      </c>
      <c r="G1729" s="196" t="s">
        <v>10032</v>
      </c>
      <c r="H1729" s="197">
        <v>2.9</v>
      </c>
      <c r="I1729" s="198"/>
      <c r="J1729" s="199">
        <f>ROUND(I1729*H1729,2)</f>
        <v>0</v>
      </c>
      <c r="K1729" s="200"/>
      <c r="L1729" s="40"/>
      <c r="M1729" s="201" t="s">
        <v>1</v>
      </c>
      <c r="N1729" s="202" t="s">
        <v>42</v>
      </c>
      <c r="O1729" s="72"/>
      <c r="P1729" s="203">
        <f>O1729*H1729</f>
        <v>0</v>
      </c>
      <c r="Q1729" s="203">
        <v>0</v>
      </c>
      <c r="R1729" s="203">
        <f>Q1729*H1729</f>
        <v>0</v>
      </c>
      <c r="S1729" s="203">
        <v>0</v>
      </c>
      <c r="T1729" s="204">
        <f>S1729*H1729</f>
        <v>0</v>
      </c>
      <c r="U1729" s="35"/>
      <c r="V1729" s="35"/>
      <c r="W1729" s="35"/>
      <c r="X1729" s="35"/>
      <c r="Y1729" s="35"/>
      <c r="Z1729" s="35"/>
      <c r="AA1729" s="35"/>
      <c r="AB1729" s="35"/>
      <c r="AC1729" s="35"/>
      <c r="AD1729" s="35"/>
      <c r="AE1729" s="35"/>
      <c r="AR1729" s="205" t="s">
        <v>218</v>
      </c>
      <c r="AT1729" s="205" t="s">
        <v>214</v>
      </c>
      <c r="AU1729" s="205" t="s">
        <v>85</v>
      </c>
      <c r="AY1729" s="18" t="s">
        <v>209</v>
      </c>
      <c r="BE1729" s="206">
        <f>IF(N1729="základní",J1729,0)</f>
        <v>0</v>
      </c>
      <c r="BF1729" s="206">
        <f>IF(N1729="snížená",J1729,0)</f>
        <v>0</v>
      </c>
      <c r="BG1729" s="206">
        <f>IF(N1729="zákl. přenesená",J1729,0)</f>
        <v>0</v>
      </c>
      <c r="BH1729" s="206">
        <f>IF(N1729="sníž. přenesená",J1729,0)</f>
        <v>0</v>
      </c>
      <c r="BI1729" s="206">
        <f>IF(N1729="nulová",J1729,0)</f>
        <v>0</v>
      </c>
      <c r="BJ1729" s="18" t="s">
        <v>85</v>
      </c>
      <c r="BK1729" s="206">
        <f>ROUND(I1729*H1729,2)</f>
        <v>0</v>
      </c>
      <c r="BL1729" s="18" t="s">
        <v>218</v>
      </c>
      <c r="BM1729" s="205" t="s">
        <v>14713</v>
      </c>
    </row>
    <row r="1730" spans="1:65" s="2" customFormat="1" ht="48.75">
      <c r="A1730" s="35"/>
      <c r="B1730" s="36"/>
      <c r="C1730" s="37"/>
      <c r="D1730" s="214" t="s">
        <v>807</v>
      </c>
      <c r="E1730" s="37"/>
      <c r="F1730" s="256" t="s">
        <v>12994</v>
      </c>
      <c r="G1730" s="37"/>
      <c r="H1730" s="37"/>
      <c r="I1730" s="257"/>
      <c r="J1730" s="37"/>
      <c r="K1730" s="37"/>
      <c r="L1730" s="40"/>
      <c r="M1730" s="258"/>
      <c r="N1730" s="259"/>
      <c r="O1730" s="72"/>
      <c r="P1730" s="72"/>
      <c r="Q1730" s="72"/>
      <c r="R1730" s="72"/>
      <c r="S1730" s="72"/>
      <c r="T1730" s="73"/>
      <c r="U1730" s="35"/>
      <c r="V1730" s="35"/>
      <c r="W1730" s="35"/>
      <c r="X1730" s="35"/>
      <c r="Y1730" s="35"/>
      <c r="Z1730" s="35"/>
      <c r="AA1730" s="35"/>
      <c r="AB1730" s="35"/>
      <c r="AC1730" s="35"/>
      <c r="AD1730" s="35"/>
      <c r="AE1730" s="35"/>
      <c r="AT1730" s="18" t="s">
        <v>807</v>
      </c>
      <c r="AU1730" s="18" t="s">
        <v>85</v>
      </c>
    </row>
    <row r="1731" spans="1:65" s="2" customFormat="1" ht="16.5" customHeight="1">
      <c r="A1731" s="35"/>
      <c r="B1731" s="36"/>
      <c r="C1731" s="193" t="s">
        <v>6898</v>
      </c>
      <c r="D1731" s="193" t="s">
        <v>214</v>
      </c>
      <c r="E1731" s="194" t="s">
        <v>14714</v>
      </c>
      <c r="F1731" s="195" t="s">
        <v>13386</v>
      </c>
      <c r="G1731" s="196" t="s">
        <v>10032</v>
      </c>
      <c r="H1731" s="197">
        <v>5.0999999999999996</v>
      </c>
      <c r="I1731" s="198"/>
      <c r="J1731" s="199">
        <f>ROUND(I1731*H1731,2)</f>
        <v>0</v>
      </c>
      <c r="K1731" s="200"/>
      <c r="L1731" s="40"/>
      <c r="M1731" s="201" t="s">
        <v>1</v>
      </c>
      <c r="N1731" s="202" t="s">
        <v>42</v>
      </c>
      <c r="O1731" s="72"/>
      <c r="P1731" s="203">
        <f>O1731*H1731</f>
        <v>0</v>
      </c>
      <c r="Q1731" s="203">
        <v>0</v>
      </c>
      <c r="R1731" s="203">
        <f>Q1731*H1731</f>
        <v>0</v>
      </c>
      <c r="S1731" s="203">
        <v>0</v>
      </c>
      <c r="T1731" s="204">
        <f>S1731*H1731</f>
        <v>0</v>
      </c>
      <c r="U1731" s="35"/>
      <c r="V1731" s="35"/>
      <c r="W1731" s="35"/>
      <c r="X1731" s="35"/>
      <c r="Y1731" s="35"/>
      <c r="Z1731" s="35"/>
      <c r="AA1731" s="35"/>
      <c r="AB1731" s="35"/>
      <c r="AC1731" s="35"/>
      <c r="AD1731" s="35"/>
      <c r="AE1731" s="35"/>
      <c r="AR1731" s="205" t="s">
        <v>218</v>
      </c>
      <c r="AT1731" s="205" t="s">
        <v>214</v>
      </c>
      <c r="AU1731" s="205" t="s">
        <v>85</v>
      </c>
      <c r="AY1731" s="18" t="s">
        <v>209</v>
      </c>
      <c r="BE1731" s="206">
        <f>IF(N1731="základní",J1731,0)</f>
        <v>0</v>
      </c>
      <c r="BF1731" s="206">
        <f>IF(N1731="snížená",J1731,0)</f>
        <v>0</v>
      </c>
      <c r="BG1731" s="206">
        <f>IF(N1731="zákl. přenesená",J1731,0)</f>
        <v>0</v>
      </c>
      <c r="BH1731" s="206">
        <f>IF(N1731="sníž. přenesená",J1731,0)</f>
        <v>0</v>
      </c>
      <c r="BI1731" s="206">
        <f>IF(N1731="nulová",J1731,0)</f>
        <v>0</v>
      </c>
      <c r="BJ1731" s="18" t="s">
        <v>85</v>
      </c>
      <c r="BK1731" s="206">
        <f>ROUND(I1731*H1731,2)</f>
        <v>0</v>
      </c>
      <c r="BL1731" s="18" t="s">
        <v>218</v>
      </c>
      <c r="BM1731" s="205" t="s">
        <v>14715</v>
      </c>
    </row>
    <row r="1732" spans="1:65" s="2" customFormat="1" ht="48.75">
      <c r="A1732" s="35"/>
      <c r="B1732" s="36"/>
      <c r="C1732" s="37"/>
      <c r="D1732" s="214" t="s">
        <v>807</v>
      </c>
      <c r="E1732" s="37"/>
      <c r="F1732" s="256" t="s">
        <v>12994</v>
      </c>
      <c r="G1732" s="37"/>
      <c r="H1732" s="37"/>
      <c r="I1732" s="257"/>
      <c r="J1732" s="37"/>
      <c r="K1732" s="37"/>
      <c r="L1732" s="40"/>
      <c r="M1732" s="258"/>
      <c r="N1732" s="259"/>
      <c r="O1732" s="72"/>
      <c r="P1732" s="72"/>
      <c r="Q1732" s="72"/>
      <c r="R1732" s="72"/>
      <c r="S1732" s="72"/>
      <c r="T1732" s="73"/>
      <c r="U1732" s="35"/>
      <c r="V1732" s="35"/>
      <c r="W1732" s="35"/>
      <c r="X1732" s="35"/>
      <c r="Y1732" s="35"/>
      <c r="Z1732" s="35"/>
      <c r="AA1732" s="35"/>
      <c r="AB1732" s="35"/>
      <c r="AC1732" s="35"/>
      <c r="AD1732" s="35"/>
      <c r="AE1732" s="35"/>
      <c r="AT1732" s="18" t="s">
        <v>807</v>
      </c>
      <c r="AU1732" s="18" t="s">
        <v>85</v>
      </c>
    </row>
    <row r="1733" spans="1:65" s="2" customFormat="1" ht="16.5" customHeight="1">
      <c r="A1733" s="35"/>
      <c r="B1733" s="36"/>
      <c r="C1733" s="193" t="s">
        <v>6902</v>
      </c>
      <c r="D1733" s="193" t="s">
        <v>214</v>
      </c>
      <c r="E1733" s="194" t="s">
        <v>14716</v>
      </c>
      <c r="F1733" s="195" t="s">
        <v>13389</v>
      </c>
      <c r="G1733" s="196" t="s">
        <v>10032</v>
      </c>
      <c r="H1733" s="197">
        <v>3.3</v>
      </c>
      <c r="I1733" s="198"/>
      <c r="J1733" s="199">
        <f>ROUND(I1733*H1733,2)</f>
        <v>0</v>
      </c>
      <c r="K1733" s="200"/>
      <c r="L1733" s="40"/>
      <c r="M1733" s="201" t="s">
        <v>1</v>
      </c>
      <c r="N1733" s="202" t="s">
        <v>42</v>
      </c>
      <c r="O1733" s="72"/>
      <c r="P1733" s="203">
        <f>O1733*H1733</f>
        <v>0</v>
      </c>
      <c r="Q1733" s="203">
        <v>0</v>
      </c>
      <c r="R1733" s="203">
        <f>Q1733*H1733</f>
        <v>0</v>
      </c>
      <c r="S1733" s="203">
        <v>0</v>
      </c>
      <c r="T1733" s="204">
        <f>S1733*H1733</f>
        <v>0</v>
      </c>
      <c r="U1733" s="35"/>
      <c r="V1733" s="35"/>
      <c r="W1733" s="35"/>
      <c r="X1733" s="35"/>
      <c r="Y1733" s="35"/>
      <c r="Z1733" s="35"/>
      <c r="AA1733" s="35"/>
      <c r="AB1733" s="35"/>
      <c r="AC1733" s="35"/>
      <c r="AD1733" s="35"/>
      <c r="AE1733" s="35"/>
      <c r="AR1733" s="205" t="s">
        <v>218</v>
      </c>
      <c r="AT1733" s="205" t="s">
        <v>214</v>
      </c>
      <c r="AU1733" s="205" t="s">
        <v>85</v>
      </c>
      <c r="AY1733" s="18" t="s">
        <v>209</v>
      </c>
      <c r="BE1733" s="206">
        <f>IF(N1733="základní",J1733,0)</f>
        <v>0</v>
      </c>
      <c r="BF1733" s="206">
        <f>IF(N1733="snížená",J1733,0)</f>
        <v>0</v>
      </c>
      <c r="BG1733" s="206">
        <f>IF(N1733="zákl. přenesená",J1733,0)</f>
        <v>0</v>
      </c>
      <c r="BH1733" s="206">
        <f>IF(N1733="sníž. přenesená",J1733,0)</f>
        <v>0</v>
      </c>
      <c r="BI1733" s="206">
        <f>IF(N1733="nulová",J1733,0)</f>
        <v>0</v>
      </c>
      <c r="BJ1733" s="18" t="s">
        <v>85</v>
      </c>
      <c r="BK1733" s="206">
        <f>ROUND(I1733*H1733,2)</f>
        <v>0</v>
      </c>
      <c r="BL1733" s="18" t="s">
        <v>218</v>
      </c>
      <c r="BM1733" s="205" t="s">
        <v>14717</v>
      </c>
    </row>
    <row r="1734" spans="1:65" s="2" customFormat="1" ht="48.75">
      <c r="A1734" s="35"/>
      <c r="B1734" s="36"/>
      <c r="C1734" s="37"/>
      <c r="D1734" s="214" t="s">
        <v>807</v>
      </c>
      <c r="E1734" s="37"/>
      <c r="F1734" s="256" t="s">
        <v>12994</v>
      </c>
      <c r="G1734" s="37"/>
      <c r="H1734" s="37"/>
      <c r="I1734" s="257"/>
      <c r="J1734" s="37"/>
      <c r="K1734" s="37"/>
      <c r="L1734" s="40"/>
      <c r="M1734" s="258"/>
      <c r="N1734" s="259"/>
      <c r="O1734" s="72"/>
      <c r="P1734" s="72"/>
      <c r="Q1734" s="72"/>
      <c r="R1734" s="72"/>
      <c r="S1734" s="72"/>
      <c r="T1734" s="73"/>
      <c r="U1734" s="35"/>
      <c r="V1734" s="35"/>
      <c r="W1734" s="35"/>
      <c r="X1734" s="35"/>
      <c r="Y1734" s="35"/>
      <c r="Z1734" s="35"/>
      <c r="AA1734" s="35"/>
      <c r="AB1734" s="35"/>
      <c r="AC1734" s="35"/>
      <c r="AD1734" s="35"/>
      <c r="AE1734" s="35"/>
      <c r="AT1734" s="18" t="s">
        <v>807</v>
      </c>
      <c r="AU1734" s="18" t="s">
        <v>85</v>
      </c>
    </row>
    <row r="1735" spans="1:65" s="2" customFormat="1" ht="16.5" customHeight="1">
      <c r="A1735" s="35"/>
      <c r="B1735" s="36"/>
      <c r="C1735" s="193" t="s">
        <v>6906</v>
      </c>
      <c r="D1735" s="193" t="s">
        <v>214</v>
      </c>
      <c r="E1735" s="194" t="s">
        <v>14718</v>
      </c>
      <c r="F1735" s="195" t="s">
        <v>13392</v>
      </c>
      <c r="G1735" s="196" t="s">
        <v>10032</v>
      </c>
      <c r="H1735" s="197">
        <v>9.1</v>
      </c>
      <c r="I1735" s="198"/>
      <c r="J1735" s="199">
        <f>ROUND(I1735*H1735,2)</f>
        <v>0</v>
      </c>
      <c r="K1735" s="200"/>
      <c r="L1735" s="40"/>
      <c r="M1735" s="201" t="s">
        <v>1</v>
      </c>
      <c r="N1735" s="202" t="s">
        <v>42</v>
      </c>
      <c r="O1735" s="72"/>
      <c r="P1735" s="203">
        <f>O1735*H1735</f>
        <v>0</v>
      </c>
      <c r="Q1735" s="203">
        <v>0</v>
      </c>
      <c r="R1735" s="203">
        <f>Q1735*H1735</f>
        <v>0</v>
      </c>
      <c r="S1735" s="203">
        <v>0</v>
      </c>
      <c r="T1735" s="204">
        <f>S1735*H1735</f>
        <v>0</v>
      </c>
      <c r="U1735" s="35"/>
      <c r="V1735" s="35"/>
      <c r="W1735" s="35"/>
      <c r="X1735" s="35"/>
      <c r="Y1735" s="35"/>
      <c r="Z1735" s="35"/>
      <c r="AA1735" s="35"/>
      <c r="AB1735" s="35"/>
      <c r="AC1735" s="35"/>
      <c r="AD1735" s="35"/>
      <c r="AE1735" s="35"/>
      <c r="AR1735" s="205" t="s">
        <v>218</v>
      </c>
      <c r="AT1735" s="205" t="s">
        <v>214</v>
      </c>
      <c r="AU1735" s="205" t="s">
        <v>85</v>
      </c>
      <c r="AY1735" s="18" t="s">
        <v>209</v>
      </c>
      <c r="BE1735" s="206">
        <f>IF(N1735="základní",J1735,0)</f>
        <v>0</v>
      </c>
      <c r="BF1735" s="206">
        <f>IF(N1735="snížená",J1735,0)</f>
        <v>0</v>
      </c>
      <c r="BG1735" s="206">
        <f>IF(N1735="zákl. přenesená",J1735,0)</f>
        <v>0</v>
      </c>
      <c r="BH1735" s="206">
        <f>IF(N1735="sníž. přenesená",J1735,0)</f>
        <v>0</v>
      </c>
      <c r="BI1735" s="206">
        <f>IF(N1735="nulová",J1735,0)</f>
        <v>0</v>
      </c>
      <c r="BJ1735" s="18" t="s">
        <v>85</v>
      </c>
      <c r="BK1735" s="206">
        <f>ROUND(I1735*H1735,2)</f>
        <v>0</v>
      </c>
      <c r="BL1735" s="18" t="s">
        <v>218</v>
      </c>
      <c r="BM1735" s="205" t="s">
        <v>14719</v>
      </c>
    </row>
    <row r="1736" spans="1:65" s="2" customFormat="1" ht="48.75">
      <c r="A1736" s="35"/>
      <c r="B1736" s="36"/>
      <c r="C1736" s="37"/>
      <c r="D1736" s="214" t="s">
        <v>807</v>
      </c>
      <c r="E1736" s="37"/>
      <c r="F1736" s="256" t="s">
        <v>12994</v>
      </c>
      <c r="G1736" s="37"/>
      <c r="H1736" s="37"/>
      <c r="I1736" s="257"/>
      <c r="J1736" s="37"/>
      <c r="K1736" s="37"/>
      <c r="L1736" s="40"/>
      <c r="M1736" s="258"/>
      <c r="N1736" s="259"/>
      <c r="O1736" s="72"/>
      <c r="P1736" s="72"/>
      <c r="Q1736" s="72"/>
      <c r="R1736" s="72"/>
      <c r="S1736" s="72"/>
      <c r="T1736" s="73"/>
      <c r="U1736" s="35"/>
      <c r="V1736" s="35"/>
      <c r="W1736" s="35"/>
      <c r="X1736" s="35"/>
      <c r="Y1736" s="35"/>
      <c r="Z1736" s="35"/>
      <c r="AA1736" s="35"/>
      <c r="AB1736" s="35"/>
      <c r="AC1736" s="35"/>
      <c r="AD1736" s="35"/>
      <c r="AE1736" s="35"/>
      <c r="AT1736" s="18" t="s">
        <v>807</v>
      </c>
      <c r="AU1736" s="18" t="s">
        <v>85</v>
      </c>
    </row>
    <row r="1737" spans="1:65" s="2" customFormat="1" ht="16.5" customHeight="1">
      <c r="A1737" s="35"/>
      <c r="B1737" s="36"/>
      <c r="C1737" s="193" t="s">
        <v>6910</v>
      </c>
      <c r="D1737" s="193" t="s">
        <v>214</v>
      </c>
      <c r="E1737" s="194" t="s">
        <v>14720</v>
      </c>
      <c r="F1737" s="195" t="s">
        <v>13395</v>
      </c>
      <c r="G1737" s="196" t="s">
        <v>10032</v>
      </c>
      <c r="H1737" s="197">
        <v>5.5</v>
      </c>
      <c r="I1737" s="198"/>
      <c r="J1737" s="199">
        <f>ROUND(I1737*H1737,2)</f>
        <v>0</v>
      </c>
      <c r="K1737" s="200"/>
      <c r="L1737" s="40"/>
      <c r="M1737" s="201" t="s">
        <v>1</v>
      </c>
      <c r="N1737" s="202" t="s">
        <v>42</v>
      </c>
      <c r="O1737" s="72"/>
      <c r="P1737" s="203">
        <f>O1737*H1737</f>
        <v>0</v>
      </c>
      <c r="Q1737" s="203">
        <v>0</v>
      </c>
      <c r="R1737" s="203">
        <f>Q1737*H1737</f>
        <v>0</v>
      </c>
      <c r="S1737" s="203">
        <v>0</v>
      </c>
      <c r="T1737" s="204">
        <f>S1737*H1737</f>
        <v>0</v>
      </c>
      <c r="U1737" s="35"/>
      <c r="V1737" s="35"/>
      <c r="W1737" s="35"/>
      <c r="X1737" s="35"/>
      <c r="Y1737" s="35"/>
      <c r="Z1737" s="35"/>
      <c r="AA1737" s="35"/>
      <c r="AB1737" s="35"/>
      <c r="AC1737" s="35"/>
      <c r="AD1737" s="35"/>
      <c r="AE1737" s="35"/>
      <c r="AR1737" s="205" t="s">
        <v>218</v>
      </c>
      <c r="AT1737" s="205" t="s">
        <v>214</v>
      </c>
      <c r="AU1737" s="205" t="s">
        <v>85</v>
      </c>
      <c r="AY1737" s="18" t="s">
        <v>209</v>
      </c>
      <c r="BE1737" s="206">
        <f>IF(N1737="základní",J1737,0)</f>
        <v>0</v>
      </c>
      <c r="BF1737" s="206">
        <f>IF(N1737="snížená",J1737,0)</f>
        <v>0</v>
      </c>
      <c r="BG1737" s="206">
        <f>IF(N1737="zákl. přenesená",J1737,0)</f>
        <v>0</v>
      </c>
      <c r="BH1737" s="206">
        <f>IF(N1737="sníž. přenesená",J1737,0)</f>
        <v>0</v>
      </c>
      <c r="BI1737" s="206">
        <f>IF(N1737="nulová",J1737,0)</f>
        <v>0</v>
      </c>
      <c r="BJ1737" s="18" t="s">
        <v>85</v>
      </c>
      <c r="BK1737" s="206">
        <f>ROUND(I1737*H1737,2)</f>
        <v>0</v>
      </c>
      <c r="BL1737" s="18" t="s">
        <v>218</v>
      </c>
      <c r="BM1737" s="205" t="s">
        <v>14721</v>
      </c>
    </row>
    <row r="1738" spans="1:65" s="2" customFormat="1" ht="48.75">
      <c r="A1738" s="35"/>
      <c r="B1738" s="36"/>
      <c r="C1738" s="37"/>
      <c r="D1738" s="214" t="s">
        <v>807</v>
      </c>
      <c r="E1738" s="37"/>
      <c r="F1738" s="256" t="s">
        <v>12994</v>
      </c>
      <c r="G1738" s="37"/>
      <c r="H1738" s="37"/>
      <c r="I1738" s="257"/>
      <c r="J1738" s="37"/>
      <c r="K1738" s="37"/>
      <c r="L1738" s="40"/>
      <c r="M1738" s="258"/>
      <c r="N1738" s="259"/>
      <c r="O1738" s="72"/>
      <c r="P1738" s="72"/>
      <c r="Q1738" s="72"/>
      <c r="R1738" s="72"/>
      <c r="S1738" s="72"/>
      <c r="T1738" s="73"/>
      <c r="U1738" s="35"/>
      <c r="V1738" s="35"/>
      <c r="W1738" s="35"/>
      <c r="X1738" s="35"/>
      <c r="Y1738" s="35"/>
      <c r="Z1738" s="35"/>
      <c r="AA1738" s="35"/>
      <c r="AB1738" s="35"/>
      <c r="AC1738" s="35"/>
      <c r="AD1738" s="35"/>
      <c r="AE1738" s="35"/>
      <c r="AT1738" s="18" t="s">
        <v>807</v>
      </c>
      <c r="AU1738" s="18" t="s">
        <v>85</v>
      </c>
    </row>
    <row r="1739" spans="1:65" s="2" customFormat="1" ht="16.5" customHeight="1">
      <c r="A1739" s="35"/>
      <c r="B1739" s="36"/>
      <c r="C1739" s="193" t="s">
        <v>6914</v>
      </c>
      <c r="D1739" s="193" t="s">
        <v>214</v>
      </c>
      <c r="E1739" s="194" t="s">
        <v>14722</v>
      </c>
      <c r="F1739" s="195" t="s">
        <v>13398</v>
      </c>
      <c r="G1739" s="196" t="s">
        <v>10032</v>
      </c>
      <c r="H1739" s="197">
        <v>12.1</v>
      </c>
      <c r="I1739" s="198"/>
      <c r="J1739" s="199">
        <f>ROUND(I1739*H1739,2)</f>
        <v>0</v>
      </c>
      <c r="K1739" s="200"/>
      <c r="L1739" s="40"/>
      <c r="M1739" s="201" t="s">
        <v>1</v>
      </c>
      <c r="N1739" s="202" t="s">
        <v>42</v>
      </c>
      <c r="O1739" s="72"/>
      <c r="P1739" s="203">
        <f>O1739*H1739</f>
        <v>0</v>
      </c>
      <c r="Q1739" s="203">
        <v>0</v>
      </c>
      <c r="R1739" s="203">
        <f>Q1739*H1739</f>
        <v>0</v>
      </c>
      <c r="S1739" s="203">
        <v>0</v>
      </c>
      <c r="T1739" s="204">
        <f>S1739*H1739</f>
        <v>0</v>
      </c>
      <c r="U1739" s="35"/>
      <c r="V1739" s="35"/>
      <c r="W1739" s="35"/>
      <c r="X1739" s="35"/>
      <c r="Y1739" s="35"/>
      <c r="Z1739" s="35"/>
      <c r="AA1739" s="35"/>
      <c r="AB1739" s="35"/>
      <c r="AC1739" s="35"/>
      <c r="AD1739" s="35"/>
      <c r="AE1739" s="35"/>
      <c r="AR1739" s="205" t="s">
        <v>218</v>
      </c>
      <c r="AT1739" s="205" t="s">
        <v>214</v>
      </c>
      <c r="AU1739" s="205" t="s">
        <v>85</v>
      </c>
      <c r="AY1739" s="18" t="s">
        <v>209</v>
      </c>
      <c r="BE1739" s="206">
        <f>IF(N1739="základní",J1739,0)</f>
        <v>0</v>
      </c>
      <c r="BF1739" s="206">
        <f>IF(N1739="snížená",J1739,0)</f>
        <v>0</v>
      </c>
      <c r="BG1739" s="206">
        <f>IF(N1739="zákl. přenesená",J1739,0)</f>
        <v>0</v>
      </c>
      <c r="BH1739" s="206">
        <f>IF(N1739="sníž. přenesená",J1739,0)</f>
        <v>0</v>
      </c>
      <c r="BI1739" s="206">
        <f>IF(N1739="nulová",J1739,0)</f>
        <v>0</v>
      </c>
      <c r="BJ1739" s="18" t="s">
        <v>85</v>
      </c>
      <c r="BK1739" s="206">
        <f>ROUND(I1739*H1739,2)</f>
        <v>0</v>
      </c>
      <c r="BL1739" s="18" t="s">
        <v>218</v>
      </c>
      <c r="BM1739" s="205" t="s">
        <v>14723</v>
      </c>
    </row>
    <row r="1740" spans="1:65" s="2" customFormat="1" ht="48.75">
      <c r="A1740" s="35"/>
      <c r="B1740" s="36"/>
      <c r="C1740" s="37"/>
      <c r="D1740" s="214" t="s">
        <v>807</v>
      </c>
      <c r="E1740" s="37"/>
      <c r="F1740" s="256" t="s">
        <v>12994</v>
      </c>
      <c r="G1740" s="37"/>
      <c r="H1740" s="37"/>
      <c r="I1740" s="257"/>
      <c r="J1740" s="37"/>
      <c r="K1740" s="37"/>
      <c r="L1740" s="40"/>
      <c r="M1740" s="258"/>
      <c r="N1740" s="259"/>
      <c r="O1740" s="72"/>
      <c r="P1740" s="72"/>
      <c r="Q1740" s="72"/>
      <c r="R1740" s="72"/>
      <c r="S1740" s="72"/>
      <c r="T1740" s="73"/>
      <c r="U1740" s="35"/>
      <c r="V1740" s="35"/>
      <c r="W1740" s="35"/>
      <c r="X1740" s="35"/>
      <c r="Y1740" s="35"/>
      <c r="Z1740" s="35"/>
      <c r="AA1740" s="35"/>
      <c r="AB1740" s="35"/>
      <c r="AC1740" s="35"/>
      <c r="AD1740" s="35"/>
      <c r="AE1740" s="35"/>
      <c r="AT1740" s="18" t="s">
        <v>807</v>
      </c>
      <c r="AU1740" s="18" t="s">
        <v>85</v>
      </c>
    </row>
    <row r="1741" spans="1:65" s="2" customFormat="1" ht="16.5" customHeight="1">
      <c r="A1741" s="35"/>
      <c r="B1741" s="36"/>
      <c r="C1741" s="193" t="s">
        <v>6918</v>
      </c>
      <c r="D1741" s="193" t="s">
        <v>214</v>
      </c>
      <c r="E1741" s="194" t="s">
        <v>14724</v>
      </c>
      <c r="F1741" s="195" t="s">
        <v>13401</v>
      </c>
      <c r="G1741" s="196" t="s">
        <v>10032</v>
      </c>
      <c r="H1741" s="197">
        <v>2</v>
      </c>
      <c r="I1741" s="198"/>
      <c r="J1741" s="199">
        <f>ROUND(I1741*H1741,2)</f>
        <v>0</v>
      </c>
      <c r="K1741" s="200"/>
      <c r="L1741" s="40"/>
      <c r="M1741" s="201" t="s">
        <v>1</v>
      </c>
      <c r="N1741" s="202" t="s">
        <v>42</v>
      </c>
      <c r="O1741" s="72"/>
      <c r="P1741" s="203">
        <f>O1741*H1741</f>
        <v>0</v>
      </c>
      <c r="Q1741" s="203">
        <v>0</v>
      </c>
      <c r="R1741" s="203">
        <f>Q1741*H1741</f>
        <v>0</v>
      </c>
      <c r="S1741" s="203">
        <v>0</v>
      </c>
      <c r="T1741" s="204">
        <f>S1741*H1741</f>
        <v>0</v>
      </c>
      <c r="U1741" s="35"/>
      <c r="V1741" s="35"/>
      <c r="W1741" s="35"/>
      <c r="X1741" s="35"/>
      <c r="Y1741" s="35"/>
      <c r="Z1741" s="35"/>
      <c r="AA1741" s="35"/>
      <c r="AB1741" s="35"/>
      <c r="AC1741" s="35"/>
      <c r="AD1741" s="35"/>
      <c r="AE1741" s="35"/>
      <c r="AR1741" s="205" t="s">
        <v>218</v>
      </c>
      <c r="AT1741" s="205" t="s">
        <v>214</v>
      </c>
      <c r="AU1741" s="205" t="s">
        <v>85</v>
      </c>
      <c r="AY1741" s="18" t="s">
        <v>209</v>
      </c>
      <c r="BE1741" s="206">
        <f>IF(N1741="základní",J1741,0)</f>
        <v>0</v>
      </c>
      <c r="BF1741" s="206">
        <f>IF(N1741="snížená",J1741,0)</f>
        <v>0</v>
      </c>
      <c r="BG1741" s="206">
        <f>IF(N1741="zákl. přenesená",J1741,0)</f>
        <v>0</v>
      </c>
      <c r="BH1741" s="206">
        <f>IF(N1741="sníž. přenesená",J1741,0)</f>
        <v>0</v>
      </c>
      <c r="BI1741" s="206">
        <f>IF(N1741="nulová",J1741,0)</f>
        <v>0</v>
      </c>
      <c r="BJ1741" s="18" t="s">
        <v>85</v>
      </c>
      <c r="BK1741" s="206">
        <f>ROUND(I1741*H1741,2)</f>
        <v>0</v>
      </c>
      <c r="BL1741" s="18" t="s">
        <v>218</v>
      </c>
      <c r="BM1741" s="205" t="s">
        <v>14725</v>
      </c>
    </row>
    <row r="1742" spans="1:65" s="2" customFormat="1" ht="48.75">
      <c r="A1742" s="35"/>
      <c r="B1742" s="36"/>
      <c r="C1742" s="37"/>
      <c r="D1742" s="214" t="s">
        <v>807</v>
      </c>
      <c r="E1742" s="37"/>
      <c r="F1742" s="256" t="s">
        <v>12994</v>
      </c>
      <c r="G1742" s="37"/>
      <c r="H1742" s="37"/>
      <c r="I1742" s="257"/>
      <c r="J1742" s="37"/>
      <c r="K1742" s="37"/>
      <c r="L1742" s="40"/>
      <c r="M1742" s="258"/>
      <c r="N1742" s="259"/>
      <c r="O1742" s="72"/>
      <c r="P1742" s="72"/>
      <c r="Q1742" s="72"/>
      <c r="R1742" s="72"/>
      <c r="S1742" s="72"/>
      <c r="T1742" s="73"/>
      <c r="U1742" s="35"/>
      <c r="V1742" s="35"/>
      <c r="W1742" s="35"/>
      <c r="X1742" s="35"/>
      <c r="Y1742" s="35"/>
      <c r="Z1742" s="35"/>
      <c r="AA1742" s="35"/>
      <c r="AB1742" s="35"/>
      <c r="AC1742" s="35"/>
      <c r="AD1742" s="35"/>
      <c r="AE1742" s="35"/>
      <c r="AT1742" s="18" t="s">
        <v>807</v>
      </c>
      <c r="AU1742" s="18" t="s">
        <v>85</v>
      </c>
    </row>
    <row r="1743" spans="1:65" s="2" customFormat="1" ht="49.15" customHeight="1">
      <c r="A1743" s="35"/>
      <c r="B1743" s="36"/>
      <c r="C1743" s="193" t="s">
        <v>6922</v>
      </c>
      <c r="D1743" s="193" t="s">
        <v>214</v>
      </c>
      <c r="E1743" s="194" t="s">
        <v>14726</v>
      </c>
      <c r="F1743" s="195" t="s">
        <v>13010</v>
      </c>
      <c r="G1743" s="196" t="s">
        <v>217</v>
      </c>
      <c r="H1743" s="197">
        <v>65</v>
      </c>
      <c r="I1743" s="198"/>
      <c r="J1743" s="199">
        <f>ROUND(I1743*H1743,2)</f>
        <v>0</v>
      </c>
      <c r="K1743" s="200"/>
      <c r="L1743" s="40"/>
      <c r="M1743" s="201" t="s">
        <v>1</v>
      </c>
      <c r="N1743" s="202" t="s">
        <v>42</v>
      </c>
      <c r="O1743" s="72"/>
      <c r="P1743" s="203">
        <f>O1743*H1743</f>
        <v>0</v>
      </c>
      <c r="Q1743" s="203">
        <v>0</v>
      </c>
      <c r="R1743" s="203">
        <f>Q1743*H1743</f>
        <v>0</v>
      </c>
      <c r="S1743" s="203">
        <v>0</v>
      </c>
      <c r="T1743" s="204">
        <f>S1743*H1743</f>
        <v>0</v>
      </c>
      <c r="U1743" s="35"/>
      <c r="V1743" s="35"/>
      <c r="W1743" s="35"/>
      <c r="X1743" s="35"/>
      <c r="Y1743" s="35"/>
      <c r="Z1743" s="35"/>
      <c r="AA1743" s="35"/>
      <c r="AB1743" s="35"/>
      <c r="AC1743" s="35"/>
      <c r="AD1743" s="35"/>
      <c r="AE1743" s="35"/>
      <c r="AR1743" s="205" t="s">
        <v>218</v>
      </c>
      <c r="AT1743" s="205" t="s">
        <v>214</v>
      </c>
      <c r="AU1743" s="205" t="s">
        <v>85</v>
      </c>
      <c r="AY1743" s="18" t="s">
        <v>209</v>
      </c>
      <c r="BE1743" s="206">
        <f>IF(N1743="základní",J1743,0)</f>
        <v>0</v>
      </c>
      <c r="BF1743" s="206">
        <f>IF(N1743="snížená",J1743,0)</f>
        <v>0</v>
      </c>
      <c r="BG1743" s="206">
        <f>IF(N1743="zákl. přenesená",J1743,0)</f>
        <v>0</v>
      </c>
      <c r="BH1743" s="206">
        <f>IF(N1743="sníž. přenesená",J1743,0)</f>
        <v>0</v>
      </c>
      <c r="BI1743" s="206">
        <f>IF(N1743="nulová",J1743,0)</f>
        <v>0</v>
      </c>
      <c r="BJ1743" s="18" t="s">
        <v>85</v>
      </c>
      <c r="BK1743" s="206">
        <f>ROUND(I1743*H1743,2)</f>
        <v>0</v>
      </c>
      <c r="BL1743" s="18" t="s">
        <v>218</v>
      </c>
      <c r="BM1743" s="205" t="s">
        <v>14727</v>
      </c>
    </row>
    <row r="1744" spans="1:65" s="2" customFormat="1" ht="49.15" customHeight="1">
      <c r="A1744" s="35"/>
      <c r="B1744" s="36"/>
      <c r="C1744" s="193" t="s">
        <v>6926</v>
      </c>
      <c r="D1744" s="193" t="s">
        <v>214</v>
      </c>
      <c r="E1744" s="194" t="s">
        <v>14728</v>
      </c>
      <c r="F1744" s="195" t="s">
        <v>13131</v>
      </c>
      <c r="G1744" s="196" t="s">
        <v>217</v>
      </c>
      <c r="H1744" s="197">
        <v>121</v>
      </c>
      <c r="I1744" s="198"/>
      <c r="J1744" s="199">
        <f>ROUND(I1744*H1744,2)</f>
        <v>0</v>
      </c>
      <c r="K1744" s="200"/>
      <c r="L1744" s="40"/>
      <c r="M1744" s="201" t="s">
        <v>1</v>
      </c>
      <c r="N1744" s="202" t="s">
        <v>42</v>
      </c>
      <c r="O1744" s="72"/>
      <c r="P1744" s="203">
        <f>O1744*H1744</f>
        <v>0</v>
      </c>
      <c r="Q1744" s="203">
        <v>0</v>
      </c>
      <c r="R1744" s="203">
        <f>Q1744*H1744</f>
        <v>0</v>
      </c>
      <c r="S1744" s="203">
        <v>0</v>
      </c>
      <c r="T1744" s="204">
        <f>S1744*H1744</f>
        <v>0</v>
      </c>
      <c r="U1744" s="35"/>
      <c r="V1744" s="35"/>
      <c r="W1744" s="35"/>
      <c r="X1744" s="35"/>
      <c r="Y1744" s="35"/>
      <c r="Z1744" s="35"/>
      <c r="AA1744" s="35"/>
      <c r="AB1744" s="35"/>
      <c r="AC1744" s="35"/>
      <c r="AD1744" s="35"/>
      <c r="AE1744" s="35"/>
      <c r="AR1744" s="205" t="s">
        <v>218</v>
      </c>
      <c r="AT1744" s="205" t="s">
        <v>214</v>
      </c>
      <c r="AU1744" s="205" t="s">
        <v>85</v>
      </c>
      <c r="AY1744" s="18" t="s">
        <v>209</v>
      </c>
      <c r="BE1744" s="206">
        <f>IF(N1744="základní",J1744,0)</f>
        <v>0</v>
      </c>
      <c r="BF1744" s="206">
        <f>IF(N1744="snížená",J1744,0)</f>
        <v>0</v>
      </c>
      <c r="BG1744" s="206">
        <f>IF(N1744="zákl. přenesená",J1744,0)</f>
        <v>0</v>
      </c>
      <c r="BH1744" s="206">
        <f>IF(N1744="sníž. přenesená",J1744,0)</f>
        <v>0</v>
      </c>
      <c r="BI1744" s="206">
        <f>IF(N1744="nulová",J1744,0)</f>
        <v>0</v>
      </c>
      <c r="BJ1744" s="18" t="s">
        <v>85</v>
      </c>
      <c r="BK1744" s="206">
        <f>ROUND(I1744*H1744,2)</f>
        <v>0</v>
      </c>
      <c r="BL1744" s="18" t="s">
        <v>218</v>
      </c>
      <c r="BM1744" s="205" t="s">
        <v>14729</v>
      </c>
    </row>
    <row r="1745" spans="1:65" s="2" customFormat="1" ht="44.25" customHeight="1">
      <c r="A1745" s="35"/>
      <c r="B1745" s="36"/>
      <c r="C1745" s="193" t="s">
        <v>6930</v>
      </c>
      <c r="D1745" s="193" t="s">
        <v>214</v>
      </c>
      <c r="E1745" s="194" t="s">
        <v>14730</v>
      </c>
      <c r="F1745" s="195" t="s">
        <v>13016</v>
      </c>
      <c r="G1745" s="196" t="s">
        <v>217</v>
      </c>
      <c r="H1745" s="197">
        <v>66</v>
      </c>
      <c r="I1745" s="198"/>
      <c r="J1745" s="199">
        <f>ROUND(I1745*H1745,2)</f>
        <v>0</v>
      </c>
      <c r="K1745" s="200"/>
      <c r="L1745" s="40"/>
      <c r="M1745" s="201" t="s">
        <v>1</v>
      </c>
      <c r="N1745" s="202" t="s">
        <v>42</v>
      </c>
      <c r="O1745" s="72"/>
      <c r="P1745" s="203">
        <f>O1745*H1745</f>
        <v>0</v>
      </c>
      <c r="Q1745" s="203">
        <v>0</v>
      </c>
      <c r="R1745" s="203">
        <f>Q1745*H1745</f>
        <v>0</v>
      </c>
      <c r="S1745" s="203">
        <v>0</v>
      </c>
      <c r="T1745" s="204">
        <f>S1745*H1745</f>
        <v>0</v>
      </c>
      <c r="U1745" s="35"/>
      <c r="V1745" s="35"/>
      <c r="W1745" s="35"/>
      <c r="X1745" s="35"/>
      <c r="Y1745" s="35"/>
      <c r="Z1745" s="35"/>
      <c r="AA1745" s="35"/>
      <c r="AB1745" s="35"/>
      <c r="AC1745" s="35"/>
      <c r="AD1745" s="35"/>
      <c r="AE1745" s="35"/>
      <c r="AR1745" s="205" t="s">
        <v>218</v>
      </c>
      <c r="AT1745" s="205" t="s">
        <v>214</v>
      </c>
      <c r="AU1745" s="205" t="s">
        <v>85</v>
      </c>
      <c r="AY1745" s="18" t="s">
        <v>209</v>
      </c>
      <c r="BE1745" s="206">
        <f>IF(N1745="základní",J1745,0)</f>
        <v>0</v>
      </c>
      <c r="BF1745" s="206">
        <f>IF(N1745="snížená",J1745,0)</f>
        <v>0</v>
      </c>
      <c r="BG1745" s="206">
        <f>IF(N1745="zákl. přenesená",J1745,0)</f>
        <v>0</v>
      </c>
      <c r="BH1745" s="206">
        <f>IF(N1745="sníž. přenesená",J1745,0)</f>
        <v>0</v>
      </c>
      <c r="BI1745" s="206">
        <f>IF(N1745="nulová",J1745,0)</f>
        <v>0</v>
      </c>
      <c r="BJ1745" s="18" t="s">
        <v>85</v>
      </c>
      <c r="BK1745" s="206">
        <f>ROUND(I1745*H1745,2)</f>
        <v>0</v>
      </c>
      <c r="BL1745" s="18" t="s">
        <v>218</v>
      </c>
      <c r="BM1745" s="205" t="s">
        <v>14731</v>
      </c>
    </row>
    <row r="1746" spans="1:65" s="2" customFormat="1" ht="16.5" customHeight="1">
      <c r="A1746" s="35"/>
      <c r="B1746" s="36"/>
      <c r="C1746" s="193" t="s">
        <v>6935</v>
      </c>
      <c r="D1746" s="193" t="s">
        <v>214</v>
      </c>
      <c r="E1746" s="194" t="s">
        <v>14732</v>
      </c>
      <c r="F1746" s="195" t="s">
        <v>12858</v>
      </c>
      <c r="G1746" s="196" t="s">
        <v>586</v>
      </c>
      <c r="H1746" s="197">
        <v>850</v>
      </c>
      <c r="I1746" s="198"/>
      <c r="J1746" s="199">
        <f>ROUND(I1746*H1746,2)</f>
        <v>0</v>
      </c>
      <c r="K1746" s="200"/>
      <c r="L1746" s="40"/>
      <c r="M1746" s="201" t="s">
        <v>1</v>
      </c>
      <c r="N1746" s="202" t="s">
        <v>42</v>
      </c>
      <c r="O1746" s="72"/>
      <c r="P1746" s="203">
        <f>O1746*H1746</f>
        <v>0</v>
      </c>
      <c r="Q1746" s="203">
        <v>0</v>
      </c>
      <c r="R1746" s="203">
        <f>Q1746*H1746</f>
        <v>0</v>
      </c>
      <c r="S1746" s="203">
        <v>0</v>
      </c>
      <c r="T1746" s="204">
        <f>S1746*H1746</f>
        <v>0</v>
      </c>
      <c r="U1746" s="35"/>
      <c r="V1746" s="35"/>
      <c r="W1746" s="35"/>
      <c r="X1746" s="35"/>
      <c r="Y1746" s="35"/>
      <c r="Z1746" s="35"/>
      <c r="AA1746" s="35"/>
      <c r="AB1746" s="35"/>
      <c r="AC1746" s="35"/>
      <c r="AD1746" s="35"/>
      <c r="AE1746" s="35"/>
      <c r="AR1746" s="205" t="s">
        <v>218</v>
      </c>
      <c r="AT1746" s="205" t="s">
        <v>214</v>
      </c>
      <c r="AU1746" s="205" t="s">
        <v>85</v>
      </c>
      <c r="AY1746" s="18" t="s">
        <v>209</v>
      </c>
      <c r="BE1746" s="206">
        <f>IF(N1746="základní",J1746,0)</f>
        <v>0</v>
      </c>
      <c r="BF1746" s="206">
        <f>IF(N1746="snížená",J1746,0)</f>
        <v>0</v>
      </c>
      <c r="BG1746" s="206">
        <f>IF(N1746="zákl. přenesená",J1746,0)</f>
        <v>0</v>
      </c>
      <c r="BH1746" s="206">
        <f>IF(N1746="sníž. přenesená",J1746,0)</f>
        <v>0</v>
      </c>
      <c r="BI1746" s="206">
        <f>IF(N1746="nulová",J1746,0)</f>
        <v>0</v>
      </c>
      <c r="BJ1746" s="18" t="s">
        <v>85</v>
      </c>
      <c r="BK1746" s="206">
        <f>ROUND(I1746*H1746,2)</f>
        <v>0</v>
      </c>
      <c r="BL1746" s="18" t="s">
        <v>218</v>
      </c>
      <c r="BM1746" s="205" t="s">
        <v>14733</v>
      </c>
    </row>
    <row r="1747" spans="1:65" s="2" customFormat="1" ht="16.5" customHeight="1">
      <c r="A1747" s="35"/>
      <c r="B1747" s="36"/>
      <c r="C1747" s="193" t="s">
        <v>6939</v>
      </c>
      <c r="D1747" s="193" t="s">
        <v>214</v>
      </c>
      <c r="E1747" s="194" t="s">
        <v>14734</v>
      </c>
      <c r="F1747" s="195" t="s">
        <v>12861</v>
      </c>
      <c r="G1747" s="196" t="s">
        <v>586</v>
      </c>
      <c r="H1747" s="197">
        <v>297.5</v>
      </c>
      <c r="I1747" s="198"/>
      <c r="J1747" s="199">
        <f>ROUND(I1747*H1747,2)</f>
        <v>0</v>
      </c>
      <c r="K1747" s="200"/>
      <c r="L1747" s="40"/>
      <c r="M1747" s="201" t="s">
        <v>1</v>
      </c>
      <c r="N1747" s="202" t="s">
        <v>42</v>
      </c>
      <c r="O1747" s="72"/>
      <c r="P1747" s="203">
        <f>O1747*H1747</f>
        <v>0</v>
      </c>
      <c r="Q1747" s="203">
        <v>0</v>
      </c>
      <c r="R1747" s="203">
        <f>Q1747*H1747</f>
        <v>0</v>
      </c>
      <c r="S1747" s="203">
        <v>0</v>
      </c>
      <c r="T1747" s="204">
        <f>S1747*H1747</f>
        <v>0</v>
      </c>
      <c r="U1747" s="35"/>
      <c r="V1747" s="35"/>
      <c r="W1747" s="35"/>
      <c r="X1747" s="35"/>
      <c r="Y1747" s="35"/>
      <c r="Z1747" s="35"/>
      <c r="AA1747" s="35"/>
      <c r="AB1747" s="35"/>
      <c r="AC1747" s="35"/>
      <c r="AD1747" s="35"/>
      <c r="AE1747" s="35"/>
      <c r="AR1747" s="205" t="s">
        <v>218</v>
      </c>
      <c r="AT1747" s="205" t="s">
        <v>214</v>
      </c>
      <c r="AU1747" s="205" t="s">
        <v>85</v>
      </c>
      <c r="AY1747" s="18" t="s">
        <v>209</v>
      </c>
      <c r="BE1747" s="206">
        <f>IF(N1747="základní",J1747,0)</f>
        <v>0</v>
      </c>
      <c r="BF1747" s="206">
        <f>IF(N1747="snížená",J1747,0)</f>
        <v>0</v>
      </c>
      <c r="BG1747" s="206">
        <f>IF(N1747="zákl. přenesená",J1747,0)</f>
        <v>0</v>
      </c>
      <c r="BH1747" s="206">
        <f>IF(N1747="sníž. přenesená",J1747,0)</f>
        <v>0</v>
      </c>
      <c r="BI1747" s="206">
        <f>IF(N1747="nulová",J1747,0)</f>
        <v>0</v>
      </c>
      <c r="BJ1747" s="18" t="s">
        <v>85</v>
      </c>
      <c r="BK1747" s="206">
        <f>ROUND(I1747*H1747,2)</f>
        <v>0</v>
      </c>
      <c r="BL1747" s="18" t="s">
        <v>218</v>
      </c>
      <c r="BM1747" s="205" t="s">
        <v>14735</v>
      </c>
    </row>
    <row r="1748" spans="1:65" s="12" customFormat="1" ht="25.9" customHeight="1">
      <c r="B1748" s="177"/>
      <c r="C1748" s="178"/>
      <c r="D1748" s="179" t="s">
        <v>76</v>
      </c>
      <c r="E1748" s="180" t="s">
        <v>14736</v>
      </c>
      <c r="F1748" s="180" t="s">
        <v>14737</v>
      </c>
      <c r="G1748" s="178"/>
      <c r="H1748" s="178"/>
      <c r="I1748" s="181"/>
      <c r="J1748" s="182">
        <f>BK1748</f>
        <v>0</v>
      </c>
      <c r="K1748" s="178"/>
      <c r="L1748" s="183"/>
      <c r="M1748" s="184"/>
      <c r="N1748" s="185"/>
      <c r="O1748" s="185"/>
      <c r="P1748" s="186">
        <f>SUM(P1749:P1831)</f>
        <v>0</v>
      </c>
      <c r="Q1748" s="185"/>
      <c r="R1748" s="186">
        <f>SUM(R1749:R1831)</f>
        <v>0</v>
      </c>
      <c r="S1748" s="185"/>
      <c r="T1748" s="187">
        <f>SUM(T1749:T1831)</f>
        <v>0</v>
      </c>
      <c r="AR1748" s="188" t="s">
        <v>85</v>
      </c>
      <c r="AT1748" s="189" t="s">
        <v>76</v>
      </c>
      <c r="AU1748" s="189" t="s">
        <v>77</v>
      </c>
      <c r="AY1748" s="188" t="s">
        <v>209</v>
      </c>
      <c r="BK1748" s="190">
        <f>SUM(BK1749:BK1831)</f>
        <v>0</v>
      </c>
    </row>
    <row r="1749" spans="1:65" s="2" customFormat="1" ht="24.2" customHeight="1">
      <c r="A1749" s="35"/>
      <c r="B1749" s="36"/>
      <c r="C1749" s="193" t="s">
        <v>6943</v>
      </c>
      <c r="D1749" s="193" t="s">
        <v>214</v>
      </c>
      <c r="E1749" s="194" t="s">
        <v>14738</v>
      </c>
      <c r="F1749" s="195" t="s">
        <v>13025</v>
      </c>
      <c r="G1749" s="196" t="s">
        <v>2761</v>
      </c>
      <c r="H1749" s="197">
        <v>1</v>
      </c>
      <c r="I1749" s="198"/>
      <c r="J1749" s="199">
        <f>ROUND(I1749*H1749,2)</f>
        <v>0</v>
      </c>
      <c r="K1749" s="200"/>
      <c r="L1749" s="40"/>
      <c r="M1749" s="201" t="s">
        <v>1</v>
      </c>
      <c r="N1749" s="202" t="s">
        <v>42</v>
      </c>
      <c r="O1749" s="72"/>
      <c r="P1749" s="203">
        <f>O1749*H1749</f>
        <v>0</v>
      </c>
      <c r="Q1749" s="203">
        <v>0</v>
      </c>
      <c r="R1749" s="203">
        <f>Q1749*H1749</f>
        <v>0</v>
      </c>
      <c r="S1749" s="203">
        <v>0</v>
      </c>
      <c r="T1749" s="204">
        <f>S1749*H1749</f>
        <v>0</v>
      </c>
      <c r="U1749" s="35"/>
      <c r="V1749" s="35"/>
      <c r="W1749" s="35"/>
      <c r="X1749" s="35"/>
      <c r="Y1749" s="35"/>
      <c r="Z1749" s="35"/>
      <c r="AA1749" s="35"/>
      <c r="AB1749" s="35"/>
      <c r="AC1749" s="35"/>
      <c r="AD1749" s="35"/>
      <c r="AE1749" s="35"/>
      <c r="AR1749" s="205" t="s">
        <v>218</v>
      </c>
      <c r="AT1749" s="205" t="s">
        <v>214</v>
      </c>
      <c r="AU1749" s="205" t="s">
        <v>85</v>
      </c>
      <c r="AY1749" s="18" t="s">
        <v>209</v>
      </c>
      <c r="BE1749" s="206">
        <f>IF(N1749="základní",J1749,0)</f>
        <v>0</v>
      </c>
      <c r="BF1749" s="206">
        <f>IF(N1749="snížená",J1749,0)</f>
        <v>0</v>
      </c>
      <c r="BG1749" s="206">
        <f>IF(N1749="zákl. přenesená",J1749,0)</f>
        <v>0</v>
      </c>
      <c r="BH1749" s="206">
        <f>IF(N1749="sníž. přenesená",J1749,0)</f>
        <v>0</v>
      </c>
      <c r="BI1749" s="206">
        <f>IF(N1749="nulová",J1749,0)</f>
        <v>0</v>
      </c>
      <c r="BJ1749" s="18" t="s">
        <v>85</v>
      </c>
      <c r="BK1749" s="206">
        <f>ROUND(I1749*H1749,2)</f>
        <v>0</v>
      </c>
      <c r="BL1749" s="18" t="s">
        <v>218</v>
      </c>
      <c r="BM1749" s="205" t="s">
        <v>14739</v>
      </c>
    </row>
    <row r="1750" spans="1:65" s="2" customFormat="1" ht="409.5">
      <c r="A1750" s="35"/>
      <c r="B1750" s="36"/>
      <c r="C1750" s="37"/>
      <c r="D1750" s="214" t="s">
        <v>807</v>
      </c>
      <c r="E1750" s="37"/>
      <c r="F1750" s="256" t="s">
        <v>14740</v>
      </c>
      <c r="G1750" s="37"/>
      <c r="H1750" s="37"/>
      <c r="I1750" s="257"/>
      <c r="J1750" s="37"/>
      <c r="K1750" s="37"/>
      <c r="L1750" s="40"/>
      <c r="M1750" s="258"/>
      <c r="N1750" s="259"/>
      <c r="O1750" s="72"/>
      <c r="P1750" s="72"/>
      <c r="Q1750" s="72"/>
      <c r="R1750" s="72"/>
      <c r="S1750" s="72"/>
      <c r="T1750" s="73"/>
      <c r="U1750" s="35"/>
      <c r="V1750" s="35"/>
      <c r="W1750" s="35"/>
      <c r="X1750" s="35"/>
      <c r="Y1750" s="35"/>
      <c r="Z1750" s="35"/>
      <c r="AA1750" s="35"/>
      <c r="AB1750" s="35"/>
      <c r="AC1750" s="35"/>
      <c r="AD1750" s="35"/>
      <c r="AE1750" s="35"/>
      <c r="AT1750" s="18" t="s">
        <v>807</v>
      </c>
      <c r="AU1750" s="18" t="s">
        <v>85</v>
      </c>
    </row>
    <row r="1751" spans="1:65" s="2" customFormat="1" ht="16.5" customHeight="1">
      <c r="A1751" s="35"/>
      <c r="B1751" s="36"/>
      <c r="C1751" s="193" t="s">
        <v>6947</v>
      </c>
      <c r="D1751" s="193" t="s">
        <v>214</v>
      </c>
      <c r="E1751" s="194" t="s">
        <v>14741</v>
      </c>
      <c r="F1751" s="195" t="s">
        <v>13417</v>
      </c>
      <c r="G1751" s="196" t="s">
        <v>2761</v>
      </c>
      <c r="H1751" s="197">
        <v>8</v>
      </c>
      <c r="I1751" s="198"/>
      <c r="J1751" s="199">
        <f>ROUND(I1751*H1751,2)</f>
        <v>0</v>
      </c>
      <c r="K1751" s="200"/>
      <c r="L1751" s="40"/>
      <c r="M1751" s="201" t="s">
        <v>1</v>
      </c>
      <c r="N1751" s="202" t="s">
        <v>42</v>
      </c>
      <c r="O1751" s="72"/>
      <c r="P1751" s="203">
        <f>O1751*H1751</f>
        <v>0</v>
      </c>
      <c r="Q1751" s="203">
        <v>0</v>
      </c>
      <c r="R1751" s="203">
        <f>Q1751*H1751</f>
        <v>0</v>
      </c>
      <c r="S1751" s="203">
        <v>0</v>
      </c>
      <c r="T1751" s="204">
        <f>S1751*H1751</f>
        <v>0</v>
      </c>
      <c r="U1751" s="35"/>
      <c r="V1751" s="35"/>
      <c r="W1751" s="35"/>
      <c r="X1751" s="35"/>
      <c r="Y1751" s="35"/>
      <c r="Z1751" s="35"/>
      <c r="AA1751" s="35"/>
      <c r="AB1751" s="35"/>
      <c r="AC1751" s="35"/>
      <c r="AD1751" s="35"/>
      <c r="AE1751" s="35"/>
      <c r="AR1751" s="205" t="s">
        <v>218</v>
      </c>
      <c r="AT1751" s="205" t="s">
        <v>214</v>
      </c>
      <c r="AU1751" s="205" t="s">
        <v>85</v>
      </c>
      <c r="AY1751" s="18" t="s">
        <v>209</v>
      </c>
      <c r="BE1751" s="206">
        <f>IF(N1751="základní",J1751,0)</f>
        <v>0</v>
      </c>
      <c r="BF1751" s="206">
        <f>IF(N1751="snížená",J1751,0)</f>
        <v>0</v>
      </c>
      <c r="BG1751" s="206">
        <f>IF(N1751="zákl. přenesená",J1751,0)</f>
        <v>0</v>
      </c>
      <c r="BH1751" s="206">
        <f>IF(N1751="sníž. přenesená",J1751,0)</f>
        <v>0</v>
      </c>
      <c r="BI1751" s="206">
        <f>IF(N1751="nulová",J1751,0)</f>
        <v>0</v>
      </c>
      <c r="BJ1751" s="18" t="s">
        <v>85</v>
      </c>
      <c r="BK1751" s="206">
        <f>ROUND(I1751*H1751,2)</f>
        <v>0</v>
      </c>
      <c r="BL1751" s="18" t="s">
        <v>218</v>
      </c>
      <c r="BM1751" s="205" t="s">
        <v>14742</v>
      </c>
    </row>
    <row r="1752" spans="1:65" s="2" customFormat="1" ht="68.25">
      <c r="A1752" s="35"/>
      <c r="B1752" s="36"/>
      <c r="C1752" s="37"/>
      <c r="D1752" s="214" t="s">
        <v>807</v>
      </c>
      <c r="E1752" s="37"/>
      <c r="F1752" s="256" t="s">
        <v>12872</v>
      </c>
      <c r="G1752" s="37"/>
      <c r="H1752" s="37"/>
      <c r="I1752" s="257"/>
      <c r="J1752" s="37"/>
      <c r="K1752" s="37"/>
      <c r="L1752" s="40"/>
      <c r="M1752" s="258"/>
      <c r="N1752" s="259"/>
      <c r="O1752" s="72"/>
      <c r="P1752" s="72"/>
      <c r="Q1752" s="72"/>
      <c r="R1752" s="72"/>
      <c r="S1752" s="72"/>
      <c r="T1752" s="73"/>
      <c r="U1752" s="35"/>
      <c r="V1752" s="35"/>
      <c r="W1752" s="35"/>
      <c r="X1752" s="35"/>
      <c r="Y1752" s="35"/>
      <c r="Z1752" s="35"/>
      <c r="AA1752" s="35"/>
      <c r="AB1752" s="35"/>
      <c r="AC1752" s="35"/>
      <c r="AD1752" s="35"/>
      <c r="AE1752" s="35"/>
      <c r="AT1752" s="18" t="s">
        <v>807</v>
      </c>
      <c r="AU1752" s="18" t="s">
        <v>85</v>
      </c>
    </row>
    <row r="1753" spans="1:65" s="2" customFormat="1" ht="16.5" customHeight="1">
      <c r="A1753" s="35"/>
      <c r="B1753" s="36"/>
      <c r="C1753" s="193" t="s">
        <v>6951</v>
      </c>
      <c r="D1753" s="193" t="s">
        <v>214</v>
      </c>
      <c r="E1753" s="194" t="s">
        <v>14743</v>
      </c>
      <c r="F1753" s="195" t="s">
        <v>14019</v>
      </c>
      <c r="G1753" s="196" t="s">
        <v>2761</v>
      </c>
      <c r="H1753" s="197">
        <v>10</v>
      </c>
      <c r="I1753" s="198"/>
      <c r="J1753" s="199">
        <f>ROUND(I1753*H1753,2)</f>
        <v>0</v>
      </c>
      <c r="K1753" s="200"/>
      <c r="L1753" s="40"/>
      <c r="M1753" s="201" t="s">
        <v>1</v>
      </c>
      <c r="N1753" s="202" t="s">
        <v>42</v>
      </c>
      <c r="O1753" s="72"/>
      <c r="P1753" s="203">
        <f>O1753*H1753</f>
        <v>0</v>
      </c>
      <c r="Q1753" s="203">
        <v>0</v>
      </c>
      <c r="R1753" s="203">
        <f>Q1753*H1753</f>
        <v>0</v>
      </c>
      <c r="S1753" s="203">
        <v>0</v>
      </c>
      <c r="T1753" s="204">
        <f>S1753*H1753</f>
        <v>0</v>
      </c>
      <c r="U1753" s="35"/>
      <c r="V1753" s="35"/>
      <c r="W1753" s="35"/>
      <c r="X1753" s="35"/>
      <c r="Y1753" s="35"/>
      <c r="Z1753" s="35"/>
      <c r="AA1753" s="35"/>
      <c r="AB1753" s="35"/>
      <c r="AC1753" s="35"/>
      <c r="AD1753" s="35"/>
      <c r="AE1753" s="35"/>
      <c r="AR1753" s="205" t="s">
        <v>218</v>
      </c>
      <c r="AT1753" s="205" t="s">
        <v>214</v>
      </c>
      <c r="AU1753" s="205" t="s">
        <v>85</v>
      </c>
      <c r="AY1753" s="18" t="s">
        <v>209</v>
      </c>
      <c r="BE1753" s="206">
        <f>IF(N1753="základní",J1753,0)</f>
        <v>0</v>
      </c>
      <c r="BF1753" s="206">
        <f>IF(N1753="snížená",J1753,0)</f>
        <v>0</v>
      </c>
      <c r="BG1753" s="206">
        <f>IF(N1753="zákl. přenesená",J1753,0)</f>
        <v>0</v>
      </c>
      <c r="BH1753" s="206">
        <f>IF(N1753="sníž. přenesená",J1753,0)</f>
        <v>0</v>
      </c>
      <c r="BI1753" s="206">
        <f>IF(N1753="nulová",J1753,0)</f>
        <v>0</v>
      </c>
      <c r="BJ1753" s="18" t="s">
        <v>85</v>
      </c>
      <c r="BK1753" s="206">
        <f>ROUND(I1753*H1753,2)</f>
        <v>0</v>
      </c>
      <c r="BL1753" s="18" t="s">
        <v>218</v>
      </c>
      <c r="BM1753" s="205" t="s">
        <v>14744</v>
      </c>
    </row>
    <row r="1754" spans="1:65" s="2" customFormat="1" ht="87.75">
      <c r="A1754" s="35"/>
      <c r="B1754" s="36"/>
      <c r="C1754" s="37"/>
      <c r="D1754" s="214" t="s">
        <v>807</v>
      </c>
      <c r="E1754" s="37"/>
      <c r="F1754" s="256" t="s">
        <v>13047</v>
      </c>
      <c r="G1754" s="37"/>
      <c r="H1754" s="37"/>
      <c r="I1754" s="257"/>
      <c r="J1754" s="37"/>
      <c r="K1754" s="37"/>
      <c r="L1754" s="40"/>
      <c r="M1754" s="258"/>
      <c r="N1754" s="259"/>
      <c r="O1754" s="72"/>
      <c r="P1754" s="72"/>
      <c r="Q1754" s="72"/>
      <c r="R1754" s="72"/>
      <c r="S1754" s="72"/>
      <c r="T1754" s="73"/>
      <c r="U1754" s="35"/>
      <c r="V1754" s="35"/>
      <c r="W1754" s="35"/>
      <c r="X1754" s="35"/>
      <c r="Y1754" s="35"/>
      <c r="Z1754" s="35"/>
      <c r="AA1754" s="35"/>
      <c r="AB1754" s="35"/>
      <c r="AC1754" s="35"/>
      <c r="AD1754" s="35"/>
      <c r="AE1754" s="35"/>
      <c r="AT1754" s="18" t="s">
        <v>807</v>
      </c>
      <c r="AU1754" s="18" t="s">
        <v>85</v>
      </c>
    </row>
    <row r="1755" spans="1:65" s="2" customFormat="1" ht="16.5" customHeight="1">
      <c r="A1755" s="35"/>
      <c r="B1755" s="36"/>
      <c r="C1755" s="193" t="s">
        <v>6955</v>
      </c>
      <c r="D1755" s="193" t="s">
        <v>214</v>
      </c>
      <c r="E1755" s="194" t="s">
        <v>14745</v>
      </c>
      <c r="F1755" s="195" t="s">
        <v>14019</v>
      </c>
      <c r="G1755" s="196" t="s">
        <v>2761</v>
      </c>
      <c r="H1755" s="197">
        <v>10</v>
      </c>
      <c r="I1755" s="198"/>
      <c r="J1755" s="199">
        <f>ROUND(I1755*H1755,2)</f>
        <v>0</v>
      </c>
      <c r="K1755" s="200"/>
      <c r="L1755" s="40"/>
      <c r="M1755" s="201" t="s">
        <v>1</v>
      </c>
      <c r="N1755" s="202" t="s">
        <v>42</v>
      </c>
      <c r="O1755" s="72"/>
      <c r="P1755" s="203">
        <f>O1755*H1755</f>
        <v>0</v>
      </c>
      <c r="Q1755" s="203">
        <v>0</v>
      </c>
      <c r="R1755" s="203">
        <f>Q1755*H1755</f>
        <v>0</v>
      </c>
      <c r="S1755" s="203">
        <v>0</v>
      </c>
      <c r="T1755" s="204">
        <f>S1755*H1755</f>
        <v>0</v>
      </c>
      <c r="U1755" s="35"/>
      <c r="V1755" s="35"/>
      <c r="W1755" s="35"/>
      <c r="X1755" s="35"/>
      <c r="Y1755" s="35"/>
      <c r="Z1755" s="35"/>
      <c r="AA1755" s="35"/>
      <c r="AB1755" s="35"/>
      <c r="AC1755" s="35"/>
      <c r="AD1755" s="35"/>
      <c r="AE1755" s="35"/>
      <c r="AR1755" s="205" t="s">
        <v>218</v>
      </c>
      <c r="AT1755" s="205" t="s">
        <v>214</v>
      </c>
      <c r="AU1755" s="205" t="s">
        <v>85</v>
      </c>
      <c r="AY1755" s="18" t="s">
        <v>209</v>
      </c>
      <c r="BE1755" s="206">
        <f>IF(N1755="základní",J1755,0)</f>
        <v>0</v>
      </c>
      <c r="BF1755" s="206">
        <f>IF(N1755="snížená",J1755,0)</f>
        <v>0</v>
      </c>
      <c r="BG1755" s="206">
        <f>IF(N1755="zákl. přenesená",J1755,0)</f>
        <v>0</v>
      </c>
      <c r="BH1755" s="206">
        <f>IF(N1755="sníž. přenesená",J1755,0)</f>
        <v>0</v>
      </c>
      <c r="BI1755" s="206">
        <f>IF(N1755="nulová",J1755,0)</f>
        <v>0</v>
      </c>
      <c r="BJ1755" s="18" t="s">
        <v>85</v>
      </c>
      <c r="BK1755" s="206">
        <f>ROUND(I1755*H1755,2)</f>
        <v>0</v>
      </c>
      <c r="BL1755" s="18" t="s">
        <v>218</v>
      </c>
      <c r="BM1755" s="205" t="s">
        <v>14746</v>
      </c>
    </row>
    <row r="1756" spans="1:65" s="2" customFormat="1" ht="87.75">
      <c r="A1756" s="35"/>
      <c r="B1756" s="36"/>
      <c r="C1756" s="37"/>
      <c r="D1756" s="214" t="s">
        <v>807</v>
      </c>
      <c r="E1756" s="37"/>
      <c r="F1756" s="256" t="s">
        <v>12896</v>
      </c>
      <c r="G1756" s="37"/>
      <c r="H1756" s="37"/>
      <c r="I1756" s="257"/>
      <c r="J1756" s="37"/>
      <c r="K1756" s="37"/>
      <c r="L1756" s="40"/>
      <c r="M1756" s="258"/>
      <c r="N1756" s="259"/>
      <c r="O1756" s="72"/>
      <c r="P1756" s="72"/>
      <c r="Q1756" s="72"/>
      <c r="R1756" s="72"/>
      <c r="S1756" s="72"/>
      <c r="T1756" s="73"/>
      <c r="U1756" s="35"/>
      <c r="V1756" s="35"/>
      <c r="W1756" s="35"/>
      <c r="X1756" s="35"/>
      <c r="Y1756" s="35"/>
      <c r="Z1756" s="35"/>
      <c r="AA1756" s="35"/>
      <c r="AB1756" s="35"/>
      <c r="AC1756" s="35"/>
      <c r="AD1756" s="35"/>
      <c r="AE1756" s="35"/>
      <c r="AT1756" s="18" t="s">
        <v>807</v>
      </c>
      <c r="AU1756" s="18" t="s">
        <v>85</v>
      </c>
    </row>
    <row r="1757" spans="1:65" s="2" customFormat="1" ht="16.5" customHeight="1">
      <c r="A1757" s="35"/>
      <c r="B1757" s="36"/>
      <c r="C1757" s="193" t="s">
        <v>6959</v>
      </c>
      <c r="D1757" s="193" t="s">
        <v>214</v>
      </c>
      <c r="E1757" s="194" t="s">
        <v>14747</v>
      </c>
      <c r="F1757" s="195" t="s">
        <v>14019</v>
      </c>
      <c r="G1757" s="196" t="s">
        <v>2761</v>
      </c>
      <c r="H1757" s="197">
        <v>10</v>
      </c>
      <c r="I1757" s="198"/>
      <c r="J1757" s="199">
        <f>ROUND(I1757*H1757,2)</f>
        <v>0</v>
      </c>
      <c r="K1757" s="200"/>
      <c r="L1757" s="40"/>
      <c r="M1757" s="201" t="s">
        <v>1</v>
      </c>
      <c r="N1757" s="202" t="s">
        <v>42</v>
      </c>
      <c r="O1757" s="72"/>
      <c r="P1757" s="203">
        <f>O1757*H1757</f>
        <v>0</v>
      </c>
      <c r="Q1757" s="203">
        <v>0</v>
      </c>
      <c r="R1757" s="203">
        <f>Q1757*H1757</f>
        <v>0</v>
      </c>
      <c r="S1757" s="203">
        <v>0</v>
      </c>
      <c r="T1757" s="204">
        <f>S1757*H1757</f>
        <v>0</v>
      </c>
      <c r="U1757" s="35"/>
      <c r="V1757" s="35"/>
      <c r="W1757" s="35"/>
      <c r="X1757" s="35"/>
      <c r="Y1757" s="35"/>
      <c r="Z1757" s="35"/>
      <c r="AA1757" s="35"/>
      <c r="AB1757" s="35"/>
      <c r="AC1757" s="35"/>
      <c r="AD1757" s="35"/>
      <c r="AE1757" s="35"/>
      <c r="AR1757" s="205" t="s">
        <v>218</v>
      </c>
      <c r="AT1757" s="205" t="s">
        <v>214</v>
      </c>
      <c r="AU1757" s="205" t="s">
        <v>85</v>
      </c>
      <c r="AY1757" s="18" t="s">
        <v>209</v>
      </c>
      <c r="BE1757" s="206">
        <f>IF(N1757="základní",J1757,0)</f>
        <v>0</v>
      </c>
      <c r="BF1757" s="206">
        <f>IF(N1757="snížená",J1757,0)</f>
        <v>0</v>
      </c>
      <c r="BG1757" s="206">
        <f>IF(N1757="zákl. přenesená",J1757,0)</f>
        <v>0</v>
      </c>
      <c r="BH1757" s="206">
        <f>IF(N1757="sníž. přenesená",J1757,0)</f>
        <v>0</v>
      </c>
      <c r="BI1757" s="206">
        <f>IF(N1757="nulová",J1757,0)</f>
        <v>0</v>
      </c>
      <c r="BJ1757" s="18" t="s">
        <v>85</v>
      </c>
      <c r="BK1757" s="206">
        <f>ROUND(I1757*H1757,2)</f>
        <v>0</v>
      </c>
      <c r="BL1757" s="18" t="s">
        <v>218</v>
      </c>
      <c r="BM1757" s="205" t="s">
        <v>14748</v>
      </c>
    </row>
    <row r="1758" spans="1:65" s="2" customFormat="1" ht="58.5">
      <c r="A1758" s="35"/>
      <c r="B1758" s="36"/>
      <c r="C1758" s="37"/>
      <c r="D1758" s="214" t="s">
        <v>807</v>
      </c>
      <c r="E1758" s="37"/>
      <c r="F1758" s="256" t="s">
        <v>12913</v>
      </c>
      <c r="G1758" s="37"/>
      <c r="H1758" s="37"/>
      <c r="I1758" s="257"/>
      <c r="J1758" s="37"/>
      <c r="K1758" s="37"/>
      <c r="L1758" s="40"/>
      <c r="M1758" s="258"/>
      <c r="N1758" s="259"/>
      <c r="O1758" s="72"/>
      <c r="P1758" s="72"/>
      <c r="Q1758" s="72"/>
      <c r="R1758" s="72"/>
      <c r="S1758" s="72"/>
      <c r="T1758" s="73"/>
      <c r="U1758" s="35"/>
      <c r="V1758" s="35"/>
      <c r="W1758" s="35"/>
      <c r="X1758" s="35"/>
      <c r="Y1758" s="35"/>
      <c r="Z1758" s="35"/>
      <c r="AA1758" s="35"/>
      <c r="AB1758" s="35"/>
      <c r="AC1758" s="35"/>
      <c r="AD1758" s="35"/>
      <c r="AE1758" s="35"/>
      <c r="AT1758" s="18" t="s">
        <v>807</v>
      </c>
      <c r="AU1758" s="18" t="s">
        <v>85</v>
      </c>
    </row>
    <row r="1759" spans="1:65" s="2" customFormat="1" ht="24.2" customHeight="1">
      <c r="A1759" s="35"/>
      <c r="B1759" s="36"/>
      <c r="C1759" s="193" t="s">
        <v>6963</v>
      </c>
      <c r="D1759" s="193" t="s">
        <v>214</v>
      </c>
      <c r="E1759" s="194" t="s">
        <v>14749</v>
      </c>
      <c r="F1759" s="195" t="s">
        <v>12932</v>
      </c>
      <c r="G1759" s="196" t="s">
        <v>2761</v>
      </c>
      <c r="H1759" s="197">
        <v>1</v>
      </c>
      <c r="I1759" s="198"/>
      <c r="J1759" s="199">
        <f>ROUND(I1759*H1759,2)</f>
        <v>0</v>
      </c>
      <c r="K1759" s="200"/>
      <c r="L1759" s="40"/>
      <c r="M1759" s="201" t="s">
        <v>1</v>
      </c>
      <c r="N1759" s="202" t="s">
        <v>42</v>
      </c>
      <c r="O1759" s="72"/>
      <c r="P1759" s="203">
        <f>O1759*H1759</f>
        <v>0</v>
      </c>
      <c r="Q1759" s="203">
        <v>0</v>
      </c>
      <c r="R1759" s="203">
        <f>Q1759*H1759</f>
        <v>0</v>
      </c>
      <c r="S1759" s="203">
        <v>0</v>
      </c>
      <c r="T1759" s="204">
        <f>S1759*H1759</f>
        <v>0</v>
      </c>
      <c r="U1759" s="35"/>
      <c r="V1759" s="35"/>
      <c r="W1759" s="35"/>
      <c r="X1759" s="35"/>
      <c r="Y1759" s="35"/>
      <c r="Z1759" s="35"/>
      <c r="AA1759" s="35"/>
      <c r="AB1759" s="35"/>
      <c r="AC1759" s="35"/>
      <c r="AD1759" s="35"/>
      <c r="AE1759" s="35"/>
      <c r="AR1759" s="205" t="s">
        <v>218</v>
      </c>
      <c r="AT1759" s="205" t="s">
        <v>214</v>
      </c>
      <c r="AU1759" s="205" t="s">
        <v>85</v>
      </c>
      <c r="AY1759" s="18" t="s">
        <v>209</v>
      </c>
      <c r="BE1759" s="206">
        <f>IF(N1759="základní",J1759,0)</f>
        <v>0</v>
      </c>
      <c r="BF1759" s="206">
        <f>IF(N1759="snížená",J1759,0)</f>
        <v>0</v>
      </c>
      <c r="BG1759" s="206">
        <f>IF(N1759="zákl. přenesená",J1759,0)</f>
        <v>0</v>
      </c>
      <c r="BH1759" s="206">
        <f>IF(N1759="sníž. přenesená",J1759,0)</f>
        <v>0</v>
      </c>
      <c r="BI1759" s="206">
        <f>IF(N1759="nulová",J1759,0)</f>
        <v>0</v>
      </c>
      <c r="BJ1759" s="18" t="s">
        <v>85</v>
      </c>
      <c r="BK1759" s="206">
        <f>ROUND(I1759*H1759,2)</f>
        <v>0</v>
      </c>
      <c r="BL1759" s="18" t="s">
        <v>218</v>
      </c>
      <c r="BM1759" s="205" t="s">
        <v>14750</v>
      </c>
    </row>
    <row r="1760" spans="1:65" s="2" customFormat="1" ht="68.25">
      <c r="A1760" s="35"/>
      <c r="B1760" s="36"/>
      <c r="C1760" s="37"/>
      <c r="D1760" s="214" t="s">
        <v>807</v>
      </c>
      <c r="E1760" s="37"/>
      <c r="F1760" s="256" t="s">
        <v>12934</v>
      </c>
      <c r="G1760" s="37"/>
      <c r="H1760" s="37"/>
      <c r="I1760" s="257"/>
      <c r="J1760" s="37"/>
      <c r="K1760" s="37"/>
      <c r="L1760" s="40"/>
      <c r="M1760" s="258"/>
      <c r="N1760" s="259"/>
      <c r="O1760" s="72"/>
      <c r="P1760" s="72"/>
      <c r="Q1760" s="72"/>
      <c r="R1760" s="72"/>
      <c r="S1760" s="72"/>
      <c r="T1760" s="73"/>
      <c r="U1760" s="35"/>
      <c r="V1760" s="35"/>
      <c r="W1760" s="35"/>
      <c r="X1760" s="35"/>
      <c r="Y1760" s="35"/>
      <c r="Z1760" s="35"/>
      <c r="AA1760" s="35"/>
      <c r="AB1760" s="35"/>
      <c r="AC1760" s="35"/>
      <c r="AD1760" s="35"/>
      <c r="AE1760" s="35"/>
      <c r="AT1760" s="18" t="s">
        <v>807</v>
      </c>
      <c r="AU1760" s="18" t="s">
        <v>85</v>
      </c>
    </row>
    <row r="1761" spans="1:65" s="2" customFormat="1" ht="24.2" customHeight="1">
      <c r="A1761" s="35"/>
      <c r="B1761" s="36"/>
      <c r="C1761" s="193" t="s">
        <v>6967</v>
      </c>
      <c r="D1761" s="193" t="s">
        <v>214</v>
      </c>
      <c r="E1761" s="194" t="s">
        <v>14751</v>
      </c>
      <c r="F1761" s="195" t="s">
        <v>12936</v>
      </c>
      <c r="G1761" s="196" t="s">
        <v>2761</v>
      </c>
      <c r="H1761" s="197">
        <v>5</v>
      </c>
      <c r="I1761" s="198"/>
      <c r="J1761" s="199">
        <f>ROUND(I1761*H1761,2)</f>
        <v>0</v>
      </c>
      <c r="K1761" s="200"/>
      <c r="L1761" s="40"/>
      <c r="M1761" s="201" t="s">
        <v>1</v>
      </c>
      <c r="N1761" s="202" t="s">
        <v>42</v>
      </c>
      <c r="O1761" s="72"/>
      <c r="P1761" s="203">
        <f>O1761*H1761</f>
        <v>0</v>
      </c>
      <c r="Q1761" s="203">
        <v>0</v>
      </c>
      <c r="R1761" s="203">
        <f>Q1761*H1761</f>
        <v>0</v>
      </c>
      <c r="S1761" s="203">
        <v>0</v>
      </c>
      <c r="T1761" s="204">
        <f>S1761*H1761</f>
        <v>0</v>
      </c>
      <c r="U1761" s="35"/>
      <c r="V1761" s="35"/>
      <c r="W1761" s="35"/>
      <c r="X1761" s="35"/>
      <c r="Y1761" s="35"/>
      <c r="Z1761" s="35"/>
      <c r="AA1761" s="35"/>
      <c r="AB1761" s="35"/>
      <c r="AC1761" s="35"/>
      <c r="AD1761" s="35"/>
      <c r="AE1761" s="35"/>
      <c r="AR1761" s="205" t="s">
        <v>218</v>
      </c>
      <c r="AT1761" s="205" t="s">
        <v>214</v>
      </c>
      <c r="AU1761" s="205" t="s">
        <v>85</v>
      </c>
      <c r="AY1761" s="18" t="s">
        <v>209</v>
      </c>
      <c r="BE1761" s="206">
        <f>IF(N1761="základní",J1761,0)</f>
        <v>0</v>
      </c>
      <c r="BF1761" s="206">
        <f>IF(N1761="snížená",J1761,0)</f>
        <v>0</v>
      </c>
      <c r="BG1761" s="206">
        <f>IF(N1761="zákl. přenesená",J1761,0)</f>
        <v>0</v>
      </c>
      <c r="BH1761" s="206">
        <f>IF(N1761="sníž. přenesená",J1761,0)</f>
        <v>0</v>
      </c>
      <c r="BI1761" s="206">
        <f>IF(N1761="nulová",J1761,0)</f>
        <v>0</v>
      </c>
      <c r="BJ1761" s="18" t="s">
        <v>85</v>
      </c>
      <c r="BK1761" s="206">
        <f>ROUND(I1761*H1761,2)</f>
        <v>0</v>
      </c>
      <c r="BL1761" s="18" t="s">
        <v>218</v>
      </c>
      <c r="BM1761" s="205" t="s">
        <v>14752</v>
      </c>
    </row>
    <row r="1762" spans="1:65" s="2" customFormat="1" ht="68.25">
      <c r="A1762" s="35"/>
      <c r="B1762" s="36"/>
      <c r="C1762" s="37"/>
      <c r="D1762" s="214" t="s">
        <v>807</v>
      </c>
      <c r="E1762" s="37"/>
      <c r="F1762" s="256" t="s">
        <v>12934</v>
      </c>
      <c r="G1762" s="37"/>
      <c r="H1762" s="37"/>
      <c r="I1762" s="257"/>
      <c r="J1762" s="37"/>
      <c r="K1762" s="37"/>
      <c r="L1762" s="40"/>
      <c r="M1762" s="258"/>
      <c r="N1762" s="259"/>
      <c r="O1762" s="72"/>
      <c r="P1762" s="72"/>
      <c r="Q1762" s="72"/>
      <c r="R1762" s="72"/>
      <c r="S1762" s="72"/>
      <c r="T1762" s="73"/>
      <c r="U1762" s="35"/>
      <c r="V1762" s="35"/>
      <c r="W1762" s="35"/>
      <c r="X1762" s="35"/>
      <c r="Y1762" s="35"/>
      <c r="Z1762" s="35"/>
      <c r="AA1762" s="35"/>
      <c r="AB1762" s="35"/>
      <c r="AC1762" s="35"/>
      <c r="AD1762" s="35"/>
      <c r="AE1762" s="35"/>
      <c r="AT1762" s="18" t="s">
        <v>807</v>
      </c>
      <c r="AU1762" s="18" t="s">
        <v>85</v>
      </c>
    </row>
    <row r="1763" spans="1:65" s="2" customFormat="1" ht="24.2" customHeight="1">
      <c r="A1763" s="35"/>
      <c r="B1763" s="36"/>
      <c r="C1763" s="193" t="s">
        <v>6971</v>
      </c>
      <c r="D1763" s="193" t="s">
        <v>214</v>
      </c>
      <c r="E1763" s="194" t="s">
        <v>14753</v>
      </c>
      <c r="F1763" s="195" t="s">
        <v>12939</v>
      </c>
      <c r="G1763" s="196" t="s">
        <v>2761</v>
      </c>
      <c r="H1763" s="197">
        <v>4</v>
      </c>
      <c r="I1763" s="198"/>
      <c r="J1763" s="199">
        <f>ROUND(I1763*H1763,2)</f>
        <v>0</v>
      </c>
      <c r="K1763" s="200"/>
      <c r="L1763" s="40"/>
      <c r="M1763" s="201" t="s">
        <v>1</v>
      </c>
      <c r="N1763" s="202" t="s">
        <v>42</v>
      </c>
      <c r="O1763" s="72"/>
      <c r="P1763" s="203">
        <f>O1763*H1763</f>
        <v>0</v>
      </c>
      <c r="Q1763" s="203">
        <v>0</v>
      </c>
      <c r="R1763" s="203">
        <f>Q1763*H1763</f>
        <v>0</v>
      </c>
      <c r="S1763" s="203">
        <v>0</v>
      </c>
      <c r="T1763" s="204">
        <f>S1763*H1763</f>
        <v>0</v>
      </c>
      <c r="U1763" s="35"/>
      <c r="V1763" s="35"/>
      <c r="W1763" s="35"/>
      <c r="X1763" s="35"/>
      <c r="Y1763" s="35"/>
      <c r="Z1763" s="35"/>
      <c r="AA1763" s="35"/>
      <c r="AB1763" s="35"/>
      <c r="AC1763" s="35"/>
      <c r="AD1763" s="35"/>
      <c r="AE1763" s="35"/>
      <c r="AR1763" s="205" t="s">
        <v>218</v>
      </c>
      <c r="AT1763" s="205" t="s">
        <v>214</v>
      </c>
      <c r="AU1763" s="205" t="s">
        <v>85</v>
      </c>
      <c r="AY1763" s="18" t="s">
        <v>209</v>
      </c>
      <c r="BE1763" s="206">
        <f>IF(N1763="základní",J1763,0)</f>
        <v>0</v>
      </c>
      <c r="BF1763" s="206">
        <f>IF(N1763="snížená",J1763,0)</f>
        <v>0</v>
      </c>
      <c r="BG1763" s="206">
        <f>IF(N1763="zákl. přenesená",J1763,0)</f>
        <v>0</v>
      </c>
      <c r="BH1763" s="206">
        <f>IF(N1763="sníž. přenesená",J1763,0)</f>
        <v>0</v>
      </c>
      <c r="BI1763" s="206">
        <f>IF(N1763="nulová",J1763,0)</f>
        <v>0</v>
      </c>
      <c r="BJ1763" s="18" t="s">
        <v>85</v>
      </c>
      <c r="BK1763" s="206">
        <f>ROUND(I1763*H1763,2)</f>
        <v>0</v>
      </c>
      <c r="BL1763" s="18" t="s">
        <v>218</v>
      </c>
      <c r="BM1763" s="205" t="s">
        <v>14754</v>
      </c>
    </row>
    <row r="1764" spans="1:65" s="2" customFormat="1" ht="68.25">
      <c r="A1764" s="35"/>
      <c r="B1764" s="36"/>
      <c r="C1764" s="37"/>
      <c r="D1764" s="214" t="s">
        <v>807</v>
      </c>
      <c r="E1764" s="37"/>
      <c r="F1764" s="256" t="s">
        <v>12934</v>
      </c>
      <c r="G1764" s="37"/>
      <c r="H1764" s="37"/>
      <c r="I1764" s="257"/>
      <c r="J1764" s="37"/>
      <c r="K1764" s="37"/>
      <c r="L1764" s="40"/>
      <c r="M1764" s="258"/>
      <c r="N1764" s="259"/>
      <c r="O1764" s="72"/>
      <c r="P1764" s="72"/>
      <c r="Q1764" s="72"/>
      <c r="R1764" s="72"/>
      <c r="S1764" s="72"/>
      <c r="T1764" s="73"/>
      <c r="U1764" s="35"/>
      <c r="V1764" s="35"/>
      <c r="W1764" s="35"/>
      <c r="X1764" s="35"/>
      <c r="Y1764" s="35"/>
      <c r="Z1764" s="35"/>
      <c r="AA1764" s="35"/>
      <c r="AB1764" s="35"/>
      <c r="AC1764" s="35"/>
      <c r="AD1764" s="35"/>
      <c r="AE1764" s="35"/>
      <c r="AT1764" s="18" t="s">
        <v>807</v>
      </c>
      <c r="AU1764" s="18" t="s">
        <v>85</v>
      </c>
    </row>
    <row r="1765" spans="1:65" s="2" customFormat="1" ht="24.2" customHeight="1">
      <c r="A1765" s="35"/>
      <c r="B1765" s="36"/>
      <c r="C1765" s="193" t="s">
        <v>6975</v>
      </c>
      <c r="D1765" s="193" t="s">
        <v>214</v>
      </c>
      <c r="E1765" s="194" t="s">
        <v>14755</v>
      </c>
      <c r="F1765" s="195" t="s">
        <v>12942</v>
      </c>
      <c r="G1765" s="196" t="s">
        <v>2761</v>
      </c>
      <c r="H1765" s="197">
        <v>4</v>
      </c>
      <c r="I1765" s="198"/>
      <c r="J1765" s="199">
        <f>ROUND(I1765*H1765,2)</f>
        <v>0</v>
      </c>
      <c r="K1765" s="200"/>
      <c r="L1765" s="40"/>
      <c r="M1765" s="201" t="s">
        <v>1</v>
      </c>
      <c r="N1765" s="202" t="s">
        <v>42</v>
      </c>
      <c r="O1765" s="72"/>
      <c r="P1765" s="203">
        <f>O1765*H1765</f>
        <v>0</v>
      </c>
      <c r="Q1765" s="203">
        <v>0</v>
      </c>
      <c r="R1765" s="203">
        <f>Q1765*H1765</f>
        <v>0</v>
      </c>
      <c r="S1765" s="203">
        <v>0</v>
      </c>
      <c r="T1765" s="204">
        <f>S1765*H1765</f>
        <v>0</v>
      </c>
      <c r="U1765" s="35"/>
      <c r="V1765" s="35"/>
      <c r="W1765" s="35"/>
      <c r="X1765" s="35"/>
      <c r="Y1765" s="35"/>
      <c r="Z1765" s="35"/>
      <c r="AA1765" s="35"/>
      <c r="AB1765" s="35"/>
      <c r="AC1765" s="35"/>
      <c r="AD1765" s="35"/>
      <c r="AE1765" s="35"/>
      <c r="AR1765" s="205" t="s">
        <v>218</v>
      </c>
      <c r="AT1765" s="205" t="s">
        <v>214</v>
      </c>
      <c r="AU1765" s="205" t="s">
        <v>85</v>
      </c>
      <c r="AY1765" s="18" t="s">
        <v>209</v>
      </c>
      <c r="BE1765" s="206">
        <f>IF(N1765="základní",J1765,0)</f>
        <v>0</v>
      </c>
      <c r="BF1765" s="206">
        <f>IF(N1765="snížená",J1765,0)</f>
        <v>0</v>
      </c>
      <c r="BG1765" s="206">
        <f>IF(N1765="zákl. přenesená",J1765,0)</f>
        <v>0</v>
      </c>
      <c r="BH1765" s="206">
        <f>IF(N1765="sníž. přenesená",J1765,0)</f>
        <v>0</v>
      </c>
      <c r="BI1765" s="206">
        <f>IF(N1765="nulová",J1765,0)</f>
        <v>0</v>
      </c>
      <c r="BJ1765" s="18" t="s">
        <v>85</v>
      </c>
      <c r="BK1765" s="206">
        <f>ROUND(I1765*H1765,2)</f>
        <v>0</v>
      </c>
      <c r="BL1765" s="18" t="s">
        <v>218</v>
      </c>
      <c r="BM1765" s="205" t="s">
        <v>14756</v>
      </c>
    </row>
    <row r="1766" spans="1:65" s="2" customFormat="1" ht="68.25">
      <c r="A1766" s="35"/>
      <c r="B1766" s="36"/>
      <c r="C1766" s="37"/>
      <c r="D1766" s="214" t="s">
        <v>807</v>
      </c>
      <c r="E1766" s="37"/>
      <c r="F1766" s="256" t="s">
        <v>12934</v>
      </c>
      <c r="G1766" s="37"/>
      <c r="H1766" s="37"/>
      <c r="I1766" s="257"/>
      <c r="J1766" s="37"/>
      <c r="K1766" s="37"/>
      <c r="L1766" s="40"/>
      <c r="M1766" s="258"/>
      <c r="N1766" s="259"/>
      <c r="O1766" s="72"/>
      <c r="P1766" s="72"/>
      <c r="Q1766" s="72"/>
      <c r="R1766" s="72"/>
      <c r="S1766" s="72"/>
      <c r="T1766" s="73"/>
      <c r="U1766" s="35"/>
      <c r="V1766" s="35"/>
      <c r="W1766" s="35"/>
      <c r="X1766" s="35"/>
      <c r="Y1766" s="35"/>
      <c r="Z1766" s="35"/>
      <c r="AA1766" s="35"/>
      <c r="AB1766" s="35"/>
      <c r="AC1766" s="35"/>
      <c r="AD1766" s="35"/>
      <c r="AE1766" s="35"/>
      <c r="AT1766" s="18" t="s">
        <v>807</v>
      </c>
      <c r="AU1766" s="18" t="s">
        <v>85</v>
      </c>
    </row>
    <row r="1767" spans="1:65" s="2" customFormat="1" ht="24.2" customHeight="1">
      <c r="A1767" s="35"/>
      <c r="B1767" s="36"/>
      <c r="C1767" s="193" t="s">
        <v>6979</v>
      </c>
      <c r="D1767" s="193" t="s">
        <v>214</v>
      </c>
      <c r="E1767" s="194" t="s">
        <v>14757</v>
      </c>
      <c r="F1767" s="195" t="s">
        <v>14038</v>
      </c>
      <c r="G1767" s="196" t="s">
        <v>2761</v>
      </c>
      <c r="H1767" s="197">
        <v>1</v>
      </c>
      <c r="I1767" s="198"/>
      <c r="J1767" s="199">
        <f>ROUND(I1767*H1767,2)</f>
        <v>0</v>
      </c>
      <c r="K1767" s="200"/>
      <c r="L1767" s="40"/>
      <c r="M1767" s="201" t="s">
        <v>1</v>
      </c>
      <c r="N1767" s="202" t="s">
        <v>42</v>
      </c>
      <c r="O1767" s="72"/>
      <c r="P1767" s="203">
        <f>O1767*H1767</f>
        <v>0</v>
      </c>
      <c r="Q1767" s="203">
        <v>0</v>
      </c>
      <c r="R1767" s="203">
        <f>Q1767*H1767</f>
        <v>0</v>
      </c>
      <c r="S1767" s="203">
        <v>0</v>
      </c>
      <c r="T1767" s="204">
        <f>S1767*H1767</f>
        <v>0</v>
      </c>
      <c r="U1767" s="35"/>
      <c r="V1767" s="35"/>
      <c r="W1767" s="35"/>
      <c r="X1767" s="35"/>
      <c r="Y1767" s="35"/>
      <c r="Z1767" s="35"/>
      <c r="AA1767" s="35"/>
      <c r="AB1767" s="35"/>
      <c r="AC1767" s="35"/>
      <c r="AD1767" s="35"/>
      <c r="AE1767" s="35"/>
      <c r="AR1767" s="205" t="s">
        <v>218</v>
      </c>
      <c r="AT1767" s="205" t="s">
        <v>214</v>
      </c>
      <c r="AU1767" s="205" t="s">
        <v>85</v>
      </c>
      <c r="AY1767" s="18" t="s">
        <v>209</v>
      </c>
      <c r="BE1767" s="206">
        <f>IF(N1767="základní",J1767,0)</f>
        <v>0</v>
      </c>
      <c r="BF1767" s="206">
        <f>IF(N1767="snížená",J1767,0)</f>
        <v>0</v>
      </c>
      <c r="BG1767" s="206">
        <f>IF(N1767="zákl. přenesená",J1767,0)</f>
        <v>0</v>
      </c>
      <c r="BH1767" s="206">
        <f>IF(N1767="sníž. přenesená",J1767,0)</f>
        <v>0</v>
      </c>
      <c r="BI1767" s="206">
        <f>IF(N1767="nulová",J1767,0)</f>
        <v>0</v>
      </c>
      <c r="BJ1767" s="18" t="s">
        <v>85</v>
      </c>
      <c r="BK1767" s="206">
        <f>ROUND(I1767*H1767,2)</f>
        <v>0</v>
      </c>
      <c r="BL1767" s="18" t="s">
        <v>218</v>
      </c>
      <c r="BM1767" s="205" t="s">
        <v>14758</v>
      </c>
    </row>
    <row r="1768" spans="1:65" s="2" customFormat="1" ht="87.75">
      <c r="A1768" s="35"/>
      <c r="B1768" s="36"/>
      <c r="C1768" s="37"/>
      <c r="D1768" s="214" t="s">
        <v>807</v>
      </c>
      <c r="E1768" s="37"/>
      <c r="F1768" s="256" t="s">
        <v>14036</v>
      </c>
      <c r="G1768" s="37"/>
      <c r="H1768" s="37"/>
      <c r="I1768" s="257"/>
      <c r="J1768" s="37"/>
      <c r="K1768" s="37"/>
      <c r="L1768" s="40"/>
      <c r="M1768" s="258"/>
      <c r="N1768" s="259"/>
      <c r="O1768" s="72"/>
      <c r="P1768" s="72"/>
      <c r="Q1768" s="72"/>
      <c r="R1768" s="72"/>
      <c r="S1768" s="72"/>
      <c r="T1768" s="73"/>
      <c r="U1768" s="35"/>
      <c r="V1768" s="35"/>
      <c r="W1768" s="35"/>
      <c r="X1768" s="35"/>
      <c r="Y1768" s="35"/>
      <c r="Z1768" s="35"/>
      <c r="AA1768" s="35"/>
      <c r="AB1768" s="35"/>
      <c r="AC1768" s="35"/>
      <c r="AD1768" s="35"/>
      <c r="AE1768" s="35"/>
      <c r="AT1768" s="18" t="s">
        <v>807</v>
      </c>
      <c r="AU1768" s="18" t="s">
        <v>85</v>
      </c>
    </row>
    <row r="1769" spans="1:65" s="2" customFormat="1" ht="24.2" customHeight="1">
      <c r="A1769" s="35"/>
      <c r="B1769" s="36"/>
      <c r="C1769" s="193" t="s">
        <v>6983</v>
      </c>
      <c r="D1769" s="193" t="s">
        <v>214</v>
      </c>
      <c r="E1769" s="194" t="s">
        <v>14759</v>
      </c>
      <c r="F1769" s="195" t="s">
        <v>14041</v>
      </c>
      <c r="G1769" s="196" t="s">
        <v>2761</v>
      </c>
      <c r="H1769" s="197">
        <v>4</v>
      </c>
      <c r="I1769" s="198"/>
      <c r="J1769" s="199">
        <f>ROUND(I1769*H1769,2)</f>
        <v>0</v>
      </c>
      <c r="K1769" s="200"/>
      <c r="L1769" s="40"/>
      <c r="M1769" s="201" t="s">
        <v>1</v>
      </c>
      <c r="N1769" s="202" t="s">
        <v>42</v>
      </c>
      <c r="O1769" s="72"/>
      <c r="P1769" s="203">
        <f>O1769*H1769</f>
        <v>0</v>
      </c>
      <c r="Q1769" s="203">
        <v>0</v>
      </c>
      <c r="R1769" s="203">
        <f>Q1769*H1769</f>
        <v>0</v>
      </c>
      <c r="S1769" s="203">
        <v>0</v>
      </c>
      <c r="T1769" s="204">
        <f>S1769*H1769</f>
        <v>0</v>
      </c>
      <c r="U1769" s="35"/>
      <c r="V1769" s="35"/>
      <c r="W1769" s="35"/>
      <c r="X1769" s="35"/>
      <c r="Y1769" s="35"/>
      <c r="Z1769" s="35"/>
      <c r="AA1769" s="35"/>
      <c r="AB1769" s="35"/>
      <c r="AC1769" s="35"/>
      <c r="AD1769" s="35"/>
      <c r="AE1769" s="35"/>
      <c r="AR1769" s="205" t="s">
        <v>218</v>
      </c>
      <c r="AT1769" s="205" t="s">
        <v>214</v>
      </c>
      <c r="AU1769" s="205" t="s">
        <v>85</v>
      </c>
      <c r="AY1769" s="18" t="s">
        <v>209</v>
      </c>
      <c r="BE1769" s="206">
        <f>IF(N1769="základní",J1769,0)</f>
        <v>0</v>
      </c>
      <c r="BF1769" s="206">
        <f>IF(N1769="snížená",J1769,0)</f>
        <v>0</v>
      </c>
      <c r="BG1769" s="206">
        <f>IF(N1769="zákl. přenesená",J1769,0)</f>
        <v>0</v>
      </c>
      <c r="BH1769" s="206">
        <f>IF(N1769="sníž. přenesená",J1769,0)</f>
        <v>0</v>
      </c>
      <c r="BI1769" s="206">
        <f>IF(N1769="nulová",J1769,0)</f>
        <v>0</v>
      </c>
      <c r="BJ1769" s="18" t="s">
        <v>85</v>
      </c>
      <c r="BK1769" s="206">
        <f>ROUND(I1769*H1769,2)</f>
        <v>0</v>
      </c>
      <c r="BL1769" s="18" t="s">
        <v>218</v>
      </c>
      <c r="BM1769" s="205" t="s">
        <v>14760</v>
      </c>
    </row>
    <row r="1770" spans="1:65" s="2" customFormat="1" ht="87.75">
      <c r="A1770" s="35"/>
      <c r="B1770" s="36"/>
      <c r="C1770" s="37"/>
      <c r="D1770" s="214" t="s">
        <v>807</v>
      </c>
      <c r="E1770" s="37"/>
      <c r="F1770" s="256" t="s">
        <v>14036</v>
      </c>
      <c r="G1770" s="37"/>
      <c r="H1770" s="37"/>
      <c r="I1770" s="257"/>
      <c r="J1770" s="37"/>
      <c r="K1770" s="37"/>
      <c r="L1770" s="40"/>
      <c r="M1770" s="258"/>
      <c r="N1770" s="259"/>
      <c r="O1770" s="72"/>
      <c r="P1770" s="72"/>
      <c r="Q1770" s="72"/>
      <c r="R1770" s="72"/>
      <c r="S1770" s="72"/>
      <c r="T1770" s="73"/>
      <c r="U1770" s="35"/>
      <c r="V1770" s="35"/>
      <c r="W1770" s="35"/>
      <c r="X1770" s="35"/>
      <c r="Y1770" s="35"/>
      <c r="Z1770" s="35"/>
      <c r="AA1770" s="35"/>
      <c r="AB1770" s="35"/>
      <c r="AC1770" s="35"/>
      <c r="AD1770" s="35"/>
      <c r="AE1770" s="35"/>
      <c r="AT1770" s="18" t="s">
        <v>807</v>
      </c>
      <c r="AU1770" s="18" t="s">
        <v>85</v>
      </c>
    </row>
    <row r="1771" spans="1:65" s="2" customFormat="1" ht="16.5" customHeight="1">
      <c r="A1771" s="35"/>
      <c r="B1771" s="36"/>
      <c r="C1771" s="193" t="s">
        <v>6989</v>
      </c>
      <c r="D1771" s="193" t="s">
        <v>214</v>
      </c>
      <c r="E1771" s="194" t="s">
        <v>14761</v>
      </c>
      <c r="F1771" s="195" t="s">
        <v>12945</v>
      </c>
      <c r="G1771" s="196" t="s">
        <v>2761</v>
      </c>
      <c r="H1771" s="197">
        <v>8</v>
      </c>
      <c r="I1771" s="198"/>
      <c r="J1771" s="199">
        <f>ROUND(I1771*H1771,2)</f>
        <v>0</v>
      </c>
      <c r="K1771" s="200"/>
      <c r="L1771" s="40"/>
      <c r="M1771" s="201" t="s">
        <v>1</v>
      </c>
      <c r="N1771" s="202" t="s">
        <v>42</v>
      </c>
      <c r="O1771" s="72"/>
      <c r="P1771" s="203">
        <f>O1771*H1771</f>
        <v>0</v>
      </c>
      <c r="Q1771" s="203">
        <v>0</v>
      </c>
      <c r="R1771" s="203">
        <f>Q1771*H1771</f>
        <v>0</v>
      </c>
      <c r="S1771" s="203">
        <v>0</v>
      </c>
      <c r="T1771" s="204">
        <f>S1771*H1771</f>
        <v>0</v>
      </c>
      <c r="U1771" s="35"/>
      <c r="V1771" s="35"/>
      <c r="W1771" s="35"/>
      <c r="X1771" s="35"/>
      <c r="Y1771" s="35"/>
      <c r="Z1771" s="35"/>
      <c r="AA1771" s="35"/>
      <c r="AB1771" s="35"/>
      <c r="AC1771" s="35"/>
      <c r="AD1771" s="35"/>
      <c r="AE1771" s="35"/>
      <c r="AR1771" s="205" t="s">
        <v>218</v>
      </c>
      <c r="AT1771" s="205" t="s">
        <v>214</v>
      </c>
      <c r="AU1771" s="205" t="s">
        <v>85</v>
      </c>
      <c r="AY1771" s="18" t="s">
        <v>209</v>
      </c>
      <c r="BE1771" s="206">
        <f>IF(N1771="základní",J1771,0)</f>
        <v>0</v>
      </c>
      <c r="BF1771" s="206">
        <f>IF(N1771="snížená",J1771,0)</f>
        <v>0</v>
      </c>
      <c r="BG1771" s="206">
        <f>IF(N1771="zákl. přenesená",J1771,0)</f>
        <v>0</v>
      </c>
      <c r="BH1771" s="206">
        <f>IF(N1771="sníž. přenesená",J1771,0)</f>
        <v>0</v>
      </c>
      <c r="BI1771" s="206">
        <f>IF(N1771="nulová",J1771,0)</f>
        <v>0</v>
      </c>
      <c r="BJ1771" s="18" t="s">
        <v>85</v>
      </c>
      <c r="BK1771" s="206">
        <f>ROUND(I1771*H1771,2)</f>
        <v>0</v>
      </c>
      <c r="BL1771" s="18" t="s">
        <v>218</v>
      </c>
      <c r="BM1771" s="205" t="s">
        <v>14762</v>
      </c>
    </row>
    <row r="1772" spans="1:65" s="2" customFormat="1" ht="58.5">
      <c r="A1772" s="35"/>
      <c r="B1772" s="36"/>
      <c r="C1772" s="37"/>
      <c r="D1772" s="214" t="s">
        <v>807</v>
      </c>
      <c r="E1772" s="37"/>
      <c r="F1772" s="256" t="s">
        <v>12947</v>
      </c>
      <c r="G1772" s="37"/>
      <c r="H1772" s="37"/>
      <c r="I1772" s="257"/>
      <c r="J1772" s="37"/>
      <c r="K1772" s="37"/>
      <c r="L1772" s="40"/>
      <c r="M1772" s="258"/>
      <c r="N1772" s="259"/>
      <c r="O1772" s="72"/>
      <c r="P1772" s="72"/>
      <c r="Q1772" s="72"/>
      <c r="R1772" s="72"/>
      <c r="S1772" s="72"/>
      <c r="T1772" s="73"/>
      <c r="U1772" s="35"/>
      <c r="V1772" s="35"/>
      <c r="W1772" s="35"/>
      <c r="X1772" s="35"/>
      <c r="Y1772" s="35"/>
      <c r="Z1772" s="35"/>
      <c r="AA1772" s="35"/>
      <c r="AB1772" s="35"/>
      <c r="AC1772" s="35"/>
      <c r="AD1772" s="35"/>
      <c r="AE1772" s="35"/>
      <c r="AT1772" s="18" t="s">
        <v>807</v>
      </c>
      <c r="AU1772" s="18" t="s">
        <v>85</v>
      </c>
    </row>
    <row r="1773" spans="1:65" s="2" customFormat="1" ht="16.5" customHeight="1">
      <c r="A1773" s="35"/>
      <c r="B1773" s="36"/>
      <c r="C1773" s="193" t="s">
        <v>6993</v>
      </c>
      <c r="D1773" s="193" t="s">
        <v>214</v>
      </c>
      <c r="E1773" s="194" t="s">
        <v>14763</v>
      </c>
      <c r="F1773" s="195" t="s">
        <v>12898</v>
      </c>
      <c r="G1773" s="196" t="s">
        <v>2761</v>
      </c>
      <c r="H1773" s="197">
        <v>3</v>
      </c>
      <c r="I1773" s="198"/>
      <c r="J1773" s="199">
        <f>ROUND(I1773*H1773,2)</f>
        <v>0</v>
      </c>
      <c r="K1773" s="200"/>
      <c r="L1773" s="40"/>
      <c r="M1773" s="201" t="s">
        <v>1</v>
      </c>
      <c r="N1773" s="202" t="s">
        <v>42</v>
      </c>
      <c r="O1773" s="72"/>
      <c r="P1773" s="203">
        <f>O1773*H1773</f>
        <v>0</v>
      </c>
      <c r="Q1773" s="203">
        <v>0</v>
      </c>
      <c r="R1773" s="203">
        <f>Q1773*H1773</f>
        <v>0</v>
      </c>
      <c r="S1773" s="203">
        <v>0</v>
      </c>
      <c r="T1773" s="204">
        <f>S1773*H1773</f>
        <v>0</v>
      </c>
      <c r="U1773" s="35"/>
      <c r="V1773" s="35"/>
      <c r="W1773" s="35"/>
      <c r="X1773" s="35"/>
      <c r="Y1773" s="35"/>
      <c r="Z1773" s="35"/>
      <c r="AA1773" s="35"/>
      <c r="AB1773" s="35"/>
      <c r="AC1773" s="35"/>
      <c r="AD1773" s="35"/>
      <c r="AE1773" s="35"/>
      <c r="AR1773" s="205" t="s">
        <v>218</v>
      </c>
      <c r="AT1773" s="205" t="s">
        <v>214</v>
      </c>
      <c r="AU1773" s="205" t="s">
        <v>85</v>
      </c>
      <c r="AY1773" s="18" t="s">
        <v>209</v>
      </c>
      <c r="BE1773" s="206">
        <f>IF(N1773="základní",J1773,0)</f>
        <v>0</v>
      </c>
      <c r="BF1773" s="206">
        <f>IF(N1773="snížená",J1773,0)</f>
        <v>0</v>
      </c>
      <c r="BG1773" s="206">
        <f>IF(N1773="zákl. přenesená",J1773,0)</f>
        <v>0</v>
      </c>
      <c r="BH1773" s="206">
        <f>IF(N1773="sníž. přenesená",J1773,0)</f>
        <v>0</v>
      </c>
      <c r="BI1773" s="206">
        <f>IF(N1773="nulová",J1773,0)</f>
        <v>0</v>
      </c>
      <c r="BJ1773" s="18" t="s">
        <v>85</v>
      </c>
      <c r="BK1773" s="206">
        <f>ROUND(I1773*H1773,2)</f>
        <v>0</v>
      </c>
      <c r="BL1773" s="18" t="s">
        <v>218</v>
      </c>
      <c r="BM1773" s="205" t="s">
        <v>14764</v>
      </c>
    </row>
    <row r="1774" spans="1:65" s="2" customFormat="1" ht="58.5">
      <c r="A1774" s="35"/>
      <c r="B1774" s="36"/>
      <c r="C1774" s="37"/>
      <c r="D1774" s="214" t="s">
        <v>807</v>
      </c>
      <c r="E1774" s="37"/>
      <c r="F1774" s="256" t="s">
        <v>12947</v>
      </c>
      <c r="G1774" s="37"/>
      <c r="H1774" s="37"/>
      <c r="I1774" s="257"/>
      <c r="J1774" s="37"/>
      <c r="K1774" s="37"/>
      <c r="L1774" s="40"/>
      <c r="M1774" s="258"/>
      <c r="N1774" s="259"/>
      <c r="O1774" s="72"/>
      <c r="P1774" s="72"/>
      <c r="Q1774" s="72"/>
      <c r="R1774" s="72"/>
      <c r="S1774" s="72"/>
      <c r="T1774" s="73"/>
      <c r="U1774" s="35"/>
      <c r="V1774" s="35"/>
      <c r="W1774" s="35"/>
      <c r="X1774" s="35"/>
      <c r="Y1774" s="35"/>
      <c r="Z1774" s="35"/>
      <c r="AA1774" s="35"/>
      <c r="AB1774" s="35"/>
      <c r="AC1774" s="35"/>
      <c r="AD1774" s="35"/>
      <c r="AE1774" s="35"/>
      <c r="AT1774" s="18" t="s">
        <v>807</v>
      </c>
      <c r="AU1774" s="18" t="s">
        <v>85</v>
      </c>
    </row>
    <row r="1775" spans="1:65" s="2" customFormat="1" ht="16.5" customHeight="1">
      <c r="A1775" s="35"/>
      <c r="B1775" s="36"/>
      <c r="C1775" s="193" t="s">
        <v>6997</v>
      </c>
      <c r="D1775" s="193" t="s">
        <v>214</v>
      </c>
      <c r="E1775" s="194" t="s">
        <v>14765</v>
      </c>
      <c r="F1775" s="195" t="s">
        <v>12902</v>
      </c>
      <c r="G1775" s="196" t="s">
        <v>2761</v>
      </c>
      <c r="H1775" s="197">
        <v>1</v>
      </c>
      <c r="I1775" s="198"/>
      <c r="J1775" s="199">
        <f>ROUND(I1775*H1775,2)</f>
        <v>0</v>
      </c>
      <c r="K1775" s="200"/>
      <c r="L1775" s="40"/>
      <c r="M1775" s="201" t="s">
        <v>1</v>
      </c>
      <c r="N1775" s="202" t="s">
        <v>42</v>
      </c>
      <c r="O1775" s="72"/>
      <c r="P1775" s="203">
        <f>O1775*H1775</f>
        <v>0</v>
      </c>
      <c r="Q1775" s="203">
        <v>0</v>
      </c>
      <c r="R1775" s="203">
        <f>Q1775*H1775</f>
        <v>0</v>
      </c>
      <c r="S1775" s="203">
        <v>0</v>
      </c>
      <c r="T1775" s="204">
        <f>S1775*H1775</f>
        <v>0</v>
      </c>
      <c r="U1775" s="35"/>
      <c r="V1775" s="35"/>
      <c r="W1775" s="35"/>
      <c r="X1775" s="35"/>
      <c r="Y1775" s="35"/>
      <c r="Z1775" s="35"/>
      <c r="AA1775" s="35"/>
      <c r="AB1775" s="35"/>
      <c r="AC1775" s="35"/>
      <c r="AD1775" s="35"/>
      <c r="AE1775" s="35"/>
      <c r="AR1775" s="205" t="s">
        <v>218</v>
      </c>
      <c r="AT1775" s="205" t="s">
        <v>214</v>
      </c>
      <c r="AU1775" s="205" t="s">
        <v>85</v>
      </c>
      <c r="AY1775" s="18" t="s">
        <v>209</v>
      </c>
      <c r="BE1775" s="206">
        <f>IF(N1775="základní",J1775,0)</f>
        <v>0</v>
      </c>
      <c r="BF1775" s="206">
        <f>IF(N1775="snížená",J1775,0)</f>
        <v>0</v>
      </c>
      <c r="BG1775" s="206">
        <f>IF(N1775="zákl. přenesená",J1775,0)</f>
        <v>0</v>
      </c>
      <c r="BH1775" s="206">
        <f>IF(N1775="sníž. přenesená",J1775,0)</f>
        <v>0</v>
      </c>
      <c r="BI1775" s="206">
        <f>IF(N1775="nulová",J1775,0)</f>
        <v>0</v>
      </c>
      <c r="BJ1775" s="18" t="s">
        <v>85</v>
      </c>
      <c r="BK1775" s="206">
        <f>ROUND(I1775*H1775,2)</f>
        <v>0</v>
      </c>
      <c r="BL1775" s="18" t="s">
        <v>218</v>
      </c>
      <c r="BM1775" s="205" t="s">
        <v>14766</v>
      </c>
    </row>
    <row r="1776" spans="1:65" s="2" customFormat="1" ht="58.5">
      <c r="A1776" s="35"/>
      <c r="B1776" s="36"/>
      <c r="C1776" s="37"/>
      <c r="D1776" s="214" t="s">
        <v>807</v>
      </c>
      <c r="E1776" s="37"/>
      <c r="F1776" s="256" t="s">
        <v>12947</v>
      </c>
      <c r="G1776" s="37"/>
      <c r="H1776" s="37"/>
      <c r="I1776" s="257"/>
      <c r="J1776" s="37"/>
      <c r="K1776" s="37"/>
      <c r="L1776" s="40"/>
      <c r="M1776" s="258"/>
      <c r="N1776" s="259"/>
      <c r="O1776" s="72"/>
      <c r="P1776" s="72"/>
      <c r="Q1776" s="72"/>
      <c r="R1776" s="72"/>
      <c r="S1776" s="72"/>
      <c r="T1776" s="73"/>
      <c r="U1776" s="35"/>
      <c r="V1776" s="35"/>
      <c r="W1776" s="35"/>
      <c r="X1776" s="35"/>
      <c r="Y1776" s="35"/>
      <c r="Z1776" s="35"/>
      <c r="AA1776" s="35"/>
      <c r="AB1776" s="35"/>
      <c r="AC1776" s="35"/>
      <c r="AD1776" s="35"/>
      <c r="AE1776" s="35"/>
      <c r="AT1776" s="18" t="s">
        <v>807</v>
      </c>
      <c r="AU1776" s="18" t="s">
        <v>85</v>
      </c>
    </row>
    <row r="1777" spans="1:65" s="2" customFormat="1" ht="16.5" customHeight="1">
      <c r="A1777" s="35"/>
      <c r="B1777" s="36"/>
      <c r="C1777" s="193" t="s">
        <v>7001</v>
      </c>
      <c r="D1777" s="193" t="s">
        <v>214</v>
      </c>
      <c r="E1777" s="194" t="s">
        <v>14767</v>
      </c>
      <c r="F1777" s="195" t="s">
        <v>12951</v>
      </c>
      <c r="G1777" s="196" t="s">
        <v>2761</v>
      </c>
      <c r="H1777" s="197">
        <v>70</v>
      </c>
      <c r="I1777" s="198"/>
      <c r="J1777" s="199">
        <f>ROUND(I1777*H1777,2)</f>
        <v>0</v>
      </c>
      <c r="K1777" s="200"/>
      <c r="L1777" s="40"/>
      <c r="M1777" s="201" t="s">
        <v>1</v>
      </c>
      <c r="N1777" s="202" t="s">
        <v>42</v>
      </c>
      <c r="O1777" s="72"/>
      <c r="P1777" s="203">
        <f>O1777*H1777</f>
        <v>0</v>
      </c>
      <c r="Q1777" s="203">
        <v>0</v>
      </c>
      <c r="R1777" s="203">
        <f>Q1777*H1777</f>
        <v>0</v>
      </c>
      <c r="S1777" s="203">
        <v>0</v>
      </c>
      <c r="T1777" s="204">
        <f>S1777*H1777</f>
        <v>0</v>
      </c>
      <c r="U1777" s="35"/>
      <c r="V1777" s="35"/>
      <c r="W1777" s="35"/>
      <c r="X1777" s="35"/>
      <c r="Y1777" s="35"/>
      <c r="Z1777" s="35"/>
      <c r="AA1777" s="35"/>
      <c r="AB1777" s="35"/>
      <c r="AC1777" s="35"/>
      <c r="AD1777" s="35"/>
      <c r="AE1777" s="35"/>
      <c r="AR1777" s="205" t="s">
        <v>218</v>
      </c>
      <c r="AT1777" s="205" t="s">
        <v>214</v>
      </c>
      <c r="AU1777" s="205" t="s">
        <v>85</v>
      </c>
      <c r="AY1777" s="18" t="s">
        <v>209</v>
      </c>
      <c r="BE1777" s="206">
        <f>IF(N1777="základní",J1777,0)</f>
        <v>0</v>
      </c>
      <c r="BF1777" s="206">
        <f>IF(N1777="snížená",J1777,0)</f>
        <v>0</v>
      </c>
      <c r="BG1777" s="206">
        <f>IF(N1777="zákl. přenesená",J1777,0)</f>
        <v>0</v>
      </c>
      <c r="BH1777" s="206">
        <f>IF(N1777="sníž. přenesená",J1777,0)</f>
        <v>0</v>
      </c>
      <c r="BI1777" s="206">
        <f>IF(N1777="nulová",J1777,0)</f>
        <v>0</v>
      </c>
      <c r="BJ1777" s="18" t="s">
        <v>85</v>
      </c>
      <c r="BK1777" s="206">
        <f>ROUND(I1777*H1777,2)</f>
        <v>0</v>
      </c>
      <c r="BL1777" s="18" t="s">
        <v>218</v>
      </c>
      <c r="BM1777" s="205" t="s">
        <v>14768</v>
      </c>
    </row>
    <row r="1778" spans="1:65" s="2" customFormat="1" ht="58.5">
      <c r="A1778" s="35"/>
      <c r="B1778" s="36"/>
      <c r="C1778" s="37"/>
      <c r="D1778" s="214" t="s">
        <v>807</v>
      </c>
      <c r="E1778" s="37"/>
      <c r="F1778" s="256" t="s">
        <v>12947</v>
      </c>
      <c r="G1778" s="37"/>
      <c r="H1778" s="37"/>
      <c r="I1778" s="257"/>
      <c r="J1778" s="37"/>
      <c r="K1778" s="37"/>
      <c r="L1778" s="40"/>
      <c r="M1778" s="258"/>
      <c r="N1778" s="259"/>
      <c r="O1778" s="72"/>
      <c r="P1778" s="72"/>
      <c r="Q1778" s="72"/>
      <c r="R1778" s="72"/>
      <c r="S1778" s="72"/>
      <c r="T1778" s="73"/>
      <c r="U1778" s="35"/>
      <c r="V1778" s="35"/>
      <c r="W1778" s="35"/>
      <c r="X1778" s="35"/>
      <c r="Y1778" s="35"/>
      <c r="Z1778" s="35"/>
      <c r="AA1778" s="35"/>
      <c r="AB1778" s="35"/>
      <c r="AC1778" s="35"/>
      <c r="AD1778" s="35"/>
      <c r="AE1778" s="35"/>
      <c r="AT1778" s="18" t="s">
        <v>807</v>
      </c>
      <c r="AU1778" s="18" t="s">
        <v>85</v>
      </c>
    </row>
    <row r="1779" spans="1:65" s="2" customFormat="1" ht="16.5" customHeight="1">
      <c r="A1779" s="35"/>
      <c r="B1779" s="36"/>
      <c r="C1779" s="193" t="s">
        <v>7005</v>
      </c>
      <c r="D1779" s="193" t="s">
        <v>214</v>
      </c>
      <c r="E1779" s="194" t="s">
        <v>14769</v>
      </c>
      <c r="F1779" s="195" t="s">
        <v>14057</v>
      </c>
      <c r="G1779" s="196" t="s">
        <v>2761</v>
      </c>
      <c r="H1779" s="197">
        <v>22</v>
      </c>
      <c r="I1779" s="198"/>
      <c r="J1779" s="199">
        <f>ROUND(I1779*H1779,2)</f>
        <v>0</v>
      </c>
      <c r="K1779" s="200"/>
      <c r="L1779" s="40"/>
      <c r="M1779" s="201" t="s">
        <v>1</v>
      </c>
      <c r="N1779" s="202" t="s">
        <v>42</v>
      </c>
      <c r="O1779" s="72"/>
      <c r="P1779" s="203">
        <f>O1779*H1779</f>
        <v>0</v>
      </c>
      <c r="Q1779" s="203">
        <v>0</v>
      </c>
      <c r="R1779" s="203">
        <f>Q1779*H1779</f>
        <v>0</v>
      </c>
      <c r="S1779" s="203">
        <v>0</v>
      </c>
      <c r="T1779" s="204">
        <f>S1779*H1779</f>
        <v>0</v>
      </c>
      <c r="U1779" s="35"/>
      <c r="V1779" s="35"/>
      <c r="W1779" s="35"/>
      <c r="X1779" s="35"/>
      <c r="Y1779" s="35"/>
      <c r="Z1779" s="35"/>
      <c r="AA1779" s="35"/>
      <c r="AB1779" s="35"/>
      <c r="AC1779" s="35"/>
      <c r="AD1779" s="35"/>
      <c r="AE1779" s="35"/>
      <c r="AR1779" s="205" t="s">
        <v>218</v>
      </c>
      <c r="AT1779" s="205" t="s">
        <v>214</v>
      </c>
      <c r="AU1779" s="205" t="s">
        <v>85</v>
      </c>
      <c r="AY1779" s="18" t="s">
        <v>209</v>
      </c>
      <c r="BE1779" s="206">
        <f>IF(N1779="základní",J1779,0)</f>
        <v>0</v>
      </c>
      <c r="BF1779" s="206">
        <f>IF(N1779="snížená",J1779,0)</f>
        <v>0</v>
      </c>
      <c r="BG1779" s="206">
        <f>IF(N1779="zákl. přenesená",J1779,0)</f>
        <v>0</v>
      </c>
      <c r="BH1779" s="206">
        <f>IF(N1779="sníž. přenesená",J1779,0)</f>
        <v>0</v>
      </c>
      <c r="BI1779" s="206">
        <f>IF(N1779="nulová",J1779,0)</f>
        <v>0</v>
      </c>
      <c r="BJ1779" s="18" t="s">
        <v>85</v>
      </c>
      <c r="BK1779" s="206">
        <f>ROUND(I1779*H1779,2)</f>
        <v>0</v>
      </c>
      <c r="BL1779" s="18" t="s">
        <v>218</v>
      </c>
      <c r="BM1779" s="205" t="s">
        <v>14770</v>
      </c>
    </row>
    <row r="1780" spans="1:65" s="2" customFormat="1" ht="68.25">
      <c r="A1780" s="35"/>
      <c r="B1780" s="36"/>
      <c r="C1780" s="37"/>
      <c r="D1780" s="214" t="s">
        <v>807</v>
      </c>
      <c r="E1780" s="37"/>
      <c r="F1780" s="256" t="s">
        <v>14052</v>
      </c>
      <c r="G1780" s="37"/>
      <c r="H1780" s="37"/>
      <c r="I1780" s="257"/>
      <c r="J1780" s="37"/>
      <c r="K1780" s="37"/>
      <c r="L1780" s="40"/>
      <c r="M1780" s="258"/>
      <c r="N1780" s="259"/>
      <c r="O1780" s="72"/>
      <c r="P1780" s="72"/>
      <c r="Q1780" s="72"/>
      <c r="R1780" s="72"/>
      <c r="S1780" s="72"/>
      <c r="T1780" s="73"/>
      <c r="U1780" s="35"/>
      <c r="V1780" s="35"/>
      <c r="W1780" s="35"/>
      <c r="X1780" s="35"/>
      <c r="Y1780" s="35"/>
      <c r="Z1780" s="35"/>
      <c r="AA1780" s="35"/>
      <c r="AB1780" s="35"/>
      <c r="AC1780" s="35"/>
      <c r="AD1780" s="35"/>
      <c r="AE1780" s="35"/>
      <c r="AT1780" s="18" t="s">
        <v>807</v>
      </c>
      <c r="AU1780" s="18" t="s">
        <v>85</v>
      </c>
    </row>
    <row r="1781" spans="1:65" s="2" customFormat="1" ht="16.5" customHeight="1">
      <c r="A1781" s="35"/>
      <c r="B1781" s="36"/>
      <c r="C1781" s="193" t="s">
        <v>7009</v>
      </c>
      <c r="D1781" s="193" t="s">
        <v>214</v>
      </c>
      <c r="E1781" s="194" t="s">
        <v>14771</v>
      </c>
      <c r="F1781" s="195" t="s">
        <v>14054</v>
      </c>
      <c r="G1781" s="196" t="s">
        <v>2761</v>
      </c>
      <c r="H1781" s="197">
        <v>4</v>
      </c>
      <c r="I1781" s="198"/>
      <c r="J1781" s="199">
        <f>ROUND(I1781*H1781,2)</f>
        <v>0</v>
      </c>
      <c r="K1781" s="200"/>
      <c r="L1781" s="40"/>
      <c r="M1781" s="201" t="s">
        <v>1</v>
      </c>
      <c r="N1781" s="202" t="s">
        <v>42</v>
      </c>
      <c r="O1781" s="72"/>
      <c r="P1781" s="203">
        <f>O1781*H1781</f>
        <v>0</v>
      </c>
      <c r="Q1781" s="203">
        <v>0</v>
      </c>
      <c r="R1781" s="203">
        <f>Q1781*H1781</f>
        <v>0</v>
      </c>
      <c r="S1781" s="203">
        <v>0</v>
      </c>
      <c r="T1781" s="204">
        <f>S1781*H1781</f>
        <v>0</v>
      </c>
      <c r="U1781" s="35"/>
      <c r="V1781" s="35"/>
      <c r="W1781" s="35"/>
      <c r="X1781" s="35"/>
      <c r="Y1781" s="35"/>
      <c r="Z1781" s="35"/>
      <c r="AA1781" s="35"/>
      <c r="AB1781" s="35"/>
      <c r="AC1781" s="35"/>
      <c r="AD1781" s="35"/>
      <c r="AE1781" s="35"/>
      <c r="AR1781" s="205" t="s">
        <v>218</v>
      </c>
      <c r="AT1781" s="205" t="s">
        <v>214</v>
      </c>
      <c r="AU1781" s="205" t="s">
        <v>85</v>
      </c>
      <c r="AY1781" s="18" t="s">
        <v>209</v>
      </c>
      <c r="BE1781" s="206">
        <f>IF(N1781="základní",J1781,0)</f>
        <v>0</v>
      </c>
      <c r="BF1781" s="206">
        <f>IF(N1781="snížená",J1781,0)</f>
        <v>0</v>
      </c>
      <c r="BG1781" s="206">
        <f>IF(N1781="zákl. přenesená",J1781,0)</f>
        <v>0</v>
      </c>
      <c r="BH1781" s="206">
        <f>IF(N1781="sníž. přenesená",J1781,0)</f>
        <v>0</v>
      </c>
      <c r="BI1781" s="206">
        <f>IF(N1781="nulová",J1781,0)</f>
        <v>0</v>
      </c>
      <c r="BJ1781" s="18" t="s">
        <v>85</v>
      </c>
      <c r="BK1781" s="206">
        <f>ROUND(I1781*H1781,2)</f>
        <v>0</v>
      </c>
      <c r="BL1781" s="18" t="s">
        <v>218</v>
      </c>
      <c r="BM1781" s="205" t="s">
        <v>14772</v>
      </c>
    </row>
    <row r="1782" spans="1:65" s="2" customFormat="1" ht="68.25">
      <c r="A1782" s="35"/>
      <c r="B1782" s="36"/>
      <c r="C1782" s="37"/>
      <c r="D1782" s="214" t="s">
        <v>807</v>
      </c>
      <c r="E1782" s="37"/>
      <c r="F1782" s="256" t="s">
        <v>14052</v>
      </c>
      <c r="G1782" s="37"/>
      <c r="H1782" s="37"/>
      <c r="I1782" s="257"/>
      <c r="J1782" s="37"/>
      <c r="K1782" s="37"/>
      <c r="L1782" s="40"/>
      <c r="M1782" s="258"/>
      <c r="N1782" s="259"/>
      <c r="O1782" s="72"/>
      <c r="P1782" s="72"/>
      <c r="Q1782" s="72"/>
      <c r="R1782" s="72"/>
      <c r="S1782" s="72"/>
      <c r="T1782" s="73"/>
      <c r="U1782" s="35"/>
      <c r="V1782" s="35"/>
      <c r="W1782" s="35"/>
      <c r="X1782" s="35"/>
      <c r="Y1782" s="35"/>
      <c r="Z1782" s="35"/>
      <c r="AA1782" s="35"/>
      <c r="AB1782" s="35"/>
      <c r="AC1782" s="35"/>
      <c r="AD1782" s="35"/>
      <c r="AE1782" s="35"/>
      <c r="AT1782" s="18" t="s">
        <v>807</v>
      </c>
      <c r="AU1782" s="18" t="s">
        <v>85</v>
      </c>
    </row>
    <row r="1783" spans="1:65" s="2" customFormat="1" ht="16.5" customHeight="1">
      <c r="A1783" s="35"/>
      <c r="B1783" s="36"/>
      <c r="C1783" s="193" t="s">
        <v>7013</v>
      </c>
      <c r="D1783" s="193" t="s">
        <v>214</v>
      </c>
      <c r="E1783" s="194" t="s">
        <v>14773</v>
      </c>
      <c r="F1783" s="195" t="s">
        <v>12902</v>
      </c>
      <c r="G1783" s="196" t="s">
        <v>10032</v>
      </c>
      <c r="H1783" s="197">
        <v>1.6</v>
      </c>
      <c r="I1783" s="198"/>
      <c r="J1783" s="199">
        <f>ROUND(I1783*H1783,2)</f>
        <v>0</v>
      </c>
      <c r="K1783" s="200"/>
      <c r="L1783" s="40"/>
      <c r="M1783" s="201" t="s">
        <v>1</v>
      </c>
      <c r="N1783" s="202" t="s">
        <v>42</v>
      </c>
      <c r="O1783" s="72"/>
      <c r="P1783" s="203">
        <f>O1783*H1783</f>
        <v>0</v>
      </c>
      <c r="Q1783" s="203">
        <v>0</v>
      </c>
      <c r="R1783" s="203">
        <f>Q1783*H1783</f>
        <v>0</v>
      </c>
      <c r="S1783" s="203">
        <v>0</v>
      </c>
      <c r="T1783" s="204">
        <f>S1783*H1783</f>
        <v>0</v>
      </c>
      <c r="U1783" s="35"/>
      <c r="V1783" s="35"/>
      <c r="W1783" s="35"/>
      <c r="X1783" s="35"/>
      <c r="Y1783" s="35"/>
      <c r="Z1783" s="35"/>
      <c r="AA1783" s="35"/>
      <c r="AB1783" s="35"/>
      <c r="AC1783" s="35"/>
      <c r="AD1783" s="35"/>
      <c r="AE1783" s="35"/>
      <c r="AR1783" s="205" t="s">
        <v>218</v>
      </c>
      <c r="AT1783" s="205" t="s">
        <v>214</v>
      </c>
      <c r="AU1783" s="205" t="s">
        <v>85</v>
      </c>
      <c r="AY1783" s="18" t="s">
        <v>209</v>
      </c>
      <c r="BE1783" s="206">
        <f>IF(N1783="základní",J1783,0)</f>
        <v>0</v>
      </c>
      <c r="BF1783" s="206">
        <f>IF(N1783="snížená",J1783,0)</f>
        <v>0</v>
      </c>
      <c r="BG1783" s="206">
        <f>IF(N1783="zákl. přenesená",J1783,0)</f>
        <v>0</v>
      </c>
      <c r="BH1783" s="206">
        <f>IF(N1783="sníž. přenesená",J1783,0)</f>
        <v>0</v>
      </c>
      <c r="BI1783" s="206">
        <f>IF(N1783="nulová",J1783,0)</f>
        <v>0</v>
      </c>
      <c r="BJ1783" s="18" t="s">
        <v>85</v>
      </c>
      <c r="BK1783" s="206">
        <f>ROUND(I1783*H1783,2)</f>
        <v>0</v>
      </c>
      <c r="BL1783" s="18" t="s">
        <v>218</v>
      </c>
      <c r="BM1783" s="205" t="s">
        <v>14774</v>
      </c>
    </row>
    <row r="1784" spans="1:65" s="2" customFormat="1" ht="58.5">
      <c r="A1784" s="35"/>
      <c r="B1784" s="36"/>
      <c r="C1784" s="37"/>
      <c r="D1784" s="214" t="s">
        <v>807</v>
      </c>
      <c r="E1784" s="37"/>
      <c r="F1784" s="256" t="s">
        <v>12979</v>
      </c>
      <c r="G1784" s="37"/>
      <c r="H1784" s="37"/>
      <c r="I1784" s="257"/>
      <c r="J1784" s="37"/>
      <c r="K1784" s="37"/>
      <c r="L1784" s="40"/>
      <c r="M1784" s="258"/>
      <c r="N1784" s="259"/>
      <c r="O1784" s="72"/>
      <c r="P1784" s="72"/>
      <c r="Q1784" s="72"/>
      <c r="R1784" s="72"/>
      <c r="S1784" s="72"/>
      <c r="T1784" s="73"/>
      <c r="U1784" s="35"/>
      <c r="V1784" s="35"/>
      <c r="W1784" s="35"/>
      <c r="X1784" s="35"/>
      <c r="Y1784" s="35"/>
      <c r="Z1784" s="35"/>
      <c r="AA1784" s="35"/>
      <c r="AB1784" s="35"/>
      <c r="AC1784" s="35"/>
      <c r="AD1784" s="35"/>
      <c r="AE1784" s="35"/>
      <c r="AT1784" s="18" t="s">
        <v>807</v>
      </c>
      <c r="AU1784" s="18" t="s">
        <v>85</v>
      </c>
    </row>
    <row r="1785" spans="1:65" s="2" customFormat="1" ht="16.5" customHeight="1">
      <c r="A1785" s="35"/>
      <c r="B1785" s="36"/>
      <c r="C1785" s="193" t="s">
        <v>7017</v>
      </c>
      <c r="D1785" s="193" t="s">
        <v>214</v>
      </c>
      <c r="E1785" s="194" t="s">
        <v>14775</v>
      </c>
      <c r="F1785" s="195" t="s">
        <v>12951</v>
      </c>
      <c r="G1785" s="196" t="s">
        <v>10032</v>
      </c>
      <c r="H1785" s="197">
        <v>168.8</v>
      </c>
      <c r="I1785" s="198"/>
      <c r="J1785" s="199">
        <f>ROUND(I1785*H1785,2)</f>
        <v>0</v>
      </c>
      <c r="K1785" s="200"/>
      <c r="L1785" s="40"/>
      <c r="M1785" s="201" t="s">
        <v>1</v>
      </c>
      <c r="N1785" s="202" t="s">
        <v>42</v>
      </c>
      <c r="O1785" s="72"/>
      <c r="P1785" s="203">
        <f>O1785*H1785</f>
        <v>0</v>
      </c>
      <c r="Q1785" s="203">
        <v>0</v>
      </c>
      <c r="R1785" s="203">
        <f>Q1785*H1785</f>
        <v>0</v>
      </c>
      <c r="S1785" s="203">
        <v>0</v>
      </c>
      <c r="T1785" s="204">
        <f>S1785*H1785</f>
        <v>0</v>
      </c>
      <c r="U1785" s="35"/>
      <c r="V1785" s="35"/>
      <c r="W1785" s="35"/>
      <c r="X1785" s="35"/>
      <c r="Y1785" s="35"/>
      <c r="Z1785" s="35"/>
      <c r="AA1785" s="35"/>
      <c r="AB1785" s="35"/>
      <c r="AC1785" s="35"/>
      <c r="AD1785" s="35"/>
      <c r="AE1785" s="35"/>
      <c r="AR1785" s="205" t="s">
        <v>218</v>
      </c>
      <c r="AT1785" s="205" t="s">
        <v>214</v>
      </c>
      <c r="AU1785" s="205" t="s">
        <v>85</v>
      </c>
      <c r="AY1785" s="18" t="s">
        <v>209</v>
      </c>
      <c r="BE1785" s="206">
        <f>IF(N1785="základní",J1785,0)</f>
        <v>0</v>
      </c>
      <c r="BF1785" s="206">
        <f>IF(N1785="snížená",J1785,0)</f>
        <v>0</v>
      </c>
      <c r="BG1785" s="206">
        <f>IF(N1785="zákl. přenesená",J1785,0)</f>
        <v>0</v>
      </c>
      <c r="BH1785" s="206">
        <f>IF(N1785="sníž. přenesená",J1785,0)</f>
        <v>0</v>
      </c>
      <c r="BI1785" s="206">
        <f>IF(N1785="nulová",J1785,0)</f>
        <v>0</v>
      </c>
      <c r="BJ1785" s="18" t="s">
        <v>85</v>
      </c>
      <c r="BK1785" s="206">
        <f>ROUND(I1785*H1785,2)</f>
        <v>0</v>
      </c>
      <c r="BL1785" s="18" t="s">
        <v>218</v>
      </c>
      <c r="BM1785" s="205" t="s">
        <v>14776</v>
      </c>
    </row>
    <row r="1786" spans="1:65" s="2" customFormat="1" ht="58.5">
      <c r="A1786" s="35"/>
      <c r="B1786" s="36"/>
      <c r="C1786" s="37"/>
      <c r="D1786" s="214" t="s">
        <v>807</v>
      </c>
      <c r="E1786" s="37"/>
      <c r="F1786" s="256" t="s">
        <v>12979</v>
      </c>
      <c r="G1786" s="37"/>
      <c r="H1786" s="37"/>
      <c r="I1786" s="257"/>
      <c r="J1786" s="37"/>
      <c r="K1786" s="37"/>
      <c r="L1786" s="40"/>
      <c r="M1786" s="258"/>
      <c r="N1786" s="259"/>
      <c r="O1786" s="72"/>
      <c r="P1786" s="72"/>
      <c r="Q1786" s="72"/>
      <c r="R1786" s="72"/>
      <c r="S1786" s="72"/>
      <c r="T1786" s="73"/>
      <c r="U1786" s="35"/>
      <c r="V1786" s="35"/>
      <c r="W1786" s="35"/>
      <c r="X1786" s="35"/>
      <c r="Y1786" s="35"/>
      <c r="Z1786" s="35"/>
      <c r="AA1786" s="35"/>
      <c r="AB1786" s="35"/>
      <c r="AC1786" s="35"/>
      <c r="AD1786" s="35"/>
      <c r="AE1786" s="35"/>
      <c r="AT1786" s="18" t="s">
        <v>807</v>
      </c>
      <c r="AU1786" s="18" t="s">
        <v>85</v>
      </c>
    </row>
    <row r="1787" spans="1:65" s="2" customFormat="1" ht="16.5" customHeight="1">
      <c r="A1787" s="35"/>
      <c r="B1787" s="36"/>
      <c r="C1787" s="193" t="s">
        <v>7021</v>
      </c>
      <c r="D1787" s="193" t="s">
        <v>214</v>
      </c>
      <c r="E1787" s="194" t="s">
        <v>14777</v>
      </c>
      <c r="F1787" s="195" t="s">
        <v>12870</v>
      </c>
      <c r="G1787" s="196" t="s">
        <v>10032</v>
      </c>
      <c r="H1787" s="197">
        <v>6.4</v>
      </c>
      <c r="I1787" s="198"/>
      <c r="J1787" s="199">
        <f>ROUND(I1787*H1787,2)</f>
        <v>0</v>
      </c>
      <c r="K1787" s="200"/>
      <c r="L1787" s="40"/>
      <c r="M1787" s="201" t="s">
        <v>1</v>
      </c>
      <c r="N1787" s="202" t="s">
        <v>42</v>
      </c>
      <c r="O1787" s="72"/>
      <c r="P1787" s="203">
        <f>O1787*H1787</f>
        <v>0</v>
      </c>
      <c r="Q1787" s="203">
        <v>0</v>
      </c>
      <c r="R1787" s="203">
        <f>Q1787*H1787</f>
        <v>0</v>
      </c>
      <c r="S1787" s="203">
        <v>0</v>
      </c>
      <c r="T1787" s="204">
        <f>S1787*H1787</f>
        <v>0</v>
      </c>
      <c r="U1787" s="35"/>
      <c r="V1787" s="35"/>
      <c r="W1787" s="35"/>
      <c r="X1787" s="35"/>
      <c r="Y1787" s="35"/>
      <c r="Z1787" s="35"/>
      <c r="AA1787" s="35"/>
      <c r="AB1787" s="35"/>
      <c r="AC1787" s="35"/>
      <c r="AD1787" s="35"/>
      <c r="AE1787" s="35"/>
      <c r="AR1787" s="205" t="s">
        <v>218</v>
      </c>
      <c r="AT1787" s="205" t="s">
        <v>214</v>
      </c>
      <c r="AU1787" s="205" t="s">
        <v>85</v>
      </c>
      <c r="AY1787" s="18" t="s">
        <v>209</v>
      </c>
      <c r="BE1787" s="206">
        <f>IF(N1787="základní",J1787,0)</f>
        <v>0</v>
      </c>
      <c r="BF1787" s="206">
        <f>IF(N1787="snížená",J1787,0)</f>
        <v>0</v>
      </c>
      <c r="BG1787" s="206">
        <f>IF(N1787="zákl. přenesená",J1787,0)</f>
        <v>0</v>
      </c>
      <c r="BH1787" s="206">
        <f>IF(N1787="sníž. přenesená",J1787,0)</f>
        <v>0</v>
      </c>
      <c r="BI1787" s="206">
        <f>IF(N1787="nulová",J1787,0)</f>
        <v>0</v>
      </c>
      <c r="BJ1787" s="18" t="s">
        <v>85</v>
      </c>
      <c r="BK1787" s="206">
        <f>ROUND(I1787*H1787,2)</f>
        <v>0</v>
      </c>
      <c r="BL1787" s="18" t="s">
        <v>218</v>
      </c>
      <c r="BM1787" s="205" t="s">
        <v>14778</v>
      </c>
    </row>
    <row r="1788" spans="1:65" s="2" customFormat="1" ht="58.5">
      <c r="A1788" s="35"/>
      <c r="B1788" s="36"/>
      <c r="C1788" s="37"/>
      <c r="D1788" s="214" t="s">
        <v>807</v>
      </c>
      <c r="E1788" s="37"/>
      <c r="F1788" s="256" t="s">
        <v>12979</v>
      </c>
      <c r="G1788" s="37"/>
      <c r="H1788" s="37"/>
      <c r="I1788" s="257"/>
      <c r="J1788" s="37"/>
      <c r="K1788" s="37"/>
      <c r="L1788" s="40"/>
      <c r="M1788" s="258"/>
      <c r="N1788" s="259"/>
      <c r="O1788" s="72"/>
      <c r="P1788" s="72"/>
      <c r="Q1788" s="72"/>
      <c r="R1788" s="72"/>
      <c r="S1788" s="72"/>
      <c r="T1788" s="73"/>
      <c r="U1788" s="35"/>
      <c r="V1788" s="35"/>
      <c r="W1788" s="35"/>
      <c r="X1788" s="35"/>
      <c r="Y1788" s="35"/>
      <c r="Z1788" s="35"/>
      <c r="AA1788" s="35"/>
      <c r="AB1788" s="35"/>
      <c r="AC1788" s="35"/>
      <c r="AD1788" s="35"/>
      <c r="AE1788" s="35"/>
      <c r="AT1788" s="18" t="s">
        <v>807</v>
      </c>
      <c r="AU1788" s="18" t="s">
        <v>85</v>
      </c>
    </row>
    <row r="1789" spans="1:65" s="2" customFormat="1" ht="16.5" customHeight="1">
      <c r="A1789" s="35"/>
      <c r="B1789" s="36"/>
      <c r="C1789" s="193" t="s">
        <v>7025</v>
      </c>
      <c r="D1789" s="193" t="s">
        <v>214</v>
      </c>
      <c r="E1789" s="194" t="s">
        <v>14779</v>
      </c>
      <c r="F1789" s="195" t="s">
        <v>12945</v>
      </c>
      <c r="G1789" s="196" t="s">
        <v>10032</v>
      </c>
      <c r="H1789" s="197">
        <v>12.8</v>
      </c>
      <c r="I1789" s="198"/>
      <c r="J1789" s="199">
        <f>ROUND(I1789*H1789,2)</f>
        <v>0</v>
      </c>
      <c r="K1789" s="200"/>
      <c r="L1789" s="40"/>
      <c r="M1789" s="201" t="s">
        <v>1</v>
      </c>
      <c r="N1789" s="202" t="s">
        <v>42</v>
      </c>
      <c r="O1789" s="72"/>
      <c r="P1789" s="203">
        <f>O1789*H1789</f>
        <v>0</v>
      </c>
      <c r="Q1789" s="203">
        <v>0</v>
      </c>
      <c r="R1789" s="203">
        <f>Q1789*H1789</f>
        <v>0</v>
      </c>
      <c r="S1789" s="203">
        <v>0</v>
      </c>
      <c r="T1789" s="204">
        <f>S1789*H1789</f>
        <v>0</v>
      </c>
      <c r="U1789" s="35"/>
      <c r="V1789" s="35"/>
      <c r="W1789" s="35"/>
      <c r="X1789" s="35"/>
      <c r="Y1789" s="35"/>
      <c r="Z1789" s="35"/>
      <c r="AA1789" s="35"/>
      <c r="AB1789" s="35"/>
      <c r="AC1789" s="35"/>
      <c r="AD1789" s="35"/>
      <c r="AE1789" s="35"/>
      <c r="AR1789" s="205" t="s">
        <v>218</v>
      </c>
      <c r="AT1789" s="205" t="s">
        <v>214</v>
      </c>
      <c r="AU1789" s="205" t="s">
        <v>85</v>
      </c>
      <c r="AY1789" s="18" t="s">
        <v>209</v>
      </c>
      <c r="BE1789" s="206">
        <f>IF(N1789="základní",J1789,0)</f>
        <v>0</v>
      </c>
      <c r="BF1789" s="206">
        <f>IF(N1789="snížená",J1789,0)</f>
        <v>0</v>
      </c>
      <c r="BG1789" s="206">
        <f>IF(N1789="zákl. přenesená",J1789,0)</f>
        <v>0</v>
      </c>
      <c r="BH1789" s="206">
        <f>IF(N1789="sníž. přenesená",J1789,0)</f>
        <v>0</v>
      </c>
      <c r="BI1789" s="206">
        <f>IF(N1789="nulová",J1789,0)</f>
        <v>0</v>
      </c>
      <c r="BJ1789" s="18" t="s">
        <v>85</v>
      </c>
      <c r="BK1789" s="206">
        <f>ROUND(I1789*H1789,2)</f>
        <v>0</v>
      </c>
      <c r="BL1789" s="18" t="s">
        <v>218</v>
      </c>
      <c r="BM1789" s="205" t="s">
        <v>14780</v>
      </c>
    </row>
    <row r="1790" spans="1:65" s="2" customFormat="1" ht="48.75">
      <c r="A1790" s="35"/>
      <c r="B1790" s="36"/>
      <c r="C1790" s="37"/>
      <c r="D1790" s="214" t="s">
        <v>807</v>
      </c>
      <c r="E1790" s="37"/>
      <c r="F1790" s="256" t="s">
        <v>13241</v>
      </c>
      <c r="G1790" s="37"/>
      <c r="H1790" s="37"/>
      <c r="I1790" s="257"/>
      <c r="J1790" s="37"/>
      <c r="K1790" s="37"/>
      <c r="L1790" s="40"/>
      <c r="M1790" s="258"/>
      <c r="N1790" s="259"/>
      <c r="O1790" s="72"/>
      <c r="P1790" s="72"/>
      <c r="Q1790" s="72"/>
      <c r="R1790" s="72"/>
      <c r="S1790" s="72"/>
      <c r="T1790" s="73"/>
      <c r="U1790" s="35"/>
      <c r="V1790" s="35"/>
      <c r="W1790" s="35"/>
      <c r="X1790" s="35"/>
      <c r="Y1790" s="35"/>
      <c r="Z1790" s="35"/>
      <c r="AA1790" s="35"/>
      <c r="AB1790" s="35"/>
      <c r="AC1790" s="35"/>
      <c r="AD1790" s="35"/>
      <c r="AE1790" s="35"/>
      <c r="AT1790" s="18" t="s">
        <v>807</v>
      </c>
      <c r="AU1790" s="18" t="s">
        <v>85</v>
      </c>
    </row>
    <row r="1791" spans="1:65" s="2" customFormat="1" ht="16.5" customHeight="1">
      <c r="A1791" s="35"/>
      <c r="B1791" s="36"/>
      <c r="C1791" s="193" t="s">
        <v>7029</v>
      </c>
      <c r="D1791" s="193" t="s">
        <v>214</v>
      </c>
      <c r="E1791" s="194" t="s">
        <v>14781</v>
      </c>
      <c r="F1791" s="195" t="s">
        <v>12898</v>
      </c>
      <c r="G1791" s="196" t="s">
        <v>10032</v>
      </c>
      <c r="H1791" s="197">
        <v>5.8</v>
      </c>
      <c r="I1791" s="198"/>
      <c r="J1791" s="199">
        <f>ROUND(I1791*H1791,2)</f>
        <v>0</v>
      </c>
      <c r="K1791" s="200"/>
      <c r="L1791" s="40"/>
      <c r="M1791" s="201" t="s">
        <v>1</v>
      </c>
      <c r="N1791" s="202" t="s">
        <v>42</v>
      </c>
      <c r="O1791" s="72"/>
      <c r="P1791" s="203">
        <f>O1791*H1791</f>
        <v>0</v>
      </c>
      <c r="Q1791" s="203">
        <v>0</v>
      </c>
      <c r="R1791" s="203">
        <f>Q1791*H1791</f>
        <v>0</v>
      </c>
      <c r="S1791" s="203">
        <v>0</v>
      </c>
      <c r="T1791" s="204">
        <f>S1791*H1791</f>
        <v>0</v>
      </c>
      <c r="U1791" s="35"/>
      <c r="V1791" s="35"/>
      <c r="W1791" s="35"/>
      <c r="X1791" s="35"/>
      <c r="Y1791" s="35"/>
      <c r="Z1791" s="35"/>
      <c r="AA1791" s="35"/>
      <c r="AB1791" s="35"/>
      <c r="AC1791" s="35"/>
      <c r="AD1791" s="35"/>
      <c r="AE1791" s="35"/>
      <c r="AR1791" s="205" t="s">
        <v>218</v>
      </c>
      <c r="AT1791" s="205" t="s">
        <v>214</v>
      </c>
      <c r="AU1791" s="205" t="s">
        <v>85</v>
      </c>
      <c r="AY1791" s="18" t="s">
        <v>209</v>
      </c>
      <c r="BE1791" s="206">
        <f>IF(N1791="základní",J1791,0)</f>
        <v>0</v>
      </c>
      <c r="BF1791" s="206">
        <f>IF(N1791="snížená",J1791,0)</f>
        <v>0</v>
      </c>
      <c r="BG1791" s="206">
        <f>IF(N1791="zákl. přenesená",J1791,0)</f>
        <v>0</v>
      </c>
      <c r="BH1791" s="206">
        <f>IF(N1791="sníž. přenesená",J1791,0)</f>
        <v>0</v>
      </c>
      <c r="BI1791" s="206">
        <f>IF(N1791="nulová",J1791,0)</f>
        <v>0</v>
      </c>
      <c r="BJ1791" s="18" t="s">
        <v>85</v>
      </c>
      <c r="BK1791" s="206">
        <f>ROUND(I1791*H1791,2)</f>
        <v>0</v>
      </c>
      <c r="BL1791" s="18" t="s">
        <v>218</v>
      </c>
      <c r="BM1791" s="205" t="s">
        <v>14782</v>
      </c>
    </row>
    <row r="1792" spans="1:65" s="2" customFormat="1" ht="48.75">
      <c r="A1792" s="35"/>
      <c r="B1792" s="36"/>
      <c r="C1792" s="37"/>
      <c r="D1792" s="214" t="s">
        <v>807</v>
      </c>
      <c r="E1792" s="37"/>
      <c r="F1792" s="256" t="s">
        <v>13241</v>
      </c>
      <c r="G1792" s="37"/>
      <c r="H1792" s="37"/>
      <c r="I1792" s="257"/>
      <c r="J1792" s="37"/>
      <c r="K1792" s="37"/>
      <c r="L1792" s="40"/>
      <c r="M1792" s="258"/>
      <c r="N1792" s="259"/>
      <c r="O1792" s="72"/>
      <c r="P1792" s="72"/>
      <c r="Q1792" s="72"/>
      <c r="R1792" s="72"/>
      <c r="S1792" s="72"/>
      <c r="T1792" s="73"/>
      <c r="U1792" s="35"/>
      <c r="V1792" s="35"/>
      <c r="W1792" s="35"/>
      <c r="X1792" s="35"/>
      <c r="Y1792" s="35"/>
      <c r="Z1792" s="35"/>
      <c r="AA1792" s="35"/>
      <c r="AB1792" s="35"/>
      <c r="AC1792" s="35"/>
      <c r="AD1792" s="35"/>
      <c r="AE1792" s="35"/>
      <c r="AT1792" s="18" t="s">
        <v>807</v>
      </c>
      <c r="AU1792" s="18" t="s">
        <v>85</v>
      </c>
    </row>
    <row r="1793" spans="1:65" s="2" customFormat="1" ht="16.5" customHeight="1">
      <c r="A1793" s="35"/>
      <c r="B1793" s="36"/>
      <c r="C1793" s="193" t="s">
        <v>7033</v>
      </c>
      <c r="D1793" s="193" t="s">
        <v>214</v>
      </c>
      <c r="E1793" s="194" t="s">
        <v>14783</v>
      </c>
      <c r="F1793" s="195" t="s">
        <v>12902</v>
      </c>
      <c r="G1793" s="196" t="s">
        <v>10032</v>
      </c>
      <c r="H1793" s="197">
        <v>1.6</v>
      </c>
      <c r="I1793" s="198"/>
      <c r="J1793" s="199">
        <f>ROUND(I1793*H1793,2)</f>
        <v>0</v>
      </c>
      <c r="K1793" s="200"/>
      <c r="L1793" s="40"/>
      <c r="M1793" s="201" t="s">
        <v>1</v>
      </c>
      <c r="N1793" s="202" t="s">
        <v>42</v>
      </c>
      <c r="O1793" s="72"/>
      <c r="P1793" s="203">
        <f>O1793*H1793</f>
        <v>0</v>
      </c>
      <c r="Q1793" s="203">
        <v>0</v>
      </c>
      <c r="R1793" s="203">
        <f>Q1793*H1793</f>
        <v>0</v>
      </c>
      <c r="S1793" s="203">
        <v>0</v>
      </c>
      <c r="T1793" s="204">
        <f>S1793*H1793</f>
        <v>0</v>
      </c>
      <c r="U1793" s="35"/>
      <c r="V1793" s="35"/>
      <c r="W1793" s="35"/>
      <c r="X1793" s="35"/>
      <c r="Y1793" s="35"/>
      <c r="Z1793" s="35"/>
      <c r="AA1793" s="35"/>
      <c r="AB1793" s="35"/>
      <c r="AC1793" s="35"/>
      <c r="AD1793" s="35"/>
      <c r="AE1793" s="35"/>
      <c r="AR1793" s="205" t="s">
        <v>218</v>
      </c>
      <c r="AT1793" s="205" t="s">
        <v>214</v>
      </c>
      <c r="AU1793" s="205" t="s">
        <v>85</v>
      </c>
      <c r="AY1793" s="18" t="s">
        <v>209</v>
      </c>
      <c r="BE1793" s="206">
        <f>IF(N1793="základní",J1793,0)</f>
        <v>0</v>
      </c>
      <c r="BF1793" s="206">
        <f>IF(N1793="snížená",J1793,0)</f>
        <v>0</v>
      </c>
      <c r="BG1793" s="206">
        <f>IF(N1793="zákl. přenesená",J1793,0)</f>
        <v>0</v>
      </c>
      <c r="BH1793" s="206">
        <f>IF(N1793="sníž. přenesená",J1793,0)</f>
        <v>0</v>
      </c>
      <c r="BI1793" s="206">
        <f>IF(N1793="nulová",J1793,0)</f>
        <v>0</v>
      </c>
      <c r="BJ1793" s="18" t="s">
        <v>85</v>
      </c>
      <c r="BK1793" s="206">
        <f>ROUND(I1793*H1793,2)</f>
        <v>0</v>
      </c>
      <c r="BL1793" s="18" t="s">
        <v>218</v>
      </c>
      <c r="BM1793" s="205" t="s">
        <v>14784</v>
      </c>
    </row>
    <row r="1794" spans="1:65" s="2" customFormat="1" ht="48.75">
      <c r="A1794" s="35"/>
      <c r="B1794" s="36"/>
      <c r="C1794" s="37"/>
      <c r="D1794" s="214" t="s">
        <v>807</v>
      </c>
      <c r="E1794" s="37"/>
      <c r="F1794" s="256" t="s">
        <v>13241</v>
      </c>
      <c r="G1794" s="37"/>
      <c r="H1794" s="37"/>
      <c r="I1794" s="257"/>
      <c r="J1794" s="37"/>
      <c r="K1794" s="37"/>
      <c r="L1794" s="40"/>
      <c r="M1794" s="258"/>
      <c r="N1794" s="259"/>
      <c r="O1794" s="72"/>
      <c r="P1794" s="72"/>
      <c r="Q1794" s="72"/>
      <c r="R1794" s="72"/>
      <c r="S1794" s="72"/>
      <c r="T1794" s="73"/>
      <c r="U1794" s="35"/>
      <c r="V1794" s="35"/>
      <c r="W1794" s="35"/>
      <c r="X1794" s="35"/>
      <c r="Y1794" s="35"/>
      <c r="Z1794" s="35"/>
      <c r="AA1794" s="35"/>
      <c r="AB1794" s="35"/>
      <c r="AC1794" s="35"/>
      <c r="AD1794" s="35"/>
      <c r="AE1794" s="35"/>
      <c r="AT1794" s="18" t="s">
        <v>807</v>
      </c>
      <c r="AU1794" s="18" t="s">
        <v>85</v>
      </c>
    </row>
    <row r="1795" spans="1:65" s="2" customFormat="1" ht="16.5" customHeight="1">
      <c r="A1795" s="35"/>
      <c r="B1795" s="36"/>
      <c r="C1795" s="193" t="s">
        <v>7036</v>
      </c>
      <c r="D1795" s="193" t="s">
        <v>214</v>
      </c>
      <c r="E1795" s="194" t="s">
        <v>14785</v>
      </c>
      <c r="F1795" s="195" t="s">
        <v>12951</v>
      </c>
      <c r="G1795" s="196" t="s">
        <v>10032</v>
      </c>
      <c r="H1795" s="197">
        <v>17.600000000000001</v>
      </c>
      <c r="I1795" s="198"/>
      <c r="J1795" s="199">
        <f>ROUND(I1795*H1795,2)</f>
        <v>0</v>
      </c>
      <c r="K1795" s="200"/>
      <c r="L1795" s="40"/>
      <c r="M1795" s="201" t="s">
        <v>1</v>
      </c>
      <c r="N1795" s="202" t="s">
        <v>42</v>
      </c>
      <c r="O1795" s="72"/>
      <c r="P1795" s="203">
        <f>O1795*H1795</f>
        <v>0</v>
      </c>
      <c r="Q1795" s="203">
        <v>0</v>
      </c>
      <c r="R1795" s="203">
        <f>Q1795*H1795</f>
        <v>0</v>
      </c>
      <c r="S1795" s="203">
        <v>0</v>
      </c>
      <c r="T1795" s="204">
        <f>S1795*H1795</f>
        <v>0</v>
      </c>
      <c r="U1795" s="35"/>
      <c r="V1795" s="35"/>
      <c r="W1795" s="35"/>
      <c r="X1795" s="35"/>
      <c r="Y1795" s="35"/>
      <c r="Z1795" s="35"/>
      <c r="AA1795" s="35"/>
      <c r="AB1795" s="35"/>
      <c r="AC1795" s="35"/>
      <c r="AD1795" s="35"/>
      <c r="AE1795" s="35"/>
      <c r="AR1795" s="205" t="s">
        <v>218</v>
      </c>
      <c r="AT1795" s="205" t="s">
        <v>214</v>
      </c>
      <c r="AU1795" s="205" t="s">
        <v>85</v>
      </c>
      <c r="AY1795" s="18" t="s">
        <v>209</v>
      </c>
      <c r="BE1795" s="206">
        <f>IF(N1795="základní",J1795,0)</f>
        <v>0</v>
      </c>
      <c r="BF1795" s="206">
        <f>IF(N1795="snížená",J1795,0)</f>
        <v>0</v>
      </c>
      <c r="BG1795" s="206">
        <f>IF(N1795="zákl. přenesená",J1795,0)</f>
        <v>0</v>
      </c>
      <c r="BH1795" s="206">
        <f>IF(N1795="sníž. přenesená",J1795,0)</f>
        <v>0</v>
      </c>
      <c r="BI1795" s="206">
        <f>IF(N1795="nulová",J1795,0)</f>
        <v>0</v>
      </c>
      <c r="BJ1795" s="18" t="s">
        <v>85</v>
      </c>
      <c r="BK1795" s="206">
        <f>ROUND(I1795*H1795,2)</f>
        <v>0</v>
      </c>
      <c r="BL1795" s="18" t="s">
        <v>218</v>
      </c>
      <c r="BM1795" s="205" t="s">
        <v>14786</v>
      </c>
    </row>
    <row r="1796" spans="1:65" s="2" customFormat="1" ht="48.75">
      <c r="A1796" s="35"/>
      <c r="B1796" s="36"/>
      <c r="C1796" s="37"/>
      <c r="D1796" s="214" t="s">
        <v>807</v>
      </c>
      <c r="E1796" s="37"/>
      <c r="F1796" s="256" t="s">
        <v>13241</v>
      </c>
      <c r="G1796" s="37"/>
      <c r="H1796" s="37"/>
      <c r="I1796" s="257"/>
      <c r="J1796" s="37"/>
      <c r="K1796" s="37"/>
      <c r="L1796" s="40"/>
      <c r="M1796" s="258"/>
      <c r="N1796" s="259"/>
      <c r="O1796" s="72"/>
      <c r="P1796" s="72"/>
      <c r="Q1796" s="72"/>
      <c r="R1796" s="72"/>
      <c r="S1796" s="72"/>
      <c r="T1796" s="73"/>
      <c r="U1796" s="35"/>
      <c r="V1796" s="35"/>
      <c r="W1796" s="35"/>
      <c r="X1796" s="35"/>
      <c r="Y1796" s="35"/>
      <c r="Z1796" s="35"/>
      <c r="AA1796" s="35"/>
      <c r="AB1796" s="35"/>
      <c r="AC1796" s="35"/>
      <c r="AD1796" s="35"/>
      <c r="AE1796" s="35"/>
      <c r="AT1796" s="18" t="s">
        <v>807</v>
      </c>
      <c r="AU1796" s="18" t="s">
        <v>85</v>
      </c>
    </row>
    <row r="1797" spans="1:65" s="2" customFormat="1" ht="16.5" customHeight="1">
      <c r="A1797" s="35"/>
      <c r="B1797" s="36"/>
      <c r="C1797" s="193" t="s">
        <v>7039</v>
      </c>
      <c r="D1797" s="193" t="s">
        <v>214</v>
      </c>
      <c r="E1797" s="194" t="s">
        <v>14787</v>
      </c>
      <c r="F1797" s="195" t="s">
        <v>12870</v>
      </c>
      <c r="G1797" s="196" t="s">
        <v>10032</v>
      </c>
      <c r="H1797" s="197">
        <v>6.4</v>
      </c>
      <c r="I1797" s="198"/>
      <c r="J1797" s="199">
        <f>ROUND(I1797*H1797,2)</f>
        <v>0</v>
      </c>
      <c r="K1797" s="200"/>
      <c r="L1797" s="40"/>
      <c r="M1797" s="201" t="s">
        <v>1</v>
      </c>
      <c r="N1797" s="202" t="s">
        <v>42</v>
      </c>
      <c r="O1797" s="72"/>
      <c r="P1797" s="203">
        <f>O1797*H1797</f>
        <v>0</v>
      </c>
      <c r="Q1797" s="203">
        <v>0</v>
      </c>
      <c r="R1797" s="203">
        <f>Q1797*H1797</f>
        <v>0</v>
      </c>
      <c r="S1797" s="203">
        <v>0</v>
      </c>
      <c r="T1797" s="204">
        <f>S1797*H1797</f>
        <v>0</v>
      </c>
      <c r="U1797" s="35"/>
      <c r="V1797" s="35"/>
      <c r="W1797" s="35"/>
      <c r="X1797" s="35"/>
      <c r="Y1797" s="35"/>
      <c r="Z1797" s="35"/>
      <c r="AA1797" s="35"/>
      <c r="AB1797" s="35"/>
      <c r="AC1797" s="35"/>
      <c r="AD1797" s="35"/>
      <c r="AE1797" s="35"/>
      <c r="AR1797" s="205" t="s">
        <v>218</v>
      </c>
      <c r="AT1797" s="205" t="s">
        <v>214</v>
      </c>
      <c r="AU1797" s="205" t="s">
        <v>85</v>
      </c>
      <c r="AY1797" s="18" t="s">
        <v>209</v>
      </c>
      <c r="BE1797" s="206">
        <f>IF(N1797="základní",J1797,0)</f>
        <v>0</v>
      </c>
      <c r="BF1797" s="206">
        <f>IF(N1797="snížená",J1797,0)</f>
        <v>0</v>
      </c>
      <c r="BG1797" s="206">
        <f>IF(N1797="zákl. přenesená",J1797,0)</f>
        <v>0</v>
      </c>
      <c r="BH1797" s="206">
        <f>IF(N1797="sníž. přenesená",J1797,0)</f>
        <v>0</v>
      </c>
      <c r="BI1797" s="206">
        <f>IF(N1797="nulová",J1797,0)</f>
        <v>0</v>
      </c>
      <c r="BJ1797" s="18" t="s">
        <v>85</v>
      </c>
      <c r="BK1797" s="206">
        <f>ROUND(I1797*H1797,2)</f>
        <v>0</v>
      </c>
      <c r="BL1797" s="18" t="s">
        <v>218</v>
      </c>
      <c r="BM1797" s="205" t="s">
        <v>14788</v>
      </c>
    </row>
    <row r="1798" spans="1:65" s="2" customFormat="1" ht="48.75">
      <c r="A1798" s="35"/>
      <c r="B1798" s="36"/>
      <c r="C1798" s="37"/>
      <c r="D1798" s="214" t="s">
        <v>807</v>
      </c>
      <c r="E1798" s="37"/>
      <c r="F1798" s="256" t="s">
        <v>13241</v>
      </c>
      <c r="G1798" s="37"/>
      <c r="H1798" s="37"/>
      <c r="I1798" s="257"/>
      <c r="J1798" s="37"/>
      <c r="K1798" s="37"/>
      <c r="L1798" s="40"/>
      <c r="M1798" s="258"/>
      <c r="N1798" s="259"/>
      <c r="O1798" s="72"/>
      <c r="P1798" s="72"/>
      <c r="Q1798" s="72"/>
      <c r="R1798" s="72"/>
      <c r="S1798" s="72"/>
      <c r="T1798" s="73"/>
      <c r="U1798" s="35"/>
      <c r="V1798" s="35"/>
      <c r="W1798" s="35"/>
      <c r="X1798" s="35"/>
      <c r="Y1798" s="35"/>
      <c r="Z1798" s="35"/>
      <c r="AA1798" s="35"/>
      <c r="AB1798" s="35"/>
      <c r="AC1798" s="35"/>
      <c r="AD1798" s="35"/>
      <c r="AE1798" s="35"/>
      <c r="AT1798" s="18" t="s">
        <v>807</v>
      </c>
      <c r="AU1798" s="18" t="s">
        <v>85</v>
      </c>
    </row>
    <row r="1799" spans="1:65" s="2" customFormat="1" ht="16.5" customHeight="1">
      <c r="A1799" s="35"/>
      <c r="B1799" s="36"/>
      <c r="C1799" s="193" t="s">
        <v>7043</v>
      </c>
      <c r="D1799" s="193" t="s">
        <v>214</v>
      </c>
      <c r="E1799" s="194" t="s">
        <v>14789</v>
      </c>
      <c r="F1799" s="195" t="s">
        <v>12848</v>
      </c>
      <c r="G1799" s="196" t="s">
        <v>217</v>
      </c>
      <c r="H1799" s="197">
        <v>118.9</v>
      </c>
      <c r="I1799" s="198"/>
      <c r="J1799" s="199">
        <f>ROUND(I1799*H1799,2)</f>
        <v>0</v>
      </c>
      <c r="K1799" s="200"/>
      <c r="L1799" s="40"/>
      <c r="M1799" s="201" t="s">
        <v>1</v>
      </c>
      <c r="N1799" s="202" t="s">
        <v>42</v>
      </c>
      <c r="O1799" s="72"/>
      <c r="P1799" s="203">
        <f>O1799*H1799</f>
        <v>0</v>
      </c>
      <c r="Q1799" s="203">
        <v>0</v>
      </c>
      <c r="R1799" s="203">
        <f>Q1799*H1799</f>
        <v>0</v>
      </c>
      <c r="S1799" s="203">
        <v>0</v>
      </c>
      <c r="T1799" s="204">
        <f>S1799*H1799</f>
        <v>0</v>
      </c>
      <c r="U1799" s="35"/>
      <c r="V1799" s="35"/>
      <c r="W1799" s="35"/>
      <c r="X1799" s="35"/>
      <c r="Y1799" s="35"/>
      <c r="Z1799" s="35"/>
      <c r="AA1799" s="35"/>
      <c r="AB1799" s="35"/>
      <c r="AC1799" s="35"/>
      <c r="AD1799" s="35"/>
      <c r="AE1799" s="35"/>
      <c r="AR1799" s="205" t="s">
        <v>218</v>
      </c>
      <c r="AT1799" s="205" t="s">
        <v>214</v>
      </c>
      <c r="AU1799" s="205" t="s">
        <v>85</v>
      </c>
      <c r="AY1799" s="18" t="s">
        <v>209</v>
      </c>
      <c r="BE1799" s="206">
        <f>IF(N1799="základní",J1799,0)</f>
        <v>0</v>
      </c>
      <c r="BF1799" s="206">
        <f>IF(N1799="snížená",J1799,0)</f>
        <v>0</v>
      </c>
      <c r="BG1799" s="206">
        <f>IF(N1799="zákl. přenesená",J1799,0)</f>
        <v>0</v>
      </c>
      <c r="BH1799" s="206">
        <f>IF(N1799="sníž. přenesená",J1799,0)</f>
        <v>0</v>
      </c>
      <c r="BI1799" s="206">
        <f>IF(N1799="nulová",J1799,0)</f>
        <v>0</v>
      </c>
      <c r="BJ1799" s="18" t="s">
        <v>85</v>
      </c>
      <c r="BK1799" s="206">
        <f>ROUND(I1799*H1799,2)</f>
        <v>0</v>
      </c>
      <c r="BL1799" s="18" t="s">
        <v>218</v>
      </c>
      <c r="BM1799" s="205" t="s">
        <v>14790</v>
      </c>
    </row>
    <row r="1800" spans="1:65" s="2" customFormat="1" ht="48.75">
      <c r="A1800" s="35"/>
      <c r="B1800" s="36"/>
      <c r="C1800" s="37"/>
      <c r="D1800" s="214" t="s">
        <v>807</v>
      </c>
      <c r="E1800" s="37"/>
      <c r="F1800" s="256" t="s">
        <v>12988</v>
      </c>
      <c r="G1800" s="37"/>
      <c r="H1800" s="37"/>
      <c r="I1800" s="257"/>
      <c r="J1800" s="37"/>
      <c r="K1800" s="37"/>
      <c r="L1800" s="40"/>
      <c r="M1800" s="258"/>
      <c r="N1800" s="259"/>
      <c r="O1800" s="72"/>
      <c r="P1800" s="72"/>
      <c r="Q1800" s="72"/>
      <c r="R1800" s="72"/>
      <c r="S1800" s="72"/>
      <c r="T1800" s="73"/>
      <c r="U1800" s="35"/>
      <c r="V1800" s="35"/>
      <c r="W1800" s="35"/>
      <c r="X1800" s="35"/>
      <c r="Y1800" s="35"/>
      <c r="Z1800" s="35"/>
      <c r="AA1800" s="35"/>
      <c r="AB1800" s="35"/>
      <c r="AC1800" s="35"/>
      <c r="AD1800" s="35"/>
      <c r="AE1800" s="35"/>
      <c r="AT1800" s="18" t="s">
        <v>807</v>
      </c>
      <c r="AU1800" s="18" t="s">
        <v>85</v>
      </c>
    </row>
    <row r="1801" spans="1:65" s="2" customFormat="1" ht="16.5" customHeight="1">
      <c r="A1801" s="35"/>
      <c r="B1801" s="36"/>
      <c r="C1801" s="193" t="s">
        <v>7047</v>
      </c>
      <c r="D1801" s="193" t="s">
        <v>214</v>
      </c>
      <c r="E1801" s="194" t="s">
        <v>14791</v>
      </c>
      <c r="F1801" s="195" t="s">
        <v>12852</v>
      </c>
      <c r="G1801" s="196" t="s">
        <v>217</v>
      </c>
      <c r="H1801" s="197">
        <v>100.8</v>
      </c>
      <c r="I1801" s="198"/>
      <c r="J1801" s="199">
        <f>ROUND(I1801*H1801,2)</f>
        <v>0</v>
      </c>
      <c r="K1801" s="200"/>
      <c r="L1801" s="40"/>
      <c r="M1801" s="201" t="s">
        <v>1</v>
      </c>
      <c r="N1801" s="202" t="s">
        <v>42</v>
      </c>
      <c r="O1801" s="72"/>
      <c r="P1801" s="203">
        <f>O1801*H1801</f>
        <v>0</v>
      </c>
      <c r="Q1801" s="203">
        <v>0</v>
      </c>
      <c r="R1801" s="203">
        <f>Q1801*H1801</f>
        <v>0</v>
      </c>
      <c r="S1801" s="203">
        <v>0</v>
      </c>
      <c r="T1801" s="204">
        <f>S1801*H1801</f>
        <v>0</v>
      </c>
      <c r="U1801" s="35"/>
      <c r="V1801" s="35"/>
      <c r="W1801" s="35"/>
      <c r="X1801" s="35"/>
      <c r="Y1801" s="35"/>
      <c r="Z1801" s="35"/>
      <c r="AA1801" s="35"/>
      <c r="AB1801" s="35"/>
      <c r="AC1801" s="35"/>
      <c r="AD1801" s="35"/>
      <c r="AE1801" s="35"/>
      <c r="AR1801" s="205" t="s">
        <v>218</v>
      </c>
      <c r="AT1801" s="205" t="s">
        <v>214</v>
      </c>
      <c r="AU1801" s="205" t="s">
        <v>85</v>
      </c>
      <c r="AY1801" s="18" t="s">
        <v>209</v>
      </c>
      <c r="BE1801" s="206">
        <f>IF(N1801="základní",J1801,0)</f>
        <v>0</v>
      </c>
      <c r="BF1801" s="206">
        <f>IF(N1801="snížená",J1801,0)</f>
        <v>0</v>
      </c>
      <c r="BG1801" s="206">
        <f>IF(N1801="zákl. přenesená",J1801,0)</f>
        <v>0</v>
      </c>
      <c r="BH1801" s="206">
        <f>IF(N1801="sníž. přenesená",J1801,0)</f>
        <v>0</v>
      </c>
      <c r="BI1801" s="206">
        <f>IF(N1801="nulová",J1801,0)</f>
        <v>0</v>
      </c>
      <c r="BJ1801" s="18" t="s">
        <v>85</v>
      </c>
      <c r="BK1801" s="206">
        <f>ROUND(I1801*H1801,2)</f>
        <v>0</v>
      </c>
      <c r="BL1801" s="18" t="s">
        <v>218</v>
      </c>
      <c r="BM1801" s="205" t="s">
        <v>14792</v>
      </c>
    </row>
    <row r="1802" spans="1:65" s="2" customFormat="1" ht="48.75">
      <c r="A1802" s="35"/>
      <c r="B1802" s="36"/>
      <c r="C1802" s="37"/>
      <c r="D1802" s="214" t="s">
        <v>807</v>
      </c>
      <c r="E1802" s="37"/>
      <c r="F1802" s="256" t="s">
        <v>12988</v>
      </c>
      <c r="G1802" s="37"/>
      <c r="H1802" s="37"/>
      <c r="I1802" s="257"/>
      <c r="J1802" s="37"/>
      <c r="K1802" s="37"/>
      <c r="L1802" s="40"/>
      <c r="M1802" s="258"/>
      <c r="N1802" s="259"/>
      <c r="O1802" s="72"/>
      <c r="P1802" s="72"/>
      <c r="Q1802" s="72"/>
      <c r="R1802" s="72"/>
      <c r="S1802" s="72"/>
      <c r="T1802" s="73"/>
      <c r="U1802" s="35"/>
      <c r="V1802" s="35"/>
      <c r="W1802" s="35"/>
      <c r="X1802" s="35"/>
      <c r="Y1802" s="35"/>
      <c r="Z1802" s="35"/>
      <c r="AA1802" s="35"/>
      <c r="AB1802" s="35"/>
      <c r="AC1802" s="35"/>
      <c r="AD1802" s="35"/>
      <c r="AE1802" s="35"/>
      <c r="AT1802" s="18" t="s">
        <v>807</v>
      </c>
      <c r="AU1802" s="18" t="s">
        <v>85</v>
      </c>
    </row>
    <row r="1803" spans="1:65" s="2" customFormat="1" ht="16.5" customHeight="1">
      <c r="A1803" s="35"/>
      <c r="B1803" s="36"/>
      <c r="C1803" s="193" t="s">
        <v>7050</v>
      </c>
      <c r="D1803" s="193" t="s">
        <v>214</v>
      </c>
      <c r="E1803" s="194" t="s">
        <v>14793</v>
      </c>
      <c r="F1803" s="195" t="s">
        <v>13368</v>
      </c>
      <c r="G1803" s="196" t="s">
        <v>10032</v>
      </c>
      <c r="H1803" s="197">
        <v>5.5</v>
      </c>
      <c r="I1803" s="198"/>
      <c r="J1803" s="199">
        <f>ROUND(I1803*H1803,2)</f>
        <v>0</v>
      </c>
      <c r="K1803" s="200"/>
      <c r="L1803" s="40"/>
      <c r="M1803" s="201" t="s">
        <v>1</v>
      </c>
      <c r="N1803" s="202" t="s">
        <v>42</v>
      </c>
      <c r="O1803" s="72"/>
      <c r="P1803" s="203">
        <f>O1803*H1803</f>
        <v>0</v>
      </c>
      <c r="Q1803" s="203">
        <v>0</v>
      </c>
      <c r="R1803" s="203">
        <f>Q1803*H1803</f>
        <v>0</v>
      </c>
      <c r="S1803" s="203">
        <v>0</v>
      </c>
      <c r="T1803" s="204">
        <f>S1803*H1803</f>
        <v>0</v>
      </c>
      <c r="U1803" s="35"/>
      <c r="V1803" s="35"/>
      <c r="W1803" s="35"/>
      <c r="X1803" s="35"/>
      <c r="Y1803" s="35"/>
      <c r="Z1803" s="35"/>
      <c r="AA1803" s="35"/>
      <c r="AB1803" s="35"/>
      <c r="AC1803" s="35"/>
      <c r="AD1803" s="35"/>
      <c r="AE1803" s="35"/>
      <c r="AR1803" s="205" t="s">
        <v>218</v>
      </c>
      <c r="AT1803" s="205" t="s">
        <v>214</v>
      </c>
      <c r="AU1803" s="205" t="s">
        <v>85</v>
      </c>
      <c r="AY1803" s="18" t="s">
        <v>209</v>
      </c>
      <c r="BE1803" s="206">
        <f>IF(N1803="základní",J1803,0)</f>
        <v>0</v>
      </c>
      <c r="BF1803" s="206">
        <f>IF(N1803="snížená",J1803,0)</f>
        <v>0</v>
      </c>
      <c r="BG1803" s="206">
        <f>IF(N1803="zákl. přenesená",J1803,0)</f>
        <v>0</v>
      </c>
      <c r="BH1803" s="206">
        <f>IF(N1803="sníž. přenesená",J1803,0)</f>
        <v>0</v>
      </c>
      <c r="BI1803" s="206">
        <f>IF(N1803="nulová",J1803,0)</f>
        <v>0</v>
      </c>
      <c r="BJ1803" s="18" t="s">
        <v>85</v>
      </c>
      <c r="BK1803" s="206">
        <f>ROUND(I1803*H1803,2)</f>
        <v>0</v>
      </c>
      <c r="BL1803" s="18" t="s">
        <v>218</v>
      </c>
      <c r="BM1803" s="205" t="s">
        <v>14794</v>
      </c>
    </row>
    <row r="1804" spans="1:65" s="2" customFormat="1" ht="48.75">
      <c r="A1804" s="35"/>
      <c r="B1804" s="36"/>
      <c r="C1804" s="37"/>
      <c r="D1804" s="214" t="s">
        <v>807</v>
      </c>
      <c r="E1804" s="37"/>
      <c r="F1804" s="256" t="s">
        <v>12994</v>
      </c>
      <c r="G1804" s="37"/>
      <c r="H1804" s="37"/>
      <c r="I1804" s="257"/>
      <c r="J1804" s="37"/>
      <c r="K1804" s="37"/>
      <c r="L1804" s="40"/>
      <c r="M1804" s="258"/>
      <c r="N1804" s="259"/>
      <c r="O1804" s="72"/>
      <c r="P1804" s="72"/>
      <c r="Q1804" s="72"/>
      <c r="R1804" s="72"/>
      <c r="S1804" s="72"/>
      <c r="T1804" s="73"/>
      <c r="U1804" s="35"/>
      <c r="V1804" s="35"/>
      <c r="W1804" s="35"/>
      <c r="X1804" s="35"/>
      <c r="Y1804" s="35"/>
      <c r="Z1804" s="35"/>
      <c r="AA1804" s="35"/>
      <c r="AB1804" s="35"/>
      <c r="AC1804" s="35"/>
      <c r="AD1804" s="35"/>
      <c r="AE1804" s="35"/>
      <c r="AT1804" s="18" t="s">
        <v>807</v>
      </c>
      <c r="AU1804" s="18" t="s">
        <v>85</v>
      </c>
    </row>
    <row r="1805" spans="1:65" s="2" customFormat="1" ht="16.5" customHeight="1">
      <c r="A1805" s="35"/>
      <c r="B1805" s="36"/>
      <c r="C1805" s="193" t="s">
        <v>7054</v>
      </c>
      <c r="D1805" s="193" t="s">
        <v>214</v>
      </c>
      <c r="E1805" s="194" t="s">
        <v>14795</v>
      </c>
      <c r="F1805" s="195" t="s">
        <v>13371</v>
      </c>
      <c r="G1805" s="196" t="s">
        <v>10032</v>
      </c>
      <c r="H1805" s="197">
        <v>3.9</v>
      </c>
      <c r="I1805" s="198"/>
      <c r="J1805" s="199">
        <f>ROUND(I1805*H1805,2)</f>
        <v>0</v>
      </c>
      <c r="K1805" s="200"/>
      <c r="L1805" s="40"/>
      <c r="M1805" s="201" t="s">
        <v>1</v>
      </c>
      <c r="N1805" s="202" t="s">
        <v>42</v>
      </c>
      <c r="O1805" s="72"/>
      <c r="P1805" s="203">
        <f>O1805*H1805</f>
        <v>0</v>
      </c>
      <c r="Q1805" s="203">
        <v>0</v>
      </c>
      <c r="R1805" s="203">
        <f>Q1805*H1805</f>
        <v>0</v>
      </c>
      <c r="S1805" s="203">
        <v>0</v>
      </c>
      <c r="T1805" s="204">
        <f>S1805*H1805</f>
        <v>0</v>
      </c>
      <c r="U1805" s="35"/>
      <c r="V1805" s="35"/>
      <c r="W1805" s="35"/>
      <c r="X1805" s="35"/>
      <c r="Y1805" s="35"/>
      <c r="Z1805" s="35"/>
      <c r="AA1805" s="35"/>
      <c r="AB1805" s="35"/>
      <c r="AC1805" s="35"/>
      <c r="AD1805" s="35"/>
      <c r="AE1805" s="35"/>
      <c r="AR1805" s="205" t="s">
        <v>218</v>
      </c>
      <c r="AT1805" s="205" t="s">
        <v>214</v>
      </c>
      <c r="AU1805" s="205" t="s">
        <v>85</v>
      </c>
      <c r="AY1805" s="18" t="s">
        <v>209</v>
      </c>
      <c r="BE1805" s="206">
        <f>IF(N1805="základní",J1805,0)</f>
        <v>0</v>
      </c>
      <c r="BF1805" s="206">
        <f>IF(N1805="snížená",J1805,0)</f>
        <v>0</v>
      </c>
      <c r="BG1805" s="206">
        <f>IF(N1805="zákl. přenesená",J1805,0)</f>
        <v>0</v>
      </c>
      <c r="BH1805" s="206">
        <f>IF(N1805="sníž. přenesená",J1805,0)</f>
        <v>0</v>
      </c>
      <c r="BI1805" s="206">
        <f>IF(N1805="nulová",J1805,0)</f>
        <v>0</v>
      </c>
      <c r="BJ1805" s="18" t="s">
        <v>85</v>
      </c>
      <c r="BK1805" s="206">
        <f>ROUND(I1805*H1805,2)</f>
        <v>0</v>
      </c>
      <c r="BL1805" s="18" t="s">
        <v>218</v>
      </c>
      <c r="BM1805" s="205" t="s">
        <v>14796</v>
      </c>
    </row>
    <row r="1806" spans="1:65" s="2" customFormat="1" ht="48.75">
      <c r="A1806" s="35"/>
      <c r="B1806" s="36"/>
      <c r="C1806" s="37"/>
      <c r="D1806" s="214" t="s">
        <v>807</v>
      </c>
      <c r="E1806" s="37"/>
      <c r="F1806" s="256" t="s">
        <v>12994</v>
      </c>
      <c r="G1806" s="37"/>
      <c r="H1806" s="37"/>
      <c r="I1806" s="257"/>
      <c r="J1806" s="37"/>
      <c r="K1806" s="37"/>
      <c r="L1806" s="40"/>
      <c r="M1806" s="258"/>
      <c r="N1806" s="259"/>
      <c r="O1806" s="72"/>
      <c r="P1806" s="72"/>
      <c r="Q1806" s="72"/>
      <c r="R1806" s="72"/>
      <c r="S1806" s="72"/>
      <c r="T1806" s="73"/>
      <c r="U1806" s="35"/>
      <c r="V1806" s="35"/>
      <c r="W1806" s="35"/>
      <c r="X1806" s="35"/>
      <c r="Y1806" s="35"/>
      <c r="Z1806" s="35"/>
      <c r="AA1806" s="35"/>
      <c r="AB1806" s="35"/>
      <c r="AC1806" s="35"/>
      <c r="AD1806" s="35"/>
      <c r="AE1806" s="35"/>
      <c r="AT1806" s="18" t="s">
        <v>807</v>
      </c>
      <c r="AU1806" s="18" t="s">
        <v>85</v>
      </c>
    </row>
    <row r="1807" spans="1:65" s="2" customFormat="1" ht="16.5" customHeight="1">
      <c r="A1807" s="35"/>
      <c r="B1807" s="36"/>
      <c r="C1807" s="193" t="s">
        <v>7058</v>
      </c>
      <c r="D1807" s="193" t="s">
        <v>214</v>
      </c>
      <c r="E1807" s="194" t="s">
        <v>14797</v>
      </c>
      <c r="F1807" s="195" t="s">
        <v>13374</v>
      </c>
      <c r="G1807" s="196" t="s">
        <v>10032</v>
      </c>
      <c r="H1807" s="197">
        <v>13</v>
      </c>
      <c r="I1807" s="198"/>
      <c r="J1807" s="199">
        <f>ROUND(I1807*H1807,2)</f>
        <v>0</v>
      </c>
      <c r="K1807" s="200"/>
      <c r="L1807" s="40"/>
      <c r="M1807" s="201" t="s">
        <v>1</v>
      </c>
      <c r="N1807" s="202" t="s">
        <v>42</v>
      </c>
      <c r="O1807" s="72"/>
      <c r="P1807" s="203">
        <f>O1807*H1807</f>
        <v>0</v>
      </c>
      <c r="Q1807" s="203">
        <v>0</v>
      </c>
      <c r="R1807" s="203">
        <f>Q1807*H1807</f>
        <v>0</v>
      </c>
      <c r="S1807" s="203">
        <v>0</v>
      </c>
      <c r="T1807" s="204">
        <f>S1807*H1807</f>
        <v>0</v>
      </c>
      <c r="U1807" s="35"/>
      <c r="V1807" s="35"/>
      <c r="W1807" s="35"/>
      <c r="X1807" s="35"/>
      <c r="Y1807" s="35"/>
      <c r="Z1807" s="35"/>
      <c r="AA1807" s="35"/>
      <c r="AB1807" s="35"/>
      <c r="AC1807" s="35"/>
      <c r="AD1807" s="35"/>
      <c r="AE1807" s="35"/>
      <c r="AR1807" s="205" t="s">
        <v>218</v>
      </c>
      <c r="AT1807" s="205" t="s">
        <v>214</v>
      </c>
      <c r="AU1807" s="205" t="s">
        <v>85</v>
      </c>
      <c r="AY1807" s="18" t="s">
        <v>209</v>
      </c>
      <c r="BE1807" s="206">
        <f>IF(N1807="základní",J1807,0)</f>
        <v>0</v>
      </c>
      <c r="BF1807" s="206">
        <f>IF(N1807="snížená",J1807,0)</f>
        <v>0</v>
      </c>
      <c r="BG1807" s="206">
        <f>IF(N1807="zákl. přenesená",J1807,0)</f>
        <v>0</v>
      </c>
      <c r="BH1807" s="206">
        <f>IF(N1807="sníž. přenesená",J1807,0)</f>
        <v>0</v>
      </c>
      <c r="BI1807" s="206">
        <f>IF(N1807="nulová",J1807,0)</f>
        <v>0</v>
      </c>
      <c r="BJ1807" s="18" t="s">
        <v>85</v>
      </c>
      <c r="BK1807" s="206">
        <f>ROUND(I1807*H1807,2)</f>
        <v>0</v>
      </c>
      <c r="BL1807" s="18" t="s">
        <v>218</v>
      </c>
      <c r="BM1807" s="205" t="s">
        <v>14798</v>
      </c>
    </row>
    <row r="1808" spans="1:65" s="2" customFormat="1" ht="48.75">
      <c r="A1808" s="35"/>
      <c r="B1808" s="36"/>
      <c r="C1808" s="37"/>
      <c r="D1808" s="214" t="s">
        <v>807</v>
      </c>
      <c r="E1808" s="37"/>
      <c r="F1808" s="256" t="s">
        <v>12994</v>
      </c>
      <c r="G1808" s="37"/>
      <c r="H1808" s="37"/>
      <c r="I1808" s="257"/>
      <c r="J1808" s="37"/>
      <c r="K1808" s="37"/>
      <c r="L1808" s="40"/>
      <c r="M1808" s="258"/>
      <c r="N1808" s="259"/>
      <c r="O1808" s="72"/>
      <c r="P1808" s="72"/>
      <c r="Q1808" s="72"/>
      <c r="R1808" s="72"/>
      <c r="S1808" s="72"/>
      <c r="T1808" s="73"/>
      <c r="U1808" s="35"/>
      <c r="V1808" s="35"/>
      <c r="W1808" s="35"/>
      <c r="X1808" s="35"/>
      <c r="Y1808" s="35"/>
      <c r="Z1808" s="35"/>
      <c r="AA1808" s="35"/>
      <c r="AB1808" s="35"/>
      <c r="AC1808" s="35"/>
      <c r="AD1808" s="35"/>
      <c r="AE1808" s="35"/>
      <c r="AT1808" s="18" t="s">
        <v>807</v>
      </c>
      <c r="AU1808" s="18" t="s">
        <v>85</v>
      </c>
    </row>
    <row r="1809" spans="1:65" s="2" customFormat="1" ht="16.5" customHeight="1">
      <c r="A1809" s="35"/>
      <c r="B1809" s="36"/>
      <c r="C1809" s="193" t="s">
        <v>7062</v>
      </c>
      <c r="D1809" s="193" t="s">
        <v>214</v>
      </c>
      <c r="E1809" s="194" t="s">
        <v>14799</v>
      </c>
      <c r="F1809" s="195" t="s">
        <v>13377</v>
      </c>
      <c r="G1809" s="196" t="s">
        <v>10032</v>
      </c>
      <c r="H1809" s="197">
        <v>3.3</v>
      </c>
      <c r="I1809" s="198"/>
      <c r="J1809" s="199">
        <f>ROUND(I1809*H1809,2)</f>
        <v>0</v>
      </c>
      <c r="K1809" s="200"/>
      <c r="L1809" s="40"/>
      <c r="M1809" s="201" t="s">
        <v>1</v>
      </c>
      <c r="N1809" s="202" t="s">
        <v>42</v>
      </c>
      <c r="O1809" s="72"/>
      <c r="P1809" s="203">
        <f>O1809*H1809</f>
        <v>0</v>
      </c>
      <c r="Q1809" s="203">
        <v>0</v>
      </c>
      <c r="R1809" s="203">
        <f>Q1809*H1809</f>
        <v>0</v>
      </c>
      <c r="S1809" s="203">
        <v>0</v>
      </c>
      <c r="T1809" s="204">
        <f>S1809*H1809</f>
        <v>0</v>
      </c>
      <c r="U1809" s="35"/>
      <c r="V1809" s="35"/>
      <c r="W1809" s="35"/>
      <c r="X1809" s="35"/>
      <c r="Y1809" s="35"/>
      <c r="Z1809" s="35"/>
      <c r="AA1809" s="35"/>
      <c r="AB1809" s="35"/>
      <c r="AC1809" s="35"/>
      <c r="AD1809" s="35"/>
      <c r="AE1809" s="35"/>
      <c r="AR1809" s="205" t="s">
        <v>218</v>
      </c>
      <c r="AT1809" s="205" t="s">
        <v>214</v>
      </c>
      <c r="AU1809" s="205" t="s">
        <v>85</v>
      </c>
      <c r="AY1809" s="18" t="s">
        <v>209</v>
      </c>
      <c r="BE1809" s="206">
        <f>IF(N1809="základní",J1809,0)</f>
        <v>0</v>
      </c>
      <c r="BF1809" s="206">
        <f>IF(N1809="snížená",J1809,0)</f>
        <v>0</v>
      </c>
      <c r="BG1809" s="206">
        <f>IF(N1809="zákl. přenesená",J1809,0)</f>
        <v>0</v>
      </c>
      <c r="BH1809" s="206">
        <f>IF(N1809="sníž. přenesená",J1809,0)</f>
        <v>0</v>
      </c>
      <c r="BI1809" s="206">
        <f>IF(N1809="nulová",J1809,0)</f>
        <v>0</v>
      </c>
      <c r="BJ1809" s="18" t="s">
        <v>85</v>
      </c>
      <c r="BK1809" s="206">
        <f>ROUND(I1809*H1809,2)</f>
        <v>0</v>
      </c>
      <c r="BL1809" s="18" t="s">
        <v>218</v>
      </c>
      <c r="BM1809" s="205" t="s">
        <v>14800</v>
      </c>
    </row>
    <row r="1810" spans="1:65" s="2" customFormat="1" ht="48.75">
      <c r="A1810" s="35"/>
      <c r="B1810" s="36"/>
      <c r="C1810" s="37"/>
      <c r="D1810" s="214" t="s">
        <v>807</v>
      </c>
      <c r="E1810" s="37"/>
      <c r="F1810" s="256" t="s">
        <v>12994</v>
      </c>
      <c r="G1810" s="37"/>
      <c r="H1810" s="37"/>
      <c r="I1810" s="257"/>
      <c r="J1810" s="37"/>
      <c r="K1810" s="37"/>
      <c r="L1810" s="40"/>
      <c r="M1810" s="258"/>
      <c r="N1810" s="259"/>
      <c r="O1810" s="72"/>
      <c r="P1810" s="72"/>
      <c r="Q1810" s="72"/>
      <c r="R1810" s="72"/>
      <c r="S1810" s="72"/>
      <c r="T1810" s="73"/>
      <c r="U1810" s="35"/>
      <c r="V1810" s="35"/>
      <c r="W1810" s="35"/>
      <c r="X1810" s="35"/>
      <c r="Y1810" s="35"/>
      <c r="Z1810" s="35"/>
      <c r="AA1810" s="35"/>
      <c r="AB1810" s="35"/>
      <c r="AC1810" s="35"/>
      <c r="AD1810" s="35"/>
      <c r="AE1810" s="35"/>
      <c r="AT1810" s="18" t="s">
        <v>807</v>
      </c>
      <c r="AU1810" s="18" t="s">
        <v>85</v>
      </c>
    </row>
    <row r="1811" spans="1:65" s="2" customFormat="1" ht="16.5" customHeight="1">
      <c r="A1811" s="35"/>
      <c r="B1811" s="36"/>
      <c r="C1811" s="193" t="s">
        <v>7066</v>
      </c>
      <c r="D1811" s="193" t="s">
        <v>214</v>
      </c>
      <c r="E1811" s="194" t="s">
        <v>14801</v>
      </c>
      <c r="F1811" s="195" t="s">
        <v>13380</v>
      </c>
      <c r="G1811" s="196" t="s">
        <v>10032</v>
      </c>
      <c r="H1811" s="197">
        <v>3.8</v>
      </c>
      <c r="I1811" s="198"/>
      <c r="J1811" s="199">
        <f>ROUND(I1811*H1811,2)</f>
        <v>0</v>
      </c>
      <c r="K1811" s="200"/>
      <c r="L1811" s="40"/>
      <c r="M1811" s="201" t="s">
        <v>1</v>
      </c>
      <c r="N1811" s="202" t="s">
        <v>42</v>
      </c>
      <c r="O1811" s="72"/>
      <c r="P1811" s="203">
        <f>O1811*H1811</f>
        <v>0</v>
      </c>
      <c r="Q1811" s="203">
        <v>0</v>
      </c>
      <c r="R1811" s="203">
        <f>Q1811*H1811</f>
        <v>0</v>
      </c>
      <c r="S1811" s="203">
        <v>0</v>
      </c>
      <c r="T1811" s="204">
        <f>S1811*H1811</f>
        <v>0</v>
      </c>
      <c r="U1811" s="35"/>
      <c r="V1811" s="35"/>
      <c r="W1811" s="35"/>
      <c r="X1811" s="35"/>
      <c r="Y1811" s="35"/>
      <c r="Z1811" s="35"/>
      <c r="AA1811" s="35"/>
      <c r="AB1811" s="35"/>
      <c r="AC1811" s="35"/>
      <c r="AD1811" s="35"/>
      <c r="AE1811" s="35"/>
      <c r="AR1811" s="205" t="s">
        <v>218</v>
      </c>
      <c r="AT1811" s="205" t="s">
        <v>214</v>
      </c>
      <c r="AU1811" s="205" t="s">
        <v>85</v>
      </c>
      <c r="AY1811" s="18" t="s">
        <v>209</v>
      </c>
      <c r="BE1811" s="206">
        <f>IF(N1811="základní",J1811,0)</f>
        <v>0</v>
      </c>
      <c r="BF1811" s="206">
        <f>IF(N1811="snížená",J1811,0)</f>
        <v>0</v>
      </c>
      <c r="BG1811" s="206">
        <f>IF(N1811="zákl. přenesená",J1811,0)</f>
        <v>0</v>
      </c>
      <c r="BH1811" s="206">
        <f>IF(N1811="sníž. přenesená",J1811,0)</f>
        <v>0</v>
      </c>
      <c r="BI1811" s="206">
        <f>IF(N1811="nulová",J1811,0)</f>
        <v>0</v>
      </c>
      <c r="BJ1811" s="18" t="s">
        <v>85</v>
      </c>
      <c r="BK1811" s="206">
        <f>ROUND(I1811*H1811,2)</f>
        <v>0</v>
      </c>
      <c r="BL1811" s="18" t="s">
        <v>218</v>
      </c>
      <c r="BM1811" s="205" t="s">
        <v>14802</v>
      </c>
    </row>
    <row r="1812" spans="1:65" s="2" customFormat="1" ht="48.75">
      <c r="A1812" s="35"/>
      <c r="B1812" s="36"/>
      <c r="C1812" s="37"/>
      <c r="D1812" s="214" t="s">
        <v>807</v>
      </c>
      <c r="E1812" s="37"/>
      <c r="F1812" s="256" t="s">
        <v>12994</v>
      </c>
      <c r="G1812" s="37"/>
      <c r="H1812" s="37"/>
      <c r="I1812" s="257"/>
      <c r="J1812" s="37"/>
      <c r="K1812" s="37"/>
      <c r="L1812" s="40"/>
      <c r="M1812" s="258"/>
      <c r="N1812" s="259"/>
      <c r="O1812" s="72"/>
      <c r="P1812" s="72"/>
      <c r="Q1812" s="72"/>
      <c r="R1812" s="72"/>
      <c r="S1812" s="72"/>
      <c r="T1812" s="73"/>
      <c r="U1812" s="35"/>
      <c r="V1812" s="35"/>
      <c r="W1812" s="35"/>
      <c r="X1812" s="35"/>
      <c r="Y1812" s="35"/>
      <c r="Z1812" s="35"/>
      <c r="AA1812" s="35"/>
      <c r="AB1812" s="35"/>
      <c r="AC1812" s="35"/>
      <c r="AD1812" s="35"/>
      <c r="AE1812" s="35"/>
      <c r="AT1812" s="18" t="s">
        <v>807</v>
      </c>
      <c r="AU1812" s="18" t="s">
        <v>85</v>
      </c>
    </row>
    <row r="1813" spans="1:65" s="2" customFormat="1" ht="16.5" customHeight="1">
      <c r="A1813" s="35"/>
      <c r="B1813" s="36"/>
      <c r="C1813" s="193" t="s">
        <v>7070</v>
      </c>
      <c r="D1813" s="193" t="s">
        <v>214</v>
      </c>
      <c r="E1813" s="194" t="s">
        <v>14803</v>
      </c>
      <c r="F1813" s="195" t="s">
        <v>13383</v>
      </c>
      <c r="G1813" s="196" t="s">
        <v>10032</v>
      </c>
      <c r="H1813" s="197">
        <v>3.1</v>
      </c>
      <c r="I1813" s="198"/>
      <c r="J1813" s="199">
        <f>ROUND(I1813*H1813,2)</f>
        <v>0</v>
      </c>
      <c r="K1813" s="200"/>
      <c r="L1813" s="40"/>
      <c r="M1813" s="201" t="s">
        <v>1</v>
      </c>
      <c r="N1813" s="202" t="s">
        <v>42</v>
      </c>
      <c r="O1813" s="72"/>
      <c r="P1813" s="203">
        <f>O1813*H1813</f>
        <v>0</v>
      </c>
      <c r="Q1813" s="203">
        <v>0</v>
      </c>
      <c r="R1813" s="203">
        <f>Q1813*H1813</f>
        <v>0</v>
      </c>
      <c r="S1813" s="203">
        <v>0</v>
      </c>
      <c r="T1813" s="204">
        <f>S1813*H1813</f>
        <v>0</v>
      </c>
      <c r="U1813" s="35"/>
      <c r="V1813" s="35"/>
      <c r="W1813" s="35"/>
      <c r="X1813" s="35"/>
      <c r="Y1813" s="35"/>
      <c r="Z1813" s="35"/>
      <c r="AA1813" s="35"/>
      <c r="AB1813" s="35"/>
      <c r="AC1813" s="35"/>
      <c r="AD1813" s="35"/>
      <c r="AE1813" s="35"/>
      <c r="AR1813" s="205" t="s">
        <v>218</v>
      </c>
      <c r="AT1813" s="205" t="s">
        <v>214</v>
      </c>
      <c r="AU1813" s="205" t="s">
        <v>85</v>
      </c>
      <c r="AY1813" s="18" t="s">
        <v>209</v>
      </c>
      <c r="BE1813" s="206">
        <f>IF(N1813="základní",J1813,0)</f>
        <v>0</v>
      </c>
      <c r="BF1813" s="206">
        <f>IF(N1813="snížená",J1813,0)</f>
        <v>0</v>
      </c>
      <c r="BG1813" s="206">
        <f>IF(N1813="zákl. přenesená",J1813,0)</f>
        <v>0</v>
      </c>
      <c r="BH1813" s="206">
        <f>IF(N1813="sníž. přenesená",J1813,0)</f>
        <v>0</v>
      </c>
      <c r="BI1813" s="206">
        <f>IF(N1813="nulová",J1813,0)</f>
        <v>0</v>
      </c>
      <c r="BJ1813" s="18" t="s">
        <v>85</v>
      </c>
      <c r="BK1813" s="206">
        <f>ROUND(I1813*H1813,2)</f>
        <v>0</v>
      </c>
      <c r="BL1813" s="18" t="s">
        <v>218</v>
      </c>
      <c r="BM1813" s="205" t="s">
        <v>14804</v>
      </c>
    </row>
    <row r="1814" spans="1:65" s="2" customFormat="1" ht="48.75">
      <c r="A1814" s="35"/>
      <c r="B1814" s="36"/>
      <c r="C1814" s="37"/>
      <c r="D1814" s="214" t="s">
        <v>807</v>
      </c>
      <c r="E1814" s="37"/>
      <c r="F1814" s="256" t="s">
        <v>12994</v>
      </c>
      <c r="G1814" s="37"/>
      <c r="H1814" s="37"/>
      <c r="I1814" s="257"/>
      <c r="J1814" s="37"/>
      <c r="K1814" s="37"/>
      <c r="L1814" s="40"/>
      <c r="M1814" s="258"/>
      <c r="N1814" s="259"/>
      <c r="O1814" s="72"/>
      <c r="P1814" s="72"/>
      <c r="Q1814" s="72"/>
      <c r="R1814" s="72"/>
      <c r="S1814" s="72"/>
      <c r="T1814" s="73"/>
      <c r="U1814" s="35"/>
      <c r="V1814" s="35"/>
      <c r="W1814" s="35"/>
      <c r="X1814" s="35"/>
      <c r="Y1814" s="35"/>
      <c r="Z1814" s="35"/>
      <c r="AA1814" s="35"/>
      <c r="AB1814" s="35"/>
      <c r="AC1814" s="35"/>
      <c r="AD1814" s="35"/>
      <c r="AE1814" s="35"/>
      <c r="AT1814" s="18" t="s">
        <v>807</v>
      </c>
      <c r="AU1814" s="18" t="s">
        <v>85</v>
      </c>
    </row>
    <row r="1815" spans="1:65" s="2" customFormat="1" ht="16.5" customHeight="1">
      <c r="A1815" s="35"/>
      <c r="B1815" s="36"/>
      <c r="C1815" s="193" t="s">
        <v>7074</v>
      </c>
      <c r="D1815" s="193" t="s">
        <v>214</v>
      </c>
      <c r="E1815" s="194" t="s">
        <v>14805</v>
      </c>
      <c r="F1815" s="195" t="s">
        <v>13386</v>
      </c>
      <c r="G1815" s="196" t="s">
        <v>10032</v>
      </c>
      <c r="H1815" s="197">
        <v>4.8</v>
      </c>
      <c r="I1815" s="198"/>
      <c r="J1815" s="199">
        <f>ROUND(I1815*H1815,2)</f>
        <v>0</v>
      </c>
      <c r="K1815" s="200"/>
      <c r="L1815" s="40"/>
      <c r="M1815" s="201" t="s">
        <v>1</v>
      </c>
      <c r="N1815" s="202" t="s">
        <v>42</v>
      </c>
      <c r="O1815" s="72"/>
      <c r="P1815" s="203">
        <f>O1815*H1815</f>
        <v>0</v>
      </c>
      <c r="Q1815" s="203">
        <v>0</v>
      </c>
      <c r="R1815" s="203">
        <f>Q1815*H1815</f>
        <v>0</v>
      </c>
      <c r="S1815" s="203">
        <v>0</v>
      </c>
      <c r="T1815" s="204">
        <f>S1815*H1815</f>
        <v>0</v>
      </c>
      <c r="U1815" s="35"/>
      <c r="V1815" s="35"/>
      <c r="W1815" s="35"/>
      <c r="X1815" s="35"/>
      <c r="Y1815" s="35"/>
      <c r="Z1815" s="35"/>
      <c r="AA1815" s="35"/>
      <c r="AB1815" s="35"/>
      <c r="AC1815" s="35"/>
      <c r="AD1815" s="35"/>
      <c r="AE1815" s="35"/>
      <c r="AR1815" s="205" t="s">
        <v>218</v>
      </c>
      <c r="AT1815" s="205" t="s">
        <v>214</v>
      </c>
      <c r="AU1815" s="205" t="s">
        <v>85</v>
      </c>
      <c r="AY1815" s="18" t="s">
        <v>209</v>
      </c>
      <c r="BE1815" s="206">
        <f>IF(N1815="základní",J1815,0)</f>
        <v>0</v>
      </c>
      <c r="BF1815" s="206">
        <f>IF(N1815="snížená",J1815,0)</f>
        <v>0</v>
      </c>
      <c r="BG1815" s="206">
        <f>IF(N1815="zákl. přenesená",J1815,0)</f>
        <v>0</v>
      </c>
      <c r="BH1815" s="206">
        <f>IF(N1815="sníž. přenesená",J1815,0)</f>
        <v>0</v>
      </c>
      <c r="BI1815" s="206">
        <f>IF(N1815="nulová",J1815,0)</f>
        <v>0</v>
      </c>
      <c r="BJ1815" s="18" t="s">
        <v>85</v>
      </c>
      <c r="BK1815" s="206">
        <f>ROUND(I1815*H1815,2)</f>
        <v>0</v>
      </c>
      <c r="BL1815" s="18" t="s">
        <v>218</v>
      </c>
      <c r="BM1815" s="205" t="s">
        <v>14806</v>
      </c>
    </row>
    <row r="1816" spans="1:65" s="2" customFormat="1" ht="48.75">
      <c r="A1816" s="35"/>
      <c r="B1816" s="36"/>
      <c r="C1816" s="37"/>
      <c r="D1816" s="214" t="s">
        <v>807</v>
      </c>
      <c r="E1816" s="37"/>
      <c r="F1816" s="256" t="s">
        <v>12994</v>
      </c>
      <c r="G1816" s="37"/>
      <c r="H1816" s="37"/>
      <c r="I1816" s="257"/>
      <c r="J1816" s="37"/>
      <c r="K1816" s="37"/>
      <c r="L1816" s="40"/>
      <c r="M1816" s="258"/>
      <c r="N1816" s="259"/>
      <c r="O1816" s="72"/>
      <c r="P1816" s="72"/>
      <c r="Q1816" s="72"/>
      <c r="R1816" s="72"/>
      <c r="S1816" s="72"/>
      <c r="T1816" s="73"/>
      <c r="U1816" s="35"/>
      <c r="V1816" s="35"/>
      <c r="W1816" s="35"/>
      <c r="X1816" s="35"/>
      <c r="Y1816" s="35"/>
      <c r="Z1816" s="35"/>
      <c r="AA1816" s="35"/>
      <c r="AB1816" s="35"/>
      <c r="AC1816" s="35"/>
      <c r="AD1816" s="35"/>
      <c r="AE1816" s="35"/>
      <c r="AT1816" s="18" t="s">
        <v>807</v>
      </c>
      <c r="AU1816" s="18" t="s">
        <v>85</v>
      </c>
    </row>
    <row r="1817" spans="1:65" s="2" customFormat="1" ht="16.5" customHeight="1">
      <c r="A1817" s="35"/>
      <c r="B1817" s="36"/>
      <c r="C1817" s="193" t="s">
        <v>7078</v>
      </c>
      <c r="D1817" s="193" t="s">
        <v>214</v>
      </c>
      <c r="E1817" s="194" t="s">
        <v>14807</v>
      </c>
      <c r="F1817" s="195" t="s">
        <v>13389</v>
      </c>
      <c r="G1817" s="196" t="s">
        <v>10032</v>
      </c>
      <c r="H1817" s="197">
        <v>3.2</v>
      </c>
      <c r="I1817" s="198"/>
      <c r="J1817" s="199">
        <f>ROUND(I1817*H1817,2)</f>
        <v>0</v>
      </c>
      <c r="K1817" s="200"/>
      <c r="L1817" s="40"/>
      <c r="M1817" s="201" t="s">
        <v>1</v>
      </c>
      <c r="N1817" s="202" t="s">
        <v>42</v>
      </c>
      <c r="O1817" s="72"/>
      <c r="P1817" s="203">
        <f>O1817*H1817</f>
        <v>0</v>
      </c>
      <c r="Q1817" s="203">
        <v>0</v>
      </c>
      <c r="R1817" s="203">
        <f>Q1817*H1817</f>
        <v>0</v>
      </c>
      <c r="S1817" s="203">
        <v>0</v>
      </c>
      <c r="T1817" s="204">
        <f>S1817*H1817</f>
        <v>0</v>
      </c>
      <c r="U1817" s="35"/>
      <c r="V1817" s="35"/>
      <c r="W1817" s="35"/>
      <c r="X1817" s="35"/>
      <c r="Y1817" s="35"/>
      <c r="Z1817" s="35"/>
      <c r="AA1817" s="35"/>
      <c r="AB1817" s="35"/>
      <c r="AC1817" s="35"/>
      <c r="AD1817" s="35"/>
      <c r="AE1817" s="35"/>
      <c r="AR1817" s="205" t="s">
        <v>218</v>
      </c>
      <c r="AT1817" s="205" t="s">
        <v>214</v>
      </c>
      <c r="AU1817" s="205" t="s">
        <v>85</v>
      </c>
      <c r="AY1817" s="18" t="s">
        <v>209</v>
      </c>
      <c r="BE1817" s="206">
        <f>IF(N1817="základní",J1817,0)</f>
        <v>0</v>
      </c>
      <c r="BF1817" s="206">
        <f>IF(N1817="snížená",J1817,0)</f>
        <v>0</v>
      </c>
      <c r="BG1817" s="206">
        <f>IF(N1817="zákl. přenesená",J1817,0)</f>
        <v>0</v>
      </c>
      <c r="BH1817" s="206">
        <f>IF(N1817="sníž. přenesená",J1817,0)</f>
        <v>0</v>
      </c>
      <c r="BI1817" s="206">
        <f>IF(N1817="nulová",J1817,0)</f>
        <v>0</v>
      </c>
      <c r="BJ1817" s="18" t="s">
        <v>85</v>
      </c>
      <c r="BK1817" s="206">
        <f>ROUND(I1817*H1817,2)</f>
        <v>0</v>
      </c>
      <c r="BL1817" s="18" t="s">
        <v>218</v>
      </c>
      <c r="BM1817" s="205" t="s">
        <v>14808</v>
      </c>
    </row>
    <row r="1818" spans="1:65" s="2" customFormat="1" ht="48.75">
      <c r="A1818" s="35"/>
      <c r="B1818" s="36"/>
      <c r="C1818" s="37"/>
      <c r="D1818" s="214" t="s">
        <v>807</v>
      </c>
      <c r="E1818" s="37"/>
      <c r="F1818" s="256" t="s">
        <v>12994</v>
      </c>
      <c r="G1818" s="37"/>
      <c r="H1818" s="37"/>
      <c r="I1818" s="257"/>
      <c r="J1818" s="37"/>
      <c r="K1818" s="37"/>
      <c r="L1818" s="40"/>
      <c r="M1818" s="258"/>
      <c r="N1818" s="259"/>
      <c r="O1818" s="72"/>
      <c r="P1818" s="72"/>
      <c r="Q1818" s="72"/>
      <c r="R1818" s="72"/>
      <c r="S1818" s="72"/>
      <c r="T1818" s="73"/>
      <c r="U1818" s="35"/>
      <c r="V1818" s="35"/>
      <c r="W1818" s="35"/>
      <c r="X1818" s="35"/>
      <c r="Y1818" s="35"/>
      <c r="Z1818" s="35"/>
      <c r="AA1818" s="35"/>
      <c r="AB1818" s="35"/>
      <c r="AC1818" s="35"/>
      <c r="AD1818" s="35"/>
      <c r="AE1818" s="35"/>
      <c r="AT1818" s="18" t="s">
        <v>807</v>
      </c>
      <c r="AU1818" s="18" t="s">
        <v>85</v>
      </c>
    </row>
    <row r="1819" spans="1:65" s="2" customFormat="1" ht="16.5" customHeight="1">
      <c r="A1819" s="35"/>
      <c r="B1819" s="36"/>
      <c r="C1819" s="193" t="s">
        <v>7082</v>
      </c>
      <c r="D1819" s="193" t="s">
        <v>214</v>
      </c>
      <c r="E1819" s="194" t="s">
        <v>14809</v>
      </c>
      <c r="F1819" s="195" t="s">
        <v>13392</v>
      </c>
      <c r="G1819" s="196" t="s">
        <v>10032</v>
      </c>
      <c r="H1819" s="197">
        <v>8</v>
      </c>
      <c r="I1819" s="198"/>
      <c r="J1819" s="199">
        <f>ROUND(I1819*H1819,2)</f>
        <v>0</v>
      </c>
      <c r="K1819" s="200"/>
      <c r="L1819" s="40"/>
      <c r="M1819" s="201" t="s">
        <v>1</v>
      </c>
      <c r="N1819" s="202" t="s">
        <v>42</v>
      </c>
      <c r="O1819" s="72"/>
      <c r="P1819" s="203">
        <f>O1819*H1819</f>
        <v>0</v>
      </c>
      <c r="Q1819" s="203">
        <v>0</v>
      </c>
      <c r="R1819" s="203">
        <f>Q1819*H1819</f>
        <v>0</v>
      </c>
      <c r="S1819" s="203">
        <v>0</v>
      </c>
      <c r="T1819" s="204">
        <f>S1819*H1819</f>
        <v>0</v>
      </c>
      <c r="U1819" s="35"/>
      <c r="V1819" s="35"/>
      <c r="W1819" s="35"/>
      <c r="X1819" s="35"/>
      <c r="Y1819" s="35"/>
      <c r="Z1819" s="35"/>
      <c r="AA1819" s="35"/>
      <c r="AB1819" s="35"/>
      <c r="AC1819" s="35"/>
      <c r="AD1819" s="35"/>
      <c r="AE1819" s="35"/>
      <c r="AR1819" s="205" t="s">
        <v>218</v>
      </c>
      <c r="AT1819" s="205" t="s">
        <v>214</v>
      </c>
      <c r="AU1819" s="205" t="s">
        <v>85</v>
      </c>
      <c r="AY1819" s="18" t="s">
        <v>209</v>
      </c>
      <c r="BE1819" s="206">
        <f>IF(N1819="základní",J1819,0)</f>
        <v>0</v>
      </c>
      <c r="BF1819" s="206">
        <f>IF(N1819="snížená",J1819,0)</f>
        <v>0</v>
      </c>
      <c r="BG1819" s="206">
        <f>IF(N1819="zákl. přenesená",J1819,0)</f>
        <v>0</v>
      </c>
      <c r="BH1819" s="206">
        <f>IF(N1819="sníž. přenesená",J1819,0)</f>
        <v>0</v>
      </c>
      <c r="BI1819" s="206">
        <f>IF(N1819="nulová",J1819,0)</f>
        <v>0</v>
      </c>
      <c r="BJ1819" s="18" t="s">
        <v>85</v>
      </c>
      <c r="BK1819" s="206">
        <f>ROUND(I1819*H1819,2)</f>
        <v>0</v>
      </c>
      <c r="BL1819" s="18" t="s">
        <v>218</v>
      </c>
      <c r="BM1819" s="205" t="s">
        <v>14810</v>
      </c>
    </row>
    <row r="1820" spans="1:65" s="2" customFormat="1" ht="48.75">
      <c r="A1820" s="35"/>
      <c r="B1820" s="36"/>
      <c r="C1820" s="37"/>
      <c r="D1820" s="214" t="s">
        <v>807</v>
      </c>
      <c r="E1820" s="37"/>
      <c r="F1820" s="256" t="s">
        <v>12994</v>
      </c>
      <c r="G1820" s="37"/>
      <c r="H1820" s="37"/>
      <c r="I1820" s="257"/>
      <c r="J1820" s="37"/>
      <c r="K1820" s="37"/>
      <c r="L1820" s="40"/>
      <c r="M1820" s="258"/>
      <c r="N1820" s="259"/>
      <c r="O1820" s="72"/>
      <c r="P1820" s="72"/>
      <c r="Q1820" s="72"/>
      <c r="R1820" s="72"/>
      <c r="S1820" s="72"/>
      <c r="T1820" s="73"/>
      <c r="U1820" s="35"/>
      <c r="V1820" s="35"/>
      <c r="W1820" s="35"/>
      <c r="X1820" s="35"/>
      <c r="Y1820" s="35"/>
      <c r="Z1820" s="35"/>
      <c r="AA1820" s="35"/>
      <c r="AB1820" s="35"/>
      <c r="AC1820" s="35"/>
      <c r="AD1820" s="35"/>
      <c r="AE1820" s="35"/>
      <c r="AT1820" s="18" t="s">
        <v>807</v>
      </c>
      <c r="AU1820" s="18" t="s">
        <v>85</v>
      </c>
    </row>
    <row r="1821" spans="1:65" s="2" customFormat="1" ht="16.5" customHeight="1">
      <c r="A1821" s="35"/>
      <c r="B1821" s="36"/>
      <c r="C1821" s="193" t="s">
        <v>7086</v>
      </c>
      <c r="D1821" s="193" t="s">
        <v>214</v>
      </c>
      <c r="E1821" s="194" t="s">
        <v>14811</v>
      </c>
      <c r="F1821" s="195" t="s">
        <v>13395</v>
      </c>
      <c r="G1821" s="196" t="s">
        <v>10032</v>
      </c>
      <c r="H1821" s="197">
        <v>4.4000000000000004</v>
      </c>
      <c r="I1821" s="198"/>
      <c r="J1821" s="199">
        <f>ROUND(I1821*H1821,2)</f>
        <v>0</v>
      </c>
      <c r="K1821" s="200"/>
      <c r="L1821" s="40"/>
      <c r="M1821" s="201" t="s">
        <v>1</v>
      </c>
      <c r="N1821" s="202" t="s">
        <v>42</v>
      </c>
      <c r="O1821" s="72"/>
      <c r="P1821" s="203">
        <f>O1821*H1821</f>
        <v>0</v>
      </c>
      <c r="Q1821" s="203">
        <v>0</v>
      </c>
      <c r="R1821" s="203">
        <f>Q1821*H1821</f>
        <v>0</v>
      </c>
      <c r="S1821" s="203">
        <v>0</v>
      </c>
      <c r="T1821" s="204">
        <f>S1821*H1821</f>
        <v>0</v>
      </c>
      <c r="U1821" s="35"/>
      <c r="V1821" s="35"/>
      <c r="W1821" s="35"/>
      <c r="X1821" s="35"/>
      <c r="Y1821" s="35"/>
      <c r="Z1821" s="35"/>
      <c r="AA1821" s="35"/>
      <c r="AB1821" s="35"/>
      <c r="AC1821" s="35"/>
      <c r="AD1821" s="35"/>
      <c r="AE1821" s="35"/>
      <c r="AR1821" s="205" t="s">
        <v>218</v>
      </c>
      <c r="AT1821" s="205" t="s">
        <v>214</v>
      </c>
      <c r="AU1821" s="205" t="s">
        <v>85</v>
      </c>
      <c r="AY1821" s="18" t="s">
        <v>209</v>
      </c>
      <c r="BE1821" s="206">
        <f>IF(N1821="základní",J1821,0)</f>
        <v>0</v>
      </c>
      <c r="BF1821" s="206">
        <f>IF(N1821="snížená",J1821,0)</f>
        <v>0</v>
      </c>
      <c r="BG1821" s="206">
        <f>IF(N1821="zákl. přenesená",J1821,0)</f>
        <v>0</v>
      </c>
      <c r="BH1821" s="206">
        <f>IF(N1821="sníž. přenesená",J1821,0)</f>
        <v>0</v>
      </c>
      <c r="BI1821" s="206">
        <f>IF(N1821="nulová",J1821,0)</f>
        <v>0</v>
      </c>
      <c r="BJ1821" s="18" t="s">
        <v>85</v>
      </c>
      <c r="BK1821" s="206">
        <f>ROUND(I1821*H1821,2)</f>
        <v>0</v>
      </c>
      <c r="BL1821" s="18" t="s">
        <v>218</v>
      </c>
      <c r="BM1821" s="205" t="s">
        <v>14812</v>
      </c>
    </row>
    <row r="1822" spans="1:65" s="2" customFormat="1" ht="48.75">
      <c r="A1822" s="35"/>
      <c r="B1822" s="36"/>
      <c r="C1822" s="37"/>
      <c r="D1822" s="214" t="s">
        <v>807</v>
      </c>
      <c r="E1822" s="37"/>
      <c r="F1822" s="256" t="s">
        <v>12994</v>
      </c>
      <c r="G1822" s="37"/>
      <c r="H1822" s="37"/>
      <c r="I1822" s="257"/>
      <c r="J1822" s="37"/>
      <c r="K1822" s="37"/>
      <c r="L1822" s="40"/>
      <c r="M1822" s="258"/>
      <c r="N1822" s="259"/>
      <c r="O1822" s="72"/>
      <c r="P1822" s="72"/>
      <c r="Q1822" s="72"/>
      <c r="R1822" s="72"/>
      <c r="S1822" s="72"/>
      <c r="T1822" s="73"/>
      <c r="U1822" s="35"/>
      <c r="V1822" s="35"/>
      <c r="W1822" s="35"/>
      <c r="X1822" s="35"/>
      <c r="Y1822" s="35"/>
      <c r="Z1822" s="35"/>
      <c r="AA1822" s="35"/>
      <c r="AB1822" s="35"/>
      <c r="AC1822" s="35"/>
      <c r="AD1822" s="35"/>
      <c r="AE1822" s="35"/>
      <c r="AT1822" s="18" t="s">
        <v>807</v>
      </c>
      <c r="AU1822" s="18" t="s">
        <v>85</v>
      </c>
    </row>
    <row r="1823" spans="1:65" s="2" customFormat="1" ht="16.5" customHeight="1">
      <c r="A1823" s="35"/>
      <c r="B1823" s="36"/>
      <c r="C1823" s="193" t="s">
        <v>7090</v>
      </c>
      <c r="D1823" s="193" t="s">
        <v>214</v>
      </c>
      <c r="E1823" s="194" t="s">
        <v>14813</v>
      </c>
      <c r="F1823" s="195" t="s">
        <v>13398</v>
      </c>
      <c r="G1823" s="196" t="s">
        <v>10032</v>
      </c>
      <c r="H1823" s="197">
        <v>16.100000000000001</v>
      </c>
      <c r="I1823" s="198"/>
      <c r="J1823" s="199">
        <f>ROUND(I1823*H1823,2)</f>
        <v>0</v>
      </c>
      <c r="K1823" s="200"/>
      <c r="L1823" s="40"/>
      <c r="M1823" s="201" t="s">
        <v>1</v>
      </c>
      <c r="N1823" s="202" t="s">
        <v>42</v>
      </c>
      <c r="O1823" s="72"/>
      <c r="P1823" s="203">
        <f>O1823*H1823</f>
        <v>0</v>
      </c>
      <c r="Q1823" s="203">
        <v>0</v>
      </c>
      <c r="R1823" s="203">
        <f>Q1823*H1823</f>
        <v>0</v>
      </c>
      <c r="S1823" s="203">
        <v>0</v>
      </c>
      <c r="T1823" s="204">
        <f>S1823*H1823</f>
        <v>0</v>
      </c>
      <c r="U1823" s="35"/>
      <c r="V1823" s="35"/>
      <c r="W1823" s="35"/>
      <c r="X1823" s="35"/>
      <c r="Y1823" s="35"/>
      <c r="Z1823" s="35"/>
      <c r="AA1823" s="35"/>
      <c r="AB1823" s="35"/>
      <c r="AC1823" s="35"/>
      <c r="AD1823" s="35"/>
      <c r="AE1823" s="35"/>
      <c r="AR1823" s="205" t="s">
        <v>218</v>
      </c>
      <c r="AT1823" s="205" t="s">
        <v>214</v>
      </c>
      <c r="AU1823" s="205" t="s">
        <v>85</v>
      </c>
      <c r="AY1823" s="18" t="s">
        <v>209</v>
      </c>
      <c r="BE1823" s="206">
        <f>IF(N1823="základní",J1823,0)</f>
        <v>0</v>
      </c>
      <c r="BF1823" s="206">
        <f>IF(N1823="snížená",J1823,0)</f>
        <v>0</v>
      </c>
      <c r="BG1823" s="206">
        <f>IF(N1823="zákl. přenesená",J1823,0)</f>
        <v>0</v>
      </c>
      <c r="BH1823" s="206">
        <f>IF(N1823="sníž. přenesená",J1823,0)</f>
        <v>0</v>
      </c>
      <c r="BI1823" s="206">
        <f>IF(N1823="nulová",J1823,0)</f>
        <v>0</v>
      </c>
      <c r="BJ1823" s="18" t="s">
        <v>85</v>
      </c>
      <c r="BK1823" s="206">
        <f>ROUND(I1823*H1823,2)</f>
        <v>0</v>
      </c>
      <c r="BL1823" s="18" t="s">
        <v>218</v>
      </c>
      <c r="BM1823" s="205" t="s">
        <v>14814</v>
      </c>
    </row>
    <row r="1824" spans="1:65" s="2" customFormat="1" ht="48.75">
      <c r="A1824" s="35"/>
      <c r="B1824" s="36"/>
      <c r="C1824" s="37"/>
      <c r="D1824" s="214" t="s">
        <v>807</v>
      </c>
      <c r="E1824" s="37"/>
      <c r="F1824" s="256" t="s">
        <v>12994</v>
      </c>
      <c r="G1824" s="37"/>
      <c r="H1824" s="37"/>
      <c r="I1824" s="257"/>
      <c r="J1824" s="37"/>
      <c r="K1824" s="37"/>
      <c r="L1824" s="40"/>
      <c r="M1824" s="258"/>
      <c r="N1824" s="259"/>
      <c r="O1824" s="72"/>
      <c r="P1824" s="72"/>
      <c r="Q1824" s="72"/>
      <c r="R1824" s="72"/>
      <c r="S1824" s="72"/>
      <c r="T1824" s="73"/>
      <c r="U1824" s="35"/>
      <c r="V1824" s="35"/>
      <c r="W1824" s="35"/>
      <c r="X1824" s="35"/>
      <c r="Y1824" s="35"/>
      <c r="Z1824" s="35"/>
      <c r="AA1824" s="35"/>
      <c r="AB1824" s="35"/>
      <c r="AC1824" s="35"/>
      <c r="AD1824" s="35"/>
      <c r="AE1824" s="35"/>
      <c r="AT1824" s="18" t="s">
        <v>807</v>
      </c>
      <c r="AU1824" s="18" t="s">
        <v>85</v>
      </c>
    </row>
    <row r="1825" spans="1:65" s="2" customFormat="1" ht="16.5" customHeight="1">
      <c r="A1825" s="35"/>
      <c r="B1825" s="36"/>
      <c r="C1825" s="193" t="s">
        <v>7094</v>
      </c>
      <c r="D1825" s="193" t="s">
        <v>214</v>
      </c>
      <c r="E1825" s="194" t="s">
        <v>14815</v>
      </c>
      <c r="F1825" s="195" t="s">
        <v>13401</v>
      </c>
      <c r="G1825" s="196" t="s">
        <v>10032</v>
      </c>
      <c r="H1825" s="197">
        <v>5.4</v>
      </c>
      <c r="I1825" s="198"/>
      <c r="J1825" s="199">
        <f>ROUND(I1825*H1825,2)</f>
        <v>0</v>
      </c>
      <c r="K1825" s="200"/>
      <c r="L1825" s="40"/>
      <c r="M1825" s="201" t="s">
        <v>1</v>
      </c>
      <c r="N1825" s="202" t="s">
        <v>42</v>
      </c>
      <c r="O1825" s="72"/>
      <c r="P1825" s="203">
        <f>O1825*H1825</f>
        <v>0</v>
      </c>
      <c r="Q1825" s="203">
        <v>0</v>
      </c>
      <c r="R1825" s="203">
        <f>Q1825*H1825</f>
        <v>0</v>
      </c>
      <c r="S1825" s="203">
        <v>0</v>
      </c>
      <c r="T1825" s="204">
        <f>S1825*H1825</f>
        <v>0</v>
      </c>
      <c r="U1825" s="35"/>
      <c r="V1825" s="35"/>
      <c r="W1825" s="35"/>
      <c r="X1825" s="35"/>
      <c r="Y1825" s="35"/>
      <c r="Z1825" s="35"/>
      <c r="AA1825" s="35"/>
      <c r="AB1825" s="35"/>
      <c r="AC1825" s="35"/>
      <c r="AD1825" s="35"/>
      <c r="AE1825" s="35"/>
      <c r="AR1825" s="205" t="s">
        <v>218</v>
      </c>
      <c r="AT1825" s="205" t="s">
        <v>214</v>
      </c>
      <c r="AU1825" s="205" t="s">
        <v>85</v>
      </c>
      <c r="AY1825" s="18" t="s">
        <v>209</v>
      </c>
      <c r="BE1825" s="206">
        <f>IF(N1825="základní",J1825,0)</f>
        <v>0</v>
      </c>
      <c r="BF1825" s="206">
        <f>IF(N1825="snížená",J1825,0)</f>
        <v>0</v>
      </c>
      <c r="BG1825" s="206">
        <f>IF(N1825="zákl. přenesená",J1825,0)</f>
        <v>0</v>
      </c>
      <c r="BH1825" s="206">
        <f>IF(N1825="sníž. přenesená",J1825,0)</f>
        <v>0</v>
      </c>
      <c r="BI1825" s="206">
        <f>IF(N1825="nulová",J1825,0)</f>
        <v>0</v>
      </c>
      <c r="BJ1825" s="18" t="s">
        <v>85</v>
      </c>
      <c r="BK1825" s="206">
        <f>ROUND(I1825*H1825,2)</f>
        <v>0</v>
      </c>
      <c r="BL1825" s="18" t="s">
        <v>218</v>
      </c>
      <c r="BM1825" s="205" t="s">
        <v>14816</v>
      </c>
    </row>
    <row r="1826" spans="1:65" s="2" customFormat="1" ht="48.75">
      <c r="A1826" s="35"/>
      <c r="B1826" s="36"/>
      <c r="C1826" s="37"/>
      <c r="D1826" s="214" t="s">
        <v>807</v>
      </c>
      <c r="E1826" s="37"/>
      <c r="F1826" s="256" t="s">
        <v>12994</v>
      </c>
      <c r="G1826" s="37"/>
      <c r="H1826" s="37"/>
      <c r="I1826" s="257"/>
      <c r="J1826" s="37"/>
      <c r="K1826" s="37"/>
      <c r="L1826" s="40"/>
      <c r="M1826" s="258"/>
      <c r="N1826" s="259"/>
      <c r="O1826" s="72"/>
      <c r="P1826" s="72"/>
      <c r="Q1826" s="72"/>
      <c r="R1826" s="72"/>
      <c r="S1826" s="72"/>
      <c r="T1826" s="73"/>
      <c r="U1826" s="35"/>
      <c r="V1826" s="35"/>
      <c r="W1826" s="35"/>
      <c r="X1826" s="35"/>
      <c r="Y1826" s="35"/>
      <c r="Z1826" s="35"/>
      <c r="AA1826" s="35"/>
      <c r="AB1826" s="35"/>
      <c r="AC1826" s="35"/>
      <c r="AD1826" s="35"/>
      <c r="AE1826" s="35"/>
      <c r="AT1826" s="18" t="s">
        <v>807</v>
      </c>
      <c r="AU1826" s="18" t="s">
        <v>85</v>
      </c>
    </row>
    <row r="1827" spans="1:65" s="2" customFormat="1" ht="49.15" customHeight="1">
      <c r="A1827" s="35"/>
      <c r="B1827" s="36"/>
      <c r="C1827" s="193" t="s">
        <v>7098</v>
      </c>
      <c r="D1827" s="193" t="s">
        <v>214</v>
      </c>
      <c r="E1827" s="194" t="s">
        <v>14817</v>
      </c>
      <c r="F1827" s="195" t="s">
        <v>13010</v>
      </c>
      <c r="G1827" s="196" t="s">
        <v>217</v>
      </c>
      <c r="H1827" s="197">
        <v>85</v>
      </c>
      <c r="I1827" s="198"/>
      <c r="J1827" s="199">
        <f>ROUND(I1827*H1827,2)</f>
        <v>0</v>
      </c>
      <c r="K1827" s="200"/>
      <c r="L1827" s="40"/>
      <c r="M1827" s="201" t="s">
        <v>1</v>
      </c>
      <c r="N1827" s="202" t="s">
        <v>42</v>
      </c>
      <c r="O1827" s="72"/>
      <c r="P1827" s="203">
        <f>O1827*H1827</f>
        <v>0</v>
      </c>
      <c r="Q1827" s="203">
        <v>0</v>
      </c>
      <c r="R1827" s="203">
        <f>Q1827*H1827</f>
        <v>0</v>
      </c>
      <c r="S1827" s="203">
        <v>0</v>
      </c>
      <c r="T1827" s="204">
        <f>S1827*H1827</f>
        <v>0</v>
      </c>
      <c r="U1827" s="35"/>
      <c r="V1827" s="35"/>
      <c r="W1827" s="35"/>
      <c r="X1827" s="35"/>
      <c r="Y1827" s="35"/>
      <c r="Z1827" s="35"/>
      <c r="AA1827" s="35"/>
      <c r="AB1827" s="35"/>
      <c r="AC1827" s="35"/>
      <c r="AD1827" s="35"/>
      <c r="AE1827" s="35"/>
      <c r="AR1827" s="205" t="s">
        <v>218</v>
      </c>
      <c r="AT1827" s="205" t="s">
        <v>214</v>
      </c>
      <c r="AU1827" s="205" t="s">
        <v>85</v>
      </c>
      <c r="AY1827" s="18" t="s">
        <v>209</v>
      </c>
      <c r="BE1827" s="206">
        <f>IF(N1827="základní",J1827,0)</f>
        <v>0</v>
      </c>
      <c r="BF1827" s="206">
        <f>IF(N1827="snížená",J1827,0)</f>
        <v>0</v>
      </c>
      <c r="BG1827" s="206">
        <f>IF(N1827="zákl. přenesená",J1827,0)</f>
        <v>0</v>
      </c>
      <c r="BH1827" s="206">
        <f>IF(N1827="sníž. přenesená",J1827,0)</f>
        <v>0</v>
      </c>
      <c r="BI1827" s="206">
        <f>IF(N1827="nulová",J1827,0)</f>
        <v>0</v>
      </c>
      <c r="BJ1827" s="18" t="s">
        <v>85</v>
      </c>
      <c r="BK1827" s="206">
        <f>ROUND(I1827*H1827,2)</f>
        <v>0</v>
      </c>
      <c r="BL1827" s="18" t="s">
        <v>218</v>
      </c>
      <c r="BM1827" s="205" t="s">
        <v>14818</v>
      </c>
    </row>
    <row r="1828" spans="1:65" s="2" customFormat="1" ht="49.15" customHeight="1">
      <c r="A1828" s="35"/>
      <c r="B1828" s="36"/>
      <c r="C1828" s="193" t="s">
        <v>7102</v>
      </c>
      <c r="D1828" s="193" t="s">
        <v>214</v>
      </c>
      <c r="E1828" s="194" t="s">
        <v>14819</v>
      </c>
      <c r="F1828" s="195" t="s">
        <v>13131</v>
      </c>
      <c r="G1828" s="196" t="s">
        <v>217</v>
      </c>
      <c r="H1828" s="197">
        <v>131</v>
      </c>
      <c r="I1828" s="198"/>
      <c r="J1828" s="199">
        <f>ROUND(I1828*H1828,2)</f>
        <v>0</v>
      </c>
      <c r="K1828" s="200"/>
      <c r="L1828" s="40"/>
      <c r="M1828" s="201" t="s">
        <v>1</v>
      </c>
      <c r="N1828" s="202" t="s">
        <v>42</v>
      </c>
      <c r="O1828" s="72"/>
      <c r="P1828" s="203">
        <f>O1828*H1828</f>
        <v>0</v>
      </c>
      <c r="Q1828" s="203">
        <v>0</v>
      </c>
      <c r="R1828" s="203">
        <f>Q1828*H1828</f>
        <v>0</v>
      </c>
      <c r="S1828" s="203">
        <v>0</v>
      </c>
      <c r="T1828" s="204">
        <f>S1828*H1828</f>
        <v>0</v>
      </c>
      <c r="U1828" s="35"/>
      <c r="V1828" s="35"/>
      <c r="W1828" s="35"/>
      <c r="X1828" s="35"/>
      <c r="Y1828" s="35"/>
      <c r="Z1828" s="35"/>
      <c r="AA1828" s="35"/>
      <c r="AB1828" s="35"/>
      <c r="AC1828" s="35"/>
      <c r="AD1828" s="35"/>
      <c r="AE1828" s="35"/>
      <c r="AR1828" s="205" t="s">
        <v>218</v>
      </c>
      <c r="AT1828" s="205" t="s">
        <v>214</v>
      </c>
      <c r="AU1828" s="205" t="s">
        <v>85</v>
      </c>
      <c r="AY1828" s="18" t="s">
        <v>209</v>
      </c>
      <c r="BE1828" s="206">
        <f>IF(N1828="základní",J1828,0)</f>
        <v>0</v>
      </c>
      <c r="BF1828" s="206">
        <f>IF(N1828="snížená",J1828,0)</f>
        <v>0</v>
      </c>
      <c r="BG1828" s="206">
        <f>IF(N1828="zákl. přenesená",J1828,0)</f>
        <v>0</v>
      </c>
      <c r="BH1828" s="206">
        <f>IF(N1828="sníž. přenesená",J1828,0)</f>
        <v>0</v>
      </c>
      <c r="BI1828" s="206">
        <f>IF(N1828="nulová",J1828,0)</f>
        <v>0</v>
      </c>
      <c r="BJ1828" s="18" t="s">
        <v>85</v>
      </c>
      <c r="BK1828" s="206">
        <f>ROUND(I1828*H1828,2)</f>
        <v>0</v>
      </c>
      <c r="BL1828" s="18" t="s">
        <v>218</v>
      </c>
      <c r="BM1828" s="205" t="s">
        <v>14820</v>
      </c>
    </row>
    <row r="1829" spans="1:65" s="2" customFormat="1" ht="44.25" customHeight="1">
      <c r="A1829" s="35"/>
      <c r="B1829" s="36"/>
      <c r="C1829" s="193" t="s">
        <v>14821</v>
      </c>
      <c r="D1829" s="193" t="s">
        <v>214</v>
      </c>
      <c r="E1829" s="194" t="s">
        <v>14822</v>
      </c>
      <c r="F1829" s="195" t="s">
        <v>13016</v>
      </c>
      <c r="G1829" s="196" t="s">
        <v>217</v>
      </c>
      <c r="H1829" s="197">
        <v>88</v>
      </c>
      <c r="I1829" s="198"/>
      <c r="J1829" s="199">
        <f>ROUND(I1829*H1829,2)</f>
        <v>0</v>
      </c>
      <c r="K1829" s="200"/>
      <c r="L1829" s="40"/>
      <c r="M1829" s="201" t="s">
        <v>1</v>
      </c>
      <c r="N1829" s="202" t="s">
        <v>42</v>
      </c>
      <c r="O1829" s="72"/>
      <c r="P1829" s="203">
        <f>O1829*H1829</f>
        <v>0</v>
      </c>
      <c r="Q1829" s="203">
        <v>0</v>
      </c>
      <c r="R1829" s="203">
        <f>Q1829*H1829</f>
        <v>0</v>
      </c>
      <c r="S1829" s="203">
        <v>0</v>
      </c>
      <c r="T1829" s="204">
        <f>S1829*H1829</f>
        <v>0</v>
      </c>
      <c r="U1829" s="35"/>
      <c r="V1829" s="35"/>
      <c r="W1829" s="35"/>
      <c r="X1829" s="35"/>
      <c r="Y1829" s="35"/>
      <c r="Z1829" s="35"/>
      <c r="AA1829" s="35"/>
      <c r="AB1829" s="35"/>
      <c r="AC1829" s="35"/>
      <c r="AD1829" s="35"/>
      <c r="AE1829" s="35"/>
      <c r="AR1829" s="205" t="s">
        <v>218</v>
      </c>
      <c r="AT1829" s="205" t="s">
        <v>214</v>
      </c>
      <c r="AU1829" s="205" t="s">
        <v>85</v>
      </c>
      <c r="AY1829" s="18" t="s">
        <v>209</v>
      </c>
      <c r="BE1829" s="206">
        <f>IF(N1829="základní",J1829,0)</f>
        <v>0</v>
      </c>
      <c r="BF1829" s="206">
        <f>IF(N1829="snížená",J1829,0)</f>
        <v>0</v>
      </c>
      <c r="BG1829" s="206">
        <f>IF(N1829="zákl. přenesená",J1829,0)</f>
        <v>0</v>
      </c>
      <c r="BH1829" s="206">
        <f>IF(N1829="sníž. přenesená",J1829,0)</f>
        <v>0</v>
      </c>
      <c r="BI1829" s="206">
        <f>IF(N1829="nulová",J1829,0)</f>
        <v>0</v>
      </c>
      <c r="BJ1829" s="18" t="s">
        <v>85</v>
      </c>
      <c r="BK1829" s="206">
        <f>ROUND(I1829*H1829,2)</f>
        <v>0</v>
      </c>
      <c r="BL1829" s="18" t="s">
        <v>218</v>
      </c>
      <c r="BM1829" s="205" t="s">
        <v>14823</v>
      </c>
    </row>
    <row r="1830" spans="1:65" s="2" customFormat="1" ht="16.5" customHeight="1">
      <c r="A1830" s="35"/>
      <c r="B1830" s="36"/>
      <c r="C1830" s="193" t="s">
        <v>14824</v>
      </c>
      <c r="D1830" s="193" t="s">
        <v>214</v>
      </c>
      <c r="E1830" s="194" t="s">
        <v>14825</v>
      </c>
      <c r="F1830" s="195" t="s">
        <v>12858</v>
      </c>
      <c r="G1830" s="196" t="s">
        <v>586</v>
      </c>
      <c r="H1830" s="197">
        <v>850</v>
      </c>
      <c r="I1830" s="198"/>
      <c r="J1830" s="199">
        <f>ROUND(I1830*H1830,2)</f>
        <v>0</v>
      </c>
      <c r="K1830" s="200"/>
      <c r="L1830" s="40"/>
      <c r="M1830" s="201" t="s">
        <v>1</v>
      </c>
      <c r="N1830" s="202" t="s">
        <v>42</v>
      </c>
      <c r="O1830" s="72"/>
      <c r="P1830" s="203">
        <f>O1830*H1830</f>
        <v>0</v>
      </c>
      <c r="Q1830" s="203">
        <v>0</v>
      </c>
      <c r="R1830" s="203">
        <f>Q1830*H1830</f>
        <v>0</v>
      </c>
      <c r="S1830" s="203">
        <v>0</v>
      </c>
      <c r="T1830" s="204">
        <f>S1830*H1830</f>
        <v>0</v>
      </c>
      <c r="U1830" s="35"/>
      <c r="V1830" s="35"/>
      <c r="W1830" s="35"/>
      <c r="X1830" s="35"/>
      <c r="Y1830" s="35"/>
      <c r="Z1830" s="35"/>
      <c r="AA1830" s="35"/>
      <c r="AB1830" s="35"/>
      <c r="AC1830" s="35"/>
      <c r="AD1830" s="35"/>
      <c r="AE1830" s="35"/>
      <c r="AR1830" s="205" t="s">
        <v>218</v>
      </c>
      <c r="AT1830" s="205" t="s">
        <v>214</v>
      </c>
      <c r="AU1830" s="205" t="s">
        <v>85</v>
      </c>
      <c r="AY1830" s="18" t="s">
        <v>209</v>
      </c>
      <c r="BE1830" s="206">
        <f>IF(N1830="základní",J1830,0)</f>
        <v>0</v>
      </c>
      <c r="BF1830" s="206">
        <f>IF(N1830="snížená",J1830,0)</f>
        <v>0</v>
      </c>
      <c r="BG1830" s="206">
        <f>IF(N1830="zákl. přenesená",J1830,0)</f>
        <v>0</v>
      </c>
      <c r="BH1830" s="206">
        <f>IF(N1830="sníž. přenesená",J1830,0)</f>
        <v>0</v>
      </c>
      <c r="BI1830" s="206">
        <f>IF(N1830="nulová",J1830,0)</f>
        <v>0</v>
      </c>
      <c r="BJ1830" s="18" t="s">
        <v>85</v>
      </c>
      <c r="BK1830" s="206">
        <f>ROUND(I1830*H1830,2)</f>
        <v>0</v>
      </c>
      <c r="BL1830" s="18" t="s">
        <v>218</v>
      </c>
      <c r="BM1830" s="205" t="s">
        <v>14826</v>
      </c>
    </row>
    <row r="1831" spans="1:65" s="2" customFormat="1" ht="16.5" customHeight="1">
      <c r="A1831" s="35"/>
      <c r="B1831" s="36"/>
      <c r="C1831" s="193" t="s">
        <v>14827</v>
      </c>
      <c r="D1831" s="193" t="s">
        <v>214</v>
      </c>
      <c r="E1831" s="194" t="s">
        <v>14828</v>
      </c>
      <c r="F1831" s="195" t="s">
        <v>12861</v>
      </c>
      <c r="G1831" s="196" t="s">
        <v>586</v>
      </c>
      <c r="H1831" s="197">
        <v>297.5</v>
      </c>
      <c r="I1831" s="198"/>
      <c r="J1831" s="199">
        <f>ROUND(I1831*H1831,2)</f>
        <v>0</v>
      </c>
      <c r="K1831" s="200"/>
      <c r="L1831" s="40"/>
      <c r="M1831" s="201" t="s">
        <v>1</v>
      </c>
      <c r="N1831" s="202" t="s">
        <v>42</v>
      </c>
      <c r="O1831" s="72"/>
      <c r="P1831" s="203">
        <f>O1831*H1831</f>
        <v>0</v>
      </c>
      <c r="Q1831" s="203">
        <v>0</v>
      </c>
      <c r="R1831" s="203">
        <f>Q1831*H1831</f>
        <v>0</v>
      </c>
      <c r="S1831" s="203">
        <v>0</v>
      </c>
      <c r="T1831" s="204">
        <f>S1831*H1831</f>
        <v>0</v>
      </c>
      <c r="U1831" s="35"/>
      <c r="V1831" s="35"/>
      <c r="W1831" s="35"/>
      <c r="X1831" s="35"/>
      <c r="Y1831" s="35"/>
      <c r="Z1831" s="35"/>
      <c r="AA1831" s="35"/>
      <c r="AB1831" s="35"/>
      <c r="AC1831" s="35"/>
      <c r="AD1831" s="35"/>
      <c r="AE1831" s="35"/>
      <c r="AR1831" s="205" t="s">
        <v>218</v>
      </c>
      <c r="AT1831" s="205" t="s">
        <v>214</v>
      </c>
      <c r="AU1831" s="205" t="s">
        <v>85</v>
      </c>
      <c r="AY1831" s="18" t="s">
        <v>209</v>
      </c>
      <c r="BE1831" s="206">
        <f>IF(N1831="základní",J1831,0)</f>
        <v>0</v>
      </c>
      <c r="BF1831" s="206">
        <f>IF(N1831="snížená",J1831,0)</f>
        <v>0</v>
      </c>
      <c r="BG1831" s="206">
        <f>IF(N1831="zákl. přenesená",J1831,0)</f>
        <v>0</v>
      </c>
      <c r="BH1831" s="206">
        <f>IF(N1831="sníž. přenesená",J1831,0)</f>
        <v>0</v>
      </c>
      <c r="BI1831" s="206">
        <f>IF(N1831="nulová",J1831,0)</f>
        <v>0</v>
      </c>
      <c r="BJ1831" s="18" t="s">
        <v>85</v>
      </c>
      <c r="BK1831" s="206">
        <f>ROUND(I1831*H1831,2)</f>
        <v>0</v>
      </c>
      <c r="BL1831" s="18" t="s">
        <v>218</v>
      </c>
      <c r="BM1831" s="205" t="s">
        <v>14829</v>
      </c>
    </row>
    <row r="1832" spans="1:65" s="12" customFormat="1" ht="25.9" customHeight="1">
      <c r="B1832" s="177"/>
      <c r="C1832" s="178"/>
      <c r="D1832" s="179" t="s">
        <v>76</v>
      </c>
      <c r="E1832" s="180" t="s">
        <v>14830</v>
      </c>
      <c r="F1832" s="180" t="s">
        <v>14831</v>
      </c>
      <c r="G1832" s="178"/>
      <c r="H1832" s="178"/>
      <c r="I1832" s="181"/>
      <c r="J1832" s="182">
        <f>BK1832</f>
        <v>0</v>
      </c>
      <c r="K1832" s="178"/>
      <c r="L1832" s="183"/>
      <c r="M1832" s="184"/>
      <c r="N1832" s="185"/>
      <c r="O1832" s="185"/>
      <c r="P1832" s="186">
        <f>SUM(P1833:P1851)</f>
        <v>0</v>
      </c>
      <c r="Q1832" s="185"/>
      <c r="R1832" s="186">
        <f>SUM(R1833:R1851)</f>
        <v>0</v>
      </c>
      <c r="S1832" s="185"/>
      <c r="T1832" s="187">
        <f>SUM(T1833:T1851)</f>
        <v>0</v>
      </c>
      <c r="AR1832" s="188" t="s">
        <v>85</v>
      </c>
      <c r="AT1832" s="189" t="s">
        <v>76</v>
      </c>
      <c r="AU1832" s="189" t="s">
        <v>77</v>
      </c>
      <c r="AY1832" s="188" t="s">
        <v>209</v>
      </c>
      <c r="BK1832" s="190">
        <f>SUM(BK1833:BK1851)</f>
        <v>0</v>
      </c>
    </row>
    <row r="1833" spans="1:65" s="2" customFormat="1" ht="24.2" customHeight="1">
      <c r="A1833" s="35"/>
      <c r="B1833" s="36"/>
      <c r="C1833" s="193" t="s">
        <v>14832</v>
      </c>
      <c r="D1833" s="193" t="s">
        <v>214</v>
      </c>
      <c r="E1833" s="194" t="s">
        <v>14833</v>
      </c>
      <c r="F1833" s="195" t="s">
        <v>14834</v>
      </c>
      <c r="G1833" s="196" t="s">
        <v>2761</v>
      </c>
      <c r="H1833" s="197">
        <v>1</v>
      </c>
      <c r="I1833" s="198"/>
      <c r="J1833" s="199">
        <f>ROUND(I1833*H1833,2)</f>
        <v>0</v>
      </c>
      <c r="K1833" s="200"/>
      <c r="L1833" s="40"/>
      <c r="M1833" s="201" t="s">
        <v>1</v>
      </c>
      <c r="N1833" s="202" t="s">
        <v>42</v>
      </c>
      <c r="O1833" s="72"/>
      <c r="P1833" s="203">
        <f>O1833*H1833</f>
        <v>0</v>
      </c>
      <c r="Q1833" s="203">
        <v>0</v>
      </c>
      <c r="R1833" s="203">
        <f>Q1833*H1833</f>
        <v>0</v>
      </c>
      <c r="S1833" s="203">
        <v>0</v>
      </c>
      <c r="T1833" s="204">
        <f>S1833*H1833</f>
        <v>0</v>
      </c>
      <c r="U1833" s="35"/>
      <c r="V1833" s="35"/>
      <c r="W1833" s="35"/>
      <c r="X1833" s="35"/>
      <c r="Y1833" s="35"/>
      <c r="Z1833" s="35"/>
      <c r="AA1833" s="35"/>
      <c r="AB1833" s="35"/>
      <c r="AC1833" s="35"/>
      <c r="AD1833" s="35"/>
      <c r="AE1833" s="35"/>
      <c r="AR1833" s="205" t="s">
        <v>218</v>
      </c>
      <c r="AT1833" s="205" t="s">
        <v>214</v>
      </c>
      <c r="AU1833" s="205" t="s">
        <v>85</v>
      </c>
      <c r="AY1833" s="18" t="s">
        <v>209</v>
      </c>
      <c r="BE1833" s="206">
        <f>IF(N1833="základní",J1833,0)</f>
        <v>0</v>
      </c>
      <c r="BF1833" s="206">
        <f>IF(N1833="snížená",J1833,0)</f>
        <v>0</v>
      </c>
      <c r="BG1833" s="206">
        <f>IF(N1833="zákl. přenesená",J1833,0)</f>
        <v>0</v>
      </c>
      <c r="BH1833" s="206">
        <f>IF(N1833="sníž. přenesená",J1833,0)</f>
        <v>0</v>
      </c>
      <c r="BI1833" s="206">
        <f>IF(N1833="nulová",J1833,0)</f>
        <v>0</v>
      </c>
      <c r="BJ1833" s="18" t="s">
        <v>85</v>
      </c>
      <c r="BK1833" s="206">
        <f>ROUND(I1833*H1833,2)</f>
        <v>0</v>
      </c>
      <c r="BL1833" s="18" t="s">
        <v>218</v>
      </c>
      <c r="BM1833" s="205" t="s">
        <v>14835</v>
      </c>
    </row>
    <row r="1834" spans="1:65" s="2" customFormat="1" ht="146.25">
      <c r="A1834" s="35"/>
      <c r="B1834" s="36"/>
      <c r="C1834" s="37"/>
      <c r="D1834" s="214" t="s">
        <v>807</v>
      </c>
      <c r="E1834" s="37"/>
      <c r="F1834" s="256" t="s">
        <v>14836</v>
      </c>
      <c r="G1834" s="37"/>
      <c r="H1834" s="37"/>
      <c r="I1834" s="257"/>
      <c r="J1834" s="37"/>
      <c r="K1834" s="37"/>
      <c r="L1834" s="40"/>
      <c r="M1834" s="258"/>
      <c r="N1834" s="259"/>
      <c r="O1834" s="72"/>
      <c r="P1834" s="72"/>
      <c r="Q1834" s="72"/>
      <c r="R1834" s="72"/>
      <c r="S1834" s="72"/>
      <c r="T1834" s="73"/>
      <c r="U1834" s="35"/>
      <c r="V1834" s="35"/>
      <c r="W1834" s="35"/>
      <c r="X1834" s="35"/>
      <c r="Y1834" s="35"/>
      <c r="Z1834" s="35"/>
      <c r="AA1834" s="35"/>
      <c r="AB1834" s="35"/>
      <c r="AC1834" s="35"/>
      <c r="AD1834" s="35"/>
      <c r="AE1834" s="35"/>
      <c r="AT1834" s="18" t="s">
        <v>807</v>
      </c>
      <c r="AU1834" s="18" t="s">
        <v>85</v>
      </c>
    </row>
    <row r="1835" spans="1:65" s="2" customFormat="1" ht="16.5" customHeight="1">
      <c r="A1835" s="35"/>
      <c r="B1835" s="36"/>
      <c r="C1835" s="193" t="s">
        <v>14837</v>
      </c>
      <c r="D1835" s="193" t="s">
        <v>214</v>
      </c>
      <c r="E1835" s="194" t="s">
        <v>14838</v>
      </c>
      <c r="F1835" s="195" t="s">
        <v>14839</v>
      </c>
      <c r="G1835" s="196" t="s">
        <v>2761</v>
      </c>
      <c r="H1835" s="197">
        <v>2</v>
      </c>
      <c r="I1835" s="198"/>
      <c r="J1835" s="199">
        <f>ROUND(I1835*H1835,2)</f>
        <v>0</v>
      </c>
      <c r="K1835" s="200"/>
      <c r="L1835" s="40"/>
      <c r="M1835" s="201" t="s">
        <v>1</v>
      </c>
      <c r="N1835" s="202" t="s">
        <v>42</v>
      </c>
      <c r="O1835" s="72"/>
      <c r="P1835" s="203">
        <f>O1835*H1835</f>
        <v>0</v>
      </c>
      <c r="Q1835" s="203">
        <v>0</v>
      </c>
      <c r="R1835" s="203">
        <f>Q1835*H1835</f>
        <v>0</v>
      </c>
      <c r="S1835" s="203">
        <v>0</v>
      </c>
      <c r="T1835" s="204">
        <f>S1835*H1835</f>
        <v>0</v>
      </c>
      <c r="U1835" s="35"/>
      <c r="V1835" s="35"/>
      <c r="W1835" s="35"/>
      <c r="X1835" s="35"/>
      <c r="Y1835" s="35"/>
      <c r="Z1835" s="35"/>
      <c r="AA1835" s="35"/>
      <c r="AB1835" s="35"/>
      <c r="AC1835" s="35"/>
      <c r="AD1835" s="35"/>
      <c r="AE1835" s="35"/>
      <c r="AR1835" s="205" t="s">
        <v>218</v>
      </c>
      <c r="AT1835" s="205" t="s">
        <v>214</v>
      </c>
      <c r="AU1835" s="205" t="s">
        <v>85</v>
      </c>
      <c r="AY1835" s="18" t="s">
        <v>209</v>
      </c>
      <c r="BE1835" s="206">
        <f>IF(N1835="základní",J1835,0)</f>
        <v>0</v>
      </c>
      <c r="BF1835" s="206">
        <f>IF(N1835="snížená",J1835,0)</f>
        <v>0</v>
      </c>
      <c r="BG1835" s="206">
        <f>IF(N1835="zákl. přenesená",J1835,0)</f>
        <v>0</v>
      </c>
      <c r="BH1835" s="206">
        <f>IF(N1835="sníž. přenesená",J1835,0)</f>
        <v>0</v>
      </c>
      <c r="BI1835" s="206">
        <f>IF(N1835="nulová",J1835,0)</f>
        <v>0</v>
      </c>
      <c r="BJ1835" s="18" t="s">
        <v>85</v>
      </c>
      <c r="BK1835" s="206">
        <f>ROUND(I1835*H1835,2)</f>
        <v>0</v>
      </c>
      <c r="BL1835" s="18" t="s">
        <v>218</v>
      </c>
      <c r="BM1835" s="205" t="s">
        <v>14840</v>
      </c>
    </row>
    <row r="1836" spans="1:65" s="2" customFormat="1" ht="58.5">
      <c r="A1836" s="35"/>
      <c r="B1836" s="36"/>
      <c r="C1836" s="37"/>
      <c r="D1836" s="214" t="s">
        <v>807</v>
      </c>
      <c r="E1836" s="37"/>
      <c r="F1836" s="256" t="s">
        <v>14841</v>
      </c>
      <c r="G1836" s="37"/>
      <c r="H1836" s="37"/>
      <c r="I1836" s="257"/>
      <c r="J1836" s="37"/>
      <c r="K1836" s="37"/>
      <c r="L1836" s="40"/>
      <c r="M1836" s="258"/>
      <c r="N1836" s="259"/>
      <c r="O1836" s="72"/>
      <c r="P1836" s="72"/>
      <c r="Q1836" s="72"/>
      <c r="R1836" s="72"/>
      <c r="S1836" s="72"/>
      <c r="T1836" s="73"/>
      <c r="U1836" s="35"/>
      <c r="V1836" s="35"/>
      <c r="W1836" s="35"/>
      <c r="X1836" s="35"/>
      <c r="Y1836" s="35"/>
      <c r="Z1836" s="35"/>
      <c r="AA1836" s="35"/>
      <c r="AB1836" s="35"/>
      <c r="AC1836" s="35"/>
      <c r="AD1836" s="35"/>
      <c r="AE1836" s="35"/>
      <c r="AT1836" s="18" t="s">
        <v>807</v>
      </c>
      <c r="AU1836" s="18" t="s">
        <v>85</v>
      </c>
    </row>
    <row r="1837" spans="1:65" s="2" customFormat="1" ht="16.5" customHeight="1">
      <c r="A1837" s="35"/>
      <c r="B1837" s="36"/>
      <c r="C1837" s="193" t="s">
        <v>14842</v>
      </c>
      <c r="D1837" s="193" t="s">
        <v>214</v>
      </c>
      <c r="E1837" s="194" t="s">
        <v>14843</v>
      </c>
      <c r="F1837" s="195" t="s">
        <v>14844</v>
      </c>
      <c r="G1837" s="196" t="s">
        <v>2761</v>
      </c>
      <c r="H1837" s="197">
        <v>2</v>
      </c>
      <c r="I1837" s="198"/>
      <c r="J1837" s="199">
        <f>ROUND(I1837*H1837,2)</f>
        <v>0</v>
      </c>
      <c r="K1837" s="200"/>
      <c r="L1837" s="40"/>
      <c r="M1837" s="201" t="s">
        <v>1</v>
      </c>
      <c r="N1837" s="202" t="s">
        <v>42</v>
      </c>
      <c r="O1837" s="72"/>
      <c r="P1837" s="203">
        <f>O1837*H1837</f>
        <v>0</v>
      </c>
      <c r="Q1837" s="203">
        <v>0</v>
      </c>
      <c r="R1837" s="203">
        <f>Q1837*H1837</f>
        <v>0</v>
      </c>
      <c r="S1837" s="203">
        <v>0</v>
      </c>
      <c r="T1837" s="204">
        <f>S1837*H1837</f>
        <v>0</v>
      </c>
      <c r="U1837" s="35"/>
      <c r="V1837" s="35"/>
      <c r="W1837" s="35"/>
      <c r="X1837" s="35"/>
      <c r="Y1837" s="35"/>
      <c r="Z1837" s="35"/>
      <c r="AA1837" s="35"/>
      <c r="AB1837" s="35"/>
      <c r="AC1837" s="35"/>
      <c r="AD1837" s="35"/>
      <c r="AE1837" s="35"/>
      <c r="AR1837" s="205" t="s">
        <v>218</v>
      </c>
      <c r="AT1837" s="205" t="s">
        <v>214</v>
      </c>
      <c r="AU1837" s="205" t="s">
        <v>85</v>
      </c>
      <c r="AY1837" s="18" t="s">
        <v>209</v>
      </c>
      <c r="BE1837" s="206">
        <f>IF(N1837="základní",J1837,0)</f>
        <v>0</v>
      </c>
      <c r="BF1837" s="206">
        <f>IF(N1837="snížená",J1837,0)</f>
        <v>0</v>
      </c>
      <c r="BG1837" s="206">
        <f>IF(N1837="zákl. přenesená",J1837,0)</f>
        <v>0</v>
      </c>
      <c r="BH1837" s="206">
        <f>IF(N1837="sníž. přenesená",J1837,0)</f>
        <v>0</v>
      </c>
      <c r="BI1837" s="206">
        <f>IF(N1837="nulová",J1837,0)</f>
        <v>0</v>
      </c>
      <c r="BJ1837" s="18" t="s">
        <v>85</v>
      </c>
      <c r="BK1837" s="206">
        <f>ROUND(I1837*H1837,2)</f>
        <v>0</v>
      </c>
      <c r="BL1837" s="18" t="s">
        <v>218</v>
      </c>
      <c r="BM1837" s="205" t="s">
        <v>14845</v>
      </c>
    </row>
    <row r="1838" spans="1:65" s="2" customFormat="1" ht="29.25">
      <c r="A1838" s="35"/>
      <c r="B1838" s="36"/>
      <c r="C1838" s="37"/>
      <c r="D1838" s="214" t="s">
        <v>807</v>
      </c>
      <c r="E1838" s="37"/>
      <c r="F1838" s="256" t="s">
        <v>12846</v>
      </c>
      <c r="G1838" s="37"/>
      <c r="H1838" s="37"/>
      <c r="I1838" s="257"/>
      <c r="J1838" s="37"/>
      <c r="K1838" s="37"/>
      <c r="L1838" s="40"/>
      <c r="M1838" s="258"/>
      <c r="N1838" s="259"/>
      <c r="O1838" s="72"/>
      <c r="P1838" s="72"/>
      <c r="Q1838" s="72"/>
      <c r="R1838" s="72"/>
      <c r="S1838" s="72"/>
      <c r="T1838" s="73"/>
      <c r="U1838" s="35"/>
      <c r="V1838" s="35"/>
      <c r="W1838" s="35"/>
      <c r="X1838" s="35"/>
      <c r="Y1838" s="35"/>
      <c r="Z1838" s="35"/>
      <c r="AA1838" s="35"/>
      <c r="AB1838" s="35"/>
      <c r="AC1838" s="35"/>
      <c r="AD1838" s="35"/>
      <c r="AE1838" s="35"/>
      <c r="AT1838" s="18" t="s">
        <v>807</v>
      </c>
      <c r="AU1838" s="18" t="s">
        <v>85</v>
      </c>
    </row>
    <row r="1839" spans="1:65" s="2" customFormat="1" ht="16.5" customHeight="1">
      <c r="A1839" s="35"/>
      <c r="B1839" s="36"/>
      <c r="C1839" s="193" t="s">
        <v>14846</v>
      </c>
      <c r="D1839" s="193" t="s">
        <v>214</v>
      </c>
      <c r="E1839" s="194" t="s">
        <v>14847</v>
      </c>
      <c r="F1839" s="195" t="s">
        <v>14848</v>
      </c>
      <c r="G1839" s="196" t="s">
        <v>2761</v>
      </c>
      <c r="H1839" s="197">
        <v>6</v>
      </c>
      <c r="I1839" s="198"/>
      <c r="J1839" s="199">
        <f>ROUND(I1839*H1839,2)</f>
        <v>0</v>
      </c>
      <c r="K1839" s="200"/>
      <c r="L1839" s="40"/>
      <c r="M1839" s="201" t="s">
        <v>1</v>
      </c>
      <c r="N1839" s="202" t="s">
        <v>42</v>
      </c>
      <c r="O1839" s="72"/>
      <c r="P1839" s="203">
        <f>O1839*H1839</f>
        <v>0</v>
      </c>
      <c r="Q1839" s="203">
        <v>0</v>
      </c>
      <c r="R1839" s="203">
        <f>Q1839*H1839</f>
        <v>0</v>
      </c>
      <c r="S1839" s="203">
        <v>0</v>
      </c>
      <c r="T1839" s="204">
        <f>S1839*H1839</f>
        <v>0</v>
      </c>
      <c r="U1839" s="35"/>
      <c r="V1839" s="35"/>
      <c r="W1839" s="35"/>
      <c r="X1839" s="35"/>
      <c r="Y1839" s="35"/>
      <c r="Z1839" s="35"/>
      <c r="AA1839" s="35"/>
      <c r="AB1839" s="35"/>
      <c r="AC1839" s="35"/>
      <c r="AD1839" s="35"/>
      <c r="AE1839" s="35"/>
      <c r="AR1839" s="205" t="s">
        <v>218</v>
      </c>
      <c r="AT1839" s="205" t="s">
        <v>214</v>
      </c>
      <c r="AU1839" s="205" t="s">
        <v>85</v>
      </c>
      <c r="AY1839" s="18" t="s">
        <v>209</v>
      </c>
      <c r="BE1839" s="206">
        <f>IF(N1839="základní",J1839,0)</f>
        <v>0</v>
      </c>
      <c r="BF1839" s="206">
        <f>IF(N1839="snížená",J1839,0)</f>
        <v>0</v>
      </c>
      <c r="BG1839" s="206">
        <f>IF(N1839="zákl. přenesená",J1839,0)</f>
        <v>0</v>
      </c>
      <c r="BH1839" s="206">
        <f>IF(N1839="sníž. přenesená",J1839,0)</f>
        <v>0</v>
      </c>
      <c r="BI1839" s="206">
        <f>IF(N1839="nulová",J1839,0)</f>
        <v>0</v>
      </c>
      <c r="BJ1839" s="18" t="s">
        <v>85</v>
      </c>
      <c r="BK1839" s="206">
        <f>ROUND(I1839*H1839,2)</f>
        <v>0</v>
      </c>
      <c r="BL1839" s="18" t="s">
        <v>218</v>
      </c>
      <c r="BM1839" s="205" t="s">
        <v>14849</v>
      </c>
    </row>
    <row r="1840" spans="1:65" s="2" customFormat="1" ht="68.25">
      <c r="A1840" s="35"/>
      <c r="B1840" s="36"/>
      <c r="C1840" s="37"/>
      <c r="D1840" s="214" t="s">
        <v>807</v>
      </c>
      <c r="E1840" s="37"/>
      <c r="F1840" s="256" t="s">
        <v>14052</v>
      </c>
      <c r="G1840" s="37"/>
      <c r="H1840" s="37"/>
      <c r="I1840" s="257"/>
      <c r="J1840" s="37"/>
      <c r="K1840" s="37"/>
      <c r="L1840" s="40"/>
      <c r="M1840" s="258"/>
      <c r="N1840" s="259"/>
      <c r="O1840" s="72"/>
      <c r="P1840" s="72"/>
      <c r="Q1840" s="72"/>
      <c r="R1840" s="72"/>
      <c r="S1840" s="72"/>
      <c r="T1840" s="73"/>
      <c r="U1840" s="35"/>
      <c r="V1840" s="35"/>
      <c r="W1840" s="35"/>
      <c r="X1840" s="35"/>
      <c r="Y1840" s="35"/>
      <c r="Z1840" s="35"/>
      <c r="AA1840" s="35"/>
      <c r="AB1840" s="35"/>
      <c r="AC1840" s="35"/>
      <c r="AD1840" s="35"/>
      <c r="AE1840" s="35"/>
      <c r="AT1840" s="18" t="s">
        <v>807</v>
      </c>
      <c r="AU1840" s="18" t="s">
        <v>85</v>
      </c>
    </row>
    <row r="1841" spans="1:65" s="2" customFormat="1" ht="16.5" customHeight="1">
      <c r="A1841" s="35"/>
      <c r="B1841" s="36"/>
      <c r="C1841" s="193" t="s">
        <v>14850</v>
      </c>
      <c r="D1841" s="193" t="s">
        <v>214</v>
      </c>
      <c r="E1841" s="194" t="s">
        <v>14851</v>
      </c>
      <c r="F1841" s="195" t="s">
        <v>14852</v>
      </c>
      <c r="G1841" s="196" t="s">
        <v>2761</v>
      </c>
      <c r="H1841" s="197">
        <v>1</v>
      </c>
      <c r="I1841" s="198"/>
      <c r="J1841" s="199">
        <f>ROUND(I1841*H1841,2)</f>
        <v>0</v>
      </c>
      <c r="K1841" s="200"/>
      <c r="L1841" s="40"/>
      <c r="M1841" s="201" t="s">
        <v>1</v>
      </c>
      <c r="N1841" s="202" t="s">
        <v>42</v>
      </c>
      <c r="O1841" s="72"/>
      <c r="P1841" s="203">
        <f>O1841*H1841</f>
        <v>0</v>
      </c>
      <c r="Q1841" s="203">
        <v>0</v>
      </c>
      <c r="R1841" s="203">
        <f>Q1841*H1841</f>
        <v>0</v>
      </c>
      <c r="S1841" s="203">
        <v>0</v>
      </c>
      <c r="T1841" s="204">
        <f>S1841*H1841</f>
        <v>0</v>
      </c>
      <c r="U1841" s="35"/>
      <c r="V1841" s="35"/>
      <c r="W1841" s="35"/>
      <c r="X1841" s="35"/>
      <c r="Y1841" s="35"/>
      <c r="Z1841" s="35"/>
      <c r="AA1841" s="35"/>
      <c r="AB1841" s="35"/>
      <c r="AC1841" s="35"/>
      <c r="AD1841" s="35"/>
      <c r="AE1841" s="35"/>
      <c r="AR1841" s="205" t="s">
        <v>218</v>
      </c>
      <c r="AT1841" s="205" t="s">
        <v>214</v>
      </c>
      <c r="AU1841" s="205" t="s">
        <v>85</v>
      </c>
      <c r="AY1841" s="18" t="s">
        <v>209</v>
      </c>
      <c r="BE1841" s="206">
        <f>IF(N1841="základní",J1841,0)</f>
        <v>0</v>
      </c>
      <c r="BF1841" s="206">
        <f>IF(N1841="snížená",J1841,0)</f>
        <v>0</v>
      </c>
      <c r="BG1841" s="206">
        <f>IF(N1841="zákl. přenesená",J1841,0)</f>
        <v>0</v>
      </c>
      <c r="BH1841" s="206">
        <f>IF(N1841="sníž. přenesená",J1841,0)</f>
        <v>0</v>
      </c>
      <c r="BI1841" s="206">
        <f>IF(N1841="nulová",J1841,0)</f>
        <v>0</v>
      </c>
      <c r="BJ1841" s="18" t="s">
        <v>85</v>
      </c>
      <c r="BK1841" s="206">
        <f>ROUND(I1841*H1841,2)</f>
        <v>0</v>
      </c>
      <c r="BL1841" s="18" t="s">
        <v>218</v>
      </c>
      <c r="BM1841" s="205" t="s">
        <v>14853</v>
      </c>
    </row>
    <row r="1842" spans="1:65" s="2" customFormat="1" ht="68.25">
      <c r="A1842" s="35"/>
      <c r="B1842" s="36"/>
      <c r="C1842" s="37"/>
      <c r="D1842" s="214" t="s">
        <v>807</v>
      </c>
      <c r="E1842" s="37"/>
      <c r="F1842" s="256" t="s">
        <v>14052</v>
      </c>
      <c r="G1842" s="37"/>
      <c r="H1842" s="37"/>
      <c r="I1842" s="257"/>
      <c r="J1842" s="37"/>
      <c r="K1842" s="37"/>
      <c r="L1842" s="40"/>
      <c r="M1842" s="258"/>
      <c r="N1842" s="259"/>
      <c r="O1842" s="72"/>
      <c r="P1842" s="72"/>
      <c r="Q1842" s="72"/>
      <c r="R1842" s="72"/>
      <c r="S1842" s="72"/>
      <c r="T1842" s="73"/>
      <c r="U1842" s="35"/>
      <c r="V1842" s="35"/>
      <c r="W1842" s="35"/>
      <c r="X1842" s="35"/>
      <c r="Y1842" s="35"/>
      <c r="Z1842" s="35"/>
      <c r="AA1842" s="35"/>
      <c r="AB1842" s="35"/>
      <c r="AC1842" s="35"/>
      <c r="AD1842" s="35"/>
      <c r="AE1842" s="35"/>
      <c r="AT1842" s="18" t="s">
        <v>807</v>
      </c>
      <c r="AU1842" s="18" t="s">
        <v>85</v>
      </c>
    </row>
    <row r="1843" spans="1:65" s="2" customFormat="1" ht="16.5" customHeight="1">
      <c r="A1843" s="35"/>
      <c r="B1843" s="36"/>
      <c r="C1843" s="193" t="s">
        <v>14854</v>
      </c>
      <c r="D1843" s="193" t="s">
        <v>214</v>
      </c>
      <c r="E1843" s="194" t="s">
        <v>14855</v>
      </c>
      <c r="F1843" s="195" t="s">
        <v>14856</v>
      </c>
      <c r="G1843" s="196" t="s">
        <v>2761</v>
      </c>
      <c r="H1843" s="197">
        <v>12</v>
      </c>
      <c r="I1843" s="198"/>
      <c r="J1843" s="199">
        <f>ROUND(I1843*H1843,2)</f>
        <v>0</v>
      </c>
      <c r="K1843" s="200"/>
      <c r="L1843" s="40"/>
      <c r="M1843" s="201" t="s">
        <v>1</v>
      </c>
      <c r="N1843" s="202" t="s">
        <v>42</v>
      </c>
      <c r="O1843" s="72"/>
      <c r="P1843" s="203">
        <f>O1843*H1843</f>
        <v>0</v>
      </c>
      <c r="Q1843" s="203">
        <v>0</v>
      </c>
      <c r="R1843" s="203">
        <f>Q1843*H1843</f>
        <v>0</v>
      </c>
      <c r="S1843" s="203">
        <v>0</v>
      </c>
      <c r="T1843" s="204">
        <f>S1843*H1843</f>
        <v>0</v>
      </c>
      <c r="U1843" s="35"/>
      <c r="V1843" s="35"/>
      <c r="W1843" s="35"/>
      <c r="X1843" s="35"/>
      <c r="Y1843" s="35"/>
      <c r="Z1843" s="35"/>
      <c r="AA1843" s="35"/>
      <c r="AB1843" s="35"/>
      <c r="AC1843" s="35"/>
      <c r="AD1843" s="35"/>
      <c r="AE1843" s="35"/>
      <c r="AR1843" s="205" t="s">
        <v>218</v>
      </c>
      <c r="AT1843" s="205" t="s">
        <v>214</v>
      </c>
      <c r="AU1843" s="205" t="s">
        <v>85</v>
      </c>
      <c r="AY1843" s="18" t="s">
        <v>209</v>
      </c>
      <c r="BE1843" s="206">
        <f>IF(N1843="základní",J1843,0)</f>
        <v>0</v>
      </c>
      <c r="BF1843" s="206">
        <f>IF(N1843="snížená",J1843,0)</f>
        <v>0</v>
      </c>
      <c r="BG1843" s="206">
        <f>IF(N1843="zákl. přenesená",J1843,0)</f>
        <v>0</v>
      </c>
      <c r="BH1843" s="206">
        <f>IF(N1843="sníž. přenesená",J1843,0)</f>
        <v>0</v>
      </c>
      <c r="BI1843" s="206">
        <f>IF(N1843="nulová",J1843,0)</f>
        <v>0</v>
      </c>
      <c r="BJ1843" s="18" t="s">
        <v>85</v>
      </c>
      <c r="BK1843" s="206">
        <f>ROUND(I1843*H1843,2)</f>
        <v>0</v>
      </c>
      <c r="BL1843" s="18" t="s">
        <v>218</v>
      </c>
      <c r="BM1843" s="205" t="s">
        <v>14857</v>
      </c>
    </row>
    <row r="1844" spans="1:65" s="2" customFormat="1" ht="68.25">
      <c r="A1844" s="35"/>
      <c r="B1844" s="36"/>
      <c r="C1844" s="37"/>
      <c r="D1844" s="214" t="s">
        <v>807</v>
      </c>
      <c r="E1844" s="37"/>
      <c r="F1844" s="256" t="s">
        <v>14052</v>
      </c>
      <c r="G1844" s="37"/>
      <c r="H1844" s="37"/>
      <c r="I1844" s="257"/>
      <c r="J1844" s="37"/>
      <c r="K1844" s="37"/>
      <c r="L1844" s="40"/>
      <c r="M1844" s="258"/>
      <c r="N1844" s="259"/>
      <c r="O1844" s="72"/>
      <c r="P1844" s="72"/>
      <c r="Q1844" s="72"/>
      <c r="R1844" s="72"/>
      <c r="S1844" s="72"/>
      <c r="T1844" s="73"/>
      <c r="U1844" s="35"/>
      <c r="V1844" s="35"/>
      <c r="W1844" s="35"/>
      <c r="X1844" s="35"/>
      <c r="Y1844" s="35"/>
      <c r="Z1844" s="35"/>
      <c r="AA1844" s="35"/>
      <c r="AB1844" s="35"/>
      <c r="AC1844" s="35"/>
      <c r="AD1844" s="35"/>
      <c r="AE1844" s="35"/>
      <c r="AT1844" s="18" t="s">
        <v>807</v>
      </c>
      <c r="AU1844" s="18" t="s">
        <v>85</v>
      </c>
    </row>
    <row r="1845" spans="1:65" s="2" customFormat="1" ht="16.5" customHeight="1">
      <c r="A1845" s="35"/>
      <c r="B1845" s="36"/>
      <c r="C1845" s="193" t="s">
        <v>14858</v>
      </c>
      <c r="D1845" s="193" t="s">
        <v>214</v>
      </c>
      <c r="E1845" s="194" t="s">
        <v>14859</v>
      </c>
      <c r="F1845" s="195" t="s">
        <v>12848</v>
      </c>
      <c r="G1845" s="196" t="s">
        <v>217</v>
      </c>
      <c r="H1845" s="197">
        <v>128.80000000000001</v>
      </c>
      <c r="I1845" s="198"/>
      <c r="J1845" s="199">
        <f>ROUND(I1845*H1845,2)</f>
        <v>0</v>
      </c>
      <c r="K1845" s="200"/>
      <c r="L1845" s="40"/>
      <c r="M1845" s="201" t="s">
        <v>1</v>
      </c>
      <c r="N1845" s="202" t="s">
        <v>42</v>
      </c>
      <c r="O1845" s="72"/>
      <c r="P1845" s="203">
        <f>O1845*H1845</f>
        <v>0</v>
      </c>
      <c r="Q1845" s="203">
        <v>0</v>
      </c>
      <c r="R1845" s="203">
        <f>Q1845*H1845</f>
        <v>0</v>
      </c>
      <c r="S1845" s="203">
        <v>0</v>
      </c>
      <c r="T1845" s="204">
        <f>S1845*H1845</f>
        <v>0</v>
      </c>
      <c r="U1845" s="35"/>
      <c r="V1845" s="35"/>
      <c r="W1845" s="35"/>
      <c r="X1845" s="35"/>
      <c r="Y1845" s="35"/>
      <c r="Z1845" s="35"/>
      <c r="AA1845" s="35"/>
      <c r="AB1845" s="35"/>
      <c r="AC1845" s="35"/>
      <c r="AD1845" s="35"/>
      <c r="AE1845" s="35"/>
      <c r="AR1845" s="205" t="s">
        <v>218</v>
      </c>
      <c r="AT1845" s="205" t="s">
        <v>214</v>
      </c>
      <c r="AU1845" s="205" t="s">
        <v>85</v>
      </c>
      <c r="AY1845" s="18" t="s">
        <v>209</v>
      </c>
      <c r="BE1845" s="206">
        <f>IF(N1845="základní",J1845,0)</f>
        <v>0</v>
      </c>
      <c r="BF1845" s="206">
        <f>IF(N1845="snížená",J1845,0)</f>
        <v>0</v>
      </c>
      <c r="BG1845" s="206">
        <f>IF(N1845="zákl. přenesená",J1845,0)</f>
        <v>0</v>
      </c>
      <c r="BH1845" s="206">
        <f>IF(N1845="sníž. přenesená",J1845,0)</f>
        <v>0</v>
      </c>
      <c r="BI1845" s="206">
        <f>IF(N1845="nulová",J1845,0)</f>
        <v>0</v>
      </c>
      <c r="BJ1845" s="18" t="s">
        <v>85</v>
      </c>
      <c r="BK1845" s="206">
        <f>ROUND(I1845*H1845,2)</f>
        <v>0</v>
      </c>
      <c r="BL1845" s="18" t="s">
        <v>218</v>
      </c>
      <c r="BM1845" s="205" t="s">
        <v>14860</v>
      </c>
    </row>
    <row r="1846" spans="1:65" s="2" customFormat="1" ht="48.75">
      <c r="A1846" s="35"/>
      <c r="B1846" s="36"/>
      <c r="C1846" s="37"/>
      <c r="D1846" s="214" t="s">
        <v>807</v>
      </c>
      <c r="E1846" s="37"/>
      <c r="F1846" s="256" t="s">
        <v>12988</v>
      </c>
      <c r="G1846" s="37"/>
      <c r="H1846" s="37"/>
      <c r="I1846" s="257"/>
      <c r="J1846" s="37"/>
      <c r="K1846" s="37"/>
      <c r="L1846" s="40"/>
      <c r="M1846" s="258"/>
      <c r="N1846" s="259"/>
      <c r="O1846" s="72"/>
      <c r="P1846" s="72"/>
      <c r="Q1846" s="72"/>
      <c r="R1846" s="72"/>
      <c r="S1846" s="72"/>
      <c r="T1846" s="73"/>
      <c r="U1846" s="35"/>
      <c r="V1846" s="35"/>
      <c r="W1846" s="35"/>
      <c r="X1846" s="35"/>
      <c r="Y1846" s="35"/>
      <c r="Z1846" s="35"/>
      <c r="AA1846" s="35"/>
      <c r="AB1846" s="35"/>
      <c r="AC1846" s="35"/>
      <c r="AD1846" s="35"/>
      <c r="AE1846" s="35"/>
      <c r="AT1846" s="18" t="s">
        <v>807</v>
      </c>
      <c r="AU1846" s="18" t="s">
        <v>85</v>
      </c>
    </row>
    <row r="1847" spans="1:65" s="2" customFormat="1" ht="16.5" customHeight="1">
      <c r="A1847" s="35"/>
      <c r="B1847" s="36"/>
      <c r="C1847" s="193" t="s">
        <v>14861</v>
      </c>
      <c r="D1847" s="193" t="s">
        <v>214</v>
      </c>
      <c r="E1847" s="194" t="s">
        <v>14862</v>
      </c>
      <c r="F1847" s="195" t="s">
        <v>12852</v>
      </c>
      <c r="G1847" s="196" t="s">
        <v>217</v>
      </c>
      <c r="H1847" s="197">
        <v>85.5</v>
      </c>
      <c r="I1847" s="198"/>
      <c r="J1847" s="199">
        <f>ROUND(I1847*H1847,2)</f>
        <v>0</v>
      </c>
      <c r="K1847" s="200"/>
      <c r="L1847" s="40"/>
      <c r="M1847" s="201" t="s">
        <v>1</v>
      </c>
      <c r="N1847" s="202" t="s">
        <v>42</v>
      </c>
      <c r="O1847" s="72"/>
      <c r="P1847" s="203">
        <f>O1847*H1847</f>
        <v>0</v>
      </c>
      <c r="Q1847" s="203">
        <v>0</v>
      </c>
      <c r="R1847" s="203">
        <f>Q1847*H1847</f>
        <v>0</v>
      </c>
      <c r="S1847" s="203">
        <v>0</v>
      </c>
      <c r="T1847" s="204">
        <f>S1847*H1847</f>
        <v>0</v>
      </c>
      <c r="U1847" s="35"/>
      <c r="V1847" s="35"/>
      <c r="W1847" s="35"/>
      <c r="X1847" s="35"/>
      <c r="Y1847" s="35"/>
      <c r="Z1847" s="35"/>
      <c r="AA1847" s="35"/>
      <c r="AB1847" s="35"/>
      <c r="AC1847" s="35"/>
      <c r="AD1847" s="35"/>
      <c r="AE1847" s="35"/>
      <c r="AR1847" s="205" t="s">
        <v>218</v>
      </c>
      <c r="AT1847" s="205" t="s">
        <v>214</v>
      </c>
      <c r="AU1847" s="205" t="s">
        <v>85</v>
      </c>
      <c r="AY1847" s="18" t="s">
        <v>209</v>
      </c>
      <c r="BE1847" s="206">
        <f>IF(N1847="základní",J1847,0)</f>
        <v>0</v>
      </c>
      <c r="BF1847" s="206">
        <f>IF(N1847="snížená",J1847,0)</f>
        <v>0</v>
      </c>
      <c r="BG1847" s="206">
        <f>IF(N1847="zákl. přenesená",J1847,0)</f>
        <v>0</v>
      </c>
      <c r="BH1847" s="206">
        <f>IF(N1847="sníž. přenesená",J1847,0)</f>
        <v>0</v>
      </c>
      <c r="BI1847" s="206">
        <f>IF(N1847="nulová",J1847,0)</f>
        <v>0</v>
      </c>
      <c r="BJ1847" s="18" t="s">
        <v>85</v>
      </c>
      <c r="BK1847" s="206">
        <f>ROUND(I1847*H1847,2)</f>
        <v>0</v>
      </c>
      <c r="BL1847" s="18" t="s">
        <v>218</v>
      </c>
      <c r="BM1847" s="205" t="s">
        <v>14863</v>
      </c>
    </row>
    <row r="1848" spans="1:65" s="2" customFormat="1" ht="48.75">
      <c r="A1848" s="35"/>
      <c r="B1848" s="36"/>
      <c r="C1848" s="37"/>
      <c r="D1848" s="214" t="s">
        <v>807</v>
      </c>
      <c r="E1848" s="37"/>
      <c r="F1848" s="256" t="s">
        <v>12988</v>
      </c>
      <c r="G1848" s="37"/>
      <c r="H1848" s="37"/>
      <c r="I1848" s="257"/>
      <c r="J1848" s="37"/>
      <c r="K1848" s="37"/>
      <c r="L1848" s="40"/>
      <c r="M1848" s="258"/>
      <c r="N1848" s="259"/>
      <c r="O1848" s="72"/>
      <c r="P1848" s="72"/>
      <c r="Q1848" s="72"/>
      <c r="R1848" s="72"/>
      <c r="S1848" s="72"/>
      <c r="T1848" s="73"/>
      <c r="U1848" s="35"/>
      <c r="V1848" s="35"/>
      <c r="W1848" s="35"/>
      <c r="X1848" s="35"/>
      <c r="Y1848" s="35"/>
      <c r="Z1848" s="35"/>
      <c r="AA1848" s="35"/>
      <c r="AB1848" s="35"/>
      <c r="AC1848" s="35"/>
      <c r="AD1848" s="35"/>
      <c r="AE1848" s="35"/>
      <c r="AT1848" s="18" t="s">
        <v>807</v>
      </c>
      <c r="AU1848" s="18" t="s">
        <v>85</v>
      </c>
    </row>
    <row r="1849" spans="1:65" s="2" customFormat="1" ht="49.15" customHeight="1">
      <c r="A1849" s="35"/>
      <c r="B1849" s="36"/>
      <c r="C1849" s="193" t="s">
        <v>14864</v>
      </c>
      <c r="D1849" s="193" t="s">
        <v>214</v>
      </c>
      <c r="E1849" s="194" t="s">
        <v>14865</v>
      </c>
      <c r="F1849" s="195" t="s">
        <v>14866</v>
      </c>
      <c r="G1849" s="196" t="s">
        <v>217</v>
      </c>
      <c r="H1849" s="197">
        <v>215</v>
      </c>
      <c r="I1849" s="198"/>
      <c r="J1849" s="199">
        <f>ROUND(I1849*H1849,2)</f>
        <v>0</v>
      </c>
      <c r="K1849" s="200"/>
      <c r="L1849" s="40"/>
      <c r="M1849" s="201" t="s">
        <v>1</v>
      </c>
      <c r="N1849" s="202" t="s">
        <v>42</v>
      </c>
      <c r="O1849" s="72"/>
      <c r="P1849" s="203">
        <f>O1849*H1849</f>
        <v>0</v>
      </c>
      <c r="Q1849" s="203">
        <v>0</v>
      </c>
      <c r="R1849" s="203">
        <f>Q1849*H1849</f>
        <v>0</v>
      </c>
      <c r="S1849" s="203">
        <v>0</v>
      </c>
      <c r="T1849" s="204">
        <f>S1849*H1849</f>
        <v>0</v>
      </c>
      <c r="U1849" s="35"/>
      <c r="V1849" s="35"/>
      <c r="W1849" s="35"/>
      <c r="X1849" s="35"/>
      <c r="Y1849" s="35"/>
      <c r="Z1849" s="35"/>
      <c r="AA1849" s="35"/>
      <c r="AB1849" s="35"/>
      <c r="AC1849" s="35"/>
      <c r="AD1849" s="35"/>
      <c r="AE1849" s="35"/>
      <c r="AR1849" s="205" t="s">
        <v>218</v>
      </c>
      <c r="AT1849" s="205" t="s">
        <v>214</v>
      </c>
      <c r="AU1849" s="205" t="s">
        <v>85</v>
      </c>
      <c r="AY1849" s="18" t="s">
        <v>209</v>
      </c>
      <c r="BE1849" s="206">
        <f>IF(N1849="základní",J1849,0)</f>
        <v>0</v>
      </c>
      <c r="BF1849" s="206">
        <f>IF(N1849="snížená",J1849,0)</f>
        <v>0</v>
      </c>
      <c r="BG1849" s="206">
        <f>IF(N1849="zákl. přenesená",J1849,0)</f>
        <v>0</v>
      </c>
      <c r="BH1849" s="206">
        <f>IF(N1849="sníž. přenesená",J1849,0)</f>
        <v>0</v>
      </c>
      <c r="BI1849" s="206">
        <f>IF(N1849="nulová",J1849,0)</f>
        <v>0</v>
      </c>
      <c r="BJ1849" s="18" t="s">
        <v>85</v>
      </c>
      <c r="BK1849" s="206">
        <f>ROUND(I1849*H1849,2)</f>
        <v>0</v>
      </c>
      <c r="BL1849" s="18" t="s">
        <v>218</v>
      </c>
      <c r="BM1849" s="205" t="s">
        <v>14867</v>
      </c>
    </row>
    <row r="1850" spans="1:65" s="2" customFormat="1" ht="16.5" customHeight="1">
      <c r="A1850" s="35"/>
      <c r="B1850" s="36"/>
      <c r="C1850" s="193" t="s">
        <v>14868</v>
      </c>
      <c r="D1850" s="193" t="s">
        <v>214</v>
      </c>
      <c r="E1850" s="194" t="s">
        <v>14869</v>
      </c>
      <c r="F1850" s="195" t="s">
        <v>12858</v>
      </c>
      <c r="G1850" s="196" t="s">
        <v>586</v>
      </c>
      <c r="H1850" s="197">
        <v>600</v>
      </c>
      <c r="I1850" s="198"/>
      <c r="J1850" s="199">
        <f>ROUND(I1850*H1850,2)</f>
        <v>0</v>
      </c>
      <c r="K1850" s="200"/>
      <c r="L1850" s="40"/>
      <c r="M1850" s="201" t="s">
        <v>1</v>
      </c>
      <c r="N1850" s="202" t="s">
        <v>42</v>
      </c>
      <c r="O1850" s="72"/>
      <c r="P1850" s="203">
        <f>O1850*H1850</f>
        <v>0</v>
      </c>
      <c r="Q1850" s="203">
        <v>0</v>
      </c>
      <c r="R1850" s="203">
        <f>Q1850*H1850</f>
        <v>0</v>
      </c>
      <c r="S1850" s="203">
        <v>0</v>
      </c>
      <c r="T1850" s="204">
        <f>S1850*H1850</f>
        <v>0</v>
      </c>
      <c r="U1850" s="35"/>
      <c r="V1850" s="35"/>
      <c r="W1850" s="35"/>
      <c r="X1850" s="35"/>
      <c r="Y1850" s="35"/>
      <c r="Z1850" s="35"/>
      <c r="AA1850" s="35"/>
      <c r="AB1850" s="35"/>
      <c r="AC1850" s="35"/>
      <c r="AD1850" s="35"/>
      <c r="AE1850" s="35"/>
      <c r="AR1850" s="205" t="s">
        <v>218</v>
      </c>
      <c r="AT1850" s="205" t="s">
        <v>214</v>
      </c>
      <c r="AU1850" s="205" t="s">
        <v>85</v>
      </c>
      <c r="AY1850" s="18" t="s">
        <v>209</v>
      </c>
      <c r="BE1850" s="206">
        <f>IF(N1850="základní",J1850,0)</f>
        <v>0</v>
      </c>
      <c r="BF1850" s="206">
        <f>IF(N1850="snížená",J1850,0)</f>
        <v>0</v>
      </c>
      <c r="BG1850" s="206">
        <f>IF(N1850="zákl. přenesená",J1850,0)</f>
        <v>0</v>
      </c>
      <c r="BH1850" s="206">
        <f>IF(N1850="sníž. přenesená",J1850,0)</f>
        <v>0</v>
      </c>
      <c r="BI1850" s="206">
        <f>IF(N1850="nulová",J1850,0)</f>
        <v>0</v>
      </c>
      <c r="BJ1850" s="18" t="s">
        <v>85</v>
      </c>
      <c r="BK1850" s="206">
        <f>ROUND(I1850*H1850,2)</f>
        <v>0</v>
      </c>
      <c r="BL1850" s="18" t="s">
        <v>218</v>
      </c>
      <c r="BM1850" s="205" t="s">
        <v>14870</v>
      </c>
    </row>
    <row r="1851" spans="1:65" s="2" customFormat="1" ht="16.5" customHeight="1">
      <c r="A1851" s="35"/>
      <c r="B1851" s="36"/>
      <c r="C1851" s="193" t="s">
        <v>14871</v>
      </c>
      <c r="D1851" s="193" t="s">
        <v>214</v>
      </c>
      <c r="E1851" s="194" t="s">
        <v>14872</v>
      </c>
      <c r="F1851" s="195" t="s">
        <v>12861</v>
      </c>
      <c r="G1851" s="196" t="s">
        <v>586</v>
      </c>
      <c r="H1851" s="197">
        <v>210</v>
      </c>
      <c r="I1851" s="198"/>
      <c r="J1851" s="199">
        <f>ROUND(I1851*H1851,2)</f>
        <v>0</v>
      </c>
      <c r="K1851" s="200"/>
      <c r="L1851" s="40"/>
      <c r="M1851" s="201" t="s">
        <v>1</v>
      </c>
      <c r="N1851" s="202" t="s">
        <v>42</v>
      </c>
      <c r="O1851" s="72"/>
      <c r="P1851" s="203">
        <f>O1851*H1851</f>
        <v>0</v>
      </c>
      <c r="Q1851" s="203">
        <v>0</v>
      </c>
      <c r="R1851" s="203">
        <f>Q1851*H1851</f>
        <v>0</v>
      </c>
      <c r="S1851" s="203">
        <v>0</v>
      </c>
      <c r="T1851" s="204">
        <f>S1851*H1851</f>
        <v>0</v>
      </c>
      <c r="U1851" s="35"/>
      <c r="V1851" s="35"/>
      <c r="W1851" s="35"/>
      <c r="X1851" s="35"/>
      <c r="Y1851" s="35"/>
      <c r="Z1851" s="35"/>
      <c r="AA1851" s="35"/>
      <c r="AB1851" s="35"/>
      <c r="AC1851" s="35"/>
      <c r="AD1851" s="35"/>
      <c r="AE1851" s="35"/>
      <c r="AR1851" s="205" t="s">
        <v>218</v>
      </c>
      <c r="AT1851" s="205" t="s">
        <v>214</v>
      </c>
      <c r="AU1851" s="205" t="s">
        <v>85</v>
      </c>
      <c r="AY1851" s="18" t="s">
        <v>209</v>
      </c>
      <c r="BE1851" s="206">
        <f>IF(N1851="základní",J1851,0)</f>
        <v>0</v>
      </c>
      <c r="BF1851" s="206">
        <f>IF(N1851="snížená",J1851,0)</f>
        <v>0</v>
      </c>
      <c r="BG1851" s="206">
        <f>IF(N1851="zákl. přenesená",J1851,0)</f>
        <v>0</v>
      </c>
      <c r="BH1851" s="206">
        <f>IF(N1851="sníž. přenesená",J1851,0)</f>
        <v>0</v>
      </c>
      <c r="BI1851" s="206">
        <f>IF(N1851="nulová",J1851,0)</f>
        <v>0</v>
      </c>
      <c r="BJ1851" s="18" t="s">
        <v>85</v>
      </c>
      <c r="BK1851" s="206">
        <f>ROUND(I1851*H1851,2)</f>
        <v>0</v>
      </c>
      <c r="BL1851" s="18" t="s">
        <v>218</v>
      </c>
      <c r="BM1851" s="205" t="s">
        <v>14873</v>
      </c>
    </row>
    <row r="1852" spans="1:65" s="12" customFormat="1" ht="25.9" customHeight="1">
      <c r="B1852" s="177"/>
      <c r="C1852" s="178"/>
      <c r="D1852" s="179" t="s">
        <v>76</v>
      </c>
      <c r="E1852" s="180" t="s">
        <v>14874</v>
      </c>
      <c r="F1852" s="180" t="s">
        <v>14875</v>
      </c>
      <c r="G1852" s="178"/>
      <c r="H1852" s="178"/>
      <c r="I1852" s="181"/>
      <c r="J1852" s="182">
        <f>BK1852</f>
        <v>0</v>
      </c>
      <c r="K1852" s="178"/>
      <c r="L1852" s="183"/>
      <c r="M1852" s="184"/>
      <c r="N1852" s="185"/>
      <c r="O1852" s="185"/>
      <c r="P1852" s="186">
        <f>SUM(P1853:P1869)</f>
        <v>0</v>
      </c>
      <c r="Q1852" s="185"/>
      <c r="R1852" s="186">
        <f>SUM(R1853:R1869)</f>
        <v>0</v>
      </c>
      <c r="S1852" s="185"/>
      <c r="T1852" s="187">
        <f>SUM(T1853:T1869)</f>
        <v>0</v>
      </c>
      <c r="AR1852" s="188" t="s">
        <v>85</v>
      </c>
      <c r="AT1852" s="189" t="s">
        <v>76</v>
      </c>
      <c r="AU1852" s="189" t="s">
        <v>77</v>
      </c>
      <c r="AY1852" s="188" t="s">
        <v>209</v>
      </c>
      <c r="BK1852" s="190">
        <f>SUM(BK1853:BK1869)</f>
        <v>0</v>
      </c>
    </row>
    <row r="1853" spans="1:65" s="2" customFormat="1" ht="24.2" customHeight="1">
      <c r="A1853" s="35"/>
      <c r="B1853" s="36"/>
      <c r="C1853" s="193" t="s">
        <v>14876</v>
      </c>
      <c r="D1853" s="193" t="s">
        <v>214</v>
      </c>
      <c r="E1853" s="194" t="s">
        <v>14877</v>
      </c>
      <c r="F1853" s="195" t="s">
        <v>14834</v>
      </c>
      <c r="G1853" s="196" t="s">
        <v>2761</v>
      </c>
      <c r="H1853" s="197">
        <v>1</v>
      </c>
      <c r="I1853" s="198"/>
      <c r="J1853" s="199">
        <f>ROUND(I1853*H1853,2)</f>
        <v>0</v>
      </c>
      <c r="K1853" s="200"/>
      <c r="L1853" s="40"/>
      <c r="M1853" s="201" t="s">
        <v>1</v>
      </c>
      <c r="N1853" s="202" t="s">
        <v>42</v>
      </c>
      <c r="O1853" s="72"/>
      <c r="P1853" s="203">
        <f>O1853*H1853</f>
        <v>0</v>
      </c>
      <c r="Q1853" s="203">
        <v>0</v>
      </c>
      <c r="R1853" s="203">
        <f>Q1853*H1853</f>
        <v>0</v>
      </c>
      <c r="S1853" s="203">
        <v>0</v>
      </c>
      <c r="T1853" s="204">
        <f>S1853*H1853</f>
        <v>0</v>
      </c>
      <c r="U1853" s="35"/>
      <c r="V1853" s="35"/>
      <c r="W1853" s="35"/>
      <c r="X1853" s="35"/>
      <c r="Y1853" s="35"/>
      <c r="Z1853" s="35"/>
      <c r="AA1853" s="35"/>
      <c r="AB1853" s="35"/>
      <c r="AC1853" s="35"/>
      <c r="AD1853" s="35"/>
      <c r="AE1853" s="35"/>
      <c r="AR1853" s="205" t="s">
        <v>218</v>
      </c>
      <c r="AT1853" s="205" t="s">
        <v>214</v>
      </c>
      <c r="AU1853" s="205" t="s">
        <v>85</v>
      </c>
      <c r="AY1853" s="18" t="s">
        <v>209</v>
      </c>
      <c r="BE1853" s="206">
        <f>IF(N1853="základní",J1853,0)</f>
        <v>0</v>
      </c>
      <c r="BF1853" s="206">
        <f>IF(N1853="snížená",J1853,0)</f>
        <v>0</v>
      </c>
      <c r="BG1853" s="206">
        <f>IF(N1853="zákl. přenesená",J1853,0)</f>
        <v>0</v>
      </c>
      <c r="BH1853" s="206">
        <f>IF(N1853="sníž. přenesená",J1853,0)</f>
        <v>0</v>
      </c>
      <c r="BI1853" s="206">
        <f>IF(N1853="nulová",J1853,0)</f>
        <v>0</v>
      </c>
      <c r="BJ1853" s="18" t="s">
        <v>85</v>
      </c>
      <c r="BK1853" s="206">
        <f>ROUND(I1853*H1853,2)</f>
        <v>0</v>
      </c>
      <c r="BL1853" s="18" t="s">
        <v>218</v>
      </c>
      <c r="BM1853" s="205" t="s">
        <v>14878</v>
      </c>
    </row>
    <row r="1854" spans="1:65" s="2" customFormat="1" ht="146.25">
      <c r="A1854" s="35"/>
      <c r="B1854" s="36"/>
      <c r="C1854" s="37"/>
      <c r="D1854" s="214" t="s">
        <v>807</v>
      </c>
      <c r="E1854" s="37"/>
      <c r="F1854" s="256" t="s">
        <v>14879</v>
      </c>
      <c r="G1854" s="37"/>
      <c r="H1854" s="37"/>
      <c r="I1854" s="257"/>
      <c r="J1854" s="37"/>
      <c r="K1854" s="37"/>
      <c r="L1854" s="40"/>
      <c r="M1854" s="258"/>
      <c r="N1854" s="259"/>
      <c r="O1854" s="72"/>
      <c r="P1854" s="72"/>
      <c r="Q1854" s="72"/>
      <c r="R1854" s="72"/>
      <c r="S1854" s="72"/>
      <c r="T1854" s="73"/>
      <c r="U1854" s="35"/>
      <c r="V1854" s="35"/>
      <c r="W1854" s="35"/>
      <c r="X1854" s="35"/>
      <c r="Y1854" s="35"/>
      <c r="Z1854" s="35"/>
      <c r="AA1854" s="35"/>
      <c r="AB1854" s="35"/>
      <c r="AC1854" s="35"/>
      <c r="AD1854" s="35"/>
      <c r="AE1854" s="35"/>
      <c r="AT1854" s="18" t="s">
        <v>807</v>
      </c>
      <c r="AU1854" s="18" t="s">
        <v>85</v>
      </c>
    </row>
    <row r="1855" spans="1:65" s="2" customFormat="1" ht="16.5" customHeight="1">
      <c r="A1855" s="35"/>
      <c r="B1855" s="36"/>
      <c r="C1855" s="193" t="s">
        <v>14880</v>
      </c>
      <c r="D1855" s="193" t="s">
        <v>214</v>
      </c>
      <c r="E1855" s="194" t="s">
        <v>14881</v>
      </c>
      <c r="F1855" s="195" t="s">
        <v>14882</v>
      </c>
      <c r="G1855" s="196" t="s">
        <v>2761</v>
      </c>
      <c r="H1855" s="197">
        <v>1</v>
      </c>
      <c r="I1855" s="198"/>
      <c r="J1855" s="199">
        <f>ROUND(I1855*H1855,2)</f>
        <v>0</v>
      </c>
      <c r="K1855" s="200"/>
      <c r="L1855" s="40"/>
      <c r="M1855" s="201" t="s">
        <v>1</v>
      </c>
      <c r="N1855" s="202" t="s">
        <v>42</v>
      </c>
      <c r="O1855" s="72"/>
      <c r="P1855" s="203">
        <f>O1855*H1855</f>
        <v>0</v>
      </c>
      <c r="Q1855" s="203">
        <v>0</v>
      </c>
      <c r="R1855" s="203">
        <f>Q1855*H1855</f>
        <v>0</v>
      </c>
      <c r="S1855" s="203">
        <v>0</v>
      </c>
      <c r="T1855" s="204">
        <f>S1855*H1855</f>
        <v>0</v>
      </c>
      <c r="U1855" s="35"/>
      <c r="V1855" s="35"/>
      <c r="W1855" s="35"/>
      <c r="X1855" s="35"/>
      <c r="Y1855" s="35"/>
      <c r="Z1855" s="35"/>
      <c r="AA1855" s="35"/>
      <c r="AB1855" s="35"/>
      <c r="AC1855" s="35"/>
      <c r="AD1855" s="35"/>
      <c r="AE1855" s="35"/>
      <c r="AR1855" s="205" t="s">
        <v>218</v>
      </c>
      <c r="AT1855" s="205" t="s">
        <v>214</v>
      </c>
      <c r="AU1855" s="205" t="s">
        <v>85</v>
      </c>
      <c r="AY1855" s="18" t="s">
        <v>209</v>
      </c>
      <c r="BE1855" s="206">
        <f>IF(N1855="základní",J1855,0)</f>
        <v>0</v>
      </c>
      <c r="BF1855" s="206">
        <f>IF(N1855="snížená",J1855,0)</f>
        <v>0</v>
      </c>
      <c r="BG1855" s="206">
        <f>IF(N1855="zákl. přenesená",J1855,0)</f>
        <v>0</v>
      </c>
      <c r="BH1855" s="206">
        <f>IF(N1855="sníž. přenesená",J1855,0)</f>
        <v>0</v>
      </c>
      <c r="BI1855" s="206">
        <f>IF(N1855="nulová",J1855,0)</f>
        <v>0</v>
      </c>
      <c r="BJ1855" s="18" t="s">
        <v>85</v>
      </c>
      <c r="BK1855" s="206">
        <f>ROUND(I1855*H1855,2)</f>
        <v>0</v>
      </c>
      <c r="BL1855" s="18" t="s">
        <v>218</v>
      </c>
      <c r="BM1855" s="205" t="s">
        <v>14883</v>
      </c>
    </row>
    <row r="1856" spans="1:65" s="2" customFormat="1" ht="58.5">
      <c r="A1856" s="35"/>
      <c r="B1856" s="36"/>
      <c r="C1856" s="37"/>
      <c r="D1856" s="214" t="s">
        <v>807</v>
      </c>
      <c r="E1856" s="37"/>
      <c r="F1856" s="256" t="s">
        <v>14841</v>
      </c>
      <c r="G1856" s="37"/>
      <c r="H1856" s="37"/>
      <c r="I1856" s="257"/>
      <c r="J1856" s="37"/>
      <c r="K1856" s="37"/>
      <c r="L1856" s="40"/>
      <c r="M1856" s="258"/>
      <c r="N1856" s="259"/>
      <c r="O1856" s="72"/>
      <c r="P1856" s="72"/>
      <c r="Q1856" s="72"/>
      <c r="R1856" s="72"/>
      <c r="S1856" s="72"/>
      <c r="T1856" s="73"/>
      <c r="U1856" s="35"/>
      <c r="V1856" s="35"/>
      <c r="W1856" s="35"/>
      <c r="X1856" s="35"/>
      <c r="Y1856" s="35"/>
      <c r="Z1856" s="35"/>
      <c r="AA1856" s="35"/>
      <c r="AB1856" s="35"/>
      <c r="AC1856" s="35"/>
      <c r="AD1856" s="35"/>
      <c r="AE1856" s="35"/>
      <c r="AT1856" s="18" t="s">
        <v>807</v>
      </c>
      <c r="AU1856" s="18" t="s">
        <v>85</v>
      </c>
    </row>
    <row r="1857" spans="1:65" s="2" customFormat="1" ht="16.5" customHeight="1">
      <c r="A1857" s="35"/>
      <c r="B1857" s="36"/>
      <c r="C1857" s="193" t="s">
        <v>14884</v>
      </c>
      <c r="D1857" s="193" t="s">
        <v>214</v>
      </c>
      <c r="E1857" s="194" t="s">
        <v>14885</v>
      </c>
      <c r="F1857" s="195" t="s">
        <v>14882</v>
      </c>
      <c r="G1857" s="196" t="s">
        <v>2761</v>
      </c>
      <c r="H1857" s="197">
        <v>1</v>
      </c>
      <c r="I1857" s="198"/>
      <c r="J1857" s="199">
        <f>ROUND(I1857*H1857,2)</f>
        <v>0</v>
      </c>
      <c r="K1857" s="200"/>
      <c r="L1857" s="40"/>
      <c r="M1857" s="201" t="s">
        <v>1</v>
      </c>
      <c r="N1857" s="202" t="s">
        <v>42</v>
      </c>
      <c r="O1857" s="72"/>
      <c r="P1857" s="203">
        <f>O1857*H1857</f>
        <v>0</v>
      </c>
      <c r="Q1857" s="203">
        <v>0</v>
      </c>
      <c r="R1857" s="203">
        <f>Q1857*H1857</f>
        <v>0</v>
      </c>
      <c r="S1857" s="203">
        <v>0</v>
      </c>
      <c r="T1857" s="204">
        <f>S1857*H1857</f>
        <v>0</v>
      </c>
      <c r="U1857" s="35"/>
      <c r="V1857" s="35"/>
      <c r="W1857" s="35"/>
      <c r="X1857" s="35"/>
      <c r="Y1857" s="35"/>
      <c r="Z1857" s="35"/>
      <c r="AA1857" s="35"/>
      <c r="AB1857" s="35"/>
      <c r="AC1857" s="35"/>
      <c r="AD1857" s="35"/>
      <c r="AE1857" s="35"/>
      <c r="AR1857" s="205" t="s">
        <v>218</v>
      </c>
      <c r="AT1857" s="205" t="s">
        <v>214</v>
      </c>
      <c r="AU1857" s="205" t="s">
        <v>85</v>
      </c>
      <c r="AY1857" s="18" t="s">
        <v>209</v>
      </c>
      <c r="BE1857" s="206">
        <f>IF(N1857="základní",J1857,0)</f>
        <v>0</v>
      </c>
      <c r="BF1857" s="206">
        <f>IF(N1857="snížená",J1857,0)</f>
        <v>0</v>
      </c>
      <c r="BG1857" s="206">
        <f>IF(N1857="zákl. přenesená",J1857,0)</f>
        <v>0</v>
      </c>
      <c r="BH1857" s="206">
        <f>IF(N1857="sníž. přenesená",J1857,0)</f>
        <v>0</v>
      </c>
      <c r="BI1857" s="206">
        <f>IF(N1857="nulová",J1857,0)</f>
        <v>0</v>
      </c>
      <c r="BJ1857" s="18" t="s">
        <v>85</v>
      </c>
      <c r="BK1857" s="206">
        <f>ROUND(I1857*H1857,2)</f>
        <v>0</v>
      </c>
      <c r="BL1857" s="18" t="s">
        <v>218</v>
      </c>
      <c r="BM1857" s="205" t="s">
        <v>14886</v>
      </c>
    </row>
    <row r="1858" spans="1:65" s="2" customFormat="1" ht="29.25">
      <c r="A1858" s="35"/>
      <c r="B1858" s="36"/>
      <c r="C1858" s="37"/>
      <c r="D1858" s="214" t="s">
        <v>807</v>
      </c>
      <c r="E1858" s="37"/>
      <c r="F1858" s="256" t="s">
        <v>12846</v>
      </c>
      <c r="G1858" s="37"/>
      <c r="H1858" s="37"/>
      <c r="I1858" s="257"/>
      <c r="J1858" s="37"/>
      <c r="K1858" s="37"/>
      <c r="L1858" s="40"/>
      <c r="M1858" s="258"/>
      <c r="N1858" s="259"/>
      <c r="O1858" s="72"/>
      <c r="P1858" s="72"/>
      <c r="Q1858" s="72"/>
      <c r="R1858" s="72"/>
      <c r="S1858" s="72"/>
      <c r="T1858" s="73"/>
      <c r="U1858" s="35"/>
      <c r="V1858" s="35"/>
      <c r="W1858" s="35"/>
      <c r="X1858" s="35"/>
      <c r="Y1858" s="35"/>
      <c r="Z1858" s="35"/>
      <c r="AA1858" s="35"/>
      <c r="AB1858" s="35"/>
      <c r="AC1858" s="35"/>
      <c r="AD1858" s="35"/>
      <c r="AE1858" s="35"/>
      <c r="AT1858" s="18" t="s">
        <v>807</v>
      </c>
      <c r="AU1858" s="18" t="s">
        <v>85</v>
      </c>
    </row>
    <row r="1859" spans="1:65" s="2" customFormat="1" ht="16.5" customHeight="1">
      <c r="A1859" s="35"/>
      <c r="B1859" s="36"/>
      <c r="C1859" s="193" t="s">
        <v>14887</v>
      </c>
      <c r="D1859" s="193" t="s">
        <v>214</v>
      </c>
      <c r="E1859" s="194" t="s">
        <v>14888</v>
      </c>
      <c r="F1859" s="195" t="s">
        <v>14889</v>
      </c>
      <c r="G1859" s="196" t="s">
        <v>2761</v>
      </c>
      <c r="H1859" s="197">
        <v>1</v>
      </c>
      <c r="I1859" s="198"/>
      <c r="J1859" s="199">
        <f>ROUND(I1859*H1859,2)</f>
        <v>0</v>
      </c>
      <c r="K1859" s="200"/>
      <c r="L1859" s="40"/>
      <c r="M1859" s="201" t="s">
        <v>1</v>
      </c>
      <c r="N1859" s="202" t="s">
        <v>42</v>
      </c>
      <c r="O1859" s="72"/>
      <c r="P1859" s="203">
        <f>O1859*H1859</f>
        <v>0</v>
      </c>
      <c r="Q1859" s="203">
        <v>0</v>
      </c>
      <c r="R1859" s="203">
        <f>Q1859*H1859</f>
        <v>0</v>
      </c>
      <c r="S1859" s="203">
        <v>0</v>
      </c>
      <c r="T1859" s="204">
        <f>S1859*H1859</f>
        <v>0</v>
      </c>
      <c r="U1859" s="35"/>
      <c r="V1859" s="35"/>
      <c r="W1859" s="35"/>
      <c r="X1859" s="35"/>
      <c r="Y1859" s="35"/>
      <c r="Z1859" s="35"/>
      <c r="AA1859" s="35"/>
      <c r="AB1859" s="35"/>
      <c r="AC1859" s="35"/>
      <c r="AD1859" s="35"/>
      <c r="AE1859" s="35"/>
      <c r="AR1859" s="205" t="s">
        <v>218</v>
      </c>
      <c r="AT1859" s="205" t="s">
        <v>214</v>
      </c>
      <c r="AU1859" s="205" t="s">
        <v>85</v>
      </c>
      <c r="AY1859" s="18" t="s">
        <v>209</v>
      </c>
      <c r="BE1859" s="206">
        <f>IF(N1859="základní",J1859,0)</f>
        <v>0</v>
      </c>
      <c r="BF1859" s="206">
        <f>IF(N1859="snížená",J1859,0)</f>
        <v>0</v>
      </c>
      <c r="BG1859" s="206">
        <f>IF(N1859="zákl. přenesená",J1859,0)</f>
        <v>0</v>
      </c>
      <c r="BH1859" s="206">
        <f>IF(N1859="sníž. přenesená",J1859,0)</f>
        <v>0</v>
      </c>
      <c r="BI1859" s="206">
        <f>IF(N1859="nulová",J1859,0)</f>
        <v>0</v>
      </c>
      <c r="BJ1859" s="18" t="s">
        <v>85</v>
      </c>
      <c r="BK1859" s="206">
        <f>ROUND(I1859*H1859,2)</f>
        <v>0</v>
      </c>
      <c r="BL1859" s="18" t="s">
        <v>218</v>
      </c>
      <c r="BM1859" s="205" t="s">
        <v>14890</v>
      </c>
    </row>
    <row r="1860" spans="1:65" s="2" customFormat="1" ht="68.25">
      <c r="A1860" s="35"/>
      <c r="B1860" s="36"/>
      <c r="C1860" s="37"/>
      <c r="D1860" s="214" t="s">
        <v>807</v>
      </c>
      <c r="E1860" s="37"/>
      <c r="F1860" s="256" t="s">
        <v>14052</v>
      </c>
      <c r="G1860" s="37"/>
      <c r="H1860" s="37"/>
      <c r="I1860" s="257"/>
      <c r="J1860" s="37"/>
      <c r="K1860" s="37"/>
      <c r="L1860" s="40"/>
      <c r="M1860" s="258"/>
      <c r="N1860" s="259"/>
      <c r="O1860" s="72"/>
      <c r="P1860" s="72"/>
      <c r="Q1860" s="72"/>
      <c r="R1860" s="72"/>
      <c r="S1860" s="72"/>
      <c r="T1860" s="73"/>
      <c r="U1860" s="35"/>
      <c r="V1860" s="35"/>
      <c r="W1860" s="35"/>
      <c r="X1860" s="35"/>
      <c r="Y1860" s="35"/>
      <c r="Z1860" s="35"/>
      <c r="AA1860" s="35"/>
      <c r="AB1860" s="35"/>
      <c r="AC1860" s="35"/>
      <c r="AD1860" s="35"/>
      <c r="AE1860" s="35"/>
      <c r="AT1860" s="18" t="s">
        <v>807</v>
      </c>
      <c r="AU1860" s="18" t="s">
        <v>85</v>
      </c>
    </row>
    <row r="1861" spans="1:65" s="2" customFormat="1" ht="16.5" customHeight="1">
      <c r="A1861" s="35"/>
      <c r="B1861" s="36"/>
      <c r="C1861" s="193" t="s">
        <v>14891</v>
      </c>
      <c r="D1861" s="193" t="s">
        <v>214</v>
      </c>
      <c r="E1861" s="194" t="s">
        <v>14892</v>
      </c>
      <c r="F1861" s="195" t="s">
        <v>13556</v>
      </c>
      <c r="G1861" s="196" t="s">
        <v>2761</v>
      </c>
      <c r="H1861" s="197">
        <v>10</v>
      </c>
      <c r="I1861" s="198"/>
      <c r="J1861" s="199">
        <f>ROUND(I1861*H1861,2)</f>
        <v>0</v>
      </c>
      <c r="K1861" s="200"/>
      <c r="L1861" s="40"/>
      <c r="M1861" s="201" t="s">
        <v>1</v>
      </c>
      <c r="N1861" s="202" t="s">
        <v>42</v>
      </c>
      <c r="O1861" s="72"/>
      <c r="P1861" s="203">
        <f>O1861*H1861</f>
        <v>0</v>
      </c>
      <c r="Q1861" s="203">
        <v>0</v>
      </c>
      <c r="R1861" s="203">
        <f>Q1861*H1861</f>
        <v>0</v>
      </c>
      <c r="S1861" s="203">
        <v>0</v>
      </c>
      <c r="T1861" s="204">
        <f>S1861*H1861</f>
        <v>0</v>
      </c>
      <c r="U1861" s="35"/>
      <c r="V1861" s="35"/>
      <c r="W1861" s="35"/>
      <c r="X1861" s="35"/>
      <c r="Y1861" s="35"/>
      <c r="Z1861" s="35"/>
      <c r="AA1861" s="35"/>
      <c r="AB1861" s="35"/>
      <c r="AC1861" s="35"/>
      <c r="AD1861" s="35"/>
      <c r="AE1861" s="35"/>
      <c r="AR1861" s="205" t="s">
        <v>218</v>
      </c>
      <c r="AT1861" s="205" t="s">
        <v>214</v>
      </c>
      <c r="AU1861" s="205" t="s">
        <v>85</v>
      </c>
      <c r="AY1861" s="18" t="s">
        <v>209</v>
      </c>
      <c r="BE1861" s="206">
        <f>IF(N1861="základní",J1861,0)</f>
        <v>0</v>
      </c>
      <c r="BF1861" s="206">
        <f>IF(N1861="snížená",J1861,0)</f>
        <v>0</v>
      </c>
      <c r="BG1861" s="206">
        <f>IF(N1861="zákl. přenesená",J1861,0)</f>
        <v>0</v>
      </c>
      <c r="BH1861" s="206">
        <f>IF(N1861="sníž. přenesená",J1861,0)</f>
        <v>0</v>
      </c>
      <c r="BI1861" s="206">
        <f>IF(N1861="nulová",J1861,0)</f>
        <v>0</v>
      </c>
      <c r="BJ1861" s="18" t="s">
        <v>85</v>
      </c>
      <c r="BK1861" s="206">
        <f>ROUND(I1861*H1861,2)</f>
        <v>0</v>
      </c>
      <c r="BL1861" s="18" t="s">
        <v>218</v>
      </c>
      <c r="BM1861" s="205" t="s">
        <v>14893</v>
      </c>
    </row>
    <row r="1862" spans="1:65" s="2" customFormat="1" ht="68.25">
      <c r="A1862" s="35"/>
      <c r="B1862" s="36"/>
      <c r="C1862" s="37"/>
      <c r="D1862" s="214" t="s">
        <v>807</v>
      </c>
      <c r="E1862" s="37"/>
      <c r="F1862" s="256" t="s">
        <v>14052</v>
      </c>
      <c r="G1862" s="37"/>
      <c r="H1862" s="37"/>
      <c r="I1862" s="257"/>
      <c r="J1862" s="37"/>
      <c r="K1862" s="37"/>
      <c r="L1862" s="40"/>
      <c r="M1862" s="258"/>
      <c r="N1862" s="259"/>
      <c r="O1862" s="72"/>
      <c r="P1862" s="72"/>
      <c r="Q1862" s="72"/>
      <c r="R1862" s="72"/>
      <c r="S1862" s="72"/>
      <c r="T1862" s="73"/>
      <c r="U1862" s="35"/>
      <c r="V1862" s="35"/>
      <c r="W1862" s="35"/>
      <c r="X1862" s="35"/>
      <c r="Y1862" s="35"/>
      <c r="Z1862" s="35"/>
      <c r="AA1862" s="35"/>
      <c r="AB1862" s="35"/>
      <c r="AC1862" s="35"/>
      <c r="AD1862" s="35"/>
      <c r="AE1862" s="35"/>
      <c r="AT1862" s="18" t="s">
        <v>807</v>
      </c>
      <c r="AU1862" s="18" t="s">
        <v>85</v>
      </c>
    </row>
    <row r="1863" spans="1:65" s="2" customFormat="1" ht="16.5" customHeight="1">
      <c r="A1863" s="35"/>
      <c r="B1863" s="36"/>
      <c r="C1863" s="193" t="s">
        <v>14894</v>
      </c>
      <c r="D1863" s="193" t="s">
        <v>214</v>
      </c>
      <c r="E1863" s="194" t="s">
        <v>14895</v>
      </c>
      <c r="F1863" s="195" t="s">
        <v>12848</v>
      </c>
      <c r="G1863" s="196" t="s">
        <v>217</v>
      </c>
      <c r="H1863" s="197">
        <v>62.4</v>
      </c>
      <c r="I1863" s="198"/>
      <c r="J1863" s="199">
        <f>ROUND(I1863*H1863,2)</f>
        <v>0</v>
      </c>
      <c r="K1863" s="200"/>
      <c r="L1863" s="40"/>
      <c r="M1863" s="201" t="s">
        <v>1</v>
      </c>
      <c r="N1863" s="202" t="s">
        <v>42</v>
      </c>
      <c r="O1863" s="72"/>
      <c r="P1863" s="203">
        <f>O1863*H1863</f>
        <v>0</v>
      </c>
      <c r="Q1863" s="203">
        <v>0</v>
      </c>
      <c r="R1863" s="203">
        <f>Q1863*H1863</f>
        <v>0</v>
      </c>
      <c r="S1863" s="203">
        <v>0</v>
      </c>
      <c r="T1863" s="204">
        <f>S1863*H1863</f>
        <v>0</v>
      </c>
      <c r="U1863" s="35"/>
      <c r="V1863" s="35"/>
      <c r="W1863" s="35"/>
      <c r="X1863" s="35"/>
      <c r="Y1863" s="35"/>
      <c r="Z1863" s="35"/>
      <c r="AA1863" s="35"/>
      <c r="AB1863" s="35"/>
      <c r="AC1863" s="35"/>
      <c r="AD1863" s="35"/>
      <c r="AE1863" s="35"/>
      <c r="AR1863" s="205" t="s">
        <v>218</v>
      </c>
      <c r="AT1863" s="205" t="s">
        <v>214</v>
      </c>
      <c r="AU1863" s="205" t="s">
        <v>85</v>
      </c>
      <c r="AY1863" s="18" t="s">
        <v>209</v>
      </c>
      <c r="BE1863" s="206">
        <f>IF(N1863="základní",J1863,0)</f>
        <v>0</v>
      </c>
      <c r="BF1863" s="206">
        <f>IF(N1863="snížená",J1863,0)</f>
        <v>0</v>
      </c>
      <c r="BG1863" s="206">
        <f>IF(N1863="zákl. přenesená",J1863,0)</f>
        <v>0</v>
      </c>
      <c r="BH1863" s="206">
        <f>IF(N1863="sníž. přenesená",J1863,0)</f>
        <v>0</v>
      </c>
      <c r="BI1863" s="206">
        <f>IF(N1863="nulová",J1863,0)</f>
        <v>0</v>
      </c>
      <c r="BJ1863" s="18" t="s">
        <v>85</v>
      </c>
      <c r="BK1863" s="206">
        <f>ROUND(I1863*H1863,2)</f>
        <v>0</v>
      </c>
      <c r="BL1863" s="18" t="s">
        <v>218</v>
      </c>
      <c r="BM1863" s="205" t="s">
        <v>14896</v>
      </c>
    </row>
    <row r="1864" spans="1:65" s="2" customFormat="1" ht="48.75">
      <c r="A1864" s="35"/>
      <c r="B1864" s="36"/>
      <c r="C1864" s="37"/>
      <c r="D1864" s="214" t="s">
        <v>807</v>
      </c>
      <c r="E1864" s="37"/>
      <c r="F1864" s="256" t="s">
        <v>12988</v>
      </c>
      <c r="G1864" s="37"/>
      <c r="H1864" s="37"/>
      <c r="I1864" s="257"/>
      <c r="J1864" s="37"/>
      <c r="K1864" s="37"/>
      <c r="L1864" s="40"/>
      <c r="M1864" s="258"/>
      <c r="N1864" s="259"/>
      <c r="O1864" s="72"/>
      <c r="P1864" s="72"/>
      <c r="Q1864" s="72"/>
      <c r="R1864" s="72"/>
      <c r="S1864" s="72"/>
      <c r="T1864" s="73"/>
      <c r="U1864" s="35"/>
      <c r="V1864" s="35"/>
      <c r="W1864" s="35"/>
      <c r="X1864" s="35"/>
      <c r="Y1864" s="35"/>
      <c r="Z1864" s="35"/>
      <c r="AA1864" s="35"/>
      <c r="AB1864" s="35"/>
      <c r="AC1864" s="35"/>
      <c r="AD1864" s="35"/>
      <c r="AE1864" s="35"/>
      <c r="AT1864" s="18" t="s">
        <v>807</v>
      </c>
      <c r="AU1864" s="18" t="s">
        <v>85</v>
      </c>
    </row>
    <row r="1865" spans="1:65" s="2" customFormat="1" ht="16.5" customHeight="1">
      <c r="A1865" s="35"/>
      <c r="B1865" s="36"/>
      <c r="C1865" s="193" t="s">
        <v>14897</v>
      </c>
      <c r="D1865" s="193" t="s">
        <v>214</v>
      </c>
      <c r="E1865" s="194" t="s">
        <v>14898</v>
      </c>
      <c r="F1865" s="195" t="s">
        <v>12852</v>
      </c>
      <c r="G1865" s="196" t="s">
        <v>217</v>
      </c>
      <c r="H1865" s="197">
        <v>46.8</v>
      </c>
      <c r="I1865" s="198"/>
      <c r="J1865" s="199">
        <f>ROUND(I1865*H1865,2)</f>
        <v>0</v>
      </c>
      <c r="K1865" s="200"/>
      <c r="L1865" s="40"/>
      <c r="M1865" s="201" t="s">
        <v>1</v>
      </c>
      <c r="N1865" s="202" t="s">
        <v>42</v>
      </c>
      <c r="O1865" s="72"/>
      <c r="P1865" s="203">
        <f>O1865*H1865</f>
        <v>0</v>
      </c>
      <c r="Q1865" s="203">
        <v>0</v>
      </c>
      <c r="R1865" s="203">
        <f>Q1865*H1865</f>
        <v>0</v>
      </c>
      <c r="S1865" s="203">
        <v>0</v>
      </c>
      <c r="T1865" s="204">
        <f>S1865*H1865</f>
        <v>0</v>
      </c>
      <c r="U1865" s="35"/>
      <c r="V1865" s="35"/>
      <c r="W1865" s="35"/>
      <c r="X1865" s="35"/>
      <c r="Y1865" s="35"/>
      <c r="Z1865" s="35"/>
      <c r="AA1865" s="35"/>
      <c r="AB1865" s="35"/>
      <c r="AC1865" s="35"/>
      <c r="AD1865" s="35"/>
      <c r="AE1865" s="35"/>
      <c r="AR1865" s="205" t="s">
        <v>218</v>
      </c>
      <c r="AT1865" s="205" t="s">
        <v>214</v>
      </c>
      <c r="AU1865" s="205" t="s">
        <v>85</v>
      </c>
      <c r="AY1865" s="18" t="s">
        <v>209</v>
      </c>
      <c r="BE1865" s="206">
        <f>IF(N1865="základní",J1865,0)</f>
        <v>0</v>
      </c>
      <c r="BF1865" s="206">
        <f>IF(N1865="snížená",J1865,0)</f>
        <v>0</v>
      </c>
      <c r="BG1865" s="206">
        <f>IF(N1865="zákl. přenesená",J1865,0)</f>
        <v>0</v>
      </c>
      <c r="BH1865" s="206">
        <f>IF(N1865="sníž. přenesená",J1865,0)</f>
        <v>0</v>
      </c>
      <c r="BI1865" s="206">
        <f>IF(N1865="nulová",J1865,0)</f>
        <v>0</v>
      </c>
      <c r="BJ1865" s="18" t="s">
        <v>85</v>
      </c>
      <c r="BK1865" s="206">
        <f>ROUND(I1865*H1865,2)</f>
        <v>0</v>
      </c>
      <c r="BL1865" s="18" t="s">
        <v>218</v>
      </c>
      <c r="BM1865" s="205" t="s">
        <v>14899</v>
      </c>
    </row>
    <row r="1866" spans="1:65" s="2" customFormat="1" ht="48.75">
      <c r="A1866" s="35"/>
      <c r="B1866" s="36"/>
      <c r="C1866" s="37"/>
      <c r="D1866" s="214" t="s">
        <v>807</v>
      </c>
      <c r="E1866" s="37"/>
      <c r="F1866" s="256" t="s">
        <v>12988</v>
      </c>
      <c r="G1866" s="37"/>
      <c r="H1866" s="37"/>
      <c r="I1866" s="257"/>
      <c r="J1866" s="37"/>
      <c r="K1866" s="37"/>
      <c r="L1866" s="40"/>
      <c r="M1866" s="258"/>
      <c r="N1866" s="259"/>
      <c r="O1866" s="72"/>
      <c r="P1866" s="72"/>
      <c r="Q1866" s="72"/>
      <c r="R1866" s="72"/>
      <c r="S1866" s="72"/>
      <c r="T1866" s="73"/>
      <c r="U1866" s="35"/>
      <c r="V1866" s="35"/>
      <c r="W1866" s="35"/>
      <c r="X1866" s="35"/>
      <c r="Y1866" s="35"/>
      <c r="Z1866" s="35"/>
      <c r="AA1866" s="35"/>
      <c r="AB1866" s="35"/>
      <c r="AC1866" s="35"/>
      <c r="AD1866" s="35"/>
      <c r="AE1866" s="35"/>
      <c r="AT1866" s="18" t="s">
        <v>807</v>
      </c>
      <c r="AU1866" s="18" t="s">
        <v>85</v>
      </c>
    </row>
    <row r="1867" spans="1:65" s="2" customFormat="1" ht="49.15" customHeight="1">
      <c r="A1867" s="35"/>
      <c r="B1867" s="36"/>
      <c r="C1867" s="193" t="s">
        <v>14900</v>
      </c>
      <c r="D1867" s="193" t="s">
        <v>214</v>
      </c>
      <c r="E1867" s="194" t="s">
        <v>14901</v>
      </c>
      <c r="F1867" s="195" t="s">
        <v>14866</v>
      </c>
      <c r="G1867" s="196" t="s">
        <v>217</v>
      </c>
      <c r="H1867" s="197">
        <v>120.1</v>
      </c>
      <c r="I1867" s="198"/>
      <c r="J1867" s="199">
        <f>ROUND(I1867*H1867,2)</f>
        <v>0</v>
      </c>
      <c r="K1867" s="200"/>
      <c r="L1867" s="40"/>
      <c r="M1867" s="201" t="s">
        <v>1</v>
      </c>
      <c r="N1867" s="202" t="s">
        <v>42</v>
      </c>
      <c r="O1867" s="72"/>
      <c r="P1867" s="203">
        <f>O1867*H1867</f>
        <v>0</v>
      </c>
      <c r="Q1867" s="203">
        <v>0</v>
      </c>
      <c r="R1867" s="203">
        <f>Q1867*H1867</f>
        <v>0</v>
      </c>
      <c r="S1867" s="203">
        <v>0</v>
      </c>
      <c r="T1867" s="204">
        <f>S1867*H1867</f>
        <v>0</v>
      </c>
      <c r="U1867" s="35"/>
      <c r="V1867" s="35"/>
      <c r="W1867" s="35"/>
      <c r="X1867" s="35"/>
      <c r="Y1867" s="35"/>
      <c r="Z1867" s="35"/>
      <c r="AA1867" s="35"/>
      <c r="AB1867" s="35"/>
      <c r="AC1867" s="35"/>
      <c r="AD1867" s="35"/>
      <c r="AE1867" s="35"/>
      <c r="AR1867" s="205" t="s">
        <v>218</v>
      </c>
      <c r="AT1867" s="205" t="s">
        <v>214</v>
      </c>
      <c r="AU1867" s="205" t="s">
        <v>85</v>
      </c>
      <c r="AY1867" s="18" t="s">
        <v>209</v>
      </c>
      <c r="BE1867" s="206">
        <f>IF(N1867="základní",J1867,0)</f>
        <v>0</v>
      </c>
      <c r="BF1867" s="206">
        <f>IF(N1867="snížená",J1867,0)</f>
        <v>0</v>
      </c>
      <c r="BG1867" s="206">
        <f>IF(N1867="zákl. přenesená",J1867,0)</f>
        <v>0</v>
      </c>
      <c r="BH1867" s="206">
        <f>IF(N1867="sníž. přenesená",J1867,0)</f>
        <v>0</v>
      </c>
      <c r="BI1867" s="206">
        <f>IF(N1867="nulová",J1867,0)</f>
        <v>0</v>
      </c>
      <c r="BJ1867" s="18" t="s">
        <v>85</v>
      </c>
      <c r="BK1867" s="206">
        <f>ROUND(I1867*H1867,2)</f>
        <v>0</v>
      </c>
      <c r="BL1867" s="18" t="s">
        <v>218</v>
      </c>
      <c r="BM1867" s="205" t="s">
        <v>14902</v>
      </c>
    </row>
    <row r="1868" spans="1:65" s="2" customFormat="1" ht="16.5" customHeight="1">
      <c r="A1868" s="35"/>
      <c r="B1868" s="36"/>
      <c r="C1868" s="193" t="s">
        <v>14903</v>
      </c>
      <c r="D1868" s="193" t="s">
        <v>214</v>
      </c>
      <c r="E1868" s="194" t="s">
        <v>14904</v>
      </c>
      <c r="F1868" s="195" t="s">
        <v>12858</v>
      </c>
      <c r="G1868" s="196" t="s">
        <v>586</v>
      </c>
      <c r="H1868" s="197">
        <v>455</v>
      </c>
      <c r="I1868" s="198"/>
      <c r="J1868" s="199">
        <f>ROUND(I1868*H1868,2)</f>
        <v>0</v>
      </c>
      <c r="K1868" s="200"/>
      <c r="L1868" s="40"/>
      <c r="M1868" s="201" t="s">
        <v>1</v>
      </c>
      <c r="N1868" s="202" t="s">
        <v>42</v>
      </c>
      <c r="O1868" s="72"/>
      <c r="P1868" s="203">
        <f>O1868*H1868</f>
        <v>0</v>
      </c>
      <c r="Q1868" s="203">
        <v>0</v>
      </c>
      <c r="R1868" s="203">
        <f>Q1868*H1868</f>
        <v>0</v>
      </c>
      <c r="S1868" s="203">
        <v>0</v>
      </c>
      <c r="T1868" s="204">
        <f>S1868*H1868</f>
        <v>0</v>
      </c>
      <c r="U1868" s="35"/>
      <c r="V1868" s="35"/>
      <c r="W1868" s="35"/>
      <c r="X1868" s="35"/>
      <c r="Y1868" s="35"/>
      <c r="Z1868" s="35"/>
      <c r="AA1868" s="35"/>
      <c r="AB1868" s="35"/>
      <c r="AC1868" s="35"/>
      <c r="AD1868" s="35"/>
      <c r="AE1868" s="35"/>
      <c r="AR1868" s="205" t="s">
        <v>218</v>
      </c>
      <c r="AT1868" s="205" t="s">
        <v>214</v>
      </c>
      <c r="AU1868" s="205" t="s">
        <v>85</v>
      </c>
      <c r="AY1868" s="18" t="s">
        <v>209</v>
      </c>
      <c r="BE1868" s="206">
        <f>IF(N1868="základní",J1868,0)</f>
        <v>0</v>
      </c>
      <c r="BF1868" s="206">
        <f>IF(N1868="snížená",J1868,0)</f>
        <v>0</v>
      </c>
      <c r="BG1868" s="206">
        <f>IF(N1868="zákl. přenesená",J1868,0)</f>
        <v>0</v>
      </c>
      <c r="BH1868" s="206">
        <f>IF(N1868="sníž. přenesená",J1868,0)</f>
        <v>0</v>
      </c>
      <c r="BI1868" s="206">
        <f>IF(N1868="nulová",J1868,0)</f>
        <v>0</v>
      </c>
      <c r="BJ1868" s="18" t="s">
        <v>85</v>
      </c>
      <c r="BK1868" s="206">
        <f>ROUND(I1868*H1868,2)</f>
        <v>0</v>
      </c>
      <c r="BL1868" s="18" t="s">
        <v>218</v>
      </c>
      <c r="BM1868" s="205" t="s">
        <v>14905</v>
      </c>
    </row>
    <row r="1869" spans="1:65" s="2" customFormat="1" ht="16.5" customHeight="1">
      <c r="A1869" s="35"/>
      <c r="B1869" s="36"/>
      <c r="C1869" s="193" t="s">
        <v>14906</v>
      </c>
      <c r="D1869" s="193" t="s">
        <v>214</v>
      </c>
      <c r="E1869" s="194" t="s">
        <v>14907</v>
      </c>
      <c r="F1869" s="195" t="s">
        <v>12861</v>
      </c>
      <c r="G1869" s="196" t="s">
        <v>586</v>
      </c>
      <c r="H1869" s="197">
        <v>159.25</v>
      </c>
      <c r="I1869" s="198"/>
      <c r="J1869" s="199">
        <f>ROUND(I1869*H1869,2)</f>
        <v>0</v>
      </c>
      <c r="K1869" s="200"/>
      <c r="L1869" s="40"/>
      <c r="M1869" s="201" t="s">
        <v>1</v>
      </c>
      <c r="N1869" s="202" t="s">
        <v>42</v>
      </c>
      <c r="O1869" s="72"/>
      <c r="P1869" s="203">
        <f>O1869*H1869</f>
        <v>0</v>
      </c>
      <c r="Q1869" s="203">
        <v>0</v>
      </c>
      <c r="R1869" s="203">
        <f>Q1869*H1869</f>
        <v>0</v>
      </c>
      <c r="S1869" s="203">
        <v>0</v>
      </c>
      <c r="T1869" s="204">
        <f>S1869*H1869</f>
        <v>0</v>
      </c>
      <c r="U1869" s="35"/>
      <c r="V1869" s="35"/>
      <c r="W1869" s="35"/>
      <c r="X1869" s="35"/>
      <c r="Y1869" s="35"/>
      <c r="Z1869" s="35"/>
      <c r="AA1869" s="35"/>
      <c r="AB1869" s="35"/>
      <c r="AC1869" s="35"/>
      <c r="AD1869" s="35"/>
      <c r="AE1869" s="35"/>
      <c r="AR1869" s="205" t="s">
        <v>218</v>
      </c>
      <c r="AT1869" s="205" t="s">
        <v>214</v>
      </c>
      <c r="AU1869" s="205" t="s">
        <v>85</v>
      </c>
      <c r="AY1869" s="18" t="s">
        <v>209</v>
      </c>
      <c r="BE1869" s="206">
        <f>IF(N1869="základní",J1869,0)</f>
        <v>0</v>
      </c>
      <c r="BF1869" s="206">
        <f>IF(N1869="snížená",J1869,0)</f>
        <v>0</v>
      </c>
      <c r="BG1869" s="206">
        <f>IF(N1869="zákl. přenesená",J1869,0)</f>
        <v>0</v>
      </c>
      <c r="BH1869" s="206">
        <f>IF(N1869="sníž. přenesená",J1869,0)</f>
        <v>0</v>
      </c>
      <c r="BI1869" s="206">
        <f>IF(N1869="nulová",J1869,0)</f>
        <v>0</v>
      </c>
      <c r="BJ1869" s="18" t="s">
        <v>85</v>
      </c>
      <c r="BK1869" s="206">
        <f>ROUND(I1869*H1869,2)</f>
        <v>0</v>
      </c>
      <c r="BL1869" s="18" t="s">
        <v>218</v>
      </c>
      <c r="BM1869" s="205" t="s">
        <v>14908</v>
      </c>
    </row>
    <row r="1870" spans="1:65" s="12" customFormat="1" ht="25.9" customHeight="1">
      <c r="B1870" s="177"/>
      <c r="C1870" s="178"/>
      <c r="D1870" s="179" t="s">
        <v>76</v>
      </c>
      <c r="E1870" s="180" t="s">
        <v>14909</v>
      </c>
      <c r="F1870" s="180" t="s">
        <v>14910</v>
      </c>
      <c r="G1870" s="178"/>
      <c r="H1870" s="178"/>
      <c r="I1870" s="181"/>
      <c r="J1870" s="182">
        <f>BK1870</f>
        <v>0</v>
      </c>
      <c r="K1870" s="178"/>
      <c r="L1870" s="183"/>
      <c r="M1870" s="184"/>
      <c r="N1870" s="185"/>
      <c r="O1870" s="185"/>
      <c r="P1870" s="186">
        <f>SUM(P1871:P1889)</f>
        <v>0</v>
      </c>
      <c r="Q1870" s="185"/>
      <c r="R1870" s="186">
        <f>SUM(R1871:R1889)</f>
        <v>0</v>
      </c>
      <c r="S1870" s="185"/>
      <c r="T1870" s="187">
        <f>SUM(T1871:T1889)</f>
        <v>0</v>
      </c>
      <c r="AR1870" s="188" t="s">
        <v>85</v>
      </c>
      <c r="AT1870" s="189" t="s">
        <v>76</v>
      </c>
      <c r="AU1870" s="189" t="s">
        <v>77</v>
      </c>
      <c r="AY1870" s="188" t="s">
        <v>209</v>
      </c>
      <c r="BK1870" s="190">
        <f>SUM(BK1871:BK1889)</f>
        <v>0</v>
      </c>
    </row>
    <row r="1871" spans="1:65" s="2" customFormat="1" ht="24.2" customHeight="1">
      <c r="A1871" s="35"/>
      <c r="B1871" s="36"/>
      <c r="C1871" s="193" t="s">
        <v>14911</v>
      </c>
      <c r="D1871" s="193" t="s">
        <v>214</v>
      </c>
      <c r="E1871" s="194" t="s">
        <v>14912</v>
      </c>
      <c r="F1871" s="195" t="s">
        <v>14913</v>
      </c>
      <c r="G1871" s="196" t="s">
        <v>2761</v>
      </c>
      <c r="H1871" s="197">
        <v>1</v>
      </c>
      <c r="I1871" s="198"/>
      <c r="J1871" s="199">
        <f>ROUND(I1871*H1871,2)</f>
        <v>0</v>
      </c>
      <c r="K1871" s="200"/>
      <c r="L1871" s="40"/>
      <c r="M1871" s="201" t="s">
        <v>1</v>
      </c>
      <c r="N1871" s="202" t="s">
        <v>42</v>
      </c>
      <c r="O1871" s="72"/>
      <c r="P1871" s="203">
        <f>O1871*H1871</f>
        <v>0</v>
      </c>
      <c r="Q1871" s="203">
        <v>0</v>
      </c>
      <c r="R1871" s="203">
        <f>Q1871*H1871</f>
        <v>0</v>
      </c>
      <c r="S1871" s="203">
        <v>0</v>
      </c>
      <c r="T1871" s="204">
        <f>S1871*H1871</f>
        <v>0</v>
      </c>
      <c r="U1871" s="35"/>
      <c r="V1871" s="35"/>
      <c r="W1871" s="35"/>
      <c r="X1871" s="35"/>
      <c r="Y1871" s="35"/>
      <c r="Z1871" s="35"/>
      <c r="AA1871" s="35"/>
      <c r="AB1871" s="35"/>
      <c r="AC1871" s="35"/>
      <c r="AD1871" s="35"/>
      <c r="AE1871" s="35"/>
      <c r="AR1871" s="205" t="s">
        <v>218</v>
      </c>
      <c r="AT1871" s="205" t="s">
        <v>214</v>
      </c>
      <c r="AU1871" s="205" t="s">
        <v>85</v>
      </c>
      <c r="AY1871" s="18" t="s">
        <v>209</v>
      </c>
      <c r="BE1871" s="206">
        <f>IF(N1871="základní",J1871,0)</f>
        <v>0</v>
      </c>
      <c r="BF1871" s="206">
        <f>IF(N1871="snížená",J1871,0)</f>
        <v>0</v>
      </c>
      <c r="BG1871" s="206">
        <f>IF(N1871="zákl. přenesená",J1871,0)</f>
        <v>0</v>
      </c>
      <c r="BH1871" s="206">
        <f>IF(N1871="sníž. přenesená",J1871,0)</f>
        <v>0</v>
      </c>
      <c r="BI1871" s="206">
        <f>IF(N1871="nulová",J1871,0)</f>
        <v>0</v>
      </c>
      <c r="BJ1871" s="18" t="s">
        <v>85</v>
      </c>
      <c r="BK1871" s="206">
        <f>ROUND(I1871*H1871,2)</f>
        <v>0</v>
      </c>
      <c r="BL1871" s="18" t="s">
        <v>218</v>
      </c>
      <c r="BM1871" s="205" t="s">
        <v>14914</v>
      </c>
    </row>
    <row r="1872" spans="1:65" s="2" customFormat="1" ht="136.5">
      <c r="A1872" s="35"/>
      <c r="B1872" s="36"/>
      <c r="C1872" s="37"/>
      <c r="D1872" s="214" t="s">
        <v>807</v>
      </c>
      <c r="E1872" s="37"/>
      <c r="F1872" s="256" t="s">
        <v>14915</v>
      </c>
      <c r="G1872" s="37"/>
      <c r="H1872" s="37"/>
      <c r="I1872" s="257"/>
      <c r="J1872" s="37"/>
      <c r="K1872" s="37"/>
      <c r="L1872" s="40"/>
      <c r="M1872" s="258"/>
      <c r="N1872" s="259"/>
      <c r="O1872" s="72"/>
      <c r="P1872" s="72"/>
      <c r="Q1872" s="72"/>
      <c r="R1872" s="72"/>
      <c r="S1872" s="72"/>
      <c r="T1872" s="73"/>
      <c r="U1872" s="35"/>
      <c r="V1872" s="35"/>
      <c r="W1872" s="35"/>
      <c r="X1872" s="35"/>
      <c r="Y1872" s="35"/>
      <c r="Z1872" s="35"/>
      <c r="AA1872" s="35"/>
      <c r="AB1872" s="35"/>
      <c r="AC1872" s="35"/>
      <c r="AD1872" s="35"/>
      <c r="AE1872" s="35"/>
      <c r="AT1872" s="18" t="s">
        <v>807</v>
      </c>
      <c r="AU1872" s="18" t="s">
        <v>85</v>
      </c>
    </row>
    <row r="1873" spans="1:65" s="2" customFormat="1" ht="16.5" customHeight="1">
      <c r="A1873" s="35"/>
      <c r="B1873" s="36"/>
      <c r="C1873" s="193" t="s">
        <v>14916</v>
      </c>
      <c r="D1873" s="193" t="s">
        <v>214</v>
      </c>
      <c r="E1873" s="194" t="s">
        <v>14917</v>
      </c>
      <c r="F1873" s="195" t="s">
        <v>13168</v>
      </c>
      <c r="G1873" s="196" t="s">
        <v>2761</v>
      </c>
      <c r="H1873" s="197">
        <v>2</v>
      </c>
      <c r="I1873" s="198"/>
      <c r="J1873" s="199">
        <f>ROUND(I1873*H1873,2)</f>
        <v>0</v>
      </c>
      <c r="K1873" s="200"/>
      <c r="L1873" s="40"/>
      <c r="M1873" s="201" t="s">
        <v>1</v>
      </c>
      <c r="N1873" s="202" t="s">
        <v>42</v>
      </c>
      <c r="O1873" s="72"/>
      <c r="P1873" s="203">
        <f>O1873*H1873</f>
        <v>0</v>
      </c>
      <c r="Q1873" s="203">
        <v>0</v>
      </c>
      <c r="R1873" s="203">
        <f>Q1873*H1873</f>
        <v>0</v>
      </c>
      <c r="S1873" s="203">
        <v>0</v>
      </c>
      <c r="T1873" s="204">
        <f>S1873*H1873</f>
        <v>0</v>
      </c>
      <c r="U1873" s="35"/>
      <c r="V1873" s="35"/>
      <c r="W1873" s="35"/>
      <c r="X1873" s="35"/>
      <c r="Y1873" s="35"/>
      <c r="Z1873" s="35"/>
      <c r="AA1873" s="35"/>
      <c r="AB1873" s="35"/>
      <c r="AC1873" s="35"/>
      <c r="AD1873" s="35"/>
      <c r="AE1873" s="35"/>
      <c r="AR1873" s="205" t="s">
        <v>218</v>
      </c>
      <c r="AT1873" s="205" t="s">
        <v>214</v>
      </c>
      <c r="AU1873" s="205" t="s">
        <v>85</v>
      </c>
      <c r="AY1873" s="18" t="s">
        <v>209</v>
      </c>
      <c r="BE1873" s="206">
        <f>IF(N1873="základní",J1873,0)</f>
        <v>0</v>
      </c>
      <c r="BF1873" s="206">
        <f>IF(N1873="snížená",J1873,0)</f>
        <v>0</v>
      </c>
      <c r="BG1873" s="206">
        <f>IF(N1873="zákl. přenesená",J1873,0)</f>
        <v>0</v>
      </c>
      <c r="BH1873" s="206">
        <f>IF(N1873="sníž. přenesená",J1873,0)</f>
        <v>0</v>
      </c>
      <c r="BI1873" s="206">
        <f>IF(N1873="nulová",J1873,0)</f>
        <v>0</v>
      </c>
      <c r="BJ1873" s="18" t="s">
        <v>85</v>
      </c>
      <c r="BK1873" s="206">
        <f>ROUND(I1873*H1873,2)</f>
        <v>0</v>
      </c>
      <c r="BL1873" s="18" t="s">
        <v>218</v>
      </c>
      <c r="BM1873" s="205" t="s">
        <v>14918</v>
      </c>
    </row>
    <row r="1874" spans="1:65" s="2" customFormat="1" ht="29.25">
      <c r="A1874" s="35"/>
      <c r="B1874" s="36"/>
      <c r="C1874" s="37"/>
      <c r="D1874" s="214" t="s">
        <v>807</v>
      </c>
      <c r="E1874" s="37"/>
      <c r="F1874" s="256" t="s">
        <v>14919</v>
      </c>
      <c r="G1874" s="37"/>
      <c r="H1874" s="37"/>
      <c r="I1874" s="257"/>
      <c r="J1874" s="37"/>
      <c r="K1874" s="37"/>
      <c r="L1874" s="40"/>
      <c r="M1874" s="258"/>
      <c r="N1874" s="259"/>
      <c r="O1874" s="72"/>
      <c r="P1874" s="72"/>
      <c r="Q1874" s="72"/>
      <c r="R1874" s="72"/>
      <c r="S1874" s="72"/>
      <c r="T1874" s="73"/>
      <c r="U1874" s="35"/>
      <c r="V1874" s="35"/>
      <c r="W1874" s="35"/>
      <c r="X1874" s="35"/>
      <c r="Y1874" s="35"/>
      <c r="Z1874" s="35"/>
      <c r="AA1874" s="35"/>
      <c r="AB1874" s="35"/>
      <c r="AC1874" s="35"/>
      <c r="AD1874" s="35"/>
      <c r="AE1874" s="35"/>
      <c r="AT1874" s="18" t="s">
        <v>807</v>
      </c>
      <c r="AU1874" s="18" t="s">
        <v>85</v>
      </c>
    </row>
    <row r="1875" spans="1:65" s="2" customFormat="1" ht="16.5" customHeight="1">
      <c r="A1875" s="35"/>
      <c r="B1875" s="36"/>
      <c r="C1875" s="193" t="s">
        <v>14920</v>
      </c>
      <c r="D1875" s="193" t="s">
        <v>214</v>
      </c>
      <c r="E1875" s="194" t="s">
        <v>14921</v>
      </c>
      <c r="F1875" s="195" t="s">
        <v>14922</v>
      </c>
      <c r="G1875" s="196" t="s">
        <v>2761</v>
      </c>
      <c r="H1875" s="197">
        <v>1</v>
      </c>
      <c r="I1875" s="198"/>
      <c r="J1875" s="199">
        <f>ROUND(I1875*H1875,2)</f>
        <v>0</v>
      </c>
      <c r="K1875" s="200"/>
      <c r="L1875" s="40"/>
      <c r="M1875" s="201" t="s">
        <v>1</v>
      </c>
      <c r="N1875" s="202" t="s">
        <v>42</v>
      </c>
      <c r="O1875" s="72"/>
      <c r="P1875" s="203">
        <f>O1875*H1875</f>
        <v>0</v>
      </c>
      <c r="Q1875" s="203">
        <v>0</v>
      </c>
      <c r="R1875" s="203">
        <f>Q1875*H1875</f>
        <v>0</v>
      </c>
      <c r="S1875" s="203">
        <v>0</v>
      </c>
      <c r="T1875" s="204">
        <f>S1875*H1875</f>
        <v>0</v>
      </c>
      <c r="U1875" s="35"/>
      <c r="V1875" s="35"/>
      <c r="W1875" s="35"/>
      <c r="X1875" s="35"/>
      <c r="Y1875" s="35"/>
      <c r="Z1875" s="35"/>
      <c r="AA1875" s="35"/>
      <c r="AB1875" s="35"/>
      <c r="AC1875" s="35"/>
      <c r="AD1875" s="35"/>
      <c r="AE1875" s="35"/>
      <c r="AR1875" s="205" t="s">
        <v>218</v>
      </c>
      <c r="AT1875" s="205" t="s">
        <v>214</v>
      </c>
      <c r="AU1875" s="205" t="s">
        <v>85</v>
      </c>
      <c r="AY1875" s="18" t="s">
        <v>209</v>
      </c>
      <c r="BE1875" s="206">
        <f>IF(N1875="základní",J1875,0)</f>
        <v>0</v>
      </c>
      <c r="BF1875" s="206">
        <f>IF(N1875="snížená",J1875,0)</f>
        <v>0</v>
      </c>
      <c r="BG1875" s="206">
        <f>IF(N1875="zákl. přenesená",J1875,0)</f>
        <v>0</v>
      </c>
      <c r="BH1875" s="206">
        <f>IF(N1875="sníž. přenesená",J1875,0)</f>
        <v>0</v>
      </c>
      <c r="BI1875" s="206">
        <f>IF(N1875="nulová",J1875,0)</f>
        <v>0</v>
      </c>
      <c r="BJ1875" s="18" t="s">
        <v>85</v>
      </c>
      <c r="BK1875" s="206">
        <f>ROUND(I1875*H1875,2)</f>
        <v>0</v>
      </c>
      <c r="BL1875" s="18" t="s">
        <v>218</v>
      </c>
      <c r="BM1875" s="205" t="s">
        <v>14923</v>
      </c>
    </row>
    <row r="1876" spans="1:65" s="2" customFormat="1" ht="165.75">
      <c r="A1876" s="35"/>
      <c r="B1876" s="36"/>
      <c r="C1876" s="37"/>
      <c r="D1876" s="214" t="s">
        <v>807</v>
      </c>
      <c r="E1876" s="37"/>
      <c r="F1876" s="256" t="s">
        <v>14924</v>
      </c>
      <c r="G1876" s="37"/>
      <c r="H1876" s="37"/>
      <c r="I1876" s="257"/>
      <c r="J1876" s="37"/>
      <c r="K1876" s="37"/>
      <c r="L1876" s="40"/>
      <c r="M1876" s="258"/>
      <c r="N1876" s="259"/>
      <c r="O1876" s="72"/>
      <c r="P1876" s="72"/>
      <c r="Q1876" s="72"/>
      <c r="R1876" s="72"/>
      <c r="S1876" s="72"/>
      <c r="T1876" s="73"/>
      <c r="U1876" s="35"/>
      <c r="V1876" s="35"/>
      <c r="W1876" s="35"/>
      <c r="X1876" s="35"/>
      <c r="Y1876" s="35"/>
      <c r="Z1876" s="35"/>
      <c r="AA1876" s="35"/>
      <c r="AB1876" s="35"/>
      <c r="AC1876" s="35"/>
      <c r="AD1876" s="35"/>
      <c r="AE1876" s="35"/>
      <c r="AT1876" s="18" t="s">
        <v>807</v>
      </c>
      <c r="AU1876" s="18" t="s">
        <v>85</v>
      </c>
    </row>
    <row r="1877" spans="1:65" s="2" customFormat="1" ht="16.5" customHeight="1">
      <c r="A1877" s="35"/>
      <c r="B1877" s="36"/>
      <c r="C1877" s="193" t="s">
        <v>14925</v>
      </c>
      <c r="D1877" s="193" t="s">
        <v>214</v>
      </c>
      <c r="E1877" s="194" t="s">
        <v>14926</v>
      </c>
      <c r="F1877" s="195" t="s">
        <v>14927</v>
      </c>
      <c r="G1877" s="196" t="s">
        <v>2761</v>
      </c>
      <c r="H1877" s="197">
        <v>1</v>
      </c>
      <c r="I1877" s="198"/>
      <c r="J1877" s="199">
        <f>ROUND(I1877*H1877,2)</f>
        <v>0</v>
      </c>
      <c r="K1877" s="200"/>
      <c r="L1877" s="40"/>
      <c r="M1877" s="201" t="s">
        <v>1</v>
      </c>
      <c r="N1877" s="202" t="s">
        <v>42</v>
      </c>
      <c r="O1877" s="72"/>
      <c r="P1877" s="203">
        <f>O1877*H1877</f>
        <v>0</v>
      </c>
      <c r="Q1877" s="203">
        <v>0</v>
      </c>
      <c r="R1877" s="203">
        <f>Q1877*H1877</f>
        <v>0</v>
      </c>
      <c r="S1877" s="203">
        <v>0</v>
      </c>
      <c r="T1877" s="204">
        <f>S1877*H1877</f>
        <v>0</v>
      </c>
      <c r="U1877" s="35"/>
      <c r="V1877" s="35"/>
      <c r="W1877" s="35"/>
      <c r="X1877" s="35"/>
      <c r="Y1877" s="35"/>
      <c r="Z1877" s="35"/>
      <c r="AA1877" s="35"/>
      <c r="AB1877" s="35"/>
      <c r="AC1877" s="35"/>
      <c r="AD1877" s="35"/>
      <c r="AE1877" s="35"/>
      <c r="AR1877" s="205" t="s">
        <v>218</v>
      </c>
      <c r="AT1877" s="205" t="s">
        <v>214</v>
      </c>
      <c r="AU1877" s="205" t="s">
        <v>85</v>
      </c>
      <c r="AY1877" s="18" t="s">
        <v>209</v>
      </c>
      <c r="BE1877" s="206">
        <f>IF(N1877="základní",J1877,0)</f>
        <v>0</v>
      </c>
      <c r="BF1877" s="206">
        <f>IF(N1877="snížená",J1877,0)</f>
        <v>0</v>
      </c>
      <c r="BG1877" s="206">
        <f>IF(N1877="zákl. přenesená",J1877,0)</f>
        <v>0</v>
      </c>
      <c r="BH1877" s="206">
        <f>IF(N1877="sníž. přenesená",J1877,0)</f>
        <v>0</v>
      </c>
      <c r="BI1877" s="206">
        <f>IF(N1877="nulová",J1877,0)</f>
        <v>0</v>
      </c>
      <c r="BJ1877" s="18" t="s">
        <v>85</v>
      </c>
      <c r="BK1877" s="206">
        <f>ROUND(I1877*H1877,2)</f>
        <v>0</v>
      </c>
      <c r="BL1877" s="18" t="s">
        <v>218</v>
      </c>
      <c r="BM1877" s="205" t="s">
        <v>14928</v>
      </c>
    </row>
    <row r="1878" spans="1:65" s="2" customFormat="1" ht="29.25">
      <c r="A1878" s="35"/>
      <c r="B1878" s="36"/>
      <c r="C1878" s="37"/>
      <c r="D1878" s="214" t="s">
        <v>807</v>
      </c>
      <c r="E1878" s="37"/>
      <c r="F1878" s="256" t="s">
        <v>12846</v>
      </c>
      <c r="G1878" s="37"/>
      <c r="H1878" s="37"/>
      <c r="I1878" s="257"/>
      <c r="J1878" s="37"/>
      <c r="K1878" s="37"/>
      <c r="L1878" s="40"/>
      <c r="M1878" s="258"/>
      <c r="N1878" s="259"/>
      <c r="O1878" s="72"/>
      <c r="P1878" s="72"/>
      <c r="Q1878" s="72"/>
      <c r="R1878" s="72"/>
      <c r="S1878" s="72"/>
      <c r="T1878" s="73"/>
      <c r="U1878" s="35"/>
      <c r="V1878" s="35"/>
      <c r="W1878" s="35"/>
      <c r="X1878" s="35"/>
      <c r="Y1878" s="35"/>
      <c r="Z1878" s="35"/>
      <c r="AA1878" s="35"/>
      <c r="AB1878" s="35"/>
      <c r="AC1878" s="35"/>
      <c r="AD1878" s="35"/>
      <c r="AE1878" s="35"/>
      <c r="AT1878" s="18" t="s">
        <v>807</v>
      </c>
      <c r="AU1878" s="18" t="s">
        <v>85</v>
      </c>
    </row>
    <row r="1879" spans="1:65" s="2" customFormat="1" ht="16.5" customHeight="1">
      <c r="A1879" s="35"/>
      <c r="B1879" s="36"/>
      <c r="C1879" s="193" t="s">
        <v>14929</v>
      </c>
      <c r="D1879" s="193" t="s">
        <v>214</v>
      </c>
      <c r="E1879" s="194" t="s">
        <v>14930</v>
      </c>
      <c r="F1879" s="195" t="s">
        <v>14931</v>
      </c>
      <c r="G1879" s="196" t="s">
        <v>2761</v>
      </c>
      <c r="H1879" s="197">
        <v>2</v>
      </c>
      <c r="I1879" s="198"/>
      <c r="J1879" s="199">
        <f>ROUND(I1879*H1879,2)</f>
        <v>0</v>
      </c>
      <c r="K1879" s="200"/>
      <c r="L1879" s="40"/>
      <c r="M1879" s="201" t="s">
        <v>1</v>
      </c>
      <c r="N1879" s="202" t="s">
        <v>42</v>
      </c>
      <c r="O1879" s="72"/>
      <c r="P1879" s="203">
        <f>O1879*H1879</f>
        <v>0</v>
      </c>
      <c r="Q1879" s="203">
        <v>0</v>
      </c>
      <c r="R1879" s="203">
        <f>Q1879*H1879</f>
        <v>0</v>
      </c>
      <c r="S1879" s="203">
        <v>0</v>
      </c>
      <c r="T1879" s="204">
        <f>S1879*H1879</f>
        <v>0</v>
      </c>
      <c r="U1879" s="35"/>
      <c r="V1879" s="35"/>
      <c r="W1879" s="35"/>
      <c r="X1879" s="35"/>
      <c r="Y1879" s="35"/>
      <c r="Z1879" s="35"/>
      <c r="AA1879" s="35"/>
      <c r="AB1879" s="35"/>
      <c r="AC1879" s="35"/>
      <c r="AD1879" s="35"/>
      <c r="AE1879" s="35"/>
      <c r="AR1879" s="205" t="s">
        <v>218</v>
      </c>
      <c r="AT1879" s="205" t="s">
        <v>214</v>
      </c>
      <c r="AU1879" s="205" t="s">
        <v>85</v>
      </c>
      <c r="AY1879" s="18" t="s">
        <v>209</v>
      </c>
      <c r="BE1879" s="206">
        <f>IF(N1879="základní",J1879,0)</f>
        <v>0</v>
      </c>
      <c r="BF1879" s="206">
        <f>IF(N1879="snížená",J1879,0)</f>
        <v>0</v>
      </c>
      <c r="BG1879" s="206">
        <f>IF(N1879="zákl. přenesená",J1879,0)</f>
        <v>0</v>
      </c>
      <c r="BH1879" s="206">
        <f>IF(N1879="sníž. přenesená",J1879,0)</f>
        <v>0</v>
      </c>
      <c r="BI1879" s="206">
        <f>IF(N1879="nulová",J1879,0)</f>
        <v>0</v>
      </c>
      <c r="BJ1879" s="18" t="s">
        <v>85</v>
      </c>
      <c r="BK1879" s="206">
        <f>ROUND(I1879*H1879,2)</f>
        <v>0</v>
      </c>
      <c r="BL1879" s="18" t="s">
        <v>218</v>
      </c>
      <c r="BM1879" s="205" t="s">
        <v>14932</v>
      </c>
    </row>
    <row r="1880" spans="1:65" s="2" customFormat="1" ht="68.25">
      <c r="A1880" s="35"/>
      <c r="B1880" s="36"/>
      <c r="C1880" s="37"/>
      <c r="D1880" s="214" t="s">
        <v>807</v>
      </c>
      <c r="E1880" s="37"/>
      <c r="F1880" s="256" t="s">
        <v>14052</v>
      </c>
      <c r="G1880" s="37"/>
      <c r="H1880" s="37"/>
      <c r="I1880" s="257"/>
      <c r="J1880" s="37"/>
      <c r="K1880" s="37"/>
      <c r="L1880" s="40"/>
      <c r="M1880" s="258"/>
      <c r="N1880" s="259"/>
      <c r="O1880" s="72"/>
      <c r="P1880" s="72"/>
      <c r="Q1880" s="72"/>
      <c r="R1880" s="72"/>
      <c r="S1880" s="72"/>
      <c r="T1880" s="73"/>
      <c r="U1880" s="35"/>
      <c r="V1880" s="35"/>
      <c r="W1880" s="35"/>
      <c r="X1880" s="35"/>
      <c r="Y1880" s="35"/>
      <c r="Z1880" s="35"/>
      <c r="AA1880" s="35"/>
      <c r="AB1880" s="35"/>
      <c r="AC1880" s="35"/>
      <c r="AD1880" s="35"/>
      <c r="AE1880" s="35"/>
      <c r="AT1880" s="18" t="s">
        <v>807</v>
      </c>
      <c r="AU1880" s="18" t="s">
        <v>85</v>
      </c>
    </row>
    <row r="1881" spans="1:65" s="2" customFormat="1" ht="16.5" customHeight="1">
      <c r="A1881" s="35"/>
      <c r="B1881" s="36"/>
      <c r="C1881" s="193" t="s">
        <v>14933</v>
      </c>
      <c r="D1881" s="193" t="s">
        <v>214</v>
      </c>
      <c r="E1881" s="194" t="s">
        <v>14934</v>
      </c>
      <c r="F1881" s="195" t="s">
        <v>12848</v>
      </c>
      <c r="G1881" s="196" t="s">
        <v>217</v>
      </c>
      <c r="H1881" s="197">
        <v>18.899999999999999</v>
      </c>
      <c r="I1881" s="198"/>
      <c r="J1881" s="199">
        <f>ROUND(I1881*H1881,2)</f>
        <v>0</v>
      </c>
      <c r="K1881" s="200"/>
      <c r="L1881" s="40"/>
      <c r="M1881" s="201" t="s">
        <v>1</v>
      </c>
      <c r="N1881" s="202" t="s">
        <v>42</v>
      </c>
      <c r="O1881" s="72"/>
      <c r="P1881" s="203">
        <f>O1881*H1881</f>
        <v>0</v>
      </c>
      <c r="Q1881" s="203">
        <v>0</v>
      </c>
      <c r="R1881" s="203">
        <f>Q1881*H1881</f>
        <v>0</v>
      </c>
      <c r="S1881" s="203">
        <v>0</v>
      </c>
      <c r="T1881" s="204">
        <f>S1881*H1881</f>
        <v>0</v>
      </c>
      <c r="U1881" s="35"/>
      <c r="V1881" s="35"/>
      <c r="W1881" s="35"/>
      <c r="X1881" s="35"/>
      <c r="Y1881" s="35"/>
      <c r="Z1881" s="35"/>
      <c r="AA1881" s="35"/>
      <c r="AB1881" s="35"/>
      <c r="AC1881" s="35"/>
      <c r="AD1881" s="35"/>
      <c r="AE1881" s="35"/>
      <c r="AR1881" s="205" t="s">
        <v>218</v>
      </c>
      <c r="AT1881" s="205" t="s">
        <v>214</v>
      </c>
      <c r="AU1881" s="205" t="s">
        <v>85</v>
      </c>
      <c r="AY1881" s="18" t="s">
        <v>209</v>
      </c>
      <c r="BE1881" s="206">
        <f>IF(N1881="základní",J1881,0)</f>
        <v>0</v>
      </c>
      <c r="BF1881" s="206">
        <f>IF(N1881="snížená",J1881,0)</f>
        <v>0</v>
      </c>
      <c r="BG1881" s="206">
        <f>IF(N1881="zákl. přenesená",J1881,0)</f>
        <v>0</v>
      </c>
      <c r="BH1881" s="206">
        <f>IF(N1881="sníž. přenesená",J1881,0)</f>
        <v>0</v>
      </c>
      <c r="BI1881" s="206">
        <f>IF(N1881="nulová",J1881,0)</f>
        <v>0</v>
      </c>
      <c r="BJ1881" s="18" t="s">
        <v>85</v>
      </c>
      <c r="BK1881" s="206">
        <f>ROUND(I1881*H1881,2)</f>
        <v>0</v>
      </c>
      <c r="BL1881" s="18" t="s">
        <v>218</v>
      </c>
      <c r="BM1881" s="205" t="s">
        <v>14935</v>
      </c>
    </row>
    <row r="1882" spans="1:65" s="2" customFormat="1" ht="48.75">
      <c r="A1882" s="35"/>
      <c r="B1882" s="36"/>
      <c r="C1882" s="37"/>
      <c r="D1882" s="214" t="s">
        <v>807</v>
      </c>
      <c r="E1882" s="37"/>
      <c r="F1882" s="256" t="s">
        <v>12988</v>
      </c>
      <c r="G1882" s="37"/>
      <c r="H1882" s="37"/>
      <c r="I1882" s="257"/>
      <c r="J1882" s="37"/>
      <c r="K1882" s="37"/>
      <c r="L1882" s="40"/>
      <c r="M1882" s="258"/>
      <c r="N1882" s="259"/>
      <c r="O1882" s="72"/>
      <c r="P1882" s="72"/>
      <c r="Q1882" s="72"/>
      <c r="R1882" s="72"/>
      <c r="S1882" s="72"/>
      <c r="T1882" s="73"/>
      <c r="U1882" s="35"/>
      <c r="V1882" s="35"/>
      <c r="W1882" s="35"/>
      <c r="X1882" s="35"/>
      <c r="Y1882" s="35"/>
      <c r="Z1882" s="35"/>
      <c r="AA1882" s="35"/>
      <c r="AB1882" s="35"/>
      <c r="AC1882" s="35"/>
      <c r="AD1882" s="35"/>
      <c r="AE1882" s="35"/>
      <c r="AT1882" s="18" t="s">
        <v>807</v>
      </c>
      <c r="AU1882" s="18" t="s">
        <v>85</v>
      </c>
    </row>
    <row r="1883" spans="1:65" s="2" customFormat="1" ht="16.5" customHeight="1">
      <c r="A1883" s="35"/>
      <c r="B1883" s="36"/>
      <c r="C1883" s="193" t="s">
        <v>14936</v>
      </c>
      <c r="D1883" s="193" t="s">
        <v>214</v>
      </c>
      <c r="E1883" s="194" t="s">
        <v>14937</v>
      </c>
      <c r="F1883" s="195" t="s">
        <v>12852</v>
      </c>
      <c r="G1883" s="196" t="s">
        <v>217</v>
      </c>
      <c r="H1883" s="197">
        <v>16.2</v>
      </c>
      <c r="I1883" s="198"/>
      <c r="J1883" s="199">
        <f>ROUND(I1883*H1883,2)</f>
        <v>0</v>
      </c>
      <c r="K1883" s="200"/>
      <c r="L1883" s="40"/>
      <c r="M1883" s="201" t="s">
        <v>1</v>
      </c>
      <c r="N1883" s="202" t="s">
        <v>42</v>
      </c>
      <c r="O1883" s="72"/>
      <c r="P1883" s="203">
        <f>O1883*H1883</f>
        <v>0</v>
      </c>
      <c r="Q1883" s="203">
        <v>0</v>
      </c>
      <c r="R1883" s="203">
        <f>Q1883*H1883</f>
        <v>0</v>
      </c>
      <c r="S1883" s="203">
        <v>0</v>
      </c>
      <c r="T1883" s="204">
        <f>S1883*H1883</f>
        <v>0</v>
      </c>
      <c r="U1883" s="35"/>
      <c r="V1883" s="35"/>
      <c r="W1883" s="35"/>
      <c r="X1883" s="35"/>
      <c r="Y1883" s="35"/>
      <c r="Z1883" s="35"/>
      <c r="AA1883" s="35"/>
      <c r="AB1883" s="35"/>
      <c r="AC1883" s="35"/>
      <c r="AD1883" s="35"/>
      <c r="AE1883" s="35"/>
      <c r="AR1883" s="205" t="s">
        <v>218</v>
      </c>
      <c r="AT1883" s="205" t="s">
        <v>214</v>
      </c>
      <c r="AU1883" s="205" t="s">
        <v>85</v>
      </c>
      <c r="AY1883" s="18" t="s">
        <v>209</v>
      </c>
      <c r="BE1883" s="206">
        <f>IF(N1883="základní",J1883,0)</f>
        <v>0</v>
      </c>
      <c r="BF1883" s="206">
        <f>IF(N1883="snížená",J1883,0)</f>
        <v>0</v>
      </c>
      <c r="BG1883" s="206">
        <f>IF(N1883="zákl. přenesená",J1883,0)</f>
        <v>0</v>
      </c>
      <c r="BH1883" s="206">
        <f>IF(N1883="sníž. přenesená",J1883,0)</f>
        <v>0</v>
      </c>
      <c r="BI1883" s="206">
        <f>IF(N1883="nulová",J1883,0)</f>
        <v>0</v>
      </c>
      <c r="BJ1883" s="18" t="s">
        <v>85</v>
      </c>
      <c r="BK1883" s="206">
        <f>ROUND(I1883*H1883,2)</f>
        <v>0</v>
      </c>
      <c r="BL1883" s="18" t="s">
        <v>218</v>
      </c>
      <c r="BM1883" s="205" t="s">
        <v>14938</v>
      </c>
    </row>
    <row r="1884" spans="1:65" s="2" customFormat="1" ht="48.75">
      <c r="A1884" s="35"/>
      <c r="B1884" s="36"/>
      <c r="C1884" s="37"/>
      <c r="D1884" s="214" t="s">
        <v>807</v>
      </c>
      <c r="E1884" s="37"/>
      <c r="F1884" s="256" t="s">
        <v>12988</v>
      </c>
      <c r="G1884" s="37"/>
      <c r="H1884" s="37"/>
      <c r="I1884" s="257"/>
      <c r="J1884" s="37"/>
      <c r="K1884" s="37"/>
      <c r="L1884" s="40"/>
      <c r="M1884" s="258"/>
      <c r="N1884" s="259"/>
      <c r="O1884" s="72"/>
      <c r="P1884" s="72"/>
      <c r="Q1884" s="72"/>
      <c r="R1884" s="72"/>
      <c r="S1884" s="72"/>
      <c r="T1884" s="73"/>
      <c r="U1884" s="35"/>
      <c r="V1884" s="35"/>
      <c r="W1884" s="35"/>
      <c r="X1884" s="35"/>
      <c r="Y1884" s="35"/>
      <c r="Z1884" s="35"/>
      <c r="AA1884" s="35"/>
      <c r="AB1884" s="35"/>
      <c r="AC1884" s="35"/>
      <c r="AD1884" s="35"/>
      <c r="AE1884" s="35"/>
      <c r="AT1884" s="18" t="s">
        <v>807</v>
      </c>
      <c r="AU1884" s="18" t="s">
        <v>85</v>
      </c>
    </row>
    <row r="1885" spans="1:65" s="2" customFormat="1" ht="16.5" customHeight="1">
      <c r="A1885" s="35"/>
      <c r="B1885" s="36"/>
      <c r="C1885" s="193" t="s">
        <v>14939</v>
      </c>
      <c r="D1885" s="193" t="s">
        <v>214</v>
      </c>
      <c r="E1885" s="194" t="s">
        <v>14940</v>
      </c>
      <c r="F1885" s="195" t="s">
        <v>14941</v>
      </c>
      <c r="G1885" s="196" t="s">
        <v>10032</v>
      </c>
      <c r="H1885" s="197">
        <v>5.9</v>
      </c>
      <c r="I1885" s="198"/>
      <c r="J1885" s="199">
        <f>ROUND(I1885*H1885,2)</f>
        <v>0</v>
      </c>
      <c r="K1885" s="200"/>
      <c r="L1885" s="40"/>
      <c r="M1885" s="201" t="s">
        <v>1</v>
      </c>
      <c r="N1885" s="202" t="s">
        <v>42</v>
      </c>
      <c r="O1885" s="72"/>
      <c r="P1885" s="203">
        <f>O1885*H1885</f>
        <v>0</v>
      </c>
      <c r="Q1885" s="203">
        <v>0</v>
      </c>
      <c r="R1885" s="203">
        <f>Q1885*H1885</f>
        <v>0</v>
      </c>
      <c r="S1885" s="203">
        <v>0</v>
      </c>
      <c r="T1885" s="204">
        <f>S1885*H1885</f>
        <v>0</v>
      </c>
      <c r="U1885" s="35"/>
      <c r="V1885" s="35"/>
      <c r="W1885" s="35"/>
      <c r="X1885" s="35"/>
      <c r="Y1885" s="35"/>
      <c r="Z1885" s="35"/>
      <c r="AA1885" s="35"/>
      <c r="AB1885" s="35"/>
      <c r="AC1885" s="35"/>
      <c r="AD1885" s="35"/>
      <c r="AE1885" s="35"/>
      <c r="AR1885" s="205" t="s">
        <v>218</v>
      </c>
      <c r="AT1885" s="205" t="s">
        <v>214</v>
      </c>
      <c r="AU1885" s="205" t="s">
        <v>85</v>
      </c>
      <c r="AY1885" s="18" t="s">
        <v>209</v>
      </c>
      <c r="BE1885" s="206">
        <f>IF(N1885="základní",J1885,0)</f>
        <v>0</v>
      </c>
      <c r="BF1885" s="206">
        <f>IF(N1885="snížená",J1885,0)</f>
        <v>0</v>
      </c>
      <c r="BG1885" s="206">
        <f>IF(N1885="zákl. přenesená",J1885,0)</f>
        <v>0</v>
      </c>
      <c r="BH1885" s="206">
        <f>IF(N1885="sníž. přenesená",J1885,0)</f>
        <v>0</v>
      </c>
      <c r="BI1885" s="206">
        <f>IF(N1885="nulová",J1885,0)</f>
        <v>0</v>
      </c>
      <c r="BJ1885" s="18" t="s">
        <v>85</v>
      </c>
      <c r="BK1885" s="206">
        <f>ROUND(I1885*H1885,2)</f>
        <v>0</v>
      </c>
      <c r="BL1885" s="18" t="s">
        <v>218</v>
      </c>
      <c r="BM1885" s="205" t="s">
        <v>14942</v>
      </c>
    </row>
    <row r="1886" spans="1:65" s="2" customFormat="1" ht="48.75">
      <c r="A1886" s="35"/>
      <c r="B1886" s="36"/>
      <c r="C1886" s="37"/>
      <c r="D1886" s="214" t="s">
        <v>807</v>
      </c>
      <c r="E1886" s="37"/>
      <c r="F1886" s="256" t="s">
        <v>12994</v>
      </c>
      <c r="G1886" s="37"/>
      <c r="H1886" s="37"/>
      <c r="I1886" s="257"/>
      <c r="J1886" s="37"/>
      <c r="K1886" s="37"/>
      <c r="L1886" s="40"/>
      <c r="M1886" s="258"/>
      <c r="N1886" s="259"/>
      <c r="O1886" s="72"/>
      <c r="P1886" s="72"/>
      <c r="Q1886" s="72"/>
      <c r="R1886" s="72"/>
      <c r="S1886" s="72"/>
      <c r="T1886" s="73"/>
      <c r="U1886" s="35"/>
      <c r="V1886" s="35"/>
      <c r="W1886" s="35"/>
      <c r="X1886" s="35"/>
      <c r="Y1886" s="35"/>
      <c r="Z1886" s="35"/>
      <c r="AA1886" s="35"/>
      <c r="AB1886" s="35"/>
      <c r="AC1886" s="35"/>
      <c r="AD1886" s="35"/>
      <c r="AE1886" s="35"/>
      <c r="AT1886" s="18" t="s">
        <v>807</v>
      </c>
      <c r="AU1886" s="18" t="s">
        <v>85</v>
      </c>
    </row>
    <row r="1887" spans="1:65" s="2" customFormat="1" ht="49.15" customHeight="1">
      <c r="A1887" s="35"/>
      <c r="B1887" s="36"/>
      <c r="C1887" s="193" t="s">
        <v>14943</v>
      </c>
      <c r="D1887" s="193" t="s">
        <v>214</v>
      </c>
      <c r="E1887" s="194" t="s">
        <v>14944</v>
      </c>
      <c r="F1887" s="195" t="s">
        <v>14866</v>
      </c>
      <c r="G1887" s="196" t="s">
        <v>217</v>
      </c>
      <c r="H1887" s="197">
        <v>41.5</v>
      </c>
      <c r="I1887" s="198"/>
      <c r="J1887" s="199">
        <f>ROUND(I1887*H1887,2)</f>
        <v>0</v>
      </c>
      <c r="K1887" s="200"/>
      <c r="L1887" s="40"/>
      <c r="M1887" s="201" t="s">
        <v>1</v>
      </c>
      <c r="N1887" s="202" t="s">
        <v>42</v>
      </c>
      <c r="O1887" s="72"/>
      <c r="P1887" s="203">
        <f>O1887*H1887</f>
        <v>0</v>
      </c>
      <c r="Q1887" s="203">
        <v>0</v>
      </c>
      <c r="R1887" s="203">
        <f>Q1887*H1887</f>
        <v>0</v>
      </c>
      <c r="S1887" s="203">
        <v>0</v>
      </c>
      <c r="T1887" s="204">
        <f>S1887*H1887</f>
        <v>0</v>
      </c>
      <c r="U1887" s="35"/>
      <c r="V1887" s="35"/>
      <c r="W1887" s="35"/>
      <c r="X1887" s="35"/>
      <c r="Y1887" s="35"/>
      <c r="Z1887" s="35"/>
      <c r="AA1887" s="35"/>
      <c r="AB1887" s="35"/>
      <c r="AC1887" s="35"/>
      <c r="AD1887" s="35"/>
      <c r="AE1887" s="35"/>
      <c r="AR1887" s="205" t="s">
        <v>218</v>
      </c>
      <c r="AT1887" s="205" t="s">
        <v>214</v>
      </c>
      <c r="AU1887" s="205" t="s">
        <v>85</v>
      </c>
      <c r="AY1887" s="18" t="s">
        <v>209</v>
      </c>
      <c r="BE1887" s="206">
        <f>IF(N1887="základní",J1887,0)</f>
        <v>0</v>
      </c>
      <c r="BF1887" s="206">
        <f>IF(N1887="snížená",J1887,0)</f>
        <v>0</v>
      </c>
      <c r="BG1887" s="206">
        <f>IF(N1887="zákl. přenesená",J1887,0)</f>
        <v>0</v>
      </c>
      <c r="BH1887" s="206">
        <f>IF(N1887="sníž. přenesená",J1887,0)</f>
        <v>0</v>
      </c>
      <c r="BI1887" s="206">
        <f>IF(N1887="nulová",J1887,0)</f>
        <v>0</v>
      </c>
      <c r="BJ1887" s="18" t="s">
        <v>85</v>
      </c>
      <c r="BK1887" s="206">
        <f>ROUND(I1887*H1887,2)</f>
        <v>0</v>
      </c>
      <c r="BL1887" s="18" t="s">
        <v>218</v>
      </c>
      <c r="BM1887" s="205" t="s">
        <v>14945</v>
      </c>
    </row>
    <row r="1888" spans="1:65" s="2" customFormat="1" ht="16.5" customHeight="1">
      <c r="A1888" s="35"/>
      <c r="B1888" s="36"/>
      <c r="C1888" s="193" t="s">
        <v>14946</v>
      </c>
      <c r="D1888" s="193" t="s">
        <v>214</v>
      </c>
      <c r="E1888" s="194" t="s">
        <v>14947</v>
      </c>
      <c r="F1888" s="195" t="s">
        <v>12858</v>
      </c>
      <c r="G1888" s="196" t="s">
        <v>586</v>
      </c>
      <c r="H1888" s="197">
        <v>300</v>
      </c>
      <c r="I1888" s="198"/>
      <c r="J1888" s="199">
        <f>ROUND(I1888*H1888,2)</f>
        <v>0</v>
      </c>
      <c r="K1888" s="200"/>
      <c r="L1888" s="40"/>
      <c r="M1888" s="201" t="s">
        <v>1</v>
      </c>
      <c r="N1888" s="202" t="s">
        <v>42</v>
      </c>
      <c r="O1888" s="72"/>
      <c r="P1888" s="203">
        <f>O1888*H1888</f>
        <v>0</v>
      </c>
      <c r="Q1888" s="203">
        <v>0</v>
      </c>
      <c r="R1888" s="203">
        <f>Q1888*H1888</f>
        <v>0</v>
      </c>
      <c r="S1888" s="203">
        <v>0</v>
      </c>
      <c r="T1888" s="204">
        <f>S1888*H1888</f>
        <v>0</v>
      </c>
      <c r="U1888" s="35"/>
      <c r="V1888" s="35"/>
      <c r="W1888" s="35"/>
      <c r="X1888" s="35"/>
      <c r="Y1888" s="35"/>
      <c r="Z1888" s="35"/>
      <c r="AA1888" s="35"/>
      <c r="AB1888" s="35"/>
      <c r="AC1888" s="35"/>
      <c r="AD1888" s="35"/>
      <c r="AE1888" s="35"/>
      <c r="AR1888" s="205" t="s">
        <v>218</v>
      </c>
      <c r="AT1888" s="205" t="s">
        <v>214</v>
      </c>
      <c r="AU1888" s="205" t="s">
        <v>85</v>
      </c>
      <c r="AY1888" s="18" t="s">
        <v>209</v>
      </c>
      <c r="BE1888" s="206">
        <f>IF(N1888="základní",J1888,0)</f>
        <v>0</v>
      </c>
      <c r="BF1888" s="206">
        <f>IF(N1888="snížená",J1888,0)</f>
        <v>0</v>
      </c>
      <c r="BG1888" s="206">
        <f>IF(N1888="zákl. přenesená",J1888,0)</f>
        <v>0</v>
      </c>
      <c r="BH1888" s="206">
        <f>IF(N1888="sníž. přenesená",J1888,0)</f>
        <v>0</v>
      </c>
      <c r="BI1888" s="206">
        <f>IF(N1888="nulová",J1888,0)</f>
        <v>0</v>
      </c>
      <c r="BJ1888" s="18" t="s">
        <v>85</v>
      </c>
      <c r="BK1888" s="206">
        <f>ROUND(I1888*H1888,2)</f>
        <v>0</v>
      </c>
      <c r="BL1888" s="18" t="s">
        <v>218</v>
      </c>
      <c r="BM1888" s="205" t="s">
        <v>14948</v>
      </c>
    </row>
    <row r="1889" spans="1:65" s="2" customFormat="1" ht="16.5" customHeight="1">
      <c r="A1889" s="35"/>
      <c r="B1889" s="36"/>
      <c r="C1889" s="193" t="s">
        <v>14949</v>
      </c>
      <c r="D1889" s="193" t="s">
        <v>214</v>
      </c>
      <c r="E1889" s="194" t="s">
        <v>14950</v>
      </c>
      <c r="F1889" s="195" t="s">
        <v>12861</v>
      </c>
      <c r="G1889" s="196" t="s">
        <v>586</v>
      </c>
      <c r="H1889" s="197">
        <v>105</v>
      </c>
      <c r="I1889" s="198"/>
      <c r="J1889" s="199">
        <f>ROUND(I1889*H1889,2)</f>
        <v>0</v>
      </c>
      <c r="K1889" s="200"/>
      <c r="L1889" s="40"/>
      <c r="M1889" s="201" t="s">
        <v>1</v>
      </c>
      <c r="N1889" s="202" t="s">
        <v>42</v>
      </c>
      <c r="O1889" s="72"/>
      <c r="P1889" s="203">
        <f>O1889*H1889</f>
        <v>0</v>
      </c>
      <c r="Q1889" s="203">
        <v>0</v>
      </c>
      <c r="R1889" s="203">
        <f>Q1889*H1889</f>
        <v>0</v>
      </c>
      <c r="S1889" s="203">
        <v>0</v>
      </c>
      <c r="T1889" s="204">
        <f>S1889*H1889</f>
        <v>0</v>
      </c>
      <c r="U1889" s="35"/>
      <c r="V1889" s="35"/>
      <c r="W1889" s="35"/>
      <c r="X1889" s="35"/>
      <c r="Y1889" s="35"/>
      <c r="Z1889" s="35"/>
      <c r="AA1889" s="35"/>
      <c r="AB1889" s="35"/>
      <c r="AC1889" s="35"/>
      <c r="AD1889" s="35"/>
      <c r="AE1889" s="35"/>
      <c r="AR1889" s="205" t="s">
        <v>218</v>
      </c>
      <c r="AT1889" s="205" t="s">
        <v>214</v>
      </c>
      <c r="AU1889" s="205" t="s">
        <v>85</v>
      </c>
      <c r="AY1889" s="18" t="s">
        <v>209</v>
      </c>
      <c r="BE1889" s="206">
        <f>IF(N1889="základní",J1889,0)</f>
        <v>0</v>
      </c>
      <c r="BF1889" s="206">
        <f>IF(N1889="snížená",J1889,0)</f>
        <v>0</v>
      </c>
      <c r="BG1889" s="206">
        <f>IF(N1889="zákl. přenesená",J1889,0)</f>
        <v>0</v>
      </c>
      <c r="BH1889" s="206">
        <f>IF(N1889="sníž. přenesená",J1889,0)</f>
        <v>0</v>
      </c>
      <c r="BI1889" s="206">
        <f>IF(N1889="nulová",J1889,0)</f>
        <v>0</v>
      </c>
      <c r="BJ1889" s="18" t="s">
        <v>85</v>
      </c>
      <c r="BK1889" s="206">
        <f>ROUND(I1889*H1889,2)</f>
        <v>0</v>
      </c>
      <c r="BL1889" s="18" t="s">
        <v>218</v>
      </c>
      <c r="BM1889" s="205" t="s">
        <v>14951</v>
      </c>
    </row>
    <row r="1890" spans="1:65" s="12" customFormat="1" ht="25.9" customHeight="1">
      <c r="B1890" s="177"/>
      <c r="C1890" s="178"/>
      <c r="D1890" s="179" t="s">
        <v>76</v>
      </c>
      <c r="E1890" s="180" t="s">
        <v>14952</v>
      </c>
      <c r="F1890" s="180" t="s">
        <v>14953</v>
      </c>
      <c r="G1890" s="178"/>
      <c r="H1890" s="178"/>
      <c r="I1890" s="181"/>
      <c r="J1890" s="182">
        <f>BK1890</f>
        <v>0</v>
      </c>
      <c r="K1890" s="178"/>
      <c r="L1890" s="183"/>
      <c r="M1890" s="184"/>
      <c r="N1890" s="185"/>
      <c r="O1890" s="185"/>
      <c r="P1890" s="186">
        <f>SUM(P1891:P1905)</f>
        <v>0</v>
      </c>
      <c r="Q1890" s="185"/>
      <c r="R1890" s="186">
        <f>SUM(R1891:R1905)</f>
        <v>0</v>
      </c>
      <c r="S1890" s="185"/>
      <c r="T1890" s="187">
        <f>SUM(T1891:T1905)</f>
        <v>0</v>
      </c>
      <c r="AR1890" s="188" t="s">
        <v>85</v>
      </c>
      <c r="AT1890" s="189" t="s">
        <v>76</v>
      </c>
      <c r="AU1890" s="189" t="s">
        <v>77</v>
      </c>
      <c r="AY1890" s="188" t="s">
        <v>209</v>
      </c>
      <c r="BK1890" s="190">
        <f>SUM(BK1891:BK1905)</f>
        <v>0</v>
      </c>
    </row>
    <row r="1891" spans="1:65" s="2" customFormat="1" ht="21.75" customHeight="1">
      <c r="A1891" s="35"/>
      <c r="B1891" s="36"/>
      <c r="C1891" s="193" t="s">
        <v>14954</v>
      </c>
      <c r="D1891" s="193" t="s">
        <v>214</v>
      </c>
      <c r="E1891" s="194" t="s">
        <v>14955</v>
      </c>
      <c r="F1891" s="195" t="s">
        <v>14956</v>
      </c>
      <c r="G1891" s="196" t="s">
        <v>2761</v>
      </c>
      <c r="H1891" s="197">
        <v>1</v>
      </c>
      <c r="I1891" s="198"/>
      <c r="J1891" s="199">
        <f>ROUND(I1891*H1891,2)</f>
        <v>0</v>
      </c>
      <c r="K1891" s="200"/>
      <c r="L1891" s="40"/>
      <c r="M1891" s="201" t="s">
        <v>1</v>
      </c>
      <c r="N1891" s="202" t="s">
        <v>42</v>
      </c>
      <c r="O1891" s="72"/>
      <c r="P1891" s="203">
        <f>O1891*H1891</f>
        <v>0</v>
      </c>
      <c r="Q1891" s="203">
        <v>0</v>
      </c>
      <c r="R1891" s="203">
        <f>Q1891*H1891</f>
        <v>0</v>
      </c>
      <c r="S1891" s="203">
        <v>0</v>
      </c>
      <c r="T1891" s="204">
        <f>S1891*H1891</f>
        <v>0</v>
      </c>
      <c r="U1891" s="35"/>
      <c r="V1891" s="35"/>
      <c r="W1891" s="35"/>
      <c r="X1891" s="35"/>
      <c r="Y1891" s="35"/>
      <c r="Z1891" s="35"/>
      <c r="AA1891" s="35"/>
      <c r="AB1891" s="35"/>
      <c r="AC1891" s="35"/>
      <c r="AD1891" s="35"/>
      <c r="AE1891" s="35"/>
      <c r="AR1891" s="205" t="s">
        <v>218</v>
      </c>
      <c r="AT1891" s="205" t="s">
        <v>214</v>
      </c>
      <c r="AU1891" s="205" t="s">
        <v>85</v>
      </c>
      <c r="AY1891" s="18" t="s">
        <v>209</v>
      </c>
      <c r="BE1891" s="206">
        <f>IF(N1891="základní",J1891,0)</f>
        <v>0</v>
      </c>
      <c r="BF1891" s="206">
        <f>IF(N1891="snížená",J1891,0)</f>
        <v>0</v>
      </c>
      <c r="BG1891" s="206">
        <f>IF(N1891="zákl. přenesená",J1891,0)</f>
        <v>0</v>
      </c>
      <c r="BH1891" s="206">
        <f>IF(N1891="sníž. přenesená",J1891,0)</f>
        <v>0</v>
      </c>
      <c r="BI1891" s="206">
        <f>IF(N1891="nulová",J1891,0)</f>
        <v>0</v>
      </c>
      <c r="BJ1891" s="18" t="s">
        <v>85</v>
      </c>
      <c r="BK1891" s="206">
        <f>ROUND(I1891*H1891,2)</f>
        <v>0</v>
      </c>
      <c r="BL1891" s="18" t="s">
        <v>218</v>
      </c>
      <c r="BM1891" s="205" t="s">
        <v>14957</v>
      </c>
    </row>
    <row r="1892" spans="1:65" s="2" customFormat="1" ht="136.5">
      <c r="A1892" s="35"/>
      <c r="B1892" s="36"/>
      <c r="C1892" s="37"/>
      <c r="D1892" s="214" t="s">
        <v>807</v>
      </c>
      <c r="E1892" s="37"/>
      <c r="F1892" s="256" t="s">
        <v>14958</v>
      </c>
      <c r="G1892" s="37"/>
      <c r="H1892" s="37"/>
      <c r="I1892" s="257"/>
      <c r="J1892" s="37"/>
      <c r="K1892" s="37"/>
      <c r="L1892" s="40"/>
      <c r="M1892" s="258"/>
      <c r="N1892" s="259"/>
      <c r="O1892" s="72"/>
      <c r="P1892" s="72"/>
      <c r="Q1892" s="72"/>
      <c r="R1892" s="72"/>
      <c r="S1892" s="72"/>
      <c r="T1892" s="73"/>
      <c r="U1892" s="35"/>
      <c r="V1892" s="35"/>
      <c r="W1892" s="35"/>
      <c r="X1892" s="35"/>
      <c r="Y1892" s="35"/>
      <c r="Z1892" s="35"/>
      <c r="AA1892" s="35"/>
      <c r="AB1892" s="35"/>
      <c r="AC1892" s="35"/>
      <c r="AD1892" s="35"/>
      <c r="AE1892" s="35"/>
      <c r="AT1892" s="18" t="s">
        <v>807</v>
      </c>
      <c r="AU1892" s="18" t="s">
        <v>85</v>
      </c>
    </row>
    <row r="1893" spans="1:65" s="2" customFormat="1" ht="16.5" customHeight="1">
      <c r="A1893" s="35"/>
      <c r="B1893" s="36"/>
      <c r="C1893" s="193" t="s">
        <v>14959</v>
      </c>
      <c r="D1893" s="193" t="s">
        <v>214</v>
      </c>
      <c r="E1893" s="194" t="s">
        <v>14960</v>
      </c>
      <c r="F1893" s="195" t="s">
        <v>13168</v>
      </c>
      <c r="G1893" s="196" t="s">
        <v>2761</v>
      </c>
      <c r="H1893" s="197">
        <v>2</v>
      </c>
      <c r="I1893" s="198"/>
      <c r="J1893" s="199">
        <f>ROUND(I1893*H1893,2)</f>
        <v>0</v>
      </c>
      <c r="K1893" s="200"/>
      <c r="L1893" s="40"/>
      <c r="M1893" s="201" t="s">
        <v>1</v>
      </c>
      <c r="N1893" s="202" t="s">
        <v>42</v>
      </c>
      <c r="O1893" s="72"/>
      <c r="P1893" s="203">
        <f>O1893*H1893</f>
        <v>0</v>
      </c>
      <c r="Q1893" s="203">
        <v>0</v>
      </c>
      <c r="R1893" s="203">
        <f>Q1893*H1893</f>
        <v>0</v>
      </c>
      <c r="S1893" s="203">
        <v>0</v>
      </c>
      <c r="T1893" s="204">
        <f>S1893*H1893</f>
        <v>0</v>
      </c>
      <c r="U1893" s="35"/>
      <c r="V1893" s="35"/>
      <c r="W1893" s="35"/>
      <c r="X1893" s="35"/>
      <c r="Y1893" s="35"/>
      <c r="Z1893" s="35"/>
      <c r="AA1893" s="35"/>
      <c r="AB1893" s="35"/>
      <c r="AC1893" s="35"/>
      <c r="AD1893" s="35"/>
      <c r="AE1893" s="35"/>
      <c r="AR1893" s="205" t="s">
        <v>218</v>
      </c>
      <c r="AT1893" s="205" t="s">
        <v>214</v>
      </c>
      <c r="AU1893" s="205" t="s">
        <v>85</v>
      </c>
      <c r="AY1893" s="18" t="s">
        <v>209</v>
      </c>
      <c r="BE1893" s="206">
        <f>IF(N1893="základní",J1893,0)</f>
        <v>0</v>
      </c>
      <c r="BF1893" s="206">
        <f>IF(N1893="snížená",J1893,0)</f>
        <v>0</v>
      </c>
      <c r="BG1893" s="206">
        <f>IF(N1893="zákl. přenesená",J1893,0)</f>
        <v>0</v>
      </c>
      <c r="BH1893" s="206">
        <f>IF(N1893="sníž. přenesená",J1893,0)</f>
        <v>0</v>
      </c>
      <c r="BI1893" s="206">
        <f>IF(N1893="nulová",J1893,0)</f>
        <v>0</v>
      </c>
      <c r="BJ1893" s="18" t="s">
        <v>85</v>
      </c>
      <c r="BK1893" s="206">
        <f>ROUND(I1893*H1893,2)</f>
        <v>0</v>
      </c>
      <c r="BL1893" s="18" t="s">
        <v>218</v>
      </c>
      <c r="BM1893" s="205" t="s">
        <v>14961</v>
      </c>
    </row>
    <row r="1894" spans="1:65" s="2" customFormat="1" ht="29.25">
      <c r="A1894" s="35"/>
      <c r="B1894" s="36"/>
      <c r="C1894" s="37"/>
      <c r="D1894" s="214" t="s">
        <v>807</v>
      </c>
      <c r="E1894" s="37"/>
      <c r="F1894" s="256" t="s">
        <v>14919</v>
      </c>
      <c r="G1894" s="37"/>
      <c r="H1894" s="37"/>
      <c r="I1894" s="257"/>
      <c r="J1894" s="37"/>
      <c r="K1894" s="37"/>
      <c r="L1894" s="40"/>
      <c r="M1894" s="258"/>
      <c r="N1894" s="259"/>
      <c r="O1894" s="72"/>
      <c r="P1894" s="72"/>
      <c r="Q1894" s="72"/>
      <c r="R1894" s="72"/>
      <c r="S1894" s="72"/>
      <c r="T1894" s="73"/>
      <c r="U1894" s="35"/>
      <c r="V1894" s="35"/>
      <c r="W1894" s="35"/>
      <c r="X1894" s="35"/>
      <c r="Y1894" s="35"/>
      <c r="Z1894" s="35"/>
      <c r="AA1894" s="35"/>
      <c r="AB1894" s="35"/>
      <c r="AC1894" s="35"/>
      <c r="AD1894" s="35"/>
      <c r="AE1894" s="35"/>
      <c r="AT1894" s="18" t="s">
        <v>807</v>
      </c>
      <c r="AU1894" s="18" t="s">
        <v>85</v>
      </c>
    </row>
    <row r="1895" spans="1:65" s="2" customFormat="1" ht="16.5" customHeight="1">
      <c r="A1895" s="35"/>
      <c r="B1895" s="36"/>
      <c r="C1895" s="193" t="s">
        <v>14962</v>
      </c>
      <c r="D1895" s="193" t="s">
        <v>214</v>
      </c>
      <c r="E1895" s="194" t="s">
        <v>14963</v>
      </c>
      <c r="F1895" s="195" t="s">
        <v>13168</v>
      </c>
      <c r="G1895" s="196" t="s">
        <v>2761</v>
      </c>
      <c r="H1895" s="197">
        <v>1</v>
      </c>
      <c r="I1895" s="198"/>
      <c r="J1895" s="199">
        <f>ROUND(I1895*H1895,2)</f>
        <v>0</v>
      </c>
      <c r="K1895" s="200"/>
      <c r="L1895" s="40"/>
      <c r="M1895" s="201" t="s">
        <v>1</v>
      </c>
      <c r="N1895" s="202" t="s">
        <v>42</v>
      </c>
      <c r="O1895" s="72"/>
      <c r="P1895" s="203">
        <f>O1895*H1895</f>
        <v>0</v>
      </c>
      <c r="Q1895" s="203">
        <v>0</v>
      </c>
      <c r="R1895" s="203">
        <f>Q1895*H1895</f>
        <v>0</v>
      </c>
      <c r="S1895" s="203">
        <v>0</v>
      </c>
      <c r="T1895" s="204">
        <f>S1895*H1895</f>
        <v>0</v>
      </c>
      <c r="U1895" s="35"/>
      <c r="V1895" s="35"/>
      <c r="W1895" s="35"/>
      <c r="X1895" s="35"/>
      <c r="Y1895" s="35"/>
      <c r="Z1895" s="35"/>
      <c r="AA1895" s="35"/>
      <c r="AB1895" s="35"/>
      <c r="AC1895" s="35"/>
      <c r="AD1895" s="35"/>
      <c r="AE1895" s="35"/>
      <c r="AR1895" s="205" t="s">
        <v>218</v>
      </c>
      <c r="AT1895" s="205" t="s">
        <v>214</v>
      </c>
      <c r="AU1895" s="205" t="s">
        <v>85</v>
      </c>
      <c r="AY1895" s="18" t="s">
        <v>209</v>
      </c>
      <c r="BE1895" s="206">
        <f>IF(N1895="základní",J1895,0)</f>
        <v>0</v>
      </c>
      <c r="BF1895" s="206">
        <f>IF(N1895="snížená",J1895,0)</f>
        <v>0</v>
      </c>
      <c r="BG1895" s="206">
        <f>IF(N1895="zákl. přenesená",J1895,0)</f>
        <v>0</v>
      </c>
      <c r="BH1895" s="206">
        <f>IF(N1895="sníž. přenesená",J1895,0)</f>
        <v>0</v>
      </c>
      <c r="BI1895" s="206">
        <f>IF(N1895="nulová",J1895,0)</f>
        <v>0</v>
      </c>
      <c r="BJ1895" s="18" t="s">
        <v>85</v>
      </c>
      <c r="BK1895" s="206">
        <f>ROUND(I1895*H1895,2)</f>
        <v>0</v>
      </c>
      <c r="BL1895" s="18" t="s">
        <v>218</v>
      </c>
      <c r="BM1895" s="205" t="s">
        <v>14964</v>
      </c>
    </row>
    <row r="1896" spans="1:65" s="2" customFormat="1" ht="19.5">
      <c r="A1896" s="35"/>
      <c r="B1896" s="36"/>
      <c r="C1896" s="37"/>
      <c r="D1896" s="214" t="s">
        <v>807</v>
      </c>
      <c r="E1896" s="37"/>
      <c r="F1896" s="256" t="s">
        <v>14965</v>
      </c>
      <c r="G1896" s="37"/>
      <c r="H1896" s="37"/>
      <c r="I1896" s="257"/>
      <c r="J1896" s="37"/>
      <c r="K1896" s="37"/>
      <c r="L1896" s="40"/>
      <c r="M1896" s="258"/>
      <c r="N1896" s="259"/>
      <c r="O1896" s="72"/>
      <c r="P1896" s="72"/>
      <c r="Q1896" s="72"/>
      <c r="R1896" s="72"/>
      <c r="S1896" s="72"/>
      <c r="T1896" s="73"/>
      <c r="U1896" s="35"/>
      <c r="V1896" s="35"/>
      <c r="W1896" s="35"/>
      <c r="X1896" s="35"/>
      <c r="Y1896" s="35"/>
      <c r="Z1896" s="35"/>
      <c r="AA1896" s="35"/>
      <c r="AB1896" s="35"/>
      <c r="AC1896" s="35"/>
      <c r="AD1896" s="35"/>
      <c r="AE1896" s="35"/>
      <c r="AT1896" s="18" t="s">
        <v>807</v>
      </c>
      <c r="AU1896" s="18" t="s">
        <v>85</v>
      </c>
    </row>
    <row r="1897" spans="1:65" s="2" customFormat="1" ht="16.5" customHeight="1">
      <c r="A1897" s="35"/>
      <c r="B1897" s="36"/>
      <c r="C1897" s="193" t="s">
        <v>14966</v>
      </c>
      <c r="D1897" s="193" t="s">
        <v>214</v>
      </c>
      <c r="E1897" s="194" t="s">
        <v>14967</v>
      </c>
      <c r="F1897" s="195" t="s">
        <v>14968</v>
      </c>
      <c r="G1897" s="196" t="s">
        <v>2761</v>
      </c>
      <c r="H1897" s="197">
        <v>2</v>
      </c>
      <c r="I1897" s="198"/>
      <c r="J1897" s="199">
        <f>ROUND(I1897*H1897,2)</f>
        <v>0</v>
      </c>
      <c r="K1897" s="200"/>
      <c r="L1897" s="40"/>
      <c r="M1897" s="201" t="s">
        <v>1</v>
      </c>
      <c r="N1897" s="202" t="s">
        <v>42</v>
      </c>
      <c r="O1897" s="72"/>
      <c r="P1897" s="203">
        <f>O1897*H1897</f>
        <v>0</v>
      </c>
      <c r="Q1897" s="203">
        <v>0</v>
      </c>
      <c r="R1897" s="203">
        <f>Q1897*H1897</f>
        <v>0</v>
      </c>
      <c r="S1897" s="203">
        <v>0</v>
      </c>
      <c r="T1897" s="204">
        <f>S1897*H1897</f>
        <v>0</v>
      </c>
      <c r="U1897" s="35"/>
      <c r="V1897" s="35"/>
      <c r="W1897" s="35"/>
      <c r="X1897" s="35"/>
      <c r="Y1897" s="35"/>
      <c r="Z1897" s="35"/>
      <c r="AA1897" s="35"/>
      <c r="AB1897" s="35"/>
      <c r="AC1897" s="35"/>
      <c r="AD1897" s="35"/>
      <c r="AE1897" s="35"/>
      <c r="AR1897" s="205" t="s">
        <v>218</v>
      </c>
      <c r="AT1897" s="205" t="s">
        <v>214</v>
      </c>
      <c r="AU1897" s="205" t="s">
        <v>85</v>
      </c>
      <c r="AY1897" s="18" t="s">
        <v>209</v>
      </c>
      <c r="BE1897" s="206">
        <f>IF(N1897="základní",J1897,0)</f>
        <v>0</v>
      </c>
      <c r="BF1897" s="206">
        <f>IF(N1897="snížená",J1897,0)</f>
        <v>0</v>
      </c>
      <c r="BG1897" s="206">
        <f>IF(N1897="zákl. přenesená",J1897,0)</f>
        <v>0</v>
      </c>
      <c r="BH1897" s="206">
        <f>IF(N1897="sníž. přenesená",J1897,0)</f>
        <v>0</v>
      </c>
      <c r="BI1897" s="206">
        <f>IF(N1897="nulová",J1897,0)</f>
        <v>0</v>
      </c>
      <c r="BJ1897" s="18" t="s">
        <v>85</v>
      </c>
      <c r="BK1897" s="206">
        <f>ROUND(I1897*H1897,2)</f>
        <v>0</v>
      </c>
      <c r="BL1897" s="18" t="s">
        <v>218</v>
      </c>
      <c r="BM1897" s="205" t="s">
        <v>14969</v>
      </c>
    </row>
    <row r="1898" spans="1:65" s="2" customFormat="1" ht="68.25">
      <c r="A1898" s="35"/>
      <c r="B1898" s="36"/>
      <c r="C1898" s="37"/>
      <c r="D1898" s="214" t="s">
        <v>807</v>
      </c>
      <c r="E1898" s="37"/>
      <c r="F1898" s="256" t="s">
        <v>14052</v>
      </c>
      <c r="G1898" s="37"/>
      <c r="H1898" s="37"/>
      <c r="I1898" s="257"/>
      <c r="J1898" s="37"/>
      <c r="K1898" s="37"/>
      <c r="L1898" s="40"/>
      <c r="M1898" s="258"/>
      <c r="N1898" s="259"/>
      <c r="O1898" s="72"/>
      <c r="P1898" s="72"/>
      <c r="Q1898" s="72"/>
      <c r="R1898" s="72"/>
      <c r="S1898" s="72"/>
      <c r="T1898" s="73"/>
      <c r="U1898" s="35"/>
      <c r="V1898" s="35"/>
      <c r="W1898" s="35"/>
      <c r="X1898" s="35"/>
      <c r="Y1898" s="35"/>
      <c r="Z1898" s="35"/>
      <c r="AA1898" s="35"/>
      <c r="AB1898" s="35"/>
      <c r="AC1898" s="35"/>
      <c r="AD1898" s="35"/>
      <c r="AE1898" s="35"/>
      <c r="AT1898" s="18" t="s">
        <v>807</v>
      </c>
      <c r="AU1898" s="18" t="s">
        <v>85</v>
      </c>
    </row>
    <row r="1899" spans="1:65" s="2" customFormat="1" ht="16.5" customHeight="1">
      <c r="A1899" s="35"/>
      <c r="B1899" s="36"/>
      <c r="C1899" s="193" t="s">
        <v>14970</v>
      </c>
      <c r="D1899" s="193" t="s">
        <v>214</v>
      </c>
      <c r="E1899" s="194" t="s">
        <v>14971</v>
      </c>
      <c r="F1899" s="195" t="s">
        <v>12848</v>
      </c>
      <c r="G1899" s="196" t="s">
        <v>217</v>
      </c>
      <c r="H1899" s="197">
        <v>25.5</v>
      </c>
      <c r="I1899" s="198"/>
      <c r="J1899" s="199">
        <f>ROUND(I1899*H1899,2)</f>
        <v>0</v>
      </c>
      <c r="K1899" s="200"/>
      <c r="L1899" s="40"/>
      <c r="M1899" s="201" t="s">
        <v>1</v>
      </c>
      <c r="N1899" s="202" t="s">
        <v>42</v>
      </c>
      <c r="O1899" s="72"/>
      <c r="P1899" s="203">
        <f>O1899*H1899</f>
        <v>0</v>
      </c>
      <c r="Q1899" s="203">
        <v>0</v>
      </c>
      <c r="R1899" s="203">
        <f>Q1899*H1899</f>
        <v>0</v>
      </c>
      <c r="S1899" s="203">
        <v>0</v>
      </c>
      <c r="T1899" s="204">
        <f>S1899*H1899</f>
        <v>0</v>
      </c>
      <c r="U1899" s="35"/>
      <c r="V1899" s="35"/>
      <c r="W1899" s="35"/>
      <c r="X1899" s="35"/>
      <c r="Y1899" s="35"/>
      <c r="Z1899" s="35"/>
      <c r="AA1899" s="35"/>
      <c r="AB1899" s="35"/>
      <c r="AC1899" s="35"/>
      <c r="AD1899" s="35"/>
      <c r="AE1899" s="35"/>
      <c r="AR1899" s="205" t="s">
        <v>218</v>
      </c>
      <c r="AT1899" s="205" t="s">
        <v>214</v>
      </c>
      <c r="AU1899" s="205" t="s">
        <v>85</v>
      </c>
      <c r="AY1899" s="18" t="s">
        <v>209</v>
      </c>
      <c r="BE1899" s="206">
        <f>IF(N1899="základní",J1899,0)</f>
        <v>0</v>
      </c>
      <c r="BF1899" s="206">
        <f>IF(N1899="snížená",J1899,0)</f>
        <v>0</v>
      </c>
      <c r="BG1899" s="206">
        <f>IF(N1899="zákl. přenesená",J1899,0)</f>
        <v>0</v>
      </c>
      <c r="BH1899" s="206">
        <f>IF(N1899="sníž. přenesená",J1899,0)</f>
        <v>0</v>
      </c>
      <c r="BI1899" s="206">
        <f>IF(N1899="nulová",J1899,0)</f>
        <v>0</v>
      </c>
      <c r="BJ1899" s="18" t="s">
        <v>85</v>
      </c>
      <c r="BK1899" s="206">
        <f>ROUND(I1899*H1899,2)</f>
        <v>0</v>
      </c>
      <c r="BL1899" s="18" t="s">
        <v>218</v>
      </c>
      <c r="BM1899" s="205" t="s">
        <v>14972</v>
      </c>
    </row>
    <row r="1900" spans="1:65" s="2" customFormat="1" ht="48.75">
      <c r="A1900" s="35"/>
      <c r="B1900" s="36"/>
      <c r="C1900" s="37"/>
      <c r="D1900" s="214" t="s">
        <v>807</v>
      </c>
      <c r="E1900" s="37"/>
      <c r="F1900" s="256" t="s">
        <v>12988</v>
      </c>
      <c r="G1900" s="37"/>
      <c r="H1900" s="37"/>
      <c r="I1900" s="257"/>
      <c r="J1900" s="37"/>
      <c r="K1900" s="37"/>
      <c r="L1900" s="40"/>
      <c r="M1900" s="258"/>
      <c r="N1900" s="259"/>
      <c r="O1900" s="72"/>
      <c r="P1900" s="72"/>
      <c r="Q1900" s="72"/>
      <c r="R1900" s="72"/>
      <c r="S1900" s="72"/>
      <c r="T1900" s="73"/>
      <c r="U1900" s="35"/>
      <c r="V1900" s="35"/>
      <c r="W1900" s="35"/>
      <c r="X1900" s="35"/>
      <c r="Y1900" s="35"/>
      <c r="Z1900" s="35"/>
      <c r="AA1900" s="35"/>
      <c r="AB1900" s="35"/>
      <c r="AC1900" s="35"/>
      <c r="AD1900" s="35"/>
      <c r="AE1900" s="35"/>
      <c r="AT1900" s="18" t="s">
        <v>807</v>
      </c>
      <c r="AU1900" s="18" t="s">
        <v>85</v>
      </c>
    </row>
    <row r="1901" spans="1:65" s="2" customFormat="1" ht="16.5" customHeight="1">
      <c r="A1901" s="35"/>
      <c r="B1901" s="36"/>
      <c r="C1901" s="193" t="s">
        <v>14973</v>
      </c>
      <c r="D1901" s="193" t="s">
        <v>214</v>
      </c>
      <c r="E1901" s="194" t="s">
        <v>14974</v>
      </c>
      <c r="F1901" s="195" t="s">
        <v>12852</v>
      </c>
      <c r="G1901" s="196" t="s">
        <v>217</v>
      </c>
      <c r="H1901" s="197">
        <v>21.8</v>
      </c>
      <c r="I1901" s="198"/>
      <c r="J1901" s="199">
        <f>ROUND(I1901*H1901,2)</f>
        <v>0</v>
      </c>
      <c r="K1901" s="200"/>
      <c r="L1901" s="40"/>
      <c r="M1901" s="201" t="s">
        <v>1</v>
      </c>
      <c r="N1901" s="202" t="s">
        <v>42</v>
      </c>
      <c r="O1901" s="72"/>
      <c r="P1901" s="203">
        <f>O1901*H1901</f>
        <v>0</v>
      </c>
      <c r="Q1901" s="203">
        <v>0</v>
      </c>
      <c r="R1901" s="203">
        <f>Q1901*H1901</f>
        <v>0</v>
      </c>
      <c r="S1901" s="203">
        <v>0</v>
      </c>
      <c r="T1901" s="204">
        <f>S1901*H1901</f>
        <v>0</v>
      </c>
      <c r="U1901" s="35"/>
      <c r="V1901" s="35"/>
      <c r="W1901" s="35"/>
      <c r="X1901" s="35"/>
      <c r="Y1901" s="35"/>
      <c r="Z1901" s="35"/>
      <c r="AA1901" s="35"/>
      <c r="AB1901" s="35"/>
      <c r="AC1901" s="35"/>
      <c r="AD1901" s="35"/>
      <c r="AE1901" s="35"/>
      <c r="AR1901" s="205" t="s">
        <v>218</v>
      </c>
      <c r="AT1901" s="205" t="s">
        <v>214</v>
      </c>
      <c r="AU1901" s="205" t="s">
        <v>85</v>
      </c>
      <c r="AY1901" s="18" t="s">
        <v>209</v>
      </c>
      <c r="BE1901" s="206">
        <f>IF(N1901="základní",J1901,0)</f>
        <v>0</v>
      </c>
      <c r="BF1901" s="206">
        <f>IF(N1901="snížená",J1901,0)</f>
        <v>0</v>
      </c>
      <c r="BG1901" s="206">
        <f>IF(N1901="zákl. přenesená",J1901,0)</f>
        <v>0</v>
      </c>
      <c r="BH1901" s="206">
        <f>IF(N1901="sníž. přenesená",J1901,0)</f>
        <v>0</v>
      </c>
      <c r="BI1901" s="206">
        <f>IF(N1901="nulová",J1901,0)</f>
        <v>0</v>
      </c>
      <c r="BJ1901" s="18" t="s">
        <v>85</v>
      </c>
      <c r="BK1901" s="206">
        <f>ROUND(I1901*H1901,2)</f>
        <v>0</v>
      </c>
      <c r="BL1901" s="18" t="s">
        <v>218</v>
      </c>
      <c r="BM1901" s="205" t="s">
        <v>14975</v>
      </c>
    </row>
    <row r="1902" spans="1:65" s="2" customFormat="1" ht="48.75">
      <c r="A1902" s="35"/>
      <c r="B1902" s="36"/>
      <c r="C1902" s="37"/>
      <c r="D1902" s="214" t="s">
        <v>807</v>
      </c>
      <c r="E1902" s="37"/>
      <c r="F1902" s="256" t="s">
        <v>12988</v>
      </c>
      <c r="G1902" s="37"/>
      <c r="H1902" s="37"/>
      <c r="I1902" s="257"/>
      <c r="J1902" s="37"/>
      <c r="K1902" s="37"/>
      <c r="L1902" s="40"/>
      <c r="M1902" s="258"/>
      <c r="N1902" s="259"/>
      <c r="O1902" s="72"/>
      <c r="P1902" s="72"/>
      <c r="Q1902" s="72"/>
      <c r="R1902" s="72"/>
      <c r="S1902" s="72"/>
      <c r="T1902" s="73"/>
      <c r="U1902" s="35"/>
      <c r="V1902" s="35"/>
      <c r="W1902" s="35"/>
      <c r="X1902" s="35"/>
      <c r="Y1902" s="35"/>
      <c r="Z1902" s="35"/>
      <c r="AA1902" s="35"/>
      <c r="AB1902" s="35"/>
      <c r="AC1902" s="35"/>
      <c r="AD1902" s="35"/>
      <c r="AE1902" s="35"/>
      <c r="AT1902" s="18" t="s">
        <v>807</v>
      </c>
      <c r="AU1902" s="18" t="s">
        <v>85</v>
      </c>
    </row>
    <row r="1903" spans="1:65" s="2" customFormat="1" ht="49.15" customHeight="1">
      <c r="A1903" s="35"/>
      <c r="B1903" s="36"/>
      <c r="C1903" s="193" t="s">
        <v>14976</v>
      </c>
      <c r="D1903" s="193" t="s">
        <v>214</v>
      </c>
      <c r="E1903" s="194" t="s">
        <v>14977</v>
      </c>
      <c r="F1903" s="195" t="s">
        <v>14866</v>
      </c>
      <c r="G1903" s="196" t="s">
        <v>217</v>
      </c>
      <c r="H1903" s="197">
        <v>52.8</v>
      </c>
      <c r="I1903" s="198"/>
      <c r="J1903" s="199">
        <f>ROUND(I1903*H1903,2)</f>
        <v>0</v>
      </c>
      <c r="K1903" s="200"/>
      <c r="L1903" s="40"/>
      <c r="M1903" s="201" t="s">
        <v>1</v>
      </c>
      <c r="N1903" s="202" t="s">
        <v>42</v>
      </c>
      <c r="O1903" s="72"/>
      <c r="P1903" s="203">
        <f>O1903*H1903</f>
        <v>0</v>
      </c>
      <c r="Q1903" s="203">
        <v>0</v>
      </c>
      <c r="R1903" s="203">
        <f>Q1903*H1903</f>
        <v>0</v>
      </c>
      <c r="S1903" s="203">
        <v>0</v>
      </c>
      <c r="T1903" s="204">
        <f>S1903*H1903</f>
        <v>0</v>
      </c>
      <c r="U1903" s="35"/>
      <c r="V1903" s="35"/>
      <c r="W1903" s="35"/>
      <c r="X1903" s="35"/>
      <c r="Y1903" s="35"/>
      <c r="Z1903" s="35"/>
      <c r="AA1903" s="35"/>
      <c r="AB1903" s="35"/>
      <c r="AC1903" s="35"/>
      <c r="AD1903" s="35"/>
      <c r="AE1903" s="35"/>
      <c r="AR1903" s="205" t="s">
        <v>218</v>
      </c>
      <c r="AT1903" s="205" t="s">
        <v>214</v>
      </c>
      <c r="AU1903" s="205" t="s">
        <v>85</v>
      </c>
      <c r="AY1903" s="18" t="s">
        <v>209</v>
      </c>
      <c r="BE1903" s="206">
        <f>IF(N1903="základní",J1903,0)</f>
        <v>0</v>
      </c>
      <c r="BF1903" s="206">
        <f>IF(N1903="snížená",J1903,0)</f>
        <v>0</v>
      </c>
      <c r="BG1903" s="206">
        <f>IF(N1903="zákl. přenesená",J1903,0)</f>
        <v>0</v>
      </c>
      <c r="BH1903" s="206">
        <f>IF(N1903="sníž. přenesená",J1903,0)</f>
        <v>0</v>
      </c>
      <c r="BI1903" s="206">
        <f>IF(N1903="nulová",J1903,0)</f>
        <v>0</v>
      </c>
      <c r="BJ1903" s="18" t="s">
        <v>85</v>
      </c>
      <c r="BK1903" s="206">
        <f>ROUND(I1903*H1903,2)</f>
        <v>0</v>
      </c>
      <c r="BL1903" s="18" t="s">
        <v>218</v>
      </c>
      <c r="BM1903" s="205" t="s">
        <v>14978</v>
      </c>
    </row>
    <row r="1904" spans="1:65" s="2" customFormat="1" ht="16.5" customHeight="1">
      <c r="A1904" s="35"/>
      <c r="B1904" s="36"/>
      <c r="C1904" s="193" t="s">
        <v>14979</v>
      </c>
      <c r="D1904" s="193" t="s">
        <v>214</v>
      </c>
      <c r="E1904" s="194" t="s">
        <v>14980</v>
      </c>
      <c r="F1904" s="195" t="s">
        <v>12858</v>
      </c>
      <c r="G1904" s="196" t="s">
        <v>586</v>
      </c>
      <c r="H1904" s="197">
        <v>300</v>
      </c>
      <c r="I1904" s="198"/>
      <c r="J1904" s="199">
        <f>ROUND(I1904*H1904,2)</f>
        <v>0</v>
      </c>
      <c r="K1904" s="200"/>
      <c r="L1904" s="40"/>
      <c r="M1904" s="201" t="s">
        <v>1</v>
      </c>
      <c r="N1904" s="202" t="s">
        <v>42</v>
      </c>
      <c r="O1904" s="72"/>
      <c r="P1904" s="203">
        <f>O1904*H1904</f>
        <v>0</v>
      </c>
      <c r="Q1904" s="203">
        <v>0</v>
      </c>
      <c r="R1904" s="203">
        <f>Q1904*H1904</f>
        <v>0</v>
      </c>
      <c r="S1904" s="203">
        <v>0</v>
      </c>
      <c r="T1904" s="204">
        <f>S1904*H1904</f>
        <v>0</v>
      </c>
      <c r="U1904" s="35"/>
      <c r="V1904" s="35"/>
      <c r="W1904" s="35"/>
      <c r="X1904" s="35"/>
      <c r="Y1904" s="35"/>
      <c r="Z1904" s="35"/>
      <c r="AA1904" s="35"/>
      <c r="AB1904" s="35"/>
      <c r="AC1904" s="35"/>
      <c r="AD1904" s="35"/>
      <c r="AE1904" s="35"/>
      <c r="AR1904" s="205" t="s">
        <v>218</v>
      </c>
      <c r="AT1904" s="205" t="s">
        <v>214</v>
      </c>
      <c r="AU1904" s="205" t="s">
        <v>85</v>
      </c>
      <c r="AY1904" s="18" t="s">
        <v>209</v>
      </c>
      <c r="BE1904" s="206">
        <f>IF(N1904="základní",J1904,0)</f>
        <v>0</v>
      </c>
      <c r="BF1904" s="206">
        <f>IF(N1904="snížená",J1904,0)</f>
        <v>0</v>
      </c>
      <c r="BG1904" s="206">
        <f>IF(N1904="zákl. přenesená",J1904,0)</f>
        <v>0</v>
      </c>
      <c r="BH1904" s="206">
        <f>IF(N1904="sníž. přenesená",J1904,0)</f>
        <v>0</v>
      </c>
      <c r="BI1904" s="206">
        <f>IF(N1904="nulová",J1904,0)</f>
        <v>0</v>
      </c>
      <c r="BJ1904" s="18" t="s">
        <v>85</v>
      </c>
      <c r="BK1904" s="206">
        <f>ROUND(I1904*H1904,2)</f>
        <v>0</v>
      </c>
      <c r="BL1904" s="18" t="s">
        <v>218</v>
      </c>
      <c r="BM1904" s="205" t="s">
        <v>14981</v>
      </c>
    </row>
    <row r="1905" spans="1:65" s="2" customFormat="1" ht="16.5" customHeight="1">
      <c r="A1905" s="35"/>
      <c r="B1905" s="36"/>
      <c r="C1905" s="193" t="s">
        <v>14982</v>
      </c>
      <c r="D1905" s="193" t="s">
        <v>214</v>
      </c>
      <c r="E1905" s="194" t="s">
        <v>14983</v>
      </c>
      <c r="F1905" s="195" t="s">
        <v>12861</v>
      </c>
      <c r="G1905" s="196" t="s">
        <v>586</v>
      </c>
      <c r="H1905" s="197">
        <v>105</v>
      </c>
      <c r="I1905" s="198"/>
      <c r="J1905" s="199">
        <f>ROUND(I1905*H1905,2)</f>
        <v>0</v>
      </c>
      <c r="K1905" s="200"/>
      <c r="L1905" s="40"/>
      <c r="M1905" s="201" t="s">
        <v>1</v>
      </c>
      <c r="N1905" s="202" t="s">
        <v>42</v>
      </c>
      <c r="O1905" s="72"/>
      <c r="P1905" s="203">
        <f>O1905*H1905</f>
        <v>0</v>
      </c>
      <c r="Q1905" s="203">
        <v>0</v>
      </c>
      <c r="R1905" s="203">
        <f>Q1905*H1905</f>
        <v>0</v>
      </c>
      <c r="S1905" s="203">
        <v>0</v>
      </c>
      <c r="T1905" s="204">
        <f>S1905*H1905</f>
        <v>0</v>
      </c>
      <c r="U1905" s="35"/>
      <c r="V1905" s="35"/>
      <c r="W1905" s="35"/>
      <c r="X1905" s="35"/>
      <c r="Y1905" s="35"/>
      <c r="Z1905" s="35"/>
      <c r="AA1905" s="35"/>
      <c r="AB1905" s="35"/>
      <c r="AC1905" s="35"/>
      <c r="AD1905" s="35"/>
      <c r="AE1905" s="35"/>
      <c r="AR1905" s="205" t="s">
        <v>218</v>
      </c>
      <c r="AT1905" s="205" t="s">
        <v>214</v>
      </c>
      <c r="AU1905" s="205" t="s">
        <v>85</v>
      </c>
      <c r="AY1905" s="18" t="s">
        <v>209</v>
      </c>
      <c r="BE1905" s="206">
        <f>IF(N1905="základní",J1905,0)</f>
        <v>0</v>
      </c>
      <c r="BF1905" s="206">
        <f>IF(N1905="snížená",J1905,0)</f>
        <v>0</v>
      </c>
      <c r="BG1905" s="206">
        <f>IF(N1905="zákl. přenesená",J1905,0)</f>
        <v>0</v>
      </c>
      <c r="BH1905" s="206">
        <f>IF(N1905="sníž. přenesená",J1905,0)</f>
        <v>0</v>
      </c>
      <c r="BI1905" s="206">
        <f>IF(N1905="nulová",J1905,0)</f>
        <v>0</v>
      </c>
      <c r="BJ1905" s="18" t="s">
        <v>85</v>
      </c>
      <c r="BK1905" s="206">
        <f>ROUND(I1905*H1905,2)</f>
        <v>0</v>
      </c>
      <c r="BL1905" s="18" t="s">
        <v>218</v>
      </c>
      <c r="BM1905" s="205" t="s">
        <v>14984</v>
      </c>
    </row>
    <row r="1906" spans="1:65" s="12" customFormat="1" ht="25.9" customHeight="1">
      <c r="B1906" s="177"/>
      <c r="C1906" s="178"/>
      <c r="D1906" s="179" t="s">
        <v>76</v>
      </c>
      <c r="E1906" s="180" t="s">
        <v>14985</v>
      </c>
      <c r="F1906" s="180" t="s">
        <v>14986</v>
      </c>
      <c r="G1906" s="178"/>
      <c r="H1906" s="178"/>
      <c r="I1906" s="181"/>
      <c r="J1906" s="182">
        <f>BK1906</f>
        <v>0</v>
      </c>
      <c r="K1906" s="178"/>
      <c r="L1906" s="183"/>
      <c r="M1906" s="184"/>
      <c r="N1906" s="185"/>
      <c r="O1906" s="185"/>
      <c r="P1906" s="186">
        <f>SUM(P1907:P1931)</f>
        <v>0</v>
      </c>
      <c r="Q1906" s="185"/>
      <c r="R1906" s="186">
        <f>SUM(R1907:R1931)</f>
        <v>0</v>
      </c>
      <c r="S1906" s="185"/>
      <c r="T1906" s="187">
        <f>SUM(T1907:T1931)</f>
        <v>0</v>
      </c>
      <c r="AR1906" s="188" t="s">
        <v>85</v>
      </c>
      <c r="AT1906" s="189" t="s">
        <v>76</v>
      </c>
      <c r="AU1906" s="189" t="s">
        <v>77</v>
      </c>
      <c r="AY1906" s="188" t="s">
        <v>209</v>
      </c>
      <c r="BK1906" s="190">
        <f>SUM(BK1907:BK1931)</f>
        <v>0</v>
      </c>
    </row>
    <row r="1907" spans="1:65" s="2" customFormat="1" ht="21.75" customHeight="1">
      <c r="A1907" s="35"/>
      <c r="B1907" s="36"/>
      <c r="C1907" s="193" t="s">
        <v>14987</v>
      </c>
      <c r="D1907" s="193" t="s">
        <v>214</v>
      </c>
      <c r="E1907" s="194" t="s">
        <v>14988</v>
      </c>
      <c r="F1907" s="195" t="s">
        <v>14956</v>
      </c>
      <c r="G1907" s="196" t="s">
        <v>2761</v>
      </c>
      <c r="H1907" s="197">
        <v>1</v>
      </c>
      <c r="I1907" s="198"/>
      <c r="J1907" s="199">
        <f>ROUND(I1907*H1907,2)</f>
        <v>0</v>
      </c>
      <c r="K1907" s="200"/>
      <c r="L1907" s="40"/>
      <c r="M1907" s="201" t="s">
        <v>1</v>
      </c>
      <c r="N1907" s="202" t="s">
        <v>42</v>
      </c>
      <c r="O1907" s="72"/>
      <c r="P1907" s="203">
        <f>O1907*H1907</f>
        <v>0</v>
      </c>
      <c r="Q1907" s="203">
        <v>0</v>
      </c>
      <c r="R1907" s="203">
        <f>Q1907*H1907</f>
        <v>0</v>
      </c>
      <c r="S1907" s="203">
        <v>0</v>
      </c>
      <c r="T1907" s="204">
        <f>S1907*H1907</f>
        <v>0</v>
      </c>
      <c r="U1907" s="35"/>
      <c r="V1907" s="35"/>
      <c r="W1907" s="35"/>
      <c r="X1907" s="35"/>
      <c r="Y1907" s="35"/>
      <c r="Z1907" s="35"/>
      <c r="AA1907" s="35"/>
      <c r="AB1907" s="35"/>
      <c r="AC1907" s="35"/>
      <c r="AD1907" s="35"/>
      <c r="AE1907" s="35"/>
      <c r="AR1907" s="205" t="s">
        <v>218</v>
      </c>
      <c r="AT1907" s="205" t="s">
        <v>214</v>
      </c>
      <c r="AU1907" s="205" t="s">
        <v>85</v>
      </c>
      <c r="AY1907" s="18" t="s">
        <v>209</v>
      </c>
      <c r="BE1907" s="206">
        <f>IF(N1907="základní",J1907,0)</f>
        <v>0</v>
      </c>
      <c r="BF1907" s="206">
        <f>IF(N1907="snížená",J1907,0)</f>
        <v>0</v>
      </c>
      <c r="BG1907" s="206">
        <f>IF(N1907="zákl. přenesená",J1907,0)</f>
        <v>0</v>
      </c>
      <c r="BH1907" s="206">
        <f>IF(N1907="sníž. přenesená",J1907,0)</f>
        <v>0</v>
      </c>
      <c r="BI1907" s="206">
        <f>IF(N1907="nulová",J1907,0)</f>
        <v>0</v>
      </c>
      <c r="BJ1907" s="18" t="s">
        <v>85</v>
      </c>
      <c r="BK1907" s="206">
        <f>ROUND(I1907*H1907,2)</f>
        <v>0</v>
      </c>
      <c r="BL1907" s="18" t="s">
        <v>218</v>
      </c>
      <c r="BM1907" s="205" t="s">
        <v>14989</v>
      </c>
    </row>
    <row r="1908" spans="1:65" s="2" customFormat="1" ht="136.5">
      <c r="A1908" s="35"/>
      <c r="B1908" s="36"/>
      <c r="C1908" s="37"/>
      <c r="D1908" s="214" t="s">
        <v>807</v>
      </c>
      <c r="E1908" s="37"/>
      <c r="F1908" s="256" t="s">
        <v>14990</v>
      </c>
      <c r="G1908" s="37"/>
      <c r="H1908" s="37"/>
      <c r="I1908" s="257"/>
      <c r="J1908" s="37"/>
      <c r="K1908" s="37"/>
      <c r="L1908" s="40"/>
      <c r="M1908" s="258"/>
      <c r="N1908" s="259"/>
      <c r="O1908" s="72"/>
      <c r="P1908" s="72"/>
      <c r="Q1908" s="72"/>
      <c r="R1908" s="72"/>
      <c r="S1908" s="72"/>
      <c r="T1908" s="73"/>
      <c r="U1908" s="35"/>
      <c r="V1908" s="35"/>
      <c r="W1908" s="35"/>
      <c r="X1908" s="35"/>
      <c r="Y1908" s="35"/>
      <c r="Z1908" s="35"/>
      <c r="AA1908" s="35"/>
      <c r="AB1908" s="35"/>
      <c r="AC1908" s="35"/>
      <c r="AD1908" s="35"/>
      <c r="AE1908" s="35"/>
      <c r="AT1908" s="18" t="s">
        <v>807</v>
      </c>
      <c r="AU1908" s="18" t="s">
        <v>85</v>
      </c>
    </row>
    <row r="1909" spans="1:65" s="2" customFormat="1" ht="16.5" customHeight="1">
      <c r="A1909" s="35"/>
      <c r="B1909" s="36"/>
      <c r="C1909" s="193" t="s">
        <v>14991</v>
      </c>
      <c r="D1909" s="193" t="s">
        <v>214</v>
      </c>
      <c r="E1909" s="194" t="s">
        <v>14992</v>
      </c>
      <c r="F1909" s="195" t="s">
        <v>14993</v>
      </c>
      <c r="G1909" s="196" t="s">
        <v>2761</v>
      </c>
      <c r="H1909" s="197">
        <v>2</v>
      </c>
      <c r="I1909" s="198"/>
      <c r="J1909" s="199">
        <f>ROUND(I1909*H1909,2)</f>
        <v>0</v>
      </c>
      <c r="K1909" s="200"/>
      <c r="L1909" s="40"/>
      <c r="M1909" s="201" t="s">
        <v>1</v>
      </c>
      <c r="N1909" s="202" t="s">
        <v>42</v>
      </c>
      <c r="O1909" s="72"/>
      <c r="P1909" s="203">
        <f>O1909*H1909</f>
        <v>0</v>
      </c>
      <c r="Q1909" s="203">
        <v>0</v>
      </c>
      <c r="R1909" s="203">
        <f>Q1909*H1909</f>
        <v>0</v>
      </c>
      <c r="S1909" s="203">
        <v>0</v>
      </c>
      <c r="T1909" s="204">
        <f>S1909*H1909</f>
        <v>0</v>
      </c>
      <c r="U1909" s="35"/>
      <c r="V1909" s="35"/>
      <c r="W1909" s="35"/>
      <c r="X1909" s="35"/>
      <c r="Y1909" s="35"/>
      <c r="Z1909" s="35"/>
      <c r="AA1909" s="35"/>
      <c r="AB1909" s="35"/>
      <c r="AC1909" s="35"/>
      <c r="AD1909" s="35"/>
      <c r="AE1909" s="35"/>
      <c r="AR1909" s="205" t="s">
        <v>218</v>
      </c>
      <c r="AT1909" s="205" t="s">
        <v>214</v>
      </c>
      <c r="AU1909" s="205" t="s">
        <v>85</v>
      </c>
      <c r="AY1909" s="18" t="s">
        <v>209</v>
      </c>
      <c r="BE1909" s="206">
        <f>IF(N1909="základní",J1909,0)</f>
        <v>0</v>
      </c>
      <c r="BF1909" s="206">
        <f>IF(N1909="snížená",J1909,0)</f>
        <v>0</v>
      </c>
      <c r="BG1909" s="206">
        <f>IF(N1909="zákl. přenesená",J1909,0)</f>
        <v>0</v>
      </c>
      <c r="BH1909" s="206">
        <f>IF(N1909="sníž. přenesená",J1909,0)</f>
        <v>0</v>
      </c>
      <c r="BI1909" s="206">
        <f>IF(N1909="nulová",J1909,0)</f>
        <v>0</v>
      </c>
      <c r="BJ1909" s="18" t="s">
        <v>85</v>
      </c>
      <c r="BK1909" s="206">
        <f>ROUND(I1909*H1909,2)</f>
        <v>0</v>
      </c>
      <c r="BL1909" s="18" t="s">
        <v>218</v>
      </c>
      <c r="BM1909" s="205" t="s">
        <v>14994</v>
      </c>
    </row>
    <row r="1910" spans="1:65" s="2" customFormat="1" ht="29.25">
      <c r="A1910" s="35"/>
      <c r="B1910" s="36"/>
      <c r="C1910" s="37"/>
      <c r="D1910" s="214" t="s">
        <v>807</v>
      </c>
      <c r="E1910" s="37"/>
      <c r="F1910" s="256" t="s">
        <v>14919</v>
      </c>
      <c r="G1910" s="37"/>
      <c r="H1910" s="37"/>
      <c r="I1910" s="257"/>
      <c r="J1910" s="37"/>
      <c r="K1910" s="37"/>
      <c r="L1910" s="40"/>
      <c r="M1910" s="258"/>
      <c r="N1910" s="259"/>
      <c r="O1910" s="72"/>
      <c r="P1910" s="72"/>
      <c r="Q1910" s="72"/>
      <c r="R1910" s="72"/>
      <c r="S1910" s="72"/>
      <c r="T1910" s="73"/>
      <c r="U1910" s="35"/>
      <c r="V1910" s="35"/>
      <c r="W1910" s="35"/>
      <c r="X1910" s="35"/>
      <c r="Y1910" s="35"/>
      <c r="Z1910" s="35"/>
      <c r="AA1910" s="35"/>
      <c r="AB1910" s="35"/>
      <c r="AC1910" s="35"/>
      <c r="AD1910" s="35"/>
      <c r="AE1910" s="35"/>
      <c r="AT1910" s="18" t="s">
        <v>807</v>
      </c>
      <c r="AU1910" s="18" t="s">
        <v>85</v>
      </c>
    </row>
    <row r="1911" spans="1:65" s="2" customFormat="1" ht="16.5" customHeight="1">
      <c r="A1911" s="35"/>
      <c r="B1911" s="36"/>
      <c r="C1911" s="193" t="s">
        <v>14995</v>
      </c>
      <c r="D1911" s="193" t="s">
        <v>214</v>
      </c>
      <c r="E1911" s="194" t="s">
        <v>14996</v>
      </c>
      <c r="F1911" s="195" t="s">
        <v>14993</v>
      </c>
      <c r="G1911" s="196" t="s">
        <v>2761</v>
      </c>
      <c r="H1911" s="197">
        <v>1</v>
      </c>
      <c r="I1911" s="198"/>
      <c r="J1911" s="199">
        <f>ROUND(I1911*H1911,2)</f>
        <v>0</v>
      </c>
      <c r="K1911" s="200"/>
      <c r="L1911" s="40"/>
      <c r="M1911" s="201" t="s">
        <v>1</v>
      </c>
      <c r="N1911" s="202" t="s">
        <v>42</v>
      </c>
      <c r="O1911" s="72"/>
      <c r="P1911" s="203">
        <f>O1911*H1911</f>
        <v>0</v>
      </c>
      <c r="Q1911" s="203">
        <v>0</v>
      </c>
      <c r="R1911" s="203">
        <f>Q1911*H1911</f>
        <v>0</v>
      </c>
      <c r="S1911" s="203">
        <v>0</v>
      </c>
      <c r="T1911" s="204">
        <f>S1911*H1911</f>
        <v>0</v>
      </c>
      <c r="U1911" s="35"/>
      <c r="V1911" s="35"/>
      <c r="W1911" s="35"/>
      <c r="X1911" s="35"/>
      <c r="Y1911" s="35"/>
      <c r="Z1911" s="35"/>
      <c r="AA1911" s="35"/>
      <c r="AB1911" s="35"/>
      <c r="AC1911" s="35"/>
      <c r="AD1911" s="35"/>
      <c r="AE1911" s="35"/>
      <c r="AR1911" s="205" t="s">
        <v>218</v>
      </c>
      <c r="AT1911" s="205" t="s">
        <v>214</v>
      </c>
      <c r="AU1911" s="205" t="s">
        <v>85</v>
      </c>
      <c r="AY1911" s="18" t="s">
        <v>209</v>
      </c>
      <c r="BE1911" s="206">
        <f>IF(N1911="základní",J1911,0)</f>
        <v>0</v>
      </c>
      <c r="BF1911" s="206">
        <f>IF(N1911="snížená",J1911,0)</f>
        <v>0</v>
      </c>
      <c r="BG1911" s="206">
        <f>IF(N1911="zákl. přenesená",J1911,0)</f>
        <v>0</v>
      </c>
      <c r="BH1911" s="206">
        <f>IF(N1911="sníž. přenesená",J1911,0)</f>
        <v>0</v>
      </c>
      <c r="BI1911" s="206">
        <f>IF(N1911="nulová",J1911,0)</f>
        <v>0</v>
      </c>
      <c r="BJ1911" s="18" t="s">
        <v>85</v>
      </c>
      <c r="BK1911" s="206">
        <f>ROUND(I1911*H1911,2)</f>
        <v>0</v>
      </c>
      <c r="BL1911" s="18" t="s">
        <v>218</v>
      </c>
      <c r="BM1911" s="205" t="s">
        <v>14997</v>
      </c>
    </row>
    <row r="1912" spans="1:65" s="2" customFormat="1" ht="19.5">
      <c r="A1912" s="35"/>
      <c r="B1912" s="36"/>
      <c r="C1912" s="37"/>
      <c r="D1912" s="214" t="s">
        <v>807</v>
      </c>
      <c r="E1912" s="37"/>
      <c r="F1912" s="256" t="s">
        <v>14965</v>
      </c>
      <c r="G1912" s="37"/>
      <c r="H1912" s="37"/>
      <c r="I1912" s="257"/>
      <c r="J1912" s="37"/>
      <c r="K1912" s="37"/>
      <c r="L1912" s="40"/>
      <c r="M1912" s="258"/>
      <c r="N1912" s="259"/>
      <c r="O1912" s="72"/>
      <c r="P1912" s="72"/>
      <c r="Q1912" s="72"/>
      <c r="R1912" s="72"/>
      <c r="S1912" s="72"/>
      <c r="T1912" s="73"/>
      <c r="U1912" s="35"/>
      <c r="V1912" s="35"/>
      <c r="W1912" s="35"/>
      <c r="X1912" s="35"/>
      <c r="Y1912" s="35"/>
      <c r="Z1912" s="35"/>
      <c r="AA1912" s="35"/>
      <c r="AB1912" s="35"/>
      <c r="AC1912" s="35"/>
      <c r="AD1912" s="35"/>
      <c r="AE1912" s="35"/>
      <c r="AT1912" s="18" t="s">
        <v>807</v>
      </c>
      <c r="AU1912" s="18" t="s">
        <v>85</v>
      </c>
    </row>
    <row r="1913" spans="1:65" s="2" customFormat="1" ht="16.5" customHeight="1">
      <c r="A1913" s="35"/>
      <c r="B1913" s="36"/>
      <c r="C1913" s="193" t="s">
        <v>14998</v>
      </c>
      <c r="D1913" s="193" t="s">
        <v>214</v>
      </c>
      <c r="E1913" s="194" t="s">
        <v>14999</v>
      </c>
      <c r="F1913" s="195" t="s">
        <v>14852</v>
      </c>
      <c r="G1913" s="196" t="s">
        <v>2761</v>
      </c>
      <c r="H1913" s="197">
        <v>2</v>
      </c>
      <c r="I1913" s="198"/>
      <c r="J1913" s="199">
        <f>ROUND(I1913*H1913,2)</f>
        <v>0</v>
      </c>
      <c r="K1913" s="200"/>
      <c r="L1913" s="40"/>
      <c r="M1913" s="201" t="s">
        <v>1</v>
      </c>
      <c r="N1913" s="202" t="s">
        <v>42</v>
      </c>
      <c r="O1913" s="72"/>
      <c r="P1913" s="203">
        <f>O1913*H1913</f>
        <v>0</v>
      </c>
      <c r="Q1913" s="203">
        <v>0</v>
      </c>
      <c r="R1913" s="203">
        <f>Q1913*H1913</f>
        <v>0</v>
      </c>
      <c r="S1913" s="203">
        <v>0</v>
      </c>
      <c r="T1913" s="204">
        <f>S1913*H1913</f>
        <v>0</v>
      </c>
      <c r="U1913" s="35"/>
      <c r="V1913" s="35"/>
      <c r="W1913" s="35"/>
      <c r="X1913" s="35"/>
      <c r="Y1913" s="35"/>
      <c r="Z1913" s="35"/>
      <c r="AA1913" s="35"/>
      <c r="AB1913" s="35"/>
      <c r="AC1913" s="35"/>
      <c r="AD1913" s="35"/>
      <c r="AE1913" s="35"/>
      <c r="AR1913" s="205" t="s">
        <v>218</v>
      </c>
      <c r="AT1913" s="205" t="s">
        <v>214</v>
      </c>
      <c r="AU1913" s="205" t="s">
        <v>85</v>
      </c>
      <c r="AY1913" s="18" t="s">
        <v>209</v>
      </c>
      <c r="BE1913" s="206">
        <f>IF(N1913="základní",J1913,0)</f>
        <v>0</v>
      </c>
      <c r="BF1913" s="206">
        <f>IF(N1913="snížená",J1913,0)</f>
        <v>0</v>
      </c>
      <c r="BG1913" s="206">
        <f>IF(N1913="zákl. přenesená",J1913,0)</f>
        <v>0</v>
      </c>
      <c r="BH1913" s="206">
        <f>IF(N1913="sníž. přenesená",J1913,0)</f>
        <v>0</v>
      </c>
      <c r="BI1913" s="206">
        <f>IF(N1913="nulová",J1913,0)</f>
        <v>0</v>
      </c>
      <c r="BJ1913" s="18" t="s">
        <v>85</v>
      </c>
      <c r="BK1913" s="206">
        <f>ROUND(I1913*H1913,2)</f>
        <v>0</v>
      </c>
      <c r="BL1913" s="18" t="s">
        <v>218</v>
      </c>
      <c r="BM1913" s="205" t="s">
        <v>15000</v>
      </c>
    </row>
    <row r="1914" spans="1:65" s="2" customFormat="1" ht="68.25">
      <c r="A1914" s="35"/>
      <c r="B1914" s="36"/>
      <c r="C1914" s="37"/>
      <c r="D1914" s="214" t="s">
        <v>807</v>
      </c>
      <c r="E1914" s="37"/>
      <c r="F1914" s="256" t="s">
        <v>14052</v>
      </c>
      <c r="G1914" s="37"/>
      <c r="H1914" s="37"/>
      <c r="I1914" s="257"/>
      <c r="J1914" s="37"/>
      <c r="K1914" s="37"/>
      <c r="L1914" s="40"/>
      <c r="M1914" s="258"/>
      <c r="N1914" s="259"/>
      <c r="O1914" s="72"/>
      <c r="P1914" s="72"/>
      <c r="Q1914" s="72"/>
      <c r="R1914" s="72"/>
      <c r="S1914" s="72"/>
      <c r="T1914" s="73"/>
      <c r="U1914" s="35"/>
      <c r="V1914" s="35"/>
      <c r="W1914" s="35"/>
      <c r="X1914" s="35"/>
      <c r="Y1914" s="35"/>
      <c r="Z1914" s="35"/>
      <c r="AA1914" s="35"/>
      <c r="AB1914" s="35"/>
      <c r="AC1914" s="35"/>
      <c r="AD1914" s="35"/>
      <c r="AE1914" s="35"/>
      <c r="AT1914" s="18" t="s">
        <v>807</v>
      </c>
      <c r="AU1914" s="18" t="s">
        <v>85</v>
      </c>
    </row>
    <row r="1915" spans="1:65" s="2" customFormat="1" ht="16.5" customHeight="1">
      <c r="A1915" s="35"/>
      <c r="B1915" s="36"/>
      <c r="C1915" s="193" t="s">
        <v>15001</v>
      </c>
      <c r="D1915" s="193" t="s">
        <v>214</v>
      </c>
      <c r="E1915" s="194" t="s">
        <v>15002</v>
      </c>
      <c r="F1915" s="195" t="s">
        <v>14856</v>
      </c>
      <c r="G1915" s="196" t="s">
        <v>2761</v>
      </c>
      <c r="H1915" s="197">
        <v>4</v>
      </c>
      <c r="I1915" s="198"/>
      <c r="J1915" s="199">
        <f>ROUND(I1915*H1915,2)</f>
        <v>0</v>
      </c>
      <c r="K1915" s="200"/>
      <c r="L1915" s="40"/>
      <c r="M1915" s="201" t="s">
        <v>1</v>
      </c>
      <c r="N1915" s="202" t="s">
        <v>42</v>
      </c>
      <c r="O1915" s="72"/>
      <c r="P1915" s="203">
        <f>O1915*H1915</f>
        <v>0</v>
      </c>
      <c r="Q1915" s="203">
        <v>0</v>
      </c>
      <c r="R1915" s="203">
        <f>Q1915*H1915</f>
        <v>0</v>
      </c>
      <c r="S1915" s="203">
        <v>0</v>
      </c>
      <c r="T1915" s="204">
        <f>S1915*H1915</f>
        <v>0</v>
      </c>
      <c r="U1915" s="35"/>
      <c r="V1915" s="35"/>
      <c r="W1915" s="35"/>
      <c r="X1915" s="35"/>
      <c r="Y1915" s="35"/>
      <c r="Z1915" s="35"/>
      <c r="AA1915" s="35"/>
      <c r="AB1915" s="35"/>
      <c r="AC1915" s="35"/>
      <c r="AD1915" s="35"/>
      <c r="AE1915" s="35"/>
      <c r="AR1915" s="205" t="s">
        <v>218</v>
      </c>
      <c r="AT1915" s="205" t="s">
        <v>214</v>
      </c>
      <c r="AU1915" s="205" t="s">
        <v>85</v>
      </c>
      <c r="AY1915" s="18" t="s">
        <v>209</v>
      </c>
      <c r="BE1915" s="206">
        <f>IF(N1915="základní",J1915,0)</f>
        <v>0</v>
      </c>
      <c r="BF1915" s="206">
        <f>IF(N1915="snížená",J1915,0)</f>
        <v>0</v>
      </c>
      <c r="BG1915" s="206">
        <f>IF(N1915="zákl. přenesená",J1915,0)</f>
        <v>0</v>
      </c>
      <c r="BH1915" s="206">
        <f>IF(N1915="sníž. přenesená",J1915,0)</f>
        <v>0</v>
      </c>
      <c r="BI1915" s="206">
        <f>IF(N1915="nulová",J1915,0)</f>
        <v>0</v>
      </c>
      <c r="BJ1915" s="18" t="s">
        <v>85</v>
      </c>
      <c r="BK1915" s="206">
        <f>ROUND(I1915*H1915,2)</f>
        <v>0</v>
      </c>
      <c r="BL1915" s="18" t="s">
        <v>218</v>
      </c>
      <c r="BM1915" s="205" t="s">
        <v>15003</v>
      </c>
    </row>
    <row r="1916" spans="1:65" s="2" customFormat="1" ht="68.25">
      <c r="A1916" s="35"/>
      <c r="B1916" s="36"/>
      <c r="C1916" s="37"/>
      <c r="D1916" s="214" t="s">
        <v>807</v>
      </c>
      <c r="E1916" s="37"/>
      <c r="F1916" s="256" t="s">
        <v>14052</v>
      </c>
      <c r="G1916" s="37"/>
      <c r="H1916" s="37"/>
      <c r="I1916" s="257"/>
      <c r="J1916" s="37"/>
      <c r="K1916" s="37"/>
      <c r="L1916" s="40"/>
      <c r="M1916" s="258"/>
      <c r="N1916" s="259"/>
      <c r="O1916" s="72"/>
      <c r="P1916" s="72"/>
      <c r="Q1916" s="72"/>
      <c r="R1916" s="72"/>
      <c r="S1916" s="72"/>
      <c r="T1916" s="73"/>
      <c r="U1916" s="35"/>
      <c r="V1916" s="35"/>
      <c r="W1916" s="35"/>
      <c r="X1916" s="35"/>
      <c r="Y1916" s="35"/>
      <c r="Z1916" s="35"/>
      <c r="AA1916" s="35"/>
      <c r="AB1916" s="35"/>
      <c r="AC1916" s="35"/>
      <c r="AD1916" s="35"/>
      <c r="AE1916" s="35"/>
      <c r="AT1916" s="18" t="s">
        <v>807</v>
      </c>
      <c r="AU1916" s="18" t="s">
        <v>85</v>
      </c>
    </row>
    <row r="1917" spans="1:65" s="2" customFormat="1" ht="16.5" customHeight="1">
      <c r="A1917" s="35"/>
      <c r="B1917" s="36"/>
      <c r="C1917" s="193" t="s">
        <v>15004</v>
      </c>
      <c r="D1917" s="193" t="s">
        <v>214</v>
      </c>
      <c r="E1917" s="194" t="s">
        <v>15005</v>
      </c>
      <c r="F1917" s="195" t="s">
        <v>15006</v>
      </c>
      <c r="G1917" s="196" t="s">
        <v>2761</v>
      </c>
      <c r="H1917" s="197">
        <v>10</v>
      </c>
      <c r="I1917" s="198"/>
      <c r="J1917" s="199">
        <f>ROUND(I1917*H1917,2)</f>
        <v>0</v>
      </c>
      <c r="K1917" s="200"/>
      <c r="L1917" s="40"/>
      <c r="M1917" s="201" t="s">
        <v>1</v>
      </c>
      <c r="N1917" s="202" t="s">
        <v>42</v>
      </c>
      <c r="O1917" s="72"/>
      <c r="P1917" s="203">
        <f>O1917*H1917</f>
        <v>0</v>
      </c>
      <c r="Q1917" s="203">
        <v>0</v>
      </c>
      <c r="R1917" s="203">
        <f>Q1917*H1917</f>
        <v>0</v>
      </c>
      <c r="S1917" s="203">
        <v>0</v>
      </c>
      <c r="T1917" s="204">
        <f>S1917*H1917</f>
        <v>0</v>
      </c>
      <c r="U1917" s="35"/>
      <c r="V1917" s="35"/>
      <c r="W1917" s="35"/>
      <c r="X1917" s="35"/>
      <c r="Y1917" s="35"/>
      <c r="Z1917" s="35"/>
      <c r="AA1917" s="35"/>
      <c r="AB1917" s="35"/>
      <c r="AC1917" s="35"/>
      <c r="AD1917" s="35"/>
      <c r="AE1917" s="35"/>
      <c r="AR1917" s="205" t="s">
        <v>218</v>
      </c>
      <c r="AT1917" s="205" t="s">
        <v>214</v>
      </c>
      <c r="AU1917" s="205" t="s">
        <v>85</v>
      </c>
      <c r="AY1917" s="18" t="s">
        <v>209</v>
      </c>
      <c r="BE1917" s="206">
        <f>IF(N1917="základní",J1917,0)</f>
        <v>0</v>
      </c>
      <c r="BF1917" s="206">
        <f>IF(N1917="snížená",J1917,0)</f>
        <v>0</v>
      </c>
      <c r="BG1917" s="206">
        <f>IF(N1917="zákl. přenesená",J1917,0)</f>
        <v>0</v>
      </c>
      <c r="BH1917" s="206">
        <f>IF(N1917="sníž. přenesená",J1917,0)</f>
        <v>0</v>
      </c>
      <c r="BI1917" s="206">
        <f>IF(N1917="nulová",J1917,0)</f>
        <v>0</v>
      </c>
      <c r="BJ1917" s="18" t="s">
        <v>85</v>
      </c>
      <c r="BK1917" s="206">
        <f>ROUND(I1917*H1917,2)</f>
        <v>0</v>
      </c>
      <c r="BL1917" s="18" t="s">
        <v>218</v>
      </c>
      <c r="BM1917" s="205" t="s">
        <v>15007</v>
      </c>
    </row>
    <row r="1918" spans="1:65" s="2" customFormat="1" ht="68.25">
      <c r="A1918" s="35"/>
      <c r="B1918" s="36"/>
      <c r="C1918" s="37"/>
      <c r="D1918" s="214" t="s">
        <v>807</v>
      </c>
      <c r="E1918" s="37"/>
      <c r="F1918" s="256" t="s">
        <v>14052</v>
      </c>
      <c r="G1918" s="37"/>
      <c r="H1918" s="37"/>
      <c r="I1918" s="257"/>
      <c r="J1918" s="37"/>
      <c r="K1918" s="37"/>
      <c r="L1918" s="40"/>
      <c r="M1918" s="258"/>
      <c r="N1918" s="259"/>
      <c r="O1918" s="72"/>
      <c r="P1918" s="72"/>
      <c r="Q1918" s="72"/>
      <c r="R1918" s="72"/>
      <c r="S1918" s="72"/>
      <c r="T1918" s="73"/>
      <c r="U1918" s="35"/>
      <c r="V1918" s="35"/>
      <c r="W1918" s="35"/>
      <c r="X1918" s="35"/>
      <c r="Y1918" s="35"/>
      <c r="Z1918" s="35"/>
      <c r="AA1918" s="35"/>
      <c r="AB1918" s="35"/>
      <c r="AC1918" s="35"/>
      <c r="AD1918" s="35"/>
      <c r="AE1918" s="35"/>
      <c r="AT1918" s="18" t="s">
        <v>807</v>
      </c>
      <c r="AU1918" s="18" t="s">
        <v>85</v>
      </c>
    </row>
    <row r="1919" spans="1:65" s="2" customFormat="1" ht="16.5" customHeight="1">
      <c r="A1919" s="35"/>
      <c r="B1919" s="36"/>
      <c r="C1919" s="193" t="s">
        <v>15008</v>
      </c>
      <c r="D1919" s="193" t="s">
        <v>214</v>
      </c>
      <c r="E1919" s="194" t="s">
        <v>15009</v>
      </c>
      <c r="F1919" s="195" t="s">
        <v>15010</v>
      </c>
      <c r="G1919" s="196" t="s">
        <v>2761</v>
      </c>
      <c r="H1919" s="197">
        <v>5</v>
      </c>
      <c r="I1919" s="198"/>
      <c r="J1919" s="199">
        <f>ROUND(I1919*H1919,2)</f>
        <v>0</v>
      </c>
      <c r="K1919" s="200"/>
      <c r="L1919" s="40"/>
      <c r="M1919" s="201" t="s">
        <v>1</v>
      </c>
      <c r="N1919" s="202" t="s">
        <v>42</v>
      </c>
      <c r="O1919" s="72"/>
      <c r="P1919" s="203">
        <f>O1919*H1919</f>
        <v>0</v>
      </c>
      <c r="Q1919" s="203">
        <v>0</v>
      </c>
      <c r="R1919" s="203">
        <f>Q1919*H1919</f>
        <v>0</v>
      </c>
      <c r="S1919" s="203">
        <v>0</v>
      </c>
      <c r="T1919" s="204">
        <f>S1919*H1919</f>
        <v>0</v>
      </c>
      <c r="U1919" s="35"/>
      <c r="V1919" s="35"/>
      <c r="W1919" s="35"/>
      <c r="X1919" s="35"/>
      <c r="Y1919" s="35"/>
      <c r="Z1919" s="35"/>
      <c r="AA1919" s="35"/>
      <c r="AB1919" s="35"/>
      <c r="AC1919" s="35"/>
      <c r="AD1919" s="35"/>
      <c r="AE1919" s="35"/>
      <c r="AR1919" s="205" t="s">
        <v>218</v>
      </c>
      <c r="AT1919" s="205" t="s">
        <v>214</v>
      </c>
      <c r="AU1919" s="205" t="s">
        <v>85</v>
      </c>
      <c r="AY1919" s="18" t="s">
        <v>209</v>
      </c>
      <c r="BE1919" s="206">
        <f>IF(N1919="základní",J1919,0)</f>
        <v>0</v>
      </c>
      <c r="BF1919" s="206">
        <f>IF(N1919="snížená",J1919,0)</f>
        <v>0</v>
      </c>
      <c r="BG1919" s="206">
        <f>IF(N1919="zákl. přenesená",J1919,0)</f>
        <v>0</v>
      </c>
      <c r="BH1919" s="206">
        <f>IF(N1919="sníž. přenesená",J1919,0)</f>
        <v>0</v>
      </c>
      <c r="BI1919" s="206">
        <f>IF(N1919="nulová",J1919,0)</f>
        <v>0</v>
      </c>
      <c r="BJ1919" s="18" t="s">
        <v>85</v>
      </c>
      <c r="BK1919" s="206">
        <f>ROUND(I1919*H1919,2)</f>
        <v>0</v>
      </c>
      <c r="BL1919" s="18" t="s">
        <v>218</v>
      </c>
      <c r="BM1919" s="205" t="s">
        <v>15011</v>
      </c>
    </row>
    <row r="1920" spans="1:65" s="2" customFormat="1" ht="68.25">
      <c r="A1920" s="35"/>
      <c r="B1920" s="36"/>
      <c r="C1920" s="37"/>
      <c r="D1920" s="214" t="s">
        <v>807</v>
      </c>
      <c r="E1920" s="37"/>
      <c r="F1920" s="256" t="s">
        <v>14052</v>
      </c>
      <c r="G1920" s="37"/>
      <c r="H1920" s="37"/>
      <c r="I1920" s="257"/>
      <c r="J1920" s="37"/>
      <c r="K1920" s="37"/>
      <c r="L1920" s="40"/>
      <c r="M1920" s="258"/>
      <c r="N1920" s="259"/>
      <c r="O1920" s="72"/>
      <c r="P1920" s="72"/>
      <c r="Q1920" s="72"/>
      <c r="R1920" s="72"/>
      <c r="S1920" s="72"/>
      <c r="T1920" s="73"/>
      <c r="U1920" s="35"/>
      <c r="V1920" s="35"/>
      <c r="W1920" s="35"/>
      <c r="X1920" s="35"/>
      <c r="Y1920" s="35"/>
      <c r="Z1920" s="35"/>
      <c r="AA1920" s="35"/>
      <c r="AB1920" s="35"/>
      <c r="AC1920" s="35"/>
      <c r="AD1920" s="35"/>
      <c r="AE1920" s="35"/>
      <c r="AT1920" s="18" t="s">
        <v>807</v>
      </c>
      <c r="AU1920" s="18" t="s">
        <v>85</v>
      </c>
    </row>
    <row r="1921" spans="1:65" s="2" customFormat="1" ht="16.5" customHeight="1">
      <c r="A1921" s="35"/>
      <c r="B1921" s="36"/>
      <c r="C1921" s="193" t="s">
        <v>15012</v>
      </c>
      <c r="D1921" s="193" t="s">
        <v>214</v>
      </c>
      <c r="E1921" s="194" t="s">
        <v>15013</v>
      </c>
      <c r="F1921" s="195" t="s">
        <v>12848</v>
      </c>
      <c r="G1921" s="196" t="s">
        <v>217</v>
      </c>
      <c r="H1921" s="197">
        <v>109.2</v>
      </c>
      <c r="I1921" s="198"/>
      <c r="J1921" s="199">
        <f>ROUND(I1921*H1921,2)</f>
        <v>0</v>
      </c>
      <c r="K1921" s="200"/>
      <c r="L1921" s="40"/>
      <c r="M1921" s="201" t="s">
        <v>1</v>
      </c>
      <c r="N1921" s="202" t="s">
        <v>42</v>
      </c>
      <c r="O1921" s="72"/>
      <c r="P1921" s="203">
        <f>O1921*H1921</f>
        <v>0</v>
      </c>
      <c r="Q1921" s="203">
        <v>0</v>
      </c>
      <c r="R1921" s="203">
        <f>Q1921*H1921</f>
        <v>0</v>
      </c>
      <c r="S1921" s="203">
        <v>0</v>
      </c>
      <c r="T1921" s="204">
        <f>S1921*H1921</f>
        <v>0</v>
      </c>
      <c r="U1921" s="35"/>
      <c r="V1921" s="35"/>
      <c r="W1921" s="35"/>
      <c r="X1921" s="35"/>
      <c r="Y1921" s="35"/>
      <c r="Z1921" s="35"/>
      <c r="AA1921" s="35"/>
      <c r="AB1921" s="35"/>
      <c r="AC1921" s="35"/>
      <c r="AD1921" s="35"/>
      <c r="AE1921" s="35"/>
      <c r="AR1921" s="205" t="s">
        <v>218</v>
      </c>
      <c r="AT1921" s="205" t="s">
        <v>214</v>
      </c>
      <c r="AU1921" s="205" t="s">
        <v>85</v>
      </c>
      <c r="AY1921" s="18" t="s">
        <v>209</v>
      </c>
      <c r="BE1921" s="206">
        <f>IF(N1921="základní",J1921,0)</f>
        <v>0</v>
      </c>
      <c r="BF1921" s="206">
        <f>IF(N1921="snížená",J1921,0)</f>
        <v>0</v>
      </c>
      <c r="BG1921" s="206">
        <f>IF(N1921="zákl. přenesená",J1921,0)</f>
        <v>0</v>
      </c>
      <c r="BH1921" s="206">
        <f>IF(N1921="sníž. přenesená",J1921,0)</f>
        <v>0</v>
      </c>
      <c r="BI1921" s="206">
        <f>IF(N1921="nulová",J1921,0)</f>
        <v>0</v>
      </c>
      <c r="BJ1921" s="18" t="s">
        <v>85</v>
      </c>
      <c r="BK1921" s="206">
        <f>ROUND(I1921*H1921,2)</f>
        <v>0</v>
      </c>
      <c r="BL1921" s="18" t="s">
        <v>218</v>
      </c>
      <c r="BM1921" s="205" t="s">
        <v>15014</v>
      </c>
    </row>
    <row r="1922" spans="1:65" s="2" customFormat="1" ht="48.75">
      <c r="A1922" s="35"/>
      <c r="B1922" s="36"/>
      <c r="C1922" s="37"/>
      <c r="D1922" s="214" t="s">
        <v>807</v>
      </c>
      <c r="E1922" s="37"/>
      <c r="F1922" s="256" t="s">
        <v>12988</v>
      </c>
      <c r="G1922" s="37"/>
      <c r="H1922" s="37"/>
      <c r="I1922" s="257"/>
      <c r="J1922" s="37"/>
      <c r="K1922" s="37"/>
      <c r="L1922" s="40"/>
      <c r="M1922" s="258"/>
      <c r="N1922" s="259"/>
      <c r="O1922" s="72"/>
      <c r="P1922" s="72"/>
      <c r="Q1922" s="72"/>
      <c r="R1922" s="72"/>
      <c r="S1922" s="72"/>
      <c r="T1922" s="73"/>
      <c r="U1922" s="35"/>
      <c r="V1922" s="35"/>
      <c r="W1922" s="35"/>
      <c r="X1922" s="35"/>
      <c r="Y1922" s="35"/>
      <c r="Z1922" s="35"/>
      <c r="AA1922" s="35"/>
      <c r="AB1922" s="35"/>
      <c r="AC1922" s="35"/>
      <c r="AD1922" s="35"/>
      <c r="AE1922" s="35"/>
      <c r="AT1922" s="18" t="s">
        <v>807</v>
      </c>
      <c r="AU1922" s="18" t="s">
        <v>85</v>
      </c>
    </row>
    <row r="1923" spans="1:65" s="2" customFormat="1" ht="16.5" customHeight="1">
      <c r="A1923" s="35"/>
      <c r="B1923" s="36"/>
      <c r="C1923" s="193" t="s">
        <v>15015</v>
      </c>
      <c r="D1923" s="193" t="s">
        <v>214</v>
      </c>
      <c r="E1923" s="194" t="s">
        <v>15016</v>
      </c>
      <c r="F1923" s="195" t="s">
        <v>12852</v>
      </c>
      <c r="G1923" s="196" t="s">
        <v>217</v>
      </c>
      <c r="H1923" s="197">
        <v>105.8</v>
      </c>
      <c r="I1923" s="198"/>
      <c r="J1923" s="199">
        <f>ROUND(I1923*H1923,2)</f>
        <v>0</v>
      </c>
      <c r="K1923" s="200"/>
      <c r="L1923" s="40"/>
      <c r="M1923" s="201" t="s">
        <v>1</v>
      </c>
      <c r="N1923" s="202" t="s">
        <v>42</v>
      </c>
      <c r="O1923" s="72"/>
      <c r="P1923" s="203">
        <f>O1923*H1923</f>
        <v>0</v>
      </c>
      <c r="Q1923" s="203">
        <v>0</v>
      </c>
      <c r="R1923" s="203">
        <f>Q1923*H1923</f>
        <v>0</v>
      </c>
      <c r="S1923" s="203">
        <v>0</v>
      </c>
      <c r="T1923" s="204">
        <f>S1923*H1923</f>
        <v>0</v>
      </c>
      <c r="U1923" s="35"/>
      <c r="V1923" s="35"/>
      <c r="W1923" s="35"/>
      <c r="X1923" s="35"/>
      <c r="Y1923" s="35"/>
      <c r="Z1923" s="35"/>
      <c r="AA1923" s="35"/>
      <c r="AB1923" s="35"/>
      <c r="AC1923" s="35"/>
      <c r="AD1923" s="35"/>
      <c r="AE1923" s="35"/>
      <c r="AR1923" s="205" t="s">
        <v>218</v>
      </c>
      <c r="AT1923" s="205" t="s">
        <v>214</v>
      </c>
      <c r="AU1923" s="205" t="s">
        <v>85</v>
      </c>
      <c r="AY1923" s="18" t="s">
        <v>209</v>
      </c>
      <c r="BE1923" s="206">
        <f>IF(N1923="základní",J1923,0)</f>
        <v>0</v>
      </c>
      <c r="BF1923" s="206">
        <f>IF(N1923="snížená",J1923,0)</f>
        <v>0</v>
      </c>
      <c r="BG1923" s="206">
        <f>IF(N1923="zákl. přenesená",J1923,0)</f>
        <v>0</v>
      </c>
      <c r="BH1923" s="206">
        <f>IF(N1923="sníž. přenesená",J1923,0)</f>
        <v>0</v>
      </c>
      <c r="BI1923" s="206">
        <f>IF(N1923="nulová",J1923,0)</f>
        <v>0</v>
      </c>
      <c r="BJ1923" s="18" t="s">
        <v>85</v>
      </c>
      <c r="BK1923" s="206">
        <f>ROUND(I1923*H1923,2)</f>
        <v>0</v>
      </c>
      <c r="BL1923" s="18" t="s">
        <v>218</v>
      </c>
      <c r="BM1923" s="205" t="s">
        <v>15017</v>
      </c>
    </row>
    <row r="1924" spans="1:65" s="2" customFormat="1" ht="48.75">
      <c r="A1924" s="35"/>
      <c r="B1924" s="36"/>
      <c r="C1924" s="37"/>
      <c r="D1924" s="214" t="s">
        <v>807</v>
      </c>
      <c r="E1924" s="37"/>
      <c r="F1924" s="256" t="s">
        <v>12988</v>
      </c>
      <c r="G1924" s="37"/>
      <c r="H1924" s="37"/>
      <c r="I1924" s="257"/>
      <c r="J1924" s="37"/>
      <c r="K1924" s="37"/>
      <c r="L1924" s="40"/>
      <c r="M1924" s="258"/>
      <c r="N1924" s="259"/>
      <c r="O1924" s="72"/>
      <c r="P1924" s="72"/>
      <c r="Q1924" s="72"/>
      <c r="R1924" s="72"/>
      <c r="S1924" s="72"/>
      <c r="T1924" s="73"/>
      <c r="U1924" s="35"/>
      <c r="V1924" s="35"/>
      <c r="W1924" s="35"/>
      <c r="X1924" s="35"/>
      <c r="Y1924" s="35"/>
      <c r="Z1924" s="35"/>
      <c r="AA1924" s="35"/>
      <c r="AB1924" s="35"/>
      <c r="AC1924" s="35"/>
      <c r="AD1924" s="35"/>
      <c r="AE1924" s="35"/>
      <c r="AT1924" s="18" t="s">
        <v>807</v>
      </c>
      <c r="AU1924" s="18" t="s">
        <v>85</v>
      </c>
    </row>
    <row r="1925" spans="1:65" s="2" customFormat="1" ht="16.5" customHeight="1">
      <c r="A1925" s="35"/>
      <c r="B1925" s="36"/>
      <c r="C1925" s="193" t="s">
        <v>15018</v>
      </c>
      <c r="D1925" s="193" t="s">
        <v>214</v>
      </c>
      <c r="E1925" s="194" t="s">
        <v>15019</v>
      </c>
      <c r="F1925" s="195" t="s">
        <v>15020</v>
      </c>
      <c r="G1925" s="196" t="s">
        <v>10032</v>
      </c>
      <c r="H1925" s="197">
        <v>12.8</v>
      </c>
      <c r="I1925" s="198"/>
      <c r="J1925" s="199">
        <f>ROUND(I1925*H1925,2)</f>
        <v>0</v>
      </c>
      <c r="K1925" s="200"/>
      <c r="L1925" s="40"/>
      <c r="M1925" s="201" t="s">
        <v>1</v>
      </c>
      <c r="N1925" s="202" t="s">
        <v>42</v>
      </c>
      <c r="O1925" s="72"/>
      <c r="P1925" s="203">
        <f>O1925*H1925</f>
        <v>0</v>
      </c>
      <c r="Q1925" s="203">
        <v>0</v>
      </c>
      <c r="R1925" s="203">
        <f>Q1925*H1925</f>
        <v>0</v>
      </c>
      <c r="S1925" s="203">
        <v>0</v>
      </c>
      <c r="T1925" s="204">
        <f>S1925*H1925</f>
        <v>0</v>
      </c>
      <c r="U1925" s="35"/>
      <c r="V1925" s="35"/>
      <c r="W1925" s="35"/>
      <c r="X1925" s="35"/>
      <c r="Y1925" s="35"/>
      <c r="Z1925" s="35"/>
      <c r="AA1925" s="35"/>
      <c r="AB1925" s="35"/>
      <c r="AC1925" s="35"/>
      <c r="AD1925" s="35"/>
      <c r="AE1925" s="35"/>
      <c r="AR1925" s="205" t="s">
        <v>218</v>
      </c>
      <c r="AT1925" s="205" t="s">
        <v>214</v>
      </c>
      <c r="AU1925" s="205" t="s">
        <v>85</v>
      </c>
      <c r="AY1925" s="18" t="s">
        <v>209</v>
      </c>
      <c r="BE1925" s="206">
        <f>IF(N1925="základní",J1925,0)</f>
        <v>0</v>
      </c>
      <c r="BF1925" s="206">
        <f>IF(N1925="snížená",J1925,0)</f>
        <v>0</v>
      </c>
      <c r="BG1925" s="206">
        <f>IF(N1925="zákl. přenesená",J1925,0)</f>
        <v>0</v>
      </c>
      <c r="BH1925" s="206">
        <f>IF(N1925="sníž. přenesená",J1925,0)</f>
        <v>0</v>
      </c>
      <c r="BI1925" s="206">
        <f>IF(N1925="nulová",J1925,0)</f>
        <v>0</v>
      </c>
      <c r="BJ1925" s="18" t="s">
        <v>85</v>
      </c>
      <c r="BK1925" s="206">
        <f>ROUND(I1925*H1925,2)</f>
        <v>0</v>
      </c>
      <c r="BL1925" s="18" t="s">
        <v>218</v>
      </c>
      <c r="BM1925" s="205" t="s">
        <v>15021</v>
      </c>
    </row>
    <row r="1926" spans="1:65" s="2" customFormat="1" ht="48.75">
      <c r="A1926" s="35"/>
      <c r="B1926" s="36"/>
      <c r="C1926" s="37"/>
      <c r="D1926" s="214" t="s">
        <v>807</v>
      </c>
      <c r="E1926" s="37"/>
      <c r="F1926" s="256" t="s">
        <v>12994</v>
      </c>
      <c r="G1926" s="37"/>
      <c r="H1926" s="37"/>
      <c r="I1926" s="257"/>
      <c r="J1926" s="37"/>
      <c r="K1926" s="37"/>
      <c r="L1926" s="40"/>
      <c r="M1926" s="258"/>
      <c r="N1926" s="259"/>
      <c r="O1926" s="72"/>
      <c r="P1926" s="72"/>
      <c r="Q1926" s="72"/>
      <c r="R1926" s="72"/>
      <c r="S1926" s="72"/>
      <c r="T1926" s="73"/>
      <c r="U1926" s="35"/>
      <c r="V1926" s="35"/>
      <c r="W1926" s="35"/>
      <c r="X1926" s="35"/>
      <c r="Y1926" s="35"/>
      <c r="Z1926" s="35"/>
      <c r="AA1926" s="35"/>
      <c r="AB1926" s="35"/>
      <c r="AC1926" s="35"/>
      <c r="AD1926" s="35"/>
      <c r="AE1926" s="35"/>
      <c r="AT1926" s="18" t="s">
        <v>807</v>
      </c>
      <c r="AU1926" s="18" t="s">
        <v>85</v>
      </c>
    </row>
    <row r="1927" spans="1:65" s="2" customFormat="1" ht="16.5" customHeight="1">
      <c r="A1927" s="35"/>
      <c r="B1927" s="36"/>
      <c r="C1927" s="193" t="s">
        <v>15022</v>
      </c>
      <c r="D1927" s="193" t="s">
        <v>214</v>
      </c>
      <c r="E1927" s="194" t="s">
        <v>15023</v>
      </c>
      <c r="F1927" s="195" t="s">
        <v>15024</v>
      </c>
      <c r="G1927" s="196" t="s">
        <v>10032</v>
      </c>
      <c r="H1927" s="197">
        <v>4.8</v>
      </c>
      <c r="I1927" s="198"/>
      <c r="J1927" s="199">
        <f>ROUND(I1927*H1927,2)</f>
        <v>0</v>
      </c>
      <c r="K1927" s="200"/>
      <c r="L1927" s="40"/>
      <c r="M1927" s="201" t="s">
        <v>1</v>
      </c>
      <c r="N1927" s="202" t="s">
        <v>42</v>
      </c>
      <c r="O1927" s="72"/>
      <c r="P1927" s="203">
        <f>O1927*H1927</f>
        <v>0</v>
      </c>
      <c r="Q1927" s="203">
        <v>0</v>
      </c>
      <c r="R1927" s="203">
        <f>Q1927*H1927</f>
        <v>0</v>
      </c>
      <c r="S1927" s="203">
        <v>0</v>
      </c>
      <c r="T1927" s="204">
        <f>S1927*H1927</f>
        <v>0</v>
      </c>
      <c r="U1927" s="35"/>
      <c r="V1927" s="35"/>
      <c r="W1927" s="35"/>
      <c r="X1927" s="35"/>
      <c r="Y1927" s="35"/>
      <c r="Z1927" s="35"/>
      <c r="AA1927" s="35"/>
      <c r="AB1927" s="35"/>
      <c r="AC1927" s="35"/>
      <c r="AD1927" s="35"/>
      <c r="AE1927" s="35"/>
      <c r="AR1927" s="205" t="s">
        <v>218</v>
      </c>
      <c r="AT1927" s="205" t="s">
        <v>214</v>
      </c>
      <c r="AU1927" s="205" t="s">
        <v>85</v>
      </c>
      <c r="AY1927" s="18" t="s">
        <v>209</v>
      </c>
      <c r="BE1927" s="206">
        <f>IF(N1927="základní",J1927,0)</f>
        <v>0</v>
      </c>
      <c r="BF1927" s="206">
        <f>IF(N1927="snížená",J1927,0)</f>
        <v>0</v>
      </c>
      <c r="BG1927" s="206">
        <f>IF(N1927="zákl. přenesená",J1927,0)</f>
        <v>0</v>
      </c>
      <c r="BH1927" s="206">
        <f>IF(N1927="sníž. přenesená",J1927,0)</f>
        <v>0</v>
      </c>
      <c r="BI1927" s="206">
        <f>IF(N1927="nulová",J1927,0)</f>
        <v>0</v>
      </c>
      <c r="BJ1927" s="18" t="s">
        <v>85</v>
      </c>
      <c r="BK1927" s="206">
        <f>ROUND(I1927*H1927,2)</f>
        <v>0</v>
      </c>
      <c r="BL1927" s="18" t="s">
        <v>218</v>
      </c>
      <c r="BM1927" s="205" t="s">
        <v>15025</v>
      </c>
    </row>
    <row r="1928" spans="1:65" s="2" customFormat="1" ht="48.75">
      <c r="A1928" s="35"/>
      <c r="B1928" s="36"/>
      <c r="C1928" s="37"/>
      <c r="D1928" s="214" t="s">
        <v>807</v>
      </c>
      <c r="E1928" s="37"/>
      <c r="F1928" s="256" t="s">
        <v>12994</v>
      </c>
      <c r="G1928" s="37"/>
      <c r="H1928" s="37"/>
      <c r="I1928" s="257"/>
      <c r="J1928" s="37"/>
      <c r="K1928" s="37"/>
      <c r="L1928" s="40"/>
      <c r="M1928" s="258"/>
      <c r="N1928" s="259"/>
      <c r="O1928" s="72"/>
      <c r="P1928" s="72"/>
      <c r="Q1928" s="72"/>
      <c r="R1928" s="72"/>
      <c r="S1928" s="72"/>
      <c r="T1928" s="73"/>
      <c r="U1928" s="35"/>
      <c r="V1928" s="35"/>
      <c r="W1928" s="35"/>
      <c r="X1928" s="35"/>
      <c r="Y1928" s="35"/>
      <c r="Z1928" s="35"/>
      <c r="AA1928" s="35"/>
      <c r="AB1928" s="35"/>
      <c r="AC1928" s="35"/>
      <c r="AD1928" s="35"/>
      <c r="AE1928" s="35"/>
      <c r="AT1928" s="18" t="s">
        <v>807</v>
      </c>
      <c r="AU1928" s="18" t="s">
        <v>85</v>
      </c>
    </row>
    <row r="1929" spans="1:65" s="2" customFormat="1" ht="49.15" customHeight="1">
      <c r="A1929" s="35"/>
      <c r="B1929" s="36"/>
      <c r="C1929" s="193" t="s">
        <v>15026</v>
      </c>
      <c r="D1929" s="193" t="s">
        <v>214</v>
      </c>
      <c r="E1929" s="194" t="s">
        <v>15027</v>
      </c>
      <c r="F1929" s="195" t="s">
        <v>14866</v>
      </c>
      <c r="G1929" s="196" t="s">
        <v>217</v>
      </c>
      <c r="H1929" s="197">
        <v>228</v>
      </c>
      <c r="I1929" s="198"/>
      <c r="J1929" s="199">
        <f>ROUND(I1929*H1929,2)</f>
        <v>0</v>
      </c>
      <c r="K1929" s="200"/>
      <c r="L1929" s="40"/>
      <c r="M1929" s="201" t="s">
        <v>1</v>
      </c>
      <c r="N1929" s="202" t="s">
        <v>42</v>
      </c>
      <c r="O1929" s="72"/>
      <c r="P1929" s="203">
        <f>O1929*H1929</f>
        <v>0</v>
      </c>
      <c r="Q1929" s="203">
        <v>0</v>
      </c>
      <c r="R1929" s="203">
        <f>Q1929*H1929</f>
        <v>0</v>
      </c>
      <c r="S1929" s="203">
        <v>0</v>
      </c>
      <c r="T1929" s="204">
        <f>S1929*H1929</f>
        <v>0</v>
      </c>
      <c r="U1929" s="35"/>
      <c r="V1929" s="35"/>
      <c r="W1929" s="35"/>
      <c r="X1929" s="35"/>
      <c r="Y1929" s="35"/>
      <c r="Z1929" s="35"/>
      <c r="AA1929" s="35"/>
      <c r="AB1929" s="35"/>
      <c r="AC1929" s="35"/>
      <c r="AD1929" s="35"/>
      <c r="AE1929" s="35"/>
      <c r="AR1929" s="205" t="s">
        <v>218</v>
      </c>
      <c r="AT1929" s="205" t="s">
        <v>214</v>
      </c>
      <c r="AU1929" s="205" t="s">
        <v>85</v>
      </c>
      <c r="AY1929" s="18" t="s">
        <v>209</v>
      </c>
      <c r="BE1929" s="206">
        <f>IF(N1929="základní",J1929,0)</f>
        <v>0</v>
      </c>
      <c r="BF1929" s="206">
        <f>IF(N1929="snížená",J1929,0)</f>
        <v>0</v>
      </c>
      <c r="BG1929" s="206">
        <f>IF(N1929="zákl. přenesená",J1929,0)</f>
        <v>0</v>
      </c>
      <c r="BH1929" s="206">
        <f>IF(N1929="sníž. přenesená",J1929,0)</f>
        <v>0</v>
      </c>
      <c r="BI1929" s="206">
        <f>IF(N1929="nulová",J1929,0)</f>
        <v>0</v>
      </c>
      <c r="BJ1929" s="18" t="s">
        <v>85</v>
      </c>
      <c r="BK1929" s="206">
        <f>ROUND(I1929*H1929,2)</f>
        <v>0</v>
      </c>
      <c r="BL1929" s="18" t="s">
        <v>218</v>
      </c>
      <c r="BM1929" s="205" t="s">
        <v>15028</v>
      </c>
    </row>
    <row r="1930" spans="1:65" s="2" customFormat="1" ht="16.5" customHeight="1">
      <c r="A1930" s="35"/>
      <c r="B1930" s="36"/>
      <c r="C1930" s="193" t="s">
        <v>15029</v>
      </c>
      <c r="D1930" s="193" t="s">
        <v>214</v>
      </c>
      <c r="E1930" s="194" t="s">
        <v>15030</v>
      </c>
      <c r="F1930" s="195" t="s">
        <v>12858</v>
      </c>
      <c r="G1930" s="196" t="s">
        <v>586</v>
      </c>
      <c r="H1930" s="197">
        <v>416</v>
      </c>
      <c r="I1930" s="198"/>
      <c r="J1930" s="199">
        <f>ROUND(I1930*H1930,2)</f>
        <v>0</v>
      </c>
      <c r="K1930" s="200"/>
      <c r="L1930" s="40"/>
      <c r="M1930" s="201" t="s">
        <v>1</v>
      </c>
      <c r="N1930" s="202" t="s">
        <v>42</v>
      </c>
      <c r="O1930" s="72"/>
      <c r="P1930" s="203">
        <f>O1930*H1930</f>
        <v>0</v>
      </c>
      <c r="Q1930" s="203">
        <v>0</v>
      </c>
      <c r="R1930" s="203">
        <f>Q1930*H1930</f>
        <v>0</v>
      </c>
      <c r="S1930" s="203">
        <v>0</v>
      </c>
      <c r="T1930" s="204">
        <f>S1930*H1930</f>
        <v>0</v>
      </c>
      <c r="U1930" s="35"/>
      <c r="V1930" s="35"/>
      <c r="W1930" s="35"/>
      <c r="X1930" s="35"/>
      <c r="Y1930" s="35"/>
      <c r="Z1930" s="35"/>
      <c r="AA1930" s="35"/>
      <c r="AB1930" s="35"/>
      <c r="AC1930" s="35"/>
      <c r="AD1930" s="35"/>
      <c r="AE1930" s="35"/>
      <c r="AR1930" s="205" t="s">
        <v>218</v>
      </c>
      <c r="AT1930" s="205" t="s">
        <v>214</v>
      </c>
      <c r="AU1930" s="205" t="s">
        <v>85</v>
      </c>
      <c r="AY1930" s="18" t="s">
        <v>209</v>
      </c>
      <c r="BE1930" s="206">
        <f>IF(N1930="základní",J1930,0)</f>
        <v>0</v>
      </c>
      <c r="BF1930" s="206">
        <f>IF(N1930="snížená",J1930,0)</f>
        <v>0</v>
      </c>
      <c r="BG1930" s="206">
        <f>IF(N1930="zákl. přenesená",J1930,0)</f>
        <v>0</v>
      </c>
      <c r="BH1930" s="206">
        <f>IF(N1930="sníž. přenesená",J1930,0)</f>
        <v>0</v>
      </c>
      <c r="BI1930" s="206">
        <f>IF(N1930="nulová",J1930,0)</f>
        <v>0</v>
      </c>
      <c r="BJ1930" s="18" t="s">
        <v>85</v>
      </c>
      <c r="BK1930" s="206">
        <f>ROUND(I1930*H1930,2)</f>
        <v>0</v>
      </c>
      <c r="BL1930" s="18" t="s">
        <v>218</v>
      </c>
      <c r="BM1930" s="205" t="s">
        <v>15031</v>
      </c>
    </row>
    <row r="1931" spans="1:65" s="2" customFormat="1" ht="16.5" customHeight="1">
      <c r="A1931" s="35"/>
      <c r="B1931" s="36"/>
      <c r="C1931" s="193" t="s">
        <v>15032</v>
      </c>
      <c r="D1931" s="193" t="s">
        <v>214</v>
      </c>
      <c r="E1931" s="194" t="s">
        <v>15033</v>
      </c>
      <c r="F1931" s="195" t="s">
        <v>12861</v>
      </c>
      <c r="G1931" s="196" t="s">
        <v>586</v>
      </c>
      <c r="H1931" s="197">
        <v>145.6</v>
      </c>
      <c r="I1931" s="198"/>
      <c r="J1931" s="199">
        <f>ROUND(I1931*H1931,2)</f>
        <v>0</v>
      </c>
      <c r="K1931" s="200"/>
      <c r="L1931" s="40"/>
      <c r="M1931" s="201" t="s">
        <v>1</v>
      </c>
      <c r="N1931" s="202" t="s">
        <v>42</v>
      </c>
      <c r="O1931" s="72"/>
      <c r="P1931" s="203">
        <f>O1931*H1931</f>
        <v>0</v>
      </c>
      <c r="Q1931" s="203">
        <v>0</v>
      </c>
      <c r="R1931" s="203">
        <f>Q1931*H1931</f>
        <v>0</v>
      </c>
      <c r="S1931" s="203">
        <v>0</v>
      </c>
      <c r="T1931" s="204">
        <f>S1931*H1931</f>
        <v>0</v>
      </c>
      <c r="U1931" s="35"/>
      <c r="V1931" s="35"/>
      <c r="W1931" s="35"/>
      <c r="X1931" s="35"/>
      <c r="Y1931" s="35"/>
      <c r="Z1931" s="35"/>
      <c r="AA1931" s="35"/>
      <c r="AB1931" s="35"/>
      <c r="AC1931" s="35"/>
      <c r="AD1931" s="35"/>
      <c r="AE1931" s="35"/>
      <c r="AR1931" s="205" t="s">
        <v>218</v>
      </c>
      <c r="AT1931" s="205" t="s">
        <v>214</v>
      </c>
      <c r="AU1931" s="205" t="s">
        <v>85</v>
      </c>
      <c r="AY1931" s="18" t="s">
        <v>209</v>
      </c>
      <c r="BE1931" s="206">
        <f>IF(N1931="základní",J1931,0)</f>
        <v>0</v>
      </c>
      <c r="BF1931" s="206">
        <f>IF(N1931="snížená",J1931,0)</f>
        <v>0</v>
      </c>
      <c r="BG1931" s="206">
        <f>IF(N1931="zákl. přenesená",J1931,0)</f>
        <v>0</v>
      </c>
      <c r="BH1931" s="206">
        <f>IF(N1931="sníž. přenesená",J1931,0)</f>
        <v>0</v>
      </c>
      <c r="BI1931" s="206">
        <f>IF(N1931="nulová",J1931,0)</f>
        <v>0</v>
      </c>
      <c r="BJ1931" s="18" t="s">
        <v>85</v>
      </c>
      <c r="BK1931" s="206">
        <f>ROUND(I1931*H1931,2)</f>
        <v>0</v>
      </c>
      <c r="BL1931" s="18" t="s">
        <v>218</v>
      </c>
      <c r="BM1931" s="205" t="s">
        <v>15034</v>
      </c>
    </row>
    <row r="1932" spans="1:65" s="12" customFormat="1" ht="25.9" customHeight="1">
      <c r="B1932" s="177"/>
      <c r="C1932" s="178"/>
      <c r="D1932" s="179" t="s">
        <v>76</v>
      </c>
      <c r="E1932" s="180" t="s">
        <v>15035</v>
      </c>
      <c r="F1932" s="180" t="s">
        <v>15036</v>
      </c>
      <c r="G1932" s="178"/>
      <c r="H1932" s="178"/>
      <c r="I1932" s="181"/>
      <c r="J1932" s="182">
        <f>BK1932</f>
        <v>0</v>
      </c>
      <c r="K1932" s="178"/>
      <c r="L1932" s="183"/>
      <c r="M1932" s="184"/>
      <c r="N1932" s="185"/>
      <c r="O1932" s="185"/>
      <c r="P1932" s="186">
        <f>SUM(P1933:P1957)</f>
        <v>0</v>
      </c>
      <c r="Q1932" s="185"/>
      <c r="R1932" s="186">
        <f>SUM(R1933:R1957)</f>
        <v>0</v>
      </c>
      <c r="S1932" s="185"/>
      <c r="T1932" s="187">
        <f>SUM(T1933:T1957)</f>
        <v>0</v>
      </c>
      <c r="AR1932" s="188" t="s">
        <v>85</v>
      </c>
      <c r="AT1932" s="189" t="s">
        <v>76</v>
      </c>
      <c r="AU1932" s="189" t="s">
        <v>77</v>
      </c>
      <c r="AY1932" s="188" t="s">
        <v>209</v>
      </c>
      <c r="BK1932" s="190">
        <f>SUM(BK1933:BK1957)</f>
        <v>0</v>
      </c>
    </row>
    <row r="1933" spans="1:65" s="2" customFormat="1" ht="21.75" customHeight="1">
      <c r="A1933" s="35"/>
      <c r="B1933" s="36"/>
      <c r="C1933" s="193" t="s">
        <v>15037</v>
      </c>
      <c r="D1933" s="193" t="s">
        <v>214</v>
      </c>
      <c r="E1933" s="194" t="s">
        <v>15038</v>
      </c>
      <c r="F1933" s="195" t="s">
        <v>14956</v>
      </c>
      <c r="G1933" s="196" t="s">
        <v>2761</v>
      </c>
      <c r="H1933" s="197">
        <v>1</v>
      </c>
      <c r="I1933" s="198"/>
      <c r="J1933" s="199">
        <f>ROUND(I1933*H1933,2)</f>
        <v>0</v>
      </c>
      <c r="K1933" s="200"/>
      <c r="L1933" s="40"/>
      <c r="M1933" s="201" t="s">
        <v>1</v>
      </c>
      <c r="N1933" s="202" t="s">
        <v>42</v>
      </c>
      <c r="O1933" s="72"/>
      <c r="P1933" s="203">
        <f>O1933*H1933</f>
        <v>0</v>
      </c>
      <c r="Q1933" s="203">
        <v>0</v>
      </c>
      <c r="R1933" s="203">
        <f>Q1933*H1933</f>
        <v>0</v>
      </c>
      <c r="S1933" s="203">
        <v>0</v>
      </c>
      <c r="T1933" s="204">
        <f>S1933*H1933</f>
        <v>0</v>
      </c>
      <c r="U1933" s="35"/>
      <c r="V1933" s="35"/>
      <c r="W1933" s="35"/>
      <c r="X1933" s="35"/>
      <c r="Y1933" s="35"/>
      <c r="Z1933" s="35"/>
      <c r="AA1933" s="35"/>
      <c r="AB1933" s="35"/>
      <c r="AC1933" s="35"/>
      <c r="AD1933" s="35"/>
      <c r="AE1933" s="35"/>
      <c r="AR1933" s="205" t="s">
        <v>218</v>
      </c>
      <c r="AT1933" s="205" t="s">
        <v>214</v>
      </c>
      <c r="AU1933" s="205" t="s">
        <v>85</v>
      </c>
      <c r="AY1933" s="18" t="s">
        <v>209</v>
      </c>
      <c r="BE1933" s="206">
        <f>IF(N1933="základní",J1933,0)</f>
        <v>0</v>
      </c>
      <c r="BF1933" s="206">
        <f>IF(N1933="snížená",J1933,0)</f>
        <v>0</v>
      </c>
      <c r="BG1933" s="206">
        <f>IF(N1933="zákl. přenesená",J1933,0)</f>
        <v>0</v>
      </c>
      <c r="BH1933" s="206">
        <f>IF(N1933="sníž. přenesená",J1933,0)</f>
        <v>0</v>
      </c>
      <c r="BI1933" s="206">
        <f>IF(N1933="nulová",J1933,0)</f>
        <v>0</v>
      </c>
      <c r="BJ1933" s="18" t="s">
        <v>85</v>
      </c>
      <c r="BK1933" s="206">
        <f>ROUND(I1933*H1933,2)</f>
        <v>0</v>
      </c>
      <c r="BL1933" s="18" t="s">
        <v>218</v>
      </c>
      <c r="BM1933" s="205" t="s">
        <v>15039</v>
      </c>
    </row>
    <row r="1934" spans="1:65" s="2" customFormat="1" ht="136.5">
      <c r="A1934" s="35"/>
      <c r="B1934" s="36"/>
      <c r="C1934" s="37"/>
      <c r="D1934" s="214" t="s">
        <v>807</v>
      </c>
      <c r="E1934" s="37"/>
      <c r="F1934" s="256" t="s">
        <v>15040</v>
      </c>
      <c r="G1934" s="37"/>
      <c r="H1934" s="37"/>
      <c r="I1934" s="257"/>
      <c r="J1934" s="37"/>
      <c r="K1934" s="37"/>
      <c r="L1934" s="40"/>
      <c r="M1934" s="258"/>
      <c r="N1934" s="259"/>
      <c r="O1934" s="72"/>
      <c r="P1934" s="72"/>
      <c r="Q1934" s="72"/>
      <c r="R1934" s="72"/>
      <c r="S1934" s="72"/>
      <c r="T1934" s="73"/>
      <c r="U1934" s="35"/>
      <c r="V1934" s="35"/>
      <c r="W1934" s="35"/>
      <c r="X1934" s="35"/>
      <c r="Y1934" s="35"/>
      <c r="Z1934" s="35"/>
      <c r="AA1934" s="35"/>
      <c r="AB1934" s="35"/>
      <c r="AC1934" s="35"/>
      <c r="AD1934" s="35"/>
      <c r="AE1934" s="35"/>
      <c r="AT1934" s="18" t="s">
        <v>807</v>
      </c>
      <c r="AU1934" s="18" t="s">
        <v>85</v>
      </c>
    </row>
    <row r="1935" spans="1:65" s="2" customFormat="1" ht="16.5" customHeight="1">
      <c r="A1935" s="35"/>
      <c r="B1935" s="36"/>
      <c r="C1935" s="193" t="s">
        <v>15041</v>
      </c>
      <c r="D1935" s="193" t="s">
        <v>214</v>
      </c>
      <c r="E1935" s="194" t="s">
        <v>15042</v>
      </c>
      <c r="F1935" s="195" t="s">
        <v>15043</v>
      </c>
      <c r="G1935" s="196" t="s">
        <v>2761</v>
      </c>
      <c r="H1935" s="197">
        <v>2</v>
      </c>
      <c r="I1935" s="198"/>
      <c r="J1935" s="199">
        <f>ROUND(I1935*H1935,2)</f>
        <v>0</v>
      </c>
      <c r="K1935" s="200"/>
      <c r="L1935" s="40"/>
      <c r="M1935" s="201" t="s">
        <v>1</v>
      </c>
      <c r="N1935" s="202" t="s">
        <v>42</v>
      </c>
      <c r="O1935" s="72"/>
      <c r="P1935" s="203">
        <f>O1935*H1935</f>
        <v>0</v>
      </c>
      <c r="Q1935" s="203">
        <v>0</v>
      </c>
      <c r="R1935" s="203">
        <f>Q1935*H1935</f>
        <v>0</v>
      </c>
      <c r="S1935" s="203">
        <v>0</v>
      </c>
      <c r="T1935" s="204">
        <f>S1935*H1935</f>
        <v>0</v>
      </c>
      <c r="U1935" s="35"/>
      <c r="V1935" s="35"/>
      <c r="W1935" s="35"/>
      <c r="X1935" s="35"/>
      <c r="Y1935" s="35"/>
      <c r="Z1935" s="35"/>
      <c r="AA1935" s="35"/>
      <c r="AB1935" s="35"/>
      <c r="AC1935" s="35"/>
      <c r="AD1935" s="35"/>
      <c r="AE1935" s="35"/>
      <c r="AR1935" s="205" t="s">
        <v>218</v>
      </c>
      <c r="AT1935" s="205" t="s">
        <v>214</v>
      </c>
      <c r="AU1935" s="205" t="s">
        <v>85</v>
      </c>
      <c r="AY1935" s="18" t="s">
        <v>209</v>
      </c>
      <c r="BE1935" s="206">
        <f>IF(N1935="základní",J1935,0)</f>
        <v>0</v>
      </c>
      <c r="BF1935" s="206">
        <f>IF(N1935="snížená",J1935,0)</f>
        <v>0</v>
      </c>
      <c r="BG1935" s="206">
        <f>IF(N1935="zákl. přenesená",J1935,0)</f>
        <v>0</v>
      </c>
      <c r="BH1935" s="206">
        <f>IF(N1935="sníž. přenesená",J1935,0)</f>
        <v>0</v>
      </c>
      <c r="BI1935" s="206">
        <f>IF(N1935="nulová",J1935,0)</f>
        <v>0</v>
      </c>
      <c r="BJ1935" s="18" t="s">
        <v>85</v>
      </c>
      <c r="BK1935" s="206">
        <f>ROUND(I1935*H1935,2)</f>
        <v>0</v>
      </c>
      <c r="BL1935" s="18" t="s">
        <v>218</v>
      </c>
      <c r="BM1935" s="205" t="s">
        <v>15044</v>
      </c>
    </row>
    <row r="1936" spans="1:65" s="2" customFormat="1" ht="29.25">
      <c r="A1936" s="35"/>
      <c r="B1936" s="36"/>
      <c r="C1936" s="37"/>
      <c r="D1936" s="214" t="s">
        <v>807</v>
      </c>
      <c r="E1936" s="37"/>
      <c r="F1936" s="256" t="s">
        <v>14919</v>
      </c>
      <c r="G1936" s="37"/>
      <c r="H1936" s="37"/>
      <c r="I1936" s="257"/>
      <c r="J1936" s="37"/>
      <c r="K1936" s="37"/>
      <c r="L1936" s="40"/>
      <c r="M1936" s="258"/>
      <c r="N1936" s="259"/>
      <c r="O1936" s="72"/>
      <c r="P1936" s="72"/>
      <c r="Q1936" s="72"/>
      <c r="R1936" s="72"/>
      <c r="S1936" s="72"/>
      <c r="T1936" s="73"/>
      <c r="U1936" s="35"/>
      <c r="V1936" s="35"/>
      <c r="W1936" s="35"/>
      <c r="X1936" s="35"/>
      <c r="Y1936" s="35"/>
      <c r="Z1936" s="35"/>
      <c r="AA1936" s="35"/>
      <c r="AB1936" s="35"/>
      <c r="AC1936" s="35"/>
      <c r="AD1936" s="35"/>
      <c r="AE1936" s="35"/>
      <c r="AT1936" s="18" t="s">
        <v>807</v>
      </c>
      <c r="AU1936" s="18" t="s">
        <v>85</v>
      </c>
    </row>
    <row r="1937" spans="1:65" s="2" customFormat="1" ht="16.5" customHeight="1">
      <c r="A1937" s="35"/>
      <c r="B1937" s="36"/>
      <c r="C1937" s="193" t="s">
        <v>15045</v>
      </c>
      <c r="D1937" s="193" t="s">
        <v>214</v>
      </c>
      <c r="E1937" s="194" t="s">
        <v>15046</v>
      </c>
      <c r="F1937" s="195" t="s">
        <v>15043</v>
      </c>
      <c r="G1937" s="196" t="s">
        <v>2761</v>
      </c>
      <c r="H1937" s="197">
        <v>1</v>
      </c>
      <c r="I1937" s="198"/>
      <c r="J1937" s="199">
        <f>ROUND(I1937*H1937,2)</f>
        <v>0</v>
      </c>
      <c r="K1937" s="200"/>
      <c r="L1937" s="40"/>
      <c r="M1937" s="201" t="s">
        <v>1</v>
      </c>
      <c r="N1937" s="202" t="s">
        <v>42</v>
      </c>
      <c r="O1937" s="72"/>
      <c r="P1937" s="203">
        <f>O1937*H1937</f>
        <v>0</v>
      </c>
      <c r="Q1937" s="203">
        <v>0</v>
      </c>
      <c r="R1937" s="203">
        <f>Q1937*H1937</f>
        <v>0</v>
      </c>
      <c r="S1937" s="203">
        <v>0</v>
      </c>
      <c r="T1937" s="204">
        <f>S1937*H1937</f>
        <v>0</v>
      </c>
      <c r="U1937" s="35"/>
      <c r="V1937" s="35"/>
      <c r="W1937" s="35"/>
      <c r="X1937" s="35"/>
      <c r="Y1937" s="35"/>
      <c r="Z1937" s="35"/>
      <c r="AA1937" s="35"/>
      <c r="AB1937" s="35"/>
      <c r="AC1937" s="35"/>
      <c r="AD1937" s="35"/>
      <c r="AE1937" s="35"/>
      <c r="AR1937" s="205" t="s">
        <v>218</v>
      </c>
      <c r="AT1937" s="205" t="s">
        <v>214</v>
      </c>
      <c r="AU1937" s="205" t="s">
        <v>85</v>
      </c>
      <c r="AY1937" s="18" t="s">
        <v>209</v>
      </c>
      <c r="BE1937" s="206">
        <f>IF(N1937="základní",J1937,0)</f>
        <v>0</v>
      </c>
      <c r="BF1937" s="206">
        <f>IF(N1937="snížená",J1937,0)</f>
        <v>0</v>
      </c>
      <c r="BG1937" s="206">
        <f>IF(N1937="zákl. přenesená",J1937,0)</f>
        <v>0</v>
      </c>
      <c r="BH1937" s="206">
        <f>IF(N1937="sníž. přenesená",J1937,0)</f>
        <v>0</v>
      </c>
      <c r="BI1937" s="206">
        <f>IF(N1937="nulová",J1937,0)</f>
        <v>0</v>
      </c>
      <c r="BJ1937" s="18" t="s">
        <v>85</v>
      </c>
      <c r="BK1937" s="206">
        <f>ROUND(I1937*H1937,2)</f>
        <v>0</v>
      </c>
      <c r="BL1937" s="18" t="s">
        <v>218</v>
      </c>
      <c r="BM1937" s="205" t="s">
        <v>15047</v>
      </c>
    </row>
    <row r="1938" spans="1:65" s="2" customFormat="1" ht="19.5">
      <c r="A1938" s="35"/>
      <c r="B1938" s="36"/>
      <c r="C1938" s="37"/>
      <c r="D1938" s="214" t="s">
        <v>807</v>
      </c>
      <c r="E1938" s="37"/>
      <c r="F1938" s="256" t="s">
        <v>14965</v>
      </c>
      <c r="G1938" s="37"/>
      <c r="H1938" s="37"/>
      <c r="I1938" s="257"/>
      <c r="J1938" s="37"/>
      <c r="K1938" s="37"/>
      <c r="L1938" s="40"/>
      <c r="M1938" s="258"/>
      <c r="N1938" s="259"/>
      <c r="O1938" s="72"/>
      <c r="P1938" s="72"/>
      <c r="Q1938" s="72"/>
      <c r="R1938" s="72"/>
      <c r="S1938" s="72"/>
      <c r="T1938" s="73"/>
      <c r="U1938" s="35"/>
      <c r="V1938" s="35"/>
      <c r="W1938" s="35"/>
      <c r="X1938" s="35"/>
      <c r="Y1938" s="35"/>
      <c r="Z1938" s="35"/>
      <c r="AA1938" s="35"/>
      <c r="AB1938" s="35"/>
      <c r="AC1938" s="35"/>
      <c r="AD1938" s="35"/>
      <c r="AE1938" s="35"/>
      <c r="AT1938" s="18" t="s">
        <v>807</v>
      </c>
      <c r="AU1938" s="18" t="s">
        <v>85</v>
      </c>
    </row>
    <row r="1939" spans="1:65" s="2" customFormat="1" ht="16.5" customHeight="1">
      <c r="A1939" s="35"/>
      <c r="B1939" s="36"/>
      <c r="C1939" s="193" t="s">
        <v>15048</v>
      </c>
      <c r="D1939" s="193" t="s">
        <v>214</v>
      </c>
      <c r="E1939" s="194" t="s">
        <v>15049</v>
      </c>
      <c r="F1939" s="195" t="s">
        <v>14852</v>
      </c>
      <c r="G1939" s="196" t="s">
        <v>2761</v>
      </c>
      <c r="H1939" s="197">
        <v>4</v>
      </c>
      <c r="I1939" s="198"/>
      <c r="J1939" s="199">
        <f>ROUND(I1939*H1939,2)</f>
        <v>0</v>
      </c>
      <c r="K1939" s="200"/>
      <c r="L1939" s="40"/>
      <c r="M1939" s="201" t="s">
        <v>1</v>
      </c>
      <c r="N1939" s="202" t="s">
        <v>42</v>
      </c>
      <c r="O1939" s="72"/>
      <c r="P1939" s="203">
        <f>O1939*H1939</f>
        <v>0</v>
      </c>
      <c r="Q1939" s="203">
        <v>0</v>
      </c>
      <c r="R1939" s="203">
        <f>Q1939*H1939</f>
        <v>0</v>
      </c>
      <c r="S1939" s="203">
        <v>0</v>
      </c>
      <c r="T1939" s="204">
        <f>S1939*H1939</f>
        <v>0</v>
      </c>
      <c r="U1939" s="35"/>
      <c r="V1939" s="35"/>
      <c r="W1939" s="35"/>
      <c r="X1939" s="35"/>
      <c r="Y1939" s="35"/>
      <c r="Z1939" s="35"/>
      <c r="AA1939" s="35"/>
      <c r="AB1939" s="35"/>
      <c r="AC1939" s="35"/>
      <c r="AD1939" s="35"/>
      <c r="AE1939" s="35"/>
      <c r="AR1939" s="205" t="s">
        <v>218</v>
      </c>
      <c r="AT1939" s="205" t="s">
        <v>214</v>
      </c>
      <c r="AU1939" s="205" t="s">
        <v>85</v>
      </c>
      <c r="AY1939" s="18" t="s">
        <v>209</v>
      </c>
      <c r="BE1939" s="206">
        <f>IF(N1939="základní",J1939,0)</f>
        <v>0</v>
      </c>
      <c r="BF1939" s="206">
        <f>IF(N1939="snížená",J1939,0)</f>
        <v>0</v>
      </c>
      <c r="BG1939" s="206">
        <f>IF(N1939="zákl. přenesená",J1939,0)</f>
        <v>0</v>
      </c>
      <c r="BH1939" s="206">
        <f>IF(N1939="sníž. přenesená",J1939,0)</f>
        <v>0</v>
      </c>
      <c r="BI1939" s="206">
        <f>IF(N1939="nulová",J1939,0)</f>
        <v>0</v>
      </c>
      <c r="BJ1939" s="18" t="s">
        <v>85</v>
      </c>
      <c r="BK1939" s="206">
        <f>ROUND(I1939*H1939,2)</f>
        <v>0</v>
      </c>
      <c r="BL1939" s="18" t="s">
        <v>218</v>
      </c>
      <c r="BM1939" s="205" t="s">
        <v>15050</v>
      </c>
    </row>
    <row r="1940" spans="1:65" s="2" customFormat="1" ht="68.25">
      <c r="A1940" s="35"/>
      <c r="B1940" s="36"/>
      <c r="C1940" s="37"/>
      <c r="D1940" s="214" t="s">
        <v>807</v>
      </c>
      <c r="E1940" s="37"/>
      <c r="F1940" s="256" t="s">
        <v>14052</v>
      </c>
      <c r="G1940" s="37"/>
      <c r="H1940" s="37"/>
      <c r="I1940" s="257"/>
      <c r="J1940" s="37"/>
      <c r="K1940" s="37"/>
      <c r="L1940" s="40"/>
      <c r="M1940" s="258"/>
      <c r="N1940" s="259"/>
      <c r="O1940" s="72"/>
      <c r="P1940" s="72"/>
      <c r="Q1940" s="72"/>
      <c r="R1940" s="72"/>
      <c r="S1940" s="72"/>
      <c r="T1940" s="73"/>
      <c r="U1940" s="35"/>
      <c r="V1940" s="35"/>
      <c r="W1940" s="35"/>
      <c r="X1940" s="35"/>
      <c r="Y1940" s="35"/>
      <c r="Z1940" s="35"/>
      <c r="AA1940" s="35"/>
      <c r="AB1940" s="35"/>
      <c r="AC1940" s="35"/>
      <c r="AD1940" s="35"/>
      <c r="AE1940" s="35"/>
      <c r="AT1940" s="18" t="s">
        <v>807</v>
      </c>
      <c r="AU1940" s="18" t="s">
        <v>85</v>
      </c>
    </row>
    <row r="1941" spans="1:65" s="2" customFormat="1" ht="16.5" customHeight="1">
      <c r="A1941" s="35"/>
      <c r="B1941" s="36"/>
      <c r="C1941" s="193" t="s">
        <v>15051</v>
      </c>
      <c r="D1941" s="193" t="s">
        <v>214</v>
      </c>
      <c r="E1941" s="194" t="s">
        <v>15052</v>
      </c>
      <c r="F1941" s="195" t="s">
        <v>14856</v>
      </c>
      <c r="G1941" s="196" t="s">
        <v>2761</v>
      </c>
      <c r="H1941" s="197">
        <v>6</v>
      </c>
      <c r="I1941" s="198"/>
      <c r="J1941" s="199">
        <f>ROUND(I1941*H1941,2)</f>
        <v>0</v>
      </c>
      <c r="K1941" s="200"/>
      <c r="L1941" s="40"/>
      <c r="M1941" s="201" t="s">
        <v>1</v>
      </c>
      <c r="N1941" s="202" t="s">
        <v>42</v>
      </c>
      <c r="O1941" s="72"/>
      <c r="P1941" s="203">
        <f>O1941*H1941</f>
        <v>0</v>
      </c>
      <c r="Q1941" s="203">
        <v>0</v>
      </c>
      <c r="R1941" s="203">
        <f>Q1941*H1941</f>
        <v>0</v>
      </c>
      <c r="S1941" s="203">
        <v>0</v>
      </c>
      <c r="T1941" s="204">
        <f>S1941*H1941</f>
        <v>0</v>
      </c>
      <c r="U1941" s="35"/>
      <c r="V1941" s="35"/>
      <c r="W1941" s="35"/>
      <c r="X1941" s="35"/>
      <c r="Y1941" s="35"/>
      <c r="Z1941" s="35"/>
      <c r="AA1941" s="35"/>
      <c r="AB1941" s="35"/>
      <c r="AC1941" s="35"/>
      <c r="AD1941" s="35"/>
      <c r="AE1941" s="35"/>
      <c r="AR1941" s="205" t="s">
        <v>218</v>
      </c>
      <c r="AT1941" s="205" t="s">
        <v>214</v>
      </c>
      <c r="AU1941" s="205" t="s">
        <v>85</v>
      </c>
      <c r="AY1941" s="18" t="s">
        <v>209</v>
      </c>
      <c r="BE1941" s="206">
        <f>IF(N1941="základní",J1941,0)</f>
        <v>0</v>
      </c>
      <c r="BF1941" s="206">
        <f>IF(N1941="snížená",J1941,0)</f>
        <v>0</v>
      </c>
      <c r="BG1941" s="206">
        <f>IF(N1941="zákl. přenesená",J1941,0)</f>
        <v>0</v>
      </c>
      <c r="BH1941" s="206">
        <f>IF(N1941="sníž. přenesená",J1941,0)</f>
        <v>0</v>
      </c>
      <c r="BI1941" s="206">
        <f>IF(N1941="nulová",J1941,0)</f>
        <v>0</v>
      </c>
      <c r="BJ1941" s="18" t="s">
        <v>85</v>
      </c>
      <c r="BK1941" s="206">
        <f>ROUND(I1941*H1941,2)</f>
        <v>0</v>
      </c>
      <c r="BL1941" s="18" t="s">
        <v>218</v>
      </c>
      <c r="BM1941" s="205" t="s">
        <v>15053</v>
      </c>
    </row>
    <row r="1942" spans="1:65" s="2" customFormat="1" ht="68.25">
      <c r="A1942" s="35"/>
      <c r="B1942" s="36"/>
      <c r="C1942" s="37"/>
      <c r="D1942" s="214" t="s">
        <v>807</v>
      </c>
      <c r="E1942" s="37"/>
      <c r="F1942" s="256" t="s">
        <v>14052</v>
      </c>
      <c r="G1942" s="37"/>
      <c r="H1942" s="37"/>
      <c r="I1942" s="257"/>
      <c r="J1942" s="37"/>
      <c r="K1942" s="37"/>
      <c r="L1942" s="40"/>
      <c r="M1942" s="258"/>
      <c r="N1942" s="259"/>
      <c r="O1942" s="72"/>
      <c r="P1942" s="72"/>
      <c r="Q1942" s="72"/>
      <c r="R1942" s="72"/>
      <c r="S1942" s="72"/>
      <c r="T1942" s="73"/>
      <c r="U1942" s="35"/>
      <c r="V1942" s="35"/>
      <c r="W1942" s="35"/>
      <c r="X1942" s="35"/>
      <c r="Y1942" s="35"/>
      <c r="Z1942" s="35"/>
      <c r="AA1942" s="35"/>
      <c r="AB1942" s="35"/>
      <c r="AC1942" s="35"/>
      <c r="AD1942" s="35"/>
      <c r="AE1942" s="35"/>
      <c r="AT1942" s="18" t="s">
        <v>807</v>
      </c>
      <c r="AU1942" s="18" t="s">
        <v>85</v>
      </c>
    </row>
    <row r="1943" spans="1:65" s="2" customFormat="1" ht="16.5" customHeight="1">
      <c r="A1943" s="35"/>
      <c r="B1943" s="36"/>
      <c r="C1943" s="193" t="s">
        <v>15054</v>
      </c>
      <c r="D1943" s="193" t="s">
        <v>214</v>
      </c>
      <c r="E1943" s="194" t="s">
        <v>15055</v>
      </c>
      <c r="F1943" s="195" t="s">
        <v>15006</v>
      </c>
      <c r="G1943" s="196" t="s">
        <v>2761</v>
      </c>
      <c r="H1943" s="197">
        <v>10</v>
      </c>
      <c r="I1943" s="198"/>
      <c r="J1943" s="199">
        <f>ROUND(I1943*H1943,2)</f>
        <v>0</v>
      </c>
      <c r="K1943" s="200"/>
      <c r="L1943" s="40"/>
      <c r="M1943" s="201" t="s">
        <v>1</v>
      </c>
      <c r="N1943" s="202" t="s">
        <v>42</v>
      </c>
      <c r="O1943" s="72"/>
      <c r="P1943" s="203">
        <f>O1943*H1943</f>
        <v>0</v>
      </c>
      <c r="Q1943" s="203">
        <v>0</v>
      </c>
      <c r="R1943" s="203">
        <f>Q1943*H1943</f>
        <v>0</v>
      </c>
      <c r="S1943" s="203">
        <v>0</v>
      </c>
      <c r="T1943" s="204">
        <f>S1943*H1943</f>
        <v>0</v>
      </c>
      <c r="U1943" s="35"/>
      <c r="V1943" s="35"/>
      <c r="W1943" s="35"/>
      <c r="X1943" s="35"/>
      <c r="Y1943" s="35"/>
      <c r="Z1943" s="35"/>
      <c r="AA1943" s="35"/>
      <c r="AB1943" s="35"/>
      <c r="AC1943" s="35"/>
      <c r="AD1943" s="35"/>
      <c r="AE1943" s="35"/>
      <c r="AR1943" s="205" t="s">
        <v>218</v>
      </c>
      <c r="AT1943" s="205" t="s">
        <v>214</v>
      </c>
      <c r="AU1943" s="205" t="s">
        <v>85</v>
      </c>
      <c r="AY1943" s="18" t="s">
        <v>209</v>
      </c>
      <c r="BE1943" s="206">
        <f>IF(N1943="základní",J1943,0)</f>
        <v>0</v>
      </c>
      <c r="BF1943" s="206">
        <f>IF(N1943="snížená",J1943,0)</f>
        <v>0</v>
      </c>
      <c r="BG1943" s="206">
        <f>IF(N1943="zákl. přenesená",J1943,0)</f>
        <v>0</v>
      </c>
      <c r="BH1943" s="206">
        <f>IF(N1943="sníž. přenesená",J1943,0)</f>
        <v>0</v>
      </c>
      <c r="BI1943" s="206">
        <f>IF(N1943="nulová",J1943,0)</f>
        <v>0</v>
      </c>
      <c r="BJ1943" s="18" t="s">
        <v>85</v>
      </c>
      <c r="BK1943" s="206">
        <f>ROUND(I1943*H1943,2)</f>
        <v>0</v>
      </c>
      <c r="BL1943" s="18" t="s">
        <v>218</v>
      </c>
      <c r="BM1943" s="205" t="s">
        <v>15056</v>
      </c>
    </row>
    <row r="1944" spans="1:65" s="2" customFormat="1" ht="68.25">
      <c r="A1944" s="35"/>
      <c r="B1944" s="36"/>
      <c r="C1944" s="37"/>
      <c r="D1944" s="214" t="s">
        <v>807</v>
      </c>
      <c r="E1944" s="37"/>
      <c r="F1944" s="256" t="s">
        <v>14052</v>
      </c>
      <c r="G1944" s="37"/>
      <c r="H1944" s="37"/>
      <c r="I1944" s="257"/>
      <c r="J1944" s="37"/>
      <c r="K1944" s="37"/>
      <c r="L1944" s="40"/>
      <c r="M1944" s="258"/>
      <c r="N1944" s="259"/>
      <c r="O1944" s="72"/>
      <c r="P1944" s="72"/>
      <c r="Q1944" s="72"/>
      <c r="R1944" s="72"/>
      <c r="S1944" s="72"/>
      <c r="T1944" s="73"/>
      <c r="U1944" s="35"/>
      <c r="V1944" s="35"/>
      <c r="W1944" s="35"/>
      <c r="X1944" s="35"/>
      <c r="Y1944" s="35"/>
      <c r="Z1944" s="35"/>
      <c r="AA1944" s="35"/>
      <c r="AB1944" s="35"/>
      <c r="AC1944" s="35"/>
      <c r="AD1944" s="35"/>
      <c r="AE1944" s="35"/>
      <c r="AT1944" s="18" t="s">
        <v>807</v>
      </c>
      <c r="AU1944" s="18" t="s">
        <v>85</v>
      </c>
    </row>
    <row r="1945" spans="1:65" s="2" customFormat="1" ht="16.5" customHeight="1">
      <c r="A1945" s="35"/>
      <c r="B1945" s="36"/>
      <c r="C1945" s="193" t="s">
        <v>15057</v>
      </c>
      <c r="D1945" s="193" t="s">
        <v>214</v>
      </c>
      <c r="E1945" s="194" t="s">
        <v>15058</v>
      </c>
      <c r="F1945" s="195" t="s">
        <v>15010</v>
      </c>
      <c r="G1945" s="196" t="s">
        <v>2761</v>
      </c>
      <c r="H1945" s="197">
        <v>8</v>
      </c>
      <c r="I1945" s="198"/>
      <c r="J1945" s="199">
        <f>ROUND(I1945*H1945,2)</f>
        <v>0</v>
      </c>
      <c r="K1945" s="200"/>
      <c r="L1945" s="40"/>
      <c r="M1945" s="201" t="s">
        <v>1</v>
      </c>
      <c r="N1945" s="202" t="s">
        <v>42</v>
      </c>
      <c r="O1945" s="72"/>
      <c r="P1945" s="203">
        <f>O1945*H1945</f>
        <v>0</v>
      </c>
      <c r="Q1945" s="203">
        <v>0</v>
      </c>
      <c r="R1945" s="203">
        <f>Q1945*H1945</f>
        <v>0</v>
      </c>
      <c r="S1945" s="203">
        <v>0</v>
      </c>
      <c r="T1945" s="204">
        <f>S1945*H1945</f>
        <v>0</v>
      </c>
      <c r="U1945" s="35"/>
      <c r="V1945" s="35"/>
      <c r="W1945" s="35"/>
      <c r="X1945" s="35"/>
      <c r="Y1945" s="35"/>
      <c r="Z1945" s="35"/>
      <c r="AA1945" s="35"/>
      <c r="AB1945" s="35"/>
      <c r="AC1945" s="35"/>
      <c r="AD1945" s="35"/>
      <c r="AE1945" s="35"/>
      <c r="AR1945" s="205" t="s">
        <v>218</v>
      </c>
      <c r="AT1945" s="205" t="s">
        <v>214</v>
      </c>
      <c r="AU1945" s="205" t="s">
        <v>85</v>
      </c>
      <c r="AY1945" s="18" t="s">
        <v>209</v>
      </c>
      <c r="BE1945" s="206">
        <f>IF(N1945="základní",J1945,0)</f>
        <v>0</v>
      </c>
      <c r="BF1945" s="206">
        <f>IF(N1945="snížená",J1945,0)</f>
        <v>0</v>
      </c>
      <c r="BG1945" s="206">
        <f>IF(N1945="zákl. přenesená",J1945,0)</f>
        <v>0</v>
      </c>
      <c r="BH1945" s="206">
        <f>IF(N1945="sníž. přenesená",J1945,0)</f>
        <v>0</v>
      </c>
      <c r="BI1945" s="206">
        <f>IF(N1945="nulová",J1945,0)</f>
        <v>0</v>
      </c>
      <c r="BJ1945" s="18" t="s">
        <v>85</v>
      </c>
      <c r="BK1945" s="206">
        <f>ROUND(I1945*H1945,2)</f>
        <v>0</v>
      </c>
      <c r="BL1945" s="18" t="s">
        <v>218</v>
      </c>
      <c r="BM1945" s="205" t="s">
        <v>15059</v>
      </c>
    </row>
    <row r="1946" spans="1:65" s="2" customFormat="1" ht="68.25">
      <c r="A1946" s="35"/>
      <c r="B1946" s="36"/>
      <c r="C1946" s="37"/>
      <c r="D1946" s="214" t="s">
        <v>807</v>
      </c>
      <c r="E1946" s="37"/>
      <c r="F1946" s="256" t="s">
        <v>14052</v>
      </c>
      <c r="G1946" s="37"/>
      <c r="H1946" s="37"/>
      <c r="I1946" s="257"/>
      <c r="J1946" s="37"/>
      <c r="K1946" s="37"/>
      <c r="L1946" s="40"/>
      <c r="M1946" s="258"/>
      <c r="N1946" s="259"/>
      <c r="O1946" s="72"/>
      <c r="P1946" s="72"/>
      <c r="Q1946" s="72"/>
      <c r="R1946" s="72"/>
      <c r="S1946" s="72"/>
      <c r="T1946" s="73"/>
      <c r="U1946" s="35"/>
      <c r="V1946" s="35"/>
      <c r="W1946" s="35"/>
      <c r="X1946" s="35"/>
      <c r="Y1946" s="35"/>
      <c r="Z1946" s="35"/>
      <c r="AA1946" s="35"/>
      <c r="AB1946" s="35"/>
      <c r="AC1946" s="35"/>
      <c r="AD1946" s="35"/>
      <c r="AE1946" s="35"/>
      <c r="AT1946" s="18" t="s">
        <v>807</v>
      </c>
      <c r="AU1946" s="18" t="s">
        <v>85</v>
      </c>
    </row>
    <row r="1947" spans="1:65" s="2" customFormat="1" ht="16.5" customHeight="1">
      <c r="A1947" s="35"/>
      <c r="B1947" s="36"/>
      <c r="C1947" s="193" t="s">
        <v>15060</v>
      </c>
      <c r="D1947" s="193" t="s">
        <v>214</v>
      </c>
      <c r="E1947" s="194" t="s">
        <v>15061</v>
      </c>
      <c r="F1947" s="195" t="s">
        <v>12848</v>
      </c>
      <c r="G1947" s="196" t="s">
        <v>217</v>
      </c>
      <c r="H1947" s="197">
        <v>122.8</v>
      </c>
      <c r="I1947" s="198"/>
      <c r="J1947" s="199">
        <f>ROUND(I1947*H1947,2)</f>
        <v>0</v>
      </c>
      <c r="K1947" s="200"/>
      <c r="L1947" s="40"/>
      <c r="M1947" s="201" t="s">
        <v>1</v>
      </c>
      <c r="N1947" s="202" t="s">
        <v>42</v>
      </c>
      <c r="O1947" s="72"/>
      <c r="P1947" s="203">
        <f>O1947*H1947</f>
        <v>0</v>
      </c>
      <c r="Q1947" s="203">
        <v>0</v>
      </c>
      <c r="R1947" s="203">
        <f>Q1947*H1947</f>
        <v>0</v>
      </c>
      <c r="S1947" s="203">
        <v>0</v>
      </c>
      <c r="T1947" s="204">
        <f>S1947*H1947</f>
        <v>0</v>
      </c>
      <c r="U1947" s="35"/>
      <c r="V1947" s="35"/>
      <c r="W1947" s="35"/>
      <c r="X1947" s="35"/>
      <c r="Y1947" s="35"/>
      <c r="Z1947" s="35"/>
      <c r="AA1947" s="35"/>
      <c r="AB1947" s="35"/>
      <c r="AC1947" s="35"/>
      <c r="AD1947" s="35"/>
      <c r="AE1947" s="35"/>
      <c r="AR1947" s="205" t="s">
        <v>218</v>
      </c>
      <c r="AT1947" s="205" t="s">
        <v>214</v>
      </c>
      <c r="AU1947" s="205" t="s">
        <v>85</v>
      </c>
      <c r="AY1947" s="18" t="s">
        <v>209</v>
      </c>
      <c r="BE1947" s="206">
        <f>IF(N1947="základní",J1947,0)</f>
        <v>0</v>
      </c>
      <c r="BF1947" s="206">
        <f>IF(N1947="snížená",J1947,0)</f>
        <v>0</v>
      </c>
      <c r="BG1947" s="206">
        <f>IF(N1947="zákl. přenesená",J1947,0)</f>
        <v>0</v>
      </c>
      <c r="BH1947" s="206">
        <f>IF(N1947="sníž. přenesená",J1947,0)</f>
        <v>0</v>
      </c>
      <c r="BI1947" s="206">
        <f>IF(N1947="nulová",J1947,0)</f>
        <v>0</v>
      </c>
      <c r="BJ1947" s="18" t="s">
        <v>85</v>
      </c>
      <c r="BK1947" s="206">
        <f>ROUND(I1947*H1947,2)</f>
        <v>0</v>
      </c>
      <c r="BL1947" s="18" t="s">
        <v>218</v>
      </c>
      <c r="BM1947" s="205" t="s">
        <v>15062</v>
      </c>
    </row>
    <row r="1948" spans="1:65" s="2" customFormat="1" ht="48.75">
      <c r="A1948" s="35"/>
      <c r="B1948" s="36"/>
      <c r="C1948" s="37"/>
      <c r="D1948" s="214" t="s">
        <v>807</v>
      </c>
      <c r="E1948" s="37"/>
      <c r="F1948" s="256" t="s">
        <v>12988</v>
      </c>
      <c r="G1948" s="37"/>
      <c r="H1948" s="37"/>
      <c r="I1948" s="257"/>
      <c r="J1948" s="37"/>
      <c r="K1948" s="37"/>
      <c r="L1948" s="40"/>
      <c r="M1948" s="258"/>
      <c r="N1948" s="259"/>
      <c r="O1948" s="72"/>
      <c r="P1948" s="72"/>
      <c r="Q1948" s="72"/>
      <c r="R1948" s="72"/>
      <c r="S1948" s="72"/>
      <c r="T1948" s="73"/>
      <c r="U1948" s="35"/>
      <c r="V1948" s="35"/>
      <c r="W1948" s="35"/>
      <c r="X1948" s="35"/>
      <c r="Y1948" s="35"/>
      <c r="Z1948" s="35"/>
      <c r="AA1948" s="35"/>
      <c r="AB1948" s="35"/>
      <c r="AC1948" s="35"/>
      <c r="AD1948" s="35"/>
      <c r="AE1948" s="35"/>
      <c r="AT1948" s="18" t="s">
        <v>807</v>
      </c>
      <c r="AU1948" s="18" t="s">
        <v>85</v>
      </c>
    </row>
    <row r="1949" spans="1:65" s="2" customFormat="1" ht="16.5" customHeight="1">
      <c r="A1949" s="35"/>
      <c r="B1949" s="36"/>
      <c r="C1949" s="193" t="s">
        <v>15063</v>
      </c>
      <c r="D1949" s="193" t="s">
        <v>214</v>
      </c>
      <c r="E1949" s="194" t="s">
        <v>15064</v>
      </c>
      <c r="F1949" s="195" t="s">
        <v>12852</v>
      </c>
      <c r="G1949" s="196" t="s">
        <v>217</v>
      </c>
      <c r="H1949" s="197">
        <v>112.1</v>
      </c>
      <c r="I1949" s="198"/>
      <c r="J1949" s="199">
        <f>ROUND(I1949*H1949,2)</f>
        <v>0</v>
      </c>
      <c r="K1949" s="200"/>
      <c r="L1949" s="40"/>
      <c r="M1949" s="201" t="s">
        <v>1</v>
      </c>
      <c r="N1949" s="202" t="s">
        <v>42</v>
      </c>
      <c r="O1949" s="72"/>
      <c r="P1949" s="203">
        <f>O1949*H1949</f>
        <v>0</v>
      </c>
      <c r="Q1949" s="203">
        <v>0</v>
      </c>
      <c r="R1949" s="203">
        <f>Q1949*H1949</f>
        <v>0</v>
      </c>
      <c r="S1949" s="203">
        <v>0</v>
      </c>
      <c r="T1949" s="204">
        <f>S1949*H1949</f>
        <v>0</v>
      </c>
      <c r="U1949" s="35"/>
      <c r="V1949" s="35"/>
      <c r="W1949" s="35"/>
      <c r="X1949" s="35"/>
      <c r="Y1949" s="35"/>
      <c r="Z1949" s="35"/>
      <c r="AA1949" s="35"/>
      <c r="AB1949" s="35"/>
      <c r="AC1949" s="35"/>
      <c r="AD1949" s="35"/>
      <c r="AE1949" s="35"/>
      <c r="AR1949" s="205" t="s">
        <v>218</v>
      </c>
      <c r="AT1949" s="205" t="s">
        <v>214</v>
      </c>
      <c r="AU1949" s="205" t="s">
        <v>85</v>
      </c>
      <c r="AY1949" s="18" t="s">
        <v>209</v>
      </c>
      <c r="BE1949" s="206">
        <f>IF(N1949="základní",J1949,0)</f>
        <v>0</v>
      </c>
      <c r="BF1949" s="206">
        <f>IF(N1949="snížená",J1949,0)</f>
        <v>0</v>
      </c>
      <c r="BG1949" s="206">
        <f>IF(N1949="zákl. přenesená",J1949,0)</f>
        <v>0</v>
      </c>
      <c r="BH1949" s="206">
        <f>IF(N1949="sníž. přenesená",J1949,0)</f>
        <v>0</v>
      </c>
      <c r="BI1949" s="206">
        <f>IF(N1949="nulová",J1949,0)</f>
        <v>0</v>
      </c>
      <c r="BJ1949" s="18" t="s">
        <v>85</v>
      </c>
      <c r="BK1949" s="206">
        <f>ROUND(I1949*H1949,2)</f>
        <v>0</v>
      </c>
      <c r="BL1949" s="18" t="s">
        <v>218</v>
      </c>
      <c r="BM1949" s="205" t="s">
        <v>15065</v>
      </c>
    </row>
    <row r="1950" spans="1:65" s="2" customFormat="1" ht="48.75">
      <c r="A1950" s="35"/>
      <c r="B1950" s="36"/>
      <c r="C1950" s="37"/>
      <c r="D1950" s="214" t="s">
        <v>807</v>
      </c>
      <c r="E1950" s="37"/>
      <c r="F1950" s="256" t="s">
        <v>12988</v>
      </c>
      <c r="G1950" s="37"/>
      <c r="H1950" s="37"/>
      <c r="I1950" s="257"/>
      <c r="J1950" s="37"/>
      <c r="K1950" s="37"/>
      <c r="L1950" s="40"/>
      <c r="M1950" s="258"/>
      <c r="N1950" s="259"/>
      <c r="O1950" s="72"/>
      <c r="P1950" s="72"/>
      <c r="Q1950" s="72"/>
      <c r="R1950" s="72"/>
      <c r="S1950" s="72"/>
      <c r="T1950" s="73"/>
      <c r="U1950" s="35"/>
      <c r="V1950" s="35"/>
      <c r="W1950" s="35"/>
      <c r="X1950" s="35"/>
      <c r="Y1950" s="35"/>
      <c r="Z1950" s="35"/>
      <c r="AA1950" s="35"/>
      <c r="AB1950" s="35"/>
      <c r="AC1950" s="35"/>
      <c r="AD1950" s="35"/>
      <c r="AE1950" s="35"/>
      <c r="AT1950" s="18" t="s">
        <v>807</v>
      </c>
      <c r="AU1950" s="18" t="s">
        <v>85</v>
      </c>
    </row>
    <row r="1951" spans="1:65" s="2" customFormat="1" ht="16.5" customHeight="1">
      <c r="A1951" s="35"/>
      <c r="B1951" s="36"/>
      <c r="C1951" s="193" t="s">
        <v>15066</v>
      </c>
      <c r="D1951" s="193" t="s">
        <v>214</v>
      </c>
      <c r="E1951" s="194" t="s">
        <v>15067</v>
      </c>
      <c r="F1951" s="195" t="s">
        <v>15020</v>
      </c>
      <c r="G1951" s="196" t="s">
        <v>10032</v>
      </c>
      <c r="H1951" s="197">
        <v>25.8</v>
      </c>
      <c r="I1951" s="198"/>
      <c r="J1951" s="199">
        <f>ROUND(I1951*H1951,2)</f>
        <v>0</v>
      </c>
      <c r="K1951" s="200"/>
      <c r="L1951" s="40"/>
      <c r="M1951" s="201" t="s">
        <v>1</v>
      </c>
      <c r="N1951" s="202" t="s">
        <v>42</v>
      </c>
      <c r="O1951" s="72"/>
      <c r="P1951" s="203">
        <f>O1951*H1951</f>
        <v>0</v>
      </c>
      <c r="Q1951" s="203">
        <v>0</v>
      </c>
      <c r="R1951" s="203">
        <f>Q1951*H1951</f>
        <v>0</v>
      </c>
      <c r="S1951" s="203">
        <v>0</v>
      </c>
      <c r="T1951" s="204">
        <f>S1951*H1951</f>
        <v>0</v>
      </c>
      <c r="U1951" s="35"/>
      <c r="V1951" s="35"/>
      <c r="W1951" s="35"/>
      <c r="X1951" s="35"/>
      <c r="Y1951" s="35"/>
      <c r="Z1951" s="35"/>
      <c r="AA1951" s="35"/>
      <c r="AB1951" s="35"/>
      <c r="AC1951" s="35"/>
      <c r="AD1951" s="35"/>
      <c r="AE1951" s="35"/>
      <c r="AR1951" s="205" t="s">
        <v>218</v>
      </c>
      <c r="AT1951" s="205" t="s">
        <v>214</v>
      </c>
      <c r="AU1951" s="205" t="s">
        <v>85</v>
      </c>
      <c r="AY1951" s="18" t="s">
        <v>209</v>
      </c>
      <c r="BE1951" s="206">
        <f>IF(N1951="základní",J1951,0)</f>
        <v>0</v>
      </c>
      <c r="BF1951" s="206">
        <f>IF(N1951="snížená",J1951,0)</f>
        <v>0</v>
      </c>
      <c r="BG1951" s="206">
        <f>IF(N1951="zákl. přenesená",J1951,0)</f>
        <v>0</v>
      </c>
      <c r="BH1951" s="206">
        <f>IF(N1951="sníž. přenesená",J1951,0)</f>
        <v>0</v>
      </c>
      <c r="BI1951" s="206">
        <f>IF(N1951="nulová",J1951,0)</f>
        <v>0</v>
      </c>
      <c r="BJ1951" s="18" t="s">
        <v>85</v>
      </c>
      <c r="BK1951" s="206">
        <f>ROUND(I1951*H1951,2)</f>
        <v>0</v>
      </c>
      <c r="BL1951" s="18" t="s">
        <v>218</v>
      </c>
      <c r="BM1951" s="205" t="s">
        <v>15068</v>
      </c>
    </row>
    <row r="1952" spans="1:65" s="2" customFormat="1" ht="48.75">
      <c r="A1952" s="35"/>
      <c r="B1952" s="36"/>
      <c r="C1952" s="37"/>
      <c r="D1952" s="214" t="s">
        <v>807</v>
      </c>
      <c r="E1952" s="37"/>
      <c r="F1952" s="256" t="s">
        <v>12994</v>
      </c>
      <c r="G1952" s="37"/>
      <c r="H1952" s="37"/>
      <c r="I1952" s="257"/>
      <c r="J1952" s="37"/>
      <c r="K1952" s="37"/>
      <c r="L1952" s="40"/>
      <c r="M1952" s="258"/>
      <c r="N1952" s="259"/>
      <c r="O1952" s="72"/>
      <c r="P1952" s="72"/>
      <c r="Q1952" s="72"/>
      <c r="R1952" s="72"/>
      <c r="S1952" s="72"/>
      <c r="T1952" s="73"/>
      <c r="U1952" s="35"/>
      <c r="V1952" s="35"/>
      <c r="W1952" s="35"/>
      <c r="X1952" s="35"/>
      <c r="Y1952" s="35"/>
      <c r="Z1952" s="35"/>
      <c r="AA1952" s="35"/>
      <c r="AB1952" s="35"/>
      <c r="AC1952" s="35"/>
      <c r="AD1952" s="35"/>
      <c r="AE1952" s="35"/>
      <c r="AT1952" s="18" t="s">
        <v>807</v>
      </c>
      <c r="AU1952" s="18" t="s">
        <v>85</v>
      </c>
    </row>
    <row r="1953" spans="1:65" s="2" customFormat="1" ht="16.5" customHeight="1">
      <c r="A1953" s="35"/>
      <c r="B1953" s="36"/>
      <c r="C1953" s="193" t="s">
        <v>15069</v>
      </c>
      <c r="D1953" s="193" t="s">
        <v>214</v>
      </c>
      <c r="E1953" s="194" t="s">
        <v>15070</v>
      </c>
      <c r="F1953" s="195" t="s">
        <v>15024</v>
      </c>
      <c r="G1953" s="196" t="s">
        <v>10032</v>
      </c>
      <c r="H1953" s="197">
        <v>6.8</v>
      </c>
      <c r="I1953" s="198"/>
      <c r="J1953" s="199">
        <f>ROUND(I1953*H1953,2)</f>
        <v>0</v>
      </c>
      <c r="K1953" s="200"/>
      <c r="L1953" s="40"/>
      <c r="M1953" s="201" t="s">
        <v>1</v>
      </c>
      <c r="N1953" s="202" t="s">
        <v>42</v>
      </c>
      <c r="O1953" s="72"/>
      <c r="P1953" s="203">
        <f>O1953*H1953</f>
        <v>0</v>
      </c>
      <c r="Q1953" s="203">
        <v>0</v>
      </c>
      <c r="R1953" s="203">
        <f>Q1953*H1953</f>
        <v>0</v>
      </c>
      <c r="S1953" s="203">
        <v>0</v>
      </c>
      <c r="T1953" s="204">
        <f>S1953*H1953</f>
        <v>0</v>
      </c>
      <c r="U1953" s="35"/>
      <c r="V1953" s="35"/>
      <c r="W1953" s="35"/>
      <c r="X1953" s="35"/>
      <c r="Y1953" s="35"/>
      <c r="Z1953" s="35"/>
      <c r="AA1953" s="35"/>
      <c r="AB1953" s="35"/>
      <c r="AC1953" s="35"/>
      <c r="AD1953" s="35"/>
      <c r="AE1953" s="35"/>
      <c r="AR1953" s="205" t="s">
        <v>218</v>
      </c>
      <c r="AT1953" s="205" t="s">
        <v>214</v>
      </c>
      <c r="AU1953" s="205" t="s">
        <v>85</v>
      </c>
      <c r="AY1953" s="18" t="s">
        <v>209</v>
      </c>
      <c r="BE1953" s="206">
        <f>IF(N1953="základní",J1953,0)</f>
        <v>0</v>
      </c>
      <c r="BF1953" s="206">
        <f>IF(N1953="snížená",J1953,0)</f>
        <v>0</v>
      </c>
      <c r="BG1953" s="206">
        <f>IF(N1953="zákl. přenesená",J1953,0)</f>
        <v>0</v>
      </c>
      <c r="BH1953" s="206">
        <f>IF(N1953="sníž. přenesená",J1953,0)</f>
        <v>0</v>
      </c>
      <c r="BI1953" s="206">
        <f>IF(N1953="nulová",J1953,0)</f>
        <v>0</v>
      </c>
      <c r="BJ1953" s="18" t="s">
        <v>85</v>
      </c>
      <c r="BK1953" s="206">
        <f>ROUND(I1953*H1953,2)</f>
        <v>0</v>
      </c>
      <c r="BL1953" s="18" t="s">
        <v>218</v>
      </c>
      <c r="BM1953" s="205" t="s">
        <v>15071</v>
      </c>
    </row>
    <row r="1954" spans="1:65" s="2" customFormat="1" ht="48.75">
      <c r="A1954" s="35"/>
      <c r="B1954" s="36"/>
      <c r="C1954" s="37"/>
      <c r="D1954" s="214" t="s">
        <v>807</v>
      </c>
      <c r="E1954" s="37"/>
      <c r="F1954" s="256" t="s">
        <v>12994</v>
      </c>
      <c r="G1954" s="37"/>
      <c r="H1954" s="37"/>
      <c r="I1954" s="257"/>
      <c r="J1954" s="37"/>
      <c r="K1954" s="37"/>
      <c r="L1954" s="40"/>
      <c r="M1954" s="258"/>
      <c r="N1954" s="259"/>
      <c r="O1954" s="72"/>
      <c r="P1954" s="72"/>
      <c r="Q1954" s="72"/>
      <c r="R1954" s="72"/>
      <c r="S1954" s="72"/>
      <c r="T1954" s="73"/>
      <c r="U1954" s="35"/>
      <c r="V1954" s="35"/>
      <c r="W1954" s="35"/>
      <c r="X1954" s="35"/>
      <c r="Y1954" s="35"/>
      <c r="Z1954" s="35"/>
      <c r="AA1954" s="35"/>
      <c r="AB1954" s="35"/>
      <c r="AC1954" s="35"/>
      <c r="AD1954" s="35"/>
      <c r="AE1954" s="35"/>
      <c r="AT1954" s="18" t="s">
        <v>807</v>
      </c>
      <c r="AU1954" s="18" t="s">
        <v>85</v>
      </c>
    </row>
    <row r="1955" spans="1:65" s="2" customFormat="1" ht="49.15" customHeight="1">
      <c r="A1955" s="35"/>
      <c r="B1955" s="36"/>
      <c r="C1955" s="193" t="s">
        <v>15072</v>
      </c>
      <c r="D1955" s="193" t="s">
        <v>214</v>
      </c>
      <c r="E1955" s="194" t="s">
        <v>15073</v>
      </c>
      <c r="F1955" s="195" t="s">
        <v>14866</v>
      </c>
      <c r="G1955" s="196" t="s">
        <v>217</v>
      </c>
      <c r="H1955" s="197">
        <v>248.8</v>
      </c>
      <c r="I1955" s="198"/>
      <c r="J1955" s="199">
        <f>ROUND(I1955*H1955,2)</f>
        <v>0</v>
      </c>
      <c r="K1955" s="200"/>
      <c r="L1955" s="40"/>
      <c r="M1955" s="201" t="s">
        <v>1</v>
      </c>
      <c r="N1955" s="202" t="s">
        <v>42</v>
      </c>
      <c r="O1955" s="72"/>
      <c r="P1955" s="203">
        <f>O1955*H1955</f>
        <v>0</v>
      </c>
      <c r="Q1955" s="203">
        <v>0</v>
      </c>
      <c r="R1955" s="203">
        <f>Q1955*H1955</f>
        <v>0</v>
      </c>
      <c r="S1955" s="203">
        <v>0</v>
      </c>
      <c r="T1955" s="204">
        <f>S1955*H1955</f>
        <v>0</v>
      </c>
      <c r="U1955" s="35"/>
      <c r="V1955" s="35"/>
      <c r="W1955" s="35"/>
      <c r="X1955" s="35"/>
      <c r="Y1955" s="35"/>
      <c r="Z1955" s="35"/>
      <c r="AA1955" s="35"/>
      <c r="AB1955" s="35"/>
      <c r="AC1955" s="35"/>
      <c r="AD1955" s="35"/>
      <c r="AE1955" s="35"/>
      <c r="AR1955" s="205" t="s">
        <v>218</v>
      </c>
      <c r="AT1955" s="205" t="s">
        <v>214</v>
      </c>
      <c r="AU1955" s="205" t="s">
        <v>85</v>
      </c>
      <c r="AY1955" s="18" t="s">
        <v>209</v>
      </c>
      <c r="BE1955" s="206">
        <f>IF(N1955="základní",J1955,0)</f>
        <v>0</v>
      </c>
      <c r="BF1955" s="206">
        <f>IF(N1955="snížená",J1955,0)</f>
        <v>0</v>
      </c>
      <c r="BG1955" s="206">
        <f>IF(N1955="zákl. přenesená",J1955,0)</f>
        <v>0</v>
      </c>
      <c r="BH1955" s="206">
        <f>IF(N1955="sníž. přenesená",J1955,0)</f>
        <v>0</v>
      </c>
      <c r="BI1955" s="206">
        <f>IF(N1955="nulová",J1955,0)</f>
        <v>0</v>
      </c>
      <c r="BJ1955" s="18" t="s">
        <v>85</v>
      </c>
      <c r="BK1955" s="206">
        <f>ROUND(I1955*H1955,2)</f>
        <v>0</v>
      </c>
      <c r="BL1955" s="18" t="s">
        <v>218</v>
      </c>
      <c r="BM1955" s="205" t="s">
        <v>15074</v>
      </c>
    </row>
    <row r="1956" spans="1:65" s="2" customFormat="1" ht="16.5" customHeight="1">
      <c r="A1956" s="35"/>
      <c r="B1956" s="36"/>
      <c r="C1956" s="193" t="s">
        <v>15075</v>
      </c>
      <c r="D1956" s="193" t="s">
        <v>214</v>
      </c>
      <c r="E1956" s="194" t="s">
        <v>15076</v>
      </c>
      <c r="F1956" s="195" t="s">
        <v>12858</v>
      </c>
      <c r="G1956" s="196" t="s">
        <v>586</v>
      </c>
      <c r="H1956" s="197">
        <v>500</v>
      </c>
      <c r="I1956" s="198"/>
      <c r="J1956" s="199">
        <f>ROUND(I1956*H1956,2)</f>
        <v>0</v>
      </c>
      <c r="K1956" s="200"/>
      <c r="L1956" s="40"/>
      <c r="M1956" s="201" t="s">
        <v>1</v>
      </c>
      <c r="N1956" s="202" t="s">
        <v>42</v>
      </c>
      <c r="O1956" s="72"/>
      <c r="P1956" s="203">
        <f>O1956*H1956</f>
        <v>0</v>
      </c>
      <c r="Q1956" s="203">
        <v>0</v>
      </c>
      <c r="R1956" s="203">
        <f>Q1956*H1956</f>
        <v>0</v>
      </c>
      <c r="S1956" s="203">
        <v>0</v>
      </c>
      <c r="T1956" s="204">
        <f>S1956*H1956</f>
        <v>0</v>
      </c>
      <c r="U1956" s="35"/>
      <c r="V1956" s="35"/>
      <c r="W1956" s="35"/>
      <c r="X1956" s="35"/>
      <c r="Y1956" s="35"/>
      <c r="Z1956" s="35"/>
      <c r="AA1956" s="35"/>
      <c r="AB1956" s="35"/>
      <c r="AC1956" s="35"/>
      <c r="AD1956" s="35"/>
      <c r="AE1956" s="35"/>
      <c r="AR1956" s="205" t="s">
        <v>218</v>
      </c>
      <c r="AT1956" s="205" t="s">
        <v>214</v>
      </c>
      <c r="AU1956" s="205" t="s">
        <v>85</v>
      </c>
      <c r="AY1956" s="18" t="s">
        <v>209</v>
      </c>
      <c r="BE1956" s="206">
        <f>IF(N1956="základní",J1956,0)</f>
        <v>0</v>
      </c>
      <c r="BF1956" s="206">
        <f>IF(N1956="snížená",J1956,0)</f>
        <v>0</v>
      </c>
      <c r="BG1956" s="206">
        <f>IF(N1956="zákl. přenesená",J1956,0)</f>
        <v>0</v>
      </c>
      <c r="BH1956" s="206">
        <f>IF(N1956="sníž. přenesená",J1956,0)</f>
        <v>0</v>
      </c>
      <c r="BI1956" s="206">
        <f>IF(N1956="nulová",J1956,0)</f>
        <v>0</v>
      </c>
      <c r="BJ1956" s="18" t="s">
        <v>85</v>
      </c>
      <c r="BK1956" s="206">
        <f>ROUND(I1956*H1956,2)</f>
        <v>0</v>
      </c>
      <c r="BL1956" s="18" t="s">
        <v>218</v>
      </c>
      <c r="BM1956" s="205" t="s">
        <v>15077</v>
      </c>
    </row>
    <row r="1957" spans="1:65" s="2" customFormat="1" ht="16.5" customHeight="1">
      <c r="A1957" s="35"/>
      <c r="B1957" s="36"/>
      <c r="C1957" s="193" t="s">
        <v>15078</v>
      </c>
      <c r="D1957" s="193" t="s">
        <v>214</v>
      </c>
      <c r="E1957" s="194" t="s">
        <v>15079</v>
      </c>
      <c r="F1957" s="195" t="s">
        <v>12861</v>
      </c>
      <c r="G1957" s="196" t="s">
        <v>586</v>
      </c>
      <c r="H1957" s="197">
        <v>175</v>
      </c>
      <c r="I1957" s="198"/>
      <c r="J1957" s="199">
        <f>ROUND(I1957*H1957,2)</f>
        <v>0</v>
      </c>
      <c r="K1957" s="200"/>
      <c r="L1957" s="40"/>
      <c r="M1957" s="201" t="s">
        <v>1</v>
      </c>
      <c r="N1957" s="202" t="s">
        <v>42</v>
      </c>
      <c r="O1957" s="72"/>
      <c r="P1957" s="203">
        <f>O1957*H1957</f>
        <v>0</v>
      </c>
      <c r="Q1957" s="203">
        <v>0</v>
      </c>
      <c r="R1957" s="203">
        <f>Q1957*H1957</f>
        <v>0</v>
      </c>
      <c r="S1957" s="203">
        <v>0</v>
      </c>
      <c r="T1957" s="204">
        <f>S1957*H1957</f>
        <v>0</v>
      </c>
      <c r="U1957" s="35"/>
      <c r="V1957" s="35"/>
      <c r="W1957" s="35"/>
      <c r="X1957" s="35"/>
      <c r="Y1957" s="35"/>
      <c r="Z1957" s="35"/>
      <c r="AA1957" s="35"/>
      <c r="AB1957" s="35"/>
      <c r="AC1957" s="35"/>
      <c r="AD1957" s="35"/>
      <c r="AE1957" s="35"/>
      <c r="AR1957" s="205" t="s">
        <v>218</v>
      </c>
      <c r="AT1957" s="205" t="s">
        <v>214</v>
      </c>
      <c r="AU1957" s="205" t="s">
        <v>85</v>
      </c>
      <c r="AY1957" s="18" t="s">
        <v>209</v>
      </c>
      <c r="BE1957" s="206">
        <f>IF(N1957="základní",J1957,0)</f>
        <v>0</v>
      </c>
      <c r="BF1957" s="206">
        <f>IF(N1957="snížená",J1957,0)</f>
        <v>0</v>
      </c>
      <c r="BG1957" s="206">
        <f>IF(N1957="zákl. přenesená",J1957,0)</f>
        <v>0</v>
      </c>
      <c r="BH1957" s="206">
        <f>IF(N1957="sníž. přenesená",J1957,0)</f>
        <v>0</v>
      </c>
      <c r="BI1957" s="206">
        <f>IF(N1957="nulová",J1957,0)</f>
        <v>0</v>
      </c>
      <c r="BJ1957" s="18" t="s">
        <v>85</v>
      </c>
      <c r="BK1957" s="206">
        <f>ROUND(I1957*H1957,2)</f>
        <v>0</v>
      </c>
      <c r="BL1957" s="18" t="s">
        <v>218</v>
      </c>
      <c r="BM1957" s="205" t="s">
        <v>15080</v>
      </c>
    </row>
    <row r="1958" spans="1:65" s="12" customFormat="1" ht="25.9" customHeight="1">
      <c r="B1958" s="177"/>
      <c r="C1958" s="178"/>
      <c r="D1958" s="179" t="s">
        <v>76</v>
      </c>
      <c r="E1958" s="180" t="s">
        <v>15081</v>
      </c>
      <c r="F1958" s="180" t="s">
        <v>15082</v>
      </c>
      <c r="G1958" s="178"/>
      <c r="H1958" s="178"/>
      <c r="I1958" s="181"/>
      <c r="J1958" s="182">
        <f>BK1958</f>
        <v>0</v>
      </c>
      <c r="K1958" s="178"/>
      <c r="L1958" s="183"/>
      <c r="M1958" s="184"/>
      <c r="N1958" s="185"/>
      <c r="O1958" s="185"/>
      <c r="P1958" s="186">
        <f>SUM(P1959:P1973)</f>
        <v>0</v>
      </c>
      <c r="Q1958" s="185"/>
      <c r="R1958" s="186">
        <f>SUM(R1959:R1973)</f>
        <v>0</v>
      </c>
      <c r="S1958" s="185"/>
      <c r="T1958" s="187">
        <f>SUM(T1959:T1973)</f>
        <v>0</v>
      </c>
      <c r="AR1958" s="188" t="s">
        <v>85</v>
      </c>
      <c r="AT1958" s="189" t="s">
        <v>76</v>
      </c>
      <c r="AU1958" s="189" t="s">
        <v>77</v>
      </c>
      <c r="AY1958" s="188" t="s">
        <v>209</v>
      </c>
      <c r="BK1958" s="190">
        <f>SUM(BK1959:BK1973)</f>
        <v>0</v>
      </c>
    </row>
    <row r="1959" spans="1:65" s="2" customFormat="1" ht="21.75" customHeight="1">
      <c r="A1959" s="35"/>
      <c r="B1959" s="36"/>
      <c r="C1959" s="193" t="s">
        <v>15083</v>
      </c>
      <c r="D1959" s="193" t="s">
        <v>214</v>
      </c>
      <c r="E1959" s="194" t="s">
        <v>15084</v>
      </c>
      <c r="F1959" s="195" t="s">
        <v>14956</v>
      </c>
      <c r="G1959" s="196" t="s">
        <v>2761</v>
      </c>
      <c r="H1959" s="197">
        <v>1</v>
      </c>
      <c r="I1959" s="198"/>
      <c r="J1959" s="199">
        <f>ROUND(I1959*H1959,2)</f>
        <v>0</v>
      </c>
      <c r="K1959" s="200"/>
      <c r="L1959" s="40"/>
      <c r="M1959" s="201" t="s">
        <v>1</v>
      </c>
      <c r="N1959" s="202" t="s">
        <v>42</v>
      </c>
      <c r="O1959" s="72"/>
      <c r="P1959" s="203">
        <f>O1959*H1959</f>
        <v>0</v>
      </c>
      <c r="Q1959" s="203">
        <v>0</v>
      </c>
      <c r="R1959" s="203">
        <f>Q1959*H1959</f>
        <v>0</v>
      </c>
      <c r="S1959" s="203">
        <v>0</v>
      </c>
      <c r="T1959" s="204">
        <f>S1959*H1959</f>
        <v>0</v>
      </c>
      <c r="U1959" s="35"/>
      <c r="V1959" s="35"/>
      <c r="W1959" s="35"/>
      <c r="X1959" s="35"/>
      <c r="Y1959" s="35"/>
      <c r="Z1959" s="35"/>
      <c r="AA1959" s="35"/>
      <c r="AB1959" s="35"/>
      <c r="AC1959" s="35"/>
      <c r="AD1959" s="35"/>
      <c r="AE1959" s="35"/>
      <c r="AR1959" s="205" t="s">
        <v>218</v>
      </c>
      <c r="AT1959" s="205" t="s">
        <v>214</v>
      </c>
      <c r="AU1959" s="205" t="s">
        <v>85</v>
      </c>
      <c r="AY1959" s="18" t="s">
        <v>209</v>
      </c>
      <c r="BE1959" s="206">
        <f>IF(N1959="základní",J1959,0)</f>
        <v>0</v>
      </c>
      <c r="BF1959" s="206">
        <f>IF(N1959="snížená",J1959,0)</f>
        <v>0</v>
      </c>
      <c r="BG1959" s="206">
        <f>IF(N1959="zákl. přenesená",J1959,0)</f>
        <v>0</v>
      </c>
      <c r="BH1959" s="206">
        <f>IF(N1959="sníž. přenesená",J1959,0)</f>
        <v>0</v>
      </c>
      <c r="BI1959" s="206">
        <f>IF(N1959="nulová",J1959,0)</f>
        <v>0</v>
      </c>
      <c r="BJ1959" s="18" t="s">
        <v>85</v>
      </c>
      <c r="BK1959" s="206">
        <f>ROUND(I1959*H1959,2)</f>
        <v>0</v>
      </c>
      <c r="BL1959" s="18" t="s">
        <v>218</v>
      </c>
      <c r="BM1959" s="205" t="s">
        <v>15085</v>
      </c>
    </row>
    <row r="1960" spans="1:65" s="2" customFormat="1" ht="146.25">
      <c r="A1960" s="35"/>
      <c r="B1960" s="36"/>
      <c r="C1960" s="37"/>
      <c r="D1960" s="214" t="s">
        <v>807</v>
      </c>
      <c r="E1960" s="37"/>
      <c r="F1960" s="256" t="s">
        <v>15086</v>
      </c>
      <c r="G1960" s="37"/>
      <c r="H1960" s="37"/>
      <c r="I1960" s="257"/>
      <c r="J1960" s="37"/>
      <c r="K1960" s="37"/>
      <c r="L1960" s="40"/>
      <c r="M1960" s="258"/>
      <c r="N1960" s="259"/>
      <c r="O1960" s="72"/>
      <c r="P1960" s="72"/>
      <c r="Q1960" s="72"/>
      <c r="R1960" s="72"/>
      <c r="S1960" s="72"/>
      <c r="T1960" s="73"/>
      <c r="U1960" s="35"/>
      <c r="V1960" s="35"/>
      <c r="W1960" s="35"/>
      <c r="X1960" s="35"/>
      <c r="Y1960" s="35"/>
      <c r="Z1960" s="35"/>
      <c r="AA1960" s="35"/>
      <c r="AB1960" s="35"/>
      <c r="AC1960" s="35"/>
      <c r="AD1960" s="35"/>
      <c r="AE1960" s="35"/>
      <c r="AT1960" s="18" t="s">
        <v>807</v>
      </c>
      <c r="AU1960" s="18" t="s">
        <v>85</v>
      </c>
    </row>
    <row r="1961" spans="1:65" s="2" customFormat="1" ht="16.5" customHeight="1">
      <c r="A1961" s="35"/>
      <c r="B1961" s="36"/>
      <c r="C1961" s="193" t="s">
        <v>15087</v>
      </c>
      <c r="D1961" s="193" t="s">
        <v>214</v>
      </c>
      <c r="E1961" s="194" t="s">
        <v>15088</v>
      </c>
      <c r="F1961" s="195" t="s">
        <v>14922</v>
      </c>
      <c r="G1961" s="196" t="s">
        <v>2761</v>
      </c>
      <c r="H1961" s="197">
        <v>2</v>
      </c>
      <c r="I1961" s="198"/>
      <c r="J1961" s="199">
        <f>ROUND(I1961*H1961,2)</f>
        <v>0</v>
      </c>
      <c r="K1961" s="200"/>
      <c r="L1961" s="40"/>
      <c r="M1961" s="201" t="s">
        <v>1</v>
      </c>
      <c r="N1961" s="202" t="s">
        <v>42</v>
      </c>
      <c r="O1961" s="72"/>
      <c r="P1961" s="203">
        <f>O1961*H1961</f>
        <v>0</v>
      </c>
      <c r="Q1961" s="203">
        <v>0</v>
      </c>
      <c r="R1961" s="203">
        <f>Q1961*H1961</f>
        <v>0</v>
      </c>
      <c r="S1961" s="203">
        <v>0</v>
      </c>
      <c r="T1961" s="204">
        <f>S1961*H1961</f>
        <v>0</v>
      </c>
      <c r="U1961" s="35"/>
      <c r="V1961" s="35"/>
      <c r="W1961" s="35"/>
      <c r="X1961" s="35"/>
      <c r="Y1961" s="35"/>
      <c r="Z1961" s="35"/>
      <c r="AA1961" s="35"/>
      <c r="AB1961" s="35"/>
      <c r="AC1961" s="35"/>
      <c r="AD1961" s="35"/>
      <c r="AE1961" s="35"/>
      <c r="AR1961" s="205" t="s">
        <v>218</v>
      </c>
      <c r="AT1961" s="205" t="s">
        <v>214</v>
      </c>
      <c r="AU1961" s="205" t="s">
        <v>85</v>
      </c>
      <c r="AY1961" s="18" t="s">
        <v>209</v>
      </c>
      <c r="BE1961" s="206">
        <f>IF(N1961="základní",J1961,0)</f>
        <v>0</v>
      </c>
      <c r="BF1961" s="206">
        <f>IF(N1961="snížená",J1961,0)</f>
        <v>0</v>
      </c>
      <c r="BG1961" s="206">
        <f>IF(N1961="zákl. přenesená",J1961,0)</f>
        <v>0</v>
      </c>
      <c r="BH1961" s="206">
        <f>IF(N1961="sníž. přenesená",J1961,0)</f>
        <v>0</v>
      </c>
      <c r="BI1961" s="206">
        <f>IF(N1961="nulová",J1961,0)</f>
        <v>0</v>
      </c>
      <c r="BJ1961" s="18" t="s">
        <v>85</v>
      </c>
      <c r="BK1961" s="206">
        <f>ROUND(I1961*H1961,2)</f>
        <v>0</v>
      </c>
      <c r="BL1961" s="18" t="s">
        <v>218</v>
      </c>
      <c r="BM1961" s="205" t="s">
        <v>15089</v>
      </c>
    </row>
    <row r="1962" spans="1:65" s="2" customFormat="1" ht="29.25">
      <c r="A1962" s="35"/>
      <c r="B1962" s="36"/>
      <c r="C1962" s="37"/>
      <c r="D1962" s="214" t="s">
        <v>807</v>
      </c>
      <c r="E1962" s="37"/>
      <c r="F1962" s="256" t="s">
        <v>14919</v>
      </c>
      <c r="G1962" s="37"/>
      <c r="H1962" s="37"/>
      <c r="I1962" s="257"/>
      <c r="J1962" s="37"/>
      <c r="K1962" s="37"/>
      <c r="L1962" s="40"/>
      <c r="M1962" s="258"/>
      <c r="N1962" s="259"/>
      <c r="O1962" s="72"/>
      <c r="P1962" s="72"/>
      <c r="Q1962" s="72"/>
      <c r="R1962" s="72"/>
      <c r="S1962" s="72"/>
      <c r="T1962" s="73"/>
      <c r="U1962" s="35"/>
      <c r="V1962" s="35"/>
      <c r="W1962" s="35"/>
      <c r="X1962" s="35"/>
      <c r="Y1962" s="35"/>
      <c r="Z1962" s="35"/>
      <c r="AA1962" s="35"/>
      <c r="AB1962" s="35"/>
      <c r="AC1962" s="35"/>
      <c r="AD1962" s="35"/>
      <c r="AE1962" s="35"/>
      <c r="AT1962" s="18" t="s">
        <v>807</v>
      </c>
      <c r="AU1962" s="18" t="s">
        <v>85</v>
      </c>
    </row>
    <row r="1963" spans="1:65" s="2" customFormat="1" ht="16.5" customHeight="1">
      <c r="A1963" s="35"/>
      <c r="B1963" s="36"/>
      <c r="C1963" s="193" t="s">
        <v>15090</v>
      </c>
      <c r="D1963" s="193" t="s">
        <v>214</v>
      </c>
      <c r="E1963" s="194" t="s">
        <v>15091</v>
      </c>
      <c r="F1963" s="195" t="s">
        <v>14922</v>
      </c>
      <c r="G1963" s="196" t="s">
        <v>2761</v>
      </c>
      <c r="H1963" s="197">
        <v>1</v>
      </c>
      <c r="I1963" s="198"/>
      <c r="J1963" s="199">
        <f>ROUND(I1963*H1963,2)</f>
        <v>0</v>
      </c>
      <c r="K1963" s="200"/>
      <c r="L1963" s="40"/>
      <c r="M1963" s="201" t="s">
        <v>1</v>
      </c>
      <c r="N1963" s="202" t="s">
        <v>42</v>
      </c>
      <c r="O1963" s="72"/>
      <c r="P1963" s="203">
        <f>O1963*H1963</f>
        <v>0</v>
      </c>
      <c r="Q1963" s="203">
        <v>0</v>
      </c>
      <c r="R1963" s="203">
        <f>Q1963*H1963</f>
        <v>0</v>
      </c>
      <c r="S1963" s="203">
        <v>0</v>
      </c>
      <c r="T1963" s="204">
        <f>S1963*H1963</f>
        <v>0</v>
      </c>
      <c r="U1963" s="35"/>
      <c r="V1963" s="35"/>
      <c r="W1963" s="35"/>
      <c r="X1963" s="35"/>
      <c r="Y1963" s="35"/>
      <c r="Z1963" s="35"/>
      <c r="AA1963" s="35"/>
      <c r="AB1963" s="35"/>
      <c r="AC1963" s="35"/>
      <c r="AD1963" s="35"/>
      <c r="AE1963" s="35"/>
      <c r="AR1963" s="205" t="s">
        <v>218</v>
      </c>
      <c r="AT1963" s="205" t="s">
        <v>214</v>
      </c>
      <c r="AU1963" s="205" t="s">
        <v>85</v>
      </c>
      <c r="AY1963" s="18" t="s">
        <v>209</v>
      </c>
      <c r="BE1963" s="206">
        <f>IF(N1963="základní",J1963,0)</f>
        <v>0</v>
      </c>
      <c r="BF1963" s="206">
        <f>IF(N1963="snížená",J1963,0)</f>
        <v>0</v>
      </c>
      <c r="BG1963" s="206">
        <f>IF(N1963="zákl. přenesená",J1963,0)</f>
        <v>0</v>
      </c>
      <c r="BH1963" s="206">
        <f>IF(N1963="sníž. přenesená",J1963,0)</f>
        <v>0</v>
      </c>
      <c r="BI1963" s="206">
        <f>IF(N1963="nulová",J1963,0)</f>
        <v>0</v>
      </c>
      <c r="BJ1963" s="18" t="s">
        <v>85</v>
      </c>
      <c r="BK1963" s="206">
        <f>ROUND(I1963*H1963,2)</f>
        <v>0</v>
      </c>
      <c r="BL1963" s="18" t="s">
        <v>218</v>
      </c>
      <c r="BM1963" s="205" t="s">
        <v>15092</v>
      </c>
    </row>
    <row r="1964" spans="1:65" s="2" customFormat="1" ht="19.5">
      <c r="A1964" s="35"/>
      <c r="B1964" s="36"/>
      <c r="C1964" s="37"/>
      <c r="D1964" s="214" t="s">
        <v>807</v>
      </c>
      <c r="E1964" s="37"/>
      <c r="F1964" s="256" t="s">
        <v>14965</v>
      </c>
      <c r="G1964" s="37"/>
      <c r="H1964" s="37"/>
      <c r="I1964" s="257"/>
      <c r="J1964" s="37"/>
      <c r="K1964" s="37"/>
      <c r="L1964" s="40"/>
      <c r="M1964" s="258"/>
      <c r="N1964" s="259"/>
      <c r="O1964" s="72"/>
      <c r="P1964" s="72"/>
      <c r="Q1964" s="72"/>
      <c r="R1964" s="72"/>
      <c r="S1964" s="72"/>
      <c r="T1964" s="73"/>
      <c r="U1964" s="35"/>
      <c r="V1964" s="35"/>
      <c r="W1964" s="35"/>
      <c r="X1964" s="35"/>
      <c r="Y1964" s="35"/>
      <c r="Z1964" s="35"/>
      <c r="AA1964" s="35"/>
      <c r="AB1964" s="35"/>
      <c r="AC1964" s="35"/>
      <c r="AD1964" s="35"/>
      <c r="AE1964" s="35"/>
      <c r="AT1964" s="18" t="s">
        <v>807</v>
      </c>
      <c r="AU1964" s="18" t="s">
        <v>85</v>
      </c>
    </row>
    <row r="1965" spans="1:65" s="2" customFormat="1" ht="16.5" customHeight="1">
      <c r="A1965" s="35"/>
      <c r="B1965" s="36"/>
      <c r="C1965" s="193" t="s">
        <v>15093</v>
      </c>
      <c r="D1965" s="193" t="s">
        <v>214</v>
      </c>
      <c r="E1965" s="194" t="s">
        <v>15094</v>
      </c>
      <c r="F1965" s="195" t="s">
        <v>15006</v>
      </c>
      <c r="G1965" s="196" t="s">
        <v>2761</v>
      </c>
      <c r="H1965" s="197">
        <v>5</v>
      </c>
      <c r="I1965" s="198"/>
      <c r="J1965" s="199">
        <f>ROUND(I1965*H1965,2)</f>
        <v>0</v>
      </c>
      <c r="K1965" s="200"/>
      <c r="L1965" s="40"/>
      <c r="M1965" s="201" t="s">
        <v>1</v>
      </c>
      <c r="N1965" s="202" t="s">
        <v>42</v>
      </c>
      <c r="O1965" s="72"/>
      <c r="P1965" s="203">
        <f>O1965*H1965</f>
        <v>0</v>
      </c>
      <c r="Q1965" s="203">
        <v>0</v>
      </c>
      <c r="R1965" s="203">
        <f>Q1965*H1965</f>
        <v>0</v>
      </c>
      <c r="S1965" s="203">
        <v>0</v>
      </c>
      <c r="T1965" s="204">
        <f>S1965*H1965</f>
        <v>0</v>
      </c>
      <c r="U1965" s="35"/>
      <c r="V1965" s="35"/>
      <c r="W1965" s="35"/>
      <c r="X1965" s="35"/>
      <c r="Y1965" s="35"/>
      <c r="Z1965" s="35"/>
      <c r="AA1965" s="35"/>
      <c r="AB1965" s="35"/>
      <c r="AC1965" s="35"/>
      <c r="AD1965" s="35"/>
      <c r="AE1965" s="35"/>
      <c r="AR1965" s="205" t="s">
        <v>218</v>
      </c>
      <c r="AT1965" s="205" t="s">
        <v>214</v>
      </c>
      <c r="AU1965" s="205" t="s">
        <v>85</v>
      </c>
      <c r="AY1965" s="18" t="s">
        <v>209</v>
      </c>
      <c r="BE1965" s="206">
        <f>IF(N1965="základní",J1965,0)</f>
        <v>0</v>
      </c>
      <c r="BF1965" s="206">
        <f>IF(N1965="snížená",J1965,0)</f>
        <v>0</v>
      </c>
      <c r="BG1965" s="206">
        <f>IF(N1965="zákl. přenesená",J1965,0)</f>
        <v>0</v>
      </c>
      <c r="BH1965" s="206">
        <f>IF(N1965="sníž. přenesená",J1965,0)</f>
        <v>0</v>
      </c>
      <c r="BI1965" s="206">
        <f>IF(N1965="nulová",J1965,0)</f>
        <v>0</v>
      </c>
      <c r="BJ1965" s="18" t="s">
        <v>85</v>
      </c>
      <c r="BK1965" s="206">
        <f>ROUND(I1965*H1965,2)</f>
        <v>0</v>
      </c>
      <c r="BL1965" s="18" t="s">
        <v>218</v>
      </c>
      <c r="BM1965" s="205" t="s">
        <v>15095</v>
      </c>
    </row>
    <row r="1966" spans="1:65" s="2" customFormat="1" ht="68.25">
      <c r="A1966" s="35"/>
      <c r="B1966" s="36"/>
      <c r="C1966" s="37"/>
      <c r="D1966" s="214" t="s">
        <v>807</v>
      </c>
      <c r="E1966" s="37"/>
      <c r="F1966" s="256" t="s">
        <v>14052</v>
      </c>
      <c r="G1966" s="37"/>
      <c r="H1966" s="37"/>
      <c r="I1966" s="257"/>
      <c r="J1966" s="37"/>
      <c r="K1966" s="37"/>
      <c r="L1966" s="40"/>
      <c r="M1966" s="258"/>
      <c r="N1966" s="259"/>
      <c r="O1966" s="72"/>
      <c r="P1966" s="72"/>
      <c r="Q1966" s="72"/>
      <c r="R1966" s="72"/>
      <c r="S1966" s="72"/>
      <c r="T1966" s="73"/>
      <c r="U1966" s="35"/>
      <c r="V1966" s="35"/>
      <c r="W1966" s="35"/>
      <c r="X1966" s="35"/>
      <c r="Y1966" s="35"/>
      <c r="Z1966" s="35"/>
      <c r="AA1966" s="35"/>
      <c r="AB1966" s="35"/>
      <c r="AC1966" s="35"/>
      <c r="AD1966" s="35"/>
      <c r="AE1966" s="35"/>
      <c r="AT1966" s="18" t="s">
        <v>807</v>
      </c>
      <c r="AU1966" s="18" t="s">
        <v>85</v>
      </c>
    </row>
    <row r="1967" spans="1:65" s="2" customFormat="1" ht="16.5" customHeight="1">
      <c r="A1967" s="35"/>
      <c r="B1967" s="36"/>
      <c r="C1967" s="193" t="s">
        <v>15096</v>
      </c>
      <c r="D1967" s="193" t="s">
        <v>214</v>
      </c>
      <c r="E1967" s="194" t="s">
        <v>15097</v>
      </c>
      <c r="F1967" s="195" t="s">
        <v>12848</v>
      </c>
      <c r="G1967" s="196" t="s">
        <v>217</v>
      </c>
      <c r="H1967" s="197">
        <v>67.2</v>
      </c>
      <c r="I1967" s="198"/>
      <c r="J1967" s="199">
        <f>ROUND(I1967*H1967,2)</f>
        <v>0</v>
      </c>
      <c r="K1967" s="200"/>
      <c r="L1967" s="40"/>
      <c r="M1967" s="201" t="s">
        <v>1</v>
      </c>
      <c r="N1967" s="202" t="s">
        <v>42</v>
      </c>
      <c r="O1967" s="72"/>
      <c r="P1967" s="203">
        <f>O1967*H1967</f>
        <v>0</v>
      </c>
      <c r="Q1967" s="203">
        <v>0</v>
      </c>
      <c r="R1967" s="203">
        <f>Q1967*H1967</f>
        <v>0</v>
      </c>
      <c r="S1967" s="203">
        <v>0</v>
      </c>
      <c r="T1967" s="204">
        <f>S1967*H1967</f>
        <v>0</v>
      </c>
      <c r="U1967" s="35"/>
      <c r="V1967" s="35"/>
      <c r="W1967" s="35"/>
      <c r="X1967" s="35"/>
      <c r="Y1967" s="35"/>
      <c r="Z1967" s="35"/>
      <c r="AA1967" s="35"/>
      <c r="AB1967" s="35"/>
      <c r="AC1967" s="35"/>
      <c r="AD1967" s="35"/>
      <c r="AE1967" s="35"/>
      <c r="AR1967" s="205" t="s">
        <v>218</v>
      </c>
      <c r="AT1967" s="205" t="s">
        <v>214</v>
      </c>
      <c r="AU1967" s="205" t="s">
        <v>85</v>
      </c>
      <c r="AY1967" s="18" t="s">
        <v>209</v>
      </c>
      <c r="BE1967" s="206">
        <f>IF(N1967="základní",J1967,0)</f>
        <v>0</v>
      </c>
      <c r="BF1967" s="206">
        <f>IF(N1967="snížená",J1967,0)</f>
        <v>0</v>
      </c>
      <c r="BG1967" s="206">
        <f>IF(N1967="zákl. přenesená",J1967,0)</f>
        <v>0</v>
      </c>
      <c r="BH1967" s="206">
        <f>IF(N1967="sníž. přenesená",J1967,0)</f>
        <v>0</v>
      </c>
      <c r="BI1967" s="206">
        <f>IF(N1967="nulová",J1967,0)</f>
        <v>0</v>
      </c>
      <c r="BJ1967" s="18" t="s">
        <v>85</v>
      </c>
      <c r="BK1967" s="206">
        <f>ROUND(I1967*H1967,2)</f>
        <v>0</v>
      </c>
      <c r="BL1967" s="18" t="s">
        <v>218</v>
      </c>
      <c r="BM1967" s="205" t="s">
        <v>15098</v>
      </c>
    </row>
    <row r="1968" spans="1:65" s="2" customFormat="1" ht="48.75">
      <c r="A1968" s="35"/>
      <c r="B1968" s="36"/>
      <c r="C1968" s="37"/>
      <c r="D1968" s="214" t="s">
        <v>807</v>
      </c>
      <c r="E1968" s="37"/>
      <c r="F1968" s="256" t="s">
        <v>12988</v>
      </c>
      <c r="G1968" s="37"/>
      <c r="H1968" s="37"/>
      <c r="I1968" s="257"/>
      <c r="J1968" s="37"/>
      <c r="K1968" s="37"/>
      <c r="L1968" s="40"/>
      <c r="M1968" s="258"/>
      <c r="N1968" s="259"/>
      <c r="O1968" s="72"/>
      <c r="P1968" s="72"/>
      <c r="Q1968" s="72"/>
      <c r="R1968" s="72"/>
      <c r="S1968" s="72"/>
      <c r="T1968" s="73"/>
      <c r="U1968" s="35"/>
      <c r="V1968" s="35"/>
      <c r="W1968" s="35"/>
      <c r="X1968" s="35"/>
      <c r="Y1968" s="35"/>
      <c r="Z1968" s="35"/>
      <c r="AA1968" s="35"/>
      <c r="AB1968" s="35"/>
      <c r="AC1968" s="35"/>
      <c r="AD1968" s="35"/>
      <c r="AE1968" s="35"/>
      <c r="AT1968" s="18" t="s">
        <v>807</v>
      </c>
      <c r="AU1968" s="18" t="s">
        <v>85</v>
      </c>
    </row>
    <row r="1969" spans="1:65" s="2" customFormat="1" ht="16.5" customHeight="1">
      <c r="A1969" s="35"/>
      <c r="B1969" s="36"/>
      <c r="C1969" s="193" t="s">
        <v>15099</v>
      </c>
      <c r="D1969" s="193" t="s">
        <v>214</v>
      </c>
      <c r="E1969" s="194" t="s">
        <v>15100</v>
      </c>
      <c r="F1969" s="195" t="s">
        <v>12852</v>
      </c>
      <c r="G1969" s="196" t="s">
        <v>217</v>
      </c>
      <c r="H1969" s="197">
        <v>54.4</v>
      </c>
      <c r="I1969" s="198"/>
      <c r="J1969" s="199">
        <f>ROUND(I1969*H1969,2)</f>
        <v>0</v>
      </c>
      <c r="K1969" s="200"/>
      <c r="L1969" s="40"/>
      <c r="M1969" s="201" t="s">
        <v>1</v>
      </c>
      <c r="N1969" s="202" t="s">
        <v>42</v>
      </c>
      <c r="O1969" s="72"/>
      <c r="P1969" s="203">
        <f>O1969*H1969</f>
        <v>0</v>
      </c>
      <c r="Q1969" s="203">
        <v>0</v>
      </c>
      <c r="R1969" s="203">
        <f>Q1969*H1969</f>
        <v>0</v>
      </c>
      <c r="S1969" s="203">
        <v>0</v>
      </c>
      <c r="T1969" s="204">
        <f>S1969*H1969</f>
        <v>0</v>
      </c>
      <c r="U1969" s="35"/>
      <c r="V1969" s="35"/>
      <c r="W1969" s="35"/>
      <c r="X1969" s="35"/>
      <c r="Y1969" s="35"/>
      <c r="Z1969" s="35"/>
      <c r="AA1969" s="35"/>
      <c r="AB1969" s="35"/>
      <c r="AC1969" s="35"/>
      <c r="AD1969" s="35"/>
      <c r="AE1969" s="35"/>
      <c r="AR1969" s="205" t="s">
        <v>218</v>
      </c>
      <c r="AT1969" s="205" t="s">
        <v>214</v>
      </c>
      <c r="AU1969" s="205" t="s">
        <v>85</v>
      </c>
      <c r="AY1969" s="18" t="s">
        <v>209</v>
      </c>
      <c r="BE1969" s="206">
        <f>IF(N1969="základní",J1969,0)</f>
        <v>0</v>
      </c>
      <c r="BF1969" s="206">
        <f>IF(N1969="snížená",J1969,0)</f>
        <v>0</v>
      </c>
      <c r="BG1969" s="206">
        <f>IF(N1969="zákl. přenesená",J1969,0)</f>
        <v>0</v>
      </c>
      <c r="BH1969" s="206">
        <f>IF(N1969="sníž. přenesená",J1969,0)</f>
        <v>0</v>
      </c>
      <c r="BI1969" s="206">
        <f>IF(N1969="nulová",J1969,0)</f>
        <v>0</v>
      </c>
      <c r="BJ1969" s="18" t="s">
        <v>85</v>
      </c>
      <c r="BK1969" s="206">
        <f>ROUND(I1969*H1969,2)</f>
        <v>0</v>
      </c>
      <c r="BL1969" s="18" t="s">
        <v>218</v>
      </c>
      <c r="BM1969" s="205" t="s">
        <v>15101</v>
      </c>
    </row>
    <row r="1970" spans="1:65" s="2" customFormat="1" ht="48.75">
      <c r="A1970" s="35"/>
      <c r="B1970" s="36"/>
      <c r="C1970" s="37"/>
      <c r="D1970" s="214" t="s">
        <v>807</v>
      </c>
      <c r="E1970" s="37"/>
      <c r="F1970" s="256" t="s">
        <v>12988</v>
      </c>
      <c r="G1970" s="37"/>
      <c r="H1970" s="37"/>
      <c r="I1970" s="257"/>
      <c r="J1970" s="37"/>
      <c r="K1970" s="37"/>
      <c r="L1970" s="40"/>
      <c r="M1970" s="258"/>
      <c r="N1970" s="259"/>
      <c r="O1970" s="72"/>
      <c r="P1970" s="72"/>
      <c r="Q1970" s="72"/>
      <c r="R1970" s="72"/>
      <c r="S1970" s="72"/>
      <c r="T1970" s="73"/>
      <c r="U1970" s="35"/>
      <c r="V1970" s="35"/>
      <c r="W1970" s="35"/>
      <c r="X1970" s="35"/>
      <c r="Y1970" s="35"/>
      <c r="Z1970" s="35"/>
      <c r="AA1970" s="35"/>
      <c r="AB1970" s="35"/>
      <c r="AC1970" s="35"/>
      <c r="AD1970" s="35"/>
      <c r="AE1970" s="35"/>
      <c r="AT1970" s="18" t="s">
        <v>807</v>
      </c>
      <c r="AU1970" s="18" t="s">
        <v>85</v>
      </c>
    </row>
    <row r="1971" spans="1:65" s="2" customFormat="1" ht="49.15" customHeight="1">
      <c r="A1971" s="35"/>
      <c r="B1971" s="36"/>
      <c r="C1971" s="193" t="s">
        <v>15102</v>
      </c>
      <c r="D1971" s="193" t="s">
        <v>214</v>
      </c>
      <c r="E1971" s="194" t="s">
        <v>15103</v>
      </c>
      <c r="F1971" s="195" t="s">
        <v>14866</v>
      </c>
      <c r="G1971" s="196" t="s">
        <v>217</v>
      </c>
      <c r="H1971" s="197">
        <v>120</v>
      </c>
      <c r="I1971" s="198"/>
      <c r="J1971" s="199">
        <f>ROUND(I1971*H1971,2)</f>
        <v>0</v>
      </c>
      <c r="K1971" s="200"/>
      <c r="L1971" s="40"/>
      <c r="M1971" s="201" t="s">
        <v>1</v>
      </c>
      <c r="N1971" s="202" t="s">
        <v>42</v>
      </c>
      <c r="O1971" s="72"/>
      <c r="P1971" s="203">
        <f>O1971*H1971</f>
        <v>0</v>
      </c>
      <c r="Q1971" s="203">
        <v>0</v>
      </c>
      <c r="R1971" s="203">
        <f>Q1971*H1971</f>
        <v>0</v>
      </c>
      <c r="S1971" s="203">
        <v>0</v>
      </c>
      <c r="T1971" s="204">
        <f>S1971*H1971</f>
        <v>0</v>
      </c>
      <c r="U1971" s="35"/>
      <c r="V1971" s="35"/>
      <c r="W1971" s="35"/>
      <c r="X1971" s="35"/>
      <c r="Y1971" s="35"/>
      <c r="Z1971" s="35"/>
      <c r="AA1971" s="35"/>
      <c r="AB1971" s="35"/>
      <c r="AC1971" s="35"/>
      <c r="AD1971" s="35"/>
      <c r="AE1971" s="35"/>
      <c r="AR1971" s="205" t="s">
        <v>218</v>
      </c>
      <c r="AT1971" s="205" t="s">
        <v>214</v>
      </c>
      <c r="AU1971" s="205" t="s">
        <v>85</v>
      </c>
      <c r="AY1971" s="18" t="s">
        <v>209</v>
      </c>
      <c r="BE1971" s="206">
        <f>IF(N1971="základní",J1971,0)</f>
        <v>0</v>
      </c>
      <c r="BF1971" s="206">
        <f>IF(N1971="snížená",J1971,0)</f>
        <v>0</v>
      </c>
      <c r="BG1971" s="206">
        <f>IF(N1971="zákl. přenesená",J1971,0)</f>
        <v>0</v>
      </c>
      <c r="BH1971" s="206">
        <f>IF(N1971="sníž. přenesená",J1971,0)</f>
        <v>0</v>
      </c>
      <c r="BI1971" s="206">
        <f>IF(N1971="nulová",J1971,0)</f>
        <v>0</v>
      </c>
      <c r="BJ1971" s="18" t="s">
        <v>85</v>
      </c>
      <c r="BK1971" s="206">
        <f>ROUND(I1971*H1971,2)</f>
        <v>0</v>
      </c>
      <c r="BL1971" s="18" t="s">
        <v>218</v>
      </c>
      <c r="BM1971" s="205" t="s">
        <v>15104</v>
      </c>
    </row>
    <row r="1972" spans="1:65" s="2" customFormat="1" ht="16.5" customHeight="1">
      <c r="A1972" s="35"/>
      <c r="B1972" s="36"/>
      <c r="C1972" s="193" t="s">
        <v>15105</v>
      </c>
      <c r="D1972" s="193" t="s">
        <v>214</v>
      </c>
      <c r="E1972" s="194" t="s">
        <v>15106</v>
      </c>
      <c r="F1972" s="195" t="s">
        <v>12858</v>
      </c>
      <c r="G1972" s="196" t="s">
        <v>586</v>
      </c>
      <c r="H1972" s="197">
        <v>500</v>
      </c>
      <c r="I1972" s="198"/>
      <c r="J1972" s="199">
        <f>ROUND(I1972*H1972,2)</f>
        <v>0</v>
      </c>
      <c r="K1972" s="200"/>
      <c r="L1972" s="40"/>
      <c r="M1972" s="201" t="s">
        <v>1</v>
      </c>
      <c r="N1972" s="202" t="s">
        <v>42</v>
      </c>
      <c r="O1972" s="72"/>
      <c r="P1972" s="203">
        <f>O1972*H1972</f>
        <v>0</v>
      </c>
      <c r="Q1972" s="203">
        <v>0</v>
      </c>
      <c r="R1972" s="203">
        <f>Q1972*H1972</f>
        <v>0</v>
      </c>
      <c r="S1972" s="203">
        <v>0</v>
      </c>
      <c r="T1972" s="204">
        <f>S1972*H1972</f>
        <v>0</v>
      </c>
      <c r="U1972" s="35"/>
      <c r="V1972" s="35"/>
      <c r="W1972" s="35"/>
      <c r="X1972" s="35"/>
      <c r="Y1972" s="35"/>
      <c r="Z1972" s="35"/>
      <c r="AA1972" s="35"/>
      <c r="AB1972" s="35"/>
      <c r="AC1972" s="35"/>
      <c r="AD1972" s="35"/>
      <c r="AE1972" s="35"/>
      <c r="AR1972" s="205" t="s">
        <v>218</v>
      </c>
      <c r="AT1972" s="205" t="s">
        <v>214</v>
      </c>
      <c r="AU1972" s="205" t="s">
        <v>85</v>
      </c>
      <c r="AY1972" s="18" t="s">
        <v>209</v>
      </c>
      <c r="BE1972" s="206">
        <f>IF(N1972="základní",J1972,0)</f>
        <v>0</v>
      </c>
      <c r="BF1972" s="206">
        <f>IF(N1972="snížená",J1972,0)</f>
        <v>0</v>
      </c>
      <c r="BG1972" s="206">
        <f>IF(N1972="zákl. přenesená",J1972,0)</f>
        <v>0</v>
      </c>
      <c r="BH1972" s="206">
        <f>IF(N1972="sníž. přenesená",J1972,0)</f>
        <v>0</v>
      </c>
      <c r="BI1972" s="206">
        <f>IF(N1972="nulová",J1972,0)</f>
        <v>0</v>
      </c>
      <c r="BJ1972" s="18" t="s">
        <v>85</v>
      </c>
      <c r="BK1972" s="206">
        <f>ROUND(I1972*H1972,2)</f>
        <v>0</v>
      </c>
      <c r="BL1972" s="18" t="s">
        <v>218</v>
      </c>
      <c r="BM1972" s="205" t="s">
        <v>15107</v>
      </c>
    </row>
    <row r="1973" spans="1:65" s="2" customFormat="1" ht="16.5" customHeight="1">
      <c r="A1973" s="35"/>
      <c r="B1973" s="36"/>
      <c r="C1973" s="193" t="s">
        <v>15108</v>
      </c>
      <c r="D1973" s="193" t="s">
        <v>214</v>
      </c>
      <c r="E1973" s="194" t="s">
        <v>15109</v>
      </c>
      <c r="F1973" s="195" t="s">
        <v>12861</v>
      </c>
      <c r="G1973" s="196" t="s">
        <v>586</v>
      </c>
      <c r="H1973" s="197">
        <v>175</v>
      </c>
      <c r="I1973" s="198"/>
      <c r="J1973" s="199">
        <f>ROUND(I1973*H1973,2)</f>
        <v>0</v>
      </c>
      <c r="K1973" s="200"/>
      <c r="L1973" s="40"/>
      <c r="M1973" s="201" t="s">
        <v>1</v>
      </c>
      <c r="N1973" s="202" t="s">
        <v>42</v>
      </c>
      <c r="O1973" s="72"/>
      <c r="P1973" s="203">
        <f>O1973*H1973</f>
        <v>0</v>
      </c>
      <c r="Q1973" s="203">
        <v>0</v>
      </c>
      <c r="R1973" s="203">
        <f>Q1973*H1973</f>
        <v>0</v>
      </c>
      <c r="S1973" s="203">
        <v>0</v>
      </c>
      <c r="T1973" s="204">
        <f>S1973*H1973</f>
        <v>0</v>
      </c>
      <c r="U1973" s="35"/>
      <c r="V1973" s="35"/>
      <c r="W1973" s="35"/>
      <c r="X1973" s="35"/>
      <c r="Y1973" s="35"/>
      <c r="Z1973" s="35"/>
      <c r="AA1973" s="35"/>
      <c r="AB1973" s="35"/>
      <c r="AC1973" s="35"/>
      <c r="AD1973" s="35"/>
      <c r="AE1973" s="35"/>
      <c r="AR1973" s="205" t="s">
        <v>218</v>
      </c>
      <c r="AT1973" s="205" t="s">
        <v>214</v>
      </c>
      <c r="AU1973" s="205" t="s">
        <v>85</v>
      </c>
      <c r="AY1973" s="18" t="s">
        <v>209</v>
      </c>
      <c r="BE1973" s="206">
        <f>IF(N1973="základní",J1973,0)</f>
        <v>0</v>
      </c>
      <c r="BF1973" s="206">
        <f>IF(N1973="snížená",J1973,0)</f>
        <v>0</v>
      </c>
      <c r="BG1973" s="206">
        <f>IF(N1973="zákl. přenesená",J1973,0)</f>
        <v>0</v>
      </c>
      <c r="BH1973" s="206">
        <f>IF(N1973="sníž. přenesená",J1973,0)</f>
        <v>0</v>
      </c>
      <c r="BI1973" s="206">
        <f>IF(N1973="nulová",J1973,0)</f>
        <v>0</v>
      </c>
      <c r="BJ1973" s="18" t="s">
        <v>85</v>
      </c>
      <c r="BK1973" s="206">
        <f>ROUND(I1973*H1973,2)</f>
        <v>0</v>
      </c>
      <c r="BL1973" s="18" t="s">
        <v>218</v>
      </c>
      <c r="BM1973" s="205" t="s">
        <v>15110</v>
      </c>
    </row>
    <row r="1974" spans="1:65" s="12" customFormat="1" ht="25.9" customHeight="1">
      <c r="B1974" s="177"/>
      <c r="C1974" s="178"/>
      <c r="D1974" s="179" t="s">
        <v>76</v>
      </c>
      <c r="E1974" s="180" t="s">
        <v>15111</v>
      </c>
      <c r="F1974" s="180" t="s">
        <v>15112</v>
      </c>
      <c r="G1974" s="178"/>
      <c r="H1974" s="178"/>
      <c r="I1974" s="181"/>
      <c r="J1974" s="182">
        <f>BK1974</f>
        <v>0</v>
      </c>
      <c r="K1974" s="178"/>
      <c r="L1974" s="183"/>
      <c r="M1974" s="184"/>
      <c r="N1974" s="185"/>
      <c r="O1974" s="185"/>
      <c r="P1974" s="186">
        <f>SUM(P1975:P1989)</f>
        <v>0</v>
      </c>
      <c r="Q1974" s="185"/>
      <c r="R1974" s="186">
        <f>SUM(R1975:R1989)</f>
        <v>0</v>
      </c>
      <c r="S1974" s="185"/>
      <c r="T1974" s="187">
        <f>SUM(T1975:T1989)</f>
        <v>0</v>
      </c>
      <c r="AR1974" s="188" t="s">
        <v>85</v>
      </c>
      <c r="AT1974" s="189" t="s">
        <v>76</v>
      </c>
      <c r="AU1974" s="189" t="s">
        <v>77</v>
      </c>
      <c r="AY1974" s="188" t="s">
        <v>209</v>
      </c>
      <c r="BK1974" s="190">
        <f>SUM(BK1975:BK1989)</f>
        <v>0</v>
      </c>
    </row>
    <row r="1975" spans="1:65" s="2" customFormat="1" ht="21.75" customHeight="1">
      <c r="A1975" s="35"/>
      <c r="B1975" s="36"/>
      <c r="C1975" s="193" t="s">
        <v>15113</v>
      </c>
      <c r="D1975" s="193" t="s">
        <v>214</v>
      </c>
      <c r="E1975" s="194" t="s">
        <v>15114</v>
      </c>
      <c r="F1975" s="195" t="s">
        <v>14956</v>
      </c>
      <c r="G1975" s="196" t="s">
        <v>2761</v>
      </c>
      <c r="H1975" s="197">
        <v>1</v>
      </c>
      <c r="I1975" s="198"/>
      <c r="J1975" s="199">
        <f>ROUND(I1975*H1975,2)</f>
        <v>0</v>
      </c>
      <c r="K1975" s="200"/>
      <c r="L1975" s="40"/>
      <c r="M1975" s="201" t="s">
        <v>1</v>
      </c>
      <c r="N1975" s="202" t="s">
        <v>42</v>
      </c>
      <c r="O1975" s="72"/>
      <c r="P1975" s="203">
        <f>O1975*H1975</f>
        <v>0</v>
      </c>
      <c r="Q1975" s="203">
        <v>0</v>
      </c>
      <c r="R1975" s="203">
        <f>Q1975*H1975</f>
        <v>0</v>
      </c>
      <c r="S1975" s="203">
        <v>0</v>
      </c>
      <c r="T1975" s="204">
        <f>S1975*H1975</f>
        <v>0</v>
      </c>
      <c r="U1975" s="35"/>
      <c r="V1975" s="35"/>
      <c r="W1975" s="35"/>
      <c r="X1975" s="35"/>
      <c r="Y1975" s="35"/>
      <c r="Z1975" s="35"/>
      <c r="AA1975" s="35"/>
      <c r="AB1975" s="35"/>
      <c r="AC1975" s="35"/>
      <c r="AD1975" s="35"/>
      <c r="AE1975" s="35"/>
      <c r="AR1975" s="205" t="s">
        <v>218</v>
      </c>
      <c r="AT1975" s="205" t="s">
        <v>214</v>
      </c>
      <c r="AU1975" s="205" t="s">
        <v>85</v>
      </c>
      <c r="AY1975" s="18" t="s">
        <v>209</v>
      </c>
      <c r="BE1975" s="206">
        <f>IF(N1975="základní",J1975,0)</f>
        <v>0</v>
      </c>
      <c r="BF1975" s="206">
        <f>IF(N1975="snížená",J1975,0)</f>
        <v>0</v>
      </c>
      <c r="BG1975" s="206">
        <f>IF(N1975="zákl. přenesená",J1975,0)</f>
        <v>0</v>
      </c>
      <c r="BH1975" s="206">
        <f>IF(N1975="sníž. přenesená",J1975,0)</f>
        <v>0</v>
      </c>
      <c r="BI1975" s="206">
        <f>IF(N1975="nulová",J1975,0)</f>
        <v>0</v>
      </c>
      <c r="BJ1975" s="18" t="s">
        <v>85</v>
      </c>
      <c r="BK1975" s="206">
        <f>ROUND(I1975*H1975,2)</f>
        <v>0</v>
      </c>
      <c r="BL1975" s="18" t="s">
        <v>218</v>
      </c>
      <c r="BM1975" s="205" t="s">
        <v>15115</v>
      </c>
    </row>
    <row r="1976" spans="1:65" s="2" customFormat="1" ht="136.5">
      <c r="A1976" s="35"/>
      <c r="B1976" s="36"/>
      <c r="C1976" s="37"/>
      <c r="D1976" s="214" t="s">
        <v>807</v>
      </c>
      <c r="E1976" s="37"/>
      <c r="F1976" s="256" t="s">
        <v>15116</v>
      </c>
      <c r="G1976" s="37"/>
      <c r="H1976" s="37"/>
      <c r="I1976" s="257"/>
      <c r="J1976" s="37"/>
      <c r="K1976" s="37"/>
      <c r="L1976" s="40"/>
      <c r="M1976" s="258"/>
      <c r="N1976" s="259"/>
      <c r="O1976" s="72"/>
      <c r="P1976" s="72"/>
      <c r="Q1976" s="72"/>
      <c r="R1976" s="72"/>
      <c r="S1976" s="72"/>
      <c r="T1976" s="73"/>
      <c r="U1976" s="35"/>
      <c r="V1976" s="35"/>
      <c r="W1976" s="35"/>
      <c r="X1976" s="35"/>
      <c r="Y1976" s="35"/>
      <c r="Z1976" s="35"/>
      <c r="AA1976" s="35"/>
      <c r="AB1976" s="35"/>
      <c r="AC1976" s="35"/>
      <c r="AD1976" s="35"/>
      <c r="AE1976" s="35"/>
      <c r="AT1976" s="18" t="s">
        <v>807</v>
      </c>
      <c r="AU1976" s="18" t="s">
        <v>85</v>
      </c>
    </row>
    <row r="1977" spans="1:65" s="2" customFormat="1" ht="16.5" customHeight="1">
      <c r="A1977" s="35"/>
      <c r="B1977" s="36"/>
      <c r="C1977" s="193" t="s">
        <v>15117</v>
      </c>
      <c r="D1977" s="193" t="s">
        <v>214</v>
      </c>
      <c r="E1977" s="194" t="s">
        <v>15118</v>
      </c>
      <c r="F1977" s="195" t="s">
        <v>15119</v>
      </c>
      <c r="G1977" s="196" t="s">
        <v>2761</v>
      </c>
      <c r="H1977" s="197">
        <v>2</v>
      </c>
      <c r="I1977" s="198"/>
      <c r="J1977" s="199">
        <f>ROUND(I1977*H1977,2)</f>
        <v>0</v>
      </c>
      <c r="K1977" s="200"/>
      <c r="L1977" s="40"/>
      <c r="M1977" s="201" t="s">
        <v>1</v>
      </c>
      <c r="N1977" s="202" t="s">
        <v>42</v>
      </c>
      <c r="O1977" s="72"/>
      <c r="P1977" s="203">
        <f>O1977*H1977</f>
        <v>0</v>
      </c>
      <c r="Q1977" s="203">
        <v>0</v>
      </c>
      <c r="R1977" s="203">
        <f>Q1977*H1977</f>
        <v>0</v>
      </c>
      <c r="S1977" s="203">
        <v>0</v>
      </c>
      <c r="T1977" s="204">
        <f>S1977*H1977</f>
        <v>0</v>
      </c>
      <c r="U1977" s="35"/>
      <c r="V1977" s="35"/>
      <c r="W1977" s="35"/>
      <c r="X1977" s="35"/>
      <c r="Y1977" s="35"/>
      <c r="Z1977" s="35"/>
      <c r="AA1977" s="35"/>
      <c r="AB1977" s="35"/>
      <c r="AC1977" s="35"/>
      <c r="AD1977" s="35"/>
      <c r="AE1977" s="35"/>
      <c r="AR1977" s="205" t="s">
        <v>218</v>
      </c>
      <c r="AT1977" s="205" t="s">
        <v>214</v>
      </c>
      <c r="AU1977" s="205" t="s">
        <v>85</v>
      </c>
      <c r="AY1977" s="18" t="s">
        <v>209</v>
      </c>
      <c r="BE1977" s="206">
        <f>IF(N1977="základní",J1977,0)</f>
        <v>0</v>
      </c>
      <c r="BF1977" s="206">
        <f>IF(N1977="snížená",J1977,0)</f>
        <v>0</v>
      </c>
      <c r="BG1977" s="206">
        <f>IF(N1977="zákl. přenesená",J1977,0)</f>
        <v>0</v>
      </c>
      <c r="BH1977" s="206">
        <f>IF(N1977="sníž. přenesená",J1977,0)</f>
        <v>0</v>
      </c>
      <c r="BI1977" s="206">
        <f>IF(N1977="nulová",J1977,0)</f>
        <v>0</v>
      </c>
      <c r="BJ1977" s="18" t="s">
        <v>85</v>
      </c>
      <c r="BK1977" s="206">
        <f>ROUND(I1977*H1977,2)</f>
        <v>0</v>
      </c>
      <c r="BL1977" s="18" t="s">
        <v>218</v>
      </c>
      <c r="BM1977" s="205" t="s">
        <v>15120</v>
      </c>
    </row>
    <row r="1978" spans="1:65" s="2" customFormat="1" ht="29.25">
      <c r="A1978" s="35"/>
      <c r="B1978" s="36"/>
      <c r="C1978" s="37"/>
      <c r="D1978" s="214" t="s">
        <v>807</v>
      </c>
      <c r="E1978" s="37"/>
      <c r="F1978" s="256" t="s">
        <v>14919</v>
      </c>
      <c r="G1978" s="37"/>
      <c r="H1978" s="37"/>
      <c r="I1978" s="257"/>
      <c r="J1978" s="37"/>
      <c r="K1978" s="37"/>
      <c r="L1978" s="40"/>
      <c r="M1978" s="258"/>
      <c r="N1978" s="259"/>
      <c r="O1978" s="72"/>
      <c r="P1978" s="72"/>
      <c r="Q1978" s="72"/>
      <c r="R1978" s="72"/>
      <c r="S1978" s="72"/>
      <c r="T1978" s="73"/>
      <c r="U1978" s="35"/>
      <c r="V1978" s="35"/>
      <c r="W1978" s="35"/>
      <c r="X1978" s="35"/>
      <c r="Y1978" s="35"/>
      <c r="Z1978" s="35"/>
      <c r="AA1978" s="35"/>
      <c r="AB1978" s="35"/>
      <c r="AC1978" s="35"/>
      <c r="AD1978" s="35"/>
      <c r="AE1978" s="35"/>
      <c r="AT1978" s="18" t="s">
        <v>807</v>
      </c>
      <c r="AU1978" s="18" t="s">
        <v>85</v>
      </c>
    </row>
    <row r="1979" spans="1:65" s="2" customFormat="1" ht="16.5" customHeight="1">
      <c r="A1979" s="35"/>
      <c r="B1979" s="36"/>
      <c r="C1979" s="193" t="s">
        <v>15121</v>
      </c>
      <c r="D1979" s="193" t="s">
        <v>214</v>
      </c>
      <c r="E1979" s="194" t="s">
        <v>15122</v>
      </c>
      <c r="F1979" s="195" t="s">
        <v>15119</v>
      </c>
      <c r="G1979" s="196" t="s">
        <v>2761</v>
      </c>
      <c r="H1979" s="197">
        <v>1</v>
      </c>
      <c r="I1979" s="198"/>
      <c r="J1979" s="199">
        <f>ROUND(I1979*H1979,2)</f>
        <v>0</v>
      </c>
      <c r="K1979" s="200"/>
      <c r="L1979" s="40"/>
      <c r="M1979" s="201" t="s">
        <v>1</v>
      </c>
      <c r="N1979" s="202" t="s">
        <v>42</v>
      </c>
      <c r="O1979" s="72"/>
      <c r="P1979" s="203">
        <f>O1979*H1979</f>
        <v>0</v>
      </c>
      <c r="Q1979" s="203">
        <v>0</v>
      </c>
      <c r="R1979" s="203">
        <f>Q1979*H1979</f>
        <v>0</v>
      </c>
      <c r="S1979" s="203">
        <v>0</v>
      </c>
      <c r="T1979" s="204">
        <f>S1979*H1979</f>
        <v>0</v>
      </c>
      <c r="U1979" s="35"/>
      <c r="V1979" s="35"/>
      <c r="W1979" s="35"/>
      <c r="X1979" s="35"/>
      <c r="Y1979" s="35"/>
      <c r="Z1979" s="35"/>
      <c r="AA1979" s="35"/>
      <c r="AB1979" s="35"/>
      <c r="AC1979" s="35"/>
      <c r="AD1979" s="35"/>
      <c r="AE1979" s="35"/>
      <c r="AR1979" s="205" t="s">
        <v>218</v>
      </c>
      <c r="AT1979" s="205" t="s">
        <v>214</v>
      </c>
      <c r="AU1979" s="205" t="s">
        <v>85</v>
      </c>
      <c r="AY1979" s="18" t="s">
        <v>209</v>
      </c>
      <c r="BE1979" s="206">
        <f>IF(N1979="základní",J1979,0)</f>
        <v>0</v>
      </c>
      <c r="BF1979" s="206">
        <f>IF(N1979="snížená",J1979,0)</f>
        <v>0</v>
      </c>
      <c r="BG1979" s="206">
        <f>IF(N1979="zákl. přenesená",J1979,0)</f>
        <v>0</v>
      </c>
      <c r="BH1979" s="206">
        <f>IF(N1979="sníž. přenesená",J1979,0)</f>
        <v>0</v>
      </c>
      <c r="BI1979" s="206">
        <f>IF(N1979="nulová",J1979,0)</f>
        <v>0</v>
      </c>
      <c r="BJ1979" s="18" t="s">
        <v>85</v>
      </c>
      <c r="BK1979" s="206">
        <f>ROUND(I1979*H1979,2)</f>
        <v>0</v>
      </c>
      <c r="BL1979" s="18" t="s">
        <v>218</v>
      </c>
      <c r="BM1979" s="205" t="s">
        <v>15123</v>
      </c>
    </row>
    <row r="1980" spans="1:65" s="2" customFormat="1" ht="19.5">
      <c r="A1980" s="35"/>
      <c r="B1980" s="36"/>
      <c r="C1980" s="37"/>
      <c r="D1980" s="214" t="s">
        <v>807</v>
      </c>
      <c r="E1980" s="37"/>
      <c r="F1980" s="256" t="s">
        <v>14965</v>
      </c>
      <c r="G1980" s="37"/>
      <c r="H1980" s="37"/>
      <c r="I1980" s="257"/>
      <c r="J1980" s="37"/>
      <c r="K1980" s="37"/>
      <c r="L1980" s="40"/>
      <c r="M1980" s="258"/>
      <c r="N1980" s="259"/>
      <c r="O1980" s="72"/>
      <c r="P1980" s="72"/>
      <c r="Q1980" s="72"/>
      <c r="R1980" s="72"/>
      <c r="S1980" s="72"/>
      <c r="T1980" s="73"/>
      <c r="U1980" s="35"/>
      <c r="V1980" s="35"/>
      <c r="W1980" s="35"/>
      <c r="X1980" s="35"/>
      <c r="Y1980" s="35"/>
      <c r="Z1980" s="35"/>
      <c r="AA1980" s="35"/>
      <c r="AB1980" s="35"/>
      <c r="AC1980" s="35"/>
      <c r="AD1980" s="35"/>
      <c r="AE1980" s="35"/>
      <c r="AT1980" s="18" t="s">
        <v>807</v>
      </c>
      <c r="AU1980" s="18" t="s">
        <v>85</v>
      </c>
    </row>
    <row r="1981" spans="1:65" s="2" customFormat="1" ht="16.5" customHeight="1">
      <c r="A1981" s="35"/>
      <c r="B1981" s="36"/>
      <c r="C1981" s="193" t="s">
        <v>15124</v>
      </c>
      <c r="D1981" s="193" t="s">
        <v>214</v>
      </c>
      <c r="E1981" s="194" t="s">
        <v>15125</v>
      </c>
      <c r="F1981" s="195" t="s">
        <v>14968</v>
      </c>
      <c r="G1981" s="196" t="s">
        <v>2761</v>
      </c>
      <c r="H1981" s="197">
        <v>2</v>
      </c>
      <c r="I1981" s="198"/>
      <c r="J1981" s="199">
        <f>ROUND(I1981*H1981,2)</f>
        <v>0</v>
      </c>
      <c r="K1981" s="200"/>
      <c r="L1981" s="40"/>
      <c r="M1981" s="201" t="s">
        <v>1</v>
      </c>
      <c r="N1981" s="202" t="s">
        <v>42</v>
      </c>
      <c r="O1981" s="72"/>
      <c r="P1981" s="203">
        <f>O1981*H1981</f>
        <v>0</v>
      </c>
      <c r="Q1981" s="203">
        <v>0</v>
      </c>
      <c r="R1981" s="203">
        <f>Q1981*H1981</f>
        <v>0</v>
      </c>
      <c r="S1981" s="203">
        <v>0</v>
      </c>
      <c r="T1981" s="204">
        <f>S1981*H1981</f>
        <v>0</v>
      </c>
      <c r="U1981" s="35"/>
      <c r="V1981" s="35"/>
      <c r="W1981" s="35"/>
      <c r="X1981" s="35"/>
      <c r="Y1981" s="35"/>
      <c r="Z1981" s="35"/>
      <c r="AA1981" s="35"/>
      <c r="AB1981" s="35"/>
      <c r="AC1981" s="35"/>
      <c r="AD1981" s="35"/>
      <c r="AE1981" s="35"/>
      <c r="AR1981" s="205" t="s">
        <v>218</v>
      </c>
      <c r="AT1981" s="205" t="s">
        <v>214</v>
      </c>
      <c r="AU1981" s="205" t="s">
        <v>85</v>
      </c>
      <c r="AY1981" s="18" t="s">
        <v>209</v>
      </c>
      <c r="BE1981" s="206">
        <f>IF(N1981="základní",J1981,0)</f>
        <v>0</v>
      </c>
      <c r="BF1981" s="206">
        <f>IF(N1981="snížená",J1981,0)</f>
        <v>0</v>
      </c>
      <c r="BG1981" s="206">
        <f>IF(N1981="zákl. přenesená",J1981,0)</f>
        <v>0</v>
      </c>
      <c r="BH1981" s="206">
        <f>IF(N1981="sníž. přenesená",J1981,0)</f>
        <v>0</v>
      </c>
      <c r="BI1981" s="206">
        <f>IF(N1981="nulová",J1981,0)</f>
        <v>0</v>
      </c>
      <c r="BJ1981" s="18" t="s">
        <v>85</v>
      </c>
      <c r="BK1981" s="206">
        <f>ROUND(I1981*H1981,2)</f>
        <v>0</v>
      </c>
      <c r="BL1981" s="18" t="s">
        <v>218</v>
      </c>
      <c r="BM1981" s="205" t="s">
        <v>15126</v>
      </c>
    </row>
    <row r="1982" spans="1:65" s="2" customFormat="1" ht="68.25">
      <c r="A1982" s="35"/>
      <c r="B1982" s="36"/>
      <c r="C1982" s="37"/>
      <c r="D1982" s="214" t="s">
        <v>807</v>
      </c>
      <c r="E1982" s="37"/>
      <c r="F1982" s="256" t="s">
        <v>14052</v>
      </c>
      <c r="G1982" s="37"/>
      <c r="H1982" s="37"/>
      <c r="I1982" s="257"/>
      <c r="J1982" s="37"/>
      <c r="K1982" s="37"/>
      <c r="L1982" s="40"/>
      <c r="M1982" s="258"/>
      <c r="N1982" s="259"/>
      <c r="O1982" s="72"/>
      <c r="P1982" s="72"/>
      <c r="Q1982" s="72"/>
      <c r="R1982" s="72"/>
      <c r="S1982" s="72"/>
      <c r="T1982" s="73"/>
      <c r="U1982" s="35"/>
      <c r="V1982" s="35"/>
      <c r="W1982" s="35"/>
      <c r="X1982" s="35"/>
      <c r="Y1982" s="35"/>
      <c r="Z1982" s="35"/>
      <c r="AA1982" s="35"/>
      <c r="AB1982" s="35"/>
      <c r="AC1982" s="35"/>
      <c r="AD1982" s="35"/>
      <c r="AE1982" s="35"/>
      <c r="AT1982" s="18" t="s">
        <v>807</v>
      </c>
      <c r="AU1982" s="18" t="s">
        <v>85</v>
      </c>
    </row>
    <row r="1983" spans="1:65" s="2" customFormat="1" ht="16.5" customHeight="1">
      <c r="A1983" s="35"/>
      <c r="B1983" s="36"/>
      <c r="C1983" s="193" t="s">
        <v>15127</v>
      </c>
      <c r="D1983" s="193" t="s">
        <v>214</v>
      </c>
      <c r="E1983" s="194" t="s">
        <v>15128</v>
      </c>
      <c r="F1983" s="195" t="s">
        <v>12848</v>
      </c>
      <c r="G1983" s="196" t="s">
        <v>217</v>
      </c>
      <c r="H1983" s="197">
        <v>32.5</v>
      </c>
      <c r="I1983" s="198"/>
      <c r="J1983" s="199">
        <f>ROUND(I1983*H1983,2)</f>
        <v>0</v>
      </c>
      <c r="K1983" s="200"/>
      <c r="L1983" s="40"/>
      <c r="M1983" s="201" t="s">
        <v>1</v>
      </c>
      <c r="N1983" s="202" t="s">
        <v>42</v>
      </c>
      <c r="O1983" s="72"/>
      <c r="P1983" s="203">
        <f>O1983*H1983</f>
        <v>0</v>
      </c>
      <c r="Q1983" s="203">
        <v>0</v>
      </c>
      <c r="R1983" s="203">
        <f>Q1983*H1983</f>
        <v>0</v>
      </c>
      <c r="S1983" s="203">
        <v>0</v>
      </c>
      <c r="T1983" s="204">
        <f>S1983*H1983</f>
        <v>0</v>
      </c>
      <c r="U1983" s="35"/>
      <c r="V1983" s="35"/>
      <c r="W1983" s="35"/>
      <c r="X1983" s="35"/>
      <c r="Y1983" s="35"/>
      <c r="Z1983" s="35"/>
      <c r="AA1983" s="35"/>
      <c r="AB1983" s="35"/>
      <c r="AC1983" s="35"/>
      <c r="AD1983" s="35"/>
      <c r="AE1983" s="35"/>
      <c r="AR1983" s="205" t="s">
        <v>218</v>
      </c>
      <c r="AT1983" s="205" t="s">
        <v>214</v>
      </c>
      <c r="AU1983" s="205" t="s">
        <v>85</v>
      </c>
      <c r="AY1983" s="18" t="s">
        <v>209</v>
      </c>
      <c r="BE1983" s="206">
        <f>IF(N1983="základní",J1983,0)</f>
        <v>0</v>
      </c>
      <c r="BF1983" s="206">
        <f>IF(N1983="snížená",J1983,0)</f>
        <v>0</v>
      </c>
      <c r="BG1983" s="206">
        <f>IF(N1983="zákl. přenesená",J1983,0)</f>
        <v>0</v>
      </c>
      <c r="BH1983" s="206">
        <f>IF(N1983="sníž. přenesená",J1983,0)</f>
        <v>0</v>
      </c>
      <c r="BI1983" s="206">
        <f>IF(N1983="nulová",J1983,0)</f>
        <v>0</v>
      </c>
      <c r="BJ1983" s="18" t="s">
        <v>85</v>
      </c>
      <c r="BK1983" s="206">
        <f>ROUND(I1983*H1983,2)</f>
        <v>0</v>
      </c>
      <c r="BL1983" s="18" t="s">
        <v>218</v>
      </c>
      <c r="BM1983" s="205" t="s">
        <v>15129</v>
      </c>
    </row>
    <row r="1984" spans="1:65" s="2" customFormat="1" ht="48.75">
      <c r="A1984" s="35"/>
      <c r="B1984" s="36"/>
      <c r="C1984" s="37"/>
      <c r="D1984" s="214" t="s">
        <v>807</v>
      </c>
      <c r="E1984" s="37"/>
      <c r="F1984" s="256" t="s">
        <v>12988</v>
      </c>
      <c r="G1984" s="37"/>
      <c r="H1984" s="37"/>
      <c r="I1984" s="257"/>
      <c r="J1984" s="37"/>
      <c r="K1984" s="37"/>
      <c r="L1984" s="40"/>
      <c r="M1984" s="258"/>
      <c r="N1984" s="259"/>
      <c r="O1984" s="72"/>
      <c r="P1984" s="72"/>
      <c r="Q1984" s="72"/>
      <c r="R1984" s="72"/>
      <c r="S1984" s="72"/>
      <c r="T1984" s="73"/>
      <c r="U1984" s="35"/>
      <c r="V1984" s="35"/>
      <c r="W1984" s="35"/>
      <c r="X1984" s="35"/>
      <c r="Y1984" s="35"/>
      <c r="Z1984" s="35"/>
      <c r="AA1984" s="35"/>
      <c r="AB1984" s="35"/>
      <c r="AC1984" s="35"/>
      <c r="AD1984" s="35"/>
      <c r="AE1984" s="35"/>
      <c r="AT1984" s="18" t="s">
        <v>807</v>
      </c>
      <c r="AU1984" s="18" t="s">
        <v>85</v>
      </c>
    </row>
    <row r="1985" spans="1:65" s="2" customFormat="1" ht="16.5" customHeight="1">
      <c r="A1985" s="35"/>
      <c r="B1985" s="36"/>
      <c r="C1985" s="193" t="s">
        <v>15130</v>
      </c>
      <c r="D1985" s="193" t="s">
        <v>214</v>
      </c>
      <c r="E1985" s="194" t="s">
        <v>15131</v>
      </c>
      <c r="F1985" s="195" t="s">
        <v>12852</v>
      </c>
      <c r="G1985" s="196" t="s">
        <v>217</v>
      </c>
      <c r="H1985" s="197">
        <v>26.6</v>
      </c>
      <c r="I1985" s="198"/>
      <c r="J1985" s="199">
        <f>ROUND(I1985*H1985,2)</f>
        <v>0</v>
      </c>
      <c r="K1985" s="200"/>
      <c r="L1985" s="40"/>
      <c r="M1985" s="201" t="s">
        <v>1</v>
      </c>
      <c r="N1985" s="202" t="s">
        <v>42</v>
      </c>
      <c r="O1985" s="72"/>
      <c r="P1985" s="203">
        <f>O1985*H1985</f>
        <v>0</v>
      </c>
      <c r="Q1985" s="203">
        <v>0</v>
      </c>
      <c r="R1985" s="203">
        <f>Q1985*H1985</f>
        <v>0</v>
      </c>
      <c r="S1985" s="203">
        <v>0</v>
      </c>
      <c r="T1985" s="204">
        <f>S1985*H1985</f>
        <v>0</v>
      </c>
      <c r="U1985" s="35"/>
      <c r="V1985" s="35"/>
      <c r="W1985" s="35"/>
      <c r="X1985" s="35"/>
      <c r="Y1985" s="35"/>
      <c r="Z1985" s="35"/>
      <c r="AA1985" s="35"/>
      <c r="AB1985" s="35"/>
      <c r="AC1985" s="35"/>
      <c r="AD1985" s="35"/>
      <c r="AE1985" s="35"/>
      <c r="AR1985" s="205" t="s">
        <v>218</v>
      </c>
      <c r="AT1985" s="205" t="s">
        <v>214</v>
      </c>
      <c r="AU1985" s="205" t="s">
        <v>85</v>
      </c>
      <c r="AY1985" s="18" t="s">
        <v>209</v>
      </c>
      <c r="BE1985" s="206">
        <f>IF(N1985="základní",J1985,0)</f>
        <v>0</v>
      </c>
      <c r="BF1985" s="206">
        <f>IF(N1985="snížená",J1985,0)</f>
        <v>0</v>
      </c>
      <c r="BG1985" s="206">
        <f>IF(N1985="zákl. přenesená",J1985,0)</f>
        <v>0</v>
      </c>
      <c r="BH1985" s="206">
        <f>IF(N1985="sníž. přenesená",J1985,0)</f>
        <v>0</v>
      </c>
      <c r="BI1985" s="206">
        <f>IF(N1985="nulová",J1985,0)</f>
        <v>0</v>
      </c>
      <c r="BJ1985" s="18" t="s">
        <v>85</v>
      </c>
      <c r="BK1985" s="206">
        <f>ROUND(I1985*H1985,2)</f>
        <v>0</v>
      </c>
      <c r="BL1985" s="18" t="s">
        <v>218</v>
      </c>
      <c r="BM1985" s="205" t="s">
        <v>15132</v>
      </c>
    </row>
    <row r="1986" spans="1:65" s="2" customFormat="1" ht="48.75">
      <c r="A1986" s="35"/>
      <c r="B1986" s="36"/>
      <c r="C1986" s="37"/>
      <c r="D1986" s="214" t="s">
        <v>807</v>
      </c>
      <c r="E1986" s="37"/>
      <c r="F1986" s="256" t="s">
        <v>12988</v>
      </c>
      <c r="G1986" s="37"/>
      <c r="H1986" s="37"/>
      <c r="I1986" s="257"/>
      <c r="J1986" s="37"/>
      <c r="K1986" s="37"/>
      <c r="L1986" s="40"/>
      <c r="M1986" s="258"/>
      <c r="N1986" s="259"/>
      <c r="O1986" s="72"/>
      <c r="P1986" s="72"/>
      <c r="Q1986" s="72"/>
      <c r="R1986" s="72"/>
      <c r="S1986" s="72"/>
      <c r="T1986" s="73"/>
      <c r="U1986" s="35"/>
      <c r="V1986" s="35"/>
      <c r="W1986" s="35"/>
      <c r="X1986" s="35"/>
      <c r="Y1986" s="35"/>
      <c r="Z1986" s="35"/>
      <c r="AA1986" s="35"/>
      <c r="AB1986" s="35"/>
      <c r="AC1986" s="35"/>
      <c r="AD1986" s="35"/>
      <c r="AE1986" s="35"/>
      <c r="AT1986" s="18" t="s">
        <v>807</v>
      </c>
      <c r="AU1986" s="18" t="s">
        <v>85</v>
      </c>
    </row>
    <row r="1987" spans="1:65" s="2" customFormat="1" ht="49.15" customHeight="1">
      <c r="A1987" s="35"/>
      <c r="B1987" s="36"/>
      <c r="C1987" s="193" t="s">
        <v>15133</v>
      </c>
      <c r="D1987" s="193" t="s">
        <v>214</v>
      </c>
      <c r="E1987" s="194" t="s">
        <v>15134</v>
      </c>
      <c r="F1987" s="195" t="s">
        <v>14866</v>
      </c>
      <c r="G1987" s="196" t="s">
        <v>217</v>
      </c>
      <c r="H1987" s="197">
        <v>65.8</v>
      </c>
      <c r="I1987" s="198"/>
      <c r="J1987" s="199">
        <f>ROUND(I1987*H1987,2)</f>
        <v>0</v>
      </c>
      <c r="K1987" s="200"/>
      <c r="L1987" s="40"/>
      <c r="M1987" s="201" t="s">
        <v>1</v>
      </c>
      <c r="N1987" s="202" t="s">
        <v>42</v>
      </c>
      <c r="O1987" s="72"/>
      <c r="P1987" s="203">
        <f>O1987*H1987</f>
        <v>0</v>
      </c>
      <c r="Q1987" s="203">
        <v>0</v>
      </c>
      <c r="R1987" s="203">
        <f>Q1987*H1987</f>
        <v>0</v>
      </c>
      <c r="S1987" s="203">
        <v>0</v>
      </c>
      <c r="T1987" s="204">
        <f>S1987*H1987</f>
        <v>0</v>
      </c>
      <c r="U1987" s="35"/>
      <c r="V1987" s="35"/>
      <c r="W1987" s="35"/>
      <c r="X1987" s="35"/>
      <c r="Y1987" s="35"/>
      <c r="Z1987" s="35"/>
      <c r="AA1987" s="35"/>
      <c r="AB1987" s="35"/>
      <c r="AC1987" s="35"/>
      <c r="AD1987" s="35"/>
      <c r="AE1987" s="35"/>
      <c r="AR1987" s="205" t="s">
        <v>218</v>
      </c>
      <c r="AT1987" s="205" t="s">
        <v>214</v>
      </c>
      <c r="AU1987" s="205" t="s">
        <v>85</v>
      </c>
      <c r="AY1987" s="18" t="s">
        <v>209</v>
      </c>
      <c r="BE1987" s="206">
        <f>IF(N1987="základní",J1987,0)</f>
        <v>0</v>
      </c>
      <c r="BF1987" s="206">
        <f>IF(N1987="snížená",J1987,0)</f>
        <v>0</v>
      </c>
      <c r="BG1987" s="206">
        <f>IF(N1987="zákl. přenesená",J1987,0)</f>
        <v>0</v>
      </c>
      <c r="BH1987" s="206">
        <f>IF(N1987="sníž. přenesená",J1987,0)</f>
        <v>0</v>
      </c>
      <c r="BI1987" s="206">
        <f>IF(N1987="nulová",J1987,0)</f>
        <v>0</v>
      </c>
      <c r="BJ1987" s="18" t="s">
        <v>85</v>
      </c>
      <c r="BK1987" s="206">
        <f>ROUND(I1987*H1987,2)</f>
        <v>0</v>
      </c>
      <c r="BL1987" s="18" t="s">
        <v>218</v>
      </c>
      <c r="BM1987" s="205" t="s">
        <v>15135</v>
      </c>
    </row>
    <row r="1988" spans="1:65" s="2" customFormat="1" ht="16.5" customHeight="1">
      <c r="A1988" s="35"/>
      <c r="B1988" s="36"/>
      <c r="C1988" s="193" t="s">
        <v>15136</v>
      </c>
      <c r="D1988" s="193" t="s">
        <v>214</v>
      </c>
      <c r="E1988" s="194" t="s">
        <v>15137</v>
      </c>
      <c r="F1988" s="195" t="s">
        <v>12858</v>
      </c>
      <c r="G1988" s="196" t="s">
        <v>586</v>
      </c>
      <c r="H1988" s="197">
        <v>300</v>
      </c>
      <c r="I1988" s="198"/>
      <c r="J1988" s="199">
        <f>ROUND(I1988*H1988,2)</f>
        <v>0</v>
      </c>
      <c r="K1988" s="200"/>
      <c r="L1988" s="40"/>
      <c r="M1988" s="201" t="s">
        <v>1</v>
      </c>
      <c r="N1988" s="202" t="s">
        <v>42</v>
      </c>
      <c r="O1988" s="72"/>
      <c r="P1988" s="203">
        <f>O1988*H1988</f>
        <v>0</v>
      </c>
      <c r="Q1988" s="203">
        <v>0</v>
      </c>
      <c r="R1988" s="203">
        <f>Q1988*H1988</f>
        <v>0</v>
      </c>
      <c r="S1988" s="203">
        <v>0</v>
      </c>
      <c r="T1988" s="204">
        <f>S1988*H1988</f>
        <v>0</v>
      </c>
      <c r="U1988" s="35"/>
      <c r="V1988" s="35"/>
      <c r="W1988" s="35"/>
      <c r="X1988" s="35"/>
      <c r="Y1988" s="35"/>
      <c r="Z1988" s="35"/>
      <c r="AA1988" s="35"/>
      <c r="AB1988" s="35"/>
      <c r="AC1988" s="35"/>
      <c r="AD1988" s="35"/>
      <c r="AE1988" s="35"/>
      <c r="AR1988" s="205" t="s">
        <v>218</v>
      </c>
      <c r="AT1988" s="205" t="s">
        <v>214</v>
      </c>
      <c r="AU1988" s="205" t="s">
        <v>85</v>
      </c>
      <c r="AY1988" s="18" t="s">
        <v>209</v>
      </c>
      <c r="BE1988" s="206">
        <f>IF(N1988="základní",J1988,0)</f>
        <v>0</v>
      </c>
      <c r="BF1988" s="206">
        <f>IF(N1988="snížená",J1988,0)</f>
        <v>0</v>
      </c>
      <c r="BG1988" s="206">
        <f>IF(N1988="zákl. přenesená",J1988,0)</f>
        <v>0</v>
      </c>
      <c r="BH1988" s="206">
        <f>IF(N1988="sníž. přenesená",J1988,0)</f>
        <v>0</v>
      </c>
      <c r="BI1988" s="206">
        <f>IF(N1988="nulová",J1988,0)</f>
        <v>0</v>
      </c>
      <c r="BJ1988" s="18" t="s">
        <v>85</v>
      </c>
      <c r="BK1988" s="206">
        <f>ROUND(I1988*H1988,2)</f>
        <v>0</v>
      </c>
      <c r="BL1988" s="18" t="s">
        <v>218</v>
      </c>
      <c r="BM1988" s="205" t="s">
        <v>15138</v>
      </c>
    </row>
    <row r="1989" spans="1:65" s="2" customFormat="1" ht="16.5" customHeight="1">
      <c r="A1989" s="35"/>
      <c r="B1989" s="36"/>
      <c r="C1989" s="193" t="s">
        <v>15139</v>
      </c>
      <c r="D1989" s="193" t="s">
        <v>214</v>
      </c>
      <c r="E1989" s="194" t="s">
        <v>15140</v>
      </c>
      <c r="F1989" s="195" t="s">
        <v>12861</v>
      </c>
      <c r="G1989" s="196" t="s">
        <v>586</v>
      </c>
      <c r="H1989" s="197">
        <v>105</v>
      </c>
      <c r="I1989" s="198"/>
      <c r="J1989" s="199">
        <f>ROUND(I1989*H1989,2)</f>
        <v>0</v>
      </c>
      <c r="K1989" s="200"/>
      <c r="L1989" s="40"/>
      <c r="M1989" s="201" t="s">
        <v>1</v>
      </c>
      <c r="N1989" s="202" t="s">
        <v>42</v>
      </c>
      <c r="O1989" s="72"/>
      <c r="P1989" s="203">
        <f>O1989*H1989</f>
        <v>0</v>
      </c>
      <c r="Q1989" s="203">
        <v>0</v>
      </c>
      <c r="R1989" s="203">
        <f>Q1989*H1989</f>
        <v>0</v>
      </c>
      <c r="S1989" s="203">
        <v>0</v>
      </c>
      <c r="T1989" s="204">
        <f>S1989*H1989</f>
        <v>0</v>
      </c>
      <c r="U1989" s="35"/>
      <c r="V1989" s="35"/>
      <c r="W1989" s="35"/>
      <c r="X1989" s="35"/>
      <c r="Y1989" s="35"/>
      <c r="Z1989" s="35"/>
      <c r="AA1989" s="35"/>
      <c r="AB1989" s="35"/>
      <c r="AC1989" s="35"/>
      <c r="AD1989" s="35"/>
      <c r="AE1989" s="35"/>
      <c r="AR1989" s="205" t="s">
        <v>218</v>
      </c>
      <c r="AT1989" s="205" t="s">
        <v>214</v>
      </c>
      <c r="AU1989" s="205" t="s">
        <v>85</v>
      </c>
      <c r="AY1989" s="18" t="s">
        <v>209</v>
      </c>
      <c r="BE1989" s="206">
        <f>IF(N1989="základní",J1989,0)</f>
        <v>0</v>
      </c>
      <c r="BF1989" s="206">
        <f>IF(N1989="snížená",J1989,0)</f>
        <v>0</v>
      </c>
      <c r="BG1989" s="206">
        <f>IF(N1989="zákl. přenesená",J1989,0)</f>
        <v>0</v>
      </c>
      <c r="BH1989" s="206">
        <f>IF(N1989="sníž. přenesená",J1989,0)</f>
        <v>0</v>
      </c>
      <c r="BI1989" s="206">
        <f>IF(N1989="nulová",J1989,0)</f>
        <v>0</v>
      </c>
      <c r="BJ1989" s="18" t="s">
        <v>85</v>
      </c>
      <c r="BK1989" s="206">
        <f>ROUND(I1989*H1989,2)</f>
        <v>0</v>
      </c>
      <c r="BL1989" s="18" t="s">
        <v>218</v>
      </c>
      <c r="BM1989" s="205" t="s">
        <v>15141</v>
      </c>
    </row>
    <row r="1990" spans="1:65" s="12" customFormat="1" ht="25.9" customHeight="1">
      <c r="B1990" s="177"/>
      <c r="C1990" s="178"/>
      <c r="D1990" s="179" t="s">
        <v>76</v>
      </c>
      <c r="E1990" s="180" t="s">
        <v>15142</v>
      </c>
      <c r="F1990" s="180" t="s">
        <v>8793</v>
      </c>
      <c r="G1990" s="178"/>
      <c r="H1990" s="178"/>
      <c r="I1990" s="181"/>
      <c r="J1990" s="182">
        <f>BK1990</f>
        <v>0</v>
      </c>
      <c r="K1990" s="178"/>
      <c r="L1990" s="183"/>
      <c r="M1990" s="184"/>
      <c r="N1990" s="185"/>
      <c r="O1990" s="185"/>
      <c r="P1990" s="186">
        <f>SUM(P1991:P2003)</f>
        <v>0</v>
      </c>
      <c r="Q1990" s="185"/>
      <c r="R1990" s="186">
        <f>SUM(R1991:R2003)</f>
        <v>0</v>
      </c>
      <c r="S1990" s="185"/>
      <c r="T1990" s="187">
        <f>SUM(T1991:T2003)</f>
        <v>0</v>
      </c>
      <c r="AR1990" s="188" t="s">
        <v>85</v>
      </c>
      <c r="AT1990" s="189" t="s">
        <v>76</v>
      </c>
      <c r="AU1990" s="189" t="s">
        <v>77</v>
      </c>
      <c r="AY1990" s="188" t="s">
        <v>209</v>
      </c>
      <c r="BK1990" s="190">
        <f>SUM(BK1991:BK2003)</f>
        <v>0</v>
      </c>
    </row>
    <row r="1991" spans="1:65" s="2" customFormat="1" ht="16.5" customHeight="1">
      <c r="A1991" s="35"/>
      <c r="B1991" s="36"/>
      <c r="C1991" s="193" t="s">
        <v>15143</v>
      </c>
      <c r="D1991" s="193" t="s">
        <v>214</v>
      </c>
      <c r="E1991" s="194" t="s">
        <v>15144</v>
      </c>
      <c r="F1991" s="195" t="s">
        <v>15145</v>
      </c>
      <c r="G1991" s="196" t="s">
        <v>344</v>
      </c>
      <c r="H1991" s="197">
        <v>600</v>
      </c>
      <c r="I1991" s="198"/>
      <c r="J1991" s="199">
        <f t="shared" ref="J1991:J2003" si="0">ROUND(I1991*H1991,2)</f>
        <v>0</v>
      </c>
      <c r="K1991" s="200"/>
      <c r="L1991" s="40"/>
      <c r="M1991" s="201" t="s">
        <v>1</v>
      </c>
      <c r="N1991" s="202" t="s">
        <v>42</v>
      </c>
      <c r="O1991" s="72"/>
      <c r="P1991" s="203">
        <f t="shared" ref="P1991:P2003" si="1">O1991*H1991</f>
        <v>0</v>
      </c>
      <c r="Q1991" s="203">
        <v>0</v>
      </c>
      <c r="R1991" s="203">
        <f t="shared" ref="R1991:R2003" si="2">Q1991*H1991</f>
        <v>0</v>
      </c>
      <c r="S1991" s="203">
        <v>0</v>
      </c>
      <c r="T1991" s="204">
        <f t="shared" ref="T1991:T2003" si="3">S1991*H1991</f>
        <v>0</v>
      </c>
      <c r="U1991" s="35"/>
      <c r="V1991" s="35"/>
      <c r="W1991" s="35"/>
      <c r="X1991" s="35"/>
      <c r="Y1991" s="35"/>
      <c r="Z1991" s="35"/>
      <c r="AA1991" s="35"/>
      <c r="AB1991" s="35"/>
      <c r="AC1991" s="35"/>
      <c r="AD1991" s="35"/>
      <c r="AE1991" s="35"/>
      <c r="AR1991" s="205" t="s">
        <v>218</v>
      </c>
      <c r="AT1991" s="205" t="s">
        <v>214</v>
      </c>
      <c r="AU1991" s="205" t="s">
        <v>85</v>
      </c>
      <c r="AY1991" s="18" t="s">
        <v>209</v>
      </c>
      <c r="BE1991" s="206">
        <f t="shared" ref="BE1991:BE2003" si="4">IF(N1991="základní",J1991,0)</f>
        <v>0</v>
      </c>
      <c r="BF1991" s="206">
        <f t="shared" ref="BF1991:BF2003" si="5">IF(N1991="snížená",J1991,0)</f>
        <v>0</v>
      </c>
      <c r="BG1991" s="206">
        <f t="shared" ref="BG1991:BG2003" si="6">IF(N1991="zákl. přenesená",J1991,0)</f>
        <v>0</v>
      </c>
      <c r="BH1991" s="206">
        <f t="shared" ref="BH1991:BH2003" si="7">IF(N1991="sníž. přenesená",J1991,0)</f>
        <v>0</v>
      </c>
      <c r="BI1991" s="206">
        <f t="shared" ref="BI1991:BI2003" si="8">IF(N1991="nulová",J1991,0)</f>
        <v>0</v>
      </c>
      <c r="BJ1991" s="18" t="s">
        <v>85</v>
      </c>
      <c r="BK1991" s="206">
        <f t="shared" ref="BK1991:BK2003" si="9">ROUND(I1991*H1991,2)</f>
        <v>0</v>
      </c>
      <c r="BL1991" s="18" t="s">
        <v>218</v>
      </c>
      <c r="BM1991" s="205" t="s">
        <v>15146</v>
      </c>
    </row>
    <row r="1992" spans="1:65" s="2" customFormat="1" ht="16.5" customHeight="1">
      <c r="A1992" s="35"/>
      <c r="B1992" s="36"/>
      <c r="C1992" s="193" t="s">
        <v>15147</v>
      </c>
      <c r="D1992" s="193" t="s">
        <v>214</v>
      </c>
      <c r="E1992" s="194" t="s">
        <v>15148</v>
      </c>
      <c r="F1992" s="195" t="s">
        <v>15149</v>
      </c>
      <c r="G1992" s="196" t="s">
        <v>1088</v>
      </c>
      <c r="H1992" s="197">
        <v>1</v>
      </c>
      <c r="I1992" s="198"/>
      <c r="J1992" s="199">
        <f t="shared" si="0"/>
        <v>0</v>
      </c>
      <c r="K1992" s="200"/>
      <c r="L1992" s="40"/>
      <c r="M1992" s="201" t="s">
        <v>1</v>
      </c>
      <c r="N1992" s="202" t="s">
        <v>42</v>
      </c>
      <c r="O1992" s="72"/>
      <c r="P1992" s="203">
        <f t="shared" si="1"/>
        <v>0</v>
      </c>
      <c r="Q1992" s="203">
        <v>0</v>
      </c>
      <c r="R1992" s="203">
        <f t="shared" si="2"/>
        <v>0</v>
      </c>
      <c r="S1992" s="203">
        <v>0</v>
      </c>
      <c r="T1992" s="204">
        <f t="shared" si="3"/>
        <v>0</v>
      </c>
      <c r="U1992" s="35"/>
      <c r="V1992" s="35"/>
      <c r="W1992" s="35"/>
      <c r="X1992" s="35"/>
      <c r="Y1992" s="35"/>
      <c r="Z1992" s="35"/>
      <c r="AA1992" s="35"/>
      <c r="AB1992" s="35"/>
      <c r="AC1992" s="35"/>
      <c r="AD1992" s="35"/>
      <c r="AE1992" s="35"/>
      <c r="AR1992" s="205" t="s">
        <v>218</v>
      </c>
      <c r="AT1992" s="205" t="s">
        <v>214</v>
      </c>
      <c r="AU1992" s="205" t="s">
        <v>85</v>
      </c>
      <c r="AY1992" s="18" t="s">
        <v>209</v>
      </c>
      <c r="BE1992" s="206">
        <f t="shared" si="4"/>
        <v>0</v>
      </c>
      <c r="BF1992" s="206">
        <f t="shared" si="5"/>
        <v>0</v>
      </c>
      <c r="BG1992" s="206">
        <f t="shared" si="6"/>
        <v>0</v>
      </c>
      <c r="BH1992" s="206">
        <f t="shared" si="7"/>
        <v>0</v>
      </c>
      <c r="BI1992" s="206">
        <f t="shared" si="8"/>
        <v>0</v>
      </c>
      <c r="BJ1992" s="18" t="s">
        <v>85</v>
      </c>
      <c r="BK1992" s="206">
        <f t="shared" si="9"/>
        <v>0</v>
      </c>
      <c r="BL1992" s="18" t="s">
        <v>218</v>
      </c>
      <c r="BM1992" s="205" t="s">
        <v>15150</v>
      </c>
    </row>
    <row r="1993" spans="1:65" s="2" customFormat="1" ht="16.5" customHeight="1">
      <c r="A1993" s="35"/>
      <c r="B1993" s="36"/>
      <c r="C1993" s="193" t="s">
        <v>15151</v>
      </c>
      <c r="D1993" s="193" t="s">
        <v>214</v>
      </c>
      <c r="E1993" s="194" t="s">
        <v>15152</v>
      </c>
      <c r="F1993" s="195" t="s">
        <v>1091</v>
      </c>
      <c r="G1993" s="196" t="s">
        <v>586</v>
      </c>
      <c r="H1993" s="197">
        <v>7500</v>
      </c>
      <c r="I1993" s="198"/>
      <c r="J1993" s="199">
        <f t="shared" si="0"/>
        <v>0</v>
      </c>
      <c r="K1993" s="200"/>
      <c r="L1993" s="40"/>
      <c r="M1993" s="201" t="s">
        <v>1</v>
      </c>
      <c r="N1993" s="202" t="s">
        <v>42</v>
      </c>
      <c r="O1993" s="72"/>
      <c r="P1993" s="203">
        <f t="shared" si="1"/>
        <v>0</v>
      </c>
      <c r="Q1993" s="203">
        <v>0</v>
      </c>
      <c r="R1993" s="203">
        <f t="shared" si="2"/>
        <v>0</v>
      </c>
      <c r="S1993" s="203">
        <v>0</v>
      </c>
      <c r="T1993" s="204">
        <f t="shared" si="3"/>
        <v>0</v>
      </c>
      <c r="U1993" s="35"/>
      <c r="V1993" s="35"/>
      <c r="W1993" s="35"/>
      <c r="X1993" s="35"/>
      <c r="Y1993" s="35"/>
      <c r="Z1993" s="35"/>
      <c r="AA1993" s="35"/>
      <c r="AB1993" s="35"/>
      <c r="AC1993" s="35"/>
      <c r="AD1993" s="35"/>
      <c r="AE1993" s="35"/>
      <c r="AR1993" s="205" t="s">
        <v>218</v>
      </c>
      <c r="AT1993" s="205" t="s">
        <v>214</v>
      </c>
      <c r="AU1993" s="205" t="s">
        <v>85</v>
      </c>
      <c r="AY1993" s="18" t="s">
        <v>209</v>
      </c>
      <c r="BE1993" s="206">
        <f t="shared" si="4"/>
        <v>0</v>
      </c>
      <c r="BF1993" s="206">
        <f t="shared" si="5"/>
        <v>0</v>
      </c>
      <c r="BG1993" s="206">
        <f t="shared" si="6"/>
        <v>0</v>
      </c>
      <c r="BH1993" s="206">
        <f t="shared" si="7"/>
        <v>0</v>
      </c>
      <c r="BI1993" s="206">
        <f t="shared" si="8"/>
        <v>0</v>
      </c>
      <c r="BJ1993" s="18" t="s">
        <v>85</v>
      </c>
      <c r="BK1993" s="206">
        <f t="shared" si="9"/>
        <v>0</v>
      </c>
      <c r="BL1993" s="18" t="s">
        <v>218</v>
      </c>
      <c r="BM1993" s="205" t="s">
        <v>15153</v>
      </c>
    </row>
    <row r="1994" spans="1:65" s="2" customFormat="1" ht="16.5" customHeight="1">
      <c r="A1994" s="35"/>
      <c r="B1994" s="36"/>
      <c r="C1994" s="193" t="s">
        <v>15154</v>
      </c>
      <c r="D1994" s="193" t="s">
        <v>214</v>
      </c>
      <c r="E1994" s="194" t="s">
        <v>15155</v>
      </c>
      <c r="F1994" s="195" t="s">
        <v>15156</v>
      </c>
      <c r="G1994" s="196" t="s">
        <v>344</v>
      </c>
      <c r="H1994" s="197">
        <v>8000</v>
      </c>
      <c r="I1994" s="198"/>
      <c r="J1994" s="199">
        <f t="shared" si="0"/>
        <v>0</v>
      </c>
      <c r="K1994" s="200"/>
      <c r="L1994" s="40"/>
      <c r="M1994" s="201" t="s">
        <v>1</v>
      </c>
      <c r="N1994" s="202" t="s">
        <v>42</v>
      </c>
      <c r="O1994" s="72"/>
      <c r="P1994" s="203">
        <f t="shared" si="1"/>
        <v>0</v>
      </c>
      <c r="Q1994" s="203">
        <v>0</v>
      </c>
      <c r="R1994" s="203">
        <f t="shared" si="2"/>
        <v>0</v>
      </c>
      <c r="S1994" s="203">
        <v>0</v>
      </c>
      <c r="T1994" s="204">
        <f t="shared" si="3"/>
        <v>0</v>
      </c>
      <c r="U1994" s="35"/>
      <c r="V1994" s="35"/>
      <c r="W1994" s="35"/>
      <c r="X1994" s="35"/>
      <c r="Y1994" s="35"/>
      <c r="Z1994" s="35"/>
      <c r="AA1994" s="35"/>
      <c r="AB1994" s="35"/>
      <c r="AC1994" s="35"/>
      <c r="AD1994" s="35"/>
      <c r="AE1994" s="35"/>
      <c r="AR1994" s="205" t="s">
        <v>218</v>
      </c>
      <c r="AT1994" s="205" t="s">
        <v>214</v>
      </c>
      <c r="AU1994" s="205" t="s">
        <v>85</v>
      </c>
      <c r="AY1994" s="18" t="s">
        <v>209</v>
      </c>
      <c r="BE1994" s="206">
        <f t="shared" si="4"/>
        <v>0</v>
      </c>
      <c r="BF1994" s="206">
        <f t="shared" si="5"/>
        <v>0</v>
      </c>
      <c r="BG1994" s="206">
        <f t="shared" si="6"/>
        <v>0</v>
      </c>
      <c r="BH1994" s="206">
        <f t="shared" si="7"/>
        <v>0</v>
      </c>
      <c r="BI1994" s="206">
        <f t="shared" si="8"/>
        <v>0</v>
      </c>
      <c r="BJ1994" s="18" t="s">
        <v>85</v>
      </c>
      <c r="BK1994" s="206">
        <f t="shared" si="9"/>
        <v>0</v>
      </c>
      <c r="BL1994" s="18" t="s">
        <v>218</v>
      </c>
      <c r="BM1994" s="205" t="s">
        <v>15157</v>
      </c>
    </row>
    <row r="1995" spans="1:65" s="2" customFormat="1" ht="16.5" customHeight="1">
      <c r="A1995" s="35"/>
      <c r="B1995" s="36"/>
      <c r="C1995" s="193" t="s">
        <v>15158</v>
      </c>
      <c r="D1995" s="193" t="s">
        <v>214</v>
      </c>
      <c r="E1995" s="194" t="s">
        <v>15159</v>
      </c>
      <c r="F1995" s="195" t="s">
        <v>9989</v>
      </c>
      <c r="G1995" s="196" t="s">
        <v>1088</v>
      </c>
      <c r="H1995" s="197">
        <v>1</v>
      </c>
      <c r="I1995" s="198"/>
      <c r="J1995" s="199">
        <f t="shared" si="0"/>
        <v>0</v>
      </c>
      <c r="K1995" s="200"/>
      <c r="L1995" s="40"/>
      <c r="M1995" s="201" t="s">
        <v>1</v>
      </c>
      <c r="N1995" s="202" t="s">
        <v>42</v>
      </c>
      <c r="O1995" s="72"/>
      <c r="P1995" s="203">
        <f t="shared" si="1"/>
        <v>0</v>
      </c>
      <c r="Q1995" s="203">
        <v>0</v>
      </c>
      <c r="R1995" s="203">
        <f t="shared" si="2"/>
        <v>0</v>
      </c>
      <c r="S1995" s="203">
        <v>0</v>
      </c>
      <c r="T1995" s="204">
        <f t="shared" si="3"/>
        <v>0</v>
      </c>
      <c r="U1995" s="35"/>
      <c r="V1995" s="35"/>
      <c r="W1995" s="35"/>
      <c r="X1995" s="35"/>
      <c r="Y1995" s="35"/>
      <c r="Z1995" s="35"/>
      <c r="AA1995" s="35"/>
      <c r="AB1995" s="35"/>
      <c r="AC1995" s="35"/>
      <c r="AD1995" s="35"/>
      <c r="AE1995" s="35"/>
      <c r="AR1995" s="205" t="s">
        <v>218</v>
      </c>
      <c r="AT1995" s="205" t="s">
        <v>214</v>
      </c>
      <c r="AU1995" s="205" t="s">
        <v>85</v>
      </c>
      <c r="AY1995" s="18" t="s">
        <v>209</v>
      </c>
      <c r="BE1995" s="206">
        <f t="shared" si="4"/>
        <v>0</v>
      </c>
      <c r="BF1995" s="206">
        <f t="shared" si="5"/>
        <v>0</v>
      </c>
      <c r="BG1995" s="206">
        <f t="shared" si="6"/>
        <v>0</v>
      </c>
      <c r="BH1995" s="206">
        <f t="shared" si="7"/>
        <v>0</v>
      </c>
      <c r="BI1995" s="206">
        <f t="shared" si="8"/>
        <v>0</v>
      </c>
      <c r="BJ1995" s="18" t="s">
        <v>85</v>
      </c>
      <c r="BK1995" s="206">
        <f t="shared" si="9"/>
        <v>0</v>
      </c>
      <c r="BL1995" s="18" t="s">
        <v>218</v>
      </c>
      <c r="BM1995" s="205" t="s">
        <v>15160</v>
      </c>
    </row>
    <row r="1996" spans="1:65" s="2" customFormat="1" ht="16.5" customHeight="1">
      <c r="A1996" s="35"/>
      <c r="B1996" s="36"/>
      <c r="C1996" s="193" t="s">
        <v>15161</v>
      </c>
      <c r="D1996" s="193" t="s">
        <v>214</v>
      </c>
      <c r="E1996" s="194" t="s">
        <v>15162</v>
      </c>
      <c r="F1996" s="195" t="s">
        <v>15163</v>
      </c>
      <c r="G1996" s="196" t="s">
        <v>1088</v>
      </c>
      <c r="H1996" s="197">
        <v>1</v>
      </c>
      <c r="I1996" s="198"/>
      <c r="J1996" s="199">
        <f t="shared" si="0"/>
        <v>0</v>
      </c>
      <c r="K1996" s="200"/>
      <c r="L1996" s="40"/>
      <c r="M1996" s="201" t="s">
        <v>1</v>
      </c>
      <c r="N1996" s="202" t="s">
        <v>42</v>
      </c>
      <c r="O1996" s="72"/>
      <c r="P1996" s="203">
        <f t="shared" si="1"/>
        <v>0</v>
      </c>
      <c r="Q1996" s="203">
        <v>0</v>
      </c>
      <c r="R1996" s="203">
        <f t="shared" si="2"/>
        <v>0</v>
      </c>
      <c r="S1996" s="203">
        <v>0</v>
      </c>
      <c r="T1996" s="204">
        <f t="shared" si="3"/>
        <v>0</v>
      </c>
      <c r="U1996" s="35"/>
      <c r="V1996" s="35"/>
      <c r="W1996" s="35"/>
      <c r="X1996" s="35"/>
      <c r="Y1996" s="35"/>
      <c r="Z1996" s="35"/>
      <c r="AA1996" s="35"/>
      <c r="AB1996" s="35"/>
      <c r="AC1996" s="35"/>
      <c r="AD1996" s="35"/>
      <c r="AE1996" s="35"/>
      <c r="AR1996" s="205" t="s">
        <v>218</v>
      </c>
      <c r="AT1996" s="205" t="s">
        <v>214</v>
      </c>
      <c r="AU1996" s="205" t="s">
        <v>85</v>
      </c>
      <c r="AY1996" s="18" t="s">
        <v>209</v>
      </c>
      <c r="BE1996" s="206">
        <f t="shared" si="4"/>
        <v>0</v>
      </c>
      <c r="BF1996" s="206">
        <f t="shared" si="5"/>
        <v>0</v>
      </c>
      <c r="BG1996" s="206">
        <f t="shared" si="6"/>
        <v>0</v>
      </c>
      <c r="BH1996" s="206">
        <f t="shared" si="7"/>
        <v>0</v>
      </c>
      <c r="BI1996" s="206">
        <f t="shared" si="8"/>
        <v>0</v>
      </c>
      <c r="BJ1996" s="18" t="s">
        <v>85</v>
      </c>
      <c r="BK1996" s="206">
        <f t="shared" si="9"/>
        <v>0</v>
      </c>
      <c r="BL1996" s="18" t="s">
        <v>218</v>
      </c>
      <c r="BM1996" s="205" t="s">
        <v>15164</v>
      </c>
    </row>
    <row r="1997" spans="1:65" s="2" customFormat="1" ht="21.75" customHeight="1">
      <c r="A1997" s="35"/>
      <c r="B1997" s="36"/>
      <c r="C1997" s="193" t="s">
        <v>15165</v>
      </c>
      <c r="D1997" s="193" t="s">
        <v>214</v>
      </c>
      <c r="E1997" s="194" t="s">
        <v>15166</v>
      </c>
      <c r="F1997" s="195" t="s">
        <v>15167</v>
      </c>
      <c r="G1997" s="196" t="s">
        <v>344</v>
      </c>
      <c r="H1997" s="197">
        <v>400</v>
      </c>
      <c r="I1997" s="198"/>
      <c r="J1997" s="199">
        <f t="shared" si="0"/>
        <v>0</v>
      </c>
      <c r="K1997" s="200"/>
      <c r="L1997" s="40"/>
      <c r="M1997" s="201" t="s">
        <v>1</v>
      </c>
      <c r="N1997" s="202" t="s">
        <v>42</v>
      </c>
      <c r="O1997" s="72"/>
      <c r="P1997" s="203">
        <f t="shared" si="1"/>
        <v>0</v>
      </c>
      <c r="Q1997" s="203">
        <v>0</v>
      </c>
      <c r="R1997" s="203">
        <f t="shared" si="2"/>
        <v>0</v>
      </c>
      <c r="S1997" s="203">
        <v>0</v>
      </c>
      <c r="T1997" s="204">
        <f t="shared" si="3"/>
        <v>0</v>
      </c>
      <c r="U1997" s="35"/>
      <c r="V1997" s="35"/>
      <c r="W1997" s="35"/>
      <c r="X1997" s="35"/>
      <c r="Y1997" s="35"/>
      <c r="Z1997" s="35"/>
      <c r="AA1997" s="35"/>
      <c r="AB1997" s="35"/>
      <c r="AC1997" s="35"/>
      <c r="AD1997" s="35"/>
      <c r="AE1997" s="35"/>
      <c r="AR1997" s="205" t="s">
        <v>218</v>
      </c>
      <c r="AT1997" s="205" t="s">
        <v>214</v>
      </c>
      <c r="AU1997" s="205" t="s">
        <v>85</v>
      </c>
      <c r="AY1997" s="18" t="s">
        <v>209</v>
      </c>
      <c r="BE1997" s="206">
        <f t="shared" si="4"/>
        <v>0</v>
      </c>
      <c r="BF1997" s="206">
        <f t="shared" si="5"/>
        <v>0</v>
      </c>
      <c r="BG1997" s="206">
        <f t="shared" si="6"/>
        <v>0</v>
      </c>
      <c r="BH1997" s="206">
        <f t="shared" si="7"/>
        <v>0</v>
      </c>
      <c r="BI1997" s="206">
        <f t="shared" si="8"/>
        <v>0</v>
      </c>
      <c r="BJ1997" s="18" t="s">
        <v>85</v>
      </c>
      <c r="BK1997" s="206">
        <f t="shared" si="9"/>
        <v>0</v>
      </c>
      <c r="BL1997" s="18" t="s">
        <v>218</v>
      </c>
      <c r="BM1997" s="205" t="s">
        <v>15168</v>
      </c>
    </row>
    <row r="1998" spans="1:65" s="2" customFormat="1" ht="16.5" customHeight="1">
      <c r="A1998" s="35"/>
      <c r="B1998" s="36"/>
      <c r="C1998" s="193" t="s">
        <v>15169</v>
      </c>
      <c r="D1998" s="193" t="s">
        <v>214</v>
      </c>
      <c r="E1998" s="194" t="s">
        <v>15170</v>
      </c>
      <c r="F1998" s="195" t="s">
        <v>10793</v>
      </c>
      <c r="G1998" s="196" t="s">
        <v>1088</v>
      </c>
      <c r="H1998" s="197">
        <v>1</v>
      </c>
      <c r="I1998" s="198"/>
      <c r="J1998" s="199">
        <f t="shared" si="0"/>
        <v>0</v>
      </c>
      <c r="K1998" s="200"/>
      <c r="L1998" s="40"/>
      <c r="M1998" s="201" t="s">
        <v>1</v>
      </c>
      <c r="N1998" s="202" t="s">
        <v>42</v>
      </c>
      <c r="O1998" s="72"/>
      <c r="P1998" s="203">
        <f t="shared" si="1"/>
        <v>0</v>
      </c>
      <c r="Q1998" s="203">
        <v>0</v>
      </c>
      <c r="R1998" s="203">
        <f t="shared" si="2"/>
        <v>0</v>
      </c>
      <c r="S1998" s="203">
        <v>0</v>
      </c>
      <c r="T1998" s="204">
        <f t="shared" si="3"/>
        <v>0</v>
      </c>
      <c r="U1998" s="35"/>
      <c r="V1998" s="35"/>
      <c r="W1998" s="35"/>
      <c r="X1998" s="35"/>
      <c r="Y1998" s="35"/>
      <c r="Z1998" s="35"/>
      <c r="AA1998" s="35"/>
      <c r="AB1998" s="35"/>
      <c r="AC1998" s="35"/>
      <c r="AD1998" s="35"/>
      <c r="AE1998" s="35"/>
      <c r="AR1998" s="205" t="s">
        <v>218</v>
      </c>
      <c r="AT1998" s="205" t="s">
        <v>214</v>
      </c>
      <c r="AU1998" s="205" t="s">
        <v>85</v>
      </c>
      <c r="AY1998" s="18" t="s">
        <v>209</v>
      </c>
      <c r="BE1998" s="206">
        <f t="shared" si="4"/>
        <v>0</v>
      </c>
      <c r="BF1998" s="206">
        <f t="shared" si="5"/>
        <v>0</v>
      </c>
      <c r="BG1998" s="206">
        <f t="shared" si="6"/>
        <v>0</v>
      </c>
      <c r="BH1998" s="206">
        <f t="shared" si="7"/>
        <v>0</v>
      </c>
      <c r="BI1998" s="206">
        <f t="shared" si="8"/>
        <v>0</v>
      </c>
      <c r="BJ1998" s="18" t="s">
        <v>85</v>
      </c>
      <c r="BK1998" s="206">
        <f t="shared" si="9"/>
        <v>0</v>
      </c>
      <c r="BL1998" s="18" t="s">
        <v>218</v>
      </c>
      <c r="BM1998" s="205" t="s">
        <v>15171</v>
      </c>
    </row>
    <row r="1999" spans="1:65" s="2" customFormat="1" ht="16.5" customHeight="1">
      <c r="A1999" s="35"/>
      <c r="B1999" s="36"/>
      <c r="C1999" s="193" t="s">
        <v>15172</v>
      </c>
      <c r="D1999" s="193" t="s">
        <v>214</v>
      </c>
      <c r="E1999" s="194" t="s">
        <v>15173</v>
      </c>
      <c r="F1999" s="195" t="s">
        <v>15174</v>
      </c>
      <c r="G1999" s="196" t="s">
        <v>392</v>
      </c>
      <c r="H1999" s="197">
        <v>1</v>
      </c>
      <c r="I1999" s="198"/>
      <c r="J1999" s="199">
        <f t="shared" si="0"/>
        <v>0</v>
      </c>
      <c r="K1999" s="200"/>
      <c r="L1999" s="40"/>
      <c r="M1999" s="201" t="s">
        <v>1</v>
      </c>
      <c r="N1999" s="202" t="s">
        <v>42</v>
      </c>
      <c r="O1999" s="72"/>
      <c r="P1999" s="203">
        <f t="shared" si="1"/>
        <v>0</v>
      </c>
      <c r="Q1999" s="203">
        <v>0</v>
      </c>
      <c r="R1999" s="203">
        <f t="shared" si="2"/>
        <v>0</v>
      </c>
      <c r="S1999" s="203">
        <v>0</v>
      </c>
      <c r="T1999" s="204">
        <f t="shared" si="3"/>
        <v>0</v>
      </c>
      <c r="U1999" s="35"/>
      <c r="V1999" s="35"/>
      <c r="W1999" s="35"/>
      <c r="X1999" s="35"/>
      <c r="Y1999" s="35"/>
      <c r="Z1999" s="35"/>
      <c r="AA1999" s="35"/>
      <c r="AB1999" s="35"/>
      <c r="AC1999" s="35"/>
      <c r="AD1999" s="35"/>
      <c r="AE1999" s="35"/>
      <c r="AR1999" s="205" t="s">
        <v>218</v>
      </c>
      <c r="AT1999" s="205" t="s">
        <v>214</v>
      </c>
      <c r="AU1999" s="205" t="s">
        <v>85</v>
      </c>
      <c r="AY1999" s="18" t="s">
        <v>209</v>
      </c>
      <c r="BE1999" s="206">
        <f t="shared" si="4"/>
        <v>0</v>
      </c>
      <c r="BF1999" s="206">
        <f t="shared" si="5"/>
        <v>0</v>
      </c>
      <c r="BG1999" s="206">
        <f t="shared" si="6"/>
        <v>0</v>
      </c>
      <c r="BH1999" s="206">
        <f t="shared" si="7"/>
        <v>0</v>
      </c>
      <c r="BI1999" s="206">
        <f t="shared" si="8"/>
        <v>0</v>
      </c>
      <c r="BJ1999" s="18" t="s">
        <v>85</v>
      </c>
      <c r="BK1999" s="206">
        <f t="shared" si="9"/>
        <v>0</v>
      </c>
      <c r="BL1999" s="18" t="s">
        <v>218</v>
      </c>
      <c r="BM1999" s="205" t="s">
        <v>15175</v>
      </c>
    </row>
    <row r="2000" spans="1:65" s="2" customFormat="1" ht="16.5" customHeight="1">
      <c r="A2000" s="35"/>
      <c r="B2000" s="36"/>
      <c r="C2000" s="193" t="s">
        <v>15176</v>
      </c>
      <c r="D2000" s="193" t="s">
        <v>214</v>
      </c>
      <c r="E2000" s="194" t="s">
        <v>15177</v>
      </c>
      <c r="F2000" s="195" t="s">
        <v>15178</v>
      </c>
      <c r="G2000" s="196" t="s">
        <v>392</v>
      </c>
      <c r="H2000" s="197">
        <v>1</v>
      </c>
      <c r="I2000" s="198"/>
      <c r="J2000" s="199">
        <f t="shared" si="0"/>
        <v>0</v>
      </c>
      <c r="K2000" s="200"/>
      <c r="L2000" s="40"/>
      <c r="M2000" s="201" t="s">
        <v>1</v>
      </c>
      <c r="N2000" s="202" t="s">
        <v>42</v>
      </c>
      <c r="O2000" s="72"/>
      <c r="P2000" s="203">
        <f t="shared" si="1"/>
        <v>0</v>
      </c>
      <c r="Q2000" s="203">
        <v>0</v>
      </c>
      <c r="R2000" s="203">
        <f t="shared" si="2"/>
        <v>0</v>
      </c>
      <c r="S2000" s="203">
        <v>0</v>
      </c>
      <c r="T2000" s="204">
        <f t="shared" si="3"/>
        <v>0</v>
      </c>
      <c r="U2000" s="35"/>
      <c r="V2000" s="35"/>
      <c r="W2000" s="35"/>
      <c r="X2000" s="35"/>
      <c r="Y2000" s="35"/>
      <c r="Z2000" s="35"/>
      <c r="AA2000" s="35"/>
      <c r="AB2000" s="35"/>
      <c r="AC2000" s="35"/>
      <c r="AD2000" s="35"/>
      <c r="AE2000" s="35"/>
      <c r="AR2000" s="205" t="s">
        <v>218</v>
      </c>
      <c r="AT2000" s="205" t="s">
        <v>214</v>
      </c>
      <c r="AU2000" s="205" t="s">
        <v>85</v>
      </c>
      <c r="AY2000" s="18" t="s">
        <v>209</v>
      </c>
      <c r="BE2000" s="206">
        <f t="shared" si="4"/>
        <v>0</v>
      </c>
      <c r="BF2000" s="206">
        <f t="shared" si="5"/>
        <v>0</v>
      </c>
      <c r="BG2000" s="206">
        <f t="shared" si="6"/>
        <v>0</v>
      </c>
      <c r="BH2000" s="206">
        <f t="shared" si="7"/>
        <v>0</v>
      </c>
      <c r="BI2000" s="206">
        <f t="shared" si="8"/>
        <v>0</v>
      </c>
      <c r="BJ2000" s="18" t="s">
        <v>85</v>
      </c>
      <c r="BK2000" s="206">
        <f t="shared" si="9"/>
        <v>0</v>
      </c>
      <c r="BL2000" s="18" t="s">
        <v>218</v>
      </c>
      <c r="BM2000" s="205" t="s">
        <v>15179</v>
      </c>
    </row>
    <row r="2001" spans="1:65" s="2" customFormat="1" ht="16.5" customHeight="1">
      <c r="A2001" s="35"/>
      <c r="B2001" s="36"/>
      <c r="C2001" s="193" t="s">
        <v>15180</v>
      </c>
      <c r="D2001" s="193" t="s">
        <v>214</v>
      </c>
      <c r="E2001" s="194" t="s">
        <v>15181</v>
      </c>
      <c r="F2001" s="195" t="s">
        <v>12303</v>
      </c>
      <c r="G2001" s="196" t="s">
        <v>344</v>
      </c>
      <c r="H2001" s="197">
        <v>300</v>
      </c>
      <c r="I2001" s="198"/>
      <c r="J2001" s="199">
        <f t="shared" si="0"/>
        <v>0</v>
      </c>
      <c r="K2001" s="200"/>
      <c r="L2001" s="40"/>
      <c r="M2001" s="201" t="s">
        <v>1</v>
      </c>
      <c r="N2001" s="202" t="s">
        <v>42</v>
      </c>
      <c r="O2001" s="72"/>
      <c r="P2001" s="203">
        <f t="shared" si="1"/>
        <v>0</v>
      </c>
      <c r="Q2001" s="203">
        <v>0</v>
      </c>
      <c r="R2001" s="203">
        <f t="shared" si="2"/>
        <v>0</v>
      </c>
      <c r="S2001" s="203">
        <v>0</v>
      </c>
      <c r="T2001" s="204">
        <f t="shared" si="3"/>
        <v>0</v>
      </c>
      <c r="U2001" s="35"/>
      <c r="V2001" s="35"/>
      <c r="W2001" s="35"/>
      <c r="X2001" s="35"/>
      <c r="Y2001" s="35"/>
      <c r="Z2001" s="35"/>
      <c r="AA2001" s="35"/>
      <c r="AB2001" s="35"/>
      <c r="AC2001" s="35"/>
      <c r="AD2001" s="35"/>
      <c r="AE2001" s="35"/>
      <c r="AR2001" s="205" t="s">
        <v>218</v>
      </c>
      <c r="AT2001" s="205" t="s">
        <v>214</v>
      </c>
      <c r="AU2001" s="205" t="s">
        <v>85</v>
      </c>
      <c r="AY2001" s="18" t="s">
        <v>209</v>
      </c>
      <c r="BE2001" s="206">
        <f t="shared" si="4"/>
        <v>0</v>
      </c>
      <c r="BF2001" s="206">
        <f t="shared" si="5"/>
        <v>0</v>
      </c>
      <c r="BG2001" s="206">
        <f t="shared" si="6"/>
        <v>0</v>
      </c>
      <c r="BH2001" s="206">
        <f t="shared" si="7"/>
        <v>0</v>
      </c>
      <c r="BI2001" s="206">
        <f t="shared" si="8"/>
        <v>0</v>
      </c>
      <c r="BJ2001" s="18" t="s">
        <v>85</v>
      </c>
      <c r="BK2001" s="206">
        <f t="shared" si="9"/>
        <v>0</v>
      </c>
      <c r="BL2001" s="18" t="s">
        <v>218</v>
      </c>
      <c r="BM2001" s="205" t="s">
        <v>15182</v>
      </c>
    </row>
    <row r="2002" spans="1:65" s="2" customFormat="1" ht="16.5" customHeight="1">
      <c r="A2002" s="35"/>
      <c r="B2002" s="36"/>
      <c r="C2002" s="193" t="s">
        <v>15183</v>
      </c>
      <c r="D2002" s="193" t="s">
        <v>214</v>
      </c>
      <c r="E2002" s="194" t="s">
        <v>15184</v>
      </c>
      <c r="F2002" s="195" t="s">
        <v>15185</v>
      </c>
      <c r="G2002" s="196" t="s">
        <v>344</v>
      </c>
      <c r="H2002" s="197">
        <v>48</v>
      </c>
      <c r="I2002" s="198"/>
      <c r="J2002" s="199">
        <f t="shared" si="0"/>
        <v>0</v>
      </c>
      <c r="K2002" s="200"/>
      <c r="L2002" s="40"/>
      <c r="M2002" s="201" t="s">
        <v>1</v>
      </c>
      <c r="N2002" s="202" t="s">
        <v>42</v>
      </c>
      <c r="O2002" s="72"/>
      <c r="P2002" s="203">
        <f t="shared" si="1"/>
        <v>0</v>
      </c>
      <c r="Q2002" s="203">
        <v>0</v>
      </c>
      <c r="R2002" s="203">
        <f t="shared" si="2"/>
        <v>0</v>
      </c>
      <c r="S2002" s="203">
        <v>0</v>
      </c>
      <c r="T2002" s="204">
        <f t="shared" si="3"/>
        <v>0</v>
      </c>
      <c r="U2002" s="35"/>
      <c r="V2002" s="35"/>
      <c r="W2002" s="35"/>
      <c r="X2002" s="35"/>
      <c r="Y2002" s="35"/>
      <c r="Z2002" s="35"/>
      <c r="AA2002" s="35"/>
      <c r="AB2002" s="35"/>
      <c r="AC2002" s="35"/>
      <c r="AD2002" s="35"/>
      <c r="AE2002" s="35"/>
      <c r="AR2002" s="205" t="s">
        <v>218</v>
      </c>
      <c r="AT2002" s="205" t="s">
        <v>214</v>
      </c>
      <c r="AU2002" s="205" t="s">
        <v>85</v>
      </c>
      <c r="AY2002" s="18" t="s">
        <v>209</v>
      </c>
      <c r="BE2002" s="206">
        <f t="shared" si="4"/>
        <v>0</v>
      </c>
      <c r="BF2002" s="206">
        <f t="shared" si="5"/>
        <v>0</v>
      </c>
      <c r="BG2002" s="206">
        <f t="shared" si="6"/>
        <v>0</v>
      </c>
      <c r="BH2002" s="206">
        <f t="shared" si="7"/>
        <v>0</v>
      </c>
      <c r="BI2002" s="206">
        <f t="shared" si="8"/>
        <v>0</v>
      </c>
      <c r="BJ2002" s="18" t="s">
        <v>85</v>
      </c>
      <c r="BK2002" s="206">
        <f t="shared" si="9"/>
        <v>0</v>
      </c>
      <c r="BL2002" s="18" t="s">
        <v>218</v>
      </c>
      <c r="BM2002" s="205" t="s">
        <v>15186</v>
      </c>
    </row>
    <row r="2003" spans="1:65" s="2" customFormat="1" ht="16.5" customHeight="1">
      <c r="A2003" s="35"/>
      <c r="B2003" s="36"/>
      <c r="C2003" s="193" t="s">
        <v>15187</v>
      </c>
      <c r="D2003" s="193" t="s">
        <v>214</v>
      </c>
      <c r="E2003" s="194" t="s">
        <v>15188</v>
      </c>
      <c r="F2003" s="195" t="s">
        <v>15189</v>
      </c>
      <c r="G2003" s="196" t="s">
        <v>392</v>
      </c>
      <c r="H2003" s="197">
        <v>1</v>
      </c>
      <c r="I2003" s="198"/>
      <c r="J2003" s="199">
        <f t="shared" si="0"/>
        <v>0</v>
      </c>
      <c r="K2003" s="200"/>
      <c r="L2003" s="40"/>
      <c r="M2003" s="207" t="s">
        <v>1</v>
      </c>
      <c r="N2003" s="208" t="s">
        <v>42</v>
      </c>
      <c r="O2003" s="209"/>
      <c r="P2003" s="210">
        <f t="shared" si="1"/>
        <v>0</v>
      </c>
      <c r="Q2003" s="210">
        <v>0</v>
      </c>
      <c r="R2003" s="210">
        <f t="shared" si="2"/>
        <v>0</v>
      </c>
      <c r="S2003" s="210">
        <v>0</v>
      </c>
      <c r="T2003" s="211">
        <f t="shared" si="3"/>
        <v>0</v>
      </c>
      <c r="U2003" s="35"/>
      <c r="V2003" s="35"/>
      <c r="W2003" s="35"/>
      <c r="X2003" s="35"/>
      <c r="Y2003" s="35"/>
      <c r="Z2003" s="35"/>
      <c r="AA2003" s="35"/>
      <c r="AB2003" s="35"/>
      <c r="AC2003" s="35"/>
      <c r="AD2003" s="35"/>
      <c r="AE2003" s="35"/>
      <c r="AR2003" s="205" t="s">
        <v>218</v>
      </c>
      <c r="AT2003" s="205" t="s">
        <v>214</v>
      </c>
      <c r="AU2003" s="205" t="s">
        <v>85</v>
      </c>
      <c r="AY2003" s="18" t="s">
        <v>209</v>
      </c>
      <c r="BE2003" s="206">
        <f t="shared" si="4"/>
        <v>0</v>
      </c>
      <c r="BF2003" s="206">
        <f t="shared" si="5"/>
        <v>0</v>
      </c>
      <c r="BG2003" s="206">
        <f t="shared" si="6"/>
        <v>0</v>
      </c>
      <c r="BH2003" s="206">
        <f t="shared" si="7"/>
        <v>0</v>
      </c>
      <c r="BI2003" s="206">
        <f t="shared" si="8"/>
        <v>0</v>
      </c>
      <c r="BJ2003" s="18" t="s">
        <v>85</v>
      </c>
      <c r="BK2003" s="206">
        <f t="shared" si="9"/>
        <v>0</v>
      </c>
      <c r="BL2003" s="18" t="s">
        <v>218</v>
      </c>
      <c r="BM2003" s="205" t="s">
        <v>15190</v>
      </c>
    </row>
    <row r="2004" spans="1:65" s="2" customFormat="1" ht="6.95" customHeight="1">
      <c r="A2004" s="35"/>
      <c r="B2004" s="55"/>
      <c r="C2004" s="56"/>
      <c r="D2004" s="56"/>
      <c r="E2004" s="56"/>
      <c r="F2004" s="56"/>
      <c r="G2004" s="56"/>
      <c r="H2004" s="56"/>
      <c r="I2004" s="56"/>
      <c r="J2004" s="56"/>
      <c r="K2004" s="56"/>
      <c r="L2004" s="40"/>
      <c r="M2004" s="35"/>
      <c r="O2004" s="35"/>
      <c r="P2004" s="35"/>
      <c r="Q2004" s="35"/>
      <c r="R2004" s="35"/>
      <c r="S2004" s="35"/>
      <c r="T2004" s="35"/>
      <c r="U2004" s="35"/>
      <c r="V2004" s="35"/>
      <c r="W2004" s="35"/>
      <c r="X2004" s="35"/>
      <c r="Y2004" s="35"/>
      <c r="Z2004" s="35"/>
      <c r="AA2004" s="35"/>
      <c r="AB2004" s="35"/>
      <c r="AC2004" s="35"/>
      <c r="AD2004" s="35"/>
      <c r="AE2004" s="35"/>
    </row>
  </sheetData>
  <sheetProtection algorithmName="SHA-512" hashValue="gISO26MOdaY1DmHiAyvkpvceQfJYX6OQCMd8Y4LFgG1YsiX323LE9pbzukBta3FSCd63mMRo+xzCVG68zzjEBQ==" saltValue="7H6n9+CIIySb4U82tzAy2Fw99XVOwss+xl3xcRXDvlCuH3FPxjA7Kxx2ZeAXR0dM1VpsSyjUJcvGuNl1jNSdRA==" spinCount="100000" sheet="1" objects="1" scenarios="1" formatColumns="0" formatRows="0" autoFilter="0"/>
  <autoFilter ref="C146:K2003"/>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sheetPr>
    <pageSetUpPr fitToPage="1"/>
  </sheetPr>
  <dimension ref="A2:BM42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151</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15191</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ROUND((SUM(BE133:BE424)),  2)</f>
        <v>0</v>
      </c>
      <c r="G33" s="35"/>
      <c r="H33" s="35"/>
      <c r="I33" s="131">
        <v>0.21</v>
      </c>
      <c r="J33" s="130">
        <f>ROUND(((SUM(BE133:BE424))*I33),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ROUND((SUM(BF133:BF424)),  2)</f>
        <v>0</v>
      </c>
      <c r="G34" s="35"/>
      <c r="H34" s="35"/>
      <c r="I34" s="131">
        <v>0.15</v>
      </c>
      <c r="J34" s="130">
        <f>ROUND(((SUM(BF133:BF424))*I34),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ROUND((SUM(BG133:BG424)),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ROUND((SUM(BH133:BH424)),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ROUND((SUM(BI133:BI424)),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D.1.4.10 - Měření a regulace</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J133</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15192</v>
      </c>
      <c r="E97" s="157"/>
      <c r="F97" s="157"/>
      <c r="G97" s="157"/>
      <c r="H97" s="157"/>
      <c r="I97" s="157"/>
      <c r="J97" s="158">
        <f>J134</f>
        <v>0</v>
      </c>
      <c r="K97" s="155"/>
      <c r="L97" s="159"/>
    </row>
    <row r="98" spans="2:12" s="9" customFormat="1" ht="24.95" customHeight="1">
      <c r="B98" s="154"/>
      <c r="C98" s="155"/>
      <c r="D98" s="156" t="s">
        <v>15193</v>
      </c>
      <c r="E98" s="157"/>
      <c r="F98" s="157"/>
      <c r="G98" s="157"/>
      <c r="H98" s="157"/>
      <c r="I98" s="157"/>
      <c r="J98" s="158">
        <f>J152</f>
        <v>0</v>
      </c>
      <c r="K98" s="155"/>
      <c r="L98" s="159"/>
    </row>
    <row r="99" spans="2:12" s="9" customFormat="1" ht="24.95" customHeight="1">
      <c r="B99" s="154"/>
      <c r="C99" s="155"/>
      <c r="D99" s="156" t="s">
        <v>15194</v>
      </c>
      <c r="E99" s="157"/>
      <c r="F99" s="157"/>
      <c r="G99" s="157"/>
      <c r="H99" s="157"/>
      <c r="I99" s="157"/>
      <c r="J99" s="158">
        <f>J157</f>
        <v>0</v>
      </c>
      <c r="K99" s="155"/>
      <c r="L99" s="159"/>
    </row>
    <row r="100" spans="2:12" s="9" customFormat="1" ht="24.95" customHeight="1">
      <c r="B100" s="154"/>
      <c r="C100" s="155"/>
      <c r="D100" s="156" t="s">
        <v>15195</v>
      </c>
      <c r="E100" s="157"/>
      <c r="F100" s="157"/>
      <c r="G100" s="157"/>
      <c r="H100" s="157"/>
      <c r="I100" s="157"/>
      <c r="J100" s="158">
        <f>J167</f>
        <v>0</v>
      </c>
      <c r="K100" s="155"/>
      <c r="L100" s="159"/>
    </row>
    <row r="101" spans="2:12" s="9" customFormat="1" ht="24.95" customHeight="1">
      <c r="B101" s="154"/>
      <c r="C101" s="155"/>
      <c r="D101" s="156" t="s">
        <v>15196</v>
      </c>
      <c r="E101" s="157"/>
      <c r="F101" s="157"/>
      <c r="G101" s="157"/>
      <c r="H101" s="157"/>
      <c r="I101" s="157"/>
      <c r="J101" s="158">
        <f>J179</f>
        <v>0</v>
      </c>
      <c r="K101" s="155"/>
      <c r="L101" s="159"/>
    </row>
    <row r="102" spans="2:12" s="9" customFormat="1" ht="24.95" customHeight="1">
      <c r="B102" s="154"/>
      <c r="C102" s="155"/>
      <c r="D102" s="156" t="s">
        <v>15197</v>
      </c>
      <c r="E102" s="157"/>
      <c r="F102" s="157"/>
      <c r="G102" s="157"/>
      <c r="H102" s="157"/>
      <c r="I102" s="157"/>
      <c r="J102" s="158">
        <f>J196</f>
        <v>0</v>
      </c>
      <c r="K102" s="155"/>
      <c r="L102" s="159"/>
    </row>
    <row r="103" spans="2:12" s="9" customFormat="1" ht="24.95" customHeight="1">
      <c r="B103" s="154"/>
      <c r="C103" s="155"/>
      <c r="D103" s="156" t="s">
        <v>15198</v>
      </c>
      <c r="E103" s="157"/>
      <c r="F103" s="157"/>
      <c r="G103" s="157"/>
      <c r="H103" s="157"/>
      <c r="I103" s="157"/>
      <c r="J103" s="158">
        <f>J203</f>
        <v>0</v>
      </c>
      <c r="K103" s="155"/>
      <c r="L103" s="159"/>
    </row>
    <row r="104" spans="2:12" s="9" customFormat="1" ht="24.95" customHeight="1">
      <c r="B104" s="154"/>
      <c r="C104" s="155"/>
      <c r="D104" s="156" t="s">
        <v>15199</v>
      </c>
      <c r="E104" s="157"/>
      <c r="F104" s="157"/>
      <c r="G104" s="157"/>
      <c r="H104" s="157"/>
      <c r="I104" s="157"/>
      <c r="J104" s="158">
        <f>J209</f>
        <v>0</v>
      </c>
      <c r="K104" s="155"/>
      <c r="L104" s="159"/>
    </row>
    <row r="105" spans="2:12" s="9" customFormat="1" ht="24.95" customHeight="1">
      <c r="B105" s="154"/>
      <c r="C105" s="155"/>
      <c r="D105" s="156" t="s">
        <v>15200</v>
      </c>
      <c r="E105" s="157"/>
      <c r="F105" s="157"/>
      <c r="G105" s="157"/>
      <c r="H105" s="157"/>
      <c r="I105" s="157"/>
      <c r="J105" s="158">
        <f>J233</f>
        <v>0</v>
      </c>
      <c r="K105" s="155"/>
      <c r="L105" s="159"/>
    </row>
    <row r="106" spans="2:12" s="10" customFormat="1" ht="19.899999999999999" customHeight="1">
      <c r="B106" s="160"/>
      <c r="C106" s="105"/>
      <c r="D106" s="161" t="s">
        <v>15201</v>
      </c>
      <c r="E106" s="162"/>
      <c r="F106" s="162"/>
      <c r="G106" s="162"/>
      <c r="H106" s="162"/>
      <c r="I106" s="162"/>
      <c r="J106" s="163">
        <f>J253</f>
        <v>0</v>
      </c>
      <c r="K106" s="105"/>
      <c r="L106" s="164"/>
    </row>
    <row r="107" spans="2:12" s="10" customFormat="1" ht="19.899999999999999" customHeight="1">
      <c r="B107" s="160"/>
      <c r="C107" s="105"/>
      <c r="D107" s="161" t="s">
        <v>15202</v>
      </c>
      <c r="E107" s="162"/>
      <c r="F107" s="162"/>
      <c r="G107" s="162"/>
      <c r="H107" s="162"/>
      <c r="I107" s="162"/>
      <c r="J107" s="163">
        <f>J258</f>
        <v>0</v>
      </c>
      <c r="K107" s="105"/>
      <c r="L107" s="164"/>
    </row>
    <row r="108" spans="2:12" s="10" customFormat="1" ht="19.899999999999999" customHeight="1">
      <c r="B108" s="160"/>
      <c r="C108" s="105"/>
      <c r="D108" s="161" t="s">
        <v>15203</v>
      </c>
      <c r="E108" s="162"/>
      <c r="F108" s="162"/>
      <c r="G108" s="162"/>
      <c r="H108" s="162"/>
      <c r="I108" s="162"/>
      <c r="J108" s="163">
        <f>J261</f>
        <v>0</v>
      </c>
      <c r="K108" s="105"/>
      <c r="L108" s="164"/>
    </row>
    <row r="109" spans="2:12" s="9" customFormat="1" ht="24.95" customHeight="1">
      <c r="B109" s="154"/>
      <c r="C109" s="155"/>
      <c r="D109" s="156" t="s">
        <v>15204</v>
      </c>
      <c r="E109" s="157"/>
      <c r="F109" s="157"/>
      <c r="G109" s="157"/>
      <c r="H109" s="157"/>
      <c r="I109" s="157"/>
      <c r="J109" s="158">
        <f>J294</f>
        <v>0</v>
      </c>
      <c r="K109" s="155"/>
      <c r="L109" s="159"/>
    </row>
    <row r="110" spans="2:12" s="10" customFormat="1" ht="19.899999999999999" customHeight="1">
      <c r="B110" s="160"/>
      <c r="C110" s="105"/>
      <c r="D110" s="161" t="s">
        <v>15205</v>
      </c>
      <c r="E110" s="162"/>
      <c r="F110" s="162"/>
      <c r="G110" s="162"/>
      <c r="H110" s="162"/>
      <c r="I110" s="162"/>
      <c r="J110" s="163">
        <f>J295</f>
        <v>0</v>
      </c>
      <c r="K110" s="105"/>
      <c r="L110" s="164"/>
    </row>
    <row r="111" spans="2:12" s="9" customFormat="1" ht="24.95" customHeight="1">
      <c r="B111" s="154"/>
      <c r="C111" s="155"/>
      <c r="D111" s="156" t="s">
        <v>15206</v>
      </c>
      <c r="E111" s="157"/>
      <c r="F111" s="157"/>
      <c r="G111" s="157"/>
      <c r="H111" s="157"/>
      <c r="I111" s="157"/>
      <c r="J111" s="158">
        <f>J308</f>
        <v>0</v>
      </c>
      <c r="K111" s="155"/>
      <c r="L111" s="159"/>
    </row>
    <row r="112" spans="2:12" s="9" customFormat="1" ht="24.95" customHeight="1">
      <c r="B112" s="154"/>
      <c r="C112" s="155"/>
      <c r="D112" s="156" t="s">
        <v>15207</v>
      </c>
      <c r="E112" s="157"/>
      <c r="F112" s="157"/>
      <c r="G112" s="157"/>
      <c r="H112" s="157"/>
      <c r="I112" s="157"/>
      <c r="J112" s="158">
        <f>J323</f>
        <v>0</v>
      </c>
      <c r="K112" s="155"/>
      <c r="L112" s="159"/>
    </row>
    <row r="113" spans="1:31" s="9" customFormat="1" ht="24.95" customHeight="1">
      <c r="B113" s="154"/>
      <c r="C113" s="155"/>
      <c r="D113" s="156" t="s">
        <v>15208</v>
      </c>
      <c r="E113" s="157"/>
      <c r="F113" s="157"/>
      <c r="G113" s="157"/>
      <c r="H113" s="157"/>
      <c r="I113" s="157"/>
      <c r="J113" s="158">
        <f>J404</f>
        <v>0</v>
      </c>
      <c r="K113" s="155"/>
      <c r="L113" s="159"/>
    </row>
    <row r="114" spans="1:31" s="2" customFormat="1" ht="21.7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5" customHeight="1">
      <c r="A115" s="35"/>
      <c r="B115" s="55"/>
      <c r="C115" s="56"/>
      <c r="D115" s="56"/>
      <c r="E115" s="56"/>
      <c r="F115" s="56"/>
      <c r="G115" s="56"/>
      <c r="H115" s="56"/>
      <c r="I115" s="56"/>
      <c r="J115" s="56"/>
      <c r="K115" s="56"/>
      <c r="L115" s="52"/>
      <c r="S115" s="35"/>
      <c r="T115" s="35"/>
      <c r="U115" s="35"/>
      <c r="V115" s="35"/>
      <c r="W115" s="35"/>
      <c r="X115" s="35"/>
      <c r="Y115" s="35"/>
      <c r="Z115" s="35"/>
      <c r="AA115" s="35"/>
      <c r="AB115" s="35"/>
      <c r="AC115" s="35"/>
      <c r="AD115" s="35"/>
      <c r="AE115" s="35"/>
    </row>
    <row r="119" spans="1:31" s="2" customFormat="1" ht="6.95" customHeight="1">
      <c r="A119" s="35"/>
      <c r="B119" s="57"/>
      <c r="C119" s="58"/>
      <c r="D119" s="58"/>
      <c r="E119" s="58"/>
      <c r="F119" s="58"/>
      <c r="G119" s="58"/>
      <c r="H119" s="58"/>
      <c r="I119" s="58"/>
      <c r="J119" s="58"/>
      <c r="K119" s="58"/>
      <c r="L119" s="52"/>
      <c r="S119" s="35"/>
      <c r="T119" s="35"/>
      <c r="U119" s="35"/>
      <c r="V119" s="35"/>
      <c r="W119" s="35"/>
      <c r="X119" s="35"/>
      <c r="Y119" s="35"/>
      <c r="Z119" s="35"/>
      <c r="AA119" s="35"/>
      <c r="AB119" s="35"/>
      <c r="AC119" s="35"/>
      <c r="AD119" s="35"/>
      <c r="AE119" s="35"/>
    </row>
    <row r="120" spans="1:31" s="2" customFormat="1" ht="24.95" customHeight="1">
      <c r="A120" s="35"/>
      <c r="B120" s="36"/>
      <c r="C120" s="24" t="s">
        <v>194</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16</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26.25" customHeight="1">
      <c r="A123" s="35"/>
      <c r="B123" s="36"/>
      <c r="C123" s="37"/>
      <c r="D123" s="37"/>
      <c r="E123" s="329" t="str">
        <f>E7</f>
        <v>SO07 - Přístavby, nástavby a stavební úpravy pavilonu CH, Nemocnice ČB - 2.etapa</v>
      </c>
      <c r="F123" s="330"/>
      <c r="G123" s="330"/>
      <c r="H123" s="330"/>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172</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290" t="str">
        <f>E9</f>
        <v>D.1.4.10 - Měření a regulace</v>
      </c>
      <c r="F125" s="328"/>
      <c r="G125" s="328"/>
      <c r="H125" s="328"/>
      <c r="I125" s="37"/>
      <c r="J125" s="37"/>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F12</f>
        <v>České Budějovice</v>
      </c>
      <c r="G127" s="37"/>
      <c r="H127" s="37"/>
      <c r="I127" s="30" t="s">
        <v>22</v>
      </c>
      <c r="J127" s="67" t="str">
        <f>IF(J12="","",J12)</f>
        <v>19. 6. 2022</v>
      </c>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5.2" customHeight="1">
      <c r="A129" s="35"/>
      <c r="B129" s="36"/>
      <c r="C129" s="30" t="s">
        <v>24</v>
      </c>
      <c r="D129" s="37"/>
      <c r="E129" s="37"/>
      <c r="F129" s="28" t="str">
        <f>E15</f>
        <v>Nemocnice České Budějovice</v>
      </c>
      <c r="G129" s="37"/>
      <c r="H129" s="37"/>
      <c r="I129" s="30" t="s">
        <v>30</v>
      </c>
      <c r="J129" s="33" t="str">
        <f>E21</f>
        <v>AGP nova</v>
      </c>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28</v>
      </c>
      <c r="D130" s="37"/>
      <c r="E130" s="37"/>
      <c r="F130" s="28" t="str">
        <f>IF(E18="","",E18)</f>
        <v>Vyplň údaj</v>
      </c>
      <c r="G130" s="37"/>
      <c r="H130" s="37"/>
      <c r="I130" s="30" t="s">
        <v>33</v>
      </c>
      <c r="J130" s="33" t="str">
        <f>E24</f>
        <v xml:space="preserve"> </v>
      </c>
      <c r="K130" s="37"/>
      <c r="L130" s="52"/>
      <c r="S130" s="35"/>
      <c r="T130" s="35"/>
      <c r="U130" s="35"/>
      <c r="V130" s="35"/>
      <c r="W130" s="35"/>
      <c r="X130" s="35"/>
      <c r="Y130" s="35"/>
      <c r="Z130" s="35"/>
      <c r="AA130" s="35"/>
      <c r="AB130" s="35"/>
      <c r="AC130" s="35"/>
      <c r="AD130" s="35"/>
      <c r="AE130" s="35"/>
    </row>
    <row r="131" spans="1:65" s="2" customFormat="1" ht="10.3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1" customFormat="1" ht="29.25" customHeight="1">
      <c r="A132" s="165"/>
      <c r="B132" s="166"/>
      <c r="C132" s="167" t="s">
        <v>195</v>
      </c>
      <c r="D132" s="168" t="s">
        <v>62</v>
      </c>
      <c r="E132" s="168" t="s">
        <v>58</v>
      </c>
      <c r="F132" s="168" t="s">
        <v>59</v>
      </c>
      <c r="G132" s="168" t="s">
        <v>196</v>
      </c>
      <c r="H132" s="168" t="s">
        <v>197</v>
      </c>
      <c r="I132" s="168" t="s">
        <v>198</v>
      </c>
      <c r="J132" s="169" t="s">
        <v>177</v>
      </c>
      <c r="K132" s="170" t="s">
        <v>199</v>
      </c>
      <c r="L132" s="171"/>
      <c r="M132" s="76" t="s">
        <v>1</v>
      </c>
      <c r="N132" s="77" t="s">
        <v>41</v>
      </c>
      <c r="O132" s="77" t="s">
        <v>200</v>
      </c>
      <c r="P132" s="77" t="s">
        <v>201</v>
      </c>
      <c r="Q132" s="77" t="s">
        <v>202</v>
      </c>
      <c r="R132" s="77" t="s">
        <v>203</v>
      </c>
      <c r="S132" s="77" t="s">
        <v>204</v>
      </c>
      <c r="T132" s="78" t="s">
        <v>205</v>
      </c>
      <c r="U132" s="165"/>
      <c r="V132" s="165"/>
      <c r="W132" s="165"/>
      <c r="X132" s="165"/>
      <c r="Y132" s="165"/>
      <c r="Z132" s="165"/>
      <c r="AA132" s="165"/>
      <c r="AB132" s="165"/>
      <c r="AC132" s="165"/>
      <c r="AD132" s="165"/>
      <c r="AE132" s="165"/>
    </row>
    <row r="133" spans="1:65" s="2" customFormat="1" ht="22.9" customHeight="1">
      <c r="A133" s="35"/>
      <c r="B133" s="36"/>
      <c r="C133" s="83" t="s">
        <v>206</v>
      </c>
      <c r="D133" s="37"/>
      <c r="E133" s="37"/>
      <c r="F133" s="37"/>
      <c r="G133" s="37"/>
      <c r="H133" s="37"/>
      <c r="I133" s="37"/>
      <c r="J133" s="172">
        <f>BK133</f>
        <v>0</v>
      </c>
      <c r="K133" s="37"/>
      <c r="L133" s="40"/>
      <c r="M133" s="79"/>
      <c r="N133" s="173"/>
      <c r="O133" s="80"/>
      <c r="P133" s="174">
        <f>P134+P152+P157+P167+P179+P196+P203+P209+P233+P294+P308+P323+P404</f>
        <v>0</v>
      </c>
      <c r="Q133" s="80"/>
      <c r="R133" s="174">
        <f>R134+R152+R157+R167+R179+R196+R203+R209+R233+R294+R308+R323+R404</f>
        <v>0</v>
      </c>
      <c r="S133" s="80"/>
      <c r="T133" s="175">
        <f>T134+T152+T157+T167+T179+T196+T203+T209+T233+T294+T308+T323+T404</f>
        <v>0</v>
      </c>
      <c r="U133" s="35"/>
      <c r="V133" s="35"/>
      <c r="W133" s="35"/>
      <c r="X133" s="35"/>
      <c r="Y133" s="35"/>
      <c r="Z133" s="35"/>
      <c r="AA133" s="35"/>
      <c r="AB133" s="35"/>
      <c r="AC133" s="35"/>
      <c r="AD133" s="35"/>
      <c r="AE133" s="35"/>
      <c r="AT133" s="18" t="s">
        <v>76</v>
      </c>
      <c r="AU133" s="18" t="s">
        <v>179</v>
      </c>
      <c r="BK133" s="176">
        <f>BK134+BK152+BK157+BK167+BK179+BK196+BK203+BK209+BK233+BK294+BK308+BK323+BK404</f>
        <v>0</v>
      </c>
    </row>
    <row r="134" spans="1:65" s="12" customFormat="1" ht="25.9" customHeight="1">
      <c r="B134" s="177"/>
      <c r="C134" s="178"/>
      <c r="D134" s="179" t="s">
        <v>76</v>
      </c>
      <c r="E134" s="180" t="s">
        <v>15209</v>
      </c>
      <c r="F134" s="180" t="s">
        <v>15209</v>
      </c>
      <c r="G134" s="178"/>
      <c r="H134" s="178"/>
      <c r="I134" s="181"/>
      <c r="J134" s="182">
        <f>BK134</f>
        <v>0</v>
      </c>
      <c r="K134" s="178"/>
      <c r="L134" s="183"/>
      <c r="M134" s="184"/>
      <c r="N134" s="185"/>
      <c r="O134" s="185"/>
      <c r="P134" s="186">
        <f>SUM(P135:P151)</f>
        <v>0</v>
      </c>
      <c r="Q134" s="185"/>
      <c r="R134" s="186">
        <f>SUM(R135:R151)</f>
        <v>0</v>
      </c>
      <c r="S134" s="185"/>
      <c r="T134" s="187">
        <f>SUM(T135:T151)</f>
        <v>0</v>
      </c>
      <c r="AR134" s="188" t="s">
        <v>85</v>
      </c>
      <c r="AT134" s="189" t="s">
        <v>76</v>
      </c>
      <c r="AU134" s="189" t="s">
        <v>77</v>
      </c>
      <c r="AY134" s="188" t="s">
        <v>209</v>
      </c>
      <c r="BK134" s="190">
        <f>SUM(BK135:BK151)</f>
        <v>0</v>
      </c>
    </row>
    <row r="135" spans="1:65" s="2" customFormat="1" ht="24.2" customHeight="1">
      <c r="A135" s="35"/>
      <c r="B135" s="36"/>
      <c r="C135" s="193" t="s">
        <v>85</v>
      </c>
      <c r="D135" s="193" t="s">
        <v>214</v>
      </c>
      <c r="E135" s="194" t="s">
        <v>15210</v>
      </c>
      <c r="F135" s="195" t="s">
        <v>15211</v>
      </c>
      <c r="G135" s="196" t="s">
        <v>2761</v>
      </c>
      <c r="H135" s="197">
        <v>6</v>
      </c>
      <c r="I135" s="198"/>
      <c r="J135" s="199">
        <f t="shared" ref="J135:J147" si="0">ROUND(I135*H135,2)</f>
        <v>0</v>
      </c>
      <c r="K135" s="200"/>
      <c r="L135" s="40"/>
      <c r="M135" s="201" t="s">
        <v>1</v>
      </c>
      <c r="N135" s="202" t="s">
        <v>42</v>
      </c>
      <c r="O135" s="72"/>
      <c r="P135" s="203">
        <f t="shared" ref="P135:P147" si="1">O135*H135</f>
        <v>0</v>
      </c>
      <c r="Q135" s="203">
        <v>0</v>
      </c>
      <c r="R135" s="203">
        <f t="shared" ref="R135:R147" si="2">Q135*H135</f>
        <v>0</v>
      </c>
      <c r="S135" s="203">
        <v>0</v>
      </c>
      <c r="T135" s="204">
        <f t="shared" ref="T135:T147" si="3">S135*H135</f>
        <v>0</v>
      </c>
      <c r="U135" s="35"/>
      <c r="V135" s="35"/>
      <c r="W135" s="35"/>
      <c r="X135" s="35"/>
      <c r="Y135" s="35"/>
      <c r="Z135" s="35"/>
      <c r="AA135" s="35"/>
      <c r="AB135" s="35"/>
      <c r="AC135" s="35"/>
      <c r="AD135" s="35"/>
      <c r="AE135" s="35"/>
      <c r="AR135" s="205" t="s">
        <v>218</v>
      </c>
      <c r="AT135" s="205" t="s">
        <v>214</v>
      </c>
      <c r="AU135" s="205" t="s">
        <v>85</v>
      </c>
      <c r="AY135" s="18" t="s">
        <v>209</v>
      </c>
      <c r="BE135" s="206">
        <f t="shared" ref="BE135:BE147" si="4">IF(N135="základní",J135,0)</f>
        <v>0</v>
      </c>
      <c r="BF135" s="206">
        <f t="shared" ref="BF135:BF147" si="5">IF(N135="snížená",J135,0)</f>
        <v>0</v>
      </c>
      <c r="BG135" s="206">
        <f t="shared" ref="BG135:BG147" si="6">IF(N135="zákl. přenesená",J135,0)</f>
        <v>0</v>
      </c>
      <c r="BH135" s="206">
        <f t="shared" ref="BH135:BH147" si="7">IF(N135="sníž. přenesená",J135,0)</f>
        <v>0</v>
      </c>
      <c r="BI135" s="206">
        <f t="shared" ref="BI135:BI147" si="8">IF(N135="nulová",J135,0)</f>
        <v>0</v>
      </c>
      <c r="BJ135" s="18" t="s">
        <v>85</v>
      </c>
      <c r="BK135" s="206">
        <f t="shared" ref="BK135:BK147" si="9">ROUND(I135*H135,2)</f>
        <v>0</v>
      </c>
      <c r="BL135" s="18" t="s">
        <v>218</v>
      </c>
      <c r="BM135" s="205" t="s">
        <v>15212</v>
      </c>
    </row>
    <row r="136" spans="1:65" s="2" customFormat="1" ht="16.5" customHeight="1">
      <c r="A136" s="35"/>
      <c r="B136" s="36"/>
      <c r="C136" s="193" t="s">
        <v>87</v>
      </c>
      <c r="D136" s="193" t="s">
        <v>214</v>
      </c>
      <c r="E136" s="194" t="s">
        <v>15213</v>
      </c>
      <c r="F136" s="195" t="s">
        <v>15214</v>
      </c>
      <c r="G136" s="196" t="s">
        <v>2761</v>
      </c>
      <c r="H136" s="197">
        <v>6</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15215</v>
      </c>
    </row>
    <row r="137" spans="1:65" s="2" customFormat="1" ht="16.5" customHeight="1">
      <c r="A137" s="35"/>
      <c r="B137" s="36"/>
      <c r="C137" s="193" t="s">
        <v>226</v>
      </c>
      <c r="D137" s="193" t="s">
        <v>214</v>
      </c>
      <c r="E137" s="194" t="s">
        <v>15216</v>
      </c>
      <c r="F137" s="195" t="s">
        <v>15217</v>
      </c>
      <c r="G137" s="196" t="s">
        <v>2761</v>
      </c>
      <c r="H137" s="197">
        <v>4</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15218</v>
      </c>
    </row>
    <row r="138" spans="1:65" s="2" customFormat="1" ht="16.5" customHeight="1">
      <c r="A138" s="35"/>
      <c r="B138" s="36"/>
      <c r="C138" s="193" t="s">
        <v>218</v>
      </c>
      <c r="D138" s="193" t="s">
        <v>214</v>
      </c>
      <c r="E138" s="194" t="s">
        <v>15219</v>
      </c>
      <c r="F138" s="195" t="s">
        <v>15220</v>
      </c>
      <c r="G138" s="196" t="s">
        <v>2761</v>
      </c>
      <c r="H138" s="197">
        <v>1</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15221</v>
      </c>
    </row>
    <row r="139" spans="1:65" s="2" customFormat="1" ht="24.2" customHeight="1">
      <c r="A139" s="35"/>
      <c r="B139" s="36"/>
      <c r="C139" s="193" t="s">
        <v>233</v>
      </c>
      <c r="D139" s="193" t="s">
        <v>214</v>
      </c>
      <c r="E139" s="194" t="s">
        <v>15222</v>
      </c>
      <c r="F139" s="195" t="s">
        <v>15223</v>
      </c>
      <c r="G139" s="196" t="s">
        <v>2761</v>
      </c>
      <c r="H139" s="197">
        <v>1</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85</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15224</v>
      </c>
    </row>
    <row r="140" spans="1:65" s="2" customFormat="1" ht="21.75" customHeight="1">
      <c r="A140" s="35"/>
      <c r="B140" s="36"/>
      <c r="C140" s="193" t="s">
        <v>238</v>
      </c>
      <c r="D140" s="193" t="s">
        <v>214</v>
      </c>
      <c r="E140" s="194" t="s">
        <v>15225</v>
      </c>
      <c r="F140" s="195" t="s">
        <v>15226</v>
      </c>
      <c r="G140" s="196" t="s">
        <v>2761</v>
      </c>
      <c r="H140" s="197">
        <v>1</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85</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15227</v>
      </c>
    </row>
    <row r="141" spans="1:65" s="2" customFormat="1" ht="16.5" customHeight="1">
      <c r="A141" s="35"/>
      <c r="B141" s="36"/>
      <c r="C141" s="193" t="s">
        <v>242</v>
      </c>
      <c r="D141" s="193" t="s">
        <v>214</v>
      </c>
      <c r="E141" s="194" t="s">
        <v>15228</v>
      </c>
      <c r="F141" s="195" t="s">
        <v>15229</v>
      </c>
      <c r="G141" s="196" t="s">
        <v>2761</v>
      </c>
      <c r="H141" s="197">
        <v>1</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85</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15230</v>
      </c>
    </row>
    <row r="142" spans="1:65" s="2" customFormat="1" ht="33" customHeight="1">
      <c r="A142" s="35"/>
      <c r="B142" s="36"/>
      <c r="C142" s="193" t="s">
        <v>246</v>
      </c>
      <c r="D142" s="193" t="s">
        <v>214</v>
      </c>
      <c r="E142" s="194" t="s">
        <v>15231</v>
      </c>
      <c r="F142" s="195" t="s">
        <v>15232</v>
      </c>
      <c r="G142" s="196" t="s">
        <v>2761</v>
      </c>
      <c r="H142" s="197">
        <v>1</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85</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15233</v>
      </c>
    </row>
    <row r="143" spans="1:65" s="2" customFormat="1" ht="21.75" customHeight="1">
      <c r="A143" s="35"/>
      <c r="B143" s="36"/>
      <c r="C143" s="193" t="s">
        <v>210</v>
      </c>
      <c r="D143" s="193" t="s">
        <v>214</v>
      </c>
      <c r="E143" s="194" t="s">
        <v>15234</v>
      </c>
      <c r="F143" s="195" t="s">
        <v>15235</v>
      </c>
      <c r="G143" s="196" t="s">
        <v>2761</v>
      </c>
      <c r="H143" s="197">
        <v>1</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85</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15236</v>
      </c>
    </row>
    <row r="144" spans="1:65" s="2" customFormat="1" ht="24.2" customHeight="1">
      <c r="A144" s="35"/>
      <c r="B144" s="36"/>
      <c r="C144" s="193" t="s">
        <v>253</v>
      </c>
      <c r="D144" s="193" t="s">
        <v>214</v>
      </c>
      <c r="E144" s="194" t="s">
        <v>15237</v>
      </c>
      <c r="F144" s="195" t="s">
        <v>15238</v>
      </c>
      <c r="G144" s="196" t="s">
        <v>2761</v>
      </c>
      <c r="H144" s="197">
        <v>1</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85</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15239</v>
      </c>
    </row>
    <row r="145" spans="1:65" s="2" customFormat="1" ht="21.75" customHeight="1">
      <c r="A145" s="35"/>
      <c r="B145" s="36"/>
      <c r="C145" s="193" t="s">
        <v>257</v>
      </c>
      <c r="D145" s="193" t="s">
        <v>214</v>
      </c>
      <c r="E145" s="194" t="s">
        <v>15225</v>
      </c>
      <c r="F145" s="195" t="s">
        <v>15226</v>
      </c>
      <c r="G145" s="196" t="s">
        <v>2761</v>
      </c>
      <c r="H145" s="197">
        <v>1</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85</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15240</v>
      </c>
    </row>
    <row r="146" spans="1:65" s="2" customFormat="1" ht="16.5" customHeight="1">
      <c r="A146" s="35"/>
      <c r="B146" s="36"/>
      <c r="C146" s="193" t="s">
        <v>261</v>
      </c>
      <c r="D146" s="193" t="s">
        <v>214</v>
      </c>
      <c r="E146" s="194" t="s">
        <v>15241</v>
      </c>
      <c r="F146" s="195" t="s">
        <v>15242</v>
      </c>
      <c r="G146" s="196" t="s">
        <v>2761</v>
      </c>
      <c r="H146" s="197">
        <v>1</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85</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15243</v>
      </c>
    </row>
    <row r="147" spans="1:65" s="2" customFormat="1" ht="21.75" customHeight="1">
      <c r="A147" s="35"/>
      <c r="B147" s="36"/>
      <c r="C147" s="193" t="s">
        <v>265</v>
      </c>
      <c r="D147" s="193" t="s">
        <v>214</v>
      </c>
      <c r="E147" s="194" t="s">
        <v>15244</v>
      </c>
      <c r="F147" s="195" t="s">
        <v>15245</v>
      </c>
      <c r="G147" s="196" t="s">
        <v>2761</v>
      </c>
      <c r="H147" s="197">
        <v>2</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85</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15246</v>
      </c>
    </row>
    <row r="148" spans="1:65" s="2" customFormat="1" ht="58.5">
      <c r="A148" s="35"/>
      <c r="B148" s="36"/>
      <c r="C148" s="37"/>
      <c r="D148" s="214" t="s">
        <v>807</v>
      </c>
      <c r="E148" s="37"/>
      <c r="F148" s="256" t="s">
        <v>15247</v>
      </c>
      <c r="G148" s="37"/>
      <c r="H148" s="37"/>
      <c r="I148" s="257"/>
      <c r="J148" s="37"/>
      <c r="K148" s="37"/>
      <c r="L148" s="40"/>
      <c r="M148" s="258"/>
      <c r="N148" s="259"/>
      <c r="O148" s="72"/>
      <c r="P148" s="72"/>
      <c r="Q148" s="72"/>
      <c r="R148" s="72"/>
      <c r="S148" s="72"/>
      <c r="T148" s="73"/>
      <c r="U148" s="35"/>
      <c r="V148" s="35"/>
      <c r="W148" s="35"/>
      <c r="X148" s="35"/>
      <c r="Y148" s="35"/>
      <c r="Z148" s="35"/>
      <c r="AA148" s="35"/>
      <c r="AB148" s="35"/>
      <c r="AC148" s="35"/>
      <c r="AD148" s="35"/>
      <c r="AE148" s="35"/>
      <c r="AT148" s="18" t="s">
        <v>807</v>
      </c>
      <c r="AU148" s="18" t="s">
        <v>85</v>
      </c>
    </row>
    <row r="149" spans="1:65" s="2" customFormat="1" ht="21.75" customHeight="1">
      <c r="A149" s="35"/>
      <c r="B149" s="36"/>
      <c r="C149" s="193" t="s">
        <v>269</v>
      </c>
      <c r="D149" s="193" t="s">
        <v>214</v>
      </c>
      <c r="E149" s="194" t="s">
        <v>15248</v>
      </c>
      <c r="F149" s="195" t="s">
        <v>15249</v>
      </c>
      <c r="G149" s="196" t="s">
        <v>2761</v>
      </c>
      <c r="H149" s="197">
        <v>1</v>
      </c>
      <c r="I149" s="198"/>
      <c r="J149" s="199">
        <f>ROUND(I149*H149,2)</f>
        <v>0</v>
      </c>
      <c r="K149" s="200"/>
      <c r="L149" s="40"/>
      <c r="M149" s="201" t="s">
        <v>1</v>
      </c>
      <c r="N149" s="202" t="s">
        <v>42</v>
      </c>
      <c r="O149" s="72"/>
      <c r="P149" s="203">
        <f>O149*H149</f>
        <v>0</v>
      </c>
      <c r="Q149" s="203">
        <v>0</v>
      </c>
      <c r="R149" s="203">
        <f>Q149*H149</f>
        <v>0</v>
      </c>
      <c r="S149" s="203">
        <v>0</v>
      </c>
      <c r="T149" s="204">
        <f>S149*H149</f>
        <v>0</v>
      </c>
      <c r="U149" s="35"/>
      <c r="V149" s="35"/>
      <c r="W149" s="35"/>
      <c r="X149" s="35"/>
      <c r="Y149" s="35"/>
      <c r="Z149" s="35"/>
      <c r="AA149" s="35"/>
      <c r="AB149" s="35"/>
      <c r="AC149" s="35"/>
      <c r="AD149" s="35"/>
      <c r="AE149" s="35"/>
      <c r="AR149" s="205" t="s">
        <v>218</v>
      </c>
      <c r="AT149" s="205" t="s">
        <v>214</v>
      </c>
      <c r="AU149" s="205" t="s">
        <v>85</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15250</v>
      </c>
    </row>
    <row r="150" spans="1:65" s="2" customFormat="1" ht="58.5">
      <c r="A150" s="35"/>
      <c r="B150" s="36"/>
      <c r="C150" s="37"/>
      <c r="D150" s="214" t="s">
        <v>807</v>
      </c>
      <c r="E150" s="37"/>
      <c r="F150" s="256" t="s">
        <v>15251</v>
      </c>
      <c r="G150" s="37"/>
      <c r="H150" s="37"/>
      <c r="I150" s="257"/>
      <c r="J150" s="37"/>
      <c r="K150" s="37"/>
      <c r="L150" s="40"/>
      <c r="M150" s="258"/>
      <c r="N150" s="259"/>
      <c r="O150" s="72"/>
      <c r="P150" s="72"/>
      <c r="Q150" s="72"/>
      <c r="R150" s="72"/>
      <c r="S150" s="72"/>
      <c r="T150" s="73"/>
      <c r="U150" s="35"/>
      <c r="V150" s="35"/>
      <c r="W150" s="35"/>
      <c r="X150" s="35"/>
      <c r="Y150" s="35"/>
      <c r="Z150" s="35"/>
      <c r="AA150" s="35"/>
      <c r="AB150" s="35"/>
      <c r="AC150" s="35"/>
      <c r="AD150" s="35"/>
      <c r="AE150" s="35"/>
      <c r="AT150" s="18" t="s">
        <v>807</v>
      </c>
      <c r="AU150" s="18" t="s">
        <v>85</v>
      </c>
    </row>
    <row r="151" spans="1:65" s="2" customFormat="1" ht="24.2" customHeight="1">
      <c r="A151" s="35"/>
      <c r="B151" s="36"/>
      <c r="C151" s="193" t="s">
        <v>8</v>
      </c>
      <c r="D151" s="193" t="s">
        <v>214</v>
      </c>
      <c r="E151" s="194" t="s">
        <v>15252</v>
      </c>
      <c r="F151" s="195" t="s">
        <v>15253</v>
      </c>
      <c r="G151" s="196" t="s">
        <v>2761</v>
      </c>
      <c r="H151" s="197">
        <v>8</v>
      </c>
      <c r="I151" s="198"/>
      <c r="J151" s="199">
        <f>ROUND(I151*H151,2)</f>
        <v>0</v>
      </c>
      <c r="K151" s="200"/>
      <c r="L151" s="40"/>
      <c r="M151" s="201" t="s">
        <v>1</v>
      </c>
      <c r="N151" s="202" t="s">
        <v>42</v>
      </c>
      <c r="O151" s="72"/>
      <c r="P151" s="203">
        <f>O151*H151</f>
        <v>0</v>
      </c>
      <c r="Q151" s="203">
        <v>0</v>
      </c>
      <c r="R151" s="203">
        <f>Q151*H151</f>
        <v>0</v>
      </c>
      <c r="S151" s="203">
        <v>0</v>
      </c>
      <c r="T151" s="204">
        <f>S151*H151</f>
        <v>0</v>
      </c>
      <c r="U151" s="35"/>
      <c r="V151" s="35"/>
      <c r="W151" s="35"/>
      <c r="X151" s="35"/>
      <c r="Y151" s="35"/>
      <c r="Z151" s="35"/>
      <c r="AA151" s="35"/>
      <c r="AB151" s="35"/>
      <c r="AC151" s="35"/>
      <c r="AD151" s="35"/>
      <c r="AE151" s="35"/>
      <c r="AR151" s="205" t="s">
        <v>218</v>
      </c>
      <c r="AT151" s="205" t="s">
        <v>214</v>
      </c>
      <c r="AU151" s="205" t="s">
        <v>85</v>
      </c>
      <c r="AY151" s="18" t="s">
        <v>209</v>
      </c>
      <c r="BE151" s="206">
        <f>IF(N151="základní",J151,0)</f>
        <v>0</v>
      </c>
      <c r="BF151" s="206">
        <f>IF(N151="snížená",J151,0)</f>
        <v>0</v>
      </c>
      <c r="BG151" s="206">
        <f>IF(N151="zákl. přenesená",J151,0)</f>
        <v>0</v>
      </c>
      <c r="BH151" s="206">
        <f>IF(N151="sníž. přenesená",J151,0)</f>
        <v>0</v>
      </c>
      <c r="BI151" s="206">
        <f>IF(N151="nulová",J151,0)</f>
        <v>0</v>
      </c>
      <c r="BJ151" s="18" t="s">
        <v>85</v>
      </c>
      <c r="BK151" s="206">
        <f>ROUND(I151*H151,2)</f>
        <v>0</v>
      </c>
      <c r="BL151" s="18" t="s">
        <v>218</v>
      </c>
      <c r="BM151" s="205" t="s">
        <v>15254</v>
      </c>
    </row>
    <row r="152" spans="1:65" s="12" customFormat="1" ht="25.9" customHeight="1">
      <c r="B152" s="177"/>
      <c r="C152" s="178"/>
      <c r="D152" s="179" t="s">
        <v>76</v>
      </c>
      <c r="E152" s="180" t="s">
        <v>15255</v>
      </c>
      <c r="F152" s="180" t="s">
        <v>15256</v>
      </c>
      <c r="G152" s="178"/>
      <c r="H152" s="178"/>
      <c r="I152" s="181"/>
      <c r="J152" s="182">
        <f>BK152</f>
        <v>0</v>
      </c>
      <c r="K152" s="178"/>
      <c r="L152" s="183"/>
      <c r="M152" s="184"/>
      <c r="N152" s="185"/>
      <c r="O152" s="185"/>
      <c r="P152" s="186">
        <f>SUM(P153:P156)</f>
        <v>0</v>
      </c>
      <c r="Q152" s="185"/>
      <c r="R152" s="186">
        <f>SUM(R153:R156)</f>
        <v>0</v>
      </c>
      <c r="S152" s="185"/>
      <c r="T152" s="187">
        <f>SUM(T153:T156)</f>
        <v>0</v>
      </c>
      <c r="AR152" s="188" t="s">
        <v>85</v>
      </c>
      <c r="AT152" s="189" t="s">
        <v>76</v>
      </c>
      <c r="AU152" s="189" t="s">
        <v>77</v>
      </c>
      <c r="AY152" s="188" t="s">
        <v>209</v>
      </c>
      <c r="BK152" s="190">
        <f>SUM(BK153:BK156)</f>
        <v>0</v>
      </c>
    </row>
    <row r="153" spans="1:65" s="2" customFormat="1" ht="55.5" customHeight="1">
      <c r="A153" s="35"/>
      <c r="B153" s="36"/>
      <c r="C153" s="193" t="s">
        <v>276</v>
      </c>
      <c r="D153" s="193" t="s">
        <v>214</v>
      </c>
      <c r="E153" s="194" t="s">
        <v>85</v>
      </c>
      <c r="F153" s="195" t="s">
        <v>15257</v>
      </c>
      <c r="G153" s="196" t="s">
        <v>2761</v>
      </c>
      <c r="H153" s="197">
        <v>1</v>
      </c>
      <c r="I153" s="198"/>
      <c r="J153" s="199">
        <f>ROUND(I153*H153,2)</f>
        <v>0</v>
      </c>
      <c r="K153" s="200"/>
      <c r="L153" s="40"/>
      <c r="M153" s="201" t="s">
        <v>1</v>
      </c>
      <c r="N153" s="202" t="s">
        <v>42</v>
      </c>
      <c r="O153" s="72"/>
      <c r="P153" s="203">
        <f>O153*H153</f>
        <v>0</v>
      </c>
      <c r="Q153" s="203">
        <v>0</v>
      </c>
      <c r="R153" s="203">
        <f>Q153*H153</f>
        <v>0</v>
      </c>
      <c r="S153" s="203">
        <v>0</v>
      </c>
      <c r="T153" s="204">
        <f>S153*H153</f>
        <v>0</v>
      </c>
      <c r="U153" s="35"/>
      <c r="V153" s="35"/>
      <c r="W153" s="35"/>
      <c r="X153" s="35"/>
      <c r="Y153" s="35"/>
      <c r="Z153" s="35"/>
      <c r="AA153" s="35"/>
      <c r="AB153" s="35"/>
      <c r="AC153" s="35"/>
      <c r="AD153" s="35"/>
      <c r="AE153" s="35"/>
      <c r="AR153" s="205" t="s">
        <v>218</v>
      </c>
      <c r="AT153" s="205" t="s">
        <v>214</v>
      </c>
      <c r="AU153" s="205" t="s">
        <v>85</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218</v>
      </c>
      <c r="BM153" s="205" t="s">
        <v>15258</v>
      </c>
    </row>
    <row r="154" spans="1:65" s="2" customFormat="1" ht="44.25" customHeight="1">
      <c r="A154" s="35"/>
      <c r="B154" s="36"/>
      <c r="C154" s="193" t="s">
        <v>280</v>
      </c>
      <c r="D154" s="193" t="s">
        <v>214</v>
      </c>
      <c r="E154" s="194" t="s">
        <v>87</v>
      </c>
      <c r="F154" s="195" t="s">
        <v>15259</v>
      </c>
      <c r="G154" s="196" t="s">
        <v>2761</v>
      </c>
      <c r="H154" s="197">
        <v>1</v>
      </c>
      <c r="I154" s="198"/>
      <c r="J154" s="199">
        <f>ROUND(I154*H154,2)</f>
        <v>0</v>
      </c>
      <c r="K154" s="200"/>
      <c r="L154" s="40"/>
      <c r="M154" s="201" t="s">
        <v>1</v>
      </c>
      <c r="N154" s="202" t="s">
        <v>42</v>
      </c>
      <c r="O154" s="72"/>
      <c r="P154" s="203">
        <f>O154*H154</f>
        <v>0</v>
      </c>
      <c r="Q154" s="203">
        <v>0</v>
      </c>
      <c r="R154" s="203">
        <f>Q154*H154</f>
        <v>0</v>
      </c>
      <c r="S154" s="203">
        <v>0</v>
      </c>
      <c r="T154" s="204">
        <f>S154*H154</f>
        <v>0</v>
      </c>
      <c r="U154" s="35"/>
      <c r="V154" s="35"/>
      <c r="W154" s="35"/>
      <c r="X154" s="35"/>
      <c r="Y154" s="35"/>
      <c r="Z154" s="35"/>
      <c r="AA154" s="35"/>
      <c r="AB154" s="35"/>
      <c r="AC154" s="35"/>
      <c r="AD154" s="35"/>
      <c r="AE154" s="35"/>
      <c r="AR154" s="205" t="s">
        <v>218</v>
      </c>
      <c r="AT154" s="205" t="s">
        <v>214</v>
      </c>
      <c r="AU154" s="205" t="s">
        <v>85</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15260</v>
      </c>
    </row>
    <row r="155" spans="1:65" s="2" customFormat="1" ht="62.65" customHeight="1">
      <c r="A155" s="35"/>
      <c r="B155" s="36"/>
      <c r="C155" s="193" t="s">
        <v>284</v>
      </c>
      <c r="D155" s="193" t="s">
        <v>214</v>
      </c>
      <c r="E155" s="194" t="s">
        <v>226</v>
      </c>
      <c r="F155" s="195" t="s">
        <v>15261</v>
      </c>
      <c r="G155" s="196" t="s">
        <v>2761</v>
      </c>
      <c r="H155" s="197">
        <v>1</v>
      </c>
      <c r="I155" s="198"/>
      <c r="J155" s="199">
        <f>ROUND(I155*H155,2)</f>
        <v>0</v>
      </c>
      <c r="K155" s="200"/>
      <c r="L155" s="40"/>
      <c r="M155" s="201" t="s">
        <v>1</v>
      </c>
      <c r="N155" s="202" t="s">
        <v>42</v>
      </c>
      <c r="O155" s="72"/>
      <c r="P155" s="203">
        <f>O155*H155</f>
        <v>0</v>
      </c>
      <c r="Q155" s="203">
        <v>0</v>
      </c>
      <c r="R155" s="203">
        <f>Q155*H155</f>
        <v>0</v>
      </c>
      <c r="S155" s="203">
        <v>0</v>
      </c>
      <c r="T155" s="204">
        <f>S155*H155</f>
        <v>0</v>
      </c>
      <c r="U155" s="35"/>
      <c r="V155" s="35"/>
      <c r="W155" s="35"/>
      <c r="X155" s="35"/>
      <c r="Y155" s="35"/>
      <c r="Z155" s="35"/>
      <c r="AA155" s="35"/>
      <c r="AB155" s="35"/>
      <c r="AC155" s="35"/>
      <c r="AD155" s="35"/>
      <c r="AE155" s="35"/>
      <c r="AR155" s="205" t="s">
        <v>218</v>
      </c>
      <c r="AT155" s="205" t="s">
        <v>214</v>
      </c>
      <c r="AU155" s="205" t="s">
        <v>85</v>
      </c>
      <c r="AY155" s="18" t="s">
        <v>209</v>
      </c>
      <c r="BE155" s="206">
        <f>IF(N155="základní",J155,0)</f>
        <v>0</v>
      </c>
      <c r="BF155" s="206">
        <f>IF(N155="snížená",J155,0)</f>
        <v>0</v>
      </c>
      <c r="BG155" s="206">
        <f>IF(N155="zákl. přenesená",J155,0)</f>
        <v>0</v>
      </c>
      <c r="BH155" s="206">
        <f>IF(N155="sníž. přenesená",J155,0)</f>
        <v>0</v>
      </c>
      <c r="BI155" s="206">
        <f>IF(N155="nulová",J155,0)</f>
        <v>0</v>
      </c>
      <c r="BJ155" s="18" t="s">
        <v>85</v>
      </c>
      <c r="BK155" s="206">
        <f>ROUND(I155*H155,2)</f>
        <v>0</v>
      </c>
      <c r="BL155" s="18" t="s">
        <v>218</v>
      </c>
      <c r="BM155" s="205" t="s">
        <v>15262</v>
      </c>
    </row>
    <row r="156" spans="1:65" s="2" customFormat="1" ht="37.9" customHeight="1">
      <c r="A156" s="35"/>
      <c r="B156" s="36"/>
      <c r="C156" s="193" t="s">
        <v>288</v>
      </c>
      <c r="D156" s="193" t="s">
        <v>214</v>
      </c>
      <c r="E156" s="194" t="s">
        <v>218</v>
      </c>
      <c r="F156" s="195" t="s">
        <v>15263</v>
      </c>
      <c r="G156" s="196" t="s">
        <v>2761</v>
      </c>
      <c r="H156" s="197">
        <v>1</v>
      </c>
      <c r="I156" s="198"/>
      <c r="J156" s="199">
        <f>ROUND(I156*H156,2)</f>
        <v>0</v>
      </c>
      <c r="K156" s="200"/>
      <c r="L156" s="40"/>
      <c r="M156" s="201" t="s">
        <v>1</v>
      </c>
      <c r="N156" s="202"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218</v>
      </c>
      <c r="AT156" s="205" t="s">
        <v>214</v>
      </c>
      <c r="AU156" s="205" t="s">
        <v>85</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15264</v>
      </c>
    </row>
    <row r="157" spans="1:65" s="12" customFormat="1" ht="25.9" customHeight="1">
      <c r="B157" s="177"/>
      <c r="C157" s="178"/>
      <c r="D157" s="179" t="s">
        <v>76</v>
      </c>
      <c r="E157" s="180" t="s">
        <v>15265</v>
      </c>
      <c r="F157" s="180" t="s">
        <v>15266</v>
      </c>
      <c r="G157" s="178"/>
      <c r="H157" s="178"/>
      <c r="I157" s="181"/>
      <c r="J157" s="182">
        <f>BK157</f>
        <v>0</v>
      </c>
      <c r="K157" s="178"/>
      <c r="L157" s="183"/>
      <c r="M157" s="184"/>
      <c r="N157" s="185"/>
      <c r="O157" s="185"/>
      <c r="P157" s="186">
        <f>SUM(P158:P166)</f>
        <v>0</v>
      </c>
      <c r="Q157" s="185"/>
      <c r="R157" s="186">
        <f>SUM(R158:R166)</f>
        <v>0</v>
      </c>
      <c r="S157" s="185"/>
      <c r="T157" s="187">
        <f>SUM(T158:T166)</f>
        <v>0</v>
      </c>
      <c r="AR157" s="188" t="s">
        <v>85</v>
      </c>
      <c r="AT157" s="189" t="s">
        <v>76</v>
      </c>
      <c r="AU157" s="189" t="s">
        <v>77</v>
      </c>
      <c r="AY157" s="188" t="s">
        <v>209</v>
      </c>
      <c r="BK157" s="190">
        <f>SUM(BK158:BK166)</f>
        <v>0</v>
      </c>
    </row>
    <row r="158" spans="1:65" s="2" customFormat="1" ht="37.9" customHeight="1">
      <c r="A158" s="35"/>
      <c r="B158" s="36"/>
      <c r="C158" s="193" t="s">
        <v>292</v>
      </c>
      <c r="D158" s="193" t="s">
        <v>214</v>
      </c>
      <c r="E158" s="194" t="s">
        <v>15267</v>
      </c>
      <c r="F158" s="195" t="s">
        <v>15268</v>
      </c>
      <c r="G158" s="196" t="s">
        <v>2761</v>
      </c>
      <c r="H158" s="197">
        <v>4</v>
      </c>
      <c r="I158" s="198"/>
      <c r="J158" s="199">
        <f>ROUND(I158*H158,2)</f>
        <v>0</v>
      </c>
      <c r="K158" s="200"/>
      <c r="L158" s="40"/>
      <c r="M158" s="201" t="s">
        <v>1</v>
      </c>
      <c r="N158" s="202" t="s">
        <v>42</v>
      </c>
      <c r="O158" s="72"/>
      <c r="P158" s="203">
        <f>O158*H158</f>
        <v>0</v>
      </c>
      <c r="Q158" s="203">
        <v>0</v>
      </c>
      <c r="R158" s="203">
        <f>Q158*H158</f>
        <v>0</v>
      </c>
      <c r="S158" s="203">
        <v>0</v>
      </c>
      <c r="T158" s="204">
        <f>S158*H158</f>
        <v>0</v>
      </c>
      <c r="U158" s="35"/>
      <c r="V158" s="35"/>
      <c r="W158" s="35"/>
      <c r="X158" s="35"/>
      <c r="Y158" s="35"/>
      <c r="Z158" s="35"/>
      <c r="AA158" s="35"/>
      <c r="AB158" s="35"/>
      <c r="AC158" s="35"/>
      <c r="AD158" s="35"/>
      <c r="AE158" s="35"/>
      <c r="AR158" s="205" t="s">
        <v>218</v>
      </c>
      <c r="AT158" s="205" t="s">
        <v>214</v>
      </c>
      <c r="AU158" s="205" t="s">
        <v>85</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15269</v>
      </c>
    </row>
    <row r="159" spans="1:65" s="2" customFormat="1" ht="19.5">
      <c r="A159" s="35"/>
      <c r="B159" s="36"/>
      <c r="C159" s="37"/>
      <c r="D159" s="214" t="s">
        <v>807</v>
      </c>
      <c r="E159" s="37"/>
      <c r="F159" s="256" t="s">
        <v>15270</v>
      </c>
      <c r="G159" s="37"/>
      <c r="H159" s="37"/>
      <c r="I159" s="257"/>
      <c r="J159" s="37"/>
      <c r="K159" s="37"/>
      <c r="L159" s="40"/>
      <c r="M159" s="258"/>
      <c r="N159" s="259"/>
      <c r="O159" s="72"/>
      <c r="P159" s="72"/>
      <c r="Q159" s="72"/>
      <c r="R159" s="72"/>
      <c r="S159" s="72"/>
      <c r="T159" s="73"/>
      <c r="U159" s="35"/>
      <c r="V159" s="35"/>
      <c r="W159" s="35"/>
      <c r="X159" s="35"/>
      <c r="Y159" s="35"/>
      <c r="Z159" s="35"/>
      <c r="AA159" s="35"/>
      <c r="AB159" s="35"/>
      <c r="AC159" s="35"/>
      <c r="AD159" s="35"/>
      <c r="AE159" s="35"/>
      <c r="AT159" s="18" t="s">
        <v>807</v>
      </c>
      <c r="AU159" s="18" t="s">
        <v>85</v>
      </c>
    </row>
    <row r="160" spans="1:65" s="2" customFormat="1" ht="37.9" customHeight="1">
      <c r="A160" s="35"/>
      <c r="B160" s="36"/>
      <c r="C160" s="193" t="s">
        <v>7</v>
      </c>
      <c r="D160" s="193" t="s">
        <v>214</v>
      </c>
      <c r="E160" s="194" t="s">
        <v>15271</v>
      </c>
      <c r="F160" s="195" t="s">
        <v>15272</v>
      </c>
      <c r="G160" s="196" t="s">
        <v>2761</v>
      </c>
      <c r="H160" s="197">
        <v>6</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85</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15273</v>
      </c>
    </row>
    <row r="161" spans="1:65" s="2" customFormat="1" ht="19.5">
      <c r="A161" s="35"/>
      <c r="B161" s="36"/>
      <c r="C161" s="37"/>
      <c r="D161" s="214" t="s">
        <v>807</v>
      </c>
      <c r="E161" s="37"/>
      <c r="F161" s="256" t="s">
        <v>15270</v>
      </c>
      <c r="G161" s="37"/>
      <c r="H161" s="37"/>
      <c r="I161" s="257"/>
      <c r="J161" s="37"/>
      <c r="K161" s="37"/>
      <c r="L161" s="40"/>
      <c r="M161" s="258"/>
      <c r="N161" s="259"/>
      <c r="O161" s="72"/>
      <c r="P161" s="72"/>
      <c r="Q161" s="72"/>
      <c r="R161" s="72"/>
      <c r="S161" s="72"/>
      <c r="T161" s="73"/>
      <c r="U161" s="35"/>
      <c r="V161" s="35"/>
      <c r="W161" s="35"/>
      <c r="X161" s="35"/>
      <c r="Y161" s="35"/>
      <c r="Z161" s="35"/>
      <c r="AA161" s="35"/>
      <c r="AB161" s="35"/>
      <c r="AC161" s="35"/>
      <c r="AD161" s="35"/>
      <c r="AE161" s="35"/>
      <c r="AT161" s="18" t="s">
        <v>807</v>
      </c>
      <c r="AU161" s="18" t="s">
        <v>85</v>
      </c>
    </row>
    <row r="162" spans="1:65" s="2" customFormat="1" ht="16.5" customHeight="1">
      <c r="A162" s="35"/>
      <c r="B162" s="36"/>
      <c r="C162" s="193" t="s">
        <v>299</v>
      </c>
      <c r="D162" s="193" t="s">
        <v>214</v>
      </c>
      <c r="E162" s="194" t="s">
        <v>15274</v>
      </c>
      <c r="F162" s="195" t="s">
        <v>15275</v>
      </c>
      <c r="G162" s="196" t="s">
        <v>2761</v>
      </c>
      <c r="H162" s="197">
        <v>10</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85</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15276</v>
      </c>
    </row>
    <row r="163" spans="1:65" s="2" customFormat="1" ht="24.2" customHeight="1">
      <c r="A163" s="35"/>
      <c r="B163" s="36"/>
      <c r="C163" s="193" t="s">
        <v>303</v>
      </c>
      <c r="D163" s="193" t="s">
        <v>214</v>
      </c>
      <c r="E163" s="194" t="s">
        <v>15277</v>
      </c>
      <c r="F163" s="195" t="s">
        <v>15278</v>
      </c>
      <c r="G163" s="196" t="s">
        <v>2761</v>
      </c>
      <c r="H163" s="197">
        <v>16</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218</v>
      </c>
      <c r="AT163" s="205" t="s">
        <v>214</v>
      </c>
      <c r="AU163" s="205" t="s">
        <v>85</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15279</v>
      </c>
    </row>
    <row r="164" spans="1:65" s="2" customFormat="1" ht="33" customHeight="1">
      <c r="A164" s="35"/>
      <c r="B164" s="36"/>
      <c r="C164" s="193" t="s">
        <v>307</v>
      </c>
      <c r="D164" s="193" t="s">
        <v>214</v>
      </c>
      <c r="E164" s="194" t="s">
        <v>15280</v>
      </c>
      <c r="F164" s="195" t="s">
        <v>15281</v>
      </c>
      <c r="G164" s="196" t="s">
        <v>2761</v>
      </c>
      <c r="H164" s="197">
        <v>4</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85</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15282</v>
      </c>
    </row>
    <row r="165" spans="1:65" s="2" customFormat="1" ht="16.5" customHeight="1">
      <c r="A165" s="35"/>
      <c r="B165" s="36"/>
      <c r="C165" s="193" t="s">
        <v>311</v>
      </c>
      <c r="D165" s="193" t="s">
        <v>214</v>
      </c>
      <c r="E165" s="194" t="s">
        <v>15283</v>
      </c>
      <c r="F165" s="195" t="s">
        <v>15284</v>
      </c>
      <c r="G165" s="196" t="s">
        <v>2761</v>
      </c>
      <c r="H165" s="197">
        <v>2</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85</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15285</v>
      </c>
    </row>
    <row r="166" spans="1:65" s="2" customFormat="1" ht="21.75" customHeight="1">
      <c r="A166" s="35"/>
      <c r="B166" s="36"/>
      <c r="C166" s="193" t="s">
        <v>315</v>
      </c>
      <c r="D166" s="193" t="s">
        <v>214</v>
      </c>
      <c r="E166" s="194" t="s">
        <v>15286</v>
      </c>
      <c r="F166" s="195" t="s">
        <v>15287</v>
      </c>
      <c r="G166" s="196" t="s">
        <v>2761</v>
      </c>
      <c r="H166" s="197">
        <v>2</v>
      </c>
      <c r="I166" s="198"/>
      <c r="J166" s="199">
        <f>ROUND(I166*H166,2)</f>
        <v>0</v>
      </c>
      <c r="K166" s="200"/>
      <c r="L166" s="40"/>
      <c r="M166" s="201" t="s">
        <v>1</v>
      </c>
      <c r="N166" s="202" t="s">
        <v>42</v>
      </c>
      <c r="O166" s="72"/>
      <c r="P166" s="203">
        <f>O166*H166</f>
        <v>0</v>
      </c>
      <c r="Q166" s="203">
        <v>0</v>
      </c>
      <c r="R166" s="203">
        <f>Q166*H166</f>
        <v>0</v>
      </c>
      <c r="S166" s="203">
        <v>0</v>
      </c>
      <c r="T166" s="204">
        <f>S166*H166</f>
        <v>0</v>
      </c>
      <c r="U166" s="35"/>
      <c r="V166" s="35"/>
      <c r="W166" s="35"/>
      <c r="X166" s="35"/>
      <c r="Y166" s="35"/>
      <c r="Z166" s="35"/>
      <c r="AA166" s="35"/>
      <c r="AB166" s="35"/>
      <c r="AC166" s="35"/>
      <c r="AD166" s="35"/>
      <c r="AE166" s="35"/>
      <c r="AR166" s="205" t="s">
        <v>218</v>
      </c>
      <c r="AT166" s="205" t="s">
        <v>214</v>
      </c>
      <c r="AU166" s="205" t="s">
        <v>85</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15288</v>
      </c>
    </row>
    <row r="167" spans="1:65" s="12" customFormat="1" ht="25.9" customHeight="1">
      <c r="B167" s="177"/>
      <c r="C167" s="178"/>
      <c r="D167" s="179" t="s">
        <v>76</v>
      </c>
      <c r="E167" s="180" t="s">
        <v>15289</v>
      </c>
      <c r="F167" s="180" t="s">
        <v>15290</v>
      </c>
      <c r="G167" s="178"/>
      <c r="H167" s="178"/>
      <c r="I167" s="181"/>
      <c r="J167" s="182">
        <f>BK167</f>
        <v>0</v>
      </c>
      <c r="K167" s="178"/>
      <c r="L167" s="183"/>
      <c r="M167" s="184"/>
      <c r="N167" s="185"/>
      <c r="O167" s="185"/>
      <c r="P167" s="186">
        <f>SUM(P168:P178)</f>
        <v>0</v>
      </c>
      <c r="Q167" s="185"/>
      <c r="R167" s="186">
        <f>SUM(R168:R178)</f>
        <v>0</v>
      </c>
      <c r="S167" s="185"/>
      <c r="T167" s="187">
        <f>SUM(T168:T178)</f>
        <v>0</v>
      </c>
      <c r="AR167" s="188" t="s">
        <v>85</v>
      </c>
      <c r="AT167" s="189" t="s">
        <v>76</v>
      </c>
      <c r="AU167" s="189" t="s">
        <v>77</v>
      </c>
      <c r="AY167" s="188" t="s">
        <v>209</v>
      </c>
      <c r="BK167" s="190">
        <f>SUM(BK168:BK178)</f>
        <v>0</v>
      </c>
    </row>
    <row r="168" spans="1:65" s="2" customFormat="1" ht="21.75" customHeight="1">
      <c r="A168" s="35"/>
      <c r="B168" s="36"/>
      <c r="C168" s="193" t="s">
        <v>320</v>
      </c>
      <c r="D168" s="193" t="s">
        <v>214</v>
      </c>
      <c r="E168" s="194" t="s">
        <v>15291</v>
      </c>
      <c r="F168" s="195" t="s">
        <v>15292</v>
      </c>
      <c r="G168" s="196" t="s">
        <v>2761</v>
      </c>
      <c r="H168" s="197">
        <v>1</v>
      </c>
      <c r="I168" s="198"/>
      <c r="J168" s="199">
        <f t="shared" ref="J168:J178" si="10">ROUND(I168*H168,2)</f>
        <v>0</v>
      </c>
      <c r="K168" s="200"/>
      <c r="L168" s="40"/>
      <c r="M168" s="201" t="s">
        <v>1</v>
      </c>
      <c r="N168" s="202" t="s">
        <v>42</v>
      </c>
      <c r="O168" s="72"/>
      <c r="P168" s="203">
        <f t="shared" ref="P168:P178" si="11">O168*H168</f>
        <v>0</v>
      </c>
      <c r="Q168" s="203">
        <v>0</v>
      </c>
      <c r="R168" s="203">
        <f t="shared" ref="R168:R178" si="12">Q168*H168</f>
        <v>0</v>
      </c>
      <c r="S168" s="203">
        <v>0</v>
      </c>
      <c r="T168" s="204">
        <f t="shared" ref="T168:T178" si="13">S168*H168</f>
        <v>0</v>
      </c>
      <c r="U168" s="35"/>
      <c r="V168" s="35"/>
      <c r="W168" s="35"/>
      <c r="X168" s="35"/>
      <c r="Y168" s="35"/>
      <c r="Z168" s="35"/>
      <c r="AA168" s="35"/>
      <c r="AB168" s="35"/>
      <c r="AC168" s="35"/>
      <c r="AD168" s="35"/>
      <c r="AE168" s="35"/>
      <c r="AR168" s="205" t="s">
        <v>218</v>
      </c>
      <c r="AT168" s="205" t="s">
        <v>214</v>
      </c>
      <c r="AU168" s="205" t="s">
        <v>85</v>
      </c>
      <c r="AY168" s="18" t="s">
        <v>209</v>
      </c>
      <c r="BE168" s="206">
        <f t="shared" ref="BE168:BE178" si="14">IF(N168="základní",J168,0)</f>
        <v>0</v>
      </c>
      <c r="BF168" s="206">
        <f t="shared" ref="BF168:BF178" si="15">IF(N168="snížená",J168,0)</f>
        <v>0</v>
      </c>
      <c r="BG168" s="206">
        <f t="shared" ref="BG168:BG178" si="16">IF(N168="zákl. přenesená",J168,0)</f>
        <v>0</v>
      </c>
      <c r="BH168" s="206">
        <f t="shared" ref="BH168:BH178" si="17">IF(N168="sníž. přenesená",J168,0)</f>
        <v>0</v>
      </c>
      <c r="BI168" s="206">
        <f t="shared" ref="BI168:BI178" si="18">IF(N168="nulová",J168,0)</f>
        <v>0</v>
      </c>
      <c r="BJ168" s="18" t="s">
        <v>85</v>
      </c>
      <c r="BK168" s="206">
        <f t="shared" ref="BK168:BK178" si="19">ROUND(I168*H168,2)</f>
        <v>0</v>
      </c>
      <c r="BL168" s="18" t="s">
        <v>218</v>
      </c>
      <c r="BM168" s="205" t="s">
        <v>15293</v>
      </c>
    </row>
    <row r="169" spans="1:65" s="2" customFormat="1" ht="21.75" customHeight="1">
      <c r="A169" s="35"/>
      <c r="B169" s="36"/>
      <c r="C169" s="193" t="s">
        <v>325</v>
      </c>
      <c r="D169" s="193" t="s">
        <v>214</v>
      </c>
      <c r="E169" s="194" t="s">
        <v>15294</v>
      </c>
      <c r="F169" s="195" t="s">
        <v>15295</v>
      </c>
      <c r="G169" s="196" t="s">
        <v>2761</v>
      </c>
      <c r="H169" s="197">
        <v>6</v>
      </c>
      <c r="I169" s="198"/>
      <c r="J169" s="199">
        <f t="shared" si="10"/>
        <v>0</v>
      </c>
      <c r="K169" s="200"/>
      <c r="L169" s="40"/>
      <c r="M169" s="201" t="s">
        <v>1</v>
      </c>
      <c r="N169" s="202" t="s">
        <v>42</v>
      </c>
      <c r="O169" s="72"/>
      <c r="P169" s="203">
        <f t="shared" si="11"/>
        <v>0</v>
      </c>
      <c r="Q169" s="203">
        <v>0</v>
      </c>
      <c r="R169" s="203">
        <f t="shared" si="12"/>
        <v>0</v>
      </c>
      <c r="S169" s="203">
        <v>0</v>
      </c>
      <c r="T169" s="204">
        <f t="shared" si="13"/>
        <v>0</v>
      </c>
      <c r="U169" s="35"/>
      <c r="V169" s="35"/>
      <c r="W169" s="35"/>
      <c r="X169" s="35"/>
      <c r="Y169" s="35"/>
      <c r="Z169" s="35"/>
      <c r="AA169" s="35"/>
      <c r="AB169" s="35"/>
      <c r="AC169" s="35"/>
      <c r="AD169" s="35"/>
      <c r="AE169" s="35"/>
      <c r="AR169" s="205" t="s">
        <v>218</v>
      </c>
      <c r="AT169" s="205" t="s">
        <v>214</v>
      </c>
      <c r="AU169" s="205" t="s">
        <v>85</v>
      </c>
      <c r="AY169" s="18" t="s">
        <v>209</v>
      </c>
      <c r="BE169" s="206">
        <f t="shared" si="14"/>
        <v>0</v>
      </c>
      <c r="BF169" s="206">
        <f t="shared" si="15"/>
        <v>0</v>
      </c>
      <c r="BG169" s="206">
        <f t="shared" si="16"/>
        <v>0</v>
      </c>
      <c r="BH169" s="206">
        <f t="shared" si="17"/>
        <v>0</v>
      </c>
      <c r="BI169" s="206">
        <f t="shared" si="18"/>
        <v>0</v>
      </c>
      <c r="BJ169" s="18" t="s">
        <v>85</v>
      </c>
      <c r="BK169" s="206">
        <f t="shared" si="19"/>
        <v>0</v>
      </c>
      <c r="BL169" s="18" t="s">
        <v>218</v>
      </c>
      <c r="BM169" s="205" t="s">
        <v>15296</v>
      </c>
    </row>
    <row r="170" spans="1:65" s="2" customFormat="1" ht="21.75" customHeight="1">
      <c r="A170" s="35"/>
      <c r="B170" s="36"/>
      <c r="C170" s="193" t="s">
        <v>329</v>
      </c>
      <c r="D170" s="193" t="s">
        <v>214</v>
      </c>
      <c r="E170" s="194" t="s">
        <v>15297</v>
      </c>
      <c r="F170" s="195" t="s">
        <v>15298</v>
      </c>
      <c r="G170" s="196" t="s">
        <v>2761</v>
      </c>
      <c r="H170" s="197">
        <v>2</v>
      </c>
      <c r="I170" s="198"/>
      <c r="J170" s="199">
        <f t="shared" si="10"/>
        <v>0</v>
      </c>
      <c r="K170" s="200"/>
      <c r="L170" s="40"/>
      <c r="M170" s="201" t="s">
        <v>1</v>
      </c>
      <c r="N170" s="202" t="s">
        <v>42</v>
      </c>
      <c r="O170" s="72"/>
      <c r="P170" s="203">
        <f t="shared" si="11"/>
        <v>0</v>
      </c>
      <c r="Q170" s="203">
        <v>0</v>
      </c>
      <c r="R170" s="203">
        <f t="shared" si="12"/>
        <v>0</v>
      </c>
      <c r="S170" s="203">
        <v>0</v>
      </c>
      <c r="T170" s="204">
        <f t="shared" si="13"/>
        <v>0</v>
      </c>
      <c r="U170" s="35"/>
      <c r="V170" s="35"/>
      <c r="W170" s="35"/>
      <c r="X170" s="35"/>
      <c r="Y170" s="35"/>
      <c r="Z170" s="35"/>
      <c r="AA170" s="35"/>
      <c r="AB170" s="35"/>
      <c r="AC170" s="35"/>
      <c r="AD170" s="35"/>
      <c r="AE170" s="35"/>
      <c r="AR170" s="205" t="s">
        <v>218</v>
      </c>
      <c r="AT170" s="205" t="s">
        <v>214</v>
      </c>
      <c r="AU170" s="205" t="s">
        <v>85</v>
      </c>
      <c r="AY170" s="18" t="s">
        <v>209</v>
      </c>
      <c r="BE170" s="206">
        <f t="shared" si="14"/>
        <v>0</v>
      </c>
      <c r="BF170" s="206">
        <f t="shared" si="15"/>
        <v>0</v>
      </c>
      <c r="BG170" s="206">
        <f t="shared" si="16"/>
        <v>0</v>
      </c>
      <c r="BH170" s="206">
        <f t="shared" si="17"/>
        <v>0</v>
      </c>
      <c r="BI170" s="206">
        <f t="shared" si="18"/>
        <v>0</v>
      </c>
      <c r="BJ170" s="18" t="s">
        <v>85</v>
      </c>
      <c r="BK170" s="206">
        <f t="shared" si="19"/>
        <v>0</v>
      </c>
      <c r="BL170" s="18" t="s">
        <v>218</v>
      </c>
      <c r="BM170" s="205" t="s">
        <v>15299</v>
      </c>
    </row>
    <row r="171" spans="1:65" s="2" customFormat="1" ht="21.75" customHeight="1">
      <c r="A171" s="35"/>
      <c r="B171" s="36"/>
      <c r="C171" s="193" t="s">
        <v>333</v>
      </c>
      <c r="D171" s="193" t="s">
        <v>214</v>
      </c>
      <c r="E171" s="194" t="s">
        <v>15300</v>
      </c>
      <c r="F171" s="195" t="s">
        <v>15301</v>
      </c>
      <c r="G171" s="196" t="s">
        <v>2761</v>
      </c>
      <c r="H171" s="197">
        <v>1</v>
      </c>
      <c r="I171" s="198"/>
      <c r="J171" s="199">
        <f t="shared" si="10"/>
        <v>0</v>
      </c>
      <c r="K171" s="200"/>
      <c r="L171" s="40"/>
      <c r="M171" s="201" t="s">
        <v>1</v>
      </c>
      <c r="N171" s="202" t="s">
        <v>42</v>
      </c>
      <c r="O171" s="72"/>
      <c r="P171" s="203">
        <f t="shared" si="11"/>
        <v>0</v>
      </c>
      <c r="Q171" s="203">
        <v>0</v>
      </c>
      <c r="R171" s="203">
        <f t="shared" si="12"/>
        <v>0</v>
      </c>
      <c r="S171" s="203">
        <v>0</v>
      </c>
      <c r="T171" s="204">
        <f t="shared" si="13"/>
        <v>0</v>
      </c>
      <c r="U171" s="35"/>
      <c r="V171" s="35"/>
      <c r="W171" s="35"/>
      <c r="X171" s="35"/>
      <c r="Y171" s="35"/>
      <c r="Z171" s="35"/>
      <c r="AA171" s="35"/>
      <c r="AB171" s="35"/>
      <c r="AC171" s="35"/>
      <c r="AD171" s="35"/>
      <c r="AE171" s="35"/>
      <c r="AR171" s="205" t="s">
        <v>218</v>
      </c>
      <c r="AT171" s="205" t="s">
        <v>214</v>
      </c>
      <c r="AU171" s="205" t="s">
        <v>85</v>
      </c>
      <c r="AY171" s="18" t="s">
        <v>209</v>
      </c>
      <c r="BE171" s="206">
        <f t="shared" si="14"/>
        <v>0</v>
      </c>
      <c r="BF171" s="206">
        <f t="shared" si="15"/>
        <v>0</v>
      </c>
      <c r="BG171" s="206">
        <f t="shared" si="16"/>
        <v>0</v>
      </c>
      <c r="BH171" s="206">
        <f t="shared" si="17"/>
        <v>0</v>
      </c>
      <c r="BI171" s="206">
        <f t="shared" si="18"/>
        <v>0</v>
      </c>
      <c r="BJ171" s="18" t="s">
        <v>85</v>
      </c>
      <c r="BK171" s="206">
        <f t="shared" si="19"/>
        <v>0</v>
      </c>
      <c r="BL171" s="18" t="s">
        <v>218</v>
      </c>
      <c r="BM171" s="205" t="s">
        <v>15302</v>
      </c>
    </row>
    <row r="172" spans="1:65" s="2" customFormat="1" ht="21.75" customHeight="1">
      <c r="A172" s="35"/>
      <c r="B172" s="36"/>
      <c r="C172" s="193" t="s">
        <v>337</v>
      </c>
      <c r="D172" s="193" t="s">
        <v>214</v>
      </c>
      <c r="E172" s="194" t="s">
        <v>15303</v>
      </c>
      <c r="F172" s="195" t="s">
        <v>15304</v>
      </c>
      <c r="G172" s="196" t="s">
        <v>2761</v>
      </c>
      <c r="H172" s="197">
        <v>1</v>
      </c>
      <c r="I172" s="198"/>
      <c r="J172" s="199">
        <f t="shared" si="10"/>
        <v>0</v>
      </c>
      <c r="K172" s="200"/>
      <c r="L172" s="40"/>
      <c r="M172" s="201" t="s">
        <v>1</v>
      </c>
      <c r="N172" s="202" t="s">
        <v>42</v>
      </c>
      <c r="O172" s="72"/>
      <c r="P172" s="203">
        <f t="shared" si="11"/>
        <v>0</v>
      </c>
      <c r="Q172" s="203">
        <v>0</v>
      </c>
      <c r="R172" s="203">
        <f t="shared" si="12"/>
        <v>0</v>
      </c>
      <c r="S172" s="203">
        <v>0</v>
      </c>
      <c r="T172" s="204">
        <f t="shared" si="13"/>
        <v>0</v>
      </c>
      <c r="U172" s="35"/>
      <c r="V172" s="35"/>
      <c r="W172" s="35"/>
      <c r="X172" s="35"/>
      <c r="Y172" s="35"/>
      <c r="Z172" s="35"/>
      <c r="AA172" s="35"/>
      <c r="AB172" s="35"/>
      <c r="AC172" s="35"/>
      <c r="AD172" s="35"/>
      <c r="AE172" s="35"/>
      <c r="AR172" s="205" t="s">
        <v>218</v>
      </c>
      <c r="AT172" s="205" t="s">
        <v>214</v>
      </c>
      <c r="AU172" s="205" t="s">
        <v>85</v>
      </c>
      <c r="AY172" s="18" t="s">
        <v>209</v>
      </c>
      <c r="BE172" s="206">
        <f t="shared" si="14"/>
        <v>0</v>
      </c>
      <c r="BF172" s="206">
        <f t="shared" si="15"/>
        <v>0</v>
      </c>
      <c r="BG172" s="206">
        <f t="shared" si="16"/>
        <v>0</v>
      </c>
      <c r="BH172" s="206">
        <f t="shared" si="17"/>
        <v>0</v>
      </c>
      <c r="BI172" s="206">
        <f t="shared" si="18"/>
        <v>0</v>
      </c>
      <c r="BJ172" s="18" t="s">
        <v>85</v>
      </c>
      <c r="BK172" s="206">
        <f t="shared" si="19"/>
        <v>0</v>
      </c>
      <c r="BL172" s="18" t="s">
        <v>218</v>
      </c>
      <c r="BM172" s="205" t="s">
        <v>15305</v>
      </c>
    </row>
    <row r="173" spans="1:65" s="2" customFormat="1" ht="21.75" customHeight="1">
      <c r="A173" s="35"/>
      <c r="B173" s="36"/>
      <c r="C173" s="193" t="s">
        <v>341</v>
      </c>
      <c r="D173" s="193" t="s">
        <v>214</v>
      </c>
      <c r="E173" s="194" t="s">
        <v>15306</v>
      </c>
      <c r="F173" s="195" t="s">
        <v>15292</v>
      </c>
      <c r="G173" s="196" t="s">
        <v>2761</v>
      </c>
      <c r="H173" s="197">
        <v>1</v>
      </c>
      <c r="I173" s="198"/>
      <c r="J173" s="199">
        <f t="shared" si="10"/>
        <v>0</v>
      </c>
      <c r="K173" s="200"/>
      <c r="L173" s="40"/>
      <c r="M173" s="201" t="s">
        <v>1</v>
      </c>
      <c r="N173" s="202" t="s">
        <v>42</v>
      </c>
      <c r="O173" s="72"/>
      <c r="P173" s="203">
        <f t="shared" si="11"/>
        <v>0</v>
      </c>
      <c r="Q173" s="203">
        <v>0</v>
      </c>
      <c r="R173" s="203">
        <f t="shared" si="12"/>
        <v>0</v>
      </c>
      <c r="S173" s="203">
        <v>0</v>
      </c>
      <c r="T173" s="204">
        <f t="shared" si="13"/>
        <v>0</v>
      </c>
      <c r="U173" s="35"/>
      <c r="V173" s="35"/>
      <c r="W173" s="35"/>
      <c r="X173" s="35"/>
      <c r="Y173" s="35"/>
      <c r="Z173" s="35"/>
      <c r="AA173" s="35"/>
      <c r="AB173" s="35"/>
      <c r="AC173" s="35"/>
      <c r="AD173" s="35"/>
      <c r="AE173" s="35"/>
      <c r="AR173" s="205" t="s">
        <v>218</v>
      </c>
      <c r="AT173" s="205" t="s">
        <v>214</v>
      </c>
      <c r="AU173" s="205" t="s">
        <v>85</v>
      </c>
      <c r="AY173" s="18" t="s">
        <v>209</v>
      </c>
      <c r="BE173" s="206">
        <f t="shared" si="14"/>
        <v>0</v>
      </c>
      <c r="BF173" s="206">
        <f t="shared" si="15"/>
        <v>0</v>
      </c>
      <c r="BG173" s="206">
        <f t="shared" si="16"/>
        <v>0</v>
      </c>
      <c r="BH173" s="206">
        <f t="shared" si="17"/>
        <v>0</v>
      </c>
      <c r="BI173" s="206">
        <f t="shared" si="18"/>
        <v>0</v>
      </c>
      <c r="BJ173" s="18" t="s">
        <v>85</v>
      </c>
      <c r="BK173" s="206">
        <f t="shared" si="19"/>
        <v>0</v>
      </c>
      <c r="BL173" s="18" t="s">
        <v>218</v>
      </c>
      <c r="BM173" s="205" t="s">
        <v>15307</v>
      </c>
    </row>
    <row r="174" spans="1:65" s="2" customFormat="1" ht="21.75" customHeight="1">
      <c r="A174" s="35"/>
      <c r="B174" s="36"/>
      <c r="C174" s="193" t="s">
        <v>346</v>
      </c>
      <c r="D174" s="193" t="s">
        <v>214</v>
      </c>
      <c r="E174" s="194" t="s">
        <v>15308</v>
      </c>
      <c r="F174" s="195" t="s">
        <v>15309</v>
      </c>
      <c r="G174" s="196" t="s">
        <v>2761</v>
      </c>
      <c r="H174" s="197">
        <v>1</v>
      </c>
      <c r="I174" s="198"/>
      <c r="J174" s="199">
        <f t="shared" si="10"/>
        <v>0</v>
      </c>
      <c r="K174" s="200"/>
      <c r="L174" s="40"/>
      <c r="M174" s="201" t="s">
        <v>1</v>
      </c>
      <c r="N174" s="202" t="s">
        <v>42</v>
      </c>
      <c r="O174" s="72"/>
      <c r="P174" s="203">
        <f t="shared" si="11"/>
        <v>0</v>
      </c>
      <c r="Q174" s="203">
        <v>0</v>
      </c>
      <c r="R174" s="203">
        <f t="shared" si="12"/>
        <v>0</v>
      </c>
      <c r="S174" s="203">
        <v>0</v>
      </c>
      <c r="T174" s="204">
        <f t="shared" si="13"/>
        <v>0</v>
      </c>
      <c r="U174" s="35"/>
      <c r="V174" s="35"/>
      <c r="W174" s="35"/>
      <c r="X174" s="35"/>
      <c r="Y174" s="35"/>
      <c r="Z174" s="35"/>
      <c r="AA174" s="35"/>
      <c r="AB174" s="35"/>
      <c r="AC174" s="35"/>
      <c r="AD174" s="35"/>
      <c r="AE174" s="35"/>
      <c r="AR174" s="205" t="s">
        <v>218</v>
      </c>
      <c r="AT174" s="205" t="s">
        <v>214</v>
      </c>
      <c r="AU174" s="205" t="s">
        <v>85</v>
      </c>
      <c r="AY174" s="18" t="s">
        <v>209</v>
      </c>
      <c r="BE174" s="206">
        <f t="shared" si="14"/>
        <v>0</v>
      </c>
      <c r="BF174" s="206">
        <f t="shared" si="15"/>
        <v>0</v>
      </c>
      <c r="BG174" s="206">
        <f t="shared" si="16"/>
        <v>0</v>
      </c>
      <c r="BH174" s="206">
        <f t="shared" si="17"/>
        <v>0</v>
      </c>
      <c r="BI174" s="206">
        <f t="shared" si="18"/>
        <v>0</v>
      </c>
      <c r="BJ174" s="18" t="s">
        <v>85</v>
      </c>
      <c r="BK174" s="206">
        <f t="shared" si="19"/>
        <v>0</v>
      </c>
      <c r="BL174" s="18" t="s">
        <v>218</v>
      </c>
      <c r="BM174" s="205" t="s">
        <v>15310</v>
      </c>
    </row>
    <row r="175" spans="1:65" s="2" customFormat="1" ht="21.75" customHeight="1">
      <c r="A175" s="35"/>
      <c r="B175" s="36"/>
      <c r="C175" s="193" t="s">
        <v>350</v>
      </c>
      <c r="D175" s="193" t="s">
        <v>214</v>
      </c>
      <c r="E175" s="194" t="s">
        <v>15311</v>
      </c>
      <c r="F175" s="195" t="s">
        <v>15312</v>
      </c>
      <c r="G175" s="196" t="s">
        <v>2761</v>
      </c>
      <c r="H175" s="197">
        <v>3</v>
      </c>
      <c r="I175" s="198"/>
      <c r="J175" s="199">
        <f t="shared" si="10"/>
        <v>0</v>
      </c>
      <c r="K175" s="200"/>
      <c r="L175" s="40"/>
      <c r="M175" s="201" t="s">
        <v>1</v>
      </c>
      <c r="N175" s="202" t="s">
        <v>42</v>
      </c>
      <c r="O175" s="72"/>
      <c r="P175" s="203">
        <f t="shared" si="11"/>
        <v>0</v>
      </c>
      <c r="Q175" s="203">
        <v>0</v>
      </c>
      <c r="R175" s="203">
        <f t="shared" si="12"/>
        <v>0</v>
      </c>
      <c r="S175" s="203">
        <v>0</v>
      </c>
      <c r="T175" s="204">
        <f t="shared" si="13"/>
        <v>0</v>
      </c>
      <c r="U175" s="35"/>
      <c r="V175" s="35"/>
      <c r="W175" s="35"/>
      <c r="X175" s="35"/>
      <c r="Y175" s="35"/>
      <c r="Z175" s="35"/>
      <c r="AA175" s="35"/>
      <c r="AB175" s="35"/>
      <c r="AC175" s="35"/>
      <c r="AD175" s="35"/>
      <c r="AE175" s="35"/>
      <c r="AR175" s="205" t="s">
        <v>218</v>
      </c>
      <c r="AT175" s="205" t="s">
        <v>214</v>
      </c>
      <c r="AU175" s="205" t="s">
        <v>85</v>
      </c>
      <c r="AY175" s="18" t="s">
        <v>209</v>
      </c>
      <c r="BE175" s="206">
        <f t="shared" si="14"/>
        <v>0</v>
      </c>
      <c r="BF175" s="206">
        <f t="shared" si="15"/>
        <v>0</v>
      </c>
      <c r="BG175" s="206">
        <f t="shared" si="16"/>
        <v>0</v>
      </c>
      <c r="BH175" s="206">
        <f t="shared" si="17"/>
        <v>0</v>
      </c>
      <c r="BI175" s="206">
        <f t="shared" si="18"/>
        <v>0</v>
      </c>
      <c r="BJ175" s="18" t="s">
        <v>85</v>
      </c>
      <c r="BK175" s="206">
        <f t="shared" si="19"/>
        <v>0</v>
      </c>
      <c r="BL175" s="18" t="s">
        <v>218</v>
      </c>
      <c r="BM175" s="205" t="s">
        <v>15313</v>
      </c>
    </row>
    <row r="176" spans="1:65" s="2" customFormat="1" ht="21.75" customHeight="1">
      <c r="A176" s="35"/>
      <c r="B176" s="36"/>
      <c r="C176" s="193" t="s">
        <v>354</v>
      </c>
      <c r="D176" s="193" t="s">
        <v>214</v>
      </c>
      <c r="E176" s="194" t="s">
        <v>15314</v>
      </c>
      <c r="F176" s="195" t="s">
        <v>15315</v>
      </c>
      <c r="G176" s="196" t="s">
        <v>2761</v>
      </c>
      <c r="H176" s="197">
        <v>4</v>
      </c>
      <c r="I176" s="198"/>
      <c r="J176" s="199">
        <f t="shared" si="10"/>
        <v>0</v>
      </c>
      <c r="K176" s="200"/>
      <c r="L176" s="40"/>
      <c r="M176" s="201" t="s">
        <v>1</v>
      </c>
      <c r="N176" s="202" t="s">
        <v>42</v>
      </c>
      <c r="O176" s="72"/>
      <c r="P176" s="203">
        <f t="shared" si="11"/>
        <v>0</v>
      </c>
      <c r="Q176" s="203">
        <v>0</v>
      </c>
      <c r="R176" s="203">
        <f t="shared" si="12"/>
        <v>0</v>
      </c>
      <c r="S176" s="203">
        <v>0</v>
      </c>
      <c r="T176" s="204">
        <f t="shared" si="13"/>
        <v>0</v>
      </c>
      <c r="U176" s="35"/>
      <c r="V176" s="35"/>
      <c r="W176" s="35"/>
      <c r="X176" s="35"/>
      <c r="Y176" s="35"/>
      <c r="Z176" s="35"/>
      <c r="AA176" s="35"/>
      <c r="AB176" s="35"/>
      <c r="AC176" s="35"/>
      <c r="AD176" s="35"/>
      <c r="AE176" s="35"/>
      <c r="AR176" s="205" t="s">
        <v>218</v>
      </c>
      <c r="AT176" s="205" t="s">
        <v>214</v>
      </c>
      <c r="AU176" s="205" t="s">
        <v>85</v>
      </c>
      <c r="AY176" s="18" t="s">
        <v>209</v>
      </c>
      <c r="BE176" s="206">
        <f t="shared" si="14"/>
        <v>0</v>
      </c>
      <c r="BF176" s="206">
        <f t="shared" si="15"/>
        <v>0</v>
      </c>
      <c r="BG176" s="206">
        <f t="shared" si="16"/>
        <v>0</v>
      </c>
      <c r="BH176" s="206">
        <f t="shared" si="17"/>
        <v>0</v>
      </c>
      <c r="BI176" s="206">
        <f t="shared" si="18"/>
        <v>0</v>
      </c>
      <c r="BJ176" s="18" t="s">
        <v>85</v>
      </c>
      <c r="BK176" s="206">
        <f t="shared" si="19"/>
        <v>0</v>
      </c>
      <c r="BL176" s="18" t="s">
        <v>218</v>
      </c>
      <c r="BM176" s="205" t="s">
        <v>15316</v>
      </c>
    </row>
    <row r="177" spans="1:65" s="2" customFormat="1" ht="16.5" customHeight="1">
      <c r="A177" s="35"/>
      <c r="B177" s="36"/>
      <c r="C177" s="193" t="s">
        <v>358</v>
      </c>
      <c r="D177" s="193" t="s">
        <v>214</v>
      </c>
      <c r="E177" s="194" t="s">
        <v>15317</v>
      </c>
      <c r="F177" s="195" t="s">
        <v>15318</v>
      </c>
      <c r="G177" s="196" t="s">
        <v>2761</v>
      </c>
      <c r="H177" s="197">
        <v>20</v>
      </c>
      <c r="I177" s="198"/>
      <c r="J177" s="199">
        <f t="shared" si="10"/>
        <v>0</v>
      </c>
      <c r="K177" s="200"/>
      <c r="L177" s="40"/>
      <c r="M177" s="201" t="s">
        <v>1</v>
      </c>
      <c r="N177" s="202" t="s">
        <v>42</v>
      </c>
      <c r="O177" s="72"/>
      <c r="P177" s="203">
        <f t="shared" si="11"/>
        <v>0</v>
      </c>
      <c r="Q177" s="203">
        <v>0</v>
      </c>
      <c r="R177" s="203">
        <f t="shared" si="12"/>
        <v>0</v>
      </c>
      <c r="S177" s="203">
        <v>0</v>
      </c>
      <c r="T177" s="204">
        <f t="shared" si="13"/>
        <v>0</v>
      </c>
      <c r="U177" s="35"/>
      <c r="V177" s="35"/>
      <c r="W177" s="35"/>
      <c r="X177" s="35"/>
      <c r="Y177" s="35"/>
      <c r="Z177" s="35"/>
      <c r="AA177" s="35"/>
      <c r="AB177" s="35"/>
      <c r="AC177" s="35"/>
      <c r="AD177" s="35"/>
      <c r="AE177" s="35"/>
      <c r="AR177" s="205" t="s">
        <v>218</v>
      </c>
      <c r="AT177" s="205" t="s">
        <v>214</v>
      </c>
      <c r="AU177" s="205" t="s">
        <v>85</v>
      </c>
      <c r="AY177" s="18" t="s">
        <v>209</v>
      </c>
      <c r="BE177" s="206">
        <f t="shared" si="14"/>
        <v>0</v>
      </c>
      <c r="BF177" s="206">
        <f t="shared" si="15"/>
        <v>0</v>
      </c>
      <c r="BG177" s="206">
        <f t="shared" si="16"/>
        <v>0</v>
      </c>
      <c r="BH177" s="206">
        <f t="shared" si="17"/>
        <v>0</v>
      </c>
      <c r="BI177" s="206">
        <f t="shared" si="18"/>
        <v>0</v>
      </c>
      <c r="BJ177" s="18" t="s">
        <v>85</v>
      </c>
      <c r="BK177" s="206">
        <f t="shared" si="19"/>
        <v>0</v>
      </c>
      <c r="BL177" s="18" t="s">
        <v>218</v>
      </c>
      <c r="BM177" s="205" t="s">
        <v>15319</v>
      </c>
    </row>
    <row r="178" spans="1:65" s="2" customFormat="1" ht="24.2" customHeight="1">
      <c r="A178" s="35"/>
      <c r="B178" s="36"/>
      <c r="C178" s="193" t="s">
        <v>365</v>
      </c>
      <c r="D178" s="193" t="s">
        <v>214</v>
      </c>
      <c r="E178" s="194" t="s">
        <v>15320</v>
      </c>
      <c r="F178" s="195" t="s">
        <v>15321</v>
      </c>
      <c r="G178" s="196" t="s">
        <v>2761</v>
      </c>
      <c r="H178" s="197">
        <v>8</v>
      </c>
      <c r="I178" s="198"/>
      <c r="J178" s="199">
        <f t="shared" si="10"/>
        <v>0</v>
      </c>
      <c r="K178" s="200"/>
      <c r="L178" s="40"/>
      <c r="M178" s="201" t="s">
        <v>1</v>
      </c>
      <c r="N178" s="202" t="s">
        <v>42</v>
      </c>
      <c r="O178" s="72"/>
      <c r="P178" s="203">
        <f t="shared" si="11"/>
        <v>0</v>
      </c>
      <c r="Q178" s="203">
        <v>0</v>
      </c>
      <c r="R178" s="203">
        <f t="shared" si="12"/>
        <v>0</v>
      </c>
      <c r="S178" s="203">
        <v>0</v>
      </c>
      <c r="T178" s="204">
        <f t="shared" si="13"/>
        <v>0</v>
      </c>
      <c r="U178" s="35"/>
      <c r="V178" s="35"/>
      <c r="W178" s="35"/>
      <c r="X178" s="35"/>
      <c r="Y178" s="35"/>
      <c r="Z178" s="35"/>
      <c r="AA178" s="35"/>
      <c r="AB178" s="35"/>
      <c r="AC178" s="35"/>
      <c r="AD178" s="35"/>
      <c r="AE178" s="35"/>
      <c r="AR178" s="205" t="s">
        <v>218</v>
      </c>
      <c r="AT178" s="205" t="s">
        <v>214</v>
      </c>
      <c r="AU178" s="205" t="s">
        <v>85</v>
      </c>
      <c r="AY178" s="18" t="s">
        <v>209</v>
      </c>
      <c r="BE178" s="206">
        <f t="shared" si="14"/>
        <v>0</v>
      </c>
      <c r="BF178" s="206">
        <f t="shared" si="15"/>
        <v>0</v>
      </c>
      <c r="BG178" s="206">
        <f t="shared" si="16"/>
        <v>0</v>
      </c>
      <c r="BH178" s="206">
        <f t="shared" si="17"/>
        <v>0</v>
      </c>
      <c r="BI178" s="206">
        <f t="shared" si="18"/>
        <v>0</v>
      </c>
      <c r="BJ178" s="18" t="s">
        <v>85</v>
      </c>
      <c r="BK178" s="206">
        <f t="shared" si="19"/>
        <v>0</v>
      </c>
      <c r="BL178" s="18" t="s">
        <v>218</v>
      </c>
      <c r="BM178" s="205" t="s">
        <v>15322</v>
      </c>
    </row>
    <row r="179" spans="1:65" s="12" customFormat="1" ht="25.9" customHeight="1">
      <c r="B179" s="177"/>
      <c r="C179" s="178"/>
      <c r="D179" s="179" t="s">
        <v>76</v>
      </c>
      <c r="E179" s="180" t="s">
        <v>15323</v>
      </c>
      <c r="F179" s="180" t="s">
        <v>15324</v>
      </c>
      <c r="G179" s="178"/>
      <c r="H179" s="178"/>
      <c r="I179" s="181"/>
      <c r="J179" s="182">
        <f>BK179</f>
        <v>0</v>
      </c>
      <c r="K179" s="178"/>
      <c r="L179" s="183"/>
      <c r="M179" s="184"/>
      <c r="N179" s="185"/>
      <c r="O179" s="185"/>
      <c r="P179" s="186">
        <f>SUM(P180:P195)</f>
        <v>0</v>
      </c>
      <c r="Q179" s="185"/>
      <c r="R179" s="186">
        <f>SUM(R180:R195)</f>
        <v>0</v>
      </c>
      <c r="S179" s="185"/>
      <c r="T179" s="187">
        <f>SUM(T180:T195)</f>
        <v>0</v>
      </c>
      <c r="AR179" s="188" t="s">
        <v>85</v>
      </c>
      <c r="AT179" s="189" t="s">
        <v>76</v>
      </c>
      <c r="AU179" s="189" t="s">
        <v>77</v>
      </c>
      <c r="AY179" s="188" t="s">
        <v>209</v>
      </c>
      <c r="BK179" s="190">
        <f>SUM(BK180:BK195)</f>
        <v>0</v>
      </c>
    </row>
    <row r="180" spans="1:65" s="2" customFormat="1" ht="24.2" customHeight="1">
      <c r="A180" s="35"/>
      <c r="B180" s="36"/>
      <c r="C180" s="193" t="s">
        <v>369</v>
      </c>
      <c r="D180" s="193" t="s">
        <v>214</v>
      </c>
      <c r="E180" s="194" t="s">
        <v>15325</v>
      </c>
      <c r="F180" s="195" t="s">
        <v>15211</v>
      </c>
      <c r="G180" s="196" t="s">
        <v>2761</v>
      </c>
      <c r="H180" s="197">
        <v>6</v>
      </c>
      <c r="I180" s="198"/>
      <c r="J180" s="199">
        <f t="shared" ref="J180:J190" si="20">ROUND(I180*H180,2)</f>
        <v>0</v>
      </c>
      <c r="K180" s="200"/>
      <c r="L180" s="40"/>
      <c r="M180" s="201" t="s">
        <v>1</v>
      </c>
      <c r="N180" s="202" t="s">
        <v>42</v>
      </c>
      <c r="O180" s="72"/>
      <c r="P180" s="203">
        <f t="shared" ref="P180:P190" si="21">O180*H180</f>
        <v>0</v>
      </c>
      <c r="Q180" s="203">
        <v>0</v>
      </c>
      <c r="R180" s="203">
        <f t="shared" ref="R180:R190" si="22">Q180*H180</f>
        <v>0</v>
      </c>
      <c r="S180" s="203">
        <v>0</v>
      </c>
      <c r="T180" s="204">
        <f t="shared" ref="T180:T190" si="23">S180*H180</f>
        <v>0</v>
      </c>
      <c r="U180" s="35"/>
      <c r="V180" s="35"/>
      <c r="W180" s="35"/>
      <c r="X180" s="35"/>
      <c r="Y180" s="35"/>
      <c r="Z180" s="35"/>
      <c r="AA180" s="35"/>
      <c r="AB180" s="35"/>
      <c r="AC180" s="35"/>
      <c r="AD180" s="35"/>
      <c r="AE180" s="35"/>
      <c r="AR180" s="205" t="s">
        <v>218</v>
      </c>
      <c r="AT180" s="205" t="s">
        <v>214</v>
      </c>
      <c r="AU180" s="205" t="s">
        <v>85</v>
      </c>
      <c r="AY180" s="18" t="s">
        <v>209</v>
      </c>
      <c r="BE180" s="206">
        <f t="shared" ref="BE180:BE190" si="24">IF(N180="základní",J180,0)</f>
        <v>0</v>
      </c>
      <c r="BF180" s="206">
        <f t="shared" ref="BF180:BF190" si="25">IF(N180="snížená",J180,0)</f>
        <v>0</v>
      </c>
      <c r="BG180" s="206">
        <f t="shared" ref="BG180:BG190" si="26">IF(N180="zákl. přenesená",J180,0)</f>
        <v>0</v>
      </c>
      <c r="BH180" s="206">
        <f t="shared" ref="BH180:BH190" si="27">IF(N180="sníž. přenesená",J180,0)</f>
        <v>0</v>
      </c>
      <c r="BI180" s="206">
        <f t="shared" ref="BI180:BI190" si="28">IF(N180="nulová",J180,0)</f>
        <v>0</v>
      </c>
      <c r="BJ180" s="18" t="s">
        <v>85</v>
      </c>
      <c r="BK180" s="206">
        <f t="shared" ref="BK180:BK190" si="29">ROUND(I180*H180,2)</f>
        <v>0</v>
      </c>
      <c r="BL180" s="18" t="s">
        <v>218</v>
      </c>
      <c r="BM180" s="205" t="s">
        <v>15326</v>
      </c>
    </row>
    <row r="181" spans="1:65" s="2" customFormat="1" ht="16.5" customHeight="1">
      <c r="A181" s="35"/>
      <c r="B181" s="36"/>
      <c r="C181" s="193" t="s">
        <v>373</v>
      </c>
      <c r="D181" s="193" t="s">
        <v>214</v>
      </c>
      <c r="E181" s="194" t="s">
        <v>15327</v>
      </c>
      <c r="F181" s="195" t="s">
        <v>15214</v>
      </c>
      <c r="G181" s="196" t="s">
        <v>2761</v>
      </c>
      <c r="H181" s="197">
        <v>6</v>
      </c>
      <c r="I181" s="198"/>
      <c r="J181" s="199">
        <f t="shared" si="20"/>
        <v>0</v>
      </c>
      <c r="K181" s="200"/>
      <c r="L181" s="40"/>
      <c r="M181" s="201" t="s">
        <v>1</v>
      </c>
      <c r="N181" s="202" t="s">
        <v>42</v>
      </c>
      <c r="O181" s="72"/>
      <c r="P181" s="203">
        <f t="shared" si="21"/>
        <v>0</v>
      </c>
      <c r="Q181" s="203">
        <v>0</v>
      </c>
      <c r="R181" s="203">
        <f t="shared" si="22"/>
        <v>0</v>
      </c>
      <c r="S181" s="203">
        <v>0</v>
      </c>
      <c r="T181" s="204">
        <f t="shared" si="23"/>
        <v>0</v>
      </c>
      <c r="U181" s="35"/>
      <c r="V181" s="35"/>
      <c r="W181" s="35"/>
      <c r="X181" s="35"/>
      <c r="Y181" s="35"/>
      <c r="Z181" s="35"/>
      <c r="AA181" s="35"/>
      <c r="AB181" s="35"/>
      <c r="AC181" s="35"/>
      <c r="AD181" s="35"/>
      <c r="AE181" s="35"/>
      <c r="AR181" s="205" t="s">
        <v>218</v>
      </c>
      <c r="AT181" s="205" t="s">
        <v>214</v>
      </c>
      <c r="AU181" s="205" t="s">
        <v>85</v>
      </c>
      <c r="AY181" s="18" t="s">
        <v>209</v>
      </c>
      <c r="BE181" s="206">
        <f t="shared" si="24"/>
        <v>0</v>
      </c>
      <c r="BF181" s="206">
        <f t="shared" si="25"/>
        <v>0</v>
      </c>
      <c r="BG181" s="206">
        <f t="shared" si="26"/>
        <v>0</v>
      </c>
      <c r="BH181" s="206">
        <f t="shared" si="27"/>
        <v>0</v>
      </c>
      <c r="BI181" s="206">
        <f t="shared" si="28"/>
        <v>0</v>
      </c>
      <c r="BJ181" s="18" t="s">
        <v>85</v>
      </c>
      <c r="BK181" s="206">
        <f t="shared" si="29"/>
        <v>0</v>
      </c>
      <c r="BL181" s="18" t="s">
        <v>218</v>
      </c>
      <c r="BM181" s="205" t="s">
        <v>15328</v>
      </c>
    </row>
    <row r="182" spans="1:65" s="2" customFormat="1" ht="16.5" customHeight="1">
      <c r="A182" s="35"/>
      <c r="B182" s="36"/>
      <c r="C182" s="193" t="s">
        <v>377</v>
      </c>
      <c r="D182" s="193" t="s">
        <v>214</v>
      </c>
      <c r="E182" s="194" t="s">
        <v>15329</v>
      </c>
      <c r="F182" s="195" t="s">
        <v>15220</v>
      </c>
      <c r="G182" s="196" t="s">
        <v>2761</v>
      </c>
      <c r="H182" s="197">
        <v>2</v>
      </c>
      <c r="I182" s="198"/>
      <c r="J182" s="199">
        <f t="shared" si="20"/>
        <v>0</v>
      </c>
      <c r="K182" s="200"/>
      <c r="L182" s="40"/>
      <c r="M182" s="201" t="s">
        <v>1</v>
      </c>
      <c r="N182" s="202" t="s">
        <v>42</v>
      </c>
      <c r="O182" s="72"/>
      <c r="P182" s="203">
        <f t="shared" si="21"/>
        <v>0</v>
      </c>
      <c r="Q182" s="203">
        <v>0</v>
      </c>
      <c r="R182" s="203">
        <f t="shared" si="22"/>
        <v>0</v>
      </c>
      <c r="S182" s="203">
        <v>0</v>
      </c>
      <c r="T182" s="204">
        <f t="shared" si="23"/>
        <v>0</v>
      </c>
      <c r="U182" s="35"/>
      <c r="V182" s="35"/>
      <c r="W182" s="35"/>
      <c r="X182" s="35"/>
      <c r="Y182" s="35"/>
      <c r="Z182" s="35"/>
      <c r="AA182" s="35"/>
      <c r="AB182" s="35"/>
      <c r="AC182" s="35"/>
      <c r="AD182" s="35"/>
      <c r="AE182" s="35"/>
      <c r="AR182" s="205" t="s">
        <v>218</v>
      </c>
      <c r="AT182" s="205" t="s">
        <v>214</v>
      </c>
      <c r="AU182" s="205" t="s">
        <v>85</v>
      </c>
      <c r="AY182" s="18" t="s">
        <v>209</v>
      </c>
      <c r="BE182" s="206">
        <f t="shared" si="24"/>
        <v>0</v>
      </c>
      <c r="BF182" s="206">
        <f t="shared" si="25"/>
        <v>0</v>
      </c>
      <c r="BG182" s="206">
        <f t="shared" si="26"/>
        <v>0</v>
      </c>
      <c r="BH182" s="206">
        <f t="shared" si="27"/>
        <v>0</v>
      </c>
      <c r="BI182" s="206">
        <f t="shared" si="28"/>
        <v>0</v>
      </c>
      <c r="BJ182" s="18" t="s">
        <v>85</v>
      </c>
      <c r="BK182" s="206">
        <f t="shared" si="29"/>
        <v>0</v>
      </c>
      <c r="BL182" s="18" t="s">
        <v>218</v>
      </c>
      <c r="BM182" s="205" t="s">
        <v>15330</v>
      </c>
    </row>
    <row r="183" spans="1:65" s="2" customFormat="1" ht="37.9" customHeight="1">
      <c r="A183" s="35"/>
      <c r="B183" s="36"/>
      <c r="C183" s="193" t="s">
        <v>381</v>
      </c>
      <c r="D183" s="193" t="s">
        <v>214</v>
      </c>
      <c r="E183" s="194" t="s">
        <v>15331</v>
      </c>
      <c r="F183" s="195" t="s">
        <v>15332</v>
      </c>
      <c r="G183" s="196" t="s">
        <v>2761</v>
      </c>
      <c r="H183" s="197">
        <v>1</v>
      </c>
      <c r="I183" s="198"/>
      <c r="J183" s="199">
        <f t="shared" si="20"/>
        <v>0</v>
      </c>
      <c r="K183" s="200"/>
      <c r="L183" s="40"/>
      <c r="M183" s="201" t="s">
        <v>1</v>
      </c>
      <c r="N183" s="202" t="s">
        <v>42</v>
      </c>
      <c r="O183" s="72"/>
      <c r="P183" s="203">
        <f t="shared" si="21"/>
        <v>0</v>
      </c>
      <c r="Q183" s="203">
        <v>0</v>
      </c>
      <c r="R183" s="203">
        <f t="shared" si="22"/>
        <v>0</v>
      </c>
      <c r="S183" s="203">
        <v>0</v>
      </c>
      <c r="T183" s="204">
        <f t="shared" si="23"/>
        <v>0</v>
      </c>
      <c r="U183" s="35"/>
      <c r="V183" s="35"/>
      <c r="W183" s="35"/>
      <c r="X183" s="35"/>
      <c r="Y183" s="35"/>
      <c r="Z183" s="35"/>
      <c r="AA183" s="35"/>
      <c r="AB183" s="35"/>
      <c r="AC183" s="35"/>
      <c r="AD183" s="35"/>
      <c r="AE183" s="35"/>
      <c r="AR183" s="205" t="s">
        <v>218</v>
      </c>
      <c r="AT183" s="205" t="s">
        <v>214</v>
      </c>
      <c r="AU183" s="205" t="s">
        <v>85</v>
      </c>
      <c r="AY183" s="18" t="s">
        <v>209</v>
      </c>
      <c r="BE183" s="206">
        <f t="shared" si="24"/>
        <v>0</v>
      </c>
      <c r="BF183" s="206">
        <f t="shared" si="25"/>
        <v>0</v>
      </c>
      <c r="BG183" s="206">
        <f t="shared" si="26"/>
        <v>0</v>
      </c>
      <c r="BH183" s="206">
        <f t="shared" si="27"/>
        <v>0</v>
      </c>
      <c r="BI183" s="206">
        <f t="shared" si="28"/>
        <v>0</v>
      </c>
      <c r="BJ183" s="18" t="s">
        <v>85</v>
      </c>
      <c r="BK183" s="206">
        <f t="shared" si="29"/>
        <v>0</v>
      </c>
      <c r="BL183" s="18" t="s">
        <v>218</v>
      </c>
      <c r="BM183" s="205" t="s">
        <v>15333</v>
      </c>
    </row>
    <row r="184" spans="1:65" s="2" customFormat="1" ht="33" customHeight="1">
      <c r="A184" s="35"/>
      <c r="B184" s="36"/>
      <c r="C184" s="193" t="s">
        <v>385</v>
      </c>
      <c r="D184" s="193" t="s">
        <v>214</v>
      </c>
      <c r="E184" s="194" t="s">
        <v>15231</v>
      </c>
      <c r="F184" s="195" t="s">
        <v>15232</v>
      </c>
      <c r="G184" s="196" t="s">
        <v>2761</v>
      </c>
      <c r="H184" s="197">
        <v>1</v>
      </c>
      <c r="I184" s="198"/>
      <c r="J184" s="199">
        <f t="shared" si="20"/>
        <v>0</v>
      </c>
      <c r="K184" s="200"/>
      <c r="L184" s="40"/>
      <c r="M184" s="201" t="s">
        <v>1</v>
      </c>
      <c r="N184" s="202" t="s">
        <v>42</v>
      </c>
      <c r="O184" s="72"/>
      <c r="P184" s="203">
        <f t="shared" si="21"/>
        <v>0</v>
      </c>
      <c r="Q184" s="203">
        <v>0</v>
      </c>
      <c r="R184" s="203">
        <f t="shared" si="22"/>
        <v>0</v>
      </c>
      <c r="S184" s="203">
        <v>0</v>
      </c>
      <c r="T184" s="204">
        <f t="shared" si="23"/>
        <v>0</v>
      </c>
      <c r="U184" s="35"/>
      <c r="V184" s="35"/>
      <c r="W184" s="35"/>
      <c r="X184" s="35"/>
      <c r="Y184" s="35"/>
      <c r="Z184" s="35"/>
      <c r="AA184" s="35"/>
      <c r="AB184" s="35"/>
      <c r="AC184" s="35"/>
      <c r="AD184" s="35"/>
      <c r="AE184" s="35"/>
      <c r="AR184" s="205" t="s">
        <v>218</v>
      </c>
      <c r="AT184" s="205" t="s">
        <v>214</v>
      </c>
      <c r="AU184" s="205" t="s">
        <v>85</v>
      </c>
      <c r="AY184" s="18" t="s">
        <v>209</v>
      </c>
      <c r="BE184" s="206">
        <f t="shared" si="24"/>
        <v>0</v>
      </c>
      <c r="BF184" s="206">
        <f t="shared" si="25"/>
        <v>0</v>
      </c>
      <c r="BG184" s="206">
        <f t="shared" si="26"/>
        <v>0</v>
      </c>
      <c r="BH184" s="206">
        <f t="shared" si="27"/>
        <v>0</v>
      </c>
      <c r="BI184" s="206">
        <f t="shared" si="28"/>
        <v>0</v>
      </c>
      <c r="BJ184" s="18" t="s">
        <v>85</v>
      </c>
      <c r="BK184" s="206">
        <f t="shared" si="29"/>
        <v>0</v>
      </c>
      <c r="BL184" s="18" t="s">
        <v>218</v>
      </c>
      <c r="BM184" s="205" t="s">
        <v>15334</v>
      </c>
    </row>
    <row r="185" spans="1:65" s="2" customFormat="1" ht="21.75" customHeight="1">
      <c r="A185" s="35"/>
      <c r="B185" s="36"/>
      <c r="C185" s="193" t="s">
        <v>389</v>
      </c>
      <c r="D185" s="193" t="s">
        <v>214</v>
      </c>
      <c r="E185" s="194" t="s">
        <v>15234</v>
      </c>
      <c r="F185" s="195" t="s">
        <v>15235</v>
      </c>
      <c r="G185" s="196" t="s">
        <v>2761</v>
      </c>
      <c r="H185" s="197">
        <v>1</v>
      </c>
      <c r="I185" s="198"/>
      <c r="J185" s="199">
        <f t="shared" si="20"/>
        <v>0</v>
      </c>
      <c r="K185" s="200"/>
      <c r="L185" s="40"/>
      <c r="M185" s="201" t="s">
        <v>1</v>
      </c>
      <c r="N185" s="202" t="s">
        <v>42</v>
      </c>
      <c r="O185" s="72"/>
      <c r="P185" s="203">
        <f t="shared" si="21"/>
        <v>0</v>
      </c>
      <c r="Q185" s="203">
        <v>0</v>
      </c>
      <c r="R185" s="203">
        <f t="shared" si="22"/>
        <v>0</v>
      </c>
      <c r="S185" s="203">
        <v>0</v>
      </c>
      <c r="T185" s="204">
        <f t="shared" si="23"/>
        <v>0</v>
      </c>
      <c r="U185" s="35"/>
      <c r="V185" s="35"/>
      <c r="W185" s="35"/>
      <c r="X185" s="35"/>
      <c r="Y185" s="35"/>
      <c r="Z185" s="35"/>
      <c r="AA185" s="35"/>
      <c r="AB185" s="35"/>
      <c r="AC185" s="35"/>
      <c r="AD185" s="35"/>
      <c r="AE185" s="35"/>
      <c r="AR185" s="205" t="s">
        <v>218</v>
      </c>
      <c r="AT185" s="205" t="s">
        <v>214</v>
      </c>
      <c r="AU185" s="205" t="s">
        <v>85</v>
      </c>
      <c r="AY185" s="18" t="s">
        <v>209</v>
      </c>
      <c r="BE185" s="206">
        <f t="shared" si="24"/>
        <v>0</v>
      </c>
      <c r="BF185" s="206">
        <f t="shared" si="25"/>
        <v>0</v>
      </c>
      <c r="BG185" s="206">
        <f t="shared" si="26"/>
        <v>0</v>
      </c>
      <c r="BH185" s="206">
        <f t="shared" si="27"/>
        <v>0</v>
      </c>
      <c r="BI185" s="206">
        <f t="shared" si="28"/>
        <v>0</v>
      </c>
      <c r="BJ185" s="18" t="s">
        <v>85</v>
      </c>
      <c r="BK185" s="206">
        <f t="shared" si="29"/>
        <v>0</v>
      </c>
      <c r="BL185" s="18" t="s">
        <v>218</v>
      </c>
      <c r="BM185" s="205" t="s">
        <v>15335</v>
      </c>
    </row>
    <row r="186" spans="1:65" s="2" customFormat="1" ht="49.15" customHeight="1">
      <c r="A186" s="35"/>
      <c r="B186" s="36"/>
      <c r="C186" s="193" t="s">
        <v>394</v>
      </c>
      <c r="D186" s="193" t="s">
        <v>214</v>
      </c>
      <c r="E186" s="194" t="s">
        <v>15336</v>
      </c>
      <c r="F186" s="195" t="s">
        <v>15337</v>
      </c>
      <c r="G186" s="196" t="s">
        <v>2761</v>
      </c>
      <c r="H186" s="197">
        <v>10</v>
      </c>
      <c r="I186" s="198"/>
      <c r="J186" s="199">
        <f t="shared" si="20"/>
        <v>0</v>
      </c>
      <c r="K186" s="200"/>
      <c r="L186" s="40"/>
      <c r="M186" s="201" t="s">
        <v>1</v>
      </c>
      <c r="N186" s="202" t="s">
        <v>42</v>
      </c>
      <c r="O186" s="72"/>
      <c r="P186" s="203">
        <f t="shared" si="21"/>
        <v>0</v>
      </c>
      <c r="Q186" s="203">
        <v>0</v>
      </c>
      <c r="R186" s="203">
        <f t="shared" si="22"/>
        <v>0</v>
      </c>
      <c r="S186" s="203">
        <v>0</v>
      </c>
      <c r="T186" s="204">
        <f t="shared" si="23"/>
        <v>0</v>
      </c>
      <c r="U186" s="35"/>
      <c r="V186" s="35"/>
      <c r="W186" s="35"/>
      <c r="X186" s="35"/>
      <c r="Y186" s="35"/>
      <c r="Z186" s="35"/>
      <c r="AA186" s="35"/>
      <c r="AB186" s="35"/>
      <c r="AC186" s="35"/>
      <c r="AD186" s="35"/>
      <c r="AE186" s="35"/>
      <c r="AR186" s="205" t="s">
        <v>218</v>
      </c>
      <c r="AT186" s="205" t="s">
        <v>214</v>
      </c>
      <c r="AU186" s="205" t="s">
        <v>85</v>
      </c>
      <c r="AY186" s="18" t="s">
        <v>209</v>
      </c>
      <c r="BE186" s="206">
        <f t="shared" si="24"/>
        <v>0</v>
      </c>
      <c r="BF186" s="206">
        <f t="shared" si="25"/>
        <v>0</v>
      </c>
      <c r="BG186" s="206">
        <f t="shared" si="26"/>
        <v>0</v>
      </c>
      <c r="BH186" s="206">
        <f t="shared" si="27"/>
        <v>0</v>
      </c>
      <c r="BI186" s="206">
        <f t="shared" si="28"/>
        <v>0</v>
      </c>
      <c r="BJ186" s="18" t="s">
        <v>85</v>
      </c>
      <c r="BK186" s="206">
        <f t="shared" si="29"/>
        <v>0</v>
      </c>
      <c r="BL186" s="18" t="s">
        <v>218</v>
      </c>
      <c r="BM186" s="205" t="s">
        <v>15338</v>
      </c>
    </row>
    <row r="187" spans="1:65" s="2" customFormat="1" ht="49.15" customHeight="1">
      <c r="A187" s="35"/>
      <c r="B187" s="36"/>
      <c r="C187" s="193" t="s">
        <v>398</v>
      </c>
      <c r="D187" s="193" t="s">
        <v>214</v>
      </c>
      <c r="E187" s="194" t="s">
        <v>15339</v>
      </c>
      <c r="F187" s="195" t="s">
        <v>15340</v>
      </c>
      <c r="G187" s="196" t="s">
        <v>2761</v>
      </c>
      <c r="H187" s="197">
        <v>15</v>
      </c>
      <c r="I187" s="198"/>
      <c r="J187" s="199">
        <f t="shared" si="20"/>
        <v>0</v>
      </c>
      <c r="K187" s="200"/>
      <c r="L187" s="40"/>
      <c r="M187" s="201" t="s">
        <v>1</v>
      </c>
      <c r="N187" s="202" t="s">
        <v>42</v>
      </c>
      <c r="O187" s="72"/>
      <c r="P187" s="203">
        <f t="shared" si="21"/>
        <v>0</v>
      </c>
      <c r="Q187" s="203">
        <v>0</v>
      </c>
      <c r="R187" s="203">
        <f t="shared" si="22"/>
        <v>0</v>
      </c>
      <c r="S187" s="203">
        <v>0</v>
      </c>
      <c r="T187" s="204">
        <f t="shared" si="23"/>
        <v>0</v>
      </c>
      <c r="U187" s="35"/>
      <c r="V187" s="35"/>
      <c r="W187" s="35"/>
      <c r="X187" s="35"/>
      <c r="Y187" s="35"/>
      <c r="Z187" s="35"/>
      <c r="AA187" s="35"/>
      <c r="AB187" s="35"/>
      <c r="AC187" s="35"/>
      <c r="AD187" s="35"/>
      <c r="AE187" s="35"/>
      <c r="AR187" s="205" t="s">
        <v>218</v>
      </c>
      <c r="AT187" s="205" t="s">
        <v>214</v>
      </c>
      <c r="AU187" s="205" t="s">
        <v>85</v>
      </c>
      <c r="AY187" s="18" t="s">
        <v>209</v>
      </c>
      <c r="BE187" s="206">
        <f t="shared" si="24"/>
        <v>0</v>
      </c>
      <c r="BF187" s="206">
        <f t="shared" si="25"/>
        <v>0</v>
      </c>
      <c r="BG187" s="206">
        <f t="shared" si="26"/>
        <v>0</v>
      </c>
      <c r="BH187" s="206">
        <f t="shared" si="27"/>
        <v>0</v>
      </c>
      <c r="BI187" s="206">
        <f t="shared" si="28"/>
        <v>0</v>
      </c>
      <c r="BJ187" s="18" t="s">
        <v>85</v>
      </c>
      <c r="BK187" s="206">
        <f t="shared" si="29"/>
        <v>0</v>
      </c>
      <c r="BL187" s="18" t="s">
        <v>218</v>
      </c>
      <c r="BM187" s="205" t="s">
        <v>15341</v>
      </c>
    </row>
    <row r="188" spans="1:65" s="2" customFormat="1" ht="24.2" customHeight="1">
      <c r="A188" s="35"/>
      <c r="B188" s="36"/>
      <c r="C188" s="193" t="s">
        <v>402</v>
      </c>
      <c r="D188" s="193" t="s">
        <v>214</v>
      </c>
      <c r="E188" s="194" t="s">
        <v>15342</v>
      </c>
      <c r="F188" s="195" t="s">
        <v>15343</v>
      </c>
      <c r="G188" s="196" t="s">
        <v>2761</v>
      </c>
      <c r="H188" s="197">
        <v>1</v>
      </c>
      <c r="I188" s="198"/>
      <c r="J188" s="199">
        <f t="shared" si="20"/>
        <v>0</v>
      </c>
      <c r="K188" s="200"/>
      <c r="L188" s="40"/>
      <c r="M188" s="201" t="s">
        <v>1</v>
      </c>
      <c r="N188" s="202" t="s">
        <v>42</v>
      </c>
      <c r="O188" s="72"/>
      <c r="P188" s="203">
        <f t="shared" si="21"/>
        <v>0</v>
      </c>
      <c r="Q188" s="203">
        <v>0</v>
      </c>
      <c r="R188" s="203">
        <f t="shared" si="22"/>
        <v>0</v>
      </c>
      <c r="S188" s="203">
        <v>0</v>
      </c>
      <c r="T188" s="204">
        <f t="shared" si="23"/>
        <v>0</v>
      </c>
      <c r="U188" s="35"/>
      <c r="V188" s="35"/>
      <c r="W188" s="35"/>
      <c r="X188" s="35"/>
      <c r="Y188" s="35"/>
      <c r="Z188" s="35"/>
      <c r="AA188" s="35"/>
      <c r="AB188" s="35"/>
      <c r="AC188" s="35"/>
      <c r="AD188" s="35"/>
      <c r="AE188" s="35"/>
      <c r="AR188" s="205" t="s">
        <v>218</v>
      </c>
      <c r="AT188" s="205" t="s">
        <v>214</v>
      </c>
      <c r="AU188" s="205" t="s">
        <v>85</v>
      </c>
      <c r="AY188" s="18" t="s">
        <v>209</v>
      </c>
      <c r="BE188" s="206">
        <f t="shared" si="24"/>
        <v>0</v>
      </c>
      <c r="BF188" s="206">
        <f t="shared" si="25"/>
        <v>0</v>
      </c>
      <c r="BG188" s="206">
        <f t="shared" si="26"/>
        <v>0</v>
      </c>
      <c r="BH188" s="206">
        <f t="shared" si="27"/>
        <v>0</v>
      </c>
      <c r="BI188" s="206">
        <f t="shared" si="28"/>
        <v>0</v>
      </c>
      <c r="BJ188" s="18" t="s">
        <v>85</v>
      </c>
      <c r="BK188" s="206">
        <f t="shared" si="29"/>
        <v>0</v>
      </c>
      <c r="BL188" s="18" t="s">
        <v>218</v>
      </c>
      <c r="BM188" s="205" t="s">
        <v>15344</v>
      </c>
    </row>
    <row r="189" spans="1:65" s="2" customFormat="1" ht="24.2" customHeight="1">
      <c r="A189" s="35"/>
      <c r="B189" s="36"/>
      <c r="C189" s="193" t="s">
        <v>406</v>
      </c>
      <c r="D189" s="193" t="s">
        <v>214</v>
      </c>
      <c r="E189" s="194" t="s">
        <v>15345</v>
      </c>
      <c r="F189" s="195" t="s">
        <v>15346</v>
      </c>
      <c r="G189" s="196" t="s">
        <v>2761</v>
      </c>
      <c r="H189" s="197">
        <v>3</v>
      </c>
      <c r="I189" s="198"/>
      <c r="J189" s="199">
        <f t="shared" si="20"/>
        <v>0</v>
      </c>
      <c r="K189" s="200"/>
      <c r="L189" s="40"/>
      <c r="M189" s="201" t="s">
        <v>1</v>
      </c>
      <c r="N189" s="202" t="s">
        <v>42</v>
      </c>
      <c r="O189" s="72"/>
      <c r="P189" s="203">
        <f t="shared" si="21"/>
        <v>0</v>
      </c>
      <c r="Q189" s="203">
        <v>0</v>
      </c>
      <c r="R189" s="203">
        <f t="shared" si="22"/>
        <v>0</v>
      </c>
      <c r="S189" s="203">
        <v>0</v>
      </c>
      <c r="T189" s="204">
        <f t="shared" si="23"/>
        <v>0</v>
      </c>
      <c r="U189" s="35"/>
      <c r="V189" s="35"/>
      <c r="W189" s="35"/>
      <c r="X189" s="35"/>
      <c r="Y189" s="35"/>
      <c r="Z189" s="35"/>
      <c r="AA189" s="35"/>
      <c r="AB189" s="35"/>
      <c r="AC189" s="35"/>
      <c r="AD189" s="35"/>
      <c r="AE189" s="35"/>
      <c r="AR189" s="205" t="s">
        <v>218</v>
      </c>
      <c r="AT189" s="205" t="s">
        <v>214</v>
      </c>
      <c r="AU189" s="205" t="s">
        <v>85</v>
      </c>
      <c r="AY189" s="18" t="s">
        <v>209</v>
      </c>
      <c r="BE189" s="206">
        <f t="shared" si="24"/>
        <v>0</v>
      </c>
      <c r="BF189" s="206">
        <f t="shared" si="25"/>
        <v>0</v>
      </c>
      <c r="BG189" s="206">
        <f t="shared" si="26"/>
        <v>0</v>
      </c>
      <c r="BH189" s="206">
        <f t="shared" si="27"/>
        <v>0</v>
      </c>
      <c r="BI189" s="206">
        <f t="shared" si="28"/>
        <v>0</v>
      </c>
      <c r="BJ189" s="18" t="s">
        <v>85</v>
      </c>
      <c r="BK189" s="206">
        <f t="shared" si="29"/>
        <v>0</v>
      </c>
      <c r="BL189" s="18" t="s">
        <v>218</v>
      </c>
      <c r="BM189" s="205" t="s">
        <v>15347</v>
      </c>
    </row>
    <row r="190" spans="1:65" s="2" customFormat="1" ht="21.75" customHeight="1">
      <c r="A190" s="35"/>
      <c r="B190" s="36"/>
      <c r="C190" s="193" t="s">
        <v>410</v>
      </c>
      <c r="D190" s="193" t="s">
        <v>214</v>
      </c>
      <c r="E190" s="194" t="s">
        <v>15348</v>
      </c>
      <c r="F190" s="195" t="s">
        <v>15349</v>
      </c>
      <c r="G190" s="196" t="s">
        <v>2761</v>
      </c>
      <c r="H190" s="197">
        <v>3</v>
      </c>
      <c r="I190" s="198"/>
      <c r="J190" s="199">
        <f t="shared" si="20"/>
        <v>0</v>
      </c>
      <c r="K190" s="200"/>
      <c r="L190" s="40"/>
      <c r="M190" s="201" t="s">
        <v>1</v>
      </c>
      <c r="N190" s="202" t="s">
        <v>42</v>
      </c>
      <c r="O190" s="72"/>
      <c r="P190" s="203">
        <f t="shared" si="21"/>
        <v>0</v>
      </c>
      <c r="Q190" s="203">
        <v>0</v>
      </c>
      <c r="R190" s="203">
        <f t="shared" si="22"/>
        <v>0</v>
      </c>
      <c r="S190" s="203">
        <v>0</v>
      </c>
      <c r="T190" s="204">
        <f t="shared" si="23"/>
        <v>0</v>
      </c>
      <c r="U190" s="35"/>
      <c r="V190" s="35"/>
      <c r="W190" s="35"/>
      <c r="X190" s="35"/>
      <c r="Y190" s="35"/>
      <c r="Z190" s="35"/>
      <c r="AA190" s="35"/>
      <c r="AB190" s="35"/>
      <c r="AC190" s="35"/>
      <c r="AD190" s="35"/>
      <c r="AE190" s="35"/>
      <c r="AR190" s="205" t="s">
        <v>218</v>
      </c>
      <c r="AT190" s="205" t="s">
        <v>214</v>
      </c>
      <c r="AU190" s="205" t="s">
        <v>85</v>
      </c>
      <c r="AY190" s="18" t="s">
        <v>209</v>
      </c>
      <c r="BE190" s="206">
        <f t="shared" si="24"/>
        <v>0</v>
      </c>
      <c r="BF190" s="206">
        <f t="shared" si="25"/>
        <v>0</v>
      </c>
      <c r="BG190" s="206">
        <f t="shared" si="26"/>
        <v>0</v>
      </c>
      <c r="BH190" s="206">
        <f t="shared" si="27"/>
        <v>0</v>
      </c>
      <c r="BI190" s="206">
        <f t="shared" si="28"/>
        <v>0</v>
      </c>
      <c r="BJ190" s="18" t="s">
        <v>85</v>
      </c>
      <c r="BK190" s="206">
        <f t="shared" si="29"/>
        <v>0</v>
      </c>
      <c r="BL190" s="18" t="s">
        <v>218</v>
      </c>
      <c r="BM190" s="205" t="s">
        <v>15350</v>
      </c>
    </row>
    <row r="191" spans="1:65" s="2" customFormat="1" ht="29.25">
      <c r="A191" s="35"/>
      <c r="B191" s="36"/>
      <c r="C191" s="37"/>
      <c r="D191" s="214" t="s">
        <v>807</v>
      </c>
      <c r="E191" s="37"/>
      <c r="F191" s="256" t="s">
        <v>15351</v>
      </c>
      <c r="G191" s="37"/>
      <c r="H191" s="37"/>
      <c r="I191" s="257"/>
      <c r="J191" s="37"/>
      <c r="K191" s="37"/>
      <c r="L191" s="40"/>
      <c r="M191" s="258"/>
      <c r="N191" s="259"/>
      <c r="O191" s="72"/>
      <c r="P191" s="72"/>
      <c r="Q191" s="72"/>
      <c r="R191" s="72"/>
      <c r="S191" s="72"/>
      <c r="T191" s="73"/>
      <c r="U191" s="35"/>
      <c r="V191" s="35"/>
      <c r="W191" s="35"/>
      <c r="X191" s="35"/>
      <c r="Y191" s="35"/>
      <c r="Z191" s="35"/>
      <c r="AA191" s="35"/>
      <c r="AB191" s="35"/>
      <c r="AC191" s="35"/>
      <c r="AD191" s="35"/>
      <c r="AE191" s="35"/>
      <c r="AT191" s="18" t="s">
        <v>807</v>
      </c>
      <c r="AU191" s="18" t="s">
        <v>85</v>
      </c>
    </row>
    <row r="192" spans="1:65" s="2" customFormat="1" ht="24.2" customHeight="1">
      <c r="A192" s="35"/>
      <c r="B192" s="36"/>
      <c r="C192" s="193" t="s">
        <v>414</v>
      </c>
      <c r="D192" s="193" t="s">
        <v>214</v>
      </c>
      <c r="E192" s="194" t="s">
        <v>15352</v>
      </c>
      <c r="F192" s="195" t="s">
        <v>15353</v>
      </c>
      <c r="G192" s="196" t="s">
        <v>2761</v>
      </c>
      <c r="H192" s="197">
        <v>3</v>
      </c>
      <c r="I192" s="198"/>
      <c r="J192" s="199">
        <f>ROUND(I192*H192,2)</f>
        <v>0</v>
      </c>
      <c r="K192" s="200"/>
      <c r="L192" s="40"/>
      <c r="M192" s="201" t="s">
        <v>1</v>
      </c>
      <c r="N192" s="202" t="s">
        <v>42</v>
      </c>
      <c r="O192" s="72"/>
      <c r="P192" s="203">
        <f>O192*H192</f>
        <v>0</v>
      </c>
      <c r="Q192" s="203">
        <v>0</v>
      </c>
      <c r="R192" s="203">
        <f>Q192*H192</f>
        <v>0</v>
      </c>
      <c r="S192" s="203">
        <v>0</v>
      </c>
      <c r="T192" s="204">
        <f>S192*H192</f>
        <v>0</v>
      </c>
      <c r="U192" s="35"/>
      <c r="V192" s="35"/>
      <c r="W192" s="35"/>
      <c r="X192" s="35"/>
      <c r="Y192" s="35"/>
      <c r="Z192" s="35"/>
      <c r="AA192" s="35"/>
      <c r="AB192" s="35"/>
      <c r="AC192" s="35"/>
      <c r="AD192" s="35"/>
      <c r="AE192" s="35"/>
      <c r="AR192" s="205" t="s">
        <v>218</v>
      </c>
      <c r="AT192" s="205" t="s">
        <v>214</v>
      </c>
      <c r="AU192" s="205" t="s">
        <v>85</v>
      </c>
      <c r="AY192" s="18" t="s">
        <v>209</v>
      </c>
      <c r="BE192" s="206">
        <f>IF(N192="základní",J192,0)</f>
        <v>0</v>
      </c>
      <c r="BF192" s="206">
        <f>IF(N192="snížená",J192,0)</f>
        <v>0</v>
      </c>
      <c r="BG192" s="206">
        <f>IF(N192="zákl. přenesená",J192,0)</f>
        <v>0</v>
      </c>
      <c r="BH192" s="206">
        <f>IF(N192="sníž. přenesená",J192,0)</f>
        <v>0</v>
      </c>
      <c r="BI192" s="206">
        <f>IF(N192="nulová",J192,0)</f>
        <v>0</v>
      </c>
      <c r="BJ192" s="18" t="s">
        <v>85</v>
      </c>
      <c r="BK192" s="206">
        <f>ROUND(I192*H192,2)</f>
        <v>0</v>
      </c>
      <c r="BL192" s="18" t="s">
        <v>218</v>
      </c>
      <c r="BM192" s="205" t="s">
        <v>15354</v>
      </c>
    </row>
    <row r="193" spans="1:65" s="2" customFormat="1" ht="19.5">
      <c r="A193" s="35"/>
      <c r="B193" s="36"/>
      <c r="C193" s="37"/>
      <c r="D193" s="214" t="s">
        <v>807</v>
      </c>
      <c r="E193" s="37"/>
      <c r="F193" s="256" t="s">
        <v>15355</v>
      </c>
      <c r="G193" s="37"/>
      <c r="H193" s="37"/>
      <c r="I193" s="257"/>
      <c r="J193" s="37"/>
      <c r="K193" s="37"/>
      <c r="L193" s="40"/>
      <c r="M193" s="258"/>
      <c r="N193" s="259"/>
      <c r="O193" s="72"/>
      <c r="P193" s="72"/>
      <c r="Q193" s="72"/>
      <c r="R193" s="72"/>
      <c r="S193" s="72"/>
      <c r="T193" s="73"/>
      <c r="U193" s="35"/>
      <c r="V193" s="35"/>
      <c r="W193" s="35"/>
      <c r="X193" s="35"/>
      <c r="Y193" s="35"/>
      <c r="Z193" s="35"/>
      <c r="AA193" s="35"/>
      <c r="AB193" s="35"/>
      <c r="AC193" s="35"/>
      <c r="AD193" s="35"/>
      <c r="AE193" s="35"/>
      <c r="AT193" s="18" t="s">
        <v>807</v>
      </c>
      <c r="AU193" s="18" t="s">
        <v>85</v>
      </c>
    </row>
    <row r="194" spans="1:65" s="2" customFormat="1" ht="24.2" customHeight="1">
      <c r="A194" s="35"/>
      <c r="B194" s="36"/>
      <c r="C194" s="193" t="s">
        <v>418</v>
      </c>
      <c r="D194" s="193" t="s">
        <v>214</v>
      </c>
      <c r="E194" s="194" t="s">
        <v>15356</v>
      </c>
      <c r="F194" s="195" t="s">
        <v>15357</v>
      </c>
      <c r="G194" s="196" t="s">
        <v>2761</v>
      </c>
      <c r="H194" s="197">
        <v>1</v>
      </c>
      <c r="I194" s="198"/>
      <c r="J194" s="199">
        <f>ROUND(I194*H194,2)</f>
        <v>0</v>
      </c>
      <c r="K194" s="200"/>
      <c r="L194" s="40"/>
      <c r="M194" s="201" t="s">
        <v>1</v>
      </c>
      <c r="N194" s="202" t="s">
        <v>42</v>
      </c>
      <c r="O194" s="72"/>
      <c r="P194" s="203">
        <f>O194*H194</f>
        <v>0</v>
      </c>
      <c r="Q194" s="203">
        <v>0</v>
      </c>
      <c r="R194" s="203">
        <f>Q194*H194</f>
        <v>0</v>
      </c>
      <c r="S194" s="203">
        <v>0</v>
      </c>
      <c r="T194" s="204">
        <f>S194*H194</f>
        <v>0</v>
      </c>
      <c r="U194" s="35"/>
      <c r="V194" s="35"/>
      <c r="W194" s="35"/>
      <c r="X194" s="35"/>
      <c r="Y194" s="35"/>
      <c r="Z194" s="35"/>
      <c r="AA194" s="35"/>
      <c r="AB194" s="35"/>
      <c r="AC194" s="35"/>
      <c r="AD194" s="35"/>
      <c r="AE194" s="35"/>
      <c r="AR194" s="205" t="s">
        <v>218</v>
      </c>
      <c r="AT194" s="205" t="s">
        <v>214</v>
      </c>
      <c r="AU194" s="205" t="s">
        <v>85</v>
      </c>
      <c r="AY194" s="18" t="s">
        <v>209</v>
      </c>
      <c r="BE194" s="206">
        <f>IF(N194="základní",J194,0)</f>
        <v>0</v>
      </c>
      <c r="BF194" s="206">
        <f>IF(N194="snížená",J194,0)</f>
        <v>0</v>
      </c>
      <c r="BG194" s="206">
        <f>IF(N194="zákl. přenesená",J194,0)</f>
        <v>0</v>
      </c>
      <c r="BH194" s="206">
        <f>IF(N194="sníž. přenesená",J194,0)</f>
        <v>0</v>
      </c>
      <c r="BI194" s="206">
        <f>IF(N194="nulová",J194,0)</f>
        <v>0</v>
      </c>
      <c r="BJ194" s="18" t="s">
        <v>85</v>
      </c>
      <c r="BK194" s="206">
        <f>ROUND(I194*H194,2)</f>
        <v>0</v>
      </c>
      <c r="BL194" s="18" t="s">
        <v>218</v>
      </c>
      <c r="BM194" s="205" t="s">
        <v>15358</v>
      </c>
    </row>
    <row r="195" spans="1:65" s="2" customFormat="1" ht="39">
      <c r="A195" s="35"/>
      <c r="B195" s="36"/>
      <c r="C195" s="37"/>
      <c r="D195" s="214" t="s">
        <v>807</v>
      </c>
      <c r="E195" s="37"/>
      <c r="F195" s="256" t="s">
        <v>15359</v>
      </c>
      <c r="G195" s="37"/>
      <c r="H195" s="37"/>
      <c r="I195" s="257"/>
      <c r="J195" s="37"/>
      <c r="K195" s="37"/>
      <c r="L195" s="40"/>
      <c r="M195" s="258"/>
      <c r="N195" s="259"/>
      <c r="O195" s="72"/>
      <c r="P195" s="72"/>
      <c r="Q195" s="72"/>
      <c r="R195" s="72"/>
      <c r="S195" s="72"/>
      <c r="T195" s="73"/>
      <c r="U195" s="35"/>
      <c r="V195" s="35"/>
      <c r="W195" s="35"/>
      <c r="X195" s="35"/>
      <c r="Y195" s="35"/>
      <c r="Z195" s="35"/>
      <c r="AA195" s="35"/>
      <c r="AB195" s="35"/>
      <c r="AC195" s="35"/>
      <c r="AD195" s="35"/>
      <c r="AE195" s="35"/>
      <c r="AT195" s="18" t="s">
        <v>807</v>
      </c>
      <c r="AU195" s="18" t="s">
        <v>85</v>
      </c>
    </row>
    <row r="196" spans="1:65" s="12" customFormat="1" ht="25.9" customHeight="1">
      <c r="B196" s="177"/>
      <c r="C196" s="178"/>
      <c r="D196" s="179" t="s">
        <v>76</v>
      </c>
      <c r="E196" s="180" t="s">
        <v>15360</v>
      </c>
      <c r="F196" s="180" t="s">
        <v>15361</v>
      </c>
      <c r="G196" s="178"/>
      <c r="H196" s="178"/>
      <c r="I196" s="181"/>
      <c r="J196" s="182">
        <f>BK196</f>
        <v>0</v>
      </c>
      <c r="K196" s="178"/>
      <c r="L196" s="183"/>
      <c r="M196" s="184"/>
      <c r="N196" s="185"/>
      <c r="O196" s="185"/>
      <c r="P196" s="186">
        <f>SUM(P197:P202)</f>
        <v>0</v>
      </c>
      <c r="Q196" s="185"/>
      <c r="R196" s="186">
        <f>SUM(R197:R202)</f>
        <v>0</v>
      </c>
      <c r="S196" s="185"/>
      <c r="T196" s="187">
        <f>SUM(T197:T202)</f>
        <v>0</v>
      </c>
      <c r="AR196" s="188" t="s">
        <v>85</v>
      </c>
      <c r="AT196" s="189" t="s">
        <v>76</v>
      </c>
      <c r="AU196" s="189" t="s">
        <v>77</v>
      </c>
      <c r="AY196" s="188" t="s">
        <v>209</v>
      </c>
      <c r="BK196" s="190">
        <f>SUM(BK197:BK202)</f>
        <v>0</v>
      </c>
    </row>
    <row r="197" spans="1:65" s="2" customFormat="1" ht="21.75" customHeight="1">
      <c r="A197" s="35"/>
      <c r="B197" s="36"/>
      <c r="C197" s="193" t="s">
        <v>422</v>
      </c>
      <c r="D197" s="193" t="s">
        <v>214</v>
      </c>
      <c r="E197" s="194" t="s">
        <v>15362</v>
      </c>
      <c r="F197" s="195" t="s">
        <v>15363</v>
      </c>
      <c r="G197" s="196" t="s">
        <v>2761</v>
      </c>
      <c r="H197" s="197">
        <v>6</v>
      </c>
      <c r="I197" s="198"/>
      <c r="J197" s="199">
        <f t="shared" ref="J197:J202" si="30">ROUND(I197*H197,2)</f>
        <v>0</v>
      </c>
      <c r="K197" s="200"/>
      <c r="L197" s="40"/>
      <c r="M197" s="201" t="s">
        <v>1</v>
      </c>
      <c r="N197" s="202" t="s">
        <v>42</v>
      </c>
      <c r="O197" s="72"/>
      <c r="P197" s="203">
        <f t="shared" ref="P197:P202" si="31">O197*H197</f>
        <v>0</v>
      </c>
      <c r="Q197" s="203">
        <v>0</v>
      </c>
      <c r="R197" s="203">
        <f t="shared" ref="R197:R202" si="32">Q197*H197</f>
        <v>0</v>
      </c>
      <c r="S197" s="203">
        <v>0</v>
      </c>
      <c r="T197" s="204">
        <f t="shared" ref="T197:T202" si="33">S197*H197</f>
        <v>0</v>
      </c>
      <c r="U197" s="35"/>
      <c r="V197" s="35"/>
      <c r="W197" s="35"/>
      <c r="X197" s="35"/>
      <c r="Y197" s="35"/>
      <c r="Z197" s="35"/>
      <c r="AA197" s="35"/>
      <c r="AB197" s="35"/>
      <c r="AC197" s="35"/>
      <c r="AD197" s="35"/>
      <c r="AE197" s="35"/>
      <c r="AR197" s="205" t="s">
        <v>218</v>
      </c>
      <c r="AT197" s="205" t="s">
        <v>214</v>
      </c>
      <c r="AU197" s="205" t="s">
        <v>85</v>
      </c>
      <c r="AY197" s="18" t="s">
        <v>209</v>
      </c>
      <c r="BE197" s="206">
        <f t="shared" ref="BE197:BE202" si="34">IF(N197="základní",J197,0)</f>
        <v>0</v>
      </c>
      <c r="BF197" s="206">
        <f t="shared" ref="BF197:BF202" si="35">IF(N197="snížená",J197,0)</f>
        <v>0</v>
      </c>
      <c r="BG197" s="206">
        <f t="shared" ref="BG197:BG202" si="36">IF(N197="zákl. přenesená",J197,0)</f>
        <v>0</v>
      </c>
      <c r="BH197" s="206">
        <f t="shared" ref="BH197:BH202" si="37">IF(N197="sníž. přenesená",J197,0)</f>
        <v>0</v>
      </c>
      <c r="BI197" s="206">
        <f t="shared" ref="BI197:BI202" si="38">IF(N197="nulová",J197,0)</f>
        <v>0</v>
      </c>
      <c r="BJ197" s="18" t="s">
        <v>85</v>
      </c>
      <c r="BK197" s="206">
        <f t="shared" ref="BK197:BK202" si="39">ROUND(I197*H197,2)</f>
        <v>0</v>
      </c>
      <c r="BL197" s="18" t="s">
        <v>218</v>
      </c>
      <c r="BM197" s="205" t="s">
        <v>15364</v>
      </c>
    </row>
    <row r="198" spans="1:65" s="2" customFormat="1" ht="21.75" customHeight="1">
      <c r="A198" s="35"/>
      <c r="B198" s="36"/>
      <c r="C198" s="193" t="s">
        <v>426</v>
      </c>
      <c r="D198" s="193" t="s">
        <v>214</v>
      </c>
      <c r="E198" s="194" t="s">
        <v>15365</v>
      </c>
      <c r="F198" s="195" t="s">
        <v>15366</v>
      </c>
      <c r="G198" s="196" t="s">
        <v>2761</v>
      </c>
      <c r="H198" s="197">
        <v>3</v>
      </c>
      <c r="I198" s="198"/>
      <c r="J198" s="199">
        <f t="shared" si="30"/>
        <v>0</v>
      </c>
      <c r="K198" s="200"/>
      <c r="L198" s="40"/>
      <c r="M198" s="201" t="s">
        <v>1</v>
      </c>
      <c r="N198" s="202" t="s">
        <v>42</v>
      </c>
      <c r="O198" s="72"/>
      <c r="P198" s="203">
        <f t="shared" si="31"/>
        <v>0</v>
      </c>
      <c r="Q198" s="203">
        <v>0</v>
      </c>
      <c r="R198" s="203">
        <f t="shared" si="32"/>
        <v>0</v>
      </c>
      <c r="S198" s="203">
        <v>0</v>
      </c>
      <c r="T198" s="204">
        <f t="shared" si="33"/>
        <v>0</v>
      </c>
      <c r="U198" s="35"/>
      <c r="V198" s="35"/>
      <c r="W198" s="35"/>
      <c r="X198" s="35"/>
      <c r="Y198" s="35"/>
      <c r="Z198" s="35"/>
      <c r="AA198" s="35"/>
      <c r="AB198" s="35"/>
      <c r="AC198" s="35"/>
      <c r="AD198" s="35"/>
      <c r="AE198" s="35"/>
      <c r="AR198" s="205" t="s">
        <v>218</v>
      </c>
      <c r="AT198" s="205" t="s">
        <v>214</v>
      </c>
      <c r="AU198" s="205" t="s">
        <v>85</v>
      </c>
      <c r="AY198" s="18" t="s">
        <v>209</v>
      </c>
      <c r="BE198" s="206">
        <f t="shared" si="34"/>
        <v>0</v>
      </c>
      <c r="BF198" s="206">
        <f t="shared" si="35"/>
        <v>0</v>
      </c>
      <c r="BG198" s="206">
        <f t="shared" si="36"/>
        <v>0</v>
      </c>
      <c r="BH198" s="206">
        <f t="shared" si="37"/>
        <v>0</v>
      </c>
      <c r="BI198" s="206">
        <f t="shared" si="38"/>
        <v>0</v>
      </c>
      <c r="BJ198" s="18" t="s">
        <v>85</v>
      </c>
      <c r="BK198" s="206">
        <f t="shared" si="39"/>
        <v>0</v>
      </c>
      <c r="BL198" s="18" t="s">
        <v>218</v>
      </c>
      <c r="BM198" s="205" t="s">
        <v>15367</v>
      </c>
    </row>
    <row r="199" spans="1:65" s="2" customFormat="1" ht="21.75" customHeight="1">
      <c r="A199" s="35"/>
      <c r="B199" s="36"/>
      <c r="C199" s="193" t="s">
        <v>430</v>
      </c>
      <c r="D199" s="193" t="s">
        <v>214</v>
      </c>
      <c r="E199" s="194" t="s">
        <v>15368</v>
      </c>
      <c r="F199" s="195" t="s">
        <v>15369</v>
      </c>
      <c r="G199" s="196" t="s">
        <v>2761</v>
      </c>
      <c r="H199" s="197">
        <v>3</v>
      </c>
      <c r="I199" s="198"/>
      <c r="J199" s="199">
        <f t="shared" si="30"/>
        <v>0</v>
      </c>
      <c r="K199" s="200"/>
      <c r="L199" s="40"/>
      <c r="M199" s="201" t="s">
        <v>1</v>
      </c>
      <c r="N199" s="202" t="s">
        <v>42</v>
      </c>
      <c r="O199" s="72"/>
      <c r="P199" s="203">
        <f t="shared" si="31"/>
        <v>0</v>
      </c>
      <c r="Q199" s="203">
        <v>0</v>
      </c>
      <c r="R199" s="203">
        <f t="shared" si="32"/>
        <v>0</v>
      </c>
      <c r="S199" s="203">
        <v>0</v>
      </c>
      <c r="T199" s="204">
        <f t="shared" si="33"/>
        <v>0</v>
      </c>
      <c r="U199" s="35"/>
      <c r="V199" s="35"/>
      <c r="W199" s="35"/>
      <c r="X199" s="35"/>
      <c r="Y199" s="35"/>
      <c r="Z199" s="35"/>
      <c r="AA199" s="35"/>
      <c r="AB199" s="35"/>
      <c r="AC199" s="35"/>
      <c r="AD199" s="35"/>
      <c r="AE199" s="35"/>
      <c r="AR199" s="205" t="s">
        <v>218</v>
      </c>
      <c r="AT199" s="205" t="s">
        <v>214</v>
      </c>
      <c r="AU199" s="205" t="s">
        <v>85</v>
      </c>
      <c r="AY199" s="18" t="s">
        <v>209</v>
      </c>
      <c r="BE199" s="206">
        <f t="shared" si="34"/>
        <v>0</v>
      </c>
      <c r="BF199" s="206">
        <f t="shared" si="35"/>
        <v>0</v>
      </c>
      <c r="BG199" s="206">
        <f t="shared" si="36"/>
        <v>0</v>
      </c>
      <c r="BH199" s="206">
        <f t="shared" si="37"/>
        <v>0</v>
      </c>
      <c r="BI199" s="206">
        <f t="shared" si="38"/>
        <v>0</v>
      </c>
      <c r="BJ199" s="18" t="s">
        <v>85</v>
      </c>
      <c r="BK199" s="206">
        <f t="shared" si="39"/>
        <v>0</v>
      </c>
      <c r="BL199" s="18" t="s">
        <v>218</v>
      </c>
      <c r="BM199" s="205" t="s">
        <v>15370</v>
      </c>
    </row>
    <row r="200" spans="1:65" s="2" customFormat="1" ht="21.75" customHeight="1">
      <c r="A200" s="35"/>
      <c r="B200" s="36"/>
      <c r="C200" s="193" t="s">
        <v>434</v>
      </c>
      <c r="D200" s="193" t="s">
        <v>214</v>
      </c>
      <c r="E200" s="194" t="s">
        <v>15371</v>
      </c>
      <c r="F200" s="195" t="s">
        <v>15372</v>
      </c>
      <c r="G200" s="196" t="s">
        <v>2761</v>
      </c>
      <c r="H200" s="197">
        <v>4</v>
      </c>
      <c r="I200" s="198"/>
      <c r="J200" s="199">
        <f t="shared" si="30"/>
        <v>0</v>
      </c>
      <c r="K200" s="200"/>
      <c r="L200" s="40"/>
      <c r="M200" s="201" t="s">
        <v>1</v>
      </c>
      <c r="N200" s="202" t="s">
        <v>42</v>
      </c>
      <c r="O200" s="72"/>
      <c r="P200" s="203">
        <f t="shared" si="31"/>
        <v>0</v>
      </c>
      <c r="Q200" s="203">
        <v>0</v>
      </c>
      <c r="R200" s="203">
        <f t="shared" si="32"/>
        <v>0</v>
      </c>
      <c r="S200" s="203">
        <v>0</v>
      </c>
      <c r="T200" s="204">
        <f t="shared" si="33"/>
        <v>0</v>
      </c>
      <c r="U200" s="35"/>
      <c r="V200" s="35"/>
      <c r="W200" s="35"/>
      <c r="X200" s="35"/>
      <c r="Y200" s="35"/>
      <c r="Z200" s="35"/>
      <c r="AA200" s="35"/>
      <c r="AB200" s="35"/>
      <c r="AC200" s="35"/>
      <c r="AD200" s="35"/>
      <c r="AE200" s="35"/>
      <c r="AR200" s="205" t="s">
        <v>218</v>
      </c>
      <c r="AT200" s="205" t="s">
        <v>214</v>
      </c>
      <c r="AU200" s="205" t="s">
        <v>85</v>
      </c>
      <c r="AY200" s="18" t="s">
        <v>209</v>
      </c>
      <c r="BE200" s="206">
        <f t="shared" si="34"/>
        <v>0</v>
      </c>
      <c r="BF200" s="206">
        <f t="shared" si="35"/>
        <v>0</v>
      </c>
      <c r="BG200" s="206">
        <f t="shared" si="36"/>
        <v>0</v>
      </c>
      <c r="BH200" s="206">
        <f t="shared" si="37"/>
        <v>0</v>
      </c>
      <c r="BI200" s="206">
        <f t="shared" si="38"/>
        <v>0</v>
      </c>
      <c r="BJ200" s="18" t="s">
        <v>85</v>
      </c>
      <c r="BK200" s="206">
        <f t="shared" si="39"/>
        <v>0</v>
      </c>
      <c r="BL200" s="18" t="s">
        <v>218</v>
      </c>
      <c r="BM200" s="205" t="s">
        <v>15373</v>
      </c>
    </row>
    <row r="201" spans="1:65" s="2" customFormat="1" ht="16.5" customHeight="1">
      <c r="A201" s="35"/>
      <c r="B201" s="36"/>
      <c r="C201" s="193" t="s">
        <v>442</v>
      </c>
      <c r="D201" s="193" t="s">
        <v>214</v>
      </c>
      <c r="E201" s="194" t="s">
        <v>15374</v>
      </c>
      <c r="F201" s="195" t="s">
        <v>15375</v>
      </c>
      <c r="G201" s="196" t="s">
        <v>2761</v>
      </c>
      <c r="H201" s="197">
        <v>2</v>
      </c>
      <c r="I201" s="198"/>
      <c r="J201" s="199">
        <f t="shared" si="30"/>
        <v>0</v>
      </c>
      <c r="K201" s="200"/>
      <c r="L201" s="40"/>
      <c r="M201" s="201" t="s">
        <v>1</v>
      </c>
      <c r="N201" s="202" t="s">
        <v>42</v>
      </c>
      <c r="O201" s="72"/>
      <c r="P201" s="203">
        <f t="shared" si="31"/>
        <v>0</v>
      </c>
      <c r="Q201" s="203">
        <v>0</v>
      </c>
      <c r="R201" s="203">
        <f t="shared" si="32"/>
        <v>0</v>
      </c>
      <c r="S201" s="203">
        <v>0</v>
      </c>
      <c r="T201" s="204">
        <f t="shared" si="33"/>
        <v>0</v>
      </c>
      <c r="U201" s="35"/>
      <c r="V201" s="35"/>
      <c r="W201" s="35"/>
      <c r="X201" s="35"/>
      <c r="Y201" s="35"/>
      <c r="Z201" s="35"/>
      <c r="AA201" s="35"/>
      <c r="AB201" s="35"/>
      <c r="AC201" s="35"/>
      <c r="AD201" s="35"/>
      <c r="AE201" s="35"/>
      <c r="AR201" s="205" t="s">
        <v>218</v>
      </c>
      <c r="AT201" s="205" t="s">
        <v>214</v>
      </c>
      <c r="AU201" s="205" t="s">
        <v>85</v>
      </c>
      <c r="AY201" s="18" t="s">
        <v>209</v>
      </c>
      <c r="BE201" s="206">
        <f t="shared" si="34"/>
        <v>0</v>
      </c>
      <c r="BF201" s="206">
        <f t="shared" si="35"/>
        <v>0</v>
      </c>
      <c r="BG201" s="206">
        <f t="shared" si="36"/>
        <v>0</v>
      </c>
      <c r="BH201" s="206">
        <f t="shared" si="37"/>
        <v>0</v>
      </c>
      <c r="BI201" s="206">
        <f t="shared" si="38"/>
        <v>0</v>
      </c>
      <c r="BJ201" s="18" t="s">
        <v>85</v>
      </c>
      <c r="BK201" s="206">
        <f t="shared" si="39"/>
        <v>0</v>
      </c>
      <c r="BL201" s="18" t="s">
        <v>218</v>
      </c>
      <c r="BM201" s="205" t="s">
        <v>15376</v>
      </c>
    </row>
    <row r="202" spans="1:65" s="2" customFormat="1" ht="16.5" customHeight="1">
      <c r="A202" s="35"/>
      <c r="B202" s="36"/>
      <c r="C202" s="193" t="s">
        <v>446</v>
      </c>
      <c r="D202" s="193" t="s">
        <v>214</v>
      </c>
      <c r="E202" s="194" t="s">
        <v>15317</v>
      </c>
      <c r="F202" s="195" t="s">
        <v>15318</v>
      </c>
      <c r="G202" s="196" t="s">
        <v>2761</v>
      </c>
      <c r="H202" s="197">
        <v>18</v>
      </c>
      <c r="I202" s="198"/>
      <c r="J202" s="199">
        <f t="shared" si="30"/>
        <v>0</v>
      </c>
      <c r="K202" s="200"/>
      <c r="L202" s="40"/>
      <c r="M202" s="201" t="s">
        <v>1</v>
      </c>
      <c r="N202" s="202" t="s">
        <v>42</v>
      </c>
      <c r="O202" s="72"/>
      <c r="P202" s="203">
        <f t="shared" si="31"/>
        <v>0</v>
      </c>
      <c r="Q202" s="203">
        <v>0</v>
      </c>
      <c r="R202" s="203">
        <f t="shared" si="32"/>
        <v>0</v>
      </c>
      <c r="S202" s="203">
        <v>0</v>
      </c>
      <c r="T202" s="204">
        <f t="shared" si="33"/>
        <v>0</v>
      </c>
      <c r="U202" s="35"/>
      <c r="V202" s="35"/>
      <c r="W202" s="35"/>
      <c r="X202" s="35"/>
      <c r="Y202" s="35"/>
      <c r="Z202" s="35"/>
      <c r="AA202" s="35"/>
      <c r="AB202" s="35"/>
      <c r="AC202" s="35"/>
      <c r="AD202" s="35"/>
      <c r="AE202" s="35"/>
      <c r="AR202" s="205" t="s">
        <v>218</v>
      </c>
      <c r="AT202" s="205" t="s">
        <v>214</v>
      </c>
      <c r="AU202" s="205" t="s">
        <v>85</v>
      </c>
      <c r="AY202" s="18" t="s">
        <v>209</v>
      </c>
      <c r="BE202" s="206">
        <f t="shared" si="34"/>
        <v>0</v>
      </c>
      <c r="BF202" s="206">
        <f t="shared" si="35"/>
        <v>0</v>
      </c>
      <c r="BG202" s="206">
        <f t="shared" si="36"/>
        <v>0</v>
      </c>
      <c r="BH202" s="206">
        <f t="shared" si="37"/>
        <v>0</v>
      </c>
      <c r="BI202" s="206">
        <f t="shared" si="38"/>
        <v>0</v>
      </c>
      <c r="BJ202" s="18" t="s">
        <v>85</v>
      </c>
      <c r="BK202" s="206">
        <f t="shared" si="39"/>
        <v>0</v>
      </c>
      <c r="BL202" s="18" t="s">
        <v>218</v>
      </c>
      <c r="BM202" s="205" t="s">
        <v>15377</v>
      </c>
    </row>
    <row r="203" spans="1:65" s="12" customFormat="1" ht="25.9" customHeight="1">
      <c r="B203" s="177"/>
      <c r="C203" s="178"/>
      <c r="D203" s="179" t="s">
        <v>76</v>
      </c>
      <c r="E203" s="180" t="s">
        <v>15378</v>
      </c>
      <c r="F203" s="180" t="s">
        <v>15378</v>
      </c>
      <c r="G203" s="178"/>
      <c r="H203" s="178"/>
      <c r="I203" s="181"/>
      <c r="J203" s="182">
        <f>BK203</f>
        <v>0</v>
      </c>
      <c r="K203" s="178"/>
      <c r="L203" s="183"/>
      <c r="M203" s="184"/>
      <c r="N203" s="185"/>
      <c r="O203" s="185"/>
      <c r="P203" s="186">
        <f>SUM(P204:P208)</f>
        <v>0</v>
      </c>
      <c r="Q203" s="185"/>
      <c r="R203" s="186">
        <f>SUM(R204:R208)</f>
        <v>0</v>
      </c>
      <c r="S203" s="185"/>
      <c r="T203" s="187">
        <f>SUM(T204:T208)</f>
        <v>0</v>
      </c>
      <c r="AR203" s="188" t="s">
        <v>85</v>
      </c>
      <c r="AT203" s="189" t="s">
        <v>76</v>
      </c>
      <c r="AU203" s="189" t="s">
        <v>77</v>
      </c>
      <c r="AY203" s="188" t="s">
        <v>209</v>
      </c>
      <c r="BK203" s="190">
        <f>SUM(BK204:BK208)</f>
        <v>0</v>
      </c>
    </row>
    <row r="204" spans="1:65" s="2" customFormat="1" ht="49.15" customHeight="1">
      <c r="A204" s="35"/>
      <c r="B204" s="36"/>
      <c r="C204" s="193" t="s">
        <v>450</v>
      </c>
      <c r="D204" s="193" t="s">
        <v>214</v>
      </c>
      <c r="E204" s="194" t="s">
        <v>15379</v>
      </c>
      <c r="F204" s="195" t="s">
        <v>15340</v>
      </c>
      <c r="G204" s="196" t="s">
        <v>2761</v>
      </c>
      <c r="H204" s="197">
        <v>15</v>
      </c>
      <c r="I204" s="198"/>
      <c r="J204" s="199">
        <f>ROUND(I204*H204,2)</f>
        <v>0</v>
      </c>
      <c r="K204" s="200"/>
      <c r="L204" s="40"/>
      <c r="M204" s="201" t="s">
        <v>1</v>
      </c>
      <c r="N204" s="202" t="s">
        <v>42</v>
      </c>
      <c r="O204" s="72"/>
      <c r="P204" s="203">
        <f>O204*H204</f>
        <v>0</v>
      </c>
      <c r="Q204" s="203">
        <v>0</v>
      </c>
      <c r="R204" s="203">
        <f>Q204*H204</f>
        <v>0</v>
      </c>
      <c r="S204" s="203">
        <v>0</v>
      </c>
      <c r="T204" s="204">
        <f>S204*H204</f>
        <v>0</v>
      </c>
      <c r="U204" s="35"/>
      <c r="V204" s="35"/>
      <c r="W204" s="35"/>
      <c r="X204" s="35"/>
      <c r="Y204" s="35"/>
      <c r="Z204" s="35"/>
      <c r="AA204" s="35"/>
      <c r="AB204" s="35"/>
      <c r="AC204" s="35"/>
      <c r="AD204" s="35"/>
      <c r="AE204" s="35"/>
      <c r="AR204" s="205" t="s">
        <v>218</v>
      </c>
      <c r="AT204" s="205" t="s">
        <v>214</v>
      </c>
      <c r="AU204" s="205" t="s">
        <v>85</v>
      </c>
      <c r="AY204" s="18" t="s">
        <v>209</v>
      </c>
      <c r="BE204" s="206">
        <f>IF(N204="základní",J204,0)</f>
        <v>0</v>
      </c>
      <c r="BF204" s="206">
        <f>IF(N204="snížená",J204,0)</f>
        <v>0</v>
      </c>
      <c r="BG204" s="206">
        <f>IF(N204="zákl. přenesená",J204,0)</f>
        <v>0</v>
      </c>
      <c r="BH204" s="206">
        <f>IF(N204="sníž. přenesená",J204,0)</f>
        <v>0</v>
      </c>
      <c r="BI204" s="206">
        <f>IF(N204="nulová",J204,0)</f>
        <v>0</v>
      </c>
      <c r="BJ204" s="18" t="s">
        <v>85</v>
      </c>
      <c r="BK204" s="206">
        <f>ROUND(I204*H204,2)</f>
        <v>0</v>
      </c>
      <c r="BL204" s="18" t="s">
        <v>218</v>
      </c>
      <c r="BM204" s="205" t="s">
        <v>15380</v>
      </c>
    </row>
    <row r="205" spans="1:65" s="2" customFormat="1" ht="24.2" customHeight="1">
      <c r="A205" s="35"/>
      <c r="B205" s="36"/>
      <c r="C205" s="193" t="s">
        <v>456</v>
      </c>
      <c r="D205" s="193" t="s">
        <v>214</v>
      </c>
      <c r="E205" s="194" t="s">
        <v>15381</v>
      </c>
      <c r="F205" s="195" t="s">
        <v>15346</v>
      </c>
      <c r="G205" s="196" t="s">
        <v>2761</v>
      </c>
      <c r="H205" s="197">
        <v>7</v>
      </c>
      <c r="I205" s="198"/>
      <c r="J205" s="199">
        <f>ROUND(I205*H205,2)</f>
        <v>0</v>
      </c>
      <c r="K205" s="200"/>
      <c r="L205" s="40"/>
      <c r="M205" s="201" t="s">
        <v>1</v>
      </c>
      <c r="N205" s="202" t="s">
        <v>42</v>
      </c>
      <c r="O205" s="72"/>
      <c r="P205" s="203">
        <f>O205*H205</f>
        <v>0</v>
      </c>
      <c r="Q205" s="203">
        <v>0</v>
      </c>
      <c r="R205" s="203">
        <f>Q205*H205</f>
        <v>0</v>
      </c>
      <c r="S205" s="203">
        <v>0</v>
      </c>
      <c r="T205" s="204">
        <f>S205*H205</f>
        <v>0</v>
      </c>
      <c r="U205" s="35"/>
      <c r="V205" s="35"/>
      <c r="W205" s="35"/>
      <c r="X205" s="35"/>
      <c r="Y205" s="35"/>
      <c r="Z205" s="35"/>
      <c r="AA205" s="35"/>
      <c r="AB205" s="35"/>
      <c r="AC205" s="35"/>
      <c r="AD205" s="35"/>
      <c r="AE205" s="35"/>
      <c r="AR205" s="205" t="s">
        <v>218</v>
      </c>
      <c r="AT205" s="205" t="s">
        <v>214</v>
      </c>
      <c r="AU205" s="205" t="s">
        <v>85</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218</v>
      </c>
      <c r="BM205" s="205" t="s">
        <v>15382</v>
      </c>
    </row>
    <row r="206" spans="1:65" s="2" customFormat="1" ht="33" customHeight="1">
      <c r="A206" s="35"/>
      <c r="B206" s="36"/>
      <c r="C206" s="193" t="s">
        <v>460</v>
      </c>
      <c r="D206" s="193" t="s">
        <v>214</v>
      </c>
      <c r="E206" s="194" t="s">
        <v>15383</v>
      </c>
      <c r="F206" s="195" t="s">
        <v>15384</v>
      </c>
      <c r="G206" s="196" t="s">
        <v>2761</v>
      </c>
      <c r="H206" s="197">
        <v>1</v>
      </c>
      <c r="I206" s="198"/>
      <c r="J206" s="199">
        <f>ROUND(I206*H206,2)</f>
        <v>0</v>
      </c>
      <c r="K206" s="200"/>
      <c r="L206" s="40"/>
      <c r="M206" s="201" t="s">
        <v>1</v>
      </c>
      <c r="N206" s="202" t="s">
        <v>42</v>
      </c>
      <c r="O206" s="72"/>
      <c r="P206" s="203">
        <f>O206*H206</f>
        <v>0</v>
      </c>
      <c r="Q206" s="203">
        <v>0</v>
      </c>
      <c r="R206" s="203">
        <f>Q206*H206</f>
        <v>0</v>
      </c>
      <c r="S206" s="203">
        <v>0</v>
      </c>
      <c r="T206" s="204">
        <f>S206*H206</f>
        <v>0</v>
      </c>
      <c r="U206" s="35"/>
      <c r="V206" s="35"/>
      <c r="W206" s="35"/>
      <c r="X206" s="35"/>
      <c r="Y206" s="35"/>
      <c r="Z206" s="35"/>
      <c r="AA206" s="35"/>
      <c r="AB206" s="35"/>
      <c r="AC206" s="35"/>
      <c r="AD206" s="35"/>
      <c r="AE206" s="35"/>
      <c r="AR206" s="205" t="s">
        <v>218</v>
      </c>
      <c r="AT206" s="205" t="s">
        <v>214</v>
      </c>
      <c r="AU206" s="205" t="s">
        <v>85</v>
      </c>
      <c r="AY206" s="18" t="s">
        <v>209</v>
      </c>
      <c r="BE206" s="206">
        <f>IF(N206="základní",J206,0)</f>
        <v>0</v>
      </c>
      <c r="BF206" s="206">
        <f>IF(N206="snížená",J206,0)</f>
        <v>0</v>
      </c>
      <c r="BG206" s="206">
        <f>IF(N206="zákl. přenesená",J206,0)</f>
        <v>0</v>
      </c>
      <c r="BH206" s="206">
        <f>IF(N206="sníž. přenesená",J206,0)</f>
        <v>0</v>
      </c>
      <c r="BI206" s="206">
        <f>IF(N206="nulová",J206,0)</f>
        <v>0</v>
      </c>
      <c r="BJ206" s="18" t="s">
        <v>85</v>
      </c>
      <c r="BK206" s="206">
        <f>ROUND(I206*H206,2)</f>
        <v>0</v>
      </c>
      <c r="BL206" s="18" t="s">
        <v>218</v>
      </c>
      <c r="BM206" s="205" t="s">
        <v>15385</v>
      </c>
    </row>
    <row r="207" spans="1:65" s="2" customFormat="1" ht="21.75" customHeight="1">
      <c r="A207" s="35"/>
      <c r="B207" s="36"/>
      <c r="C207" s="193" t="s">
        <v>464</v>
      </c>
      <c r="D207" s="193" t="s">
        <v>214</v>
      </c>
      <c r="E207" s="194" t="s">
        <v>15386</v>
      </c>
      <c r="F207" s="195" t="s">
        <v>15349</v>
      </c>
      <c r="G207" s="196" t="s">
        <v>2761</v>
      </c>
      <c r="H207" s="197">
        <v>12</v>
      </c>
      <c r="I207" s="198"/>
      <c r="J207" s="199">
        <f>ROUND(I207*H207,2)</f>
        <v>0</v>
      </c>
      <c r="K207" s="200"/>
      <c r="L207" s="40"/>
      <c r="M207" s="201" t="s">
        <v>1</v>
      </c>
      <c r="N207" s="202" t="s">
        <v>42</v>
      </c>
      <c r="O207" s="72"/>
      <c r="P207" s="203">
        <f>O207*H207</f>
        <v>0</v>
      </c>
      <c r="Q207" s="203">
        <v>0</v>
      </c>
      <c r="R207" s="203">
        <f>Q207*H207</f>
        <v>0</v>
      </c>
      <c r="S207" s="203">
        <v>0</v>
      </c>
      <c r="T207" s="204">
        <f>S207*H207</f>
        <v>0</v>
      </c>
      <c r="U207" s="35"/>
      <c r="V207" s="35"/>
      <c r="W207" s="35"/>
      <c r="X207" s="35"/>
      <c r="Y207" s="35"/>
      <c r="Z207" s="35"/>
      <c r="AA207" s="35"/>
      <c r="AB207" s="35"/>
      <c r="AC207" s="35"/>
      <c r="AD207" s="35"/>
      <c r="AE207" s="35"/>
      <c r="AR207" s="205" t="s">
        <v>218</v>
      </c>
      <c r="AT207" s="205" t="s">
        <v>214</v>
      </c>
      <c r="AU207" s="205" t="s">
        <v>85</v>
      </c>
      <c r="AY207" s="18" t="s">
        <v>209</v>
      </c>
      <c r="BE207" s="206">
        <f>IF(N207="základní",J207,0)</f>
        <v>0</v>
      </c>
      <c r="BF207" s="206">
        <f>IF(N207="snížená",J207,0)</f>
        <v>0</v>
      </c>
      <c r="BG207" s="206">
        <f>IF(N207="zákl. přenesená",J207,0)</f>
        <v>0</v>
      </c>
      <c r="BH207" s="206">
        <f>IF(N207="sníž. přenesená",J207,0)</f>
        <v>0</v>
      </c>
      <c r="BI207" s="206">
        <f>IF(N207="nulová",J207,0)</f>
        <v>0</v>
      </c>
      <c r="BJ207" s="18" t="s">
        <v>85</v>
      </c>
      <c r="BK207" s="206">
        <f>ROUND(I207*H207,2)</f>
        <v>0</v>
      </c>
      <c r="BL207" s="18" t="s">
        <v>218</v>
      </c>
      <c r="BM207" s="205" t="s">
        <v>15387</v>
      </c>
    </row>
    <row r="208" spans="1:65" s="2" customFormat="1" ht="29.25">
      <c r="A208" s="35"/>
      <c r="B208" s="36"/>
      <c r="C208" s="37"/>
      <c r="D208" s="214" t="s">
        <v>807</v>
      </c>
      <c r="E208" s="37"/>
      <c r="F208" s="256" t="s">
        <v>15351</v>
      </c>
      <c r="G208" s="37"/>
      <c r="H208" s="37"/>
      <c r="I208" s="257"/>
      <c r="J208" s="37"/>
      <c r="K208" s="37"/>
      <c r="L208" s="40"/>
      <c r="M208" s="258"/>
      <c r="N208" s="259"/>
      <c r="O208" s="72"/>
      <c r="P208" s="72"/>
      <c r="Q208" s="72"/>
      <c r="R208" s="72"/>
      <c r="S208" s="72"/>
      <c r="T208" s="73"/>
      <c r="U208" s="35"/>
      <c r="V208" s="35"/>
      <c r="W208" s="35"/>
      <c r="X208" s="35"/>
      <c r="Y208" s="35"/>
      <c r="Z208" s="35"/>
      <c r="AA208" s="35"/>
      <c r="AB208" s="35"/>
      <c r="AC208" s="35"/>
      <c r="AD208" s="35"/>
      <c r="AE208" s="35"/>
      <c r="AT208" s="18" t="s">
        <v>807</v>
      </c>
      <c r="AU208" s="18" t="s">
        <v>85</v>
      </c>
    </row>
    <row r="209" spans="1:65" s="12" customFormat="1" ht="25.9" customHeight="1">
      <c r="B209" s="177"/>
      <c r="C209" s="178"/>
      <c r="D209" s="179" t="s">
        <v>76</v>
      </c>
      <c r="E209" s="180" t="s">
        <v>15388</v>
      </c>
      <c r="F209" s="180" t="s">
        <v>15389</v>
      </c>
      <c r="G209" s="178"/>
      <c r="H209" s="178"/>
      <c r="I209" s="181"/>
      <c r="J209" s="182">
        <f>BK209</f>
        <v>0</v>
      </c>
      <c r="K209" s="178"/>
      <c r="L209" s="183"/>
      <c r="M209" s="184"/>
      <c r="N209" s="185"/>
      <c r="O209" s="185"/>
      <c r="P209" s="186">
        <f>SUM(P210:P232)</f>
        <v>0</v>
      </c>
      <c r="Q209" s="185"/>
      <c r="R209" s="186">
        <f>SUM(R210:R232)</f>
        <v>0</v>
      </c>
      <c r="S209" s="185"/>
      <c r="T209" s="187">
        <f>SUM(T210:T232)</f>
        <v>0</v>
      </c>
      <c r="AR209" s="188" t="s">
        <v>85</v>
      </c>
      <c r="AT209" s="189" t="s">
        <v>76</v>
      </c>
      <c r="AU209" s="189" t="s">
        <v>77</v>
      </c>
      <c r="AY209" s="188" t="s">
        <v>209</v>
      </c>
      <c r="BK209" s="190">
        <f>SUM(BK210:BK232)</f>
        <v>0</v>
      </c>
    </row>
    <row r="210" spans="1:65" s="2" customFormat="1" ht="24.2" customHeight="1">
      <c r="A210" s="35"/>
      <c r="B210" s="36"/>
      <c r="C210" s="193" t="s">
        <v>468</v>
      </c>
      <c r="D210" s="193" t="s">
        <v>214</v>
      </c>
      <c r="E210" s="194" t="s">
        <v>15390</v>
      </c>
      <c r="F210" s="195" t="s">
        <v>15211</v>
      </c>
      <c r="G210" s="196" t="s">
        <v>2761</v>
      </c>
      <c r="H210" s="197">
        <v>72</v>
      </c>
      <c r="I210" s="198"/>
      <c r="J210" s="199">
        <f t="shared" ref="J210:J221" si="40">ROUND(I210*H210,2)</f>
        <v>0</v>
      </c>
      <c r="K210" s="200"/>
      <c r="L210" s="40"/>
      <c r="M210" s="201" t="s">
        <v>1</v>
      </c>
      <c r="N210" s="202" t="s">
        <v>42</v>
      </c>
      <c r="O210" s="72"/>
      <c r="P210" s="203">
        <f t="shared" ref="P210:P221" si="41">O210*H210</f>
        <v>0</v>
      </c>
      <c r="Q210" s="203">
        <v>0</v>
      </c>
      <c r="R210" s="203">
        <f t="shared" ref="R210:R221" si="42">Q210*H210</f>
        <v>0</v>
      </c>
      <c r="S210" s="203">
        <v>0</v>
      </c>
      <c r="T210" s="204">
        <f t="shared" ref="T210:T221" si="43">S210*H210</f>
        <v>0</v>
      </c>
      <c r="U210" s="35"/>
      <c r="V210" s="35"/>
      <c r="W210" s="35"/>
      <c r="X210" s="35"/>
      <c r="Y210" s="35"/>
      <c r="Z210" s="35"/>
      <c r="AA210" s="35"/>
      <c r="AB210" s="35"/>
      <c r="AC210" s="35"/>
      <c r="AD210" s="35"/>
      <c r="AE210" s="35"/>
      <c r="AR210" s="205" t="s">
        <v>218</v>
      </c>
      <c r="AT210" s="205" t="s">
        <v>214</v>
      </c>
      <c r="AU210" s="205" t="s">
        <v>85</v>
      </c>
      <c r="AY210" s="18" t="s">
        <v>209</v>
      </c>
      <c r="BE210" s="206">
        <f t="shared" ref="BE210:BE221" si="44">IF(N210="základní",J210,0)</f>
        <v>0</v>
      </c>
      <c r="BF210" s="206">
        <f t="shared" ref="BF210:BF221" si="45">IF(N210="snížená",J210,0)</f>
        <v>0</v>
      </c>
      <c r="BG210" s="206">
        <f t="shared" ref="BG210:BG221" si="46">IF(N210="zákl. přenesená",J210,0)</f>
        <v>0</v>
      </c>
      <c r="BH210" s="206">
        <f t="shared" ref="BH210:BH221" si="47">IF(N210="sníž. přenesená",J210,0)</f>
        <v>0</v>
      </c>
      <c r="BI210" s="206">
        <f t="shared" ref="BI210:BI221" si="48">IF(N210="nulová",J210,0)</f>
        <v>0</v>
      </c>
      <c r="BJ210" s="18" t="s">
        <v>85</v>
      </c>
      <c r="BK210" s="206">
        <f t="shared" ref="BK210:BK221" si="49">ROUND(I210*H210,2)</f>
        <v>0</v>
      </c>
      <c r="BL210" s="18" t="s">
        <v>218</v>
      </c>
      <c r="BM210" s="205" t="s">
        <v>15391</v>
      </c>
    </row>
    <row r="211" spans="1:65" s="2" customFormat="1" ht="16.5" customHeight="1">
      <c r="A211" s="35"/>
      <c r="B211" s="36"/>
      <c r="C211" s="193" t="s">
        <v>474</v>
      </c>
      <c r="D211" s="193" t="s">
        <v>214</v>
      </c>
      <c r="E211" s="194" t="s">
        <v>15392</v>
      </c>
      <c r="F211" s="195" t="s">
        <v>15393</v>
      </c>
      <c r="G211" s="196" t="s">
        <v>2761</v>
      </c>
      <c r="H211" s="197">
        <v>72</v>
      </c>
      <c r="I211" s="198"/>
      <c r="J211" s="199">
        <f t="shared" si="40"/>
        <v>0</v>
      </c>
      <c r="K211" s="200"/>
      <c r="L211" s="40"/>
      <c r="M211" s="201" t="s">
        <v>1</v>
      </c>
      <c r="N211" s="202" t="s">
        <v>42</v>
      </c>
      <c r="O211" s="72"/>
      <c r="P211" s="203">
        <f t="shared" si="41"/>
        <v>0</v>
      </c>
      <c r="Q211" s="203">
        <v>0</v>
      </c>
      <c r="R211" s="203">
        <f t="shared" si="42"/>
        <v>0</v>
      </c>
      <c r="S211" s="203">
        <v>0</v>
      </c>
      <c r="T211" s="204">
        <f t="shared" si="43"/>
        <v>0</v>
      </c>
      <c r="U211" s="35"/>
      <c r="V211" s="35"/>
      <c r="W211" s="35"/>
      <c r="X211" s="35"/>
      <c r="Y211" s="35"/>
      <c r="Z211" s="35"/>
      <c r="AA211" s="35"/>
      <c r="AB211" s="35"/>
      <c r="AC211" s="35"/>
      <c r="AD211" s="35"/>
      <c r="AE211" s="35"/>
      <c r="AR211" s="205" t="s">
        <v>218</v>
      </c>
      <c r="AT211" s="205" t="s">
        <v>214</v>
      </c>
      <c r="AU211" s="205" t="s">
        <v>85</v>
      </c>
      <c r="AY211" s="18" t="s">
        <v>209</v>
      </c>
      <c r="BE211" s="206">
        <f t="shared" si="44"/>
        <v>0</v>
      </c>
      <c r="BF211" s="206">
        <f t="shared" si="45"/>
        <v>0</v>
      </c>
      <c r="BG211" s="206">
        <f t="shared" si="46"/>
        <v>0</v>
      </c>
      <c r="BH211" s="206">
        <f t="shared" si="47"/>
        <v>0</v>
      </c>
      <c r="BI211" s="206">
        <f t="shared" si="48"/>
        <v>0</v>
      </c>
      <c r="BJ211" s="18" t="s">
        <v>85</v>
      </c>
      <c r="BK211" s="206">
        <f t="shared" si="49"/>
        <v>0</v>
      </c>
      <c r="BL211" s="18" t="s">
        <v>218</v>
      </c>
      <c r="BM211" s="205" t="s">
        <v>15394</v>
      </c>
    </row>
    <row r="212" spans="1:65" s="2" customFormat="1" ht="49.15" customHeight="1">
      <c r="A212" s="35"/>
      <c r="B212" s="36"/>
      <c r="C212" s="193" t="s">
        <v>478</v>
      </c>
      <c r="D212" s="193" t="s">
        <v>214</v>
      </c>
      <c r="E212" s="194" t="s">
        <v>15395</v>
      </c>
      <c r="F212" s="195" t="s">
        <v>15396</v>
      </c>
      <c r="G212" s="196" t="s">
        <v>2761</v>
      </c>
      <c r="H212" s="197">
        <v>8</v>
      </c>
      <c r="I212" s="198"/>
      <c r="J212" s="199">
        <f t="shared" si="40"/>
        <v>0</v>
      </c>
      <c r="K212" s="200"/>
      <c r="L212" s="40"/>
      <c r="M212" s="201" t="s">
        <v>1</v>
      </c>
      <c r="N212" s="202" t="s">
        <v>42</v>
      </c>
      <c r="O212" s="72"/>
      <c r="P212" s="203">
        <f t="shared" si="41"/>
        <v>0</v>
      </c>
      <c r="Q212" s="203">
        <v>0</v>
      </c>
      <c r="R212" s="203">
        <f t="shared" si="42"/>
        <v>0</v>
      </c>
      <c r="S212" s="203">
        <v>0</v>
      </c>
      <c r="T212" s="204">
        <f t="shared" si="43"/>
        <v>0</v>
      </c>
      <c r="U212" s="35"/>
      <c r="V212" s="35"/>
      <c r="W212" s="35"/>
      <c r="X212" s="35"/>
      <c r="Y212" s="35"/>
      <c r="Z212" s="35"/>
      <c r="AA212" s="35"/>
      <c r="AB212" s="35"/>
      <c r="AC212" s="35"/>
      <c r="AD212" s="35"/>
      <c r="AE212" s="35"/>
      <c r="AR212" s="205" t="s">
        <v>218</v>
      </c>
      <c r="AT212" s="205" t="s">
        <v>214</v>
      </c>
      <c r="AU212" s="205" t="s">
        <v>85</v>
      </c>
      <c r="AY212" s="18" t="s">
        <v>209</v>
      </c>
      <c r="BE212" s="206">
        <f t="shared" si="44"/>
        <v>0</v>
      </c>
      <c r="BF212" s="206">
        <f t="shared" si="45"/>
        <v>0</v>
      </c>
      <c r="BG212" s="206">
        <f t="shared" si="46"/>
        <v>0</v>
      </c>
      <c r="BH212" s="206">
        <f t="shared" si="47"/>
        <v>0</v>
      </c>
      <c r="BI212" s="206">
        <f t="shared" si="48"/>
        <v>0</v>
      </c>
      <c r="BJ212" s="18" t="s">
        <v>85</v>
      </c>
      <c r="BK212" s="206">
        <f t="shared" si="49"/>
        <v>0</v>
      </c>
      <c r="BL212" s="18" t="s">
        <v>218</v>
      </c>
      <c r="BM212" s="205" t="s">
        <v>15397</v>
      </c>
    </row>
    <row r="213" spans="1:65" s="2" customFormat="1" ht="44.25" customHeight="1">
      <c r="A213" s="35"/>
      <c r="B213" s="36"/>
      <c r="C213" s="193" t="s">
        <v>482</v>
      </c>
      <c r="D213" s="193" t="s">
        <v>214</v>
      </c>
      <c r="E213" s="194" t="s">
        <v>15398</v>
      </c>
      <c r="F213" s="195" t="s">
        <v>15399</v>
      </c>
      <c r="G213" s="196" t="s">
        <v>2761</v>
      </c>
      <c r="H213" s="197">
        <v>8</v>
      </c>
      <c r="I213" s="198"/>
      <c r="J213" s="199">
        <f t="shared" si="40"/>
        <v>0</v>
      </c>
      <c r="K213" s="200"/>
      <c r="L213" s="40"/>
      <c r="M213" s="201" t="s">
        <v>1</v>
      </c>
      <c r="N213" s="202" t="s">
        <v>42</v>
      </c>
      <c r="O213" s="72"/>
      <c r="P213" s="203">
        <f t="shared" si="41"/>
        <v>0</v>
      </c>
      <c r="Q213" s="203">
        <v>0</v>
      </c>
      <c r="R213" s="203">
        <f t="shared" si="42"/>
        <v>0</v>
      </c>
      <c r="S213" s="203">
        <v>0</v>
      </c>
      <c r="T213" s="204">
        <f t="shared" si="43"/>
        <v>0</v>
      </c>
      <c r="U213" s="35"/>
      <c r="V213" s="35"/>
      <c r="W213" s="35"/>
      <c r="X213" s="35"/>
      <c r="Y213" s="35"/>
      <c r="Z213" s="35"/>
      <c r="AA213" s="35"/>
      <c r="AB213" s="35"/>
      <c r="AC213" s="35"/>
      <c r="AD213" s="35"/>
      <c r="AE213" s="35"/>
      <c r="AR213" s="205" t="s">
        <v>218</v>
      </c>
      <c r="AT213" s="205" t="s">
        <v>214</v>
      </c>
      <c r="AU213" s="205" t="s">
        <v>85</v>
      </c>
      <c r="AY213" s="18" t="s">
        <v>209</v>
      </c>
      <c r="BE213" s="206">
        <f t="shared" si="44"/>
        <v>0</v>
      </c>
      <c r="BF213" s="206">
        <f t="shared" si="45"/>
        <v>0</v>
      </c>
      <c r="BG213" s="206">
        <f t="shared" si="46"/>
        <v>0</v>
      </c>
      <c r="BH213" s="206">
        <f t="shared" si="47"/>
        <v>0</v>
      </c>
      <c r="BI213" s="206">
        <f t="shared" si="48"/>
        <v>0</v>
      </c>
      <c r="BJ213" s="18" t="s">
        <v>85</v>
      </c>
      <c r="BK213" s="206">
        <f t="shared" si="49"/>
        <v>0</v>
      </c>
      <c r="BL213" s="18" t="s">
        <v>218</v>
      </c>
      <c r="BM213" s="205" t="s">
        <v>15400</v>
      </c>
    </row>
    <row r="214" spans="1:65" s="2" customFormat="1" ht="55.5" customHeight="1">
      <c r="A214" s="35"/>
      <c r="B214" s="36"/>
      <c r="C214" s="193" t="s">
        <v>486</v>
      </c>
      <c r="D214" s="193" t="s">
        <v>214</v>
      </c>
      <c r="E214" s="194" t="s">
        <v>15401</v>
      </c>
      <c r="F214" s="195" t="s">
        <v>15402</v>
      </c>
      <c r="G214" s="196" t="s">
        <v>2761</v>
      </c>
      <c r="H214" s="197">
        <v>20</v>
      </c>
      <c r="I214" s="198"/>
      <c r="J214" s="199">
        <f t="shared" si="40"/>
        <v>0</v>
      </c>
      <c r="K214" s="200"/>
      <c r="L214" s="40"/>
      <c r="M214" s="201" t="s">
        <v>1</v>
      </c>
      <c r="N214" s="202" t="s">
        <v>42</v>
      </c>
      <c r="O214" s="72"/>
      <c r="P214" s="203">
        <f t="shared" si="41"/>
        <v>0</v>
      </c>
      <c r="Q214" s="203">
        <v>0</v>
      </c>
      <c r="R214" s="203">
        <f t="shared" si="42"/>
        <v>0</v>
      </c>
      <c r="S214" s="203">
        <v>0</v>
      </c>
      <c r="T214" s="204">
        <f t="shared" si="43"/>
        <v>0</v>
      </c>
      <c r="U214" s="35"/>
      <c r="V214" s="35"/>
      <c r="W214" s="35"/>
      <c r="X214" s="35"/>
      <c r="Y214" s="35"/>
      <c r="Z214" s="35"/>
      <c r="AA214" s="35"/>
      <c r="AB214" s="35"/>
      <c r="AC214" s="35"/>
      <c r="AD214" s="35"/>
      <c r="AE214" s="35"/>
      <c r="AR214" s="205" t="s">
        <v>218</v>
      </c>
      <c r="AT214" s="205" t="s">
        <v>214</v>
      </c>
      <c r="AU214" s="205" t="s">
        <v>85</v>
      </c>
      <c r="AY214" s="18" t="s">
        <v>209</v>
      </c>
      <c r="BE214" s="206">
        <f t="shared" si="44"/>
        <v>0</v>
      </c>
      <c r="BF214" s="206">
        <f t="shared" si="45"/>
        <v>0</v>
      </c>
      <c r="BG214" s="206">
        <f t="shared" si="46"/>
        <v>0</v>
      </c>
      <c r="BH214" s="206">
        <f t="shared" si="47"/>
        <v>0</v>
      </c>
      <c r="BI214" s="206">
        <f t="shared" si="48"/>
        <v>0</v>
      </c>
      <c r="BJ214" s="18" t="s">
        <v>85</v>
      </c>
      <c r="BK214" s="206">
        <f t="shared" si="49"/>
        <v>0</v>
      </c>
      <c r="BL214" s="18" t="s">
        <v>218</v>
      </c>
      <c r="BM214" s="205" t="s">
        <v>15403</v>
      </c>
    </row>
    <row r="215" spans="1:65" s="2" customFormat="1" ht="44.25" customHeight="1">
      <c r="A215" s="35"/>
      <c r="B215" s="36"/>
      <c r="C215" s="193" t="s">
        <v>490</v>
      </c>
      <c r="D215" s="193" t="s">
        <v>214</v>
      </c>
      <c r="E215" s="194" t="s">
        <v>15404</v>
      </c>
      <c r="F215" s="195" t="s">
        <v>15405</v>
      </c>
      <c r="G215" s="196" t="s">
        <v>2761</v>
      </c>
      <c r="H215" s="197">
        <v>16</v>
      </c>
      <c r="I215" s="198"/>
      <c r="J215" s="199">
        <f t="shared" si="40"/>
        <v>0</v>
      </c>
      <c r="K215" s="200"/>
      <c r="L215" s="40"/>
      <c r="M215" s="201" t="s">
        <v>1</v>
      </c>
      <c r="N215" s="202" t="s">
        <v>42</v>
      </c>
      <c r="O215" s="72"/>
      <c r="P215" s="203">
        <f t="shared" si="41"/>
        <v>0</v>
      </c>
      <c r="Q215" s="203">
        <v>0</v>
      </c>
      <c r="R215" s="203">
        <f t="shared" si="42"/>
        <v>0</v>
      </c>
      <c r="S215" s="203">
        <v>0</v>
      </c>
      <c r="T215" s="204">
        <f t="shared" si="43"/>
        <v>0</v>
      </c>
      <c r="U215" s="35"/>
      <c r="V215" s="35"/>
      <c r="W215" s="35"/>
      <c r="X215" s="35"/>
      <c r="Y215" s="35"/>
      <c r="Z215" s="35"/>
      <c r="AA215" s="35"/>
      <c r="AB215" s="35"/>
      <c r="AC215" s="35"/>
      <c r="AD215" s="35"/>
      <c r="AE215" s="35"/>
      <c r="AR215" s="205" t="s">
        <v>218</v>
      </c>
      <c r="AT215" s="205" t="s">
        <v>214</v>
      </c>
      <c r="AU215" s="205" t="s">
        <v>85</v>
      </c>
      <c r="AY215" s="18" t="s">
        <v>209</v>
      </c>
      <c r="BE215" s="206">
        <f t="shared" si="44"/>
        <v>0</v>
      </c>
      <c r="BF215" s="206">
        <f t="shared" si="45"/>
        <v>0</v>
      </c>
      <c r="BG215" s="206">
        <f t="shared" si="46"/>
        <v>0</v>
      </c>
      <c r="BH215" s="206">
        <f t="shared" si="47"/>
        <v>0</v>
      </c>
      <c r="BI215" s="206">
        <f t="shared" si="48"/>
        <v>0</v>
      </c>
      <c r="BJ215" s="18" t="s">
        <v>85</v>
      </c>
      <c r="BK215" s="206">
        <f t="shared" si="49"/>
        <v>0</v>
      </c>
      <c r="BL215" s="18" t="s">
        <v>218</v>
      </c>
      <c r="BM215" s="205" t="s">
        <v>15406</v>
      </c>
    </row>
    <row r="216" spans="1:65" s="2" customFormat="1" ht="37.9" customHeight="1">
      <c r="A216" s="35"/>
      <c r="B216" s="36"/>
      <c r="C216" s="193" t="s">
        <v>496</v>
      </c>
      <c r="D216" s="193" t="s">
        <v>214</v>
      </c>
      <c r="E216" s="194" t="s">
        <v>15407</v>
      </c>
      <c r="F216" s="195" t="s">
        <v>15408</v>
      </c>
      <c r="G216" s="196" t="s">
        <v>2761</v>
      </c>
      <c r="H216" s="197">
        <v>54</v>
      </c>
      <c r="I216" s="198"/>
      <c r="J216" s="199">
        <f t="shared" si="40"/>
        <v>0</v>
      </c>
      <c r="K216" s="200"/>
      <c r="L216" s="40"/>
      <c r="M216" s="201" t="s">
        <v>1</v>
      </c>
      <c r="N216" s="202" t="s">
        <v>42</v>
      </c>
      <c r="O216" s="72"/>
      <c r="P216" s="203">
        <f t="shared" si="41"/>
        <v>0</v>
      </c>
      <c r="Q216" s="203">
        <v>0</v>
      </c>
      <c r="R216" s="203">
        <f t="shared" si="42"/>
        <v>0</v>
      </c>
      <c r="S216" s="203">
        <v>0</v>
      </c>
      <c r="T216" s="204">
        <f t="shared" si="43"/>
        <v>0</v>
      </c>
      <c r="U216" s="35"/>
      <c r="V216" s="35"/>
      <c r="W216" s="35"/>
      <c r="X216" s="35"/>
      <c r="Y216" s="35"/>
      <c r="Z216" s="35"/>
      <c r="AA216" s="35"/>
      <c r="AB216" s="35"/>
      <c r="AC216" s="35"/>
      <c r="AD216" s="35"/>
      <c r="AE216" s="35"/>
      <c r="AR216" s="205" t="s">
        <v>218</v>
      </c>
      <c r="AT216" s="205" t="s">
        <v>214</v>
      </c>
      <c r="AU216" s="205" t="s">
        <v>85</v>
      </c>
      <c r="AY216" s="18" t="s">
        <v>209</v>
      </c>
      <c r="BE216" s="206">
        <f t="shared" si="44"/>
        <v>0</v>
      </c>
      <c r="BF216" s="206">
        <f t="shared" si="45"/>
        <v>0</v>
      </c>
      <c r="BG216" s="206">
        <f t="shared" si="46"/>
        <v>0</v>
      </c>
      <c r="BH216" s="206">
        <f t="shared" si="47"/>
        <v>0</v>
      </c>
      <c r="BI216" s="206">
        <f t="shared" si="48"/>
        <v>0</v>
      </c>
      <c r="BJ216" s="18" t="s">
        <v>85</v>
      </c>
      <c r="BK216" s="206">
        <f t="shared" si="49"/>
        <v>0</v>
      </c>
      <c r="BL216" s="18" t="s">
        <v>218</v>
      </c>
      <c r="BM216" s="205" t="s">
        <v>15409</v>
      </c>
    </row>
    <row r="217" spans="1:65" s="2" customFormat="1" ht="55.5" customHeight="1">
      <c r="A217" s="35"/>
      <c r="B217" s="36"/>
      <c r="C217" s="193" t="s">
        <v>500</v>
      </c>
      <c r="D217" s="193" t="s">
        <v>214</v>
      </c>
      <c r="E217" s="194" t="s">
        <v>15410</v>
      </c>
      <c r="F217" s="195" t="s">
        <v>15402</v>
      </c>
      <c r="G217" s="196" t="s">
        <v>2761</v>
      </c>
      <c r="H217" s="197">
        <v>36</v>
      </c>
      <c r="I217" s="198"/>
      <c r="J217" s="199">
        <f t="shared" si="40"/>
        <v>0</v>
      </c>
      <c r="K217" s="200"/>
      <c r="L217" s="40"/>
      <c r="M217" s="201" t="s">
        <v>1</v>
      </c>
      <c r="N217" s="202" t="s">
        <v>42</v>
      </c>
      <c r="O217" s="72"/>
      <c r="P217" s="203">
        <f t="shared" si="41"/>
        <v>0</v>
      </c>
      <c r="Q217" s="203">
        <v>0</v>
      </c>
      <c r="R217" s="203">
        <f t="shared" si="42"/>
        <v>0</v>
      </c>
      <c r="S217" s="203">
        <v>0</v>
      </c>
      <c r="T217" s="204">
        <f t="shared" si="43"/>
        <v>0</v>
      </c>
      <c r="U217" s="35"/>
      <c r="V217" s="35"/>
      <c r="W217" s="35"/>
      <c r="X217" s="35"/>
      <c r="Y217" s="35"/>
      <c r="Z217" s="35"/>
      <c r="AA217" s="35"/>
      <c r="AB217" s="35"/>
      <c r="AC217" s="35"/>
      <c r="AD217" s="35"/>
      <c r="AE217" s="35"/>
      <c r="AR217" s="205" t="s">
        <v>218</v>
      </c>
      <c r="AT217" s="205" t="s">
        <v>214</v>
      </c>
      <c r="AU217" s="205" t="s">
        <v>85</v>
      </c>
      <c r="AY217" s="18" t="s">
        <v>209</v>
      </c>
      <c r="BE217" s="206">
        <f t="shared" si="44"/>
        <v>0</v>
      </c>
      <c r="BF217" s="206">
        <f t="shared" si="45"/>
        <v>0</v>
      </c>
      <c r="BG217" s="206">
        <f t="shared" si="46"/>
        <v>0</v>
      </c>
      <c r="BH217" s="206">
        <f t="shared" si="47"/>
        <v>0</v>
      </c>
      <c r="BI217" s="206">
        <f t="shared" si="48"/>
        <v>0</v>
      </c>
      <c r="BJ217" s="18" t="s">
        <v>85</v>
      </c>
      <c r="BK217" s="206">
        <f t="shared" si="49"/>
        <v>0</v>
      </c>
      <c r="BL217" s="18" t="s">
        <v>218</v>
      </c>
      <c r="BM217" s="205" t="s">
        <v>15411</v>
      </c>
    </row>
    <row r="218" spans="1:65" s="2" customFormat="1" ht="44.25" customHeight="1">
      <c r="A218" s="35"/>
      <c r="B218" s="36"/>
      <c r="C218" s="193" t="s">
        <v>504</v>
      </c>
      <c r="D218" s="193" t="s">
        <v>214</v>
      </c>
      <c r="E218" s="194" t="s">
        <v>15412</v>
      </c>
      <c r="F218" s="195" t="s">
        <v>15405</v>
      </c>
      <c r="G218" s="196" t="s">
        <v>2761</v>
      </c>
      <c r="H218" s="197">
        <v>8</v>
      </c>
      <c r="I218" s="198"/>
      <c r="J218" s="199">
        <f t="shared" si="40"/>
        <v>0</v>
      </c>
      <c r="K218" s="200"/>
      <c r="L218" s="40"/>
      <c r="M218" s="201" t="s">
        <v>1</v>
      </c>
      <c r="N218" s="202" t="s">
        <v>42</v>
      </c>
      <c r="O218" s="72"/>
      <c r="P218" s="203">
        <f t="shared" si="41"/>
        <v>0</v>
      </c>
      <c r="Q218" s="203">
        <v>0</v>
      </c>
      <c r="R218" s="203">
        <f t="shared" si="42"/>
        <v>0</v>
      </c>
      <c r="S218" s="203">
        <v>0</v>
      </c>
      <c r="T218" s="204">
        <f t="shared" si="43"/>
        <v>0</v>
      </c>
      <c r="U218" s="35"/>
      <c r="V218" s="35"/>
      <c r="W218" s="35"/>
      <c r="X218" s="35"/>
      <c r="Y218" s="35"/>
      <c r="Z218" s="35"/>
      <c r="AA218" s="35"/>
      <c r="AB218" s="35"/>
      <c r="AC218" s="35"/>
      <c r="AD218" s="35"/>
      <c r="AE218" s="35"/>
      <c r="AR218" s="205" t="s">
        <v>218</v>
      </c>
      <c r="AT218" s="205" t="s">
        <v>214</v>
      </c>
      <c r="AU218" s="205" t="s">
        <v>85</v>
      </c>
      <c r="AY218" s="18" t="s">
        <v>209</v>
      </c>
      <c r="BE218" s="206">
        <f t="shared" si="44"/>
        <v>0</v>
      </c>
      <c r="BF218" s="206">
        <f t="shared" si="45"/>
        <v>0</v>
      </c>
      <c r="BG218" s="206">
        <f t="shared" si="46"/>
        <v>0</v>
      </c>
      <c r="BH218" s="206">
        <f t="shared" si="47"/>
        <v>0</v>
      </c>
      <c r="BI218" s="206">
        <f t="shared" si="48"/>
        <v>0</v>
      </c>
      <c r="BJ218" s="18" t="s">
        <v>85</v>
      </c>
      <c r="BK218" s="206">
        <f t="shared" si="49"/>
        <v>0</v>
      </c>
      <c r="BL218" s="18" t="s">
        <v>218</v>
      </c>
      <c r="BM218" s="205" t="s">
        <v>15413</v>
      </c>
    </row>
    <row r="219" spans="1:65" s="2" customFormat="1" ht="33" customHeight="1">
      <c r="A219" s="35"/>
      <c r="B219" s="36"/>
      <c r="C219" s="193" t="s">
        <v>510</v>
      </c>
      <c r="D219" s="193" t="s">
        <v>214</v>
      </c>
      <c r="E219" s="194" t="s">
        <v>15414</v>
      </c>
      <c r="F219" s="195" t="s">
        <v>15415</v>
      </c>
      <c r="G219" s="196" t="s">
        <v>2761</v>
      </c>
      <c r="H219" s="197">
        <v>36</v>
      </c>
      <c r="I219" s="198"/>
      <c r="J219" s="199">
        <f t="shared" si="40"/>
        <v>0</v>
      </c>
      <c r="K219" s="200"/>
      <c r="L219" s="40"/>
      <c r="M219" s="201" t="s">
        <v>1</v>
      </c>
      <c r="N219" s="202" t="s">
        <v>42</v>
      </c>
      <c r="O219" s="72"/>
      <c r="P219" s="203">
        <f t="shared" si="41"/>
        <v>0</v>
      </c>
      <c r="Q219" s="203">
        <v>0</v>
      </c>
      <c r="R219" s="203">
        <f t="shared" si="42"/>
        <v>0</v>
      </c>
      <c r="S219" s="203">
        <v>0</v>
      </c>
      <c r="T219" s="204">
        <f t="shared" si="43"/>
        <v>0</v>
      </c>
      <c r="U219" s="35"/>
      <c r="V219" s="35"/>
      <c r="W219" s="35"/>
      <c r="X219" s="35"/>
      <c r="Y219" s="35"/>
      <c r="Z219" s="35"/>
      <c r="AA219" s="35"/>
      <c r="AB219" s="35"/>
      <c r="AC219" s="35"/>
      <c r="AD219" s="35"/>
      <c r="AE219" s="35"/>
      <c r="AR219" s="205" t="s">
        <v>218</v>
      </c>
      <c r="AT219" s="205" t="s">
        <v>214</v>
      </c>
      <c r="AU219" s="205" t="s">
        <v>85</v>
      </c>
      <c r="AY219" s="18" t="s">
        <v>209</v>
      </c>
      <c r="BE219" s="206">
        <f t="shared" si="44"/>
        <v>0</v>
      </c>
      <c r="BF219" s="206">
        <f t="shared" si="45"/>
        <v>0</v>
      </c>
      <c r="BG219" s="206">
        <f t="shared" si="46"/>
        <v>0</v>
      </c>
      <c r="BH219" s="206">
        <f t="shared" si="47"/>
        <v>0</v>
      </c>
      <c r="BI219" s="206">
        <f t="shared" si="48"/>
        <v>0</v>
      </c>
      <c r="BJ219" s="18" t="s">
        <v>85</v>
      </c>
      <c r="BK219" s="206">
        <f t="shared" si="49"/>
        <v>0</v>
      </c>
      <c r="BL219" s="18" t="s">
        <v>218</v>
      </c>
      <c r="BM219" s="205" t="s">
        <v>15416</v>
      </c>
    </row>
    <row r="220" spans="1:65" s="2" customFormat="1" ht="33" customHeight="1">
      <c r="A220" s="35"/>
      <c r="B220" s="36"/>
      <c r="C220" s="193" t="s">
        <v>514</v>
      </c>
      <c r="D220" s="193" t="s">
        <v>214</v>
      </c>
      <c r="E220" s="194" t="s">
        <v>15417</v>
      </c>
      <c r="F220" s="195" t="s">
        <v>15418</v>
      </c>
      <c r="G220" s="196" t="s">
        <v>2761</v>
      </c>
      <c r="H220" s="197">
        <v>36</v>
      </c>
      <c r="I220" s="198"/>
      <c r="J220" s="199">
        <f t="shared" si="40"/>
        <v>0</v>
      </c>
      <c r="K220" s="200"/>
      <c r="L220" s="40"/>
      <c r="M220" s="201" t="s">
        <v>1</v>
      </c>
      <c r="N220" s="202" t="s">
        <v>42</v>
      </c>
      <c r="O220" s="72"/>
      <c r="P220" s="203">
        <f t="shared" si="41"/>
        <v>0</v>
      </c>
      <c r="Q220" s="203">
        <v>0</v>
      </c>
      <c r="R220" s="203">
        <f t="shared" si="42"/>
        <v>0</v>
      </c>
      <c r="S220" s="203">
        <v>0</v>
      </c>
      <c r="T220" s="204">
        <f t="shared" si="43"/>
        <v>0</v>
      </c>
      <c r="U220" s="35"/>
      <c r="V220" s="35"/>
      <c r="W220" s="35"/>
      <c r="X220" s="35"/>
      <c r="Y220" s="35"/>
      <c r="Z220" s="35"/>
      <c r="AA220" s="35"/>
      <c r="AB220" s="35"/>
      <c r="AC220" s="35"/>
      <c r="AD220" s="35"/>
      <c r="AE220" s="35"/>
      <c r="AR220" s="205" t="s">
        <v>218</v>
      </c>
      <c r="AT220" s="205" t="s">
        <v>214</v>
      </c>
      <c r="AU220" s="205" t="s">
        <v>85</v>
      </c>
      <c r="AY220" s="18" t="s">
        <v>209</v>
      </c>
      <c r="BE220" s="206">
        <f t="shared" si="44"/>
        <v>0</v>
      </c>
      <c r="BF220" s="206">
        <f t="shared" si="45"/>
        <v>0</v>
      </c>
      <c r="BG220" s="206">
        <f t="shared" si="46"/>
        <v>0</v>
      </c>
      <c r="BH220" s="206">
        <f t="shared" si="47"/>
        <v>0</v>
      </c>
      <c r="BI220" s="206">
        <f t="shared" si="48"/>
        <v>0</v>
      </c>
      <c r="BJ220" s="18" t="s">
        <v>85</v>
      </c>
      <c r="BK220" s="206">
        <f t="shared" si="49"/>
        <v>0</v>
      </c>
      <c r="BL220" s="18" t="s">
        <v>218</v>
      </c>
      <c r="BM220" s="205" t="s">
        <v>15419</v>
      </c>
    </row>
    <row r="221" spans="1:65" s="2" customFormat="1" ht="24.2" customHeight="1">
      <c r="A221" s="35"/>
      <c r="B221" s="36"/>
      <c r="C221" s="193" t="s">
        <v>518</v>
      </c>
      <c r="D221" s="193" t="s">
        <v>214</v>
      </c>
      <c r="E221" s="194" t="s">
        <v>15420</v>
      </c>
      <c r="F221" s="195" t="s">
        <v>15421</v>
      </c>
      <c r="G221" s="196" t="s">
        <v>2761</v>
      </c>
      <c r="H221" s="197">
        <v>36</v>
      </c>
      <c r="I221" s="198"/>
      <c r="J221" s="199">
        <f t="shared" si="40"/>
        <v>0</v>
      </c>
      <c r="K221" s="200"/>
      <c r="L221" s="40"/>
      <c r="M221" s="201" t="s">
        <v>1</v>
      </c>
      <c r="N221" s="202" t="s">
        <v>42</v>
      </c>
      <c r="O221" s="72"/>
      <c r="P221" s="203">
        <f t="shared" si="41"/>
        <v>0</v>
      </c>
      <c r="Q221" s="203">
        <v>0</v>
      </c>
      <c r="R221" s="203">
        <f t="shared" si="42"/>
        <v>0</v>
      </c>
      <c r="S221" s="203">
        <v>0</v>
      </c>
      <c r="T221" s="204">
        <f t="shared" si="43"/>
        <v>0</v>
      </c>
      <c r="U221" s="35"/>
      <c r="V221" s="35"/>
      <c r="W221" s="35"/>
      <c r="X221" s="35"/>
      <c r="Y221" s="35"/>
      <c r="Z221" s="35"/>
      <c r="AA221" s="35"/>
      <c r="AB221" s="35"/>
      <c r="AC221" s="35"/>
      <c r="AD221" s="35"/>
      <c r="AE221" s="35"/>
      <c r="AR221" s="205" t="s">
        <v>218</v>
      </c>
      <c r="AT221" s="205" t="s">
        <v>214</v>
      </c>
      <c r="AU221" s="205" t="s">
        <v>85</v>
      </c>
      <c r="AY221" s="18" t="s">
        <v>209</v>
      </c>
      <c r="BE221" s="206">
        <f t="shared" si="44"/>
        <v>0</v>
      </c>
      <c r="BF221" s="206">
        <f t="shared" si="45"/>
        <v>0</v>
      </c>
      <c r="BG221" s="206">
        <f t="shared" si="46"/>
        <v>0</v>
      </c>
      <c r="BH221" s="206">
        <f t="shared" si="47"/>
        <v>0</v>
      </c>
      <c r="BI221" s="206">
        <f t="shared" si="48"/>
        <v>0</v>
      </c>
      <c r="BJ221" s="18" t="s">
        <v>85</v>
      </c>
      <c r="BK221" s="206">
        <f t="shared" si="49"/>
        <v>0</v>
      </c>
      <c r="BL221" s="18" t="s">
        <v>218</v>
      </c>
      <c r="BM221" s="205" t="s">
        <v>15422</v>
      </c>
    </row>
    <row r="222" spans="1:65" s="2" customFormat="1" ht="19.5">
      <c r="A222" s="35"/>
      <c r="B222" s="36"/>
      <c r="C222" s="37"/>
      <c r="D222" s="214" t="s">
        <v>807</v>
      </c>
      <c r="E222" s="37"/>
      <c r="F222" s="256" t="s">
        <v>15423</v>
      </c>
      <c r="G222" s="37"/>
      <c r="H222" s="37"/>
      <c r="I222" s="257"/>
      <c r="J222" s="37"/>
      <c r="K222" s="37"/>
      <c r="L222" s="40"/>
      <c r="M222" s="258"/>
      <c r="N222" s="259"/>
      <c r="O222" s="72"/>
      <c r="P222" s="72"/>
      <c r="Q222" s="72"/>
      <c r="R222" s="72"/>
      <c r="S222" s="72"/>
      <c r="T222" s="73"/>
      <c r="U222" s="35"/>
      <c r="V222" s="35"/>
      <c r="W222" s="35"/>
      <c r="X222" s="35"/>
      <c r="Y222" s="35"/>
      <c r="Z222" s="35"/>
      <c r="AA222" s="35"/>
      <c r="AB222" s="35"/>
      <c r="AC222" s="35"/>
      <c r="AD222" s="35"/>
      <c r="AE222" s="35"/>
      <c r="AT222" s="18" t="s">
        <v>807</v>
      </c>
      <c r="AU222" s="18" t="s">
        <v>85</v>
      </c>
    </row>
    <row r="223" spans="1:65" s="2" customFormat="1" ht="44.25" customHeight="1">
      <c r="A223" s="35"/>
      <c r="B223" s="36"/>
      <c r="C223" s="193" t="s">
        <v>524</v>
      </c>
      <c r="D223" s="193" t="s">
        <v>214</v>
      </c>
      <c r="E223" s="194" t="s">
        <v>15424</v>
      </c>
      <c r="F223" s="195" t="s">
        <v>15425</v>
      </c>
      <c r="G223" s="196" t="s">
        <v>2761</v>
      </c>
      <c r="H223" s="197">
        <v>18</v>
      </c>
      <c r="I223" s="198"/>
      <c r="J223" s="199">
        <f t="shared" ref="J223:J232" si="50">ROUND(I223*H223,2)</f>
        <v>0</v>
      </c>
      <c r="K223" s="200"/>
      <c r="L223" s="40"/>
      <c r="M223" s="201" t="s">
        <v>1</v>
      </c>
      <c r="N223" s="202" t="s">
        <v>42</v>
      </c>
      <c r="O223" s="72"/>
      <c r="P223" s="203">
        <f t="shared" ref="P223:P232" si="51">O223*H223</f>
        <v>0</v>
      </c>
      <c r="Q223" s="203">
        <v>0</v>
      </c>
      <c r="R223" s="203">
        <f t="shared" ref="R223:R232" si="52">Q223*H223</f>
        <v>0</v>
      </c>
      <c r="S223" s="203">
        <v>0</v>
      </c>
      <c r="T223" s="204">
        <f t="shared" ref="T223:T232" si="53">S223*H223</f>
        <v>0</v>
      </c>
      <c r="U223" s="35"/>
      <c r="V223" s="35"/>
      <c r="W223" s="35"/>
      <c r="X223" s="35"/>
      <c r="Y223" s="35"/>
      <c r="Z223" s="35"/>
      <c r="AA223" s="35"/>
      <c r="AB223" s="35"/>
      <c r="AC223" s="35"/>
      <c r="AD223" s="35"/>
      <c r="AE223" s="35"/>
      <c r="AR223" s="205" t="s">
        <v>218</v>
      </c>
      <c r="AT223" s="205" t="s">
        <v>214</v>
      </c>
      <c r="AU223" s="205" t="s">
        <v>85</v>
      </c>
      <c r="AY223" s="18" t="s">
        <v>209</v>
      </c>
      <c r="BE223" s="206">
        <f t="shared" ref="BE223:BE232" si="54">IF(N223="základní",J223,0)</f>
        <v>0</v>
      </c>
      <c r="BF223" s="206">
        <f t="shared" ref="BF223:BF232" si="55">IF(N223="snížená",J223,0)</f>
        <v>0</v>
      </c>
      <c r="BG223" s="206">
        <f t="shared" ref="BG223:BG232" si="56">IF(N223="zákl. přenesená",J223,0)</f>
        <v>0</v>
      </c>
      <c r="BH223" s="206">
        <f t="shared" ref="BH223:BH232" si="57">IF(N223="sníž. přenesená",J223,0)</f>
        <v>0</v>
      </c>
      <c r="BI223" s="206">
        <f t="shared" ref="BI223:BI232" si="58">IF(N223="nulová",J223,0)</f>
        <v>0</v>
      </c>
      <c r="BJ223" s="18" t="s">
        <v>85</v>
      </c>
      <c r="BK223" s="206">
        <f t="shared" ref="BK223:BK232" si="59">ROUND(I223*H223,2)</f>
        <v>0</v>
      </c>
      <c r="BL223" s="18" t="s">
        <v>218</v>
      </c>
      <c r="BM223" s="205" t="s">
        <v>15426</v>
      </c>
    </row>
    <row r="224" spans="1:65" s="2" customFormat="1" ht="24.2" customHeight="1">
      <c r="A224" s="35"/>
      <c r="B224" s="36"/>
      <c r="C224" s="193" t="s">
        <v>530</v>
      </c>
      <c r="D224" s="193" t="s">
        <v>214</v>
      </c>
      <c r="E224" s="194" t="s">
        <v>15427</v>
      </c>
      <c r="F224" s="195" t="s">
        <v>15428</v>
      </c>
      <c r="G224" s="196" t="s">
        <v>2761</v>
      </c>
      <c r="H224" s="197">
        <v>36</v>
      </c>
      <c r="I224" s="198"/>
      <c r="J224" s="199">
        <f t="shared" si="50"/>
        <v>0</v>
      </c>
      <c r="K224" s="200"/>
      <c r="L224" s="40"/>
      <c r="M224" s="201" t="s">
        <v>1</v>
      </c>
      <c r="N224" s="202" t="s">
        <v>42</v>
      </c>
      <c r="O224" s="72"/>
      <c r="P224" s="203">
        <f t="shared" si="51"/>
        <v>0</v>
      </c>
      <c r="Q224" s="203">
        <v>0</v>
      </c>
      <c r="R224" s="203">
        <f t="shared" si="52"/>
        <v>0</v>
      </c>
      <c r="S224" s="203">
        <v>0</v>
      </c>
      <c r="T224" s="204">
        <f t="shared" si="53"/>
        <v>0</v>
      </c>
      <c r="U224" s="35"/>
      <c r="V224" s="35"/>
      <c r="W224" s="35"/>
      <c r="X224" s="35"/>
      <c r="Y224" s="35"/>
      <c r="Z224" s="35"/>
      <c r="AA224" s="35"/>
      <c r="AB224" s="35"/>
      <c r="AC224" s="35"/>
      <c r="AD224" s="35"/>
      <c r="AE224" s="35"/>
      <c r="AR224" s="205" t="s">
        <v>218</v>
      </c>
      <c r="AT224" s="205" t="s">
        <v>214</v>
      </c>
      <c r="AU224" s="205" t="s">
        <v>85</v>
      </c>
      <c r="AY224" s="18" t="s">
        <v>209</v>
      </c>
      <c r="BE224" s="206">
        <f t="shared" si="54"/>
        <v>0</v>
      </c>
      <c r="BF224" s="206">
        <f t="shared" si="55"/>
        <v>0</v>
      </c>
      <c r="BG224" s="206">
        <f t="shared" si="56"/>
        <v>0</v>
      </c>
      <c r="BH224" s="206">
        <f t="shared" si="57"/>
        <v>0</v>
      </c>
      <c r="BI224" s="206">
        <f t="shared" si="58"/>
        <v>0</v>
      </c>
      <c r="BJ224" s="18" t="s">
        <v>85</v>
      </c>
      <c r="BK224" s="206">
        <f t="shared" si="59"/>
        <v>0</v>
      </c>
      <c r="BL224" s="18" t="s">
        <v>218</v>
      </c>
      <c r="BM224" s="205" t="s">
        <v>15429</v>
      </c>
    </row>
    <row r="225" spans="1:65" s="2" customFormat="1" ht="44.25" customHeight="1">
      <c r="A225" s="35"/>
      <c r="B225" s="36"/>
      <c r="C225" s="193" t="s">
        <v>536</v>
      </c>
      <c r="D225" s="193" t="s">
        <v>214</v>
      </c>
      <c r="E225" s="194" t="s">
        <v>15430</v>
      </c>
      <c r="F225" s="195" t="s">
        <v>15431</v>
      </c>
      <c r="G225" s="196" t="s">
        <v>2761</v>
      </c>
      <c r="H225" s="197">
        <v>36</v>
      </c>
      <c r="I225" s="198"/>
      <c r="J225" s="199">
        <f t="shared" si="50"/>
        <v>0</v>
      </c>
      <c r="K225" s="200"/>
      <c r="L225" s="40"/>
      <c r="M225" s="201" t="s">
        <v>1</v>
      </c>
      <c r="N225" s="202" t="s">
        <v>42</v>
      </c>
      <c r="O225" s="72"/>
      <c r="P225" s="203">
        <f t="shared" si="51"/>
        <v>0</v>
      </c>
      <c r="Q225" s="203">
        <v>0</v>
      </c>
      <c r="R225" s="203">
        <f t="shared" si="52"/>
        <v>0</v>
      </c>
      <c r="S225" s="203">
        <v>0</v>
      </c>
      <c r="T225" s="204">
        <f t="shared" si="53"/>
        <v>0</v>
      </c>
      <c r="U225" s="35"/>
      <c r="V225" s="35"/>
      <c r="W225" s="35"/>
      <c r="X225" s="35"/>
      <c r="Y225" s="35"/>
      <c r="Z225" s="35"/>
      <c r="AA225" s="35"/>
      <c r="AB225" s="35"/>
      <c r="AC225" s="35"/>
      <c r="AD225" s="35"/>
      <c r="AE225" s="35"/>
      <c r="AR225" s="205" t="s">
        <v>218</v>
      </c>
      <c r="AT225" s="205" t="s">
        <v>214</v>
      </c>
      <c r="AU225" s="205" t="s">
        <v>85</v>
      </c>
      <c r="AY225" s="18" t="s">
        <v>209</v>
      </c>
      <c r="BE225" s="206">
        <f t="shared" si="54"/>
        <v>0</v>
      </c>
      <c r="BF225" s="206">
        <f t="shared" si="55"/>
        <v>0</v>
      </c>
      <c r="BG225" s="206">
        <f t="shared" si="56"/>
        <v>0</v>
      </c>
      <c r="BH225" s="206">
        <f t="shared" si="57"/>
        <v>0</v>
      </c>
      <c r="BI225" s="206">
        <f t="shared" si="58"/>
        <v>0</v>
      </c>
      <c r="BJ225" s="18" t="s">
        <v>85</v>
      </c>
      <c r="BK225" s="206">
        <f t="shared" si="59"/>
        <v>0</v>
      </c>
      <c r="BL225" s="18" t="s">
        <v>218</v>
      </c>
      <c r="BM225" s="205" t="s">
        <v>15432</v>
      </c>
    </row>
    <row r="226" spans="1:65" s="2" customFormat="1" ht="24.2" customHeight="1">
      <c r="A226" s="35"/>
      <c r="B226" s="36"/>
      <c r="C226" s="193" t="s">
        <v>922</v>
      </c>
      <c r="D226" s="193" t="s">
        <v>214</v>
      </c>
      <c r="E226" s="194" t="s">
        <v>15433</v>
      </c>
      <c r="F226" s="195" t="s">
        <v>15434</v>
      </c>
      <c r="G226" s="196" t="s">
        <v>2761</v>
      </c>
      <c r="H226" s="197">
        <v>36</v>
      </c>
      <c r="I226" s="198"/>
      <c r="J226" s="199">
        <f t="shared" si="50"/>
        <v>0</v>
      </c>
      <c r="K226" s="200"/>
      <c r="L226" s="40"/>
      <c r="M226" s="201" t="s">
        <v>1</v>
      </c>
      <c r="N226" s="202" t="s">
        <v>42</v>
      </c>
      <c r="O226" s="72"/>
      <c r="P226" s="203">
        <f t="shared" si="51"/>
        <v>0</v>
      </c>
      <c r="Q226" s="203">
        <v>0</v>
      </c>
      <c r="R226" s="203">
        <f t="shared" si="52"/>
        <v>0</v>
      </c>
      <c r="S226" s="203">
        <v>0</v>
      </c>
      <c r="T226" s="204">
        <f t="shared" si="53"/>
        <v>0</v>
      </c>
      <c r="U226" s="35"/>
      <c r="V226" s="35"/>
      <c r="W226" s="35"/>
      <c r="X226" s="35"/>
      <c r="Y226" s="35"/>
      <c r="Z226" s="35"/>
      <c r="AA226" s="35"/>
      <c r="AB226" s="35"/>
      <c r="AC226" s="35"/>
      <c r="AD226" s="35"/>
      <c r="AE226" s="35"/>
      <c r="AR226" s="205" t="s">
        <v>218</v>
      </c>
      <c r="AT226" s="205" t="s">
        <v>214</v>
      </c>
      <c r="AU226" s="205" t="s">
        <v>85</v>
      </c>
      <c r="AY226" s="18" t="s">
        <v>209</v>
      </c>
      <c r="BE226" s="206">
        <f t="shared" si="54"/>
        <v>0</v>
      </c>
      <c r="BF226" s="206">
        <f t="shared" si="55"/>
        <v>0</v>
      </c>
      <c r="BG226" s="206">
        <f t="shared" si="56"/>
        <v>0</v>
      </c>
      <c r="BH226" s="206">
        <f t="shared" si="57"/>
        <v>0</v>
      </c>
      <c r="BI226" s="206">
        <f t="shared" si="58"/>
        <v>0</v>
      </c>
      <c r="BJ226" s="18" t="s">
        <v>85</v>
      </c>
      <c r="BK226" s="206">
        <f t="shared" si="59"/>
        <v>0</v>
      </c>
      <c r="BL226" s="18" t="s">
        <v>218</v>
      </c>
      <c r="BM226" s="205" t="s">
        <v>15435</v>
      </c>
    </row>
    <row r="227" spans="1:65" s="2" customFormat="1" ht="24.2" customHeight="1">
      <c r="A227" s="35"/>
      <c r="B227" s="36"/>
      <c r="C227" s="193" t="s">
        <v>928</v>
      </c>
      <c r="D227" s="193" t="s">
        <v>214</v>
      </c>
      <c r="E227" s="194" t="s">
        <v>15436</v>
      </c>
      <c r="F227" s="195" t="s">
        <v>15321</v>
      </c>
      <c r="G227" s="196" t="s">
        <v>2761</v>
      </c>
      <c r="H227" s="197">
        <v>8</v>
      </c>
      <c r="I227" s="198"/>
      <c r="J227" s="199">
        <f t="shared" si="50"/>
        <v>0</v>
      </c>
      <c r="K227" s="200"/>
      <c r="L227" s="40"/>
      <c r="M227" s="201" t="s">
        <v>1</v>
      </c>
      <c r="N227" s="202" t="s">
        <v>42</v>
      </c>
      <c r="O227" s="72"/>
      <c r="P227" s="203">
        <f t="shared" si="51"/>
        <v>0</v>
      </c>
      <c r="Q227" s="203">
        <v>0</v>
      </c>
      <c r="R227" s="203">
        <f t="shared" si="52"/>
        <v>0</v>
      </c>
      <c r="S227" s="203">
        <v>0</v>
      </c>
      <c r="T227" s="204">
        <f t="shared" si="53"/>
        <v>0</v>
      </c>
      <c r="U227" s="35"/>
      <c r="V227" s="35"/>
      <c r="W227" s="35"/>
      <c r="X227" s="35"/>
      <c r="Y227" s="35"/>
      <c r="Z227" s="35"/>
      <c r="AA227" s="35"/>
      <c r="AB227" s="35"/>
      <c r="AC227" s="35"/>
      <c r="AD227" s="35"/>
      <c r="AE227" s="35"/>
      <c r="AR227" s="205" t="s">
        <v>218</v>
      </c>
      <c r="AT227" s="205" t="s">
        <v>214</v>
      </c>
      <c r="AU227" s="205" t="s">
        <v>85</v>
      </c>
      <c r="AY227" s="18" t="s">
        <v>209</v>
      </c>
      <c r="BE227" s="206">
        <f t="shared" si="54"/>
        <v>0</v>
      </c>
      <c r="BF227" s="206">
        <f t="shared" si="55"/>
        <v>0</v>
      </c>
      <c r="BG227" s="206">
        <f t="shared" si="56"/>
        <v>0</v>
      </c>
      <c r="BH227" s="206">
        <f t="shared" si="57"/>
        <v>0</v>
      </c>
      <c r="BI227" s="206">
        <f t="shared" si="58"/>
        <v>0</v>
      </c>
      <c r="BJ227" s="18" t="s">
        <v>85</v>
      </c>
      <c r="BK227" s="206">
        <f t="shared" si="59"/>
        <v>0</v>
      </c>
      <c r="BL227" s="18" t="s">
        <v>218</v>
      </c>
      <c r="BM227" s="205" t="s">
        <v>15437</v>
      </c>
    </row>
    <row r="228" spans="1:65" s="2" customFormat="1" ht="24.2" customHeight="1">
      <c r="A228" s="35"/>
      <c r="B228" s="36"/>
      <c r="C228" s="193" t="s">
        <v>951</v>
      </c>
      <c r="D228" s="193" t="s">
        <v>214</v>
      </c>
      <c r="E228" s="194" t="s">
        <v>15438</v>
      </c>
      <c r="F228" s="195" t="s">
        <v>15439</v>
      </c>
      <c r="G228" s="196" t="s">
        <v>2761</v>
      </c>
      <c r="H228" s="197">
        <v>8</v>
      </c>
      <c r="I228" s="198"/>
      <c r="J228" s="199">
        <f t="shared" si="50"/>
        <v>0</v>
      </c>
      <c r="K228" s="200"/>
      <c r="L228" s="40"/>
      <c r="M228" s="201" t="s">
        <v>1</v>
      </c>
      <c r="N228" s="202" t="s">
        <v>42</v>
      </c>
      <c r="O228" s="72"/>
      <c r="P228" s="203">
        <f t="shared" si="51"/>
        <v>0</v>
      </c>
      <c r="Q228" s="203">
        <v>0</v>
      </c>
      <c r="R228" s="203">
        <f t="shared" si="52"/>
        <v>0</v>
      </c>
      <c r="S228" s="203">
        <v>0</v>
      </c>
      <c r="T228" s="204">
        <f t="shared" si="53"/>
        <v>0</v>
      </c>
      <c r="U228" s="35"/>
      <c r="V228" s="35"/>
      <c r="W228" s="35"/>
      <c r="X228" s="35"/>
      <c r="Y228" s="35"/>
      <c r="Z228" s="35"/>
      <c r="AA228" s="35"/>
      <c r="AB228" s="35"/>
      <c r="AC228" s="35"/>
      <c r="AD228" s="35"/>
      <c r="AE228" s="35"/>
      <c r="AR228" s="205" t="s">
        <v>218</v>
      </c>
      <c r="AT228" s="205" t="s">
        <v>214</v>
      </c>
      <c r="AU228" s="205" t="s">
        <v>85</v>
      </c>
      <c r="AY228" s="18" t="s">
        <v>209</v>
      </c>
      <c r="BE228" s="206">
        <f t="shared" si="54"/>
        <v>0</v>
      </c>
      <c r="BF228" s="206">
        <f t="shared" si="55"/>
        <v>0</v>
      </c>
      <c r="BG228" s="206">
        <f t="shared" si="56"/>
        <v>0</v>
      </c>
      <c r="BH228" s="206">
        <f t="shared" si="57"/>
        <v>0</v>
      </c>
      <c r="BI228" s="206">
        <f t="shared" si="58"/>
        <v>0</v>
      </c>
      <c r="BJ228" s="18" t="s">
        <v>85</v>
      </c>
      <c r="BK228" s="206">
        <f t="shared" si="59"/>
        <v>0</v>
      </c>
      <c r="BL228" s="18" t="s">
        <v>218</v>
      </c>
      <c r="BM228" s="205" t="s">
        <v>15440</v>
      </c>
    </row>
    <row r="229" spans="1:65" s="2" customFormat="1" ht="49.15" customHeight="1">
      <c r="A229" s="35"/>
      <c r="B229" s="36"/>
      <c r="C229" s="193" t="s">
        <v>955</v>
      </c>
      <c r="D229" s="193" t="s">
        <v>214</v>
      </c>
      <c r="E229" s="194" t="s">
        <v>15441</v>
      </c>
      <c r="F229" s="195" t="s">
        <v>15442</v>
      </c>
      <c r="G229" s="196" t="s">
        <v>2761</v>
      </c>
      <c r="H229" s="197">
        <v>8</v>
      </c>
      <c r="I229" s="198"/>
      <c r="J229" s="199">
        <f t="shared" si="50"/>
        <v>0</v>
      </c>
      <c r="K229" s="200"/>
      <c r="L229" s="40"/>
      <c r="M229" s="201" t="s">
        <v>1</v>
      </c>
      <c r="N229" s="202" t="s">
        <v>42</v>
      </c>
      <c r="O229" s="72"/>
      <c r="P229" s="203">
        <f t="shared" si="51"/>
        <v>0</v>
      </c>
      <c r="Q229" s="203">
        <v>0</v>
      </c>
      <c r="R229" s="203">
        <f t="shared" si="52"/>
        <v>0</v>
      </c>
      <c r="S229" s="203">
        <v>0</v>
      </c>
      <c r="T229" s="204">
        <f t="shared" si="53"/>
        <v>0</v>
      </c>
      <c r="U229" s="35"/>
      <c r="V229" s="35"/>
      <c r="W229" s="35"/>
      <c r="X229" s="35"/>
      <c r="Y229" s="35"/>
      <c r="Z229" s="35"/>
      <c r="AA229" s="35"/>
      <c r="AB229" s="35"/>
      <c r="AC229" s="35"/>
      <c r="AD229" s="35"/>
      <c r="AE229" s="35"/>
      <c r="AR229" s="205" t="s">
        <v>218</v>
      </c>
      <c r="AT229" s="205" t="s">
        <v>214</v>
      </c>
      <c r="AU229" s="205" t="s">
        <v>85</v>
      </c>
      <c r="AY229" s="18" t="s">
        <v>209</v>
      </c>
      <c r="BE229" s="206">
        <f t="shared" si="54"/>
        <v>0</v>
      </c>
      <c r="BF229" s="206">
        <f t="shared" si="55"/>
        <v>0</v>
      </c>
      <c r="BG229" s="206">
        <f t="shared" si="56"/>
        <v>0</v>
      </c>
      <c r="BH229" s="206">
        <f t="shared" si="57"/>
        <v>0</v>
      </c>
      <c r="BI229" s="206">
        <f t="shared" si="58"/>
        <v>0</v>
      </c>
      <c r="BJ229" s="18" t="s">
        <v>85</v>
      </c>
      <c r="BK229" s="206">
        <f t="shared" si="59"/>
        <v>0</v>
      </c>
      <c r="BL229" s="18" t="s">
        <v>218</v>
      </c>
      <c r="BM229" s="205" t="s">
        <v>15443</v>
      </c>
    </row>
    <row r="230" spans="1:65" s="2" customFormat="1" ht="24.2" customHeight="1">
      <c r="A230" s="35"/>
      <c r="B230" s="36"/>
      <c r="C230" s="193" t="s">
        <v>957</v>
      </c>
      <c r="D230" s="193" t="s">
        <v>214</v>
      </c>
      <c r="E230" s="194" t="s">
        <v>15444</v>
      </c>
      <c r="F230" s="195" t="s">
        <v>15445</v>
      </c>
      <c r="G230" s="196" t="s">
        <v>2761</v>
      </c>
      <c r="H230" s="197">
        <v>10</v>
      </c>
      <c r="I230" s="198"/>
      <c r="J230" s="199">
        <f t="shared" si="50"/>
        <v>0</v>
      </c>
      <c r="K230" s="200"/>
      <c r="L230" s="40"/>
      <c r="M230" s="201" t="s">
        <v>1</v>
      </c>
      <c r="N230" s="202" t="s">
        <v>42</v>
      </c>
      <c r="O230" s="72"/>
      <c r="P230" s="203">
        <f t="shared" si="51"/>
        <v>0</v>
      </c>
      <c r="Q230" s="203">
        <v>0</v>
      </c>
      <c r="R230" s="203">
        <f t="shared" si="52"/>
        <v>0</v>
      </c>
      <c r="S230" s="203">
        <v>0</v>
      </c>
      <c r="T230" s="204">
        <f t="shared" si="53"/>
        <v>0</v>
      </c>
      <c r="U230" s="35"/>
      <c r="V230" s="35"/>
      <c r="W230" s="35"/>
      <c r="X230" s="35"/>
      <c r="Y230" s="35"/>
      <c r="Z230" s="35"/>
      <c r="AA230" s="35"/>
      <c r="AB230" s="35"/>
      <c r="AC230" s="35"/>
      <c r="AD230" s="35"/>
      <c r="AE230" s="35"/>
      <c r="AR230" s="205" t="s">
        <v>218</v>
      </c>
      <c r="AT230" s="205" t="s">
        <v>214</v>
      </c>
      <c r="AU230" s="205" t="s">
        <v>85</v>
      </c>
      <c r="AY230" s="18" t="s">
        <v>209</v>
      </c>
      <c r="BE230" s="206">
        <f t="shared" si="54"/>
        <v>0</v>
      </c>
      <c r="BF230" s="206">
        <f t="shared" si="55"/>
        <v>0</v>
      </c>
      <c r="BG230" s="206">
        <f t="shared" si="56"/>
        <v>0</v>
      </c>
      <c r="BH230" s="206">
        <f t="shared" si="57"/>
        <v>0</v>
      </c>
      <c r="BI230" s="206">
        <f t="shared" si="58"/>
        <v>0</v>
      </c>
      <c r="BJ230" s="18" t="s">
        <v>85</v>
      </c>
      <c r="BK230" s="206">
        <f t="shared" si="59"/>
        <v>0</v>
      </c>
      <c r="BL230" s="18" t="s">
        <v>218</v>
      </c>
      <c r="BM230" s="205" t="s">
        <v>15446</v>
      </c>
    </row>
    <row r="231" spans="1:65" s="2" customFormat="1" ht="44.25" customHeight="1">
      <c r="A231" s="35"/>
      <c r="B231" s="36"/>
      <c r="C231" s="193" t="s">
        <v>963</v>
      </c>
      <c r="D231" s="193" t="s">
        <v>214</v>
      </c>
      <c r="E231" s="194" t="s">
        <v>15447</v>
      </c>
      <c r="F231" s="195" t="s">
        <v>15448</v>
      </c>
      <c r="G231" s="196" t="s">
        <v>2761</v>
      </c>
      <c r="H231" s="197">
        <v>10</v>
      </c>
      <c r="I231" s="198"/>
      <c r="J231" s="199">
        <f t="shared" si="50"/>
        <v>0</v>
      </c>
      <c r="K231" s="200"/>
      <c r="L231" s="40"/>
      <c r="M231" s="201" t="s">
        <v>1</v>
      </c>
      <c r="N231" s="202" t="s">
        <v>42</v>
      </c>
      <c r="O231" s="72"/>
      <c r="P231" s="203">
        <f t="shared" si="51"/>
        <v>0</v>
      </c>
      <c r="Q231" s="203">
        <v>0</v>
      </c>
      <c r="R231" s="203">
        <f t="shared" si="52"/>
        <v>0</v>
      </c>
      <c r="S231" s="203">
        <v>0</v>
      </c>
      <c r="T231" s="204">
        <f t="shared" si="53"/>
        <v>0</v>
      </c>
      <c r="U231" s="35"/>
      <c r="V231" s="35"/>
      <c r="W231" s="35"/>
      <c r="X231" s="35"/>
      <c r="Y231" s="35"/>
      <c r="Z231" s="35"/>
      <c r="AA231" s="35"/>
      <c r="AB231" s="35"/>
      <c r="AC231" s="35"/>
      <c r="AD231" s="35"/>
      <c r="AE231" s="35"/>
      <c r="AR231" s="205" t="s">
        <v>218</v>
      </c>
      <c r="AT231" s="205" t="s">
        <v>214</v>
      </c>
      <c r="AU231" s="205" t="s">
        <v>85</v>
      </c>
      <c r="AY231" s="18" t="s">
        <v>209</v>
      </c>
      <c r="BE231" s="206">
        <f t="shared" si="54"/>
        <v>0</v>
      </c>
      <c r="BF231" s="206">
        <f t="shared" si="55"/>
        <v>0</v>
      </c>
      <c r="BG231" s="206">
        <f t="shared" si="56"/>
        <v>0</v>
      </c>
      <c r="BH231" s="206">
        <f t="shared" si="57"/>
        <v>0</v>
      </c>
      <c r="BI231" s="206">
        <f t="shared" si="58"/>
        <v>0</v>
      </c>
      <c r="BJ231" s="18" t="s">
        <v>85</v>
      </c>
      <c r="BK231" s="206">
        <f t="shared" si="59"/>
        <v>0</v>
      </c>
      <c r="BL231" s="18" t="s">
        <v>218</v>
      </c>
      <c r="BM231" s="205" t="s">
        <v>15449</v>
      </c>
    </row>
    <row r="232" spans="1:65" s="2" customFormat="1" ht="44.25" customHeight="1">
      <c r="A232" s="35"/>
      <c r="B232" s="36"/>
      <c r="C232" s="193" t="s">
        <v>965</v>
      </c>
      <c r="D232" s="193" t="s">
        <v>214</v>
      </c>
      <c r="E232" s="194" t="s">
        <v>15450</v>
      </c>
      <c r="F232" s="195" t="s">
        <v>15451</v>
      </c>
      <c r="G232" s="196" t="s">
        <v>2761</v>
      </c>
      <c r="H232" s="197">
        <v>10</v>
      </c>
      <c r="I232" s="198"/>
      <c r="J232" s="199">
        <f t="shared" si="50"/>
        <v>0</v>
      </c>
      <c r="K232" s="200"/>
      <c r="L232" s="40"/>
      <c r="M232" s="201" t="s">
        <v>1</v>
      </c>
      <c r="N232" s="202" t="s">
        <v>42</v>
      </c>
      <c r="O232" s="72"/>
      <c r="P232" s="203">
        <f t="shared" si="51"/>
        <v>0</v>
      </c>
      <c r="Q232" s="203">
        <v>0</v>
      </c>
      <c r="R232" s="203">
        <f t="shared" si="52"/>
        <v>0</v>
      </c>
      <c r="S232" s="203">
        <v>0</v>
      </c>
      <c r="T232" s="204">
        <f t="shared" si="53"/>
        <v>0</v>
      </c>
      <c r="U232" s="35"/>
      <c r="V232" s="35"/>
      <c r="W232" s="35"/>
      <c r="X232" s="35"/>
      <c r="Y232" s="35"/>
      <c r="Z232" s="35"/>
      <c r="AA232" s="35"/>
      <c r="AB232" s="35"/>
      <c r="AC232" s="35"/>
      <c r="AD232" s="35"/>
      <c r="AE232" s="35"/>
      <c r="AR232" s="205" t="s">
        <v>218</v>
      </c>
      <c r="AT232" s="205" t="s">
        <v>214</v>
      </c>
      <c r="AU232" s="205" t="s">
        <v>85</v>
      </c>
      <c r="AY232" s="18" t="s">
        <v>209</v>
      </c>
      <c r="BE232" s="206">
        <f t="shared" si="54"/>
        <v>0</v>
      </c>
      <c r="BF232" s="206">
        <f t="shared" si="55"/>
        <v>0</v>
      </c>
      <c r="BG232" s="206">
        <f t="shared" si="56"/>
        <v>0</v>
      </c>
      <c r="BH232" s="206">
        <f t="shared" si="57"/>
        <v>0</v>
      </c>
      <c r="BI232" s="206">
        <f t="shared" si="58"/>
        <v>0</v>
      </c>
      <c r="BJ232" s="18" t="s">
        <v>85</v>
      </c>
      <c r="BK232" s="206">
        <f t="shared" si="59"/>
        <v>0</v>
      </c>
      <c r="BL232" s="18" t="s">
        <v>218</v>
      </c>
      <c r="BM232" s="205" t="s">
        <v>15452</v>
      </c>
    </row>
    <row r="233" spans="1:65" s="12" customFormat="1" ht="25.9" customHeight="1">
      <c r="B233" s="177"/>
      <c r="C233" s="178"/>
      <c r="D233" s="179" t="s">
        <v>76</v>
      </c>
      <c r="E233" s="180" t="s">
        <v>15453</v>
      </c>
      <c r="F233" s="180" t="s">
        <v>15454</v>
      </c>
      <c r="G233" s="178"/>
      <c r="H233" s="178"/>
      <c r="I233" s="181"/>
      <c r="J233" s="182">
        <f>BK233</f>
        <v>0</v>
      </c>
      <c r="K233" s="178"/>
      <c r="L233" s="183"/>
      <c r="M233" s="184"/>
      <c r="N233" s="185"/>
      <c r="O233" s="185"/>
      <c r="P233" s="186">
        <f>P234+SUM(P235:P253)+P258+P261</f>
        <v>0</v>
      </c>
      <c r="Q233" s="185"/>
      <c r="R233" s="186">
        <f>R234+SUM(R235:R253)+R258+R261</f>
        <v>0</v>
      </c>
      <c r="S233" s="185"/>
      <c r="T233" s="187">
        <f>T234+SUM(T235:T253)+T258+T261</f>
        <v>0</v>
      </c>
      <c r="AR233" s="188" t="s">
        <v>85</v>
      </c>
      <c r="AT233" s="189" t="s">
        <v>76</v>
      </c>
      <c r="AU233" s="189" t="s">
        <v>77</v>
      </c>
      <c r="AY233" s="188" t="s">
        <v>209</v>
      </c>
      <c r="BK233" s="190">
        <f>BK234+SUM(BK235:BK253)+BK258+BK261</f>
        <v>0</v>
      </c>
    </row>
    <row r="234" spans="1:65" s="2" customFormat="1" ht="37.9" customHeight="1">
      <c r="A234" s="35"/>
      <c r="B234" s="36"/>
      <c r="C234" s="193" t="s">
        <v>969</v>
      </c>
      <c r="D234" s="193" t="s">
        <v>214</v>
      </c>
      <c r="E234" s="194" t="s">
        <v>15455</v>
      </c>
      <c r="F234" s="195" t="s">
        <v>15408</v>
      </c>
      <c r="G234" s="196" t="s">
        <v>2761</v>
      </c>
      <c r="H234" s="197">
        <v>62</v>
      </c>
      <c r="I234" s="198"/>
      <c r="J234" s="199">
        <f>ROUND(I234*H234,2)</f>
        <v>0</v>
      </c>
      <c r="K234" s="200"/>
      <c r="L234" s="40"/>
      <c r="M234" s="201" t="s">
        <v>1</v>
      </c>
      <c r="N234" s="202" t="s">
        <v>42</v>
      </c>
      <c r="O234" s="72"/>
      <c r="P234" s="203">
        <f>O234*H234</f>
        <v>0</v>
      </c>
      <c r="Q234" s="203">
        <v>0</v>
      </c>
      <c r="R234" s="203">
        <f>Q234*H234</f>
        <v>0</v>
      </c>
      <c r="S234" s="203">
        <v>0</v>
      </c>
      <c r="T234" s="204">
        <f>S234*H234</f>
        <v>0</v>
      </c>
      <c r="U234" s="35"/>
      <c r="V234" s="35"/>
      <c r="W234" s="35"/>
      <c r="X234" s="35"/>
      <c r="Y234" s="35"/>
      <c r="Z234" s="35"/>
      <c r="AA234" s="35"/>
      <c r="AB234" s="35"/>
      <c r="AC234" s="35"/>
      <c r="AD234" s="35"/>
      <c r="AE234" s="35"/>
      <c r="AR234" s="205" t="s">
        <v>218</v>
      </c>
      <c r="AT234" s="205" t="s">
        <v>214</v>
      </c>
      <c r="AU234" s="205" t="s">
        <v>85</v>
      </c>
      <c r="AY234" s="18" t="s">
        <v>209</v>
      </c>
      <c r="BE234" s="206">
        <f>IF(N234="základní",J234,0)</f>
        <v>0</v>
      </c>
      <c r="BF234" s="206">
        <f>IF(N234="snížená",J234,0)</f>
        <v>0</v>
      </c>
      <c r="BG234" s="206">
        <f>IF(N234="zákl. přenesená",J234,0)</f>
        <v>0</v>
      </c>
      <c r="BH234" s="206">
        <f>IF(N234="sníž. přenesená",J234,0)</f>
        <v>0</v>
      </c>
      <c r="BI234" s="206">
        <f>IF(N234="nulová",J234,0)</f>
        <v>0</v>
      </c>
      <c r="BJ234" s="18" t="s">
        <v>85</v>
      </c>
      <c r="BK234" s="206">
        <f>ROUND(I234*H234,2)</f>
        <v>0</v>
      </c>
      <c r="BL234" s="18" t="s">
        <v>218</v>
      </c>
      <c r="BM234" s="205" t="s">
        <v>15456</v>
      </c>
    </row>
    <row r="235" spans="1:65" s="2" customFormat="1" ht="44.25" customHeight="1">
      <c r="A235" s="35"/>
      <c r="B235" s="36"/>
      <c r="C235" s="193" t="s">
        <v>980</v>
      </c>
      <c r="D235" s="193" t="s">
        <v>214</v>
      </c>
      <c r="E235" s="194" t="s">
        <v>15457</v>
      </c>
      <c r="F235" s="195" t="s">
        <v>15458</v>
      </c>
      <c r="G235" s="196" t="s">
        <v>2761</v>
      </c>
      <c r="H235" s="197">
        <v>6</v>
      </c>
      <c r="I235" s="198"/>
      <c r="J235" s="199">
        <f>ROUND(I235*H235,2)</f>
        <v>0</v>
      </c>
      <c r="K235" s="200"/>
      <c r="L235" s="40"/>
      <c r="M235" s="201" t="s">
        <v>1</v>
      </c>
      <c r="N235" s="202" t="s">
        <v>42</v>
      </c>
      <c r="O235" s="72"/>
      <c r="P235" s="203">
        <f>O235*H235</f>
        <v>0</v>
      </c>
      <c r="Q235" s="203">
        <v>0</v>
      </c>
      <c r="R235" s="203">
        <f>Q235*H235</f>
        <v>0</v>
      </c>
      <c r="S235" s="203">
        <v>0</v>
      </c>
      <c r="T235" s="204">
        <f>S235*H235</f>
        <v>0</v>
      </c>
      <c r="U235" s="35"/>
      <c r="V235" s="35"/>
      <c r="W235" s="35"/>
      <c r="X235" s="35"/>
      <c r="Y235" s="35"/>
      <c r="Z235" s="35"/>
      <c r="AA235" s="35"/>
      <c r="AB235" s="35"/>
      <c r="AC235" s="35"/>
      <c r="AD235" s="35"/>
      <c r="AE235" s="35"/>
      <c r="AR235" s="205" t="s">
        <v>218</v>
      </c>
      <c r="AT235" s="205" t="s">
        <v>214</v>
      </c>
      <c r="AU235" s="205" t="s">
        <v>85</v>
      </c>
      <c r="AY235" s="18" t="s">
        <v>209</v>
      </c>
      <c r="BE235" s="206">
        <f>IF(N235="základní",J235,0)</f>
        <v>0</v>
      </c>
      <c r="BF235" s="206">
        <f>IF(N235="snížená",J235,0)</f>
        <v>0</v>
      </c>
      <c r="BG235" s="206">
        <f>IF(N235="zákl. přenesená",J235,0)</f>
        <v>0</v>
      </c>
      <c r="BH235" s="206">
        <f>IF(N235="sníž. přenesená",J235,0)</f>
        <v>0</v>
      </c>
      <c r="BI235" s="206">
        <f>IF(N235="nulová",J235,0)</f>
        <v>0</v>
      </c>
      <c r="BJ235" s="18" t="s">
        <v>85</v>
      </c>
      <c r="BK235" s="206">
        <f>ROUND(I235*H235,2)</f>
        <v>0</v>
      </c>
      <c r="BL235" s="18" t="s">
        <v>218</v>
      </c>
      <c r="BM235" s="205" t="s">
        <v>15459</v>
      </c>
    </row>
    <row r="236" spans="1:65" s="2" customFormat="1" ht="24.2" customHeight="1">
      <c r="A236" s="35"/>
      <c r="B236" s="36"/>
      <c r="C236" s="193" t="s">
        <v>984</v>
      </c>
      <c r="D236" s="193" t="s">
        <v>214</v>
      </c>
      <c r="E236" s="194" t="s">
        <v>15460</v>
      </c>
      <c r="F236" s="195" t="s">
        <v>15461</v>
      </c>
      <c r="G236" s="196" t="s">
        <v>2761</v>
      </c>
      <c r="H236" s="197">
        <v>54</v>
      </c>
      <c r="I236" s="198"/>
      <c r="J236" s="199">
        <f>ROUND(I236*H236,2)</f>
        <v>0</v>
      </c>
      <c r="K236" s="200"/>
      <c r="L236" s="40"/>
      <c r="M236" s="201" t="s">
        <v>1</v>
      </c>
      <c r="N236" s="202" t="s">
        <v>42</v>
      </c>
      <c r="O236" s="72"/>
      <c r="P236" s="203">
        <f>O236*H236</f>
        <v>0</v>
      </c>
      <c r="Q236" s="203">
        <v>0</v>
      </c>
      <c r="R236" s="203">
        <f>Q236*H236</f>
        <v>0</v>
      </c>
      <c r="S236" s="203">
        <v>0</v>
      </c>
      <c r="T236" s="204">
        <f>S236*H236</f>
        <v>0</v>
      </c>
      <c r="U236" s="35"/>
      <c r="V236" s="35"/>
      <c r="W236" s="35"/>
      <c r="X236" s="35"/>
      <c r="Y236" s="35"/>
      <c r="Z236" s="35"/>
      <c r="AA236" s="35"/>
      <c r="AB236" s="35"/>
      <c r="AC236" s="35"/>
      <c r="AD236" s="35"/>
      <c r="AE236" s="35"/>
      <c r="AR236" s="205" t="s">
        <v>218</v>
      </c>
      <c r="AT236" s="205" t="s">
        <v>214</v>
      </c>
      <c r="AU236" s="205" t="s">
        <v>85</v>
      </c>
      <c r="AY236" s="18" t="s">
        <v>209</v>
      </c>
      <c r="BE236" s="206">
        <f>IF(N236="základní",J236,0)</f>
        <v>0</v>
      </c>
      <c r="BF236" s="206">
        <f>IF(N236="snížená",J236,0)</f>
        <v>0</v>
      </c>
      <c r="BG236" s="206">
        <f>IF(N236="zákl. přenesená",J236,0)</f>
        <v>0</v>
      </c>
      <c r="BH236" s="206">
        <f>IF(N236="sníž. přenesená",J236,0)</f>
        <v>0</v>
      </c>
      <c r="BI236" s="206">
        <f>IF(N236="nulová",J236,0)</f>
        <v>0</v>
      </c>
      <c r="BJ236" s="18" t="s">
        <v>85</v>
      </c>
      <c r="BK236" s="206">
        <f>ROUND(I236*H236,2)</f>
        <v>0</v>
      </c>
      <c r="BL236" s="18" t="s">
        <v>218</v>
      </c>
      <c r="BM236" s="205" t="s">
        <v>15462</v>
      </c>
    </row>
    <row r="237" spans="1:65" s="2" customFormat="1" ht="29.25">
      <c r="A237" s="35"/>
      <c r="B237" s="36"/>
      <c r="C237" s="37"/>
      <c r="D237" s="214" t="s">
        <v>807</v>
      </c>
      <c r="E237" s="37"/>
      <c r="F237" s="256" t="s">
        <v>15463</v>
      </c>
      <c r="G237" s="37"/>
      <c r="H237" s="37"/>
      <c r="I237" s="257"/>
      <c r="J237" s="37"/>
      <c r="K237" s="37"/>
      <c r="L237" s="40"/>
      <c r="M237" s="258"/>
      <c r="N237" s="259"/>
      <c r="O237" s="72"/>
      <c r="P237" s="72"/>
      <c r="Q237" s="72"/>
      <c r="R237" s="72"/>
      <c r="S237" s="72"/>
      <c r="T237" s="73"/>
      <c r="U237" s="35"/>
      <c r="V237" s="35"/>
      <c r="W237" s="35"/>
      <c r="X237" s="35"/>
      <c r="Y237" s="35"/>
      <c r="Z237" s="35"/>
      <c r="AA237" s="35"/>
      <c r="AB237" s="35"/>
      <c r="AC237" s="35"/>
      <c r="AD237" s="35"/>
      <c r="AE237" s="35"/>
      <c r="AT237" s="18" t="s">
        <v>807</v>
      </c>
      <c r="AU237" s="18" t="s">
        <v>85</v>
      </c>
    </row>
    <row r="238" spans="1:65" s="2" customFormat="1" ht="16.5" customHeight="1">
      <c r="A238" s="35"/>
      <c r="B238" s="36"/>
      <c r="C238" s="193" t="s">
        <v>988</v>
      </c>
      <c r="D238" s="193" t="s">
        <v>214</v>
      </c>
      <c r="E238" s="194" t="s">
        <v>15464</v>
      </c>
      <c r="F238" s="195" t="s">
        <v>15465</v>
      </c>
      <c r="G238" s="196" t="s">
        <v>2761</v>
      </c>
      <c r="H238" s="197">
        <v>54</v>
      </c>
      <c r="I238" s="198"/>
      <c r="J238" s="199">
        <f>ROUND(I238*H238,2)</f>
        <v>0</v>
      </c>
      <c r="K238" s="200"/>
      <c r="L238" s="40"/>
      <c r="M238" s="201" t="s">
        <v>1</v>
      </c>
      <c r="N238" s="202" t="s">
        <v>42</v>
      </c>
      <c r="O238" s="72"/>
      <c r="P238" s="203">
        <f>O238*H238</f>
        <v>0</v>
      </c>
      <c r="Q238" s="203">
        <v>0</v>
      </c>
      <c r="R238" s="203">
        <f>Q238*H238</f>
        <v>0</v>
      </c>
      <c r="S238" s="203">
        <v>0</v>
      </c>
      <c r="T238" s="204">
        <f>S238*H238</f>
        <v>0</v>
      </c>
      <c r="U238" s="35"/>
      <c r="V238" s="35"/>
      <c r="W238" s="35"/>
      <c r="X238" s="35"/>
      <c r="Y238" s="35"/>
      <c r="Z238" s="35"/>
      <c r="AA238" s="35"/>
      <c r="AB238" s="35"/>
      <c r="AC238" s="35"/>
      <c r="AD238" s="35"/>
      <c r="AE238" s="35"/>
      <c r="AR238" s="205" t="s">
        <v>218</v>
      </c>
      <c r="AT238" s="205" t="s">
        <v>214</v>
      </c>
      <c r="AU238" s="205" t="s">
        <v>85</v>
      </c>
      <c r="AY238" s="18" t="s">
        <v>209</v>
      </c>
      <c r="BE238" s="206">
        <f>IF(N238="základní",J238,0)</f>
        <v>0</v>
      </c>
      <c r="BF238" s="206">
        <f>IF(N238="snížená",J238,0)</f>
        <v>0</v>
      </c>
      <c r="BG238" s="206">
        <f>IF(N238="zákl. přenesená",J238,0)</f>
        <v>0</v>
      </c>
      <c r="BH238" s="206">
        <f>IF(N238="sníž. přenesená",J238,0)</f>
        <v>0</v>
      </c>
      <c r="BI238" s="206">
        <f>IF(N238="nulová",J238,0)</f>
        <v>0</v>
      </c>
      <c r="BJ238" s="18" t="s">
        <v>85</v>
      </c>
      <c r="BK238" s="206">
        <f>ROUND(I238*H238,2)</f>
        <v>0</v>
      </c>
      <c r="BL238" s="18" t="s">
        <v>218</v>
      </c>
      <c r="BM238" s="205" t="s">
        <v>15466</v>
      </c>
    </row>
    <row r="239" spans="1:65" s="2" customFormat="1" ht="16.5" customHeight="1">
      <c r="A239" s="35"/>
      <c r="B239" s="36"/>
      <c r="C239" s="193" t="s">
        <v>992</v>
      </c>
      <c r="D239" s="193" t="s">
        <v>214</v>
      </c>
      <c r="E239" s="194" t="s">
        <v>15467</v>
      </c>
      <c r="F239" s="195" t="s">
        <v>15468</v>
      </c>
      <c r="G239" s="196" t="s">
        <v>318</v>
      </c>
      <c r="H239" s="197">
        <v>1080</v>
      </c>
      <c r="I239" s="198"/>
      <c r="J239" s="199">
        <f>ROUND(I239*H239,2)</f>
        <v>0</v>
      </c>
      <c r="K239" s="200"/>
      <c r="L239" s="40"/>
      <c r="M239" s="201" t="s">
        <v>1</v>
      </c>
      <c r="N239" s="202" t="s">
        <v>42</v>
      </c>
      <c r="O239" s="72"/>
      <c r="P239" s="203">
        <f>O239*H239</f>
        <v>0</v>
      </c>
      <c r="Q239" s="203">
        <v>0</v>
      </c>
      <c r="R239" s="203">
        <f>Q239*H239</f>
        <v>0</v>
      </c>
      <c r="S239" s="203">
        <v>0</v>
      </c>
      <c r="T239" s="204">
        <f>S239*H239</f>
        <v>0</v>
      </c>
      <c r="U239" s="35"/>
      <c r="V239" s="35"/>
      <c r="W239" s="35"/>
      <c r="X239" s="35"/>
      <c r="Y239" s="35"/>
      <c r="Z239" s="35"/>
      <c r="AA239" s="35"/>
      <c r="AB239" s="35"/>
      <c r="AC239" s="35"/>
      <c r="AD239" s="35"/>
      <c r="AE239" s="35"/>
      <c r="AR239" s="205" t="s">
        <v>218</v>
      </c>
      <c r="AT239" s="205" t="s">
        <v>214</v>
      </c>
      <c r="AU239" s="205" t="s">
        <v>85</v>
      </c>
      <c r="AY239" s="18" t="s">
        <v>209</v>
      </c>
      <c r="BE239" s="206">
        <f>IF(N239="základní",J239,0)</f>
        <v>0</v>
      </c>
      <c r="BF239" s="206">
        <f>IF(N239="snížená",J239,0)</f>
        <v>0</v>
      </c>
      <c r="BG239" s="206">
        <f>IF(N239="zákl. přenesená",J239,0)</f>
        <v>0</v>
      </c>
      <c r="BH239" s="206">
        <f>IF(N239="sníž. přenesená",J239,0)</f>
        <v>0</v>
      </c>
      <c r="BI239" s="206">
        <f>IF(N239="nulová",J239,0)</f>
        <v>0</v>
      </c>
      <c r="BJ239" s="18" t="s">
        <v>85</v>
      </c>
      <c r="BK239" s="206">
        <f>ROUND(I239*H239,2)</f>
        <v>0</v>
      </c>
      <c r="BL239" s="18" t="s">
        <v>218</v>
      </c>
      <c r="BM239" s="205" t="s">
        <v>15469</v>
      </c>
    </row>
    <row r="240" spans="1:65" s="2" customFormat="1" ht="24.2" customHeight="1">
      <c r="A240" s="35"/>
      <c r="B240" s="36"/>
      <c r="C240" s="193" t="s">
        <v>997</v>
      </c>
      <c r="D240" s="193" t="s">
        <v>214</v>
      </c>
      <c r="E240" s="194" t="s">
        <v>15470</v>
      </c>
      <c r="F240" s="195" t="s">
        <v>15471</v>
      </c>
      <c r="G240" s="196" t="s">
        <v>2761</v>
      </c>
      <c r="H240" s="197">
        <v>169</v>
      </c>
      <c r="I240" s="198"/>
      <c r="J240" s="199">
        <f>ROUND(I240*H240,2)</f>
        <v>0</v>
      </c>
      <c r="K240" s="200"/>
      <c r="L240" s="40"/>
      <c r="M240" s="201" t="s">
        <v>1</v>
      </c>
      <c r="N240" s="202" t="s">
        <v>42</v>
      </c>
      <c r="O240" s="72"/>
      <c r="P240" s="203">
        <f>O240*H240</f>
        <v>0</v>
      </c>
      <c r="Q240" s="203">
        <v>0</v>
      </c>
      <c r="R240" s="203">
        <f>Q240*H240</f>
        <v>0</v>
      </c>
      <c r="S240" s="203">
        <v>0</v>
      </c>
      <c r="T240" s="204">
        <f>S240*H240</f>
        <v>0</v>
      </c>
      <c r="U240" s="35"/>
      <c r="V240" s="35"/>
      <c r="W240" s="35"/>
      <c r="X240" s="35"/>
      <c r="Y240" s="35"/>
      <c r="Z240" s="35"/>
      <c r="AA240" s="35"/>
      <c r="AB240" s="35"/>
      <c r="AC240" s="35"/>
      <c r="AD240" s="35"/>
      <c r="AE240" s="35"/>
      <c r="AR240" s="205" t="s">
        <v>218</v>
      </c>
      <c r="AT240" s="205" t="s">
        <v>214</v>
      </c>
      <c r="AU240" s="205" t="s">
        <v>85</v>
      </c>
      <c r="AY240" s="18" t="s">
        <v>209</v>
      </c>
      <c r="BE240" s="206">
        <f>IF(N240="základní",J240,0)</f>
        <v>0</v>
      </c>
      <c r="BF240" s="206">
        <f>IF(N240="snížená",J240,0)</f>
        <v>0</v>
      </c>
      <c r="BG240" s="206">
        <f>IF(N240="zákl. přenesená",J240,0)</f>
        <v>0</v>
      </c>
      <c r="BH240" s="206">
        <f>IF(N240="sníž. přenesená",J240,0)</f>
        <v>0</v>
      </c>
      <c r="BI240" s="206">
        <f>IF(N240="nulová",J240,0)</f>
        <v>0</v>
      </c>
      <c r="BJ240" s="18" t="s">
        <v>85</v>
      </c>
      <c r="BK240" s="206">
        <f>ROUND(I240*H240,2)</f>
        <v>0</v>
      </c>
      <c r="BL240" s="18" t="s">
        <v>218</v>
      </c>
      <c r="BM240" s="205" t="s">
        <v>15472</v>
      </c>
    </row>
    <row r="241" spans="1:65" s="2" customFormat="1" ht="33" customHeight="1">
      <c r="A241" s="35"/>
      <c r="B241" s="36"/>
      <c r="C241" s="193" t="s">
        <v>1002</v>
      </c>
      <c r="D241" s="193" t="s">
        <v>214</v>
      </c>
      <c r="E241" s="194" t="s">
        <v>15473</v>
      </c>
      <c r="F241" s="195" t="s">
        <v>15474</v>
      </c>
      <c r="G241" s="196" t="s">
        <v>2761</v>
      </c>
      <c r="H241" s="197">
        <v>15</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218</v>
      </c>
      <c r="AT241" s="205" t="s">
        <v>214</v>
      </c>
      <c r="AU241" s="205" t="s">
        <v>85</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218</v>
      </c>
      <c r="BM241" s="205" t="s">
        <v>15475</v>
      </c>
    </row>
    <row r="242" spans="1:65" s="2" customFormat="1" ht="24.2" customHeight="1">
      <c r="A242" s="35"/>
      <c r="B242" s="36"/>
      <c r="C242" s="193" t="s">
        <v>1006</v>
      </c>
      <c r="D242" s="193" t="s">
        <v>214</v>
      </c>
      <c r="E242" s="194" t="s">
        <v>15476</v>
      </c>
      <c r="F242" s="195" t="s">
        <v>15477</v>
      </c>
      <c r="G242" s="196" t="s">
        <v>2761</v>
      </c>
      <c r="H242" s="197">
        <v>110</v>
      </c>
      <c r="I242" s="198"/>
      <c r="J242" s="199">
        <f>ROUND(I242*H242,2)</f>
        <v>0</v>
      </c>
      <c r="K242" s="200"/>
      <c r="L242" s="40"/>
      <c r="M242" s="201" t="s">
        <v>1</v>
      </c>
      <c r="N242" s="202" t="s">
        <v>42</v>
      </c>
      <c r="O242" s="72"/>
      <c r="P242" s="203">
        <f>O242*H242</f>
        <v>0</v>
      </c>
      <c r="Q242" s="203">
        <v>0</v>
      </c>
      <c r="R242" s="203">
        <f>Q242*H242</f>
        <v>0</v>
      </c>
      <c r="S242" s="203">
        <v>0</v>
      </c>
      <c r="T242" s="204">
        <f>S242*H242</f>
        <v>0</v>
      </c>
      <c r="U242" s="35"/>
      <c r="V242" s="35"/>
      <c r="W242" s="35"/>
      <c r="X242" s="35"/>
      <c r="Y242" s="35"/>
      <c r="Z242" s="35"/>
      <c r="AA242" s="35"/>
      <c r="AB242" s="35"/>
      <c r="AC242" s="35"/>
      <c r="AD242" s="35"/>
      <c r="AE242" s="35"/>
      <c r="AR242" s="205" t="s">
        <v>218</v>
      </c>
      <c r="AT242" s="205" t="s">
        <v>214</v>
      </c>
      <c r="AU242" s="205" t="s">
        <v>85</v>
      </c>
      <c r="AY242" s="18" t="s">
        <v>209</v>
      </c>
      <c r="BE242" s="206">
        <f>IF(N242="základní",J242,0)</f>
        <v>0</v>
      </c>
      <c r="BF242" s="206">
        <f>IF(N242="snížená",J242,0)</f>
        <v>0</v>
      </c>
      <c r="BG242" s="206">
        <f>IF(N242="zákl. přenesená",J242,0)</f>
        <v>0</v>
      </c>
      <c r="BH242" s="206">
        <f>IF(N242="sníž. přenesená",J242,0)</f>
        <v>0</v>
      </c>
      <c r="BI242" s="206">
        <f>IF(N242="nulová",J242,0)</f>
        <v>0</v>
      </c>
      <c r="BJ242" s="18" t="s">
        <v>85</v>
      </c>
      <c r="BK242" s="206">
        <f>ROUND(I242*H242,2)</f>
        <v>0</v>
      </c>
      <c r="BL242" s="18" t="s">
        <v>218</v>
      </c>
      <c r="BM242" s="205" t="s">
        <v>15478</v>
      </c>
    </row>
    <row r="243" spans="1:65" s="2" customFormat="1" ht="48.75">
      <c r="A243" s="35"/>
      <c r="B243" s="36"/>
      <c r="C243" s="37"/>
      <c r="D243" s="214" t="s">
        <v>807</v>
      </c>
      <c r="E243" s="37"/>
      <c r="F243" s="256" t="s">
        <v>15479</v>
      </c>
      <c r="G243" s="37"/>
      <c r="H243" s="37"/>
      <c r="I243" s="257"/>
      <c r="J243" s="37"/>
      <c r="K243" s="37"/>
      <c r="L243" s="40"/>
      <c r="M243" s="258"/>
      <c r="N243" s="259"/>
      <c r="O243" s="72"/>
      <c r="P243" s="72"/>
      <c r="Q243" s="72"/>
      <c r="R243" s="72"/>
      <c r="S243" s="72"/>
      <c r="T243" s="73"/>
      <c r="U243" s="35"/>
      <c r="V243" s="35"/>
      <c r="W243" s="35"/>
      <c r="X243" s="35"/>
      <c r="Y243" s="35"/>
      <c r="Z243" s="35"/>
      <c r="AA243" s="35"/>
      <c r="AB243" s="35"/>
      <c r="AC243" s="35"/>
      <c r="AD243" s="35"/>
      <c r="AE243" s="35"/>
      <c r="AT243" s="18" t="s">
        <v>807</v>
      </c>
      <c r="AU243" s="18" t="s">
        <v>85</v>
      </c>
    </row>
    <row r="244" spans="1:65" s="2" customFormat="1" ht="16.5" customHeight="1">
      <c r="A244" s="35"/>
      <c r="B244" s="36"/>
      <c r="C244" s="193" t="s">
        <v>1010</v>
      </c>
      <c r="D244" s="193" t="s">
        <v>214</v>
      </c>
      <c r="E244" s="194" t="s">
        <v>15480</v>
      </c>
      <c r="F244" s="195" t="s">
        <v>15481</v>
      </c>
      <c r="G244" s="196" t="s">
        <v>2761</v>
      </c>
      <c r="H244" s="197">
        <v>110</v>
      </c>
      <c r="I244" s="198"/>
      <c r="J244" s="199">
        <f>ROUND(I244*H244,2)</f>
        <v>0</v>
      </c>
      <c r="K244" s="200"/>
      <c r="L244" s="40"/>
      <c r="M244" s="201" t="s">
        <v>1</v>
      </c>
      <c r="N244" s="202" t="s">
        <v>42</v>
      </c>
      <c r="O244" s="72"/>
      <c r="P244" s="203">
        <f>O244*H244</f>
        <v>0</v>
      </c>
      <c r="Q244" s="203">
        <v>0</v>
      </c>
      <c r="R244" s="203">
        <f>Q244*H244</f>
        <v>0</v>
      </c>
      <c r="S244" s="203">
        <v>0</v>
      </c>
      <c r="T244" s="204">
        <f>S244*H244</f>
        <v>0</v>
      </c>
      <c r="U244" s="35"/>
      <c r="V244" s="35"/>
      <c r="W244" s="35"/>
      <c r="X244" s="35"/>
      <c r="Y244" s="35"/>
      <c r="Z244" s="35"/>
      <c r="AA244" s="35"/>
      <c r="AB244" s="35"/>
      <c r="AC244" s="35"/>
      <c r="AD244" s="35"/>
      <c r="AE244" s="35"/>
      <c r="AR244" s="205" t="s">
        <v>218</v>
      </c>
      <c r="AT244" s="205" t="s">
        <v>214</v>
      </c>
      <c r="AU244" s="205" t="s">
        <v>85</v>
      </c>
      <c r="AY244" s="18" t="s">
        <v>209</v>
      </c>
      <c r="BE244" s="206">
        <f>IF(N244="základní",J244,0)</f>
        <v>0</v>
      </c>
      <c r="BF244" s="206">
        <f>IF(N244="snížená",J244,0)</f>
        <v>0</v>
      </c>
      <c r="BG244" s="206">
        <f>IF(N244="zákl. přenesená",J244,0)</f>
        <v>0</v>
      </c>
      <c r="BH244" s="206">
        <f>IF(N244="sníž. přenesená",J244,0)</f>
        <v>0</v>
      </c>
      <c r="BI244" s="206">
        <f>IF(N244="nulová",J244,0)</f>
        <v>0</v>
      </c>
      <c r="BJ244" s="18" t="s">
        <v>85</v>
      </c>
      <c r="BK244" s="206">
        <f>ROUND(I244*H244,2)</f>
        <v>0</v>
      </c>
      <c r="BL244" s="18" t="s">
        <v>218</v>
      </c>
      <c r="BM244" s="205" t="s">
        <v>15482</v>
      </c>
    </row>
    <row r="245" spans="1:65" s="2" customFormat="1" ht="24.2" customHeight="1">
      <c r="A245" s="35"/>
      <c r="B245" s="36"/>
      <c r="C245" s="193" t="s">
        <v>1014</v>
      </c>
      <c r="D245" s="193" t="s">
        <v>214</v>
      </c>
      <c r="E245" s="194" t="s">
        <v>15483</v>
      </c>
      <c r="F245" s="195" t="s">
        <v>15484</v>
      </c>
      <c r="G245" s="196" t="s">
        <v>2761</v>
      </c>
      <c r="H245" s="197">
        <v>110</v>
      </c>
      <c r="I245" s="198"/>
      <c r="J245" s="199">
        <f>ROUND(I245*H245,2)</f>
        <v>0</v>
      </c>
      <c r="K245" s="200"/>
      <c r="L245" s="40"/>
      <c r="M245" s="201" t="s">
        <v>1</v>
      </c>
      <c r="N245" s="202" t="s">
        <v>42</v>
      </c>
      <c r="O245" s="72"/>
      <c r="P245" s="203">
        <f>O245*H245</f>
        <v>0</v>
      </c>
      <c r="Q245" s="203">
        <v>0</v>
      </c>
      <c r="R245" s="203">
        <f>Q245*H245</f>
        <v>0</v>
      </c>
      <c r="S245" s="203">
        <v>0</v>
      </c>
      <c r="T245" s="204">
        <f>S245*H245</f>
        <v>0</v>
      </c>
      <c r="U245" s="35"/>
      <c r="V245" s="35"/>
      <c r="W245" s="35"/>
      <c r="X245" s="35"/>
      <c r="Y245" s="35"/>
      <c r="Z245" s="35"/>
      <c r="AA245" s="35"/>
      <c r="AB245" s="35"/>
      <c r="AC245" s="35"/>
      <c r="AD245" s="35"/>
      <c r="AE245" s="35"/>
      <c r="AR245" s="205" t="s">
        <v>218</v>
      </c>
      <c r="AT245" s="205" t="s">
        <v>214</v>
      </c>
      <c r="AU245" s="205" t="s">
        <v>85</v>
      </c>
      <c r="AY245" s="18" t="s">
        <v>209</v>
      </c>
      <c r="BE245" s="206">
        <f>IF(N245="základní",J245,0)</f>
        <v>0</v>
      </c>
      <c r="BF245" s="206">
        <f>IF(N245="snížená",J245,0)</f>
        <v>0</v>
      </c>
      <c r="BG245" s="206">
        <f>IF(N245="zákl. přenesená",J245,0)</f>
        <v>0</v>
      </c>
      <c r="BH245" s="206">
        <f>IF(N245="sníž. přenesená",J245,0)</f>
        <v>0</v>
      </c>
      <c r="BI245" s="206">
        <f>IF(N245="nulová",J245,0)</f>
        <v>0</v>
      </c>
      <c r="BJ245" s="18" t="s">
        <v>85</v>
      </c>
      <c r="BK245" s="206">
        <f>ROUND(I245*H245,2)</f>
        <v>0</v>
      </c>
      <c r="BL245" s="18" t="s">
        <v>218</v>
      </c>
      <c r="BM245" s="205" t="s">
        <v>15485</v>
      </c>
    </row>
    <row r="246" spans="1:65" s="2" customFormat="1" ht="37.9" customHeight="1">
      <c r="A246" s="35"/>
      <c r="B246" s="36"/>
      <c r="C246" s="193" t="s">
        <v>1018</v>
      </c>
      <c r="D246" s="193" t="s">
        <v>214</v>
      </c>
      <c r="E246" s="194" t="s">
        <v>15486</v>
      </c>
      <c r="F246" s="195" t="s">
        <v>15487</v>
      </c>
      <c r="G246" s="196" t="s">
        <v>2761</v>
      </c>
      <c r="H246" s="197">
        <v>110</v>
      </c>
      <c r="I246" s="198"/>
      <c r="J246" s="199">
        <f>ROUND(I246*H246,2)</f>
        <v>0</v>
      </c>
      <c r="K246" s="200"/>
      <c r="L246" s="40"/>
      <c r="M246" s="201" t="s">
        <v>1</v>
      </c>
      <c r="N246" s="202" t="s">
        <v>42</v>
      </c>
      <c r="O246" s="72"/>
      <c r="P246" s="203">
        <f>O246*H246</f>
        <v>0</v>
      </c>
      <c r="Q246" s="203">
        <v>0</v>
      </c>
      <c r="R246" s="203">
        <f>Q246*H246</f>
        <v>0</v>
      </c>
      <c r="S246" s="203">
        <v>0</v>
      </c>
      <c r="T246" s="204">
        <f>S246*H246</f>
        <v>0</v>
      </c>
      <c r="U246" s="35"/>
      <c r="V246" s="35"/>
      <c r="W246" s="35"/>
      <c r="X246" s="35"/>
      <c r="Y246" s="35"/>
      <c r="Z246" s="35"/>
      <c r="AA246" s="35"/>
      <c r="AB246" s="35"/>
      <c r="AC246" s="35"/>
      <c r="AD246" s="35"/>
      <c r="AE246" s="35"/>
      <c r="AR246" s="205" t="s">
        <v>218</v>
      </c>
      <c r="AT246" s="205" t="s">
        <v>214</v>
      </c>
      <c r="AU246" s="205" t="s">
        <v>85</v>
      </c>
      <c r="AY246" s="18" t="s">
        <v>209</v>
      </c>
      <c r="BE246" s="206">
        <f>IF(N246="základní",J246,0)</f>
        <v>0</v>
      </c>
      <c r="BF246" s="206">
        <f>IF(N246="snížená",J246,0)</f>
        <v>0</v>
      </c>
      <c r="BG246" s="206">
        <f>IF(N246="zákl. přenesená",J246,0)</f>
        <v>0</v>
      </c>
      <c r="BH246" s="206">
        <f>IF(N246="sníž. přenesená",J246,0)</f>
        <v>0</v>
      </c>
      <c r="BI246" s="206">
        <f>IF(N246="nulová",J246,0)</f>
        <v>0</v>
      </c>
      <c r="BJ246" s="18" t="s">
        <v>85</v>
      </c>
      <c r="BK246" s="206">
        <f>ROUND(I246*H246,2)</f>
        <v>0</v>
      </c>
      <c r="BL246" s="18" t="s">
        <v>218</v>
      </c>
      <c r="BM246" s="205" t="s">
        <v>15488</v>
      </c>
    </row>
    <row r="247" spans="1:65" s="2" customFormat="1" ht="37.9" customHeight="1">
      <c r="A247" s="35"/>
      <c r="B247" s="36"/>
      <c r="C247" s="193" t="s">
        <v>212</v>
      </c>
      <c r="D247" s="193" t="s">
        <v>214</v>
      </c>
      <c r="E247" s="194" t="s">
        <v>15489</v>
      </c>
      <c r="F247" s="195" t="s">
        <v>15490</v>
      </c>
      <c r="G247" s="196" t="s">
        <v>2761</v>
      </c>
      <c r="H247" s="197">
        <v>6</v>
      </c>
      <c r="I247" s="198"/>
      <c r="J247" s="199">
        <f>ROUND(I247*H247,2)</f>
        <v>0</v>
      </c>
      <c r="K247" s="200"/>
      <c r="L247" s="40"/>
      <c r="M247" s="201" t="s">
        <v>1</v>
      </c>
      <c r="N247" s="202" t="s">
        <v>42</v>
      </c>
      <c r="O247" s="72"/>
      <c r="P247" s="203">
        <f>O247*H247</f>
        <v>0</v>
      </c>
      <c r="Q247" s="203">
        <v>0</v>
      </c>
      <c r="R247" s="203">
        <f>Q247*H247</f>
        <v>0</v>
      </c>
      <c r="S247" s="203">
        <v>0</v>
      </c>
      <c r="T247" s="204">
        <f>S247*H247</f>
        <v>0</v>
      </c>
      <c r="U247" s="35"/>
      <c r="V247" s="35"/>
      <c r="W247" s="35"/>
      <c r="X247" s="35"/>
      <c r="Y247" s="35"/>
      <c r="Z247" s="35"/>
      <c r="AA247" s="35"/>
      <c r="AB247" s="35"/>
      <c r="AC247" s="35"/>
      <c r="AD247" s="35"/>
      <c r="AE247" s="35"/>
      <c r="AR247" s="205" t="s">
        <v>218</v>
      </c>
      <c r="AT247" s="205" t="s">
        <v>214</v>
      </c>
      <c r="AU247" s="205" t="s">
        <v>85</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15491</v>
      </c>
    </row>
    <row r="248" spans="1:65" s="2" customFormat="1" ht="24.2" customHeight="1">
      <c r="A248" s="35"/>
      <c r="B248" s="36"/>
      <c r="C248" s="193" t="s">
        <v>1024</v>
      </c>
      <c r="D248" s="193" t="s">
        <v>214</v>
      </c>
      <c r="E248" s="194" t="s">
        <v>15492</v>
      </c>
      <c r="F248" s="195" t="s">
        <v>15493</v>
      </c>
      <c r="G248" s="196" t="s">
        <v>2761</v>
      </c>
      <c r="H248" s="197">
        <v>2</v>
      </c>
      <c r="I248" s="198"/>
      <c r="J248" s="199">
        <f>ROUND(I248*H248,2)</f>
        <v>0</v>
      </c>
      <c r="K248" s="200"/>
      <c r="L248" s="40"/>
      <c r="M248" s="201" t="s">
        <v>1</v>
      </c>
      <c r="N248" s="202" t="s">
        <v>42</v>
      </c>
      <c r="O248" s="72"/>
      <c r="P248" s="203">
        <f>O248*H248</f>
        <v>0</v>
      </c>
      <c r="Q248" s="203">
        <v>0</v>
      </c>
      <c r="R248" s="203">
        <f>Q248*H248</f>
        <v>0</v>
      </c>
      <c r="S248" s="203">
        <v>0</v>
      </c>
      <c r="T248" s="204">
        <f>S248*H248</f>
        <v>0</v>
      </c>
      <c r="U248" s="35"/>
      <c r="V248" s="35"/>
      <c r="W248" s="35"/>
      <c r="X248" s="35"/>
      <c r="Y248" s="35"/>
      <c r="Z248" s="35"/>
      <c r="AA248" s="35"/>
      <c r="AB248" s="35"/>
      <c r="AC248" s="35"/>
      <c r="AD248" s="35"/>
      <c r="AE248" s="35"/>
      <c r="AR248" s="205" t="s">
        <v>218</v>
      </c>
      <c r="AT248" s="205" t="s">
        <v>214</v>
      </c>
      <c r="AU248" s="205" t="s">
        <v>85</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15494</v>
      </c>
    </row>
    <row r="249" spans="1:65" s="2" customFormat="1" ht="58.5">
      <c r="A249" s="35"/>
      <c r="B249" s="36"/>
      <c r="C249" s="37"/>
      <c r="D249" s="214" t="s">
        <v>807</v>
      </c>
      <c r="E249" s="37"/>
      <c r="F249" s="256" t="s">
        <v>15495</v>
      </c>
      <c r="G249" s="37"/>
      <c r="H249" s="37"/>
      <c r="I249" s="257"/>
      <c r="J249" s="37"/>
      <c r="K249" s="37"/>
      <c r="L249" s="40"/>
      <c r="M249" s="258"/>
      <c r="N249" s="259"/>
      <c r="O249" s="72"/>
      <c r="P249" s="72"/>
      <c r="Q249" s="72"/>
      <c r="R249" s="72"/>
      <c r="S249" s="72"/>
      <c r="T249" s="73"/>
      <c r="U249" s="35"/>
      <c r="V249" s="35"/>
      <c r="W249" s="35"/>
      <c r="X249" s="35"/>
      <c r="Y249" s="35"/>
      <c r="Z249" s="35"/>
      <c r="AA249" s="35"/>
      <c r="AB249" s="35"/>
      <c r="AC249" s="35"/>
      <c r="AD249" s="35"/>
      <c r="AE249" s="35"/>
      <c r="AT249" s="18" t="s">
        <v>807</v>
      </c>
      <c r="AU249" s="18" t="s">
        <v>85</v>
      </c>
    </row>
    <row r="250" spans="1:65" s="2" customFormat="1" ht="37.9" customHeight="1">
      <c r="A250" s="35"/>
      <c r="B250" s="36"/>
      <c r="C250" s="193" t="s">
        <v>220</v>
      </c>
      <c r="D250" s="193" t="s">
        <v>214</v>
      </c>
      <c r="E250" s="194" t="s">
        <v>15496</v>
      </c>
      <c r="F250" s="195" t="s">
        <v>15497</v>
      </c>
      <c r="G250" s="196" t="s">
        <v>2761</v>
      </c>
      <c r="H250" s="197">
        <v>6</v>
      </c>
      <c r="I250" s="198"/>
      <c r="J250" s="199">
        <f>ROUND(I250*H250,2)</f>
        <v>0</v>
      </c>
      <c r="K250" s="200"/>
      <c r="L250" s="40"/>
      <c r="M250" s="201" t="s">
        <v>1</v>
      </c>
      <c r="N250" s="202" t="s">
        <v>42</v>
      </c>
      <c r="O250" s="72"/>
      <c r="P250" s="203">
        <f>O250*H250</f>
        <v>0</v>
      </c>
      <c r="Q250" s="203">
        <v>0</v>
      </c>
      <c r="R250" s="203">
        <f>Q250*H250</f>
        <v>0</v>
      </c>
      <c r="S250" s="203">
        <v>0</v>
      </c>
      <c r="T250" s="204">
        <f>S250*H250</f>
        <v>0</v>
      </c>
      <c r="U250" s="35"/>
      <c r="V250" s="35"/>
      <c r="W250" s="35"/>
      <c r="X250" s="35"/>
      <c r="Y250" s="35"/>
      <c r="Z250" s="35"/>
      <c r="AA250" s="35"/>
      <c r="AB250" s="35"/>
      <c r="AC250" s="35"/>
      <c r="AD250" s="35"/>
      <c r="AE250" s="35"/>
      <c r="AR250" s="205" t="s">
        <v>218</v>
      </c>
      <c r="AT250" s="205" t="s">
        <v>214</v>
      </c>
      <c r="AU250" s="205" t="s">
        <v>85</v>
      </c>
      <c r="AY250" s="18" t="s">
        <v>209</v>
      </c>
      <c r="BE250" s="206">
        <f>IF(N250="základní",J250,0)</f>
        <v>0</v>
      </c>
      <c r="BF250" s="206">
        <f>IF(N250="snížená",J250,0)</f>
        <v>0</v>
      </c>
      <c r="BG250" s="206">
        <f>IF(N250="zákl. přenesená",J250,0)</f>
        <v>0</v>
      </c>
      <c r="BH250" s="206">
        <f>IF(N250="sníž. přenesená",J250,0)</f>
        <v>0</v>
      </c>
      <c r="BI250" s="206">
        <f>IF(N250="nulová",J250,0)</f>
        <v>0</v>
      </c>
      <c r="BJ250" s="18" t="s">
        <v>85</v>
      </c>
      <c r="BK250" s="206">
        <f>ROUND(I250*H250,2)</f>
        <v>0</v>
      </c>
      <c r="BL250" s="18" t="s">
        <v>218</v>
      </c>
      <c r="BM250" s="205" t="s">
        <v>15498</v>
      </c>
    </row>
    <row r="251" spans="1:65" s="2" customFormat="1" ht="24.2" customHeight="1">
      <c r="A251" s="35"/>
      <c r="B251" s="36"/>
      <c r="C251" s="193" t="s">
        <v>1031</v>
      </c>
      <c r="D251" s="193" t="s">
        <v>214</v>
      </c>
      <c r="E251" s="194" t="s">
        <v>15342</v>
      </c>
      <c r="F251" s="195" t="s">
        <v>15343</v>
      </c>
      <c r="G251" s="196" t="s">
        <v>2761</v>
      </c>
      <c r="H251" s="197">
        <v>1</v>
      </c>
      <c r="I251" s="198"/>
      <c r="J251" s="199">
        <f>ROUND(I251*H251,2)</f>
        <v>0</v>
      </c>
      <c r="K251" s="200"/>
      <c r="L251" s="40"/>
      <c r="M251" s="201" t="s">
        <v>1</v>
      </c>
      <c r="N251" s="202" t="s">
        <v>42</v>
      </c>
      <c r="O251" s="72"/>
      <c r="P251" s="203">
        <f>O251*H251</f>
        <v>0</v>
      </c>
      <c r="Q251" s="203">
        <v>0</v>
      </c>
      <c r="R251" s="203">
        <f>Q251*H251</f>
        <v>0</v>
      </c>
      <c r="S251" s="203">
        <v>0</v>
      </c>
      <c r="T251" s="204">
        <f>S251*H251</f>
        <v>0</v>
      </c>
      <c r="U251" s="35"/>
      <c r="V251" s="35"/>
      <c r="W251" s="35"/>
      <c r="X251" s="35"/>
      <c r="Y251" s="35"/>
      <c r="Z251" s="35"/>
      <c r="AA251" s="35"/>
      <c r="AB251" s="35"/>
      <c r="AC251" s="35"/>
      <c r="AD251" s="35"/>
      <c r="AE251" s="35"/>
      <c r="AR251" s="205" t="s">
        <v>218</v>
      </c>
      <c r="AT251" s="205" t="s">
        <v>214</v>
      </c>
      <c r="AU251" s="205" t="s">
        <v>85</v>
      </c>
      <c r="AY251" s="18" t="s">
        <v>209</v>
      </c>
      <c r="BE251" s="206">
        <f>IF(N251="základní",J251,0)</f>
        <v>0</v>
      </c>
      <c r="BF251" s="206">
        <f>IF(N251="snížená",J251,0)</f>
        <v>0</v>
      </c>
      <c r="BG251" s="206">
        <f>IF(N251="zákl. přenesená",J251,0)</f>
        <v>0</v>
      </c>
      <c r="BH251" s="206">
        <f>IF(N251="sníž. přenesená",J251,0)</f>
        <v>0</v>
      </c>
      <c r="BI251" s="206">
        <f>IF(N251="nulová",J251,0)</f>
        <v>0</v>
      </c>
      <c r="BJ251" s="18" t="s">
        <v>85</v>
      </c>
      <c r="BK251" s="206">
        <f>ROUND(I251*H251,2)</f>
        <v>0</v>
      </c>
      <c r="BL251" s="18" t="s">
        <v>218</v>
      </c>
      <c r="BM251" s="205" t="s">
        <v>15499</v>
      </c>
    </row>
    <row r="252" spans="1:65" s="2" customFormat="1" ht="21.75" customHeight="1">
      <c r="A252" s="35"/>
      <c r="B252" s="36"/>
      <c r="C252" s="193" t="s">
        <v>1035</v>
      </c>
      <c r="D252" s="193" t="s">
        <v>214</v>
      </c>
      <c r="E252" s="194" t="s">
        <v>15500</v>
      </c>
      <c r="F252" s="195" t="s">
        <v>15501</v>
      </c>
      <c r="G252" s="196" t="s">
        <v>2761</v>
      </c>
      <c r="H252" s="197">
        <v>98</v>
      </c>
      <c r="I252" s="198"/>
      <c r="J252" s="199">
        <f>ROUND(I252*H252,2)</f>
        <v>0</v>
      </c>
      <c r="K252" s="200"/>
      <c r="L252" s="40"/>
      <c r="M252" s="201" t="s">
        <v>1</v>
      </c>
      <c r="N252" s="202" t="s">
        <v>42</v>
      </c>
      <c r="O252" s="72"/>
      <c r="P252" s="203">
        <f>O252*H252</f>
        <v>0</v>
      </c>
      <c r="Q252" s="203">
        <v>0</v>
      </c>
      <c r="R252" s="203">
        <f>Q252*H252</f>
        <v>0</v>
      </c>
      <c r="S252" s="203">
        <v>0</v>
      </c>
      <c r="T252" s="204">
        <f>S252*H252</f>
        <v>0</v>
      </c>
      <c r="U252" s="35"/>
      <c r="V252" s="35"/>
      <c r="W252" s="35"/>
      <c r="X252" s="35"/>
      <c r="Y252" s="35"/>
      <c r="Z252" s="35"/>
      <c r="AA252" s="35"/>
      <c r="AB252" s="35"/>
      <c r="AC252" s="35"/>
      <c r="AD252" s="35"/>
      <c r="AE252" s="35"/>
      <c r="AR252" s="205" t="s">
        <v>218</v>
      </c>
      <c r="AT252" s="205" t="s">
        <v>214</v>
      </c>
      <c r="AU252" s="205" t="s">
        <v>85</v>
      </c>
      <c r="AY252" s="18" t="s">
        <v>209</v>
      </c>
      <c r="BE252" s="206">
        <f>IF(N252="základní",J252,0)</f>
        <v>0</v>
      </c>
      <c r="BF252" s="206">
        <f>IF(N252="snížená",J252,0)</f>
        <v>0</v>
      </c>
      <c r="BG252" s="206">
        <f>IF(N252="zákl. přenesená",J252,0)</f>
        <v>0</v>
      </c>
      <c r="BH252" s="206">
        <f>IF(N252="sníž. přenesená",J252,0)</f>
        <v>0</v>
      </c>
      <c r="BI252" s="206">
        <f>IF(N252="nulová",J252,0)</f>
        <v>0</v>
      </c>
      <c r="BJ252" s="18" t="s">
        <v>85</v>
      </c>
      <c r="BK252" s="206">
        <f>ROUND(I252*H252,2)</f>
        <v>0</v>
      </c>
      <c r="BL252" s="18" t="s">
        <v>218</v>
      </c>
      <c r="BM252" s="205" t="s">
        <v>15502</v>
      </c>
    </row>
    <row r="253" spans="1:65" s="12" customFormat="1" ht="22.9" customHeight="1">
      <c r="B253" s="177"/>
      <c r="C253" s="178"/>
      <c r="D253" s="179" t="s">
        <v>76</v>
      </c>
      <c r="E253" s="191" t="s">
        <v>15503</v>
      </c>
      <c r="F253" s="191" t="s">
        <v>15504</v>
      </c>
      <c r="G253" s="178"/>
      <c r="H253" s="178"/>
      <c r="I253" s="181"/>
      <c r="J253" s="192">
        <f>BK253</f>
        <v>0</v>
      </c>
      <c r="K253" s="178"/>
      <c r="L253" s="183"/>
      <c r="M253" s="184"/>
      <c r="N253" s="185"/>
      <c r="O253" s="185"/>
      <c r="P253" s="186">
        <f>SUM(P254:P257)</f>
        <v>0</v>
      </c>
      <c r="Q253" s="185"/>
      <c r="R253" s="186">
        <f>SUM(R254:R257)</f>
        <v>0</v>
      </c>
      <c r="S253" s="185"/>
      <c r="T253" s="187">
        <f>SUM(T254:T257)</f>
        <v>0</v>
      </c>
      <c r="AR253" s="188" t="s">
        <v>85</v>
      </c>
      <c r="AT253" s="189" t="s">
        <v>76</v>
      </c>
      <c r="AU253" s="189" t="s">
        <v>85</v>
      </c>
      <c r="AY253" s="188" t="s">
        <v>209</v>
      </c>
      <c r="BK253" s="190">
        <f>SUM(BK254:BK257)</f>
        <v>0</v>
      </c>
    </row>
    <row r="254" spans="1:65" s="2" customFormat="1" ht="24.2" customHeight="1">
      <c r="A254" s="35"/>
      <c r="B254" s="36"/>
      <c r="C254" s="193" t="s">
        <v>1040</v>
      </c>
      <c r="D254" s="193" t="s">
        <v>214</v>
      </c>
      <c r="E254" s="194" t="s">
        <v>15505</v>
      </c>
      <c r="F254" s="195" t="s">
        <v>15220</v>
      </c>
      <c r="G254" s="196" t="s">
        <v>2761</v>
      </c>
      <c r="H254" s="197">
        <v>25</v>
      </c>
      <c r="I254" s="198"/>
      <c r="J254" s="199">
        <f>ROUND(I254*H254,2)</f>
        <v>0</v>
      </c>
      <c r="K254" s="200"/>
      <c r="L254" s="40"/>
      <c r="M254" s="201" t="s">
        <v>1</v>
      </c>
      <c r="N254" s="202" t="s">
        <v>42</v>
      </c>
      <c r="O254" s="72"/>
      <c r="P254" s="203">
        <f>O254*H254</f>
        <v>0</v>
      </c>
      <c r="Q254" s="203">
        <v>0</v>
      </c>
      <c r="R254" s="203">
        <f>Q254*H254</f>
        <v>0</v>
      </c>
      <c r="S254" s="203">
        <v>0</v>
      </c>
      <c r="T254" s="204">
        <f>S254*H254</f>
        <v>0</v>
      </c>
      <c r="U254" s="35"/>
      <c r="V254" s="35"/>
      <c r="W254" s="35"/>
      <c r="X254" s="35"/>
      <c r="Y254" s="35"/>
      <c r="Z254" s="35"/>
      <c r="AA254" s="35"/>
      <c r="AB254" s="35"/>
      <c r="AC254" s="35"/>
      <c r="AD254" s="35"/>
      <c r="AE254" s="35"/>
      <c r="AR254" s="205" t="s">
        <v>218</v>
      </c>
      <c r="AT254" s="205" t="s">
        <v>214</v>
      </c>
      <c r="AU254" s="205" t="s">
        <v>87</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15506</v>
      </c>
    </row>
    <row r="255" spans="1:65" s="2" customFormat="1" ht="58.5">
      <c r="A255" s="35"/>
      <c r="B255" s="36"/>
      <c r="C255" s="37"/>
      <c r="D255" s="214" t="s">
        <v>807</v>
      </c>
      <c r="E255" s="37"/>
      <c r="F255" s="256" t="s">
        <v>15507</v>
      </c>
      <c r="G255" s="37"/>
      <c r="H255" s="37"/>
      <c r="I255" s="257"/>
      <c r="J255" s="37"/>
      <c r="K255" s="37"/>
      <c r="L255" s="40"/>
      <c r="M255" s="258"/>
      <c r="N255" s="259"/>
      <c r="O255" s="72"/>
      <c r="P255" s="72"/>
      <c r="Q255" s="72"/>
      <c r="R255" s="72"/>
      <c r="S255" s="72"/>
      <c r="T255" s="73"/>
      <c r="U255" s="35"/>
      <c r="V255" s="35"/>
      <c r="W255" s="35"/>
      <c r="X255" s="35"/>
      <c r="Y255" s="35"/>
      <c r="Z255" s="35"/>
      <c r="AA255" s="35"/>
      <c r="AB255" s="35"/>
      <c r="AC255" s="35"/>
      <c r="AD255" s="35"/>
      <c r="AE255" s="35"/>
      <c r="AT255" s="18" t="s">
        <v>807</v>
      </c>
      <c r="AU255" s="18" t="s">
        <v>87</v>
      </c>
    </row>
    <row r="256" spans="1:65" s="2" customFormat="1" ht="24.2" customHeight="1">
      <c r="A256" s="35"/>
      <c r="B256" s="36"/>
      <c r="C256" s="193" t="s">
        <v>1044</v>
      </c>
      <c r="D256" s="193" t="s">
        <v>214</v>
      </c>
      <c r="E256" s="194" t="s">
        <v>15508</v>
      </c>
      <c r="F256" s="195" t="s">
        <v>15509</v>
      </c>
      <c r="G256" s="196" t="s">
        <v>392</v>
      </c>
      <c r="H256" s="197">
        <v>1</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87</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15510</v>
      </c>
    </row>
    <row r="257" spans="1:65" s="2" customFormat="1" ht="39">
      <c r="A257" s="35"/>
      <c r="B257" s="36"/>
      <c r="C257" s="37"/>
      <c r="D257" s="214" t="s">
        <v>807</v>
      </c>
      <c r="E257" s="37"/>
      <c r="F257" s="256" t="s">
        <v>15511</v>
      </c>
      <c r="G257" s="37"/>
      <c r="H257" s="37"/>
      <c r="I257" s="257"/>
      <c r="J257" s="37"/>
      <c r="K257" s="37"/>
      <c r="L257" s="40"/>
      <c r="M257" s="258"/>
      <c r="N257" s="259"/>
      <c r="O257" s="72"/>
      <c r="P257" s="72"/>
      <c r="Q257" s="72"/>
      <c r="R257" s="72"/>
      <c r="S257" s="72"/>
      <c r="T257" s="73"/>
      <c r="U257" s="35"/>
      <c r="V257" s="35"/>
      <c r="W257" s="35"/>
      <c r="X257" s="35"/>
      <c r="Y257" s="35"/>
      <c r="Z257" s="35"/>
      <c r="AA257" s="35"/>
      <c r="AB257" s="35"/>
      <c r="AC257" s="35"/>
      <c r="AD257" s="35"/>
      <c r="AE257" s="35"/>
      <c r="AT257" s="18" t="s">
        <v>807</v>
      </c>
      <c r="AU257" s="18" t="s">
        <v>87</v>
      </c>
    </row>
    <row r="258" spans="1:65" s="12" customFormat="1" ht="22.9" customHeight="1">
      <c r="B258" s="177"/>
      <c r="C258" s="178"/>
      <c r="D258" s="179" t="s">
        <v>76</v>
      </c>
      <c r="E258" s="191" t="s">
        <v>15512</v>
      </c>
      <c r="F258" s="191" t="s">
        <v>15513</v>
      </c>
      <c r="G258" s="178"/>
      <c r="H258" s="178"/>
      <c r="I258" s="181"/>
      <c r="J258" s="192">
        <f>BK258</f>
        <v>0</v>
      </c>
      <c r="K258" s="178"/>
      <c r="L258" s="183"/>
      <c r="M258" s="184"/>
      <c r="N258" s="185"/>
      <c r="O258" s="185"/>
      <c r="P258" s="186">
        <f>SUM(P259:P260)</f>
        <v>0</v>
      </c>
      <c r="Q258" s="185"/>
      <c r="R258" s="186">
        <f>SUM(R259:R260)</f>
        <v>0</v>
      </c>
      <c r="S258" s="185"/>
      <c r="T258" s="187">
        <f>SUM(T259:T260)</f>
        <v>0</v>
      </c>
      <c r="AR258" s="188" t="s">
        <v>85</v>
      </c>
      <c r="AT258" s="189" t="s">
        <v>76</v>
      </c>
      <c r="AU258" s="189" t="s">
        <v>85</v>
      </c>
      <c r="AY258" s="188" t="s">
        <v>209</v>
      </c>
      <c r="BK258" s="190">
        <f>SUM(BK259:BK260)</f>
        <v>0</v>
      </c>
    </row>
    <row r="259" spans="1:65" s="2" customFormat="1" ht="24.2" customHeight="1">
      <c r="A259" s="35"/>
      <c r="B259" s="36"/>
      <c r="C259" s="193" t="s">
        <v>1058</v>
      </c>
      <c r="D259" s="193" t="s">
        <v>214</v>
      </c>
      <c r="E259" s="194" t="s">
        <v>15514</v>
      </c>
      <c r="F259" s="195" t="s">
        <v>15217</v>
      </c>
      <c r="G259" s="196" t="s">
        <v>2761</v>
      </c>
      <c r="H259" s="197">
        <v>54</v>
      </c>
      <c r="I259" s="198"/>
      <c r="J259" s="199">
        <f>ROUND(I259*H259,2)</f>
        <v>0</v>
      </c>
      <c r="K259" s="200"/>
      <c r="L259" s="40"/>
      <c r="M259" s="201" t="s">
        <v>1</v>
      </c>
      <c r="N259" s="202" t="s">
        <v>42</v>
      </c>
      <c r="O259" s="72"/>
      <c r="P259" s="203">
        <f>O259*H259</f>
        <v>0</v>
      </c>
      <c r="Q259" s="203">
        <v>0</v>
      </c>
      <c r="R259" s="203">
        <f>Q259*H259</f>
        <v>0</v>
      </c>
      <c r="S259" s="203">
        <v>0</v>
      </c>
      <c r="T259" s="204">
        <f>S259*H259</f>
        <v>0</v>
      </c>
      <c r="U259" s="35"/>
      <c r="V259" s="35"/>
      <c r="W259" s="35"/>
      <c r="X259" s="35"/>
      <c r="Y259" s="35"/>
      <c r="Z259" s="35"/>
      <c r="AA259" s="35"/>
      <c r="AB259" s="35"/>
      <c r="AC259" s="35"/>
      <c r="AD259" s="35"/>
      <c r="AE259" s="35"/>
      <c r="AR259" s="205" t="s">
        <v>218</v>
      </c>
      <c r="AT259" s="205" t="s">
        <v>214</v>
      </c>
      <c r="AU259" s="205" t="s">
        <v>87</v>
      </c>
      <c r="AY259" s="18" t="s">
        <v>209</v>
      </c>
      <c r="BE259" s="206">
        <f>IF(N259="základní",J259,0)</f>
        <v>0</v>
      </c>
      <c r="BF259" s="206">
        <f>IF(N259="snížená",J259,0)</f>
        <v>0</v>
      </c>
      <c r="BG259" s="206">
        <f>IF(N259="zákl. přenesená",J259,0)</f>
        <v>0</v>
      </c>
      <c r="BH259" s="206">
        <f>IF(N259="sníž. přenesená",J259,0)</f>
        <v>0</v>
      </c>
      <c r="BI259" s="206">
        <f>IF(N259="nulová",J259,0)</f>
        <v>0</v>
      </c>
      <c r="BJ259" s="18" t="s">
        <v>85</v>
      </c>
      <c r="BK259" s="206">
        <f>ROUND(I259*H259,2)</f>
        <v>0</v>
      </c>
      <c r="BL259" s="18" t="s">
        <v>218</v>
      </c>
      <c r="BM259" s="205" t="s">
        <v>15515</v>
      </c>
    </row>
    <row r="260" spans="1:65" s="2" customFormat="1" ht="29.25">
      <c r="A260" s="35"/>
      <c r="B260" s="36"/>
      <c r="C260" s="37"/>
      <c r="D260" s="214" t="s">
        <v>807</v>
      </c>
      <c r="E260" s="37"/>
      <c r="F260" s="256" t="s">
        <v>15516</v>
      </c>
      <c r="G260" s="37"/>
      <c r="H260" s="37"/>
      <c r="I260" s="257"/>
      <c r="J260" s="37"/>
      <c r="K260" s="37"/>
      <c r="L260" s="40"/>
      <c r="M260" s="258"/>
      <c r="N260" s="259"/>
      <c r="O260" s="72"/>
      <c r="P260" s="72"/>
      <c r="Q260" s="72"/>
      <c r="R260" s="72"/>
      <c r="S260" s="72"/>
      <c r="T260" s="73"/>
      <c r="U260" s="35"/>
      <c r="V260" s="35"/>
      <c r="W260" s="35"/>
      <c r="X260" s="35"/>
      <c r="Y260" s="35"/>
      <c r="Z260" s="35"/>
      <c r="AA260" s="35"/>
      <c r="AB260" s="35"/>
      <c r="AC260" s="35"/>
      <c r="AD260" s="35"/>
      <c r="AE260" s="35"/>
      <c r="AT260" s="18" t="s">
        <v>807</v>
      </c>
      <c r="AU260" s="18" t="s">
        <v>87</v>
      </c>
    </row>
    <row r="261" spans="1:65" s="12" customFormat="1" ht="22.9" customHeight="1">
      <c r="B261" s="177"/>
      <c r="C261" s="178"/>
      <c r="D261" s="179" t="s">
        <v>76</v>
      </c>
      <c r="E261" s="191" t="s">
        <v>15517</v>
      </c>
      <c r="F261" s="191" t="s">
        <v>15518</v>
      </c>
      <c r="G261" s="178"/>
      <c r="H261" s="178"/>
      <c r="I261" s="181"/>
      <c r="J261" s="192">
        <f>BK261</f>
        <v>0</v>
      </c>
      <c r="K261" s="178"/>
      <c r="L261" s="183"/>
      <c r="M261" s="184"/>
      <c r="N261" s="185"/>
      <c r="O261" s="185"/>
      <c r="P261" s="186">
        <f>SUM(P262:P293)</f>
        <v>0</v>
      </c>
      <c r="Q261" s="185"/>
      <c r="R261" s="186">
        <f>SUM(R262:R293)</f>
        <v>0</v>
      </c>
      <c r="S261" s="185"/>
      <c r="T261" s="187">
        <f>SUM(T262:T293)</f>
        <v>0</v>
      </c>
      <c r="AR261" s="188" t="s">
        <v>85</v>
      </c>
      <c r="AT261" s="189" t="s">
        <v>76</v>
      </c>
      <c r="AU261" s="189" t="s">
        <v>85</v>
      </c>
      <c r="AY261" s="188" t="s">
        <v>209</v>
      </c>
      <c r="BK261" s="190">
        <f>SUM(BK262:BK293)</f>
        <v>0</v>
      </c>
    </row>
    <row r="262" spans="1:65" s="2" customFormat="1" ht="37.9" customHeight="1">
      <c r="A262" s="35"/>
      <c r="B262" s="36"/>
      <c r="C262" s="193" t="s">
        <v>1064</v>
      </c>
      <c r="D262" s="193" t="s">
        <v>214</v>
      </c>
      <c r="E262" s="194" t="s">
        <v>12865</v>
      </c>
      <c r="F262" s="195" t="s">
        <v>15519</v>
      </c>
      <c r="G262" s="196" t="s">
        <v>2761</v>
      </c>
      <c r="H262" s="197">
        <v>8</v>
      </c>
      <c r="I262" s="198"/>
      <c r="J262" s="199">
        <f>ROUND(I262*H262,2)</f>
        <v>0</v>
      </c>
      <c r="K262" s="200"/>
      <c r="L262" s="40"/>
      <c r="M262" s="201" t="s">
        <v>1</v>
      </c>
      <c r="N262" s="202" t="s">
        <v>42</v>
      </c>
      <c r="O262" s="72"/>
      <c r="P262" s="203">
        <f>O262*H262</f>
        <v>0</v>
      </c>
      <c r="Q262" s="203">
        <v>0</v>
      </c>
      <c r="R262" s="203">
        <f>Q262*H262</f>
        <v>0</v>
      </c>
      <c r="S262" s="203">
        <v>0</v>
      </c>
      <c r="T262" s="204">
        <f>S262*H262</f>
        <v>0</v>
      </c>
      <c r="U262" s="35"/>
      <c r="V262" s="35"/>
      <c r="W262" s="35"/>
      <c r="X262" s="35"/>
      <c r="Y262" s="35"/>
      <c r="Z262" s="35"/>
      <c r="AA262" s="35"/>
      <c r="AB262" s="35"/>
      <c r="AC262" s="35"/>
      <c r="AD262" s="35"/>
      <c r="AE262" s="35"/>
      <c r="AR262" s="205" t="s">
        <v>218</v>
      </c>
      <c r="AT262" s="205" t="s">
        <v>214</v>
      </c>
      <c r="AU262" s="205" t="s">
        <v>87</v>
      </c>
      <c r="AY262" s="18" t="s">
        <v>209</v>
      </c>
      <c r="BE262" s="206">
        <f>IF(N262="základní",J262,0)</f>
        <v>0</v>
      </c>
      <c r="BF262" s="206">
        <f>IF(N262="snížená",J262,0)</f>
        <v>0</v>
      </c>
      <c r="BG262" s="206">
        <f>IF(N262="zákl. přenesená",J262,0)</f>
        <v>0</v>
      </c>
      <c r="BH262" s="206">
        <f>IF(N262="sníž. přenesená",J262,0)</f>
        <v>0</v>
      </c>
      <c r="BI262" s="206">
        <f>IF(N262="nulová",J262,0)</f>
        <v>0</v>
      </c>
      <c r="BJ262" s="18" t="s">
        <v>85</v>
      </c>
      <c r="BK262" s="206">
        <f>ROUND(I262*H262,2)</f>
        <v>0</v>
      </c>
      <c r="BL262" s="18" t="s">
        <v>218</v>
      </c>
      <c r="BM262" s="205" t="s">
        <v>15520</v>
      </c>
    </row>
    <row r="263" spans="1:65" s="2" customFormat="1" ht="29.25">
      <c r="A263" s="35"/>
      <c r="B263" s="36"/>
      <c r="C263" s="37"/>
      <c r="D263" s="214" t="s">
        <v>807</v>
      </c>
      <c r="E263" s="37"/>
      <c r="F263" s="256" t="s">
        <v>15521</v>
      </c>
      <c r="G263" s="37"/>
      <c r="H263" s="37"/>
      <c r="I263" s="257"/>
      <c r="J263" s="37"/>
      <c r="K263" s="37"/>
      <c r="L263" s="40"/>
      <c r="M263" s="258"/>
      <c r="N263" s="259"/>
      <c r="O263" s="72"/>
      <c r="P263" s="72"/>
      <c r="Q263" s="72"/>
      <c r="R263" s="72"/>
      <c r="S263" s="72"/>
      <c r="T263" s="73"/>
      <c r="U263" s="35"/>
      <c r="V263" s="35"/>
      <c r="W263" s="35"/>
      <c r="X263" s="35"/>
      <c r="Y263" s="35"/>
      <c r="Z263" s="35"/>
      <c r="AA263" s="35"/>
      <c r="AB263" s="35"/>
      <c r="AC263" s="35"/>
      <c r="AD263" s="35"/>
      <c r="AE263" s="35"/>
      <c r="AT263" s="18" t="s">
        <v>807</v>
      </c>
      <c r="AU263" s="18" t="s">
        <v>87</v>
      </c>
    </row>
    <row r="264" spans="1:65" s="2" customFormat="1" ht="24.2" customHeight="1">
      <c r="A264" s="35"/>
      <c r="B264" s="36"/>
      <c r="C264" s="193" t="s">
        <v>1069</v>
      </c>
      <c r="D264" s="193" t="s">
        <v>214</v>
      </c>
      <c r="E264" s="194" t="s">
        <v>13024</v>
      </c>
      <c r="F264" s="195" t="s">
        <v>15522</v>
      </c>
      <c r="G264" s="196" t="s">
        <v>2761</v>
      </c>
      <c r="H264" s="197">
        <v>28</v>
      </c>
      <c r="I264" s="198"/>
      <c r="J264" s="199">
        <f>ROUND(I264*H264,2)</f>
        <v>0</v>
      </c>
      <c r="K264" s="200"/>
      <c r="L264" s="40"/>
      <c r="M264" s="201" t="s">
        <v>1</v>
      </c>
      <c r="N264" s="202" t="s">
        <v>42</v>
      </c>
      <c r="O264" s="72"/>
      <c r="P264" s="203">
        <f>O264*H264</f>
        <v>0</v>
      </c>
      <c r="Q264" s="203">
        <v>0</v>
      </c>
      <c r="R264" s="203">
        <f>Q264*H264</f>
        <v>0</v>
      </c>
      <c r="S264" s="203">
        <v>0</v>
      </c>
      <c r="T264" s="204">
        <f>S264*H264</f>
        <v>0</v>
      </c>
      <c r="U264" s="35"/>
      <c r="V264" s="35"/>
      <c r="W264" s="35"/>
      <c r="X264" s="35"/>
      <c r="Y264" s="35"/>
      <c r="Z264" s="35"/>
      <c r="AA264" s="35"/>
      <c r="AB264" s="35"/>
      <c r="AC264" s="35"/>
      <c r="AD264" s="35"/>
      <c r="AE264" s="35"/>
      <c r="AR264" s="205" t="s">
        <v>218</v>
      </c>
      <c r="AT264" s="205" t="s">
        <v>214</v>
      </c>
      <c r="AU264" s="205" t="s">
        <v>87</v>
      </c>
      <c r="AY264" s="18" t="s">
        <v>209</v>
      </c>
      <c r="BE264" s="206">
        <f>IF(N264="základní",J264,0)</f>
        <v>0</v>
      </c>
      <c r="BF264" s="206">
        <f>IF(N264="snížená",J264,0)</f>
        <v>0</v>
      </c>
      <c r="BG264" s="206">
        <f>IF(N264="zákl. přenesená",J264,0)</f>
        <v>0</v>
      </c>
      <c r="BH264" s="206">
        <f>IF(N264="sníž. přenesená",J264,0)</f>
        <v>0</v>
      </c>
      <c r="BI264" s="206">
        <f>IF(N264="nulová",J264,0)</f>
        <v>0</v>
      </c>
      <c r="BJ264" s="18" t="s">
        <v>85</v>
      </c>
      <c r="BK264" s="206">
        <f>ROUND(I264*H264,2)</f>
        <v>0</v>
      </c>
      <c r="BL264" s="18" t="s">
        <v>218</v>
      </c>
      <c r="BM264" s="205" t="s">
        <v>15523</v>
      </c>
    </row>
    <row r="265" spans="1:65" s="2" customFormat="1" ht="29.25">
      <c r="A265" s="35"/>
      <c r="B265" s="36"/>
      <c r="C265" s="37"/>
      <c r="D265" s="214" t="s">
        <v>807</v>
      </c>
      <c r="E265" s="37"/>
      <c r="F265" s="256" t="s">
        <v>15521</v>
      </c>
      <c r="G265" s="37"/>
      <c r="H265" s="37"/>
      <c r="I265" s="257"/>
      <c r="J265" s="37"/>
      <c r="K265" s="37"/>
      <c r="L265" s="40"/>
      <c r="M265" s="258"/>
      <c r="N265" s="259"/>
      <c r="O265" s="72"/>
      <c r="P265" s="72"/>
      <c r="Q265" s="72"/>
      <c r="R265" s="72"/>
      <c r="S265" s="72"/>
      <c r="T265" s="73"/>
      <c r="U265" s="35"/>
      <c r="V265" s="35"/>
      <c r="W265" s="35"/>
      <c r="X265" s="35"/>
      <c r="Y265" s="35"/>
      <c r="Z265" s="35"/>
      <c r="AA265" s="35"/>
      <c r="AB265" s="35"/>
      <c r="AC265" s="35"/>
      <c r="AD265" s="35"/>
      <c r="AE265" s="35"/>
      <c r="AT265" s="18" t="s">
        <v>807</v>
      </c>
      <c r="AU265" s="18" t="s">
        <v>87</v>
      </c>
    </row>
    <row r="266" spans="1:65" s="2" customFormat="1" ht="24.2" customHeight="1">
      <c r="A266" s="35"/>
      <c r="B266" s="36"/>
      <c r="C266" s="193" t="s">
        <v>1080</v>
      </c>
      <c r="D266" s="193" t="s">
        <v>214</v>
      </c>
      <c r="E266" s="194" t="s">
        <v>13141</v>
      </c>
      <c r="F266" s="195" t="s">
        <v>15524</v>
      </c>
      <c r="G266" s="196" t="s">
        <v>2761</v>
      </c>
      <c r="H266" s="197">
        <v>36</v>
      </c>
      <c r="I266" s="198"/>
      <c r="J266" s="199">
        <f>ROUND(I266*H266,2)</f>
        <v>0</v>
      </c>
      <c r="K266" s="200"/>
      <c r="L266" s="40"/>
      <c r="M266" s="201" t="s">
        <v>1</v>
      </c>
      <c r="N266" s="202" t="s">
        <v>42</v>
      </c>
      <c r="O266" s="72"/>
      <c r="P266" s="203">
        <f>O266*H266</f>
        <v>0</v>
      </c>
      <c r="Q266" s="203">
        <v>0</v>
      </c>
      <c r="R266" s="203">
        <f>Q266*H266</f>
        <v>0</v>
      </c>
      <c r="S266" s="203">
        <v>0</v>
      </c>
      <c r="T266" s="204">
        <f>S266*H266</f>
        <v>0</v>
      </c>
      <c r="U266" s="35"/>
      <c r="V266" s="35"/>
      <c r="W266" s="35"/>
      <c r="X266" s="35"/>
      <c r="Y266" s="35"/>
      <c r="Z266" s="35"/>
      <c r="AA266" s="35"/>
      <c r="AB266" s="35"/>
      <c r="AC266" s="35"/>
      <c r="AD266" s="35"/>
      <c r="AE266" s="35"/>
      <c r="AR266" s="205" t="s">
        <v>218</v>
      </c>
      <c r="AT266" s="205" t="s">
        <v>214</v>
      </c>
      <c r="AU266" s="205" t="s">
        <v>87</v>
      </c>
      <c r="AY266" s="18" t="s">
        <v>209</v>
      </c>
      <c r="BE266" s="206">
        <f>IF(N266="základní",J266,0)</f>
        <v>0</v>
      </c>
      <c r="BF266" s="206">
        <f>IF(N266="snížená",J266,0)</f>
        <v>0</v>
      </c>
      <c r="BG266" s="206">
        <f>IF(N266="zákl. přenesená",J266,0)</f>
        <v>0</v>
      </c>
      <c r="BH266" s="206">
        <f>IF(N266="sníž. přenesená",J266,0)</f>
        <v>0</v>
      </c>
      <c r="BI266" s="206">
        <f>IF(N266="nulová",J266,0)</f>
        <v>0</v>
      </c>
      <c r="BJ266" s="18" t="s">
        <v>85</v>
      </c>
      <c r="BK266" s="206">
        <f>ROUND(I266*H266,2)</f>
        <v>0</v>
      </c>
      <c r="BL266" s="18" t="s">
        <v>218</v>
      </c>
      <c r="BM266" s="205" t="s">
        <v>15525</v>
      </c>
    </row>
    <row r="267" spans="1:65" s="2" customFormat="1" ht="29.25">
      <c r="A267" s="35"/>
      <c r="B267" s="36"/>
      <c r="C267" s="37"/>
      <c r="D267" s="214" t="s">
        <v>807</v>
      </c>
      <c r="E267" s="37"/>
      <c r="F267" s="256" t="s">
        <v>15521</v>
      </c>
      <c r="G267" s="37"/>
      <c r="H267" s="37"/>
      <c r="I267" s="257"/>
      <c r="J267" s="37"/>
      <c r="K267" s="37"/>
      <c r="L267" s="40"/>
      <c r="M267" s="258"/>
      <c r="N267" s="259"/>
      <c r="O267" s="72"/>
      <c r="P267" s="72"/>
      <c r="Q267" s="72"/>
      <c r="R267" s="72"/>
      <c r="S267" s="72"/>
      <c r="T267" s="73"/>
      <c r="U267" s="35"/>
      <c r="V267" s="35"/>
      <c r="W267" s="35"/>
      <c r="X267" s="35"/>
      <c r="Y267" s="35"/>
      <c r="Z267" s="35"/>
      <c r="AA267" s="35"/>
      <c r="AB267" s="35"/>
      <c r="AC267" s="35"/>
      <c r="AD267" s="35"/>
      <c r="AE267" s="35"/>
      <c r="AT267" s="18" t="s">
        <v>807</v>
      </c>
      <c r="AU267" s="18" t="s">
        <v>87</v>
      </c>
    </row>
    <row r="268" spans="1:65" s="2" customFormat="1" ht="16.5" customHeight="1">
      <c r="A268" s="35"/>
      <c r="B268" s="36"/>
      <c r="C268" s="193" t="s">
        <v>1085</v>
      </c>
      <c r="D268" s="193" t="s">
        <v>214</v>
      </c>
      <c r="E268" s="194" t="s">
        <v>13164</v>
      </c>
      <c r="F268" s="195" t="s">
        <v>15526</v>
      </c>
      <c r="G268" s="196" t="s">
        <v>2761</v>
      </c>
      <c r="H268" s="197">
        <v>3</v>
      </c>
      <c r="I268" s="198"/>
      <c r="J268" s="199">
        <f>ROUND(I268*H268,2)</f>
        <v>0</v>
      </c>
      <c r="K268" s="200"/>
      <c r="L268" s="40"/>
      <c r="M268" s="201" t="s">
        <v>1</v>
      </c>
      <c r="N268" s="202" t="s">
        <v>42</v>
      </c>
      <c r="O268" s="72"/>
      <c r="P268" s="203">
        <f>O268*H268</f>
        <v>0</v>
      </c>
      <c r="Q268" s="203">
        <v>0</v>
      </c>
      <c r="R268" s="203">
        <f>Q268*H268</f>
        <v>0</v>
      </c>
      <c r="S268" s="203">
        <v>0</v>
      </c>
      <c r="T268" s="204">
        <f>S268*H268</f>
        <v>0</v>
      </c>
      <c r="U268" s="35"/>
      <c r="V268" s="35"/>
      <c r="W268" s="35"/>
      <c r="X268" s="35"/>
      <c r="Y268" s="35"/>
      <c r="Z268" s="35"/>
      <c r="AA268" s="35"/>
      <c r="AB268" s="35"/>
      <c r="AC268" s="35"/>
      <c r="AD268" s="35"/>
      <c r="AE268" s="35"/>
      <c r="AR268" s="205" t="s">
        <v>218</v>
      </c>
      <c r="AT268" s="205" t="s">
        <v>214</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15527</v>
      </c>
    </row>
    <row r="269" spans="1:65" s="2" customFormat="1" ht="29.25">
      <c r="A269" s="35"/>
      <c r="B269" s="36"/>
      <c r="C269" s="37"/>
      <c r="D269" s="214" t="s">
        <v>807</v>
      </c>
      <c r="E269" s="37"/>
      <c r="F269" s="256" t="s">
        <v>15521</v>
      </c>
      <c r="G269" s="37"/>
      <c r="H269" s="37"/>
      <c r="I269" s="257"/>
      <c r="J269" s="37"/>
      <c r="K269" s="37"/>
      <c r="L269" s="40"/>
      <c r="M269" s="258"/>
      <c r="N269" s="259"/>
      <c r="O269" s="72"/>
      <c r="P269" s="72"/>
      <c r="Q269" s="72"/>
      <c r="R269" s="72"/>
      <c r="S269" s="72"/>
      <c r="T269" s="73"/>
      <c r="U269" s="35"/>
      <c r="V269" s="35"/>
      <c r="W269" s="35"/>
      <c r="X269" s="35"/>
      <c r="Y269" s="35"/>
      <c r="Z269" s="35"/>
      <c r="AA269" s="35"/>
      <c r="AB269" s="35"/>
      <c r="AC269" s="35"/>
      <c r="AD269" s="35"/>
      <c r="AE269" s="35"/>
      <c r="AT269" s="18" t="s">
        <v>807</v>
      </c>
      <c r="AU269" s="18" t="s">
        <v>87</v>
      </c>
    </row>
    <row r="270" spans="1:65" s="2" customFormat="1" ht="16.5" customHeight="1">
      <c r="A270" s="35"/>
      <c r="B270" s="36"/>
      <c r="C270" s="193" t="s">
        <v>1092</v>
      </c>
      <c r="D270" s="193" t="s">
        <v>214</v>
      </c>
      <c r="E270" s="194" t="s">
        <v>233</v>
      </c>
      <c r="F270" s="195" t="s">
        <v>15528</v>
      </c>
      <c r="G270" s="196" t="s">
        <v>2761</v>
      </c>
      <c r="H270" s="197">
        <v>18</v>
      </c>
      <c r="I270" s="198"/>
      <c r="J270" s="199">
        <f>ROUND(I270*H270,2)</f>
        <v>0</v>
      </c>
      <c r="K270" s="200"/>
      <c r="L270" s="40"/>
      <c r="M270" s="201" t="s">
        <v>1</v>
      </c>
      <c r="N270" s="202" t="s">
        <v>42</v>
      </c>
      <c r="O270" s="72"/>
      <c r="P270" s="203">
        <f>O270*H270</f>
        <v>0</v>
      </c>
      <c r="Q270" s="203">
        <v>0</v>
      </c>
      <c r="R270" s="203">
        <f>Q270*H270</f>
        <v>0</v>
      </c>
      <c r="S270" s="203">
        <v>0</v>
      </c>
      <c r="T270" s="204">
        <f>S270*H270</f>
        <v>0</v>
      </c>
      <c r="U270" s="35"/>
      <c r="V270" s="35"/>
      <c r="W270" s="35"/>
      <c r="X270" s="35"/>
      <c r="Y270" s="35"/>
      <c r="Z270" s="35"/>
      <c r="AA270" s="35"/>
      <c r="AB270" s="35"/>
      <c r="AC270" s="35"/>
      <c r="AD270" s="35"/>
      <c r="AE270" s="35"/>
      <c r="AR270" s="205" t="s">
        <v>218</v>
      </c>
      <c r="AT270" s="205" t="s">
        <v>214</v>
      </c>
      <c r="AU270" s="205" t="s">
        <v>87</v>
      </c>
      <c r="AY270" s="18" t="s">
        <v>209</v>
      </c>
      <c r="BE270" s="206">
        <f>IF(N270="základní",J270,0)</f>
        <v>0</v>
      </c>
      <c r="BF270" s="206">
        <f>IF(N270="snížená",J270,0)</f>
        <v>0</v>
      </c>
      <c r="BG270" s="206">
        <f>IF(N270="zákl. přenesená",J270,0)</f>
        <v>0</v>
      </c>
      <c r="BH270" s="206">
        <f>IF(N270="sníž. přenesená",J270,0)</f>
        <v>0</v>
      </c>
      <c r="BI270" s="206">
        <f>IF(N270="nulová",J270,0)</f>
        <v>0</v>
      </c>
      <c r="BJ270" s="18" t="s">
        <v>85</v>
      </c>
      <c r="BK270" s="206">
        <f>ROUND(I270*H270,2)</f>
        <v>0</v>
      </c>
      <c r="BL270" s="18" t="s">
        <v>218</v>
      </c>
      <c r="BM270" s="205" t="s">
        <v>15529</v>
      </c>
    </row>
    <row r="271" spans="1:65" s="2" customFormat="1" ht="29.25">
      <c r="A271" s="35"/>
      <c r="B271" s="36"/>
      <c r="C271" s="37"/>
      <c r="D271" s="214" t="s">
        <v>807</v>
      </c>
      <c r="E271" s="37"/>
      <c r="F271" s="256" t="s">
        <v>15521</v>
      </c>
      <c r="G271" s="37"/>
      <c r="H271" s="37"/>
      <c r="I271" s="257"/>
      <c r="J271" s="37"/>
      <c r="K271" s="37"/>
      <c r="L271" s="40"/>
      <c r="M271" s="258"/>
      <c r="N271" s="259"/>
      <c r="O271" s="72"/>
      <c r="P271" s="72"/>
      <c r="Q271" s="72"/>
      <c r="R271" s="72"/>
      <c r="S271" s="72"/>
      <c r="T271" s="73"/>
      <c r="U271" s="35"/>
      <c r="V271" s="35"/>
      <c r="W271" s="35"/>
      <c r="X271" s="35"/>
      <c r="Y271" s="35"/>
      <c r="Z271" s="35"/>
      <c r="AA271" s="35"/>
      <c r="AB271" s="35"/>
      <c r="AC271" s="35"/>
      <c r="AD271" s="35"/>
      <c r="AE271" s="35"/>
      <c r="AT271" s="18" t="s">
        <v>807</v>
      </c>
      <c r="AU271" s="18" t="s">
        <v>87</v>
      </c>
    </row>
    <row r="272" spans="1:65" s="2" customFormat="1" ht="24.2" customHeight="1">
      <c r="A272" s="35"/>
      <c r="B272" s="36"/>
      <c r="C272" s="193" t="s">
        <v>1098</v>
      </c>
      <c r="D272" s="193" t="s">
        <v>214</v>
      </c>
      <c r="E272" s="194" t="s">
        <v>238</v>
      </c>
      <c r="F272" s="195" t="s">
        <v>15530</v>
      </c>
      <c r="G272" s="196" t="s">
        <v>2761</v>
      </c>
      <c r="H272" s="197">
        <v>17</v>
      </c>
      <c r="I272" s="198"/>
      <c r="J272" s="199">
        <f>ROUND(I272*H272,2)</f>
        <v>0</v>
      </c>
      <c r="K272" s="200"/>
      <c r="L272" s="40"/>
      <c r="M272" s="201" t="s">
        <v>1</v>
      </c>
      <c r="N272" s="202" t="s">
        <v>42</v>
      </c>
      <c r="O272" s="72"/>
      <c r="P272" s="203">
        <f>O272*H272</f>
        <v>0</v>
      </c>
      <c r="Q272" s="203">
        <v>0</v>
      </c>
      <c r="R272" s="203">
        <f>Q272*H272</f>
        <v>0</v>
      </c>
      <c r="S272" s="203">
        <v>0</v>
      </c>
      <c r="T272" s="204">
        <f>S272*H272</f>
        <v>0</v>
      </c>
      <c r="U272" s="35"/>
      <c r="V272" s="35"/>
      <c r="W272" s="35"/>
      <c r="X272" s="35"/>
      <c r="Y272" s="35"/>
      <c r="Z272" s="35"/>
      <c r="AA272" s="35"/>
      <c r="AB272" s="35"/>
      <c r="AC272" s="35"/>
      <c r="AD272" s="35"/>
      <c r="AE272" s="35"/>
      <c r="AR272" s="205" t="s">
        <v>218</v>
      </c>
      <c r="AT272" s="205" t="s">
        <v>214</v>
      </c>
      <c r="AU272" s="205" t="s">
        <v>87</v>
      </c>
      <c r="AY272" s="18" t="s">
        <v>209</v>
      </c>
      <c r="BE272" s="206">
        <f>IF(N272="základní",J272,0)</f>
        <v>0</v>
      </c>
      <c r="BF272" s="206">
        <f>IF(N272="snížená",J272,0)</f>
        <v>0</v>
      </c>
      <c r="BG272" s="206">
        <f>IF(N272="zákl. přenesená",J272,0)</f>
        <v>0</v>
      </c>
      <c r="BH272" s="206">
        <f>IF(N272="sníž. přenesená",J272,0)</f>
        <v>0</v>
      </c>
      <c r="BI272" s="206">
        <f>IF(N272="nulová",J272,0)</f>
        <v>0</v>
      </c>
      <c r="BJ272" s="18" t="s">
        <v>85</v>
      </c>
      <c r="BK272" s="206">
        <f>ROUND(I272*H272,2)</f>
        <v>0</v>
      </c>
      <c r="BL272" s="18" t="s">
        <v>218</v>
      </c>
      <c r="BM272" s="205" t="s">
        <v>15531</v>
      </c>
    </row>
    <row r="273" spans="1:65" s="2" customFormat="1" ht="29.25">
      <c r="A273" s="35"/>
      <c r="B273" s="36"/>
      <c r="C273" s="37"/>
      <c r="D273" s="214" t="s">
        <v>807</v>
      </c>
      <c r="E273" s="37"/>
      <c r="F273" s="256" t="s">
        <v>15521</v>
      </c>
      <c r="G273" s="37"/>
      <c r="H273" s="37"/>
      <c r="I273" s="257"/>
      <c r="J273" s="37"/>
      <c r="K273" s="37"/>
      <c r="L273" s="40"/>
      <c r="M273" s="258"/>
      <c r="N273" s="259"/>
      <c r="O273" s="72"/>
      <c r="P273" s="72"/>
      <c r="Q273" s="72"/>
      <c r="R273" s="72"/>
      <c r="S273" s="72"/>
      <c r="T273" s="73"/>
      <c r="U273" s="35"/>
      <c r="V273" s="35"/>
      <c r="W273" s="35"/>
      <c r="X273" s="35"/>
      <c r="Y273" s="35"/>
      <c r="Z273" s="35"/>
      <c r="AA273" s="35"/>
      <c r="AB273" s="35"/>
      <c r="AC273" s="35"/>
      <c r="AD273" s="35"/>
      <c r="AE273" s="35"/>
      <c r="AT273" s="18" t="s">
        <v>807</v>
      </c>
      <c r="AU273" s="18" t="s">
        <v>87</v>
      </c>
    </row>
    <row r="274" spans="1:65" s="2" customFormat="1" ht="33" customHeight="1">
      <c r="A274" s="35"/>
      <c r="B274" s="36"/>
      <c r="C274" s="193" t="s">
        <v>1103</v>
      </c>
      <c r="D274" s="193" t="s">
        <v>214</v>
      </c>
      <c r="E274" s="194" t="s">
        <v>242</v>
      </c>
      <c r="F274" s="195" t="s">
        <v>15532</v>
      </c>
      <c r="G274" s="196" t="s">
        <v>2761</v>
      </c>
      <c r="H274" s="197">
        <v>156</v>
      </c>
      <c r="I274" s="198"/>
      <c r="J274" s="199">
        <f>ROUND(I274*H274,2)</f>
        <v>0</v>
      </c>
      <c r="K274" s="200"/>
      <c r="L274" s="40"/>
      <c r="M274" s="201" t="s">
        <v>1</v>
      </c>
      <c r="N274" s="202" t="s">
        <v>42</v>
      </c>
      <c r="O274" s="72"/>
      <c r="P274" s="203">
        <f>O274*H274</f>
        <v>0</v>
      </c>
      <c r="Q274" s="203">
        <v>0</v>
      </c>
      <c r="R274" s="203">
        <f>Q274*H274</f>
        <v>0</v>
      </c>
      <c r="S274" s="203">
        <v>0</v>
      </c>
      <c r="T274" s="204">
        <f>S274*H274</f>
        <v>0</v>
      </c>
      <c r="U274" s="35"/>
      <c r="V274" s="35"/>
      <c r="W274" s="35"/>
      <c r="X274" s="35"/>
      <c r="Y274" s="35"/>
      <c r="Z274" s="35"/>
      <c r="AA274" s="35"/>
      <c r="AB274" s="35"/>
      <c r="AC274" s="35"/>
      <c r="AD274" s="35"/>
      <c r="AE274" s="35"/>
      <c r="AR274" s="205" t="s">
        <v>218</v>
      </c>
      <c r="AT274" s="205" t="s">
        <v>214</v>
      </c>
      <c r="AU274" s="205" t="s">
        <v>87</v>
      </c>
      <c r="AY274" s="18" t="s">
        <v>209</v>
      </c>
      <c r="BE274" s="206">
        <f>IF(N274="základní",J274,0)</f>
        <v>0</v>
      </c>
      <c r="BF274" s="206">
        <f>IF(N274="snížená",J274,0)</f>
        <v>0</v>
      </c>
      <c r="BG274" s="206">
        <f>IF(N274="zákl. přenesená",J274,0)</f>
        <v>0</v>
      </c>
      <c r="BH274" s="206">
        <f>IF(N274="sníž. přenesená",J274,0)</f>
        <v>0</v>
      </c>
      <c r="BI274" s="206">
        <f>IF(N274="nulová",J274,0)</f>
        <v>0</v>
      </c>
      <c r="BJ274" s="18" t="s">
        <v>85</v>
      </c>
      <c r="BK274" s="206">
        <f>ROUND(I274*H274,2)</f>
        <v>0</v>
      </c>
      <c r="BL274" s="18" t="s">
        <v>218</v>
      </c>
      <c r="BM274" s="205" t="s">
        <v>15533</v>
      </c>
    </row>
    <row r="275" spans="1:65" s="2" customFormat="1" ht="29.25">
      <c r="A275" s="35"/>
      <c r="B275" s="36"/>
      <c r="C275" s="37"/>
      <c r="D275" s="214" t="s">
        <v>807</v>
      </c>
      <c r="E275" s="37"/>
      <c r="F275" s="256" t="s">
        <v>15521</v>
      </c>
      <c r="G275" s="37"/>
      <c r="H275" s="37"/>
      <c r="I275" s="257"/>
      <c r="J275" s="37"/>
      <c r="K275" s="37"/>
      <c r="L275" s="40"/>
      <c r="M275" s="258"/>
      <c r="N275" s="259"/>
      <c r="O275" s="72"/>
      <c r="P275" s="72"/>
      <c r="Q275" s="72"/>
      <c r="R275" s="72"/>
      <c r="S275" s="72"/>
      <c r="T275" s="73"/>
      <c r="U275" s="35"/>
      <c r="V275" s="35"/>
      <c r="W275" s="35"/>
      <c r="X275" s="35"/>
      <c r="Y275" s="35"/>
      <c r="Z275" s="35"/>
      <c r="AA275" s="35"/>
      <c r="AB275" s="35"/>
      <c r="AC275" s="35"/>
      <c r="AD275" s="35"/>
      <c r="AE275" s="35"/>
      <c r="AT275" s="18" t="s">
        <v>807</v>
      </c>
      <c r="AU275" s="18" t="s">
        <v>87</v>
      </c>
    </row>
    <row r="276" spans="1:65" s="2" customFormat="1" ht="24.2" customHeight="1">
      <c r="A276" s="35"/>
      <c r="B276" s="36"/>
      <c r="C276" s="193" t="s">
        <v>1107</v>
      </c>
      <c r="D276" s="193" t="s">
        <v>214</v>
      </c>
      <c r="E276" s="194" t="s">
        <v>246</v>
      </c>
      <c r="F276" s="195" t="s">
        <v>15534</v>
      </c>
      <c r="G276" s="196" t="s">
        <v>2761</v>
      </c>
      <c r="H276" s="197">
        <v>24</v>
      </c>
      <c r="I276" s="198"/>
      <c r="J276" s="199">
        <f>ROUND(I276*H276,2)</f>
        <v>0</v>
      </c>
      <c r="K276" s="200"/>
      <c r="L276" s="40"/>
      <c r="M276" s="201" t="s">
        <v>1</v>
      </c>
      <c r="N276" s="202" t="s">
        <v>42</v>
      </c>
      <c r="O276" s="72"/>
      <c r="P276" s="203">
        <f>O276*H276</f>
        <v>0</v>
      </c>
      <c r="Q276" s="203">
        <v>0</v>
      </c>
      <c r="R276" s="203">
        <f>Q276*H276</f>
        <v>0</v>
      </c>
      <c r="S276" s="203">
        <v>0</v>
      </c>
      <c r="T276" s="204">
        <f>S276*H276</f>
        <v>0</v>
      </c>
      <c r="U276" s="35"/>
      <c r="V276" s="35"/>
      <c r="W276" s="35"/>
      <c r="X276" s="35"/>
      <c r="Y276" s="35"/>
      <c r="Z276" s="35"/>
      <c r="AA276" s="35"/>
      <c r="AB276" s="35"/>
      <c r="AC276" s="35"/>
      <c r="AD276" s="35"/>
      <c r="AE276" s="35"/>
      <c r="AR276" s="205" t="s">
        <v>218</v>
      </c>
      <c r="AT276" s="205" t="s">
        <v>214</v>
      </c>
      <c r="AU276" s="205" t="s">
        <v>87</v>
      </c>
      <c r="AY276" s="18" t="s">
        <v>209</v>
      </c>
      <c r="BE276" s="206">
        <f>IF(N276="základní",J276,0)</f>
        <v>0</v>
      </c>
      <c r="BF276" s="206">
        <f>IF(N276="snížená",J276,0)</f>
        <v>0</v>
      </c>
      <c r="BG276" s="206">
        <f>IF(N276="zákl. přenesená",J276,0)</f>
        <v>0</v>
      </c>
      <c r="BH276" s="206">
        <f>IF(N276="sníž. přenesená",J276,0)</f>
        <v>0</v>
      </c>
      <c r="BI276" s="206">
        <f>IF(N276="nulová",J276,0)</f>
        <v>0</v>
      </c>
      <c r="BJ276" s="18" t="s">
        <v>85</v>
      </c>
      <c r="BK276" s="206">
        <f>ROUND(I276*H276,2)</f>
        <v>0</v>
      </c>
      <c r="BL276" s="18" t="s">
        <v>218</v>
      </c>
      <c r="BM276" s="205" t="s">
        <v>15535</v>
      </c>
    </row>
    <row r="277" spans="1:65" s="2" customFormat="1" ht="29.25">
      <c r="A277" s="35"/>
      <c r="B277" s="36"/>
      <c r="C277" s="37"/>
      <c r="D277" s="214" t="s">
        <v>807</v>
      </c>
      <c r="E277" s="37"/>
      <c r="F277" s="256" t="s">
        <v>15521</v>
      </c>
      <c r="G277" s="37"/>
      <c r="H277" s="37"/>
      <c r="I277" s="257"/>
      <c r="J277" s="37"/>
      <c r="K277" s="37"/>
      <c r="L277" s="40"/>
      <c r="M277" s="258"/>
      <c r="N277" s="259"/>
      <c r="O277" s="72"/>
      <c r="P277" s="72"/>
      <c r="Q277" s="72"/>
      <c r="R277" s="72"/>
      <c r="S277" s="72"/>
      <c r="T277" s="73"/>
      <c r="U277" s="35"/>
      <c r="V277" s="35"/>
      <c r="W277" s="35"/>
      <c r="X277" s="35"/>
      <c r="Y277" s="35"/>
      <c r="Z277" s="35"/>
      <c r="AA277" s="35"/>
      <c r="AB277" s="35"/>
      <c r="AC277" s="35"/>
      <c r="AD277" s="35"/>
      <c r="AE277" s="35"/>
      <c r="AT277" s="18" t="s">
        <v>807</v>
      </c>
      <c r="AU277" s="18" t="s">
        <v>87</v>
      </c>
    </row>
    <row r="278" spans="1:65" s="2" customFormat="1" ht="24.2" customHeight="1">
      <c r="A278" s="35"/>
      <c r="B278" s="36"/>
      <c r="C278" s="193" t="s">
        <v>1113</v>
      </c>
      <c r="D278" s="193" t="s">
        <v>214</v>
      </c>
      <c r="E278" s="194" t="s">
        <v>210</v>
      </c>
      <c r="F278" s="195" t="s">
        <v>15536</v>
      </c>
      <c r="G278" s="196" t="s">
        <v>2761</v>
      </c>
      <c r="H278" s="197">
        <v>24</v>
      </c>
      <c r="I278" s="198"/>
      <c r="J278" s="199">
        <f>ROUND(I278*H278,2)</f>
        <v>0</v>
      </c>
      <c r="K278" s="200"/>
      <c r="L278" s="40"/>
      <c r="M278" s="201" t="s">
        <v>1</v>
      </c>
      <c r="N278" s="202" t="s">
        <v>42</v>
      </c>
      <c r="O278" s="72"/>
      <c r="P278" s="203">
        <f>O278*H278</f>
        <v>0</v>
      </c>
      <c r="Q278" s="203">
        <v>0</v>
      </c>
      <c r="R278" s="203">
        <f>Q278*H278</f>
        <v>0</v>
      </c>
      <c r="S278" s="203">
        <v>0</v>
      </c>
      <c r="T278" s="204">
        <f>S278*H278</f>
        <v>0</v>
      </c>
      <c r="U278" s="35"/>
      <c r="V278" s="35"/>
      <c r="W278" s="35"/>
      <c r="X278" s="35"/>
      <c r="Y278" s="35"/>
      <c r="Z278" s="35"/>
      <c r="AA278" s="35"/>
      <c r="AB278" s="35"/>
      <c r="AC278" s="35"/>
      <c r="AD278" s="35"/>
      <c r="AE278" s="35"/>
      <c r="AR278" s="205" t="s">
        <v>218</v>
      </c>
      <c r="AT278" s="205" t="s">
        <v>214</v>
      </c>
      <c r="AU278" s="205" t="s">
        <v>87</v>
      </c>
      <c r="AY278" s="18" t="s">
        <v>209</v>
      </c>
      <c r="BE278" s="206">
        <f>IF(N278="základní",J278,0)</f>
        <v>0</v>
      </c>
      <c r="BF278" s="206">
        <f>IF(N278="snížená",J278,0)</f>
        <v>0</v>
      </c>
      <c r="BG278" s="206">
        <f>IF(N278="zákl. přenesená",J278,0)</f>
        <v>0</v>
      </c>
      <c r="BH278" s="206">
        <f>IF(N278="sníž. přenesená",J278,0)</f>
        <v>0</v>
      </c>
      <c r="BI278" s="206">
        <f>IF(N278="nulová",J278,0)</f>
        <v>0</v>
      </c>
      <c r="BJ278" s="18" t="s">
        <v>85</v>
      </c>
      <c r="BK278" s="206">
        <f>ROUND(I278*H278,2)</f>
        <v>0</v>
      </c>
      <c r="BL278" s="18" t="s">
        <v>218</v>
      </c>
      <c r="BM278" s="205" t="s">
        <v>15537</v>
      </c>
    </row>
    <row r="279" spans="1:65" s="2" customFormat="1" ht="29.25">
      <c r="A279" s="35"/>
      <c r="B279" s="36"/>
      <c r="C279" s="37"/>
      <c r="D279" s="214" t="s">
        <v>807</v>
      </c>
      <c r="E279" s="37"/>
      <c r="F279" s="256" t="s">
        <v>15521</v>
      </c>
      <c r="G279" s="37"/>
      <c r="H279" s="37"/>
      <c r="I279" s="257"/>
      <c r="J279" s="37"/>
      <c r="K279" s="37"/>
      <c r="L279" s="40"/>
      <c r="M279" s="258"/>
      <c r="N279" s="259"/>
      <c r="O279" s="72"/>
      <c r="P279" s="72"/>
      <c r="Q279" s="72"/>
      <c r="R279" s="72"/>
      <c r="S279" s="72"/>
      <c r="T279" s="73"/>
      <c r="U279" s="35"/>
      <c r="V279" s="35"/>
      <c r="W279" s="35"/>
      <c r="X279" s="35"/>
      <c r="Y279" s="35"/>
      <c r="Z279" s="35"/>
      <c r="AA279" s="35"/>
      <c r="AB279" s="35"/>
      <c r="AC279" s="35"/>
      <c r="AD279" s="35"/>
      <c r="AE279" s="35"/>
      <c r="AT279" s="18" t="s">
        <v>807</v>
      </c>
      <c r="AU279" s="18" t="s">
        <v>87</v>
      </c>
    </row>
    <row r="280" spans="1:65" s="2" customFormat="1" ht="24.2" customHeight="1">
      <c r="A280" s="35"/>
      <c r="B280" s="36"/>
      <c r="C280" s="193" t="s">
        <v>1118</v>
      </c>
      <c r="D280" s="193" t="s">
        <v>214</v>
      </c>
      <c r="E280" s="194" t="s">
        <v>253</v>
      </c>
      <c r="F280" s="195" t="s">
        <v>15538</v>
      </c>
      <c r="G280" s="196" t="s">
        <v>2761</v>
      </c>
      <c r="H280" s="197">
        <v>24</v>
      </c>
      <c r="I280" s="198"/>
      <c r="J280" s="199">
        <f>ROUND(I280*H280,2)</f>
        <v>0</v>
      </c>
      <c r="K280" s="200"/>
      <c r="L280" s="40"/>
      <c r="M280" s="201" t="s">
        <v>1</v>
      </c>
      <c r="N280" s="202" t="s">
        <v>42</v>
      </c>
      <c r="O280" s="72"/>
      <c r="P280" s="203">
        <f>O280*H280</f>
        <v>0</v>
      </c>
      <c r="Q280" s="203">
        <v>0</v>
      </c>
      <c r="R280" s="203">
        <f>Q280*H280</f>
        <v>0</v>
      </c>
      <c r="S280" s="203">
        <v>0</v>
      </c>
      <c r="T280" s="204">
        <f>S280*H280</f>
        <v>0</v>
      </c>
      <c r="U280" s="35"/>
      <c r="V280" s="35"/>
      <c r="W280" s="35"/>
      <c r="X280" s="35"/>
      <c r="Y280" s="35"/>
      <c r="Z280" s="35"/>
      <c r="AA280" s="35"/>
      <c r="AB280" s="35"/>
      <c r="AC280" s="35"/>
      <c r="AD280" s="35"/>
      <c r="AE280" s="35"/>
      <c r="AR280" s="205" t="s">
        <v>218</v>
      </c>
      <c r="AT280" s="205" t="s">
        <v>214</v>
      </c>
      <c r="AU280" s="205" t="s">
        <v>87</v>
      </c>
      <c r="AY280" s="18" t="s">
        <v>209</v>
      </c>
      <c r="BE280" s="206">
        <f>IF(N280="základní",J280,0)</f>
        <v>0</v>
      </c>
      <c r="BF280" s="206">
        <f>IF(N280="snížená",J280,0)</f>
        <v>0</v>
      </c>
      <c r="BG280" s="206">
        <f>IF(N280="zákl. přenesená",J280,0)</f>
        <v>0</v>
      </c>
      <c r="BH280" s="206">
        <f>IF(N280="sníž. přenesená",J280,0)</f>
        <v>0</v>
      </c>
      <c r="BI280" s="206">
        <f>IF(N280="nulová",J280,0)</f>
        <v>0</v>
      </c>
      <c r="BJ280" s="18" t="s">
        <v>85</v>
      </c>
      <c r="BK280" s="206">
        <f>ROUND(I280*H280,2)</f>
        <v>0</v>
      </c>
      <c r="BL280" s="18" t="s">
        <v>218</v>
      </c>
      <c r="BM280" s="205" t="s">
        <v>15539</v>
      </c>
    </row>
    <row r="281" spans="1:65" s="2" customFormat="1" ht="29.25">
      <c r="A281" s="35"/>
      <c r="B281" s="36"/>
      <c r="C281" s="37"/>
      <c r="D281" s="214" t="s">
        <v>807</v>
      </c>
      <c r="E281" s="37"/>
      <c r="F281" s="256" t="s">
        <v>15521</v>
      </c>
      <c r="G281" s="37"/>
      <c r="H281" s="37"/>
      <c r="I281" s="257"/>
      <c r="J281" s="37"/>
      <c r="K281" s="37"/>
      <c r="L281" s="40"/>
      <c r="M281" s="258"/>
      <c r="N281" s="259"/>
      <c r="O281" s="72"/>
      <c r="P281" s="72"/>
      <c r="Q281" s="72"/>
      <c r="R281" s="72"/>
      <c r="S281" s="72"/>
      <c r="T281" s="73"/>
      <c r="U281" s="35"/>
      <c r="V281" s="35"/>
      <c r="W281" s="35"/>
      <c r="X281" s="35"/>
      <c r="Y281" s="35"/>
      <c r="Z281" s="35"/>
      <c r="AA281" s="35"/>
      <c r="AB281" s="35"/>
      <c r="AC281" s="35"/>
      <c r="AD281" s="35"/>
      <c r="AE281" s="35"/>
      <c r="AT281" s="18" t="s">
        <v>807</v>
      </c>
      <c r="AU281" s="18" t="s">
        <v>87</v>
      </c>
    </row>
    <row r="282" spans="1:65" s="2" customFormat="1" ht="24.2" customHeight="1">
      <c r="A282" s="35"/>
      <c r="B282" s="36"/>
      <c r="C282" s="193" t="s">
        <v>1122</v>
      </c>
      <c r="D282" s="193" t="s">
        <v>214</v>
      </c>
      <c r="E282" s="194" t="s">
        <v>12869</v>
      </c>
      <c r="F282" s="195" t="s">
        <v>15522</v>
      </c>
      <c r="G282" s="196" t="s">
        <v>2761</v>
      </c>
      <c r="H282" s="197">
        <v>16</v>
      </c>
      <c r="I282" s="198"/>
      <c r="J282" s="199">
        <f>ROUND(I282*H282,2)</f>
        <v>0</v>
      </c>
      <c r="K282" s="200"/>
      <c r="L282" s="40"/>
      <c r="M282" s="201" t="s">
        <v>1</v>
      </c>
      <c r="N282" s="202" t="s">
        <v>42</v>
      </c>
      <c r="O282" s="72"/>
      <c r="P282" s="203">
        <f>O282*H282</f>
        <v>0</v>
      </c>
      <c r="Q282" s="203">
        <v>0</v>
      </c>
      <c r="R282" s="203">
        <f>Q282*H282</f>
        <v>0</v>
      </c>
      <c r="S282" s="203">
        <v>0</v>
      </c>
      <c r="T282" s="204">
        <f>S282*H282</f>
        <v>0</v>
      </c>
      <c r="U282" s="35"/>
      <c r="V282" s="35"/>
      <c r="W282" s="35"/>
      <c r="X282" s="35"/>
      <c r="Y282" s="35"/>
      <c r="Z282" s="35"/>
      <c r="AA282" s="35"/>
      <c r="AB282" s="35"/>
      <c r="AC282" s="35"/>
      <c r="AD282" s="35"/>
      <c r="AE282" s="35"/>
      <c r="AR282" s="205" t="s">
        <v>218</v>
      </c>
      <c r="AT282" s="205" t="s">
        <v>214</v>
      </c>
      <c r="AU282" s="205" t="s">
        <v>87</v>
      </c>
      <c r="AY282" s="18" t="s">
        <v>209</v>
      </c>
      <c r="BE282" s="206">
        <f>IF(N282="základní",J282,0)</f>
        <v>0</v>
      </c>
      <c r="BF282" s="206">
        <f>IF(N282="snížená",J282,0)</f>
        <v>0</v>
      </c>
      <c r="BG282" s="206">
        <f>IF(N282="zákl. přenesená",J282,0)</f>
        <v>0</v>
      </c>
      <c r="BH282" s="206">
        <f>IF(N282="sníž. přenesená",J282,0)</f>
        <v>0</v>
      </c>
      <c r="BI282" s="206">
        <f>IF(N282="nulová",J282,0)</f>
        <v>0</v>
      </c>
      <c r="BJ282" s="18" t="s">
        <v>85</v>
      </c>
      <c r="BK282" s="206">
        <f>ROUND(I282*H282,2)</f>
        <v>0</v>
      </c>
      <c r="BL282" s="18" t="s">
        <v>218</v>
      </c>
      <c r="BM282" s="205" t="s">
        <v>15540</v>
      </c>
    </row>
    <row r="283" spans="1:65" s="2" customFormat="1" ht="29.25">
      <c r="A283" s="35"/>
      <c r="B283" s="36"/>
      <c r="C283" s="37"/>
      <c r="D283" s="214" t="s">
        <v>807</v>
      </c>
      <c r="E283" s="37"/>
      <c r="F283" s="256" t="s">
        <v>15541</v>
      </c>
      <c r="G283" s="37"/>
      <c r="H283" s="37"/>
      <c r="I283" s="257"/>
      <c r="J283" s="37"/>
      <c r="K283" s="37"/>
      <c r="L283" s="40"/>
      <c r="M283" s="258"/>
      <c r="N283" s="259"/>
      <c r="O283" s="72"/>
      <c r="P283" s="72"/>
      <c r="Q283" s="72"/>
      <c r="R283" s="72"/>
      <c r="S283" s="72"/>
      <c r="T283" s="73"/>
      <c r="U283" s="35"/>
      <c r="V283" s="35"/>
      <c r="W283" s="35"/>
      <c r="X283" s="35"/>
      <c r="Y283" s="35"/>
      <c r="Z283" s="35"/>
      <c r="AA283" s="35"/>
      <c r="AB283" s="35"/>
      <c r="AC283" s="35"/>
      <c r="AD283" s="35"/>
      <c r="AE283" s="35"/>
      <c r="AT283" s="18" t="s">
        <v>807</v>
      </c>
      <c r="AU283" s="18" t="s">
        <v>87</v>
      </c>
    </row>
    <row r="284" spans="1:65" s="2" customFormat="1" ht="33" customHeight="1">
      <c r="A284" s="35"/>
      <c r="B284" s="36"/>
      <c r="C284" s="193" t="s">
        <v>1127</v>
      </c>
      <c r="D284" s="193" t="s">
        <v>214</v>
      </c>
      <c r="E284" s="194" t="s">
        <v>13028</v>
      </c>
      <c r="F284" s="195" t="s">
        <v>15542</v>
      </c>
      <c r="G284" s="196" t="s">
        <v>2761</v>
      </c>
      <c r="H284" s="197">
        <v>4</v>
      </c>
      <c r="I284" s="198"/>
      <c r="J284" s="199">
        <f>ROUND(I284*H284,2)</f>
        <v>0</v>
      </c>
      <c r="K284" s="200"/>
      <c r="L284" s="40"/>
      <c r="M284" s="201" t="s">
        <v>1</v>
      </c>
      <c r="N284" s="202" t="s">
        <v>42</v>
      </c>
      <c r="O284" s="72"/>
      <c r="P284" s="203">
        <f>O284*H284</f>
        <v>0</v>
      </c>
      <c r="Q284" s="203">
        <v>0</v>
      </c>
      <c r="R284" s="203">
        <f>Q284*H284</f>
        <v>0</v>
      </c>
      <c r="S284" s="203">
        <v>0</v>
      </c>
      <c r="T284" s="204">
        <f>S284*H284</f>
        <v>0</v>
      </c>
      <c r="U284" s="35"/>
      <c r="V284" s="35"/>
      <c r="W284" s="35"/>
      <c r="X284" s="35"/>
      <c r="Y284" s="35"/>
      <c r="Z284" s="35"/>
      <c r="AA284" s="35"/>
      <c r="AB284" s="35"/>
      <c r="AC284" s="35"/>
      <c r="AD284" s="35"/>
      <c r="AE284" s="35"/>
      <c r="AR284" s="205" t="s">
        <v>218</v>
      </c>
      <c r="AT284" s="205" t="s">
        <v>214</v>
      </c>
      <c r="AU284" s="205" t="s">
        <v>87</v>
      </c>
      <c r="AY284" s="18" t="s">
        <v>209</v>
      </c>
      <c r="BE284" s="206">
        <f>IF(N284="základní",J284,0)</f>
        <v>0</v>
      </c>
      <c r="BF284" s="206">
        <f>IF(N284="snížená",J284,0)</f>
        <v>0</v>
      </c>
      <c r="BG284" s="206">
        <f>IF(N284="zákl. přenesená",J284,0)</f>
        <v>0</v>
      </c>
      <c r="BH284" s="206">
        <f>IF(N284="sníž. přenesená",J284,0)</f>
        <v>0</v>
      </c>
      <c r="BI284" s="206">
        <f>IF(N284="nulová",J284,0)</f>
        <v>0</v>
      </c>
      <c r="BJ284" s="18" t="s">
        <v>85</v>
      </c>
      <c r="BK284" s="206">
        <f>ROUND(I284*H284,2)</f>
        <v>0</v>
      </c>
      <c r="BL284" s="18" t="s">
        <v>218</v>
      </c>
      <c r="BM284" s="205" t="s">
        <v>15543</v>
      </c>
    </row>
    <row r="285" spans="1:65" s="2" customFormat="1" ht="29.25">
      <c r="A285" s="35"/>
      <c r="B285" s="36"/>
      <c r="C285" s="37"/>
      <c r="D285" s="214" t="s">
        <v>807</v>
      </c>
      <c r="E285" s="37"/>
      <c r="F285" s="256" t="s">
        <v>15541</v>
      </c>
      <c r="G285" s="37"/>
      <c r="H285" s="37"/>
      <c r="I285" s="257"/>
      <c r="J285" s="37"/>
      <c r="K285" s="37"/>
      <c r="L285" s="40"/>
      <c r="M285" s="258"/>
      <c r="N285" s="259"/>
      <c r="O285" s="72"/>
      <c r="P285" s="72"/>
      <c r="Q285" s="72"/>
      <c r="R285" s="72"/>
      <c r="S285" s="72"/>
      <c r="T285" s="73"/>
      <c r="U285" s="35"/>
      <c r="V285" s="35"/>
      <c r="W285" s="35"/>
      <c r="X285" s="35"/>
      <c r="Y285" s="35"/>
      <c r="Z285" s="35"/>
      <c r="AA285" s="35"/>
      <c r="AB285" s="35"/>
      <c r="AC285" s="35"/>
      <c r="AD285" s="35"/>
      <c r="AE285" s="35"/>
      <c r="AT285" s="18" t="s">
        <v>807</v>
      </c>
      <c r="AU285" s="18" t="s">
        <v>87</v>
      </c>
    </row>
    <row r="286" spans="1:65" s="2" customFormat="1" ht="21.75" customHeight="1">
      <c r="A286" s="35"/>
      <c r="B286" s="36"/>
      <c r="C286" s="193" t="s">
        <v>1132</v>
      </c>
      <c r="D286" s="193" t="s">
        <v>214</v>
      </c>
      <c r="E286" s="194" t="s">
        <v>13145</v>
      </c>
      <c r="F286" s="195" t="s">
        <v>15544</v>
      </c>
      <c r="G286" s="196" t="s">
        <v>2761</v>
      </c>
      <c r="H286" s="197">
        <v>20</v>
      </c>
      <c r="I286" s="198"/>
      <c r="J286" s="199">
        <f>ROUND(I286*H286,2)</f>
        <v>0</v>
      </c>
      <c r="K286" s="200"/>
      <c r="L286" s="40"/>
      <c r="M286" s="201" t="s">
        <v>1</v>
      </c>
      <c r="N286" s="202" t="s">
        <v>42</v>
      </c>
      <c r="O286" s="72"/>
      <c r="P286" s="203">
        <f>O286*H286</f>
        <v>0</v>
      </c>
      <c r="Q286" s="203">
        <v>0</v>
      </c>
      <c r="R286" s="203">
        <f>Q286*H286</f>
        <v>0</v>
      </c>
      <c r="S286" s="203">
        <v>0</v>
      </c>
      <c r="T286" s="204">
        <f>S286*H286</f>
        <v>0</v>
      </c>
      <c r="U286" s="35"/>
      <c r="V286" s="35"/>
      <c r="W286" s="35"/>
      <c r="X286" s="35"/>
      <c r="Y286" s="35"/>
      <c r="Z286" s="35"/>
      <c r="AA286" s="35"/>
      <c r="AB286" s="35"/>
      <c r="AC286" s="35"/>
      <c r="AD286" s="35"/>
      <c r="AE286" s="35"/>
      <c r="AR286" s="205" t="s">
        <v>218</v>
      </c>
      <c r="AT286" s="205" t="s">
        <v>214</v>
      </c>
      <c r="AU286" s="205" t="s">
        <v>87</v>
      </c>
      <c r="AY286" s="18" t="s">
        <v>209</v>
      </c>
      <c r="BE286" s="206">
        <f>IF(N286="základní",J286,0)</f>
        <v>0</v>
      </c>
      <c r="BF286" s="206">
        <f>IF(N286="snížená",J286,0)</f>
        <v>0</v>
      </c>
      <c r="BG286" s="206">
        <f>IF(N286="zákl. přenesená",J286,0)</f>
        <v>0</v>
      </c>
      <c r="BH286" s="206">
        <f>IF(N286="sníž. přenesená",J286,0)</f>
        <v>0</v>
      </c>
      <c r="BI286" s="206">
        <f>IF(N286="nulová",J286,0)</f>
        <v>0</v>
      </c>
      <c r="BJ286" s="18" t="s">
        <v>85</v>
      </c>
      <c r="BK286" s="206">
        <f>ROUND(I286*H286,2)</f>
        <v>0</v>
      </c>
      <c r="BL286" s="18" t="s">
        <v>218</v>
      </c>
      <c r="BM286" s="205" t="s">
        <v>15545</v>
      </c>
    </row>
    <row r="287" spans="1:65" s="2" customFormat="1" ht="29.25">
      <c r="A287" s="35"/>
      <c r="B287" s="36"/>
      <c r="C287" s="37"/>
      <c r="D287" s="214" t="s">
        <v>807</v>
      </c>
      <c r="E287" s="37"/>
      <c r="F287" s="256" t="s">
        <v>15541</v>
      </c>
      <c r="G287" s="37"/>
      <c r="H287" s="37"/>
      <c r="I287" s="257"/>
      <c r="J287" s="37"/>
      <c r="K287" s="37"/>
      <c r="L287" s="40"/>
      <c r="M287" s="258"/>
      <c r="N287" s="259"/>
      <c r="O287" s="72"/>
      <c r="P287" s="72"/>
      <c r="Q287" s="72"/>
      <c r="R287" s="72"/>
      <c r="S287" s="72"/>
      <c r="T287" s="73"/>
      <c r="U287" s="35"/>
      <c r="V287" s="35"/>
      <c r="W287" s="35"/>
      <c r="X287" s="35"/>
      <c r="Y287" s="35"/>
      <c r="Z287" s="35"/>
      <c r="AA287" s="35"/>
      <c r="AB287" s="35"/>
      <c r="AC287" s="35"/>
      <c r="AD287" s="35"/>
      <c r="AE287" s="35"/>
      <c r="AT287" s="18" t="s">
        <v>807</v>
      </c>
      <c r="AU287" s="18" t="s">
        <v>87</v>
      </c>
    </row>
    <row r="288" spans="1:65" s="2" customFormat="1" ht="24.2" customHeight="1">
      <c r="A288" s="35"/>
      <c r="B288" s="36"/>
      <c r="C288" s="193" t="s">
        <v>1137</v>
      </c>
      <c r="D288" s="193" t="s">
        <v>214</v>
      </c>
      <c r="E288" s="194" t="s">
        <v>13167</v>
      </c>
      <c r="F288" s="195" t="s">
        <v>15538</v>
      </c>
      <c r="G288" s="196" t="s">
        <v>2761</v>
      </c>
      <c r="H288" s="197">
        <v>20</v>
      </c>
      <c r="I288" s="198"/>
      <c r="J288" s="199">
        <f>ROUND(I288*H288,2)</f>
        <v>0</v>
      </c>
      <c r="K288" s="200"/>
      <c r="L288" s="40"/>
      <c r="M288" s="201" t="s">
        <v>1</v>
      </c>
      <c r="N288" s="202" t="s">
        <v>42</v>
      </c>
      <c r="O288" s="72"/>
      <c r="P288" s="203">
        <f>O288*H288</f>
        <v>0</v>
      </c>
      <c r="Q288" s="203">
        <v>0</v>
      </c>
      <c r="R288" s="203">
        <f>Q288*H288</f>
        <v>0</v>
      </c>
      <c r="S288" s="203">
        <v>0</v>
      </c>
      <c r="T288" s="204">
        <f>S288*H288</f>
        <v>0</v>
      </c>
      <c r="U288" s="35"/>
      <c r="V288" s="35"/>
      <c r="W288" s="35"/>
      <c r="X288" s="35"/>
      <c r="Y288" s="35"/>
      <c r="Z288" s="35"/>
      <c r="AA288" s="35"/>
      <c r="AB288" s="35"/>
      <c r="AC288" s="35"/>
      <c r="AD288" s="35"/>
      <c r="AE288" s="35"/>
      <c r="AR288" s="205" t="s">
        <v>218</v>
      </c>
      <c r="AT288" s="205" t="s">
        <v>214</v>
      </c>
      <c r="AU288" s="205" t="s">
        <v>87</v>
      </c>
      <c r="AY288" s="18" t="s">
        <v>209</v>
      </c>
      <c r="BE288" s="206">
        <f>IF(N288="základní",J288,0)</f>
        <v>0</v>
      </c>
      <c r="BF288" s="206">
        <f>IF(N288="snížená",J288,0)</f>
        <v>0</v>
      </c>
      <c r="BG288" s="206">
        <f>IF(N288="zákl. přenesená",J288,0)</f>
        <v>0</v>
      </c>
      <c r="BH288" s="206">
        <f>IF(N288="sníž. přenesená",J288,0)</f>
        <v>0</v>
      </c>
      <c r="BI288" s="206">
        <f>IF(N288="nulová",J288,0)</f>
        <v>0</v>
      </c>
      <c r="BJ288" s="18" t="s">
        <v>85</v>
      </c>
      <c r="BK288" s="206">
        <f>ROUND(I288*H288,2)</f>
        <v>0</v>
      </c>
      <c r="BL288" s="18" t="s">
        <v>218</v>
      </c>
      <c r="BM288" s="205" t="s">
        <v>15546</v>
      </c>
    </row>
    <row r="289" spans="1:65" s="2" customFormat="1" ht="29.25">
      <c r="A289" s="35"/>
      <c r="B289" s="36"/>
      <c r="C289" s="37"/>
      <c r="D289" s="214" t="s">
        <v>807</v>
      </c>
      <c r="E289" s="37"/>
      <c r="F289" s="256" t="s">
        <v>15541</v>
      </c>
      <c r="G289" s="37"/>
      <c r="H289" s="37"/>
      <c r="I289" s="257"/>
      <c r="J289" s="37"/>
      <c r="K289" s="37"/>
      <c r="L289" s="40"/>
      <c r="M289" s="258"/>
      <c r="N289" s="259"/>
      <c r="O289" s="72"/>
      <c r="P289" s="72"/>
      <c r="Q289" s="72"/>
      <c r="R289" s="72"/>
      <c r="S289" s="72"/>
      <c r="T289" s="73"/>
      <c r="U289" s="35"/>
      <c r="V289" s="35"/>
      <c r="W289" s="35"/>
      <c r="X289" s="35"/>
      <c r="Y289" s="35"/>
      <c r="Z289" s="35"/>
      <c r="AA289" s="35"/>
      <c r="AB289" s="35"/>
      <c r="AC289" s="35"/>
      <c r="AD289" s="35"/>
      <c r="AE289" s="35"/>
      <c r="AT289" s="18" t="s">
        <v>807</v>
      </c>
      <c r="AU289" s="18" t="s">
        <v>87</v>
      </c>
    </row>
    <row r="290" spans="1:65" s="2" customFormat="1" ht="24.2" customHeight="1">
      <c r="A290" s="35"/>
      <c r="B290" s="36"/>
      <c r="C290" s="193" t="s">
        <v>1142</v>
      </c>
      <c r="D290" s="193" t="s">
        <v>214</v>
      </c>
      <c r="E290" s="194" t="s">
        <v>12873</v>
      </c>
      <c r="F290" s="195" t="s">
        <v>15547</v>
      </c>
      <c r="G290" s="196" t="s">
        <v>2761</v>
      </c>
      <c r="H290" s="197">
        <v>30</v>
      </c>
      <c r="I290" s="198"/>
      <c r="J290" s="199">
        <f>ROUND(I290*H290,2)</f>
        <v>0</v>
      </c>
      <c r="K290" s="200"/>
      <c r="L290" s="40"/>
      <c r="M290" s="201" t="s">
        <v>1</v>
      </c>
      <c r="N290" s="202" t="s">
        <v>42</v>
      </c>
      <c r="O290" s="72"/>
      <c r="P290" s="203">
        <f>O290*H290</f>
        <v>0</v>
      </c>
      <c r="Q290" s="203">
        <v>0</v>
      </c>
      <c r="R290" s="203">
        <f>Q290*H290</f>
        <v>0</v>
      </c>
      <c r="S290" s="203">
        <v>0</v>
      </c>
      <c r="T290" s="204">
        <f>S290*H290</f>
        <v>0</v>
      </c>
      <c r="U290" s="35"/>
      <c r="V290" s="35"/>
      <c r="W290" s="35"/>
      <c r="X290" s="35"/>
      <c r="Y290" s="35"/>
      <c r="Z290" s="35"/>
      <c r="AA290" s="35"/>
      <c r="AB290" s="35"/>
      <c r="AC290" s="35"/>
      <c r="AD290" s="35"/>
      <c r="AE290" s="35"/>
      <c r="AR290" s="205" t="s">
        <v>218</v>
      </c>
      <c r="AT290" s="205" t="s">
        <v>214</v>
      </c>
      <c r="AU290" s="205" t="s">
        <v>87</v>
      </c>
      <c r="AY290" s="18" t="s">
        <v>209</v>
      </c>
      <c r="BE290" s="206">
        <f>IF(N290="základní",J290,0)</f>
        <v>0</v>
      </c>
      <c r="BF290" s="206">
        <f>IF(N290="snížená",J290,0)</f>
        <v>0</v>
      </c>
      <c r="BG290" s="206">
        <f>IF(N290="zákl. přenesená",J290,0)</f>
        <v>0</v>
      </c>
      <c r="BH290" s="206">
        <f>IF(N290="sníž. přenesená",J290,0)</f>
        <v>0</v>
      </c>
      <c r="BI290" s="206">
        <f>IF(N290="nulová",J290,0)</f>
        <v>0</v>
      </c>
      <c r="BJ290" s="18" t="s">
        <v>85</v>
      </c>
      <c r="BK290" s="206">
        <f>ROUND(I290*H290,2)</f>
        <v>0</v>
      </c>
      <c r="BL290" s="18" t="s">
        <v>218</v>
      </c>
      <c r="BM290" s="205" t="s">
        <v>15548</v>
      </c>
    </row>
    <row r="291" spans="1:65" s="2" customFormat="1" ht="19.5">
      <c r="A291" s="35"/>
      <c r="B291" s="36"/>
      <c r="C291" s="37"/>
      <c r="D291" s="214" t="s">
        <v>807</v>
      </c>
      <c r="E291" s="37"/>
      <c r="F291" s="256" t="s">
        <v>15549</v>
      </c>
      <c r="G291" s="37"/>
      <c r="H291" s="37"/>
      <c r="I291" s="257"/>
      <c r="J291" s="37"/>
      <c r="K291" s="37"/>
      <c r="L291" s="40"/>
      <c r="M291" s="258"/>
      <c r="N291" s="259"/>
      <c r="O291" s="72"/>
      <c r="P291" s="72"/>
      <c r="Q291" s="72"/>
      <c r="R291" s="72"/>
      <c r="S291" s="72"/>
      <c r="T291" s="73"/>
      <c r="U291" s="35"/>
      <c r="V291" s="35"/>
      <c r="W291" s="35"/>
      <c r="X291" s="35"/>
      <c r="Y291" s="35"/>
      <c r="Z291" s="35"/>
      <c r="AA291" s="35"/>
      <c r="AB291" s="35"/>
      <c r="AC291" s="35"/>
      <c r="AD291" s="35"/>
      <c r="AE291" s="35"/>
      <c r="AT291" s="18" t="s">
        <v>807</v>
      </c>
      <c r="AU291" s="18" t="s">
        <v>87</v>
      </c>
    </row>
    <row r="292" spans="1:65" s="2" customFormat="1" ht="16.5" customHeight="1">
      <c r="A292" s="35"/>
      <c r="B292" s="36"/>
      <c r="C292" s="193" t="s">
        <v>1147</v>
      </c>
      <c r="D292" s="193" t="s">
        <v>214</v>
      </c>
      <c r="E292" s="194" t="s">
        <v>13030</v>
      </c>
      <c r="F292" s="195" t="s">
        <v>15550</v>
      </c>
      <c r="G292" s="196" t="s">
        <v>2761</v>
      </c>
      <c r="H292" s="197">
        <v>30</v>
      </c>
      <c r="I292" s="198"/>
      <c r="J292" s="199">
        <f>ROUND(I292*H292,2)</f>
        <v>0</v>
      </c>
      <c r="K292" s="200"/>
      <c r="L292" s="40"/>
      <c r="M292" s="201" t="s">
        <v>1</v>
      </c>
      <c r="N292" s="202" t="s">
        <v>42</v>
      </c>
      <c r="O292" s="72"/>
      <c r="P292" s="203">
        <f>O292*H292</f>
        <v>0</v>
      </c>
      <c r="Q292" s="203">
        <v>0</v>
      </c>
      <c r="R292" s="203">
        <f>Q292*H292</f>
        <v>0</v>
      </c>
      <c r="S292" s="203">
        <v>0</v>
      </c>
      <c r="T292" s="204">
        <f>S292*H292</f>
        <v>0</v>
      </c>
      <c r="U292" s="35"/>
      <c r="V292" s="35"/>
      <c r="W292" s="35"/>
      <c r="X292" s="35"/>
      <c r="Y292" s="35"/>
      <c r="Z292" s="35"/>
      <c r="AA292" s="35"/>
      <c r="AB292" s="35"/>
      <c r="AC292" s="35"/>
      <c r="AD292" s="35"/>
      <c r="AE292" s="35"/>
      <c r="AR292" s="205" t="s">
        <v>218</v>
      </c>
      <c r="AT292" s="205" t="s">
        <v>214</v>
      </c>
      <c r="AU292" s="205" t="s">
        <v>87</v>
      </c>
      <c r="AY292" s="18" t="s">
        <v>209</v>
      </c>
      <c r="BE292" s="206">
        <f>IF(N292="základní",J292,0)</f>
        <v>0</v>
      </c>
      <c r="BF292" s="206">
        <f>IF(N292="snížená",J292,0)</f>
        <v>0</v>
      </c>
      <c r="BG292" s="206">
        <f>IF(N292="zákl. přenesená",J292,0)</f>
        <v>0</v>
      </c>
      <c r="BH292" s="206">
        <f>IF(N292="sníž. přenesená",J292,0)</f>
        <v>0</v>
      </c>
      <c r="BI292" s="206">
        <f>IF(N292="nulová",J292,0)</f>
        <v>0</v>
      </c>
      <c r="BJ292" s="18" t="s">
        <v>85</v>
      </c>
      <c r="BK292" s="206">
        <f>ROUND(I292*H292,2)</f>
        <v>0</v>
      </c>
      <c r="BL292" s="18" t="s">
        <v>218</v>
      </c>
      <c r="BM292" s="205" t="s">
        <v>15551</v>
      </c>
    </row>
    <row r="293" spans="1:65" s="2" customFormat="1" ht="19.5">
      <c r="A293" s="35"/>
      <c r="B293" s="36"/>
      <c r="C293" s="37"/>
      <c r="D293" s="214" t="s">
        <v>807</v>
      </c>
      <c r="E293" s="37"/>
      <c r="F293" s="256" t="s">
        <v>15549</v>
      </c>
      <c r="G293" s="37"/>
      <c r="H293" s="37"/>
      <c r="I293" s="257"/>
      <c r="J293" s="37"/>
      <c r="K293" s="37"/>
      <c r="L293" s="40"/>
      <c r="M293" s="258"/>
      <c r="N293" s="259"/>
      <c r="O293" s="72"/>
      <c r="P293" s="72"/>
      <c r="Q293" s="72"/>
      <c r="R293" s="72"/>
      <c r="S293" s="72"/>
      <c r="T293" s="73"/>
      <c r="U293" s="35"/>
      <c r="V293" s="35"/>
      <c r="W293" s="35"/>
      <c r="X293" s="35"/>
      <c r="Y293" s="35"/>
      <c r="Z293" s="35"/>
      <c r="AA293" s="35"/>
      <c r="AB293" s="35"/>
      <c r="AC293" s="35"/>
      <c r="AD293" s="35"/>
      <c r="AE293" s="35"/>
      <c r="AT293" s="18" t="s">
        <v>807</v>
      </c>
      <c r="AU293" s="18" t="s">
        <v>87</v>
      </c>
    </row>
    <row r="294" spans="1:65" s="12" customFormat="1" ht="25.9" customHeight="1">
      <c r="B294" s="177"/>
      <c r="C294" s="178"/>
      <c r="D294" s="179" t="s">
        <v>76</v>
      </c>
      <c r="E294" s="180" t="s">
        <v>15552</v>
      </c>
      <c r="F294" s="180" t="s">
        <v>15553</v>
      </c>
      <c r="G294" s="178"/>
      <c r="H294" s="178"/>
      <c r="I294" s="181"/>
      <c r="J294" s="182">
        <f>BK294</f>
        <v>0</v>
      </c>
      <c r="K294" s="178"/>
      <c r="L294" s="183"/>
      <c r="M294" s="184"/>
      <c r="N294" s="185"/>
      <c r="O294" s="185"/>
      <c r="P294" s="186">
        <f>P295</f>
        <v>0</v>
      </c>
      <c r="Q294" s="185"/>
      <c r="R294" s="186">
        <f>R295</f>
        <v>0</v>
      </c>
      <c r="S294" s="185"/>
      <c r="T294" s="187">
        <f>T295</f>
        <v>0</v>
      </c>
      <c r="AR294" s="188" t="s">
        <v>85</v>
      </c>
      <c r="AT294" s="189" t="s">
        <v>76</v>
      </c>
      <c r="AU294" s="189" t="s">
        <v>77</v>
      </c>
      <c r="AY294" s="188" t="s">
        <v>209</v>
      </c>
      <c r="BK294" s="190">
        <f>BK295</f>
        <v>0</v>
      </c>
    </row>
    <row r="295" spans="1:65" s="12" customFormat="1" ht="22.9" customHeight="1">
      <c r="B295" s="177"/>
      <c r="C295" s="178"/>
      <c r="D295" s="179" t="s">
        <v>76</v>
      </c>
      <c r="E295" s="191" t="s">
        <v>8928</v>
      </c>
      <c r="F295" s="191" t="s">
        <v>15554</v>
      </c>
      <c r="G295" s="178"/>
      <c r="H295" s="178"/>
      <c r="I295" s="181"/>
      <c r="J295" s="192">
        <f>BK295</f>
        <v>0</v>
      </c>
      <c r="K295" s="178"/>
      <c r="L295" s="183"/>
      <c r="M295" s="184"/>
      <c r="N295" s="185"/>
      <c r="O295" s="185"/>
      <c r="P295" s="186">
        <f>SUM(P296:P307)</f>
        <v>0</v>
      </c>
      <c r="Q295" s="185"/>
      <c r="R295" s="186">
        <f>SUM(R296:R307)</f>
        <v>0</v>
      </c>
      <c r="S295" s="185"/>
      <c r="T295" s="187">
        <f>SUM(T296:T307)</f>
        <v>0</v>
      </c>
      <c r="AR295" s="188" t="s">
        <v>85</v>
      </c>
      <c r="AT295" s="189" t="s">
        <v>76</v>
      </c>
      <c r="AU295" s="189" t="s">
        <v>85</v>
      </c>
      <c r="AY295" s="188" t="s">
        <v>209</v>
      </c>
      <c r="BK295" s="190">
        <f>SUM(BK296:BK307)</f>
        <v>0</v>
      </c>
    </row>
    <row r="296" spans="1:65" s="2" customFormat="1" ht="16.5" customHeight="1">
      <c r="A296" s="35"/>
      <c r="B296" s="36"/>
      <c r="C296" s="193" t="s">
        <v>1152</v>
      </c>
      <c r="D296" s="193" t="s">
        <v>214</v>
      </c>
      <c r="E296" s="194" t="s">
        <v>12876</v>
      </c>
      <c r="F296" s="195" t="s">
        <v>15555</v>
      </c>
      <c r="G296" s="196" t="s">
        <v>2761</v>
      </c>
      <c r="H296" s="197">
        <v>18</v>
      </c>
      <c r="I296" s="198"/>
      <c r="J296" s="199">
        <f>ROUND(I296*H296,2)</f>
        <v>0</v>
      </c>
      <c r="K296" s="200"/>
      <c r="L296" s="40"/>
      <c r="M296" s="201" t="s">
        <v>1</v>
      </c>
      <c r="N296" s="202" t="s">
        <v>42</v>
      </c>
      <c r="O296" s="72"/>
      <c r="P296" s="203">
        <f>O296*H296</f>
        <v>0</v>
      </c>
      <c r="Q296" s="203">
        <v>0</v>
      </c>
      <c r="R296" s="203">
        <f>Q296*H296</f>
        <v>0</v>
      </c>
      <c r="S296" s="203">
        <v>0</v>
      </c>
      <c r="T296" s="204">
        <f>S296*H296</f>
        <v>0</v>
      </c>
      <c r="U296" s="35"/>
      <c r="V296" s="35"/>
      <c r="W296" s="35"/>
      <c r="X296" s="35"/>
      <c r="Y296" s="35"/>
      <c r="Z296" s="35"/>
      <c r="AA296" s="35"/>
      <c r="AB296" s="35"/>
      <c r="AC296" s="35"/>
      <c r="AD296" s="35"/>
      <c r="AE296" s="35"/>
      <c r="AR296" s="205" t="s">
        <v>218</v>
      </c>
      <c r="AT296" s="205" t="s">
        <v>214</v>
      </c>
      <c r="AU296" s="205" t="s">
        <v>87</v>
      </c>
      <c r="AY296" s="18" t="s">
        <v>209</v>
      </c>
      <c r="BE296" s="206">
        <f>IF(N296="základní",J296,0)</f>
        <v>0</v>
      </c>
      <c r="BF296" s="206">
        <f>IF(N296="snížená",J296,0)</f>
        <v>0</v>
      </c>
      <c r="BG296" s="206">
        <f>IF(N296="zákl. přenesená",J296,0)</f>
        <v>0</v>
      </c>
      <c r="BH296" s="206">
        <f>IF(N296="sníž. přenesená",J296,0)</f>
        <v>0</v>
      </c>
      <c r="BI296" s="206">
        <f>IF(N296="nulová",J296,0)</f>
        <v>0</v>
      </c>
      <c r="BJ296" s="18" t="s">
        <v>85</v>
      </c>
      <c r="BK296" s="206">
        <f>ROUND(I296*H296,2)</f>
        <v>0</v>
      </c>
      <c r="BL296" s="18" t="s">
        <v>218</v>
      </c>
      <c r="BM296" s="205" t="s">
        <v>15556</v>
      </c>
    </row>
    <row r="297" spans="1:65" s="2" customFormat="1" ht="58.5">
      <c r="A297" s="35"/>
      <c r="B297" s="36"/>
      <c r="C297" s="37"/>
      <c r="D297" s="214" t="s">
        <v>807</v>
      </c>
      <c r="E297" s="37"/>
      <c r="F297" s="256" t="s">
        <v>15557</v>
      </c>
      <c r="G297" s="37"/>
      <c r="H297" s="37"/>
      <c r="I297" s="257"/>
      <c r="J297" s="37"/>
      <c r="K297" s="37"/>
      <c r="L297" s="40"/>
      <c r="M297" s="258"/>
      <c r="N297" s="259"/>
      <c r="O297" s="72"/>
      <c r="P297" s="72"/>
      <c r="Q297" s="72"/>
      <c r="R297" s="72"/>
      <c r="S297" s="72"/>
      <c r="T297" s="73"/>
      <c r="U297" s="35"/>
      <c r="V297" s="35"/>
      <c r="W297" s="35"/>
      <c r="X297" s="35"/>
      <c r="Y297" s="35"/>
      <c r="Z297" s="35"/>
      <c r="AA297" s="35"/>
      <c r="AB297" s="35"/>
      <c r="AC297" s="35"/>
      <c r="AD297" s="35"/>
      <c r="AE297" s="35"/>
      <c r="AT297" s="18" t="s">
        <v>807</v>
      </c>
      <c r="AU297" s="18" t="s">
        <v>87</v>
      </c>
    </row>
    <row r="298" spans="1:65" s="2" customFormat="1" ht="16.5" customHeight="1">
      <c r="A298" s="35"/>
      <c r="B298" s="36"/>
      <c r="C298" s="193" t="s">
        <v>1157</v>
      </c>
      <c r="D298" s="193" t="s">
        <v>214</v>
      </c>
      <c r="E298" s="194" t="s">
        <v>12879</v>
      </c>
      <c r="F298" s="195" t="s">
        <v>15558</v>
      </c>
      <c r="G298" s="196" t="s">
        <v>2761</v>
      </c>
      <c r="H298" s="197">
        <v>6</v>
      </c>
      <c r="I298" s="198"/>
      <c r="J298" s="199">
        <f>ROUND(I298*H298,2)</f>
        <v>0</v>
      </c>
      <c r="K298" s="200"/>
      <c r="L298" s="40"/>
      <c r="M298" s="201" t="s">
        <v>1</v>
      </c>
      <c r="N298" s="202" t="s">
        <v>42</v>
      </c>
      <c r="O298" s="72"/>
      <c r="P298" s="203">
        <f>O298*H298</f>
        <v>0</v>
      </c>
      <c r="Q298" s="203">
        <v>0</v>
      </c>
      <c r="R298" s="203">
        <f>Q298*H298</f>
        <v>0</v>
      </c>
      <c r="S298" s="203">
        <v>0</v>
      </c>
      <c r="T298" s="204">
        <f>S298*H298</f>
        <v>0</v>
      </c>
      <c r="U298" s="35"/>
      <c r="V298" s="35"/>
      <c r="W298" s="35"/>
      <c r="X298" s="35"/>
      <c r="Y298" s="35"/>
      <c r="Z298" s="35"/>
      <c r="AA298" s="35"/>
      <c r="AB298" s="35"/>
      <c r="AC298" s="35"/>
      <c r="AD298" s="35"/>
      <c r="AE298" s="35"/>
      <c r="AR298" s="205" t="s">
        <v>218</v>
      </c>
      <c r="AT298" s="205" t="s">
        <v>214</v>
      </c>
      <c r="AU298" s="205" t="s">
        <v>87</v>
      </c>
      <c r="AY298" s="18" t="s">
        <v>209</v>
      </c>
      <c r="BE298" s="206">
        <f>IF(N298="základní",J298,0)</f>
        <v>0</v>
      </c>
      <c r="BF298" s="206">
        <f>IF(N298="snížená",J298,0)</f>
        <v>0</v>
      </c>
      <c r="BG298" s="206">
        <f>IF(N298="zákl. přenesená",J298,0)</f>
        <v>0</v>
      </c>
      <c r="BH298" s="206">
        <f>IF(N298="sníž. přenesená",J298,0)</f>
        <v>0</v>
      </c>
      <c r="BI298" s="206">
        <f>IF(N298="nulová",J298,0)</f>
        <v>0</v>
      </c>
      <c r="BJ298" s="18" t="s">
        <v>85</v>
      </c>
      <c r="BK298" s="206">
        <f>ROUND(I298*H298,2)</f>
        <v>0</v>
      </c>
      <c r="BL298" s="18" t="s">
        <v>218</v>
      </c>
      <c r="BM298" s="205" t="s">
        <v>15559</v>
      </c>
    </row>
    <row r="299" spans="1:65" s="2" customFormat="1" ht="58.5">
      <c r="A299" s="35"/>
      <c r="B299" s="36"/>
      <c r="C299" s="37"/>
      <c r="D299" s="214" t="s">
        <v>807</v>
      </c>
      <c r="E299" s="37"/>
      <c r="F299" s="256" t="s">
        <v>15557</v>
      </c>
      <c r="G299" s="37"/>
      <c r="H299" s="37"/>
      <c r="I299" s="257"/>
      <c r="J299" s="37"/>
      <c r="K299" s="37"/>
      <c r="L299" s="40"/>
      <c r="M299" s="258"/>
      <c r="N299" s="259"/>
      <c r="O299" s="72"/>
      <c r="P299" s="72"/>
      <c r="Q299" s="72"/>
      <c r="R299" s="72"/>
      <c r="S299" s="72"/>
      <c r="T299" s="73"/>
      <c r="U299" s="35"/>
      <c r="V299" s="35"/>
      <c r="W299" s="35"/>
      <c r="X299" s="35"/>
      <c r="Y299" s="35"/>
      <c r="Z299" s="35"/>
      <c r="AA299" s="35"/>
      <c r="AB299" s="35"/>
      <c r="AC299" s="35"/>
      <c r="AD299" s="35"/>
      <c r="AE299" s="35"/>
      <c r="AT299" s="18" t="s">
        <v>807</v>
      </c>
      <c r="AU299" s="18" t="s">
        <v>87</v>
      </c>
    </row>
    <row r="300" spans="1:65" s="2" customFormat="1" ht="16.5" customHeight="1">
      <c r="A300" s="35"/>
      <c r="B300" s="36"/>
      <c r="C300" s="193" t="s">
        <v>1162</v>
      </c>
      <c r="D300" s="193" t="s">
        <v>214</v>
      </c>
      <c r="E300" s="194" t="s">
        <v>12882</v>
      </c>
      <c r="F300" s="195" t="s">
        <v>15560</v>
      </c>
      <c r="G300" s="196" t="s">
        <v>2761</v>
      </c>
      <c r="H300" s="197">
        <v>1</v>
      </c>
      <c r="I300" s="198"/>
      <c r="J300" s="199">
        <f>ROUND(I300*H300,2)</f>
        <v>0</v>
      </c>
      <c r="K300" s="200"/>
      <c r="L300" s="40"/>
      <c r="M300" s="201" t="s">
        <v>1</v>
      </c>
      <c r="N300" s="202" t="s">
        <v>42</v>
      </c>
      <c r="O300" s="72"/>
      <c r="P300" s="203">
        <f>O300*H300</f>
        <v>0</v>
      </c>
      <c r="Q300" s="203">
        <v>0</v>
      </c>
      <c r="R300" s="203">
        <f>Q300*H300</f>
        <v>0</v>
      </c>
      <c r="S300" s="203">
        <v>0</v>
      </c>
      <c r="T300" s="204">
        <f>S300*H300</f>
        <v>0</v>
      </c>
      <c r="U300" s="35"/>
      <c r="V300" s="35"/>
      <c r="W300" s="35"/>
      <c r="X300" s="35"/>
      <c r="Y300" s="35"/>
      <c r="Z300" s="35"/>
      <c r="AA300" s="35"/>
      <c r="AB300" s="35"/>
      <c r="AC300" s="35"/>
      <c r="AD300" s="35"/>
      <c r="AE300" s="35"/>
      <c r="AR300" s="205" t="s">
        <v>218</v>
      </c>
      <c r="AT300" s="205" t="s">
        <v>214</v>
      </c>
      <c r="AU300" s="205" t="s">
        <v>87</v>
      </c>
      <c r="AY300" s="18" t="s">
        <v>209</v>
      </c>
      <c r="BE300" s="206">
        <f>IF(N300="základní",J300,0)</f>
        <v>0</v>
      </c>
      <c r="BF300" s="206">
        <f>IF(N300="snížená",J300,0)</f>
        <v>0</v>
      </c>
      <c r="BG300" s="206">
        <f>IF(N300="zákl. přenesená",J300,0)</f>
        <v>0</v>
      </c>
      <c r="BH300" s="206">
        <f>IF(N300="sníž. přenesená",J300,0)</f>
        <v>0</v>
      </c>
      <c r="BI300" s="206">
        <f>IF(N300="nulová",J300,0)</f>
        <v>0</v>
      </c>
      <c r="BJ300" s="18" t="s">
        <v>85</v>
      </c>
      <c r="BK300" s="206">
        <f>ROUND(I300*H300,2)</f>
        <v>0</v>
      </c>
      <c r="BL300" s="18" t="s">
        <v>218</v>
      </c>
      <c r="BM300" s="205" t="s">
        <v>15561</v>
      </c>
    </row>
    <row r="301" spans="1:65" s="2" customFormat="1" ht="58.5">
      <c r="A301" s="35"/>
      <c r="B301" s="36"/>
      <c r="C301" s="37"/>
      <c r="D301" s="214" t="s">
        <v>807</v>
      </c>
      <c r="E301" s="37"/>
      <c r="F301" s="256" t="s">
        <v>15557</v>
      </c>
      <c r="G301" s="37"/>
      <c r="H301" s="37"/>
      <c r="I301" s="257"/>
      <c r="J301" s="37"/>
      <c r="K301" s="37"/>
      <c r="L301" s="40"/>
      <c r="M301" s="258"/>
      <c r="N301" s="259"/>
      <c r="O301" s="72"/>
      <c r="P301" s="72"/>
      <c r="Q301" s="72"/>
      <c r="R301" s="72"/>
      <c r="S301" s="72"/>
      <c r="T301" s="73"/>
      <c r="U301" s="35"/>
      <c r="V301" s="35"/>
      <c r="W301" s="35"/>
      <c r="X301" s="35"/>
      <c r="Y301" s="35"/>
      <c r="Z301" s="35"/>
      <c r="AA301" s="35"/>
      <c r="AB301" s="35"/>
      <c r="AC301" s="35"/>
      <c r="AD301" s="35"/>
      <c r="AE301" s="35"/>
      <c r="AT301" s="18" t="s">
        <v>807</v>
      </c>
      <c r="AU301" s="18" t="s">
        <v>87</v>
      </c>
    </row>
    <row r="302" spans="1:65" s="2" customFormat="1" ht="16.5" customHeight="1">
      <c r="A302" s="35"/>
      <c r="B302" s="36"/>
      <c r="C302" s="193" t="s">
        <v>1165</v>
      </c>
      <c r="D302" s="193" t="s">
        <v>214</v>
      </c>
      <c r="E302" s="194" t="s">
        <v>12885</v>
      </c>
      <c r="F302" s="195" t="s">
        <v>15562</v>
      </c>
      <c r="G302" s="196" t="s">
        <v>2761</v>
      </c>
      <c r="H302" s="197">
        <v>1</v>
      </c>
      <c r="I302" s="198"/>
      <c r="J302" s="199">
        <f>ROUND(I302*H302,2)</f>
        <v>0</v>
      </c>
      <c r="K302" s="200"/>
      <c r="L302" s="40"/>
      <c r="M302" s="201" t="s">
        <v>1</v>
      </c>
      <c r="N302" s="202" t="s">
        <v>42</v>
      </c>
      <c r="O302" s="72"/>
      <c r="P302" s="203">
        <f>O302*H302</f>
        <v>0</v>
      </c>
      <c r="Q302" s="203">
        <v>0</v>
      </c>
      <c r="R302" s="203">
        <f>Q302*H302</f>
        <v>0</v>
      </c>
      <c r="S302" s="203">
        <v>0</v>
      </c>
      <c r="T302" s="204">
        <f>S302*H302</f>
        <v>0</v>
      </c>
      <c r="U302" s="35"/>
      <c r="V302" s="35"/>
      <c r="W302" s="35"/>
      <c r="X302" s="35"/>
      <c r="Y302" s="35"/>
      <c r="Z302" s="35"/>
      <c r="AA302" s="35"/>
      <c r="AB302" s="35"/>
      <c r="AC302" s="35"/>
      <c r="AD302" s="35"/>
      <c r="AE302" s="35"/>
      <c r="AR302" s="205" t="s">
        <v>218</v>
      </c>
      <c r="AT302" s="205" t="s">
        <v>214</v>
      </c>
      <c r="AU302" s="205" t="s">
        <v>87</v>
      </c>
      <c r="AY302" s="18" t="s">
        <v>209</v>
      </c>
      <c r="BE302" s="206">
        <f>IF(N302="základní",J302,0)</f>
        <v>0</v>
      </c>
      <c r="BF302" s="206">
        <f>IF(N302="snížená",J302,0)</f>
        <v>0</v>
      </c>
      <c r="BG302" s="206">
        <f>IF(N302="zákl. přenesená",J302,0)</f>
        <v>0</v>
      </c>
      <c r="BH302" s="206">
        <f>IF(N302="sníž. přenesená",J302,0)</f>
        <v>0</v>
      </c>
      <c r="BI302" s="206">
        <f>IF(N302="nulová",J302,0)</f>
        <v>0</v>
      </c>
      <c r="BJ302" s="18" t="s">
        <v>85</v>
      </c>
      <c r="BK302" s="206">
        <f>ROUND(I302*H302,2)</f>
        <v>0</v>
      </c>
      <c r="BL302" s="18" t="s">
        <v>218</v>
      </c>
      <c r="BM302" s="205" t="s">
        <v>15563</v>
      </c>
    </row>
    <row r="303" spans="1:65" s="2" customFormat="1" ht="58.5">
      <c r="A303" s="35"/>
      <c r="B303" s="36"/>
      <c r="C303" s="37"/>
      <c r="D303" s="214" t="s">
        <v>807</v>
      </c>
      <c r="E303" s="37"/>
      <c r="F303" s="256" t="s">
        <v>15557</v>
      </c>
      <c r="G303" s="37"/>
      <c r="H303" s="37"/>
      <c r="I303" s="257"/>
      <c r="J303" s="37"/>
      <c r="K303" s="37"/>
      <c r="L303" s="40"/>
      <c r="M303" s="258"/>
      <c r="N303" s="259"/>
      <c r="O303" s="72"/>
      <c r="P303" s="72"/>
      <c r="Q303" s="72"/>
      <c r="R303" s="72"/>
      <c r="S303" s="72"/>
      <c r="T303" s="73"/>
      <c r="U303" s="35"/>
      <c r="V303" s="35"/>
      <c r="W303" s="35"/>
      <c r="X303" s="35"/>
      <c r="Y303" s="35"/>
      <c r="Z303" s="35"/>
      <c r="AA303" s="35"/>
      <c r="AB303" s="35"/>
      <c r="AC303" s="35"/>
      <c r="AD303" s="35"/>
      <c r="AE303" s="35"/>
      <c r="AT303" s="18" t="s">
        <v>807</v>
      </c>
      <c r="AU303" s="18" t="s">
        <v>87</v>
      </c>
    </row>
    <row r="304" spans="1:65" s="2" customFormat="1" ht="16.5" customHeight="1">
      <c r="A304" s="35"/>
      <c r="B304" s="36"/>
      <c r="C304" s="193" t="s">
        <v>1170</v>
      </c>
      <c r="D304" s="193" t="s">
        <v>214</v>
      </c>
      <c r="E304" s="194" t="s">
        <v>12888</v>
      </c>
      <c r="F304" s="195" t="s">
        <v>15564</v>
      </c>
      <c r="G304" s="196" t="s">
        <v>2761</v>
      </c>
      <c r="H304" s="197">
        <v>2</v>
      </c>
      <c r="I304" s="198"/>
      <c r="J304" s="199">
        <f>ROUND(I304*H304,2)</f>
        <v>0</v>
      </c>
      <c r="K304" s="200"/>
      <c r="L304" s="40"/>
      <c r="M304" s="201" t="s">
        <v>1</v>
      </c>
      <c r="N304" s="202" t="s">
        <v>42</v>
      </c>
      <c r="O304" s="72"/>
      <c r="P304" s="203">
        <f>O304*H304</f>
        <v>0</v>
      </c>
      <c r="Q304" s="203">
        <v>0</v>
      </c>
      <c r="R304" s="203">
        <f>Q304*H304</f>
        <v>0</v>
      </c>
      <c r="S304" s="203">
        <v>0</v>
      </c>
      <c r="T304" s="204">
        <f>S304*H304</f>
        <v>0</v>
      </c>
      <c r="U304" s="35"/>
      <c r="V304" s="35"/>
      <c r="W304" s="35"/>
      <c r="X304" s="35"/>
      <c r="Y304" s="35"/>
      <c r="Z304" s="35"/>
      <c r="AA304" s="35"/>
      <c r="AB304" s="35"/>
      <c r="AC304" s="35"/>
      <c r="AD304" s="35"/>
      <c r="AE304" s="35"/>
      <c r="AR304" s="205" t="s">
        <v>218</v>
      </c>
      <c r="AT304" s="205" t="s">
        <v>214</v>
      </c>
      <c r="AU304" s="205" t="s">
        <v>87</v>
      </c>
      <c r="AY304" s="18" t="s">
        <v>209</v>
      </c>
      <c r="BE304" s="206">
        <f>IF(N304="základní",J304,0)</f>
        <v>0</v>
      </c>
      <c r="BF304" s="206">
        <f>IF(N304="snížená",J304,0)</f>
        <v>0</v>
      </c>
      <c r="BG304" s="206">
        <f>IF(N304="zákl. přenesená",J304,0)</f>
        <v>0</v>
      </c>
      <c r="BH304" s="206">
        <f>IF(N304="sníž. přenesená",J304,0)</f>
        <v>0</v>
      </c>
      <c r="BI304" s="206">
        <f>IF(N304="nulová",J304,0)</f>
        <v>0</v>
      </c>
      <c r="BJ304" s="18" t="s">
        <v>85</v>
      </c>
      <c r="BK304" s="206">
        <f>ROUND(I304*H304,2)</f>
        <v>0</v>
      </c>
      <c r="BL304" s="18" t="s">
        <v>218</v>
      </c>
      <c r="BM304" s="205" t="s">
        <v>15565</v>
      </c>
    </row>
    <row r="305" spans="1:65" s="2" customFormat="1" ht="58.5">
      <c r="A305" s="35"/>
      <c r="B305" s="36"/>
      <c r="C305" s="37"/>
      <c r="D305" s="214" t="s">
        <v>807</v>
      </c>
      <c r="E305" s="37"/>
      <c r="F305" s="256" t="s">
        <v>15557</v>
      </c>
      <c r="G305" s="37"/>
      <c r="H305" s="37"/>
      <c r="I305" s="257"/>
      <c r="J305" s="37"/>
      <c r="K305" s="37"/>
      <c r="L305" s="40"/>
      <c r="M305" s="258"/>
      <c r="N305" s="259"/>
      <c r="O305" s="72"/>
      <c r="P305" s="72"/>
      <c r="Q305" s="72"/>
      <c r="R305" s="72"/>
      <c r="S305" s="72"/>
      <c r="T305" s="73"/>
      <c r="U305" s="35"/>
      <c r="V305" s="35"/>
      <c r="W305" s="35"/>
      <c r="X305" s="35"/>
      <c r="Y305" s="35"/>
      <c r="Z305" s="35"/>
      <c r="AA305" s="35"/>
      <c r="AB305" s="35"/>
      <c r="AC305" s="35"/>
      <c r="AD305" s="35"/>
      <c r="AE305" s="35"/>
      <c r="AT305" s="18" t="s">
        <v>807</v>
      </c>
      <c r="AU305" s="18" t="s">
        <v>87</v>
      </c>
    </row>
    <row r="306" spans="1:65" s="2" customFormat="1" ht="16.5" customHeight="1">
      <c r="A306" s="35"/>
      <c r="B306" s="36"/>
      <c r="C306" s="193" t="s">
        <v>1173</v>
      </c>
      <c r="D306" s="193" t="s">
        <v>214</v>
      </c>
      <c r="E306" s="194" t="s">
        <v>12891</v>
      </c>
      <c r="F306" s="195" t="s">
        <v>15566</v>
      </c>
      <c r="G306" s="196" t="s">
        <v>2761</v>
      </c>
      <c r="H306" s="197">
        <v>1</v>
      </c>
      <c r="I306" s="198"/>
      <c r="J306" s="199">
        <f>ROUND(I306*H306,2)</f>
        <v>0</v>
      </c>
      <c r="K306" s="200"/>
      <c r="L306" s="40"/>
      <c r="M306" s="201" t="s">
        <v>1</v>
      </c>
      <c r="N306" s="202" t="s">
        <v>42</v>
      </c>
      <c r="O306" s="72"/>
      <c r="P306" s="203">
        <f>O306*H306</f>
        <v>0</v>
      </c>
      <c r="Q306" s="203">
        <v>0</v>
      </c>
      <c r="R306" s="203">
        <f>Q306*H306</f>
        <v>0</v>
      </c>
      <c r="S306" s="203">
        <v>0</v>
      </c>
      <c r="T306" s="204">
        <f>S306*H306</f>
        <v>0</v>
      </c>
      <c r="U306" s="35"/>
      <c r="V306" s="35"/>
      <c r="W306" s="35"/>
      <c r="X306" s="35"/>
      <c r="Y306" s="35"/>
      <c r="Z306" s="35"/>
      <c r="AA306" s="35"/>
      <c r="AB306" s="35"/>
      <c r="AC306" s="35"/>
      <c r="AD306" s="35"/>
      <c r="AE306" s="35"/>
      <c r="AR306" s="205" t="s">
        <v>218</v>
      </c>
      <c r="AT306" s="205" t="s">
        <v>214</v>
      </c>
      <c r="AU306" s="205" t="s">
        <v>87</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15567</v>
      </c>
    </row>
    <row r="307" spans="1:65" s="2" customFormat="1" ht="58.5">
      <c r="A307" s="35"/>
      <c r="B307" s="36"/>
      <c r="C307" s="37"/>
      <c r="D307" s="214" t="s">
        <v>807</v>
      </c>
      <c r="E307" s="37"/>
      <c r="F307" s="256" t="s">
        <v>15557</v>
      </c>
      <c r="G307" s="37"/>
      <c r="H307" s="37"/>
      <c r="I307" s="257"/>
      <c r="J307" s="37"/>
      <c r="K307" s="37"/>
      <c r="L307" s="40"/>
      <c r="M307" s="258"/>
      <c r="N307" s="259"/>
      <c r="O307" s="72"/>
      <c r="P307" s="72"/>
      <c r="Q307" s="72"/>
      <c r="R307" s="72"/>
      <c r="S307" s="72"/>
      <c r="T307" s="73"/>
      <c r="U307" s="35"/>
      <c r="V307" s="35"/>
      <c r="W307" s="35"/>
      <c r="X307" s="35"/>
      <c r="Y307" s="35"/>
      <c r="Z307" s="35"/>
      <c r="AA307" s="35"/>
      <c r="AB307" s="35"/>
      <c r="AC307" s="35"/>
      <c r="AD307" s="35"/>
      <c r="AE307" s="35"/>
      <c r="AT307" s="18" t="s">
        <v>807</v>
      </c>
      <c r="AU307" s="18" t="s">
        <v>87</v>
      </c>
    </row>
    <row r="308" spans="1:65" s="12" customFormat="1" ht="25.9" customHeight="1">
      <c r="B308" s="177"/>
      <c r="C308" s="178"/>
      <c r="D308" s="179" t="s">
        <v>76</v>
      </c>
      <c r="E308" s="180" t="s">
        <v>15568</v>
      </c>
      <c r="F308" s="180" t="s">
        <v>15569</v>
      </c>
      <c r="G308" s="178"/>
      <c r="H308" s="178"/>
      <c r="I308" s="181"/>
      <c r="J308" s="182">
        <f>BK308</f>
        <v>0</v>
      </c>
      <c r="K308" s="178"/>
      <c r="L308" s="183"/>
      <c r="M308" s="184"/>
      <c r="N308" s="185"/>
      <c r="O308" s="185"/>
      <c r="P308" s="186">
        <f>SUM(P309:P322)</f>
        <v>0</v>
      </c>
      <c r="Q308" s="185"/>
      <c r="R308" s="186">
        <f>SUM(R309:R322)</f>
        <v>0</v>
      </c>
      <c r="S308" s="185"/>
      <c r="T308" s="187">
        <f>SUM(T309:T322)</f>
        <v>0</v>
      </c>
      <c r="AR308" s="188" t="s">
        <v>85</v>
      </c>
      <c r="AT308" s="189" t="s">
        <v>76</v>
      </c>
      <c r="AU308" s="189" t="s">
        <v>77</v>
      </c>
      <c r="AY308" s="188" t="s">
        <v>209</v>
      </c>
      <c r="BK308" s="190">
        <f>SUM(BK309:BK322)</f>
        <v>0</v>
      </c>
    </row>
    <row r="309" spans="1:65" s="2" customFormat="1" ht="37.9" customHeight="1">
      <c r="A309" s="35"/>
      <c r="B309" s="36"/>
      <c r="C309" s="193" t="s">
        <v>1178</v>
      </c>
      <c r="D309" s="193" t="s">
        <v>214</v>
      </c>
      <c r="E309" s="194" t="s">
        <v>15570</v>
      </c>
      <c r="F309" s="195" t="s">
        <v>15571</v>
      </c>
      <c r="G309" s="196" t="s">
        <v>2761</v>
      </c>
      <c r="H309" s="197">
        <v>3</v>
      </c>
      <c r="I309" s="198"/>
      <c r="J309" s="199">
        <f>ROUND(I309*H309,2)</f>
        <v>0</v>
      </c>
      <c r="K309" s="200"/>
      <c r="L309" s="40"/>
      <c r="M309" s="201" t="s">
        <v>1</v>
      </c>
      <c r="N309" s="202" t="s">
        <v>42</v>
      </c>
      <c r="O309" s="72"/>
      <c r="P309" s="203">
        <f>O309*H309</f>
        <v>0</v>
      </c>
      <c r="Q309" s="203">
        <v>0</v>
      </c>
      <c r="R309" s="203">
        <f>Q309*H309</f>
        <v>0</v>
      </c>
      <c r="S309" s="203">
        <v>0</v>
      </c>
      <c r="T309" s="204">
        <f>S309*H309</f>
        <v>0</v>
      </c>
      <c r="U309" s="35"/>
      <c r="V309" s="35"/>
      <c r="W309" s="35"/>
      <c r="X309" s="35"/>
      <c r="Y309" s="35"/>
      <c r="Z309" s="35"/>
      <c r="AA309" s="35"/>
      <c r="AB309" s="35"/>
      <c r="AC309" s="35"/>
      <c r="AD309" s="35"/>
      <c r="AE309" s="35"/>
      <c r="AR309" s="205" t="s">
        <v>218</v>
      </c>
      <c r="AT309" s="205" t="s">
        <v>214</v>
      </c>
      <c r="AU309" s="205" t="s">
        <v>85</v>
      </c>
      <c r="AY309" s="18" t="s">
        <v>209</v>
      </c>
      <c r="BE309" s="206">
        <f>IF(N309="základní",J309,0)</f>
        <v>0</v>
      </c>
      <c r="BF309" s="206">
        <f>IF(N309="snížená",J309,0)</f>
        <v>0</v>
      </c>
      <c r="BG309" s="206">
        <f>IF(N309="zákl. přenesená",J309,0)</f>
        <v>0</v>
      </c>
      <c r="BH309" s="206">
        <f>IF(N309="sníž. přenesená",J309,0)</f>
        <v>0</v>
      </c>
      <c r="BI309" s="206">
        <f>IF(N309="nulová",J309,0)</f>
        <v>0</v>
      </c>
      <c r="BJ309" s="18" t="s">
        <v>85</v>
      </c>
      <c r="BK309" s="206">
        <f>ROUND(I309*H309,2)</f>
        <v>0</v>
      </c>
      <c r="BL309" s="18" t="s">
        <v>218</v>
      </c>
      <c r="BM309" s="205" t="s">
        <v>15572</v>
      </c>
    </row>
    <row r="310" spans="1:65" s="2" customFormat="1" ht="48.75">
      <c r="A310" s="35"/>
      <c r="B310" s="36"/>
      <c r="C310" s="37"/>
      <c r="D310" s="214" t="s">
        <v>807</v>
      </c>
      <c r="E310" s="37"/>
      <c r="F310" s="256" t="s">
        <v>15573</v>
      </c>
      <c r="G310" s="37"/>
      <c r="H310" s="37"/>
      <c r="I310" s="257"/>
      <c r="J310" s="37"/>
      <c r="K310" s="37"/>
      <c r="L310" s="40"/>
      <c r="M310" s="258"/>
      <c r="N310" s="259"/>
      <c r="O310" s="72"/>
      <c r="P310" s="72"/>
      <c r="Q310" s="72"/>
      <c r="R310" s="72"/>
      <c r="S310" s="72"/>
      <c r="T310" s="73"/>
      <c r="U310" s="35"/>
      <c r="V310" s="35"/>
      <c r="W310" s="35"/>
      <c r="X310" s="35"/>
      <c r="Y310" s="35"/>
      <c r="Z310" s="35"/>
      <c r="AA310" s="35"/>
      <c r="AB310" s="35"/>
      <c r="AC310" s="35"/>
      <c r="AD310" s="35"/>
      <c r="AE310" s="35"/>
      <c r="AT310" s="18" t="s">
        <v>807</v>
      </c>
      <c r="AU310" s="18" t="s">
        <v>85</v>
      </c>
    </row>
    <row r="311" spans="1:65" s="2" customFormat="1" ht="24.2" customHeight="1">
      <c r="A311" s="35"/>
      <c r="B311" s="36"/>
      <c r="C311" s="193" t="s">
        <v>1181</v>
      </c>
      <c r="D311" s="193" t="s">
        <v>214</v>
      </c>
      <c r="E311" s="194" t="s">
        <v>15574</v>
      </c>
      <c r="F311" s="195" t="s">
        <v>15575</v>
      </c>
      <c r="G311" s="196" t="s">
        <v>2761</v>
      </c>
      <c r="H311" s="197">
        <v>3</v>
      </c>
      <c r="I311" s="198"/>
      <c r="J311" s="199">
        <f>ROUND(I311*H311,2)</f>
        <v>0</v>
      </c>
      <c r="K311" s="200"/>
      <c r="L311" s="40"/>
      <c r="M311" s="201" t="s">
        <v>1</v>
      </c>
      <c r="N311" s="202" t="s">
        <v>42</v>
      </c>
      <c r="O311" s="72"/>
      <c r="P311" s="203">
        <f>O311*H311</f>
        <v>0</v>
      </c>
      <c r="Q311" s="203">
        <v>0</v>
      </c>
      <c r="R311" s="203">
        <f>Q311*H311</f>
        <v>0</v>
      </c>
      <c r="S311" s="203">
        <v>0</v>
      </c>
      <c r="T311" s="204">
        <f>S311*H311</f>
        <v>0</v>
      </c>
      <c r="U311" s="35"/>
      <c r="V311" s="35"/>
      <c r="W311" s="35"/>
      <c r="X311" s="35"/>
      <c r="Y311" s="35"/>
      <c r="Z311" s="35"/>
      <c r="AA311" s="35"/>
      <c r="AB311" s="35"/>
      <c r="AC311" s="35"/>
      <c r="AD311" s="35"/>
      <c r="AE311" s="35"/>
      <c r="AR311" s="205" t="s">
        <v>218</v>
      </c>
      <c r="AT311" s="205" t="s">
        <v>214</v>
      </c>
      <c r="AU311" s="205" t="s">
        <v>85</v>
      </c>
      <c r="AY311" s="18" t="s">
        <v>209</v>
      </c>
      <c r="BE311" s="206">
        <f>IF(N311="základní",J311,0)</f>
        <v>0</v>
      </c>
      <c r="BF311" s="206">
        <f>IF(N311="snížená",J311,0)</f>
        <v>0</v>
      </c>
      <c r="BG311" s="206">
        <f>IF(N311="zákl. přenesená",J311,0)</f>
        <v>0</v>
      </c>
      <c r="BH311" s="206">
        <f>IF(N311="sníž. přenesená",J311,0)</f>
        <v>0</v>
      </c>
      <c r="BI311" s="206">
        <f>IF(N311="nulová",J311,0)</f>
        <v>0</v>
      </c>
      <c r="BJ311" s="18" t="s">
        <v>85</v>
      </c>
      <c r="BK311" s="206">
        <f>ROUND(I311*H311,2)</f>
        <v>0</v>
      </c>
      <c r="BL311" s="18" t="s">
        <v>218</v>
      </c>
      <c r="BM311" s="205" t="s">
        <v>15576</v>
      </c>
    </row>
    <row r="312" spans="1:65" s="2" customFormat="1" ht="44.25" customHeight="1">
      <c r="A312" s="35"/>
      <c r="B312" s="36"/>
      <c r="C312" s="193" t="s">
        <v>1186</v>
      </c>
      <c r="D312" s="193" t="s">
        <v>214</v>
      </c>
      <c r="E312" s="194" t="s">
        <v>15577</v>
      </c>
      <c r="F312" s="195" t="s">
        <v>15578</v>
      </c>
      <c r="G312" s="196" t="s">
        <v>2761</v>
      </c>
      <c r="H312" s="197">
        <v>17</v>
      </c>
      <c r="I312" s="198"/>
      <c r="J312" s="199">
        <f>ROUND(I312*H312,2)</f>
        <v>0</v>
      </c>
      <c r="K312" s="200"/>
      <c r="L312" s="40"/>
      <c r="M312" s="201" t="s">
        <v>1</v>
      </c>
      <c r="N312" s="202" t="s">
        <v>42</v>
      </c>
      <c r="O312" s="72"/>
      <c r="P312" s="203">
        <f>O312*H312</f>
        <v>0</v>
      </c>
      <c r="Q312" s="203">
        <v>0</v>
      </c>
      <c r="R312" s="203">
        <f>Q312*H312</f>
        <v>0</v>
      </c>
      <c r="S312" s="203">
        <v>0</v>
      </c>
      <c r="T312" s="204">
        <f>S312*H312</f>
        <v>0</v>
      </c>
      <c r="U312" s="35"/>
      <c r="V312" s="35"/>
      <c r="W312" s="35"/>
      <c r="X312" s="35"/>
      <c r="Y312" s="35"/>
      <c r="Z312" s="35"/>
      <c r="AA312" s="35"/>
      <c r="AB312" s="35"/>
      <c r="AC312" s="35"/>
      <c r="AD312" s="35"/>
      <c r="AE312" s="35"/>
      <c r="AR312" s="205" t="s">
        <v>218</v>
      </c>
      <c r="AT312" s="205" t="s">
        <v>214</v>
      </c>
      <c r="AU312" s="205" t="s">
        <v>85</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15579</v>
      </c>
    </row>
    <row r="313" spans="1:65" s="2" customFormat="1" ht="19.5">
      <c r="A313" s="35"/>
      <c r="B313" s="36"/>
      <c r="C313" s="37"/>
      <c r="D313" s="214" t="s">
        <v>807</v>
      </c>
      <c r="E313" s="37"/>
      <c r="F313" s="256" t="s">
        <v>15580</v>
      </c>
      <c r="G313" s="37"/>
      <c r="H313" s="37"/>
      <c r="I313" s="257"/>
      <c r="J313" s="37"/>
      <c r="K313" s="37"/>
      <c r="L313" s="40"/>
      <c r="M313" s="258"/>
      <c r="N313" s="259"/>
      <c r="O313" s="72"/>
      <c r="P313" s="72"/>
      <c r="Q313" s="72"/>
      <c r="R313" s="72"/>
      <c r="S313" s="72"/>
      <c r="T313" s="73"/>
      <c r="U313" s="35"/>
      <c r="V313" s="35"/>
      <c r="W313" s="35"/>
      <c r="X313" s="35"/>
      <c r="Y313" s="35"/>
      <c r="Z313" s="35"/>
      <c r="AA313" s="35"/>
      <c r="AB313" s="35"/>
      <c r="AC313" s="35"/>
      <c r="AD313" s="35"/>
      <c r="AE313" s="35"/>
      <c r="AT313" s="18" t="s">
        <v>807</v>
      </c>
      <c r="AU313" s="18" t="s">
        <v>85</v>
      </c>
    </row>
    <row r="314" spans="1:65" s="2" customFormat="1" ht="24.2" customHeight="1">
      <c r="A314" s="35"/>
      <c r="B314" s="36"/>
      <c r="C314" s="193" t="s">
        <v>1189</v>
      </c>
      <c r="D314" s="193" t="s">
        <v>214</v>
      </c>
      <c r="E314" s="194" t="s">
        <v>15581</v>
      </c>
      <c r="F314" s="195" t="s">
        <v>15582</v>
      </c>
      <c r="G314" s="196" t="s">
        <v>2761</v>
      </c>
      <c r="H314" s="197">
        <v>17</v>
      </c>
      <c r="I314" s="198"/>
      <c r="J314" s="199">
        <f>ROUND(I314*H314,2)</f>
        <v>0</v>
      </c>
      <c r="K314" s="200"/>
      <c r="L314" s="40"/>
      <c r="M314" s="201" t="s">
        <v>1</v>
      </c>
      <c r="N314" s="202" t="s">
        <v>42</v>
      </c>
      <c r="O314" s="72"/>
      <c r="P314" s="203">
        <f>O314*H314</f>
        <v>0</v>
      </c>
      <c r="Q314" s="203">
        <v>0</v>
      </c>
      <c r="R314" s="203">
        <f>Q314*H314</f>
        <v>0</v>
      </c>
      <c r="S314" s="203">
        <v>0</v>
      </c>
      <c r="T314" s="204">
        <f>S314*H314</f>
        <v>0</v>
      </c>
      <c r="U314" s="35"/>
      <c r="V314" s="35"/>
      <c r="W314" s="35"/>
      <c r="X314" s="35"/>
      <c r="Y314" s="35"/>
      <c r="Z314" s="35"/>
      <c r="AA314" s="35"/>
      <c r="AB314" s="35"/>
      <c r="AC314" s="35"/>
      <c r="AD314" s="35"/>
      <c r="AE314" s="35"/>
      <c r="AR314" s="205" t="s">
        <v>218</v>
      </c>
      <c r="AT314" s="205" t="s">
        <v>214</v>
      </c>
      <c r="AU314" s="205" t="s">
        <v>85</v>
      </c>
      <c r="AY314" s="18" t="s">
        <v>209</v>
      </c>
      <c r="BE314" s="206">
        <f>IF(N314="základní",J314,0)</f>
        <v>0</v>
      </c>
      <c r="BF314" s="206">
        <f>IF(N314="snížená",J314,0)</f>
        <v>0</v>
      </c>
      <c r="BG314" s="206">
        <f>IF(N314="zákl. přenesená",J314,0)</f>
        <v>0</v>
      </c>
      <c r="BH314" s="206">
        <f>IF(N314="sníž. přenesená",J314,0)</f>
        <v>0</v>
      </c>
      <c r="BI314" s="206">
        <f>IF(N314="nulová",J314,0)</f>
        <v>0</v>
      </c>
      <c r="BJ314" s="18" t="s">
        <v>85</v>
      </c>
      <c r="BK314" s="206">
        <f>ROUND(I314*H314,2)</f>
        <v>0</v>
      </c>
      <c r="BL314" s="18" t="s">
        <v>218</v>
      </c>
      <c r="BM314" s="205" t="s">
        <v>15583</v>
      </c>
    </row>
    <row r="315" spans="1:65" s="2" customFormat="1" ht="37.9" customHeight="1">
      <c r="A315" s="35"/>
      <c r="B315" s="36"/>
      <c r="C315" s="193" t="s">
        <v>1194</v>
      </c>
      <c r="D315" s="193" t="s">
        <v>214</v>
      </c>
      <c r="E315" s="194" t="s">
        <v>15584</v>
      </c>
      <c r="F315" s="195" t="s">
        <v>15585</v>
      </c>
      <c r="G315" s="196" t="s">
        <v>2761</v>
      </c>
      <c r="H315" s="197">
        <v>17</v>
      </c>
      <c r="I315" s="198"/>
      <c r="J315" s="199">
        <f>ROUND(I315*H315,2)</f>
        <v>0</v>
      </c>
      <c r="K315" s="200"/>
      <c r="L315" s="40"/>
      <c r="M315" s="201" t="s">
        <v>1</v>
      </c>
      <c r="N315" s="202" t="s">
        <v>42</v>
      </c>
      <c r="O315" s="72"/>
      <c r="P315" s="203">
        <f>O315*H315</f>
        <v>0</v>
      </c>
      <c r="Q315" s="203">
        <v>0</v>
      </c>
      <c r="R315" s="203">
        <f>Q315*H315</f>
        <v>0</v>
      </c>
      <c r="S315" s="203">
        <v>0</v>
      </c>
      <c r="T315" s="204">
        <f>S315*H315</f>
        <v>0</v>
      </c>
      <c r="U315" s="35"/>
      <c r="V315" s="35"/>
      <c r="W315" s="35"/>
      <c r="X315" s="35"/>
      <c r="Y315" s="35"/>
      <c r="Z315" s="35"/>
      <c r="AA315" s="35"/>
      <c r="AB315" s="35"/>
      <c r="AC315" s="35"/>
      <c r="AD315" s="35"/>
      <c r="AE315" s="35"/>
      <c r="AR315" s="205" t="s">
        <v>218</v>
      </c>
      <c r="AT315" s="205" t="s">
        <v>214</v>
      </c>
      <c r="AU315" s="205" t="s">
        <v>85</v>
      </c>
      <c r="AY315" s="18" t="s">
        <v>209</v>
      </c>
      <c r="BE315" s="206">
        <f>IF(N315="základní",J315,0)</f>
        <v>0</v>
      </c>
      <c r="BF315" s="206">
        <f>IF(N315="snížená",J315,0)</f>
        <v>0</v>
      </c>
      <c r="BG315" s="206">
        <f>IF(N315="zákl. přenesená",J315,0)</f>
        <v>0</v>
      </c>
      <c r="BH315" s="206">
        <f>IF(N315="sníž. přenesená",J315,0)</f>
        <v>0</v>
      </c>
      <c r="BI315" s="206">
        <f>IF(N315="nulová",J315,0)</f>
        <v>0</v>
      </c>
      <c r="BJ315" s="18" t="s">
        <v>85</v>
      </c>
      <c r="BK315" s="206">
        <f>ROUND(I315*H315,2)</f>
        <v>0</v>
      </c>
      <c r="BL315" s="18" t="s">
        <v>218</v>
      </c>
      <c r="BM315" s="205" t="s">
        <v>15586</v>
      </c>
    </row>
    <row r="316" spans="1:65" s="2" customFormat="1" ht="29.25">
      <c r="A316" s="35"/>
      <c r="B316" s="36"/>
      <c r="C316" s="37"/>
      <c r="D316" s="214" t="s">
        <v>807</v>
      </c>
      <c r="E316" s="37"/>
      <c r="F316" s="256" t="s">
        <v>15587</v>
      </c>
      <c r="G316" s="37"/>
      <c r="H316" s="37"/>
      <c r="I316" s="257"/>
      <c r="J316" s="37"/>
      <c r="K316" s="37"/>
      <c r="L316" s="40"/>
      <c r="M316" s="258"/>
      <c r="N316" s="259"/>
      <c r="O316" s="72"/>
      <c r="P316" s="72"/>
      <c r="Q316" s="72"/>
      <c r="R316" s="72"/>
      <c r="S316" s="72"/>
      <c r="T316" s="73"/>
      <c r="U316" s="35"/>
      <c r="V316" s="35"/>
      <c r="W316" s="35"/>
      <c r="X316" s="35"/>
      <c r="Y316" s="35"/>
      <c r="Z316" s="35"/>
      <c r="AA316" s="35"/>
      <c r="AB316" s="35"/>
      <c r="AC316" s="35"/>
      <c r="AD316" s="35"/>
      <c r="AE316" s="35"/>
      <c r="AT316" s="18" t="s">
        <v>807</v>
      </c>
      <c r="AU316" s="18" t="s">
        <v>85</v>
      </c>
    </row>
    <row r="317" spans="1:65" s="2" customFormat="1" ht="37.9" customHeight="1">
      <c r="A317" s="35"/>
      <c r="B317" s="36"/>
      <c r="C317" s="193" t="s">
        <v>1197</v>
      </c>
      <c r="D317" s="193" t="s">
        <v>214</v>
      </c>
      <c r="E317" s="194" t="s">
        <v>15588</v>
      </c>
      <c r="F317" s="195" t="s">
        <v>15571</v>
      </c>
      <c r="G317" s="196" t="s">
        <v>2761</v>
      </c>
      <c r="H317" s="197">
        <v>1</v>
      </c>
      <c r="I317" s="198"/>
      <c r="J317" s="199">
        <f>ROUND(I317*H317,2)</f>
        <v>0</v>
      </c>
      <c r="K317" s="200"/>
      <c r="L317" s="40"/>
      <c r="M317" s="201" t="s">
        <v>1</v>
      </c>
      <c r="N317" s="202" t="s">
        <v>42</v>
      </c>
      <c r="O317" s="72"/>
      <c r="P317" s="203">
        <f>O317*H317</f>
        <v>0</v>
      </c>
      <c r="Q317" s="203">
        <v>0</v>
      </c>
      <c r="R317" s="203">
        <f>Q317*H317</f>
        <v>0</v>
      </c>
      <c r="S317" s="203">
        <v>0</v>
      </c>
      <c r="T317" s="204">
        <f>S317*H317</f>
        <v>0</v>
      </c>
      <c r="U317" s="35"/>
      <c r="V317" s="35"/>
      <c r="W317" s="35"/>
      <c r="X317" s="35"/>
      <c r="Y317" s="35"/>
      <c r="Z317" s="35"/>
      <c r="AA317" s="35"/>
      <c r="AB317" s="35"/>
      <c r="AC317" s="35"/>
      <c r="AD317" s="35"/>
      <c r="AE317" s="35"/>
      <c r="AR317" s="205" t="s">
        <v>218</v>
      </c>
      <c r="AT317" s="205" t="s">
        <v>214</v>
      </c>
      <c r="AU317" s="205" t="s">
        <v>85</v>
      </c>
      <c r="AY317" s="18" t="s">
        <v>209</v>
      </c>
      <c r="BE317" s="206">
        <f>IF(N317="základní",J317,0)</f>
        <v>0</v>
      </c>
      <c r="BF317" s="206">
        <f>IF(N317="snížená",J317,0)</f>
        <v>0</v>
      </c>
      <c r="BG317" s="206">
        <f>IF(N317="zákl. přenesená",J317,0)</f>
        <v>0</v>
      </c>
      <c r="BH317" s="206">
        <f>IF(N317="sníž. přenesená",J317,0)</f>
        <v>0</v>
      </c>
      <c r="BI317" s="206">
        <f>IF(N317="nulová",J317,0)</f>
        <v>0</v>
      </c>
      <c r="BJ317" s="18" t="s">
        <v>85</v>
      </c>
      <c r="BK317" s="206">
        <f>ROUND(I317*H317,2)</f>
        <v>0</v>
      </c>
      <c r="BL317" s="18" t="s">
        <v>218</v>
      </c>
      <c r="BM317" s="205" t="s">
        <v>15589</v>
      </c>
    </row>
    <row r="318" spans="1:65" s="2" customFormat="1" ht="68.25">
      <c r="A318" s="35"/>
      <c r="B318" s="36"/>
      <c r="C318" s="37"/>
      <c r="D318" s="214" t="s">
        <v>807</v>
      </c>
      <c r="E318" s="37"/>
      <c r="F318" s="256" t="s">
        <v>15590</v>
      </c>
      <c r="G318" s="37"/>
      <c r="H318" s="37"/>
      <c r="I318" s="257"/>
      <c r="J318" s="37"/>
      <c r="K318" s="37"/>
      <c r="L318" s="40"/>
      <c r="M318" s="258"/>
      <c r="N318" s="259"/>
      <c r="O318" s="72"/>
      <c r="P318" s="72"/>
      <c r="Q318" s="72"/>
      <c r="R318" s="72"/>
      <c r="S318" s="72"/>
      <c r="T318" s="73"/>
      <c r="U318" s="35"/>
      <c r="V318" s="35"/>
      <c r="W318" s="35"/>
      <c r="X318" s="35"/>
      <c r="Y318" s="35"/>
      <c r="Z318" s="35"/>
      <c r="AA318" s="35"/>
      <c r="AB318" s="35"/>
      <c r="AC318" s="35"/>
      <c r="AD318" s="35"/>
      <c r="AE318" s="35"/>
      <c r="AT318" s="18" t="s">
        <v>807</v>
      </c>
      <c r="AU318" s="18" t="s">
        <v>85</v>
      </c>
    </row>
    <row r="319" spans="1:65" s="2" customFormat="1" ht="24.2" customHeight="1">
      <c r="A319" s="35"/>
      <c r="B319" s="36"/>
      <c r="C319" s="193" t="s">
        <v>1202</v>
      </c>
      <c r="D319" s="193" t="s">
        <v>214</v>
      </c>
      <c r="E319" s="194" t="s">
        <v>15574</v>
      </c>
      <c r="F319" s="195" t="s">
        <v>15575</v>
      </c>
      <c r="G319" s="196" t="s">
        <v>2761</v>
      </c>
      <c r="H319" s="197">
        <v>1</v>
      </c>
      <c r="I319" s="198"/>
      <c r="J319" s="199">
        <f>ROUND(I319*H319,2)</f>
        <v>0</v>
      </c>
      <c r="K319" s="200"/>
      <c r="L319" s="40"/>
      <c r="M319" s="201" t="s">
        <v>1</v>
      </c>
      <c r="N319" s="202" t="s">
        <v>42</v>
      </c>
      <c r="O319" s="72"/>
      <c r="P319" s="203">
        <f>O319*H319</f>
        <v>0</v>
      </c>
      <c r="Q319" s="203">
        <v>0</v>
      </c>
      <c r="R319" s="203">
        <f>Q319*H319</f>
        <v>0</v>
      </c>
      <c r="S319" s="203">
        <v>0</v>
      </c>
      <c r="T319" s="204">
        <f>S319*H319</f>
        <v>0</v>
      </c>
      <c r="U319" s="35"/>
      <c r="V319" s="35"/>
      <c r="W319" s="35"/>
      <c r="X319" s="35"/>
      <c r="Y319" s="35"/>
      <c r="Z319" s="35"/>
      <c r="AA319" s="35"/>
      <c r="AB319" s="35"/>
      <c r="AC319" s="35"/>
      <c r="AD319" s="35"/>
      <c r="AE319" s="35"/>
      <c r="AR319" s="205" t="s">
        <v>218</v>
      </c>
      <c r="AT319" s="205" t="s">
        <v>214</v>
      </c>
      <c r="AU319" s="205" t="s">
        <v>85</v>
      </c>
      <c r="AY319" s="18" t="s">
        <v>209</v>
      </c>
      <c r="BE319" s="206">
        <f>IF(N319="základní",J319,0)</f>
        <v>0</v>
      </c>
      <c r="BF319" s="206">
        <f>IF(N319="snížená",J319,0)</f>
        <v>0</v>
      </c>
      <c r="BG319" s="206">
        <f>IF(N319="zákl. přenesená",J319,0)</f>
        <v>0</v>
      </c>
      <c r="BH319" s="206">
        <f>IF(N319="sníž. přenesená",J319,0)</f>
        <v>0</v>
      </c>
      <c r="BI319" s="206">
        <f>IF(N319="nulová",J319,0)</f>
        <v>0</v>
      </c>
      <c r="BJ319" s="18" t="s">
        <v>85</v>
      </c>
      <c r="BK319" s="206">
        <f>ROUND(I319*H319,2)</f>
        <v>0</v>
      </c>
      <c r="BL319" s="18" t="s">
        <v>218</v>
      </c>
      <c r="BM319" s="205" t="s">
        <v>15591</v>
      </c>
    </row>
    <row r="320" spans="1:65" s="2" customFormat="1" ht="37.9" customHeight="1">
      <c r="A320" s="35"/>
      <c r="B320" s="36"/>
      <c r="C320" s="193" t="s">
        <v>1207</v>
      </c>
      <c r="D320" s="193" t="s">
        <v>214</v>
      </c>
      <c r="E320" s="194" t="s">
        <v>15592</v>
      </c>
      <c r="F320" s="195" t="s">
        <v>15593</v>
      </c>
      <c r="G320" s="196" t="s">
        <v>2761</v>
      </c>
      <c r="H320" s="197">
        <v>1</v>
      </c>
      <c r="I320" s="198"/>
      <c r="J320" s="199">
        <f>ROUND(I320*H320,2)</f>
        <v>0</v>
      </c>
      <c r="K320" s="200"/>
      <c r="L320" s="40"/>
      <c r="M320" s="201" t="s">
        <v>1</v>
      </c>
      <c r="N320" s="202" t="s">
        <v>42</v>
      </c>
      <c r="O320" s="72"/>
      <c r="P320" s="203">
        <f>O320*H320</f>
        <v>0</v>
      </c>
      <c r="Q320" s="203">
        <v>0</v>
      </c>
      <c r="R320" s="203">
        <f>Q320*H320</f>
        <v>0</v>
      </c>
      <c r="S320" s="203">
        <v>0</v>
      </c>
      <c r="T320" s="204">
        <f>S320*H320</f>
        <v>0</v>
      </c>
      <c r="U320" s="35"/>
      <c r="V320" s="35"/>
      <c r="W320" s="35"/>
      <c r="X320" s="35"/>
      <c r="Y320" s="35"/>
      <c r="Z320" s="35"/>
      <c r="AA320" s="35"/>
      <c r="AB320" s="35"/>
      <c r="AC320" s="35"/>
      <c r="AD320" s="35"/>
      <c r="AE320" s="35"/>
      <c r="AR320" s="205" t="s">
        <v>218</v>
      </c>
      <c r="AT320" s="205" t="s">
        <v>214</v>
      </c>
      <c r="AU320" s="205" t="s">
        <v>85</v>
      </c>
      <c r="AY320" s="18" t="s">
        <v>209</v>
      </c>
      <c r="BE320" s="206">
        <f>IF(N320="základní",J320,0)</f>
        <v>0</v>
      </c>
      <c r="BF320" s="206">
        <f>IF(N320="snížená",J320,0)</f>
        <v>0</v>
      </c>
      <c r="BG320" s="206">
        <f>IF(N320="zákl. přenesená",J320,0)</f>
        <v>0</v>
      </c>
      <c r="BH320" s="206">
        <f>IF(N320="sníž. přenesená",J320,0)</f>
        <v>0</v>
      </c>
      <c r="BI320" s="206">
        <f>IF(N320="nulová",J320,0)</f>
        <v>0</v>
      </c>
      <c r="BJ320" s="18" t="s">
        <v>85</v>
      </c>
      <c r="BK320" s="206">
        <f>ROUND(I320*H320,2)</f>
        <v>0</v>
      </c>
      <c r="BL320" s="18" t="s">
        <v>218</v>
      </c>
      <c r="BM320" s="205" t="s">
        <v>15594</v>
      </c>
    </row>
    <row r="321" spans="1:65" s="2" customFormat="1" ht="68.25">
      <c r="A321" s="35"/>
      <c r="B321" s="36"/>
      <c r="C321" s="37"/>
      <c r="D321" s="214" t="s">
        <v>807</v>
      </c>
      <c r="E321" s="37"/>
      <c r="F321" s="256" t="s">
        <v>15590</v>
      </c>
      <c r="G321" s="37"/>
      <c r="H321" s="37"/>
      <c r="I321" s="257"/>
      <c r="J321" s="37"/>
      <c r="K321" s="37"/>
      <c r="L321" s="40"/>
      <c r="M321" s="258"/>
      <c r="N321" s="259"/>
      <c r="O321" s="72"/>
      <c r="P321" s="72"/>
      <c r="Q321" s="72"/>
      <c r="R321" s="72"/>
      <c r="S321" s="72"/>
      <c r="T321" s="73"/>
      <c r="U321" s="35"/>
      <c r="V321" s="35"/>
      <c r="W321" s="35"/>
      <c r="X321" s="35"/>
      <c r="Y321" s="35"/>
      <c r="Z321" s="35"/>
      <c r="AA321" s="35"/>
      <c r="AB321" s="35"/>
      <c r="AC321" s="35"/>
      <c r="AD321" s="35"/>
      <c r="AE321" s="35"/>
      <c r="AT321" s="18" t="s">
        <v>807</v>
      </c>
      <c r="AU321" s="18" t="s">
        <v>85</v>
      </c>
    </row>
    <row r="322" spans="1:65" s="2" customFormat="1" ht="24.2" customHeight="1">
      <c r="A322" s="35"/>
      <c r="B322" s="36"/>
      <c r="C322" s="193" t="s">
        <v>1211</v>
      </c>
      <c r="D322" s="193" t="s">
        <v>214</v>
      </c>
      <c r="E322" s="194" t="s">
        <v>15595</v>
      </c>
      <c r="F322" s="195" t="s">
        <v>15575</v>
      </c>
      <c r="G322" s="196" t="s">
        <v>2761</v>
      </c>
      <c r="H322" s="197">
        <v>1</v>
      </c>
      <c r="I322" s="198"/>
      <c r="J322" s="199">
        <f>ROUND(I322*H322,2)</f>
        <v>0</v>
      </c>
      <c r="K322" s="200"/>
      <c r="L322" s="40"/>
      <c r="M322" s="201" t="s">
        <v>1</v>
      </c>
      <c r="N322" s="202" t="s">
        <v>42</v>
      </c>
      <c r="O322" s="72"/>
      <c r="P322" s="203">
        <f>O322*H322</f>
        <v>0</v>
      </c>
      <c r="Q322" s="203">
        <v>0</v>
      </c>
      <c r="R322" s="203">
        <f>Q322*H322</f>
        <v>0</v>
      </c>
      <c r="S322" s="203">
        <v>0</v>
      </c>
      <c r="T322" s="204">
        <f>S322*H322</f>
        <v>0</v>
      </c>
      <c r="U322" s="35"/>
      <c r="V322" s="35"/>
      <c r="W322" s="35"/>
      <c r="X322" s="35"/>
      <c r="Y322" s="35"/>
      <c r="Z322" s="35"/>
      <c r="AA322" s="35"/>
      <c r="AB322" s="35"/>
      <c r="AC322" s="35"/>
      <c r="AD322" s="35"/>
      <c r="AE322" s="35"/>
      <c r="AR322" s="205" t="s">
        <v>218</v>
      </c>
      <c r="AT322" s="205" t="s">
        <v>214</v>
      </c>
      <c r="AU322" s="205" t="s">
        <v>85</v>
      </c>
      <c r="AY322" s="18" t="s">
        <v>209</v>
      </c>
      <c r="BE322" s="206">
        <f>IF(N322="základní",J322,0)</f>
        <v>0</v>
      </c>
      <c r="BF322" s="206">
        <f>IF(N322="snížená",J322,0)</f>
        <v>0</v>
      </c>
      <c r="BG322" s="206">
        <f>IF(N322="zákl. přenesená",J322,0)</f>
        <v>0</v>
      </c>
      <c r="BH322" s="206">
        <f>IF(N322="sníž. přenesená",J322,0)</f>
        <v>0</v>
      </c>
      <c r="BI322" s="206">
        <f>IF(N322="nulová",J322,0)</f>
        <v>0</v>
      </c>
      <c r="BJ322" s="18" t="s">
        <v>85</v>
      </c>
      <c r="BK322" s="206">
        <f>ROUND(I322*H322,2)</f>
        <v>0</v>
      </c>
      <c r="BL322" s="18" t="s">
        <v>218</v>
      </c>
      <c r="BM322" s="205" t="s">
        <v>15596</v>
      </c>
    </row>
    <row r="323" spans="1:65" s="12" customFormat="1" ht="25.9" customHeight="1">
      <c r="B323" s="177"/>
      <c r="C323" s="178"/>
      <c r="D323" s="179" t="s">
        <v>76</v>
      </c>
      <c r="E323" s="180" t="s">
        <v>15597</v>
      </c>
      <c r="F323" s="180" t="s">
        <v>15598</v>
      </c>
      <c r="G323" s="178"/>
      <c r="H323" s="178"/>
      <c r="I323" s="181"/>
      <c r="J323" s="182">
        <f>BK323</f>
        <v>0</v>
      </c>
      <c r="K323" s="178"/>
      <c r="L323" s="183"/>
      <c r="M323" s="184"/>
      <c r="N323" s="185"/>
      <c r="O323" s="185"/>
      <c r="P323" s="186">
        <f>SUM(P324:P403)</f>
        <v>0</v>
      </c>
      <c r="Q323" s="185"/>
      <c r="R323" s="186">
        <f>SUM(R324:R403)</f>
        <v>0</v>
      </c>
      <c r="S323" s="185"/>
      <c r="T323" s="187">
        <f>SUM(T324:T403)</f>
        <v>0</v>
      </c>
      <c r="AR323" s="188" t="s">
        <v>85</v>
      </c>
      <c r="AT323" s="189" t="s">
        <v>76</v>
      </c>
      <c r="AU323" s="189" t="s">
        <v>77</v>
      </c>
      <c r="AY323" s="188" t="s">
        <v>209</v>
      </c>
      <c r="BK323" s="190">
        <f>SUM(BK324:BK403)</f>
        <v>0</v>
      </c>
    </row>
    <row r="324" spans="1:65" s="2" customFormat="1" ht="16.5" customHeight="1">
      <c r="A324" s="35"/>
      <c r="B324" s="36"/>
      <c r="C324" s="193" t="s">
        <v>1216</v>
      </c>
      <c r="D324" s="193" t="s">
        <v>214</v>
      </c>
      <c r="E324" s="194" t="s">
        <v>12894</v>
      </c>
      <c r="F324" s="195" t="s">
        <v>15599</v>
      </c>
      <c r="G324" s="196" t="s">
        <v>318</v>
      </c>
      <c r="H324" s="197">
        <v>32940</v>
      </c>
      <c r="I324" s="198"/>
      <c r="J324" s="199">
        <f>ROUND(I324*H324,2)</f>
        <v>0</v>
      </c>
      <c r="K324" s="200"/>
      <c r="L324" s="40"/>
      <c r="M324" s="201" t="s">
        <v>1</v>
      </c>
      <c r="N324" s="202" t="s">
        <v>42</v>
      </c>
      <c r="O324" s="72"/>
      <c r="P324" s="203">
        <f>O324*H324</f>
        <v>0</v>
      </c>
      <c r="Q324" s="203">
        <v>0</v>
      </c>
      <c r="R324" s="203">
        <f>Q324*H324</f>
        <v>0</v>
      </c>
      <c r="S324" s="203">
        <v>0</v>
      </c>
      <c r="T324" s="204">
        <f>S324*H324</f>
        <v>0</v>
      </c>
      <c r="U324" s="35"/>
      <c r="V324" s="35"/>
      <c r="W324" s="35"/>
      <c r="X324" s="35"/>
      <c r="Y324" s="35"/>
      <c r="Z324" s="35"/>
      <c r="AA324" s="35"/>
      <c r="AB324" s="35"/>
      <c r="AC324" s="35"/>
      <c r="AD324" s="35"/>
      <c r="AE324" s="35"/>
      <c r="AR324" s="205" t="s">
        <v>218</v>
      </c>
      <c r="AT324" s="205" t="s">
        <v>214</v>
      </c>
      <c r="AU324" s="205" t="s">
        <v>85</v>
      </c>
      <c r="AY324" s="18" t="s">
        <v>209</v>
      </c>
      <c r="BE324" s="206">
        <f>IF(N324="základní",J324,0)</f>
        <v>0</v>
      </c>
      <c r="BF324" s="206">
        <f>IF(N324="snížená",J324,0)</f>
        <v>0</v>
      </c>
      <c r="BG324" s="206">
        <f>IF(N324="zákl. přenesená",J324,0)</f>
        <v>0</v>
      </c>
      <c r="BH324" s="206">
        <f>IF(N324="sníž. přenesená",J324,0)</f>
        <v>0</v>
      </c>
      <c r="BI324" s="206">
        <f>IF(N324="nulová",J324,0)</f>
        <v>0</v>
      </c>
      <c r="BJ324" s="18" t="s">
        <v>85</v>
      </c>
      <c r="BK324" s="206">
        <f>ROUND(I324*H324,2)</f>
        <v>0</v>
      </c>
      <c r="BL324" s="18" t="s">
        <v>218</v>
      </c>
      <c r="BM324" s="205" t="s">
        <v>15600</v>
      </c>
    </row>
    <row r="325" spans="1:65" s="2" customFormat="1" ht="29.25">
      <c r="A325" s="35"/>
      <c r="B325" s="36"/>
      <c r="C325" s="37"/>
      <c r="D325" s="214" t="s">
        <v>807</v>
      </c>
      <c r="E325" s="37"/>
      <c r="F325" s="256" t="s">
        <v>15601</v>
      </c>
      <c r="G325" s="37"/>
      <c r="H325" s="37"/>
      <c r="I325" s="257"/>
      <c r="J325" s="37"/>
      <c r="K325" s="37"/>
      <c r="L325" s="40"/>
      <c r="M325" s="258"/>
      <c r="N325" s="259"/>
      <c r="O325" s="72"/>
      <c r="P325" s="72"/>
      <c r="Q325" s="72"/>
      <c r="R325" s="72"/>
      <c r="S325" s="72"/>
      <c r="T325" s="73"/>
      <c r="U325" s="35"/>
      <c r="V325" s="35"/>
      <c r="W325" s="35"/>
      <c r="X325" s="35"/>
      <c r="Y325" s="35"/>
      <c r="Z325" s="35"/>
      <c r="AA325" s="35"/>
      <c r="AB325" s="35"/>
      <c r="AC325" s="35"/>
      <c r="AD325" s="35"/>
      <c r="AE325" s="35"/>
      <c r="AT325" s="18" t="s">
        <v>807</v>
      </c>
      <c r="AU325" s="18" t="s">
        <v>85</v>
      </c>
    </row>
    <row r="326" spans="1:65" s="2" customFormat="1" ht="16.5" customHeight="1">
      <c r="A326" s="35"/>
      <c r="B326" s="36"/>
      <c r="C326" s="193" t="s">
        <v>1220</v>
      </c>
      <c r="D326" s="193" t="s">
        <v>214</v>
      </c>
      <c r="E326" s="194" t="s">
        <v>13033</v>
      </c>
      <c r="F326" s="195" t="s">
        <v>15602</v>
      </c>
      <c r="G326" s="196" t="s">
        <v>318</v>
      </c>
      <c r="H326" s="197">
        <v>18500</v>
      </c>
      <c r="I326" s="198"/>
      <c r="J326" s="199">
        <f>ROUND(I326*H326,2)</f>
        <v>0</v>
      </c>
      <c r="K326" s="200"/>
      <c r="L326" s="40"/>
      <c r="M326" s="201" t="s">
        <v>1</v>
      </c>
      <c r="N326" s="202" t="s">
        <v>42</v>
      </c>
      <c r="O326" s="72"/>
      <c r="P326" s="203">
        <f>O326*H326</f>
        <v>0</v>
      </c>
      <c r="Q326" s="203">
        <v>0</v>
      </c>
      <c r="R326" s="203">
        <f>Q326*H326</f>
        <v>0</v>
      </c>
      <c r="S326" s="203">
        <v>0</v>
      </c>
      <c r="T326" s="204">
        <f>S326*H326</f>
        <v>0</v>
      </c>
      <c r="U326" s="35"/>
      <c r="V326" s="35"/>
      <c r="W326" s="35"/>
      <c r="X326" s="35"/>
      <c r="Y326" s="35"/>
      <c r="Z326" s="35"/>
      <c r="AA326" s="35"/>
      <c r="AB326" s="35"/>
      <c r="AC326" s="35"/>
      <c r="AD326" s="35"/>
      <c r="AE326" s="35"/>
      <c r="AR326" s="205" t="s">
        <v>218</v>
      </c>
      <c r="AT326" s="205" t="s">
        <v>214</v>
      </c>
      <c r="AU326" s="205" t="s">
        <v>85</v>
      </c>
      <c r="AY326" s="18" t="s">
        <v>209</v>
      </c>
      <c r="BE326" s="206">
        <f>IF(N326="základní",J326,0)</f>
        <v>0</v>
      </c>
      <c r="BF326" s="206">
        <f>IF(N326="snížená",J326,0)</f>
        <v>0</v>
      </c>
      <c r="BG326" s="206">
        <f>IF(N326="zákl. přenesená",J326,0)</f>
        <v>0</v>
      </c>
      <c r="BH326" s="206">
        <f>IF(N326="sníž. přenesená",J326,0)</f>
        <v>0</v>
      </c>
      <c r="BI326" s="206">
        <f>IF(N326="nulová",J326,0)</f>
        <v>0</v>
      </c>
      <c r="BJ326" s="18" t="s">
        <v>85</v>
      </c>
      <c r="BK326" s="206">
        <f>ROUND(I326*H326,2)</f>
        <v>0</v>
      </c>
      <c r="BL326" s="18" t="s">
        <v>218</v>
      </c>
      <c r="BM326" s="205" t="s">
        <v>15603</v>
      </c>
    </row>
    <row r="327" spans="1:65" s="2" customFormat="1" ht="29.25">
      <c r="A327" s="35"/>
      <c r="B327" s="36"/>
      <c r="C327" s="37"/>
      <c r="D327" s="214" t="s">
        <v>807</v>
      </c>
      <c r="E327" s="37"/>
      <c r="F327" s="256" t="s">
        <v>15601</v>
      </c>
      <c r="G327" s="37"/>
      <c r="H327" s="37"/>
      <c r="I327" s="257"/>
      <c r="J327" s="37"/>
      <c r="K327" s="37"/>
      <c r="L327" s="40"/>
      <c r="M327" s="258"/>
      <c r="N327" s="259"/>
      <c r="O327" s="72"/>
      <c r="P327" s="72"/>
      <c r="Q327" s="72"/>
      <c r="R327" s="72"/>
      <c r="S327" s="72"/>
      <c r="T327" s="73"/>
      <c r="U327" s="35"/>
      <c r="V327" s="35"/>
      <c r="W327" s="35"/>
      <c r="X327" s="35"/>
      <c r="Y327" s="35"/>
      <c r="Z327" s="35"/>
      <c r="AA327" s="35"/>
      <c r="AB327" s="35"/>
      <c r="AC327" s="35"/>
      <c r="AD327" s="35"/>
      <c r="AE327" s="35"/>
      <c r="AT327" s="18" t="s">
        <v>807</v>
      </c>
      <c r="AU327" s="18" t="s">
        <v>85</v>
      </c>
    </row>
    <row r="328" spans="1:65" s="2" customFormat="1" ht="16.5" customHeight="1">
      <c r="A328" s="35"/>
      <c r="B328" s="36"/>
      <c r="C328" s="193" t="s">
        <v>1223</v>
      </c>
      <c r="D328" s="193" t="s">
        <v>214</v>
      </c>
      <c r="E328" s="194" t="s">
        <v>15604</v>
      </c>
      <c r="F328" s="195" t="s">
        <v>15605</v>
      </c>
      <c r="G328" s="196" t="s">
        <v>318</v>
      </c>
      <c r="H328" s="197">
        <v>630</v>
      </c>
      <c r="I328" s="198"/>
      <c r="J328" s="199">
        <f>ROUND(I328*H328,2)</f>
        <v>0</v>
      </c>
      <c r="K328" s="200"/>
      <c r="L328" s="40"/>
      <c r="M328" s="201" t="s">
        <v>1</v>
      </c>
      <c r="N328" s="202" t="s">
        <v>42</v>
      </c>
      <c r="O328" s="72"/>
      <c r="P328" s="203">
        <f>O328*H328</f>
        <v>0</v>
      </c>
      <c r="Q328" s="203">
        <v>0</v>
      </c>
      <c r="R328" s="203">
        <f>Q328*H328</f>
        <v>0</v>
      </c>
      <c r="S328" s="203">
        <v>0</v>
      </c>
      <c r="T328" s="204">
        <f>S328*H328</f>
        <v>0</v>
      </c>
      <c r="U328" s="35"/>
      <c r="V328" s="35"/>
      <c r="W328" s="35"/>
      <c r="X328" s="35"/>
      <c r="Y328" s="35"/>
      <c r="Z328" s="35"/>
      <c r="AA328" s="35"/>
      <c r="AB328" s="35"/>
      <c r="AC328" s="35"/>
      <c r="AD328" s="35"/>
      <c r="AE328" s="35"/>
      <c r="AR328" s="205" t="s">
        <v>218</v>
      </c>
      <c r="AT328" s="205" t="s">
        <v>214</v>
      </c>
      <c r="AU328" s="205" t="s">
        <v>85</v>
      </c>
      <c r="AY328" s="18" t="s">
        <v>209</v>
      </c>
      <c r="BE328" s="206">
        <f>IF(N328="základní",J328,0)</f>
        <v>0</v>
      </c>
      <c r="BF328" s="206">
        <f>IF(N328="snížená",J328,0)</f>
        <v>0</v>
      </c>
      <c r="BG328" s="206">
        <f>IF(N328="zákl. přenesená",J328,0)</f>
        <v>0</v>
      </c>
      <c r="BH328" s="206">
        <f>IF(N328="sníž. přenesená",J328,0)</f>
        <v>0</v>
      </c>
      <c r="BI328" s="206">
        <f>IF(N328="nulová",J328,0)</f>
        <v>0</v>
      </c>
      <c r="BJ328" s="18" t="s">
        <v>85</v>
      </c>
      <c r="BK328" s="206">
        <f>ROUND(I328*H328,2)</f>
        <v>0</v>
      </c>
      <c r="BL328" s="18" t="s">
        <v>218</v>
      </c>
      <c r="BM328" s="205" t="s">
        <v>15606</v>
      </c>
    </row>
    <row r="329" spans="1:65" s="2" customFormat="1" ht="29.25">
      <c r="A329" s="35"/>
      <c r="B329" s="36"/>
      <c r="C329" s="37"/>
      <c r="D329" s="214" t="s">
        <v>807</v>
      </c>
      <c r="E329" s="37"/>
      <c r="F329" s="256" t="s">
        <v>15601</v>
      </c>
      <c r="G329" s="37"/>
      <c r="H329" s="37"/>
      <c r="I329" s="257"/>
      <c r="J329" s="37"/>
      <c r="K329" s="37"/>
      <c r="L329" s="40"/>
      <c r="M329" s="258"/>
      <c r="N329" s="259"/>
      <c r="O329" s="72"/>
      <c r="P329" s="72"/>
      <c r="Q329" s="72"/>
      <c r="R329" s="72"/>
      <c r="S329" s="72"/>
      <c r="T329" s="73"/>
      <c r="U329" s="35"/>
      <c r="V329" s="35"/>
      <c r="W329" s="35"/>
      <c r="X329" s="35"/>
      <c r="Y329" s="35"/>
      <c r="Z329" s="35"/>
      <c r="AA329" s="35"/>
      <c r="AB329" s="35"/>
      <c r="AC329" s="35"/>
      <c r="AD329" s="35"/>
      <c r="AE329" s="35"/>
      <c r="AT329" s="18" t="s">
        <v>807</v>
      </c>
      <c r="AU329" s="18" t="s">
        <v>85</v>
      </c>
    </row>
    <row r="330" spans="1:65" s="2" customFormat="1" ht="16.5" customHeight="1">
      <c r="A330" s="35"/>
      <c r="B330" s="36"/>
      <c r="C330" s="193" t="s">
        <v>1227</v>
      </c>
      <c r="D330" s="193" t="s">
        <v>214</v>
      </c>
      <c r="E330" s="194" t="s">
        <v>13170</v>
      </c>
      <c r="F330" s="195" t="s">
        <v>15607</v>
      </c>
      <c r="G330" s="196" t="s">
        <v>318</v>
      </c>
      <c r="H330" s="197">
        <v>2650</v>
      </c>
      <c r="I330" s="198"/>
      <c r="J330" s="199">
        <f>ROUND(I330*H330,2)</f>
        <v>0</v>
      </c>
      <c r="K330" s="200"/>
      <c r="L330" s="40"/>
      <c r="M330" s="201" t="s">
        <v>1</v>
      </c>
      <c r="N330" s="202" t="s">
        <v>42</v>
      </c>
      <c r="O330" s="72"/>
      <c r="P330" s="203">
        <f>O330*H330</f>
        <v>0</v>
      </c>
      <c r="Q330" s="203">
        <v>0</v>
      </c>
      <c r="R330" s="203">
        <f>Q330*H330</f>
        <v>0</v>
      </c>
      <c r="S330" s="203">
        <v>0</v>
      </c>
      <c r="T330" s="204">
        <f>S330*H330</f>
        <v>0</v>
      </c>
      <c r="U330" s="35"/>
      <c r="V330" s="35"/>
      <c r="W330" s="35"/>
      <c r="X330" s="35"/>
      <c r="Y330" s="35"/>
      <c r="Z330" s="35"/>
      <c r="AA330" s="35"/>
      <c r="AB330" s="35"/>
      <c r="AC330" s="35"/>
      <c r="AD330" s="35"/>
      <c r="AE330" s="35"/>
      <c r="AR330" s="205" t="s">
        <v>218</v>
      </c>
      <c r="AT330" s="205" t="s">
        <v>214</v>
      </c>
      <c r="AU330" s="205" t="s">
        <v>85</v>
      </c>
      <c r="AY330" s="18" t="s">
        <v>209</v>
      </c>
      <c r="BE330" s="206">
        <f>IF(N330="základní",J330,0)</f>
        <v>0</v>
      </c>
      <c r="BF330" s="206">
        <f>IF(N330="snížená",J330,0)</f>
        <v>0</v>
      </c>
      <c r="BG330" s="206">
        <f>IF(N330="zákl. přenesená",J330,0)</f>
        <v>0</v>
      </c>
      <c r="BH330" s="206">
        <f>IF(N330="sníž. přenesená",J330,0)</f>
        <v>0</v>
      </c>
      <c r="BI330" s="206">
        <f>IF(N330="nulová",J330,0)</f>
        <v>0</v>
      </c>
      <c r="BJ330" s="18" t="s">
        <v>85</v>
      </c>
      <c r="BK330" s="206">
        <f>ROUND(I330*H330,2)</f>
        <v>0</v>
      </c>
      <c r="BL330" s="18" t="s">
        <v>218</v>
      </c>
      <c r="BM330" s="205" t="s">
        <v>15608</v>
      </c>
    </row>
    <row r="331" spans="1:65" s="2" customFormat="1" ht="29.25">
      <c r="A331" s="35"/>
      <c r="B331" s="36"/>
      <c r="C331" s="37"/>
      <c r="D331" s="214" t="s">
        <v>807</v>
      </c>
      <c r="E331" s="37"/>
      <c r="F331" s="256" t="s">
        <v>15601</v>
      </c>
      <c r="G331" s="37"/>
      <c r="H331" s="37"/>
      <c r="I331" s="257"/>
      <c r="J331" s="37"/>
      <c r="K331" s="37"/>
      <c r="L331" s="40"/>
      <c r="M331" s="258"/>
      <c r="N331" s="259"/>
      <c r="O331" s="72"/>
      <c r="P331" s="72"/>
      <c r="Q331" s="72"/>
      <c r="R331" s="72"/>
      <c r="S331" s="72"/>
      <c r="T331" s="73"/>
      <c r="U331" s="35"/>
      <c r="V331" s="35"/>
      <c r="W331" s="35"/>
      <c r="X331" s="35"/>
      <c r="Y331" s="35"/>
      <c r="Z331" s="35"/>
      <c r="AA331" s="35"/>
      <c r="AB331" s="35"/>
      <c r="AC331" s="35"/>
      <c r="AD331" s="35"/>
      <c r="AE331" s="35"/>
      <c r="AT331" s="18" t="s">
        <v>807</v>
      </c>
      <c r="AU331" s="18" t="s">
        <v>85</v>
      </c>
    </row>
    <row r="332" spans="1:65" s="2" customFormat="1" ht="16.5" customHeight="1">
      <c r="A332" s="35"/>
      <c r="B332" s="36"/>
      <c r="C332" s="193" t="s">
        <v>1230</v>
      </c>
      <c r="D332" s="193" t="s">
        <v>214</v>
      </c>
      <c r="E332" s="194" t="s">
        <v>10542</v>
      </c>
      <c r="F332" s="195" t="s">
        <v>15609</v>
      </c>
      <c r="G332" s="196" t="s">
        <v>318</v>
      </c>
      <c r="H332" s="197">
        <v>290</v>
      </c>
      <c r="I332" s="198"/>
      <c r="J332" s="199">
        <f>ROUND(I332*H332,2)</f>
        <v>0</v>
      </c>
      <c r="K332" s="200"/>
      <c r="L332" s="40"/>
      <c r="M332" s="201" t="s">
        <v>1</v>
      </c>
      <c r="N332" s="202" t="s">
        <v>42</v>
      </c>
      <c r="O332" s="72"/>
      <c r="P332" s="203">
        <f>O332*H332</f>
        <v>0</v>
      </c>
      <c r="Q332" s="203">
        <v>0</v>
      </c>
      <c r="R332" s="203">
        <f>Q332*H332</f>
        <v>0</v>
      </c>
      <c r="S332" s="203">
        <v>0</v>
      </c>
      <c r="T332" s="204">
        <f>S332*H332</f>
        <v>0</v>
      </c>
      <c r="U332" s="35"/>
      <c r="V332" s="35"/>
      <c r="W332" s="35"/>
      <c r="X332" s="35"/>
      <c r="Y332" s="35"/>
      <c r="Z332" s="35"/>
      <c r="AA332" s="35"/>
      <c r="AB332" s="35"/>
      <c r="AC332" s="35"/>
      <c r="AD332" s="35"/>
      <c r="AE332" s="35"/>
      <c r="AR332" s="205" t="s">
        <v>218</v>
      </c>
      <c r="AT332" s="205" t="s">
        <v>214</v>
      </c>
      <c r="AU332" s="205" t="s">
        <v>85</v>
      </c>
      <c r="AY332" s="18" t="s">
        <v>209</v>
      </c>
      <c r="BE332" s="206">
        <f>IF(N332="základní",J332,0)</f>
        <v>0</v>
      </c>
      <c r="BF332" s="206">
        <f>IF(N332="snížená",J332,0)</f>
        <v>0</v>
      </c>
      <c r="BG332" s="206">
        <f>IF(N332="zákl. přenesená",J332,0)</f>
        <v>0</v>
      </c>
      <c r="BH332" s="206">
        <f>IF(N332="sníž. přenesená",J332,0)</f>
        <v>0</v>
      </c>
      <c r="BI332" s="206">
        <f>IF(N332="nulová",J332,0)</f>
        <v>0</v>
      </c>
      <c r="BJ332" s="18" t="s">
        <v>85</v>
      </c>
      <c r="BK332" s="206">
        <f>ROUND(I332*H332,2)</f>
        <v>0</v>
      </c>
      <c r="BL332" s="18" t="s">
        <v>218</v>
      </c>
      <c r="BM332" s="205" t="s">
        <v>15610</v>
      </c>
    </row>
    <row r="333" spans="1:65" s="2" customFormat="1" ht="29.25">
      <c r="A333" s="35"/>
      <c r="B333" s="36"/>
      <c r="C333" s="37"/>
      <c r="D333" s="214" t="s">
        <v>807</v>
      </c>
      <c r="E333" s="37"/>
      <c r="F333" s="256" t="s">
        <v>15601</v>
      </c>
      <c r="G333" s="37"/>
      <c r="H333" s="37"/>
      <c r="I333" s="257"/>
      <c r="J333" s="37"/>
      <c r="K333" s="37"/>
      <c r="L333" s="40"/>
      <c r="M333" s="258"/>
      <c r="N333" s="259"/>
      <c r="O333" s="72"/>
      <c r="P333" s="72"/>
      <c r="Q333" s="72"/>
      <c r="R333" s="72"/>
      <c r="S333" s="72"/>
      <c r="T333" s="73"/>
      <c r="U333" s="35"/>
      <c r="V333" s="35"/>
      <c r="W333" s="35"/>
      <c r="X333" s="35"/>
      <c r="Y333" s="35"/>
      <c r="Z333" s="35"/>
      <c r="AA333" s="35"/>
      <c r="AB333" s="35"/>
      <c r="AC333" s="35"/>
      <c r="AD333" s="35"/>
      <c r="AE333" s="35"/>
      <c r="AT333" s="18" t="s">
        <v>807</v>
      </c>
      <c r="AU333" s="18" t="s">
        <v>85</v>
      </c>
    </row>
    <row r="334" spans="1:65" s="2" customFormat="1" ht="16.5" customHeight="1">
      <c r="A334" s="35"/>
      <c r="B334" s="36"/>
      <c r="C334" s="193" t="s">
        <v>1235</v>
      </c>
      <c r="D334" s="193" t="s">
        <v>214</v>
      </c>
      <c r="E334" s="194" t="s">
        <v>15611</v>
      </c>
      <c r="F334" s="195" t="s">
        <v>15612</v>
      </c>
      <c r="G334" s="196" t="s">
        <v>318</v>
      </c>
      <c r="H334" s="197">
        <v>11760</v>
      </c>
      <c r="I334" s="198"/>
      <c r="J334" s="199">
        <f>ROUND(I334*H334,2)</f>
        <v>0</v>
      </c>
      <c r="K334" s="200"/>
      <c r="L334" s="40"/>
      <c r="M334" s="201" t="s">
        <v>1</v>
      </c>
      <c r="N334" s="202" t="s">
        <v>42</v>
      </c>
      <c r="O334" s="72"/>
      <c r="P334" s="203">
        <f>O334*H334</f>
        <v>0</v>
      </c>
      <c r="Q334" s="203">
        <v>0</v>
      </c>
      <c r="R334" s="203">
        <f>Q334*H334</f>
        <v>0</v>
      </c>
      <c r="S334" s="203">
        <v>0</v>
      </c>
      <c r="T334" s="204">
        <f>S334*H334</f>
        <v>0</v>
      </c>
      <c r="U334" s="35"/>
      <c r="V334" s="35"/>
      <c r="W334" s="35"/>
      <c r="X334" s="35"/>
      <c r="Y334" s="35"/>
      <c r="Z334" s="35"/>
      <c r="AA334" s="35"/>
      <c r="AB334" s="35"/>
      <c r="AC334" s="35"/>
      <c r="AD334" s="35"/>
      <c r="AE334" s="35"/>
      <c r="AR334" s="205" t="s">
        <v>218</v>
      </c>
      <c r="AT334" s="205" t="s">
        <v>214</v>
      </c>
      <c r="AU334" s="205" t="s">
        <v>85</v>
      </c>
      <c r="AY334" s="18" t="s">
        <v>209</v>
      </c>
      <c r="BE334" s="206">
        <f>IF(N334="základní",J334,0)</f>
        <v>0</v>
      </c>
      <c r="BF334" s="206">
        <f>IF(N334="snížená",J334,0)</f>
        <v>0</v>
      </c>
      <c r="BG334" s="206">
        <f>IF(N334="zákl. přenesená",J334,0)</f>
        <v>0</v>
      </c>
      <c r="BH334" s="206">
        <f>IF(N334="sníž. přenesená",J334,0)</f>
        <v>0</v>
      </c>
      <c r="BI334" s="206">
        <f>IF(N334="nulová",J334,0)</f>
        <v>0</v>
      </c>
      <c r="BJ334" s="18" t="s">
        <v>85</v>
      </c>
      <c r="BK334" s="206">
        <f>ROUND(I334*H334,2)</f>
        <v>0</v>
      </c>
      <c r="BL334" s="18" t="s">
        <v>218</v>
      </c>
      <c r="BM334" s="205" t="s">
        <v>15613</v>
      </c>
    </row>
    <row r="335" spans="1:65" s="2" customFormat="1" ht="29.25">
      <c r="A335" s="35"/>
      <c r="B335" s="36"/>
      <c r="C335" s="37"/>
      <c r="D335" s="214" t="s">
        <v>807</v>
      </c>
      <c r="E335" s="37"/>
      <c r="F335" s="256" t="s">
        <v>15601</v>
      </c>
      <c r="G335" s="37"/>
      <c r="H335" s="37"/>
      <c r="I335" s="257"/>
      <c r="J335" s="37"/>
      <c r="K335" s="37"/>
      <c r="L335" s="40"/>
      <c r="M335" s="258"/>
      <c r="N335" s="259"/>
      <c r="O335" s="72"/>
      <c r="P335" s="72"/>
      <c r="Q335" s="72"/>
      <c r="R335" s="72"/>
      <c r="S335" s="72"/>
      <c r="T335" s="73"/>
      <c r="U335" s="35"/>
      <c r="V335" s="35"/>
      <c r="W335" s="35"/>
      <c r="X335" s="35"/>
      <c r="Y335" s="35"/>
      <c r="Z335" s="35"/>
      <c r="AA335" s="35"/>
      <c r="AB335" s="35"/>
      <c r="AC335" s="35"/>
      <c r="AD335" s="35"/>
      <c r="AE335" s="35"/>
      <c r="AT335" s="18" t="s">
        <v>807</v>
      </c>
      <c r="AU335" s="18" t="s">
        <v>85</v>
      </c>
    </row>
    <row r="336" spans="1:65" s="2" customFormat="1" ht="16.5" customHeight="1">
      <c r="A336" s="35"/>
      <c r="B336" s="36"/>
      <c r="C336" s="193" t="s">
        <v>1237</v>
      </c>
      <c r="D336" s="193" t="s">
        <v>214</v>
      </c>
      <c r="E336" s="194" t="s">
        <v>10616</v>
      </c>
      <c r="F336" s="195" t="s">
        <v>15614</v>
      </c>
      <c r="G336" s="196" t="s">
        <v>318</v>
      </c>
      <c r="H336" s="197">
        <v>250</v>
      </c>
      <c r="I336" s="198"/>
      <c r="J336" s="199">
        <f>ROUND(I336*H336,2)</f>
        <v>0</v>
      </c>
      <c r="K336" s="200"/>
      <c r="L336" s="40"/>
      <c r="M336" s="201" t="s">
        <v>1</v>
      </c>
      <c r="N336" s="202" t="s">
        <v>42</v>
      </c>
      <c r="O336" s="72"/>
      <c r="P336" s="203">
        <f>O336*H336</f>
        <v>0</v>
      </c>
      <c r="Q336" s="203">
        <v>0</v>
      </c>
      <c r="R336" s="203">
        <f>Q336*H336</f>
        <v>0</v>
      </c>
      <c r="S336" s="203">
        <v>0</v>
      </c>
      <c r="T336" s="204">
        <f>S336*H336</f>
        <v>0</v>
      </c>
      <c r="U336" s="35"/>
      <c r="V336" s="35"/>
      <c r="W336" s="35"/>
      <c r="X336" s="35"/>
      <c r="Y336" s="35"/>
      <c r="Z336" s="35"/>
      <c r="AA336" s="35"/>
      <c r="AB336" s="35"/>
      <c r="AC336" s="35"/>
      <c r="AD336" s="35"/>
      <c r="AE336" s="35"/>
      <c r="AR336" s="205" t="s">
        <v>218</v>
      </c>
      <c r="AT336" s="205" t="s">
        <v>214</v>
      </c>
      <c r="AU336" s="205" t="s">
        <v>85</v>
      </c>
      <c r="AY336" s="18" t="s">
        <v>209</v>
      </c>
      <c r="BE336" s="206">
        <f>IF(N336="základní",J336,0)</f>
        <v>0</v>
      </c>
      <c r="BF336" s="206">
        <f>IF(N336="snížená",J336,0)</f>
        <v>0</v>
      </c>
      <c r="BG336" s="206">
        <f>IF(N336="zákl. přenesená",J336,0)</f>
        <v>0</v>
      </c>
      <c r="BH336" s="206">
        <f>IF(N336="sníž. přenesená",J336,0)</f>
        <v>0</v>
      </c>
      <c r="BI336" s="206">
        <f>IF(N336="nulová",J336,0)</f>
        <v>0</v>
      </c>
      <c r="BJ336" s="18" t="s">
        <v>85</v>
      </c>
      <c r="BK336" s="206">
        <f>ROUND(I336*H336,2)</f>
        <v>0</v>
      </c>
      <c r="BL336" s="18" t="s">
        <v>218</v>
      </c>
      <c r="BM336" s="205" t="s">
        <v>15615</v>
      </c>
    </row>
    <row r="337" spans="1:65" s="2" customFormat="1" ht="29.25">
      <c r="A337" s="35"/>
      <c r="B337" s="36"/>
      <c r="C337" s="37"/>
      <c r="D337" s="214" t="s">
        <v>807</v>
      </c>
      <c r="E337" s="37"/>
      <c r="F337" s="256" t="s">
        <v>15601</v>
      </c>
      <c r="G337" s="37"/>
      <c r="H337" s="37"/>
      <c r="I337" s="257"/>
      <c r="J337" s="37"/>
      <c r="K337" s="37"/>
      <c r="L337" s="40"/>
      <c r="M337" s="258"/>
      <c r="N337" s="259"/>
      <c r="O337" s="72"/>
      <c r="P337" s="72"/>
      <c r="Q337" s="72"/>
      <c r="R337" s="72"/>
      <c r="S337" s="72"/>
      <c r="T337" s="73"/>
      <c r="U337" s="35"/>
      <c r="V337" s="35"/>
      <c r="W337" s="35"/>
      <c r="X337" s="35"/>
      <c r="Y337" s="35"/>
      <c r="Z337" s="35"/>
      <c r="AA337" s="35"/>
      <c r="AB337" s="35"/>
      <c r="AC337" s="35"/>
      <c r="AD337" s="35"/>
      <c r="AE337" s="35"/>
      <c r="AT337" s="18" t="s">
        <v>807</v>
      </c>
      <c r="AU337" s="18" t="s">
        <v>85</v>
      </c>
    </row>
    <row r="338" spans="1:65" s="2" customFormat="1" ht="16.5" customHeight="1">
      <c r="A338" s="35"/>
      <c r="B338" s="36"/>
      <c r="C338" s="193" t="s">
        <v>1242</v>
      </c>
      <c r="D338" s="193" t="s">
        <v>214</v>
      </c>
      <c r="E338" s="194" t="s">
        <v>10671</v>
      </c>
      <c r="F338" s="195" t="s">
        <v>15616</v>
      </c>
      <c r="G338" s="196" t="s">
        <v>318</v>
      </c>
      <c r="H338" s="197">
        <v>300</v>
      </c>
      <c r="I338" s="198"/>
      <c r="J338" s="199">
        <f>ROUND(I338*H338,2)</f>
        <v>0</v>
      </c>
      <c r="K338" s="200"/>
      <c r="L338" s="40"/>
      <c r="M338" s="201" t="s">
        <v>1</v>
      </c>
      <c r="N338" s="202" t="s">
        <v>42</v>
      </c>
      <c r="O338" s="72"/>
      <c r="P338" s="203">
        <f>O338*H338</f>
        <v>0</v>
      </c>
      <c r="Q338" s="203">
        <v>0</v>
      </c>
      <c r="R338" s="203">
        <f>Q338*H338</f>
        <v>0</v>
      </c>
      <c r="S338" s="203">
        <v>0</v>
      </c>
      <c r="T338" s="204">
        <f>S338*H338</f>
        <v>0</v>
      </c>
      <c r="U338" s="35"/>
      <c r="V338" s="35"/>
      <c r="W338" s="35"/>
      <c r="X338" s="35"/>
      <c r="Y338" s="35"/>
      <c r="Z338" s="35"/>
      <c r="AA338" s="35"/>
      <c r="AB338" s="35"/>
      <c r="AC338" s="35"/>
      <c r="AD338" s="35"/>
      <c r="AE338" s="35"/>
      <c r="AR338" s="205" t="s">
        <v>218</v>
      </c>
      <c r="AT338" s="205" t="s">
        <v>214</v>
      </c>
      <c r="AU338" s="205" t="s">
        <v>85</v>
      </c>
      <c r="AY338" s="18" t="s">
        <v>209</v>
      </c>
      <c r="BE338" s="206">
        <f>IF(N338="základní",J338,0)</f>
        <v>0</v>
      </c>
      <c r="BF338" s="206">
        <f>IF(N338="snížená",J338,0)</f>
        <v>0</v>
      </c>
      <c r="BG338" s="206">
        <f>IF(N338="zákl. přenesená",J338,0)</f>
        <v>0</v>
      </c>
      <c r="BH338" s="206">
        <f>IF(N338="sníž. přenesená",J338,0)</f>
        <v>0</v>
      </c>
      <c r="BI338" s="206">
        <f>IF(N338="nulová",J338,0)</f>
        <v>0</v>
      </c>
      <c r="BJ338" s="18" t="s">
        <v>85</v>
      </c>
      <c r="BK338" s="206">
        <f>ROUND(I338*H338,2)</f>
        <v>0</v>
      </c>
      <c r="BL338" s="18" t="s">
        <v>218</v>
      </c>
      <c r="BM338" s="205" t="s">
        <v>15617</v>
      </c>
    </row>
    <row r="339" spans="1:65" s="2" customFormat="1" ht="29.25">
      <c r="A339" s="35"/>
      <c r="B339" s="36"/>
      <c r="C339" s="37"/>
      <c r="D339" s="214" t="s">
        <v>807</v>
      </c>
      <c r="E339" s="37"/>
      <c r="F339" s="256" t="s">
        <v>15601</v>
      </c>
      <c r="G339" s="37"/>
      <c r="H339" s="37"/>
      <c r="I339" s="257"/>
      <c r="J339" s="37"/>
      <c r="K339" s="37"/>
      <c r="L339" s="40"/>
      <c r="M339" s="258"/>
      <c r="N339" s="259"/>
      <c r="O339" s="72"/>
      <c r="P339" s="72"/>
      <c r="Q339" s="72"/>
      <c r="R339" s="72"/>
      <c r="S339" s="72"/>
      <c r="T339" s="73"/>
      <c r="U339" s="35"/>
      <c r="V339" s="35"/>
      <c r="W339" s="35"/>
      <c r="X339" s="35"/>
      <c r="Y339" s="35"/>
      <c r="Z339" s="35"/>
      <c r="AA339" s="35"/>
      <c r="AB339" s="35"/>
      <c r="AC339" s="35"/>
      <c r="AD339" s="35"/>
      <c r="AE339" s="35"/>
      <c r="AT339" s="18" t="s">
        <v>807</v>
      </c>
      <c r="AU339" s="18" t="s">
        <v>85</v>
      </c>
    </row>
    <row r="340" spans="1:65" s="2" customFormat="1" ht="16.5" customHeight="1">
      <c r="A340" s="35"/>
      <c r="B340" s="36"/>
      <c r="C340" s="193" t="s">
        <v>1247</v>
      </c>
      <c r="D340" s="193" t="s">
        <v>214</v>
      </c>
      <c r="E340" s="194" t="s">
        <v>8831</v>
      </c>
      <c r="F340" s="195" t="s">
        <v>15618</v>
      </c>
      <c r="G340" s="196" t="s">
        <v>318</v>
      </c>
      <c r="H340" s="197">
        <v>80</v>
      </c>
      <c r="I340" s="198"/>
      <c r="J340" s="199">
        <f>ROUND(I340*H340,2)</f>
        <v>0</v>
      </c>
      <c r="K340" s="200"/>
      <c r="L340" s="40"/>
      <c r="M340" s="201" t="s">
        <v>1</v>
      </c>
      <c r="N340" s="202" t="s">
        <v>42</v>
      </c>
      <c r="O340" s="72"/>
      <c r="P340" s="203">
        <f>O340*H340</f>
        <v>0</v>
      </c>
      <c r="Q340" s="203">
        <v>0</v>
      </c>
      <c r="R340" s="203">
        <f>Q340*H340</f>
        <v>0</v>
      </c>
      <c r="S340" s="203">
        <v>0</v>
      </c>
      <c r="T340" s="204">
        <f>S340*H340</f>
        <v>0</v>
      </c>
      <c r="U340" s="35"/>
      <c r="V340" s="35"/>
      <c r="W340" s="35"/>
      <c r="X340" s="35"/>
      <c r="Y340" s="35"/>
      <c r="Z340" s="35"/>
      <c r="AA340" s="35"/>
      <c r="AB340" s="35"/>
      <c r="AC340" s="35"/>
      <c r="AD340" s="35"/>
      <c r="AE340" s="35"/>
      <c r="AR340" s="205" t="s">
        <v>218</v>
      </c>
      <c r="AT340" s="205" t="s">
        <v>214</v>
      </c>
      <c r="AU340" s="205" t="s">
        <v>85</v>
      </c>
      <c r="AY340" s="18" t="s">
        <v>209</v>
      </c>
      <c r="BE340" s="206">
        <f>IF(N340="základní",J340,0)</f>
        <v>0</v>
      </c>
      <c r="BF340" s="206">
        <f>IF(N340="snížená",J340,0)</f>
        <v>0</v>
      </c>
      <c r="BG340" s="206">
        <f>IF(N340="zákl. přenesená",J340,0)</f>
        <v>0</v>
      </c>
      <c r="BH340" s="206">
        <f>IF(N340="sníž. přenesená",J340,0)</f>
        <v>0</v>
      </c>
      <c r="BI340" s="206">
        <f>IF(N340="nulová",J340,0)</f>
        <v>0</v>
      </c>
      <c r="BJ340" s="18" t="s">
        <v>85</v>
      </c>
      <c r="BK340" s="206">
        <f>ROUND(I340*H340,2)</f>
        <v>0</v>
      </c>
      <c r="BL340" s="18" t="s">
        <v>218</v>
      </c>
      <c r="BM340" s="205" t="s">
        <v>15619</v>
      </c>
    </row>
    <row r="341" spans="1:65" s="2" customFormat="1" ht="29.25">
      <c r="A341" s="35"/>
      <c r="B341" s="36"/>
      <c r="C341" s="37"/>
      <c r="D341" s="214" t="s">
        <v>807</v>
      </c>
      <c r="E341" s="37"/>
      <c r="F341" s="256" t="s">
        <v>15601</v>
      </c>
      <c r="G341" s="37"/>
      <c r="H341" s="37"/>
      <c r="I341" s="257"/>
      <c r="J341" s="37"/>
      <c r="K341" s="37"/>
      <c r="L341" s="40"/>
      <c r="M341" s="258"/>
      <c r="N341" s="259"/>
      <c r="O341" s="72"/>
      <c r="P341" s="72"/>
      <c r="Q341" s="72"/>
      <c r="R341" s="72"/>
      <c r="S341" s="72"/>
      <c r="T341" s="73"/>
      <c r="U341" s="35"/>
      <c r="V341" s="35"/>
      <c r="W341" s="35"/>
      <c r="X341" s="35"/>
      <c r="Y341" s="35"/>
      <c r="Z341" s="35"/>
      <c r="AA341" s="35"/>
      <c r="AB341" s="35"/>
      <c r="AC341" s="35"/>
      <c r="AD341" s="35"/>
      <c r="AE341" s="35"/>
      <c r="AT341" s="18" t="s">
        <v>807</v>
      </c>
      <c r="AU341" s="18" t="s">
        <v>85</v>
      </c>
    </row>
    <row r="342" spans="1:65" s="2" customFormat="1" ht="16.5" customHeight="1">
      <c r="A342" s="35"/>
      <c r="B342" s="36"/>
      <c r="C342" s="193" t="s">
        <v>1251</v>
      </c>
      <c r="D342" s="193" t="s">
        <v>214</v>
      </c>
      <c r="E342" s="194" t="s">
        <v>10773</v>
      </c>
      <c r="F342" s="195" t="s">
        <v>15620</v>
      </c>
      <c r="G342" s="196" t="s">
        <v>318</v>
      </c>
      <c r="H342" s="197">
        <v>230</v>
      </c>
      <c r="I342" s="198"/>
      <c r="J342" s="199">
        <f>ROUND(I342*H342,2)</f>
        <v>0</v>
      </c>
      <c r="K342" s="200"/>
      <c r="L342" s="40"/>
      <c r="M342" s="201" t="s">
        <v>1</v>
      </c>
      <c r="N342" s="202" t="s">
        <v>42</v>
      </c>
      <c r="O342" s="72"/>
      <c r="P342" s="203">
        <f>O342*H342</f>
        <v>0</v>
      </c>
      <c r="Q342" s="203">
        <v>0</v>
      </c>
      <c r="R342" s="203">
        <f>Q342*H342</f>
        <v>0</v>
      </c>
      <c r="S342" s="203">
        <v>0</v>
      </c>
      <c r="T342" s="204">
        <f>S342*H342</f>
        <v>0</v>
      </c>
      <c r="U342" s="35"/>
      <c r="V342" s="35"/>
      <c r="W342" s="35"/>
      <c r="X342" s="35"/>
      <c r="Y342" s="35"/>
      <c r="Z342" s="35"/>
      <c r="AA342" s="35"/>
      <c r="AB342" s="35"/>
      <c r="AC342" s="35"/>
      <c r="AD342" s="35"/>
      <c r="AE342" s="35"/>
      <c r="AR342" s="205" t="s">
        <v>218</v>
      </c>
      <c r="AT342" s="205" t="s">
        <v>214</v>
      </c>
      <c r="AU342" s="205" t="s">
        <v>85</v>
      </c>
      <c r="AY342" s="18" t="s">
        <v>209</v>
      </c>
      <c r="BE342" s="206">
        <f>IF(N342="základní",J342,0)</f>
        <v>0</v>
      </c>
      <c r="BF342" s="206">
        <f>IF(N342="snížená",J342,0)</f>
        <v>0</v>
      </c>
      <c r="BG342" s="206">
        <f>IF(N342="zákl. přenesená",J342,0)</f>
        <v>0</v>
      </c>
      <c r="BH342" s="206">
        <f>IF(N342="sníž. přenesená",J342,0)</f>
        <v>0</v>
      </c>
      <c r="BI342" s="206">
        <f>IF(N342="nulová",J342,0)</f>
        <v>0</v>
      </c>
      <c r="BJ342" s="18" t="s">
        <v>85</v>
      </c>
      <c r="BK342" s="206">
        <f>ROUND(I342*H342,2)</f>
        <v>0</v>
      </c>
      <c r="BL342" s="18" t="s">
        <v>218</v>
      </c>
      <c r="BM342" s="205" t="s">
        <v>15621</v>
      </c>
    </row>
    <row r="343" spans="1:65" s="2" customFormat="1" ht="29.25">
      <c r="A343" s="35"/>
      <c r="B343" s="36"/>
      <c r="C343" s="37"/>
      <c r="D343" s="214" t="s">
        <v>807</v>
      </c>
      <c r="E343" s="37"/>
      <c r="F343" s="256" t="s">
        <v>15601</v>
      </c>
      <c r="G343" s="37"/>
      <c r="H343" s="37"/>
      <c r="I343" s="257"/>
      <c r="J343" s="37"/>
      <c r="K343" s="37"/>
      <c r="L343" s="40"/>
      <c r="M343" s="258"/>
      <c r="N343" s="259"/>
      <c r="O343" s="72"/>
      <c r="P343" s="72"/>
      <c r="Q343" s="72"/>
      <c r="R343" s="72"/>
      <c r="S343" s="72"/>
      <c r="T343" s="73"/>
      <c r="U343" s="35"/>
      <c r="V343" s="35"/>
      <c r="W343" s="35"/>
      <c r="X343" s="35"/>
      <c r="Y343" s="35"/>
      <c r="Z343" s="35"/>
      <c r="AA343" s="35"/>
      <c r="AB343" s="35"/>
      <c r="AC343" s="35"/>
      <c r="AD343" s="35"/>
      <c r="AE343" s="35"/>
      <c r="AT343" s="18" t="s">
        <v>807</v>
      </c>
      <c r="AU343" s="18" t="s">
        <v>85</v>
      </c>
    </row>
    <row r="344" spans="1:65" s="2" customFormat="1" ht="16.5" customHeight="1">
      <c r="A344" s="35"/>
      <c r="B344" s="36"/>
      <c r="C344" s="193" t="s">
        <v>1255</v>
      </c>
      <c r="D344" s="193" t="s">
        <v>214</v>
      </c>
      <c r="E344" s="194" t="s">
        <v>15622</v>
      </c>
      <c r="F344" s="195" t="s">
        <v>15623</v>
      </c>
      <c r="G344" s="196" t="s">
        <v>318</v>
      </c>
      <c r="H344" s="197">
        <v>250</v>
      </c>
      <c r="I344" s="198"/>
      <c r="J344" s="199">
        <f>ROUND(I344*H344,2)</f>
        <v>0</v>
      </c>
      <c r="K344" s="200"/>
      <c r="L344" s="40"/>
      <c r="M344" s="201" t="s">
        <v>1</v>
      </c>
      <c r="N344" s="202" t="s">
        <v>42</v>
      </c>
      <c r="O344" s="72"/>
      <c r="P344" s="203">
        <f>O344*H344</f>
        <v>0</v>
      </c>
      <c r="Q344" s="203">
        <v>0</v>
      </c>
      <c r="R344" s="203">
        <f>Q344*H344</f>
        <v>0</v>
      </c>
      <c r="S344" s="203">
        <v>0</v>
      </c>
      <c r="T344" s="204">
        <f>S344*H344</f>
        <v>0</v>
      </c>
      <c r="U344" s="35"/>
      <c r="V344" s="35"/>
      <c r="W344" s="35"/>
      <c r="X344" s="35"/>
      <c r="Y344" s="35"/>
      <c r="Z344" s="35"/>
      <c r="AA344" s="35"/>
      <c r="AB344" s="35"/>
      <c r="AC344" s="35"/>
      <c r="AD344" s="35"/>
      <c r="AE344" s="35"/>
      <c r="AR344" s="205" t="s">
        <v>218</v>
      </c>
      <c r="AT344" s="205" t="s">
        <v>214</v>
      </c>
      <c r="AU344" s="205" t="s">
        <v>85</v>
      </c>
      <c r="AY344" s="18" t="s">
        <v>209</v>
      </c>
      <c r="BE344" s="206">
        <f>IF(N344="základní",J344,0)</f>
        <v>0</v>
      </c>
      <c r="BF344" s="206">
        <f>IF(N344="snížená",J344,0)</f>
        <v>0</v>
      </c>
      <c r="BG344" s="206">
        <f>IF(N344="zákl. přenesená",J344,0)</f>
        <v>0</v>
      </c>
      <c r="BH344" s="206">
        <f>IF(N344="sníž. přenesená",J344,0)</f>
        <v>0</v>
      </c>
      <c r="BI344" s="206">
        <f>IF(N344="nulová",J344,0)</f>
        <v>0</v>
      </c>
      <c r="BJ344" s="18" t="s">
        <v>85</v>
      </c>
      <c r="BK344" s="206">
        <f>ROUND(I344*H344,2)</f>
        <v>0</v>
      </c>
      <c r="BL344" s="18" t="s">
        <v>218</v>
      </c>
      <c r="BM344" s="205" t="s">
        <v>15624</v>
      </c>
    </row>
    <row r="345" spans="1:65" s="2" customFormat="1" ht="29.25">
      <c r="A345" s="35"/>
      <c r="B345" s="36"/>
      <c r="C345" s="37"/>
      <c r="D345" s="214" t="s">
        <v>807</v>
      </c>
      <c r="E345" s="37"/>
      <c r="F345" s="256" t="s">
        <v>15601</v>
      </c>
      <c r="G345" s="37"/>
      <c r="H345" s="37"/>
      <c r="I345" s="257"/>
      <c r="J345" s="37"/>
      <c r="K345" s="37"/>
      <c r="L345" s="40"/>
      <c r="M345" s="258"/>
      <c r="N345" s="259"/>
      <c r="O345" s="72"/>
      <c r="P345" s="72"/>
      <c r="Q345" s="72"/>
      <c r="R345" s="72"/>
      <c r="S345" s="72"/>
      <c r="T345" s="73"/>
      <c r="U345" s="35"/>
      <c r="V345" s="35"/>
      <c r="W345" s="35"/>
      <c r="X345" s="35"/>
      <c r="Y345" s="35"/>
      <c r="Z345" s="35"/>
      <c r="AA345" s="35"/>
      <c r="AB345" s="35"/>
      <c r="AC345" s="35"/>
      <c r="AD345" s="35"/>
      <c r="AE345" s="35"/>
      <c r="AT345" s="18" t="s">
        <v>807</v>
      </c>
      <c r="AU345" s="18" t="s">
        <v>85</v>
      </c>
    </row>
    <row r="346" spans="1:65" s="2" customFormat="1" ht="16.5" customHeight="1">
      <c r="A346" s="35"/>
      <c r="B346" s="36"/>
      <c r="C346" s="193" t="s">
        <v>1260</v>
      </c>
      <c r="D346" s="193" t="s">
        <v>214</v>
      </c>
      <c r="E346" s="194" t="s">
        <v>257</v>
      </c>
      <c r="F346" s="195" t="s">
        <v>15625</v>
      </c>
      <c r="G346" s="196" t="s">
        <v>318</v>
      </c>
      <c r="H346" s="197">
        <v>300</v>
      </c>
      <c r="I346" s="198"/>
      <c r="J346" s="199">
        <f>ROUND(I346*H346,2)</f>
        <v>0</v>
      </c>
      <c r="K346" s="200"/>
      <c r="L346" s="40"/>
      <c r="M346" s="201" t="s">
        <v>1</v>
      </c>
      <c r="N346" s="202" t="s">
        <v>42</v>
      </c>
      <c r="O346" s="72"/>
      <c r="P346" s="203">
        <f>O346*H346</f>
        <v>0</v>
      </c>
      <c r="Q346" s="203">
        <v>0</v>
      </c>
      <c r="R346" s="203">
        <f>Q346*H346</f>
        <v>0</v>
      </c>
      <c r="S346" s="203">
        <v>0</v>
      </c>
      <c r="T346" s="204">
        <f>S346*H346</f>
        <v>0</v>
      </c>
      <c r="U346" s="35"/>
      <c r="V346" s="35"/>
      <c r="W346" s="35"/>
      <c r="X346" s="35"/>
      <c r="Y346" s="35"/>
      <c r="Z346" s="35"/>
      <c r="AA346" s="35"/>
      <c r="AB346" s="35"/>
      <c r="AC346" s="35"/>
      <c r="AD346" s="35"/>
      <c r="AE346" s="35"/>
      <c r="AR346" s="205" t="s">
        <v>218</v>
      </c>
      <c r="AT346" s="205" t="s">
        <v>214</v>
      </c>
      <c r="AU346" s="205" t="s">
        <v>85</v>
      </c>
      <c r="AY346" s="18" t="s">
        <v>209</v>
      </c>
      <c r="BE346" s="206">
        <f>IF(N346="základní",J346,0)</f>
        <v>0</v>
      </c>
      <c r="BF346" s="206">
        <f>IF(N346="snížená",J346,0)</f>
        <v>0</v>
      </c>
      <c r="BG346" s="206">
        <f>IF(N346="zákl. přenesená",J346,0)</f>
        <v>0</v>
      </c>
      <c r="BH346" s="206">
        <f>IF(N346="sníž. přenesená",J346,0)</f>
        <v>0</v>
      </c>
      <c r="BI346" s="206">
        <f>IF(N346="nulová",J346,0)</f>
        <v>0</v>
      </c>
      <c r="BJ346" s="18" t="s">
        <v>85</v>
      </c>
      <c r="BK346" s="206">
        <f>ROUND(I346*H346,2)</f>
        <v>0</v>
      </c>
      <c r="BL346" s="18" t="s">
        <v>218</v>
      </c>
      <c r="BM346" s="205" t="s">
        <v>15626</v>
      </c>
    </row>
    <row r="347" spans="1:65" s="2" customFormat="1" ht="29.25">
      <c r="A347" s="35"/>
      <c r="B347" s="36"/>
      <c r="C347" s="37"/>
      <c r="D347" s="214" t="s">
        <v>807</v>
      </c>
      <c r="E347" s="37"/>
      <c r="F347" s="256" t="s">
        <v>15601</v>
      </c>
      <c r="G347" s="37"/>
      <c r="H347" s="37"/>
      <c r="I347" s="257"/>
      <c r="J347" s="37"/>
      <c r="K347" s="37"/>
      <c r="L347" s="40"/>
      <c r="M347" s="258"/>
      <c r="N347" s="259"/>
      <c r="O347" s="72"/>
      <c r="P347" s="72"/>
      <c r="Q347" s="72"/>
      <c r="R347" s="72"/>
      <c r="S347" s="72"/>
      <c r="T347" s="73"/>
      <c r="U347" s="35"/>
      <c r="V347" s="35"/>
      <c r="W347" s="35"/>
      <c r="X347" s="35"/>
      <c r="Y347" s="35"/>
      <c r="Z347" s="35"/>
      <c r="AA347" s="35"/>
      <c r="AB347" s="35"/>
      <c r="AC347" s="35"/>
      <c r="AD347" s="35"/>
      <c r="AE347" s="35"/>
      <c r="AT347" s="18" t="s">
        <v>807</v>
      </c>
      <c r="AU347" s="18" t="s">
        <v>85</v>
      </c>
    </row>
    <row r="348" spans="1:65" s="2" customFormat="1" ht="16.5" customHeight="1">
      <c r="A348" s="35"/>
      <c r="B348" s="36"/>
      <c r="C348" s="193" t="s">
        <v>1265</v>
      </c>
      <c r="D348" s="193" t="s">
        <v>214</v>
      </c>
      <c r="E348" s="194" t="s">
        <v>261</v>
      </c>
      <c r="F348" s="195" t="s">
        <v>15627</v>
      </c>
      <c r="G348" s="196" t="s">
        <v>318</v>
      </c>
      <c r="H348" s="197">
        <v>80</v>
      </c>
      <c r="I348" s="198"/>
      <c r="J348" s="199">
        <f>ROUND(I348*H348,2)</f>
        <v>0</v>
      </c>
      <c r="K348" s="200"/>
      <c r="L348" s="40"/>
      <c r="M348" s="201" t="s">
        <v>1</v>
      </c>
      <c r="N348" s="202" t="s">
        <v>42</v>
      </c>
      <c r="O348" s="72"/>
      <c r="P348" s="203">
        <f>O348*H348</f>
        <v>0</v>
      </c>
      <c r="Q348" s="203">
        <v>0</v>
      </c>
      <c r="R348" s="203">
        <f>Q348*H348</f>
        <v>0</v>
      </c>
      <c r="S348" s="203">
        <v>0</v>
      </c>
      <c r="T348" s="204">
        <f>S348*H348</f>
        <v>0</v>
      </c>
      <c r="U348" s="35"/>
      <c r="V348" s="35"/>
      <c r="W348" s="35"/>
      <c r="X348" s="35"/>
      <c r="Y348" s="35"/>
      <c r="Z348" s="35"/>
      <c r="AA348" s="35"/>
      <c r="AB348" s="35"/>
      <c r="AC348" s="35"/>
      <c r="AD348" s="35"/>
      <c r="AE348" s="35"/>
      <c r="AR348" s="205" t="s">
        <v>218</v>
      </c>
      <c r="AT348" s="205" t="s">
        <v>214</v>
      </c>
      <c r="AU348" s="205" t="s">
        <v>85</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15628</v>
      </c>
    </row>
    <row r="349" spans="1:65" s="2" customFormat="1" ht="29.25">
      <c r="A349" s="35"/>
      <c r="B349" s="36"/>
      <c r="C349" s="37"/>
      <c r="D349" s="214" t="s">
        <v>807</v>
      </c>
      <c r="E349" s="37"/>
      <c r="F349" s="256" t="s">
        <v>15601</v>
      </c>
      <c r="G349" s="37"/>
      <c r="H349" s="37"/>
      <c r="I349" s="257"/>
      <c r="J349" s="37"/>
      <c r="K349" s="37"/>
      <c r="L349" s="40"/>
      <c r="M349" s="258"/>
      <c r="N349" s="259"/>
      <c r="O349" s="72"/>
      <c r="P349" s="72"/>
      <c r="Q349" s="72"/>
      <c r="R349" s="72"/>
      <c r="S349" s="72"/>
      <c r="T349" s="73"/>
      <c r="U349" s="35"/>
      <c r="V349" s="35"/>
      <c r="W349" s="35"/>
      <c r="X349" s="35"/>
      <c r="Y349" s="35"/>
      <c r="Z349" s="35"/>
      <c r="AA349" s="35"/>
      <c r="AB349" s="35"/>
      <c r="AC349" s="35"/>
      <c r="AD349" s="35"/>
      <c r="AE349" s="35"/>
      <c r="AT349" s="18" t="s">
        <v>807</v>
      </c>
      <c r="AU349" s="18" t="s">
        <v>85</v>
      </c>
    </row>
    <row r="350" spans="1:65" s="2" customFormat="1" ht="16.5" customHeight="1">
      <c r="A350" s="35"/>
      <c r="B350" s="36"/>
      <c r="C350" s="193" t="s">
        <v>1269</v>
      </c>
      <c r="D350" s="193" t="s">
        <v>214</v>
      </c>
      <c r="E350" s="194" t="s">
        <v>265</v>
      </c>
      <c r="F350" s="195" t="s">
        <v>15629</v>
      </c>
      <c r="G350" s="196" t="s">
        <v>318</v>
      </c>
      <c r="H350" s="197">
        <v>850</v>
      </c>
      <c r="I350" s="198"/>
      <c r="J350" s="199">
        <f>ROUND(I350*H350,2)</f>
        <v>0</v>
      </c>
      <c r="K350" s="200"/>
      <c r="L350" s="40"/>
      <c r="M350" s="201" t="s">
        <v>1</v>
      </c>
      <c r="N350" s="202" t="s">
        <v>42</v>
      </c>
      <c r="O350" s="72"/>
      <c r="P350" s="203">
        <f>O350*H350</f>
        <v>0</v>
      </c>
      <c r="Q350" s="203">
        <v>0</v>
      </c>
      <c r="R350" s="203">
        <f>Q350*H350</f>
        <v>0</v>
      </c>
      <c r="S350" s="203">
        <v>0</v>
      </c>
      <c r="T350" s="204">
        <f>S350*H350</f>
        <v>0</v>
      </c>
      <c r="U350" s="35"/>
      <c r="V350" s="35"/>
      <c r="W350" s="35"/>
      <c r="X350" s="35"/>
      <c r="Y350" s="35"/>
      <c r="Z350" s="35"/>
      <c r="AA350" s="35"/>
      <c r="AB350" s="35"/>
      <c r="AC350" s="35"/>
      <c r="AD350" s="35"/>
      <c r="AE350" s="35"/>
      <c r="AR350" s="205" t="s">
        <v>218</v>
      </c>
      <c r="AT350" s="205" t="s">
        <v>214</v>
      </c>
      <c r="AU350" s="205" t="s">
        <v>85</v>
      </c>
      <c r="AY350" s="18" t="s">
        <v>209</v>
      </c>
      <c r="BE350" s="206">
        <f>IF(N350="základní",J350,0)</f>
        <v>0</v>
      </c>
      <c r="BF350" s="206">
        <f>IF(N350="snížená",J350,0)</f>
        <v>0</v>
      </c>
      <c r="BG350" s="206">
        <f>IF(N350="zákl. přenesená",J350,0)</f>
        <v>0</v>
      </c>
      <c r="BH350" s="206">
        <f>IF(N350="sníž. přenesená",J350,0)</f>
        <v>0</v>
      </c>
      <c r="BI350" s="206">
        <f>IF(N350="nulová",J350,0)</f>
        <v>0</v>
      </c>
      <c r="BJ350" s="18" t="s">
        <v>85</v>
      </c>
      <c r="BK350" s="206">
        <f>ROUND(I350*H350,2)</f>
        <v>0</v>
      </c>
      <c r="BL350" s="18" t="s">
        <v>218</v>
      </c>
      <c r="BM350" s="205" t="s">
        <v>15630</v>
      </c>
    </row>
    <row r="351" spans="1:65" s="2" customFormat="1" ht="29.25">
      <c r="A351" s="35"/>
      <c r="B351" s="36"/>
      <c r="C351" s="37"/>
      <c r="D351" s="214" t="s">
        <v>807</v>
      </c>
      <c r="E351" s="37"/>
      <c r="F351" s="256" t="s">
        <v>15601</v>
      </c>
      <c r="G351" s="37"/>
      <c r="H351" s="37"/>
      <c r="I351" s="257"/>
      <c r="J351" s="37"/>
      <c r="K351" s="37"/>
      <c r="L351" s="40"/>
      <c r="M351" s="258"/>
      <c r="N351" s="259"/>
      <c r="O351" s="72"/>
      <c r="P351" s="72"/>
      <c r="Q351" s="72"/>
      <c r="R351" s="72"/>
      <c r="S351" s="72"/>
      <c r="T351" s="73"/>
      <c r="U351" s="35"/>
      <c r="V351" s="35"/>
      <c r="W351" s="35"/>
      <c r="X351" s="35"/>
      <c r="Y351" s="35"/>
      <c r="Z351" s="35"/>
      <c r="AA351" s="35"/>
      <c r="AB351" s="35"/>
      <c r="AC351" s="35"/>
      <c r="AD351" s="35"/>
      <c r="AE351" s="35"/>
      <c r="AT351" s="18" t="s">
        <v>807</v>
      </c>
      <c r="AU351" s="18" t="s">
        <v>85</v>
      </c>
    </row>
    <row r="352" spans="1:65" s="2" customFormat="1" ht="16.5" customHeight="1">
      <c r="A352" s="35"/>
      <c r="B352" s="36"/>
      <c r="C352" s="193" t="s">
        <v>1273</v>
      </c>
      <c r="D352" s="193" t="s">
        <v>214</v>
      </c>
      <c r="E352" s="194" t="s">
        <v>269</v>
      </c>
      <c r="F352" s="195" t="s">
        <v>15631</v>
      </c>
      <c r="G352" s="196" t="s">
        <v>318</v>
      </c>
      <c r="H352" s="197">
        <v>1550</v>
      </c>
      <c r="I352" s="198"/>
      <c r="J352" s="199">
        <f>ROUND(I352*H352,2)</f>
        <v>0</v>
      </c>
      <c r="K352" s="200"/>
      <c r="L352" s="40"/>
      <c r="M352" s="201" t="s">
        <v>1</v>
      </c>
      <c r="N352" s="202" t="s">
        <v>42</v>
      </c>
      <c r="O352" s="72"/>
      <c r="P352" s="203">
        <f>O352*H352</f>
        <v>0</v>
      </c>
      <c r="Q352" s="203">
        <v>0</v>
      </c>
      <c r="R352" s="203">
        <f>Q352*H352</f>
        <v>0</v>
      </c>
      <c r="S352" s="203">
        <v>0</v>
      </c>
      <c r="T352" s="204">
        <f>S352*H352</f>
        <v>0</v>
      </c>
      <c r="U352" s="35"/>
      <c r="V352" s="35"/>
      <c r="W352" s="35"/>
      <c r="X352" s="35"/>
      <c r="Y352" s="35"/>
      <c r="Z352" s="35"/>
      <c r="AA352" s="35"/>
      <c r="AB352" s="35"/>
      <c r="AC352" s="35"/>
      <c r="AD352" s="35"/>
      <c r="AE352" s="35"/>
      <c r="AR352" s="205" t="s">
        <v>218</v>
      </c>
      <c r="AT352" s="205" t="s">
        <v>214</v>
      </c>
      <c r="AU352" s="205" t="s">
        <v>85</v>
      </c>
      <c r="AY352" s="18" t="s">
        <v>209</v>
      </c>
      <c r="BE352" s="206">
        <f>IF(N352="základní",J352,0)</f>
        <v>0</v>
      </c>
      <c r="BF352" s="206">
        <f>IF(N352="snížená",J352,0)</f>
        <v>0</v>
      </c>
      <c r="BG352" s="206">
        <f>IF(N352="zákl. přenesená",J352,0)</f>
        <v>0</v>
      </c>
      <c r="BH352" s="206">
        <f>IF(N352="sníž. přenesená",J352,0)</f>
        <v>0</v>
      </c>
      <c r="BI352" s="206">
        <f>IF(N352="nulová",J352,0)</f>
        <v>0</v>
      </c>
      <c r="BJ352" s="18" t="s">
        <v>85</v>
      </c>
      <c r="BK352" s="206">
        <f>ROUND(I352*H352,2)</f>
        <v>0</v>
      </c>
      <c r="BL352" s="18" t="s">
        <v>218</v>
      </c>
      <c r="BM352" s="205" t="s">
        <v>15632</v>
      </c>
    </row>
    <row r="353" spans="1:65" s="2" customFormat="1" ht="29.25">
      <c r="A353" s="35"/>
      <c r="B353" s="36"/>
      <c r="C353" s="37"/>
      <c r="D353" s="214" t="s">
        <v>807</v>
      </c>
      <c r="E353" s="37"/>
      <c r="F353" s="256" t="s">
        <v>15601</v>
      </c>
      <c r="G353" s="37"/>
      <c r="H353" s="37"/>
      <c r="I353" s="257"/>
      <c r="J353" s="37"/>
      <c r="K353" s="37"/>
      <c r="L353" s="40"/>
      <c r="M353" s="258"/>
      <c r="N353" s="259"/>
      <c r="O353" s="72"/>
      <c r="P353" s="72"/>
      <c r="Q353" s="72"/>
      <c r="R353" s="72"/>
      <c r="S353" s="72"/>
      <c r="T353" s="73"/>
      <c r="U353" s="35"/>
      <c r="V353" s="35"/>
      <c r="W353" s="35"/>
      <c r="X353" s="35"/>
      <c r="Y353" s="35"/>
      <c r="Z353" s="35"/>
      <c r="AA353" s="35"/>
      <c r="AB353" s="35"/>
      <c r="AC353" s="35"/>
      <c r="AD353" s="35"/>
      <c r="AE353" s="35"/>
      <c r="AT353" s="18" t="s">
        <v>807</v>
      </c>
      <c r="AU353" s="18" t="s">
        <v>85</v>
      </c>
    </row>
    <row r="354" spans="1:65" s="2" customFormat="1" ht="24.2" customHeight="1">
      <c r="A354" s="35"/>
      <c r="B354" s="36"/>
      <c r="C354" s="193" t="s">
        <v>1278</v>
      </c>
      <c r="D354" s="193" t="s">
        <v>214</v>
      </c>
      <c r="E354" s="194" t="s">
        <v>8</v>
      </c>
      <c r="F354" s="195" t="s">
        <v>15633</v>
      </c>
      <c r="G354" s="196" t="s">
        <v>318</v>
      </c>
      <c r="H354" s="197">
        <v>780</v>
      </c>
      <c r="I354" s="198"/>
      <c r="J354" s="199">
        <f>ROUND(I354*H354,2)</f>
        <v>0</v>
      </c>
      <c r="K354" s="200"/>
      <c r="L354" s="40"/>
      <c r="M354" s="201" t="s">
        <v>1</v>
      </c>
      <c r="N354" s="202" t="s">
        <v>42</v>
      </c>
      <c r="O354" s="72"/>
      <c r="P354" s="203">
        <f>O354*H354</f>
        <v>0</v>
      </c>
      <c r="Q354" s="203">
        <v>0</v>
      </c>
      <c r="R354" s="203">
        <f>Q354*H354</f>
        <v>0</v>
      </c>
      <c r="S354" s="203">
        <v>0</v>
      </c>
      <c r="T354" s="204">
        <f>S354*H354</f>
        <v>0</v>
      </c>
      <c r="U354" s="35"/>
      <c r="V354" s="35"/>
      <c r="W354" s="35"/>
      <c r="X354" s="35"/>
      <c r="Y354" s="35"/>
      <c r="Z354" s="35"/>
      <c r="AA354" s="35"/>
      <c r="AB354" s="35"/>
      <c r="AC354" s="35"/>
      <c r="AD354" s="35"/>
      <c r="AE354" s="35"/>
      <c r="AR354" s="205" t="s">
        <v>218</v>
      </c>
      <c r="AT354" s="205" t="s">
        <v>214</v>
      </c>
      <c r="AU354" s="205" t="s">
        <v>85</v>
      </c>
      <c r="AY354" s="18" t="s">
        <v>209</v>
      </c>
      <c r="BE354" s="206">
        <f>IF(N354="základní",J354,0)</f>
        <v>0</v>
      </c>
      <c r="BF354" s="206">
        <f>IF(N354="snížená",J354,0)</f>
        <v>0</v>
      </c>
      <c r="BG354" s="206">
        <f>IF(N354="zákl. přenesená",J354,0)</f>
        <v>0</v>
      </c>
      <c r="BH354" s="206">
        <f>IF(N354="sníž. přenesená",J354,0)</f>
        <v>0</v>
      </c>
      <c r="BI354" s="206">
        <f>IF(N354="nulová",J354,0)</f>
        <v>0</v>
      </c>
      <c r="BJ354" s="18" t="s">
        <v>85</v>
      </c>
      <c r="BK354" s="206">
        <f>ROUND(I354*H354,2)</f>
        <v>0</v>
      </c>
      <c r="BL354" s="18" t="s">
        <v>218</v>
      </c>
      <c r="BM354" s="205" t="s">
        <v>15634</v>
      </c>
    </row>
    <row r="355" spans="1:65" s="2" customFormat="1" ht="29.25">
      <c r="A355" s="35"/>
      <c r="B355" s="36"/>
      <c r="C355" s="37"/>
      <c r="D355" s="214" t="s">
        <v>807</v>
      </c>
      <c r="E355" s="37"/>
      <c r="F355" s="256" t="s">
        <v>15601</v>
      </c>
      <c r="G355" s="37"/>
      <c r="H355" s="37"/>
      <c r="I355" s="257"/>
      <c r="J355" s="37"/>
      <c r="K355" s="37"/>
      <c r="L355" s="40"/>
      <c r="M355" s="258"/>
      <c r="N355" s="259"/>
      <c r="O355" s="72"/>
      <c r="P355" s="72"/>
      <c r="Q355" s="72"/>
      <c r="R355" s="72"/>
      <c r="S355" s="72"/>
      <c r="T355" s="73"/>
      <c r="U355" s="35"/>
      <c r="V355" s="35"/>
      <c r="W355" s="35"/>
      <c r="X355" s="35"/>
      <c r="Y355" s="35"/>
      <c r="Z355" s="35"/>
      <c r="AA355" s="35"/>
      <c r="AB355" s="35"/>
      <c r="AC355" s="35"/>
      <c r="AD355" s="35"/>
      <c r="AE355" s="35"/>
      <c r="AT355" s="18" t="s">
        <v>807</v>
      </c>
      <c r="AU355" s="18" t="s">
        <v>85</v>
      </c>
    </row>
    <row r="356" spans="1:65" s="2" customFormat="1" ht="24.2" customHeight="1">
      <c r="A356" s="35"/>
      <c r="B356" s="36"/>
      <c r="C356" s="193" t="s">
        <v>1283</v>
      </c>
      <c r="D356" s="193" t="s">
        <v>214</v>
      </c>
      <c r="E356" s="194" t="s">
        <v>276</v>
      </c>
      <c r="F356" s="195" t="s">
        <v>15635</v>
      </c>
      <c r="G356" s="196" t="s">
        <v>318</v>
      </c>
      <c r="H356" s="197">
        <v>180</v>
      </c>
      <c r="I356" s="198"/>
      <c r="J356" s="199">
        <f>ROUND(I356*H356,2)</f>
        <v>0</v>
      </c>
      <c r="K356" s="200"/>
      <c r="L356" s="40"/>
      <c r="M356" s="201" t="s">
        <v>1</v>
      </c>
      <c r="N356" s="202" t="s">
        <v>42</v>
      </c>
      <c r="O356" s="72"/>
      <c r="P356" s="203">
        <f>O356*H356</f>
        <v>0</v>
      </c>
      <c r="Q356" s="203">
        <v>0</v>
      </c>
      <c r="R356" s="203">
        <f>Q356*H356</f>
        <v>0</v>
      </c>
      <c r="S356" s="203">
        <v>0</v>
      </c>
      <c r="T356" s="204">
        <f>S356*H356</f>
        <v>0</v>
      </c>
      <c r="U356" s="35"/>
      <c r="V356" s="35"/>
      <c r="W356" s="35"/>
      <c r="X356" s="35"/>
      <c r="Y356" s="35"/>
      <c r="Z356" s="35"/>
      <c r="AA356" s="35"/>
      <c r="AB356" s="35"/>
      <c r="AC356" s="35"/>
      <c r="AD356" s="35"/>
      <c r="AE356" s="35"/>
      <c r="AR356" s="205" t="s">
        <v>218</v>
      </c>
      <c r="AT356" s="205" t="s">
        <v>214</v>
      </c>
      <c r="AU356" s="205" t="s">
        <v>85</v>
      </c>
      <c r="AY356" s="18" t="s">
        <v>209</v>
      </c>
      <c r="BE356" s="206">
        <f>IF(N356="základní",J356,0)</f>
        <v>0</v>
      </c>
      <c r="BF356" s="206">
        <f>IF(N356="snížená",J356,0)</f>
        <v>0</v>
      </c>
      <c r="BG356" s="206">
        <f>IF(N356="zákl. přenesená",J356,0)</f>
        <v>0</v>
      </c>
      <c r="BH356" s="206">
        <f>IF(N356="sníž. přenesená",J356,0)</f>
        <v>0</v>
      </c>
      <c r="BI356" s="206">
        <f>IF(N356="nulová",J356,0)</f>
        <v>0</v>
      </c>
      <c r="BJ356" s="18" t="s">
        <v>85</v>
      </c>
      <c r="BK356" s="206">
        <f>ROUND(I356*H356,2)</f>
        <v>0</v>
      </c>
      <c r="BL356" s="18" t="s">
        <v>218</v>
      </c>
      <c r="BM356" s="205" t="s">
        <v>15636</v>
      </c>
    </row>
    <row r="357" spans="1:65" s="2" customFormat="1" ht="29.25">
      <c r="A357" s="35"/>
      <c r="B357" s="36"/>
      <c r="C357" s="37"/>
      <c r="D357" s="214" t="s">
        <v>807</v>
      </c>
      <c r="E357" s="37"/>
      <c r="F357" s="256" t="s">
        <v>15601</v>
      </c>
      <c r="G357" s="37"/>
      <c r="H357" s="37"/>
      <c r="I357" s="257"/>
      <c r="J357" s="37"/>
      <c r="K357" s="37"/>
      <c r="L357" s="40"/>
      <c r="M357" s="258"/>
      <c r="N357" s="259"/>
      <c r="O357" s="72"/>
      <c r="P357" s="72"/>
      <c r="Q357" s="72"/>
      <c r="R357" s="72"/>
      <c r="S357" s="72"/>
      <c r="T357" s="73"/>
      <c r="U357" s="35"/>
      <c r="V357" s="35"/>
      <c r="W357" s="35"/>
      <c r="X357" s="35"/>
      <c r="Y357" s="35"/>
      <c r="Z357" s="35"/>
      <c r="AA357" s="35"/>
      <c r="AB357" s="35"/>
      <c r="AC357" s="35"/>
      <c r="AD357" s="35"/>
      <c r="AE357" s="35"/>
      <c r="AT357" s="18" t="s">
        <v>807</v>
      </c>
      <c r="AU357" s="18" t="s">
        <v>85</v>
      </c>
    </row>
    <row r="358" spans="1:65" s="2" customFormat="1" ht="24.2" customHeight="1">
      <c r="A358" s="35"/>
      <c r="B358" s="36"/>
      <c r="C358" s="193" t="s">
        <v>1288</v>
      </c>
      <c r="D358" s="193" t="s">
        <v>214</v>
      </c>
      <c r="E358" s="194" t="s">
        <v>280</v>
      </c>
      <c r="F358" s="195" t="s">
        <v>15637</v>
      </c>
      <c r="G358" s="196" t="s">
        <v>318</v>
      </c>
      <c r="H358" s="197">
        <v>150</v>
      </c>
      <c r="I358" s="198"/>
      <c r="J358" s="199">
        <f>ROUND(I358*H358,2)</f>
        <v>0</v>
      </c>
      <c r="K358" s="200"/>
      <c r="L358" s="40"/>
      <c r="M358" s="201" t="s">
        <v>1</v>
      </c>
      <c r="N358" s="202" t="s">
        <v>42</v>
      </c>
      <c r="O358" s="72"/>
      <c r="P358" s="203">
        <f>O358*H358</f>
        <v>0</v>
      </c>
      <c r="Q358" s="203">
        <v>0</v>
      </c>
      <c r="R358" s="203">
        <f>Q358*H358</f>
        <v>0</v>
      </c>
      <c r="S358" s="203">
        <v>0</v>
      </c>
      <c r="T358" s="204">
        <f>S358*H358</f>
        <v>0</v>
      </c>
      <c r="U358" s="35"/>
      <c r="V358" s="35"/>
      <c r="W358" s="35"/>
      <c r="X358" s="35"/>
      <c r="Y358" s="35"/>
      <c r="Z358" s="35"/>
      <c r="AA358" s="35"/>
      <c r="AB358" s="35"/>
      <c r="AC358" s="35"/>
      <c r="AD358" s="35"/>
      <c r="AE358" s="35"/>
      <c r="AR358" s="205" t="s">
        <v>218</v>
      </c>
      <c r="AT358" s="205" t="s">
        <v>214</v>
      </c>
      <c r="AU358" s="205" t="s">
        <v>85</v>
      </c>
      <c r="AY358" s="18" t="s">
        <v>209</v>
      </c>
      <c r="BE358" s="206">
        <f>IF(N358="základní",J358,0)</f>
        <v>0</v>
      </c>
      <c r="BF358" s="206">
        <f>IF(N358="snížená",J358,0)</f>
        <v>0</v>
      </c>
      <c r="BG358" s="206">
        <f>IF(N358="zákl. přenesená",J358,0)</f>
        <v>0</v>
      </c>
      <c r="BH358" s="206">
        <f>IF(N358="sníž. přenesená",J358,0)</f>
        <v>0</v>
      </c>
      <c r="BI358" s="206">
        <f>IF(N358="nulová",J358,0)</f>
        <v>0</v>
      </c>
      <c r="BJ358" s="18" t="s">
        <v>85</v>
      </c>
      <c r="BK358" s="206">
        <f>ROUND(I358*H358,2)</f>
        <v>0</v>
      </c>
      <c r="BL358" s="18" t="s">
        <v>218</v>
      </c>
      <c r="BM358" s="205" t="s">
        <v>15638</v>
      </c>
    </row>
    <row r="359" spans="1:65" s="2" customFormat="1" ht="29.25">
      <c r="A359" s="35"/>
      <c r="B359" s="36"/>
      <c r="C359" s="37"/>
      <c r="D359" s="214" t="s">
        <v>807</v>
      </c>
      <c r="E359" s="37"/>
      <c r="F359" s="256" t="s">
        <v>15601</v>
      </c>
      <c r="G359" s="37"/>
      <c r="H359" s="37"/>
      <c r="I359" s="257"/>
      <c r="J359" s="37"/>
      <c r="K359" s="37"/>
      <c r="L359" s="40"/>
      <c r="M359" s="258"/>
      <c r="N359" s="259"/>
      <c r="O359" s="72"/>
      <c r="P359" s="72"/>
      <c r="Q359" s="72"/>
      <c r="R359" s="72"/>
      <c r="S359" s="72"/>
      <c r="T359" s="73"/>
      <c r="U359" s="35"/>
      <c r="V359" s="35"/>
      <c r="W359" s="35"/>
      <c r="X359" s="35"/>
      <c r="Y359" s="35"/>
      <c r="Z359" s="35"/>
      <c r="AA359" s="35"/>
      <c r="AB359" s="35"/>
      <c r="AC359" s="35"/>
      <c r="AD359" s="35"/>
      <c r="AE359" s="35"/>
      <c r="AT359" s="18" t="s">
        <v>807</v>
      </c>
      <c r="AU359" s="18" t="s">
        <v>85</v>
      </c>
    </row>
    <row r="360" spans="1:65" s="2" customFormat="1" ht="24.2" customHeight="1">
      <c r="A360" s="35"/>
      <c r="B360" s="36"/>
      <c r="C360" s="193" t="s">
        <v>1295</v>
      </c>
      <c r="D360" s="193" t="s">
        <v>214</v>
      </c>
      <c r="E360" s="194" t="s">
        <v>284</v>
      </c>
      <c r="F360" s="195" t="s">
        <v>15639</v>
      </c>
      <c r="G360" s="196" t="s">
        <v>318</v>
      </c>
      <c r="H360" s="197">
        <v>90</v>
      </c>
      <c r="I360" s="198"/>
      <c r="J360" s="199">
        <f>ROUND(I360*H360,2)</f>
        <v>0</v>
      </c>
      <c r="K360" s="200"/>
      <c r="L360" s="40"/>
      <c r="M360" s="201" t="s">
        <v>1</v>
      </c>
      <c r="N360" s="202" t="s">
        <v>42</v>
      </c>
      <c r="O360" s="72"/>
      <c r="P360" s="203">
        <f>O360*H360</f>
        <v>0</v>
      </c>
      <c r="Q360" s="203">
        <v>0</v>
      </c>
      <c r="R360" s="203">
        <f>Q360*H360</f>
        <v>0</v>
      </c>
      <c r="S360" s="203">
        <v>0</v>
      </c>
      <c r="T360" s="204">
        <f>S360*H360</f>
        <v>0</v>
      </c>
      <c r="U360" s="35"/>
      <c r="V360" s="35"/>
      <c r="W360" s="35"/>
      <c r="X360" s="35"/>
      <c r="Y360" s="35"/>
      <c r="Z360" s="35"/>
      <c r="AA360" s="35"/>
      <c r="AB360" s="35"/>
      <c r="AC360" s="35"/>
      <c r="AD360" s="35"/>
      <c r="AE360" s="35"/>
      <c r="AR360" s="205" t="s">
        <v>218</v>
      </c>
      <c r="AT360" s="205" t="s">
        <v>214</v>
      </c>
      <c r="AU360" s="205" t="s">
        <v>85</v>
      </c>
      <c r="AY360" s="18" t="s">
        <v>209</v>
      </c>
      <c r="BE360" s="206">
        <f>IF(N360="základní",J360,0)</f>
        <v>0</v>
      </c>
      <c r="BF360" s="206">
        <f>IF(N360="snížená",J360,0)</f>
        <v>0</v>
      </c>
      <c r="BG360" s="206">
        <f>IF(N360="zákl. přenesená",J360,0)</f>
        <v>0</v>
      </c>
      <c r="BH360" s="206">
        <f>IF(N360="sníž. přenesená",J360,0)</f>
        <v>0</v>
      </c>
      <c r="BI360" s="206">
        <f>IF(N360="nulová",J360,0)</f>
        <v>0</v>
      </c>
      <c r="BJ360" s="18" t="s">
        <v>85</v>
      </c>
      <c r="BK360" s="206">
        <f>ROUND(I360*H360,2)</f>
        <v>0</v>
      </c>
      <c r="BL360" s="18" t="s">
        <v>218</v>
      </c>
      <c r="BM360" s="205" t="s">
        <v>15640</v>
      </c>
    </row>
    <row r="361" spans="1:65" s="2" customFormat="1" ht="29.25">
      <c r="A361" s="35"/>
      <c r="B361" s="36"/>
      <c r="C361" s="37"/>
      <c r="D361" s="214" t="s">
        <v>807</v>
      </c>
      <c r="E361" s="37"/>
      <c r="F361" s="256" t="s">
        <v>15601</v>
      </c>
      <c r="G361" s="37"/>
      <c r="H361" s="37"/>
      <c r="I361" s="257"/>
      <c r="J361" s="37"/>
      <c r="K361" s="37"/>
      <c r="L361" s="40"/>
      <c r="M361" s="258"/>
      <c r="N361" s="259"/>
      <c r="O361" s="72"/>
      <c r="P361" s="72"/>
      <c r="Q361" s="72"/>
      <c r="R361" s="72"/>
      <c r="S361" s="72"/>
      <c r="T361" s="73"/>
      <c r="U361" s="35"/>
      <c r="V361" s="35"/>
      <c r="W361" s="35"/>
      <c r="X361" s="35"/>
      <c r="Y361" s="35"/>
      <c r="Z361" s="35"/>
      <c r="AA361" s="35"/>
      <c r="AB361" s="35"/>
      <c r="AC361" s="35"/>
      <c r="AD361" s="35"/>
      <c r="AE361" s="35"/>
      <c r="AT361" s="18" t="s">
        <v>807</v>
      </c>
      <c r="AU361" s="18" t="s">
        <v>85</v>
      </c>
    </row>
    <row r="362" spans="1:65" s="2" customFormat="1" ht="37.9" customHeight="1">
      <c r="A362" s="35"/>
      <c r="B362" s="36"/>
      <c r="C362" s="193" t="s">
        <v>1300</v>
      </c>
      <c r="D362" s="193" t="s">
        <v>214</v>
      </c>
      <c r="E362" s="194" t="s">
        <v>288</v>
      </c>
      <c r="F362" s="195" t="s">
        <v>15641</v>
      </c>
      <c r="G362" s="196" t="s">
        <v>392</v>
      </c>
      <c r="H362" s="197">
        <v>1</v>
      </c>
      <c r="I362" s="198"/>
      <c r="J362" s="199">
        <f>ROUND(I362*H362,2)</f>
        <v>0</v>
      </c>
      <c r="K362" s="200"/>
      <c r="L362" s="40"/>
      <c r="M362" s="201" t="s">
        <v>1</v>
      </c>
      <c r="N362" s="202" t="s">
        <v>42</v>
      </c>
      <c r="O362" s="72"/>
      <c r="P362" s="203">
        <f>O362*H362</f>
        <v>0</v>
      </c>
      <c r="Q362" s="203">
        <v>0</v>
      </c>
      <c r="R362" s="203">
        <f>Q362*H362</f>
        <v>0</v>
      </c>
      <c r="S362" s="203">
        <v>0</v>
      </c>
      <c r="T362" s="204">
        <f>S362*H362</f>
        <v>0</v>
      </c>
      <c r="U362" s="35"/>
      <c r="V362" s="35"/>
      <c r="W362" s="35"/>
      <c r="X362" s="35"/>
      <c r="Y362" s="35"/>
      <c r="Z362" s="35"/>
      <c r="AA362" s="35"/>
      <c r="AB362" s="35"/>
      <c r="AC362" s="35"/>
      <c r="AD362" s="35"/>
      <c r="AE362" s="35"/>
      <c r="AR362" s="205" t="s">
        <v>218</v>
      </c>
      <c r="AT362" s="205" t="s">
        <v>214</v>
      </c>
      <c r="AU362" s="205" t="s">
        <v>85</v>
      </c>
      <c r="AY362" s="18" t="s">
        <v>209</v>
      </c>
      <c r="BE362" s="206">
        <f>IF(N362="základní",J362,0)</f>
        <v>0</v>
      </c>
      <c r="BF362" s="206">
        <f>IF(N362="snížená",J362,0)</f>
        <v>0</v>
      </c>
      <c r="BG362" s="206">
        <f>IF(N362="zákl. přenesená",J362,0)</f>
        <v>0</v>
      </c>
      <c r="BH362" s="206">
        <f>IF(N362="sníž. přenesená",J362,0)</f>
        <v>0</v>
      </c>
      <c r="BI362" s="206">
        <f>IF(N362="nulová",J362,0)</f>
        <v>0</v>
      </c>
      <c r="BJ362" s="18" t="s">
        <v>85</v>
      </c>
      <c r="BK362" s="206">
        <f>ROUND(I362*H362,2)</f>
        <v>0</v>
      </c>
      <c r="BL362" s="18" t="s">
        <v>218</v>
      </c>
      <c r="BM362" s="205" t="s">
        <v>15642</v>
      </c>
    </row>
    <row r="363" spans="1:65" s="2" customFormat="1" ht="29.25">
      <c r="A363" s="35"/>
      <c r="B363" s="36"/>
      <c r="C363" s="37"/>
      <c r="D363" s="214" t="s">
        <v>807</v>
      </c>
      <c r="E363" s="37"/>
      <c r="F363" s="256" t="s">
        <v>15601</v>
      </c>
      <c r="G363" s="37"/>
      <c r="H363" s="37"/>
      <c r="I363" s="257"/>
      <c r="J363" s="37"/>
      <c r="K363" s="37"/>
      <c r="L363" s="40"/>
      <c r="M363" s="258"/>
      <c r="N363" s="259"/>
      <c r="O363" s="72"/>
      <c r="P363" s="72"/>
      <c r="Q363" s="72"/>
      <c r="R363" s="72"/>
      <c r="S363" s="72"/>
      <c r="T363" s="73"/>
      <c r="U363" s="35"/>
      <c r="V363" s="35"/>
      <c r="W363" s="35"/>
      <c r="X363" s="35"/>
      <c r="Y363" s="35"/>
      <c r="Z363" s="35"/>
      <c r="AA363" s="35"/>
      <c r="AB363" s="35"/>
      <c r="AC363" s="35"/>
      <c r="AD363" s="35"/>
      <c r="AE363" s="35"/>
      <c r="AT363" s="18" t="s">
        <v>807</v>
      </c>
      <c r="AU363" s="18" t="s">
        <v>85</v>
      </c>
    </row>
    <row r="364" spans="1:65" s="2" customFormat="1" ht="37.9" customHeight="1">
      <c r="A364" s="35"/>
      <c r="B364" s="36"/>
      <c r="C364" s="193" t="s">
        <v>1303</v>
      </c>
      <c r="D364" s="193" t="s">
        <v>214</v>
      </c>
      <c r="E364" s="194" t="s">
        <v>292</v>
      </c>
      <c r="F364" s="195" t="s">
        <v>15643</v>
      </c>
      <c r="G364" s="196" t="s">
        <v>318</v>
      </c>
      <c r="H364" s="197">
        <v>130</v>
      </c>
      <c r="I364" s="198"/>
      <c r="J364" s="199">
        <f>ROUND(I364*H364,2)</f>
        <v>0</v>
      </c>
      <c r="K364" s="200"/>
      <c r="L364" s="40"/>
      <c r="M364" s="201" t="s">
        <v>1</v>
      </c>
      <c r="N364" s="202" t="s">
        <v>42</v>
      </c>
      <c r="O364" s="72"/>
      <c r="P364" s="203">
        <f>O364*H364</f>
        <v>0</v>
      </c>
      <c r="Q364" s="203">
        <v>0</v>
      </c>
      <c r="R364" s="203">
        <f>Q364*H364</f>
        <v>0</v>
      </c>
      <c r="S364" s="203">
        <v>0</v>
      </c>
      <c r="T364" s="204">
        <f>S364*H364</f>
        <v>0</v>
      </c>
      <c r="U364" s="35"/>
      <c r="V364" s="35"/>
      <c r="W364" s="35"/>
      <c r="X364" s="35"/>
      <c r="Y364" s="35"/>
      <c r="Z364" s="35"/>
      <c r="AA364" s="35"/>
      <c r="AB364" s="35"/>
      <c r="AC364" s="35"/>
      <c r="AD364" s="35"/>
      <c r="AE364" s="35"/>
      <c r="AR364" s="205" t="s">
        <v>218</v>
      </c>
      <c r="AT364" s="205" t="s">
        <v>214</v>
      </c>
      <c r="AU364" s="205" t="s">
        <v>85</v>
      </c>
      <c r="AY364" s="18" t="s">
        <v>209</v>
      </c>
      <c r="BE364" s="206">
        <f>IF(N364="základní",J364,0)</f>
        <v>0</v>
      </c>
      <c r="BF364" s="206">
        <f>IF(N364="snížená",J364,0)</f>
        <v>0</v>
      </c>
      <c r="BG364" s="206">
        <f>IF(N364="zákl. přenesená",J364,0)</f>
        <v>0</v>
      </c>
      <c r="BH364" s="206">
        <f>IF(N364="sníž. přenesená",J364,0)</f>
        <v>0</v>
      </c>
      <c r="BI364" s="206">
        <f>IF(N364="nulová",J364,0)</f>
        <v>0</v>
      </c>
      <c r="BJ364" s="18" t="s">
        <v>85</v>
      </c>
      <c r="BK364" s="206">
        <f>ROUND(I364*H364,2)</f>
        <v>0</v>
      </c>
      <c r="BL364" s="18" t="s">
        <v>218</v>
      </c>
      <c r="BM364" s="205" t="s">
        <v>15644</v>
      </c>
    </row>
    <row r="365" spans="1:65" s="2" customFormat="1" ht="29.25">
      <c r="A365" s="35"/>
      <c r="B365" s="36"/>
      <c r="C365" s="37"/>
      <c r="D365" s="214" t="s">
        <v>807</v>
      </c>
      <c r="E365" s="37"/>
      <c r="F365" s="256" t="s">
        <v>15601</v>
      </c>
      <c r="G365" s="37"/>
      <c r="H365" s="37"/>
      <c r="I365" s="257"/>
      <c r="J365" s="37"/>
      <c r="K365" s="37"/>
      <c r="L365" s="40"/>
      <c r="M365" s="258"/>
      <c r="N365" s="259"/>
      <c r="O365" s="72"/>
      <c r="P365" s="72"/>
      <c r="Q365" s="72"/>
      <c r="R365" s="72"/>
      <c r="S365" s="72"/>
      <c r="T365" s="73"/>
      <c r="U365" s="35"/>
      <c r="V365" s="35"/>
      <c r="W365" s="35"/>
      <c r="X365" s="35"/>
      <c r="Y365" s="35"/>
      <c r="Z365" s="35"/>
      <c r="AA365" s="35"/>
      <c r="AB365" s="35"/>
      <c r="AC365" s="35"/>
      <c r="AD365" s="35"/>
      <c r="AE365" s="35"/>
      <c r="AT365" s="18" t="s">
        <v>807</v>
      </c>
      <c r="AU365" s="18" t="s">
        <v>85</v>
      </c>
    </row>
    <row r="366" spans="1:65" s="2" customFormat="1" ht="37.9" customHeight="1">
      <c r="A366" s="35"/>
      <c r="B366" s="36"/>
      <c r="C366" s="193" t="s">
        <v>1308</v>
      </c>
      <c r="D366" s="193" t="s">
        <v>214</v>
      </c>
      <c r="E366" s="194" t="s">
        <v>7</v>
      </c>
      <c r="F366" s="195" t="s">
        <v>15645</v>
      </c>
      <c r="G366" s="196" t="s">
        <v>2761</v>
      </c>
      <c r="H366" s="197">
        <v>100</v>
      </c>
      <c r="I366" s="198"/>
      <c r="J366" s="199">
        <f>ROUND(I366*H366,2)</f>
        <v>0</v>
      </c>
      <c r="K366" s="200"/>
      <c r="L366" s="40"/>
      <c r="M366" s="201" t="s">
        <v>1</v>
      </c>
      <c r="N366" s="202" t="s">
        <v>42</v>
      </c>
      <c r="O366" s="72"/>
      <c r="P366" s="203">
        <f>O366*H366</f>
        <v>0</v>
      </c>
      <c r="Q366" s="203">
        <v>0</v>
      </c>
      <c r="R366" s="203">
        <f>Q366*H366</f>
        <v>0</v>
      </c>
      <c r="S366" s="203">
        <v>0</v>
      </c>
      <c r="T366" s="204">
        <f>S366*H366</f>
        <v>0</v>
      </c>
      <c r="U366" s="35"/>
      <c r="V366" s="35"/>
      <c r="W366" s="35"/>
      <c r="X366" s="35"/>
      <c r="Y366" s="35"/>
      <c r="Z366" s="35"/>
      <c r="AA366" s="35"/>
      <c r="AB366" s="35"/>
      <c r="AC366" s="35"/>
      <c r="AD366" s="35"/>
      <c r="AE366" s="35"/>
      <c r="AR366" s="205" t="s">
        <v>218</v>
      </c>
      <c r="AT366" s="205" t="s">
        <v>214</v>
      </c>
      <c r="AU366" s="205" t="s">
        <v>85</v>
      </c>
      <c r="AY366" s="18" t="s">
        <v>209</v>
      </c>
      <c r="BE366" s="206">
        <f>IF(N366="základní",J366,0)</f>
        <v>0</v>
      </c>
      <c r="BF366" s="206">
        <f>IF(N366="snížená",J366,0)</f>
        <v>0</v>
      </c>
      <c r="BG366" s="206">
        <f>IF(N366="zákl. přenesená",J366,0)</f>
        <v>0</v>
      </c>
      <c r="BH366" s="206">
        <f>IF(N366="sníž. přenesená",J366,0)</f>
        <v>0</v>
      </c>
      <c r="BI366" s="206">
        <f>IF(N366="nulová",J366,0)</f>
        <v>0</v>
      </c>
      <c r="BJ366" s="18" t="s">
        <v>85</v>
      </c>
      <c r="BK366" s="206">
        <f>ROUND(I366*H366,2)</f>
        <v>0</v>
      </c>
      <c r="BL366" s="18" t="s">
        <v>218</v>
      </c>
      <c r="BM366" s="205" t="s">
        <v>15646</v>
      </c>
    </row>
    <row r="367" spans="1:65" s="2" customFormat="1" ht="29.25">
      <c r="A367" s="35"/>
      <c r="B367" s="36"/>
      <c r="C367" s="37"/>
      <c r="D367" s="214" t="s">
        <v>807</v>
      </c>
      <c r="E367" s="37"/>
      <c r="F367" s="256" t="s">
        <v>15601</v>
      </c>
      <c r="G367" s="37"/>
      <c r="H367" s="37"/>
      <c r="I367" s="257"/>
      <c r="J367" s="37"/>
      <c r="K367" s="37"/>
      <c r="L367" s="40"/>
      <c r="M367" s="258"/>
      <c r="N367" s="259"/>
      <c r="O367" s="72"/>
      <c r="P367" s="72"/>
      <c r="Q367" s="72"/>
      <c r="R367" s="72"/>
      <c r="S367" s="72"/>
      <c r="T367" s="73"/>
      <c r="U367" s="35"/>
      <c r="V367" s="35"/>
      <c r="W367" s="35"/>
      <c r="X367" s="35"/>
      <c r="Y367" s="35"/>
      <c r="Z367" s="35"/>
      <c r="AA367" s="35"/>
      <c r="AB367" s="35"/>
      <c r="AC367" s="35"/>
      <c r="AD367" s="35"/>
      <c r="AE367" s="35"/>
      <c r="AT367" s="18" t="s">
        <v>807</v>
      </c>
      <c r="AU367" s="18" t="s">
        <v>85</v>
      </c>
    </row>
    <row r="368" spans="1:65" s="2" customFormat="1" ht="37.9" customHeight="1">
      <c r="A368" s="35"/>
      <c r="B368" s="36"/>
      <c r="C368" s="193" t="s">
        <v>1312</v>
      </c>
      <c r="D368" s="193" t="s">
        <v>214</v>
      </c>
      <c r="E368" s="194" t="s">
        <v>299</v>
      </c>
      <c r="F368" s="195" t="s">
        <v>15647</v>
      </c>
      <c r="G368" s="196" t="s">
        <v>318</v>
      </c>
      <c r="H368" s="197">
        <v>760</v>
      </c>
      <c r="I368" s="198"/>
      <c r="J368" s="199">
        <f>ROUND(I368*H368,2)</f>
        <v>0</v>
      </c>
      <c r="K368" s="200"/>
      <c r="L368" s="40"/>
      <c r="M368" s="201" t="s">
        <v>1</v>
      </c>
      <c r="N368" s="202" t="s">
        <v>42</v>
      </c>
      <c r="O368" s="72"/>
      <c r="P368" s="203">
        <f>O368*H368</f>
        <v>0</v>
      </c>
      <c r="Q368" s="203">
        <v>0</v>
      </c>
      <c r="R368" s="203">
        <f>Q368*H368</f>
        <v>0</v>
      </c>
      <c r="S368" s="203">
        <v>0</v>
      </c>
      <c r="T368" s="204">
        <f>S368*H368</f>
        <v>0</v>
      </c>
      <c r="U368" s="35"/>
      <c r="V368" s="35"/>
      <c r="W368" s="35"/>
      <c r="X368" s="35"/>
      <c r="Y368" s="35"/>
      <c r="Z368" s="35"/>
      <c r="AA368" s="35"/>
      <c r="AB368" s="35"/>
      <c r="AC368" s="35"/>
      <c r="AD368" s="35"/>
      <c r="AE368" s="35"/>
      <c r="AR368" s="205" t="s">
        <v>218</v>
      </c>
      <c r="AT368" s="205" t="s">
        <v>214</v>
      </c>
      <c r="AU368" s="205" t="s">
        <v>85</v>
      </c>
      <c r="AY368" s="18" t="s">
        <v>209</v>
      </c>
      <c r="BE368" s="206">
        <f>IF(N368="základní",J368,0)</f>
        <v>0</v>
      </c>
      <c r="BF368" s="206">
        <f>IF(N368="snížená",J368,0)</f>
        <v>0</v>
      </c>
      <c r="BG368" s="206">
        <f>IF(N368="zákl. přenesená",J368,0)</f>
        <v>0</v>
      </c>
      <c r="BH368" s="206">
        <f>IF(N368="sníž. přenesená",J368,0)</f>
        <v>0</v>
      </c>
      <c r="BI368" s="206">
        <f>IF(N368="nulová",J368,0)</f>
        <v>0</v>
      </c>
      <c r="BJ368" s="18" t="s">
        <v>85</v>
      </c>
      <c r="BK368" s="206">
        <f>ROUND(I368*H368,2)</f>
        <v>0</v>
      </c>
      <c r="BL368" s="18" t="s">
        <v>218</v>
      </c>
      <c r="BM368" s="205" t="s">
        <v>15648</v>
      </c>
    </row>
    <row r="369" spans="1:65" s="2" customFormat="1" ht="29.25">
      <c r="A369" s="35"/>
      <c r="B369" s="36"/>
      <c r="C369" s="37"/>
      <c r="D369" s="214" t="s">
        <v>807</v>
      </c>
      <c r="E369" s="37"/>
      <c r="F369" s="256" t="s">
        <v>15601</v>
      </c>
      <c r="G369" s="37"/>
      <c r="H369" s="37"/>
      <c r="I369" s="257"/>
      <c r="J369" s="37"/>
      <c r="K369" s="37"/>
      <c r="L369" s="40"/>
      <c r="M369" s="258"/>
      <c r="N369" s="259"/>
      <c r="O369" s="72"/>
      <c r="P369" s="72"/>
      <c r="Q369" s="72"/>
      <c r="R369" s="72"/>
      <c r="S369" s="72"/>
      <c r="T369" s="73"/>
      <c r="U369" s="35"/>
      <c r="V369" s="35"/>
      <c r="W369" s="35"/>
      <c r="X369" s="35"/>
      <c r="Y369" s="35"/>
      <c r="Z369" s="35"/>
      <c r="AA369" s="35"/>
      <c r="AB369" s="35"/>
      <c r="AC369" s="35"/>
      <c r="AD369" s="35"/>
      <c r="AE369" s="35"/>
      <c r="AT369" s="18" t="s">
        <v>807</v>
      </c>
      <c r="AU369" s="18" t="s">
        <v>85</v>
      </c>
    </row>
    <row r="370" spans="1:65" s="2" customFormat="1" ht="37.9" customHeight="1">
      <c r="A370" s="35"/>
      <c r="B370" s="36"/>
      <c r="C370" s="193" t="s">
        <v>1317</v>
      </c>
      <c r="D370" s="193" t="s">
        <v>214</v>
      </c>
      <c r="E370" s="194" t="s">
        <v>303</v>
      </c>
      <c r="F370" s="195" t="s">
        <v>15649</v>
      </c>
      <c r="G370" s="196" t="s">
        <v>318</v>
      </c>
      <c r="H370" s="197">
        <v>2120</v>
      </c>
      <c r="I370" s="198"/>
      <c r="J370" s="199">
        <f>ROUND(I370*H370,2)</f>
        <v>0</v>
      </c>
      <c r="K370" s="200"/>
      <c r="L370" s="40"/>
      <c r="M370" s="201" t="s">
        <v>1</v>
      </c>
      <c r="N370" s="202" t="s">
        <v>42</v>
      </c>
      <c r="O370" s="72"/>
      <c r="P370" s="203">
        <f>O370*H370</f>
        <v>0</v>
      </c>
      <c r="Q370" s="203">
        <v>0</v>
      </c>
      <c r="R370" s="203">
        <f>Q370*H370</f>
        <v>0</v>
      </c>
      <c r="S370" s="203">
        <v>0</v>
      </c>
      <c r="T370" s="204">
        <f>S370*H370</f>
        <v>0</v>
      </c>
      <c r="U370" s="35"/>
      <c r="V370" s="35"/>
      <c r="W370" s="35"/>
      <c r="X370" s="35"/>
      <c r="Y370" s="35"/>
      <c r="Z370" s="35"/>
      <c r="AA370" s="35"/>
      <c r="AB370" s="35"/>
      <c r="AC370" s="35"/>
      <c r="AD370" s="35"/>
      <c r="AE370" s="35"/>
      <c r="AR370" s="205" t="s">
        <v>218</v>
      </c>
      <c r="AT370" s="205" t="s">
        <v>214</v>
      </c>
      <c r="AU370" s="205" t="s">
        <v>85</v>
      </c>
      <c r="AY370" s="18" t="s">
        <v>209</v>
      </c>
      <c r="BE370" s="206">
        <f>IF(N370="základní",J370,0)</f>
        <v>0</v>
      </c>
      <c r="BF370" s="206">
        <f>IF(N370="snížená",J370,0)</f>
        <v>0</v>
      </c>
      <c r="BG370" s="206">
        <f>IF(N370="zákl. přenesená",J370,0)</f>
        <v>0</v>
      </c>
      <c r="BH370" s="206">
        <f>IF(N370="sníž. přenesená",J370,0)</f>
        <v>0</v>
      </c>
      <c r="BI370" s="206">
        <f>IF(N370="nulová",J370,0)</f>
        <v>0</v>
      </c>
      <c r="BJ370" s="18" t="s">
        <v>85</v>
      </c>
      <c r="BK370" s="206">
        <f>ROUND(I370*H370,2)</f>
        <v>0</v>
      </c>
      <c r="BL370" s="18" t="s">
        <v>218</v>
      </c>
      <c r="BM370" s="205" t="s">
        <v>15650</v>
      </c>
    </row>
    <row r="371" spans="1:65" s="2" customFormat="1" ht="29.25">
      <c r="A371" s="35"/>
      <c r="B371" s="36"/>
      <c r="C371" s="37"/>
      <c r="D371" s="214" t="s">
        <v>807</v>
      </c>
      <c r="E371" s="37"/>
      <c r="F371" s="256" t="s">
        <v>15601</v>
      </c>
      <c r="G371" s="37"/>
      <c r="H371" s="37"/>
      <c r="I371" s="257"/>
      <c r="J371" s="37"/>
      <c r="K371" s="37"/>
      <c r="L371" s="40"/>
      <c r="M371" s="258"/>
      <c r="N371" s="259"/>
      <c r="O371" s="72"/>
      <c r="P371" s="72"/>
      <c r="Q371" s="72"/>
      <c r="R371" s="72"/>
      <c r="S371" s="72"/>
      <c r="T371" s="73"/>
      <c r="U371" s="35"/>
      <c r="V371" s="35"/>
      <c r="W371" s="35"/>
      <c r="X371" s="35"/>
      <c r="Y371" s="35"/>
      <c r="Z371" s="35"/>
      <c r="AA371" s="35"/>
      <c r="AB371" s="35"/>
      <c r="AC371" s="35"/>
      <c r="AD371" s="35"/>
      <c r="AE371" s="35"/>
      <c r="AT371" s="18" t="s">
        <v>807</v>
      </c>
      <c r="AU371" s="18" t="s">
        <v>85</v>
      </c>
    </row>
    <row r="372" spans="1:65" s="2" customFormat="1" ht="37.9" customHeight="1">
      <c r="A372" s="35"/>
      <c r="B372" s="36"/>
      <c r="C372" s="193" t="s">
        <v>1321</v>
      </c>
      <c r="D372" s="193" t="s">
        <v>214</v>
      </c>
      <c r="E372" s="194" t="s">
        <v>307</v>
      </c>
      <c r="F372" s="195" t="s">
        <v>15651</v>
      </c>
      <c r="G372" s="196" t="s">
        <v>318</v>
      </c>
      <c r="H372" s="197">
        <v>190</v>
      </c>
      <c r="I372" s="198"/>
      <c r="J372" s="199">
        <f>ROUND(I372*H372,2)</f>
        <v>0</v>
      </c>
      <c r="K372" s="200"/>
      <c r="L372" s="40"/>
      <c r="M372" s="201" t="s">
        <v>1</v>
      </c>
      <c r="N372" s="202" t="s">
        <v>42</v>
      </c>
      <c r="O372" s="72"/>
      <c r="P372" s="203">
        <f>O372*H372</f>
        <v>0</v>
      </c>
      <c r="Q372" s="203">
        <v>0</v>
      </c>
      <c r="R372" s="203">
        <f>Q372*H372</f>
        <v>0</v>
      </c>
      <c r="S372" s="203">
        <v>0</v>
      </c>
      <c r="T372" s="204">
        <f>S372*H372</f>
        <v>0</v>
      </c>
      <c r="U372" s="35"/>
      <c r="V372" s="35"/>
      <c r="W372" s="35"/>
      <c r="X372" s="35"/>
      <c r="Y372" s="35"/>
      <c r="Z372" s="35"/>
      <c r="AA372" s="35"/>
      <c r="AB372" s="35"/>
      <c r="AC372" s="35"/>
      <c r="AD372" s="35"/>
      <c r="AE372" s="35"/>
      <c r="AR372" s="205" t="s">
        <v>218</v>
      </c>
      <c r="AT372" s="205" t="s">
        <v>214</v>
      </c>
      <c r="AU372" s="205" t="s">
        <v>85</v>
      </c>
      <c r="AY372" s="18" t="s">
        <v>209</v>
      </c>
      <c r="BE372" s="206">
        <f>IF(N372="základní",J372,0)</f>
        <v>0</v>
      </c>
      <c r="BF372" s="206">
        <f>IF(N372="snížená",J372,0)</f>
        <v>0</v>
      </c>
      <c r="BG372" s="206">
        <f>IF(N372="zákl. přenesená",J372,0)</f>
        <v>0</v>
      </c>
      <c r="BH372" s="206">
        <f>IF(N372="sníž. přenesená",J372,0)</f>
        <v>0</v>
      </c>
      <c r="BI372" s="206">
        <f>IF(N372="nulová",J372,0)</f>
        <v>0</v>
      </c>
      <c r="BJ372" s="18" t="s">
        <v>85</v>
      </c>
      <c r="BK372" s="206">
        <f>ROUND(I372*H372,2)</f>
        <v>0</v>
      </c>
      <c r="BL372" s="18" t="s">
        <v>218</v>
      </c>
      <c r="BM372" s="205" t="s">
        <v>15652</v>
      </c>
    </row>
    <row r="373" spans="1:65" s="2" customFormat="1" ht="29.25">
      <c r="A373" s="35"/>
      <c r="B373" s="36"/>
      <c r="C373" s="37"/>
      <c r="D373" s="214" t="s">
        <v>807</v>
      </c>
      <c r="E373" s="37"/>
      <c r="F373" s="256" t="s">
        <v>15601</v>
      </c>
      <c r="G373" s="37"/>
      <c r="H373" s="37"/>
      <c r="I373" s="257"/>
      <c r="J373" s="37"/>
      <c r="K373" s="37"/>
      <c r="L373" s="40"/>
      <c r="M373" s="258"/>
      <c r="N373" s="259"/>
      <c r="O373" s="72"/>
      <c r="P373" s="72"/>
      <c r="Q373" s="72"/>
      <c r="R373" s="72"/>
      <c r="S373" s="72"/>
      <c r="T373" s="73"/>
      <c r="U373" s="35"/>
      <c r="V373" s="35"/>
      <c r="W373" s="35"/>
      <c r="X373" s="35"/>
      <c r="Y373" s="35"/>
      <c r="Z373" s="35"/>
      <c r="AA373" s="35"/>
      <c r="AB373" s="35"/>
      <c r="AC373" s="35"/>
      <c r="AD373" s="35"/>
      <c r="AE373" s="35"/>
      <c r="AT373" s="18" t="s">
        <v>807</v>
      </c>
      <c r="AU373" s="18" t="s">
        <v>85</v>
      </c>
    </row>
    <row r="374" spans="1:65" s="2" customFormat="1" ht="37.9" customHeight="1">
      <c r="A374" s="35"/>
      <c r="B374" s="36"/>
      <c r="C374" s="193" t="s">
        <v>1325</v>
      </c>
      <c r="D374" s="193" t="s">
        <v>214</v>
      </c>
      <c r="E374" s="194" t="s">
        <v>311</v>
      </c>
      <c r="F374" s="195" t="s">
        <v>15653</v>
      </c>
      <c r="G374" s="196" t="s">
        <v>318</v>
      </c>
      <c r="H374" s="197">
        <v>100</v>
      </c>
      <c r="I374" s="198"/>
      <c r="J374" s="199">
        <f>ROUND(I374*H374,2)</f>
        <v>0</v>
      </c>
      <c r="K374" s="200"/>
      <c r="L374" s="40"/>
      <c r="M374" s="201" t="s">
        <v>1</v>
      </c>
      <c r="N374" s="202" t="s">
        <v>42</v>
      </c>
      <c r="O374" s="72"/>
      <c r="P374" s="203">
        <f>O374*H374</f>
        <v>0</v>
      </c>
      <c r="Q374" s="203">
        <v>0</v>
      </c>
      <c r="R374" s="203">
        <f>Q374*H374</f>
        <v>0</v>
      </c>
      <c r="S374" s="203">
        <v>0</v>
      </c>
      <c r="T374" s="204">
        <f>S374*H374</f>
        <v>0</v>
      </c>
      <c r="U374" s="35"/>
      <c r="V374" s="35"/>
      <c r="W374" s="35"/>
      <c r="X374" s="35"/>
      <c r="Y374" s="35"/>
      <c r="Z374" s="35"/>
      <c r="AA374" s="35"/>
      <c r="AB374" s="35"/>
      <c r="AC374" s="35"/>
      <c r="AD374" s="35"/>
      <c r="AE374" s="35"/>
      <c r="AR374" s="205" t="s">
        <v>218</v>
      </c>
      <c r="AT374" s="205" t="s">
        <v>214</v>
      </c>
      <c r="AU374" s="205" t="s">
        <v>85</v>
      </c>
      <c r="AY374" s="18" t="s">
        <v>209</v>
      </c>
      <c r="BE374" s="206">
        <f>IF(N374="základní",J374,0)</f>
        <v>0</v>
      </c>
      <c r="BF374" s="206">
        <f>IF(N374="snížená",J374,0)</f>
        <v>0</v>
      </c>
      <c r="BG374" s="206">
        <f>IF(N374="zákl. přenesená",J374,0)</f>
        <v>0</v>
      </c>
      <c r="BH374" s="206">
        <f>IF(N374="sníž. přenesená",J374,0)</f>
        <v>0</v>
      </c>
      <c r="BI374" s="206">
        <f>IF(N374="nulová",J374,0)</f>
        <v>0</v>
      </c>
      <c r="BJ374" s="18" t="s">
        <v>85</v>
      </c>
      <c r="BK374" s="206">
        <f>ROUND(I374*H374,2)</f>
        <v>0</v>
      </c>
      <c r="BL374" s="18" t="s">
        <v>218</v>
      </c>
      <c r="BM374" s="205" t="s">
        <v>15654</v>
      </c>
    </row>
    <row r="375" spans="1:65" s="2" customFormat="1" ht="29.25">
      <c r="A375" s="35"/>
      <c r="B375" s="36"/>
      <c r="C375" s="37"/>
      <c r="D375" s="214" t="s">
        <v>807</v>
      </c>
      <c r="E375" s="37"/>
      <c r="F375" s="256" t="s">
        <v>15601</v>
      </c>
      <c r="G375" s="37"/>
      <c r="H375" s="37"/>
      <c r="I375" s="257"/>
      <c r="J375" s="37"/>
      <c r="K375" s="37"/>
      <c r="L375" s="40"/>
      <c r="M375" s="258"/>
      <c r="N375" s="259"/>
      <c r="O375" s="72"/>
      <c r="P375" s="72"/>
      <c r="Q375" s="72"/>
      <c r="R375" s="72"/>
      <c r="S375" s="72"/>
      <c r="T375" s="73"/>
      <c r="U375" s="35"/>
      <c r="V375" s="35"/>
      <c r="W375" s="35"/>
      <c r="X375" s="35"/>
      <c r="Y375" s="35"/>
      <c r="Z375" s="35"/>
      <c r="AA375" s="35"/>
      <c r="AB375" s="35"/>
      <c r="AC375" s="35"/>
      <c r="AD375" s="35"/>
      <c r="AE375" s="35"/>
      <c r="AT375" s="18" t="s">
        <v>807</v>
      </c>
      <c r="AU375" s="18" t="s">
        <v>85</v>
      </c>
    </row>
    <row r="376" spans="1:65" s="2" customFormat="1" ht="24.2" customHeight="1">
      <c r="A376" s="35"/>
      <c r="B376" s="36"/>
      <c r="C376" s="193" t="s">
        <v>1330</v>
      </c>
      <c r="D376" s="193" t="s">
        <v>214</v>
      </c>
      <c r="E376" s="194" t="s">
        <v>315</v>
      </c>
      <c r="F376" s="195" t="s">
        <v>15655</v>
      </c>
      <c r="G376" s="196" t="s">
        <v>318</v>
      </c>
      <c r="H376" s="197">
        <v>630</v>
      </c>
      <c r="I376" s="198"/>
      <c r="J376" s="199">
        <f>ROUND(I376*H376,2)</f>
        <v>0</v>
      </c>
      <c r="K376" s="200"/>
      <c r="L376" s="40"/>
      <c r="M376" s="201" t="s">
        <v>1</v>
      </c>
      <c r="N376" s="202" t="s">
        <v>42</v>
      </c>
      <c r="O376" s="72"/>
      <c r="P376" s="203">
        <f>O376*H376</f>
        <v>0</v>
      </c>
      <c r="Q376" s="203">
        <v>0</v>
      </c>
      <c r="R376" s="203">
        <f>Q376*H376</f>
        <v>0</v>
      </c>
      <c r="S376" s="203">
        <v>0</v>
      </c>
      <c r="T376" s="204">
        <f>S376*H376</f>
        <v>0</v>
      </c>
      <c r="U376" s="35"/>
      <c r="V376" s="35"/>
      <c r="W376" s="35"/>
      <c r="X376" s="35"/>
      <c r="Y376" s="35"/>
      <c r="Z376" s="35"/>
      <c r="AA376" s="35"/>
      <c r="AB376" s="35"/>
      <c r="AC376" s="35"/>
      <c r="AD376" s="35"/>
      <c r="AE376" s="35"/>
      <c r="AR376" s="205" t="s">
        <v>218</v>
      </c>
      <c r="AT376" s="205" t="s">
        <v>214</v>
      </c>
      <c r="AU376" s="205" t="s">
        <v>85</v>
      </c>
      <c r="AY376" s="18" t="s">
        <v>209</v>
      </c>
      <c r="BE376" s="206">
        <f>IF(N376="základní",J376,0)</f>
        <v>0</v>
      </c>
      <c r="BF376" s="206">
        <f>IF(N376="snížená",J376,0)</f>
        <v>0</v>
      </c>
      <c r="BG376" s="206">
        <f>IF(N376="zákl. přenesená",J376,0)</f>
        <v>0</v>
      </c>
      <c r="BH376" s="206">
        <f>IF(N376="sníž. přenesená",J376,0)</f>
        <v>0</v>
      </c>
      <c r="BI376" s="206">
        <f>IF(N376="nulová",J376,0)</f>
        <v>0</v>
      </c>
      <c r="BJ376" s="18" t="s">
        <v>85</v>
      </c>
      <c r="BK376" s="206">
        <f>ROUND(I376*H376,2)</f>
        <v>0</v>
      </c>
      <c r="BL376" s="18" t="s">
        <v>218</v>
      </c>
      <c r="BM376" s="205" t="s">
        <v>15656</v>
      </c>
    </row>
    <row r="377" spans="1:65" s="2" customFormat="1" ht="29.25">
      <c r="A377" s="35"/>
      <c r="B377" s="36"/>
      <c r="C377" s="37"/>
      <c r="D377" s="214" t="s">
        <v>807</v>
      </c>
      <c r="E377" s="37"/>
      <c r="F377" s="256" t="s">
        <v>15601</v>
      </c>
      <c r="G377" s="37"/>
      <c r="H377" s="37"/>
      <c r="I377" s="257"/>
      <c r="J377" s="37"/>
      <c r="K377" s="37"/>
      <c r="L377" s="40"/>
      <c r="M377" s="258"/>
      <c r="N377" s="259"/>
      <c r="O377" s="72"/>
      <c r="P377" s="72"/>
      <c r="Q377" s="72"/>
      <c r="R377" s="72"/>
      <c r="S377" s="72"/>
      <c r="T377" s="73"/>
      <c r="U377" s="35"/>
      <c r="V377" s="35"/>
      <c r="W377" s="35"/>
      <c r="X377" s="35"/>
      <c r="Y377" s="35"/>
      <c r="Z377" s="35"/>
      <c r="AA377" s="35"/>
      <c r="AB377" s="35"/>
      <c r="AC377" s="35"/>
      <c r="AD377" s="35"/>
      <c r="AE377" s="35"/>
      <c r="AT377" s="18" t="s">
        <v>807</v>
      </c>
      <c r="AU377" s="18" t="s">
        <v>85</v>
      </c>
    </row>
    <row r="378" spans="1:65" s="2" customFormat="1" ht="24.2" customHeight="1">
      <c r="A378" s="35"/>
      <c r="B378" s="36"/>
      <c r="C378" s="193" t="s">
        <v>1336</v>
      </c>
      <c r="D378" s="193" t="s">
        <v>214</v>
      </c>
      <c r="E378" s="194" t="s">
        <v>320</v>
      </c>
      <c r="F378" s="195" t="s">
        <v>15657</v>
      </c>
      <c r="G378" s="196" t="s">
        <v>318</v>
      </c>
      <c r="H378" s="197">
        <v>170</v>
      </c>
      <c r="I378" s="198"/>
      <c r="J378" s="199">
        <f>ROUND(I378*H378,2)</f>
        <v>0</v>
      </c>
      <c r="K378" s="200"/>
      <c r="L378" s="40"/>
      <c r="M378" s="201" t="s">
        <v>1</v>
      </c>
      <c r="N378" s="202" t="s">
        <v>42</v>
      </c>
      <c r="O378" s="72"/>
      <c r="P378" s="203">
        <f>O378*H378</f>
        <v>0</v>
      </c>
      <c r="Q378" s="203">
        <v>0</v>
      </c>
      <c r="R378" s="203">
        <f>Q378*H378</f>
        <v>0</v>
      </c>
      <c r="S378" s="203">
        <v>0</v>
      </c>
      <c r="T378" s="204">
        <f>S378*H378</f>
        <v>0</v>
      </c>
      <c r="U378" s="35"/>
      <c r="V378" s="35"/>
      <c r="W378" s="35"/>
      <c r="X378" s="35"/>
      <c r="Y378" s="35"/>
      <c r="Z378" s="35"/>
      <c r="AA378" s="35"/>
      <c r="AB378" s="35"/>
      <c r="AC378" s="35"/>
      <c r="AD378" s="35"/>
      <c r="AE378" s="35"/>
      <c r="AR378" s="205" t="s">
        <v>218</v>
      </c>
      <c r="AT378" s="205" t="s">
        <v>214</v>
      </c>
      <c r="AU378" s="205" t="s">
        <v>85</v>
      </c>
      <c r="AY378" s="18" t="s">
        <v>209</v>
      </c>
      <c r="BE378" s="206">
        <f>IF(N378="základní",J378,0)</f>
        <v>0</v>
      </c>
      <c r="BF378" s="206">
        <f>IF(N378="snížená",J378,0)</f>
        <v>0</v>
      </c>
      <c r="BG378" s="206">
        <f>IF(N378="zákl. přenesená",J378,0)</f>
        <v>0</v>
      </c>
      <c r="BH378" s="206">
        <f>IF(N378="sníž. přenesená",J378,0)</f>
        <v>0</v>
      </c>
      <c r="BI378" s="206">
        <f>IF(N378="nulová",J378,0)</f>
        <v>0</v>
      </c>
      <c r="BJ378" s="18" t="s">
        <v>85</v>
      </c>
      <c r="BK378" s="206">
        <f>ROUND(I378*H378,2)</f>
        <v>0</v>
      </c>
      <c r="BL378" s="18" t="s">
        <v>218</v>
      </c>
      <c r="BM378" s="205" t="s">
        <v>15658</v>
      </c>
    </row>
    <row r="379" spans="1:65" s="2" customFormat="1" ht="29.25">
      <c r="A379" s="35"/>
      <c r="B379" s="36"/>
      <c r="C379" s="37"/>
      <c r="D379" s="214" t="s">
        <v>807</v>
      </c>
      <c r="E379" s="37"/>
      <c r="F379" s="256" t="s">
        <v>15601</v>
      </c>
      <c r="G379" s="37"/>
      <c r="H379" s="37"/>
      <c r="I379" s="257"/>
      <c r="J379" s="37"/>
      <c r="K379" s="37"/>
      <c r="L379" s="40"/>
      <c r="M379" s="258"/>
      <c r="N379" s="259"/>
      <c r="O379" s="72"/>
      <c r="P379" s="72"/>
      <c r="Q379" s="72"/>
      <c r="R379" s="72"/>
      <c r="S379" s="72"/>
      <c r="T379" s="73"/>
      <c r="U379" s="35"/>
      <c r="V379" s="35"/>
      <c r="W379" s="35"/>
      <c r="X379" s="35"/>
      <c r="Y379" s="35"/>
      <c r="Z379" s="35"/>
      <c r="AA379" s="35"/>
      <c r="AB379" s="35"/>
      <c r="AC379" s="35"/>
      <c r="AD379" s="35"/>
      <c r="AE379" s="35"/>
      <c r="AT379" s="18" t="s">
        <v>807</v>
      </c>
      <c r="AU379" s="18" t="s">
        <v>85</v>
      </c>
    </row>
    <row r="380" spans="1:65" s="2" customFormat="1" ht="37.9" customHeight="1">
      <c r="A380" s="35"/>
      <c r="B380" s="36"/>
      <c r="C380" s="193" t="s">
        <v>1340</v>
      </c>
      <c r="D380" s="193" t="s">
        <v>214</v>
      </c>
      <c r="E380" s="194" t="s">
        <v>325</v>
      </c>
      <c r="F380" s="195" t="s">
        <v>15659</v>
      </c>
      <c r="G380" s="196" t="s">
        <v>318</v>
      </c>
      <c r="H380" s="197">
        <v>3100</v>
      </c>
      <c r="I380" s="198"/>
      <c r="J380" s="199">
        <f>ROUND(I380*H380,2)</f>
        <v>0</v>
      </c>
      <c r="K380" s="200"/>
      <c r="L380" s="40"/>
      <c r="M380" s="201" t="s">
        <v>1</v>
      </c>
      <c r="N380" s="202" t="s">
        <v>42</v>
      </c>
      <c r="O380" s="72"/>
      <c r="P380" s="203">
        <f>O380*H380</f>
        <v>0</v>
      </c>
      <c r="Q380" s="203">
        <v>0</v>
      </c>
      <c r="R380" s="203">
        <f>Q380*H380</f>
        <v>0</v>
      </c>
      <c r="S380" s="203">
        <v>0</v>
      </c>
      <c r="T380" s="204">
        <f>S380*H380</f>
        <v>0</v>
      </c>
      <c r="U380" s="35"/>
      <c r="V380" s="35"/>
      <c r="W380" s="35"/>
      <c r="X380" s="35"/>
      <c r="Y380" s="35"/>
      <c r="Z380" s="35"/>
      <c r="AA380" s="35"/>
      <c r="AB380" s="35"/>
      <c r="AC380" s="35"/>
      <c r="AD380" s="35"/>
      <c r="AE380" s="35"/>
      <c r="AR380" s="205" t="s">
        <v>218</v>
      </c>
      <c r="AT380" s="205" t="s">
        <v>214</v>
      </c>
      <c r="AU380" s="205" t="s">
        <v>85</v>
      </c>
      <c r="AY380" s="18" t="s">
        <v>209</v>
      </c>
      <c r="BE380" s="206">
        <f>IF(N380="základní",J380,0)</f>
        <v>0</v>
      </c>
      <c r="BF380" s="206">
        <f>IF(N380="snížená",J380,0)</f>
        <v>0</v>
      </c>
      <c r="BG380" s="206">
        <f>IF(N380="zákl. přenesená",J380,0)</f>
        <v>0</v>
      </c>
      <c r="BH380" s="206">
        <f>IF(N380="sníž. přenesená",J380,0)</f>
        <v>0</v>
      </c>
      <c r="BI380" s="206">
        <f>IF(N380="nulová",J380,0)</f>
        <v>0</v>
      </c>
      <c r="BJ380" s="18" t="s">
        <v>85</v>
      </c>
      <c r="BK380" s="206">
        <f>ROUND(I380*H380,2)</f>
        <v>0</v>
      </c>
      <c r="BL380" s="18" t="s">
        <v>218</v>
      </c>
      <c r="BM380" s="205" t="s">
        <v>15660</v>
      </c>
    </row>
    <row r="381" spans="1:65" s="2" customFormat="1" ht="29.25">
      <c r="A381" s="35"/>
      <c r="B381" s="36"/>
      <c r="C381" s="37"/>
      <c r="D381" s="214" t="s">
        <v>807</v>
      </c>
      <c r="E381" s="37"/>
      <c r="F381" s="256" t="s">
        <v>15601</v>
      </c>
      <c r="G381" s="37"/>
      <c r="H381" s="37"/>
      <c r="I381" s="257"/>
      <c r="J381" s="37"/>
      <c r="K381" s="37"/>
      <c r="L381" s="40"/>
      <c r="M381" s="258"/>
      <c r="N381" s="259"/>
      <c r="O381" s="72"/>
      <c r="P381" s="72"/>
      <c r="Q381" s="72"/>
      <c r="R381" s="72"/>
      <c r="S381" s="72"/>
      <c r="T381" s="73"/>
      <c r="U381" s="35"/>
      <c r="V381" s="35"/>
      <c r="W381" s="35"/>
      <c r="X381" s="35"/>
      <c r="Y381" s="35"/>
      <c r="Z381" s="35"/>
      <c r="AA381" s="35"/>
      <c r="AB381" s="35"/>
      <c r="AC381" s="35"/>
      <c r="AD381" s="35"/>
      <c r="AE381" s="35"/>
      <c r="AT381" s="18" t="s">
        <v>807</v>
      </c>
      <c r="AU381" s="18" t="s">
        <v>85</v>
      </c>
    </row>
    <row r="382" spans="1:65" s="2" customFormat="1" ht="37.9" customHeight="1">
      <c r="A382" s="35"/>
      <c r="B382" s="36"/>
      <c r="C382" s="193" t="s">
        <v>1346</v>
      </c>
      <c r="D382" s="193" t="s">
        <v>214</v>
      </c>
      <c r="E382" s="194" t="s">
        <v>329</v>
      </c>
      <c r="F382" s="195" t="s">
        <v>15661</v>
      </c>
      <c r="G382" s="196" t="s">
        <v>318</v>
      </c>
      <c r="H382" s="197">
        <v>1000</v>
      </c>
      <c r="I382" s="198"/>
      <c r="J382" s="199">
        <f>ROUND(I382*H382,2)</f>
        <v>0</v>
      </c>
      <c r="K382" s="200"/>
      <c r="L382" s="40"/>
      <c r="M382" s="201" t="s">
        <v>1</v>
      </c>
      <c r="N382" s="202" t="s">
        <v>42</v>
      </c>
      <c r="O382" s="72"/>
      <c r="P382" s="203">
        <f>O382*H382</f>
        <v>0</v>
      </c>
      <c r="Q382" s="203">
        <v>0</v>
      </c>
      <c r="R382" s="203">
        <f>Q382*H382</f>
        <v>0</v>
      </c>
      <c r="S382" s="203">
        <v>0</v>
      </c>
      <c r="T382" s="204">
        <f>S382*H382</f>
        <v>0</v>
      </c>
      <c r="U382" s="35"/>
      <c r="V382" s="35"/>
      <c r="W382" s="35"/>
      <c r="X382" s="35"/>
      <c r="Y382" s="35"/>
      <c r="Z382" s="35"/>
      <c r="AA382" s="35"/>
      <c r="AB382" s="35"/>
      <c r="AC382" s="35"/>
      <c r="AD382" s="35"/>
      <c r="AE382" s="35"/>
      <c r="AR382" s="205" t="s">
        <v>218</v>
      </c>
      <c r="AT382" s="205" t="s">
        <v>214</v>
      </c>
      <c r="AU382" s="205" t="s">
        <v>85</v>
      </c>
      <c r="AY382" s="18" t="s">
        <v>209</v>
      </c>
      <c r="BE382" s="206">
        <f>IF(N382="základní",J382,0)</f>
        <v>0</v>
      </c>
      <c r="BF382" s="206">
        <f>IF(N382="snížená",J382,0)</f>
        <v>0</v>
      </c>
      <c r="BG382" s="206">
        <f>IF(N382="zákl. přenesená",J382,0)</f>
        <v>0</v>
      </c>
      <c r="BH382" s="206">
        <f>IF(N382="sníž. přenesená",J382,0)</f>
        <v>0</v>
      </c>
      <c r="BI382" s="206">
        <f>IF(N382="nulová",J382,0)</f>
        <v>0</v>
      </c>
      <c r="BJ382" s="18" t="s">
        <v>85</v>
      </c>
      <c r="BK382" s="206">
        <f>ROUND(I382*H382,2)</f>
        <v>0</v>
      </c>
      <c r="BL382" s="18" t="s">
        <v>218</v>
      </c>
      <c r="BM382" s="205" t="s">
        <v>15662</v>
      </c>
    </row>
    <row r="383" spans="1:65" s="2" customFormat="1" ht="29.25">
      <c r="A383" s="35"/>
      <c r="B383" s="36"/>
      <c r="C383" s="37"/>
      <c r="D383" s="214" t="s">
        <v>807</v>
      </c>
      <c r="E383" s="37"/>
      <c r="F383" s="256" t="s">
        <v>15601</v>
      </c>
      <c r="G383" s="37"/>
      <c r="H383" s="37"/>
      <c r="I383" s="257"/>
      <c r="J383" s="37"/>
      <c r="K383" s="37"/>
      <c r="L383" s="40"/>
      <c r="M383" s="258"/>
      <c r="N383" s="259"/>
      <c r="O383" s="72"/>
      <c r="P383" s="72"/>
      <c r="Q383" s="72"/>
      <c r="R383" s="72"/>
      <c r="S383" s="72"/>
      <c r="T383" s="73"/>
      <c r="U383" s="35"/>
      <c r="V383" s="35"/>
      <c r="W383" s="35"/>
      <c r="X383" s="35"/>
      <c r="Y383" s="35"/>
      <c r="Z383" s="35"/>
      <c r="AA383" s="35"/>
      <c r="AB383" s="35"/>
      <c r="AC383" s="35"/>
      <c r="AD383" s="35"/>
      <c r="AE383" s="35"/>
      <c r="AT383" s="18" t="s">
        <v>807</v>
      </c>
      <c r="AU383" s="18" t="s">
        <v>85</v>
      </c>
    </row>
    <row r="384" spans="1:65" s="2" customFormat="1" ht="24.2" customHeight="1">
      <c r="A384" s="35"/>
      <c r="B384" s="36"/>
      <c r="C384" s="193" t="s">
        <v>1350</v>
      </c>
      <c r="D384" s="193" t="s">
        <v>214</v>
      </c>
      <c r="E384" s="194" t="s">
        <v>333</v>
      </c>
      <c r="F384" s="195" t="s">
        <v>15663</v>
      </c>
      <c r="G384" s="196" t="s">
        <v>318</v>
      </c>
      <c r="H384" s="197">
        <v>30</v>
      </c>
      <c r="I384" s="198"/>
      <c r="J384" s="199">
        <f>ROUND(I384*H384,2)</f>
        <v>0</v>
      </c>
      <c r="K384" s="200"/>
      <c r="L384" s="40"/>
      <c r="M384" s="201" t="s">
        <v>1</v>
      </c>
      <c r="N384" s="202" t="s">
        <v>42</v>
      </c>
      <c r="O384" s="72"/>
      <c r="P384" s="203">
        <f>O384*H384</f>
        <v>0</v>
      </c>
      <c r="Q384" s="203">
        <v>0</v>
      </c>
      <c r="R384" s="203">
        <f>Q384*H384</f>
        <v>0</v>
      </c>
      <c r="S384" s="203">
        <v>0</v>
      </c>
      <c r="T384" s="204">
        <f>S384*H384</f>
        <v>0</v>
      </c>
      <c r="U384" s="35"/>
      <c r="V384" s="35"/>
      <c r="W384" s="35"/>
      <c r="X384" s="35"/>
      <c r="Y384" s="35"/>
      <c r="Z384" s="35"/>
      <c r="AA384" s="35"/>
      <c r="AB384" s="35"/>
      <c r="AC384" s="35"/>
      <c r="AD384" s="35"/>
      <c r="AE384" s="35"/>
      <c r="AR384" s="205" t="s">
        <v>218</v>
      </c>
      <c r="AT384" s="205" t="s">
        <v>214</v>
      </c>
      <c r="AU384" s="205" t="s">
        <v>85</v>
      </c>
      <c r="AY384" s="18" t="s">
        <v>209</v>
      </c>
      <c r="BE384" s="206">
        <f>IF(N384="základní",J384,0)</f>
        <v>0</v>
      </c>
      <c r="BF384" s="206">
        <f>IF(N384="snížená",J384,0)</f>
        <v>0</v>
      </c>
      <c r="BG384" s="206">
        <f>IF(N384="zákl. přenesená",J384,0)</f>
        <v>0</v>
      </c>
      <c r="BH384" s="206">
        <f>IF(N384="sníž. přenesená",J384,0)</f>
        <v>0</v>
      </c>
      <c r="BI384" s="206">
        <f>IF(N384="nulová",J384,0)</f>
        <v>0</v>
      </c>
      <c r="BJ384" s="18" t="s">
        <v>85</v>
      </c>
      <c r="BK384" s="206">
        <f>ROUND(I384*H384,2)</f>
        <v>0</v>
      </c>
      <c r="BL384" s="18" t="s">
        <v>218</v>
      </c>
      <c r="BM384" s="205" t="s">
        <v>15664</v>
      </c>
    </row>
    <row r="385" spans="1:65" s="2" customFormat="1" ht="29.25">
      <c r="A385" s="35"/>
      <c r="B385" s="36"/>
      <c r="C385" s="37"/>
      <c r="D385" s="214" t="s">
        <v>807</v>
      </c>
      <c r="E385" s="37"/>
      <c r="F385" s="256" t="s">
        <v>15601</v>
      </c>
      <c r="G385" s="37"/>
      <c r="H385" s="37"/>
      <c r="I385" s="257"/>
      <c r="J385" s="37"/>
      <c r="K385" s="37"/>
      <c r="L385" s="40"/>
      <c r="M385" s="258"/>
      <c r="N385" s="259"/>
      <c r="O385" s="72"/>
      <c r="P385" s="72"/>
      <c r="Q385" s="72"/>
      <c r="R385" s="72"/>
      <c r="S385" s="72"/>
      <c r="T385" s="73"/>
      <c r="U385" s="35"/>
      <c r="V385" s="35"/>
      <c r="W385" s="35"/>
      <c r="X385" s="35"/>
      <c r="Y385" s="35"/>
      <c r="Z385" s="35"/>
      <c r="AA385" s="35"/>
      <c r="AB385" s="35"/>
      <c r="AC385" s="35"/>
      <c r="AD385" s="35"/>
      <c r="AE385" s="35"/>
      <c r="AT385" s="18" t="s">
        <v>807</v>
      </c>
      <c r="AU385" s="18" t="s">
        <v>85</v>
      </c>
    </row>
    <row r="386" spans="1:65" s="2" customFormat="1" ht="33" customHeight="1">
      <c r="A386" s="35"/>
      <c r="B386" s="36"/>
      <c r="C386" s="193" t="s">
        <v>1354</v>
      </c>
      <c r="D386" s="193" t="s">
        <v>214</v>
      </c>
      <c r="E386" s="194" t="s">
        <v>337</v>
      </c>
      <c r="F386" s="195" t="s">
        <v>15665</v>
      </c>
      <c r="G386" s="196" t="s">
        <v>318</v>
      </c>
      <c r="H386" s="197">
        <v>70</v>
      </c>
      <c r="I386" s="198"/>
      <c r="J386" s="199">
        <f>ROUND(I386*H386,2)</f>
        <v>0</v>
      </c>
      <c r="K386" s="200"/>
      <c r="L386" s="40"/>
      <c r="M386" s="201" t="s">
        <v>1</v>
      </c>
      <c r="N386" s="202" t="s">
        <v>42</v>
      </c>
      <c r="O386" s="72"/>
      <c r="P386" s="203">
        <f>O386*H386</f>
        <v>0</v>
      </c>
      <c r="Q386" s="203">
        <v>0</v>
      </c>
      <c r="R386" s="203">
        <f>Q386*H386</f>
        <v>0</v>
      </c>
      <c r="S386" s="203">
        <v>0</v>
      </c>
      <c r="T386" s="204">
        <f>S386*H386</f>
        <v>0</v>
      </c>
      <c r="U386" s="35"/>
      <c r="V386" s="35"/>
      <c r="W386" s="35"/>
      <c r="X386" s="35"/>
      <c r="Y386" s="35"/>
      <c r="Z386" s="35"/>
      <c r="AA386" s="35"/>
      <c r="AB386" s="35"/>
      <c r="AC386" s="35"/>
      <c r="AD386" s="35"/>
      <c r="AE386" s="35"/>
      <c r="AR386" s="205" t="s">
        <v>218</v>
      </c>
      <c r="AT386" s="205" t="s">
        <v>214</v>
      </c>
      <c r="AU386" s="205" t="s">
        <v>85</v>
      </c>
      <c r="AY386" s="18" t="s">
        <v>209</v>
      </c>
      <c r="BE386" s="206">
        <f>IF(N386="základní",J386,0)</f>
        <v>0</v>
      </c>
      <c r="BF386" s="206">
        <f>IF(N386="snížená",J386,0)</f>
        <v>0</v>
      </c>
      <c r="BG386" s="206">
        <f>IF(N386="zákl. přenesená",J386,0)</f>
        <v>0</v>
      </c>
      <c r="BH386" s="206">
        <f>IF(N386="sníž. přenesená",J386,0)</f>
        <v>0</v>
      </c>
      <c r="BI386" s="206">
        <f>IF(N386="nulová",J386,0)</f>
        <v>0</v>
      </c>
      <c r="BJ386" s="18" t="s">
        <v>85</v>
      </c>
      <c r="BK386" s="206">
        <f>ROUND(I386*H386,2)</f>
        <v>0</v>
      </c>
      <c r="BL386" s="18" t="s">
        <v>218</v>
      </c>
      <c r="BM386" s="205" t="s">
        <v>15666</v>
      </c>
    </row>
    <row r="387" spans="1:65" s="2" customFormat="1" ht="29.25">
      <c r="A387" s="35"/>
      <c r="B387" s="36"/>
      <c r="C387" s="37"/>
      <c r="D387" s="214" t="s">
        <v>807</v>
      </c>
      <c r="E387" s="37"/>
      <c r="F387" s="256" t="s">
        <v>15601</v>
      </c>
      <c r="G387" s="37"/>
      <c r="H387" s="37"/>
      <c r="I387" s="257"/>
      <c r="J387" s="37"/>
      <c r="K387" s="37"/>
      <c r="L387" s="40"/>
      <c r="M387" s="258"/>
      <c r="N387" s="259"/>
      <c r="O387" s="72"/>
      <c r="P387" s="72"/>
      <c r="Q387" s="72"/>
      <c r="R387" s="72"/>
      <c r="S387" s="72"/>
      <c r="T387" s="73"/>
      <c r="U387" s="35"/>
      <c r="V387" s="35"/>
      <c r="W387" s="35"/>
      <c r="X387" s="35"/>
      <c r="Y387" s="35"/>
      <c r="Z387" s="35"/>
      <c r="AA387" s="35"/>
      <c r="AB387" s="35"/>
      <c r="AC387" s="35"/>
      <c r="AD387" s="35"/>
      <c r="AE387" s="35"/>
      <c r="AT387" s="18" t="s">
        <v>807</v>
      </c>
      <c r="AU387" s="18" t="s">
        <v>85</v>
      </c>
    </row>
    <row r="388" spans="1:65" s="2" customFormat="1" ht="37.9" customHeight="1">
      <c r="A388" s="35"/>
      <c r="B388" s="36"/>
      <c r="C388" s="193" t="s">
        <v>1358</v>
      </c>
      <c r="D388" s="193" t="s">
        <v>214</v>
      </c>
      <c r="E388" s="194" t="s">
        <v>341</v>
      </c>
      <c r="F388" s="195" t="s">
        <v>15667</v>
      </c>
      <c r="G388" s="196" t="s">
        <v>2761</v>
      </c>
      <c r="H388" s="197">
        <v>7</v>
      </c>
      <c r="I388" s="198"/>
      <c r="J388" s="199">
        <f>ROUND(I388*H388,2)</f>
        <v>0</v>
      </c>
      <c r="K388" s="200"/>
      <c r="L388" s="40"/>
      <c r="M388" s="201" t="s">
        <v>1</v>
      </c>
      <c r="N388" s="202" t="s">
        <v>42</v>
      </c>
      <c r="O388" s="72"/>
      <c r="P388" s="203">
        <f>O388*H388</f>
        <v>0</v>
      </c>
      <c r="Q388" s="203">
        <v>0</v>
      </c>
      <c r="R388" s="203">
        <f>Q388*H388</f>
        <v>0</v>
      </c>
      <c r="S388" s="203">
        <v>0</v>
      </c>
      <c r="T388" s="204">
        <f>S388*H388</f>
        <v>0</v>
      </c>
      <c r="U388" s="35"/>
      <c r="V388" s="35"/>
      <c r="W388" s="35"/>
      <c r="X388" s="35"/>
      <c r="Y388" s="35"/>
      <c r="Z388" s="35"/>
      <c r="AA388" s="35"/>
      <c r="AB388" s="35"/>
      <c r="AC388" s="35"/>
      <c r="AD388" s="35"/>
      <c r="AE388" s="35"/>
      <c r="AR388" s="205" t="s">
        <v>218</v>
      </c>
      <c r="AT388" s="205" t="s">
        <v>214</v>
      </c>
      <c r="AU388" s="205" t="s">
        <v>85</v>
      </c>
      <c r="AY388" s="18" t="s">
        <v>209</v>
      </c>
      <c r="BE388" s="206">
        <f>IF(N388="základní",J388,0)</f>
        <v>0</v>
      </c>
      <c r="BF388" s="206">
        <f>IF(N388="snížená",J388,0)</f>
        <v>0</v>
      </c>
      <c r="BG388" s="206">
        <f>IF(N388="zákl. přenesená",J388,0)</f>
        <v>0</v>
      </c>
      <c r="BH388" s="206">
        <f>IF(N388="sníž. přenesená",J388,0)</f>
        <v>0</v>
      </c>
      <c r="BI388" s="206">
        <f>IF(N388="nulová",J388,0)</f>
        <v>0</v>
      </c>
      <c r="BJ388" s="18" t="s">
        <v>85</v>
      </c>
      <c r="BK388" s="206">
        <f>ROUND(I388*H388,2)</f>
        <v>0</v>
      </c>
      <c r="BL388" s="18" t="s">
        <v>218</v>
      </c>
      <c r="BM388" s="205" t="s">
        <v>15668</v>
      </c>
    </row>
    <row r="389" spans="1:65" s="2" customFormat="1" ht="29.25">
      <c r="A389" s="35"/>
      <c r="B389" s="36"/>
      <c r="C389" s="37"/>
      <c r="D389" s="214" t="s">
        <v>807</v>
      </c>
      <c r="E389" s="37"/>
      <c r="F389" s="256" t="s">
        <v>15601</v>
      </c>
      <c r="G389" s="37"/>
      <c r="H389" s="37"/>
      <c r="I389" s="257"/>
      <c r="J389" s="37"/>
      <c r="K389" s="37"/>
      <c r="L389" s="40"/>
      <c r="M389" s="258"/>
      <c r="N389" s="259"/>
      <c r="O389" s="72"/>
      <c r="P389" s="72"/>
      <c r="Q389" s="72"/>
      <c r="R389" s="72"/>
      <c r="S389" s="72"/>
      <c r="T389" s="73"/>
      <c r="U389" s="35"/>
      <c r="V389" s="35"/>
      <c r="W389" s="35"/>
      <c r="X389" s="35"/>
      <c r="Y389" s="35"/>
      <c r="Z389" s="35"/>
      <c r="AA389" s="35"/>
      <c r="AB389" s="35"/>
      <c r="AC389" s="35"/>
      <c r="AD389" s="35"/>
      <c r="AE389" s="35"/>
      <c r="AT389" s="18" t="s">
        <v>807</v>
      </c>
      <c r="AU389" s="18" t="s">
        <v>85</v>
      </c>
    </row>
    <row r="390" spans="1:65" s="2" customFormat="1" ht="24.2" customHeight="1">
      <c r="A390" s="35"/>
      <c r="B390" s="36"/>
      <c r="C390" s="193" t="s">
        <v>1363</v>
      </c>
      <c r="D390" s="193" t="s">
        <v>214</v>
      </c>
      <c r="E390" s="194" t="s">
        <v>346</v>
      </c>
      <c r="F390" s="195" t="s">
        <v>15669</v>
      </c>
      <c r="G390" s="196" t="s">
        <v>2761</v>
      </c>
      <c r="H390" s="197">
        <v>18</v>
      </c>
      <c r="I390" s="198"/>
      <c r="J390" s="199">
        <f>ROUND(I390*H390,2)</f>
        <v>0</v>
      </c>
      <c r="K390" s="200"/>
      <c r="L390" s="40"/>
      <c r="M390" s="201" t="s">
        <v>1</v>
      </c>
      <c r="N390" s="202" t="s">
        <v>42</v>
      </c>
      <c r="O390" s="72"/>
      <c r="P390" s="203">
        <f>O390*H390</f>
        <v>0</v>
      </c>
      <c r="Q390" s="203">
        <v>0</v>
      </c>
      <c r="R390" s="203">
        <f>Q390*H390</f>
        <v>0</v>
      </c>
      <c r="S390" s="203">
        <v>0</v>
      </c>
      <c r="T390" s="204">
        <f>S390*H390</f>
        <v>0</v>
      </c>
      <c r="U390" s="35"/>
      <c r="V390" s="35"/>
      <c r="W390" s="35"/>
      <c r="X390" s="35"/>
      <c r="Y390" s="35"/>
      <c r="Z390" s="35"/>
      <c r="AA390" s="35"/>
      <c r="AB390" s="35"/>
      <c r="AC390" s="35"/>
      <c r="AD390" s="35"/>
      <c r="AE390" s="35"/>
      <c r="AR390" s="205" t="s">
        <v>218</v>
      </c>
      <c r="AT390" s="205" t="s">
        <v>214</v>
      </c>
      <c r="AU390" s="205" t="s">
        <v>85</v>
      </c>
      <c r="AY390" s="18" t="s">
        <v>209</v>
      </c>
      <c r="BE390" s="206">
        <f>IF(N390="základní",J390,0)</f>
        <v>0</v>
      </c>
      <c r="BF390" s="206">
        <f>IF(N390="snížená",J390,0)</f>
        <v>0</v>
      </c>
      <c r="BG390" s="206">
        <f>IF(N390="zákl. přenesená",J390,0)</f>
        <v>0</v>
      </c>
      <c r="BH390" s="206">
        <f>IF(N390="sníž. přenesená",J390,0)</f>
        <v>0</v>
      </c>
      <c r="BI390" s="206">
        <f>IF(N390="nulová",J390,0)</f>
        <v>0</v>
      </c>
      <c r="BJ390" s="18" t="s">
        <v>85</v>
      </c>
      <c r="BK390" s="206">
        <f>ROUND(I390*H390,2)</f>
        <v>0</v>
      </c>
      <c r="BL390" s="18" t="s">
        <v>218</v>
      </c>
      <c r="BM390" s="205" t="s">
        <v>15670</v>
      </c>
    </row>
    <row r="391" spans="1:65" s="2" customFormat="1" ht="29.25">
      <c r="A391" s="35"/>
      <c r="B391" s="36"/>
      <c r="C391" s="37"/>
      <c r="D391" s="214" t="s">
        <v>807</v>
      </c>
      <c r="E391" s="37"/>
      <c r="F391" s="256" t="s">
        <v>15601</v>
      </c>
      <c r="G391" s="37"/>
      <c r="H391" s="37"/>
      <c r="I391" s="257"/>
      <c r="J391" s="37"/>
      <c r="K391" s="37"/>
      <c r="L391" s="40"/>
      <c r="M391" s="258"/>
      <c r="N391" s="259"/>
      <c r="O391" s="72"/>
      <c r="P391" s="72"/>
      <c r="Q391" s="72"/>
      <c r="R391" s="72"/>
      <c r="S391" s="72"/>
      <c r="T391" s="73"/>
      <c r="U391" s="35"/>
      <c r="V391" s="35"/>
      <c r="W391" s="35"/>
      <c r="X391" s="35"/>
      <c r="Y391" s="35"/>
      <c r="Z391" s="35"/>
      <c r="AA391" s="35"/>
      <c r="AB391" s="35"/>
      <c r="AC391" s="35"/>
      <c r="AD391" s="35"/>
      <c r="AE391" s="35"/>
      <c r="AT391" s="18" t="s">
        <v>807</v>
      </c>
      <c r="AU391" s="18" t="s">
        <v>85</v>
      </c>
    </row>
    <row r="392" spans="1:65" s="2" customFormat="1" ht="24.2" customHeight="1">
      <c r="A392" s="35"/>
      <c r="B392" s="36"/>
      <c r="C392" s="193" t="s">
        <v>1367</v>
      </c>
      <c r="D392" s="193" t="s">
        <v>214</v>
      </c>
      <c r="E392" s="194" t="s">
        <v>350</v>
      </c>
      <c r="F392" s="195" t="s">
        <v>15671</v>
      </c>
      <c r="G392" s="196" t="s">
        <v>2761</v>
      </c>
      <c r="H392" s="197">
        <v>40</v>
      </c>
      <c r="I392" s="198"/>
      <c r="J392" s="199">
        <f>ROUND(I392*H392,2)</f>
        <v>0</v>
      </c>
      <c r="K392" s="200"/>
      <c r="L392" s="40"/>
      <c r="M392" s="201" t="s">
        <v>1</v>
      </c>
      <c r="N392" s="202" t="s">
        <v>42</v>
      </c>
      <c r="O392" s="72"/>
      <c r="P392" s="203">
        <f>O392*H392</f>
        <v>0</v>
      </c>
      <c r="Q392" s="203">
        <v>0</v>
      </c>
      <c r="R392" s="203">
        <f>Q392*H392</f>
        <v>0</v>
      </c>
      <c r="S392" s="203">
        <v>0</v>
      </c>
      <c r="T392" s="204">
        <f>S392*H392</f>
        <v>0</v>
      </c>
      <c r="U392" s="35"/>
      <c r="V392" s="35"/>
      <c r="W392" s="35"/>
      <c r="X392" s="35"/>
      <c r="Y392" s="35"/>
      <c r="Z392" s="35"/>
      <c r="AA392" s="35"/>
      <c r="AB392" s="35"/>
      <c r="AC392" s="35"/>
      <c r="AD392" s="35"/>
      <c r="AE392" s="35"/>
      <c r="AR392" s="205" t="s">
        <v>218</v>
      </c>
      <c r="AT392" s="205" t="s">
        <v>214</v>
      </c>
      <c r="AU392" s="205" t="s">
        <v>85</v>
      </c>
      <c r="AY392" s="18" t="s">
        <v>209</v>
      </c>
      <c r="BE392" s="206">
        <f>IF(N392="základní",J392,0)</f>
        <v>0</v>
      </c>
      <c r="BF392" s="206">
        <f>IF(N392="snížená",J392,0)</f>
        <v>0</v>
      </c>
      <c r="BG392" s="206">
        <f>IF(N392="zákl. přenesená",J392,0)</f>
        <v>0</v>
      </c>
      <c r="BH392" s="206">
        <f>IF(N392="sníž. přenesená",J392,0)</f>
        <v>0</v>
      </c>
      <c r="BI392" s="206">
        <f>IF(N392="nulová",J392,0)</f>
        <v>0</v>
      </c>
      <c r="BJ392" s="18" t="s">
        <v>85</v>
      </c>
      <c r="BK392" s="206">
        <f>ROUND(I392*H392,2)</f>
        <v>0</v>
      </c>
      <c r="BL392" s="18" t="s">
        <v>218</v>
      </c>
      <c r="BM392" s="205" t="s">
        <v>15672</v>
      </c>
    </row>
    <row r="393" spans="1:65" s="2" customFormat="1" ht="29.25">
      <c r="A393" s="35"/>
      <c r="B393" s="36"/>
      <c r="C393" s="37"/>
      <c r="D393" s="214" t="s">
        <v>807</v>
      </c>
      <c r="E393" s="37"/>
      <c r="F393" s="256" t="s">
        <v>15601</v>
      </c>
      <c r="G393" s="37"/>
      <c r="H393" s="37"/>
      <c r="I393" s="257"/>
      <c r="J393" s="37"/>
      <c r="K393" s="37"/>
      <c r="L393" s="40"/>
      <c r="M393" s="258"/>
      <c r="N393" s="259"/>
      <c r="O393" s="72"/>
      <c r="P393" s="72"/>
      <c r="Q393" s="72"/>
      <c r="R393" s="72"/>
      <c r="S393" s="72"/>
      <c r="T393" s="73"/>
      <c r="U393" s="35"/>
      <c r="V393" s="35"/>
      <c r="W393" s="35"/>
      <c r="X393" s="35"/>
      <c r="Y393" s="35"/>
      <c r="Z393" s="35"/>
      <c r="AA393" s="35"/>
      <c r="AB393" s="35"/>
      <c r="AC393" s="35"/>
      <c r="AD393" s="35"/>
      <c r="AE393" s="35"/>
      <c r="AT393" s="18" t="s">
        <v>807</v>
      </c>
      <c r="AU393" s="18" t="s">
        <v>85</v>
      </c>
    </row>
    <row r="394" spans="1:65" s="2" customFormat="1" ht="24.2" customHeight="1">
      <c r="A394" s="35"/>
      <c r="B394" s="36"/>
      <c r="C394" s="193" t="s">
        <v>1371</v>
      </c>
      <c r="D394" s="193" t="s">
        <v>214</v>
      </c>
      <c r="E394" s="194" t="s">
        <v>354</v>
      </c>
      <c r="F394" s="195" t="s">
        <v>15673</v>
      </c>
      <c r="G394" s="196" t="s">
        <v>2761</v>
      </c>
      <c r="H394" s="197">
        <v>15</v>
      </c>
      <c r="I394" s="198"/>
      <c r="J394" s="199">
        <f>ROUND(I394*H394,2)</f>
        <v>0</v>
      </c>
      <c r="K394" s="200"/>
      <c r="L394" s="40"/>
      <c r="M394" s="201" t="s">
        <v>1</v>
      </c>
      <c r="N394" s="202" t="s">
        <v>42</v>
      </c>
      <c r="O394" s="72"/>
      <c r="P394" s="203">
        <f>O394*H394</f>
        <v>0</v>
      </c>
      <c r="Q394" s="203">
        <v>0</v>
      </c>
      <c r="R394" s="203">
        <f>Q394*H394</f>
        <v>0</v>
      </c>
      <c r="S394" s="203">
        <v>0</v>
      </c>
      <c r="T394" s="204">
        <f>S394*H394</f>
        <v>0</v>
      </c>
      <c r="U394" s="35"/>
      <c r="V394" s="35"/>
      <c r="W394" s="35"/>
      <c r="X394" s="35"/>
      <c r="Y394" s="35"/>
      <c r="Z394" s="35"/>
      <c r="AA394" s="35"/>
      <c r="AB394" s="35"/>
      <c r="AC394" s="35"/>
      <c r="AD394" s="35"/>
      <c r="AE394" s="35"/>
      <c r="AR394" s="205" t="s">
        <v>218</v>
      </c>
      <c r="AT394" s="205" t="s">
        <v>214</v>
      </c>
      <c r="AU394" s="205" t="s">
        <v>85</v>
      </c>
      <c r="AY394" s="18" t="s">
        <v>209</v>
      </c>
      <c r="BE394" s="206">
        <f>IF(N394="základní",J394,0)</f>
        <v>0</v>
      </c>
      <c r="BF394" s="206">
        <f>IF(N394="snížená",J394,0)</f>
        <v>0</v>
      </c>
      <c r="BG394" s="206">
        <f>IF(N394="zákl. přenesená",J394,0)</f>
        <v>0</v>
      </c>
      <c r="BH394" s="206">
        <f>IF(N394="sníž. přenesená",J394,0)</f>
        <v>0</v>
      </c>
      <c r="BI394" s="206">
        <f>IF(N394="nulová",J394,0)</f>
        <v>0</v>
      </c>
      <c r="BJ394" s="18" t="s">
        <v>85</v>
      </c>
      <c r="BK394" s="206">
        <f>ROUND(I394*H394,2)</f>
        <v>0</v>
      </c>
      <c r="BL394" s="18" t="s">
        <v>218</v>
      </c>
      <c r="BM394" s="205" t="s">
        <v>15674</v>
      </c>
    </row>
    <row r="395" spans="1:65" s="2" customFormat="1" ht="29.25">
      <c r="A395" s="35"/>
      <c r="B395" s="36"/>
      <c r="C395" s="37"/>
      <c r="D395" s="214" t="s">
        <v>807</v>
      </c>
      <c r="E395" s="37"/>
      <c r="F395" s="256" t="s">
        <v>15601</v>
      </c>
      <c r="G395" s="37"/>
      <c r="H395" s="37"/>
      <c r="I395" s="257"/>
      <c r="J395" s="37"/>
      <c r="K395" s="37"/>
      <c r="L395" s="40"/>
      <c r="M395" s="258"/>
      <c r="N395" s="259"/>
      <c r="O395" s="72"/>
      <c r="P395" s="72"/>
      <c r="Q395" s="72"/>
      <c r="R395" s="72"/>
      <c r="S395" s="72"/>
      <c r="T395" s="73"/>
      <c r="U395" s="35"/>
      <c r="V395" s="35"/>
      <c r="W395" s="35"/>
      <c r="X395" s="35"/>
      <c r="Y395" s="35"/>
      <c r="Z395" s="35"/>
      <c r="AA395" s="35"/>
      <c r="AB395" s="35"/>
      <c r="AC395" s="35"/>
      <c r="AD395" s="35"/>
      <c r="AE395" s="35"/>
      <c r="AT395" s="18" t="s">
        <v>807</v>
      </c>
      <c r="AU395" s="18" t="s">
        <v>85</v>
      </c>
    </row>
    <row r="396" spans="1:65" s="2" customFormat="1" ht="24.2" customHeight="1">
      <c r="A396" s="35"/>
      <c r="B396" s="36"/>
      <c r="C396" s="193" t="s">
        <v>1376</v>
      </c>
      <c r="D396" s="193" t="s">
        <v>214</v>
      </c>
      <c r="E396" s="194" t="s">
        <v>358</v>
      </c>
      <c r="F396" s="195" t="s">
        <v>15675</v>
      </c>
      <c r="G396" s="196" t="s">
        <v>15676</v>
      </c>
      <c r="H396" s="197">
        <v>6</v>
      </c>
      <c r="I396" s="198"/>
      <c r="J396" s="199">
        <f>ROUND(I396*H396,2)</f>
        <v>0</v>
      </c>
      <c r="K396" s="200"/>
      <c r="L396" s="40"/>
      <c r="M396" s="201" t="s">
        <v>1</v>
      </c>
      <c r="N396" s="202" t="s">
        <v>42</v>
      </c>
      <c r="O396" s="72"/>
      <c r="P396" s="203">
        <f>O396*H396</f>
        <v>0</v>
      </c>
      <c r="Q396" s="203">
        <v>0</v>
      </c>
      <c r="R396" s="203">
        <f>Q396*H396</f>
        <v>0</v>
      </c>
      <c r="S396" s="203">
        <v>0</v>
      </c>
      <c r="T396" s="204">
        <f>S396*H396</f>
        <v>0</v>
      </c>
      <c r="U396" s="35"/>
      <c r="V396" s="35"/>
      <c r="W396" s="35"/>
      <c r="X396" s="35"/>
      <c r="Y396" s="35"/>
      <c r="Z396" s="35"/>
      <c r="AA396" s="35"/>
      <c r="AB396" s="35"/>
      <c r="AC396" s="35"/>
      <c r="AD396" s="35"/>
      <c r="AE396" s="35"/>
      <c r="AR396" s="205" t="s">
        <v>218</v>
      </c>
      <c r="AT396" s="205" t="s">
        <v>214</v>
      </c>
      <c r="AU396" s="205" t="s">
        <v>85</v>
      </c>
      <c r="AY396" s="18" t="s">
        <v>209</v>
      </c>
      <c r="BE396" s="206">
        <f>IF(N396="základní",J396,0)</f>
        <v>0</v>
      </c>
      <c r="BF396" s="206">
        <f>IF(N396="snížená",J396,0)</f>
        <v>0</v>
      </c>
      <c r="BG396" s="206">
        <f>IF(N396="zákl. přenesená",J396,0)</f>
        <v>0</v>
      </c>
      <c r="BH396" s="206">
        <f>IF(N396="sníž. přenesená",J396,0)</f>
        <v>0</v>
      </c>
      <c r="BI396" s="206">
        <f>IF(N396="nulová",J396,0)</f>
        <v>0</v>
      </c>
      <c r="BJ396" s="18" t="s">
        <v>85</v>
      </c>
      <c r="BK396" s="206">
        <f>ROUND(I396*H396,2)</f>
        <v>0</v>
      </c>
      <c r="BL396" s="18" t="s">
        <v>218</v>
      </c>
      <c r="BM396" s="205" t="s">
        <v>15677</v>
      </c>
    </row>
    <row r="397" spans="1:65" s="2" customFormat="1" ht="29.25">
      <c r="A397" s="35"/>
      <c r="B397" s="36"/>
      <c r="C397" s="37"/>
      <c r="D397" s="214" t="s">
        <v>807</v>
      </c>
      <c r="E397" s="37"/>
      <c r="F397" s="256" t="s">
        <v>15601</v>
      </c>
      <c r="G397" s="37"/>
      <c r="H397" s="37"/>
      <c r="I397" s="257"/>
      <c r="J397" s="37"/>
      <c r="K397" s="37"/>
      <c r="L397" s="40"/>
      <c r="M397" s="258"/>
      <c r="N397" s="259"/>
      <c r="O397" s="72"/>
      <c r="P397" s="72"/>
      <c r="Q397" s="72"/>
      <c r="R397" s="72"/>
      <c r="S397" s="72"/>
      <c r="T397" s="73"/>
      <c r="U397" s="35"/>
      <c r="V397" s="35"/>
      <c r="W397" s="35"/>
      <c r="X397" s="35"/>
      <c r="Y397" s="35"/>
      <c r="Z397" s="35"/>
      <c r="AA397" s="35"/>
      <c r="AB397" s="35"/>
      <c r="AC397" s="35"/>
      <c r="AD397" s="35"/>
      <c r="AE397" s="35"/>
      <c r="AT397" s="18" t="s">
        <v>807</v>
      </c>
      <c r="AU397" s="18" t="s">
        <v>85</v>
      </c>
    </row>
    <row r="398" spans="1:65" s="2" customFormat="1" ht="24.2" customHeight="1">
      <c r="A398" s="35"/>
      <c r="B398" s="36"/>
      <c r="C398" s="193" t="s">
        <v>1380</v>
      </c>
      <c r="D398" s="193" t="s">
        <v>214</v>
      </c>
      <c r="E398" s="194" t="s">
        <v>365</v>
      </c>
      <c r="F398" s="195" t="s">
        <v>15678</v>
      </c>
      <c r="G398" s="196" t="s">
        <v>2761</v>
      </c>
      <c r="H398" s="197">
        <v>180</v>
      </c>
      <c r="I398" s="198"/>
      <c r="J398" s="199">
        <f>ROUND(I398*H398,2)</f>
        <v>0</v>
      </c>
      <c r="K398" s="200"/>
      <c r="L398" s="40"/>
      <c r="M398" s="201" t="s">
        <v>1</v>
      </c>
      <c r="N398" s="202" t="s">
        <v>42</v>
      </c>
      <c r="O398" s="72"/>
      <c r="P398" s="203">
        <f>O398*H398</f>
        <v>0</v>
      </c>
      <c r="Q398" s="203">
        <v>0</v>
      </c>
      <c r="R398" s="203">
        <f>Q398*H398</f>
        <v>0</v>
      </c>
      <c r="S398" s="203">
        <v>0</v>
      </c>
      <c r="T398" s="204">
        <f>S398*H398</f>
        <v>0</v>
      </c>
      <c r="U398" s="35"/>
      <c r="V398" s="35"/>
      <c r="W398" s="35"/>
      <c r="X398" s="35"/>
      <c r="Y398" s="35"/>
      <c r="Z398" s="35"/>
      <c r="AA398" s="35"/>
      <c r="AB398" s="35"/>
      <c r="AC398" s="35"/>
      <c r="AD398" s="35"/>
      <c r="AE398" s="35"/>
      <c r="AR398" s="205" t="s">
        <v>218</v>
      </c>
      <c r="AT398" s="205" t="s">
        <v>214</v>
      </c>
      <c r="AU398" s="205" t="s">
        <v>85</v>
      </c>
      <c r="AY398" s="18" t="s">
        <v>209</v>
      </c>
      <c r="BE398" s="206">
        <f>IF(N398="základní",J398,0)</f>
        <v>0</v>
      </c>
      <c r="BF398" s="206">
        <f>IF(N398="snížená",J398,0)</f>
        <v>0</v>
      </c>
      <c r="BG398" s="206">
        <f>IF(N398="zákl. přenesená",J398,0)</f>
        <v>0</v>
      </c>
      <c r="BH398" s="206">
        <f>IF(N398="sníž. přenesená",J398,0)</f>
        <v>0</v>
      </c>
      <c r="BI398" s="206">
        <f>IF(N398="nulová",J398,0)</f>
        <v>0</v>
      </c>
      <c r="BJ398" s="18" t="s">
        <v>85</v>
      </c>
      <c r="BK398" s="206">
        <f>ROUND(I398*H398,2)</f>
        <v>0</v>
      </c>
      <c r="BL398" s="18" t="s">
        <v>218</v>
      </c>
      <c r="BM398" s="205" t="s">
        <v>15679</v>
      </c>
    </row>
    <row r="399" spans="1:65" s="2" customFormat="1" ht="29.25">
      <c r="A399" s="35"/>
      <c r="B399" s="36"/>
      <c r="C399" s="37"/>
      <c r="D399" s="214" t="s">
        <v>807</v>
      </c>
      <c r="E399" s="37"/>
      <c r="F399" s="256" t="s">
        <v>15601</v>
      </c>
      <c r="G399" s="37"/>
      <c r="H399" s="37"/>
      <c r="I399" s="257"/>
      <c r="J399" s="37"/>
      <c r="K399" s="37"/>
      <c r="L399" s="40"/>
      <c r="M399" s="258"/>
      <c r="N399" s="259"/>
      <c r="O399" s="72"/>
      <c r="P399" s="72"/>
      <c r="Q399" s="72"/>
      <c r="R399" s="72"/>
      <c r="S399" s="72"/>
      <c r="T399" s="73"/>
      <c r="U399" s="35"/>
      <c r="V399" s="35"/>
      <c r="W399" s="35"/>
      <c r="X399" s="35"/>
      <c r="Y399" s="35"/>
      <c r="Z399" s="35"/>
      <c r="AA399" s="35"/>
      <c r="AB399" s="35"/>
      <c r="AC399" s="35"/>
      <c r="AD399" s="35"/>
      <c r="AE399" s="35"/>
      <c r="AT399" s="18" t="s">
        <v>807</v>
      </c>
      <c r="AU399" s="18" t="s">
        <v>85</v>
      </c>
    </row>
    <row r="400" spans="1:65" s="2" customFormat="1" ht="24.2" customHeight="1">
      <c r="A400" s="35"/>
      <c r="B400" s="36"/>
      <c r="C400" s="193" t="s">
        <v>1384</v>
      </c>
      <c r="D400" s="193" t="s">
        <v>214</v>
      </c>
      <c r="E400" s="194" t="s">
        <v>369</v>
      </c>
      <c r="F400" s="195" t="s">
        <v>15680</v>
      </c>
      <c r="G400" s="196" t="s">
        <v>392</v>
      </c>
      <c r="H400" s="197">
        <v>1</v>
      </c>
      <c r="I400" s="198"/>
      <c r="J400" s="199">
        <f>ROUND(I400*H400,2)</f>
        <v>0</v>
      </c>
      <c r="K400" s="200"/>
      <c r="L400" s="40"/>
      <c r="M400" s="201" t="s">
        <v>1</v>
      </c>
      <c r="N400" s="202" t="s">
        <v>42</v>
      </c>
      <c r="O400" s="72"/>
      <c r="P400" s="203">
        <f>O400*H400</f>
        <v>0</v>
      </c>
      <c r="Q400" s="203">
        <v>0</v>
      </c>
      <c r="R400" s="203">
        <f>Q400*H400</f>
        <v>0</v>
      </c>
      <c r="S400" s="203">
        <v>0</v>
      </c>
      <c r="T400" s="204">
        <f>S400*H400</f>
        <v>0</v>
      </c>
      <c r="U400" s="35"/>
      <c r="V400" s="35"/>
      <c r="W400" s="35"/>
      <c r="X400" s="35"/>
      <c r="Y400" s="35"/>
      <c r="Z400" s="35"/>
      <c r="AA400" s="35"/>
      <c r="AB400" s="35"/>
      <c r="AC400" s="35"/>
      <c r="AD400" s="35"/>
      <c r="AE400" s="35"/>
      <c r="AR400" s="205" t="s">
        <v>218</v>
      </c>
      <c r="AT400" s="205" t="s">
        <v>214</v>
      </c>
      <c r="AU400" s="205" t="s">
        <v>85</v>
      </c>
      <c r="AY400" s="18" t="s">
        <v>209</v>
      </c>
      <c r="BE400" s="206">
        <f>IF(N400="základní",J400,0)</f>
        <v>0</v>
      </c>
      <c r="BF400" s="206">
        <f>IF(N400="snížená",J400,0)</f>
        <v>0</v>
      </c>
      <c r="BG400" s="206">
        <f>IF(N400="zákl. přenesená",J400,0)</f>
        <v>0</v>
      </c>
      <c r="BH400" s="206">
        <f>IF(N400="sníž. přenesená",J400,0)</f>
        <v>0</v>
      </c>
      <c r="BI400" s="206">
        <f>IF(N400="nulová",J400,0)</f>
        <v>0</v>
      </c>
      <c r="BJ400" s="18" t="s">
        <v>85</v>
      </c>
      <c r="BK400" s="206">
        <f>ROUND(I400*H400,2)</f>
        <v>0</v>
      </c>
      <c r="BL400" s="18" t="s">
        <v>218</v>
      </c>
      <c r="BM400" s="205" t="s">
        <v>15681</v>
      </c>
    </row>
    <row r="401" spans="1:65" s="2" customFormat="1" ht="29.25">
      <c r="A401" s="35"/>
      <c r="B401" s="36"/>
      <c r="C401" s="37"/>
      <c r="D401" s="214" t="s">
        <v>807</v>
      </c>
      <c r="E401" s="37"/>
      <c r="F401" s="256" t="s">
        <v>15601</v>
      </c>
      <c r="G401" s="37"/>
      <c r="H401" s="37"/>
      <c r="I401" s="257"/>
      <c r="J401" s="37"/>
      <c r="K401" s="37"/>
      <c r="L401" s="40"/>
      <c r="M401" s="258"/>
      <c r="N401" s="259"/>
      <c r="O401" s="72"/>
      <c r="P401" s="72"/>
      <c r="Q401" s="72"/>
      <c r="R401" s="72"/>
      <c r="S401" s="72"/>
      <c r="T401" s="73"/>
      <c r="U401" s="35"/>
      <c r="V401" s="35"/>
      <c r="W401" s="35"/>
      <c r="X401" s="35"/>
      <c r="Y401" s="35"/>
      <c r="Z401" s="35"/>
      <c r="AA401" s="35"/>
      <c r="AB401" s="35"/>
      <c r="AC401" s="35"/>
      <c r="AD401" s="35"/>
      <c r="AE401" s="35"/>
      <c r="AT401" s="18" t="s">
        <v>807</v>
      </c>
      <c r="AU401" s="18" t="s">
        <v>85</v>
      </c>
    </row>
    <row r="402" spans="1:65" s="2" customFormat="1" ht="24.2" customHeight="1">
      <c r="A402" s="35"/>
      <c r="B402" s="36"/>
      <c r="C402" s="193" t="s">
        <v>2071</v>
      </c>
      <c r="D402" s="193" t="s">
        <v>214</v>
      </c>
      <c r="E402" s="194" t="s">
        <v>373</v>
      </c>
      <c r="F402" s="195" t="s">
        <v>15682</v>
      </c>
      <c r="G402" s="196" t="s">
        <v>392</v>
      </c>
      <c r="H402" s="197">
        <v>1</v>
      </c>
      <c r="I402" s="198"/>
      <c r="J402" s="199">
        <f>ROUND(I402*H402,2)</f>
        <v>0</v>
      </c>
      <c r="K402" s="200"/>
      <c r="L402" s="40"/>
      <c r="M402" s="201" t="s">
        <v>1</v>
      </c>
      <c r="N402" s="202" t="s">
        <v>42</v>
      </c>
      <c r="O402" s="72"/>
      <c r="P402" s="203">
        <f>O402*H402</f>
        <v>0</v>
      </c>
      <c r="Q402" s="203">
        <v>0</v>
      </c>
      <c r="R402" s="203">
        <f>Q402*H402</f>
        <v>0</v>
      </c>
      <c r="S402" s="203">
        <v>0</v>
      </c>
      <c r="T402" s="204">
        <f>S402*H402</f>
        <v>0</v>
      </c>
      <c r="U402" s="35"/>
      <c r="V402" s="35"/>
      <c r="W402" s="35"/>
      <c r="X402" s="35"/>
      <c r="Y402" s="35"/>
      <c r="Z402" s="35"/>
      <c r="AA402" s="35"/>
      <c r="AB402" s="35"/>
      <c r="AC402" s="35"/>
      <c r="AD402" s="35"/>
      <c r="AE402" s="35"/>
      <c r="AR402" s="205" t="s">
        <v>218</v>
      </c>
      <c r="AT402" s="205" t="s">
        <v>214</v>
      </c>
      <c r="AU402" s="205" t="s">
        <v>85</v>
      </c>
      <c r="AY402" s="18" t="s">
        <v>209</v>
      </c>
      <c r="BE402" s="206">
        <f>IF(N402="základní",J402,0)</f>
        <v>0</v>
      </c>
      <c r="BF402" s="206">
        <f>IF(N402="snížená",J402,0)</f>
        <v>0</v>
      </c>
      <c r="BG402" s="206">
        <f>IF(N402="zákl. přenesená",J402,0)</f>
        <v>0</v>
      </c>
      <c r="BH402" s="206">
        <f>IF(N402="sníž. přenesená",J402,0)</f>
        <v>0</v>
      </c>
      <c r="BI402" s="206">
        <f>IF(N402="nulová",J402,0)</f>
        <v>0</v>
      </c>
      <c r="BJ402" s="18" t="s">
        <v>85</v>
      </c>
      <c r="BK402" s="206">
        <f>ROUND(I402*H402,2)</f>
        <v>0</v>
      </c>
      <c r="BL402" s="18" t="s">
        <v>218</v>
      </c>
      <c r="BM402" s="205" t="s">
        <v>15683</v>
      </c>
    </row>
    <row r="403" spans="1:65" s="2" customFormat="1" ht="29.25">
      <c r="A403" s="35"/>
      <c r="B403" s="36"/>
      <c r="C403" s="37"/>
      <c r="D403" s="214" t="s">
        <v>807</v>
      </c>
      <c r="E403" s="37"/>
      <c r="F403" s="256" t="s">
        <v>15601</v>
      </c>
      <c r="G403" s="37"/>
      <c r="H403" s="37"/>
      <c r="I403" s="257"/>
      <c r="J403" s="37"/>
      <c r="K403" s="37"/>
      <c r="L403" s="40"/>
      <c r="M403" s="258"/>
      <c r="N403" s="259"/>
      <c r="O403" s="72"/>
      <c r="P403" s="72"/>
      <c r="Q403" s="72"/>
      <c r="R403" s="72"/>
      <c r="S403" s="72"/>
      <c r="T403" s="73"/>
      <c r="U403" s="35"/>
      <c r="V403" s="35"/>
      <c r="W403" s="35"/>
      <c r="X403" s="35"/>
      <c r="Y403" s="35"/>
      <c r="Z403" s="35"/>
      <c r="AA403" s="35"/>
      <c r="AB403" s="35"/>
      <c r="AC403" s="35"/>
      <c r="AD403" s="35"/>
      <c r="AE403" s="35"/>
      <c r="AT403" s="18" t="s">
        <v>807</v>
      </c>
      <c r="AU403" s="18" t="s">
        <v>85</v>
      </c>
    </row>
    <row r="404" spans="1:65" s="12" customFormat="1" ht="25.9" customHeight="1">
      <c r="B404" s="177"/>
      <c r="C404" s="178"/>
      <c r="D404" s="179" t="s">
        <v>76</v>
      </c>
      <c r="E404" s="180" t="s">
        <v>15684</v>
      </c>
      <c r="F404" s="180" t="s">
        <v>8793</v>
      </c>
      <c r="G404" s="178"/>
      <c r="H404" s="178"/>
      <c r="I404" s="181"/>
      <c r="J404" s="182">
        <f>BK404</f>
        <v>0</v>
      </c>
      <c r="K404" s="178"/>
      <c r="L404" s="183"/>
      <c r="M404" s="184"/>
      <c r="N404" s="185"/>
      <c r="O404" s="185"/>
      <c r="P404" s="186">
        <f>SUM(P405:P424)</f>
        <v>0</v>
      </c>
      <c r="Q404" s="185"/>
      <c r="R404" s="186">
        <f>SUM(R405:R424)</f>
        <v>0</v>
      </c>
      <c r="S404" s="185"/>
      <c r="T404" s="187">
        <f>SUM(T405:T424)</f>
        <v>0</v>
      </c>
      <c r="AR404" s="188" t="s">
        <v>85</v>
      </c>
      <c r="AT404" s="189" t="s">
        <v>76</v>
      </c>
      <c r="AU404" s="189" t="s">
        <v>77</v>
      </c>
      <c r="AY404" s="188" t="s">
        <v>209</v>
      </c>
      <c r="BK404" s="190">
        <f>SUM(BK405:BK424)</f>
        <v>0</v>
      </c>
    </row>
    <row r="405" spans="1:65" s="2" customFormat="1" ht="24.2" customHeight="1">
      <c r="A405" s="35"/>
      <c r="B405" s="36"/>
      <c r="C405" s="193" t="s">
        <v>2077</v>
      </c>
      <c r="D405" s="193" t="s">
        <v>214</v>
      </c>
      <c r="E405" s="194" t="s">
        <v>12897</v>
      </c>
      <c r="F405" s="195" t="s">
        <v>15685</v>
      </c>
      <c r="G405" s="196" t="s">
        <v>344</v>
      </c>
      <c r="H405" s="197">
        <v>260</v>
      </c>
      <c r="I405" s="198"/>
      <c r="J405" s="199">
        <f t="shared" ref="J405:J415" si="60">ROUND(I405*H405,2)</f>
        <v>0</v>
      </c>
      <c r="K405" s="200"/>
      <c r="L405" s="40"/>
      <c r="M405" s="201" t="s">
        <v>1</v>
      </c>
      <c r="N405" s="202" t="s">
        <v>42</v>
      </c>
      <c r="O405" s="72"/>
      <c r="P405" s="203">
        <f t="shared" ref="P405:P415" si="61">O405*H405</f>
        <v>0</v>
      </c>
      <c r="Q405" s="203">
        <v>0</v>
      </c>
      <c r="R405" s="203">
        <f t="shared" ref="R405:R415" si="62">Q405*H405</f>
        <v>0</v>
      </c>
      <c r="S405" s="203">
        <v>0</v>
      </c>
      <c r="T405" s="204">
        <f t="shared" ref="T405:T415" si="63">S405*H405</f>
        <v>0</v>
      </c>
      <c r="U405" s="35"/>
      <c r="V405" s="35"/>
      <c r="W405" s="35"/>
      <c r="X405" s="35"/>
      <c r="Y405" s="35"/>
      <c r="Z405" s="35"/>
      <c r="AA405" s="35"/>
      <c r="AB405" s="35"/>
      <c r="AC405" s="35"/>
      <c r="AD405" s="35"/>
      <c r="AE405" s="35"/>
      <c r="AR405" s="205" t="s">
        <v>218</v>
      </c>
      <c r="AT405" s="205" t="s">
        <v>214</v>
      </c>
      <c r="AU405" s="205" t="s">
        <v>85</v>
      </c>
      <c r="AY405" s="18" t="s">
        <v>209</v>
      </c>
      <c r="BE405" s="206">
        <f t="shared" ref="BE405:BE415" si="64">IF(N405="základní",J405,0)</f>
        <v>0</v>
      </c>
      <c r="BF405" s="206">
        <f t="shared" ref="BF405:BF415" si="65">IF(N405="snížená",J405,0)</f>
        <v>0</v>
      </c>
      <c r="BG405" s="206">
        <f t="shared" ref="BG405:BG415" si="66">IF(N405="zákl. přenesená",J405,0)</f>
        <v>0</v>
      </c>
      <c r="BH405" s="206">
        <f t="shared" ref="BH405:BH415" si="67">IF(N405="sníž. přenesená",J405,0)</f>
        <v>0</v>
      </c>
      <c r="BI405" s="206">
        <f t="shared" ref="BI405:BI415" si="68">IF(N405="nulová",J405,0)</f>
        <v>0</v>
      </c>
      <c r="BJ405" s="18" t="s">
        <v>85</v>
      </c>
      <c r="BK405" s="206">
        <f t="shared" ref="BK405:BK415" si="69">ROUND(I405*H405,2)</f>
        <v>0</v>
      </c>
      <c r="BL405" s="18" t="s">
        <v>218</v>
      </c>
      <c r="BM405" s="205" t="s">
        <v>15686</v>
      </c>
    </row>
    <row r="406" spans="1:65" s="2" customFormat="1" ht="24.2" customHeight="1">
      <c r="A406" s="35"/>
      <c r="B406" s="36"/>
      <c r="C406" s="193" t="s">
        <v>2559</v>
      </c>
      <c r="D406" s="193" t="s">
        <v>214</v>
      </c>
      <c r="E406" s="194" t="s">
        <v>13036</v>
      </c>
      <c r="F406" s="195" t="s">
        <v>15687</v>
      </c>
      <c r="G406" s="196" t="s">
        <v>344</v>
      </c>
      <c r="H406" s="197">
        <v>40</v>
      </c>
      <c r="I406" s="198"/>
      <c r="J406" s="199">
        <f t="shared" si="60"/>
        <v>0</v>
      </c>
      <c r="K406" s="200"/>
      <c r="L406" s="40"/>
      <c r="M406" s="201" t="s">
        <v>1</v>
      </c>
      <c r="N406" s="202" t="s">
        <v>42</v>
      </c>
      <c r="O406" s="72"/>
      <c r="P406" s="203">
        <f t="shared" si="61"/>
        <v>0</v>
      </c>
      <c r="Q406" s="203">
        <v>0</v>
      </c>
      <c r="R406" s="203">
        <f t="shared" si="62"/>
        <v>0</v>
      </c>
      <c r="S406" s="203">
        <v>0</v>
      </c>
      <c r="T406" s="204">
        <f t="shared" si="63"/>
        <v>0</v>
      </c>
      <c r="U406" s="35"/>
      <c r="V406" s="35"/>
      <c r="W406" s="35"/>
      <c r="X406" s="35"/>
      <c r="Y406" s="35"/>
      <c r="Z406" s="35"/>
      <c r="AA406" s="35"/>
      <c r="AB406" s="35"/>
      <c r="AC406" s="35"/>
      <c r="AD406" s="35"/>
      <c r="AE406" s="35"/>
      <c r="AR406" s="205" t="s">
        <v>218</v>
      </c>
      <c r="AT406" s="205" t="s">
        <v>214</v>
      </c>
      <c r="AU406" s="205" t="s">
        <v>85</v>
      </c>
      <c r="AY406" s="18" t="s">
        <v>209</v>
      </c>
      <c r="BE406" s="206">
        <f t="shared" si="64"/>
        <v>0</v>
      </c>
      <c r="BF406" s="206">
        <f t="shared" si="65"/>
        <v>0</v>
      </c>
      <c r="BG406" s="206">
        <f t="shared" si="66"/>
        <v>0</v>
      </c>
      <c r="BH406" s="206">
        <f t="shared" si="67"/>
        <v>0</v>
      </c>
      <c r="BI406" s="206">
        <f t="shared" si="68"/>
        <v>0</v>
      </c>
      <c r="BJ406" s="18" t="s">
        <v>85</v>
      </c>
      <c r="BK406" s="206">
        <f t="shared" si="69"/>
        <v>0</v>
      </c>
      <c r="BL406" s="18" t="s">
        <v>218</v>
      </c>
      <c r="BM406" s="205" t="s">
        <v>15688</v>
      </c>
    </row>
    <row r="407" spans="1:65" s="2" customFormat="1" ht="16.5" customHeight="1">
      <c r="A407" s="35"/>
      <c r="B407" s="36"/>
      <c r="C407" s="193" t="s">
        <v>2565</v>
      </c>
      <c r="D407" s="193" t="s">
        <v>214</v>
      </c>
      <c r="E407" s="194" t="s">
        <v>13152</v>
      </c>
      <c r="F407" s="195" t="s">
        <v>15689</v>
      </c>
      <c r="G407" s="196" t="s">
        <v>2761</v>
      </c>
      <c r="H407" s="197">
        <v>1</v>
      </c>
      <c r="I407" s="198"/>
      <c r="J407" s="199">
        <f t="shared" si="60"/>
        <v>0</v>
      </c>
      <c r="K407" s="200"/>
      <c r="L407" s="40"/>
      <c r="M407" s="201" t="s">
        <v>1</v>
      </c>
      <c r="N407" s="202" t="s">
        <v>42</v>
      </c>
      <c r="O407" s="72"/>
      <c r="P407" s="203">
        <f t="shared" si="61"/>
        <v>0</v>
      </c>
      <c r="Q407" s="203">
        <v>0</v>
      </c>
      <c r="R407" s="203">
        <f t="shared" si="62"/>
        <v>0</v>
      </c>
      <c r="S407" s="203">
        <v>0</v>
      </c>
      <c r="T407" s="204">
        <f t="shared" si="63"/>
        <v>0</v>
      </c>
      <c r="U407" s="35"/>
      <c r="V407" s="35"/>
      <c r="W407" s="35"/>
      <c r="X407" s="35"/>
      <c r="Y407" s="35"/>
      <c r="Z407" s="35"/>
      <c r="AA407" s="35"/>
      <c r="AB407" s="35"/>
      <c r="AC407" s="35"/>
      <c r="AD407" s="35"/>
      <c r="AE407" s="35"/>
      <c r="AR407" s="205" t="s">
        <v>218</v>
      </c>
      <c r="AT407" s="205" t="s">
        <v>214</v>
      </c>
      <c r="AU407" s="205" t="s">
        <v>85</v>
      </c>
      <c r="AY407" s="18" t="s">
        <v>209</v>
      </c>
      <c r="BE407" s="206">
        <f t="shared" si="64"/>
        <v>0</v>
      </c>
      <c r="BF407" s="206">
        <f t="shared" si="65"/>
        <v>0</v>
      </c>
      <c r="BG407" s="206">
        <f t="shared" si="66"/>
        <v>0</v>
      </c>
      <c r="BH407" s="206">
        <f t="shared" si="67"/>
        <v>0</v>
      </c>
      <c r="BI407" s="206">
        <f t="shared" si="68"/>
        <v>0</v>
      </c>
      <c r="BJ407" s="18" t="s">
        <v>85</v>
      </c>
      <c r="BK407" s="206">
        <f t="shared" si="69"/>
        <v>0</v>
      </c>
      <c r="BL407" s="18" t="s">
        <v>218</v>
      </c>
      <c r="BM407" s="205" t="s">
        <v>15690</v>
      </c>
    </row>
    <row r="408" spans="1:65" s="2" customFormat="1" ht="24.2" customHeight="1">
      <c r="A408" s="35"/>
      <c r="B408" s="36"/>
      <c r="C408" s="193" t="s">
        <v>2571</v>
      </c>
      <c r="D408" s="193" t="s">
        <v>214</v>
      </c>
      <c r="E408" s="194" t="s">
        <v>13173</v>
      </c>
      <c r="F408" s="195" t="s">
        <v>15691</v>
      </c>
      <c r="G408" s="196" t="s">
        <v>392</v>
      </c>
      <c r="H408" s="197">
        <v>1</v>
      </c>
      <c r="I408" s="198"/>
      <c r="J408" s="199">
        <f t="shared" si="60"/>
        <v>0</v>
      </c>
      <c r="K408" s="200"/>
      <c r="L408" s="40"/>
      <c r="M408" s="201" t="s">
        <v>1</v>
      </c>
      <c r="N408" s="202" t="s">
        <v>42</v>
      </c>
      <c r="O408" s="72"/>
      <c r="P408" s="203">
        <f t="shared" si="61"/>
        <v>0</v>
      </c>
      <c r="Q408" s="203">
        <v>0</v>
      </c>
      <c r="R408" s="203">
        <f t="shared" si="62"/>
        <v>0</v>
      </c>
      <c r="S408" s="203">
        <v>0</v>
      </c>
      <c r="T408" s="204">
        <f t="shared" si="63"/>
        <v>0</v>
      </c>
      <c r="U408" s="35"/>
      <c r="V408" s="35"/>
      <c r="W408" s="35"/>
      <c r="X408" s="35"/>
      <c r="Y408" s="35"/>
      <c r="Z408" s="35"/>
      <c r="AA408" s="35"/>
      <c r="AB408" s="35"/>
      <c r="AC408" s="35"/>
      <c r="AD408" s="35"/>
      <c r="AE408" s="35"/>
      <c r="AR408" s="205" t="s">
        <v>218</v>
      </c>
      <c r="AT408" s="205" t="s">
        <v>214</v>
      </c>
      <c r="AU408" s="205" t="s">
        <v>85</v>
      </c>
      <c r="AY408" s="18" t="s">
        <v>209</v>
      </c>
      <c r="BE408" s="206">
        <f t="shared" si="64"/>
        <v>0</v>
      </c>
      <c r="BF408" s="206">
        <f t="shared" si="65"/>
        <v>0</v>
      </c>
      <c r="BG408" s="206">
        <f t="shared" si="66"/>
        <v>0</v>
      </c>
      <c r="BH408" s="206">
        <f t="shared" si="67"/>
        <v>0</v>
      </c>
      <c r="BI408" s="206">
        <f t="shared" si="68"/>
        <v>0</v>
      </c>
      <c r="BJ408" s="18" t="s">
        <v>85</v>
      </c>
      <c r="BK408" s="206">
        <f t="shared" si="69"/>
        <v>0</v>
      </c>
      <c r="BL408" s="18" t="s">
        <v>218</v>
      </c>
      <c r="BM408" s="205" t="s">
        <v>15692</v>
      </c>
    </row>
    <row r="409" spans="1:65" s="2" customFormat="1" ht="37.9" customHeight="1">
      <c r="A409" s="35"/>
      <c r="B409" s="36"/>
      <c r="C409" s="193" t="s">
        <v>2575</v>
      </c>
      <c r="D409" s="193" t="s">
        <v>214</v>
      </c>
      <c r="E409" s="194" t="s">
        <v>10545</v>
      </c>
      <c r="F409" s="195" t="s">
        <v>15693</v>
      </c>
      <c r="G409" s="196" t="s">
        <v>392</v>
      </c>
      <c r="H409" s="197">
        <v>1</v>
      </c>
      <c r="I409" s="198"/>
      <c r="J409" s="199">
        <f t="shared" si="60"/>
        <v>0</v>
      </c>
      <c r="K409" s="200"/>
      <c r="L409" s="40"/>
      <c r="M409" s="201" t="s">
        <v>1</v>
      </c>
      <c r="N409" s="202" t="s">
        <v>42</v>
      </c>
      <c r="O409" s="72"/>
      <c r="P409" s="203">
        <f t="shared" si="61"/>
        <v>0</v>
      </c>
      <c r="Q409" s="203">
        <v>0</v>
      </c>
      <c r="R409" s="203">
        <f t="shared" si="62"/>
        <v>0</v>
      </c>
      <c r="S409" s="203">
        <v>0</v>
      </c>
      <c r="T409" s="204">
        <f t="shared" si="63"/>
        <v>0</v>
      </c>
      <c r="U409" s="35"/>
      <c r="V409" s="35"/>
      <c r="W409" s="35"/>
      <c r="X409" s="35"/>
      <c r="Y409" s="35"/>
      <c r="Z409" s="35"/>
      <c r="AA409" s="35"/>
      <c r="AB409" s="35"/>
      <c r="AC409" s="35"/>
      <c r="AD409" s="35"/>
      <c r="AE409" s="35"/>
      <c r="AR409" s="205" t="s">
        <v>218</v>
      </c>
      <c r="AT409" s="205" t="s">
        <v>214</v>
      </c>
      <c r="AU409" s="205" t="s">
        <v>85</v>
      </c>
      <c r="AY409" s="18" t="s">
        <v>209</v>
      </c>
      <c r="BE409" s="206">
        <f t="shared" si="64"/>
        <v>0</v>
      </c>
      <c r="BF409" s="206">
        <f t="shared" si="65"/>
        <v>0</v>
      </c>
      <c r="BG409" s="206">
        <f t="shared" si="66"/>
        <v>0</v>
      </c>
      <c r="BH409" s="206">
        <f t="shared" si="67"/>
        <v>0</v>
      </c>
      <c r="BI409" s="206">
        <f t="shared" si="68"/>
        <v>0</v>
      </c>
      <c r="BJ409" s="18" t="s">
        <v>85</v>
      </c>
      <c r="BK409" s="206">
        <f t="shared" si="69"/>
        <v>0</v>
      </c>
      <c r="BL409" s="18" t="s">
        <v>218</v>
      </c>
      <c r="BM409" s="205" t="s">
        <v>15694</v>
      </c>
    </row>
    <row r="410" spans="1:65" s="2" customFormat="1" ht="33" customHeight="1">
      <c r="A410" s="35"/>
      <c r="B410" s="36"/>
      <c r="C410" s="193" t="s">
        <v>2581</v>
      </c>
      <c r="D410" s="193" t="s">
        <v>214</v>
      </c>
      <c r="E410" s="194" t="s">
        <v>10619</v>
      </c>
      <c r="F410" s="195" t="s">
        <v>15695</v>
      </c>
      <c r="G410" s="196" t="s">
        <v>392</v>
      </c>
      <c r="H410" s="197">
        <v>1</v>
      </c>
      <c r="I410" s="198"/>
      <c r="J410" s="199">
        <f t="shared" si="60"/>
        <v>0</v>
      </c>
      <c r="K410" s="200"/>
      <c r="L410" s="40"/>
      <c r="M410" s="201" t="s">
        <v>1</v>
      </c>
      <c r="N410" s="202" t="s">
        <v>42</v>
      </c>
      <c r="O410" s="72"/>
      <c r="P410" s="203">
        <f t="shared" si="61"/>
        <v>0</v>
      </c>
      <c r="Q410" s="203">
        <v>0</v>
      </c>
      <c r="R410" s="203">
        <f t="shared" si="62"/>
        <v>0</v>
      </c>
      <c r="S410" s="203">
        <v>0</v>
      </c>
      <c r="T410" s="204">
        <f t="shared" si="63"/>
        <v>0</v>
      </c>
      <c r="U410" s="35"/>
      <c r="V410" s="35"/>
      <c r="W410" s="35"/>
      <c r="X410" s="35"/>
      <c r="Y410" s="35"/>
      <c r="Z410" s="35"/>
      <c r="AA410" s="35"/>
      <c r="AB410" s="35"/>
      <c r="AC410" s="35"/>
      <c r="AD410" s="35"/>
      <c r="AE410" s="35"/>
      <c r="AR410" s="205" t="s">
        <v>218</v>
      </c>
      <c r="AT410" s="205" t="s">
        <v>214</v>
      </c>
      <c r="AU410" s="205" t="s">
        <v>85</v>
      </c>
      <c r="AY410" s="18" t="s">
        <v>209</v>
      </c>
      <c r="BE410" s="206">
        <f t="shared" si="64"/>
        <v>0</v>
      </c>
      <c r="BF410" s="206">
        <f t="shared" si="65"/>
        <v>0</v>
      </c>
      <c r="BG410" s="206">
        <f t="shared" si="66"/>
        <v>0</v>
      </c>
      <c r="BH410" s="206">
        <f t="shared" si="67"/>
        <v>0</v>
      </c>
      <c r="BI410" s="206">
        <f t="shared" si="68"/>
        <v>0</v>
      </c>
      <c r="BJ410" s="18" t="s">
        <v>85</v>
      </c>
      <c r="BK410" s="206">
        <f t="shared" si="69"/>
        <v>0</v>
      </c>
      <c r="BL410" s="18" t="s">
        <v>218</v>
      </c>
      <c r="BM410" s="205" t="s">
        <v>15696</v>
      </c>
    </row>
    <row r="411" spans="1:65" s="2" customFormat="1" ht="24.2" customHeight="1">
      <c r="A411" s="35"/>
      <c r="B411" s="36"/>
      <c r="C411" s="193" t="s">
        <v>2587</v>
      </c>
      <c r="D411" s="193" t="s">
        <v>214</v>
      </c>
      <c r="E411" s="194" t="s">
        <v>10674</v>
      </c>
      <c r="F411" s="195" t="s">
        <v>15697</v>
      </c>
      <c r="G411" s="196" t="s">
        <v>392</v>
      </c>
      <c r="H411" s="197">
        <v>1</v>
      </c>
      <c r="I411" s="198"/>
      <c r="J411" s="199">
        <f t="shared" si="60"/>
        <v>0</v>
      </c>
      <c r="K411" s="200"/>
      <c r="L411" s="40"/>
      <c r="M411" s="201" t="s">
        <v>1</v>
      </c>
      <c r="N411" s="202" t="s">
        <v>42</v>
      </c>
      <c r="O411" s="72"/>
      <c r="P411" s="203">
        <f t="shared" si="61"/>
        <v>0</v>
      </c>
      <c r="Q411" s="203">
        <v>0</v>
      </c>
      <c r="R411" s="203">
        <f t="shared" si="62"/>
        <v>0</v>
      </c>
      <c r="S411" s="203">
        <v>0</v>
      </c>
      <c r="T411" s="204">
        <f t="shared" si="63"/>
        <v>0</v>
      </c>
      <c r="U411" s="35"/>
      <c r="V411" s="35"/>
      <c r="W411" s="35"/>
      <c r="X411" s="35"/>
      <c r="Y411" s="35"/>
      <c r="Z411" s="35"/>
      <c r="AA411" s="35"/>
      <c r="AB411" s="35"/>
      <c r="AC411" s="35"/>
      <c r="AD411" s="35"/>
      <c r="AE411" s="35"/>
      <c r="AR411" s="205" t="s">
        <v>218</v>
      </c>
      <c r="AT411" s="205" t="s">
        <v>214</v>
      </c>
      <c r="AU411" s="205" t="s">
        <v>85</v>
      </c>
      <c r="AY411" s="18" t="s">
        <v>209</v>
      </c>
      <c r="BE411" s="206">
        <f t="shared" si="64"/>
        <v>0</v>
      </c>
      <c r="BF411" s="206">
        <f t="shared" si="65"/>
        <v>0</v>
      </c>
      <c r="BG411" s="206">
        <f t="shared" si="66"/>
        <v>0</v>
      </c>
      <c r="BH411" s="206">
        <f t="shared" si="67"/>
        <v>0</v>
      </c>
      <c r="BI411" s="206">
        <f t="shared" si="68"/>
        <v>0</v>
      </c>
      <c r="BJ411" s="18" t="s">
        <v>85</v>
      </c>
      <c r="BK411" s="206">
        <f t="shared" si="69"/>
        <v>0</v>
      </c>
      <c r="BL411" s="18" t="s">
        <v>218</v>
      </c>
      <c r="BM411" s="205" t="s">
        <v>15698</v>
      </c>
    </row>
    <row r="412" spans="1:65" s="2" customFormat="1" ht="37.9" customHeight="1">
      <c r="A412" s="35"/>
      <c r="B412" s="36"/>
      <c r="C412" s="193" t="s">
        <v>2600</v>
      </c>
      <c r="D412" s="193" t="s">
        <v>214</v>
      </c>
      <c r="E412" s="194" t="s">
        <v>8874</v>
      </c>
      <c r="F412" s="195" t="s">
        <v>15699</v>
      </c>
      <c r="G412" s="196" t="s">
        <v>392</v>
      </c>
      <c r="H412" s="197">
        <v>1</v>
      </c>
      <c r="I412" s="198"/>
      <c r="J412" s="199">
        <f t="shared" si="60"/>
        <v>0</v>
      </c>
      <c r="K412" s="200"/>
      <c r="L412" s="40"/>
      <c r="M412" s="201" t="s">
        <v>1</v>
      </c>
      <c r="N412" s="202" t="s">
        <v>42</v>
      </c>
      <c r="O412" s="72"/>
      <c r="P412" s="203">
        <f t="shared" si="61"/>
        <v>0</v>
      </c>
      <c r="Q412" s="203">
        <v>0</v>
      </c>
      <c r="R412" s="203">
        <f t="shared" si="62"/>
        <v>0</v>
      </c>
      <c r="S412" s="203">
        <v>0</v>
      </c>
      <c r="T412" s="204">
        <f t="shared" si="63"/>
        <v>0</v>
      </c>
      <c r="U412" s="35"/>
      <c r="V412" s="35"/>
      <c r="W412" s="35"/>
      <c r="X412" s="35"/>
      <c r="Y412" s="35"/>
      <c r="Z412" s="35"/>
      <c r="AA412" s="35"/>
      <c r="AB412" s="35"/>
      <c r="AC412" s="35"/>
      <c r="AD412" s="35"/>
      <c r="AE412" s="35"/>
      <c r="AR412" s="205" t="s">
        <v>218</v>
      </c>
      <c r="AT412" s="205" t="s">
        <v>214</v>
      </c>
      <c r="AU412" s="205" t="s">
        <v>85</v>
      </c>
      <c r="AY412" s="18" t="s">
        <v>209</v>
      </c>
      <c r="BE412" s="206">
        <f t="shared" si="64"/>
        <v>0</v>
      </c>
      <c r="BF412" s="206">
        <f t="shared" si="65"/>
        <v>0</v>
      </c>
      <c r="BG412" s="206">
        <f t="shared" si="66"/>
        <v>0</v>
      </c>
      <c r="BH412" s="206">
        <f t="shared" si="67"/>
        <v>0</v>
      </c>
      <c r="BI412" s="206">
        <f t="shared" si="68"/>
        <v>0</v>
      </c>
      <c r="BJ412" s="18" t="s">
        <v>85</v>
      </c>
      <c r="BK412" s="206">
        <f t="shared" si="69"/>
        <v>0</v>
      </c>
      <c r="BL412" s="18" t="s">
        <v>218</v>
      </c>
      <c r="BM412" s="205" t="s">
        <v>15700</v>
      </c>
    </row>
    <row r="413" spans="1:65" s="2" customFormat="1" ht="16.5" customHeight="1">
      <c r="A413" s="35"/>
      <c r="B413" s="36"/>
      <c r="C413" s="193" t="s">
        <v>2613</v>
      </c>
      <c r="D413" s="193" t="s">
        <v>214</v>
      </c>
      <c r="E413" s="194" t="s">
        <v>15701</v>
      </c>
      <c r="F413" s="195" t="s">
        <v>15702</v>
      </c>
      <c r="G413" s="196" t="s">
        <v>392</v>
      </c>
      <c r="H413" s="197">
        <v>1</v>
      </c>
      <c r="I413" s="198"/>
      <c r="J413" s="199">
        <f t="shared" si="60"/>
        <v>0</v>
      </c>
      <c r="K413" s="200"/>
      <c r="L413" s="40"/>
      <c r="M413" s="201" t="s">
        <v>1</v>
      </c>
      <c r="N413" s="202" t="s">
        <v>42</v>
      </c>
      <c r="O413" s="72"/>
      <c r="P413" s="203">
        <f t="shared" si="61"/>
        <v>0</v>
      </c>
      <c r="Q413" s="203">
        <v>0</v>
      </c>
      <c r="R413" s="203">
        <f t="shared" si="62"/>
        <v>0</v>
      </c>
      <c r="S413" s="203">
        <v>0</v>
      </c>
      <c r="T413" s="204">
        <f t="shared" si="63"/>
        <v>0</v>
      </c>
      <c r="U413" s="35"/>
      <c r="V413" s="35"/>
      <c r="W413" s="35"/>
      <c r="X413" s="35"/>
      <c r="Y413" s="35"/>
      <c r="Z413" s="35"/>
      <c r="AA413" s="35"/>
      <c r="AB413" s="35"/>
      <c r="AC413" s="35"/>
      <c r="AD413" s="35"/>
      <c r="AE413" s="35"/>
      <c r="AR413" s="205" t="s">
        <v>218</v>
      </c>
      <c r="AT413" s="205" t="s">
        <v>214</v>
      </c>
      <c r="AU413" s="205" t="s">
        <v>85</v>
      </c>
      <c r="AY413" s="18" t="s">
        <v>209</v>
      </c>
      <c r="BE413" s="206">
        <f t="shared" si="64"/>
        <v>0</v>
      </c>
      <c r="BF413" s="206">
        <f t="shared" si="65"/>
        <v>0</v>
      </c>
      <c r="BG413" s="206">
        <f t="shared" si="66"/>
        <v>0</v>
      </c>
      <c r="BH413" s="206">
        <f t="shared" si="67"/>
        <v>0</v>
      </c>
      <c r="BI413" s="206">
        <f t="shared" si="68"/>
        <v>0</v>
      </c>
      <c r="BJ413" s="18" t="s">
        <v>85</v>
      </c>
      <c r="BK413" s="206">
        <f t="shared" si="69"/>
        <v>0</v>
      </c>
      <c r="BL413" s="18" t="s">
        <v>218</v>
      </c>
      <c r="BM413" s="205" t="s">
        <v>15703</v>
      </c>
    </row>
    <row r="414" spans="1:65" s="2" customFormat="1" ht="37.9" customHeight="1">
      <c r="A414" s="35"/>
      <c r="B414" s="36"/>
      <c r="C414" s="193" t="s">
        <v>2619</v>
      </c>
      <c r="D414" s="193" t="s">
        <v>214</v>
      </c>
      <c r="E414" s="194" t="s">
        <v>15704</v>
      </c>
      <c r="F414" s="195" t="s">
        <v>15705</v>
      </c>
      <c r="G414" s="196" t="s">
        <v>2761</v>
      </c>
      <c r="H414" s="197">
        <v>30</v>
      </c>
      <c r="I414" s="198"/>
      <c r="J414" s="199">
        <f t="shared" si="60"/>
        <v>0</v>
      </c>
      <c r="K414" s="200"/>
      <c r="L414" s="40"/>
      <c r="M414" s="201" t="s">
        <v>1</v>
      </c>
      <c r="N414" s="202" t="s">
        <v>42</v>
      </c>
      <c r="O414" s="72"/>
      <c r="P414" s="203">
        <f t="shared" si="61"/>
        <v>0</v>
      </c>
      <c r="Q414" s="203">
        <v>0</v>
      </c>
      <c r="R414" s="203">
        <f t="shared" si="62"/>
        <v>0</v>
      </c>
      <c r="S414" s="203">
        <v>0</v>
      </c>
      <c r="T414" s="204">
        <f t="shared" si="63"/>
        <v>0</v>
      </c>
      <c r="U414" s="35"/>
      <c r="V414" s="35"/>
      <c r="W414" s="35"/>
      <c r="X414" s="35"/>
      <c r="Y414" s="35"/>
      <c r="Z414" s="35"/>
      <c r="AA414" s="35"/>
      <c r="AB414" s="35"/>
      <c r="AC414" s="35"/>
      <c r="AD414" s="35"/>
      <c r="AE414" s="35"/>
      <c r="AR414" s="205" t="s">
        <v>218</v>
      </c>
      <c r="AT414" s="205" t="s">
        <v>214</v>
      </c>
      <c r="AU414" s="205" t="s">
        <v>85</v>
      </c>
      <c r="AY414" s="18" t="s">
        <v>209</v>
      </c>
      <c r="BE414" s="206">
        <f t="shared" si="64"/>
        <v>0</v>
      </c>
      <c r="BF414" s="206">
        <f t="shared" si="65"/>
        <v>0</v>
      </c>
      <c r="BG414" s="206">
        <f t="shared" si="66"/>
        <v>0</v>
      </c>
      <c r="BH414" s="206">
        <f t="shared" si="67"/>
        <v>0</v>
      </c>
      <c r="BI414" s="206">
        <f t="shared" si="68"/>
        <v>0</v>
      </c>
      <c r="BJ414" s="18" t="s">
        <v>85</v>
      </c>
      <c r="BK414" s="206">
        <f t="shared" si="69"/>
        <v>0</v>
      </c>
      <c r="BL414" s="18" t="s">
        <v>218</v>
      </c>
      <c r="BM414" s="205" t="s">
        <v>15706</v>
      </c>
    </row>
    <row r="415" spans="1:65" s="2" customFormat="1" ht="24.2" customHeight="1">
      <c r="A415" s="35"/>
      <c r="B415" s="36"/>
      <c r="C415" s="193" t="s">
        <v>2624</v>
      </c>
      <c r="D415" s="193" t="s">
        <v>214</v>
      </c>
      <c r="E415" s="194" t="s">
        <v>10811</v>
      </c>
      <c r="F415" s="195" t="s">
        <v>15707</v>
      </c>
      <c r="G415" s="196" t="s">
        <v>2761</v>
      </c>
      <c r="H415" s="197">
        <v>30</v>
      </c>
      <c r="I415" s="198"/>
      <c r="J415" s="199">
        <f t="shared" si="60"/>
        <v>0</v>
      </c>
      <c r="K415" s="200"/>
      <c r="L415" s="40"/>
      <c r="M415" s="201" t="s">
        <v>1</v>
      </c>
      <c r="N415" s="202" t="s">
        <v>42</v>
      </c>
      <c r="O415" s="72"/>
      <c r="P415" s="203">
        <f t="shared" si="61"/>
        <v>0</v>
      </c>
      <c r="Q415" s="203">
        <v>0</v>
      </c>
      <c r="R415" s="203">
        <f t="shared" si="62"/>
        <v>0</v>
      </c>
      <c r="S415" s="203">
        <v>0</v>
      </c>
      <c r="T415" s="204">
        <f t="shared" si="63"/>
        <v>0</v>
      </c>
      <c r="U415" s="35"/>
      <c r="V415" s="35"/>
      <c r="W415" s="35"/>
      <c r="X415" s="35"/>
      <c r="Y415" s="35"/>
      <c r="Z415" s="35"/>
      <c r="AA415" s="35"/>
      <c r="AB415" s="35"/>
      <c r="AC415" s="35"/>
      <c r="AD415" s="35"/>
      <c r="AE415" s="35"/>
      <c r="AR415" s="205" t="s">
        <v>218</v>
      </c>
      <c r="AT415" s="205" t="s">
        <v>214</v>
      </c>
      <c r="AU415" s="205" t="s">
        <v>85</v>
      </c>
      <c r="AY415" s="18" t="s">
        <v>209</v>
      </c>
      <c r="BE415" s="206">
        <f t="shared" si="64"/>
        <v>0</v>
      </c>
      <c r="BF415" s="206">
        <f t="shared" si="65"/>
        <v>0</v>
      </c>
      <c r="BG415" s="206">
        <f t="shared" si="66"/>
        <v>0</v>
      </c>
      <c r="BH415" s="206">
        <f t="shared" si="67"/>
        <v>0</v>
      </c>
      <c r="BI415" s="206">
        <f t="shared" si="68"/>
        <v>0</v>
      </c>
      <c r="BJ415" s="18" t="s">
        <v>85</v>
      </c>
      <c r="BK415" s="206">
        <f t="shared" si="69"/>
        <v>0</v>
      </c>
      <c r="BL415" s="18" t="s">
        <v>218</v>
      </c>
      <c r="BM415" s="205" t="s">
        <v>15708</v>
      </c>
    </row>
    <row r="416" spans="1:65" s="2" customFormat="1" ht="58.5">
      <c r="A416" s="35"/>
      <c r="B416" s="36"/>
      <c r="C416" s="37"/>
      <c r="D416" s="214" t="s">
        <v>807</v>
      </c>
      <c r="E416" s="37"/>
      <c r="F416" s="256" t="s">
        <v>15709</v>
      </c>
      <c r="G416" s="37"/>
      <c r="H416" s="37"/>
      <c r="I416" s="257"/>
      <c r="J416" s="37"/>
      <c r="K416" s="37"/>
      <c r="L416" s="40"/>
      <c r="M416" s="258"/>
      <c r="N416" s="259"/>
      <c r="O416" s="72"/>
      <c r="P416" s="72"/>
      <c r="Q416" s="72"/>
      <c r="R416" s="72"/>
      <c r="S416" s="72"/>
      <c r="T416" s="73"/>
      <c r="U416" s="35"/>
      <c r="V416" s="35"/>
      <c r="W416" s="35"/>
      <c r="X416" s="35"/>
      <c r="Y416" s="35"/>
      <c r="Z416" s="35"/>
      <c r="AA416" s="35"/>
      <c r="AB416" s="35"/>
      <c r="AC416" s="35"/>
      <c r="AD416" s="35"/>
      <c r="AE416" s="35"/>
      <c r="AT416" s="18" t="s">
        <v>807</v>
      </c>
      <c r="AU416" s="18" t="s">
        <v>85</v>
      </c>
    </row>
    <row r="417" spans="1:65" s="2" customFormat="1" ht="37.9" customHeight="1">
      <c r="A417" s="35"/>
      <c r="B417" s="36"/>
      <c r="C417" s="193" t="s">
        <v>2628</v>
      </c>
      <c r="D417" s="193" t="s">
        <v>214</v>
      </c>
      <c r="E417" s="194" t="s">
        <v>10850</v>
      </c>
      <c r="F417" s="195" t="s">
        <v>15710</v>
      </c>
      <c r="G417" s="196" t="s">
        <v>2761</v>
      </c>
      <c r="H417" s="197">
        <v>1</v>
      </c>
      <c r="I417" s="198"/>
      <c r="J417" s="199">
        <f t="shared" ref="J417:J424" si="70">ROUND(I417*H417,2)</f>
        <v>0</v>
      </c>
      <c r="K417" s="200"/>
      <c r="L417" s="40"/>
      <c r="M417" s="201" t="s">
        <v>1</v>
      </c>
      <c r="N417" s="202" t="s">
        <v>42</v>
      </c>
      <c r="O417" s="72"/>
      <c r="P417" s="203">
        <f t="shared" ref="P417:P424" si="71">O417*H417</f>
        <v>0</v>
      </c>
      <c r="Q417" s="203">
        <v>0</v>
      </c>
      <c r="R417" s="203">
        <f t="shared" ref="R417:R424" si="72">Q417*H417</f>
        <v>0</v>
      </c>
      <c r="S417" s="203">
        <v>0</v>
      </c>
      <c r="T417" s="204">
        <f t="shared" ref="T417:T424" si="73">S417*H417</f>
        <v>0</v>
      </c>
      <c r="U417" s="35"/>
      <c r="V417" s="35"/>
      <c r="W417" s="35"/>
      <c r="X417" s="35"/>
      <c r="Y417" s="35"/>
      <c r="Z417" s="35"/>
      <c r="AA417" s="35"/>
      <c r="AB417" s="35"/>
      <c r="AC417" s="35"/>
      <c r="AD417" s="35"/>
      <c r="AE417" s="35"/>
      <c r="AR417" s="205" t="s">
        <v>218</v>
      </c>
      <c r="AT417" s="205" t="s">
        <v>214</v>
      </c>
      <c r="AU417" s="205" t="s">
        <v>85</v>
      </c>
      <c r="AY417" s="18" t="s">
        <v>209</v>
      </c>
      <c r="BE417" s="206">
        <f t="shared" ref="BE417:BE424" si="74">IF(N417="základní",J417,0)</f>
        <v>0</v>
      </c>
      <c r="BF417" s="206">
        <f t="shared" ref="BF417:BF424" si="75">IF(N417="snížená",J417,0)</f>
        <v>0</v>
      </c>
      <c r="BG417" s="206">
        <f t="shared" ref="BG417:BG424" si="76">IF(N417="zákl. přenesená",J417,0)</f>
        <v>0</v>
      </c>
      <c r="BH417" s="206">
        <f t="shared" ref="BH417:BH424" si="77">IF(N417="sníž. přenesená",J417,0)</f>
        <v>0</v>
      </c>
      <c r="BI417" s="206">
        <f t="shared" ref="BI417:BI424" si="78">IF(N417="nulová",J417,0)</f>
        <v>0</v>
      </c>
      <c r="BJ417" s="18" t="s">
        <v>85</v>
      </c>
      <c r="BK417" s="206">
        <f t="shared" ref="BK417:BK424" si="79">ROUND(I417*H417,2)</f>
        <v>0</v>
      </c>
      <c r="BL417" s="18" t="s">
        <v>218</v>
      </c>
      <c r="BM417" s="205" t="s">
        <v>15711</v>
      </c>
    </row>
    <row r="418" spans="1:65" s="2" customFormat="1" ht="16.5" customHeight="1">
      <c r="A418" s="35"/>
      <c r="B418" s="36"/>
      <c r="C418" s="193" t="s">
        <v>2634</v>
      </c>
      <c r="D418" s="193" t="s">
        <v>214</v>
      </c>
      <c r="E418" s="194" t="s">
        <v>10880</v>
      </c>
      <c r="F418" s="195" t="s">
        <v>15712</v>
      </c>
      <c r="G418" s="196" t="s">
        <v>2761</v>
      </c>
      <c r="H418" s="197">
        <v>1</v>
      </c>
      <c r="I418" s="198"/>
      <c r="J418" s="199">
        <f t="shared" si="70"/>
        <v>0</v>
      </c>
      <c r="K418" s="200"/>
      <c r="L418" s="40"/>
      <c r="M418" s="201" t="s">
        <v>1</v>
      </c>
      <c r="N418" s="202" t="s">
        <v>42</v>
      </c>
      <c r="O418" s="72"/>
      <c r="P418" s="203">
        <f t="shared" si="71"/>
        <v>0</v>
      </c>
      <c r="Q418" s="203">
        <v>0</v>
      </c>
      <c r="R418" s="203">
        <f t="shared" si="72"/>
        <v>0</v>
      </c>
      <c r="S418" s="203">
        <v>0</v>
      </c>
      <c r="T418" s="204">
        <f t="shared" si="73"/>
        <v>0</v>
      </c>
      <c r="U418" s="35"/>
      <c r="V418" s="35"/>
      <c r="W418" s="35"/>
      <c r="X418" s="35"/>
      <c r="Y418" s="35"/>
      <c r="Z418" s="35"/>
      <c r="AA418" s="35"/>
      <c r="AB418" s="35"/>
      <c r="AC418" s="35"/>
      <c r="AD418" s="35"/>
      <c r="AE418" s="35"/>
      <c r="AR418" s="205" t="s">
        <v>218</v>
      </c>
      <c r="AT418" s="205" t="s">
        <v>214</v>
      </c>
      <c r="AU418" s="205" t="s">
        <v>85</v>
      </c>
      <c r="AY418" s="18" t="s">
        <v>209</v>
      </c>
      <c r="BE418" s="206">
        <f t="shared" si="74"/>
        <v>0</v>
      </c>
      <c r="BF418" s="206">
        <f t="shared" si="75"/>
        <v>0</v>
      </c>
      <c r="BG418" s="206">
        <f t="shared" si="76"/>
        <v>0</v>
      </c>
      <c r="BH418" s="206">
        <f t="shared" si="77"/>
        <v>0</v>
      </c>
      <c r="BI418" s="206">
        <f t="shared" si="78"/>
        <v>0</v>
      </c>
      <c r="BJ418" s="18" t="s">
        <v>85</v>
      </c>
      <c r="BK418" s="206">
        <f t="shared" si="79"/>
        <v>0</v>
      </c>
      <c r="BL418" s="18" t="s">
        <v>218</v>
      </c>
      <c r="BM418" s="205" t="s">
        <v>15713</v>
      </c>
    </row>
    <row r="419" spans="1:65" s="2" customFormat="1" ht="16.5" customHeight="1">
      <c r="A419" s="35"/>
      <c r="B419" s="36"/>
      <c r="C419" s="193" t="s">
        <v>2644</v>
      </c>
      <c r="D419" s="193" t="s">
        <v>214</v>
      </c>
      <c r="E419" s="194" t="s">
        <v>13513</v>
      </c>
      <c r="F419" s="195" t="s">
        <v>15714</v>
      </c>
      <c r="G419" s="196" t="s">
        <v>344</v>
      </c>
      <c r="H419" s="197">
        <v>360</v>
      </c>
      <c r="I419" s="198"/>
      <c r="J419" s="199">
        <f t="shared" si="70"/>
        <v>0</v>
      </c>
      <c r="K419" s="200"/>
      <c r="L419" s="40"/>
      <c r="M419" s="201" t="s">
        <v>1</v>
      </c>
      <c r="N419" s="202" t="s">
        <v>42</v>
      </c>
      <c r="O419" s="72"/>
      <c r="P419" s="203">
        <f t="shared" si="71"/>
        <v>0</v>
      </c>
      <c r="Q419" s="203">
        <v>0</v>
      </c>
      <c r="R419" s="203">
        <f t="shared" si="72"/>
        <v>0</v>
      </c>
      <c r="S419" s="203">
        <v>0</v>
      </c>
      <c r="T419" s="204">
        <f t="shared" si="73"/>
        <v>0</v>
      </c>
      <c r="U419" s="35"/>
      <c r="V419" s="35"/>
      <c r="W419" s="35"/>
      <c r="X419" s="35"/>
      <c r="Y419" s="35"/>
      <c r="Z419" s="35"/>
      <c r="AA419" s="35"/>
      <c r="AB419" s="35"/>
      <c r="AC419" s="35"/>
      <c r="AD419" s="35"/>
      <c r="AE419" s="35"/>
      <c r="AR419" s="205" t="s">
        <v>218</v>
      </c>
      <c r="AT419" s="205" t="s">
        <v>214</v>
      </c>
      <c r="AU419" s="205" t="s">
        <v>85</v>
      </c>
      <c r="AY419" s="18" t="s">
        <v>209</v>
      </c>
      <c r="BE419" s="206">
        <f t="shared" si="74"/>
        <v>0</v>
      </c>
      <c r="BF419" s="206">
        <f t="shared" si="75"/>
        <v>0</v>
      </c>
      <c r="BG419" s="206">
        <f t="shared" si="76"/>
        <v>0</v>
      </c>
      <c r="BH419" s="206">
        <f t="shared" si="77"/>
        <v>0</v>
      </c>
      <c r="BI419" s="206">
        <f t="shared" si="78"/>
        <v>0</v>
      </c>
      <c r="BJ419" s="18" t="s">
        <v>85</v>
      </c>
      <c r="BK419" s="206">
        <f t="shared" si="79"/>
        <v>0</v>
      </c>
      <c r="BL419" s="18" t="s">
        <v>218</v>
      </c>
      <c r="BM419" s="205" t="s">
        <v>15715</v>
      </c>
    </row>
    <row r="420" spans="1:65" s="2" customFormat="1" ht="24.2" customHeight="1">
      <c r="A420" s="35"/>
      <c r="B420" s="36"/>
      <c r="C420" s="193" t="s">
        <v>2650</v>
      </c>
      <c r="D420" s="193" t="s">
        <v>214</v>
      </c>
      <c r="E420" s="194" t="s">
        <v>13613</v>
      </c>
      <c r="F420" s="195" t="s">
        <v>15716</v>
      </c>
      <c r="G420" s="196" t="s">
        <v>2761</v>
      </c>
      <c r="H420" s="197">
        <v>1</v>
      </c>
      <c r="I420" s="198"/>
      <c r="J420" s="199">
        <f t="shared" si="70"/>
        <v>0</v>
      </c>
      <c r="K420" s="200"/>
      <c r="L420" s="40"/>
      <c r="M420" s="201" t="s">
        <v>1</v>
      </c>
      <c r="N420" s="202" t="s">
        <v>42</v>
      </c>
      <c r="O420" s="72"/>
      <c r="P420" s="203">
        <f t="shared" si="71"/>
        <v>0</v>
      </c>
      <c r="Q420" s="203">
        <v>0</v>
      </c>
      <c r="R420" s="203">
        <f t="shared" si="72"/>
        <v>0</v>
      </c>
      <c r="S420" s="203">
        <v>0</v>
      </c>
      <c r="T420" s="204">
        <f t="shared" si="73"/>
        <v>0</v>
      </c>
      <c r="U420" s="35"/>
      <c r="V420" s="35"/>
      <c r="W420" s="35"/>
      <c r="X420" s="35"/>
      <c r="Y420" s="35"/>
      <c r="Z420" s="35"/>
      <c r="AA420" s="35"/>
      <c r="AB420" s="35"/>
      <c r="AC420" s="35"/>
      <c r="AD420" s="35"/>
      <c r="AE420" s="35"/>
      <c r="AR420" s="205" t="s">
        <v>218</v>
      </c>
      <c r="AT420" s="205" t="s">
        <v>214</v>
      </c>
      <c r="AU420" s="205" t="s">
        <v>85</v>
      </c>
      <c r="AY420" s="18" t="s">
        <v>209</v>
      </c>
      <c r="BE420" s="206">
        <f t="shared" si="74"/>
        <v>0</v>
      </c>
      <c r="BF420" s="206">
        <f t="shared" si="75"/>
        <v>0</v>
      </c>
      <c r="BG420" s="206">
        <f t="shared" si="76"/>
        <v>0</v>
      </c>
      <c r="BH420" s="206">
        <f t="shared" si="77"/>
        <v>0</v>
      </c>
      <c r="BI420" s="206">
        <f t="shared" si="78"/>
        <v>0</v>
      </c>
      <c r="BJ420" s="18" t="s">
        <v>85</v>
      </c>
      <c r="BK420" s="206">
        <f t="shared" si="79"/>
        <v>0</v>
      </c>
      <c r="BL420" s="18" t="s">
        <v>218</v>
      </c>
      <c r="BM420" s="205" t="s">
        <v>15717</v>
      </c>
    </row>
    <row r="421" spans="1:65" s="2" customFormat="1" ht="24.2" customHeight="1">
      <c r="A421" s="35"/>
      <c r="B421" s="36"/>
      <c r="C421" s="193" t="s">
        <v>2660</v>
      </c>
      <c r="D421" s="193" t="s">
        <v>214</v>
      </c>
      <c r="E421" s="194" t="s">
        <v>13711</v>
      </c>
      <c r="F421" s="195" t="s">
        <v>15718</v>
      </c>
      <c r="G421" s="196" t="s">
        <v>2761</v>
      </c>
      <c r="H421" s="197">
        <v>1</v>
      </c>
      <c r="I421" s="198"/>
      <c r="J421" s="199">
        <f t="shared" si="70"/>
        <v>0</v>
      </c>
      <c r="K421" s="200"/>
      <c r="L421" s="40"/>
      <c r="M421" s="201" t="s">
        <v>1</v>
      </c>
      <c r="N421" s="202" t="s">
        <v>42</v>
      </c>
      <c r="O421" s="72"/>
      <c r="P421" s="203">
        <f t="shared" si="71"/>
        <v>0</v>
      </c>
      <c r="Q421" s="203">
        <v>0</v>
      </c>
      <c r="R421" s="203">
        <f t="shared" si="72"/>
        <v>0</v>
      </c>
      <c r="S421" s="203">
        <v>0</v>
      </c>
      <c r="T421" s="204">
        <f t="shared" si="73"/>
        <v>0</v>
      </c>
      <c r="U421" s="35"/>
      <c r="V421" s="35"/>
      <c r="W421" s="35"/>
      <c r="X421" s="35"/>
      <c r="Y421" s="35"/>
      <c r="Z421" s="35"/>
      <c r="AA421" s="35"/>
      <c r="AB421" s="35"/>
      <c r="AC421" s="35"/>
      <c r="AD421" s="35"/>
      <c r="AE421" s="35"/>
      <c r="AR421" s="205" t="s">
        <v>218</v>
      </c>
      <c r="AT421" s="205" t="s">
        <v>214</v>
      </c>
      <c r="AU421" s="205" t="s">
        <v>85</v>
      </c>
      <c r="AY421" s="18" t="s">
        <v>209</v>
      </c>
      <c r="BE421" s="206">
        <f t="shared" si="74"/>
        <v>0</v>
      </c>
      <c r="BF421" s="206">
        <f t="shared" si="75"/>
        <v>0</v>
      </c>
      <c r="BG421" s="206">
        <f t="shared" si="76"/>
        <v>0</v>
      </c>
      <c r="BH421" s="206">
        <f t="shared" si="77"/>
        <v>0</v>
      </c>
      <c r="BI421" s="206">
        <f t="shared" si="78"/>
        <v>0</v>
      </c>
      <c r="BJ421" s="18" t="s">
        <v>85</v>
      </c>
      <c r="BK421" s="206">
        <f t="shared" si="79"/>
        <v>0</v>
      </c>
      <c r="BL421" s="18" t="s">
        <v>218</v>
      </c>
      <c r="BM421" s="205" t="s">
        <v>15719</v>
      </c>
    </row>
    <row r="422" spans="1:65" s="2" customFormat="1" ht="24.2" customHeight="1">
      <c r="A422" s="35"/>
      <c r="B422" s="36"/>
      <c r="C422" s="193" t="s">
        <v>2666</v>
      </c>
      <c r="D422" s="193" t="s">
        <v>214</v>
      </c>
      <c r="E422" s="194" t="s">
        <v>13802</v>
      </c>
      <c r="F422" s="195" t="s">
        <v>15720</v>
      </c>
      <c r="G422" s="196" t="s">
        <v>2761</v>
      </c>
      <c r="H422" s="197">
        <v>1</v>
      </c>
      <c r="I422" s="198"/>
      <c r="J422" s="199">
        <f t="shared" si="70"/>
        <v>0</v>
      </c>
      <c r="K422" s="200"/>
      <c r="L422" s="40"/>
      <c r="M422" s="201" t="s">
        <v>1</v>
      </c>
      <c r="N422" s="202" t="s">
        <v>42</v>
      </c>
      <c r="O422" s="72"/>
      <c r="P422" s="203">
        <f t="shared" si="71"/>
        <v>0</v>
      </c>
      <c r="Q422" s="203">
        <v>0</v>
      </c>
      <c r="R422" s="203">
        <f t="shared" si="72"/>
        <v>0</v>
      </c>
      <c r="S422" s="203">
        <v>0</v>
      </c>
      <c r="T422" s="204">
        <f t="shared" si="73"/>
        <v>0</v>
      </c>
      <c r="U422" s="35"/>
      <c r="V422" s="35"/>
      <c r="W422" s="35"/>
      <c r="X422" s="35"/>
      <c r="Y422" s="35"/>
      <c r="Z422" s="35"/>
      <c r="AA422" s="35"/>
      <c r="AB422" s="35"/>
      <c r="AC422" s="35"/>
      <c r="AD422" s="35"/>
      <c r="AE422" s="35"/>
      <c r="AR422" s="205" t="s">
        <v>218</v>
      </c>
      <c r="AT422" s="205" t="s">
        <v>214</v>
      </c>
      <c r="AU422" s="205" t="s">
        <v>85</v>
      </c>
      <c r="AY422" s="18" t="s">
        <v>209</v>
      </c>
      <c r="BE422" s="206">
        <f t="shared" si="74"/>
        <v>0</v>
      </c>
      <c r="BF422" s="206">
        <f t="shared" si="75"/>
        <v>0</v>
      </c>
      <c r="BG422" s="206">
        <f t="shared" si="76"/>
        <v>0</v>
      </c>
      <c r="BH422" s="206">
        <f t="shared" si="77"/>
        <v>0</v>
      </c>
      <c r="BI422" s="206">
        <f t="shared" si="78"/>
        <v>0</v>
      </c>
      <c r="BJ422" s="18" t="s">
        <v>85</v>
      </c>
      <c r="BK422" s="206">
        <f t="shared" si="79"/>
        <v>0</v>
      </c>
      <c r="BL422" s="18" t="s">
        <v>218</v>
      </c>
      <c r="BM422" s="205" t="s">
        <v>15721</v>
      </c>
    </row>
    <row r="423" spans="1:65" s="2" customFormat="1" ht="16.5" customHeight="1">
      <c r="A423" s="35"/>
      <c r="B423" s="36"/>
      <c r="C423" s="193" t="s">
        <v>2670</v>
      </c>
      <c r="D423" s="193" t="s">
        <v>214</v>
      </c>
      <c r="E423" s="194" t="s">
        <v>15722</v>
      </c>
      <c r="F423" s="195" t="s">
        <v>15723</v>
      </c>
      <c r="G423" s="196" t="s">
        <v>344</v>
      </c>
      <c r="H423" s="197">
        <v>380</v>
      </c>
      <c r="I423" s="198"/>
      <c r="J423" s="199">
        <f t="shared" si="70"/>
        <v>0</v>
      </c>
      <c r="K423" s="200"/>
      <c r="L423" s="40"/>
      <c r="M423" s="201" t="s">
        <v>1</v>
      </c>
      <c r="N423" s="202" t="s">
        <v>42</v>
      </c>
      <c r="O423" s="72"/>
      <c r="P423" s="203">
        <f t="shared" si="71"/>
        <v>0</v>
      </c>
      <c r="Q423" s="203">
        <v>0</v>
      </c>
      <c r="R423" s="203">
        <f t="shared" si="72"/>
        <v>0</v>
      </c>
      <c r="S423" s="203">
        <v>0</v>
      </c>
      <c r="T423" s="204">
        <f t="shared" si="73"/>
        <v>0</v>
      </c>
      <c r="U423" s="35"/>
      <c r="V423" s="35"/>
      <c r="W423" s="35"/>
      <c r="X423" s="35"/>
      <c r="Y423" s="35"/>
      <c r="Z423" s="35"/>
      <c r="AA423" s="35"/>
      <c r="AB423" s="35"/>
      <c r="AC423" s="35"/>
      <c r="AD423" s="35"/>
      <c r="AE423" s="35"/>
      <c r="AR423" s="205" t="s">
        <v>218</v>
      </c>
      <c r="AT423" s="205" t="s">
        <v>214</v>
      </c>
      <c r="AU423" s="205" t="s">
        <v>85</v>
      </c>
      <c r="AY423" s="18" t="s">
        <v>209</v>
      </c>
      <c r="BE423" s="206">
        <f t="shared" si="74"/>
        <v>0</v>
      </c>
      <c r="BF423" s="206">
        <f t="shared" si="75"/>
        <v>0</v>
      </c>
      <c r="BG423" s="206">
        <f t="shared" si="76"/>
        <v>0</v>
      </c>
      <c r="BH423" s="206">
        <f t="shared" si="77"/>
        <v>0</v>
      </c>
      <c r="BI423" s="206">
        <f t="shared" si="78"/>
        <v>0</v>
      </c>
      <c r="BJ423" s="18" t="s">
        <v>85</v>
      </c>
      <c r="BK423" s="206">
        <f t="shared" si="79"/>
        <v>0</v>
      </c>
      <c r="BL423" s="18" t="s">
        <v>218</v>
      </c>
      <c r="BM423" s="205" t="s">
        <v>15724</v>
      </c>
    </row>
    <row r="424" spans="1:65" s="2" customFormat="1" ht="24.2" customHeight="1">
      <c r="A424" s="35"/>
      <c r="B424" s="36"/>
      <c r="C424" s="193" t="s">
        <v>2675</v>
      </c>
      <c r="D424" s="193" t="s">
        <v>214</v>
      </c>
      <c r="E424" s="194" t="s">
        <v>14012</v>
      </c>
      <c r="F424" s="195" t="s">
        <v>15725</v>
      </c>
      <c r="G424" s="196" t="s">
        <v>344</v>
      </c>
      <c r="H424" s="197">
        <v>180</v>
      </c>
      <c r="I424" s="198"/>
      <c r="J424" s="199">
        <f t="shared" si="70"/>
        <v>0</v>
      </c>
      <c r="K424" s="200"/>
      <c r="L424" s="40"/>
      <c r="M424" s="207" t="s">
        <v>1</v>
      </c>
      <c r="N424" s="208" t="s">
        <v>42</v>
      </c>
      <c r="O424" s="209"/>
      <c r="P424" s="210">
        <f t="shared" si="71"/>
        <v>0</v>
      </c>
      <c r="Q424" s="210">
        <v>0</v>
      </c>
      <c r="R424" s="210">
        <f t="shared" si="72"/>
        <v>0</v>
      </c>
      <c r="S424" s="210">
        <v>0</v>
      </c>
      <c r="T424" s="211">
        <f t="shared" si="73"/>
        <v>0</v>
      </c>
      <c r="U424" s="35"/>
      <c r="V424" s="35"/>
      <c r="W424" s="35"/>
      <c r="X424" s="35"/>
      <c r="Y424" s="35"/>
      <c r="Z424" s="35"/>
      <c r="AA424" s="35"/>
      <c r="AB424" s="35"/>
      <c r="AC424" s="35"/>
      <c r="AD424" s="35"/>
      <c r="AE424" s="35"/>
      <c r="AR424" s="205" t="s">
        <v>218</v>
      </c>
      <c r="AT424" s="205" t="s">
        <v>214</v>
      </c>
      <c r="AU424" s="205" t="s">
        <v>85</v>
      </c>
      <c r="AY424" s="18" t="s">
        <v>209</v>
      </c>
      <c r="BE424" s="206">
        <f t="shared" si="74"/>
        <v>0</v>
      </c>
      <c r="BF424" s="206">
        <f t="shared" si="75"/>
        <v>0</v>
      </c>
      <c r="BG424" s="206">
        <f t="shared" si="76"/>
        <v>0</v>
      </c>
      <c r="BH424" s="206">
        <f t="shared" si="77"/>
        <v>0</v>
      </c>
      <c r="BI424" s="206">
        <f t="shared" si="78"/>
        <v>0</v>
      </c>
      <c r="BJ424" s="18" t="s">
        <v>85</v>
      </c>
      <c r="BK424" s="206">
        <f t="shared" si="79"/>
        <v>0</v>
      </c>
      <c r="BL424" s="18" t="s">
        <v>218</v>
      </c>
      <c r="BM424" s="205" t="s">
        <v>15726</v>
      </c>
    </row>
    <row r="425" spans="1:65" s="2" customFormat="1" ht="6.95" customHeight="1">
      <c r="A425" s="35"/>
      <c r="B425" s="55"/>
      <c r="C425" s="56"/>
      <c r="D425" s="56"/>
      <c r="E425" s="56"/>
      <c r="F425" s="56"/>
      <c r="G425" s="56"/>
      <c r="H425" s="56"/>
      <c r="I425" s="56"/>
      <c r="J425" s="56"/>
      <c r="K425" s="56"/>
      <c r="L425" s="40"/>
      <c r="M425" s="35"/>
      <c r="O425" s="35"/>
      <c r="P425" s="35"/>
      <c r="Q425" s="35"/>
      <c r="R425" s="35"/>
      <c r="S425" s="35"/>
      <c r="T425" s="35"/>
      <c r="U425" s="35"/>
      <c r="V425" s="35"/>
      <c r="W425" s="35"/>
      <c r="X425" s="35"/>
      <c r="Y425" s="35"/>
      <c r="Z425" s="35"/>
      <c r="AA425" s="35"/>
      <c r="AB425" s="35"/>
      <c r="AC425" s="35"/>
      <c r="AD425" s="35"/>
      <c r="AE425" s="35"/>
    </row>
  </sheetData>
  <sheetProtection algorithmName="SHA-512" hashValue="LMfKqTl3nBjp8e8OHRIelNaiwt1CygvDTKYhV/nGKXgQAdKK3fXMyn7w+uLJLY0xanJ0KKC5sp7Vs7C0qW7/3Q==" saltValue="YZjzoLV3m8WNwhdLHynaho/P+j47tVEOwB+FgVCZz+LOFVTkq64/sceyL9R5qyIr80hPzBr5jFbzNENCI89aIA==" spinCount="100000" sheet="1" objects="1" scenarios="1" formatColumns="0" formatRows="0" autoFilter="0"/>
  <autoFilter ref="C132:K424"/>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sheetPr>
    <pageSetUpPr fitToPage="1"/>
  </sheetPr>
  <dimension ref="A2:BM11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154</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15727</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ROUND(J116,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ROUND((SUM(BE116:BE118)),  2)</f>
        <v>0</v>
      </c>
      <c r="G33" s="35"/>
      <c r="H33" s="35"/>
      <c r="I33" s="131">
        <v>0.21</v>
      </c>
      <c r="J33" s="130">
        <f>ROUND(((SUM(BE116:BE118))*I33),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ROUND((SUM(BF116:BF118)),  2)</f>
        <v>0</v>
      </c>
      <c r="G34" s="35"/>
      <c r="H34" s="35"/>
      <c r="I34" s="131">
        <v>0.15</v>
      </c>
      <c r="J34" s="130">
        <f>ROUND(((SUM(BF116:BF118))*I34),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ROUND((SUM(BG116:BG118)),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ROUND((SUM(BH116:BH118)),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ROUND((SUM(BI116:BI118)),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D.1.4.11 - Speciální zdrav. nábytek</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J116</f>
        <v>0</v>
      </c>
      <c r="K96" s="37"/>
      <c r="L96" s="52"/>
      <c r="S96" s="35"/>
      <c r="T96" s="35"/>
      <c r="U96" s="35"/>
      <c r="V96" s="35"/>
      <c r="W96" s="35"/>
      <c r="X96" s="35"/>
      <c r="Y96" s="35"/>
      <c r="Z96" s="35"/>
      <c r="AA96" s="35"/>
      <c r="AB96" s="35"/>
      <c r="AC96" s="35"/>
      <c r="AD96" s="35"/>
      <c r="AE96" s="35"/>
      <c r="AU96" s="18" t="s">
        <v>179</v>
      </c>
    </row>
    <row r="97" spans="1:31" s="2" customFormat="1" ht="21.7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31" s="2" customFormat="1" ht="6.95" customHeight="1">
      <c r="A98" s="35"/>
      <c r="B98" s="55"/>
      <c r="C98" s="56"/>
      <c r="D98" s="56"/>
      <c r="E98" s="56"/>
      <c r="F98" s="56"/>
      <c r="G98" s="56"/>
      <c r="H98" s="56"/>
      <c r="I98" s="56"/>
      <c r="J98" s="56"/>
      <c r="K98" s="56"/>
      <c r="L98" s="52"/>
      <c r="S98" s="35"/>
      <c r="T98" s="35"/>
      <c r="U98" s="35"/>
      <c r="V98" s="35"/>
      <c r="W98" s="35"/>
      <c r="X98" s="35"/>
      <c r="Y98" s="35"/>
      <c r="Z98" s="35"/>
      <c r="AA98" s="35"/>
      <c r="AB98" s="35"/>
      <c r="AC98" s="35"/>
      <c r="AD98" s="35"/>
      <c r="AE98" s="35"/>
    </row>
    <row r="102" spans="1:31" s="2" customFormat="1" ht="6.95" customHeight="1">
      <c r="A102" s="35"/>
      <c r="B102" s="57"/>
      <c r="C102" s="58"/>
      <c r="D102" s="58"/>
      <c r="E102" s="58"/>
      <c r="F102" s="58"/>
      <c r="G102" s="58"/>
      <c r="H102" s="58"/>
      <c r="I102" s="58"/>
      <c r="J102" s="58"/>
      <c r="K102" s="58"/>
      <c r="L102" s="52"/>
      <c r="S102" s="35"/>
      <c r="T102" s="35"/>
      <c r="U102" s="35"/>
      <c r="V102" s="35"/>
      <c r="W102" s="35"/>
      <c r="X102" s="35"/>
      <c r="Y102" s="35"/>
      <c r="Z102" s="35"/>
      <c r="AA102" s="35"/>
      <c r="AB102" s="35"/>
      <c r="AC102" s="35"/>
      <c r="AD102" s="35"/>
      <c r="AE102" s="35"/>
    </row>
    <row r="103" spans="1:31" s="2" customFormat="1" ht="24.95" customHeight="1">
      <c r="A103" s="35"/>
      <c r="B103" s="36"/>
      <c r="C103" s="24" t="s">
        <v>194</v>
      </c>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31" s="2" customFormat="1" ht="6.9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12" customHeight="1">
      <c r="A105" s="35"/>
      <c r="B105" s="36"/>
      <c r="C105" s="30" t="s">
        <v>16</v>
      </c>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26.25" customHeight="1">
      <c r="A106" s="35"/>
      <c r="B106" s="36"/>
      <c r="C106" s="37"/>
      <c r="D106" s="37"/>
      <c r="E106" s="329" t="str">
        <f>E7</f>
        <v>SO07 - Přístavby, nástavby a stavební úpravy pavilonu CH, Nemocnice ČB - 2.etapa</v>
      </c>
      <c r="F106" s="330"/>
      <c r="G106" s="330"/>
      <c r="H106" s="330"/>
      <c r="I106" s="37"/>
      <c r="J106" s="37"/>
      <c r="K106" s="37"/>
      <c r="L106" s="52"/>
      <c r="S106" s="35"/>
      <c r="T106" s="35"/>
      <c r="U106" s="35"/>
      <c r="V106" s="35"/>
      <c r="W106" s="35"/>
      <c r="X106" s="35"/>
      <c r="Y106" s="35"/>
      <c r="Z106" s="35"/>
      <c r="AA106" s="35"/>
      <c r="AB106" s="35"/>
      <c r="AC106" s="35"/>
      <c r="AD106" s="35"/>
      <c r="AE106" s="35"/>
    </row>
    <row r="107" spans="1:31" s="2" customFormat="1" ht="12" customHeight="1">
      <c r="A107" s="35"/>
      <c r="B107" s="36"/>
      <c r="C107" s="30" t="s">
        <v>172</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6.5" customHeight="1">
      <c r="A108" s="35"/>
      <c r="B108" s="36"/>
      <c r="C108" s="37"/>
      <c r="D108" s="37"/>
      <c r="E108" s="290" t="str">
        <f>E9</f>
        <v>D.1.4.11 - Speciální zdrav. nábytek</v>
      </c>
      <c r="F108" s="328"/>
      <c r="G108" s="328"/>
      <c r="H108" s="328"/>
      <c r="I108" s="37"/>
      <c r="J108" s="37"/>
      <c r="K108" s="37"/>
      <c r="L108" s="52"/>
      <c r="S108" s="35"/>
      <c r="T108" s="35"/>
      <c r="U108" s="35"/>
      <c r="V108" s="35"/>
      <c r="W108" s="35"/>
      <c r="X108" s="35"/>
      <c r="Y108" s="35"/>
      <c r="Z108" s="35"/>
      <c r="AA108" s="35"/>
      <c r="AB108" s="35"/>
      <c r="AC108" s="35"/>
      <c r="AD108" s="35"/>
      <c r="AE108" s="35"/>
    </row>
    <row r="109" spans="1:31"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20</v>
      </c>
      <c r="D110" s="37"/>
      <c r="E110" s="37"/>
      <c r="F110" s="28" t="str">
        <f>F12</f>
        <v>České Budějovice</v>
      </c>
      <c r="G110" s="37"/>
      <c r="H110" s="37"/>
      <c r="I110" s="30" t="s">
        <v>22</v>
      </c>
      <c r="J110" s="67" t="str">
        <f>IF(J12="","",J12)</f>
        <v>19. 6. 2022</v>
      </c>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5.2" customHeight="1">
      <c r="A112" s="35"/>
      <c r="B112" s="36"/>
      <c r="C112" s="30" t="s">
        <v>24</v>
      </c>
      <c r="D112" s="37"/>
      <c r="E112" s="37"/>
      <c r="F112" s="28" t="str">
        <f>E15</f>
        <v>Nemocnice České Budějovice</v>
      </c>
      <c r="G112" s="37"/>
      <c r="H112" s="37"/>
      <c r="I112" s="30" t="s">
        <v>30</v>
      </c>
      <c r="J112" s="33" t="str">
        <f>E21</f>
        <v>AGP nova</v>
      </c>
      <c r="K112" s="37"/>
      <c r="L112" s="52"/>
      <c r="S112" s="35"/>
      <c r="T112" s="35"/>
      <c r="U112" s="35"/>
      <c r="V112" s="35"/>
      <c r="W112" s="35"/>
      <c r="X112" s="35"/>
      <c r="Y112" s="35"/>
      <c r="Z112" s="35"/>
      <c r="AA112" s="35"/>
      <c r="AB112" s="35"/>
      <c r="AC112" s="35"/>
      <c r="AD112" s="35"/>
      <c r="AE112" s="35"/>
    </row>
    <row r="113" spans="1:65" s="2" customFormat="1" ht="15.2" customHeight="1">
      <c r="A113" s="35"/>
      <c r="B113" s="36"/>
      <c r="C113" s="30" t="s">
        <v>28</v>
      </c>
      <c r="D113" s="37"/>
      <c r="E113" s="37"/>
      <c r="F113" s="28" t="str">
        <f>IF(E18="","",E18)</f>
        <v>Vyplň údaj</v>
      </c>
      <c r="G113" s="37"/>
      <c r="H113" s="37"/>
      <c r="I113" s="30" t="s">
        <v>33</v>
      </c>
      <c r="J113" s="33" t="str">
        <f>E24</f>
        <v xml:space="preserve"> </v>
      </c>
      <c r="K113" s="37"/>
      <c r="L113" s="52"/>
      <c r="S113" s="35"/>
      <c r="T113" s="35"/>
      <c r="U113" s="35"/>
      <c r="V113" s="35"/>
      <c r="W113" s="35"/>
      <c r="X113" s="35"/>
      <c r="Y113" s="35"/>
      <c r="Z113" s="35"/>
      <c r="AA113" s="35"/>
      <c r="AB113" s="35"/>
      <c r="AC113" s="35"/>
      <c r="AD113" s="35"/>
      <c r="AE113" s="35"/>
    </row>
    <row r="114" spans="1:65" s="2" customFormat="1" ht="10.3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11" customFormat="1" ht="29.25" customHeight="1">
      <c r="A115" s="165"/>
      <c r="B115" s="166"/>
      <c r="C115" s="167" t="s">
        <v>195</v>
      </c>
      <c r="D115" s="168" t="s">
        <v>62</v>
      </c>
      <c r="E115" s="168" t="s">
        <v>58</v>
      </c>
      <c r="F115" s="168" t="s">
        <v>59</v>
      </c>
      <c r="G115" s="168" t="s">
        <v>196</v>
      </c>
      <c r="H115" s="168" t="s">
        <v>197</v>
      </c>
      <c r="I115" s="168" t="s">
        <v>198</v>
      </c>
      <c r="J115" s="169" t="s">
        <v>177</v>
      </c>
      <c r="K115" s="170" t="s">
        <v>199</v>
      </c>
      <c r="L115" s="171"/>
      <c r="M115" s="76" t="s">
        <v>1</v>
      </c>
      <c r="N115" s="77" t="s">
        <v>41</v>
      </c>
      <c r="O115" s="77" t="s">
        <v>200</v>
      </c>
      <c r="P115" s="77" t="s">
        <v>201</v>
      </c>
      <c r="Q115" s="77" t="s">
        <v>202</v>
      </c>
      <c r="R115" s="77" t="s">
        <v>203</v>
      </c>
      <c r="S115" s="77" t="s">
        <v>204</v>
      </c>
      <c r="T115" s="78" t="s">
        <v>205</v>
      </c>
      <c r="U115" s="165"/>
      <c r="V115" s="165"/>
      <c r="W115" s="165"/>
      <c r="X115" s="165"/>
      <c r="Y115" s="165"/>
      <c r="Z115" s="165"/>
      <c r="AA115" s="165"/>
      <c r="AB115" s="165"/>
      <c r="AC115" s="165"/>
      <c r="AD115" s="165"/>
      <c r="AE115" s="165"/>
    </row>
    <row r="116" spans="1:65" s="2" customFormat="1" ht="22.9" customHeight="1">
      <c r="A116" s="35"/>
      <c r="B116" s="36"/>
      <c r="C116" s="83" t="s">
        <v>206</v>
      </c>
      <c r="D116" s="37"/>
      <c r="E116" s="37"/>
      <c r="F116" s="37"/>
      <c r="G116" s="37"/>
      <c r="H116" s="37"/>
      <c r="I116" s="37"/>
      <c r="J116" s="172">
        <f>BK116</f>
        <v>0</v>
      </c>
      <c r="K116" s="37"/>
      <c r="L116" s="40"/>
      <c r="M116" s="79"/>
      <c r="N116" s="173"/>
      <c r="O116" s="80"/>
      <c r="P116" s="174">
        <f>SUM(P117:P118)</f>
        <v>0</v>
      </c>
      <c r="Q116" s="80"/>
      <c r="R116" s="174">
        <f>SUM(R117:R118)</f>
        <v>0</v>
      </c>
      <c r="S116" s="80"/>
      <c r="T116" s="175">
        <f>SUM(T117:T118)</f>
        <v>0</v>
      </c>
      <c r="U116" s="35"/>
      <c r="V116" s="35"/>
      <c r="W116" s="35"/>
      <c r="X116" s="35"/>
      <c r="Y116" s="35"/>
      <c r="Z116" s="35"/>
      <c r="AA116" s="35"/>
      <c r="AB116" s="35"/>
      <c r="AC116" s="35"/>
      <c r="AD116" s="35"/>
      <c r="AE116" s="35"/>
      <c r="AT116" s="18" t="s">
        <v>76</v>
      </c>
      <c r="AU116" s="18" t="s">
        <v>179</v>
      </c>
      <c r="BK116" s="176">
        <f>SUM(BK117:BK118)</f>
        <v>0</v>
      </c>
    </row>
    <row r="117" spans="1:65" s="2" customFormat="1" ht="16.5" customHeight="1">
      <c r="A117" s="35"/>
      <c r="B117" s="36"/>
      <c r="C117" s="193" t="s">
        <v>85</v>
      </c>
      <c r="D117" s="193" t="s">
        <v>214</v>
      </c>
      <c r="E117" s="194" t="s">
        <v>15728</v>
      </c>
      <c r="F117" s="195" t="s">
        <v>15729</v>
      </c>
      <c r="G117" s="196" t="s">
        <v>392</v>
      </c>
      <c r="H117" s="197">
        <v>1</v>
      </c>
      <c r="I117" s="198"/>
      <c r="J117" s="199">
        <f>ROUND(I117*H117,2)</f>
        <v>0</v>
      </c>
      <c r="K117" s="200"/>
      <c r="L117" s="40"/>
      <c r="M117" s="201" t="s">
        <v>1</v>
      </c>
      <c r="N117" s="202" t="s">
        <v>42</v>
      </c>
      <c r="O117" s="72"/>
      <c r="P117" s="203">
        <f>O117*H117</f>
        <v>0</v>
      </c>
      <c r="Q117" s="203">
        <v>0</v>
      </c>
      <c r="R117" s="203">
        <f>Q117*H117</f>
        <v>0</v>
      </c>
      <c r="S117" s="203">
        <v>0</v>
      </c>
      <c r="T117" s="204">
        <f>S117*H117</f>
        <v>0</v>
      </c>
      <c r="U117" s="35"/>
      <c r="V117" s="35"/>
      <c r="W117" s="35"/>
      <c r="X117" s="35"/>
      <c r="Y117" s="35"/>
      <c r="Z117" s="35"/>
      <c r="AA117" s="35"/>
      <c r="AB117" s="35"/>
      <c r="AC117" s="35"/>
      <c r="AD117" s="35"/>
      <c r="AE117" s="35"/>
      <c r="AR117" s="205" t="s">
        <v>218</v>
      </c>
      <c r="AT117" s="205" t="s">
        <v>214</v>
      </c>
      <c r="AU117" s="205" t="s">
        <v>77</v>
      </c>
      <c r="AY117" s="18" t="s">
        <v>209</v>
      </c>
      <c r="BE117" s="206">
        <f>IF(N117="základní",J117,0)</f>
        <v>0</v>
      </c>
      <c r="BF117" s="206">
        <f>IF(N117="snížená",J117,0)</f>
        <v>0</v>
      </c>
      <c r="BG117" s="206">
        <f>IF(N117="zákl. přenesená",J117,0)</f>
        <v>0</v>
      </c>
      <c r="BH117" s="206">
        <f>IF(N117="sníž. přenesená",J117,0)</f>
        <v>0</v>
      </c>
      <c r="BI117" s="206">
        <f>IF(N117="nulová",J117,0)</f>
        <v>0</v>
      </c>
      <c r="BJ117" s="18" t="s">
        <v>85</v>
      </c>
      <c r="BK117" s="206">
        <f>ROUND(I117*H117,2)</f>
        <v>0</v>
      </c>
      <c r="BL117" s="18" t="s">
        <v>218</v>
      </c>
      <c r="BM117" s="205" t="s">
        <v>15730</v>
      </c>
    </row>
    <row r="118" spans="1:65" s="2" customFormat="1" ht="273">
      <c r="A118" s="35"/>
      <c r="B118" s="36"/>
      <c r="C118" s="37"/>
      <c r="D118" s="214" t="s">
        <v>807</v>
      </c>
      <c r="E118" s="37"/>
      <c r="F118" s="256" t="s">
        <v>15731</v>
      </c>
      <c r="G118" s="37"/>
      <c r="H118" s="37"/>
      <c r="I118" s="257"/>
      <c r="J118" s="37"/>
      <c r="K118" s="37"/>
      <c r="L118" s="40"/>
      <c r="M118" s="279"/>
      <c r="N118" s="280"/>
      <c r="O118" s="209"/>
      <c r="P118" s="209"/>
      <c r="Q118" s="209"/>
      <c r="R118" s="209"/>
      <c r="S118" s="209"/>
      <c r="T118" s="281"/>
      <c r="U118" s="35"/>
      <c r="V118" s="35"/>
      <c r="W118" s="35"/>
      <c r="X118" s="35"/>
      <c r="Y118" s="35"/>
      <c r="Z118" s="35"/>
      <c r="AA118" s="35"/>
      <c r="AB118" s="35"/>
      <c r="AC118" s="35"/>
      <c r="AD118" s="35"/>
      <c r="AE118" s="35"/>
      <c r="AT118" s="18" t="s">
        <v>807</v>
      </c>
      <c r="AU118" s="18" t="s">
        <v>77</v>
      </c>
    </row>
    <row r="119" spans="1:65" s="2" customFormat="1" ht="6.95" customHeight="1">
      <c r="A119" s="35"/>
      <c r="B119" s="55"/>
      <c r="C119" s="56"/>
      <c r="D119" s="56"/>
      <c r="E119" s="56"/>
      <c r="F119" s="56"/>
      <c r="G119" s="56"/>
      <c r="H119" s="56"/>
      <c r="I119" s="56"/>
      <c r="J119" s="56"/>
      <c r="K119" s="56"/>
      <c r="L119" s="40"/>
      <c r="M119" s="35"/>
      <c r="O119" s="35"/>
      <c r="P119" s="35"/>
      <c r="Q119" s="35"/>
      <c r="R119" s="35"/>
      <c r="S119" s="35"/>
      <c r="T119" s="35"/>
      <c r="U119" s="35"/>
      <c r="V119" s="35"/>
      <c r="W119" s="35"/>
      <c r="X119" s="35"/>
      <c r="Y119" s="35"/>
      <c r="Z119" s="35"/>
      <c r="AA119" s="35"/>
      <c r="AB119" s="35"/>
      <c r="AC119" s="35"/>
      <c r="AD119" s="35"/>
      <c r="AE119" s="35"/>
    </row>
  </sheetData>
  <sheetProtection algorithmName="SHA-512" hashValue="gsQ1lPxx7Rufwh6M/U+vDsQl2SrUVWbrFz/UA1zi7pGTB5czN8U2mAQLMIOC+S/B37qgDzCC767S8Ky/dtAhfQ==" saltValue="sLc+03S1e5Ecj22hjzUHTIMk68aVBB1Yoz8bQJjmMDB1HFSTqZmvPqfzDEuWfe/MMhGF0HzKZ6ERUELOyG1/Zg==" spinCount="100000" sheet="1" objects="1" scenarios="1" formatColumns="0" formatRows="0" autoFilter="0"/>
  <autoFilter ref="C115:K118"/>
  <mergeCells count="9">
    <mergeCell ref="E87:H87"/>
    <mergeCell ref="E106:H106"/>
    <mergeCell ref="E108:H10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sheetPr>
    <pageSetUpPr fitToPage="1"/>
  </sheetPr>
  <dimension ref="A2:BM13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157</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15732</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ROUND(J116,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ROUND((SUM(BE116:BE130)),  2)</f>
        <v>0</v>
      </c>
      <c r="G33" s="35"/>
      <c r="H33" s="35"/>
      <c r="I33" s="131">
        <v>0.21</v>
      </c>
      <c r="J33" s="130">
        <f>ROUND(((SUM(BE116:BE130))*I33),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ROUND((SUM(BF116:BF130)),  2)</f>
        <v>0</v>
      </c>
      <c r="G34" s="35"/>
      <c r="H34" s="35"/>
      <c r="I34" s="131">
        <v>0.15</v>
      </c>
      <c r="J34" s="130">
        <f>ROUND(((SUM(BF116:BF130))*I34),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ROUND((SUM(BG116:BG130)),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ROUND((SUM(BH116:BH130)),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ROUND((SUM(BI116:BI130)),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D.2.2.6 - Lékařské technologie</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J116</f>
        <v>0</v>
      </c>
      <c r="K96" s="37"/>
      <c r="L96" s="52"/>
      <c r="S96" s="35"/>
      <c r="T96" s="35"/>
      <c r="U96" s="35"/>
      <c r="V96" s="35"/>
      <c r="W96" s="35"/>
      <c r="X96" s="35"/>
      <c r="Y96" s="35"/>
      <c r="Z96" s="35"/>
      <c r="AA96" s="35"/>
      <c r="AB96" s="35"/>
      <c r="AC96" s="35"/>
      <c r="AD96" s="35"/>
      <c r="AE96" s="35"/>
      <c r="AU96" s="18" t="s">
        <v>179</v>
      </c>
    </row>
    <row r="97" spans="1:31" s="2" customFormat="1" ht="21.7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31" s="2" customFormat="1" ht="6.95" customHeight="1">
      <c r="A98" s="35"/>
      <c r="B98" s="55"/>
      <c r="C98" s="56"/>
      <c r="D98" s="56"/>
      <c r="E98" s="56"/>
      <c r="F98" s="56"/>
      <c r="G98" s="56"/>
      <c r="H98" s="56"/>
      <c r="I98" s="56"/>
      <c r="J98" s="56"/>
      <c r="K98" s="56"/>
      <c r="L98" s="52"/>
      <c r="S98" s="35"/>
      <c r="T98" s="35"/>
      <c r="U98" s="35"/>
      <c r="V98" s="35"/>
      <c r="W98" s="35"/>
      <c r="X98" s="35"/>
      <c r="Y98" s="35"/>
      <c r="Z98" s="35"/>
      <c r="AA98" s="35"/>
      <c r="AB98" s="35"/>
      <c r="AC98" s="35"/>
      <c r="AD98" s="35"/>
      <c r="AE98" s="35"/>
    </row>
    <row r="102" spans="1:31" s="2" customFormat="1" ht="6.95" customHeight="1">
      <c r="A102" s="35"/>
      <c r="B102" s="57"/>
      <c r="C102" s="58"/>
      <c r="D102" s="58"/>
      <c r="E102" s="58"/>
      <c r="F102" s="58"/>
      <c r="G102" s="58"/>
      <c r="H102" s="58"/>
      <c r="I102" s="58"/>
      <c r="J102" s="58"/>
      <c r="K102" s="58"/>
      <c r="L102" s="52"/>
      <c r="S102" s="35"/>
      <c r="T102" s="35"/>
      <c r="U102" s="35"/>
      <c r="V102" s="35"/>
      <c r="W102" s="35"/>
      <c r="X102" s="35"/>
      <c r="Y102" s="35"/>
      <c r="Z102" s="35"/>
      <c r="AA102" s="35"/>
      <c r="AB102" s="35"/>
      <c r="AC102" s="35"/>
      <c r="AD102" s="35"/>
      <c r="AE102" s="35"/>
    </row>
    <row r="103" spans="1:31" s="2" customFormat="1" ht="24.95" customHeight="1">
      <c r="A103" s="35"/>
      <c r="B103" s="36"/>
      <c r="C103" s="24" t="s">
        <v>194</v>
      </c>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31" s="2" customFormat="1" ht="6.9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12" customHeight="1">
      <c r="A105" s="35"/>
      <c r="B105" s="36"/>
      <c r="C105" s="30" t="s">
        <v>16</v>
      </c>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26.25" customHeight="1">
      <c r="A106" s="35"/>
      <c r="B106" s="36"/>
      <c r="C106" s="37"/>
      <c r="D106" s="37"/>
      <c r="E106" s="329" t="str">
        <f>E7</f>
        <v>SO07 - Přístavby, nástavby a stavební úpravy pavilonu CH, Nemocnice ČB - 2.etapa</v>
      </c>
      <c r="F106" s="330"/>
      <c r="G106" s="330"/>
      <c r="H106" s="330"/>
      <c r="I106" s="37"/>
      <c r="J106" s="37"/>
      <c r="K106" s="37"/>
      <c r="L106" s="52"/>
      <c r="S106" s="35"/>
      <c r="T106" s="35"/>
      <c r="U106" s="35"/>
      <c r="V106" s="35"/>
      <c r="W106" s="35"/>
      <c r="X106" s="35"/>
      <c r="Y106" s="35"/>
      <c r="Z106" s="35"/>
      <c r="AA106" s="35"/>
      <c r="AB106" s="35"/>
      <c r="AC106" s="35"/>
      <c r="AD106" s="35"/>
      <c r="AE106" s="35"/>
    </row>
    <row r="107" spans="1:31" s="2" customFormat="1" ht="12" customHeight="1">
      <c r="A107" s="35"/>
      <c r="B107" s="36"/>
      <c r="C107" s="30" t="s">
        <v>172</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6.5" customHeight="1">
      <c r="A108" s="35"/>
      <c r="B108" s="36"/>
      <c r="C108" s="37"/>
      <c r="D108" s="37"/>
      <c r="E108" s="290" t="str">
        <f>E9</f>
        <v>D.2.2.6 - Lékařské technologie</v>
      </c>
      <c r="F108" s="328"/>
      <c r="G108" s="328"/>
      <c r="H108" s="328"/>
      <c r="I108" s="37"/>
      <c r="J108" s="37"/>
      <c r="K108" s="37"/>
      <c r="L108" s="52"/>
      <c r="S108" s="35"/>
      <c r="T108" s="35"/>
      <c r="U108" s="35"/>
      <c r="V108" s="35"/>
      <c r="W108" s="35"/>
      <c r="X108" s="35"/>
      <c r="Y108" s="35"/>
      <c r="Z108" s="35"/>
      <c r="AA108" s="35"/>
      <c r="AB108" s="35"/>
      <c r="AC108" s="35"/>
      <c r="AD108" s="35"/>
      <c r="AE108" s="35"/>
    </row>
    <row r="109" spans="1:31"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20</v>
      </c>
      <c r="D110" s="37"/>
      <c r="E110" s="37"/>
      <c r="F110" s="28" t="str">
        <f>F12</f>
        <v>České Budějovice</v>
      </c>
      <c r="G110" s="37"/>
      <c r="H110" s="37"/>
      <c r="I110" s="30" t="s">
        <v>22</v>
      </c>
      <c r="J110" s="67" t="str">
        <f>IF(J12="","",J12)</f>
        <v>19. 6. 2022</v>
      </c>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5.2" customHeight="1">
      <c r="A112" s="35"/>
      <c r="B112" s="36"/>
      <c r="C112" s="30" t="s">
        <v>24</v>
      </c>
      <c r="D112" s="37"/>
      <c r="E112" s="37"/>
      <c r="F112" s="28" t="str">
        <f>E15</f>
        <v>Nemocnice České Budějovice</v>
      </c>
      <c r="G112" s="37"/>
      <c r="H112" s="37"/>
      <c r="I112" s="30" t="s">
        <v>30</v>
      </c>
      <c r="J112" s="33" t="str">
        <f>E21</f>
        <v>AGP nova</v>
      </c>
      <c r="K112" s="37"/>
      <c r="L112" s="52"/>
      <c r="S112" s="35"/>
      <c r="T112" s="35"/>
      <c r="U112" s="35"/>
      <c r="V112" s="35"/>
      <c r="W112" s="35"/>
      <c r="X112" s="35"/>
      <c r="Y112" s="35"/>
      <c r="Z112" s="35"/>
      <c r="AA112" s="35"/>
      <c r="AB112" s="35"/>
      <c r="AC112" s="35"/>
      <c r="AD112" s="35"/>
      <c r="AE112" s="35"/>
    </row>
    <row r="113" spans="1:65" s="2" customFormat="1" ht="15.2" customHeight="1">
      <c r="A113" s="35"/>
      <c r="B113" s="36"/>
      <c r="C113" s="30" t="s">
        <v>28</v>
      </c>
      <c r="D113" s="37"/>
      <c r="E113" s="37"/>
      <c r="F113" s="28" t="str">
        <f>IF(E18="","",E18)</f>
        <v>Vyplň údaj</v>
      </c>
      <c r="G113" s="37"/>
      <c r="H113" s="37"/>
      <c r="I113" s="30" t="s">
        <v>33</v>
      </c>
      <c r="J113" s="33" t="str">
        <f>E24</f>
        <v xml:space="preserve"> </v>
      </c>
      <c r="K113" s="37"/>
      <c r="L113" s="52"/>
      <c r="S113" s="35"/>
      <c r="T113" s="35"/>
      <c r="U113" s="35"/>
      <c r="V113" s="35"/>
      <c r="W113" s="35"/>
      <c r="X113" s="35"/>
      <c r="Y113" s="35"/>
      <c r="Z113" s="35"/>
      <c r="AA113" s="35"/>
      <c r="AB113" s="35"/>
      <c r="AC113" s="35"/>
      <c r="AD113" s="35"/>
      <c r="AE113" s="35"/>
    </row>
    <row r="114" spans="1:65" s="2" customFormat="1" ht="10.3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11" customFormat="1" ht="29.25" customHeight="1">
      <c r="A115" s="165"/>
      <c r="B115" s="166"/>
      <c r="C115" s="167" t="s">
        <v>195</v>
      </c>
      <c r="D115" s="168" t="s">
        <v>62</v>
      </c>
      <c r="E115" s="168" t="s">
        <v>58</v>
      </c>
      <c r="F115" s="168" t="s">
        <v>59</v>
      </c>
      <c r="G115" s="168" t="s">
        <v>196</v>
      </c>
      <c r="H115" s="168" t="s">
        <v>197</v>
      </c>
      <c r="I115" s="168" t="s">
        <v>198</v>
      </c>
      <c r="J115" s="169" t="s">
        <v>177</v>
      </c>
      <c r="K115" s="170" t="s">
        <v>199</v>
      </c>
      <c r="L115" s="171"/>
      <c r="M115" s="76" t="s">
        <v>1</v>
      </c>
      <c r="N115" s="77" t="s">
        <v>41</v>
      </c>
      <c r="O115" s="77" t="s">
        <v>200</v>
      </c>
      <c r="P115" s="77" t="s">
        <v>201</v>
      </c>
      <c r="Q115" s="77" t="s">
        <v>202</v>
      </c>
      <c r="R115" s="77" t="s">
        <v>203</v>
      </c>
      <c r="S115" s="77" t="s">
        <v>204</v>
      </c>
      <c r="T115" s="78" t="s">
        <v>205</v>
      </c>
      <c r="U115" s="165"/>
      <c r="V115" s="165"/>
      <c r="W115" s="165"/>
      <c r="X115" s="165"/>
      <c r="Y115" s="165"/>
      <c r="Z115" s="165"/>
      <c r="AA115" s="165"/>
      <c r="AB115" s="165"/>
      <c r="AC115" s="165"/>
      <c r="AD115" s="165"/>
      <c r="AE115" s="165"/>
    </row>
    <row r="116" spans="1:65" s="2" customFormat="1" ht="22.9" customHeight="1">
      <c r="A116" s="35"/>
      <c r="B116" s="36"/>
      <c r="C116" s="83" t="s">
        <v>206</v>
      </c>
      <c r="D116" s="37"/>
      <c r="E116" s="37"/>
      <c r="F116" s="37"/>
      <c r="G116" s="37"/>
      <c r="H116" s="37"/>
      <c r="I116" s="37"/>
      <c r="J116" s="172">
        <f>BK116</f>
        <v>0</v>
      </c>
      <c r="K116" s="37"/>
      <c r="L116" s="40"/>
      <c r="M116" s="79"/>
      <c r="N116" s="173"/>
      <c r="O116" s="80"/>
      <c r="P116" s="174">
        <f>SUM(P117:P130)</f>
        <v>0</v>
      </c>
      <c r="Q116" s="80"/>
      <c r="R116" s="174">
        <f>SUM(R117:R130)</f>
        <v>0</v>
      </c>
      <c r="S116" s="80"/>
      <c r="T116" s="175">
        <f>SUM(T117:T130)</f>
        <v>0</v>
      </c>
      <c r="U116" s="35"/>
      <c r="V116" s="35"/>
      <c r="W116" s="35"/>
      <c r="X116" s="35"/>
      <c r="Y116" s="35"/>
      <c r="Z116" s="35"/>
      <c r="AA116" s="35"/>
      <c r="AB116" s="35"/>
      <c r="AC116" s="35"/>
      <c r="AD116" s="35"/>
      <c r="AE116" s="35"/>
      <c r="AT116" s="18" t="s">
        <v>76</v>
      </c>
      <c r="AU116" s="18" t="s">
        <v>179</v>
      </c>
      <c r="BK116" s="176">
        <f>SUM(BK117:BK130)</f>
        <v>0</v>
      </c>
    </row>
    <row r="117" spans="1:65" s="2" customFormat="1" ht="16.5" customHeight="1">
      <c r="A117" s="35"/>
      <c r="B117" s="36"/>
      <c r="C117" s="193" t="s">
        <v>85</v>
      </c>
      <c r="D117" s="193" t="s">
        <v>214</v>
      </c>
      <c r="E117" s="194" t="s">
        <v>15733</v>
      </c>
      <c r="F117" s="195" t="s">
        <v>15734</v>
      </c>
      <c r="G117" s="196" t="s">
        <v>2761</v>
      </c>
      <c r="H117" s="197">
        <v>6</v>
      </c>
      <c r="I117" s="198"/>
      <c r="J117" s="199">
        <f>ROUND(I117*H117,2)</f>
        <v>0</v>
      </c>
      <c r="K117" s="200"/>
      <c r="L117" s="40"/>
      <c r="M117" s="201" t="s">
        <v>1</v>
      </c>
      <c r="N117" s="202" t="s">
        <v>42</v>
      </c>
      <c r="O117" s="72"/>
      <c r="P117" s="203">
        <f>O117*H117</f>
        <v>0</v>
      </c>
      <c r="Q117" s="203">
        <v>0</v>
      </c>
      <c r="R117" s="203">
        <f>Q117*H117</f>
        <v>0</v>
      </c>
      <c r="S117" s="203">
        <v>0</v>
      </c>
      <c r="T117" s="204">
        <f>S117*H117</f>
        <v>0</v>
      </c>
      <c r="U117" s="35"/>
      <c r="V117" s="35"/>
      <c r="W117" s="35"/>
      <c r="X117" s="35"/>
      <c r="Y117" s="35"/>
      <c r="Z117" s="35"/>
      <c r="AA117" s="35"/>
      <c r="AB117" s="35"/>
      <c r="AC117" s="35"/>
      <c r="AD117" s="35"/>
      <c r="AE117" s="35"/>
      <c r="AR117" s="205" t="s">
        <v>218</v>
      </c>
      <c r="AT117" s="205" t="s">
        <v>214</v>
      </c>
      <c r="AU117" s="205" t="s">
        <v>77</v>
      </c>
      <c r="AY117" s="18" t="s">
        <v>209</v>
      </c>
      <c r="BE117" s="206">
        <f>IF(N117="základní",J117,0)</f>
        <v>0</v>
      </c>
      <c r="BF117" s="206">
        <f>IF(N117="snížená",J117,0)</f>
        <v>0</v>
      </c>
      <c r="BG117" s="206">
        <f>IF(N117="zákl. přenesená",J117,0)</f>
        <v>0</v>
      </c>
      <c r="BH117" s="206">
        <f>IF(N117="sníž. přenesená",J117,0)</f>
        <v>0</v>
      </c>
      <c r="BI117" s="206">
        <f>IF(N117="nulová",J117,0)</f>
        <v>0</v>
      </c>
      <c r="BJ117" s="18" t="s">
        <v>85</v>
      </c>
      <c r="BK117" s="206">
        <f>ROUND(I117*H117,2)</f>
        <v>0</v>
      </c>
      <c r="BL117" s="18" t="s">
        <v>218</v>
      </c>
      <c r="BM117" s="205" t="s">
        <v>15735</v>
      </c>
    </row>
    <row r="118" spans="1:65" s="2" customFormat="1" ht="185.25">
      <c r="A118" s="35"/>
      <c r="B118" s="36"/>
      <c r="C118" s="37"/>
      <c r="D118" s="214" t="s">
        <v>807</v>
      </c>
      <c r="E118" s="37"/>
      <c r="F118" s="256" t="s">
        <v>15736</v>
      </c>
      <c r="G118" s="37"/>
      <c r="H118" s="37"/>
      <c r="I118" s="257"/>
      <c r="J118" s="37"/>
      <c r="K118" s="37"/>
      <c r="L118" s="40"/>
      <c r="M118" s="258"/>
      <c r="N118" s="259"/>
      <c r="O118" s="72"/>
      <c r="P118" s="72"/>
      <c r="Q118" s="72"/>
      <c r="R118" s="72"/>
      <c r="S118" s="72"/>
      <c r="T118" s="73"/>
      <c r="U118" s="35"/>
      <c r="V118" s="35"/>
      <c r="W118" s="35"/>
      <c r="X118" s="35"/>
      <c r="Y118" s="35"/>
      <c r="Z118" s="35"/>
      <c r="AA118" s="35"/>
      <c r="AB118" s="35"/>
      <c r="AC118" s="35"/>
      <c r="AD118" s="35"/>
      <c r="AE118" s="35"/>
      <c r="AT118" s="18" t="s">
        <v>807</v>
      </c>
      <c r="AU118" s="18" t="s">
        <v>77</v>
      </c>
    </row>
    <row r="119" spans="1:65" s="2" customFormat="1" ht="16.5" customHeight="1">
      <c r="A119" s="35"/>
      <c r="B119" s="36"/>
      <c r="C119" s="193" t="s">
        <v>87</v>
      </c>
      <c r="D119" s="193" t="s">
        <v>214</v>
      </c>
      <c r="E119" s="194" t="s">
        <v>15737</v>
      </c>
      <c r="F119" s="195" t="s">
        <v>15738</v>
      </c>
      <c r="G119" s="196" t="s">
        <v>2761</v>
      </c>
      <c r="H119" s="197">
        <v>6</v>
      </c>
      <c r="I119" s="198"/>
      <c r="J119" s="199">
        <f>ROUND(I119*H119,2)</f>
        <v>0</v>
      </c>
      <c r="K119" s="200"/>
      <c r="L119" s="40"/>
      <c r="M119" s="201" t="s">
        <v>1</v>
      </c>
      <c r="N119" s="202" t="s">
        <v>42</v>
      </c>
      <c r="O119" s="72"/>
      <c r="P119" s="203">
        <f>O119*H119</f>
        <v>0</v>
      </c>
      <c r="Q119" s="203">
        <v>0</v>
      </c>
      <c r="R119" s="203">
        <f>Q119*H119</f>
        <v>0</v>
      </c>
      <c r="S119" s="203">
        <v>0</v>
      </c>
      <c r="T119" s="204">
        <f>S119*H119</f>
        <v>0</v>
      </c>
      <c r="U119" s="35"/>
      <c r="V119" s="35"/>
      <c r="W119" s="35"/>
      <c r="X119" s="35"/>
      <c r="Y119" s="35"/>
      <c r="Z119" s="35"/>
      <c r="AA119" s="35"/>
      <c r="AB119" s="35"/>
      <c r="AC119" s="35"/>
      <c r="AD119" s="35"/>
      <c r="AE119" s="35"/>
      <c r="AR119" s="205" t="s">
        <v>218</v>
      </c>
      <c r="AT119" s="205" t="s">
        <v>214</v>
      </c>
      <c r="AU119" s="205" t="s">
        <v>77</v>
      </c>
      <c r="AY119" s="18" t="s">
        <v>209</v>
      </c>
      <c r="BE119" s="206">
        <f>IF(N119="základní",J119,0)</f>
        <v>0</v>
      </c>
      <c r="BF119" s="206">
        <f>IF(N119="snížená",J119,0)</f>
        <v>0</v>
      </c>
      <c r="BG119" s="206">
        <f>IF(N119="zákl. přenesená",J119,0)</f>
        <v>0</v>
      </c>
      <c r="BH119" s="206">
        <f>IF(N119="sníž. přenesená",J119,0)</f>
        <v>0</v>
      </c>
      <c r="BI119" s="206">
        <f>IF(N119="nulová",J119,0)</f>
        <v>0</v>
      </c>
      <c r="BJ119" s="18" t="s">
        <v>85</v>
      </c>
      <c r="BK119" s="206">
        <f>ROUND(I119*H119,2)</f>
        <v>0</v>
      </c>
      <c r="BL119" s="18" t="s">
        <v>218</v>
      </c>
      <c r="BM119" s="205" t="s">
        <v>15739</v>
      </c>
    </row>
    <row r="120" spans="1:65" s="2" customFormat="1" ht="97.5">
      <c r="A120" s="35"/>
      <c r="B120" s="36"/>
      <c r="C120" s="37"/>
      <c r="D120" s="214" t="s">
        <v>807</v>
      </c>
      <c r="E120" s="37"/>
      <c r="F120" s="256" t="s">
        <v>15740</v>
      </c>
      <c r="G120" s="37"/>
      <c r="H120" s="37"/>
      <c r="I120" s="257"/>
      <c r="J120" s="37"/>
      <c r="K120" s="37"/>
      <c r="L120" s="40"/>
      <c r="M120" s="258"/>
      <c r="N120" s="259"/>
      <c r="O120" s="72"/>
      <c r="P120" s="72"/>
      <c r="Q120" s="72"/>
      <c r="R120" s="72"/>
      <c r="S120" s="72"/>
      <c r="T120" s="73"/>
      <c r="U120" s="35"/>
      <c r="V120" s="35"/>
      <c r="W120" s="35"/>
      <c r="X120" s="35"/>
      <c r="Y120" s="35"/>
      <c r="Z120" s="35"/>
      <c r="AA120" s="35"/>
      <c r="AB120" s="35"/>
      <c r="AC120" s="35"/>
      <c r="AD120" s="35"/>
      <c r="AE120" s="35"/>
      <c r="AT120" s="18" t="s">
        <v>807</v>
      </c>
      <c r="AU120" s="18" t="s">
        <v>77</v>
      </c>
    </row>
    <row r="121" spans="1:65" s="2" customFormat="1" ht="21.75" customHeight="1">
      <c r="A121" s="35"/>
      <c r="B121" s="36"/>
      <c r="C121" s="193" t="s">
        <v>226</v>
      </c>
      <c r="D121" s="193" t="s">
        <v>214</v>
      </c>
      <c r="E121" s="194" t="s">
        <v>15741</v>
      </c>
      <c r="F121" s="195" t="s">
        <v>15742</v>
      </c>
      <c r="G121" s="196" t="s">
        <v>2761</v>
      </c>
      <c r="H121" s="197">
        <v>12</v>
      </c>
      <c r="I121" s="198"/>
      <c r="J121" s="199">
        <f>ROUND(I121*H121,2)</f>
        <v>0</v>
      </c>
      <c r="K121" s="200"/>
      <c r="L121" s="40"/>
      <c r="M121" s="201" t="s">
        <v>1</v>
      </c>
      <c r="N121" s="202" t="s">
        <v>42</v>
      </c>
      <c r="O121" s="72"/>
      <c r="P121" s="203">
        <f>O121*H121</f>
        <v>0</v>
      </c>
      <c r="Q121" s="203">
        <v>0</v>
      </c>
      <c r="R121" s="203">
        <f>Q121*H121</f>
        <v>0</v>
      </c>
      <c r="S121" s="203">
        <v>0</v>
      </c>
      <c r="T121" s="204">
        <f>S121*H121</f>
        <v>0</v>
      </c>
      <c r="U121" s="35"/>
      <c r="V121" s="35"/>
      <c r="W121" s="35"/>
      <c r="X121" s="35"/>
      <c r="Y121" s="35"/>
      <c r="Z121" s="35"/>
      <c r="AA121" s="35"/>
      <c r="AB121" s="35"/>
      <c r="AC121" s="35"/>
      <c r="AD121" s="35"/>
      <c r="AE121" s="35"/>
      <c r="AR121" s="205" t="s">
        <v>218</v>
      </c>
      <c r="AT121" s="205" t="s">
        <v>214</v>
      </c>
      <c r="AU121" s="205" t="s">
        <v>77</v>
      </c>
      <c r="AY121" s="18" t="s">
        <v>209</v>
      </c>
      <c r="BE121" s="206">
        <f>IF(N121="základní",J121,0)</f>
        <v>0</v>
      </c>
      <c r="BF121" s="206">
        <f>IF(N121="snížená",J121,0)</f>
        <v>0</v>
      </c>
      <c r="BG121" s="206">
        <f>IF(N121="zákl. přenesená",J121,0)</f>
        <v>0</v>
      </c>
      <c r="BH121" s="206">
        <f>IF(N121="sníž. přenesená",J121,0)</f>
        <v>0</v>
      </c>
      <c r="BI121" s="206">
        <f>IF(N121="nulová",J121,0)</f>
        <v>0</v>
      </c>
      <c r="BJ121" s="18" t="s">
        <v>85</v>
      </c>
      <c r="BK121" s="206">
        <f>ROUND(I121*H121,2)</f>
        <v>0</v>
      </c>
      <c r="BL121" s="18" t="s">
        <v>218</v>
      </c>
      <c r="BM121" s="205" t="s">
        <v>15743</v>
      </c>
    </row>
    <row r="122" spans="1:65" s="2" customFormat="1" ht="224.25">
      <c r="A122" s="35"/>
      <c r="B122" s="36"/>
      <c r="C122" s="37"/>
      <c r="D122" s="214" t="s">
        <v>807</v>
      </c>
      <c r="E122" s="37"/>
      <c r="F122" s="256" t="s">
        <v>15744</v>
      </c>
      <c r="G122" s="37"/>
      <c r="H122" s="37"/>
      <c r="I122" s="257"/>
      <c r="J122" s="37"/>
      <c r="K122" s="37"/>
      <c r="L122" s="40"/>
      <c r="M122" s="258"/>
      <c r="N122" s="259"/>
      <c r="O122" s="72"/>
      <c r="P122" s="72"/>
      <c r="Q122" s="72"/>
      <c r="R122" s="72"/>
      <c r="S122" s="72"/>
      <c r="T122" s="73"/>
      <c r="U122" s="35"/>
      <c r="V122" s="35"/>
      <c r="W122" s="35"/>
      <c r="X122" s="35"/>
      <c r="Y122" s="35"/>
      <c r="Z122" s="35"/>
      <c r="AA122" s="35"/>
      <c r="AB122" s="35"/>
      <c r="AC122" s="35"/>
      <c r="AD122" s="35"/>
      <c r="AE122" s="35"/>
      <c r="AT122" s="18" t="s">
        <v>807</v>
      </c>
      <c r="AU122" s="18" t="s">
        <v>77</v>
      </c>
    </row>
    <row r="123" spans="1:65" s="2" customFormat="1" ht="16.5" customHeight="1">
      <c r="A123" s="35"/>
      <c r="B123" s="36"/>
      <c r="C123" s="193" t="s">
        <v>218</v>
      </c>
      <c r="D123" s="193" t="s">
        <v>214</v>
      </c>
      <c r="E123" s="194" t="s">
        <v>15745</v>
      </c>
      <c r="F123" s="195" t="s">
        <v>15746</v>
      </c>
      <c r="G123" s="196" t="s">
        <v>2761</v>
      </c>
      <c r="H123" s="197">
        <v>6</v>
      </c>
      <c r="I123" s="198"/>
      <c r="J123" s="199">
        <f>ROUND(I123*H123,2)</f>
        <v>0</v>
      </c>
      <c r="K123" s="200"/>
      <c r="L123" s="40"/>
      <c r="M123" s="201" t="s">
        <v>1</v>
      </c>
      <c r="N123" s="202" t="s">
        <v>42</v>
      </c>
      <c r="O123" s="72"/>
      <c r="P123" s="203">
        <f>O123*H123</f>
        <v>0</v>
      </c>
      <c r="Q123" s="203">
        <v>0</v>
      </c>
      <c r="R123" s="203">
        <f>Q123*H123</f>
        <v>0</v>
      </c>
      <c r="S123" s="203">
        <v>0</v>
      </c>
      <c r="T123" s="204">
        <f>S123*H123</f>
        <v>0</v>
      </c>
      <c r="U123" s="35"/>
      <c r="V123" s="35"/>
      <c r="W123" s="35"/>
      <c r="X123" s="35"/>
      <c r="Y123" s="35"/>
      <c r="Z123" s="35"/>
      <c r="AA123" s="35"/>
      <c r="AB123" s="35"/>
      <c r="AC123" s="35"/>
      <c r="AD123" s="35"/>
      <c r="AE123" s="35"/>
      <c r="AR123" s="205" t="s">
        <v>218</v>
      </c>
      <c r="AT123" s="205" t="s">
        <v>214</v>
      </c>
      <c r="AU123" s="205" t="s">
        <v>77</v>
      </c>
      <c r="AY123" s="18" t="s">
        <v>209</v>
      </c>
      <c r="BE123" s="206">
        <f>IF(N123="základní",J123,0)</f>
        <v>0</v>
      </c>
      <c r="BF123" s="206">
        <f>IF(N123="snížená",J123,0)</f>
        <v>0</v>
      </c>
      <c r="BG123" s="206">
        <f>IF(N123="zákl. přenesená",J123,0)</f>
        <v>0</v>
      </c>
      <c r="BH123" s="206">
        <f>IF(N123="sníž. přenesená",J123,0)</f>
        <v>0</v>
      </c>
      <c r="BI123" s="206">
        <f>IF(N123="nulová",J123,0)</f>
        <v>0</v>
      </c>
      <c r="BJ123" s="18" t="s">
        <v>85</v>
      </c>
      <c r="BK123" s="206">
        <f>ROUND(I123*H123,2)</f>
        <v>0</v>
      </c>
      <c r="BL123" s="18" t="s">
        <v>218</v>
      </c>
      <c r="BM123" s="205" t="s">
        <v>15747</v>
      </c>
    </row>
    <row r="124" spans="1:65" s="2" customFormat="1" ht="409.5">
      <c r="A124" s="35"/>
      <c r="B124" s="36"/>
      <c r="C124" s="37"/>
      <c r="D124" s="214" t="s">
        <v>807</v>
      </c>
      <c r="E124" s="37"/>
      <c r="F124" s="282" t="s">
        <v>15748</v>
      </c>
      <c r="G124" s="37"/>
      <c r="H124" s="37"/>
      <c r="I124" s="257"/>
      <c r="J124" s="37"/>
      <c r="K124" s="37"/>
      <c r="L124" s="40"/>
      <c r="M124" s="258"/>
      <c r="N124" s="259"/>
      <c r="O124" s="72"/>
      <c r="P124" s="72"/>
      <c r="Q124" s="72"/>
      <c r="R124" s="72"/>
      <c r="S124" s="72"/>
      <c r="T124" s="73"/>
      <c r="U124" s="35"/>
      <c r="V124" s="35"/>
      <c r="W124" s="35"/>
      <c r="X124" s="35"/>
      <c r="Y124" s="35"/>
      <c r="Z124" s="35"/>
      <c r="AA124" s="35"/>
      <c r="AB124" s="35"/>
      <c r="AC124" s="35"/>
      <c r="AD124" s="35"/>
      <c r="AE124" s="35"/>
      <c r="AT124" s="18" t="s">
        <v>807</v>
      </c>
      <c r="AU124" s="18" t="s">
        <v>77</v>
      </c>
    </row>
    <row r="125" spans="1:65" s="2" customFormat="1" ht="16.5" customHeight="1">
      <c r="A125" s="35"/>
      <c r="B125" s="36"/>
      <c r="C125" s="193" t="s">
        <v>233</v>
      </c>
      <c r="D125" s="193" t="s">
        <v>214</v>
      </c>
      <c r="E125" s="194" t="s">
        <v>15749</v>
      </c>
      <c r="F125" s="195" t="s">
        <v>15750</v>
      </c>
      <c r="G125" s="196" t="s">
        <v>2761</v>
      </c>
      <c r="H125" s="197">
        <v>2</v>
      </c>
      <c r="I125" s="198"/>
      <c r="J125" s="199">
        <f>ROUND(I125*H125,2)</f>
        <v>0</v>
      </c>
      <c r="K125" s="200"/>
      <c r="L125" s="40"/>
      <c r="M125" s="201" t="s">
        <v>1</v>
      </c>
      <c r="N125" s="202" t="s">
        <v>42</v>
      </c>
      <c r="O125" s="72"/>
      <c r="P125" s="203">
        <f>O125*H125</f>
        <v>0</v>
      </c>
      <c r="Q125" s="203">
        <v>0</v>
      </c>
      <c r="R125" s="203">
        <f>Q125*H125</f>
        <v>0</v>
      </c>
      <c r="S125" s="203">
        <v>0</v>
      </c>
      <c r="T125" s="204">
        <f>S125*H125</f>
        <v>0</v>
      </c>
      <c r="U125" s="35"/>
      <c r="V125" s="35"/>
      <c r="W125" s="35"/>
      <c r="X125" s="35"/>
      <c r="Y125" s="35"/>
      <c r="Z125" s="35"/>
      <c r="AA125" s="35"/>
      <c r="AB125" s="35"/>
      <c r="AC125" s="35"/>
      <c r="AD125" s="35"/>
      <c r="AE125" s="35"/>
      <c r="AR125" s="205" t="s">
        <v>218</v>
      </c>
      <c r="AT125" s="205" t="s">
        <v>214</v>
      </c>
      <c r="AU125" s="205" t="s">
        <v>77</v>
      </c>
      <c r="AY125" s="18" t="s">
        <v>209</v>
      </c>
      <c r="BE125" s="206">
        <f>IF(N125="základní",J125,0)</f>
        <v>0</v>
      </c>
      <c r="BF125" s="206">
        <f>IF(N125="snížená",J125,0)</f>
        <v>0</v>
      </c>
      <c r="BG125" s="206">
        <f>IF(N125="zákl. přenesená",J125,0)</f>
        <v>0</v>
      </c>
      <c r="BH125" s="206">
        <f>IF(N125="sníž. přenesená",J125,0)</f>
        <v>0</v>
      </c>
      <c r="BI125" s="206">
        <f>IF(N125="nulová",J125,0)</f>
        <v>0</v>
      </c>
      <c r="BJ125" s="18" t="s">
        <v>85</v>
      </c>
      <c r="BK125" s="206">
        <f>ROUND(I125*H125,2)</f>
        <v>0</v>
      </c>
      <c r="BL125" s="18" t="s">
        <v>218</v>
      </c>
      <c r="BM125" s="205" t="s">
        <v>15751</v>
      </c>
    </row>
    <row r="126" spans="1:65" s="2" customFormat="1" ht="165.75">
      <c r="A126" s="35"/>
      <c r="B126" s="36"/>
      <c r="C126" s="37"/>
      <c r="D126" s="214" t="s">
        <v>807</v>
      </c>
      <c r="E126" s="37"/>
      <c r="F126" s="256" t="s">
        <v>15752</v>
      </c>
      <c r="G126" s="37"/>
      <c r="H126" s="37"/>
      <c r="I126" s="257"/>
      <c r="J126" s="37"/>
      <c r="K126" s="37"/>
      <c r="L126" s="40"/>
      <c r="M126" s="258"/>
      <c r="N126" s="259"/>
      <c r="O126" s="72"/>
      <c r="P126" s="72"/>
      <c r="Q126" s="72"/>
      <c r="R126" s="72"/>
      <c r="S126" s="72"/>
      <c r="T126" s="73"/>
      <c r="U126" s="35"/>
      <c r="V126" s="35"/>
      <c r="W126" s="35"/>
      <c r="X126" s="35"/>
      <c r="Y126" s="35"/>
      <c r="Z126" s="35"/>
      <c r="AA126" s="35"/>
      <c r="AB126" s="35"/>
      <c r="AC126" s="35"/>
      <c r="AD126" s="35"/>
      <c r="AE126" s="35"/>
      <c r="AT126" s="18" t="s">
        <v>807</v>
      </c>
      <c r="AU126" s="18" t="s">
        <v>77</v>
      </c>
    </row>
    <row r="127" spans="1:65" s="2" customFormat="1" ht="16.5" customHeight="1">
      <c r="A127" s="35"/>
      <c r="B127" s="36"/>
      <c r="C127" s="193" t="s">
        <v>238</v>
      </c>
      <c r="D127" s="193" t="s">
        <v>214</v>
      </c>
      <c r="E127" s="194" t="s">
        <v>15753</v>
      </c>
      <c r="F127" s="195" t="s">
        <v>15754</v>
      </c>
      <c r="G127" s="196" t="s">
        <v>2761</v>
      </c>
      <c r="H127" s="197">
        <v>2</v>
      </c>
      <c r="I127" s="198"/>
      <c r="J127" s="199">
        <f>ROUND(I127*H127,2)</f>
        <v>0</v>
      </c>
      <c r="K127" s="200"/>
      <c r="L127" s="40"/>
      <c r="M127" s="201" t="s">
        <v>1</v>
      </c>
      <c r="N127" s="202" t="s">
        <v>42</v>
      </c>
      <c r="O127" s="72"/>
      <c r="P127" s="203">
        <f>O127*H127</f>
        <v>0</v>
      </c>
      <c r="Q127" s="203">
        <v>0</v>
      </c>
      <c r="R127" s="203">
        <f>Q127*H127</f>
        <v>0</v>
      </c>
      <c r="S127" s="203">
        <v>0</v>
      </c>
      <c r="T127" s="204">
        <f>S127*H127</f>
        <v>0</v>
      </c>
      <c r="U127" s="35"/>
      <c r="V127" s="35"/>
      <c r="W127" s="35"/>
      <c r="X127" s="35"/>
      <c r="Y127" s="35"/>
      <c r="Z127" s="35"/>
      <c r="AA127" s="35"/>
      <c r="AB127" s="35"/>
      <c r="AC127" s="35"/>
      <c r="AD127" s="35"/>
      <c r="AE127" s="35"/>
      <c r="AR127" s="205" t="s">
        <v>218</v>
      </c>
      <c r="AT127" s="205" t="s">
        <v>214</v>
      </c>
      <c r="AU127" s="205" t="s">
        <v>77</v>
      </c>
      <c r="AY127" s="18" t="s">
        <v>209</v>
      </c>
      <c r="BE127" s="206">
        <f>IF(N127="základní",J127,0)</f>
        <v>0</v>
      </c>
      <c r="BF127" s="206">
        <f>IF(N127="snížená",J127,0)</f>
        <v>0</v>
      </c>
      <c r="BG127" s="206">
        <f>IF(N127="zákl. přenesená",J127,0)</f>
        <v>0</v>
      </c>
      <c r="BH127" s="206">
        <f>IF(N127="sníž. přenesená",J127,0)</f>
        <v>0</v>
      </c>
      <c r="BI127" s="206">
        <f>IF(N127="nulová",J127,0)</f>
        <v>0</v>
      </c>
      <c r="BJ127" s="18" t="s">
        <v>85</v>
      </c>
      <c r="BK127" s="206">
        <f>ROUND(I127*H127,2)</f>
        <v>0</v>
      </c>
      <c r="BL127" s="18" t="s">
        <v>218</v>
      </c>
      <c r="BM127" s="205" t="s">
        <v>15755</v>
      </c>
    </row>
    <row r="128" spans="1:65" s="2" customFormat="1" ht="224.25">
      <c r="A128" s="35"/>
      <c r="B128" s="36"/>
      <c r="C128" s="37"/>
      <c r="D128" s="214" t="s">
        <v>807</v>
      </c>
      <c r="E128" s="37"/>
      <c r="F128" s="256" t="s">
        <v>15756</v>
      </c>
      <c r="G128" s="37"/>
      <c r="H128" s="37"/>
      <c r="I128" s="257"/>
      <c r="J128" s="37"/>
      <c r="K128" s="37"/>
      <c r="L128" s="40"/>
      <c r="M128" s="258"/>
      <c r="N128" s="259"/>
      <c r="O128" s="72"/>
      <c r="P128" s="72"/>
      <c r="Q128" s="72"/>
      <c r="R128" s="72"/>
      <c r="S128" s="72"/>
      <c r="T128" s="73"/>
      <c r="U128" s="35"/>
      <c r="V128" s="35"/>
      <c r="W128" s="35"/>
      <c r="X128" s="35"/>
      <c r="Y128" s="35"/>
      <c r="Z128" s="35"/>
      <c r="AA128" s="35"/>
      <c r="AB128" s="35"/>
      <c r="AC128" s="35"/>
      <c r="AD128" s="35"/>
      <c r="AE128" s="35"/>
      <c r="AT128" s="18" t="s">
        <v>807</v>
      </c>
      <c r="AU128" s="18" t="s">
        <v>77</v>
      </c>
    </row>
    <row r="129" spans="1:65" s="2" customFormat="1" ht="16.5" customHeight="1">
      <c r="A129" s="35"/>
      <c r="B129" s="36"/>
      <c r="C129" s="193" t="s">
        <v>242</v>
      </c>
      <c r="D129" s="193" t="s">
        <v>214</v>
      </c>
      <c r="E129" s="194" t="s">
        <v>15757</v>
      </c>
      <c r="F129" s="195" t="s">
        <v>15758</v>
      </c>
      <c r="G129" s="196" t="s">
        <v>2761</v>
      </c>
      <c r="H129" s="197">
        <v>1</v>
      </c>
      <c r="I129" s="198"/>
      <c r="J129" s="199">
        <f>ROUND(I129*H129,2)</f>
        <v>0</v>
      </c>
      <c r="K129" s="200"/>
      <c r="L129" s="40"/>
      <c r="M129" s="201" t="s">
        <v>1</v>
      </c>
      <c r="N129" s="202" t="s">
        <v>42</v>
      </c>
      <c r="O129" s="72"/>
      <c r="P129" s="203">
        <f>O129*H129</f>
        <v>0</v>
      </c>
      <c r="Q129" s="203">
        <v>0</v>
      </c>
      <c r="R129" s="203">
        <f>Q129*H129</f>
        <v>0</v>
      </c>
      <c r="S129" s="203">
        <v>0</v>
      </c>
      <c r="T129" s="204">
        <f>S129*H129</f>
        <v>0</v>
      </c>
      <c r="U129" s="35"/>
      <c r="V129" s="35"/>
      <c r="W129" s="35"/>
      <c r="X129" s="35"/>
      <c r="Y129" s="35"/>
      <c r="Z129" s="35"/>
      <c r="AA129" s="35"/>
      <c r="AB129" s="35"/>
      <c r="AC129" s="35"/>
      <c r="AD129" s="35"/>
      <c r="AE129" s="35"/>
      <c r="AR129" s="205" t="s">
        <v>218</v>
      </c>
      <c r="AT129" s="205" t="s">
        <v>214</v>
      </c>
      <c r="AU129" s="205" t="s">
        <v>77</v>
      </c>
      <c r="AY129" s="18" t="s">
        <v>209</v>
      </c>
      <c r="BE129" s="206">
        <f>IF(N129="základní",J129,0)</f>
        <v>0</v>
      </c>
      <c r="BF129" s="206">
        <f>IF(N129="snížená",J129,0)</f>
        <v>0</v>
      </c>
      <c r="BG129" s="206">
        <f>IF(N129="zákl. přenesená",J129,0)</f>
        <v>0</v>
      </c>
      <c r="BH129" s="206">
        <f>IF(N129="sníž. přenesená",J129,0)</f>
        <v>0</v>
      </c>
      <c r="BI129" s="206">
        <f>IF(N129="nulová",J129,0)</f>
        <v>0</v>
      </c>
      <c r="BJ129" s="18" t="s">
        <v>85</v>
      </c>
      <c r="BK129" s="206">
        <f>ROUND(I129*H129,2)</f>
        <v>0</v>
      </c>
      <c r="BL129" s="18" t="s">
        <v>218</v>
      </c>
      <c r="BM129" s="205" t="s">
        <v>15759</v>
      </c>
    </row>
    <row r="130" spans="1:65" s="2" customFormat="1" ht="224.25">
      <c r="A130" s="35"/>
      <c r="B130" s="36"/>
      <c r="C130" s="37"/>
      <c r="D130" s="214" t="s">
        <v>807</v>
      </c>
      <c r="E130" s="37"/>
      <c r="F130" s="256" t="s">
        <v>15760</v>
      </c>
      <c r="G130" s="37"/>
      <c r="H130" s="37"/>
      <c r="I130" s="257"/>
      <c r="J130" s="37"/>
      <c r="K130" s="37"/>
      <c r="L130" s="40"/>
      <c r="M130" s="279"/>
      <c r="N130" s="280"/>
      <c r="O130" s="209"/>
      <c r="P130" s="209"/>
      <c r="Q130" s="209"/>
      <c r="R130" s="209"/>
      <c r="S130" s="209"/>
      <c r="T130" s="281"/>
      <c r="U130" s="35"/>
      <c r="V130" s="35"/>
      <c r="W130" s="35"/>
      <c r="X130" s="35"/>
      <c r="Y130" s="35"/>
      <c r="Z130" s="35"/>
      <c r="AA130" s="35"/>
      <c r="AB130" s="35"/>
      <c r="AC130" s="35"/>
      <c r="AD130" s="35"/>
      <c r="AE130" s="35"/>
      <c r="AT130" s="18" t="s">
        <v>807</v>
      </c>
      <c r="AU130" s="18" t="s">
        <v>77</v>
      </c>
    </row>
    <row r="131" spans="1:65" s="2" customFormat="1" ht="6.95" customHeight="1">
      <c r="A131" s="35"/>
      <c r="B131" s="55"/>
      <c r="C131" s="56"/>
      <c r="D131" s="56"/>
      <c r="E131" s="56"/>
      <c r="F131" s="56"/>
      <c r="G131" s="56"/>
      <c r="H131" s="56"/>
      <c r="I131" s="56"/>
      <c r="J131" s="56"/>
      <c r="K131" s="56"/>
      <c r="L131" s="40"/>
      <c r="M131" s="35"/>
      <c r="O131" s="35"/>
      <c r="P131" s="35"/>
      <c r="Q131" s="35"/>
      <c r="R131" s="35"/>
      <c r="S131" s="35"/>
      <c r="T131" s="35"/>
      <c r="U131" s="35"/>
      <c r="V131" s="35"/>
      <c r="W131" s="35"/>
      <c r="X131" s="35"/>
      <c r="Y131" s="35"/>
      <c r="Z131" s="35"/>
      <c r="AA131" s="35"/>
      <c r="AB131" s="35"/>
      <c r="AC131" s="35"/>
      <c r="AD131" s="35"/>
      <c r="AE131" s="35"/>
    </row>
  </sheetData>
  <sheetProtection algorithmName="SHA-512" hashValue="y8Vw+DLUEzNQAazxeG3x5dwpO4Ek12Vp7R/pXdt7oC6LurNkEPfWfKXkhJ8QOl7w+nH4k2ZRUroN4TCAIj8YJg==" saltValue="3rycTvkiIaPuzhgGZoH/TzYDnfvZFFXr6Wxzn+ga+ubXTxslDxiuF3mux8HFUnqtK1btJ1IFI7yDy8swrM7+Kg==" spinCount="100000" sheet="1" objects="1" scenarios="1" formatColumns="0" formatRows="0" autoFilter="0"/>
  <autoFilter ref="C115:K130"/>
  <mergeCells count="9">
    <mergeCell ref="E87:H87"/>
    <mergeCell ref="E106:H106"/>
    <mergeCell ref="E108:H10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sheetPr>
    <pageSetUpPr fitToPage="1"/>
  </sheetPr>
  <dimension ref="A2:BM13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160</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15761</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ROUND(J118,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ROUND((SUM(BE118:BE131)),  2)</f>
        <v>0</v>
      </c>
      <c r="G33" s="35"/>
      <c r="H33" s="35"/>
      <c r="I33" s="131">
        <v>0.21</v>
      </c>
      <c r="J33" s="130">
        <f>ROUND(((SUM(BE118:BE131))*I33),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ROUND((SUM(BF118:BF131)),  2)</f>
        <v>0</v>
      </c>
      <c r="G34" s="35"/>
      <c r="H34" s="35"/>
      <c r="I34" s="131">
        <v>0.15</v>
      </c>
      <c r="J34" s="130">
        <f>ROUND(((SUM(BF118:BF131))*I34),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ROUND((SUM(BG118:BG131)),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ROUND((SUM(BH118:BH131)),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ROUND((SUM(BI118:BI131)),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PS - Výtahy</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J118</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15762</v>
      </c>
      <c r="E97" s="157"/>
      <c r="F97" s="157"/>
      <c r="G97" s="157"/>
      <c r="H97" s="157"/>
      <c r="I97" s="157"/>
      <c r="J97" s="158">
        <f>J119</f>
        <v>0</v>
      </c>
      <c r="K97" s="155"/>
      <c r="L97" s="159"/>
    </row>
    <row r="98" spans="1:31" s="10" customFormat="1" ht="19.899999999999999" customHeight="1">
      <c r="B98" s="160"/>
      <c r="C98" s="105"/>
      <c r="D98" s="161" t="s">
        <v>15763</v>
      </c>
      <c r="E98" s="162"/>
      <c r="F98" s="162"/>
      <c r="G98" s="162"/>
      <c r="H98" s="162"/>
      <c r="I98" s="162"/>
      <c r="J98" s="163">
        <f>J120</f>
        <v>0</v>
      </c>
      <c r="K98" s="105"/>
      <c r="L98" s="164"/>
    </row>
    <row r="99" spans="1:31" s="2" customFormat="1" ht="21.7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31" s="2" customFormat="1" ht="6.95" customHeight="1">
      <c r="A100" s="35"/>
      <c r="B100" s="55"/>
      <c r="C100" s="56"/>
      <c r="D100" s="56"/>
      <c r="E100" s="56"/>
      <c r="F100" s="56"/>
      <c r="G100" s="56"/>
      <c r="H100" s="56"/>
      <c r="I100" s="56"/>
      <c r="J100" s="56"/>
      <c r="K100" s="56"/>
      <c r="L100" s="52"/>
      <c r="S100" s="35"/>
      <c r="T100" s="35"/>
      <c r="U100" s="35"/>
      <c r="V100" s="35"/>
      <c r="W100" s="35"/>
      <c r="X100" s="35"/>
      <c r="Y100" s="35"/>
      <c r="Z100" s="35"/>
      <c r="AA100" s="35"/>
      <c r="AB100" s="35"/>
      <c r="AC100" s="35"/>
      <c r="AD100" s="35"/>
      <c r="AE100" s="35"/>
    </row>
    <row r="104" spans="1:31" s="2" customFormat="1" ht="6.95" customHeight="1">
      <c r="A104" s="35"/>
      <c r="B104" s="57"/>
      <c r="C104" s="58"/>
      <c r="D104" s="58"/>
      <c r="E104" s="58"/>
      <c r="F104" s="58"/>
      <c r="G104" s="58"/>
      <c r="H104" s="58"/>
      <c r="I104" s="58"/>
      <c r="J104" s="58"/>
      <c r="K104" s="58"/>
      <c r="L104" s="52"/>
      <c r="S104" s="35"/>
      <c r="T104" s="35"/>
      <c r="U104" s="35"/>
      <c r="V104" s="35"/>
      <c r="W104" s="35"/>
      <c r="X104" s="35"/>
      <c r="Y104" s="35"/>
      <c r="Z104" s="35"/>
      <c r="AA104" s="35"/>
      <c r="AB104" s="35"/>
      <c r="AC104" s="35"/>
      <c r="AD104" s="35"/>
      <c r="AE104" s="35"/>
    </row>
    <row r="105" spans="1:31" s="2" customFormat="1" ht="24.95" customHeight="1">
      <c r="A105" s="35"/>
      <c r="B105" s="36"/>
      <c r="C105" s="24" t="s">
        <v>194</v>
      </c>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12" customHeight="1">
      <c r="A107" s="35"/>
      <c r="B107" s="36"/>
      <c r="C107" s="30" t="s">
        <v>16</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26.25" customHeight="1">
      <c r="A108" s="35"/>
      <c r="B108" s="36"/>
      <c r="C108" s="37"/>
      <c r="D108" s="37"/>
      <c r="E108" s="329" t="str">
        <f>E7</f>
        <v>SO07 - Přístavby, nástavby a stavební úpravy pavilonu CH, Nemocnice ČB - 2.etapa</v>
      </c>
      <c r="F108" s="330"/>
      <c r="G108" s="330"/>
      <c r="H108" s="330"/>
      <c r="I108" s="37"/>
      <c r="J108" s="37"/>
      <c r="K108" s="37"/>
      <c r="L108" s="52"/>
      <c r="S108" s="35"/>
      <c r="T108" s="35"/>
      <c r="U108" s="35"/>
      <c r="V108" s="35"/>
      <c r="W108" s="35"/>
      <c r="X108" s="35"/>
      <c r="Y108" s="35"/>
      <c r="Z108" s="35"/>
      <c r="AA108" s="35"/>
      <c r="AB108" s="35"/>
      <c r="AC108" s="35"/>
      <c r="AD108" s="35"/>
      <c r="AE108" s="35"/>
    </row>
    <row r="109" spans="1:31" s="2" customFormat="1" ht="12" customHeight="1">
      <c r="A109" s="35"/>
      <c r="B109" s="36"/>
      <c r="C109" s="30" t="s">
        <v>172</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6.5" customHeight="1">
      <c r="A110" s="35"/>
      <c r="B110" s="36"/>
      <c r="C110" s="37"/>
      <c r="D110" s="37"/>
      <c r="E110" s="290" t="str">
        <f>E9</f>
        <v>PS - Výtahy</v>
      </c>
      <c r="F110" s="328"/>
      <c r="G110" s="328"/>
      <c r="H110" s="328"/>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20</v>
      </c>
      <c r="D112" s="37"/>
      <c r="E112" s="37"/>
      <c r="F112" s="28" t="str">
        <f>F12</f>
        <v>České Budějovice</v>
      </c>
      <c r="G112" s="37"/>
      <c r="H112" s="37"/>
      <c r="I112" s="30" t="s">
        <v>22</v>
      </c>
      <c r="J112" s="67" t="str">
        <f>IF(J12="","",J12)</f>
        <v>19. 6. 2022</v>
      </c>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5.2" customHeight="1">
      <c r="A114" s="35"/>
      <c r="B114" s="36"/>
      <c r="C114" s="30" t="s">
        <v>24</v>
      </c>
      <c r="D114" s="37"/>
      <c r="E114" s="37"/>
      <c r="F114" s="28" t="str">
        <f>E15</f>
        <v>Nemocnice České Budějovice</v>
      </c>
      <c r="G114" s="37"/>
      <c r="H114" s="37"/>
      <c r="I114" s="30" t="s">
        <v>30</v>
      </c>
      <c r="J114" s="33" t="str">
        <f>E21</f>
        <v>AGP nova</v>
      </c>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28</v>
      </c>
      <c r="D115" s="37"/>
      <c r="E115" s="37"/>
      <c r="F115" s="28" t="str">
        <f>IF(E18="","",E18)</f>
        <v>Vyplň údaj</v>
      </c>
      <c r="G115" s="37"/>
      <c r="H115" s="37"/>
      <c r="I115" s="30" t="s">
        <v>33</v>
      </c>
      <c r="J115" s="33" t="str">
        <f>E24</f>
        <v xml:space="preserve"> </v>
      </c>
      <c r="K115" s="37"/>
      <c r="L115" s="52"/>
      <c r="S115" s="35"/>
      <c r="T115" s="35"/>
      <c r="U115" s="35"/>
      <c r="V115" s="35"/>
      <c r="W115" s="35"/>
      <c r="X115" s="35"/>
      <c r="Y115" s="35"/>
      <c r="Z115" s="35"/>
      <c r="AA115" s="35"/>
      <c r="AB115" s="35"/>
      <c r="AC115" s="35"/>
      <c r="AD115" s="35"/>
      <c r="AE115" s="35"/>
    </row>
    <row r="116" spans="1:65" s="2" customFormat="1" ht="10.3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11" customFormat="1" ht="29.25" customHeight="1">
      <c r="A117" s="165"/>
      <c r="B117" s="166"/>
      <c r="C117" s="167" t="s">
        <v>195</v>
      </c>
      <c r="D117" s="168" t="s">
        <v>62</v>
      </c>
      <c r="E117" s="168" t="s">
        <v>58</v>
      </c>
      <c r="F117" s="168" t="s">
        <v>59</v>
      </c>
      <c r="G117" s="168" t="s">
        <v>196</v>
      </c>
      <c r="H117" s="168" t="s">
        <v>197</v>
      </c>
      <c r="I117" s="168" t="s">
        <v>198</v>
      </c>
      <c r="J117" s="169" t="s">
        <v>177</v>
      </c>
      <c r="K117" s="170" t="s">
        <v>199</v>
      </c>
      <c r="L117" s="171"/>
      <c r="M117" s="76" t="s">
        <v>1</v>
      </c>
      <c r="N117" s="77" t="s">
        <v>41</v>
      </c>
      <c r="O117" s="77" t="s">
        <v>200</v>
      </c>
      <c r="P117" s="77" t="s">
        <v>201</v>
      </c>
      <c r="Q117" s="77" t="s">
        <v>202</v>
      </c>
      <c r="R117" s="77" t="s">
        <v>203</v>
      </c>
      <c r="S117" s="77" t="s">
        <v>204</v>
      </c>
      <c r="T117" s="78" t="s">
        <v>205</v>
      </c>
      <c r="U117" s="165"/>
      <c r="V117" s="165"/>
      <c r="W117" s="165"/>
      <c r="X117" s="165"/>
      <c r="Y117" s="165"/>
      <c r="Z117" s="165"/>
      <c r="AA117" s="165"/>
      <c r="AB117" s="165"/>
      <c r="AC117" s="165"/>
      <c r="AD117" s="165"/>
      <c r="AE117" s="165"/>
    </row>
    <row r="118" spans="1:65" s="2" customFormat="1" ht="22.9" customHeight="1">
      <c r="A118" s="35"/>
      <c r="B118" s="36"/>
      <c r="C118" s="83" t="s">
        <v>206</v>
      </c>
      <c r="D118" s="37"/>
      <c r="E118" s="37"/>
      <c r="F118" s="37"/>
      <c r="G118" s="37"/>
      <c r="H118" s="37"/>
      <c r="I118" s="37"/>
      <c r="J118" s="172">
        <f>BK118</f>
        <v>0</v>
      </c>
      <c r="K118" s="37"/>
      <c r="L118" s="40"/>
      <c r="M118" s="79"/>
      <c r="N118" s="173"/>
      <c r="O118" s="80"/>
      <c r="P118" s="174">
        <f>P119</f>
        <v>0</v>
      </c>
      <c r="Q118" s="80"/>
      <c r="R118" s="174">
        <f>R119</f>
        <v>0</v>
      </c>
      <c r="S118" s="80"/>
      <c r="T118" s="175">
        <f>T119</f>
        <v>0</v>
      </c>
      <c r="U118" s="35"/>
      <c r="V118" s="35"/>
      <c r="W118" s="35"/>
      <c r="X118" s="35"/>
      <c r="Y118" s="35"/>
      <c r="Z118" s="35"/>
      <c r="AA118" s="35"/>
      <c r="AB118" s="35"/>
      <c r="AC118" s="35"/>
      <c r="AD118" s="35"/>
      <c r="AE118" s="35"/>
      <c r="AT118" s="18" t="s">
        <v>76</v>
      </c>
      <c r="AU118" s="18" t="s">
        <v>179</v>
      </c>
      <c r="BK118" s="176">
        <f>BK119</f>
        <v>0</v>
      </c>
    </row>
    <row r="119" spans="1:65" s="12" customFormat="1" ht="25.9" customHeight="1">
      <c r="B119" s="177"/>
      <c r="C119" s="178"/>
      <c r="D119" s="179" t="s">
        <v>76</v>
      </c>
      <c r="E119" s="180" t="s">
        <v>576</v>
      </c>
      <c r="F119" s="180" t="s">
        <v>576</v>
      </c>
      <c r="G119" s="178"/>
      <c r="H119" s="178"/>
      <c r="I119" s="181"/>
      <c r="J119" s="182">
        <f>BK119</f>
        <v>0</v>
      </c>
      <c r="K119" s="178"/>
      <c r="L119" s="183"/>
      <c r="M119" s="184"/>
      <c r="N119" s="185"/>
      <c r="O119" s="185"/>
      <c r="P119" s="186">
        <f>P120</f>
        <v>0</v>
      </c>
      <c r="Q119" s="185"/>
      <c r="R119" s="186">
        <f>R120</f>
        <v>0</v>
      </c>
      <c r="S119" s="185"/>
      <c r="T119" s="187">
        <f>T120</f>
        <v>0</v>
      </c>
      <c r="AR119" s="188" t="s">
        <v>226</v>
      </c>
      <c r="AT119" s="189" t="s">
        <v>76</v>
      </c>
      <c r="AU119" s="189" t="s">
        <v>77</v>
      </c>
      <c r="AY119" s="188" t="s">
        <v>209</v>
      </c>
      <c r="BK119" s="190">
        <f>BK120</f>
        <v>0</v>
      </c>
    </row>
    <row r="120" spans="1:65" s="12" customFormat="1" ht="22.9" customHeight="1">
      <c r="B120" s="177"/>
      <c r="C120" s="178"/>
      <c r="D120" s="179" t="s">
        <v>76</v>
      </c>
      <c r="E120" s="191" t="s">
        <v>15764</v>
      </c>
      <c r="F120" s="191" t="s">
        <v>15765</v>
      </c>
      <c r="G120" s="178"/>
      <c r="H120" s="178"/>
      <c r="I120" s="181"/>
      <c r="J120" s="192">
        <f>BK120</f>
        <v>0</v>
      </c>
      <c r="K120" s="178"/>
      <c r="L120" s="183"/>
      <c r="M120" s="184"/>
      <c r="N120" s="185"/>
      <c r="O120" s="185"/>
      <c r="P120" s="186">
        <f>SUM(P121:P131)</f>
        <v>0</v>
      </c>
      <c r="Q120" s="185"/>
      <c r="R120" s="186">
        <f>SUM(R121:R131)</f>
        <v>0</v>
      </c>
      <c r="S120" s="185"/>
      <c r="T120" s="187">
        <f>SUM(T121:T131)</f>
        <v>0</v>
      </c>
      <c r="AR120" s="188" t="s">
        <v>226</v>
      </c>
      <c r="AT120" s="189" t="s">
        <v>76</v>
      </c>
      <c r="AU120" s="189" t="s">
        <v>85</v>
      </c>
      <c r="AY120" s="188" t="s">
        <v>209</v>
      </c>
      <c r="BK120" s="190">
        <f>SUM(BK121:BK131)</f>
        <v>0</v>
      </c>
    </row>
    <row r="121" spans="1:65" s="2" customFormat="1" ht="16.5" customHeight="1">
      <c r="A121" s="35"/>
      <c r="B121" s="36"/>
      <c r="C121" s="193" t="s">
        <v>85</v>
      </c>
      <c r="D121" s="193" t="s">
        <v>214</v>
      </c>
      <c r="E121" s="194" t="s">
        <v>15766</v>
      </c>
      <c r="F121" s="195" t="s">
        <v>15767</v>
      </c>
      <c r="G121" s="196" t="s">
        <v>2761</v>
      </c>
      <c r="H121" s="197">
        <v>1</v>
      </c>
      <c r="I121" s="198"/>
      <c r="J121" s="199">
        <f t="shared" ref="J121:J131" si="0">ROUND(I121*H121,2)</f>
        <v>0</v>
      </c>
      <c r="K121" s="200"/>
      <c r="L121" s="40"/>
      <c r="M121" s="201" t="s">
        <v>1</v>
      </c>
      <c r="N121" s="202" t="s">
        <v>42</v>
      </c>
      <c r="O121" s="72"/>
      <c r="P121" s="203">
        <f t="shared" ref="P121:P131" si="1">O121*H121</f>
        <v>0</v>
      </c>
      <c r="Q121" s="203">
        <v>0</v>
      </c>
      <c r="R121" s="203">
        <f t="shared" ref="R121:R131" si="2">Q121*H121</f>
        <v>0</v>
      </c>
      <c r="S121" s="203">
        <v>0</v>
      </c>
      <c r="T121" s="204">
        <f t="shared" ref="T121:T131" si="3">S121*H121</f>
        <v>0</v>
      </c>
      <c r="U121" s="35"/>
      <c r="V121" s="35"/>
      <c r="W121" s="35"/>
      <c r="X121" s="35"/>
      <c r="Y121" s="35"/>
      <c r="Z121" s="35"/>
      <c r="AA121" s="35"/>
      <c r="AB121" s="35"/>
      <c r="AC121" s="35"/>
      <c r="AD121" s="35"/>
      <c r="AE121" s="35"/>
      <c r="AR121" s="205" t="s">
        <v>482</v>
      </c>
      <c r="AT121" s="205" t="s">
        <v>214</v>
      </c>
      <c r="AU121" s="205" t="s">
        <v>87</v>
      </c>
      <c r="AY121" s="18" t="s">
        <v>209</v>
      </c>
      <c r="BE121" s="206">
        <f t="shared" ref="BE121:BE131" si="4">IF(N121="základní",J121,0)</f>
        <v>0</v>
      </c>
      <c r="BF121" s="206">
        <f t="shared" ref="BF121:BF131" si="5">IF(N121="snížená",J121,0)</f>
        <v>0</v>
      </c>
      <c r="BG121" s="206">
        <f t="shared" ref="BG121:BG131" si="6">IF(N121="zákl. přenesená",J121,0)</f>
        <v>0</v>
      </c>
      <c r="BH121" s="206">
        <f t="shared" ref="BH121:BH131" si="7">IF(N121="sníž. přenesená",J121,0)</f>
        <v>0</v>
      </c>
      <c r="BI121" s="206">
        <f t="shared" ref="BI121:BI131" si="8">IF(N121="nulová",J121,0)</f>
        <v>0</v>
      </c>
      <c r="BJ121" s="18" t="s">
        <v>85</v>
      </c>
      <c r="BK121" s="206">
        <f t="shared" ref="BK121:BK131" si="9">ROUND(I121*H121,2)</f>
        <v>0</v>
      </c>
      <c r="BL121" s="18" t="s">
        <v>482</v>
      </c>
      <c r="BM121" s="205" t="s">
        <v>15768</v>
      </c>
    </row>
    <row r="122" spans="1:65" s="2" customFormat="1" ht="16.5" customHeight="1">
      <c r="A122" s="35"/>
      <c r="B122" s="36"/>
      <c r="C122" s="193" t="s">
        <v>87</v>
      </c>
      <c r="D122" s="193" t="s">
        <v>214</v>
      </c>
      <c r="E122" s="194" t="s">
        <v>15769</v>
      </c>
      <c r="F122" s="195" t="s">
        <v>15770</v>
      </c>
      <c r="G122" s="196" t="s">
        <v>2761</v>
      </c>
      <c r="H122" s="197">
        <v>1</v>
      </c>
      <c r="I122" s="198"/>
      <c r="J122" s="199">
        <f t="shared" si="0"/>
        <v>0</v>
      </c>
      <c r="K122" s="200"/>
      <c r="L122" s="40"/>
      <c r="M122" s="201" t="s">
        <v>1</v>
      </c>
      <c r="N122" s="202" t="s">
        <v>42</v>
      </c>
      <c r="O122" s="72"/>
      <c r="P122" s="203">
        <f t="shared" si="1"/>
        <v>0</v>
      </c>
      <c r="Q122" s="203">
        <v>0</v>
      </c>
      <c r="R122" s="203">
        <f t="shared" si="2"/>
        <v>0</v>
      </c>
      <c r="S122" s="203">
        <v>0</v>
      </c>
      <c r="T122" s="204">
        <f t="shared" si="3"/>
        <v>0</v>
      </c>
      <c r="U122" s="35"/>
      <c r="V122" s="35"/>
      <c r="W122" s="35"/>
      <c r="X122" s="35"/>
      <c r="Y122" s="35"/>
      <c r="Z122" s="35"/>
      <c r="AA122" s="35"/>
      <c r="AB122" s="35"/>
      <c r="AC122" s="35"/>
      <c r="AD122" s="35"/>
      <c r="AE122" s="35"/>
      <c r="AR122" s="205" t="s">
        <v>482</v>
      </c>
      <c r="AT122" s="205" t="s">
        <v>214</v>
      </c>
      <c r="AU122" s="205" t="s">
        <v>87</v>
      </c>
      <c r="AY122" s="18" t="s">
        <v>209</v>
      </c>
      <c r="BE122" s="206">
        <f t="shared" si="4"/>
        <v>0</v>
      </c>
      <c r="BF122" s="206">
        <f t="shared" si="5"/>
        <v>0</v>
      </c>
      <c r="BG122" s="206">
        <f t="shared" si="6"/>
        <v>0</v>
      </c>
      <c r="BH122" s="206">
        <f t="shared" si="7"/>
        <v>0</v>
      </c>
      <c r="BI122" s="206">
        <f t="shared" si="8"/>
        <v>0</v>
      </c>
      <c r="BJ122" s="18" t="s">
        <v>85</v>
      </c>
      <c r="BK122" s="206">
        <f t="shared" si="9"/>
        <v>0</v>
      </c>
      <c r="BL122" s="18" t="s">
        <v>482</v>
      </c>
      <c r="BM122" s="205" t="s">
        <v>15771</v>
      </c>
    </row>
    <row r="123" spans="1:65" s="2" customFormat="1" ht="16.5" customHeight="1">
      <c r="A123" s="35"/>
      <c r="B123" s="36"/>
      <c r="C123" s="193" t="s">
        <v>226</v>
      </c>
      <c r="D123" s="193" t="s">
        <v>214</v>
      </c>
      <c r="E123" s="194" t="s">
        <v>15772</v>
      </c>
      <c r="F123" s="195" t="s">
        <v>15773</v>
      </c>
      <c r="G123" s="196" t="s">
        <v>2761</v>
      </c>
      <c r="H123" s="197">
        <v>1</v>
      </c>
      <c r="I123" s="198"/>
      <c r="J123" s="199">
        <f t="shared" si="0"/>
        <v>0</v>
      </c>
      <c r="K123" s="200"/>
      <c r="L123" s="40"/>
      <c r="M123" s="201" t="s">
        <v>1</v>
      </c>
      <c r="N123" s="202" t="s">
        <v>42</v>
      </c>
      <c r="O123" s="72"/>
      <c r="P123" s="203">
        <f t="shared" si="1"/>
        <v>0</v>
      </c>
      <c r="Q123" s="203">
        <v>0</v>
      </c>
      <c r="R123" s="203">
        <f t="shared" si="2"/>
        <v>0</v>
      </c>
      <c r="S123" s="203">
        <v>0</v>
      </c>
      <c r="T123" s="204">
        <f t="shared" si="3"/>
        <v>0</v>
      </c>
      <c r="U123" s="35"/>
      <c r="V123" s="35"/>
      <c r="W123" s="35"/>
      <c r="X123" s="35"/>
      <c r="Y123" s="35"/>
      <c r="Z123" s="35"/>
      <c r="AA123" s="35"/>
      <c r="AB123" s="35"/>
      <c r="AC123" s="35"/>
      <c r="AD123" s="35"/>
      <c r="AE123" s="35"/>
      <c r="AR123" s="205" t="s">
        <v>482</v>
      </c>
      <c r="AT123" s="205" t="s">
        <v>214</v>
      </c>
      <c r="AU123" s="205" t="s">
        <v>87</v>
      </c>
      <c r="AY123" s="18" t="s">
        <v>209</v>
      </c>
      <c r="BE123" s="206">
        <f t="shared" si="4"/>
        <v>0</v>
      </c>
      <c r="BF123" s="206">
        <f t="shared" si="5"/>
        <v>0</v>
      </c>
      <c r="BG123" s="206">
        <f t="shared" si="6"/>
        <v>0</v>
      </c>
      <c r="BH123" s="206">
        <f t="shared" si="7"/>
        <v>0</v>
      </c>
      <c r="BI123" s="206">
        <f t="shared" si="8"/>
        <v>0</v>
      </c>
      <c r="BJ123" s="18" t="s">
        <v>85</v>
      </c>
      <c r="BK123" s="206">
        <f t="shared" si="9"/>
        <v>0</v>
      </c>
      <c r="BL123" s="18" t="s">
        <v>482</v>
      </c>
      <c r="BM123" s="205" t="s">
        <v>15774</v>
      </c>
    </row>
    <row r="124" spans="1:65" s="2" customFormat="1" ht="16.5" customHeight="1">
      <c r="A124" s="35"/>
      <c r="B124" s="36"/>
      <c r="C124" s="193" t="s">
        <v>218</v>
      </c>
      <c r="D124" s="193" t="s">
        <v>214</v>
      </c>
      <c r="E124" s="194" t="s">
        <v>15775</v>
      </c>
      <c r="F124" s="195" t="s">
        <v>15776</v>
      </c>
      <c r="G124" s="196" t="s">
        <v>2761</v>
      </c>
      <c r="H124" s="197">
        <v>1</v>
      </c>
      <c r="I124" s="198"/>
      <c r="J124" s="199">
        <f t="shared" si="0"/>
        <v>0</v>
      </c>
      <c r="K124" s="200"/>
      <c r="L124" s="40"/>
      <c r="M124" s="201" t="s">
        <v>1</v>
      </c>
      <c r="N124" s="202" t="s">
        <v>42</v>
      </c>
      <c r="O124" s="72"/>
      <c r="P124" s="203">
        <f t="shared" si="1"/>
        <v>0</v>
      </c>
      <c r="Q124" s="203">
        <v>0</v>
      </c>
      <c r="R124" s="203">
        <f t="shared" si="2"/>
        <v>0</v>
      </c>
      <c r="S124" s="203">
        <v>0</v>
      </c>
      <c r="T124" s="204">
        <f t="shared" si="3"/>
        <v>0</v>
      </c>
      <c r="U124" s="35"/>
      <c r="V124" s="35"/>
      <c r="W124" s="35"/>
      <c r="X124" s="35"/>
      <c r="Y124" s="35"/>
      <c r="Z124" s="35"/>
      <c r="AA124" s="35"/>
      <c r="AB124" s="35"/>
      <c r="AC124" s="35"/>
      <c r="AD124" s="35"/>
      <c r="AE124" s="35"/>
      <c r="AR124" s="205" t="s">
        <v>482</v>
      </c>
      <c r="AT124" s="205" t="s">
        <v>214</v>
      </c>
      <c r="AU124" s="205" t="s">
        <v>87</v>
      </c>
      <c r="AY124" s="18" t="s">
        <v>209</v>
      </c>
      <c r="BE124" s="206">
        <f t="shared" si="4"/>
        <v>0</v>
      </c>
      <c r="BF124" s="206">
        <f t="shared" si="5"/>
        <v>0</v>
      </c>
      <c r="BG124" s="206">
        <f t="shared" si="6"/>
        <v>0</v>
      </c>
      <c r="BH124" s="206">
        <f t="shared" si="7"/>
        <v>0</v>
      </c>
      <c r="BI124" s="206">
        <f t="shared" si="8"/>
        <v>0</v>
      </c>
      <c r="BJ124" s="18" t="s">
        <v>85</v>
      </c>
      <c r="BK124" s="206">
        <f t="shared" si="9"/>
        <v>0</v>
      </c>
      <c r="BL124" s="18" t="s">
        <v>482</v>
      </c>
      <c r="BM124" s="205" t="s">
        <v>15777</v>
      </c>
    </row>
    <row r="125" spans="1:65" s="2" customFormat="1" ht="16.5" customHeight="1">
      <c r="A125" s="35"/>
      <c r="B125" s="36"/>
      <c r="C125" s="193" t="s">
        <v>233</v>
      </c>
      <c r="D125" s="193" t="s">
        <v>214</v>
      </c>
      <c r="E125" s="194" t="s">
        <v>15778</v>
      </c>
      <c r="F125" s="195" t="s">
        <v>15779</v>
      </c>
      <c r="G125" s="196" t="s">
        <v>2761</v>
      </c>
      <c r="H125" s="197">
        <v>1</v>
      </c>
      <c r="I125" s="198"/>
      <c r="J125" s="199">
        <f t="shared" si="0"/>
        <v>0</v>
      </c>
      <c r="K125" s="200"/>
      <c r="L125" s="40"/>
      <c r="M125" s="201" t="s">
        <v>1</v>
      </c>
      <c r="N125" s="202" t="s">
        <v>42</v>
      </c>
      <c r="O125" s="72"/>
      <c r="P125" s="203">
        <f t="shared" si="1"/>
        <v>0</v>
      </c>
      <c r="Q125" s="203">
        <v>0</v>
      </c>
      <c r="R125" s="203">
        <f t="shared" si="2"/>
        <v>0</v>
      </c>
      <c r="S125" s="203">
        <v>0</v>
      </c>
      <c r="T125" s="204">
        <f t="shared" si="3"/>
        <v>0</v>
      </c>
      <c r="U125" s="35"/>
      <c r="V125" s="35"/>
      <c r="W125" s="35"/>
      <c r="X125" s="35"/>
      <c r="Y125" s="35"/>
      <c r="Z125" s="35"/>
      <c r="AA125" s="35"/>
      <c r="AB125" s="35"/>
      <c r="AC125" s="35"/>
      <c r="AD125" s="35"/>
      <c r="AE125" s="35"/>
      <c r="AR125" s="205" t="s">
        <v>482</v>
      </c>
      <c r="AT125" s="205" t="s">
        <v>214</v>
      </c>
      <c r="AU125" s="205" t="s">
        <v>87</v>
      </c>
      <c r="AY125" s="18" t="s">
        <v>209</v>
      </c>
      <c r="BE125" s="206">
        <f t="shared" si="4"/>
        <v>0</v>
      </c>
      <c r="BF125" s="206">
        <f t="shared" si="5"/>
        <v>0</v>
      </c>
      <c r="BG125" s="206">
        <f t="shared" si="6"/>
        <v>0</v>
      </c>
      <c r="BH125" s="206">
        <f t="shared" si="7"/>
        <v>0</v>
      </c>
      <c r="BI125" s="206">
        <f t="shared" si="8"/>
        <v>0</v>
      </c>
      <c r="BJ125" s="18" t="s">
        <v>85</v>
      </c>
      <c r="BK125" s="206">
        <f t="shared" si="9"/>
        <v>0</v>
      </c>
      <c r="BL125" s="18" t="s">
        <v>482</v>
      </c>
      <c r="BM125" s="205" t="s">
        <v>15780</v>
      </c>
    </row>
    <row r="126" spans="1:65" s="2" customFormat="1" ht="16.5" customHeight="1">
      <c r="A126" s="35"/>
      <c r="B126" s="36"/>
      <c r="C126" s="193" t="s">
        <v>238</v>
      </c>
      <c r="D126" s="193" t="s">
        <v>214</v>
      </c>
      <c r="E126" s="194" t="s">
        <v>15781</v>
      </c>
      <c r="F126" s="195" t="s">
        <v>15782</v>
      </c>
      <c r="G126" s="196" t="s">
        <v>2761</v>
      </c>
      <c r="H126" s="197">
        <v>1</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482</v>
      </c>
      <c r="AT126" s="205" t="s">
        <v>214</v>
      </c>
      <c r="AU126" s="205" t="s">
        <v>87</v>
      </c>
      <c r="AY126" s="18" t="s">
        <v>209</v>
      </c>
      <c r="BE126" s="206">
        <f t="shared" si="4"/>
        <v>0</v>
      </c>
      <c r="BF126" s="206">
        <f t="shared" si="5"/>
        <v>0</v>
      </c>
      <c r="BG126" s="206">
        <f t="shared" si="6"/>
        <v>0</v>
      </c>
      <c r="BH126" s="206">
        <f t="shared" si="7"/>
        <v>0</v>
      </c>
      <c r="BI126" s="206">
        <f t="shared" si="8"/>
        <v>0</v>
      </c>
      <c r="BJ126" s="18" t="s">
        <v>85</v>
      </c>
      <c r="BK126" s="206">
        <f t="shared" si="9"/>
        <v>0</v>
      </c>
      <c r="BL126" s="18" t="s">
        <v>482</v>
      </c>
      <c r="BM126" s="205" t="s">
        <v>15783</v>
      </c>
    </row>
    <row r="127" spans="1:65" s="2" customFormat="1" ht="16.5" customHeight="1">
      <c r="A127" s="35"/>
      <c r="B127" s="36"/>
      <c r="C127" s="193" t="s">
        <v>242</v>
      </c>
      <c r="D127" s="193" t="s">
        <v>214</v>
      </c>
      <c r="E127" s="194" t="s">
        <v>15784</v>
      </c>
      <c r="F127" s="195" t="s">
        <v>15785</v>
      </c>
      <c r="G127" s="196" t="s">
        <v>2761</v>
      </c>
      <c r="H127" s="197">
        <v>1</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482</v>
      </c>
      <c r="AT127" s="205" t="s">
        <v>214</v>
      </c>
      <c r="AU127" s="205" t="s">
        <v>87</v>
      </c>
      <c r="AY127" s="18" t="s">
        <v>209</v>
      </c>
      <c r="BE127" s="206">
        <f t="shared" si="4"/>
        <v>0</v>
      </c>
      <c r="BF127" s="206">
        <f t="shared" si="5"/>
        <v>0</v>
      </c>
      <c r="BG127" s="206">
        <f t="shared" si="6"/>
        <v>0</v>
      </c>
      <c r="BH127" s="206">
        <f t="shared" si="7"/>
        <v>0</v>
      </c>
      <c r="BI127" s="206">
        <f t="shared" si="8"/>
        <v>0</v>
      </c>
      <c r="BJ127" s="18" t="s">
        <v>85</v>
      </c>
      <c r="BK127" s="206">
        <f t="shared" si="9"/>
        <v>0</v>
      </c>
      <c r="BL127" s="18" t="s">
        <v>482</v>
      </c>
      <c r="BM127" s="205" t="s">
        <v>15786</v>
      </c>
    </row>
    <row r="128" spans="1:65" s="2" customFormat="1" ht="16.5" customHeight="1">
      <c r="A128" s="35"/>
      <c r="B128" s="36"/>
      <c r="C128" s="193" t="s">
        <v>246</v>
      </c>
      <c r="D128" s="193" t="s">
        <v>214</v>
      </c>
      <c r="E128" s="194" t="s">
        <v>15787</v>
      </c>
      <c r="F128" s="195" t="s">
        <v>15788</v>
      </c>
      <c r="G128" s="196" t="s">
        <v>2761</v>
      </c>
      <c r="H128" s="197">
        <v>1</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482</v>
      </c>
      <c r="AT128" s="205" t="s">
        <v>214</v>
      </c>
      <c r="AU128" s="205" t="s">
        <v>87</v>
      </c>
      <c r="AY128" s="18" t="s">
        <v>209</v>
      </c>
      <c r="BE128" s="206">
        <f t="shared" si="4"/>
        <v>0</v>
      </c>
      <c r="BF128" s="206">
        <f t="shared" si="5"/>
        <v>0</v>
      </c>
      <c r="BG128" s="206">
        <f t="shared" si="6"/>
        <v>0</v>
      </c>
      <c r="BH128" s="206">
        <f t="shared" si="7"/>
        <v>0</v>
      </c>
      <c r="BI128" s="206">
        <f t="shared" si="8"/>
        <v>0</v>
      </c>
      <c r="BJ128" s="18" t="s">
        <v>85</v>
      </c>
      <c r="BK128" s="206">
        <f t="shared" si="9"/>
        <v>0</v>
      </c>
      <c r="BL128" s="18" t="s">
        <v>482</v>
      </c>
      <c r="BM128" s="205" t="s">
        <v>15789</v>
      </c>
    </row>
    <row r="129" spans="1:65" s="2" customFormat="1" ht="16.5" customHeight="1">
      <c r="A129" s="35"/>
      <c r="B129" s="36"/>
      <c r="C129" s="193" t="s">
        <v>210</v>
      </c>
      <c r="D129" s="193" t="s">
        <v>214</v>
      </c>
      <c r="E129" s="194" t="s">
        <v>15790</v>
      </c>
      <c r="F129" s="195" t="s">
        <v>15791</v>
      </c>
      <c r="G129" s="196" t="s">
        <v>2761</v>
      </c>
      <c r="H129" s="197">
        <v>1</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482</v>
      </c>
      <c r="AT129" s="205" t="s">
        <v>214</v>
      </c>
      <c r="AU129" s="205" t="s">
        <v>87</v>
      </c>
      <c r="AY129" s="18" t="s">
        <v>209</v>
      </c>
      <c r="BE129" s="206">
        <f t="shared" si="4"/>
        <v>0</v>
      </c>
      <c r="BF129" s="206">
        <f t="shared" si="5"/>
        <v>0</v>
      </c>
      <c r="BG129" s="206">
        <f t="shared" si="6"/>
        <v>0</v>
      </c>
      <c r="BH129" s="206">
        <f t="shared" si="7"/>
        <v>0</v>
      </c>
      <c r="BI129" s="206">
        <f t="shared" si="8"/>
        <v>0</v>
      </c>
      <c r="BJ129" s="18" t="s">
        <v>85</v>
      </c>
      <c r="BK129" s="206">
        <f t="shared" si="9"/>
        <v>0</v>
      </c>
      <c r="BL129" s="18" t="s">
        <v>482</v>
      </c>
      <c r="BM129" s="205" t="s">
        <v>15792</v>
      </c>
    </row>
    <row r="130" spans="1:65" s="2" customFormat="1" ht="16.5" customHeight="1">
      <c r="A130" s="35"/>
      <c r="B130" s="36"/>
      <c r="C130" s="193" t="s">
        <v>253</v>
      </c>
      <c r="D130" s="193" t="s">
        <v>214</v>
      </c>
      <c r="E130" s="194" t="s">
        <v>15793</v>
      </c>
      <c r="F130" s="195" t="s">
        <v>15794</v>
      </c>
      <c r="G130" s="196" t="s">
        <v>2761</v>
      </c>
      <c r="H130" s="197">
        <v>1</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482</v>
      </c>
      <c r="AT130" s="205" t="s">
        <v>214</v>
      </c>
      <c r="AU130" s="205" t="s">
        <v>87</v>
      </c>
      <c r="AY130" s="18" t="s">
        <v>209</v>
      </c>
      <c r="BE130" s="206">
        <f t="shared" si="4"/>
        <v>0</v>
      </c>
      <c r="BF130" s="206">
        <f t="shared" si="5"/>
        <v>0</v>
      </c>
      <c r="BG130" s="206">
        <f t="shared" si="6"/>
        <v>0</v>
      </c>
      <c r="BH130" s="206">
        <f t="shared" si="7"/>
        <v>0</v>
      </c>
      <c r="BI130" s="206">
        <f t="shared" si="8"/>
        <v>0</v>
      </c>
      <c r="BJ130" s="18" t="s">
        <v>85</v>
      </c>
      <c r="BK130" s="206">
        <f t="shared" si="9"/>
        <v>0</v>
      </c>
      <c r="BL130" s="18" t="s">
        <v>482</v>
      </c>
      <c r="BM130" s="205" t="s">
        <v>15795</v>
      </c>
    </row>
    <row r="131" spans="1:65" s="2" customFormat="1" ht="16.5" customHeight="1">
      <c r="A131" s="35"/>
      <c r="B131" s="36"/>
      <c r="C131" s="193" t="s">
        <v>257</v>
      </c>
      <c r="D131" s="193" t="s">
        <v>214</v>
      </c>
      <c r="E131" s="194" t="s">
        <v>15796</v>
      </c>
      <c r="F131" s="195" t="s">
        <v>15797</v>
      </c>
      <c r="G131" s="196" t="s">
        <v>2761</v>
      </c>
      <c r="H131" s="197">
        <v>1</v>
      </c>
      <c r="I131" s="198"/>
      <c r="J131" s="199">
        <f t="shared" si="0"/>
        <v>0</v>
      </c>
      <c r="K131" s="200"/>
      <c r="L131" s="40"/>
      <c r="M131" s="207" t="s">
        <v>1</v>
      </c>
      <c r="N131" s="208" t="s">
        <v>42</v>
      </c>
      <c r="O131" s="209"/>
      <c r="P131" s="210">
        <f t="shared" si="1"/>
        <v>0</v>
      </c>
      <c r="Q131" s="210">
        <v>0</v>
      </c>
      <c r="R131" s="210">
        <f t="shared" si="2"/>
        <v>0</v>
      </c>
      <c r="S131" s="210">
        <v>0</v>
      </c>
      <c r="T131" s="211">
        <f t="shared" si="3"/>
        <v>0</v>
      </c>
      <c r="U131" s="35"/>
      <c r="V131" s="35"/>
      <c r="W131" s="35"/>
      <c r="X131" s="35"/>
      <c r="Y131" s="35"/>
      <c r="Z131" s="35"/>
      <c r="AA131" s="35"/>
      <c r="AB131" s="35"/>
      <c r="AC131" s="35"/>
      <c r="AD131" s="35"/>
      <c r="AE131" s="35"/>
      <c r="AR131" s="205" t="s">
        <v>482</v>
      </c>
      <c r="AT131" s="205" t="s">
        <v>214</v>
      </c>
      <c r="AU131" s="205" t="s">
        <v>87</v>
      </c>
      <c r="AY131" s="18" t="s">
        <v>209</v>
      </c>
      <c r="BE131" s="206">
        <f t="shared" si="4"/>
        <v>0</v>
      </c>
      <c r="BF131" s="206">
        <f t="shared" si="5"/>
        <v>0</v>
      </c>
      <c r="BG131" s="206">
        <f t="shared" si="6"/>
        <v>0</v>
      </c>
      <c r="BH131" s="206">
        <f t="shared" si="7"/>
        <v>0</v>
      </c>
      <c r="BI131" s="206">
        <f t="shared" si="8"/>
        <v>0</v>
      </c>
      <c r="BJ131" s="18" t="s">
        <v>85</v>
      </c>
      <c r="BK131" s="206">
        <f t="shared" si="9"/>
        <v>0</v>
      </c>
      <c r="BL131" s="18" t="s">
        <v>482</v>
      </c>
      <c r="BM131" s="205" t="s">
        <v>15798</v>
      </c>
    </row>
    <row r="132" spans="1:65" s="2" customFormat="1" ht="6.95" customHeight="1">
      <c r="A132" s="35"/>
      <c r="B132" s="55"/>
      <c r="C132" s="56"/>
      <c r="D132" s="56"/>
      <c r="E132" s="56"/>
      <c r="F132" s="56"/>
      <c r="G132" s="56"/>
      <c r="H132" s="56"/>
      <c r="I132" s="56"/>
      <c r="J132" s="56"/>
      <c r="K132" s="56"/>
      <c r="L132" s="40"/>
      <c r="M132" s="35"/>
      <c r="O132" s="35"/>
      <c r="P132" s="35"/>
      <c r="Q132" s="35"/>
      <c r="R132" s="35"/>
      <c r="S132" s="35"/>
      <c r="T132" s="35"/>
      <c r="U132" s="35"/>
      <c r="V132" s="35"/>
      <c r="W132" s="35"/>
      <c r="X132" s="35"/>
      <c r="Y132" s="35"/>
      <c r="Z132" s="35"/>
      <c r="AA132" s="35"/>
      <c r="AB132" s="35"/>
      <c r="AC132" s="35"/>
      <c r="AD132" s="35"/>
      <c r="AE132" s="35"/>
    </row>
  </sheetData>
  <sheetProtection algorithmName="SHA-512" hashValue="0lPismX1ypGB1cvi9fCEaP1u+ELidEF/Tn3IRyTeE6mi2IQuY8V/8n2yejRjgzBys5gpmfp1enSRGepLsGgtMA==" saltValue="YoqEi96XQOKuMPtE+oOY9mhdozVcdgFzIE8BuhjViUaC/paE1M342SqISkFv7ZcgzK1oOfi8oOPW+Cxllxwspw==" spinCount="100000" sheet="1" objects="1" scenarios="1" formatColumns="0" formatRows="0" autoFilter="0"/>
  <autoFilter ref="C117:K131"/>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sheetPr>
    <pageSetUpPr fitToPage="1"/>
  </sheetPr>
  <dimension ref="A2:BM45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163</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15799</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164</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15800</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ROUND(J139,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ROUND((SUM(BE139:BE453)),  2)</f>
        <v>0</v>
      </c>
      <c r="G33" s="35"/>
      <c r="H33" s="35"/>
      <c r="I33" s="131">
        <v>0.21</v>
      </c>
      <c r="J33" s="130">
        <f>ROUND(((SUM(BE139:BE453))*I33),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ROUND((SUM(BF139:BF453)),  2)</f>
        <v>0</v>
      </c>
      <c r="G34" s="35"/>
      <c r="H34" s="35"/>
      <c r="I34" s="131">
        <v>0.15</v>
      </c>
      <c r="J34" s="130">
        <f>ROUND(((SUM(BF139:BF453))*I34),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ROUND((SUM(BG139:BG453)),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ROUND((SUM(BH139:BH453)),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ROUND((SUM(BI139:BI453)),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SO 04 - Zpevněné plochy</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Němcová Dagmar</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J139</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180</v>
      </c>
      <c r="E97" s="157"/>
      <c r="F97" s="157"/>
      <c r="G97" s="157"/>
      <c r="H97" s="157"/>
      <c r="I97" s="157"/>
      <c r="J97" s="158">
        <f>J140</f>
        <v>0</v>
      </c>
      <c r="K97" s="155"/>
      <c r="L97" s="159"/>
    </row>
    <row r="98" spans="2:12" s="10" customFormat="1" ht="19.899999999999999" customHeight="1">
      <c r="B98" s="160"/>
      <c r="C98" s="105"/>
      <c r="D98" s="161" t="s">
        <v>541</v>
      </c>
      <c r="E98" s="162"/>
      <c r="F98" s="162"/>
      <c r="G98" s="162"/>
      <c r="H98" s="162"/>
      <c r="I98" s="162"/>
      <c r="J98" s="163">
        <f>J141</f>
        <v>0</v>
      </c>
      <c r="K98" s="105"/>
      <c r="L98" s="164"/>
    </row>
    <row r="99" spans="2:12" s="10" customFormat="1" ht="14.85" customHeight="1">
      <c r="B99" s="160"/>
      <c r="C99" s="105"/>
      <c r="D99" s="161" t="s">
        <v>15801</v>
      </c>
      <c r="E99" s="162"/>
      <c r="F99" s="162"/>
      <c r="G99" s="162"/>
      <c r="H99" s="162"/>
      <c r="I99" s="162"/>
      <c r="J99" s="163">
        <f>J142</f>
        <v>0</v>
      </c>
      <c r="K99" s="105"/>
      <c r="L99" s="164"/>
    </row>
    <row r="100" spans="2:12" s="10" customFormat="1" ht="14.85" customHeight="1">
      <c r="B100" s="160"/>
      <c r="C100" s="105"/>
      <c r="D100" s="161" t="s">
        <v>15802</v>
      </c>
      <c r="E100" s="162"/>
      <c r="F100" s="162"/>
      <c r="G100" s="162"/>
      <c r="H100" s="162"/>
      <c r="I100" s="162"/>
      <c r="J100" s="163">
        <f>J146</f>
        <v>0</v>
      </c>
      <c r="K100" s="105"/>
      <c r="L100" s="164"/>
    </row>
    <row r="101" spans="2:12" s="10" customFormat="1" ht="14.85" customHeight="1">
      <c r="B101" s="160"/>
      <c r="C101" s="105"/>
      <c r="D101" s="161" t="s">
        <v>15803</v>
      </c>
      <c r="E101" s="162"/>
      <c r="F101" s="162"/>
      <c r="G101" s="162"/>
      <c r="H101" s="162"/>
      <c r="I101" s="162"/>
      <c r="J101" s="163">
        <f>J159</f>
        <v>0</v>
      </c>
      <c r="K101" s="105"/>
      <c r="L101" s="164"/>
    </row>
    <row r="102" spans="2:12" s="10" customFormat="1" ht="14.85" customHeight="1">
      <c r="B102" s="160"/>
      <c r="C102" s="105"/>
      <c r="D102" s="161" t="s">
        <v>15804</v>
      </c>
      <c r="E102" s="162"/>
      <c r="F102" s="162"/>
      <c r="G102" s="162"/>
      <c r="H102" s="162"/>
      <c r="I102" s="162"/>
      <c r="J102" s="163">
        <f>J163</f>
        <v>0</v>
      </c>
      <c r="K102" s="105"/>
      <c r="L102" s="164"/>
    </row>
    <row r="103" spans="2:12" s="10" customFormat="1" ht="14.85" customHeight="1">
      <c r="B103" s="160"/>
      <c r="C103" s="105"/>
      <c r="D103" s="161" t="s">
        <v>15805</v>
      </c>
      <c r="E103" s="162"/>
      <c r="F103" s="162"/>
      <c r="G103" s="162"/>
      <c r="H103" s="162"/>
      <c r="I103" s="162"/>
      <c r="J103" s="163">
        <f>J179</f>
        <v>0</v>
      </c>
      <c r="K103" s="105"/>
      <c r="L103" s="164"/>
    </row>
    <row r="104" spans="2:12" s="10" customFormat="1" ht="14.85" customHeight="1">
      <c r="B104" s="160"/>
      <c r="C104" s="105"/>
      <c r="D104" s="161" t="s">
        <v>15806</v>
      </c>
      <c r="E104" s="162"/>
      <c r="F104" s="162"/>
      <c r="G104" s="162"/>
      <c r="H104" s="162"/>
      <c r="I104" s="162"/>
      <c r="J104" s="163">
        <f>J191</f>
        <v>0</v>
      </c>
      <c r="K104" s="105"/>
      <c r="L104" s="164"/>
    </row>
    <row r="105" spans="2:12" s="10" customFormat="1" ht="19.899999999999999" customHeight="1">
      <c r="B105" s="160"/>
      <c r="C105" s="105"/>
      <c r="D105" s="161" t="s">
        <v>542</v>
      </c>
      <c r="E105" s="162"/>
      <c r="F105" s="162"/>
      <c r="G105" s="162"/>
      <c r="H105" s="162"/>
      <c r="I105" s="162"/>
      <c r="J105" s="163">
        <f>J199</f>
        <v>0</v>
      </c>
      <c r="K105" s="105"/>
      <c r="L105" s="164"/>
    </row>
    <row r="106" spans="2:12" s="10" customFormat="1" ht="19.899999999999999" customHeight="1">
      <c r="B106" s="160"/>
      <c r="C106" s="105"/>
      <c r="D106" s="161" t="s">
        <v>543</v>
      </c>
      <c r="E106" s="162"/>
      <c r="F106" s="162"/>
      <c r="G106" s="162"/>
      <c r="H106" s="162"/>
      <c r="I106" s="162"/>
      <c r="J106" s="163">
        <f>J214</f>
        <v>0</v>
      </c>
      <c r="K106" s="105"/>
      <c r="L106" s="164"/>
    </row>
    <row r="107" spans="2:12" s="10" customFormat="1" ht="19.899999999999999" customHeight="1">
      <c r="B107" s="160"/>
      <c r="C107" s="105"/>
      <c r="D107" s="161" t="s">
        <v>7384</v>
      </c>
      <c r="E107" s="162"/>
      <c r="F107" s="162"/>
      <c r="G107" s="162"/>
      <c r="H107" s="162"/>
      <c r="I107" s="162"/>
      <c r="J107" s="163">
        <f>J222</f>
        <v>0</v>
      </c>
      <c r="K107" s="105"/>
      <c r="L107" s="164"/>
    </row>
    <row r="108" spans="2:12" s="10" customFormat="1" ht="19.899999999999999" customHeight="1">
      <c r="B108" s="160"/>
      <c r="C108" s="105"/>
      <c r="D108" s="161" t="s">
        <v>15807</v>
      </c>
      <c r="E108" s="162"/>
      <c r="F108" s="162"/>
      <c r="G108" s="162"/>
      <c r="H108" s="162"/>
      <c r="I108" s="162"/>
      <c r="J108" s="163">
        <f>J226</f>
        <v>0</v>
      </c>
      <c r="K108" s="105"/>
      <c r="L108" s="164"/>
    </row>
    <row r="109" spans="2:12" s="10" customFormat="1" ht="19.899999999999999" customHeight="1">
      <c r="B109" s="160"/>
      <c r="C109" s="105"/>
      <c r="D109" s="161" t="s">
        <v>15808</v>
      </c>
      <c r="E109" s="162"/>
      <c r="F109" s="162"/>
      <c r="G109" s="162"/>
      <c r="H109" s="162"/>
      <c r="I109" s="162"/>
      <c r="J109" s="163">
        <f>J275</f>
        <v>0</v>
      </c>
      <c r="K109" s="105"/>
      <c r="L109" s="164"/>
    </row>
    <row r="110" spans="2:12" s="10" customFormat="1" ht="19.899999999999999" customHeight="1">
      <c r="B110" s="160"/>
      <c r="C110" s="105"/>
      <c r="D110" s="161" t="s">
        <v>181</v>
      </c>
      <c r="E110" s="162"/>
      <c r="F110" s="162"/>
      <c r="G110" s="162"/>
      <c r="H110" s="162"/>
      <c r="I110" s="162"/>
      <c r="J110" s="163">
        <f>J287</f>
        <v>0</v>
      </c>
      <c r="K110" s="105"/>
      <c r="L110" s="164"/>
    </row>
    <row r="111" spans="2:12" s="10" customFormat="1" ht="14.85" customHeight="1">
      <c r="B111" s="160"/>
      <c r="C111" s="105"/>
      <c r="D111" s="161" t="s">
        <v>15809</v>
      </c>
      <c r="E111" s="162"/>
      <c r="F111" s="162"/>
      <c r="G111" s="162"/>
      <c r="H111" s="162"/>
      <c r="I111" s="162"/>
      <c r="J111" s="163">
        <f>J288</f>
        <v>0</v>
      </c>
      <c r="K111" s="105"/>
      <c r="L111" s="164"/>
    </row>
    <row r="112" spans="2:12" s="10" customFormat="1" ht="14.85" customHeight="1">
      <c r="B112" s="160"/>
      <c r="C112" s="105"/>
      <c r="D112" s="161" t="s">
        <v>15810</v>
      </c>
      <c r="E112" s="162"/>
      <c r="F112" s="162"/>
      <c r="G112" s="162"/>
      <c r="H112" s="162"/>
      <c r="I112" s="162"/>
      <c r="J112" s="163">
        <f>J313</f>
        <v>0</v>
      </c>
      <c r="K112" s="105"/>
      <c r="L112" s="164"/>
    </row>
    <row r="113" spans="1:31" s="10" customFormat="1" ht="14.85" customHeight="1">
      <c r="B113" s="160"/>
      <c r="C113" s="105"/>
      <c r="D113" s="161" t="s">
        <v>15811</v>
      </c>
      <c r="E113" s="162"/>
      <c r="F113" s="162"/>
      <c r="G113" s="162"/>
      <c r="H113" s="162"/>
      <c r="I113" s="162"/>
      <c r="J113" s="163">
        <f>J318</f>
        <v>0</v>
      </c>
      <c r="K113" s="105"/>
      <c r="L113" s="164"/>
    </row>
    <row r="114" spans="1:31" s="10" customFormat="1" ht="19.899999999999999" customHeight="1">
      <c r="B114" s="160"/>
      <c r="C114" s="105"/>
      <c r="D114" s="161" t="s">
        <v>184</v>
      </c>
      <c r="E114" s="162"/>
      <c r="F114" s="162"/>
      <c r="G114" s="162"/>
      <c r="H114" s="162"/>
      <c r="I114" s="162"/>
      <c r="J114" s="163">
        <f>J326</f>
        <v>0</v>
      </c>
      <c r="K114" s="105"/>
      <c r="L114" s="164"/>
    </row>
    <row r="115" spans="1:31" s="10" customFormat="1" ht="19.899999999999999" customHeight="1">
      <c r="B115" s="160"/>
      <c r="C115" s="105"/>
      <c r="D115" s="161" t="s">
        <v>545</v>
      </c>
      <c r="E115" s="162"/>
      <c r="F115" s="162"/>
      <c r="G115" s="162"/>
      <c r="H115" s="162"/>
      <c r="I115" s="162"/>
      <c r="J115" s="163">
        <f>J365</f>
        <v>0</v>
      </c>
      <c r="K115" s="105"/>
      <c r="L115" s="164"/>
    </row>
    <row r="116" spans="1:31" s="9" customFormat="1" ht="24.95" customHeight="1">
      <c r="B116" s="154"/>
      <c r="C116" s="155"/>
      <c r="D116" s="156" t="s">
        <v>8319</v>
      </c>
      <c r="E116" s="157"/>
      <c r="F116" s="157"/>
      <c r="G116" s="157"/>
      <c r="H116" s="157"/>
      <c r="I116" s="157"/>
      <c r="J116" s="158">
        <f>J367</f>
        <v>0</v>
      </c>
      <c r="K116" s="155"/>
      <c r="L116" s="159"/>
    </row>
    <row r="117" spans="1:31" s="9" customFormat="1" ht="24.95" customHeight="1">
      <c r="B117" s="154"/>
      <c r="C117" s="155"/>
      <c r="D117" s="156" t="s">
        <v>8544</v>
      </c>
      <c r="E117" s="157"/>
      <c r="F117" s="157"/>
      <c r="G117" s="157"/>
      <c r="H117" s="157"/>
      <c r="I117" s="157"/>
      <c r="J117" s="158">
        <f>J376</f>
        <v>0</v>
      </c>
      <c r="K117" s="155"/>
      <c r="L117" s="159"/>
    </row>
    <row r="118" spans="1:31" s="9" customFormat="1" ht="24.95" customHeight="1">
      <c r="B118" s="154"/>
      <c r="C118" s="155"/>
      <c r="D118" s="156" t="s">
        <v>15812</v>
      </c>
      <c r="E118" s="157"/>
      <c r="F118" s="157"/>
      <c r="G118" s="157"/>
      <c r="H118" s="157"/>
      <c r="I118" s="157"/>
      <c r="J118" s="158">
        <f>J380</f>
        <v>0</v>
      </c>
      <c r="K118" s="155"/>
      <c r="L118" s="159"/>
    </row>
    <row r="119" spans="1:31" s="10" customFormat="1" ht="19.899999999999999" customHeight="1">
      <c r="B119" s="160"/>
      <c r="C119" s="105"/>
      <c r="D119" s="161" t="s">
        <v>15813</v>
      </c>
      <c r="E119" s="162"/>
      <c r="F119" s="162"/>
      <c r="G119" s="162"/>
      <c r="H119" s="162"/>
      <c r="I119" s="162"/>
      <c r="J119" s="163">
        <f>J452</f>
        <v>0</v>
      </c>
      <c r="K119" s="105"/>
      <c r="L119" s="164"/>
    </row>
    <row r="120" spans="1:31" s="2" customFormat="1" ht="21.7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55"/>
      <c r="C121" s="56"/>
      <c r="D121" s="56"/>
      <c r="E121" s="56"/>
      <c r="F121" s="56"/>
      <c r="G121" s="56"/>
      <c r="H121" s="56"/>
      <c r="I121" s="56"/>
      <c r="J121" s="56"/>
      <c r="K121" s="56"/>
      <c r="L121" s="52"/>
      <c r="S121" s="35"/>
      <c r="T121" s="35"/>
      <c r="U121" s="35"/>
      <c r="V121" s="35"/>
      <c r="W121" s="35"/>
      <c r="X121" s="35"/>
      <c r="Y121" s="35"/>
      <c r="Z121" s="35"/>
      <c r="AA121" s="35"/>
      <c r="AB121" s="35"/>
      <c r="AC121" s="35"/>
      <c r="AD121" s="35"/>
      <c r="AE121" s="35"/>
    </row>
    <row r="125" spans="1:31" s="2" customFormat="1" ht="6.95" customHeight="1">
      <c r="A125" s="35"/>
      <c r="B125" s="57"/>
      <c r="C125" s="58"/>
      <c r="D125" s="58"/>
      <c r="E125" s="58"/>
      <c r="F125" s="58"/>
      <c r="G125" s="58"/>
      <c r="H125" s="58"/>
      <c r="I125" s="58"/>
      <c r="J125" s="58"/>
      <c r="K125" s="58"/>
      <c r="L125" s="52"/>
      <c r="S125" s="35"/>
      <c r="T125" s="35"/>
      <c r="U125" s="35"/>
      <c r="V125" s="35"/>
      <c r="W125" s="35"/>
      <c r="X125" s="35"/>
      <c r="Y125" s="35"/>
      <c r="Z125" s="35"/>
      <c r="AA125" s="35"/>
      <c r="AB125" s="35"/>
      <c r="AC125" s="35"/>
      <c r="AD125" s="35"/>
      <c r="AE125" s="35"/>
    </row>
    <row r="126" spans="1:31" s="2" customFormat="1" ht="24.95" customHeight="1">
      <c r="A126" s="35"/>
      <c r="B126" s="36"/>
      <c r="C126" s="24" t="s">
        <v>194</v>
      </c>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6.9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16</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26.25" customHeight="1">
      <c r="A129" s="35"/>
      <c r="B129" s="36"/>
      <c r="C129" s="37"/>
      <c r="D129" s="37"/>
      <c r="E129" s="329" t="str">
        <f>E7</f>
        <v>SO07 - Přístavby, nástavby a stavební úpravy pavilonu CH, Nemocnice ČB - 2.etapa</v>
      </c>
      <c r="F129" s="330"/>
      <c r="G129" s="330"/>
      <c r="H129" s="330"/>
      <c r="I129" s="37"/>
      <c r="J129" s="37"/>
      <c r="K129" s="37"/>
      <c r="L129" s="52"/>
      <c r="S129" s="35"/>
      <c r="T129" s="35"/>
      <c r="U129" s="35"/>
      <c r="V129" s="35"/>
      <c r="W129" s="35"/>
      <c r="X129" s="35"/>
      <c r="Y129" s="35"/>
      <c r="Z129" s="35"/>
      <c r="AA129" s="35"/>
      <c r="AB129" s="35"/>
      <c r="AC129" s="35"/>
      <c r="AD129" s="35"/>
      <c r="AE129" s="35"/>
    </row>
    <row r="130" spans="1:65" s="2" customFormat="1" ht="12" customHeight="1">
      <c r="A130" s="35"/>
      <c r="B130" s="36"/>
      <c r="C130" s="30" t="s">
        <v>172</v>
      </c>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6.5" customHeight="1">
      <c r="A131" s="35"/>
      <c r="B131" s="36"/>
      <c r="C131" s="37"/>
      <c r="D131" s="37"/>
      <c r="E131" s="290" t="str">
        <f>E9</f>
        <v>SO 04 - Zpevněné plochy</v>
      </c>
      <c r="F131" s="328"/>
      <c r="G131" s="328"/>
      <c r="H131" s="328"/>
      <c r="I131" s="37"/>
      <c r="J131" s="37"/>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2" customHeight="1">
      <c r="A133" s="35"/>
      <c r="B133" s="36"/>
      <c r="C133" s="30" t="s">
        <v>20</v>
      </c>
      <c r="D133" s="37"/>
      <c r="E133" s="37"/>
      <c r="F133" s="28" t="str">
        <f>F12</f>
        <v>České Budějovice</v>
      </c>
      <c r="G133" s="37"/>
      <c r="H133" s="37"/>
      <c r="I133" s="30" t="s">
        <v>22</v>
      </c>
      <c r="J133" s="67" t="str">
        <f>IF(J12="","",J12)</f>
        <v>19. 6. 2022</v>
      </c>
      <c r="K133" s="37"/>
      <c r="L133" s="52"/>
      <c r="S133" s="35"/>
      <c r="T133" s="35"/>
      <c r="U133" s="35"/>
      <c r="V133" s="35"/>
      <c r="W133" s="35"/>
      <c r="X133" s="35"/>
      <c r="Y133" s="35"/>
      <c r="Z133" s="35"/>
      <c r="AA133" s="35"/>
      <c r="AB133" s="35"/>
      <c r="AC133" s="35"/>
      <c r="AD133" s="35"/>
      <c r="AE133" s="35"/>
    </row>
    <row r="134" spans="1:65" s="2" customFormat="1" ht="6.9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65" s="2" customFormat="1" ht="15.2" customHeight="1">
      <c r="A135" s="35"/>
      <c r="B135" s="36"/>
      <c r="C135" s="30" t="s">
        <v>24</v>
      </c>
      <c r="D135" s="37"/>
      <c r="E135" s="37"/>
      <c r="F135" s="28" t="str">
        <f>E15</f>
        <v>Nemocnice České Budějovice</v>
      </c>
      <c r="G135" s="37"/>
      <c r="H135" s="37"/>
      <c r="I135" s="30" t="s">
        <v>30</v>
      </c>
      <c r="J135" s="33" t="str">
        <f>E21</f>
        <v>AGP nova</v>
      </c>
      <c r="K135" s="37"/>
      <c r="L135" s="52"/>
      <c r="S135" s="35"/>
      <c r="T135" s="35"/>
      <c r="U135" s="35"/>
      <c r="V135" s="35"/>
      <c r="W135" s="35"/>
      <c r="X135" s="35"/>
      <c r="Y135" s="35"/>
      <c r="Z135" s="35"/>
      <c r="AA135" s="35"/>
      <c r="AB135" s="35"/>
      <c r="AC135" s="35"/>
      <c r="AD135" s="35"/>
      <c r="AE135" s="35"/>
    </row>
    <row r="136" spans="1:65" s="2" customFormat="1" ht="15.2" customHeight="1">
      <c r="A136" s="35"/>
      <c r="B136" s="36"/>
      <c r="C136" s="30" t="s">
        <v>28</v>
      </c>
      <c r="D136" s="37"/>
      <c r="E136" s="37"/>
      <c r="F136" s="28" t="str">
        <f>IF(E18="","",E18)</f>
        <v>Vyplň údaj</v>
      </c>
      <c r="G136" s="37"/>
      <c r="H136" s="37"/>
      <c r="I136" s="30" t="s">
        <v>33</v>
      </c>
      <c r="J136" s="33" t="str">
        <f>E24</f>
        <v>Němcová Dagmar</v>
      </c>
      <c r="K136" s="37"/>
      <c r="L136" s="52"/>
      <c r="S136" s="35"/>
      <c r="T136" s="35"/>
      <c r="U136" s="35"/>
      <c r="V136" s="35"/>
      <c r="W136" s="35"/>
      <c r="X136" s="35"/>
      <c r="Y136" s="35"/>
      <c r="Z136" s="35"/>
      <c r="AA136" s="35"/>
      <c r="AB136" s="35"/>
      <c r="AC136" s="35"/>
      <c r="AD136" s="35"/>
      <c r="AE136" s="35"/>
    </row>
    <row r="137" spans="1:65" s="2" customFormat="1" ht="10.35" customHeight="1">
      <c r="A137" s="35"/>
      <c r="B137" s="36"/>
      <c r="C137" s="37"/>
      <c r="D137" s="37"/>
      <c r="E137" s="37"/>
      <c r="F137" s="37"/>
      <c r="G137" s="37"/>
      <c r="H137" s="37"/>
      <c r="I137" s="37"/>
      <c r="J137" s="37"/>
      <c r="K137" s="37"/>
      <c r="L137" s="52"/>
      <c r="S137" s="35"/>
      <c r="T137" s="35"/>
      <c r="U137" s="35"/>
      <c r="V137" s="35"/>
      <c r="W137" s="35"/>
      <c r="X137" s="35"/>
      <c r="Y137" s="35"/>
      <c r="Z137" s="35"/>
      <c r="AA137" s="35"/>
      <c r="AB137" s="35"/>
      <c r="AC137" s="35"/>
      <c r="AD137" s="35"/>
      <c r="AE137" s="35"/>
    </row>
    <row r="138" spans="1:65" s="11" customFormat="1" ht="29.25" customHeight="1">
      <c r="A138" s="165"/>
      <c r="B138" s="166"/>
      <c r="C138" s="167" t="s">
        <v>195</v>
      </c>
      <c r="D138" s="168" t="s">
        <v>62</v>
      </c>
      <c r="E138" s="168" t="s">
        <v>58</v>
      </c>
      <c r="F138" s="168" t="s">
        <v>59</v>
      </c>
      <c r="G138" s="168" t="s">
        <v>196</v>
      </c>
      <c r="H138" s="168" t="s">
        <v>197</v>
      </c>
      <c r="I138" s="168" t="s">
        <v>198</v>
      </c>
      <c r="J138" s="169" t="s">
        <v>177</v>
      </c>
      <c r="K138" s="170" t="s">
        <v>199</v>
      </c>
      <c r="L138" s="171"/>
      <c r="M138" s="76" t="s">
        <v>1</v>
      </c>
      <c r="N138" s="77" t="s">
        <v>41</v>
      </c>
      <c r="O138" s="77" t="s">
        <v>200</v>
      </c>
      <c r="P138" s="77" t="s">
        <v>201</v>
      </c>
      <c r="Q138" s="77" t="s">
        <v>202</v>
      </c>
      <c r="R138" s="77" t="s">
        <v>203</v>
      </c>
      <c r="S138" s="77" t="s">
        <v>204</v>
      </c>
      <c r="T138" s="78" t="s">
        <v>205</v>
      </c>
      <c r="U138" s="165"/>
      <c r="V138" s="165"/>
      <c r="W138" s="165"/>
      <c r="X138" s="165"/>
      <c r="Y138" s="165"/>
      <c r="Z138" s="165"/>
      <c r="AA138" s="165"/>
      <c r="AB138" s="165"/>
      <c r="AC138" s="165"/>
      <c r="AD138" s="165"/>
      <c r="AE138" s="165"/>
    </row>
    <row r="139" spans="1:65" s="2" customFormat="1" ht="22.9" customHeight="1">
      <c r="A139" s="35"/>
      <c r="B139" s="36"/>
      <c r="C139" s="83" t="s">
        <v>206</v>
      </c>
      <c r="D139" s="37"/>
      <c r="E139" s="37"/>
      <c r="F139" s="37"/>
      <c r="G139" s="37"/>
      <c r="H139" s="37"/>
      <c r="I139" s="37"/>
      <c r="J139" s="172">
        <f>BK139</f>
        <v>0</v>
      </c>
      <c r="K139" s="37"/>
      <c r="L139" s="40"/>
      <c r="M139" s="79"/>
      <c r="N139" s="173"/>
      <c r="O139" s="80"/>
      <c r="P139" s="174">
        <f>P140+P367+P376+P380</f>
        <v>0</v>
      </c>
      <c r="Q139" s="80"/>
      <c r="R139" s="174">
        <f>R140+R367+R376+R380</f>
        <v>1109.2262845499999</v>
      </c>
      <c r="S139" s="80"/>
      <c r="T139" s="175">
        <f>T140+T367+T376+T380</f>
        <v>714.34649999999999</v>
      </c>
      <c r="U139" s="35"/>
      <c r="V139" s="35"/>
      <c r="W139" s="35"/>
      <c r="X139" s="35"/>
      <c r="Y139" s="35"/>
      <c r="Z139" s="35"/>
      <c r="AA139" s="35"/>
      <c r="AB139" s="35"/>
      <c r="AC139" s="35"/>
      <c r="AD139" s="35"/>
      <c r="AE139" s="35"/>
      <c r="AT139" s="18" t="s">
        <v>76</v>
      </c>
      <c r="AU139" s="18" t="s">
        <v>179</v>
      </c>
      <c r="BK139" s="176">
        <f>BK140+BK367+BK376+BK380</f>
        <v>0</v>
      </c>
    </row>
    <row r="140" spans="1:65" s="12" customFormat="1" ht="25.9" customHeight="1">
      <c r="B140" s="177"/>
      <c r="C140" s="178"/>
      <c r="D140" s="179" t="s">
        <v>76</v>
      </c>
      <c r="E140" s="180" t="s">
        <v>207</v>
      </c>
      <c r="F140" s="180" t="s">
        <v>208</v>
      </c>
      <c r="G140" s="178"/>
      <c r="H140" s="178"/>
      <c r="I140" s="181"/>
      <c r="J140" s="182">
        <f>BK140</f>
        <v>0</v>
      </c>
      <c r="K140" s="178"/>
      <c r="L140" s="183"/>
      <c r="M140" s="184"/>
      <c r="N140" s="185"/>
      <c r="O140" s="185"/>
      <c r="P140" s="186">
        <f>P141+P199+P214+P222+P226+P275+P287+P326+P365</f>
        <v>0</v>
      </c>
      <c r="Q140" s="185"/>
      <c r="R140" s="186">
        <f>R141+R199+R214+R222+R226+R275+R287+R326+R365</f>
        <v>1106.9469445499999</v>
      </c>
      <c r="S140" s="185"/>
      <c r="T140" s="187">
        <f>T141+T199+T214+T222+T226+T275+T287+T326+T365</f>
        <v>714.2645</v>
      </c>
      <c r="AR140" s="188" t="s">
        <v>85</v>
      </c>
      <c r="AT140" s="189" t="s">
        <v>76</v>
      </c>
      <c r="AU140" s="189" t="s">
        <v>77</v>
      </c>
      <c r="AY140" s="188" t="s">
        <v>209</v>
      </c>
      <c r="BK140" s="190">
        <f>BK141+BK199+BK214+BK222+BK226+BK275+BK287+BK326+BK365</f>
        <v>0</v>
      </c>
    </row>
    <row r="141" spans="1:65" s="12" customFormat="1" ht="22.9" customHeight="1">
      <c r="B141" s="177"/>
      <c r="C141" s="178"/>
      <c r="D141" s="179" t="s">
        <v>76</v>
      </c>
      <c r="E141" s="191" t="s">
        <v>85</v>
      </c>
      <c r="F141" s="191" t="s">
        <v>551</v>
      </c>
      <c r="G141" s="178"/>
      <c r="H141" s="178"/>
      <c r="I141" s="181"/>
      <c r="J141" s="192">
        <f>BK141</f>
        <v>0</v>
      </c>
      <c r="K141" s="178"/>
      <c r="L141" s="183"/>
      <c r="M141" s="184"/>
      <c r="N141" s="185"/>
      <c r="O141" s="185"/>
      <c r="P141" s="186">
        <f>P142+P146+P159+P163+P179+P191</f>
        <v>0</v>
      </c>
      <c r="Q141" s="185"/>
      <c r="R141" s="186">
        <f>R142+R146+R159+R163+R179+R191</f>
        <v>0</v>
      </c>
      <c r="S141" s="185"/>
      <c r="T141" s="187">
        <f>T142+T146+T159+T163+T179+T191</f>
        <v>608.71249999999998</v>
      </c>
      <c r="AR141" s="188" t="s">
        <v>85</v>
      </c>
      <c r="AT141" s="189" t="s">
        <v>76</v>
      </c>
      <c r="AU141" s="189" t="s">
        <v>85</v>
      </c>
      <c r="AY141" s="188" t="s">
        <v>209</v>
      </c>
      <c r="BK141" s="190">
        <f>BK142+BK146+BK159+BK163+BK179+BK191</f>
        <v>0</v>
      </c>
    </row>
    <row r="142" spans="1:65" s="12" customFormat="1" ht="20.85" customHeight="1">
      <c r="B142" s="177"/>
      <c r="C142" s="178"/>
      <c r="D142" s="179" t="s">
        <v>76</v>
      </c>
      <c r="E142" s="191" t="s">
        <v>7</v>
      </c>
      <c r="F142" s="191" t="s">
        <v>15814</v>
      </c>
      <c r="G142" s="178"/>
      <c r="H142" s="178"/>
      <c r="I142" s="181"/>
      <c r="J142" s="192">
        <f>BK142</f>
        <v>0</v>
      </c>
      <c r="K142" s="178"/>
      <c r="L142" s="183"/>
      <c r="M142" s="184"/>
      <c r="N142" s="185"/>
      <c r="O142" s="185"/>
      <c r="P142" s="186">
        <f>SUM(P143:P145)</f>
        <v>0</v>
      </c>
      <c r="Q142" s="185"/>
      <c r="R142" s="186">
        <f>SUM(R143:R145)</f>
        <v>0</v>
      </c>
      <c r="S142" s="185"/>
      <c r="T142" s="187">
        <f>SUM(T143:T145)</f>
        <v>0</v>
      </c>
      <c r="AR142" s="188" t="s">
        <v>85</v>
      </c>
      <c r="AT142" s="189" t="s">
        <v>76</v>
      </c>
      <c r="AU142" s="189" t="s">
        <v>87</v>
      </c>
      <c r="AY142" s="188" t="s">
        <v>209</v>
      </c>
      <c r="BK142" s="190">
        <f>SUM(BK143:BK145)</f>
        <v>0</v>
      </c>
    </row>
    <row r="143" spans="1:65" s="2" customFormat="1" ht="24.2" customHeight="1">
      <c r="A143" s="35"/>
      <c r="B143" s="36"/>
      <c r="C143" s="193" t="s">
        <v>85</v>
      </c>
      <c r="D143" s="193" t="s">
        <v>214</v>
      </c>
      <c r="E143" s="194" t="s">
        <v>15815</v>
      </c>
      <c r="F143" s="195" t="s">
        <v>15816</v>
      </c>
      <c r="G143" s="196" t="s">
        <v>224</v>
      </c>
      <c r="H143" s="197">
        <v>298.5</v>
      </c>
      <c r="I143" s="198"/>
      <c r="J143" s="199">
        <f>ROUND(I143*H143,2)</f>
        <v>0</v>
      </c>
      <c r="K143" s="200"/>
      <c r="L143" s="40"/>
      <c r="M143" s="201" t="s">
        <v>1</v>
      </c>
      <c r="N143" s="202" t="s">
        <v>42</v>
      </c>
      <c r="O143" s="72"/>
      <c r="P143" s="203">
        <f>O143*H143</f>
        <v>0</v>
      </c>
      <c r="Q143" s="203">
        <v>0</v>
      </c>
      <c r="R143" s="203">
        <f>Q143*H143</f>
        <v>0</v>
      </c>
      <c r="S143" s="203">
        <v>0</v>
      </c>
      <c r="T143" s="204">
        <f>S143*H143</f>
        <v>0</v>
      </c>
      <c r="U143" s="35"/>
      <c r="V143" s="35"/>
      <c r="W143" s="35"/>
      <c r="X143" s="35"/>
      <c r="Y143" s="35"/>
      <c r="Z143" s="35"/>
      <c r="AA143" s="35"/>
      <c r="AB143" s="35"/>
      <c r="AC143" s="35"/>
      <c r="AD143" s="35"/>
      <c r="AE143" s="35"/>
      <c r="AR143" s="205" t="s">
        <v>218</v>
      </c>
      <c r="AT143" s="205" t="s">
        <v>214</v>
      </c>
      <c r="AU143" s="205" t="s">
        <v>226</v>
      </c>
      <c r="AY143" s="18" t="s">
        <v>209</v>
      </c>
      <c r="BE143" s="206">
        <f>IF(N143="základní",J143,0)</f>
        <v>0</v>
      </c>
      <c r="BF143" s="206">
        <f>IF(N143="snížená",J143,0)</f>
        <v>0</v>
      </c>
      <c r="BG143" s="206">
        <f>IF(N143="zákl. přenesená",J143,0)</f>
        <v>0</v>
      </c>
      <c r="BH143" s="206">
        <f>IF(N143="sníž. přenesená",J143,0)</f>
        <v>0</v>
      </c>
      <c r="BI143" s="206">
        <f>IF(N143="nulová",J143,0)</f>
        <v>0</v>
      </c>
      <c r="BJ143" s="18" t="s">
        <v>85</v>
      </c>
      <c r="BK143" s="206">
        <f>ROUND(I143*H143,2)</f>
        <v>0</v>
      </c>
      <c r="BL143" s="18" t="s">
        <v>218</v>
      </c>
      <c r="BM143" s="205" t="s">
        <v>15817</v>
      </c>
    </row>
    <row r="144" spans="1:65" s="15" customFormat="1" ht="22.5">
      <c r="B144" s="246"/>
      <c r="C144" s="247"/>
      <c r="D144" s="214" t="s">
        <v>555</v>
      </c>
      <c r="E144" s="248" t="s">
        <v>1</v>
      </c>
      <c r="F144" s="249" t="s">
        <v>15818</v>
      </c>
      <c r="G144" s="247"/>
      <c r="H144" s="248" t="s">
        <v>1</v>
      </c>
      <c r="I144" s="250"/>
      <c r="J144" s="247"/>
      <c r="K144" s="247"/>
      <c r="L144" s="251"/>
      <c r="M144" s="252"/>
      <c r="N144" s="253"/>
      <c r="O144" s="253"/>
      <c r="P144" s="253"/>
      <c r="Q144" s="253"/>
      <c r="R144" s="253"/>
      <c r="S144" s="253"/>
      <c r="T144" s="254"/>
      <c r="AT144" s="255" t="s">
        <v>555</v>
      </c>
      <c r="AU144" s="255" t="s">
        <v>226</v>
      </c>
      <c r="AV144" s="15" t="s">
        <v>85</v>
      </c>
      <c r="AW144" s="15" t="s">
        <v>32</v>
      </c>
      <c r="AX144" s="15" t="s">
        <v>77</v>
      </c>
      <c r="AY144" s="255" t="s">
        <v>209</v>
      </c>
    </row>
    <row r="145" spans="1:65" s="13" customFormat="1">
      <c r="B145" s="212"/>
      <c r="C145" s="213"/>
      <c r="D145" s="214" t="s">
        <v>555</v>
      </c>
      <c r="E145" s="215" t="s">
        <v>1</v>
      </c>
      <c r="F145" s="216" t="s">
        <v>15819</v>
      </c>
      <c r="G145" s="213"/>
      <c r="H145" s="217">
        <v>298.5</v>
      </c>
      <c r="I145" s="218"/>
      <c r="J145" s="213"/>
      <c r="K145" s="213"/>
      <c r="L145" s="219"/>
      <c r="M145" s="220"/>
      <c r="N145" s="221"/>
      <c r="O145" s="221"/>
      <c r="P145" s="221"/>
      <c r="Q145" s="221"/>
      <c r="R145" s="221"/>
      <c r="S145" s="221"/>
      <c r="T145" s="222"/>
      <c r="AT145" s="223" t="s">
        <v>555</v>
      </c>
      <c r="AU145" s="223" t="s">
        <v>226</v>
      </c>
      <c r="AV145" s="13" t="s">
        <v>87</v>
      </c>
      <c r="AW145" s="13" t="s">
        <v>32</v>
      </c>
      <c r="AX145" s="13" t="s">
        <v>85</v>
      </c>
      <c r="AY145" s="223" t="s">
        <v>209</v>
      </c>
    </row>
    <row r="146" spans="1:65" s="12" customFormat="1" ht="20.85" customHeight="1">
      <c r="B146" s="177"/>
      <c r="C146" s="178"/>
      <c r="D146" s="179" t="s">
        <v>76</v>
      </c>
      <c r="E146" s="191" t="s">
        <v>257</v>
      </c>
      <c r="F146" s="191" t="s">
        <v>15820</v>
      </c>
      <c r="G146" s="178"/>
      <c r="H146" s="178"/>
      <c r="I146" s="181"/>
      <c r="J146" s="192">
        <f>BK146</f>
        <v>0</v>
      </c>
      <c r="K146" s="178"/>
      <c r="L146" s="183"/>
      <c r="M146" s="184"/>
      <c r="N146" s="185"/>
      <c r="O146" s="185"/>
      <c r="P146" s="186">
        <f>SUM(P147:P158)</f>
        <v>0</v>
      </c>
      <c r="Q146" s="185"/>
      <c r="R146" s="186">
        <f>SUM(R147:R158)</f>
        <v>0</v>
      </c>
      <c r="S146" s="185"/>
      <c r="T146" s="187">
        <f>SUM(T147:T158)</f>
        <v>608.71249999999998</v>
      </c>
      <c r="AR146" s="188" t="s">
        <v>85</v>
      </c>
      <c r="AT146" s="189" t="s">
        <v>76</v>
      </c>
      <c r="AU146" s="189" t="s">
        <v>87</v>
      </c>
      <c r="AY146" s="188" t="s">
        <v>209</v>
      </c>
      <c r="BK146" s="190">
        <f>SUM(BK147:BK158)</f>
        <v>0</v>
      </c>
    </row>
    <row r="147" spans="1:65" s="2" customFormat="1" ht="76.349999999999994" customHeight="1">
      <c r="A147" s="35"/>
      <c r="B147" s="36"/>
      <c r="C147" s="193" t="s">
        <v>226</v>
      </c>
      <c r="D147" s="193" t="s">
        <v>214</v>
      </c>
      <c r="E147" s="194" t="s">
        <v>15821</v>
      </c>
      <c r="F147" s="195" t="s">
        <v>15822</v>
      </c>
      <c r="G147" s="196" t="s">
        <v>217</v>
      </c>
      <c r="H147" s="197">
        <v>12.5</v>
      </c>
      <c r="I147" s="198"/>
      <c r="J147" s="199">
        <f>ROUND(I147*H147,2)</f>
        <v>0</v>
      </c>
      <c r="K147" s="200"/>
      <c r="L147" s="40"/>
      <c r="M147" s="201" t="s">
        <v>1</v>
      </c>
      <c r="N147" s="202" t="s">
        <v>42</v>
      </c>
      <c r="O147" s="72"/>
      <c r="P147" s="203">
        <f>O147*H147</f>
        <v>0</v>
      </c>
      <c r="Q147" s="203">
        <v>0</v>
      </c>
      <c r="R147" s="203">
        <f>Q147*H147</f>
        <v>0</v>
      </c>
      <c r="S147" s="203">
        <v>0.255</v>
      </c>
      <c r="T147" s="204">
        <f>S147*H147</f>
        <v>3.1875</v>
      </c>
      <c r="U147" s="35"/>
      <c r="V147" s="35"/>
      <c r="W147" s="35"/>
      <c r="X147" s="35"/>
      <c r="Y147" s="35"/>
      <c r="Z147" s="35"/>
      <c r="AA147" s="35"/>
      <c r="AB147" s="35"/>
      <c r="AC147" s="35"/>
      <c r="AD147" s="35"/>
      <c r="AE147" s="35"/>
      <c r="AR147" s="205" t="s">
        <v>218</v>
      </c>
      <c r="AT147" s="205" t="s">
        <v>214</v>
      </c>
      <c r="AU147" s="205" t="s">
        <v>226</v>
      </c>
      <c r="AY147" s="18" t="s">
        <v>209</v>
      </c>
      <c r="BE147" s="206">
        <f>IF(N147="základní",J147,0)</f>
        <v>0</v>
      </c>
      <c r="BF147" s="206">
        <f>IF(N147="snížená",J147,0)</f>
        <v>0</v>
      </c>
      <c r="BG147" s="206">
        <f>IF(N147="zákl. přenesená",J147,0)</f>
        <v>0</v>
      </c>
      <c r="BH147" s="206">
        <f>IF(N147="sníž. přenesená",J147,0)</f>
        <v>0</v>
      </c>
      <c r="BI147" s="206">
        <f>IF(N147="nulová",J147,0)</f>
        <v>0</v>
      </c>
      <c r="BJ147" s="18" t="s">
        <v>85</v>
      </c>
      <c r="BK147" s="206">
        <f>ROUND(I147*H147,2)</f>
        <v>0</v>
      </c>
      <c r="BL147" s="18" t="s">
        <v>218</v>
      </c>
      <c r="BM147" s="205" t="s">
        <v>15823</v>
      </c>
    </row>
    <row r="148" spans="1:65" s="13" customFormat="1">
      <c r="B148" s="212"/>
      <c r="C148" s="213"/>
      <c r="D148" s="214" t="s">
        <v>555</v>
      </c>
      <c r="E148" s="215" t="s">
        <v>1</v>
      </c>
      <c r="F148" s="216" t="s">
        <v>15824</v>
      </c>
      <c r="G148" s="213"/>
      <c r="H148" s="217">
        <v>12.5</v>
      </c>
      <c r="I148" s="218"/>
      <c r="J148" s="213"/>
      <c r="K148" s="213"/>
      <c r="L148" s="219"/>
      <c r="M148" s="220"/>
      <c r="N148" s="221"/>
      <c r="O148" s="221"/>
      <c r="P148" s="221"/>
      <c r="Q148" s="221"/>
      <c r="R148" s="221"/>
      <c r="S148" s="221"/>
      <c r="T148" s="222"/>
      <c r="AT148" s="223" t="s">
        <v>555</v>
      </c>
      <c r="AU148" s="223" t="s">
        <v>226</v>
      </c>
      <c r="AV148" s="13" t="s">
        <v>87</v>
      </c>
      <c r="AW148" s="13" t="s">
        <v>32</v>
      </c>
      <c r="AX148" s="13" t="s">
        <v>85</v>
      </c>
      <c r="AY148" s="223" t="s">
        <v>209</v>
      </c>
    </row>
    <row r="149" spans="1:65" s="2" customFormat="1" ht="66.75" customHeight="1">
      <c r="A149" s="35"/>
      <c r="B149" s="36"/>
      <c r="C149" s="193" t="s">
        <v>87</v>
      </c>
      <c r="D149" s="193" t="s">
        <v>214</v>
      </c>
      <c r="E149" s="194" t="s">
        <v>15825</v>
      </c>
      <c r="F149" s="195" t="s">
        <v>15826</v>
      </c>
      <c r="G149" s="196" t="s">
        <v>217</v>
      </c>
      <c r="H149" s="197">
        <v>475</v>
      </c>
      <c r="I149" s="198"/>
      <c r="J149" s="199">
        <f>ROUND(I149*H149,2)</f>
        <v>0</v>
      </c>
      <c r="K149" s="200"/>
      <c r="L149" s="40"/>
      <c r="M149" s="201" t="s">
        <v>1</v>
      </c>
      <c r="N149" s="202" t="s">
        <v>42</v>
      </c>
      <c r="O149" s="72"/>
      <c r="P149" s="203">
        <f>O149*H149</f>
        <v>0</v>
      </c>
      <c r="Q149" s="203">
        <v>0</v>
      </c>
      <c r="R149" s="203">
        <f>Q149*H149</f>
        <v>0</v>
      </c>
      <c r="S149" s="203">
        <v>0.26</v>
      </c>
      <c r="T149" s="204">
        <f>S149*H149</f>
        <v>123.5</v>
      </c>
      <c r="U149" s="35"/>
      <c r="V149" s="35"/>
      <c r="W149" s="35"/>
      <c r="X149" s="35"/>
      <c r="Y149" s="35"/>
      <c r="Z149" s="35"/>
      <c r="AA149" s="35"/>
      <c r="AB149" s="35"/>
      <c r="AC149" s="35"/>
      <c r="AD149" s="35"/>
      <c r="AE149" s="35"/>
      <c r="AR149" s="205" t="s">
        <v>218</v>
      </c>
      <c r="AT149" s="205" t="s">
        <v>214</v>
      </c>
      <c r="AU149" s="205" t="s">
        <v>226</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15827</v>
      </c>
    </row>
    <row r="150" spans="1:65" s="13" customFormat="1">
      <c r="B150" s="212"/>
      <c r="C150" s="213"/>
      <c r="D150" s="214" t="s">
        <v>555</v>
      </c>
      <c r="E150" s="215" t="s">
        <v>1</v>
      </c>
      <c r="F150" s="216" t="s">
        <v>15828</v>
      </c>
      <c r="G150" s="213"/>
      <c r="H150" s="217">
        <v>205</v>
      </c>
      <c r="I150" s="218"/>
      <c r="J150" s="213"/>
      <c r="K150" s="213"/>
      <c r="L150" s="219"/>
      <c r="M150" s="220"/>
      <c r="N150" s="221"/>
      <c r="O150" s="221"/>
      <c r="P150" s="221"/>
      <c r="Q150" s="221"/>
      <c r="R150" s="221"/>
      <c r="S150" s="221"/>
      <c r="T150" s="222"/>
      <c r="AT150" s="223" t="s">
        <v>555</v>
      </c>
      <c r="AU150" s="223" t="s">
        <v>226</v>
      </c>
      <c r="AV150" s="13" t="s">
        <v>87</v>
      </c>
      <c r="AW150" s="13" t="s">
        <v>32</v>
      </c>
      <c r="AX150" s="13" t="s">
        <v>77</v>
      </c>
      <c r="AY150" s="223" t="s">
        <v>209</v>
      </c>
    </row>
    <row r="151" spans="1:65" s="13" customFormat="1">
      <c r="B151" s="212"/>
      <c r="C151" s="213"/>
      <c r="D151" s="214" t="s">
        <v>555</v>
      </c>
      <c r="E151" s="215" t="s">
        <v>1</v>
      </c>
      <c r="F151" s="216" t="s">
        <v>15829</v>
      </c>
      <c r="G151" s="213"/>
      <c r="H151" s="217">
        <v>270</v>
      </c>
      <c r="I151" s="218"/>
      <c r="J151" s="213"/>
      <c r="K151" s="213"/>
      <c r="L151" s="219"/>
      <c r="M151" s="220"/>
      <c r="N151" s="221"/>
      <c r="O151" s="221"/>
      <c r="P151" s="221"/>
      <c r="Q151" s="221"/>
      <c r="R151" s="221"/>
      <c r="S151" s="221"/>
      <c r="T151" s="222"/>
      <c r="AT151" s="223" t="s">
        <v>555</v>
      </c>
      <c r="AU151" s="223" t="s">
        <v>226</v>
      </c>
      <c r="AV151" s="13" t="s">
        <v>87</v>
      </c>
      <c r="AW151" s="13" t="s">
        <v>32</v>
      </c>
      <c r="AX151" s="13" t="s">
        <v>77</v>
      </c>
      <c r="AY151" s="223" t="s">
        <v>209</v>
      </c>
    </row>
    <row r="152" spans="1:65" s="14" customFormat="1">
      <c r="B152" s="235"/>
      <c r="C152" s="236"/>
      <c r="D152" s="214" t="s">
        <v>555</v>
      </c>
      <c r="E152" s="237" t="s">
        <v>1</v>
      </c>
      <c r="F152" s="238" t="s">
        <v>645</v>
      </c>
      <c r="G152" s="236"/>
      <c r="H152" s="239">
        <v>475</v>
      </c>
      <c r="I152" s="240"/>
      <c r="J152" s="236"/>
      <c r="K152" s="236"/>
      <c r="L152" s="241"/>
      <c r="M152" s="242"/>
      <c r="N152" s="243"/>
      <c r="O152" s="243"/>
      <c r="P152" s="243"/>
      <c r="Q152" s="243"/>
      <c r="R152" s="243"/>
      <c r="S152" s="243"/>
      <c r="T152" s="244"/>
      <c r="AT152" s="245" t="s">
        <v>555</v>
      </c>
      <c r="AU152" s="245" t="s">
        <v>226</v>
      </c>
      <c r="AV152" s="14" t="s">
        <v>218</v>
      </c>
      <c r="AW152" s="14" t="s">
        <v>32</v>
      </c>
      <c r="AX152" s="14" t="s">
        <v>85</v>
      </c>
      <c r="AY152" s="245" t="s">
        <v>209</v>
      </c>
    </row>
    <row r="153" spans="1:65" s="2" customFormat="1" ht="66.75" customHeight="1">
      <c r="A153" s="35"/>
      <c r="B153" s="36"/>
      <c r="C153" s="193" t="s">
        <v>218</v>
      </c>
      <c r="D153" s="193" t="s">
        <v>214</v>
      </c>
      <c r="E153" s="194" t="s">
        <v>15830</v>
      </c>
      <c r="F153" s="195" t="s">
        <v>15831</v>
      </c>
      <c r="G153" s="196" t="s">
        <v>217</v>
      </c>
      <c r="H153" s="197">
        <v>920</v>
      </c>
      <c r="I153" s="198"/>
      <c r="J153" s="199">
        <f>ROUND(I153*H153,2)</f>
        <v>0</v>
      </c>
      <c r="K153" s="200"/>
      <c r="L153" s="40"/>
      <c r="M153" s="201" t="s">
        <v>1</v>
      </c>
      <c r="N153" s="202" t="s">
        <v>42</v>
      </c>
      <c r="O153" s="72"/>
      <c r="P153" s="203">
        <f>O153*H153</f>
        <v>0</v>
      </c>
      <c r="Q153" s="203">
        <v>0</v>
      </c>
      <c r="R153" s="203">
        <f>Q153*H153</f>
        <v>0</v>
      </c>
      <c r="S153" s="203">
        <v>0.28999999999999998</v>
      </c>
      <c r="T153" s="204">
        <f>S153*H153</f>
        <v>266.79999999999995</v>
      </c>
      <c r="U153" s="35"/>
      <c r="V153" s="35"/>
      <c r="W153" s="35"/>
      <c r="X153" s="35"/>
      <c r="Y153" s="35"/>
      <c r="Z153" s="35"/>
      <c r="AA153" s="35"/>
      <c r="AB153" s="35"/>
      <c r="AC153" s="35"/>
      <c r="AD153" s="35"/>
      <c r="AE153" s="35"/>
      <c r="AR153" s="205" t="s">
        <v>218</v>
      </c>
      <c r="AT153" s="205" t="s">
        <v>214</v>
      </c>
      <c r="AU153" s="205" t="s">
        <v>226</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218</v>
      </c>
      <c r="BM153" s="205" t="s">
        <v>15832</v>
      </c>
    </row>
    <row r="154" spans="1:65" s="15" customFormat="1" ht="22.5">
      <c r="B154" s="246"/>
      <c r="C154" s="247"/>
      <c r="D154" s="214" t="s">
        <v>555</v>
      </c>
      <c r="E154" s="248" t="s">
        <v>1</v>
      </c>
      <c r="F154" s="249" t="s">
        <v>15833</v>
      </c>
      <c r="G154" s="247"/>
      <c r="H154" s="248" t="s">
        <v>1</v>
      </c>
      <c r="I154" s="250"/>
      <c r="J154" s="247"/>
      <c r="K154" s="247"/>
      <c r="L154" s="251"/>
      <c r="M154" s="252"/>
      <c r="N154" s="253"/>
      <c r="O154" s="253"/>
      <c r="P154" s="253"/>
      <c r="Q154" s="253"/>
      <c r="R154" s="253"/>
      <c r="S154" s="253"/>
      <c r="T154" s="254"/>
      <c r="AT154" s="255" t="s">
        <v>555</v>
      </c>
      <c r="AU154" s="255" t="s">
        <v>226</v>
      </c>
      <c r="AV154" s="15" t="s">
        <v>85</v>
      </c>
      <c r="AW154" s="15" t="s">
        <v>32</v>
      </c>
      <c r="AX154" s="15" t="s">
        <v>77</v>
      </c>
      <c r="AY154" s="255" t="s">
        <v>209</v>
      </c>
    </row>
    <row r="155" spans="1:65" s="13" customFormat="1">
      <c r="B155" s="212"/>
      <c r="C155" s="213"/>
      <c r="D155" s="214" t="s">
        <v>555</v>
      </c>
      <c r="E155" s="215" t="s">
        <v>1</v>
      </c>
      <c r="F155" s="216" t="s">
        <v>15834</v>
      </c>
      <c r="G155" s="213"/>
      <c r="H155" s="217">
        <v>920</v>
      </c>
      <c r="I155" s="218"/>
      <c r="J155" s="213"/>
      <c r="K155" s="213"/>
      <c r="L155" s="219"/>
      <c r="M155" s="220"/>
      <c r="N155" s="221"/>
      <c r="O155" s="221"/>
      <c r="P155" s="221"/>
      <c r="Q155" s="221"/>
      <c r="R155" s="221"/>
      <c r="S155" s="221"/>
      <c r="T155" s="222"/>
      <c r="AT155" s="223" t="s">
        <v>555</v>
      </c>
      <c r="AU155" s="223" t="s">
        <v>226</v>
      </c>
      <c r="AV155" s="13" t="s">
        <v>87</v>
      </c>
      <c r="AW155" s="13" t="s">
        <v>32</v>
      </c>
      <c r="AX155" s="13" t="s">
        <v>85</v>
      </c>
      <c r="AY155" s="223" t="s">
        <v>209</v>
      </c>
    </row>
    <row r="156" spans="1:65" s="2" customFormat="1" ht="55.5" customHeight="1">
      <c r="A156" s="35"/>
      <c r="B156" s="36"/>
      <c r="C156" s="193" t="s">
        <v>233</v>
      </c>
      <c r="D156" s="193" t="s">
        <v>214</v>
      </c>
      <c r="E156" s="194" t="s">
        <v>15835</v>
      </c>
      <c r="F156" s="195" t="s">
        <v>15836</v>
      </c>
      <c r="G156" s="196" t="s">
        <v>217</v>
      </c>
      <c r="H156" s="197">
        <v>750</v>
      </c>
      <c r="I156" s="198"/>
      <c r="J156" s="199">
        <f>ROUND(I156*H156,2)</f>
        <v>0</v>
      </c>
      <c r="K156" s="200"/>
      <c r="L156" s="40"/>
      <c r="M156" s="201" t="s">
        <v>1</v>
      </c>
      <c r="N156" s="202" t="s">
        <v>42</v>
      </c>
      <c r="O156" s="72"/>
      <c r="P156" s="203">
        <f>O156*H156</f>
        <v>0</v>
      </c>
      <c r="Q156" s="203">
        <v>0</v>
      </c>
      <c r="R156" s="203">
        <f>Q156*H156</f>
        <v>0</v>
      </c>
      <c r="S156" s="203">
        <v>0.22</v>
      </c>
      <c r="T156" s="204">
        <f>S156*H156</f>
        <v>165</v>
      </c>
      <c r="U156" s="35"/>
      <c r="V156" s="35"/>
      <c r="W156" s="35"/>
      <c r="X156" s="35"/>
      <c r="Y156" s="35"/>
      <c r="Z156" s="35"/>
      <c r="AA156" s="35"/>
      <c r="AB156" s="35"/>
      <c r="AC156" s="35"/>
      <c r="AD156" s="35"/>
      <c r="AE156" s="35"/>
      <c r="AR156" s="205" t="s">
        <v>218</v>
      </c>
      <c r="AT156" s="205" t="s">
        <v>214</v>
      </c>
      <c r="AU156" s="205" t="s">
        <v>226</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15837</v>
      </c>
    </row>
    <row r="157" spans="1:65" s="13" customFormat="1">
      <c r="B157" s="212"/>
      <c r="C157" s="213"/>
      <c r="D157" s="214" t="s">
        <v>555</v>
      </c>
      <c r="E157" s="215" t="s">
        <v>1</v>
      </c>
      <c r="F157" s="216" t="s">
        <v>15838</v>
      </c>
      <c r="G157" s="213"/>
      <c r="H157" s="217">
        <v>750</v>
      </c>
      <c r="I157" s="218"/>
      <c r="J157" s="213"/>
      <c r="K157" s="213"/>
      <c r="L157" s="219"/>
      <c r="M157" s="220"/>
      <c r="N157" s="221"/>
      <c r="O157" s="221"/>
      <c r="P157" s="221"/>
      <c r="Q157" s="221"/>
      <c r="R157" s="221"/>
      <c r="S157" s="221"/>
      <c r="T157" s="222"/>
      <c r="AT157" s="223" t="s">
        <v>555</v>
      </c>
      <c r="AU157" s="223" t="s">
        <v>226</v>
      </c>
      <c r="AV157" s="13" t="s">
        <v>87</v>
      </c>
      <c r="AW157" s="13" t="s">
        <v>32</v>
      </c>
      <c r="AX157" s="13" t="s">
        <v>85</v>
      </c>
      <c r="AY157" s="223" t="s">
        <v>209</v>
      </c>
    </row>
    <row r="158" spans="1:65" s="2" customFormat="1" ht="49.15" customHeight="1">
      <c r="A158" s="35"/>
      <c r="B158" s="36"/>
      <c r="C158" s="193" t="s">
        <v>238</v>
      </c>
      <c r="D158" s="193" t="s">
        <v>214</v>
      </c>
      <c r="E158" s="194" t="s">
        <v>15839</v>
      </c>
      <c r="F158" s="195" t="s">
        <v>15840</v>
      </c>
      <c r="G158" s="196" t="s">
        <v>318</v>
      </c>
      <c r="H158" s="197">
        <v>245</v>
      </c>
      <c r="I158" s="198"/>
      <c r="J158" s="199">
        <f>ROUND(I158*H158,2)</f>
        <v>0</v>
      </c>
      <c r="K158" s="200"/>
      <c r="L158" s="40"/>
      <c r="M158" s="201" t="s">
        <v>1</v>
      </c>
      <c r="N158" s="202" t="s">
        <v>42</v>
      </c>
      <c r="O158" s="72"/>
      <c r="P158" s="203">
        <f>O158*H158</f>
        <v>0</v>
      </c>
      <c r="Q158" s="203">
        <v>0</v>
      </c>
      <c r="R158" s="203">
        <f>Q158*H158</f>
        <v>0</v>
      </c>
      <c r="S158" s="203">
        <v>0.20499999999999999</v>
      </c>
      <c r="T158" s="204">
        <f>S158*H158</f>
        <v>50.224999999999994</v>
      </c>
      <c r="U158" s="35"/>
      <c r="V158" s="35"/>
      <c r="W158" s="35"/>
      <c r="X158" s="35"/>
      <c r="Y158" s="35"/>
      <c r="Z158" s="35"/>
      <c r="AA158" s="35"/>
      <c r="AB158" s="35"/>
      <c r="AC158" s="35"/>
      <c r="AD158" s="35"/>
      <c r="AE158" s="35"/>
      <c r="AR158" s="205" t="s">
        <v>218</v>
      </c>
      <c r="AT158" s="205" t="s">
        <v>214</v>
      </c>
      <c r="AU158" s="205" t="s">
        <v>226</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15841</v>
      </c>
    </row>
    <row r="159" spans="1:65" s="12" customFormat="1" ht="20.85" customHeight="1">
      <c r="B159" s="177"/>
      <c r="C159" s="178"/>
      <c r="D159" s="179" t="s">
        <v>76</v>
      </c>
      <c r="E159" s="191" t="s">
        <v>261</v>
      </c>
      <c r="F159" s="191" t="s">
        <v>15842</v>
      </c>
      <c r="G159" s="178"/>
      <c r="H159" s="178"/>
      <c r="I159" s="181"/>
      <c r="J159" s="192">
        <f>BK159</f>
        <v>0</v>
      </c>
      <c r="K159" s="178"/>
      <c r="L159" s="183"/>
      <c r="M159" s="184"/>
      <c r="N159" s="185"/>
      <c r="O159" s="185"/>
      <c r="P159" s="186">
        <f>SUM(P160:P162)</f>
        <v>0</v>
      </c>
      <c r="Q159" s="185"/>
      <c r="R159" s="186">
        <f>SUM(R160:R162)</f>
        <v>0</v>
      </c>
      <c r="S159" s="185"/>
      <c r="T159" s="187">
        <f>SUM(T160:T162)</f>
        <v>0</v>
      </c>
      <c r="AR159" s="188" t="s">
        <v>85</v>
      </c>
      <c r="AT159" s="189" t="s">
        <v>76</v>
      </c>
      <c r="AU159" s="189" t="s">
        <v>87</v>
      </c>
      <c r="AY159" s="188" t="s">
        <v>209</v>
      </c>
      <c r="BK159" s="190">
        <f>SUM(BK160:BK162)</f>
        <v>0</v>
      </c>
    </row>
    <row r="160" spans="1:65" s="2" customFormat="1" ht="33" customHeight="1">
      <c r="A160" s="35"/>
      <c r="B160" s="36"/>
      <c r="C160" s="193" t="s">
        <v>242</v>
      </c>
      <c r="D160" s="193" t="s">
        <v>214</v>
      </c>
      <c r="E160" s="194" t="s">
        <v>15843</v>
      </c>
      <c r="F160" s="195" t="s">
        <v>15844</v>
      </c>
      <c r="G160" s="196" t="s">
        <v>224</v>
      </c>
      <c r="H160" s="197">
        <v>150</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226</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15845</v>
      </c>
    </row>
    <row r="161" spans="1:65" s="15" customFormat="1">
      <c r="B161" s="246"/>
      <c r="C161" s="247"/>
      <c r="D161" s="214" t="s">
        <v>555</v>
      </c>
      <c r="E161" s="248" t="s">
        <v>1</v>
      </c>
      <c r="F161" s="249" t="s">
        <v>15846</v>
      </c>
      <c r="G161" s="247"/>
      <c r="H161" s="248" t="s">
        <v>1</v>
      </c>
      <c r="I161" s="250"/>
      <c r="J161" s="247"/>
      <c r="K161" s="247"/>
      <c r="L161" s="251"/>
      <c r="M161" s="252"/>
      <c r="N161" s="253"/>
      <c r="O161" s="253"/>
      <c r="P161" s="253"/>
      <c r="Q161" s="253"/>
      <c r="R161" s="253"/>
      <c r="S161" s="253"/>
      <c r="T161" s="254"/>
      <c r="AT161" s="255" t="s">
        <v>555</v>
      </c>
      <c r="AU161" s="255" t="s">
        <v>226</v>
      </c>
      <c r="AV161" s="15" t="s">
        <v>85</v>
      </c>
      <c r="AW161" s="15" t="s">
        <v>32</v>
      </c>
      <c r="AX161" s="15" t="s">
        <v>77</v>
      </c>
      <c r="AY161" s="255" t="s">
        <v>209</v>
      </c>
    </row>
    <row r="162" spans="1:65" s="13" customFormat="1">
      <c r="B162" s="212"/>
      <c r="C162" s="213"/>
      <c r="D162" s="214" t="s">
        <v>555</v>
      </c>
      <c r="E162" s="215" t="s">
        <v>1</v>
      </c>
      <c r="F162" s="216" t="s">
        <v>15847</v>
      </c>
      <c r="G162" s="213"/>
      <c r="H162" s="217">
        <v>150</v>
      </c>
      <c r="I162" s="218"/>
      <c r="J162" s="213"/>
      <c r="K162" s="213"/>
      <c r="L162" s="219"/>
      <c r="M162" s="220"/>
      <c r="N162" s="221"/>
      <c r="O162" s="221"/>
      <c r="P162" s="221"/>
      <c r="Q162" s="221"/>
      <c r="R162" s="221"/>
      <c r="S162" s="221"/>
      <c r="T162" s="222"/>
      <c r="AT162" s="223" t="s">
        <v>555</v>
      </c>
      <c r="AU162" s="223" t="s">
        <v>226</v>
      </c>
      <c r="AV162" s="13" t="s">
        <v>87</v>
      </c>
      <c r="AW162" s="13" t="s">
        <v>32</v>
      </c>
      <c r="AX162" s="13" t="s">
        <v>85</v>
      </c>
      <c r="AY162" s="223" t="s">
        <v>209</v>
      </c>
    </row>
    <row r="163" spans="1:65" s="12" customFormat="1" ht="20.85" customHeight="1">
      <c r="B163" s="177"/>
      <c r="C163" s="178"/>
      <c r="D163" s="179" t="s">
        <v>76</v>
      </c>
      <c r="E163" s="191" t="s">
        <v>276</v>
      </c>
      <c r="F163" s="191" t="s">
        <v>15848</v>
      </c>
      <c r="G163" s="178"/>
      <c r="H163" s="178"/>
      <c r="I163" s="181"/>
      <c r="J163" s="192">
        <f>BK163</f>
        <v>0</v>
      </c>
      <c r="K163" s="178"/>
      <c r="L163" s="183"/>
      <c r="M163" s="184"/>
      <c r="N163" s="185"/>
      <c r="O163" s="185"/>
      <c r="P163" s="186">
        <f>SUM(P164:P178)</f>
        <v>0</v>
      </c>
      <c r="Q163" s="185"/>
      <c r="R163" s="186">
        <f>SUM(R164:R178)</f>
        <v>0</v>
      </c>
      <c r="S163" s="185"/>
      <c r="T163" s="187">
        <f>SUM(T164:T178)</f>
        <v>0</v>
      </c>
      <c r="AR163" s="188" t="s">
        <v>85</v>
      </c>
      <c r="AT163" s="189" t="s">
        <v>76</v>
      </c>
      <c r="AU163" s="189" t="s">
        <v>87</v>
      </c>
      <c r="AY163" s="188" t="s">
        <v>209</v>
      </c>
      <c r="BK163" s="190">
        <f>SUM(BK164:BK178)</f>
        <v>0</v>
      </c>
    </row>
    <row r="164" spans="1:65" s="2" customFormat="1" ht="62.65" customHeight="1">
      <c r="A164" s="35"/>
      <c r="B164" s="36"/>
      <c r="C164" s="193" t="s">
        <v>246</v>
      </c>
      <c r="D164" s="193" t="s">
        <v>214</v>
      </c>
      <c r="E164" s="194" t="s">
        <v>15849</v>
      </c>
      <c r="F164" s="195" t="s">
        <v>15850</v>
      </c>
      <c r="G164" s="196" t="s">
        <v>224</v>
      </c>
      <c r="H164" s="197">
        <v>280</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226</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15851</v>
      </c>
    </row>
    <row r="165" spans="1:65" s="13" customFormat="1">
      <c r="B165" s="212"/>
      <c r="C165" s="213"/>
      <c r="D165" s="214" t="s">
        <v>555</v>
      </c>
      <c r="E165" s="215" t="s">
        <v>1</v>
      </c>
      <c r="F165" s="216" t="s">
        <v>15852</v>
      </c>
      <c r="G165" s="213"/>
      <c r="H165" s="217">
        <v>140</v>
      </c>
      <c r="I165" s="218"/>
      <c r="J165" s="213"/>
      <c r="K165" s="213"/>
      <c r="L165" s="219"/>
      <c r="M165" s="220"/>
      <c r="N165" s="221"/>
      <c r="O165" s="221"/>
      <c r="P165" s="221"/>
      <c r="Q165" s="221"/>
      <c r="R165" s="221"/>
      <c r="S165" s="221"/>
      <c r="T165" s="222"/>
      <c r="AT165" s="223" t="s">
        <v>555</v>
      </c>
      <c r="AU165" s="223" t="s">
        <v>226</v>
      </c>
      <c r="AV165" s="13" t="s">
        <v>87</v>
      </c>
      <c r="AW165" s="13" t="s">
        <v>32</v>
      </c>
      <c r="AX165" s="13" t="s">
        <v>77</v>
      </c>
      <c r="AY165" s="223" t="s">
        <v>209</v>
      </c>
    </row>
    <row r="166" spans="1:65" s="13" customFormat="1">
      <c r="B166" s="212"/>
      <c r="C166" s="213"/>
      <c r="D166" s="214" t="s">
        <v>555</v>
      </c>
      <c r="E166" s="215" t="s">
        <v>1</v>
      </c>
      <c r="F166" s="216" t="s">
        <v>15853</v>
      </c>
      <c r="G166" s="213"/>
      <c r="H166" s="217">
        <v>140</v>
      </c>
      <c r="I166" s="218"/>
      <c r="J166" s="213"/>
      <c r="K166" s="213"/>
      <c r="L166" s="219"/>
      <c r="M166" s="220"/>
      <c r="N166" s="221"/>
      <c r="O166" s="221"/>
      <c r="P166" s="221"/>
      <c r="Q166" s="221"/>
      <c r="R166" s="221"/>
      <c r="S166" s="221"/>
      <c r="T166" s="222"/>
      <c r="AT166" s="223" t="s">
        <v>555</v>
      </c>
      <c r="AU166" s="223" t="s">
        <v>226</v>
      </c>
      <c r="AV166" s="13" t="s">
        <v>87</v>
      </c>
      <c r="AW166" s="13" t="s">
        <v>32</v>
      </c>
      <c r="AX166" s="13" t="s">
        <v>77</v>
      </c>
      <c r="AY166" s="223" t="s">
        <v>209</v>
      </c>
    </row>
    <row r="167" spans="1:65" s="14" customFormat="1">
      <c r="B167" s="235"/>
      <c r="C167" s="236"/>
      <c r="D167" s="214" t="s">
        <v>555</v>
      </c>
      <c r="E167" s="237" t="s">
        <v>1</v>
      </c>
      <c r="F167" s="238" t="s">
        <v>645</v>
      </c>
      <c r="G167" s="236"/>
      <c r="H167" s="239">
        <v>280</v>
      </c>
      <c r="I167" s="240"/>
      <c r="J167" s="236"/>
      <c r="K167" s="236"/>
      <c r="L167" s="241"/>
      <c r="M167" s="242"/>
      <c r="N167" s="243"/>
      <c r="O167" s="243"/>
      <c r="P167" s="243"/>
      <c r="Q167" s="243"/>
      <c r="R167" s="243"/>
      <c r="S167" s="243"/>
      <c r="T167" s="244"/>
      <c r="AT167" s="245" t="s">
        <v>555</v>
      </c>
      <c r="AU167" s="245" t="s">
        <v>226</v>
      </c>
      <c r="AV167" s="14" t="s">
        <v>218</v>
      </c>
      <c r="AW167" s="14" t="s">
        <v>32</v>
      </c>
      <c r="AX167" s="14" t="s">
        <v>85</v>
      </c>
      <c r="AY167" s="245" t="s">
        <v>209</v>
      </c>
    </row>
    <row r="168" spans="1:65" s="2" customFormat="1" ht="62.65" customHeight="1">
      <c r="A168" s="35"/>
      <c r="B168" s="36"/>
      <c r="C168" s="193" t="s">
        <v>210</v>
      </c>
      <c r="D168" s="193" t="s">
        <v>214</v>
      </c>
      <c r="E168" s="194" t="s">
        <v>557</v>
      </c>
      <c r="F168" s="195" t="s">
        <v>15854</v>
      </c>
      <c r="G168" s="196" t="s">
        <v>224</v>
      </c>
      <c r="H168" s="197">
        <v>10</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226</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15855</v>
      </c>
    </row>
    <row r="169" spans="1:65" s="15" customFormat="1">
      <c r="B169" s="246"/>
      <c r="C169" s="247"/>
      <c r="D169" s="214" t="s">
        <v>555</v>
      </c>
      <c r="E169" s="248" t="s">
        <v>1</v>
      </c>
      <c r="F169" s="249" t="s">
        <v>15856</v>
      </c>
      <c r="G169" s="247"/>
      <c r="H169" s="248" t="s">
        <v>1</v>
      </c>
      <c r="I169" s="250"/>
      <c r="J169" s="247"/>
      <c r="K169" s="247"/>
      <c r="L169" s="251"/>
      <c r="M169" s="252"/>
      <c r="N169" s="253"/>
      <c r="O169" s="253"/>
      <c r="P169" s="253"/>
      <c r="Q169" s="253"/>
      <c r="R169" s="253"/>
      <c r="S169" s="253"/>
      <c r="T169" s="254"/>
      <c r="AT169" s="255" t="s">
        <v>555</v>
      </c>
      <c r="AU169" s="255" t="s">
        <v>226</v>
      </c>
      <c r="AV169" s="15" t="s">
        <v>85</v>
      </c>
      <c r="AW169" s="15" t="s">
        <v>32</v>
      </c>
      <c r="AX169" s="15" t="s">
        <v>77</v>
      </c>
      <c r="AY169" s="255" t="s">
        <v>209</v>
      </c>
    </row>
    <row r="170" spans="1:65" s="13" customFormat="1">
      <c r="B170" s="212"/>
      <c r="C170" s="213"/>
      <c r="D170" s="214" t="s">
        <v>555</v>
      </c>
      <c r="E170" s="215" t="s">
        <v>1</v>
      </c>
      <c r="F170" s="216" t="s">
        <v>15857</v>
      </c>
      <c r="G170" s="213"/>
      <c r="H170" s="217">
        <v>10</v>
      </c>
      <c r="I170" s="218"/>
      <c r="J170" s="213"/>
      <c r="K170" s="213"/>
      <c r="L170" s="219"/>
      <c r="M170" s="220"/>
      <c r="N170" s="221"/>
      <c r="O170" s="221"/>
      <c r="P170" s="221"/>
      <c r="Q170" s="221"/>
      <c r="R170" s="221"/>
      <c r="S170" s="221"/>
      <c r="T170" s="222"/>
      <c r="AT170" s="223" t="s">
        <v>555</v>
      </c>
      <c r="AU170" s="223" t="s">
        <v>226</v>
      </c>
      <c r="AV170" s="13" t="s">
        <v>87</v>
      </c>
      <c r="AW170" s="13" t="s">
        <v>32</v>
      </c>
      <c r="AX170" s="13" t="s">
        <v>85</v>
      </c>
      <c r="AY170" s="223" t="s">
        <v>209</v>
      </c>
    </row>
    <row r="171" spans="1:65" s="2" customFormat="1" ht="66.75" customHeight="1">
      <c r="A171" s="35"/>
      <c r="B171" s="36"/>
      <c r="C171" s="193" t="s">
        <v>253</v>
      </c>
      <c r="D171" s="193" t="s">
        <v>214</v>
      </c>
      <c r="E171" s="194" t="s">
        <v>561</v>
      </c>
      <c r="F171" s="195" t="s">
        <v>15858</v>
      </c>
      <c r="G171" s="196" t="s">
        <v>224</v>
      </c>
      <c r="H171" s="197">
        <v>50</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226</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15859</v>
      </c>
    </row>
    <row r="172" spans="1:65" s="15" customFormat="1">
      <c r="B172" s="246"/>
      <c r="C172" s="247"/>
      <c r="D172" s="214" t="s">
        <v>555</v>
      </c>
      <c r="E172" s="248" t="s">
        <v>1</v>
      </c>
      <c r="F172" s="249" t="s">
        <v>15856</v>
      </c>
      <c r="G172" s="247"/>
      <c r="H172" s="248" t="s">
        <v>1</v>
      </c>
      <c r="I172" s="250"/>
      <c r="J172" s="247"/>
      <c r="K172" s="247"/>
      <c r="L172" s="251"/>
      <c r="M172" s="252"/>
      <c r="N172" s="253"/>
      <c r="O172" s="253"/>
      <c r="P172" s="253"/>
      <c r="Q172" s="253"/>
      <c r="R172" s="253"/>
      <c r="S172" s="253"/>
      <c r="T172" s="254"/>
      <c r="AT172" s="255" t="s">
        <v>555</v>
      </c>
      <c r="AU172" s="255" t="s">
        <v>226</v>
      </c>
      <c r="AV172" s="15" t="s">
        <v>85</v>
      </c>
      <c r="AW172" s="15" t="s">
        <v>32</v>
      </c>
      <c r="AX172" s="15" t="s">
        <v>77</v>
      </c>
      <c r="AY172" s="255" t="s">
        <v>209</v>
      </c>
    </row>
    <row r="173" spans="1:65" s="13" customFormat="1">
      <c r="B173" s="212"/>
      <c r="C173" s="213"/>
      <c r="D173" s="214" t="s">
        <v>555</v>
      </c>
      <c r="E173" s="215" t="s">
        <v>1</v>
      </c>
      <c r="F173" s="216" t="s">
        <v>15860</v>
      </c>
      <c r="G173" s="213"/>
      <c r="H173" s="217">
        <v>50</v>
      </c>
      <c r="I173" s="218"/>
      <c r="J173" s="213"/>
      <c r="K173" s="213"/>
      <c r="L173" s="219"/>
      <c r="M173" s="220"/>
      <c r="N173" s="221"/>
      <c r="O173" s="221"/>
      <c r="P173" s="221"/>
      <c r="Q173" s="221"/>
      <c r="R173" s="221"/>
      <c r="S173" s="221"/>
      <c r="T173" s="222"/>
      <c r="AT173" s="223" t="s">
        <v>555</v>
      </c>
      <c r="AU173" s="223" t="s">
        <v>226</v>
      </c>
      <c r="AV173" s="13" t="s">
        <v>87</v>
      </c>
      <c r="AW173" s="13" t="s">
        <v>32</v>
      </c>
      <c r="AX173" s="13" t="s">
        <v>85</v>
      </c>
      <c r="AY173" s="223" t="s">
        <v>209</v>
      </c>
    </row>
    <row r="174" spans="1:65" s="2" customFormat="1" ht="44.25" customHeight="1">
      <c r="A174" s="35"/>
      <c r="B174" s="36"/>
      <c r="C174" s="193" t="s">
        <v>257</v>
      </c>
      <c r="D174" s="193" t="s">
        <v>214</v>
      </c>
      <c r="E174" s="194" t="s">
        <v>15861</v>
      </c>
      <c r="F174" s="195" t="s">
        <v>15862</v>
      </c>
      <c r="G174" s="196" t="s">
        <v>224</v>
      </c>
      <c r="H174" s="197">
        <v>140</v>
      </c>
      <c r="I174" s="198"/>
      <c r="J174" s="199">
        <f>ROUND(I174*H174,2)</f>
        <v>0</v>
      </c>
      <c r="K174" s="200"/>
      <c r="L174" s="40"/>
      <c r="M174" s="201" t="s">
        <v>1</v>
      </c>
      <c r="N174" s="202" t="s">
        <v>42</v>
      </c>
      <c r="O174" s="72"/>
      <c r="P174" s="203">
        <f>O174*H174</f>
        <v>0</v>
      </c>
      <c r="Q174" s="203">
        <v>0</v>
      </c>
      <c r="R174" s="203">
        <f>Q174*H174</f>
        <v>0</v>
      </c>
      <c r="S174" s="203">
        <v>0</v>
      </c>
      <c r="T174" s="204">
        <f>S174*H174</f>
        <v>0</v>
      </c>
      <c r="U174" s="35"/>
      <c r="V174" s="35"/>
      <c r="W174" s="35"/>
      <c r="X174" s="35"/>
      <c r="Y174" s="35"/>
      <c r="Z174" s="35"/>
      <c r="AA174" s="35"/>
      <c r="AB174" s="35"/>
      <c r="AC174" s="35"/>
      <c r="AD174" s="35"/>
      <c r="AE174" s="35"/>
      <c r="AR174" s="205" t="s">
        <v>218</v>
      </c>
      <c r="AT174" s="205" t="s">
        <v>214</v>
      </c>
      <c r="AU174" s="205" t="s">
        <v>226</v>
      </c>
      <c r="AY174" s="18" t="s">
        <v>209</v>
      </c>
      <c r="BE174" s="206">
        <f>IF(N174="základní",J174,0)</f>
        <v>0</v>
      </c>
      <c r="BF174" s="206">
        <f>IF(N174="snížená",J174,0)</f>
        <v>0</v>
      </c>
      <c r="BG174" s="206">
        <f>IF(N174="zákl. přenesená",J174,0)</f>
        <v>0</v>
      </c>
      <c r="BH174" s="206">
        <f>IF(N174="sníž. přenesená",J174,0)</f>
        <v>0</v>
      </c>
      <c r="BI174" s="206">
        <f>IF(N174="nulová",J174,0)</f>
        <v>0</v>
      </c>
      <c r="BJ174" s="18" t="s">
        <v>85</v>
      </c>
      <c r="BK174" s="206">
        <f>ROUND(I174*H174,2)</f>
        <v>0</v>
      </c>
      <c r="BL174" s="18" t="s">
        <v>218</v>
      </c>
      <c r="BM174" s="205" t="s">
        <v>15863</v>
      </c>
    </row>
    <row r="175" spans="1:65" s="15" customFormat="1">
      <c r="B175" s="246"/>
      <c r="C175" s="247"/>
      <c r="D175" s="214" t="s">
        <v>555</v>
      </c>
      <c r="E175" s="248" t="s">
        <v>1</v>
      </c>
      <c r="F175" s="249" t="s">
        <v>15864</v>
      </c>
      <c r="G175" s="247"/>
      <c r="H175" s="248" t="s">
        <v>1</v>
      </c>
      <c r="I175" s="250"/>
      <c r="J175" s="247"/>
      <c r="K175" s="247"/>
      <c r="L175" s="251"/>
      <c r="M175" s="252"/>
      <c r="N175" s="253"/>
      <c r="O175" s="253"/>
      <c r="P175" s="253"/>
      <c r="Q175" s="253"/>
      <c r="R175" s="253"/>
      <c r="S175" s="253"/>
      <c r="T175" s="254"/>
      <c r="AT175" s="255" t="s">
        <v>555</v>
      </c>
      <c r="AU175" s="255" t="s">
        <v>226</v>
      </c>
      <c r="AV175" s="15" t="s">
        <v>85</v>
      </c>
      <c r="AW175" s="15" t="s">
        <v>32</v>
      </c>
      <c r="AX175" s="15" t="s">
        <v>77</v>
      </c>
      <c r="AY175" s="255" t="s">
        <v>209</v>
      </c>
    </row>
    <row r="176" spans="1:65" s="13" customFormat="1">
      <c r="B176" s="212"/>
      <c r="C176" s="213"/>
      <c r="D176" s="214" t="s">
        <v>555</v>
      </c>
      <c r="E176" s="215" t="s">
        <v>1</v>
      </c>
      <c r="F176" s="216" t="s">
        <v>15865</v>
      </c>
      <c r="G176" s="213"/>
      <c r="H176" s="217">
        <v>32</v>
      </c>
      <c r="I176" s="218"/>
      <c r="J176" s="213"/>
      <c r="K176" s="213"/>
      <c r="L176" s="219"/>
      <c r="M176" s="220"/>
      <c r="N176" s="221"/>
      <c r="O176" s="221"/>
      <c r="P176" s="221"/>
      <c r="Q176" s="221"/>
      <c r="R176" s="221"/>
      <c r="S176" s="221"/>
      <c r="T176" s="222"/>
      <c r="AT176" s="223" t="s">
        <v>555</v>
      </c>
      <c r="AU176" s="223" t="s">
        <v>226</v>
      </c>
      <c r="AV176" s="13" t="s">
        <v>87</v>
      </c>
      <c r="AW176" s="13" t="s">
        <v>32</v>
      </c>
      <c r="AX176" s="13" t="s">
        <v>77</v>
      </c>
      <c r="AY176" s="223" t="s">
        <v>209</v>
      </c>
    </row>
    <row r="177" spans="1:65" s="13" customFormat="1">
      <c r="B177" s="212"/>
      <c r="C177" s="213"/>
      <c r="D177" s="214" t="s">
        <v>555</v>
      </c>
      <c r="E177" s="215" t="s">
        <v>1</v>
      </c>
      <c r="F177" s="216" t="s">
        <v>15866</v>
      </c>
      <c r="G177" s="213"/>
      <c r="H177" s="217">
        <v>108</v>
      </c>
      <c r="I177" s="218"/>
      <c r="J177" s="213"/>
      <c r="K177" s="213"/>
      <c r="L177" s="219"/>
      <c r="M177" s="220"/>
      <c r="N177" s="221"/>
      <c r="O177" s="221"/>
      <c r="P177" s="221"/>
      <c r="Q177" s="221"/>
      <c r="R177" s="221"/>
      <c r="S177" s="221"/>
      <c r="T177" s="222"/>
      <c r="AT177" s="223" t="s">
        <v>555</v>
      </c>
      <c r="AU177" s="223" t="s">
        <v>226</v>
      </c>
      <c r="AV177" s="13" t="s">
        <v>87</v>
      </c>
      <c r="AW177" s="13" t="s">
        <v>32</v>
      </c>
      <c r="AX177" s="13" t="s">
        <v>77</v>
      </c>
      <c r="AY177" s="223" t="s">
        <v>209</v>
      </c>
    </row>
    <row r="178" spans="1:65" s="14" customFormat="1">
      <c r="B178" s="235"/>
      <c r="C178" s="236"/>
      <c r="D178" s="214" t="s">
        <v>555</v>
      </c>
      <c r="E178" s="237" t="s">
        <v>1</v>
      </c>
      <c r="F178" s="238" t="s">
        <v>645</v>
      </c>
      <c r="G178" s="236"/>
      <c r="H178" s="239">
        <v>140</v>
      </c>
      <c r="I178" s="240"/>
      <c r="J178" s="236"/>
      <c r="K178" s="236"/>
      <c r="L178" s="241"/>
      <c r="M178" s="242"/>
      <c r="N178" s="243"/>
      <c r="O178" s="243"/>
      <c r="P178" s="243"/>
      <c r="Q178" s="243"/>
      <c r="R178" s="243"/>
      <c r="S178" s="243"/>
      <c r="T178" s="244"/>
      <c r="AT178" s="245" t="s">
        <v>555</v>
      </c>
      <c r="AU178" s="245" t="s">
        <v>226</v>
      </c>
      <c r="AV178" s="14" t="s">
        <v>218</v>
      </c>
      <c r="AW178" s="14" t="s">
        <v>32</v>
      </c>
      <c r="AX178" s="14" t="s">
        <v>85</v>
      </c>
      <c r="AY178" s="245" t="s">
        <v>209</v>
      </c>
    </row>
    <row r="179" spans="1:65" s="12" customFormat="1" ht="20.85" customHeight="1">
      <c r="B179" s="177"/>
      <c r="C179" s="178"/>
      <c r="D179" s="179" t="s">
        <v>76</v>
      </c>
      <c r="E179" s="191" t="s">
        <v>280</v>
      </c>
      <c r="F179" s="191" t="s">
        <v>15867</v>
      </c>
      <c r="G179" s="178"/>
      <c r="H179" s="178"/>
      <c r="I179" s="181"/>
      <c r="J179" s="192">
        <f>BK179</f>
        <v>0</v>
      </c>
      <c r="K179" s="178"/>
      <c r="L179" s="183"/>
      <c r="M179" s="184"/>
      <c r="N179" s="185"/>
      <c r="O179" s="185"/>
      <c r="P179" s="186">
        <f>SUM(P180:P190)</f>
        <v>0</v>
      </c>
      <c r="Q179" s="185"/>
      <c r="R179" s="186">
        <f>SUM(R180:R190)</f>
        <v>0</v>
      </c>
      <c r="S179" s="185"/>
      <c r="T179" s="187">
        <f>SUM(T180:T190)</f>
        <v>0</v>
      </c>
      <c r="AR179" s="188" t="s">
        <v>85</v>
      </c>
      <c r="AT179" s="189" t="s">
        <v>76</v>
      </c>
      <c r="AU179" s="189" t="s">
        <v>87</v>
      </c>
      <c r="AY179" s="188" t="s">
        <v>209</v>
      </c>
      <c r="BK179" s="190">
        <f>SUM(BK180:BK190)</f>
        <v>0</v>
      </c>
    </row>
    <row r="180" spans="1:65" s="2" customFormat="1" ht="44.25" customHeight="1">
      <c r="A180" s="35"/>
      <c r="B180" s="36"/>
      <c r="C180" s="193" t="s">
        <v>261</v>
      </c>
      <c r="D180" s="193" t="s">
        <v>214</v>
      </c>
      <c r="E180" s="194" t="s">
        <v>15868</v>
      </c>
      <c r="F180" s="195" t="s">
        <v>15869</v>
      </c>
      <c r="G180" s="196" t="s">
        <v>224</v>
      </c>
      <c r="H180" s="197">
        <v>140</v>
      </c>
      <c r="I180" s="198"/>
      <c r="J180" s="199">
        <f>ROUND(I180*H180,2)</f>
        <v>0</v>
      </c>
      <c r="K180" s="200"/>
      <c r="L180" s="40"/>
      <c r="M180" s="201" t="s">
        <v>1</v>
      </c>
      <c r="N180" s="202" t="s">
        <v>42</v>
      </c>
      <c r="O180" s="72"/>
      <c r="P180" s="203">
        <f>O180*H180</f>
        <v>0</v>
      </c>
      <c r="Q180" s="203">
        <v>0</v>
      </c>
      <c r="R180" s="203">
        <f>Q180*H180</f>
        <v>0</v>
      </c>
      <c r="S180" s="203">
        <v>0</v>
      </c>
      <c r="T180" s="204">
        <f>S180*H180</f>
        <v>0</v>
      </c>
      <c r="U180" s="35"/>
      <c r="V180" s="35"/>
      <c r="W180" s="35"/>
      <c r="X180" s="35"/>
      <c r="Y180" s="35"/>
      <c r="Z180" s="35"/>
      <c r="AA180" s="35"/>
      <c r="AB180" s="35"/>
      <c r="AC180" s="35"/>
      <c r="AD180" s="35"/>
      <c r="AE180" s="35"/>
      <c r="AR180" s="205" t="s">
        <v>218</v>
      </c>
      <c r="AT180" s="205" t="s">
        <v>214</v>
      </c>
      <c r="AU180" s="205" t="s">
        <v>226</v>
      </c>
      <c r="AY180" s="18" t="s">
        <v>209</v>
      </c>
      <c r="BE180" s="206">
        <f>IF(N180="základní",J180,0)</f>
        <v>0</v>
      </c>
      <c r="BF180" s="206">
        <f>IF(N180="snížená",J180,0)</f>
        <v>0</v>
      </c>
      <c r="BG180" s="206">
        <f>IF(N180="zákl. přenesená",J180,0)</f>
        <v>0</v>
      </c>
      <c r="BH180" s="206">
        <f>IF(N180="sníž. přenesená",J180,0)</f>
        <v>0</v>
      </c>
      <c r="BI180" s="206">
        <f>IF(N180="nulová",J180,0)</f>
        <v>0</v>
      </c>
      <c r="BJ180" s="18" t="s">
        <v>85</v>
      </c>
      <c r="BK180" s="206">
        <f>ROUND(I180*H180,2)</f>
        <v>0</v>
      </c>
      <c r="BL180" s="18" t="s">
        <v>218</v>
      </c>
      <c r="BM180" s="205" t="s">
        <v>15870</v>
      </c>
    </row>
    <row r="181" spans="1:65" s="15" customFormat="1">
      <c r="B181" s="246"/>
      <c r="C181" s="247"/>
      <c r="D181" s="214" t="s">
        <v>555</v>
      </c>
      <c r="E181" s="248" t="s">
        <v>1</v>
      </c>
      <c r="F181" s="249" t="s">
        <v>15864</v>
      </c>
      <c r="G181" s="247"/>
      <c r="H181" s="248" t="s">
        <v>1</v>
      </c>
      <c r="I181" s="250"/>
      <c r="J181" s="247"/>
      <c r="K181" s="247"/>
      <c r="L181" s="251"/>
      <c r="M181" s="252"/>
      <c r="N181" s="253"/>
      <c r="O181" s="253"/>
      <c r="P181" s="253"/>
      <c r="Q181" s="253"/>
      <c r="R181" s="253"/>
      <c r="S181" s="253"/>
      <c r="T181" s="254"/>
      <c r="AT181" s="255" t="s">
        <v>555</v>
      </c>
      <c r="AU181" s="255" t="s">
        <v>226</v>
      </c>
      <c r="AV181" s="15" t="s">
        <v>85</v>
      </c>
      <c r="AW181" s="15" t="s">
        <v>32</v>
      </c>
      <c r="AX181" s="15" t="s">
        <v>77</v>
      </c>
      <c r="AY181" s="255" t="s">
        <v>209</v>
      </c>
    </row>
    <row r="182" spans="1:65" s="13" customFormat="1">
      <c r="B182" s="212"/>
      <c r="C182" s="213"/>
      <c r="D182" s="214" t="s">
        <v>555</v>
      </c>
      <c r="E182" s="215" t="s">
        <v>1</v>
      </c>
      <c r="F182" s="216" t="s">
        <v>15865</v>
      </c>
      <c r="G182" s="213"/>
      <c r="H182" s="217">
        <v>32</v>
      </c>
      <c r="I182" s="218"/>
      <c r="J182" s="213"/>
      <c r="K182" s="213"/>
      <c r="L182" s="219"/>
      <c r="M182" s="220"/>
      <c r="N182" s="221"/>
      <c r="O182" s="221"/>
      <c r="P182" s="221"/>
      <c r="Q182" s="221"/>
      <c r="R182" s="221"/>
      <c r="S182" s="221"/>
      <c r="T182" s="222"/>
      <c r="AT182" s="223" t="s">
        <v>555</v>
      </c>
      <c r="AU182" s="223" t="s">
        <v>226</v>
      </c>
      <c r="AV182" s="13" t="s">
        <v>87</v>
      </c>
      <c r="AW182" s="13" t="s">
        <v>32</v>
      </c>
      <c r="AX182" s="13" t="s">
        <v>77</v>
      </c>
      <c r="AY182" s="223" t="s">
        <v>209</v>
      </c>
    </row>
    <row r="183" spans="1:65" s="13" customFormat="1">
      <c r="B183" s="212"/>
      <c r="C183" s="213"/>
      <c r="D183" s="214" t="s">
        <v>555</v>
      </c>
      <c r="E183" s="215" t="s">
        <v>1</v>
      </c>
      <c r="F183" s="216" t="s">
        <v>15866</v>
      </c>
      <c r="G183" s="213"/>
      <c r="H183" s="217">
        <v>108</v>
      </c>
      <c r="I183" s="218"/>
      <c r="J183" s="213"/>
      <c r="K183" s="213"/>
      <c r="L183" s="219"/>
      <c r="M183" s="220"/>
      <c r="N183" s="221"/>
      <c r="O183" s="221"/>
      <c r="P183" s="221"/>
      <c r="Q183" s="221"/>
      <c r="R183" s="221"/>
      <c r="S183" s="221"/>
      <c r="T183" s="222"/>
      <c r="AT183" s="223" t="s">
        <v>555</v>
      </c>
      <c r="AU183" s="223" t="s">
        <v>226</v>
      </c>
      <c r="AV183" s="13" t="s">
        <v>87</v>
      </c>
      <c r="AW183" s="13" t="s">
        <v>32</v>
      </c>
      <c r="AX183" s="13" t="s">
        <v>77</v>
      </c>
      <c r="AY183" s="223" t="s">
        <v>209</v>
      </c>
    </row>
    <row r="184" spans="1:65" s="14" customFormat="1">
      <c r="B184" s="235"/>
      <c r="C184" s="236"/>
      <c r="D184" s="214" t="s">
        <v>555</v>
      </c>
      <c r="E184" s="237" t="s">
        <v>1</v>
      </c>
      <c r="F184" s="238" t="s">
        <v>645</v>
      </c>
      <c r="G184" s="236"/>
      <c r="H184" s="239">
        <v>140</v>
      </c>
      <c r="I184" s="240"/>
      <c r="J184" s="236"/>
      <c r="K184" s="236"/>
      <c r="L184" s="241"/>
      <c r="M184" s="242"/>
      <c r="N184" s="243"/>
      <c r="O184" s="243"/>
      <c r="P184" s="243"/>
      <c r="Q184" s="243"/>
      <c r="R184" s="243"/>
      <c r="S184" s="243"/>
      <c r="T184" s="244"/>
      <c r="AT184" s="245" t="s">
        <v>555</v>
      </c>
      <c r="AU184" s="245" t="s">
        <v>226</v>
      </c>
      <c r="AV184" s="14" t="s">
        <v>218</v>
      </c>
      <c r="AW184" s="14" t="s">
        <v>32</v>
      </c>
      <c r="AX184" s="14" t="s">
        <v>85</v>
      </c>
      <c r="AY184" s="245" t="s">
        <v>209</v>
      </c>
    </row>
    <row r="185" spans="1:65" s="2" customFormat="1" ht="44.25" customHeight="1">
      <c r="A185" s="35"/>
      <c r="B185" s="36"/>
      <c r="C185" s="193" t="s">
        <v>265</v>
      </c>
      <c r="D185" s="193" t="s">
        <v>214</v>
      </c>
      <c r="E185" s="194" t="s">
        <v>566</v>
      </c>
      <c r="F185" s="195" t="s">
        <v>15871</v>
      </c>
      <c r="G185" s="196" t="s">
        <v>236</v>
      </c>
      <c r="H185" s="197">
        <v>18.5</v>
      </c>
      <c r="I185" s="198"/>
      <c r="J185" s="199">
        <f>ROUND(I185*H185,2)</f>
        <v>0</v>
      </c>
      <c r="K185" s="200"/>
      <c r="L185" s="40"/>
      <c r="M185" s="201" t="s">
        <v>1</v>
      </c>
      <c r="N185" s="202"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218</v>
      </c>
      <c r="AT185" s="205" t="s">
        <v>214</v>
      </c>
      <c r="AU185" s="205" t="s">
        <v>226</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218</v>
      </c>
      <c r="BM185" s="205" t="s">
        <v>15872</v>
      </c>
    </row>
    <row r="186" spans="1:65" s="13" customFormat="1">
      <c r="B186" s="212"/>
      <c r="C186" s="213"/>
      <c r="D186" s="214" t="s">
        <v>555</v>
      </c>
      <c r="E186" s="215" t="s">
        <v>1</v>
      </c>
      <c r="F186" s="216" t="s">
        <v>15873</v>
      </c>
      <c r="G186" s="213"/>
      <c r="H186" s="217">
        <v>18.5</v>
      </c>
      <c r="I186" s="218"/>
      <c r="J186" s="213"/>
      <c r="K186" s="213"/>
      <c r="L186" s="219"/>
      <c r="M186" s="220"/>
      <c r="N186" s="221"/>
      <c r="O186" s="221"/>
      <c r="P186" s="221"/>
      <c r="Q186" s="221"/>
      <c r="R186" s="221"/>
      <c r="S186" s="221"/>
      <c r="T186" s="222"/>
      <c r="AT186" s="223" t="s">
        <v>555</v>
      </c>
      <c r="AU186" s="223" t="s">
        <v>226</v>
      </c>
      <c r="AV186" s="13" t="s">
        <v>87</v>
      </c>
      <c r="AW186" s="13" t="s">
        <v>32</v>
      </c>
      <c r="AX186" s="13" t="s">
        <v>85</v>
      </c>
      <c r="AY186" s="223" t="s">
        <v>209</v>
      </c>
    </row>
    <row r="187" spans="1:65" s="2" customFormat="1" ht="37.9" customHeight="1">
      <c r="A187" s="35"/>
      <c r="B187" s="36"/>
      <c r="C187" s="193" t="s">
        <v>269</v>
      </c>
      <c r="D187" s="193" t="s">
        <v>214</v>
      </c>
      <c r="E187" s="194" t="s">
        <v>570</v>
      </c>
      <c r="F187" s="195" t="s">
        <v>15874</v>
      </c>
      <c r="G187" s="196" t="s">
        <v>224</v>
      </c>
      <c r="H187" s="197">
        <v>150</v>
      </c>
      <c r="I187" s="198"/>
      <c r="J187" s="199">
        <f>ROUND(I187*H187,2)</f>
        <v>0</v>
      </c>
      <c r="K187" s="200"/>
      <c r="L187" s="40"/>
      <c r="M187" s="201" t="s">
        <v>1</v>
      </c>
      <c r="N187" s="202" t="s">
        <v>42</v>
      </c>
      <c r="O187" s="72"/>
      <c r="P187" s="203">
        <f>O187*H187</f>
        <v>0</v>
      </c>
      <c r="Q187" s="203">
        <v>0</v>
      </c>
      <c r="R187" s="203">
        <f>Q187*H187</f>
        <v>0</v>
      </c>
      <c r="S187" s="203">
        <v>0</v>
      </c>
      <c r="T187" s="204">
        <f>S187*H187</f>
        <v>0</v>
      </c>
      <c r="U187" s="35"/>
      <c r="V187" s="35"/>
      <c r="W187" s="35"/>
      <c r="X187" s="35"/>
      <c r="Y187" s="35"/>
      <c r="Z187" s="35"/>
      <c r="AA187" s="35"/>
      <c r="AB187" s="35"/>
      <c r="AC187" s="35"/>
      <c r="AD187" s="35"/>
      <c r="AE187" s="35"/>
      <c r="AR187" s="205" t="s">
        <v>218</v>
      </c>
      <c r="AT187" s="205" t="s">
        <v>214</v>
      </c>
      <c r="AU187" s="205" t="s">
        <v>226</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15875</v>
      </c>
    </row>
    <row r="188" spans="1:65" s="13" customFormat="1">
      <c r="B188" s="212"/>
      <c r="C188" s="213"/>
      <c r="D188" s="214" t="s">
        <v>555</v>
      </c>
      <c r="E188" s="215" t="s">
        <v>1</v>
      </c>
      <c r="F188" s="216" t="s">
        <v>15852</v>
      </c>
      <c r="G188" s="213"/>
      <c r="H188" s="217">
        <v>140</v>
      </c>
      <c r="I188" s="218"/>
      <c r="J188" s="213"/>
      <c r="K188" s="213"/>
      <c r="L188" s="219"/>
      <c r="M188" s="220"/>
      <c r="N188" s="221"/>
      <c r="O188" s="221"/>
      <c r="P188" s="221"/>
      <c r="Q188" s="221"/>
      <c r="R188" s="221"/>
      <c r="S188" s="221"/>
      <c r="T188" s="222"/>
      <c r="AT188" s="223" t="s">
        <v>555</v>
      </c>
      <c r="AU188" s="223" t="s">
        <v>226</v>
      </c>
      <c r="AV188" s="13" t="s">
        <v>87</v>
      </c>
      <c r="AW188" s="13" t="s">
        <v>32</v>
      </c>
      <c r="AX188" s="13" t="s">
        <v>77</v>
      </c>
      <c r="AY188" s="223" t="s">
        <v>209</v>
      </c>
    </row>
    <row r="189" spans="1:65" s="13" customFormat="1">
      <c r="B189" s="212"/>
      <c r="C189" s="213"/>
      <c r="D189" s="214" t="s">
        <v>555</v>
      </c>
      <c r="E189" s="215" t="s">
        <v>1</v>
      </c>
      <c r="F189" s="216" t="s">
        <v>15876</v>
      </c>
      <c r="G189" s="213"/>
      <c r="H189" s="217">
        <v>10</v>
      </c>
      <c r="I189" s="218"/>
      <c r="J189" s="213"/>
      <c r="K189" s="213"/>
      <c r="L189" s="219"/>
      <c r="M189" s="220"/>
      <c r="N189" s="221"/>
      <c r="O189" s="221"/>
      <c r="P189" s="221"/>
      <c r="Q189" s="221"/>
      <c r="R189" s="221"/>
      <c r="S189" s="221"/>
      <c r="T189" s="222"/>
      <c r="AT189" s="223" t="s">
        <v>555</v>
      </c>
      <c r="AU189" s="223" t="s">
        <v>226</v>
      </c>
      <c r="AV189" s="13" t="s">
        <v>87</v>
      </c>
      <c r="AW189" s="13" t="s">
        <v>32</v>
      </c>
      <c r="AX189" s="13" t="s">
        <v>77</v>
      </c>
      <c r="AY189" s="223" t="s">
        <v>209</v>
      </c>
    </row>
    <row r="190" spans="1:65" s="14" customFormat="1">
      <c r="B190" s="235"/>
      <c r="C190" s="236"/>
      <c r="D190" s="214" t="s">
        <v>555</v>
      </c>
      <c r="E190" s="237" t="s">
        <v>1</v>
      </c>
      <c r="F190" s="238" t="s">
        <v>645</v>
      </c>
      <c r="G190" s="236"/>
      <c r="H190" s="239">
        <v>150</v>
      </c>
      <c r="I190" s="240"/>
      <c r="J190" s="236"/>
      <c r="K190" s="236"/>
      <c r="L190" s="241"/>
      <c r="M190" s="242"/>
      <c r="N190" s="243"/>
      <c r="O190" s="243"/>
      <c r="P190" s="243"/>
      <c r="Q190" s="243"/>
      <c r="R190" s="243"/>
      <c r="S190" s="243"/>
      <c r="T190" s="244"/>
      <c r="AT190" s="245" t="s">
        <v>555</v>
      </c>
      <c r="AU190" s="245" t="s">
        <v>226</v>
      </c>
      <c r="AV190" s="14" t="s">
        <v>218</v>
      </c>
      <c r="AW190" s="14" t="s">
        <v>32</v>
      </c>
      <c r="AX190" s="14" t="s">
        <v>85</v>
      </c>
      <c r="AY190" s="245" t="s">
        <v>209</v>
      </c>
    </row>
    <row r="191" spans="1:65" s="12" customFormat="1" ht="20.85" customHeight="1">
      <c r="B191" s="177"/>
      <c r="C191" s="178"/>
      <c r="D191" s="179" t="s">
        <v>76</v>
      </c>
      <c r="E191" s="191" t="s">
        <v>284</v>
      </c>
      <c r="F191" s="191" t="s">
        <v>15877</v>
      </c>
      <c r="G191" s="178"/>
      <c r="H191" s="178"/>
      <c r="I191" s="181"/>
      <c r="J191" s="192">
        <f>BK191</f>
        <v>0</v>
      </c>
      <c r="K191" s="178"/>
      <c r="L191" s="183"/>
      <c r="M191" s="184"/>
      <c r="N191" s="185"/>
      <c r="O191" s="185"/>
      <c r="P191" s="186">
        <f>SUM(P192:P198)</f>
        <v>0</v>
      </c>
      <c r="Q191" s="185"/>
      <c r="R191" s="186">
        <f>SUM(R192:R198)</f>
        <v>0</v>
      </c>
      <c r="S191" s="185"/>
      <c r="T191" s="187">
        <f>SUM(T192:T198)</f>
        <v>0</v>
      </c>
      <c r="AR191" s="188" t="s">
        <v>85</v>
      </c>
      <c r="AT191" s="189" t="s">
        <v>76</v>
      </c>
      <c r="AU191" s="189" t="s">
        <v>87</v>
      </c>
      <c r="AY191" s="188" t="s">
        <v>209</v>
      </c>
      <c r="BK191" s="190">
        <f>SUM(BK192:BK198)</f>
        <v>0</v>
      </c>
    </row>
    <row r="192" spans="1:65" s="2" customFormat="1" ht="33" customHeight="1">
      <c r="A192" s="35"/>
      <c r="B192" s="36"/>
      <c r="C192" s="193" t="s">
        <v>8</v>
      </c>
      <c r="D192" s="193" t="s">
        <v>214</v>
      </c>
      <c r="E192" s="194" t="s">
        <v>15878</v>
      </c>
      <c r="F192" s="195" t="s">
        <v>15879</v>
      </c>
      <c r="G192" s="196" t="s">
        <v>217</v>
      </c>
      <c r="H192" s="197">
        <v>1367</v>
      </c>
      <c r="I192" s="198"/>
      <c r="J192" s="199">
        <f>ROUND(I192*H192,2)</f>
        <v>0</v>
      </c>
      <c r="K192" s="200"/>
      <c r="L192" s="40"/>
      <c r="M192" s="201" t="s">
        <v>1</v>
      </c>
      <c r="N192" s="202" t="s">
        <v>42</v>
      </c>
      <c r="O192" s="72"/>
      <c r="P192" s="203">
        <f>O192*H192</f>
        <v>0</v>
      </c>
      <c r="Q192" s="203">
        <v>0</v>
      </c>
      <c r="R192" s="203">
        <f>Q192*H192</f>
        <v>0</v>
      </c>
      <c r="S192" s="203">
        <v>0</v>
      </c>
      <c r="T192" s="204">
        <f>S192*H192</f>
        <v>0</v>
      </c>
      <c r="U192" s="35"/>
      <c r="V192" s="35"/>
      <c r="W192" s="35"/>
      <c r="X192" s="35"/>
      <c r="Y192" s="35"/>
      <c r="Z192" s="35"/>
      <c r="AA192" s="35"/>
      <c r="AB192" s="35"/>
      <c r="AC192" s="35"/>
      <c r="AD192" s="35"/>
      <c r="AE192" s="35"/>
      <c r="AR192" s="205" t="s">
        <v>218</v>
      </c>
      <c r="AT192" s="205" t="s">
        <v>214</v>
      </c>
      <c r="AU192" s="205" t="s">
        <v>226</v>
      </c>
      <c r="AY192" s="18" t="s">
        <v>209</v>
      </c>
      <c r="BE192" s="206">
        <f>IF(N192="základní",J192,0)</f>
        <v>0</v>
      </c>
      <c r="BF192" s="206">
        <f>IF(N192="snížená",J192,0)</f>
        <v>0</v>
      </c>
      <c r="BG192" s="206">
        <f>IF(N192="zákl. přenesená",J192,0)</f>
        <v>0</v>
      </c>
      <c r="BH192" s="206">
        <f>IF(N192="sníž. přenesená",J192,0)</f>
        <v>0</v>
      </c>
      <c r="BI192" s="206">
        <f>IF(N192="nulová",J192,0)</f>
        <v>0</v>
      </c>
      <c r="BJ192" s="18" t="s">
        <v>85</v>
      </c>
      <c r="BK192" s="206">
        <f>ROUND(I192*H192,2)</f>
        <v>0</v>
      </c>
      <c r="BL192" s="18" t="s">
        <v>218</v>
      </c>
      <c r="BM192" s="205" t="s">
        <v>15880</v>
      </c>
    </row>
    <row r="193" spans="1:65" s="13" customFormat="1">
      <c r="B193" s="212"/>
      <c r="C193" s="213"/>
      <c r="D193" s="214" t="s">
        <v>555</v>
      </c>
      <c r="E193" s="215" t="s">
        <v>1</v>
      </c>
      <c r="F193" s="216" t="s">
        <v>15881</v>
      </c>
      <c r="G193" s="213"/>
      <c r="H193" s="217">
        <v>995</v>
      </c>
      <c r="I193" s="218"/>
      <c r="J193" s="213"/>
      <c r="K193" s="213"/>
      <c r="L193" s="219"/>
      <c r="M193" s="220"/>
      <c r="N193" s="221"/>
      <c r="O193" s="221"/>
      <c r="P193" s="221"/>
      <c r="Q193" s="221"/>
      <c r="R193" s="221"/>
      <c r="S193" s="221"/>
      <c r="T193" s="222"/>
      <c r="AT193" s="223" t="s">
        <v>555</v>
      </c>
      <c r="AU193" s="223" t="s">
        <v>226</v>
      </c>
      <c r="AV193" s="13" t="s">
        <v>87</v>
      </c>
      <c r="AW193" s="13" t="s">
        <v>32</v>
      </c>
      <c r="AX193" s="13" t="s">
        <v>77</v>
      </c>
      <c r="AY193" s="223" t="s">
        <v>209</v>
      </c>
    </row>
    <row r="194" spans="1:65" s="13" customFormat="1">
      <c r="B194" s="212"/>
      <c r="C194" s="213"/>
      <c r="D194" s="214" t="s">
        <v>555</v>
      </c>
      <c r="E194" s="215" t="s">
        <v>1</v>
      </c>
      <c r="F194" s="216" t="s">
        <v>15882</v>
      </c>
      <c r="G194" s="213"/>
      <c r="H194" s="217">
        <v>43</v>
      </c>
      <c r="I194" s="218"/>
      <c r="J194" s="213"/>
      <c r="K194" s="213"/>
      <c r="L194" s="219"/>
      <c r="M194" s="220"/>
      <c r="N194" s="221"/>
      <c r="O194" s="221"/>
      <c r="P194" s="221"/>
      <c r="Q194" s="221"/>
      <c r="R194" s="221"/>
      <c r="S194" s="221"/>
      <c r="T194" s="222"/>
      <c r="AT194" s="223" t="s">
        <v>555</v>
      </c>
      <c r="AU194" s="223" t="s">
        <v>226</v>
      </c>
      <c r="AV194" s="13" t="s">
        <v>87</v>
      </c>
      <c r="AW194" s="13" t="s">
        <v>32</v>
      </c>
      <c r="AX194" s="13" t="s">
        <v>77</v>
      </c>
      <c r="AY194" s="223" t="s">
        <v>209</v>
      </c>
    </row>
    <row r="195" spans="1:65" s="13" customFormat="1">
      <c r="B195" s="212"/>
      <c r="C195" s="213"/>
      <c r="D195" s="214" t="s">
        <v>555</v>
      </c>
      <c r="E195" s="215" t="s">
        <v>1</v>
      </c>
      <c r="F195" s="216" t="s">
        <v>15883</v>
      </c>
      <c r="G195" s="213"/>
      <c r="H195" s="217">
        <v>90</v>
      </c>
      <c r="I195" s="218"/>
      <c r="J195" s="213"/>
      <c r="K195" s="213"/>
      <c r="L195" s="219"/>
      <c r="M195" s="220"/>
      <c r="N195" s="221"/>
      <c r="O195" s="221"/>
      <c r="P195" s="221"/>
      <c r="Q195" s="221"/>
      <c r="R195" s="221"/>
      <c r="S195" s="221"/>
      <c r="T195" s="222"/>
      <c r="AT195" s="223" t="s">
        <v>555</v>
      </c>
      <c r="AU195" s="223" t="s">
        <v>226</v>
      </c>
      <c r="AV195" s="13" t="s">
        <v>87</v>
      </c>
      <c r="AW195" s="13" t="s">
        <v>32</v>
      </c>
      <c r="AX195" s="13" t="s">
        <v>77</v>
      </c>
      <c r="AY195" s="223" t="s">
        <v>209</v>
      </c>
    </row>
    <row r="196" spans="1:65" s="13" customFormat="1">
      <c r="B196" s="212"/>
      <c r="C196" s="213"/>
      <c r="D196" s="214" t="s">
        <v>555</v>
      </c>
      <c r="E196" s="215" t="s">
        <v>1</v>
      </c>
      <c r="F196" s="216" t="s">
        <v>15884</v>
      </c>
      <c r="G196" s="213"/>
      <c r="H196" s="217">
        <v>200</v>
      </c>
      <c r="I196" s="218"/>
      <c r="J196" s="213"/>
      <c r="K196" s="213"/>
      <c r="L196" s="219"/>
      <c r="M196" s="220"/>
      <c r="N196" s="221"/>
      <c r="O196" s="221"/>
      <c r="P196" s="221"/>
      <c r="Q196" s="221"/>
      <c r="R196" s="221"/>
      <c r="S196" s="221"/>
      <c r="T196" s="222"/>
      <c r="AT196" s="223" t="s">
        <v>555</v>
      </c>
      <c r="AU196" s="223" t="s">
        <v>226</v>
      </c>
      <c r="AV196" s="13" t="s">
        <v>87</v>
      </c>
      <c r="AW196" s="13" t="s">
        <v>32</v>
      </c>
      <c r="AX196" s="13" t="s">
        <v>77</v>
      </c>
      <c r="AY196" s="223" t="s">
        <v>209</v>
      </c>
    </row>
    <row r="197" spans="1:65" s="13" customFormat="1">
      <c r="B197" s="212"/>
      <c r="C197" s="213"/>
      <c r="D197" s="214" t="s">
        <v>555</v>
      </c>
      <c r="E197" s="215" t="s">
        <v>1</v>
      </c>
      <c r="F197" s="216" t="s">
        <v>15885</v>
      </c>
      <c r="G197" s="213"/>
      <c r="H197" s="217">
        <v>39</v>
      </c>
      <c r="I197" s="218"/>
      <c r="J197" s="213"/>
      <c r="K197" s="213"/>
      <c r="L197" s="219"/>
      <c r="M197" s="220"/>
      <c r="N197" s="221"/>
      <c r="O197" s="221"/>
      <c r="P197" s="221"/>
      <c r="Q197" s="221"/>
      <c r="R197" s="221"/>
      <c r="S197" s="221"/>
      <c r="T197" s="222"/>
      <c r="AT197" s="223" t="s">
        <v>555</v>
      </c>
      <c r="AU197" s="223" t="s">
        <v>226</v>
      </c>
      <c r="AV197" s="13" t="s">
        <v>87</v>
      </c>
      <c r="AW197" s="13" t="s">
        <v>32</v>
      </c>
      <c r="AX197" s="13" t="s">
        <v>77</v>
      </c>
      <c r="AY197" s="223" t="s">
        <v>209</v>
      </c>
    </row>
    <row r="198" spans="1:65" s="14" customFormat="1">
      <c r="B198" s="235"/>
      <c r="C198" s="236"/>
      <c r="D198" s="214" t="s">
        <v>555</v>
      </c>
      <c r="E198" s="237" t="s">
        <v>1</v>
      </c>
      <c r="F198" s="238" t="s">
        <v>645</v>
      </c>
      <c r="G198" s="236"/>
      <c r="H198" s="239">
        <v>1367</v>
      </c>
      <c r="I198" s="240"/>
      <c r="J198" s="236"/>
      <c r="K198" s="236"/>
      <c r="L198" s="241"/>
      <c r="M198" s="242"/>
      <c r="N198" s="243"/>
      <c r="O198" s="243"/>
      <c r="P198" s="243"/>
      <c r="Q198" s="243"/>
      <c r="R198" s="243"/>
      <c r="S198" s="243"/>
      <c r="T198" s="244"/>
      <c r="AT198" s="245" t="s">
        <v>555</v>
      </c>
      <c r="AU198" s="245" t="s">
        <v>226</v>
      </c>
      <c r="AV198" s="14" t="s">
        <v>218</v>
      </c>
      <c r="AW198" s="14" t="s">
        <v>32</v>
      </c>
      <c r="AX198" s="14" t="s">
        <v>85</v>
      </c>
      <c r="AY198" s="245" t="s">
        <v>209</v>
      </c>
    </row>
    <row r="199" spans="1:65" s="12" customFormat="1" ht="22.9" customHeight="1">
      <c r="B199" s="177"/>
      <c r="C199" s="178"/>
      <c r="D199" s="179" t="s">
        <v>76</v>
      </c>
      <c r="E199" s="191" t="s">
        <v>87</v>
      </c>
      <c r="F199" s="191" t="s">
        <v>617</v>
      </c>
      <c r="G199" s="178"/>
      <c r="H199" s="178"/>
      <c r="I199" s="181"/>
      <c r="J199" s="192">
        <f>BK199</f>
        <v>0</v>
      </c>
      <c r="K199" s="178"/>
      <c r="L199" s="183"/>
      <c r="M199" s="184"/>
      <c r="N199" s="185"/>
      <c r="O199" s="185"/>
      <c r="P199" s="186">
        <f>SUM(P200:P213)</f>
        <v>0</v>
      </c>
      <c r="Q199" s="185"/>
      <c r="R199" s="186">
        <f>SUM(R200:R213)</f>
        <v>36.748334789999994</v>
      </c>
      <c r="S199" s="185"/>
      <c r="T199" s="187">
        <f>SUM(T200:T213)</f>
        <v>0</v>
      </c>
      <c r="AR199" s="188" t="s">
        <v>85</v>
      </c>
      <c r="AT199" s="189" t="s">
        <v>76</v>
      </c>
      <c r="AU199" s="189" t="s">
        <v>85</v>
      </c>
      <c r="AY199" s="188" t="s">
        <v>209</v>
      </c>
      <c r="BK199" s="190">
        <f>SUM(BK200:BK213)</f>
        <v>0</v>
      </c>
    </row>
    <row r="200" spans="1:65" s="2" customFormat="1" ht="33" customHeight="1">
      <c r="A200" s="35"/>
      <c r="B200" s="36"/>
      <c r="C200" s="193" t="s">
        <v>276</v>
      </c>
      <c r="D200" s="193" t="s">
        <v>214</v>
      </c>
      <c r="E200" s="194" t="s">
        <v>15886</v>
      </c>
      <c r="F200" s="195" t="s">
        <v>15887</v>
      </c>
      <c r="G200" s="196" t="s">
        <v>224</v>
      </c>
      <c r="H200" s="197">
        <v>2</v>
      </c>
      <c r="I200" s="198"/>
      <c r="J200" s="199">
        <f>ROUND(I200*H200,2)</f>
        <v>0</v>
      </c>
      <c r="K200" s="200"/>
      <c r="L200" s="40"/>
      <c r="M200" s="201" t="s">
        <v>1</v>
      </c>
      <c r="N200" s="202" t="s">
        <v>42</v>
      </c>
      <c r="O200" s="72"/>
      <c r="P200" s="203">
        <f>O200*H200</f>
        <v>0</v>
      </c>
      <c r="Q200" s="203">
        <v>2.3010199999999998</v>
      </c>
      <c r="R200" s="203">
        <f>Q200*H200</f>
        <v>4.6020399999999997</v>
      </c>
      <c r="S200" s="203">
        <v>0</v>
      </c>
      <c r="T200" s="204">
        <f>S200*H200</f>
        <v>0</v>
      </c>
      <c r="U200" s="35"/>
      <c r="V200" s="35"/>
      <c r="W200" s="35"/>
      <c r="X200" s="35"/>
      <c r="Y200" s="35"/>
      <c r="Z200" s="35"/>
      <c r="AA200" s="35"/>
      <c r="AB200" s="35"/>
      <c r="AC200" s="35"/>
      <c r="AD200" s="35"/>
      <c r="AE200" s="35"/>
      <c r="AR200" s="205" t="s">
        <v>218</v>
      </c>
      <c r="AT200" s="205" t="s">
        <v>214</v>
      </c>
      <c r="AU200" s="205" t="s">
        <v>87</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15888</v>
      </c>
    </row>
    <row r="201" spans="1:65" s="13" customFormat="1">
      <c r="B201" s="212"/>
      <c r="C201" s="213"/>
      <c r="D201" s="214" t="s">
        <v>555</v>
      </c>
      <c r="E201" s="215" t="s">
        <v>1</v>
      </c>
      <c r="F201" s="216" t="s">
        <v>15889</v>
      </c>
      <c r="G201" s="213"/>
      <c r="H201" s="217">
        <v>2</v>
      </c>
      <c r="I201" s="218"/>
      <c r="J201" s="213"/>
      <c r="K201" s="213"/>
      <c r="L201" s="219"/>
      <c r="M201" s="220"/>
      <c r="N201" s="221"/>
      <c r="O201" s="221"/>
      <c r="P201" s="221"/>
      <c r="Q201" s="221"/>
      <c r="R201" s="221"/>
      <c r="S201" s="221"/>
      <c r="T201" s="222"/>
      <c r="AT201" s="223" t="s">
        <v>555</v>
      </c>
      <c r="AU201" s="223" t="s">
        <v>87</v>
      </c>
      <c r="AV201" s="13" t="s">
        <v>87</v>
      </c>
      <c r="AW201" s="13" t="s">
        <v>32</v>
      </c>
      <c r="AX201" s="13" t="s">
        <v>85</v>
      </c>
      <c r="AY201" s="223" t="s">
        <v>209</v>
      </c>
    </row>
    <row r="202" spans="1:65" s="2" customFormat="1" ht="24.2" customHeight="1">
      <c r="A202" s="35"/>
      <c r="B202" s="36"/>
      <c r="C202" s="193" t="s">
        <v>280</v>
      </c>
      <c r="D202" s="193" t="s">
        <v>214</v>
      </c>
      <c r="E202" s="194" t="s">
        <v>15890</v>
      </c>
      <c r="F202" s="195" t="s">
        <v>15891</v>
      </c>
      <c r="G202" s="196" t="s">
        <v>236</v>
      </c>
      <c r="H202" s="197">
        <v>2.7E-2</v>
      </c>
      <c r="I202" s="198"/>
      <c r="J202" s="199">
        <f>ROUND(I202*H202,2)</f>
        <v>0</v>
      </c>
      <c r="K202" s="200"/>
      <c r="L202" s="40"/>
      <c r="M202" s="201" t="s">
        <v>1</v>
      </c>
      <c r="N202" s="202" t="s">
        <v>42</v>
      </c>
      <c r="O202" s="72"/>
      <c r="P202" s="203">
        <f>O202*H202</f>
        <v>0</v>
      </c>
      <c r="Q202" s="203">
        <v>1.06277</v>
      </c>
      <c r="R202" s="203">
        <f>Q202*H202</f>
        <v>2.8694789999999998E-2</v>
      </c>
      <c r="S202" s="203">
        <v>0</v>
      </c>
      <c r="T202" s="204">
        <f>S202*H202</f>
        <v>0</v>
      </c>
      <c r="U202" s="35"/>
      <c r="V202" s="35"/>
      <c r="W202" s="35"/>
      <c r="X202" s="35"/>
      <c r="Y202" s="35"/>
      <c r="Z202" s="35"/>
      <c r="AA202" s="35"/>
      <c r="AB202" s="35"/>
      <c r="AC202" s="35"/>
      <c r="AD202" s="35"/>
      <c r="AE202" s="35"/>
      <c r="AR202" s="205" t="s">
        <v>218</v>
      </c>
      <c r="AT202" s="205" t="s">
        <v>214</v>
      </c>
      <c r="AU202" s="205" t="s">
        <v>87</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218</v>
      </c>
      <c r="BM202" s="205" t="s">
        <v>15892</v>
      </c>
    </row>
    <row r="203" spans="1:65" s="15" customFormat="1">
      <c r="B203" s="246"/>
      <c r="C203" s="247"/>
      <c r="D203" s="214" t="s">
        <v>555</v>
      </c>
      <c r="E203" s="248" t="s">
        <v>1</v>
      </c>
      <c r="F203" s="249" t="s">
        <v>15893</v>
      </c>
      <c r="G203" s="247"/>
      <c r="H203" s="248" t="s">
        <v>1</v>
      </c>
      <c r="I203" s="250"/>
      <c r="J203" s="247"/>
      <c r="K203" s="247"/>
      <c r="L203" s="251"/>
      <c r="M203" s="252"/>
      <c r="N203" s="253"/>
      <c r="O203" s="253"/>
      <c r="P203" s="253"/>
      <c r="Q203" s="253"/>
      <c r="R203" s="253"/>
      <c r="S203" s="253"/>
      <c r="T203" s="254"/>
      <c r="AT203" s="255" t="s">
        <v>555</v>
      </c>
      <c r="AU203" s="255" t="s">
        <v>87</v>
      </c>
      <c r="AV203" s="15" t="s">
        <v>85</v>
      </c>
      <c r="AW203" s="15" t="s">
        <v>32</v>
      </c>
      <c r="AX203" s="15" t="s">
        <v>77</v>
      </c>
      <c r="AY203" s="255" t="s">
        <v>209</v>
      </c>
    </row>
    <row r="204" spans="1:65" s="13" customFormat="1">
      <c r="B204" s="212"/>
      <c r="C204" s="213"/>
      <c r="D204" s="214" t="s">
        <v>555</v>
      </c>
      <c r="E204" s="215" t="s">
        <v>1</v>
      </c>
      <c r="F204" s="216" t="s">
        <v>15894</v>
      </c>
      <c r="G204" s="213"/>
      <c r="H204" s="217">
        <v>2.7E-2</v>
      </c>
      <c r="I204" s="218"/>
      <c r="J204" s="213"/>
      <c r="K204" s="213"/>
      <c r="L204" s="219"/>
      <c r="M204" s="220"/>
      <c r="N204" s="221"/>
      <c r="O204" s="221"/>
      <c r="P204" s="221"/>
      <c r="Q204" s="221"/>
      <c r="R204" s="221"/>
      <c r="S204" s="221"/>
      <c r="T204" s="222"/>
      <c r="AT204" s="223" t="s">
        <v>555</v>
      </c>
      <c r="AU204" s="223" t="s">
        <v>87</v>
      </c>
      <c r="AV204" s="13" t="s">
        <v>87</v>
      </c>
      <c r="AW204" s="13" t="s">
        <v>32</v>
      </c>
      <c r="AX204" s="13" t="s">
        <v>85</v>
      </c>
      <c r="AY204" s="223" t="s">
        <v>209</v>
      </c>
    </row>
    <row r="205" spans="1:65" s="2" customFormat="1" ht="55.5" customHeight="1">
      <c r="A205" s="35"/>
      <c r="B205" s="36"/>
      <c r="C205" s="193" t="s">
        <v>284</v>
      </c>
      <c r="D205" s="193" t="s">
        <v>214</v>
      </c>
      <c r="E205" s="194" t="s">
        <v>15895</v>
      </c>
      <c r="F205" s="195" t="s">
        <v>15896</v>
      </c>
      <c r="G205" s="196" t="s">
        <v>318</v>
      </c>
      <c r="H205" s="197">
        <v>57</v>
      </c>
      <c r="I205" s="198"/>
      <c r="J205" s="199">
        <f>ROUND(I205*H205,2)</f>
        <v>0</v>
      </c>
      <c r="K205" s="200"/>
      <c r="L205" s="40"/>
      <c r="M205" s="201" t="s">
        <v>1</v>
      </c>
      <c r="N205" s="202" t="s">
        <v>42</v>
      </c>
      <c r="O205" s="72"/>
      <c r="P205" s="203">
        <f>O205*H205</f>
        <v>0</v>
      </c>
      <c r="Q205" s="203">
        <v>0.27378000000000002</v>
      </c>
      <c r="R205" s="203">
        <f>Q205*H205</f>
        <v>15.605460000000001</v>
      </c>
      <c r="S205" s="203">
        <v>0</v>
      </c>
      <c r="T205" s="204">
        <f>S205*H205</f>
        <v>0</v>
      </c>
      <c r="U205" s="35"/>
      <c r="V205" s="35"/>
      <c r="W205" s="35"/>
      <c r="X205" s="35"/>
      <c r="Y205" s="35"/>
      <c r="Z205" s="35"/>
      <c r="AA205" s="35"/>
      <c r="AB205" s="35"/>
      <c r="AC205" s="35"/>
      <c r="AD205" s="35"/>
      <c r="AE205" s="35"/>
      <c r="AR205" s="205" t="s">
        <v>218</v>
      </c>
      <c r="AT205" s="205" t="s">
        <v>214</v>
      </c>
      <c r="AU205" s="205" t="s">
        <v>87</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218</v>
      </c>
      <c r="BM205" s="205" t="s">
        <v>15897</v>
      </c>
    </row>
    <row r="206" spans="1:65" s="13" customFormat="1">
      <c r="B206" s="212"/>
      <c r="C206" s="213"/>
      <c r="D206" s="214" t="s">
        <v>555</v>
      </c>
      <c r="E206" s="215" t="s">
        <v>1</v>
      </c>
      <c r="F206" s="216" t="s">
        <v>15898</v>
      </c>
      <c r="G206" s="213"/>
      <c r="H206" s="217">
        <v>57</v>
      </c>
      <c r="I206" s="218"/>
      <c r="J206" s="213"/>
      <c r="K206" s="213"/>
      <c r="L206" s="219"/>
      <c r="M206" s="220"/>
      <c r="N206" s="221"/>
      <c r="O206" s="221"/>
      <c r="P206" s="221"/>
      <c r="Q206" s="221"/>
      <c r="R206" s="221"/>
      <c r="S206" s="221"/>
      <c r="T206" s="222"/>
      <c r="AT206" s="223" t="s">
        <v>555</v>
      </c>
      <c r="AU206" s="223" t="s">
        <v>87</v>
      </c>
      <c r="AV206" s="13" t="s">
        <v>87</v>
      </c>
      <c r="AW206" s="13" t="s">
        <v>32</v>
      </c>
      <c r="AX206" s="13" t="s">
        <v>85</v>
      </c>
      <c r="AY206" s="223" t="s">
        <v>209</v>
      </c>
    </row>
    <row r="207" spans="1:65" s="2" customFormat="1" ht="24.2" customHeight="1">
      <c r="A207" s="35"/>
      <c r="B207" s="36"/>
      <c r="C207" s="193" t="s">
        <v>288</v>
      </c>
      <c r="D207" s="193" t="s">
        <v>214</v>
      </c>
      <c r="E207" s="194" t="s">
        <v>15899</v>
      </c>
      <c r="F207" s="195" t="s">
        <v>15900</v>
      </c>
      <c r="G207" s="196" t="s">
        <v>318</v>
      </c>
      <c r="H207" s="197">
        <v>57</v>
      </c>
      <c r="I207" s="198"/>
      <c r="J207" s="199">
        <f>ROUND(I207*H207,2)</f>
        <v>0</v>
      </c>
      <c r="K207" s="200"/>
      <c r="L207" s="40"/>
      <c r="M207" s="201" t="s">
        <v>1</v>
      </c>
      <c r="N207" s="202" t="s">
        <v>42</v>
      </c>
      <c r="O207" s="72"/>
      <c r="P207" s="203">
        <f>O207*H207</f>
        <v>0</v>
      </c>
      <c r="Q207" s="203">
        <v>0</v>
      </c>
      <c r="R207" s="203">
        <f>Q207*H207</f>
        <v>0</v>
      </c>
      <c r="S207" s="203">
        <v>0</v>
      </c>
      <c r="T207" s="204">
        <f>S207*H207</f>
        <v>0</v>
      </c>
      <c r="U207" s="35"/>
      <c r="V207" s="35"/>
      <c r="W207" s="35"/>
      <c r="X207" s="35"/>
      <c r="Y207" s="35"/>
      <c r="Z207" s="35"/>
      <c r="AA207" s="35"/>
      <c r="AB207" s="35"/>
      <c r="AC207" s="35"/>
      <c r="AD207" s="35"/>
      <c r="AE207" s="35"/>
      <c r="AR207" s="205" t="s">
        <v>218</v>
      </c>
      <c r="AT207" s="205" t="s">
        <v>214</v>
      </c>
      <c r="AU207" s="205" t="s">
        <v>87</v>
      </c>
      <c r="AY207" s="18" t="s">
        <v>209</v>
      </c>
      <c r="BE207" s="206">
        <f>IF(N207="základní",J207,0)</f>
        <v>0</v>
      </c>
      <c r="BF207" s="206">
        <f>IF(N207="snížená",J207,0)</f>
        <v>0</v>
      </c>
      <c r="BG207" s="206">
        <f>IF(N207="zákl. přenesená",J207,0)</f>
        <v>0</v>
      </c>
      <c r="BH207" s="206">
        <f>IF(N207="sníž. přenesená",J207,0)</f>
        <v>0</v>
      </c>
      <c r="BI207" s="206">
        <f>IF(N207="nulová",J207,0)</f>
        <v>0</v>
      </c>
      <c r="BJ207" s="18" t="s">
        <v>85</v>
      </c>
      <c r="BK207" s="206">
        <f>ROUND(I207*H207,2)</f>
        <v>0</v>
      </c>
      <c r="BL207" s="18" t="s">
        <v>218</v>
      </c>
      <c r="BM207" s="205" t="s">
        <v>15901</v>
      </c>
    </row>
    <row r="208" spans="1:65" s="13" customFormat="1">
      <c r="B208" s="212"/>
      <c r="C208" s="213"/>
      <c r="D208" s="214" t="s">
        <v>555</v>
      </c>
      <c r="E208" s="215" t="s">
        <v>1</v>
      </c>
      <c r="F208" s="216" t="s">
        <v>15902</v>
      </c>
      <c r="G208" s="213"/>
      <c r="H208" s="217">
        <v>57</v>
      </c>
      <c r="I208" s="218"/>
      <c r="J208" s="213"/>
      <c r="K208" s="213"/>
      <c r="L208" s="219"/>
      <c r="M208" s="220"/>
      <c r="N208" s="221"/>
      <c r="O208" s="221"/>
      <c r="P208" s="221"/>
      <c r="Q208" s="221"/>
      <c r="R208" s="221"/>
      <c r="S208" s="221"/>
      <c r="T208" s="222"/>
      <c r="AT208" s="223" t="s">
        <v>555</v>
      </c>
      <c r="AU208" s="223" t="s">
        <v>87</v>
      </c>
      <c r="AV208" s="13" t="s">
        <v>87</v>
      </c>
      <c r="AW208" s="13" t="s">
        <v>32</v>
      </c>
      <c r="AX208" s="13" t="s">
        <v>85</v>
      </c>
      <c r="AY208" s="223" t="s">
        <v>209</v>
      </c>
    </row>
    <row r="209" spans="1:65" s="2" customFormat="1" ht="16.5" customHeight="1">
      <c r="A209" s="35"/>
      <c r="B209" s="36"/>
      <c r="C209" s="224" t="s">
        <v>292</v>
      </c>
      <c r="D209" s="224" t="s">
        <v>576</v>
      </c>
      <c r="E209" s="225" t="s">
        <v>15903</v>
      </c>
      <c r="F209" s="226" t="s">
        <v>15904</v>
      </c>
      <c r="G209" s="227" t="s">
        <v>236</v>
      </c>
      <c r="H209" s="228">
        <v>16.510999999999999</v>
      </c>
      <c r="I209" s="229"/>
      <c r="J209" s="230">
        <f>ROUND(I209*H209,2)</f>
        <v>0</v>
      </c>
      <c r="K209" s="231"/>
      <c r="L209" s="232"/>
      <c r="M209" s="233" t="s">
        <v>1</v>
      </c>
      <c r="N209" s="234" t="s">
        <v>42</v>
      </c>
      <c r="O209" s="72"/>
      <c r="P209" s="203">
        <f>O209*H209</f>
        <v>0</v>
      </c>
      <c r="Q209" s="203">
        <v>1</v>
      </c>
      <c r="R209" s="203">
        <f>Q209*H209</f>
        <v>16.510999999999999</v>
      </c>
      <c r="S209" s="203">
        <v>0</v>
      </c>
      <c r="T209" s="204">
        <f>S209*H209</f>
        <v>0</v>
      </c>
      <c r="U209" s="35"/>
      <c r="V209" s="35"/>
      <c r="W209" s="35"/>
      <c r="X209" s="35"/>
      <c r="Y209" s="35"/>
      <c r="Z209" s="35"/>
      <c r="AA209" s="35"/>
      <c r="AB209" s="35"/>
      <c r="AC209" s="35"/>
      <c r="AD209" s="35"/>
      <c r="AE209" s="35"/>
      <c r="AR209" s="205" t="s">
        <v>246</v>
      </c>
      <c r="AT209" s="205" t="s">
        <v>576</v>
      </c>
      <c r="AU209" s="205" t="s">
        <v>87</v>
      </c>
      <c r="AY209" s="18" t="s">
        <v>209</v>
      </c>
      <c r="BE209" s="206">
        <f>IF(N209="základní",J209,0)</f>
        <v>0</v>
      </c>
      <c r="BF209" s="206">
        <f>IF(N209="snížená",J209,0)</f>
        <v>0</v>
      </c>
      <c r="BG209" s="206">
        <f>IF(N209="zákl. přenesená",J209,0)</f>
        <v>0</v>
      </c>
      <c r="BH209" s="206">
        <f>IF(N209="sníž. přenesená",J209,0)</f>
        <v>0</v>
      </c>
      <c r="BI209" s="206">
        <f>IF(N209="nulová",J209,0)</f>
        <v>0</v>
      </c>
      <c r="BJ209" s="18" t="s">
        <v>85</v>
      </c>
      <c r="BK209" s="206">
        <f>ROUND(I209*H209,2)</f>
        <v>0</v>
      </c>
      <c r="BL209" s="18" t="s">
        <v>218</v>
      </c>
      <c r="BM209" s="205" t="s">
        <v>15905</v>
      </c>
    </row>
    <row r="210" spans="1:65" s="15" customFormat="1">
      <c r="B210" s="246"/>
      <c r="C210" s="247"/>
      <c r="D210" s="214" t="s">
        <v>555</v>
      </c>
      <c r="E210" s="248" t="s">
        <v>1</v>
      </c>
      <c r="F210" s="249" t="s">
        <v>15906</v>
      </c>
      <c r="G210" s="247"/>
      <c r="H210" s="248" t="s">
        <v>1</v>
      </c>
      <c r="I210" s="250"/>
      <c r="J210" s="247"/>
      <c r="K210" s="247"/>
      <c r="L210" s="251"/>
      <c r="M210" s="252"/>
      <c r="N210" s="253"/>
      <c r="O210" s="253"/>
      <c r="P210" s="253"/>
      <c r="Q210" s="253"/>
      <c r="R210" s="253"/>
      <c r="S210" s="253"/>
      <c r="T210" s="254"/>
      <c r="AT210" s="255" t="s">
        <v>555</v>
      </c>
      <c r="AU210" s="255" t="s">
        <v>87</v>
      </c>
      <c r="AV210" s="15" t="s">
        <v>85</v>
      </c>
      <c r="AW210" s="15" t="s">
        <v>32</v>
      </c>
      <c r="AX210" s="15" t="s">
        <v>77</v>
      </c>
      <c r="AY210" s="255" t="s">
        <v>209</v>
      </c>
    </row>
    <row r="211" spans="1:65" s="13" customFormat="1">
      <c r="B211" s="212"/>
      <c r="C211" s="213"/>
      <c r="D211" s="214" t="s">
        <v>555</v>
      </c>
      <c r="E211" s="215" t="s">
        <v>1</v>
      </c>
      <c r="F211" s="216" t="s">
        <v>15907</v>
      </c>
      <c r="G211" s="213"/>
      <c r="H211" s="217">
        <v>16.510999999999999</v>
      </c>
      <c r="I211" s="218"/>
      <c r="J211" s="213"/>
      <c r="K211" s="213"/>
      <c r="L211" s="219"/>
      <c r="M211" s="220"/>
      <c r="N211" s="221"/>
      <c r="O211" s="221"/>
      <c r="P211" s="221"/>
      <c r="Q211" s="221"/>
      <c r="R211" s="221"/>
      <c r="S211" s="221"/>
      <c r="T211" s="222"/>
      <c r="AT211" s="223" t="s">
        <v>555</v>
      </c>
      <c r="AU211" s="223" t="s">
        <v>87</v>
      </c>
      <c r="AV211" s="13" t="s">
        <v>87</v>
      </c>
      <c r="AW211" s="13" t="s">
        <v>32</v>
      </c>
      <c r="AX211" s="13" t="s">
        <v>85</v>
      </c>
      <c r="AY211" s="223" t="s">
        <v>209</v>
      </c>
    </row>
    <row r="212" spans="1:65" s="2" customFormat="1" ht="24.2" customHeight="1">
      <c r="A212" s="35"/>
      <c r="B212" s="36"/>
      <c r="C212" s="193" t="s">
        <v>7</v>
      </c>
      <c r="D212" s="193" t="s">
        <v>214</v>
      </c>
      <c r="E212" s="194" t="s">
        <v>15908</v>
      </c>
      <c r="F212" s="195" t="s">
        <v>15909</v>
      </c>
      <c r="G212" s="196" t="s">
        <v>318</v>
      </c>
      <c r="H212" s="197">
        <v>57</v>
      </c>
      <c r="I212" s="198"/>
      <c r="J212" s="199">
        <f>ROUND(I212*H212,2)</f>
        <v>0</v>
      </c>
      <c r="K212" s="200"/>
      <c r="L212" s="40"/>
      <c r="M212" s="201" t="s">
        <v>1</v>
      </c>
      <c r="N212" s="202" t="s">
        <v>42</v>
      </c>
      <c r="O212" s="72"/>
      <c r="P212" s="203">
        <f>O212*H212</f>
        <v>0</v>
      </c>
      <c r="Q212" s="203">
        <v>2.0000000000000002E-5</v>
      </c>
      <c r="R212" s="203">
        <f>Q212*H212</f>
        <v>1.1400000000000002E-3</v>
      </c>
      <c r="S212" s="203">
        <v>0</v>
      </c>
      <c r="T212" s="204">
        <f>S212*H212</f>
        <v>0</v>
      </c>
      <c r="U212" s="35"/>
      <c r="V212" s="35"/>
      <c r="W212" s="35"/>
      <c r="X212" s="35"/>
      <c r="Y212" s="35"/>
      <c r="Z212" s="35"/>
      <c r="AA212" s="35"/>
      <c r="AB212" s="35"/>
      <c r="AC212" s="35"/>
      <c r="AD212" s="35"/>
      <c r="AE212" s="35"/>
      <c r="AR212" s="205" t="s">
        <v>218</v>
      </c>
      <c r="AT212" s="205" t="s">
        <v>214</v>
      </c>
      <c r="AU212" s="205" t="s">
        <v>87</v>
      </c>
      <c r="AY212" s="18" t="s">
        <v>209</v>
      </c>
      <c r="BE212" s="206">
        <f>IF(N212="základní",J212,0)</f>
        <v>0</v>
      </c>
      <c r="BF212" s="206">
        <f>IF(N212="snížená",J212,0)</f>
        <v>0</v>
      </c>
      <c r="BG212" s="206">
        <f>IF(N212="zákl. přenesená",J212,0)</f>
        <v>0</v>
      </c>
      <c r="BH212" s="206">
        <f>IF(N212="sníž. přenesená",J212,0)</f>
        <v>0</v>
      </c>
      <c r="BI212" s="206">
        <f>IF(N212="nulová",J212,0)</f>
        <v>0</v>
      </c>
      <c r="BJ212" s="18" t="s">
        <v>85</v>
      </c>
      <c r="BK212" s="206">
        <f>ROUND(I212*H212,2)</f>
        <v>0</v>
      </c>
      <c r="BL212" s="18" t="s">
        <v>218</v>
      </c>
      <c r="BM212" s="205" t="s">
        <v>15910</v>
      </c>
    </row>
    <row r="213" spans="1:65" s="13" customFormat="1">
      <c r="B213" s="212"/>
      <c r="C213" s="213"/>
      <c r="D213" s="214" t="s">
        <v>555</v>
      </c>
      <c r="E213" s="215" t="s">
        <v>1</v>
      </c>
      <c r="F213" s="216" t="s">
        <v>15911</v>
      </c>
      <c r="G213" s="213"/>
      <c r="H213" s="217">
        <v>57</v>
      </c>
      <c r="I213" s="218"/>
      <c r="J213" s="213"/>
      <c r="K213" s="213"/>
      <c r="L213" s="219"/>
      <c r="M213" s="220"/>
      <c r="N213" s="221"/>
      <c r="O213" s="221"/>
      <c r="P213" s="221"/>
      <c r="Q213" s="221"/>
      <c r="R213" s="221"/>
      <c r="S213" s="221"/>
      <c r="T213" s="222"/>
      <c r="AT213" s="223" t="s">
        <v>555</v>
      </c>
      <c r="AU213" s="223" t="s">
        <v>87</v>
      </c>
      <c r="AV213" s="13" t="s">
        <v>87</v>
      </c>
      <c r="AW213" s="13" t="s">
        <v>32</v>
      </c>
      <c r="AX213" s="13" t="s">
        <v>85</v>
      </c>
      <c r="AY213" s="223" t="s">
        <v>209</v>
      </c>
    </row>
    <row r="214" spans="1:65" s="12" customFormat="1" ht="22.9" customHeight="1">
      <c r="B214" s="177"/>
      <c r="C214" s="178"/>
      <c r="D214" s="179" t="s">
        <v>76</v>
      </c>
      <c r="E214" s="191" t="s">
        <v>226</v>
      </c>
      <c r="F214" s="191" t="s">
        <v>638</v>
      </c>
      <c r="G214" s="178"/>
      <c r="H214" s="178"/>
      <c r="I214" s="181"/>
      <c r="J214" s="192">
        <f>BK214</f>
        <v>0</v>
      </c>
      <c r="K214" s="178"/>
      <c r="L214" s="183"/>
      <c r="M214" s="184"/>
      <c r="N214" s="185"/>
      <c r="O214" s="185"/>
      <c r="P214" s="186">
        <f>SUM(P215:P221)</f>
        <v>0</v>
      </c>
      <c r="Q214" s="185"/>
      <c r="R214" s="186">
        <f>SUM(R215:R221)</f>
        <v>8.5062560000000009E-2</v>
      </c>
      <c r="S214" s="185"/>
      <c r="T214" s="187">
        <f>SUM(T215:T221)</f>
        <v>0</v>
      </c>
      <c r="AR214" s="188" t="s">
        <v>85</v>
      </c>
      <c r="AT214" s="189" t="s">
        <v>76</v>
      </c>
      <c r="AU214" s="189" t="s">
        <v>85</v>
      </c>
      <c r="AY214" s="188" t="s">
        <v>209</v>
      </c>
      <c r="BK214" s="190">
        <f>SUM(BK215:BK221)</f>
        <v>0</v>
      </c>
    </row>
    <row r="215" spans="1:65" s="2" customFormat="1" ht="24.2" customHeight="1">
      <c r="A215" s="35"/>
      <c r="B215" s="36"/>
      <c r="C215" s="193" t="s">
        <v>299</v>
      </c>
      <c r="D215" s="193" t="s">
        <v>214</v>
      </c>
      <c r="E215" s="194" t="s">
        <v>15912</v>
      </c>
      <c r="F215" s="195" t="s">
        <v>15913</v>
      </c>
      <c r="G215" s="196" t="s">
        <v>224</v>
      </c>
      <c r="H215" s="197">
        <v>2</v>
      </c>
      <c r="I215" s="198"/>
      <c r="J215" s="199">
        <f>ROUND(I215*H215,2)</f>
        <v>0</v>
      </c>
      <c r="K215" s="200"/>
      <c r="L215" s="40"/>
      <c r="M215" s="201" t="s">
        <v>1</v>
      </c>
      <c r="N215" s="202" t="s">
        <v>42</v>
      </c>
      <c r="O215" s="72"/>
      <c r="P215" s="203">
        <f>O215*H215</f>
        <v>0</v>
      </c>
      <c r="Q215" s="203">
        <v>0</v>
      </c>
      <c r="R215" s="203">
        <f>Q215*H215</f>
        <v>0</v>
      </c>
      <c r="S215" s="203">
        <v>0</v>
      </c>
      <c r="T215" s="204">
        <f>S215*H215</f>
        <v>0</v>
      </c>
      <c r="U215" s="35"/>
      <c r="V215" s="35"/>
      <c r="W215" s="35"/>
      <c r="X215" s="35"/>
      <c r="Y215" s="35"/>
      <c r="Z215" s="35"/>
      <c r="AA215" s="35"/>
      <c r="AB215" s="35"/>
      <c r="AC215" s="35"/>
      <c r="AD215" s="35"/>
      <c r="AE215" s="35"/>
      <c r="AR215" s="205" t="s">
        <v>218</v>
      </c>
      <c r="AT215" s="205" t="s">
        <v>214</v>
      </c>
      <c r="AU215" s="205" t="s">
        <v>87</v>
      </c>
      <c r="AY215" s="18" t="s">
        <v>209</v>
      </c>
      <c r="BE215" s="206">
        <f>IF(N215="základní",J215,0)</f>
        <v>0</v>
      </c>
      <c r="BF215" s="206">
        <f>IF(N215="snížená",J215,0)</f>
        <v>0</v>
      </c>
      <c r="BG215" s="206">
        <f>IF(N215="zákl. přenesená",J215,0)</f>
        <v>0</v>
      </c>
      <c r="BH215" s="206">
        <f>IF(N215="sníž. přenesená",J215,0)</f>
        <v>0</v>
      </c>
      <c r="BI215" s="206">
        <f>IF(N215="nulová",J215,0)</f>
        <v>0</v>
      </c>
      <c r="BJ215" s="18" t="s">
        <v>85</v>
      </c>
      <c r="BK215" s="206">
        <f>ROUND(I215*H215,2)</f>
        <v>0</v>
      </c>
      <c r="BL215" s="18" t="s">
        <v>218</v>
      </c>
      <c r="BM215" s="205" t="s">
        <v>15914</v>
      </c>
    </row>
    <row r="216" spans="1:65" s="13" customFormat="1">
      <c r="B216" s="212"/>
      <c r="C216" s="213"/>
      <c r="D216" s="214" t="s">
        <v>555</v>
      </c>
      <c r="E216" s="215" t="s">
        <v>1</v>
      </c>
      <c r="F216" s="216" t="s">
        <v>15915</v>
      </c>
      <c r="G216" s="213"/>
      <c r="H216" s="217">
        <v>2</v>
      </c>
      <c r="I216" s="218"/>
      <c r="J216" s="213"/>
      <c r="K216" s="213"/>
      <c r="L216" s="219"/>
      <c r="M216" s="220"/>
      <c r="N216" s="221"/>
      <c r="O216" s="221"/>
      <c r="P216" s="221"/>
      <c r="Q216" s="221"/>
      <c r="R216" s="221"/>
      <c r="S216" s="221"/>
      <c r="T216" s="222"/>
      <c r="AT216" s="223" t="s">
        <v>555</v>
      </c>
      <c r="AU216" s="223" t="s">
        <v>87</v>
      </c>
      <c r="AV216" s="13" t="s">
        <v>87</v>
      </c>
      <c r="AW216" s="13" t="s">
        <v>32</v>
      </c>
      <c r="AX216" s="13" t="s">
        <v>85</v>
      </c>
      <c r="AY216" s="223" t="s">
        <v>209</v>
      </c>
    </row>
    <row r="217" spans="1:65" s="2" customFormat="1" ht="24.2" customHeight="1">
      <c r="A217" s="35"/>
      <c r="B217" s="36"/>
      <c r="C217" s="193" t="s">
        <v>303</v>
      </c>
      <c r="D217" s="193" t="s">
        <v>214</v>
      </c>
      <c r="E217" s="194" t="s">
        <v>15916</v>
      </c>
      <c r="F217" s="195" t="s">
        <v>15917</v>
      </c>
      <c r="G217" s="196" t="s">
        <v>217</v>
      </c>
      <c r="H217" s="197">
        <v>15</v>
      </c>
      <c r="I217" s="198"/>
      <c r="J217" s="199">
        <f>ROUND(I217*H217,2)</f>
        <v>0</v>
      </c>
      <c r="K217" s="200"/>
      <c r="L217" s="40"/>
      <c r="M217" s="201" t="s">
        <v>1</v>
      </c>
      <c r="N217" s="202" t="s">
        <v>42</v>
      </c>
      <c r="O217" s="72"/>
      <c r="P217" s="203">
        <f>O217*H217</f>
        <v>0</v>
      </c>
      <c r="Q217" s="203">
        <v>2.3700000000000001E-3</v>
      </c>
      <c r="R217" s="203">
        <f>Q217*H217</f>
        <v>3.5550000000000005E-2</v>
      </c>
      <c r="S217" s="203">
        <v>0</v>
      </c>
      <c r="T217" s="204">
        <f>S217*H217</f>
        <v>0</v>
      </c>
      <c r="U217" s="35"/>
      <c r="V217" s="35"/>
      <c r="W217" s="35"/>
      <c r="X217" s="35"/>
      <c r="Y217" s="35"/>
      <c r="Z217" s="35"/>
      <c r="AA217" s="35"/>
      <c r="AB217" s="35"/>
      <c r="AC217" s="35"/>
      <c r="AD217" s="35"/>
      <c r="AE217" s="35"/>
      <c r="AR217" s="205" t="s">
        <v>218</v>
      </c>
      <c r="AT217" s="205" t="s">
        <v>214</v>
      </c>
      <c r="AU217" s="205" t="s">
        <v>87</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218</v>
      </c>
      <c r="BM217" s="205" t="s">
        <v>15918</v>
      </c>
    </row>
    <row r="218" spans="1:65" s="2" customFormat="1" ht="24.2" customHeight="1">
      <c r="A218" s="35"/>
      <c r="B218" s="36"/>
      <c r="C218" s="193" t="s">
        <v>307</v>
      </c>
      <c r="D218" s="193" t="s">
        <v>214</v>
      </c>
      <c r="E218" s="194" t="s">
        <v>15919</v>
      </c>
      <c r="F218" s="195" t="s">
        <v>15920</v>
      </c>
      <c r="G218" s="196" t="s">
        <v>217</v>
      </c>
      <c r="H218" s="197">
        <v>15</v>
      </c>
      <c r="I218" s="198"/>
      <c r="J218" s="199">
        <f>ROUND(I218*H218,2)</f>
        <v>0</v>
      </c>
      <c r="K218" s="200"/>
      <c r="L218" s="40"/>
      <c r="M218" s="201" t="s">
        <v>1</v>
      </c>
      <c r="N218" s="202" t="s">
        <v>42</v>
      </c>
      <c r="O218" s="72"/>
      <c r="P218" s="203">
        <f>O218*H218</f>
        <v>0</v>
      </c>
      <c r="Q218" s="203">
        <v>0</v>
      </c>
      <c r="R218" s="203">
        <f>Q218*H218</f>
        <v>0</v>
      </c>
      <c r="S218" s="203">
        <v>0</v>
      </c>
      <c r="T218" s="204">
        <f>S218*H218</f>
        <v>0</v>
      </c>
      <c r="U218" s="35"/>
      <c r="V218" s="35"/>
      <c r="W218" s="35"/>
      <c r="X218" s="35"/>
      <c r="Y218" s="35"/>
      <c r="Z218" s="35"/>
      <c r="AA218" s="35"/>
      <c r="AB218" s="35"/>
      <c r="AC218" s="35"/>
      <c r="AD218" s="35"/>
      <c r="AE218" s="35"/>
      <c r="AR218" s="205" t="s">
        <v>218</v>
      </c>
      <c r="AT218" s="205" t="s">
        <v>214</v>
      </c>
      <c r="AU218" s="205" t="s">
        <v>87</v>
      </c>
      <c r="AY218" s="18" t="s">
        <v>209</v>
      </c>
      <c r="BE218" s="206">
        <f>IF(N218="základní",J218,0)</f>
        <v>0</v>
      </c>
      <c r="BF218" s="206">
        <f>IF(N218="snížená",J218,0)</f>
        <v>0</v>
      </c>
      <c r="BG218" s="206">
        <f>IF(N218="zákl. přenesená",J218,0)</f>
        <v>0</v>
      </c>
      <c r="BH218" s="206">
        <f>IF(N218="sníž. přenesená",J218,0)</f>
        <v>0</v>
      </c>
      <c r="BI218" s="206">
        <f>IF(N218="nulová",J218,0)</f>
        <v>0</v>
      </c>
      <c r="BJ218" s="18" t="s">
        <v>85</v>
      </c>
      <c r="BK218" s="206">
        <f>ROUND(I218*H218,2)</f>
        <v>0</v>
      </c>
      <c r="BL218" s="18" t="s">
        <v>218</v>
      </c>
      <c r="BM218" s="205" t="s">
        <v>15921</v>
      </c>
    </row>
    <row r="219" spans="1:65" s="2" customFormat="1" ht="16.5" customHeight="1">
      <c r="A219" s="35"/>
      <c r="B219" s="36"/>
      <c r="C219" s="193" t="s">
        <v>311</v>
      </c>
      <c r="D219" s="193" t="s">
        <v>214</v>
      </c>
      <c r="E219" s="194" t="s">
        <v>15922</v>
      </c>
      <c r="F219" s="195" t="s">
        <v>15923</v>
      </c>
      <c r="G219" s="196" t="s">
        <v>236</v>
      </c>
      <c r="H219" s="197">
        <v>4.5999999999999999E-2</v>
      </c>
      <c r="I219" s="198"/>
      <c r="J219" s="199">
        <f>ROUND(I219*H219,2)</f>
        <v>0</v>
      </c>
      <c r="K219" s="200"/>
      <c r="L219" s="40"/>
      <c r="M219" s="201" t="s">
        <v>1</v>
      </c>
      <c r="N219" s="202" t="s">
        <v>42</v>
      </c>
      <c r="O219" s="72"/>
      <c r="P219" s="203">
        <f>O219*H219</f>
        <v>0</v>
      </c>
      <c r="Q219" s="203">
        <v>1.07636</v>
      </c>
      <c r="R219" s="203">
        <f>Q219*H219</f>
        <v>4.9512559999999997E-2</v>
      </c>
      <c r="S219" s="203">
        <v>0</v>
      </c>
      <c r="T219" s="204">
        <f>S219*H219</f>
        <v>0</v>
      </c>
      <c r="U219" s="35"/>
      <c r="V219" s="35"/>
      <c r="W219" s="35"/>
      <c r="X219" s="35"/>
      <c r="Y219" s="35"/>
      <c r="Z219" s="35"/>
      <c r="AA219" s="35"/>
      <c r="AB219" s="35"/>
      <c r="AC219" s="35"/>
      <c r="AD219" s="35"/>
      <c r="AE219" s="35"/>
      <c r="AR219" s="205" t="s">
        <v>218</v>
      </c>
      <c r="AT219" s="205" t="s">
        <v>214</v>
      </c>
      <c r="AU219" s="205" t="s">
        <v>87</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218</v>
      </c>
      <c r="BM219" s="205" t="s">
        <v>15924</v>
      </c>
    </row>
    <row r="220" spans="1:65" s="15" customFormat="1">
      <c r="B220" s="246"/>
      <c r="C220" s="247"/>
      <c r="D220" s="214" t="s">
        <v>555</v>
      </c>
      <c r="E220" s="248" t="s">
        <v>1</v>
      </c>
      <c r="F220" s="249" t="s">
        <v>15893</v>
      </c>
      <c r="G220" s="247"/>
      <c r="H220" s="248" t="s">
        <v>1</v>
      </c>
      <c r="I220" s="250"/>
      <c r="J220" s="247"/>
      <c r="K220" s="247"/>
      <c r="L220" s="251"/>
      <c r="M220" s="252"/>
      <c r="N220" s="253"/>
      <c r="O220" s="253"/>
      <c r="P220" s="253"/>
      <c r="Q220" s="253"/>
      <c r="R220" s="253"/>
      <c r="S220" s="253"/>
      <c r="T220" s="254"/>
      <c r="AT220" s="255" t="s">
        <v>555</v>
      </c>
      <c r="AU220" s="255" t="s">
        <v>87</v>
      </c>
      <c r="AV220" s="15" t="s">
        <v>85</v>
      </c>
      <c r="AW220" s="15" t="s">
        <v>32</v>
      </c>
      <c r="AX220" s="15" t="s">
        <v>77</v>
      </c>
      <c r="AY220" s="255" t="s">
        <v>209</v>
      </c>
    </row>
    <row r="221" spans="1:65" s="13" customFormat="1">
      <c r="B221" s="212"/>
      <c r="C221" s="213"/>
      <c r="D221" s="214" t="s">
        <v>555</v>
      </c>
      <c r="E221" s="215" t="s">
        <v>1</v>
      </c>
      <c r="F221" s="216" t="s">
        <v>15925</v>
      </c>
      <c r="G221" s="213"/>
      <c r="H221" s="217">
        <v>4.5999999999999999E-2</v>
      </c>
      <c r="I221" s="218"/>
      <c r="J221" s="213"/>
      <c r="K221" s="213"/>
      <c r="L221" s="219"/>
      <c r="M221" s="220"/>
      <c r="N221" s="221"/>
      <c r="O221" s="221"/>
      <c r="P221" s="221"/>
      <c r="Q221" s="221"/>
      <c r="R221" s="221"/>
      <c r="S221" s="221"/>
      <c r="T221" s="222"/>
      <c r="AT221" s="223" t="s">
        <v>555</v>
      </c>
      <c r="AU221" s="223" t="s">
        <v>87</v>
      </c>
      <c r="AV221" s="13" t="s">
        <v>87</v>
      </c>
      <c r="AW221" s="13" t="s">
        <v>32</v>
      </c>
      <c r="AX221" s="13" t="s">
        <v>85</v>
      </c>
      <c r="AY221" s="223" t="s">
        <v>209</v>
      </c>
    </row>
    <row r="222" spans="1:65" s="12" customFormat="1" ht="22.9" customHeight="1">
      <c r="B222" s="177"/>
      <c r="C222" s="178"/>
      <c r="D222" s="179" t="s">
        <v>76</v>
      </c>
      <c r="E222" s="191" t="s">
        <v>218</v>
      </c>
      <c r="F222" s="191" t="s">
        <v>7803</v>
      </c>
      <c r="G222" s="178"/>
      <c r="H222" s="178"/>
      <c r="I222" s="181"/>
      <c r="J222" s="192">
        <f>BK222</f>
        <v>0</v>
      </c>
      <c r="K222" s="178"/>
      <c r="L222" s="183"/>
      <c r="M222" s="184"/>
      <c r="N222" s="185"/>
      <c r="O222" s="185"/>
      <c r="P222" s="186">
        <f>SUM(P223:P225)</f>
        <v>0</v>
      </c>
      <c r="Q222" s="185"/>
      <c r="R222" s="186">
        <f>SUM(R223:R225)</f>
        <v>8.3779500000000002</v>
      </c>
      <c r="S222" s="185"/>
      <c r="T222" s="187">
        <f>SUM(T223:T225)</f>
        <v>0</v>
      </c>
      <c r="AR222" s="188" t="s">
        <v>85</v>
      </c>
      <c r="AT222" s="189" t="s">
        <v>76</v>
      </c>
      <c r="AU222" s="189" t="s">
        <v>85</v>
      </c>
      <c r="AY222" s="188" t="s">
        <v>209</v>
      </c>
      <c r="BK222" s="190">
        <f>SUM(BK223:BK225)</f>
        <v>0</v>
      </c>
    </row>
    <row r="223" spans="1:65" s="2" customFormat="1" ht="24.2" customHeight="1">
      <c r="A223" s="35"/>
      <c r="B223" s="36"/>
      <c r="C223" s="193" t="s">
        <v>315</v>
      </c>
      <c r="D223" s="193" t="s">
        <v>214</v>
      </c>
      <c r="E223" s="194" t="s">
        <v>15926</v>
      </c>
      <c r="F223" s="195" t="s">
        <v>15927</v>
      </c>
      <c r="G223" s="196" t="s">
        <v>318</v>
      </c>
      <c r="H223" s="197">
        <v>21</v>
      </c>
      <c r="I223" s="198"/>
      <c r="J223" s="199">
        <f>ROUND(I223*H223,2)</f>
        <v>0</v>
      </c>
      <c r="K223" s="200"/>
      <c r="L223" s="40"/>
      <c r="M223" s="201" t="s">
        <v>1</v>
      </c>
      <c r="N223" s="202" t="s">
        <v>42</v>
      </c>
      <c r="O223" s="72"/>
      <c r="P223" s="203">
        <f>O223*H223</f>
        <v>0</v>
      </c>
      <c r="Q223" s="203">
        <v>0.39895000000000003</v>
      </c>
      <c r="R223" s="203">
        <f>Q223*H223</f>
        <v>8.3779500000000002</v>
      </c>
      <c r="S223" s="203">
        <v>0</v>
      </c>
      <c r="T223" s="204">
        <f>S223*H223</f>
        <v>0</v>
      </c>
      <c r="U223" s="35"/>
      <c r="V223" s="35"/>
      <c r="W223" s="35"/>
      <c r="X223" s="35"/>
      <c r="Y223" s="35"/>
      <c r="Z223" s="35"/>
      <c r="AA223" s="35"/>
      <c r="AB223" s="35"/>
      <c r="AC223" s="35"/>
      <c r="AD223" s="35"/>
      <c r="AE223" s="35"/>
      <c r="AR223" s="205" t="s">
        <v>218</v>
      </c>
      <c r="AT223" s="205" t="s">
        <v>214</v>
      </c>
      <c r="AU223" s="205" t="s">
        <v>87</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15928</v>
      </c>
    </row>
    <row r="224" spans="1:65" s="15" customFormat="1">
      <c r="B224" s="246"/>
      <c r="C224" s="247"/>
      <c r="D224" s="214" t="s">
        <v>555</v>
      </c>
      <c r="E224" s="248" t="s">
        <v>1</v>
      </c>
      <c r="F224" s="249" t="s">
        <v>15929</v>
      </c>
      <c r="G224" s="247"/>
      <c r="H224" s="248" t="s">
        <v>1</v>
      </c>
      <c r="I224" s="250"/>
      <c r="J224" s="247"/>
      <c r="K224" s="247"/>
      <c r="L224" s="251"/>
      <c r="M224" s="252"/>
      <c r="N224" s="253"/>
      <c r="O224" s="253"/>
      <c r="P224" s="253"/>
      <c r="Q224" s="253"/>
      <c r="R224" s="253"/>
      <c r="S224" s="253"/>
      <c r="T224" s="254"/>
      <c r="AT224" s="255" t="s">
        <v>555</v>
      </c>
      <c r="AU224" s="255" t="s">
        <v>87</v>
      </c>
      <c r="AV224" s="15" t="s">
        <v>85</v>
      </c>
      <c r="AW224" s="15" t="s">
        <v>32</v>
      </c>
      <c r="AX224" s="15" t="s">
        <v>77</v>
      </c>
      <c r="AY224" s="255" t="s">
        <v>209</v>
      </c>
    </row>
    <row r="225" spans="1:65" s="13" customFormat="1">
      <c r="B225" s="212"/>
      <c r="C225" s="213"/>
      <c r="D225" s="214" t="s">
        <v>555</v>
      </c>
      <c r="E225" s="215" t="s">
        <v>1</v>
      </c>
      <c r="F225" s="216" t="s">
        <v>15930</v>
      </c>
      <c r="G225" s="213"/>
      <c r="H225" s="217">
        <v>21</v>
      </c>
      <c r="I225" s="218"/>
      <c r="J225" s="213"/>
      <c r="K225" s="213"/>
      <c r="L225" s="219"/>
      <c r="M225" s="220"/>
      <c r="N225" s="221"/>
      <c r="O225" s="221"/>
      <c r="P225" s="221"/>
      <c r="Q225" s="221"/>
      <c r="R225" s="221"/>
      <c r="S225" s="221"/>
      <c r="T225" s="222"/>
      <c r="AT225" s="223" t="s">
        <v>555</v>
      </c>
      <c r="AU225" s="223" t="s">
        <v>87</v>
      </c>
      <c r="AV225" s="13" t="s">
        <v>87</v>
      </c>
      <c r="AW225" s="13" t="s">
        <v>32</v>
      </c>
      <c r="AX225" s="13" t="s">
        <v>85</v>
      </c>
      <c r="AY225" s="223" t="s">
        <v>209</v>
      </c>
    </row>
    <row r="226" spans="1:65" s="12" customFormat="1" ht="22.9" customHeight="1">
      <c r="B226" s="177"/>
      <c r="C226" s="178"/>
      <c r="D226" s="179" t="s">
        <v>76</v>
      </c>
      <c r="E226" s="191" t="s">
        <v>233</v>
      </c>
      <c r="F226" s="191" t="s">
        <v>15931</v>
      </c>
      <c r="G226" s="178"/>
      <c r="H226" s="178"/>
      <c r="I226" s="181"/>
      <c r="J226" s="192">
        <f>BK226</f>
        <v>0</v>
      </c>
      <c r="K226" s="178"/>
      <c r="L226" s="183"/>
      <c r="M226" s="184"/>
      <c r="N226" s="185"/>
      <c r="O226" s="185"/>
      <c r="P226" s="186">
        <f>SUM(P227:P274)</f>
        <v>0</v>
      </c>
      <c r="Q226" s="185"/>
      <c r="R226" s="186">
        <f>SUM(R227:R274)</f>
        <v>984.5374700000001</v>
      </c>
      <c r="S226" s="185"/>
      <c r="T226" s="187">
        <f>SUM(T227:T274)</f>
        <v>0</v>
      </c>
      <c r="AR226" s="188" t="s">
        <v>85</v>
      </c>
      <c r="AT226" s="189" t="s">
        <v>76</v>
      </c>
      <c r="AU226" s="189" t="s">
        <v>85</v>
      </c>
      <c r="AY226" s="188" t="s">
        <v>209</v>
      </c>
      <c r="BK226" s="190">
        <f>SUM(BK227:BK274)</f>
        <v>0</v>
      </c>
    </row>
    <row r="227" spans="1:65" s="2" customFormat="1" ht="33" customHeight="1">
      <c r="A227" s="35"/>
      <c r="B227" s="36"/>
      <c r="C227" s="193" t="s">
        <v>320</v>
      </c>
      <c r="D227" s="193" t="s">
        <v>214</v>
      </c>
      <c r="E227" s="194" t="s">
        <v>15932</v>
      </c>
      <c r="F227" s="195" t="s">
        <v>15933</v>
      </c>
      <c r="G227" s="196" t="s">
        <v>217</v>
      </c>
      <c r="H227" s="197">
        <v>52</v>
      </c>
      <c r="I227" s="198"/>
      <c r="J227" s="199">
        <f>ROUND(I227*H227,2)</f>
        <v>0</v>
      </c>
      <c r="K227" s="200"/>
      <c r="L227" s="40"/>
      <c r="M227" s="201" t="s">
        <v>1</v>
      </c>
      <c r="N227" s="202" t="s">
        <v>42</v>
      </c>
      <c r="O227" s="72"/>
      <c r="P227" s="203">
        <f>O227*H227</f>
        <v>0</v>
      </c>
      <c r="Q227" s="203">
        <v>0.23</v>
      </c>
      <c r="R227" s="203">
        <f>Q227*H227</f>
        <v>11.96</v>
      </c>
      <c r="S227" s="203">
        <v>0</v>
      </c>
      <c r="T227" s="204">
        <f>S227*H227</f>
        <v>0</v>
      </c>
      <c r="U227" s="35"/>
      <c r="V227" s="35"/>
      <c r="W227" s="35"/>
      <c r="X227" s="35"/>
      <c r="Y227" s="35"/>
      <c r="Z227" s="35"/>
      <c r="AA227" s="35"/>
      <c r="AB227" s="35"/>
      <c r="AC227" s="35"/>
      <c r="AD227" s="35"/>
      <c r="AE227" s="35"/>
      <c r="AR227" s="205" t="s">
        <v>218</v>
      </c>
      <c r="AT227" s="205" t="s">
        <v>214</v>
      </c>
      <c r="AU227" s="205" t="s">
        <v>87</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15934</v>
      </c>
    </row>
    <row r="228" spans="1:65" s="13" customFormat="1">
      <c r="B228" s="212"/>
      <c r="C228" s="213"/>
      <c r="D228" s="214" t="s">
        <v>555</v>
      </c>
      <c r="E228" s="215" t="s">
        <v>1</v>
      </c>
      <c r="F228" s="216" t="s">
        <v>15935</v>
      </c>
      <c r="G228" s="213"/>
      <c r="H228" s="217">
        <v>52</v>
      </c>
      <c r="I228" s="218"/>
      <c r="J228" s="213"/>
      <c r="K228" s="213"/>
      <c r="L228" s="219"/>
      <c r="M228" s="220"/>
      <c r="N228" s="221"/>
      <c r="O228" s="221"/>
      <c r="P228" s="221"/>
      <c r="Q228" s="221"/>
      <c r="R228" s="221"/>
      <c r="S228" s="221"/>
      <c r="T228" s="222"/>
      <c r="AT228" s="223" t="s">
        <v>555</v>
      </c>
      <c r="AU228" s="223" t="s">
        <v>87</v>
      </c>
      <c r="AV228" s="13" t="s">
        <v>87</v>
      </c>
      <c r="AW228" s="13" t="s">
        <v>32</v>
      </c>
      <c r="AX228" s="13" t="s">
        <v>85</v>
      </c>
      <c r="AY228" s="223" t="s">
        <v>209</v>
      </c>
    </row>
    <row r="229" spans="1:65" s="2" customFormat="1" ht="33" customHeight="1">
      <c r="A229" s="35"/>
      <c r="B229" s="36"/>
      <c r="C229" s="193" t="s">
        <v>325</v>
      </c>
      <c r="D229" s="193" t="s">
        <v>214</v>
      </c>
      <c r="E229" s="194" t="s">
        <v>15936</v>
      </c>
      <c r="F229" s="195" t="s">
        <v>15937</v>
      </c>
      <c r="G229" s="196" t="s">
        <v>217</v>
      </c>
      <c r="H229" s="197">
        <v>1511.5</v>
      </c>
      <c r="I229" s="198"/>
      <c r="J229" s="199">
        <f>ROUND(I229*H229,2)</f>
        <v>0</v>
      </c>
      <c r="K229" s="200"/>
      <c r="L229" s="40"/>
      <c r="M229" s="201" t="s">
        <v>1</v>
      </c>
      <c r="N229" s="202" t="s">
        <v>42</v>
      </c>
      <c r="O229" s="72"/>
      <c r="P229" s="203">
        <f>O229*H229</f>
        <v>0</v>
      </c>
      <c r="Q229" s="203">
        <v>0.34499999999999997</v>
      </c>
      <c r="R229" s="203">
        <f>Q229*H229</f>
        <v>521.46749999999997</v>
      </c>
      <c r="S229" s="203">
        <v>0</v>
      </c>
      <c r="T229" s="204">
        <f>S229*H229</f>
        <v>0</v>
      </c>
      <c r="U229" s="35"/>
      <c r="V229" s="35"/>
      <c r="W229" s="35"/>
      <c r="X229" s="35"/>
      <c r="Y229" s="35"/>
      <c r="Z229" s="35"/>
      <c r="AA229" s="35"/>
      <c r="AB229" s="35"/>
      <c r="AC229" s="35"/>
      <c r="AD229" s="35"/>
      <c r="AE229" s="35"/>
      <c r="AR229" s="205" t="s">
        <v>218</v>
      </c>
      <c r="AT229" s="205" t="s">
        <v>214</v>
      </c>
      <c r="AU229" s="205" t="s">
        <v>87</v>
      </c>
      <c r="AY229" s="18" t="s">
        <v>209</v>
      </c>
      <c r="BE229" s="206">
        <f>IF(N229="základní",J229,0)</f>
        <v>0</v>
      </c>
      <c r="BF229" s="206">
        <f>IF(N229="snížená",J229,0)</f>
        <v>0</v>
      </c>
      <c r="BG229" s="206">
        <f>IF(N229="zákl. přenesená",J229,0)</f>
        <v>0</v>
      </c>
      <c r="BH229" s="206">
        <f>IF(N229="sníž. přenesená",J229,0)</f>
        <v>0</v>
      </c>
      <c r="BI229" s="206">
        <f>IF(N229="nulová",J229,0)</f>
        <v>0</v>
      </c>
      <c r="BJ229" s="18" t="s">
        <v>85</v>
      </c>
      <c r="BK229" s="206">
        <f>ROUND(I229*H229,2)</f>
        <v>0</v>
      </c>
      <c r="BL229" s="18" t="s">
        <v>218</v>
      </c>
      <c r="BM229" s="205" t="s">
        <v>15938</v>
      </c>
    </row>
    <row r="230" spans="1:65" s="15" customFormat="1">
      <c r="B230" s="246"/>
      <c r="C230" s="247"/>
      <c r="D230" s="214" t="s">
        <v>555</v>
      </c>
      <c r="E230" s="248" t="s">
        <v>1</v>
      </c>
      <c r="F230" s="249" t="s">
        <v>15939</v>
      </c>
      <c r="G230" s="247"/>
      <c r="H230" s="248" t="s">
        <v>1</v>
      </c>
      <c r="I230" s="250"/>
      <c r="J230" s="247"/>
      <c r="K230" s="247"/>
      <c r="L230" s="251"/>
      <c r="M230" s="252"/>
      <c r="N230" s="253"/>
      <c r="O230" s="253"/>
      <c r="P230" s="253"/>
      <c r="Q230" s="253"/>
      <c r="R230" s="253"/>
      <c r="S230" s="253"/>
      <c r="T230" s="254"/>
      <c r="AT230" s="255" t="s">
        <v>555</v>
      </c>
      <c r="AU230" s="255" t="s">
        <v>87</v>
      </c>
      <c r="AV230" s="15" t="s">
        <v>85</v>
      </c>
      <c r="AW230" s="15" t="s">
        <v>32</v>
      </c>
      <c r="AX230" s="15" t="s">
        <v>77</v>
      </c>
      <c r="AY230" s="255" t="s">
        <v>209</v>
      </c>
    </row>
    <row r="231" spans="1:65" s="15" customFormat="1" ht="22.5">
      <c r="B231" s="246"/>
      <c r="C231" s="247"/>
      <c r="D231" s="214" t="s">
        <v>555</v>
      </c>
      <c r="E231" s="248" t="s">
        <v>1</v>
      </c>
      <c r="F231" s="249" t="s">
        <v>15940</v>
      </c>
      <c r="G231" s="247"/>
      <c r="H231" s="248" t="s">
        <v>1</v>
      </c>
      <c r="I231" s="250"/>
      <c r="J231" s="247"/>
      <c r="K231" s="247"/>
      <c r="L231" s="251"/>
      <c r="M231" s="252"/>
      <c r="N231" s="253"/>
      <c r="O231" s="253"/>
      <c r="P231" s="253"/>
      <c r="Q231" s="253"/>
      <c r="R231" s="253"/>
      <c r="S231" s="253"/>
      <c r="T231" s="254"/>
      <c r="AT231" s="255" t="s">
        <v>555</v>
      </c>
      <c r="AU231" s="255" t="s">
        <v>87</v>
      </c>
      <c r="AV231" s="15" t="s">
        <v>85</v>
      </c>
      <c r="AW231" s="15" t="s">
        <v>32</v>
      </c>
      <c r="AX231" s="15" t="s">
        <v>77</v>
      </c>
      <c r="AY231" s="255" t="s">
        <v>209</v>
      </c>
    </row>
    <row r="232" spans="1:65" s="13" customFormat="1">
      <c r="B232" s="212"/>
      <c r="C232" s="213"/>
      <c r="D232" s="214" t="s">
        <v>555</v>
      </c>
      <c r="E232" s="215" t="s">
        <v>1</v>
      </c>
      <c r="F232" s="216" t="s">
        <v>15941</v>
      </c>
      <c r="G232" s="213"/>
      <c r="H232" s="217">
        <v>200</v>
      </c>
      <c r="I232" s="218"/>
      <c r="J232" s="213"/>
      <c r="K232" s="213"/>
      <c r="L232" s="219"/>
      <c r="M232" s="220"/>
      <c r="N232" s="221"/>
      <c r="O232" s="221"/>
      <c r="P232" s="221"/>
      <c r="Q232" s="221"/>
      <c r="R232" s="221"/>
      <c r="S232" s="221"/>
      <c r="T232" s="222"/>
      <c r="AT232" s="223" t="s">
        <v>555</v>
      </c>
      <c r="AU232" s="223" t="s">
        <v>87</v>
      </c>
      <c r="AV232" s="13" t="s">
        <v>87</v>
      </c>
      <c r="AW232" s="13" t="s">
        <v>32</v>
      </c>
      <c r="AX232" s="13" t="s">
        <v>77</v>
      </c>
      <c r="AY232" s="223" t="s">
        <v>209</v>
      </c>
    </row>
    <row r="233" spans="1:65" s="15" customFormat="1">
      <c r="B233" s="246"/>
      <c r="C233" s="247"/>
      <c r="D233" s="214" t="s">
        <v>555</v>
      </c>
      <c r="E233" s="248" t="s">
        <v>1</v>
      </c>
      <c r="F233" s="249" t="s">
        <v>15942</v>
      </c>
      <c r="G233" s="247"/>
      <c r="H233" s="248" t="s">
        <v>1</v>
      </c>
      <c r="I233" s="250"/>
      <c r="J233" s="247"/>
      <c r="K233" s="247"/>
      <c r="L233" s="251"/>
      <c r="M233" s="252"/>
      <c r="N233" s="253"/>
      <c r="O233" s="253"/>
      <c r="P233" s="253"/>
      <c r="Q233" s="253"/>
      <c r="R233" s="253"/>
      <c r="S233" s="253"/>
      <c r="T233" s="254"/>
      <c r="AT233" s="255" t="s">
        <v>555</v>
      </c>
      <c r="AU233" s="255" t="s">
        <v>87</v>
      </c>
      <c r="AV233" s="15" t="s">
        <v>85</v>
      </c>
      <c r="AW233" s="15" t="s">
        <v>32</v>
      </c>
      <c r="AX233" s="15" t="s">
        <v>77</v>
      </c>
      <c r="AY233" s="255" t="s">
        <v>209</v>
      </c>
    </row>
    <row r="234" spans="1:65" s="13" customFormat="1">
      <c r="B234" s="212"/>
      <c r="C234" s="213"/>
      <c r="D234" s="214" t="s">
        <v>555</v>
      </c>
      <c r="E234" s="215" t="s">
        <v>1</v>
      </c>
      <c r="F234" s="216" t="s">
        <v>15881</v>
      </c>
      <c r="G234" s="213"/>
      <c r="H234" s="217">
        <v>995</v>
      </c>
      <c r="I234" s="218"/>
      <c r="J234" s="213"/>
      <c r="K234" s="213"/>
      <c r="L234" s="219"/>
      <c r="M234" s="220"/>
      <c r="N234" s="221"/>
      <c r="O234" s="221"/>
      <c r="P234" s="221"/>
      <c r="Q234" s="221"/>
      <c r="R234" s="221"/>
      <c r="S234" s="221"/>
      <c r="T234" s="222"/>
      <c r="AT234" s="223" t="s">
        <v>555</v>
      </c>
      <c r="AU234" s="223" t="s">
        <v>87</v>
      </c>
      <c r="AV234" s="13" t="s">
        <v>87</v>
      </c>
      <c r="AW234" s="13" t="s">
        <v>32</v>
      </c>
      <c r="AX234" s="13" t="s">
        <v>77</v>
      </c>
      <c r="AY234" s="223" t="s">
        <v>209</v>
      </c>
    </row>
    <row r="235" spans="1:65" s="13" customFormat="1">
      <c r="B235" s="212"/>
      <c r="C235" s="213"/>
      <c r="D235" s="214" t="s">
        <v>555</v>
      </c>
      <c r="E235" s="215" t="s">
        <v>1</v>
      </c>
      <c r="F235" s="216" t="s">
        <v>15943</v>
      </c>
      <c r="G235" s="213"/>
      <c r="H235" s="217">
        <v>66</v>
      </c>
      <c r="I235" s="218"/>
      <c r="J235" s="213"/>
      <c r="K235" s="213"/>
      <c r="L235" s="219"/>
      <c r="M235" s="220"/>
      <c r="N235" s="221"/>
      <c r="O235" s="221"/>
      <c r="P235" s="221"/>
      <c r="Q235" s="221"/>
      <c r="R235" s="221"/>
      <c r="S235" s="221"/>
      <c r="T235" s="222"/>
      <c r="AT235" s="223" t="s">
        <v>555</v>
      </c>
      <c r="AU235" s="223" t="s">
        <v>87</v>
      </c>
      <c r="AV235" s="13" t="s">
        <v>87</v>
      </c>
      <c r="AW235" s="13" t="s">
        <v>32</v>
      </c>
      <c r="AX235" s="13" t="s">
        <v>77</v>
      </c>
      <c r="AY235" s="223" t="s">
        <v>209</v>
      </c>
    </row>
    <row r="236" spans="1:65" s="13" customFormat="1">
      <c r="B236" s="212"/>
      <c r="C236" s="213"/>
      <c r="D236" s="214" t="s">
        <v>555</v>
      </c>
      <c r="E236" s="215" t="s">
        <v>1</v>
      </c>
      <c r="F236" s="216" t="s">
        <v>15944</v>
      </c>
      <c r="G236" s="213"/>
      <c r="H236" s="217">
        <v>180</v>
      </c>
      <c r="I236" s="218"/>
      <c r="J236" s="213"/>
      <c r="K236" s="213"/>
      <c r="L236" s="219"/>
      <c r="M236" s="220"/>
      <c r="N236" s="221"/>
      <c r="O236" s="221"/>
      <c r="P236" s="221"/>
      <c r="Q236" s="221"/>
      <c r="R236" s="221"/>
      <c r="S236" s="221"/>
      <c r="T236" s="222"/>
      <c r="AT236" s="223" t="s">
        <v>555</v>
      </c>
      <c r="AU236" s="223" t="s">
        <v>87</v>
      </c>
      <c r="AV236" s="13" t="s">
        <v>87</v>
      </c>
      <c r="AW236" s="13" t="s">
        <v>32</v>
      </c>
      <c r="AX236" s="13" t="s">
        <v>77</v>
      </c>
      <c r="AY236" s="223" t="s">
        <v>209</v>
      </c>
    </row>
    <row r="237" spans="1:65" s="16" customFormat="1">
      <c r="B237" s="260"/>
      <c r="C237" s="261"/>
      <c r="D237" s="214" t="s">
        <v>555</v>
      </c>
      <c r="E237" s="262" t="s">
        <v>1</v>
      </c>
      <c r="F237" s="263" t="s">
        <v>942</v>
      </c>
      <c r="G237" s="261"/>
      <c r="H237" s="264">
        <v>1441</v>
      </c>
      <c r="I237" s="265"/>
      <c r="J237" s="261"/>
      <c r="K237" s="261"/>
      <c r="L237" s="266"/>
      <c r="M237" s="267"/>
      <c r="N237" s="268"/>
      <c r="O237" s="268"/>
      <c r="P237" s="268"/>
      <c r="Q237" s="268"/>
      <c r="R237" s="268"/>
      <c r="S237" s="268"/>
      <c r="T237" s="269"/>
      <c r="AT237" s="270" t="s">
        <v>555</v>
      </c>
      <c r="AU237" s="270" t="s">
        <v>87</v>
      </c>
      <c r="AV237" s="16" t="s">
        <v>226</v>
      </c>
      <c r="AW237" s="16" t="s">
        <v>32</v>
      </c>
      <c r="AX237" s="16" t="s">
        <v>77</v>
      </c>
      <c r="AY237" s="270" t="s">
        <v>209</v>
      </c>
    </row>
    <row r="238" spans="1:65" s="15" customFormat="1">
      <c r="B238" s="246"/>
      <c r="C238" s="247"/>
      <c r="D238" s="214" t="s">
        <v>555</v>
      </c>
      <c r="E238" s="248" t="s">
        <v>1</v>
      </c>
      <c r="F238" s="249" t="s">
        <v>15945</v>
      </c>
      <c r="G238" s="247"/>
      <c r="H238" s="248" t="s">
        <v>1</v>
      </c>
      <c r="I238" s="250"/>
      <c r="J238" s="247"/>
      <c r="K238" s="247"/>
      <c r="L238" s="251"/>
      <c r="M238" s="252"/>
      <c r="N238" s="253"/>
      <c r="O238" s="253"/>
      <c r="P238" s="253"/>
      <c r="Q238" s="253"/>
      <c r="R238" s="253"/>
      <c r="S238" s="253"/>
      <c r="T238" s="254"/>
      <c r="AT238" s="255" t="s">
        <v>555</v>
      </c>
      <c r="AU238" s="255" t="s">
        <v>87</v>
      </c>
      <c r="AV238" s="15" t="s">
        <v>85</v>
      </c>
      <c r="AW238" s="15" t="s">
        <v>32</v>
      </c>
      <c r="AX238" s="15" t="s">
        <v>77</v>
      </c>
      <c r="AY238" s="255" t="s">
        <v>209</v>
      </c>
    </row>
    <row r="239" spans="1:65" s="13" customFormat="1">
      <c r="B239" s="212"/>
      <c r="C239" s="213"/>
      <c r="D239" s="214" t="s">
        <v>555</v>
      </c>
      <c r="E239" s="215" t="s">
        <v>1</v>
      </c>
      <c r="F239" s="216" t="s">
        <v>15946</v>
      </c>
      <c r="G239" s="213"/>
      <c r="H239" s="217">
        <v>70.5</v>
      </c>
      <c r="I239" s="218"/>
      <c r="J239" s="213"/>
      <c r="K239" s="213"/>
      <c r="L239" s="219"/>
      <c r="M239" s="220"/>
      <c r="N239" s="221"/>
      <c r="O239" s="221"/>
      <c r="P239" s="221"/>
      <c r="Q239" s="221"/>
      <c r="R239" s="221"/>
      <c r="S239" s="221"/>
      <c r="T239" s="222"/>
      <c r="AT239" s="223" t="s">
        <v>555</v>
      </c>
      <c r="AU239" s="223" t="s">
        <v>87</v>
      </c>
      <c r="AV239" s="13" t="s">
        <v>87</v>
      </c>
      <c r="AW239" s="13" t="s">
        <v>32</v>
      </c>
      <c r="AX239" s="13" t="s">
        <v>77</v>
      </c>
      <c r="AY239" s="223" t="s">
        <v>209</v>
      </c>
    </row>
    <row r="240" spans="1:65" s="14" customFormat="1">
      <c r="B240" s="235"/>
      <c r="C240" s="236"/>
      <c r="D240" s="214" t="s">
        <v>555</v>
      </c>
      <c r="E240" s="237" t="s">
        <v>1</v>
      </c>
      <c r="F240" s="238" t="s">
        <v>645</v>
      </c>
      <c r="G240" s="236"/>
      <c r="H240" s="239">
        <v>1511.5</v>
      </c>
      <c r="I240" s="240"/>
      <c r="J240" s="236"/>
      <c r="K240" s="236"/>
      <c r="L240" s="241"/>
      <c r="M240" s="242"/>
      <c r="N240" s="243"/>
      <c r="O240" s="243"/>
      <c r="P240" s="243"/>
      <c r="Q240" s="243"/>
      <c r="R240" s="243"/>
      <c r="S240" s="243"/>
      <c r="T240" s="244"/>
      <c r="AT240" s="245" t="s">
        <v>555</v>
      </c>
      <c r="AU240" s="245" t="s">
        <v>87</v>
      </c>
      <c r="AV240" s="14" t="s">
        <v>218</v>
      </c>
      <c r="AW240" s="14" t="s">
        <v>32</v>
      </c>
      <c r="AX240" s="14" t="s">
        <v>85</v>
      </c>
      <c r="AY240" s="245" t="s">
        <v>209</v>
      </c>
    </row>
    <row r="241" spans="1:65" s="2" customFormat="1" ht="33" customHeight="1">
      <c r="A241" s="35"/>
      <c r="B241" s="36"/>
      <c r="C241" s="193" t="s">
        <v>329</v>
      </c>
      <c r="D241" s="193" t="s">
        <v>214</v>
      </c>
      <c r="E241" s="194" t="s">
        <v>15947</v>
      </c>
      <c r="F241" s="195" t="s">
        <v>15948</v>
      </c>
      <c r="G241" s="196" t="s">
        <v>217</v>
      </c>
      <c r="H241" s="197">
        <v>239</v>
      </c>
      <c r="I241" s="198"/>
      <c r="J241" s="199">
        <f>ROUND(I241*H241,2)</f>
        <v>0</v>
      </c>
      <c r="K241" s="200"/>
      <c r="L241" s="40"/>
      <c r="M241" s="201" t="s">
        <v>1</v>
      </c>
      <c r="N241" s="202" t="s">
        <v>42</v>
      </c>
      <c r="O241" s="72"/>
      <c r="P241" s="203">
        <f>O241*H241</f>
        <v>0</v>
      </c>
      <c r="Q241" s="203">
        <v>0.46</v>
      </c>
      <c r="R241" s="203">
        <f>Q241*H241</f>
        <v>109.94</v>
      </c>
      <c r="S241" s="203">
        <v>0</v>
      </c>
      <c r="T241" s="204">
        <f>S241*H241</f>
        <v>0</v>
      </c>
      <c r="U241" s="35"/>
      <c r="V241" s="35"/>
      <c r="W241" s="35"/>
      <c r="X241" s="35"/>
      <c r="Y241" s="35"/>
      <c r="Z241" s="35"/>
      <c r="AA241" s="35"/>
      <c r="AB241" s="35"/>
      <c r="AC241" s="35"/>
      <c r="AD241" s="35"/>
      <c r="AE241" s="35"/>
      <c r="AR241" s="205" t="s">
        <v>218</v>
      </c>
      <c r="AT241" s="205" t="s">
        <v>214</v>
      </c>
      <c r="AU241" s="205" t="s">
        <v>87</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218</v>
      </c>
      <c r="BM241" s="205" t="s">
        <v>15949</v>
      </c>
    </row>
    <row r="242" spans="1:65" s="13" customFormat="1">
      <c r="B242" s="212"/>
      <c r="C242" s="213"/>
      <c r="D242" s="214" t="s">
        <v>555</v>
      </c>
      <c r="E242" s="215" t="s">
        <v>1</v>
      </c>
      <c r="F242" s="216" t="s">
        <v>15950</v>
      </c>
      <c r="G242" s="213"/>
      <c r="H242" s="217">
        <v>200</v>
      </c>
      <c r="I242" s="218"/>
      <c r="J242" s="213"/>
      <c r="K242" s="213"/>
      <c r="L242" s="219"/>
      <c r="M242" s="220"/>
      <c r="N242" s="221"/>
      <c r="O242" s="221"/>
      <c r="P242" s="221"/>
      <c r="Q242" s="221"/>
      <c r="R242" s="221"/>
      <c r="S242" s="221"/>
      <c r="T242" s="222"/>
      <c r="AT242" s="223" t="s">
        <v>555</v>
      </c>
      <c r="AU242" s="223" t="s">
        <v>87</v>
      </c>
      <c r="AV242" s="13" t="s">
        <v>87</v>
      </c>
      <c r="AW242" s="13" t="s">
        <v>32</v>
      </c>
      <c r="AX242" s="13" t="s">
        <v>77</v>
      </c>
      <c r="AY242" s="223" t="s">
        <v>209</v>
      </c>
    </row>
    <row r="243" spans="1:65" s="13" customFormat="1">
      <c r="B243" s="212"/>
      <c r="C243" s="213"/>
      <c r="D243" s="214" t="s">
        <v>555</v>
      </c>
      <c r="E243" s="215" t="s">
        <v>1</v>
      </c>
      <c r="F243" s="216" t="s">
        <v>15951</v>
      </c>
      <c r="G243" s="213"/>
      <c r="H243" s="217">
        <v>11</v>
      </c>
      <c r="I243" s="218"/>
      <c r="J243" s="213"/>
      <c r="K243" s="213"/>
      <c r="L243" s="219"/>
      <c r="M243" s="220"/>
      <c r="N243" s="221"/>
      <c r="O243" s="221"/>
      <c r="P243" s="221"/>
      <c r="Q243" s="221"/>
      <c r="R243" s="221"/>
      <c r="S243" s="221"/>
      <c r="T243" s="222"/>
      <c r="AT243" s="223" t="s">
        <v>555</v>
      </c>
      <c r="AU243" s="223" t="s">
        <v>87</v>
      </c>
      <c r="AV243" s="13" t="s">
        <v>87</v>
      </c>
      <c r="AW243" s="13" t="s">
        <v>32</v>
      </c>
      <c r="AX243" s="13" t="s">
        <v>77</v>
      </c>
      <c r="AY243" s="223" t="s">
        <v>209</v>
      </c>
    </row>
    <row r="244" spans="1:65" s="13" customFormat="1">
      <c r="B244" s="212"/>
      <c r="C244" s="213"/>
      <c r="D244" s="214" t="s">
        <v>555</v>
      </c>
      <c r="E244" s="215" t="s">
        <v>1</v>
      </c>
      <c r="F244" s="216" t="s">
        <v>15952</v>
      </c>
      <c r="G244" s="213"/>
      <c r="H244" s="217">
        <v>20</v>
      </c>
      <c r="I244" s="218"/>
      <c r="J244" s="213"/>
      <c r="K244" s="213"/>
      <c r="L244" s="219"/>
      <c r="M244" s="220"/>
      <c r="N244" s="221"/>
      <c r="O244" s="221"/>
      <c r="P244" s="221"/>
      <c r="Q244" s="221"/>
      <c r="R244" s="221"/>
      <c r="S244" s="221"/>
      <c r="T244" s="222"/>
      <c r="AT244" s="223" t="s">
        <v>555</v>
      </c>
      <c r="AU244" s="223" t="s">
        <v>87</v>
      </c>
      <c r="AV244" s="13" t="s">
        <v>87</v>
      </c>
      <c r="AW244" s="13" t="s">
        <v>32</v>
      </c>
      <c r="AX244" s="13" t="s">
        <v>77</v>
      </c>
      <c r="AY244" s="223" t="s">
        <v>209</v>
      </c>
    </row>
    <row r="245" spans="1:65" s="13" customFormat="1">
      <c r="B245" s="212"/>
      <c r="C245" s="213"/>
      <c r="D245" s="214" t="s">
        <v>555</v>
      </c>
      <c r="E245" s="215" t="s">
        <v>1</v>
      </c>
      <c r="F245" s="216" t="s">
        <v>15953</v>
      </c>
      <c r="G245" s="213"/>
      <c r="H245" s="217">
        <v>8</v>
      </c>
      <c r="I245" s="218"/>
      <c r="J245" s="213"/>
      <c r="K245" s="213"/>
      <c r="L245" s="219"/>
      <c r="M245" s="220"/>
      <c r="N245" s="221"/>
      <c r="O245" s="221"/>
      <c r="P245" s="221"/>
      <c r="Q245" s="221"/>
      <c r="R245" s="221"/>
      <c r="S245" s="221"/>
      <c r="T245" s="222"/>
      <c r="AT245" s="223" t="s">
        <v>555</v>
      </c>
      <c r="AU245" s="223" t="s">
        <v>87</v>
      </c>
      <c r="AV245" s="13" t="s">
        <v>87</v>
      </c>
      <c r="AW245" s="13" t="s">
        <v>32</v>
      </c>
      <c r="AX245" s="13" t="s">
        <v>77</v>
      </c>
      <c r="AY245" s="223" t="s">
        <v>209</v>
      </c>
    </row>
    <row r="246" spans="1:65" s="14" customFormat="1">
      <c r="B246" s="235"/>
      <c r="C246" s="236"/>
      <c r="D246" s="214" t="s">
        <v>555</v>
      </c>
      <c r="E246" s="237" t="s">
        <v>1</v>
      </c>
      <c r="F246" s="238" t="s">
        <v>645</v>
      </c>
      <c r="G246" s="236"/>
      <c r="H246" s="239">
        <v>239</v>
      </c>
      <c r="I246" s="240"/>
      <c r="J246" s="236"/>
      <c r="K246" s="236"/>
      <c r="L246" s="241"/>
      <c r="M246" s="242"/>
      <c r="N246" s="243"/>
      <c r="O246" s="243"/>
      <c r="P246" s="243"/>
      <c r="Q246" s="243"/>
      <c r="R246" s="243"/>
      <c r="S246" s="243"/>
      <c r="T246" s="244"/>
      <c r="AT246" s="245" t="s">
        <v>555</v>
      </c>
      <c r="AU246" s="245" t="s">
        <v>87</v>
      </c>
      <c r="AV246" s="14" t="s">
        <v>218</v>
      </c>
      <c r="AW246" s="14" t="s">
        <v>32</v>
      </c>
      <c r="AX246" s="14" t="s">
        <v>85</v>
      </c>
      <c r="AY246" s="245" t="s">
        <v>209</v>
      </c>
    </row>
    <row r="247" spans="1:65" s="2" customFormat="1" ht="24.2" customHeight="1">
      <c r="A247" s="35"/>
      <c r="B247" s="36"/>
      <c r="C247" s="193" t="s">
        <v>333</v>
      </c>
      <c r="D247" s="193" t="s">
        <v>214</v>
      </c>
      <c r="E247" s="194" t="s">
        <v>15954</v>
      </c>
      <c r="F247" s="195" t="s">
        <v>15955</v>
      </c>
      <c r="G247" s="196" t="s">
        <v>217</v>
      </c>
      <c r="H247" s="197">
        <v>995</v>
      </c>
      <c r="I247" s="198"/>
      <c r="J247" s="199">
        <f>ROUND(I247*H247,2)</f>
        <v>0</v>
      </c>
      <c r="K247" s="200"/>
      <c r="L247" s="40"/>
      <c r="M247" s="201" t="s">
        <v>1</v>
      </c>
      <c r="N247" s="202" t="s">
        <v>42</v>
      </c>
      <c r="O247" s="72"/>
      <c r="P247" s="203">
        <f>O247*H247</f>
        <v>0</v>
      </c>
      <c r="Q247" s="203">
        <v>3.4000000000000002E-4</v>
      </c>
      <c r="R247" s="203">
        <f>Q247*H247</f>
        <v>0.33830000000000005</v>
      </c>
      <c r="S247" s="203">
        <v>0</v>
      </c>
      <c r="T247" s="204">
        <f>S247*H247</f>
        <v>0</v>
      </c>
      <c r="U247" s="35"/>
      <c r="V247" s="35"/>
      <c r="W247" s="35"/>
      <c r="X247" s="35"/>
      <c r="Y247" s="35"/>
      <c r="Z247" s="35"/>
      <c r="AA247" s="35"/>
      <c r="AB247" s="35"/>
      <c r="AC247" s="35"/>
      <c r="AD247" s="35"/>
      <c r="AE247" s="35"/>
      <c r="AR247" s="205" t="s">
        <v>218</v>
      </c>
      <c r="AT247" s="205" t="s">
        <v>214</v>
      </c>
      <c r="AU247" s="205" t="s">
        <v>87</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15956</v>
      </c>
    </row>
    <row r="248" spans="1:65" s="2" customFormat="1" ht="24.2" customHeight="1">
      <c r="A248" s="35"/>
      <c r="B248" s="36"/>
      <c r="C248" s="193" t="s">
        <v>337</v>
      </c>
      <c r="D248" s="193" t="s">
        <v>214</v>
      </c>
      <c r="E248" s="194" t="s">
        <v>15957</v>
      </c>
      <c r="F248" s="195" t="s">
        <v>15958</v>
      </c>
      <c r="G248" s="196" t="s">
        <v>217</v>
      </c>
      <c r="H248" s="197">
        <v>995</v>
      </c>
      <c r="I248" s="198"/>
      <c r="J248" s="199">
        <f>ROUND(I248*H248,2)</f>
        <v>0</v>
      </c>
      <c r="K248" s="200"/>
      <c r="L248" s="40"/>
      <c r="M248" s="201" t="s">
        <v>1</v>
      </c>
      <c r="N248" s="202" t="s">
        <v>42</v>
      </c>
      <c r="O248" s="72"/>
      <c r="P248" s="203">
        <f>O248*H248</f>
        <v>0</v>
      </c>
      <c r="Q248" s="203">
        <v>4.0999999999999999E-4</v>
      </c>
      <c r="R248" s="203">
        <f>Q248*H248</f>
        <v>0.40794999999999998</v>
      </c>
      <c r="S248" s="203">
        <v>0</v>
      </c>
      <c r="T248" s="204">
        <f>S248*H248</f>
        <v>0</v>
      </c>
      <c r="U248" s="35"/>
      <c r="V248" s="35"/>
      <c r="W248" s="35"/>
      <c r="X248" s="35"/>
      <c r="Y248" s="35"/>
      <c r="Z248" s="35"/>
      <c r="AA248" s="35"/>
      <c r="AB248" s="35"/>
      <c r="AC248" s="35"/>
      <c r="AD248" s="35"/>
      <c r="AE248" s="35"/>
      <c r="AR248" s="205" t="s">
        <v>218</v>
      </c>
      <c r="AT248" s="205" t="s">
        <v>214</v>
      </c>
      <c r="AU248" s="205" t="s">
        <v>87</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15959</v>
      </c>
    </row>
    <row r="249" spans="1:65" s="2" customFormat="1" ht="44.25" customHeight="1">
      <c r="A249" s="35"/>
      <c r="B249" s="36"/>
      <c r="C249" s="193" t="s">
        <v>341</v>
      </c>
      <c r="D249" s="193" t="s">
        <v>214</v>
      </c>
      <c r="E249" s="194" t="s">
        <v>15960</v>
      </c>
      <c r="F249" s="195" t="s">
        <v>15961</v>
      </c>
      <c r="G249" s="196" t="s">
        <v>217</v>
      </c>
      <c r="H249" s="197">
        <v>995</v>
      </c>
      <c r="I249" s="198"/>
      <c r="J249" s="199">
        <f>ROUND(I249*H249,2)</f>
        <v>0</v>
      </c>
      <c r="K249" s="200"/>
      <c r="L249" s="40"/>
      <c r="M249" s="201" t="s">
        <v>1</v>
      </c>
      <c r="N249" s="202" t="s">
        <v>42</v>
      </c>
      <c r="O249" s="72"/>
      <c r="P249" s="203">
        <f>O249*H249</f>
        <v>0</v>
      </c>
      <c r="Q249" s="203">
        <v>0.10373</v>
      </c>
      <c r="R249" s="203">
        <f>Q249*H249</f>
        <v>103.21135</v>
      </c>
      <c r="S249" s="203">
        <v>0</v>
      </c>
      <c r="T249" s="204">
        <f>S249*H249</f>
        <v>0</v>
      </c>
      <c r="U249" s="35"/>
      <c r="V249" s="35"/>
      <c r="W249" s="35"/>
      <c r="X249" s="35"/>
      <c r="Y249" s="35"/>
      <c r="Z249" s="35"/>
      <c r="AA249" s="35"/>
      <c r="AB249" s="35"/>
      <c r="AC249" s="35"/>
      <c r="AD249" s="35"/>
      <c r="AE249" s="35"/>
      <c r="AR249" s="205" t="s">
        <v>218</v>
      </c>
      <c r="AT249" s="205" t="s">
        <v>214</v>
      </c>
      <c r="AU249" s="205" t="s">
        <v>87</v>
      </c>
      <c r="AY249" s="18" t="s">
        <v>209</v>
      </c>
      <c r="BE249" s="206">
        <f>IF(N249="základní",J249,0)</f>
        <v>0</v>
      </c>
      <c r="BF249" s="206">
        <f>IF(N249="snížená",J249,0)</f>
        <v>0</v>
      </c>
      <c r="BG249" s="206">
        <f>IF(N249="zákl. přenesená",J249,0)</f>
        <v>0</v>
      </c>
      <c r="BH249" s="206">
        <f>IF(N249="sníž. přenesená",J249,0)</f>
        <v>0</v>
      </c>
      <c r="BI249" s="206">
        <f>IF(N249="nulová",J249,0)</f>
        <v>0</v>
      </c>
      <c r="BJ249" s="18" t="s">
        <v>85</v>
      </c>
      <c r="BK249" s="206">
        <f>ROUND(I249*H249,2)</f>
        <v>0</v>
      </c>
      <c r="BL249" s="18" t="s">
        <v>218</v>
      </c>
      <c r="BM249" s="205" t="s">
        <v>15962</v>
      </c>
    </row>
    <row r="250" spans="1:65" s="2" customFormat="1" ht="44.25" customHeight="1">
      <c r="A250" s="35"/>
      <c r="B250" s="36"/>
      <c r="C250" s="193" t="s">
        <v>346</v>
      </c>
      <c r="D250" s="193" t="s">
        <v>214</v>
      </c>
      <c r="E250" s="194" t="s">
        <v>15963</v>
      </c>
      <c r="F250" s="195" t="s">
        <v>15964</v>
      </c>
      <c r="G250" s="196" t="s">
        <v>217</v>
      </c>
      <c r="H250" s="197">
        <v>995</v>
      </c>
      <c r="I250" s="198"/>
      <c r="J250" s="199">
        <f>ROUND(I250*H250,2)</f>
        <v>0</v>
      </c>
      <c r="K250" s="200"/>
      <c r="L250" s="40"/>
      <c r="M250" s="201" t="s">
        <v>1</v>
      </c>
      <c r="N250" s="202" t="s">
        <v>42</v>
      </c>
      <c r="O250" s="72"/>
      <c r="P250" s="203">
        <f>O250*H250</f>
        <v>0</v>
      </c>
      <c r="Q250" s="203">
        <v>0.15559000000000001</v>
      </c>
      <c r="R250" s="203">
        <f>Q250*H250</f>
        <v>154.81205</v>
      </c>
      <c r="S250" s="203">
        <v>0</v>
      </c>
      <c r="T250" s="204">
        <f>S250*H250</f>
        <v>0</v>
      </c>
      <c r="U250" s="35"/>
      <c r="V250" s="35"/>
      <c r="W250" s="35"/>
      <c r="X250" s="35"/>
      <c r="Y250" s="35"/>
      <c r="Z250" s="35"/>
      <c r="AA250" s="35"/>
      <c r="AB250" s="35"/>
      <c r="AC250" s="35"/>
      <c r="AD250" s="35"/>
      <c r="AE250" s="35"/>
      <c r="AR250" s="205" t="s">
        <v>218</v>
      </c>
      <c r="AT250" s="205" t="s">
        <v>214</v>
      </c>
      <c r="AU250" s="205" t="s">
        <v>87</v>
      </c>
      <c r="AY250" s="18" t="s">
        <v>209</v>
      </c>
      <c r="BE250" s="206">
        <f>IF(N250="základní",J250,0)</f>
        <v>0</v>
      </c>
      <c r="BF250" s="206">
        <f>IF(N250="snížená",J250,0)</f>
        <v>0</v>
      </c>
      <c r="BG250" s="206">
        <f>IF(N250="zákl. přenesená",J250,0)</f>
        <v>0</v>
      </c>
      <c r="BH250" s="206">
        <f>IF(N250="sníž. přenesená",J250,0)</f>
        <v>0</v>
      </c>
      <c r="BI250" s="206">
        <f>IF(N250="nulová",J250,0)</f>
        <v>0</v>
      </c>
      <c r="BJ250" s="18" t="s">
        <v>85</v>
      </c>
      <c r="BK250" s="206">
        <f>ROUND(I250*H250,2)</f>
        <v>0</v>
      </c>
      <c r="BL250" s="18" t="s">
        <v>218</v>
      </c>
      <c r="BM250" s="205" t="s">
        <v>15965</v>
      </c>
    </row>
    <row r="251" spans="1:65" s="2" customFormat="1" ht="76.349999999999994" customHeight="1">
      <c r="A251" s="35"/>
      <c r="B251" s="36"/>
      <c r="C251" s="193" t="s">
        <v>350</v>
      </c>
      <c r="D251" s="193" t="s">
        <v>214</v>
      </c>
      <c r="E251" s="194" t="s">
        <v>15966</v>
      </c>
      <c r="F251" s="195" t="s">
        <v>15967</v>
      </c>
      <c r="G251" s="196" t="s">
        <v>217</v>
      </c>
      <c r="H251" s="197">
        <v>320</v>
      </c>
      <c r="I251" s="198"/>
      <c r="J251" s="199">
        <f>ROUND(I251*H251,2)</f>
        <v>0</v>
      </c>
      <c r="K251" s="200"/>
      <c r="L251" s="40"/>
      <c r="M251" s="201" t="s">
        <v>1</v>
      </c>
      <c r="N251" s="202" t="s">
        <v>42</v>
      </c>
      <c r="O251" s="72"/>
      <c r="P251" s="203">
        <f>O251*H251</f>
        <v>0</v>
      </c>
      <c r="Q251" s="203">
        <v>8.9219999999999994E-2</v>
      </c>
      <c r="R251" s="203">
        <f>Q251*H251</f>
        <v>28.550399999999996</v>
      </c>
      <c r="S251" s="203">
        <v>0</v>
      </c>
      <c r="T251" s="204">
        <f>S251*H251</f>
        <v>0</v>
      </c>
      <c r="U251" s="35"/>
      <c r="V251" s="35"/>
      <c r="W251" s="35"/>
      <c r="X251" s="35"/>
      <c r="Y251" s="35"/>
      <c r="Z251" s="35"/>
      <c r="AA251" s="35"/>
      <c r="AB251" s="35"/>
      <c r="AC251" s="35"/>
      <c r="AD251" s="35"/>
      <c r="AE251" s="35"/>
      <c r="AR251" s="205" t="s">
        <v>218</v>
      </c>
      <c r="AT251" s="205" t="s">
        <v>214</v>
      </c>
      <c r="AU251" s="205" t="s">
        <v>87</v>
      </c>
      <c r="AY251" s="18" t="s">
        <v>209</v>
      </c>
      <c r="BE251" s="206">
        <f>IF(N251="základní",J251,0)</f>
        <v>0</v>
      </c>
      <c r="BF251" s="206">
        <f>IF(N251="snížená",J251,0)</f>
        <v>0</v>
      </c>
      <c r="BG251" s="206">
        <f>IF(N251="zákl. přenesená",J251,0)</f>
        <v>0</v>
      </c>
      <c r="BH251" s="206">
        <f>IF(N251="sníž. přenesená",J251,0)</f>
        <v>0</v>
      </c>
      <c r="BI251" s="206">
        <f>IF(N251="nulová",J251,0)</f>
        <v>0</v>
      </c>
      <c r="BJ251" s="18" t="s">
        <v>85</v>
      </c>
      <c r="BK251" s="206">
        <f>ROUND(I251*H251,2)</f>
        <v>0</v>
      </c>
      <c r="BL251" s="18" t="s">
        <v>218</v>
      </c>
      <c r="BM251" s="205" t="s">
        <v>15968</v>
      </c>
    </row>
    <row r="252" spans="1:65" s="15" customFormat="1">
      <c r="B252" s="246"/>
      <c r="C252" s="247"/>
      <c r="D252" s="214" t="s">
        <v>555</v>
      </c>
      <c r="E252" s="248" t="s">
        <v>1</v>
      </c>
      <c r="F252" s="249" t="s">
        <v>15969</v>
      </c>
      <c r="G252" s="247"/>
      <c r="H252" s="248" t="s">
        <v>1</v>
      </c>
      <c r="I252" s="250"/>
      <c r="J252" s="247"/>
      <c r="K252" s="247"/>
      <c r="L252" s="251"/>
      <c r="M252" s="252"/>
      <c r="N252" s="253"/>
      <c r="O252" s="253"/>
      <c r="P252" s="253"/>
      <c r="Q252" s="253"/>
      <c r="R252" s="253"/>
      <c r="S252" s="253"/>
      <c r="T252" s="254"/>
      <c r="AT252" s="255" t="s">
        <v>555</v>
      </c>
      <c r="AU252" s="255" t="s">
        <v>87</v>
      </c>
      <c r="AV252" s="15" t="s">
        <v>85</v>
      </c>
      <c r="AW252" s="15" t="s">
        <v>32</v>
      </c>
      <c r="AX252" s="15" t="s">
        <v>77</v>
      </c>
      <c r="AY252" s="255" t="s">
        <v>209</v>
      </c>
    </row>
    <row r="253" spans="1:65" s="13" customFormat="1">
      <c r="B253" s="212"/>
      <c r="C253" s="213"/>
      <c r="D253" s="214" t="s">
        <v>555</v>
      </c>
      <c r="E253" s="215" t="s">
        <v>1</v>
      </c>
      <c r="F253" s="216" t="s">
        <v>15970</v>
      </c>
      <c r="G253" s="213"/>
      <c r="H253" s="217">
        <v>90</v>
      </c>
      <c r="I253" s="218"/>
      <c r="J253" s="213"/>
      <c r="K253" s="213"/>
      <c r="L253" s="219"/>
      <c r="M253" s="220"/>
      <c r="N253" s="221"/>
      <c r="O253" s="221"/>
      <c r="P253" s="221"/>
      <c r="Q253" s="221"/>
      <c r="R253" s="221"/>
      <c r="S253" s="221"/>
      <c r="T253" s="222"/>
      <c r="AT253" s="223" t="s">
        <v>555</v>
      </c>
      <c r="AU253" s="223" t="s">
        <v>87</v>
      </c>
      <c r="AV253" s="13" t="s">
        <v>87</v>
      </c>
      <c r="AW253" s="13" t="s">
        <v>32</v>
      </c>
      <c r="AX253" s="13" t="s">
        <v>77</v>
      </c>
      <c r="AY253" s="223" t="s">
        <v>209</v>
      </c>
    </row>
    <row r="254" spans="1:65" s="13" customFormat="1">
      <c r="B254" s="212"/>
      <c r="C254" s="213"/>
      <c r="D254" s="214" t="s">
        <v>555</v>
      </c>
      <c r="E254" s="215" t="s">
        <v>1</v>
      </c>
      <c r="F254" s="216" t="s">
        <v>15950</v>
      </c>
      <c r="G254" s="213"/>
      <c r="H254" s="217">
        <v>200</v>
      </c>
      <c r="I254" s="218"/>
      <c r="J254" s="213"/>
      <c r="K254" s="213"/>
      <c r="L254" s="219"/>
      <c r="M254" s="220"/>
      <c r="N254" s="221"/>
      <c r="O254" s="221"/>
      <c r="P254" s="221"/>
      <c r="Q254" s="221"/>
      <c r="R254" s="221"/>
      <c r="S254" s="221"/>
      <c r="T254" s="222"/>
      <c r="AT254" s="223" t="s">
        <v>555</v>
      </c>
      <c r="AU254" s="223" t="s">
        <v>87</v>
      </c>
      <c r="AV254" s="13" t="s">
        <v>87</v>
      </c>
      <c r="AW254" s="13" t="s">
        <v>32</v>
      </c>
      <c r="AX254" s="13" t="s">
        <v>77</v>
      </c>
      <c r="AY254" s="223" t="s">
        <v>209</v>
      </c>
    </row>
    <row r="255" spans="1:65" s="13" customFormat="1">
      <c r="B255" s="212"/>
      <c r="C255" s="213"/>
      <c r="D255" s="214" t="s">
        <v>555</v>
      </c>
      <c r="E255" s="215" t="s">
        <v>1</v>
      </c>
      <c r="F255" s="216" t="s">
        <v>15971</v>
      </c>
      <c r="G255" s="213"/>
      <c r="H255" s="217">
        <v>11</v>
      </c>
      <c r="I255" s="218"/>
      <c r="J255" s="213"/>
      <c r="K255" s="213"/>
      <c r="L255" s="219"/>
      <c r="M255" s="220"/>
      <c r="N255" s="221"/>
      <c r="O255" s="221"/>
      <c r="P255" s="221"/>
      <c r="Q255" s="221"/>
      <c r="R255" s="221"/>
      <c r="S255" s="221"/>
      <c r="T255" s="222"/>
      <c r="AT255" s="223" t="s">
        <v>555</v>
      </c>
      <c r="AU255" s="223" t="s">
        <v>87</v>
      </c>
      <c r="AV255" s="13" t="s">
        <v>87</v>
      </c>
      <c r="AW255" s="13" t="s">
        <v>32</v>
      </c>
      <c r="AX255" s="13" t="s">
        <v>77</v>
      </c>
      <c r="AY255" s="223" t="s">
        <v>209</v>
      </c>
    </row>
    <row r="256" spans="1:65" s="16" customFormat="1">
      <c r="B256" s="260"/>
      <c r="C256" s="261"/>
      <c r="D256" s="214" t="s">
        <v>555</v>
      </c>
      <c r="E256" s="262" t="s">
        <v>1</v>
      </c>
      <c r="F256" s="263" t="s">
        <v>942</v>
      </c>
      <c r="G256" s="261"/>
      <c r="H256" s="264">
        <v>301</v>
      </c>
      <c r="I256" s="265"/>
      <c r="J256" s="261"/>
      <c r="K256" s="261"/>
      <c r="L256" s="266"/>
      <c r="M256" s="267"/>
      <c r="N256" s="268"/>
      <c r="O256" s="268"/>
      <c r="P256" s="268"/>
      <c r="Q256" s="268"/>
      <c r="R256" s="268"/>
      <c r="S256" s="268"/>
      <c r="T256" s="269"/>
      <c r="AT256" s="270" t="s">
        <v>555</v>
      </c>
      <c r="AU256" s="270" t="s">
        <v>87</v>
      </c>
      <c r="AV256" s="16" t="s">
        <v>226</v>
      </c>
      <c r="AW256" s="16" t="s">
        <v>32</v>
      </c>
      <c r="AX256" s="16" t="s">
        <v>77</v>
      </c>
      <c r="AY256" s="270" t="s">
        <v>209</v>
      </c>
    </row>
    <row r="257" spans="1:65" s="15" customFormat="1">
      <c r="B257" s="246"/>
      <c r="C257" s="247"/>
      <c r="D257" s="214" t="s">
        <v>555</v>
      </c>
      <c r="E257" s="248" t="s">
        <v>1</v>
      </c>
      <c r="F257" s="249" t="s">
        <v>15972</v>
      </c>
      <c r="G257" s="247"/>
      <c r="H257" s="248" t="s">
        <v>1</v>
      </c>
      <c r="I257" s="250"/>
      <c r="J257" s="247"/>
      <c r="K257" s="247"/>
      <c r="L257" s="251"/>
      <c r="M257" s="252"/>
      <c r="N257" s="253"/>
      <c r="O257" s="253"/>
      <c r="P257" s="253"/>
      <c r="Q257" s="253"/>
      <c r="R257" s="253"/>
      <c r="S257" s="253"/>
      <c r="T257" s="254"/>
      <c r="AT257" s="255" t="s">
        <v>555</v>
      </c>
      <c r="AU257" s="255" t="s">
        <v>87</v>
      </c>
      <c r="AV257" s="15" t="s">
        <v>85</v>
      </c>
      <c r="AW257" s="15" t="s">
        <v>32</v>
      </c>
      <c r="AX257" s="15" t="s">
        <v>77</v>
      </c>
      <c r="AY257" s="255" t="s">
        <v>209</v>
      </c>
    </row>
    <row r="258" spans="1:65" s="13" customFormat="1">
      <c r="B258" s="212"/>
      <c r="C258" s="213"/>
      <c r="D258" s="214" t="s">
        <v>555</v>
      </c>
      <c r="E258" s="215" t="s">
        <v>1</v>
      </c>
      <c r="F258" s="216" t="s">
        <v>15973</v>
      </c>
      <c r="G258" s="213"/>
      <c r="H258" s="217">
        <v>11</v>
      </c>
      <c r="I258" s="218"/>
      <c r="J258" s="213"/>
      <c r="K258" s="213"/>
      <c r="L258" s="219"/>
      <c r="M258" s="220"/>
      <c r="N258" s="221"/>
      <c r="O258" s="221"/>
      <c r="P258" s="221"/>
      <c r="Q258" s="221"/>
      <c r="R258" s="221"/>
      <c r="S258" s="221"/>
      <c r="T258" s="222"/>
      <c r="AT258" s="223" t="s">
        <v>555</v>
      </c>
      <c r="AU258" s="223" t="s">
        <v>87</v>
      </c>
      <c r="AV258" s="13" t="s">
        <v>87</v>
      </c>
      <c r="AW258" s="13" t="s">
        <v>32</v>
      </c>
      <c r="AX258" s="13" t="s">
        <v>77</v>
      </c>
      <c r="AY258" s="223" t="s">
        <v>209</v>
      </c>
    </row>
    <row r="259" spans="1:65" s="15" customFormat="1">
      <c r="B259" s="246"/>
      <c r="C259" s="247"/>
      <c r="D259" s="214" t="s">
        <v>555</v>
      </c>
      <c r="E259" s="248" t="s">
        <v>1</v>
      </c>
      <c r="F259" s="249" t="s">
        <v>15974</v>
      </c>
      <c r="G259" s="247"/>
      <c r="H259" s="248" t="s">
        <v>1</v>
      </c>
      <c r="I259" s="250"/>
      <c r="J259" s="247"/>
      <c r="K259" s="247"/>
      <c r="L259" s="251"/>
      <c r="M259" s="252"/>
      <c r="N259" s="253"/>
      <c r="O259" s="253"/>
      <c r="P259" s="253"/>
      <c r="Q259" s="253"/>
      <c r="R259" s="253"/>
      <c r="S259" s="253"/>
      <c r="T259" s="254"/>
      <c r="AT259" s="255" t="s">
        <v>555</v>
      </c>
      <c r="AU259" s="255" t="s">
        <v>87</v>
      </c>
      <c r="AV259" s="15" t="s">
        <v>85</v>
      </c>
      <c r="AW259" s="15" t="s">
        <v>32</v>
      </c>
      <c r="AX259" s="15" t="s">
        <v>77</v>
      </c>
      <c r="AY259" s="255" t="s">
        <v>209</v>
      </c>
    </row>
    <row r="260" spans="1:65" s="13" customFormat="1">
      <c r="B260" s="212"/>
      <c r="C260" s="213"/>
      <c r="D260" s="214" t="s">
        <v>555</v>
      </c>
      <c r="E260" s="215" t="s">
        <v>1</v>
      </c>
      <c r="F260" s="216" t="s">
        <v>15975</v>
      </c>
      <c r="G260" s="213"/>
      <c r="H260" s="217">
        <v>8</v>
      </c>
      <c r="I260" s="218"/>
      <c r="J260" s="213"/>
      <c r="K260" s="213"/>
      <c r="L260" s="219"/>
      <c r="M260" s="220"/>
      <c r="N260" s="221"/>
      <c r="O260" s="221"/>
      <c r="P260" s="221"/>
      <c r="Q260" s="221"/>
      <c r="R260" s="221"/>
      <c r="S260" s="221"/>
      <c r="T260" s="222"/>
      <c r="AT260" s="223" t="s">
        <v>555</v>
      </c>
      <c r="AU260" s="223" t="s">
        <v>87</v>
      </c>
      <c r="AV260" s="13" t="s">
        <v>87</v>
      </c>
      <c r="AW260" s="13" t="s">
        <v>32</v>
      </c>
      <c r="AX260" s="13" t="s">
        <v>77</v>
      </c>
      <c r="AY260" s="223" t="s">
        <v>209</v>
      </c>
    </row>
    <row r="261" spans="1:65" s="14" customFormat="1">
      <c r="B261" s="235"/>
      <c r="C261" s="236"/>
      <c r="D261" s="214" t="s">
        <v>555</v>
      </c>
      <c r="E261" s="237" t="s">
        <v>1</v>
      </c>
      <c r="F261" s="238" t="s">
        <v>645</v>
      </c>
      <c r="G261" s="236"/>
      <c r="H261" s="239">
        <v>320</v>
      </c>
      <c r="I261" s="240"/>
      <c r="J261" s="236"/>
      <c r="K261" s="236"/>
      <c r="L261" s="241"/>
      <c r="M261" s="242"/>
      <c r="N261" s="243"/>
      <c r="O261" s="243"/>
      <c r="P261" s="243"/>
      <c r="Q261" s="243"/>
      <c r="R261" s="243"/>
      <c r="S261" s="243"/>
      <c r="T261" s="244"/>
      <c r="AT261" s="245" t="s">
        <v>555</v>
      </c>
      <c r="AU261" s="245" t="s">
        <v>87</v>
      </c>
      <c r="AV261" s="14" t="s">
        <v>218</v>
      </c>
      <c r="AW261" s="14" t="s">
        <v>32</v>
      </c>
      <c r="AX261" s="14" t="s">
        <v>85</v>
      </c>
      <c r="AY261" s="245" t="s">
        <v>209</v>
      </c>
    </row>
    <row r="262" spans="1:65" s="2" customFormat="1" ht="21.75" customHeight="1">
      <c r="A262" s="35"/>
      <c r="B262" s="36"/>
      <c r="C262" s="224" t="s">
        <v>354</v>
      </c>
      <c r="D262" s="224" t="s">
        <v>576</v>
      </c>
      <c r="E262" s="225" t="s">
        <v>15976</v>
      </c>
      <c r="F262" s="226" t="s">
        <v>15977</v>
      </c>
      <c r="G262" s="227" t="s">
        <v>217</v>
      </c>
      <c r="H262" s="228">
        <v>11.22</v>
      </c>
      <c r="I262" s="229"/>
      <c r="J262" s="230">
        <f>ROUND(I262*H262,2)</f>
        <v>0</v>
      </c>
      <c r="K262" s="231"/>
      <c r="L262" s="232"/>
      <c r="M262" s="233" t="s">
        <v>1</v>
      </c>
      <c r="N262" s="234" t="s">
        <v>42</v>
      </c>
      <c r="O262" s="72"/>
      <c r="P262" s="203">
        <f>O262*H262</f>
        <v>0</v>
      </c>
      <c r="Q262" s="203">
        <v>0.13100000000000001</v>
      </c>
      <c r="R262" s="203">
        <f>Q262*H262</f>
        <v>1.4698200000000001</v>
      </c>
      <c r="S262" s="203">
        <v>0</v>
      </c>
      <c r="T262" s="204">
        <f>S262*H262</f>
        <v>0</v>
      </c>
      <c r="U262" s="35"/>
      <c r="V262" s="35"/>
      <c r="W262" s="35"/>
      <c r="X262" s="35"/>
      <c r="Y262" s="35"/>
      <c r="Z262" s="35"/>
      <c r="AA262" s="35"/>
      <c r="AB262" s="35"/>
      <c r="AC262" s="35"/>
      <c r="AD262" s="35"/>
      <c r="AE262" s="35"/>
      <c r="AR262" s="205" t="s">
        <v>246</v>
      </c>
      <c r="AT262" s="205" t="s">
        <v>576</v>
      </c>
      <c r="AU262" s="205" t="s">
        <v>87</v>
      </c>
      <c r="AY262" s="18" t="s">
        <v>209</v>
      </c>
      <c r="BE262" s="206">
        <f>IF(N262="základní",J262,0)</f>
        <v>0</v>
      </c>
      <c r="BF262" s="206">
        <f>IF(N262="snížená",J262,0)</f>
        <v>0</v>
      </c>
      <c r="BG262" s="206">
        <f>IF(N262="zákl. přenesená",J262,0)</f>
        <v>0</v>
      </c>
      <c r="BH262" s="206">
        <f>IF(N262="sníž. přenesená",J262,0)</f>
        <v>0</v>
      </c>
      <c r="BI262" s="206">
        <f>IF(N262="nulová",J262,0)</f>
        <v>0</v>
      </c>
      <c r="BJ262" s="18" t="s">
        <v>85</v>
      </c>
      <c r="BK262" s="206">
        <f>ROUND(I262*H262,2)</f>
        <v>0</v>
      </c>
      <c r="BL262" s="18" t="s">
        <v>218</v>
      </c>
      <c r="BM262" s="205" t="s">
        <v>15978</v>
      </c>
    </row>
    <row r="263" spans="1:65" s="13" customFormat="1">
      <c r="B263" s="212"/>
      <c r="C263" s="213"/>
      <c r="D263" s="214" t="s">
        <v>555</v>
      </c>
      <c r="E263" s="215" t="s">
        <v>1</v>
      </c>
      <c r="F263" s="216" t="s">
        <v>15979</v>
      </c>
      <c r="G263" s="213"/>
      <c r="H263" s="217">
        <v>11.22</v>
      </c>
      <c r="I263" s="218"/>
      <c r="J263" s="213"/>
      <c r="K263" s="213"/>
      <c r="L263" s="219"/>
      <c r="M263" s="220"/>
      <c r="N263" s="221"/>
      <c r="O263" s="221"/>
      <c r="P263" s="221"/>
      <c r="Q263" s="221"/>
      <c r="R263" s="221"/>
      <c r="S263" s="221"/>
      <c r="T263" s="222"/>
      <c r="AT263" s="223" t="s">
        <v>555</v>
      </c>
      <c r="AU263" s="223" t="s">
        <v>87</v>
      </c>
      <c r="AV263" s="13" t="s">
        <v>87</v>
      </c>
      <c r="AW263" s="13" t="s">
        <v>32</v>
      </c>
      <c r="AX263" s="13" t="s">
        <v>85</v>
      </c>
      <c r="AY263" s="223" t="s">
        <v>209</v>
      </c>
    </row>
    <row r="264" spans="1:65" s="2" customFormat="1" ht="21.75" customHeight="1">
      <c r="A264" s="35"/>
      <c r="B264" s="36"/>
      <c r="C264" s="224" t="s">
        <v>358</v>
      </c>
      <c r="D264" s="224" t="s">
        <v>576</v>
      </c>
      <c r="E264" s="225" t="s">
        <v>15980</v>
      </c>
      <c r="F264" s="226" t="s">
        <v>15977</v>
      </c>
      <c r="G264" s="227" t="s">
        <v>217</v>
      </c>
      <c r="H264" s="228">
        <v>290</v>
      </c>
      <c r="I264" s="229"/>
      <c r="J264" s="230">
        <f>ROUND(I264*H264,2)</f>
        <v>0</v>
      </c>
      <c r="K264" s="231"/>
      <c r="L264" s="232"/>
      <c r="M264" s="233" t="s">
        <v>1</v>
      </c>
      <c r="N264" s="234" t="s">
        <v>42</v>
      </c>
      <c r="O264" s="72"/>
      <c r="P264" s="203">
        <f>O264*H264</f>
        <v>0</v>
      </c>
      <c r="Q264" s="203">
        <v>0.13100000000000001</v>
      </c>
      <c r="R264" s="203">
        <f>Q264*H264</f>
        <v>37.99</v>
      </c>
      <c r="S264" s="203">
        <v>0</v>
      </c>
      <c r="T264" s="204">
        <f>S264*H264</f>
        <v>0</v>
      </c>
      <c r="U264" s="35"/>
      <c r="V264" s="35"/>
      <c r="W264" s="35"/>
      <c r="X264" s="35"/>
      <c r="Y264" s="35"/>
      <c r="Z264" s="35"/>
      <c r="AA264" s="35"/>
      <c r="AB264" s="35"/>
      <c r="AC264" s="35"/>
      <c r="AD264" s="35"/>
      <c r="AE264" s="35"/>
      <c r="AR264" s="205" t="s">
        <v>246</v>
      </c>
      <c r="AT264" s="205" t="s">
        <v>576</v>
      </c>
      <c r="AU264" s="205" t="s">
        <v>87</v>
      </c>
      <c r="AY264" s="18" t="s">
        <v>209</v>
      </c>
      <c r="BE264" s="206">
        <f>IF(N264="základní",J264,0)</f>
        <v>0</v>
      </c>
      <c r="BF264" s="206">
        <f>IF(N264="snížená",J264,0)</f>
        <v>0</v>
      </c>
      <c r="BG264" s="206">
        <f>IF(N264="zákl. přenesená",J264,0)</f>
        <v>0</v>
      </c>
      <c r="BH264" s="206">
        <f>IF(N264="sníž. přenesená",J264,0)</f>
        <v>0</v>
      </c>
      <c r="BI264" s="206">
        <f>IF(N264="nulová",J264,0)</f>
        <v>0</v>
      </c>
      <c r="BJ264" s="18" t="s">
        <v>85</v>
      </c>
      <c r="BK264" s="206">
        <f>ROUND(I264*H264,2)</f>
        <v>0</v>
      </c>
      <c r="BL264" s="18" t="s">
        <v>218</v>
      </c>
      <c r="BM264" s="205" t="s">
        <v>15981</v>
      </c>
    </row>
    <row r="265" spans="1:65" s="13" customFormat="1">
      <c r="B265" s="212"/>
      <c r="C265" s="213"/>
      <c r="D265" s="214" t="s">
        <v>555</v>
      </c>
      <c r="E265" s="215" t="s">
        <v>1</v>
      </c>
      <c r="F265" s="216" t="s">
        <v>15970</v>
      </c>
      <c r="G265" s="213"/>
      <c r="H265" s="217">
        <v>90</v>
      </c>
      <c r="I265" s="218"/>
      <c r="J265" s="213"/>
      <c r="K265" s="213"/>
      <c r="L265" s="219"/>
      <c r="M265" s="220"/>
      <c r="N265" s="221"/>
      <c r="O265" s="221"/>
      <c r="P265" s="221"/>
      <c r="Q265" s="221"/>
      <c r="R265" s="221"/>
      <c r="S265" s="221"/>
      <c r="T265" s="222"/>
      <c r="AT265" s="223" t="s">
        <v>555</v>
      </c>
      <c r="AU265" s="223" t="s">
        <v>87</v>
      </c>
      <c r="AV265" s="13" t="s">
        <v>87</v>
      </c>
      <c r="AW265" s="13" t="s">
        <v>32</v>
      </c>
      <c r="AX265" s="13" t="s">
        <v>77</v>
      </c>
      <c r="AY265" s="223" t="s">
        <v>209</v>
      </c>
    </row>
    <row r="266" spans="1:65" s="13" customFormat="1">
      <c r="B266" s="212"/>
      <c r="C266" s="213"/>
      <c r="D266" s="214" t="s">
        <v>555</v>
      </c>
      <c r="E266" s="215" t="s">
        <v>1</v>
      </c>
      <c r="F266" s="216" t="s">
        <v>15950</v>
      </c>
      <c r="G266" s="213"/>
      <c r="H266" s="217">
        <v>200</v>
      </c>
      <c r="I266" s="218"/>
      <c r="J266" s="213"/>
      <c r="K266" s="213"/>
      <c r="L266" s="219"/>
      <c r="M266" s="220"/>
      <c r="N266" s="221"/>
      <c r="O266" s="221"/>
      <c r="P266" s="221"/>
      <c r="Q266" s="221"/>
      <c r="R266" s="221"/>
      <c r="S266" s="221"/>
      <c r="T266" s="222"/>
      <c r="AT266" s="223" t="s">
        <v>555</v>
      </c>
      <c r="AU266" s="223" t="s">
        <v>87</v>
      </c>
      <c r="AV266" s="13" t="s">
        <v>87</v>
      </c>
      <c r="AW266" s="13" t="s">
        <v>32</v>
      </c>
      <c r="AX266" s="13" t="s">
        <v>77</v>
      </c>
      <c r="AY266" s="223" t="s">
        <v>209</v>
      </c>
    </row>
    <row r="267" spans="1:65" s="14" customFormat="1">
      <c r="B267" s="235"/>
      <c r="C267" s="236"/>
      <c r="D267" s="214" t="s">
        <v>555</v>
      </c>
      <c r="E267" s="237" t="s">
        <v>1</v>
      </c>
      <c r="F267" s="238" t="s">
        <v>645</v>
      </c>
      <c r="G267" s="236"/>
      <c r="H267" s="239">
        <v>290</v>
      </c>
      <c r="I267" s="240"/>
      <c r="J267" s="236"/>
      <c r="K267" s="236"/>
      <c r="L267" s="241"/>
      <c r="M267" s="242"/>
      <c r="N267" s="243"/>
      <c r="O267" s="243"/>
      <c r="P267" s="243"/>
      <c r="Q267" s="243"/>
      <c r="R267" s="243"/>
      <c r="S267" s="243"/>
      <c r="T267" s="244"/>
      <c r="AT267" s="245" t="s">
        <v>555</v>
      </c>
      <c r="AU267" s="245" t="s">
        <v>87</v>
      </c>
      <c r="AV267" s="14" t="s">
        <v>218</v>
      </c>
      <c r="AW267" s="14" t="s">
        <v>32</v>
      </c>
      <c r="AX267" s="14" t="s">
        <v>85</v>
      </c>
      <c r="AY267" s="245" t="s">
        <v>209</v>
      </c>
    </row>
    <row r="268" spans="1:65" s="2" customFormat="1" ht="24.2" customHeight="1">
      <c r="A268" s="35"/>
      <c r="B268" s="36"/>
      <c r="C268" s="224" t="s">
        <v>365</v>
      </c>
      <c r="D268" s="224" t="s">
        <v>576</v>
      </c>
      <c r="E268" s="225" t="s">
        <v>15982</v>
      </c>
      <c r="F268" s="226" t="s">
        <v>15983</v>
      </c>
      <c r="G268" s="227" t="s">
        <v>217</v>
      </c>
      <c r="H268" s="228">
        <v>8.16</v>
      </c>
      <c r="I268" s="229"/>
      <c r="J268" s="230">
        <f>ROUND(I268*H268,2)</f>
        <v>0</v>
      </c>
      <c r="K268" s="231"/>
      <c r="L268" s="232"/>
      <c r="M268" s="233" t="s">
        <v>1</v>
      </c>
      <c r="N268" s="234" t="s">
        <v>42</v>
      </c>
      <c r="O268" s="72"/>
      <c r="P268" s="203">
        <f>O268*H268</f>
        <v>0</v>
      </c>
      <c r="Q268" s="203">
        <v>0.13100000000000001</v>
      </c>
      <c r="R268" s="203">
        <f>Q268*H268</f>
        <v>1.0689600000000001</v>
      </c>
      <c r="S268" s="203">
        <v>0</v>
      </c>
      <c r="T268" s="204">
        <f>S268*H268</f>
        <v>0</v>
      </c>
      <c r="U268" s="35"/>
      <c r="V268" s="35"/>
      <c r="W268" s="35"/>
      <c r="X268" s="35"/>
      <c r="Y268" s="35"/>
      <c r="Z268" s="35"/>
      <c r="AA268" s="35"/>
      <c r="AB268" s="35"/>
      <c r="AC268" s="35"/>
      <c r="AD268" s="35"/>
      <c r="AE268" s="35"/>
      <c r="AR268" s="205" t="s">
        <v>246</v>
      </c>
      <c r="AT268" s="205" t="s">
        <v>576</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15984</v>
      </c>
    </row>
    <row r="269" spans="1:65" s="13" customFormat="1">
      <c r="B269" s="212"/>
      <c r="C269" s="213"/>
      <c r="D269" s="214" t="s">
        <v>555</v>
      </c>
      <c r="E269" s="215" t="s">
        <v>1</v>
      </c>
      <c r="F269" s="216" t="s">
        <v>15985</v>
      </c>
      <c r="G269" s="213"/>
      <c r="H269" s="217">
        <v>8.16</v>
      </c>
      <c r="I269" s="218"/>
      <c r="J269" s="213"/>
      <c r="K269" s="213"/>
      <c r="L269" s="219"/>
      <c r="M269" s="220"/>
      <c r="N269" s="221"/>
      <c r="O269" s="221"/>
      <c r="P269" s="221"/>
      <c r="Q269" s="221"/>
      <c r="R269" s="221"/>
      <c r="S269" s="221"/>
      <c r="T269" s="222"/>
      <c r="AT269" s="223" t="s">
        <v>555</v>
      </c>
      <c r="AU269" s="223" t="s">
        <v>87</v>
      </c>
      <c r="AV269" s="13" t="s">
        <v>87</v>
      </c>
      <c r="AW269" s="13" t="s">
        <v>32</v>
      </c>
      <c r="AX269" s="13" t="s">
        <v>85</v>
      </c>
      <c r="AY269" s="223" t="s">
        <v>209</v>
      </c>
    </row>
    <row r="270" spans="1:65" s="2" customFormat="1" ht="76.349999999999994" customHeight="1">
      <c r="A270" s="35"/>
      <c r="B270" s="36"/>
      <c r="C270" s="193" t="s">
        <v>369</v>
      </c>
      <c r="D270" s="193" t="s">
        <v>214</v>
      </c>
      <c r="E270" s="194" t="s">
        <v>15986</v>
      </c>
      <c r="F270" s="195" t="s">
        <v>15987</v>
      </c>
      <c r="G270" s="196" t="s">
        <v>217</v>
      </c>
      <c r="H270" s="197">
        <v>147</v>
      </c>
      <c r="I270" s="198"/>
      <c r="J270" s="199">
        <f>ROUND(I270*H270,2)</f>
        <v>0</v>
      </c>
      <c r="K270" s="200"/>
      <c r="L270" s="40"/>
      <c r="M270" s="201" t="s">
        <v>1</v>
      </c>
      <c r="N270" s="202" t="s">
        <v>42</v>
      </c>
      <c r="O270" s="72"/>
      <c r="P270" s="203">
        <f>O270*H270</f>
        <v>0</v>
      </c>
      <c r="Q270" s="203">
        <v>9.0620000000000006E-2</v>
      </c>
      <c r="R270" s="203">
        <f>Q270*H270</f>
        <v>13.321140000000002</v>
      </c>
      <c r="S270" s="203">
        <v>0</v>
      </c>
      <c r="T270" s="204">
        <f>S270*H270</f>
        <v>0</v>
      </c>
      <c r="U270" s="35"/>
      <c r="V270" s="35"/>
      <c r="W270" s="35"/>
      <c r="X270" s="35"/>
      <c r="Y270" s="35"/>
      <c r="Z270" s="35"/>
      <c r="AA270" s="35"/>
      <c r="AB270" s="35"/>
      <c r="AC270" s="35"/>
      <c r="AD270" s="35"/>
      <c r="AE270" s="35"/>
      <c r="AR270" s="205" t="s">
        <v>218</v>
      </c>
      <c r="AT270" s="205" t="s">
        <v>214</v>
      </c>
      <c r="AU270" s="205" t="s">
        <v>87</v>
      </c>
      <c r="AY270" s="18" t="s">
        <v>209</v>
      </c>
      <c r="BE270" s="206">
        <f>IF(N270="základní",J270,0)</f>
        <v>0</v>
      </c>
      <c r="BF270" s="206">
        <f>IF(N270="snížená",J270,0)</f>
        <v>0</v>
      </c>
      <c r="BG270" s="206">
        <f>IF(N270="zákl. přenesená",J270,0)</f>
        <v>0</v>
      </c>
      <c r="BH270" s="206">
        <f>IF(N270="sníž. přenesená",J270,0)</f>
        <v>0</v>
      </c>
      <c r="BI270" s="206">
        <f>IF(N270="nulová",J270,0)</f>
        <v>0</v>
      </c>
      <c r="BJ270" s="18" t="s">
        <v>85</v>
      </c>
      <c r="BK270" s="206">
        <f>ROUND(I270*H270,2)</f>
        <v>0</v>
      </c>
      <c r="BL270" s="18" t="s">
        <v>218</v>
      </c>
      <c r="BM270" s="205" t="s">
        <v>15988</v>
      </c>
    </row>
    <row r="271" spans="1:65" s="15" customFormat="1" ht="22.5">
      <c r="B271" s="246"/>
      <c r="C271" s="247"/>
      <c r="D271" s="214" t="s">
        <v>555</v>
      </c>
      <c r="E271" s="248" t="s">
        <v>1</v>
      </c>
      <c r="F271" s="249" t="s">
        <v>15989</v>
      </c>
      <c r="G271" s="247"/>
      <c r="H271" s="248" t="s">
        <v>1</v>
      </c>
      <c r="I271" s="250"/>
      <c r="J271" s="247"/>
      <c r="K271" s="247"/>
      <c r="L271" s="251"/>
      <c r="M271" s="252"/>
      <c r="N271" s="253"/>
      <c r="O271" s="253"/>
      <c r="P271" s="253"/>
      <c r="Q271" s="253"/>
      <c r="R271" s="253"/>
      <c r="S271" s="253"/>
      <c r="T271" s="254"/>
      <c r="AT271" s="255" t="s">
        <v>555</v>
      </c>
      <c r="AU271" s="255" t="s">
        <v>87</v>
      </c>
      <c r="AV271" s="15" t="s">
        <v>85</v>
      </c>
      <c r="AW271" s="15" t="s">
        <v>32</v>
      </c>
      <c r="AX271" s="15" t="s">
        <v>77</v>
      </c>
      <c r="AY271" s="255" t="s">
        <v>209</v>
      </c>
    </row>
    <row r="272" spans="1:65" s="13" customFormat="1">
      <c r="B272" s="212"/>
      <c r="C272" s="213"/>
      <c r="D272" s="214" t="s">
        <v>555</v>
      </c>
      <c r="E272" s="215" t="s">
        <v>1</v>
      </c>
      <c r="F272" s="216" t="s">
        <v>15990</v>
      </c>
      <c r="G272" s="213"/>
      <c r="H272" s="217">
        <v>104</v>
      </c>
      <c r="I272" s="218"/>
      <c r="J272" s="213"/>
      <c r="K272" s="213"/>
      <c r="L272" s="219"/>
      <c r="M272" s="220"/>
      <c r="N272" s="221"/>
      <c r="O272" s="221"/>
      <c r="P272" s="221"/>
      <c r="Q272" s="221"/>
      <c r="R272" s="221"/>
      <c r="S272" s="221"/>
      <c r="T272" s="222"/>
      <c r="AT272" s="223" t="s">
        <v>555</v>
      </c>
      <c r="AU272" s="223" t="s">
        <v>87</v>
      </c>
      <c r="AV272" s="13" t="s">
        <v>87</v>
      </c>
      <c r="AW272" s="13" t="s">
        <v>32</v>
      </c>
      <c r="AX272" s="13" t="s">
        <v>77</v>
      </c>
      <c r="AY272" s="223" t="s">
        <v>209</v>
      </c>
    </row>
    <row r="273" spans="1:65" s="13" customFormat="1">
      <c r="B273" s="212"/>
      <c r="C273" s="213"/>
      <c r="D273" s="214" t="s">
        <v>555</v>
      </c>
      <c r="E273" s="215" t="s">
        <v>1</v>
      </c>
      <c r="F273" s="216" t="s">
        <v>15991</v>
      </c>
      <c r="G273" s="213"/>
      <c r="H273" s="217">
        <v>43</v>
      </c>
      <c r="I273" s="218"/>
      <c r="J273" s="213"/>
      <c r="K273" s="213"/>
      <c r="L273" s="219"/>
      <c r="M273" s="220"/>
      <c r="N273" s="221"/>
      <c r="O273" s="221"/>
      <c r="P273" s="221"/>
      <c r="Q273" s="221"/>
      <c r="R273" s="221"/>
      <c r="S273" s="221"/>
      <c r="T273" s="222"/>
      <c r="AT273" s="223" t="s">
        <v>555</v>
      </c>
      <c r="AU273" s="223" t="s">
        <v>87</v>
      </c>
      <c r="AV273" s="13" t="s">
        <v>87</v>
      </c>
      <c r="AW273" s="13" t="s">
        <v>32</v>
      </c>
      <c r="AX273" s="13" t="s">
        <v>77</v>
      </c>
      <c r="AY273" s="223" t="s">
        <v>209</v>
      </c>
    </row>
    <row r="274" spans="1:65" s="14" customFormat="1">
      <c r="B274" s="235"/>
      <c r="C274" s="236"/>
      <c r="D274" s="214" t="s">
        <v>555</v>
      </c>
      <c r="E274" s="237" t="s">
        <v>1</v>
      </c>
      <c r="F274" s="238" t="s">
        <v>645</v>
      </c>
      <c r="G274" s="236"/>
      <c r="H274" s="239">
        <v>147</v>
      </c>
      <c r="I274" s="240"/>
      <c r="J274" s="236"/>
      <c r="K274" s="236"/>
      <c r="L274" s="241"/>
      <c r="M274" s="242"/>
      <c r="N274" s="243"/>
      <c r="O274" s="243"/>
      <c r="P274" s="243"/>
      <c r="Q274" s="243"/>
      <c r="R274" s="243"/>
      <c r="S274" s="243"/>
      <c r="T274" s="244"/>
      <c r="AT274" s="245" t="s">
        <v>555</v>
      </c>
      <c r="AU274" s="245" t="s">
        <v>87</v>
      </c>
      <c r="AV274" s="14" t="s">
        <v>218</v>
      </c>
      <c r="AW274" s="14" t="s">
        <v>32</v>
      </c>
      <c r="AX274" s="14" t="s">
        <v>85</v>
      </c>
      <c r="AY274" s="245" t="s">
        <v>209</v>
      </c>
    </row>
    <row r="275" spans="1:65" s="12" customFormat="1" ht="22.9" customHeight="1">
      <c r="B275" s="177"/>
      <c r="C275" s="178"/>
      <c r="D275" s="179" t="s">
        <v>76</v>
      </c>
      <c r="E275" s="191" t="s">
        <v>246</v>
      </c>
      <c r="F275" s="191" t="s">
        <v>15992</v>
      </c>
      <c r="G275" s="178"/>
      <c r="H275" s="178"/>
      <c r="I275" s="181"/>
      <c r="J275" s="192">
        <f>BK275</f>
        <v>0</v>
      </c>
      <c r="K275" s="178"/>
      <c r="L275" s="183"/>
      <c r="M275" s="184"/>
      <c r="N275" s="185"/>
      <c r="O275" s="185"/>
      <c r="P275" s="186">
        <f>SUM(P276:P286)</f>
        <v>0</v>
      </c>
      <c r="Q275" s="185"/>
      <c r="R275" s="186">
        <f>SUM(R276:R286)</f>
        <v>2.4450000000000003</v>
      </c>
      <c r="S275" s="185"/>
      <c r="T275" s="187">
        <f>SUM(T276:T286)</f>
        <v>0</v>
      </c>
      <c r="AR275" s="188" t="s">
        <v>85</v>
      </c>
      <c r="AT275" s="189" t="s">
        <v>76</v>
      </c>
      <c r="AU275" s="189" t="s">
        <v>85</v>
      </c>
      <c r="AY275" s="188" t="s">
        <v>209</v>
      </c>
      <c r="BK275" s="190">
        <f>SUM(BK276:BK286)</f>
        <v>0</v>
      </c>
    </row>
    <row r="276" spans="1:65" s="2" customFormat="1" ht="24.2" customHeight="1">
      <c r="A276" s="35"/>
      <c r="B276" s="36"/>
      <c r="C276" s="193" t="s">
        <v>373</v>
      </c>
      <c r="D276" s="193" t="s">
        <v>214</v>
      </c>
      <c r="E276" s="194" t="s">
        <v>15993</v>
      </c>
      <c r="F276" s="195" t="s">
        <v>15994</v>
      </c>
      <c r="G276" s="196" t="s">
        <v>323</v>
      </c>
      <c r="H276" s="197">
        <v>3</v>
      </c>
      <c r="I276" s="198"/>
      <c r="J276" s="199">
        <f t="shared" ref="J276:J286" si="0">ROUND(I276*H276,2)</f>
        <v>0</v>
      </c>
      <c r="K276" s="200"/>
      <c r="L276" s="40"/>
      <c r="M276" s="201" t="s">
        <v>1</v>
      </c>
      <c r="N276" s="202" t="s">
        <v>42</v>
      </c>
      <c r="O276" s="72"/>
      <c r="P276" s="203">
        <f t="shared" ref="P276:P286" si="1">O276*H276</f>
        <v>0</v>
      </c>
      <c r="Q276" s="203">
        <v>0.12422</v>
      </c>
      <c r="R276" s="203">
        <f t="shared" ref="R276:R286" si="2">Q276*H276</f>
        <v>0.37265999999999999</v>
      </c>
      <c r="S276" s="203">
        <v>0</v>
      </c>
      <c r="T276" s="204">
        <f t="shared" ref="T276:T286" si="3">S276*H276</f>
        <v>0</v>
      </c>
      <c r="U276" s="35"/>
      <c r="V276" s="35"/>
      <c r="W276" s="35"/>
      <c r="X276" s="35"/>
      <c r="Y276" s="35"/>
      <c r="Z276" s="35"/>
      <c r="AA276" s="35"/>
      <c r="AB276" s="35"/>
      <c r="AC276" s="35"/>
      <c r="AD276" s="35"/>
      <c r="AE276" s="35"/>
      <c r="AR276" s="205" t="s">
        <v>218</v>
      </c>
      <c r="AT276" s="205" t="s">
        <v>214</v>
      </c>
      <c r="AU276" s="205" t="s">
        <v>87</v>
      </c>
      <c r="AY276" s="18" t="s">
        <v>209</v>
      </c>
      <c r="BE276" s="206">
        <f t="shared" ref="BE276:BE286" si="4">IF(N276="základní",J276,0)</f>
        <v>0</v>
      </c>
      <c r="BF276" s="206">
        <f t="shared" ref="BF276:BF286" si="5">IF(N276="snížená",J276,0)</f>
        <v>0</v>
      </c>
      <c r="BG276" s="206">
        <f t="shared" ref="BG276:BG286" si="6">IF(N276="zákl. přenesená",J276,0)</f>
        <v>0</v>
      </c>
      <c r="BH276" s="206">
        <f t="shared" ref="BH276:BH286" si="7">IF(N276="sníž. přenesená",J276,0)</f>
        <v>0</v>
      </c>
      <c r="BI276" s="206">
        <f t="shared" ref="BI276:BI286" si="8">IF(N276="nulová",J276,0)</f>
        <v>0</v>
      </c>
      <c r="BJ276" s="18" t="s">
        <v>85</v>
      </c>
      <c r="BK276" s="206">
        <f t="shared" ref="BK276:BK286" si="9">ROUND(I276*H276,2)</f>
        <v>0</v>
      </c>
      <c r="BL276" s="18" t="s">
        <v>218</v>
      </c>
      <c r="BM276" s="205" t="s">
        <v>15995</v>
      </c>
    </row>
    <row r="277" spans="1:65" s="2" customFormat="1" ht="24.2" customHeight="1">
      <c r="A277" s="35"/>
      <c r="B277" s="36"/>
      <c r="C277" s="224" t="s">
        <v>377</v>
      </c>
      <c r="D277" s="224" t="s">
        <v>576</v>
      </c>
      <c r="E277" s="225" t="s">
        <v>15996</v>
      </c>
      <c r="F277" s="226" t="s">
        <v>15997</v>
      </c>
      <c r="G277" s="227" t="s">
        <v>323</v>
      </c>
      <c r="H277" s="228">
        <v>3</v>
      </c>
      <c r="I277" s="229"/>
      <c r="J277" s="230">
        <f t="shared" si="0"/>
        <v>0</v>
      </c>
      <c r="K277" s="231"/>
      <c r="L277" s="232"/>
      <c r="M277" s="233" t="s">
        <v>1</v>
      </c>
      <c r="N277" s="234" t="s">
        <v>42</v>
      </c>
      <c r="O277" s="72"/>
      <c r="P277" s="203">
        <f t="shared" si="1"/>
        <v>0</v>
      </c>
      <c r="Q277" s="203">
        <v>7.1999999999999995E-2</v>
      </c>
      <c r="R277" s="203">
        <f t="shared" si="2"/>
        <v>0.21599999999999997</v>
      </c>
      <c r="S277" s="203">
        <v>0</v>
      </c>
      <c r="T277" s="204">
        <f t="shared" si="3"/>
        <v>0</v>
      </c>
      <c r="U277" s="35"/>
      <c r="V277" s="35"/>
      <c r="W277" s="35"/>
      <c r="X277" s="35"/>
      <c r="Y277" s="35"/>
      <c r="Z277" s="35"/>
      <c r="AA277" s="35"/>
      <c r="AB277" s="35"/>
      <c r="AC277" s="35"/>
      <c r="AD277" s="35"/>
      <c r="AE277" s="35"/>
      <c r="AR277" s="205" t="s">
        <v>1194</v>
      </c>
      <c r="AT277" s="205" t="s">
        <v>576</v>
      </c>
      <c r="AU277" s="205" t="s">
        <v>87</v>
      </c>
      <c r="AY277" s="18" t="s">
        <v>209</v>
      </c>
      <c r="BE277" s="206">
        <f t="shared" si="4"/>
        <v>0</v>
      </c>
      <c r="BF277" s="206">
        <f t="shared" si="5"/>
        <v>0</v>
      </c>
      <c r="BG277" s="206">
        <f t="shared" si="6"/>
        <v>0</v>
      </c>
      <c r="BH277" s="206">
        <f t="shared" si="7"/>
        <v>0</v>
      </c>
      <c r="BI277" s="206">
        <f t="shared" si="8"/>
        <v>0</v>
      </c>
      <c r="BJ277" s="18" t="s">
        <v>85</v>
      </c>
      <c r="BK277" s="206">
        <f t="shared" si="9"/>
        <v>0</v>
      </c>
      <c r="BL277" s="18" t="s">
        <v>1194</v>
      </c>
      <c r="BM277" s="205" t="s">
        <v>15998</v>
      </c>
    </row>
    <row r="278" spans="1:65" s="2" customFormat="1" ht="24.2" customHeight="1">
      <c r="A278" s="35"/>
      <c r="B278" s="36"/>
      <c r="C278" s="193" t="s">
        <v>381</v>
      </c>
      <c r="D278" s="193" t="s">
        <v>214</v>
      </c>
      <c r="E278" s="194" t="s">
        <v>15999</v>
      </c>
      <c r="F278" s="195" t="s">
        <v>16000</v>
      </c>
      <c r="G278" s="196" t="s">
        <v>323</v>
      </c>
      <c r="H278" s="197">
        <v>3</v>
      </c>
      <c r="I278" s="198"/>
      <c r="J278" s="199">
        <f t="shared" si="0"/>
        <v>0</v>
      </c>
      <c r="K278" s="200"/>
      <c r="L278" s="40"/>
      <c r="M278" s="201" t="s">
        <v>1</v>
      </c>
      <c r="N278" s="202" t="s">
        <v>42</v>
      </c>
      <c r="O278" s="72"/>
      <c r="P278" s="203">
        <f t="shared" si="1"/>
        <v>0</v>
      </c>
      <c r="Q278" s="203">
        <v>2.972E-2</v>
      </c>
      <c r="R278" s="203">
        <f t="shared" si="2"/>
        <v>8.9160000000000003E-2</v>
      </c>
      <c r="S278" s="203">
        <v>0</v>
      </c>
      <c r="T278" s="204">
        <f t="shared" si="3"/>
        <v>0</v>
      </c>
      <c r="U278" s="35"/>
      <c r="V278" s="35"/>
      <c r="W278" s="35"/>
      <c r="X278" s="35"/>
      <c r="Y278" s="35"/>
      <c r="Z278" s="35"/>
      <c r="AA278" s="35"/>
      <c r="AB278" s="35"/>
      <c r="AC278" s="35"/>
      <c r="AD278" s="35"/>
      <c r="AE278" s="35"/>
      <c r="AR278" s="205" t="s">
        <v>218</v>
      </c>
      <c r="AT278" s="205" t="s">
        <v>214</v>
      </c>
      <c r="AU278" s="205" t="s">
        <v>87</v>
      </c>
      <c r="AY278" s="18" t="s">
        <v>209</v>
      </c>
      <c r="BE278" s="206">
        <f t="shared" si="4"/>
        <v>0</v>
      </c>
      <c r="BF278" s="206">
        <f t="shared" si="5"/>
        <v>0</v>
      </c>
      <c r="BG278" s="206">
        <f t="shared" si="6"/>
        <v>0</v>
      </c>
      <c r="BH278" s="206">
        <f t="shared" si="7"/>
        <v>0</v>
      </c>
      <c r="BI278" s="206">
        <f t="shared" si="8"/>
        <v>0</v>
      </c>
      <c r="BJ278" s="18" t="s">
        <v>85</v>
      </c>
      <c r="BK278" s="206">
        <f t="shared" si="9"/>
        <v>0</v>
      </c>
      <c r="BL278" s="18" t="s">
        <v>218</v>
      </c>
      <c r="BM278" s="205" t="s">
        <v>16001</v>
      </c>
    </row>
    <row r="279" spans="1:65" s="2" customFormat="1" ht="21.75" customHeight="1">
      <c r="A279" s="35"/>
      <c r="B279" s="36"/>
      <c r="C279" s="224" t="s">
        <v>385</v>
      </c>
      <c r="D279" s="224" t="s">
        <v>576</v>
      </c>
      <c r="E279" s="225" t="s">
        <v>16002</v>
      </c>
      <c r="F279" s="226" t="s">
        <v>16003</v>
      </c>
      <c r="G279" s="227" t="s">
        <v>323</v>
      </c>
      <c r="H279" s="228">
        <v>3</v>
      </c>
      <c r="I279" s="229"/>
      <c r="J279" s="230">
        <f t="shared" si="0"/>
        <v>0</v>
      </c>
      <c r="K279" s="231"/>
      <c r="L279" s="232"/>
      <c r="M279" s="233" t="s">
        <v>1</v>
      </c>
      <c r="N279" s="234" t="s">
        <v>42</v>
      </c>
      <c r="O279" s="72"/>
      <c r="P279" s="203">
        <f t="shared" si="1"/>
        <v>0</v>
      </c>
      <c r="Q279" s="203">
        <v>0.111</v>
      </c>
      <c r="R279" s="203">
        <f t="shared" si="2"/>
        <v>0.33300000000000002</v>
      </c>
      <c r="S279" s="203">
        <v>0</v>
      </c>
      <c r="T279" s="204">
        <f t="shared" si="3"/>
        <v>0</v>
      </c>
      <c r="U279" s="35"/>
      <c r="V279" s="35"/>
      <c r="W279" s="35"/>
      <c r="X279" s="35"/>
      <c r="Y279" s="35"/>
      <c r="Z279" s="35"/>
      <c r="AA279" s="35"/>
      <c r="AB279" s="35"/>
      <c r="AC279" s="35"/>
      <c r="AD279" s="35"/>
      <c r="AE279" s="35"/>
      <c r="AR279" s="205" t="s">
        <v>1194</v>
      </c>
      <c r="AT279" s="205" t="s">
        <v>576</v>
      </c>
      <c r="AU279" s="205" t="s">
        <v>87</v>
      </c>
      <c r="AY279" s="18" t="s">
        <v>209</v>
      </c>
      <c r="BE279" s="206">
        <f t="shared" si="4"/>
        <v>0</v>
      </c>
      <c r="BF279" s="206">
        <f t="shared" si="5"/>
        <v>0</v>
      </c>
      <c r="BG279" s="206">
        <f t="shared" si="6"/>
        <v>0</v>
      </c>
      <c r="BH279" s="206">
        <f t="shared" si="7"/>
        <v>0</v>
      </c>
      <c r="BI279" s="206">
        <f t="shared" si="8"/>
        <v>0</v>
      </c>
      <c r="BJ279" s="18" t="s">
        <v>85</v>
      </c>
      <c r="BK279" s="206">
        <f t="shared" si="9"/>
        <v>0</v>
      </c>
      <c r="BL279" s="18" t="s">
        <v>1194</v>
      </c>
      <c r="BM279" s="205" t="s">
        <v>16004</v>
      </c>
    </row>
    <row r="280" spans="1:65" s="2" customFormat="1" ht="24.2" customHeight="1">
      <c r="A280" s="35"/>
      <c r="B280" s="36"/>
      <c r="C280" s="193" t="s">
        <v>389</v>
      </c>
      <c r="D280" s="193" t="s">
        <v>214</v>
      </c>
      <c r="E280" s="194" t="s">
        <v>16005</v>
      </c>
      <c r="F280" s="195" t="s">
        <v>16006</v>
      </c>
      <c r="G280" s="196" t="s">
        <v>323</v>
      </c>
      <c r="H280" s="197">
        <v>3</v>
      </c>
      <c r="I280" s="198"/>
      <c r="J280" s="199">
        <f t="shared" si="0"/>
        <v>0</v>
      </c>
      <c r="K280" s="200"/>
      <c r="L280" s="40"/>
      <c r="M280" s="201" t="s">
        <v>1</v>
      </c>
      <c r="N280" s="202" t="s">
        <v>42</v>
      </c>
      <c r="O280" s="72"/>
      <c r="P280" s="203">
        <f t="shared" si="1"/>
        <v>0</v>
      </c>
      <c r="Q280" s="203">
        <v>2.972E-2</v>
      </c>
      <c r="R280" s="203">
        <f t="shared" si="2"/>
        <v>8.9160000000000003E-2</v>
      </c>
      <c r="S280" s="203">
        <v>0</v>
      </c>
      <c r="T280" s="204">
        <f t="shared" si="3"/>
        <v>0</v>
      </c>
      <c r="U280" s="35"/>
      <c r="V280" s="35"/>
      <c r="W280" s="35"/>
      <c r="X280" s="35"/>
      <c r="Y280" s="35"/>
      <c r="Z280" s="35"/>
      <c r="AA280" s="35"/>
      <c r="AB280" s="35"/>
      <c r="AC280" s="35"/>
      <c r="AD280" s="35"/>
      <c r="AE280" s="35"/>
      <c r="AR280" s="205" t="s">
        <v>218</v>
      </c>
      <c r="AT280" s="205" t="s">
        <v>214</v>
      </c>
      <c r="AU280" s="205" t="s">
        <v>87</v>
      </c>
      <c r="AY280" s="18" t="s">
        <v>209</v>
      </c>
      <c r="BE280" s="206">
        <f t="shared" si="4"/>
        <v>0</v>
      </c>
      <c r="BF280" s="206">
        <f t="shared" si="5"/>
        <v>0</v>
      </c>
      <c r="BG280" s="206">
        <f t="shared" si="6"/>
        <v>0</v>
      </c>
      <c r="BH280" s="206">
        <f t="shared" si="7"/>
        <v>0</v>
      </c>
      <c r="BI280" s="206">
        <f t="shared" si="8"/>
        <v>0</v>
      </c>
      <c r="BJ280" s="18" t="s">
        <v>85</v>
      </c>
      <c r="BK280" s="206">
        <f t="shared" si="9"/>
        <v>0</v>
      </c>
      <c r="BL280" s="18" t="s">
        <v>218</v>
      </c>
      <c r="BM280" s="205" t="s">
        <v>16007</v>
      </c>
    </row>
    <row r="281" spans="1:65" s="2" customFormat="1" ht="24.2" customHeight="1">
      <c r="A281" s="35"/>
      <c r="B281" s="36"/>
      <c r="C281" s="224" t="s">
        <v>394</v>
      </c>
      <c r="D281" s="224" t="s">
        <v>576</v>
      </c>
      <c r="E281" s="225" t="s">
        <v>16008</v>
      </c>
      <c r="F281" s="226" t="s">
        <v>16009</v>
      </c>
      <c r="G281" s="227" t="s">
        <v>323</v>
      </c>
      <c r="H281" s="228">
        <v>3</v>
      </c>
      <c r="I281" s="229"/>
      <c r="J281" s="230">
        <f t="shared" si="0"/>
        <v>0</v>
      </c>
      <c r="K281" s="231"/>
      <c r="L281" s="232"/>
      <c r="M281" s="233" t="s">
        <v>1</v>
      </c>
      <c r="N281" s="234" t="s">
        <v>42</v>
      </c>
      <c r="O281" s="72"/>
      <c r="P281" s="203">
        <f t="shared" si="1"/>
        <v>0</v>
      </c>
      <c r="Q281" s="203">
        <v>0.08</v>
      </c>
      <c r="R281" s="203">
        <f t="shared" si="2"/>
        <v>0.24</v>
      </c>
      <c r="S281" s="203">
        <v>0</v>
      </c>
      <c r="T281" s="204">
        <f t="shared" si="3"/>
        <v>0</v>
      </c>
      <c r="U281" s="35"/>
      <c r="V281" s="35"/>
      <c r="W281" s="35"/>
      <c r="X281" s="35"/>
      <c r="Y281" s="35"/>
      <c r="Z281" s="35"/>
      <c r="AA281" s="35"/>
      <c r="AB281" s="35"/>
      <c r="AC281" s="35"/>
      <c r="AD281" s="35"/>
      <c r="AE281" s="35"/>
      <c r="AR281" s="205" t="s">
        <v>1194</v>
      </c>
      <c r="AT281" s="205" t="s">
        <v>576</v>
      </c>
      <c r="AU281" s="205" t="s">
        <v>87</v>
      </c>
      <c r="AY281" s="18" t="s">
        <v>209</v>
      </c>
      <c r="BE281" s="206">
        <f t="shared" si="4"/>
        <v>0</v>
      </c>
      <c r="BF281" s="206">
        <f t="shared" si="5"/>
        <v>0</v>
      </c>
      <c r="BG281" s="206">
        <f t="shared" si="6"/>
        <v>0</v>
      </c>
      <c r="BH281" s="206">
        <f t="shared" si="7"/>
        <v>0</v>
      </c>
      <c r="BI281" s="206">
        <f t="shared" si="8"/>
        <v>0</v>
      </c>
      <c r="BJ281" s="18" t="s">
        <v>85</v>
      </c>
      <c r="BK281" s="206">
        <f t="shared" si="9"/>
        <v>0</v>
      </c>
      <c r="BL281" s="18" t="s">
        <v>1194</v>
      </c>
      <c r="BM281" s="205" t="s">
        <v>16010</v>
      </c>
    </row>
    <row r="282" spans="1:65" s="2" customFormat="1" ht="24.2" customHeight="1">
      <c r="A282" s="35"/>
      <c r="B282" s="36"/>
      <c r="C282" s="224" t="s">
        <v>398</v>
      </c>
      <c r="D282" s="224" t="s">
        <v>576</v>
      </c>
      <c r="E282" s="225" t="s">
        <v>16011</v>
      </c>
      <c r="F282" s="226" t="s">
        <v>16012</v>
      </c>
      <c r="G282" s="227" t="s">
        <v>323</v>
      </c>
      <c r="H282" s="228">
        <v>3</v>
      </c>
      <c r="I282" s="229"/>
      <c r="J282" s="230">
        <f t="shared" si="0"/>
        <v>0</v>
      </c>
      <c r="K282" s="231"/>
      <c r="L282" s="232"/>
      <c r="M282" s="233" t="s">
        <v>1</v>
      </c>
      <c r="N282" s="234" t="s">
        <v>42</v>
      </c>
      <c r="O282" s="72"/>
      <c r="P282" s="203">
        <f t="shared" si="1"/>
        <v>0</v>
      </c>
      <c r="Q282" s="203">
        <v>2.7E-2</v>
      </c>
      <c r="R282" s="203">
        <f t="shared" si="2"/>
        <v>8.1000000000000003E-2</v>
      </c>
      <c r="S282" s="203">
        <v>0</v>
      </c>
      <c r="T282" s="204">
        <f t="shared" si="3"/>
        <v>0</v>
      </c>
      <c r="U282" s="35"/>
      <c r="V282" s="35"/>
      <c r="W282" s="35"/>
      <c r="X282" s="35"/>
      <c r="Y282" s="35"/>
      <c r="Z282" s="35"/>
      <c r="AA282" s="35"/>
      <c r="AB282" s="35"/>
      <c r="AC282" s="35"/>
      <c r="AD282" s="35"/>
      <c r="AE282" s="35"/>
      <c r="AR282" s="205" t="s">
        <v>1194</v>
      </c>
      <c r="AT282" s="205" t="s">
        <v>576</v>
      </c>
      <c r="AU282" s="205" t="s">
        <v>87</v>
      </c>
      <c r="AY282" s="18" t="s">
        <v>209</v>
      </c>
      <c r="BE282" s="206">
        <f t="shared" si="4"/>
        <v>0</v>
      </c>
      <c r="BF282" s="206">
        <f t="shared" si="5"/>
        <v>0</v>
      </c>
      <c r="BG282" s="206">
        <f t="shared" si="6"/>
        <v>0</v>
      </c>
      <c r="BH282" s="206">
        <f t="shared" si="7"/>
        <v>0</v>
      </c>
      <c r="BI282" s="206">
        <f t="shared" si="8"/>
        <v>0</v>
      </c>
      <c r="BJ282" s="18" t="s">
        <v>85</v>
      </c>
      <c r="BK282" s="206">
        <f t="shared" si="9"/>
        <v>0</v>
      </c>
      <c r="BL282" s="18" t="s">
        <v>1194</v>
      </c>
      <c r="BM282" s="205" t="s">
        <v>16013</v>
      </c>
    </row>
    <row r="283" spans="1:65" s="2" customFormat="1" ht="21.75" customHeight="1">
      <c r="A283" s="35"/>
      <c r="B283" s="36"/>
      <c r="C283" s="224" t="s">
        <v>402</v>
      </c>
      <c r="D283" s="224" t="s">
        <v>576</v>
      </c>
      <c r="E283" s="225" t="s">
        <v>16014</v>
      </c>
      <c r="F283" s="226" t="s">
        <v>16015</v>
      </c>
      <c r="G283" s="227" t="s">
        <v>323</v>
      </c>
      <c r="H283" s="228">
        <v>3</v>
      </c>
      <c r="I283" s="229"/>
      <c r="J283" s="230">
        <f t="shared" si="0"/>
        <v>0</v>
      </c>
      <c r="K283" s="231"/>
      <c r="L283" s="232"/>
      <c r="M283" s="233" t="s">
        <v>1</v>
      </c>
      <c r="N283" s="234" t="s">
        <v>42</v>
      </c>
      <c r="O283" s="72"/>
      <c r="P283" s="203">
        <f t="shared" si="1"/>
        <v>0</v>
      </c>
      <c r="Q283" s="203">
        <v>6.0000000000000001E-3</v>
      </c>
      <c r="R283" s="203">
        <f t="shared" si="2"/>
        <v>1.8000000000000002E-2</v>
      </c>
      <c r="S283" s="203">
        <v>0</v>
      </c>
      <c r="T283" s="204">
        <f t="shared" si="3"/>
        <v>0</v>
      </c>
      <c r="U283" s="35"/>
      <c r="V283" s="35"/>
      <c r="W283" s="35"/>
      <c r="X283" s="35"/>
      <c r="Y283" s="35"/>
      <c r="Z283" s="35"/>
      <c r="AA283" s="35"/>
      <c r="AB283" s="35"/>
      <c r="AC283" s="35"/>
      <c r="AD283" s="35"/>
      <c r="AE283" s="35"/>
      <c r="AR283" s="205" t="s">
        <v>1194</v>
      </c>
      <c r="AT283" s="205" t="s">
        <v>576</v>
      </c>
      <c r="AU283" s="205" t="s">
        <v>87</v>
      </c>
      <c r="AY283" s="18" t="s">
        <v>209</v>
      </c>
      <c r="BE283" s="206">
        <f t="shared" si="4"/>
        <v>0</v>
      </c>
      <c r="BF283" s="206">
        <f t="shared" si="5"/>
        <v>0</v>
      </c>
      <c r="BG283" s="206">
        <f t="shared" si="6"/>
        <v>0</v>
      </c>
      <c r="BH283" s="206">
        <f t="shared" si="7"/>
        <v>0</v>
      </c>
      <c r="BI283" s="206">
        <f t="shared" si="8"/>
        <v>0</v>
      </c>
      <c r="BJ283" s="18" t="s">
        <v>85</v>
      </c>
      <c r="BK283" s="206">
        <f t="shared" si="9"/>
        <v>0</v>
      </c>
      <c r="BL283" s="18" t="s">
        <v>1194</v>
      </c>
      <c r="BM283" s="205" t="s">
        <v>16016</v>
      </c>
    </row>
    <row r="284" spans="1:65" s="2" customFormat="1" ht="24.2" customHeight="1">
      <c r="A284" s="35"/>
      <c r="B284" s="36"/>
      <c r="C284" s="193" t="s">
        <v>406</v>
      </c>
      <c r="D284" s="193" t="s">
        <v>214</v>
      </c>
      <c r="E284" s="194" t="s">
        <v>16017</v>
      </c>
      <c r="F284" s="195" t="s">
        <v>16018</v>
      </c>
      <c r="G284" s="196" t="s">
        <v>323</v>
      </c>
      <c r="H284" s="197">
        <v>3</v>
      </c>
      <c r="I284" s="198"/>
      <c r="J284" s="199">
        <f t="shared" si="0"/>
        <v>0</v>
      </c>
      <c r="K284" s="200"/>
      <c r="L284" s="40"/>
      <c r="M284" s="201" t="s">
        <v>1</v>
      </c>
      <c r="N284" s="202" t="s">
        <v>42</v>
      </c>
      <c r="O284" s="72"/>
      <c r="P284" s="203">
        <f t="shared" si="1"/>
        <v>0</v>
      </c>
      <c r="Q284" s="203">
        <v>0.21734000000000001</v>
      </c>
      <c r="R284" s="203">
        <f t="shared" si="2"/>
        <v>0.65202000000000004</v>
      </c>
      <c r="S284" s="203">
        <v>0</v>
      </c>
      <c r="T284" s="204">
        <f t="shared" si="3"/>
        <v>0</v>
      </c>
      <c r="U284" s="35"/>
      <c r="V284" s="35"/>
      <c r="W284" s="35"/>
      <c r="X284" s="35"/>
      <c r="Y284" s="35"/>
      <c r="Z284" s="35"/>
      <c r="AA284" s="35"/>
      <c r="AB284" s="35"/>
      <c r="AC284" s="35"/>
      <c r="AD284" s="35"/>
      <c r="AE284" s="35"/>
      <c r="AR284" s="205" t="s">
        <v>218</v>
      </c>
      <c r="AT284" s="205" t="s">
        <v>214</v>
      </c>
      <c r="AU284" s="205" t="s">
        <v>87</v>
      </c>
      <c r="AY284" s="18" t="s">
        <v>209</v>
      </c>
      <c r="BE284" s="206">
        <f t="shared" si="4"/>
        <v>0</v>
      </c>
      <c r="BF284" s="206">
        <f t="shared" si="5"/>
        <v>0</v>
      </c>
      <c r="BG284" s="206">
        <f t="shared" si="6"/>
        <v>0</v>
      </c>
      <c r="BH284" s="206">
        <f t="shared" si="7"/>
        <v>0</v>
      </c>
      <c r="BI284" s="206">
        <f t="shared" si="8"/>
        <v>0</v>
      </c>
      <c r="BJ284" s="18" t="s">
        <v>85</v>
      </c>
      <c r="BK284" s="206">
        <f t="shared" si="9"/>
        <v>0</v>
      </c>
      <c r="BL284" s="18" t="s">
        <v>218</v>
      </c>
      <c r="BM284" s="205" t="s">
        <v>16019</v>
      </c>
    </row>
    <row r="285" spans="1:65" s="2" customFormat="1" ht="16.5" customHeight="1">
      <c r="A285" s="35"/>
      <c r="B285" s="36"/>
      <c r="C285" s="224" t="s">
        <v>410</v>
      </c>
      <c r="D285" s="224" t="s">
        <v>576</v>
      </c>
      <c r="E285" s="225" t="s">
        <v>16020</v>
      </c>
      <c r="F285" s="226" t="s">
        <v>16021</v>
      </c>
      <c r="G285" s="227" t="s">
        <v>323</v>
      </c>
      <c r="H285" s="228">
        <v>3</v>
      </c>
      <c r="I285" s="229"/>
      <c r="J285" s="230">
        <f t="shared" si="0"/>
        <v>0</v>
      </c>
      <c r="K285" s="231"/>
      <c r="L285" s="232"/>
      <c r="M285" s="233" t="s">
        <v>1</v>
      </c>
      <c r="N285" s="234" t="s">
        <v>42</v>
      </c>
      <c r="O285" s="72"/>
      <c r="P285" s="203">
        <f t="shared" si="1"/>
        <v>0</v>
      </c>
      <c r="Q285" s="203">
        <v>5.8000000000000003E-2</v>
      </c>
      <c r="R285" s="203">
        <f t="shared" si="2"/>
        <v>0.17400000000000002</v>
      </c>
      <c r="S285" s="203">
        <v>0</v>
      </c>
      <c r="T285" s="204">
        <f t="shared" si="3"/>
        <v>0</v>
      </c>
      <c r="U285" s="35"/>
      <c r="V285" s="35"/>
      <c r="W285" s="35"/>
      <c r="X285" s="35"/>
      <c r="Y285" s="35"/>
      <c r="Z285" s="35"/>
      <c r="AA285" s="35"/>
      <c r="AB285" s="35"/>
      <c r="AC285" s="35"/>
      <c r="AD285" s="35"/>
      <c r="AE285" s="35"/>
      <c r="AR285" s="205" t="s">
        <v>1194</v>
      </c>
      <c r="AT285" s="205" t="s">
        <v>576</v>
      </c>
      <c r="AU285" s="205" t="s">
        <v>87</v>
      </c>
      <c r="AY285" s="18" t="s">
        <v>209</v>
      </c>
      <c r="BE285" s="206">
        <f t="shared" si="4"/>
        <v>0</v>
      </c>
      <c r="BF285" s="206">
        <f t="shared" si="5"/>
        <v>0</v>
      </c>
      <c r="BG285" s="206">
        <f t="shared" si="6"/>
        <v>0</v>
      </c>
      <c r="BH285" s="206">
        <f t="shared" si="7"/>
        <v>0</v>
      </c>
      <c r="BI285" s="206">
        <f t="shared" si="8"/>
        <v>0</v>
      </c>
      <c r="BJ285" s="18" t="s">
        <v>85</v>
      </c>
      <c r="BK285" s="206">
        <f t="shared" si="9"/>
        <v>0</v>
      </c>
      <c r="BL285" s="18" t="s">
        <v>1194</v>
      </c>
      <c r="BM285" s="205" t="s">
        <v>16022</v>
      </c>
    </row>
    <row r="286" spans="1:65" s="2" customFormat="1" ht="16.5" customHeight="1">
      <c r="A286" s="35"/>
      <c r="B286" s="36"/>
      <c r="C286" s="224" t="s">
        <v>414</v>
      </c>
      <c r="D286" s="224" t="s">
        <v>576</v>
      </c>
      <c r="E286" s="225" t="s">
        <v>16023</v>
      </c>
      <c r="F286" s="226" t="s">
        <v>16024</v>
      </c>
      <c r="G286" s="227" t="s">
        <v>323</v>
      </c>
      <c r="H286" s="228">
        <v>3</v>
      </c>
      <c r="I286" s="229"/>
      <c r="J286" s="230">
        <f t="shared" si="0"/>
        <v>0</v>
      </c>
      <c r="K286" s="231"/>
      <c r="L286" s="232"/>
      <c r="M286" s="233" t="s">
        <v>1</v>
      </c>
      <c r="N286" s="234" t="s">
        <v>42</v>
      </c>
      <c r="O286" s="72"/>
      <c r="P286" s="203">
        <f t="shared" si="1"/>
        <v>0</v>
      </c>
      <c r="Q286" s="203">
        <v>0.06</v>
      </c>
      <c r="R286" s="203">
        <f t="shared" si="2"/>
        <v>0.18</v>
      </c>
      <c r="S286" s="203">
        <v>0</v>
      </c>
      <c r="T286" s="204">
        <f t="shared" si="3"/>
        <v>0</v>
      </c>
      <c r="U286" s="35"/>
      <c r="V286" s="35"/>
      <c r="W286" s="35"/>
      <c r="X286" s="35"/>
      <c r="Y286" s="35"/>
      <c r="Z286" s="35"/>
      <c r="AA286" s="35"/>
      <c r="AB286" s="35"/>
      <c r="AC286" s="35"/>
      <c r="AD286" s="35"/>
      <c r="AE286" s="35"/>
      <c r="AR286" s="205" t="s">
        <v>1194</v>
      </c>
      <c r="AT286" s="205" t="s">
        <v>576</v>
      </c>
      <c r="AU286" s="205" t="s">
        <v>87</v>
      </c>
      <c r="AY286" s="18" t="s">
        <v>209</v>
      </c>
      <c r="BE286" s="206">
        <f t="shared" si="4"/>
        <v>0</v>
      </c>
      <c r="BF286" s="206">
        <f t="shared" si="5"/>
        <v>0</v>
      </c>
      <c r="BG286" s="206">
        <f t="shared" si="6"/>
        <v>0</v>
      </c>
      <c r="BH286" s="206">
        <f t="shared" si="7"/>
        <v>0</v>
      </c>
      <c r="BI286" s="206">
        <f t="shared" si="8"/>
        <v>0</v>
      </c>
      <c r="BJ286" s="18" t="s">
        <v>85</v>
      </c>
      <c r="BK286" s="206">
        <f t="shared" si="9"/>
        <v>0</v>
      </c>
      <c r="BL286" s="18" t="s">
        <v>1194</v>
      </c>
      <c r="BM286" s="205" t="s">
        <v>16025</v>
      </c>
    </row>
    <row r="287" spans="1:65" s="12" customFormat="1" ht="22.9" customHeight="1">
      <c r="B287" s="177"/>
      <c r="C287" s="178"/>
      <c r="D287" s="179" t="s">
        <v>76</v>
      </c>
      <c r="E287" s="191" t="s">
        <v>210</v>
      </c>
      <c r="F287" s="191" t="s">
        <v>211</v>
      </c>
      <c r="G287" s="178"/>
      <c r="H287" s="178"/>
      <c r="I287" s="181"/>
      <c r="J287" s="192">
        <f>BK287</f>
        <v>0</v>
      </c>
      <c r="K287" s="178"/>
      <c r="L287" s="183"/>
      <c r="M287" s="184"/>
      <c r="N287" s="185"/>
      <c r="O287" s="185"/>
      <c r="P287" s="186">
        <f>P288+P313+P318</f>
        <v>0</v>
      </c>
      <c r="Q287" s="185"/>
      <c r="R287" s="186">
        <f>R288+R313+R318</f>
        <v>74.753127199999994</v>
      </c>
      <c r="S287" s="185"/>
      <c r="T287" s="187">
        <f>T288+T313+T318</f>
        <v>105.55199999999999</v>
      </c>
      <c r="AR287" s="188" t="s">
        <v>85</v>
      </c>
      <c r="AT287" s="189" t="s">
        <v>76</v>
      </c>
      <c r="AU287" s="189" t="s">
        <v>85</v>
      </c>
      <c r="AY287" s="188" t="s">
        <v>209</v>
      </c>
      <c r="BK287" s="190">
        <f>BK288+BK313+BK318</f>
        <v>0</v>
      </c>
    </row>
    <row r="288" spans="1:65" s="12" customFormat="1" ht="20.85" customHeight="1">
      <c r="B288" s="177"/>
      <c r="C288" s="178"/>
      <c r="D288" s="179" t="s">
        <v>76</v>
      </c>
      <c r="E288" s="191" t="s">
        <v>1010</v>
      </c>
      <c r="F288" s="191" t="s">
        <v>16026</v>
      </c>
      <c r="G288" s="178"/>
      <c r="H288" s="178"/>
      <c r="I288" s="181"/>
      <c r="J288" s="192">
        <f>BK288</f>
        <v>0</v>
      </c>
      <c r="K288" s="178"/>
      <c r="L288" s="183"/>
      <c r="M288" s="184"/>
      <c r="N288" s="185"/>
      <c r="O288" s="185"/>
      <c r="P288" s="186">
        <f>SUM(P289:P312)</f>
        <v>0</v>
      </c>
      <c r="Q288" s="185"/>
      <c r="R288" s="186">
        <f>SUM(R289:R312)</f>
        <v>74.307737199999991</v>
      </c>
      <c r="S288" s="185"/>
      <c r="T288" s="187">
        <f>SUM(T289:T312)</f>
        <v>0</v>
      </c>
      <c r="AR288" s="188" t="s">
        <v>85</v>
      </c>
      <c r="AT288" s="189" t="s">
        <v>76</v>
      </c>
      <c r="AU288" s="189" t="s">
        <v>87</v>
      </c>
      <c r="AY288" s="188" t="s">
        <v>209</v>
      </c>
      <c r="BK288" s="190">
        <f>SUM(BK289:BK312)</f>
        <v>0</v>
      </c>
    </row>
    <row r="289" spans="1:65" s="2" customFormat="1" ht="49.15" customHeight="1">
      <c r="A289" s="35"/>
      <c r="B289" s="36"/>
      <c r="C289" s="193" t="s">
        <v>418</v>
      </c>
      <c r="D289" s="193" t="s">
        <v>214</v>
      </c>
      <c r="E289" s="194" t="s">
        <v>16027</v>
      </c>
      <c r="F289" s="195" t="s">
        <v>16028</v>
      </c>
      <c r="G289" s="196" t="s">
        <v>318</v>
      </c>
      <c r="H289" s="197">
        <v>73</v>
      </c>
      <c r="I289" s="198"/>
      <c r="J289" s="199">
        <f>ROUND(I289*H289,2)</f>
        <v>0</v>
      </c>
      <c r="K289" s="200"/>
      <c r="L289" s="40"/>
      <c r="M289" s="201" t="s">
        <v>1</v>
      </c>
      <c r="N289" s="202" t="s">
        <v>42</v>
      </c>
      <c r="O289" s="72"/>
      <c r="P289" s="203">
        <f>O289*H289</f>
        <v>0</v>
      </c>
      <c r="Q289" s="203">
        <v>0.20219000000000001</v>
      </c>
      <c r="R289" s="203">
        <f>Q289*H289</f>
        <v>14.759870000000001</v>
      </c>
      <c r="S289" s="203">
        <v>0</v>
      </c>
      <c r="T289" s="204">
        <f>S289*H289</f>
        <v>0</v>
      </c>
      <c r="U289" s="35"/>
      <c r="V289" s="35"/>
      <c r="W289" s="35"/>
      <c r="X289" s="35"/>
      <c r="Y289" s="35"/>
      <c r="Z289" s="35"/>
      <c r="AA289" s="35"/>
      <c r="AB289" s="35"/>
      <c r="AC289" s="35"/>
      <c r="AD289" s="35"/>
      <c r="AE289" s="35"/>
      <c r="AR289" s="205" t="s">
        <v>218</v>
      </c>
      <c r="AT289" s="205" t="s">
        <v>214</v>
      </c>
      <c r="AU289" s="205" t="s">
        <v>226</v>
      </c>
      <c r="AY289" s="18" t="s">
        <v>209</v>
      </c>
      <c r="BE289" s="206">
        <f>IF(N289="základní",J289,0)</f>
        <v>0</v>
      </c>
      <c r="BF289" s="206">
        <f>IF(N289="snížená",J289,0)</f>
        <v>0</v>
      </c>
      <c r="BG289" s="206">
        <f>IF(N289="zákl. přenesená",J289,0)</f>
        <v>0</v>
      </c>
      <c r="BH289" s="206">
        <f>IF(N289="sníž. přenesená",J289,0)</f>
        <v>0</v>
      </c>
      <c r="BI289" s="206">
        <f>IF(N289="nulová",J289,0)</f>
        <v>0</v>
      </c>
      <c r="BJ289" s="18" t="s">
        <v>85</v>
      </c>
      <c r="BK289" s="206">
        <f>ROUND(I289*H289,2)</f>
        <v>0</v>
      </c>
      <c r="BL289" s="18" t="s">
        <v>218</v>
      </c>
      <c r="BM289" s="205" t="s">
        <v>16029</v>
      </c>
    </row>
    <row r="290" spans="1:65" s="13" customFormat="1">
      <c r="B290" s="212"/>
      <c r="C290" s="213"/>
      <c r="D290" s="214" t="s">
        <v>555</v>
      </c>
      <c r="E290" s="215" t="s">
        <v>1</v>
      </c>
      <c r="F290" s="216" t="s">
        <v>16030</v>
      </c>
      <c r="G290" s="213"/>
      <c r="H290" s="217">
        <v>73</v>
      </c>
      <c r="I290" s="218"/>
      <c r="J290" s="213"/>
      <c r="K290" s="213"/>
      <c r="L290" s="219"/>
      <c r="M290" s="220"/>
      <c r="N290" s="221"/>
      <c r="O290" s="221"/>
      <c r="P290" s="221"/>
      <c r="Q290" s="221"/>
      <c r="R290" s="221"/>
      <c r="S290" s="221"/>
      <c r="T290" s="222"/>
      <c r="AT290" s="223" t="s">
        <v>555</v>
      </c>
      <c r="AU290" s="223" t="s">
        <v>226</v>
      </c>
      <c r="AV290" s="13" t="s">
        <v>87</v>
      </c>
      <c r="AW290" s="13" t="s">
        <v>32</v>
      </c>
      <c r="AX290" s="13" t="s">
        <v>85</v>
      </c>
      <c r="AY290" s="223" t="s">
        <v>209</v>
      </c>
    </row>
    <row r="291" spans="1:65" s="2" customFormat="1" ht="24.2" customHeight="1">
      <c r="A291" s="35"/>
      <c r="B291" s="36"/>
      <c r="C291" s="224" t="s">
        <v>422</v>
      </c>
      <c r="D291" s="224" t="s">
        <v>576</v>
      </c>
      <c r="E291" s="225" t="s">
        <v>16031</v>
      </c>
      <c r="F291" s="226" t="s">
        <v>16032</v>
      </c>
      <c r="G291" s="227" t="s">
        <v>323</v>
      </c>
      <c r="H291" s="228">
        <v>73</v>
      </c>
      <c r="I291" s="229"/>
      <c r="J291" s="230">
        <f>ROUND(I291*H291,2)</f>
        <v>0</v>
      </c>
      <c r="K291" s="231"/>
      <c r="L291" s="232"/>
      <c r="M291" s="233" t="s">
        <v>1</v>
      </c>
      <c r="N291" s="234" t="s">
        <v>42</v>
      </c>
      <c r="O291" s="72"/>
      <c r="P291" s="203">
        <f>O291*H291</f>
        <v>0</v>
      </c>
      <c r="Q291" s="203">
        <v>4.2099999999999999E-2</v>
      </c>
      <c r="R291" s="203">
        <f>Q291*H291</f>
        <v>3.0732999999999997</v>
      </c>
      <c r="S291" s="203">
        <v>0</v>
      </c>
      <c r="T291" s="204">
        <f>S291*H291</f>
        <v>0</v>
      </c>
      <c r="U291" s="35"/>
      <c r="V291" s="35"/>
      <c r="W291" s="35"/>
      <c r="X291" s="35"/>
      <c r="Y291" s="35"/>
      <c r="Z291" s="35"/>
      <c r="AA291" s="35"/>
      <c r="AB291" s="35"/>
      <c r="AC291" s="35"/>
      <c r="AD291" s="35"/>
      <c r="AE291" s="35"/>
      <c r="AR291" s="205" t="s">
        <v>246</v>
      </c>
      <c r="AT291" s="205" t="s">
        <v>576</v>
      </c>
      <c r="AU291" s="205" t="s">
        <v>226</v>
      </c>
      <c r="AY291" s="18" t="s">
        <v>209</v>
      </c>
      <c r="BE291" s="206">
        <f>IF(N291="základní",J291,0)</f>
        <v>0</v>
      </c>
      <c r="BF291" s="206">
        <f>IF(N291="snížená",J291,0)</f>
        <v>0</v>
      </c>
      <c r="BG291" s="206">
        <f>IF(N291="zákl. přenesená",J291,0)</f>
        <v>0</v>
      </c>
      <c r="BH291" s="206">
        <f>IF(N291="sníž. přenesená",J291,0)</f>
        <v>0</v>
      </c>
      <c r="BI291" s="206">
        <f>IF(N291="nulová",J291,0)</f>
        <v>0</v>
      </c>
      <c r="BJ291" s="18" t="s">
        <v>85</v>
      </c>
      <c r="BK291" s="206">
        <f>ROUND(I291*H291,2)</f>
        <v>0</v>
      </c>
      <c r="BL291" s="18" t="s">
        <v>218</v>
      </c>
      <c r="BM291" s="205" t="s">
        <v>16033</v>
      </c>
    </row>
    <row r="292" spans="1:65" s="2" customFormat="1" ht="49.15" customHeight="1">
      <c r="A292" s="35"/>
      <c r="B292" s="36"/>
      <c r="C292" s="193" t="s">
        <v>426</v>
      </c>
      <c r="D292" s="193" t="s">
        <v>214</v>
      </c>
      <c r="E292" s="194" t="s">
        <v>16034</v>
      </c>
      <c r="F292" s="195" t="s">
        <v>16035</v>
      </c>
      <c r="G292" s="196" t="s">
        <v>318</v>
      </c>
      <c r="H292" s="197">
        <v>171</v>
      </c>
      <c r="I292" s="198"/>
      <c r="J292" s="199">
        <f>ROUND(I292*H292,2)</f>
        <v>0</v>
      </c>
      <c r="K292" s="200"/>
      <c r="L292" s="40"/>
      <c r="M292" s="201" t="s">
        <v>1</v>
      </c>
      <c r="N292" s="202" t="s">
        <v>42</v>
      </c>
      <c r="O292" s="72"/>
      <c r="P292" s="203">
        <f>O292*H292</f>
        <v>0</v>
      </c>
      <c r="Q292" s="203">
        <v>0.15540000000000001</v>
      </c>
      <c r="R292" s="203">
        <f>Q292*H292</f>
        <v>26.573400000000003</v>
      </c>
      <c r="S292" s="203">
        <v>0</v>
      </c>
      <c r="T292" s="204">
        <f>S292*H292</f>
        <v>0</v>
      </c>
      <c r="U292" s="35"/>
      <c r="V292" s="35"/>
      <c r="W292" s="35"/>
      <c r="X292" s="35"/>
      <c r="Y292" s="35"/>
      <c r="Z292" s="35"/>
      <c r="AA292" s="35"/>
      <c r="AB292" s="35"/>
      <c r="AC292" s="35"/>
      <c r="AD292" s="35"/>
      <c r="AE292" s="35"/>
      <c r="AR292" s="205" t="s">
        <v>218</v>
      </c>
      <c r="AT292" s="205" t="s">
        <v>214</v>
      </c>
      <c r="AU292" s="205" t="s">
        <v>226</v>
      </c>
      <c r="AY292" s="18" t="s">
        <v>209</v>
      </c>
      <c r="BE292" s="206">
        <f>IF(N292="základní",J292,0)</f>
        <v>0</v>
      </c>
      <c r="BF292" s="206">
        <f>IF(N292="snížená",J292,0)</f>
        <v>0</v>
      </c>
      <c r="BG292" s="206">
        <f>IF(N292="zákl. přenesená",J292,0)</f>
        <v>0</v>
      </c>
      <c r="BH292" s="206">
        <f>IF(N292="sníž. přenesená",J292,0)</f>
        <v>0</v>
      </c>
      <c r="BI292" s="206">
        <f>IF(N292="nulová",J292,0)</f>
        <v>0</v>
      </c>
      <c r="BJ292" s="18" t="s">
        <v>85</v>
      </c>
      <c r="BK292" s="206">
        <f>ROUND(I292*H292,2)</f>
        <v>0</v>
      </c>
      <c r="BL292" s="18" t="s">
        <v>218</v>
      </c>
      <c r="BM292" s="205" t="s">
        <v>16036</v>
      </c>
    </row>
    <row r="293" spans="1:65" s="13" customFormat="1">
      <c r="B293" s="212"/>
      <c r="C293" s="213"/>
      <c r="D293" s="214" t="s">
        <v>555</v>
      </c>
      <c r="E293" s="215" t="s">
        <v>1</v>
      </c>
      <c r="F293" s="216" t="s">
        <v>16037</v>
      </c>
      <c r="G293" s="213"/>
      <c r="H293" s="217">
        <v>162</v>
      </c>
      <c r="I293" s="218"/>
      <c r="J293" s="213"/>
      <c r="K293" s="213"/>
      <c r="L293" s="219"/>
      <c r="M293" s="220"/>
      <c r="N293" s="221"/>
      <c r="O293" s="221"/>
      <c r="P293" s="221"/>
      <c r="Q293" s="221"/>
      <c r="R293" s="221"/>
      <c r="S293" s="221"/>
      <c r="T293" s="222"/>
      <c r="AT293" s="223" t="s">
        <v>555</v>
      </c>
      <c r="AU293" s="223" t="s">
        <v>226</v>
      </c>
      <c r="AV293" s="13" t="s">
        <v>87</v>
      </c>
      <c r="AW293" s="13" t="s">
        <v>32</v>
      </c>
      <c r="AX293" s="13" t="s">
        <v>77</v>
      </c>
      <c r="AY293" s="223" t="s">
        <v>209</v>
      </c>
    </row>
    <row r="294" spans="1:65" s="13" customFormat="1">
      <c r="B294" s="212"/>
      <c r="C294" s="213"/>
      <c r="D294" s="214" t="s">
        <v>555</v>
      </c>
      <c r="E294" s="215" t="s">
        <v>1</v>
      </c>
      <c r="F294" s="216" t="s">
        <v>16038</v>
      </c>
      <c r="G294" s="213"/>
      <c r="H294" s="217">
        <v>5</v>
      </c>
      <c r="I294" s="218"/>
      <c r="J294" s="213"/>
      <c r="K294" s="213"/>
      <c r="L294" s="219"/>
      <c r="M294" s="220"/>
      <c r="N294" s="221"/>
      <c r="O294" s="221"/>
      <c r="P294" s="221"/>
      <c r="Q294" s="221"/>
      <c r="R294" s="221"/>
      <c r="S294" s="221"/>
      <c r="T294" s="222"/>
      <c r="AT294" s="223" t="s">
        <v>555</v>
      </c>
      <c r="AU294" s="223" t="s">
        <v>226</v>
      </c>
      <c r="AV294" s="13" t="s">
        <v>87</v>
      </c>
      <c r="AW294" s="13" t="s">
        <v>32</v>
      </c>
      <c r="AX294" s="13" t="s">
        <v>77</v>
      </c>
      <c r="AY294" s="223" t="s">
        <v>209</v>
      </c>
    </row>
    <row r="295" spans="1:65" s="13" customFormat="1">
      <c r="B295" s="212"/>
      <c r="C295" s="213"/>
      <c r="D295" s="214" t="s">
        <v>555</v>
      </c>
      <c r="E295" s="215" t="s">
        <v>1</v>
      </c>
      <c r="F295" s="216" t="s">
        <v>16039</v>
      </c>
      <c r="G295" s="213"/>
      <c r="H295" s="217">
        <v>2</v>
      </c>
      <c r="I295" s="218"/>
      <c r="J295" s="213"/>
      <c r="K295" s="213"/>
      <c r="L295" s="219"/>
      <c r="M295" s="220"/>
      <c r="N295" s="221"/>
      <c r="O295" s="221"/>
      <c r="P295" s="221"/>
      <c r="Q295" s="221"/>
      <c r="R295" s="221"/>
      <c r="S295" s="221"/>
      <c r="T295" s="222"/>
      <c r="AT295" s="223" t="s">
        <v>555</v>
      </c>
      <c r="AU295" s="223" t="s">
        <v>226</v>
      </c>
      <c r="AV295" s="13" t="s">
        <v>87</v>
      </c>
      <c r="AW295" s="13" t="s">
        <v>32</v>
      </c>
      <c r="AX295" s="13" t="s">
        <v>77</v>
      </c>
      <c r="AY295" s="223" t="s">
        <v>209</v>
      </c>
    </row>
    <row r="296" spans="1:65" s="13" customFormat="1">
      <c r="B296" s="212"/>
      <c r="C296" s="213"/>
      <c r="D296" s="214" t="s">
        <v>555</v>
      </c>
      <c r="E296" s="215" t="s">
        <v>1</v>
      </c>
      <c r="F296" s="216" t="s">
        <v>16040</v>
      </c>
      <c r="G296" s="213"/>
      <c r="H296" s="217">
        <v>2</v>
      </c>
      <c r="I296" s="218"/>
      <c r="J296" s="213"/>
      <c r="K296" s="213"/>
      <c r="L296" s="219"/>
      <c r="M296" s="220"/>
      <c r="N296" s="221"/>
      <c r="O296" s="221"/>
      <c r="P296" s="221"/>
      <c r="Q296" s="221"/>
      <c r="R296" s="221"/>
      <c r="S296" s="221"/>
      <c r="T296" s="222"/>
      <c r="AT296" s="223" t="s">
        <v>555</v>
      </c>
      <c r="AU296" s="223" t="s">
        <v>226</v>
      </c>
      <c r="AV296" s="13" t="s">
        <v>87</v>
      </c>
      <c r="AW296" s="13" t="s">
        <v>32</v>
      </c>
      <c r="AX296" s="13" t="s">
        <v>77</v>
      </c>
      <c r="AY296" s="223" t="s">
        <v>209</v>
      </c>
    </row>
    <row r="297" spans="1:65" s="14" customFormat="1">
      <c r="B297" s="235"/>
      <c r="C297" s="236"/>
      <c r="D297" s="214" t="s">
        <v>555</v>
      </c>
      <c r="E297" s="237" t="s">
        <v>1</v>
      </c>
      <c r="F297" s="238" t="s">
        <v>645</v>
      </c>
      <c r="G297" s="236"/>
      <c r="H297" s="239">
        <v>171</v>
      </c>
      <c r="I297" s="240"/>
      <c r="J297" s="236"/>
      <c r="K297" s="236"/>
      <c r="L297" s="241"/>
      <c r="M297" s="242"/>
      <c r="N297" s="243"/>
      <c r="O297" s="243"/>
      <c r="P297" s="243"/>
      <c r="Q297" s="243"/>
      <c r="R297" s="243"/>
      <c r="S297" s="243"/>
      <c r="T297" s="244"/>
      <c r="AT297" s="245" t="s">
        <v>555</v>
      </c>
      <c r="AU297" s="245" t="s">
        <v>226</v>
      </c>
      <c r="AV297" s="14" t="s">
        <v>218</v>
      </c>
      <c r="AW297" s="14" t="s">
        <v>32</v>
      </c>
      <c r="AX297" s="14" t="s">
        <v>85</v>
      </c>
      <c r="AY297" s="245" t="s">
        <v>209</v>
      </c>
    </row>
    <row r="298" spans="1:65" s="2" customFormat="1" ht="16.5" customHeight="1">
      <c r="A298" s="35"/>
      <c r="B298" s="36"/>
      <c r="C298" s="224" t="s">
        <v>430</v>
      </c>
      <c r="D298" s="224" t="s">
        <v>576</v>
      </c>
      <c r="E298" s="225" t="s">
        <v>16041</v>
      </c>
      <c r="F298" s="226" t="s">
        <v>16042</v>
      </c>
      <c r="G298" s="227" t="s">
        <v>318</v>
      </c>
      <c r="H298" s="228">
        <v>165.24</v>
      </c>
      <c r="I298" s="229"/>
      <c r="J298" s="230">
        <f>ROUND(I298*H298,2)</f>
        <v>0</v>
      </c>
      <c r="K298" s="231"/>
      <c r="L298" s="232"/>
      <c r="M298" s="233" t="s">
        <v>1</v>
      </c>
      <c r="N298" s="234" t="s">
        <v>42</v>
      </c>
      <c r="O298" s="72"/>
      <c r="P298" s="203">
        <f>O298*H298</f>
        <v>0</v>
      </c>
      <c r="Q298" s="203">
        <v>0.08</v>
      </c>
      <c r="R298" s="203">
        <f>Q298*H298</f>
        <v>13.219200000000001</v>
      </c>
      <c r="S298" s="203">
        <v>0</v>
      </c>
      <c r="T298" s="204">
        <f>S298*H298</f>
        <v>0</v>
      </c>
      <c r="U298" s="35"/>
      <c r="V298" s="35"/>
      <c r="W298" s="35"/>
      <c r="X298" s="35"/>
      <c r="Y298" s="35"/>
      <c r="Z298" s="35"/>
      <c r="AA298" s="35"/>
      <c r="AB298" s="35"/>
      <c r="AC298" s="35"/>
      <c r="AD298" s="35"/>
      <c r="AE298" s="35"/>
      <c r="AR298" s="205" t="s">
        <v>246</v>
      </c>
      <c r="AT298" s="205" t="s">
        <v>576</v>
      </c>
      <c r="AU298" s="205" t="s">
        <v>226</v>
      </c>
      <c r="AY298" s="18" t="s">
        <v>209</v>
      </c>
      <c r="BE298" s="206">
        <f>IF(N298="základní",J298,0)</f>
        <v>0</v>
      </c>
      <c r="BF298" s="206">
        <f>IF(N298="snížená",J298,0)</f>
        <v>0</v>
      </c>
      <c r="BG298" s="206">
        <f>IF(N298="zákl. přenesená",J298,0)</f>
        <v>0</v>
      </c>
      <c r="BH298" s="206">
        <f>IF(N298="sníž. přenesená",J298,0)</f>
        <v>0</v>
      </c>
      <c r="BI298" s="206">
        <f>IF(N298="nulová",J298,0)</f>
        <v>0</v>
      </c>
      <c r="BJ298" s="18" t="s">
        <v>85</v>
      </c>
      <c r="BK298" s="206">
        <f>ROUND(I298*H298,2)</f>
        <v>0</v>
      </c>
      <c r="BL298" s="18" t="s">
        <v>218</v>
      </c>
      <c r="BM298" s="205" t="s">
        <v>16043</v>
      </c>
    </row>
    <row r="299" spans="1:65" s="13" customFormat="1">
      <c r="B299" s="212"/>
      <c r="C299" s="213"/>
      <c r="D299" s="214" t="s">
        <v>555</v>
      </c>
      <c r="E299" s="215" t="s">
        <v>1</v>
      </c>
      <c r="F299" s="216" t="s">
        <v>16044</v>
      </c>
      <c r="G299" s="213"/>
      <c r="H299" s="217">
        <v>165.24</v>
      </c>
      <c r="I299" s="218"/>
      <c r="J299" s="213"/>
      <c r="K299" s="213"/>
      <c r="L299" s="219"/>
      <c r="M299" s="220"/>
      <c r="N299" s="221"/>
      <c r="O299" s="221"/>
      <c r="P299" s="221"/>
      <c r="Q299" s="221"/>
      <c r="R299" s="221"/>
      <c r="S299" s="221"/>
      <c r="T299" s="222"/>
      <c r="AT299" s="223" t="s">
        <v>555</v>
      </c>
      <c r="AU299" s="223" t="s">
        <v>226</v>
      </c>
      <c r="AV299" s="13" t="s">
        <v>87</v>
      </c>
      <c r="AW299" s="13" t="s">
        <v>32</v>
      </c>
      <c r="AX299" s="13" t="s">
        <v>85</v>
      </c>
      <c r="AY299" s="223" t="s">
        <v>209</v>
      </c>
    </row>
    <row r="300" spans="1:65" s="2" customFormat="1" ht="24.2" customHeight="1">
      <c r="A300" s="35"/>
      <c r="B300" s="36"/>
      <c r="C300" s="224" t="s">
        <v>434</v>
      </c>
      <c r="D300" s="224" t="s">
        <v>576</v>
      </c>
      <c r="E300" s="225" t="s">
        <v>16045</v>
      </c>
      <c r="F300" s="226" t="s">
        <v>16046</v>
      </c>
      <c r="G300" s="227" t="s">
        <v>318</v>
      </c>
      <c r="H300" s="228">
        <v>4</v>
      </c>
      <c r="I300" s="229"/>
      <c r="J300" s="230">
        <f>ROUND(I300*H300,2)</f>
        <v>0</v>
      </c>
      <c r="K300" s="231"/>
      <c r="L300" s="232"/>
      <c r="M300" s="233" t="s">
        <v>1</v>
      </c>
      <c r="N300" s="234" t="s">
        <v>42</v>
      </c>
      <c r="O300" s="72"/>
      <c r="P300" s="203">
        <f>O300*H300</f>
        <v>0</v>
      </c>
      <c r="Q300" s="203">
        <v>6.5670000000000006E-2</v>
      </c>
      <c r="R300" s="203">
        <f>Q300*H300</f>
        <v>0.26268000000000002</v>
      </c>
      <c r="S300" s="203">
        <v>0</v>
      </c>
      <c r="T300" s="204">
        <f>S300*H300</f>
        <v>0</v>
      </c>
      <c r="U300" s="35"/>
      <c r="V300" s="35"/>
      <c r="W300" s="35"/>
      <c r="X300" s="35"/>
      <c r="Y300" s="35"/>
      <c r="Z300" s="35"/>
      <c r="AA300" s="35"/>
      <c r="AB300" s="35"/>
      <c r="AC300" s="35"/>
      <c r="AD300" s="35"/>
      <c r="AE300" s="35"/>
      <c r="AR300" s="205" t="s">
        <v>246</v>
      </c>
      <c r="AT300" s="205" t="s">
        <v>576</v>
      </c>
      <c r="AU300" s="205" t="s">
        <v>226</v>
      </c>
      <c r="AY300" s="18" t="s">
        <v>209</v>
      </c>
      <c r="BE300" s="206">
        <f>IF(N300="základní",J300,0)</f>
        <v>0</v>
      </c>
      <c r="BF300" s="206">
        <f>IF(N300="snížená",J300,0)</f>
        <v>0</v>
      </c>
      <c r="BG300" s="206">
        <f>IF(N300="zákl. přenesená",J300,0)</f>
        <v>0</v>
      </c>
      <c r="BH300" s="206">
        <f>IF(N300="sníž. přenesená",J300,0)</f>
        <v>0</v>
      </c>
      <c r="BI300" s="206">
        <f>IF(N300="nulová",J300,0)</f>
        <v>0</v>
      </c>
      <c r="BJ300" s="18" t="s">
        <v>85</v>
      </c>
      <c r="BK300" s="206">
        <f>ROUND(I300*H300,2)</f>
        <v>0</v>
      </c>
      <c r="BL300" s="18" t="s">
        <v>218</v>
      </c>
      <c r="BM300" s="205" t="s">
        <v>16047</v>
      </c>
    </row>
    <row r="301" spans="1:65" s="13" customFormat="1">
      <c r="B301" s="212"/>
      <c r="C301" s="213"/>
      <c r="D301" s="214" t="s">
        <v>555</v>
      </c>
      <c r="E301" s="215" t="s">
        <v>1</v>
      </c>
      <c r="F301" s="216" t="s">
        <v>16039</v>
      </c>
      <c r="G301" s="213"/>
      <c r="H301" s="217">
        <v>2</v>
      </c>
      <c r="I301" s="218"/>
      <c r="J301" s="213"/>
      <c r="K301" s="213"/>
      <c r="L301" s="219"/>
      <c r="M301" s="220"/>
      <c r="N301" s="221"/>
      <c r="O301" s="221"/>
      <c r="P301" s="221"/>
      <c r="Q301" s="221"/>
      <c r="R301" s="221"/>
      <c r="S301" s="221"/>
      <c r="T301" s="222"/>
      <c r="AT301" s="223" t="s">
        <v>555</v>
      </c>
      <c r="AU301" s="223" t="s">
        <v>226</v>
      </c>
      <c r="AV301" s="13" t="s">
        <v>87</v>
      </c>
      <c r="AW301" s="13" t="s">
        <v>32</v>
      </c>
      <c r="AX301" s="13" t="s">
        <v>77</v>
      </c>
      <c r="AY301" s="223" t="s">
        <v>209</v>
      </c>
    </row>
    <row r="302" spans="1:65" s="13" customFormat="1">
      <c r="B302" s="212"/>
      <c r="C302" s="213"/>
      <c r="D302" s="214" t="s">
        <v>555</v>
      </c>
      <c r="E302" s="215" t="s">
        <v>1</v>
      </c>
      <c r="F302" s="216" t="s">
        <v>16040</v>
      </c>
      <c r="G302" s="213"/>
      <c r="H302" s="217">
        <v>2</v>
      </c>
      <c r="I302" s="218"/>
      <c r="J302" s="213"/>
      <c r="K302" s="213"/>
      <c r="L302" s="219"/>
      <c r="M302" s="220"/>
      <c r="N302" s="221"/>
      <c r="O302" s="221"/>
      <c r="P302" s="221"/>
      <c r="Q302" s="221"/>
      <c r="R302" s="221"/>
      <c r="S302" s="221"/>
      <c r="T302" s="222"/>
      <c r="AT302" s="223" t="s">
        <v>555</v>
      </c>
      <c r="AU302" s="223" t="s">
        <v>226</v>
      </c>
      <c r="AV302" s="13" t="s">
        <v>87</v>
      </c>
      <c r="AW302" s="13" t="s">
        <v>32</v>
      </c>
      <c r="AX302" s="13" t="s">
        <v>77</v>
      </c>
      <c r="AY302" s="223" t="s">
        <v>209</v>
      </c>
    </row>
    <row r="303" spans="1:65" s="14" customFormat="1">
      <c r="B303" s="235"/>
      <c r="C303" s="236"/>
      <c r="D303" s="214" t="s">
        <v>555</v>
      </c>
      <c r="E303" s="237" t="s">
        <v>1</v>
      </c>
      <c r="F303" s="238" t="s">
        <v>645</v>
      </c>
      <c r="G303" s="236"/>
      <c r="H303" s="239">
        <v>4</v>
      </c>
      <c r="I303" s="240"/>
      <c r="J303" s="236"/>
      <c r="K303" s="236"/>
      <c r="L303" s="241"/>
      <c r="M303" s="242"/>
      <c r="N303" s="243"/>
      <c r="O303" s="243"/>
      <c r="P303" s="243"/>
      <c r="Q303" s="243"/>
      <c r="R303" s="243"/>
      <c r="S303" s="243"/>
      <c r="T303" s="244"/>
      <c r="AT303" s="245" t="s">
        <v>555</v>
      </c>
      <c r="AU303" s="245" t="s">
        <v>226</v>
      </c>
      <c r="AV303" s="14" t="s">
        <v>218</v>
      </c>
      <c r="AW303" s="14" t="s">
        <v>32</v>
      </c>
      <c r="AX303" s="14" t="s">
        <v>85</v>
      </c>
      <c r="AY303" s="245" t="s">
        <v>209</v>
      </c>
    </row>
    <row r="304" spans="1:65" s="2" customFormat="1" ht="24.2" customHeight="1">
      <c r="A304" s="35"/>
      <c r="B304" s="36"/>
      <c r="C304" s="224" t="s">
        <v>442</v>
      </c>
      <c r="D304" s="224" t="s">
        <v>576</v>
      </c>
      <c r="E304" s="225" t="s">
        <v>16048</v>
      </c>
      <c r="F304" s="226" t="s">
        <v>16049</v>
      </c>
      <c r="G304" s="227" t="s">
        <v>323</v>
      </c>
      <c r="H304" s="228">
        <v>5</v>
      </c>
      <c r="I304" s="229"/>
      <c r="J304" s="230">
        <f>ROUND(I304*H304,2)</f>
        <v>0</v>
      </c>
      <c r="K304" s="231"/>
      <c r="L304" s="232"/>
      <c r="M304" s="233" t="s">
        <v>1</v>
      </c>
      <c r="N304" s="234" t="s">
        <v>42</v>
      </c>
      <c r="O304" s="72"/>
      <c r="P304" s="203">
        <f>O304*H304</f>
        <v>0</v>
      </c>
      <c r="Q304" s="203">
        <v>0.02</v>
      </c>
      <c r="R304" s="203">
        <f>Q304*H304</f>
        <v>0.1</v>
      </c>
      <c r="S304" s="203">
        <v>0</v>
      </c>
      <c r="T304" s="204">
        <f>S304*H304</f>
        <v>0</v>
      </c>
      <c r="U304" s="35"/>
      <c r="V304" s="35"/>
      <c r="W304" s="35"/>
      <c r="X304" s="35"/>
      <c r="Y304" s="35"/>
      <c r="Z304" s="35"/>
      <c r="AA304" s="35"/>
      <c r="AB304" s="35"/>
      <c r="AC304" s="35"/>
      <c r="AD304" s="35"/>
      <c r="AE304" s="35"/>
      <c r="AR304" s="205" t="s">
        <v>246</v>
      </c>
      <c r="AT304" s="205" t="s">
        <v>576</v>
      </c>
      <c r="AU304" s="205" t="s">
        <v>226</v>
      </c>
      <c r="AY304" s="18" t="s">
        <v>209</v>
      </c>
      <c r="BE304" s="206">
        <f>IF(N304="základní",J304,0)</f>
        <v>0</v>
      </c>
      <c r="BF304" s="206">
        <f>IF(N304="snížená",J304,0)</f>
        <v>0</v>
      </c>
      <c r="BG304" s="206">
        <f>IF(N304="zákl. přenesená",J304,0)</f>
        <v>0</v>
      </c>
      <c r="BH304" s="206">
        <f>IF(N304="sníž. přenesená",J304,0)</f>
        <v>0</v>
      </c>
      <c r="BI304" s="206">
        <f>IF(N304="nulová",J304,0)</f>
        <v>0</v>
      </c>
      <c r="BJ304" s="18" t="s">
        <v>85</v>
      </c>
      <c r="BK304" s="206">
        <f>ROUND(I304*H304,2)</f>
        <v>0</v>
      </c>
      <c r="BL304" s="18" t="s">
        <v>218</v>
      </c>
      <c r="BM304" s="205" t="s">
        <v>16050</v>
      </c>
    </row>
    <row r="305" spans="1:65" s="2" customFormat="1" ht="49.15" customHeight="1">
      <c r="A305" s="35"/>
      <c r="B305" s="36"/>
      <c r="C305" s="193" t="s">
        <v>446</v>
      </c>
      <c r="D305" s="193" t="s">
        <v>214</v>
      </c>
      <c r="E305" s="194" t="s">
        <v>16051</v>
      </c>
      <c r="F305" s="195" t="s">
        <v>16052</v>
      </c>
      <c r="G305" s="196" t="s">
        <v>318</v>
      </c>
      <c r="H305" s="197">
        <v>53</v>
      </c>
      <c r="I305" s="198"/>
      <c r="J305" s="199">
        <f>ROUND(I305*H305,2)</f>
        <v>0</v>
      </c>
      <c r="K305" s="200"/>
      <c r="L305" s="40"/>
      <c r="M305" s="201" t="s">
        <v>1</v>
      </c>
      <c r="N305" s="202" t="s">
        <v>42</v>
      </c>
      <c r="O305" s="72"/>
      <c r="P305" s="203">
        <f>O305*H305</f>
        <v>0</v>
      </c>
      <c r="Q305" s="203">
        <v>0.1295</v>
      </c>
      <c r="R305" s="203">
        <f>Q305*H305</f>
        <v>6.8635000000000002</v>
      </c>
      <c r="S305" s="203">
        <v>0</v>
      </c>
      <c r="T305" s="204">
        <f>S305*H305</f>
        <v>0</v>
      </c>
      <c r="U305" s="35"/>
      <c r="V305" s="35"/>
      <c r="W305" s="35"/>
      <c r="X305" s="35"/>
      <c r="Y305" s="35"/>
      <c r="Z305" s="35"/>
      <c r="AA305" s="35"/>
      <c r="AB305" s="35"/>
      <c r="AC305" s="35"/>
      <c r="AD305" s="35"/>
      <c r="AE305" s="35"/>
      <c r="AR305" s="205" t="s">
        <v>218</v>
      </c>
      <c r="AT305" s="205" t="s">
        <v>214</v>
      </c>
      <c r="AU305" s="205" t="s">
        <v>226</v>
      </c>
      <c r="AY305" s="18" t="s">
        <v>209</v>
      </c>
      <c r="BE305" s="206">
        <f>IF(N305="základní",J305,0)</f>
        <v>0</v>
      </c>
      <c r="BF305" s="206">
        <f>IF(N305="snížená",J305,0)</f>
        <v>0</v>
      </c>
      <c r="BG305" s="206">
        <f>IF(N305="zákl. přenesená",J305,0)</f>
        <v>0</v>
      </c>
      <c r="BH305" s="206">
        <f>IF(N305="sníž. přenesená",J305,0)</f>
        <v>0</v>
      </c>
      <c r="BI305" s="206">
        <f>IF(N305="nulová",J305,0)</f>
        <v>0</v>
      </c>
      <c r="BJ305" s="18" t="s">
        <v>85</v>
      </c>
      <c r="BK305" s="206">
        <f>ROUND(I305*H305,2)</f>
        <v>0</v>
      </c>
      <c r="BL305" s="18" t="s">
        <v>218</v>
      </c>
      <c r="BM305" s="205" t="s">
        <v>16053</v>
      </c>
    </row>
    <row r="306" spans="1:65" s="2" customFormat="1" ht="16.5" customHeight="1">
      <c r="A306" s="35"/>
      <c r="B306" s="36"/>
      <c r="C306" s="224" t="s">
        <v>450</v>
      </c>
      <c r="D306" s="224" t="s">
        <v>576</v>
      </c>
      <c r="E306" s="225" t="s">
        <v>16054</v>
      </c>
      <c r="F306" s="226" t="s">
        <v>16055</v>
      </c>
      <c r="G306" s="227" t="s">
        <v>318</v>
      </c>
      <c r="H306" s="228">
        <v>54.06</v>
      </c>
      <c r="I306" s="229"/>
      <c r="J306" s="230">
        <f>ROUND(I306*H306,2)</f>
        <v>0</v>
      </c>
      <c r="K306" s="231"/>
      <c r="L306" s="232"/>
      <c r="M306" s="233" t="s">
        <v>1</v>
      </c>
      <c r="N306" s="234" t="s">
        <v>42</v>
      </c>
      <c r="O306" s="72"/>
      <c r="P306" s="203">
        <f>O306*H306</f>
        <v>0</v>
      </c>
      <c r="Q306" s="203">
        <v>5.6120000000000003E-2</v>
      </c>
      <c r="R306" s="203">
        <f>Q306*H306</f>
        <v>3.0338472000000003</v>
      </c>
      <c r="S306" s="203">
        <v>0</v>
      </c>
      <c r="T306" s="204">
        <f>S306*H306</f>
        <v>0</v>
      </c>
      <c r="U306" s="35"/>
      <c r="V306" s="35"/>
      <c r="W306" s="35"/>
      <c r="X306" s="35"/>
      <c r="Y306" s="35"/>
      <c r="Z306" s="35"/>
      <c r="AA306" s="35"/>
      <c r="AB306" s="35"/>
      <c r="AC306" s="35"/>
      <c r="AD306" s="35"/>
      <c r="AE306" s="35"/>
      <c r="AR306" s="205" t="s">
        <v>246</v>
      </c>
      <c r="AT306" s="205" t="s">
        <v>576</v>
      </c>
      <c r="AU306" s="205" t="s">
        <v>226</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16056</v>
      </c>
    </row>
    <row r="307" spans="1:65" s="13" customFormat="1">
      <c r="B307" s="212"/>
      <c r="C307" s="213"/>
      <c r="D307" s="214" t="s">
        <v>555</v>
      </c>
      <c r="E307" s="215" t="s">
        <v>1</v>
      </c>
      <c r="F307" s="216" t="s">
        <v>16057</v>
      </c>
      <c r="G307" s="213"/>
      <c r="H307" s="217">
        <v>54.06</v>
      </c>
      <c r="I307" s="218"/>
      <c r="J307" s="213"/>
      <c r="K307" s="213"/>
      <c r="L307" s="219"/>
      <c r="M307" s="220"/>
      <c r="N307" s="221"/>
      <c r="O307" s="221"/>
      <c r="P307" s="221"/>
      <c r="Q307" s="221"/>
      <c r="R307" s="221"/>
      <c r="S307" s="221"/>
      <c r="T307" s="222"/>
      <c r="AT307" s="223" t="s">
        <v>555</v>
      </c>
      <c r="AU307" s="223" t="s">
        <v>226</v>
      </c>
      <c r="AV307" s="13" t="s">
        <v>87</v>
      </c>
      <c r="AW307" s="13" t="s">
        <v>32</v>
      </c>
      <c r="AX307" s="13" t="s">
        <v>85</v>
      </c>
      <c r="AY307" s="223" t="s">
        <v>209</v>
      </c>
    </row>
    <row r="308" spans="1:65" s="2" customFormat="1" ht="44.25" customHeight="1">
      <c r="A308" s="35"/>
      <c r="B308" s="36"/>
      <c r="C308" s="193" t="s">
        <v>456</v>
      </c>
      <c r="D308" s="193" t="s">
        <v>214</v>
      </c>
      <c r="E308" s="194" t="s">
        <v>16058</v>
      </c>
      <c r="F308" s="195" t="s">
        <v>16059</v>
      </c>
      <c r="G308" s="196" t="s">
        <v>318</v>
      </c>
      <c r="H308" s="197">
        <v>51</v>
      </c>
      <c r="I308" s="198"/>
      <c r="J308" s="199">
        <f>ROUND(I308*H308,2)</f>
        <v>0</v>
      </c>
      <c r="K308" s="200"/>
      <c r="L308" s="40"/>
      <c r="M308" s="201" t="s">
        <v>1</v>
      </c>
      <c r="N308" s="202" t="s">
        <v>42</v>
      </c>
      <c r="O308" s="72"/>
      <c r="P308" s="203">
        <f>O308*H308</f>
        <v>0</v>
      </c>
      <c r="Q308" s="203">
        <v>0.10095</v>
      </c>
      <c r="R308" s="203">
        <f>Q308*H308</f>
        <v>5.1484499999999995</v>
      </c>
      <c r="S308" s="203">
        <v>0</v>
      </c>
      <c r="T308" s="204">
        <f>S308*H308</f>
        <v>0</v>
      </c>
      <c r="U308" s="35"/>
      <c r="V308" s="35"/>
      <c r="W308" s="35"/>
      <c r="X308" s="35"/>
      <c r="Y308" s="35"/>
      <c r="Z308" s="35"/>
      <c r="AA308" s="35"/>
      <c r="AB308" s="35"/>
      <c r="AC308" s="35"/>
      <c r="AD308" s="35"/>
      <c r="AE308" s="35"/>
      <c r="AR308" s="205" t="s">
        <v>218</v>
      </c>
      <c r="AT308" s="205" t="s">
        <v>214</v>
      </c>
      <c r="AU308" s="205" t="s">
        <v>226</v>
      </c>
      <c r="AY308" s="18" t="s">
        <v>209</v>
      </c>
      <c r="BE308" s="206">
        <f>IF(N308="základní",J308,0)</f>
        <v>0</v>
      </c>
      <c r="BF308" s="206">
        <f>IF(N308="snížená",J308,0)</f>
        <v>0</v>
      </c>
      <c r="BG308" s="206">
        <f>IF(N308="zákl. přenesená",J308,0)</f>
        <v>0</v>
      </c>
      <c r="BH308" s="206">
        <f>IF(N308="sníž. přenesená",J308,0)</f>
        <v>0</v>
      </c>
      <c r="BI308" s="206">
        <f>IF(N308="nulová",J308,0)</f>
        <v>0</v>
      </c>
      <c r="BJ308" s="18" t="s">
        <v>85</v>
      </c>
      <c r="BK308" s="206">
        <f>ROUND(I308*H308,2)</f>
        <v>0</v>
      </c>
      <c r="BL308" s="18" t="s">
        <v>218</v>
      </c>
      <c r="BM308" s="205" t="s">
        <v>16060</v>
      </c>
    </row>
    <row r="309" spans="1:65" s="2" customFormat="1" ht="16.5" customHeight="1">
      <c r="A309" s="35"/>
      <c r="B309" s="36"/>
      <c r="C309" s="224" t="s">
        <v>460</v>
      </c>
      <c r="D309" s="224" t="s">
        <v>576</v>
      </c>
      <c r="E309" s="225" t="s">
        <v>16061</v>
      </c>
      <c r="F309" s="226" t="s">
        <v>16062</v>
      </c>
      <c r="G309" s="227" t="s">
        <v>318</v>
      </c>
      <c r="H309" s="228">
        <v>52.02</v>
      </c>
      <c r="I309" s="229"/>
      <c r="J309" s="230">
        <f>ROUND(I309*H309,2)</f>
        <v>0</v>
      </c>
      <c r="K309" s="231"/>
      <c r="L309" s="232"/>
      <c r="M309" s="233" t="s">
        <v>1</v>
      </c>
      <c r="N309" s="234" t="s">
        <v>42</v>
      </c>
      <c r="O309" s="72"/>
      <c r="P309" s="203">
        <f>O309*H309</f>
        <v>0</v>
      </c>
      <c r="Q309" s="203">
        <v>2.4E-2</v>
      </c>
      <c r="R309" s="203">
        <f>Q309*H309</f>
        <v>1.24848</v>
      </c>
      <c r="S309" s="203">
        <v>0</v>
      </c>
      <c r="T309" s="204">
        <f>S309*H309</f>
        <v>0</v>
      </c>
      <c r="U309" s="35"/>
      <c r="V309" s="35"/>
      <c r="W309" s="35"/>
      <c r="X309" s="35"/>
      <c r="Y309" s="35"/>
      <c r="Z309" s="35"/>
      <c r="AA309" s="35"/>
      <c r="AB309" s="35"/>
      <c r="AC309" s="35"/>
      <c r="AD309" s="35"/>
      <c r="AE309" s="35"/>
      <c r="AR309" s="205" t="s">
        <v>246</v>
      </c>
      <c r="AT309" s="205" t="s">
        <v>576</v>
      </c>
      <c r="AU309" s="205" t="s">
        <v>226</v>
      </c>
      <c r="AY309" s="18" t="s">
        <v>209</v>
      </c>
      <c r="BE309" s="206">
        <f>IF(N309="základní",J309,0)</f>
        <v>0</v>
      </c>
      <c r="BF309" s="206">
        <f>IF(N309="snížená",J309,0)</f>
        <v>0</v>
      </c>
      <c r="BG309" s="206">
        <f>IF(N309="zákl. přenesená",J309,0)</f>
        <v>0</v>
      </c>
      <c r="BH309" s="206">
        <f>IF(N309="sníž. přenesená",J309,0)</f>
        <v>0</v>
      </c>
      <c r="BI309" s="206">
        <f>IF(N309="nulová",J309,0)</f>
        <v>0</v>
      </c>
      <c r="BJ309" s="18" t="s">
        <v>85</v>
      </c>
      <c r="BK309" s="206">
        <f>ROUND(I309*H309,2)</f>
        <v>0</v>
      </c>
      <c r="BL309" s="18" t="s">
        <v>218</v>
      </c>
      <c r="BM309" s="205" t="s">
        <v>16063</v>
      </c>
    </row>
    <row r="310" spans="1:65" s="13" customFormat="1">
      <c r="B310" s="212"/>
      <c r="C310" s="213"/>
      <c r="D310" s="214" t="s">
        <v>555</v>
      </c>
      <c r="E310" s="215" t="s">
        <v>1</v>
      </c>
      <c r="F310" s="216" t="s">
        <v>16064</v>
      </c>
      <c r="G310" s="213"/>
      <c r="H310" s="217">
        <v>52.02</v>
      </c>
      <c r="I310" s="218"/>
      <c r="J310" s="213"/>
      <c r="K310" s="213"/>
      <c r="L310" s="219"/>
      <c r="M310" s="220"/>
      <c r="N310" s="221"/>
      <c r="O310" s="221"/>
      <c r="P310" s="221"/>
      <c r="Q310" s="221"/>
      <c r="R310" s="221"/>
      <c r="S310" s="221"/>
      <c r="T310" s="222"/>
      <c r="AT310" s="223" t="s">
        <v>555</v>
      </c>
      <c r="AU310" s="223" t="s">
        <v>226</v>
      </c>
      <c r="AV310" s="13" t="s">
        <v>87</v>
      </c>
      <c r="AW310" s="13" t="s">
        <v>32</v>
      </c>
      <c r="AX310" s="13" t="s">
        <v>85</v>
      </c>
      <c r="AY310" s="223" t="s">
        <v>209</v>
      </c>
    </row>
    <row r="311" spans="1:65" s="2" customFormat="1" ht="62.65" customHeight="1">
      <c r="A311" s="35"/>
      <c r="B311" s="36"/>
      <c r="C311" s="193" t="s">
        <v>464</v>
      </c>
      <c r="D311" s="193" t="s">
        <v>214</v>
      </c>
      <c r="E311" s="194" t="s">
        <v>16065</v>
      </c>
      <c r="F311" s="195" t="s">
        <v>16066</v>
      </c>
      <c r="G311" s="196" t="s">
        <v>318</v>
      </c>
      <c r="H311" s="197">
        <v>41</v>
      </c>
      <c r="I311" s="198"/>
      <c r="J311" s="199">
        <f>ROUND(I311*H311,2)</f>
        <v>0</v>
      </c>
      <c r="K311" s="200"/>
      <c r="L311" s="40"/>
      <c r="M311" s="201" t="s">
        <v>1</v>
      </c>
      <c r="N311" s="202" t="s">
        <v>42</v>
      </c>
      <c r="O311" s="72"/>
      <c r="P311" s="203">
        <f>O311*H311</f>
        <v>0</v>
      </c>
      <c r="Q311" s="203">
        <v>6.0999999999999997E-4</v>
      </c>
      <c r="R311" s="203">
        <f>Q311*H311</f>
        <v>2.5009999999999998E-2</v>
      </c>
      <c r="S311" s="203">
        <v>0</v>
      </c>
      <c r="T311" s="204">
        <f>S311*H311</f>
        <v>0</v>
      </c>
      <c r="U311" s="35"/>
      <c r="V311" s="35"/>
      <c r="W311" s="35"/>
      <c r="X311" s="35"/>
      <c r="Y311" s="35"/>
      <c r="Z311" s="35"/>
      <c r="AA311" s="35"/>
      <c r="AB311" s="35"/>
      <c r="AC311" s="35"/>
      <c r="AD311" s="35"/>
      <c r="AE311" s="35"/>
      <c r="AR311" s="205" t="s">
        <v>218</v>
      </c>
      <c r="AT311" s="205" t="s">
        <v>214</v>
      </c>
      <c r="AU311" s="205" t="s">
        <v>226</v>
      </c>
      <c r="AY311" s="18" t="s">
        <v>209</v>
      </c>
      <c r="BE311" s="206">
        <f>IF(N311="základní",J311,0)</f>
        <v>0</v>
      </c>
      <c r="BF311" s="206">
        <f>IF(N311="snížená",J311,0)</f>
        <v>0</v>
      </c>
      <c r="BG311" s="206">
        <f>IF(N311="zákl. přenesená",J311,0)</f>
        <v>0</v>
      </c>
      <c r="BH311" s="206">
        <f>IF(N311="sníž. přenesená",J311,0)</f>
        <v>0</v>
      </c>
      <c r="BI311" s="206">
        <f>IF(N311="nulová",J311,0)</f>
        <v>0</v>
      </c>
      <c r="BJ311" s="18" t="s">
        <v>85</v>
      </c>
      <c r="BK311" s="206">
        <f>ROUND(I311*H311,2)</f>
        <v>0</v>
      </c>
      <c r="BL311" s="18" t="s">
        <v>218</v>
      </c>
      <c r="BM311" s="205" t="s">
        <v>16067</v>
      </c>
    </row>
    <row r="312" spans="1:65" s="2" customFormat="1" ht="24.2" customHeight="1">
      <c r="A312" s="35"/>
      <c r="B312" s="36"/>
      <c r="C312" s="193" t="s">
        <v>468</v>
      </c>
      <c r="D312" s="193" t="s">
        <v>214</v>
      </c>
      <c r="E312" s="194" t="s">
        <v>16068</v>
      </c>
      <c r="F312" s="195" t="s">
        <v>16069</v>
      </c>
      <c r="G312" s="196" t="s">
        <v>318</v>
      </c>
      <c r="H312" s="197">
        <v>41</v>
      </c>
      <c r="I312" s="198"/>
      <c r="J312" s="199">
        <f>ROUND(I312*H312,2)</f>
        <v>0</v>
      </c>
      <c r="K312" s="200"/>
      <c r="L312" s="40"/>
      <c r="M312" s="201" t="s">
        <v>1</v>
      </c>
      <c r="N312" s="202" t="s">
        <v>42</v>
      </c>
      <c r="O312" s="72"/>
      <c r="P312" s="203">
        <f>O312*H312</f>
        <v>0</v>
      </c>
      <c r="Q312" s="203">
        <v>0</v>
      </c>
      <c r="R312" s="203">
        <f>Q312*H312</f>
        <v>0</v>
      </c>
      <c r="S312" s="203">
        <v>0</v>
      </c>
      <c r="T312" s="204">
        <f>S312*H312</f>
        <v>0</v>
      </c>
      <c r="U312" s="35"/>
      <c r="V312" s="35"/>
      <c r="W312" s="35"/>
      <c r="X312" s="35"/>
      <c r="Y312" s="35"/>
      <c r="Z312" s="35"/>
      <c r="AA312" s="35"/>
      <c r="AB312" s="35"/>
      <c r="AC312" s="35"/>
      <c r="AD312" s="35"/>
      <c r="AE312" s="35"/>
      <c r="AR312" s="205" t="s">
        <v>218</v>
      </c>
      <c r="AT312" s="205" t="s">
        <v>214</v>
      </c>
      <c r="AU312" s="205" t="s">
        <v>226</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16070</v>
      </c>
    </row>
    <row r="313" spans="1:65" s="12" customFormat="1" ht="20.85" customHeight="1">
      <c r="B313" s="177"/>
      <c r="C313" s="178"/>
      <c r="D313" s="179" t="s">
        <v>76</v>
      </c>
      <c r="E313" s="191" t="s">
        <v>1018</v>
      </c>
      <c r="F313" s="191" t="s">
        <v>16071</v>
      </c>
      <c r="G313" s="178"/>
      <c r="H313" s="178"/>
      <c r="I313" s="181"/>
      <c r="J313" s="192">
        <f>BK313</f>
        <v>0</v>
      </c>
      <c r="K313" s="178"/>
      <c r="L313" s="183"/>
      <c r="M313" s="184"/>
      <c r="N313" s="185"/>
      <c r="O313" s="185"/>
      <c r="P313" s="186">
        <f>SUM(P314:P317)</f>
        <v>0</v>
      </c>
      <c r="Q313" s="185"/>
      <c r="R313" s="186">
        <f>SUM(R314:R317)</f>
        <v>0.44539000000000001</v>
      </c>
      <c r="S313" s="185"/>
      <c r="T313" s="187">
        <f>SUM(T314:T317)</f>
        <v>0</v>
      </c>
      <c r="AR313" s="188" t="s">
        <v>85</v>
      </c>
      <c r="AT313" s="189" t="s">
        <v>76</v>
      </c>
      <c r="AU313" s="189" t="s">
        <v>87</v>
      </c>
      <c r="AY313" s="188" t="s">
        <v>209</v>
      </c>
      <c r="BK313" s="190">
        <f>SUM(BK314:BK317)</f>
        <v>0</v>
      </c>
    </row>
    <row r="314" spans="1:65" s="2" customFormat="1" ht="24.2" customHeight="1">
      <c r="A314" s="35"/>
      <c r="B314" s="36"/>
      <c r="C314" s="193" t="s">
        <v>474</v>
      </c>
      <c r="D314" s="193" t="s">
        <v>214</v>
      </c>
      <c r="E314" s="194" t="s">
        <v>16072</v>
      </c>
      <c r="F314" s="195" t="s">
        <v>16073</v>
      </c>
      <c r="G314" s="196" t="s">
        <v>318</v>
      </c>
      <c r="H314" s="197">
        <v>1</v>
      </c>
      <c r="I314" s="198"/>
      <c r="J314" s="199">
        <f>ROUND(I314*H314,2)</f>
        <v>0</v>
      </c>
      <c r="K314" s="200"/>
      <c r="L314" s="40"/>
      <c r="M314" s="201" t="s">
        <v>1</v>
      </c>
      <c r="N314" s="202" t="s">
        <v>42</v>
      </c>
      <c r="O314" s="72"/>
      <c r="P314" s="203">
        <f>O314*H314</f>
        <v>0</v>
      </c>
      <c r="Q314" s="203">
        <v>0.43819000000000002</v>
      </c>
      <c r="R314" s="203">
        <f>Q314*H314</f>
        <v>0.43819000000000002</v>
      </c>
      <c r="S314" s="203">
        <v>0</v>
      </c>
      <c r="T314" s="204">
        <f>S314*H314</f>
        <v>0</v>
      </c>
      <c r="U314" s="35"/>
      <c r="V314" s="35"/>
      <c r="W314" s="35"/>
      <c r="X314" s="35"/>
      <c r="Y314" s="35"/>
      <c r="Z314" s="35"/>
      <c r="AA314" s="35"/>
      <c r="AB314" s="35"/>
      <c r="AC314" s="35"/>
      <c r="AD314" s="35"/>
      <c r="AE314" s="35"/>
      <c r="AR314" s="205" t="s">
        <v>218</v>
      </c>
      <c r="AT314" s="205" t="s">
        <v>214</v>
      </c>
      <c r="AU314" s="205" t="s">
        <v>226</v>
      </c>
      <c r="AY314" s="18" t="s">
        <v>209</v>
      </c>
      <c r="BE314" s="206">
        <f>IF(N314="základní",J314,0)</f>
        <v>0</v>
      </c>
      <c r="BF314" s="206">
        <f>IF(N314="snížená",J314,0)</f>
        <v>0</v>
      </c>
      <c r="BG314" s="206">
        <f>IF(N314="zákl. přenesená",J314,0)</f>
        <v>0</v>
      </c>
      <c r="BH314" s="206">
        <f>IF(N314="sníž. přenesená",J314,0)</f>
        <v>0</v>
      </c>
      <c r="BI314" s="206">
        <f>IF(N314="nulová",J314,0)</f>
        <v>0</v>
      </c>
      <c r="BJ314" s="18" t="s">
        <v>85</v>
      </c>
      <c r="BK314" s="206">
        <f>ROUND(I314*H314,2)</f>
        <v>0</v>
      </c>
      <c r="BL314" s="18" t="s">
        <v>218</v>
      </c>
      <c r="BM314" s="205" t="s">
        <v>16074</v>
      </c>
    </row>
    <row r="315" spans="1:65" s="2" customFormat="1" ht="24.2" customHeight="1">
      <c r="A315" s="35"/>
      <c r="B315" s="36"/>
      <c r="C315" s="224" t="s">
        <v>478</v>
      </c>
      <c r="D315" s="224" t="s">
        <v>576</v>
      </c>
      <c r="E315" s="225" t="s">
        <v>16075</v>
      </c>
      <c r="F315" s="226" t="s">
        <v>16076</v>
      </c>
      <c r="G315" s="227" t="s">
        <v>318</v>
      </c>
      <c r="H315" s="228">
        <v>1</v>
      </c>
      <c r="I315" s="229"/>
      <c r="J315" s="230">
        <f>ROUND(I315*H315,2)</f>
        <v>0</v>
      </c>
      <c r="K315" s="231"/>
      <c r="L315" s="232"/>
      <c r="M315" s="233" t="s">
        <v>1</v>
      </c>
      <c r="N315" s="234" t="s">
        <v>42</v>
      </c>
      <c r="O315" s="72"/>
      <c r="P315" s="203">
        <f>O315*H315</f>
        <v>0</v>
      </c>
      <c r="Q315" s="203">
        <v>6.7000000000000002E-3</v>
      </c>
      <c r="R315" s="203">
        <f>Q315*H315</f>
        <v>6.7000000000000002E-3</v>
      </c>
      <c r="S315" s="203">
        <v>0</v>
      </c>
      <c r="T315" s="204">
        <f>S315*H315</f>
        <v>0</v>
      </c>
      <c r="U315" s="35"/>
      <c r="V315" s="35"/>
      <c r="W315" s="35"/>
      <c r="X315" s="35"/>
      <c r="Y315" s="35"/>
      <c r="Z315" s="35"/>
      <c r="AA315" s="35"/>
      <c r="AB315" s="35"/>
      <c r="AC315" s="35"/>
      <c r="AD315" s="35"/>
      <c r="AE315" s="35"/>
      <c r="AR315" s="205" t="s">
        <v>246</v>
      </c>
      <c r="AT315" s="205" t="s">
        <v>576</v>
      </c>
      <c r="AU315" s="205" t="s">
        <v>226</v>
      </c>
      <c r="AY315" s="18" t="s">
        <v>209</v>
      </c>
      <c r="BE315" s="206">
        <f>IF(N315="základní",J315,0)</f>
        <v>0</v>
      </c>
      <c r="BF315" s="206">
        <f>IF(N315="snížená",J315,0)</f>
        <v>0</v>
      </c>
      <c r="BG315" s="206">
        <f>IF(N315="zákl. přenesená",J315,0)</f>
        <v>0</v>
      </c>
      <c r="BH315" s="206">
        <f>IF(N315="sníž. přenesená",J315,0)</f>
        <v>0</v>
      </c>
      <c r="BI315" s="206">
        <f>IF(N315="nulová",J315,0)</f>
        <v>0</v>
      </c>
      <c r="BJ315" s="18" t="s">
        <v>85</v>
      </c>
      <c r="BK315" s="206">
        <f>ROUND(I315*H315,2)</f>
        <v>0</v>
      </c>
      <c r="BL315" s="18" t="s">
        <v>218</v>
      </c>
      <c r="BM315" s="205" t="s">
        <v>16077</v>
      </c>
    </row>
    <row r="316" spans="1:65" s="2" customFormat="1" ht="21.75" customHeight="1">
      <c r="A316" s="35"/>
      <c r="B316" s="36"/>
      <c r="C316" s="224" t="s">
        <v>482</v>
      </c>
      <c r="D316" s="224" t="s">
        <v>576</v>
      </c>
      <c r="E316" s="225" t="s">
        <v>16078</v>
      </c>
      <c r="F316" s="226" t="s">
        <v>16079</v>
      </c>
      <c r="G316" s="227" t="s">
        <v>323</v>
      </c>
      <c r="H316" s="228">
        <v>2</v>
      </c>
      <c r="I316" s="229"/>
      <c r="J316" s="230">
        <f>ROUND(I316*H316,2)</f>
        <v>0</v>
      </c>
      <c r="K316" s="231"/>
      <c r="L316" s="232"/>
      <c r="M316" s="233" t="s">
        <v>1</v>
      </c>
      <c r="N316" s="234" t="s">
        <v>42</v>
      </c>
      <c r="O316" s="72"/>
      <c r="P316" s="203">
        <f>O316*H316</f>
        <v>0</v>
      </c>
      <c r="Q316" s="203">
        <v>1.8000000000000001E-4</v>
      </c>
      <c r="R316" s="203">
        <f>Q316*H316</f>
        <v>3.6000000000000002E-4</v>
      </c>
      <c r="S316" s="203">
        <v>0</v>
      </c>
      <c r="T316" s="204">
        <f>S316*H316</f>
        <v>0</v>
      </c>
      <c r="U316" s="35"/>
      <c r="V316" s="35"/>
      <c r="W316" s="35"/>
      <c r="X316" s="35"/>
      <c r="Y316" s="35"/>
      <c r="Z316" s="35"/>
      <c r="AA316" s="35"/>
      <c r="AB316" s="35"/>
      <c r="AC316" s="35"/>
      <c r="AD316" s="35"/>
      <c r="AE316" s="35"/>
      <c r="AR316" s="205" t="s">
        <v>246</v>
      </c>
      <c r="AT316" s="205" t="s">
        <v>576</v>
      </c>
      <c r="AU316" s="205" t="s">
        <v>226</v>
      </c>
      <c r="AY316" s="18" t="s">
        <v>209</v>
      </c>
      <c r="BE316" s="206">
        <f>IF(N316="základní",J316,0)</f>
        <v>0</v>
      </c>
      <c r="BF316" s="206">
        <f>IF(N316="snížená",J316,0)</f>
        <v>0</v>
      </c>
      <c r="BG316" s="206">
        <f>IF(N316="zákl. přenesená",J316,0)</f>
        <v>0</v>
      </c>
      <c r="BH316" s="206">
        <f>IF(N316="sníž. přenesená",J316,0)</f>
        <v>0</v>
      </c>
      <c r="BI316" s="206">
        <f>IF(N316="nulová",J316,0)</f>
        <v>0</v>
      </c>
      <c r="BJ316" s="18" t="s">
        <v>85</v>
      </c>
      <c r="BK316" s="206">
        <f>ROUND(I316*H316,2)</f>
        <v>0</v>
      </c>
      <c r="BL316" s="18" t="s">
        <v>218</v>
      </c>
      <c r="BM316" s="205" t="s">
        <v>16080</v>
      </c>
    </row>
    <row r="317" spans="1:65" s="2" customFormat="1" ht="21.75" customHeight="1">
      <c r="A317" s="35"/>
      <c r="B317" s="36"/>
      <c r="C317" s="224" t="s">
        <v>486</v>
      </c>
      <c r="D317" s="224" t="s">
        <v>576</v>
      </c>
      <c r="E317" s="225" t="s">
        <v>16081</v>
      </c>
      <c r="F317" s="226" t="s">
        <v>16082</v>
      </c>
      <c r="G317" s="227" t="s">
        <v>323</v>
      </c>
      <c r="H317" s="228">
        <v>1</v>
      </c>
      <c r="I317" s="229"/>
      <c r="J317" s="230">
        <f>ROUND(I317*H317,2)</f>
        <v>0</v>
      </c>
      <c r="K317" s="231"/>
      <c r="L317" s="232"/>
      <c r="M317" s="233" t="s">
        <v>1</v>
      </c>
      <c r="N317" s="234" t="s">
        <v>42</v>
      </c>
      <c r="O317" s="72"/>
      <c r="P317" s="203">
        <f>O317*H317</f>
        <v>0</v>
      </c>
      <c r="Q317" s="203">
        <v>1.3999999999999999E-4</v>
      </c>
      <c r="R317" s="203">
        <f>Q317*H317</f>
        <v>1.3999999999999999E-4</v>
      </c>
      <c r="S317" s="203">
        <v>0</v>
      </c>
      <c r="T317" s="204">
        <f>S317*H317</f>
        <v>0</v>
      </c>
      <c r="U317" s="35"/>
      <c r="V317" s="35"/>
      <c r="W317" s="35"/>
      <c r="X317" s="35"/>
      <c r="Y317" s="35"/>
      <c r="Z317" s="35"/>
      <c r="AA317" s="35"/>
      <c r="AB317" s="35"/>
      <c r="AC317" s="35"/>
      <c r="AD317" s="35"/>
      <c r="AE317" s="35"/>
      <c r="AR317" s="205" t="s">
        <v>246</v>
      </c>
      <c r="AT317" s="205" t="s">
        <v>576</v>
      </c>
      <c r="AU317" s="205" t="s">
        <v>226</v>
      </c>
      <c r="AY317" s="18" t="s">
        <v>209</v>
      </c>
      <c r="BE317" s="206">
        <f>IF(N317="základní",J317,0)</f>
        <v>0</v>
      </c>
      <c r="BF317" s="206">
        <f>IF(N317="snížená",J317,0)</f>
        <v>0</v>
      </c>
      <c r="BG317" s="206">
        <f>IF(N317="zákl. přenesená",J317,0)</f>
        <v>0</v>
      </c>
      <c r="BH317" s="206">
        <f>IF(N317="sníž. přenesená",J317,0)</f>
        <v>0</v>
      </c>
      <c r="BI317" s="206">
        <f>IF(N317="nulová",J317,0)</f>
        <v>0</v>
      </c>
      <c r="BJ317" s="18" t="s">
        <v>85</v>
      </c>
      <c r="BK317" s="206">
        <f>ROUND(I317*H317,2)</f>
        <v>0</v>
      </c>
      <c r="BL317" s="18" t="s">
        <v>218</v>
      </c>
      <c r="BM317" s="205" t="s">
        <v>16083</v>
      </c>
    </row>
    <row r="318" spans="1:65" s="12" customFormat="1" ht="20.85" customHeight="1">
      <c r="B318" s="177"/>
      <c r="C318" s="178"/>
      <c r="D318" s="179" t="s">
        <v>76</v>
      </c>
      <c r="E318" s="191" t="s">
        <v>220</v>
      </c>
      <c r="F318" s="191" t="s">
        <v>221</v>
      </c>
      <c r="G318" s="178"/>
      <c r="H318" s="178"/>
      <c r="I318" s="181"/>
      <c r="J318" s="192">
        <f>BK318</f>
        <v>0</v>
      </c>
      <c r="K318" s="178"/>
      <c r="L318" s="183"/>
      <c r="M318" s="184"/>
      <c r="N318" s="185"/>
      <c r="O318" s="185"/>
      <c r="P318" s="186">
        <f>SUM(P319:P325)</f>
        <v>0</v>
      </c>
      <c r="Q318" s="185"/>
      <c r="R318" s="186">
        <f>SUM(R319:R325)</f>
        <v>0</v>
      </c>
      <c r="S318" s="185"/>
      <c r="T318" s="187">
        <f>SUM(T319:T325)</f>
        <v>105.55199999999999</v>
      </c>
      <c r="AR318" s="188" t="s">
        <v>85</v>
      </c>
      <c r="AT318" s="189" t="s">
        <v>76</v>
      </c>
      <c r="AU318" s="189" t="s">
        <v>87</v>
      </c>
      <c r="AY318" s="188" t="s">
        <v>209</v>
      </c>
      <c r="BK318" s="190">
        <f>SUM(BK319:BK325)</f>
        <v>0</v>
      </c>
    </row>
    <row r="319" spans="1:65" s="2" customFormat="1" ht="24.2" customHeight="1">
      <c r="A319" s="35"/>
      <c r="B319" s="36"/>
      <c r="C319" s="193" t="s">
        <v>490</v>
      </c>
      <c r="D319" s="193" t="s">
        <v>214</v>
      </c>
      <c r="E319" s="194" t="s">
        <v>16084</v>
      </c>
      <c r="F319" s="195" t="s">
        <v>16085</v>
      </c>
      <c r="G319" s="196" t="s">
        <v>224</v>
      </c>
      <c r="H319" s="197">
        <v>21.12</v>
      </c>
      <c r="I319" s="198"/>
      <c r="J319" s="199">
        <f>ROUND(I319*H319,2)</f>
        <v>0</v>
      </c>
      <c r="K319" s="200"/>
      <c r="L319" s="40"/>
      <c r="M319" s="201" t="s">
        <v>1</v>
      </c>
      <c r="N319" s="202" t="s">
        <v>42</v>
      </c>
      <c r="O319" s="72"/>
      <c r="P319" s="203">
        <f>O319*H319</f>
        <v>0</v>
      </c>
      <c r="Q319" s="203">
        <v>0</v>
      </c>
      <c r="R319" s="203">
        <f>Q319*H319</f>
        <v>0</v>
      </c>
      <c r="S319" s="203">
        <v>2.1</v>
      </c>
      <c r="T319" s="204">
        <f>S319*H319</f>
        <v>44.352000000000004</v>
      </c>
      <c r="U319" s="35"/>
      <c r="V319" s="35"/>
      <c r="W319" s="35"/>
      <c r="X319" s="35"/>
      <c r="Y319" s="35"/>
      <c r="Z319" s="35"/>
      <c r="AA319" s="35"/>
      <c r="AB319" s="35"/>
      <c r="AC319" s="35"/>
      <c r="AD319" s="35"/>
      <c r="AE319" s="35"/>
      <c r="AR319" s="205" t="s">
        <v>218</v>
      </c>
      <c r="AT319" s="205" t="s">
        <v>214</v>
      </c>
      <c r="AU319" s="205" t="s">
        <v>226</v>
      </c>
      <c r="AY319" s="18" t="s">
        <v>209</v>
      </c>
      <c r="BE319" s="206">
        <f>IF(N319="základní",J319,0)</f>
        <v>0</v>
      </c>
      <c r="BF319" s="206">
        <f>IF(N319="snížená",J319,0)</f>
        <v>0</v>
      </c>
      <c r="BG319" s="206">
        <f>IF(N319="zákl. přenesená",J319,0)</f>
        <v>0</v>
      </c>
      <c r="BH319" s="206">
        <f>IF(N319="sníž. přenesená",J319,0)</f>
        <v>0</v>
      </c>
      <c r="BI319" s="206">
        <f>IF(N319="nulová",J319,0)</f>
        <v>0</v>
      </c>
      <c r="BJ319" s="18" t="s">
        <v>85</v>
      </c>
      <c r="BK319" s="206">
        <f>ROUND(I319*H319,2)</f>
        <v>0</v>
      </c>
      <c r="BL319" s="18" t="s">
        <v>218</v>
      </c>
      <c r="BM319" s="205" t="s">
        <v>16086</v>
      </c>
    </row>
    <row r="320" spans="1:65" s="15" customFormat="1">
      <c r="B320" s="246"/>
      <c r="C320" s="247"/>
      <c r="D320" s="214" t="s">
        <v>555</v>
      </c>
      <c r="E320" s="248" t="s">
        <v>1</v>
      </c>
      <c r="F320" s="249" t="s">
        <v>16087</v>
      </c>
      <c r="G320" s="247"/>
      <c r="H320" s="248" t="s">
        <v>1</v>
      </c>
      <c r="I320" s="250"/>
      <c r="J320" s="247"/>
      <c r="K320" s="247"/>
      <c r="L320" s="251"/>
      <c r="M320" s="252"/>
      <c r="N320" s="253"/>
      <c r="O320" s="253"/>
      <c r="P320" s="253"/>
      <c r="Q320" s="253"/>
      <c r="R320" s="253"/>
      <c r="S320" s="253"/>
      <c r="T320" s="254"/>
      <c r="AT320" s="255" t="s">
        <v>555</v>
      </c>
      <c r="AU320" s="255" t="s">
        <v>226</v>
      </c>
      <c r="AV320" s="15" t="s">
        <v>85</v>
      </c>
      <c r="AW320" s="15" t="s">
        <v>32</v>
      </c>
      <c r="AX320" s="15" t="s">
        <v>77</v>
      </c>
      <c r="AY320" s="255" t="s">
        <v>209</v>
      </c>
    </row>
    <row r="321" spans="1:65" s="13" customFormat="1">
      <c r="B321" s="212"/>
      <c r="C321" s="213"/>
      <c r="D321" s="214" t="s">
        <v>555</v>
      </c>
      <c r="E321" s="215" t="s">
        <v>1</v>
      </c>
      <c r="F321" s="216" t="s">
        <v>16088</v>
      </c>
      <c r="G321" s="213"/>
      <c r="H321" s="217">
        <v>21.12</v>
      </c>
      <c r="I321" s="218"/>
      <c r="J321" s="213"/>
      <c r="K321" s="213"/>
      <c r="L321" s="219"/>
      <c r="M321" s="220"/>
      <c r="N321" s="221"/>
      <c r="O321" s="221"/>
      <c r="P321" s="221"/>
      <c r="Q321" s="221"/>
      <c r="R321" s="221"/>
      <c r="S321" s="221"/>
      <c r="T321" s="222"/>
      <c r="AT321" s="223" t="s">
        <v>555</v>
      </c>
      <c r="AU321" s="223" t="s">
        <v>226</v>
      </c>
      <c r="AV321" s="13" t="s">
        <v>87</v>
      </c>
      <c r="AW321" s="13" t="s">
        <v>32</v>
      </c>
      <c r="AX321" s="13" t="s">
        <v>85</v>
      </c>
      <c r="AY321" s="223" t="s">
        <v>209</v>
      </c>
    </row>
    <row r="322" spans="1:65" s="2" customFormat="1" ht="16.5" customHeight="1">
      <c r="A322" s="35"/>
      <c r="B322" s="36"/>
      <c r="C322" s="193" t="s">
        <v>496</v>
      </c>
      <c r="D322" s="193" t="s">
        <v>214</v>
      </c>
      <c r="E322" s="194" t="s">
        <v>16089</v>
      </c>
      <c r="F322" s="195" t="s">
        <v>16090</v>
      </c>
      <c r="G322" s="196" t="s">
        <v>224</v>
      </c>
      <c r="H322" s="197">
        <v>10.8</v>
      </c>
      <c r="I322" s="198"/>
      <c r="J322" s="199">
        <f>ROUND(I322*H322,2)</f>
        <v>0</v>
      </c>
      <c r="K322" s="200"/>
      <c r="L322" s="40"/>
      <c r="M322" s="201" t="s">
        <v>1</v>
      </c>
      <c r="N322" s="202" t="s">
        <v>42</v>
      </c>
      <c r="O322" s="72"/>
      <c r="P322" s="203">
        <f>O322*H322</f>
        <v>0</v>
      </c>
      <c r="Q322" s="203">
        <v>0</v>
      </c>
      <c r="R322" s="203">
        <f>Q322*H322</f>
        <v>0</v>
      </c>
      <c r="S322" s="203">
        <v>2</v>
      </c>
      <c r="T322" s="204">
        <f>S322*H322</f>
        <v>21.6</v>
      </c>
      <c r="U322" s="35"/>
      <c r="V322" s="35"/>
      <c r="W322" s="35"/>
      <c r="X322" s="35"/>
      <c r="Y322" s="35"/>
      <c r="Z322" s="35"/>
      <c r="AA322" s="35"/>
      <c r="AB322" s="35"/>
      <c r="AC322" s="35"/>
      <c r="AD322" s="35"/>
      <c r="AE322" s="35"/>
      <c r="AR322" s="205" t="s">
        <v>218</v>
      </c>
      <c r="AT322" s="205" t="s">
        <v>214</v>
      </c>
      <c r="AU322" s="205" t="s">
        <v>226</v>
      </c>
      <c r="AY322" s="18" t="s">
        <v>209</v>
      </c>
      <c r="BE322" s="206">
        <f>IF(N322="základní",J322,0)</f>
        <v>0</v>
      </c>
      <c r="BF322" s="206">
        <f>IF(N322="snížená",J322,0)</f>
        <v>0</v>
      </c>
      <c r="BG322" s="206">
        <f>IF(N322="zákl. přenesená",J322,0)</f>
        <v>0</v>
      </c>
      <c r="BH322" s="206">
        <f>IF(N322="sníž. přenesená",J322,0)</f>
        <v>0</v>
      </c>
      <c r="BI322" s="206">
        <f>IF(N322="nulová",J322,0)</f>
        <v>0</v>
      </c>
      <c r="BJ322" s="18" t="s">
        <v>85</v>
      </c>
      <c r="BK322" s="206">
        <f>ROUND(I322*H322,2)</f>
        <v>0</v>
      </c>
      <c r="BL322" s="18" t="s">
        <v>218</v>
      </c>
      <c r="BM322" s="205" t="s">
        <v>16091</v>
      </c>
    </row>
    <row r="323" spans="1:65" s="13" customFormat="1">
      <c r="B323" s="212"/>
      <c r="C323" s="213"/>
      <c r="D323" s="214" t="s">
        <v>555</v>
      </c>
      <c r="E323" s="215" t="s">
        <v>1</v>
      </c>
      <c r="F323" s="216" t="s">
        <v>16092</v>
      </c>
      <c r="G323" s="213"/>
      <c r="H323" s="217">
        <v>10.8</v>
      </c>
      <c r="I323" s="218"/>
      <c r="J323" s="213"/>
      <c r="K323" s="213"/>
      <c r="L323" s="219"/>
      <c r="M323" s="220"/>
      <c r="N323" s="221"/>
      <c r="O323" s="221"/>
      <c r="P323" s="221"/>
      <c r="Q323" s="221"/>
      <c r="R323" s="221"/>
      <c r="S323" s="221"/>
      <c r="T323" s="222"/>
      <c r="AT323" s="223" t="s">
        <v>555</v>
      </c>
      <c r="AU323" s="223" t="s">
        <v>226</v>
      </c>
      <c r="AV323" s="13" t="s">
        <v>87</v>
      </c>
      <c r="AW323" s="13" t="s">
        <v>32</v>
      </c>
      <c r="AX323" s="13" t="s">
        <v>85</v>
      </c>
      <c r="AY323" s="223" t="s">
        <v>209</v>
      </c>
    </row>
    <row r="324" spans="1:65" s="2" customFormat="1" ht="24.2" customHeight="1">
      <c r="A324" s="35"/>
      <c r="B324" s="36"/>
      <c r="C324" s="193" t="s">
        <v>500</v>
      </c>
      <c r="D324" s="193" t="s">
        <v>214</v>
      </c>
      <c r="E324" s="194" t="s">
        <v>16093</v>
      </c>
      <c r="F324" s="195" t="s">
        <v>16094</v>
      </c>
      <c r="G324" s="196" t="s">
        <v>224</v>
      </c>
      <c r="H324" s="197">
        <v>18</v>
      </c>
      <c r="I324" s="198"/>
      <c r="J324" s="199">
        <f>ROUND(I324*H324,2)</f>
        <v>0</v>
      </c>
      <c r="K324" s="200"/>
      <c r="L324" s="40"/>
      <c r="M324" s="201" t="s">
        <v>1</v>
      </c>
      <c r="N324" s="202" t="s">
        <v>42</v>
      </c>
      <c r="O324" s="72"/>
      <c r="P324" s="203">
        <f>O324*H324</f>
        <v>0</v>
      </c>
      <c r="Q324" s="203">
        <v>0</v>
      </c>
      <c r="R324" s="203">
        <f>Q324*H324</f>
        <v>0</v>
      </c>
      <c r="S324" s="203">
        <v>2.2000000000000002</v>
      </c>
      <c r="T324" s="204">
        <f>S324*H324</f>
        <v>39.6</v>
      </c>
      <c r="U324" s="35"/>
      <c r="V324" s="35"/>
      <c r="W324" s="35"/>
      <c r="X324" s="35"/>
      <c r="Y324" s="35"/>
      <c r="Z324" s="35"/>
      <c r="AA324" s="35"/>
      <c r="AB324" s="35"/>
      <c r="AC324" s="35"/>
      <c r="AD324" s="35"/>
      <c r="AE324" s="35"/>
      <c r="AR324" s="205" t="s">
        <v>218</v>
      </c>
      <c r="AT324" s="205" t="s">
        <v>214</v>
      </c>
      <c r="AU324" s="205" t="s">
        <v>226</v>
      </c>
      <c r="AY324" s="18" t="s">
        <v>209</v>
      </c>
      <c r="BE324" s="206">
        <f>IF(N324="základní",J324,0)</f>
        <v>0</v>
      </c>
      <c r="BF324" s="206">
        <f>IF(N324="snížená",J324,0)</f>
        <v>0</v>
      </c>
      <c r="BG324" s="206">
        <f>IF(N324="zákl. přenesená",J324,0)</f>
        <v>0</v>
      </c>
      <c r="BH324" s="206">
        <f>IF(N324="sníž. přenesená",J324,0)</f>
        <v>0</v>
      </c>
      <c r="BI324" s="206">
        <f>IF(N324="nulová",J324,0)</f>
        <v>0</v>
      </c>
      <c r="BJ324" s="18" t="s">
        <v>85</v>
      </c>
      <c r="BK324" s="206">
        <f>ROUND(I324*H324,2)</f>
        <v>0</v>
      </c>
      <c r="BL324" s="18" t="s">
        <v>218</v>
      </c>
      <c r="BM324" s="205" t="s">
        <v>16095</v>
      </c>
    </row>
    <row r="325" spans="1:65" s="13" customFormat="1">
      <c r="B325" s="212"/>
      <c r="C325" s="213"/>
      <c r="D325" s="214" t="s">
        <v>555</v>
      </c>
      <c r="E325" s="215" t="s">
        <v>1</v>
      </c>
      <c r="F325" s="216" t="s">
        <v>16096</v>
      </c>
      <c r="G325" s="213"/>
      <c r="H325" s="217">
        <v>18</v>
      </c>
      <c r="I325" s="218"/>
      <c r="J325" s="213"/>
      <c r="K325" s="213"/>
      <c r="L325" s="219"/>
      <c r="M325" s="220"/>
      <c r="N325" s="221"/>
      <c r="O325" s="221"/>
      <c r="P325" s="221"/>
      <c r="Q325" s="221"/>
      <c r="R325" s="221"/>
      <c r="S325" s="221"/>
      <c r="T325" s="222"/>
      <c r="AT325" s="223" t="s">
        <v>555</v>
      </c>
      <c r="AU325" s="223" t="s">
        <v>226</v>
      </c>
      <c r="AV325" s="13" t="s">
        <v>87</v>
      </c>
      <c r="AW325" s="13" t="s">
        <v>32</v>
      </c>
      <c r="AX325" s="13" t="s">
        <v>85</v>
      </c>
      <c r="AY325" s="223" t="s">
        <v>209</v>
      </c>
    </row>
    <row r="326" spans="1:65" s="12" customFormat="1" ht="22.9" customHeight="1">
      <c r="B326" s="177"/>
      <c r="C326" s="178"/>
      <c r="D326" s="179" t="s">
        <v>76</v>
      </c>
      <c r="E326" s="191" t="s">
        <v>363</v>
      </c>
      <c r="F326" s="191" t="s">
        <v>364</v>
      </c>
      <c r="G326" s="178"/>
      <c r="H326" s="178"/>
      <c r="I326" s="181"/>
      <c r="J326" s="192">
        <f>BK326</f>
        <v>0</v>
      </c>
      <c r="K326" s="178"/>
      <c r="L326" s="183"/>
      <c r="M326" s="184"/>
      <c r="N326" s="185"/>
      <c r="O326" s="185"/>
      <c r="P326" s="186">
        <f>SUM(P327:P364)</f>
        <v>0</v>
      </c>
      <c r="Q326" s="185"/>
      <c r="R326" s="186">
        <f>SUM(R327:R364)</f>
        <v>0</v>
      </c>
      <c r="S326" s="185"/>
      <c r="T326" s="187">
        <f>SUM(T327:T364)</f>
        <v>0</v>
      </c>
      <c r="AR326" s="188" t="s">
        <v>85</v>
      </c>
      <c r="AT326" s="189" t="s">
        <v>76</v>
      </c>
      <c r="AU326" s="189" t="s">
        <v>85</v>
      </c>
      <c r="AY326" s="188" t="s">
        <v>209</v>
      </c>
      <c r="BK326" s="190">
        <f>SUM(BK327:BK364)</f>
        <v>0</v>
      </c>
    </row>
    <row r="327" spans="1:65" s="2" customFormat="1" ht="37.9" customHeight="1">
      <c r="A327" s="35"/>
      <c r="B327" s="36"/>
      <c r="C327" s="193" t="s">
        <v>504</v>
      </c>
      <c r="D327" s="193" t="s">
        <v>214</v>
      </c>
      <c r="E327" s="194" t="s">
        <v>16097</v>
      </c>
      <c r="F327" s="195" t="s">
        <v>16098</v>
      </c>
      <c r="G327" s="196" t="s">
        <v>236</v>
      </c>
      <c r="H327" s="197">
        <v>804.15200000000004</v>
      </c>
      <c r="I327" s="198"/>
      <c r="J327" s="199">
        <f>ROUND(I327*H327,2)</f>
        <v>0</v>
      </c>
      <c r="K327" s="200"/>
      <c r="L327" s="40"/>
      <c r="M327" s="201" t="s">
        <v>1</v>
      </c>
      <c r="N327" s="202" t="s">
        <v>42</v>
      </c>
      <c r="O327" s="72"/>
      <c r="P327" s="203">
        <f>O327*H327</f>
        <v>0</v>
      </c>
      <c r="Q327" s="203">
        <v>0</v>
      </c>
      <c r="R327" s="203">
        <f>Q327*H327</f>
        <v>0</v>
      </c>
      <c r="S327" s="203">
        <v>0</v>
      </c>
      <c r="T327" s="204">
        <f>S327*H327</f>
        <v>0</v>
      </c>
      <c r="U327" s="35"/>
      <c r="V327" s="35"/>
      <c r="W327" s="35"/>
      <c r="X327" s="35"/>
      <c r="Y327" s="35"/>
      <c r="Z327" s="35"/>
      <c r="AA327" s="35"/>
      <c r="AB327" s="35"/>
      <c r="AC327" s="35"/>
      <c r="AD327" s="35"/>
      <c r="AE327" s="35"/>
      <c r="AR327" s="205" t="s">
        <v>218</v>
      </c>
      <c r="AT327" s="205" t="s">
        <v>214</v>
      </c>
      <c r="AU327" s="205" t="s">
        <v>87</v>
      </c>
      <c r="AY327" s="18" t="s">
        <v>209</v>
      </c>
      <c r="BE327" s="206">
        <f>IF(N327="základní",J327,0)</f>
        <v>0</v>
      </c>
      <c r="BF327" s="206">
        <f>IF(N327="snížená",J327,0)</f>
        <v>0</v>
      </c>
      <c r="BG327" s="206">
        <f>IF(N327="zákl. přenesená",J327,0)</f>
        <v>0</v>
      </c>
      <c r="BH327" s="206">
        <f>IF(N327="sníž. přenesená",J327,0)</f>
        <v>0</v>
      </c>
      <c r="BI327" s="206">
        <f>IF(N327="nulová",J327,0)</f>
        <v>0</v>
      </c>
      <c r="BJ327" s="18" t="s">
        <v>85</v>
      </c>
      <c r="BK327" s="206">
        <f>ROUND(I327*H327,2)</f>
        <v>0</v>
      </c>
      <c r="BL327" s="18" t="s">
        <v>218</v>
      </c>
      <c r="BM327" s="205" t="s">
        <v>16099</v>
      </c>
    </row>
    <row r="328" spans="1:65" s="15" customFormat="1">
      <c r="B328" s="246"/>
      <c r="C328" s="247"/>
      <c r="D328" s="214" t="s">
        <v>555</v>
      </c>
      <c r="E328" s="248" t="s">
        <v>1</v>
      </c>
      <c r="F328" s="249" t="s">
        <v>16100</v>
      </c>
      <c r="G328" s="247"/>
      <c r="H328" s="248" t="s">
        <v>1</v>
      </c>
      <c r="I328" s="250"/>
      <c r="J328" s="247"/>
      <c r="K328" s="247"/>
      <c r="L328" s="251"/>
      <c r="M328" s="252"/>
      <c r="N328" s="253"/>
      <c r="O328" s="253"/>
      <c r="P328" s="253"/>
      <c r="Q328" s="253"/>
      <c r="R328" s="253"/>
      <c r="S328" s="253"/>
      <c r="T328" s="254"/>
      <c r="AT328" s="255" t="s">
        <v>555</v>
      </c>
      <c r="AU328" s="255" t="s">
        <v>87</v>
      </c>
      <c r="AV328" s="15" t="s">
        <v>85</v>
      </c>
      <c r="AW328" s="15" t="s">
        <v>32</v>
      </c>
      <c r="AX328" s="15" t="s">
        <v>77</v>
      </c>
      <c r="AY328" s="255" t="s">
        <v>209</v>
      </c>
    </row>
    <row r="329" spans="1:65" s="13" customFormat="1">
      <c r="B329" s="212"/>
      <c r="C329" s="213"/>
      <c r="D329" s="214" t="s">
        <v>555</v>
      </c>
      <c r="E329" s="215" t="s">
        <v>1</v>
      </c>
      <c r="F329" s="216" t="s">
        <v>16101</v>
      </c>
      <c r="G329" s="213"/>
      <c r="H329" s="217">
        <v>165</v>
      </c>
      <c r="I329" s="218"/>
      <c r="J329" s="213"/>
      <c r="K329" s="213"/>
      <c r="L329" s="219"/>
      <c r="M329" s="220"/>
      <c r="N329" s="221"/>
      <c r="O329" s="221"/>
      <c r="P329" s="221"/>
      <c r="Q329" s="221"/>
      <c r="R329" s="221"/>
      <c r="S329" s="221"/>
      <c r="T329" s="222"/>
      <c r="AT329" s="223" t="s">
        <v>555</v>
      </c>
      <c r="AU329" s="223" t="s">
        <v>87</v>
      </c>
      <c r="AV329" s="13" t="s">
        <v>87</v>
      </c>
      <c r="AW329" s="13" t="s">
        <v>32</v>
      </c>
      <c r="AX329" s="13" t="s">
        <v>77</v>
      </c>
      <c r="AY329" s="223" t="s">
        <v>209</v>
      </c>
    </row>
    <row r="330" spans="1:65" s="13" customFormat="1">
      <c r="B330" s="212"/>
      <c r="C330" s="213"/>
      <c r="D330" s="214" t="s">
        <v>555</v>
      </c>
      <c r="E330" s="215" t="s">
        <v>1</v>
      </c>
      <c r="F330" s="216" t="s">
        <v>16102</v>
      </c>
      <c r="G330" s="213"/>
      <c r="H330" s="217">
        <v>105.55200000000001</v>
      </c>
      <c r="I330" s="218"/>
      <c r="J330" s="213"/>
      <c r="K330" s="213"/>
      <c r="L330" s="219"/>
      <c r="M330" s="220"/>
      <c r="N330" s="221"/>
      <c r="O330" s="221"/>
      <c r="P330" s="221"/>
      <c r="Q330" s="221"/>
      <c r="R330" s="221"/>
      <c r="S330" s="221"/>
      <c r="T330" s="222"/>
      <c r="AT330" s="223" t="s">
        <v>555</v>
      </c>
      <c r="AU330" s="223" t="s">
        <v>87</v>
      </c>
      <c r="AV330" s="13" t="s">
        <v>87</v>
      </c>
      <c r="AW330" s="13" t="s">
        <v>32</v>
      </c>
      <c r="AX330" s="13" t="s">
        <v>77</v>
      </c>
      <c r="AY330" s="223" t="s">
        <v>209</v>
      </c>
    </row>
    <row r="331" spans="1:65" s="16" customFormat="1">
      <c r="B331" s="260"/>
      <c r="C331" s="261"/>
      <c r="D331" s="214" t="s">
        <v>555</v>
      </c>
      <c r="E331" s="262" t="s">
        <v>1</v>
      </c>
      <c r="F331" s="263" t="s">
        <v>942</v>
      </c>
      <c r="G331" s="261"/>
      <c r="H331" s="264">
        <v>270.55200000000002</v>
      </c>
      <c r="I331" s="265"/>
      <c r="J331" s="261"/>
      <c r="K331" s="261"/>
      <c r="L331" s="266"/>
      <c r="M331" s="267"/>
      <c r="N331" s="268"/>
      <c r="O331" s="268"/>
      <c r="P331" s="268"/>
      <c r="Q331" s="268"/>
      <c r="R331" s="268"/>
      <c r="S331" s="268"/>
      <c r="T331" s="269"/>
      <c r="AT331" s="270" t="s">
        <v>555</v>
      </c>
      <c r="AU331" s="270" t="s">
        <v>87</v>
      </c>
      <c r="AV331" s="16" t="s">
        <v>226</v>
      </c>
      <c r="AW331" s="16" t="s">
        <v>32</v>
      </c>
      <c r="AX331" s="16" t="s">
        <v>77</v>
      </c>
      <c r="AY331" s="270" t="s">
        <v>209</v>
      </c>
    </row>
    <row r="332" spans="1:65" s="15" customFormat="1">
      <c r="B332" s="246"/>
      <c r="C332" s="247"/>
      <c r="D332" s="214" t="s">
        <v>555</v>
      </c>
      <c r="E332" s="248" t="s">
        <v>1</v>
      </c>
      <c r="F332" s="249" t="s">
        <v>16103</v>
      </c>
      <c r="G332" s="247"/>
      <c r="H332" s="248" t="s">
        <v>1</v>
      </c>
      <c r="I332" s="250"/>
      <c r="J332" s="247"/>
      <c r="K332" s="247"/>
      <c r="L332" s="251"/>
      <c r="M332" s="252"/>
      <c r="N332" s="253"/>
      <c r="O332" s="253"/>
      <c r="P332" s="253"/>
      <c r="Q332" s="253"/>
      <c r="R332" s="253"/>
      <c r="S332" s="253"/>
      <c r="T332" s="254"/>
      <c r="AT332" s="255" t="s">
        <v>555</v>
      </c>
      <c r="AU332" s="255" t="s">
        <v>87</v>
      </c>
      <c r="AV332" s="15" t="s">
        <v>85</v>
      </c>
      <c r="AW332" s="15" t="s">
        <v>32</v>
      </c>
      <c r="AX332" s="15" t="s">
        <v>77</v>
      </c>
      <c r="AY332" s="255" t="s">
        <v>209</v>
      </c>
    </row>
    <row r="333" spans="1:65" s="13" customFormat="1">
      <c r="B333" s="212"/>
      <c r="C333" s="213"/>
      <c r="D333" s="214" t="s">
        <v>555</v>
      </c>
      <c r="E333" s="215" t="s">
        <v>1</v>
      </c>
      <c r="F333" s="216" t="s">
        <v>16104</v>
      </c>
      <c r="G333" s="213"/>
      <c r="H333" s="217">
        <v>266.8</v>
      </c>
      <c r="I333" s="218"/>
      <c r="J333" s="213"/>
      <c r="K333" s="213"/>
      <c r="L333" s="219"/>
      <c r="M333" s="220"/>
      <c r="N333" s="221"/>
      <c r="O333" s="221"/>
      <c r="P333" s="221"/>
      <c r="Q333" s="221"/>
      <c r="R333" s="221"/>
      <c r="S333" s="221"/>
      <c r="T333" s="222"/>
      <c r="AT333" s="223" t="s">
        <v>555</v>
      </c>
      <c r="AU333" s="223" t="s">
        <v>87</v>
      </c>
      <c r="AV333" s="13" t="s">
        <v>87</v>
      </c>
      <c r="AW333" s="13" t="s">
        <v>32</v>
      </c>
      <c r="AX333" s="13" t="s">
        <v>77</v>
      </c>
      <c r="AY333" s="223" t="s">
        <v>209</v>
      </c>
    </row>
    <row r="334" spans="1:65" s="13" customFormat="1">
      <c r="B334" s="212"/>
      <c r="C334" s="213"/>
      <c r="D334" s="214" t="s">
        <v>555</v>
      </c>
      <c r="E334" s="215" t="s">
        <v>1</v>
      </c>
      <c r="F334" s="216" t="s">
        <v>16105</v>
      </c>
      <c r="G334" s="213"/>
      <c r="H334" s="217">
        <v>266.8</v>
      </c>
      <c r="I334" s="218"/>
      <c r="J334" s="213"/>
      <c r="K334" s="213"/>
      <c r="L334" s="219"/>
      <c r="M334" s="220"/>
      <c r="N334" s="221"/>
      <c r="O334" s="221"/>
      <c r="P334" s="221"/>
      <c r="Q334" s="221"/>
      <c r="R334" s="221"/>
      <c r="S334" s="221"/>
      <c r="T334" s="222"/>
      <c r="AT334" s="223" t="s">
        <v>555</v>
      </c>
      <c r="AU334" s="223" t="s">
        <v>87</v>
      </c>
      <c r="AV334" s="13" t="s">
        <v>87</v>
      </c>
      <c r="AW334" s="13" t="s">
        <v>32</v>
      </c>
      <c r="AX334" s="13" t="s">
        <v>77</v>
      </c>
      <c r="AY334" s="223" t="s">
        <v>209</v>
      </c>
    </row>
    <row r="335" spans="1:65" s="16" customFormat="1">
      <c r="B335" s="260"/>
      <c r="C335" s="261"/>
      <c r="D335" s="214" t="s">
        <v>555</v>
      </c>
      <c r="E335" s="262" t="s">
        <v>1</v>
      </c>
      <c r="F335" s="263" t="s">
        <v>942</v>
      </c>
      <c r="G335" s="261"/>
      <c r="H335" s="264">
        <v>533.6</v>
      </c>
      <c r="I335" s="265"/>
      <c r="J335" s="261"/>
      <c r="K335" s="261"/>
      <c r="L335" s="266"/>
      <c r="M335" s="267"/>
      <c r="N335" s="268"/>
      <c r="O335" s="268"/>
      <c r="P335" s="268"/>
      <c r="Q335" s="268"/>
      <c r="R335" s="268"/>
      <c r="S335" s="268"/>
      <c r="T335" s="269"/>
      <c r="AT335" s="270" t="s">
        <v>555</v>
      </c>
      <c r="AU335" s="270" t="s">
        <v>87</v>
      </c>
      <c r="AV335" s="16" t="s">
        <v>226</v>
      </c>
      <c r="AW335" s="16" t="s">
        <v>32</v>
      </c>
      <c r="AX335" s="16" t="s">
        <v>77</v>
      </c>
      <c r="AY335" s="270" t="s">
        <v>209</v>
      </c>
    </row>
    <row r="336" spans="1:65" s="14" customFormat="1">
      <c r="B336" s="235"/>
      <c r="C336" s="236"/>
      <c r="D336" s="214" t="s">
        <v>555</v>
      </c>
      <c r="E336" s="237" t="s">
        <v>1</v>
      </c>
      <c r="F336" s="238" t="s">
        <v>645</v>
      </c>
      <c r="G336" s="236"/>
      <c r="H336" s="239">
        <v>804.15200000000004</v>
      </c>
      <c r="I336" s="240"/>
      <c r="J336" s="236"/>
      <c r="K336" s="236"/>
      <c r="L336" s="241"/>
      <c r="M336" s="242"/>
      <c r="N336" s="243"/>
      <c r="O336" s="243"/>
      <c r="P336" s="243"/>
      <c r="Q336" s="243"/>
      <c r="R336" s="243"/>
      <c r="S336" s="243"/>
      <c r="T336" s="244"/>
      <c r="AT336" s="245" t="s">
        <v>555</v>
      </c>
      <c r="AU336" s="245" t="s">
        <v>87</v>
      </c>
      <c r="AV336" s="14" t="s">
        <v>218</v>
      </c>
      <c r="AW336" s="14" t="s">
        <v>32</v>
      </c>
      <c r="AX336" s="14" t="s">
        <v>85</v>
      </c>
      <c r="AY336" s="245" t="s">
        <v>209</v>
      </c>
    </row>
    <row r="337" spans="1:65" s="2" customFormat="1" ht="37.9" customHeight="1">
      <c r="A337" s="35"/>
      <c r="B337" s="36"/>
      <c r="C337" s="193" t="s">
        <v>510</v>
      </c>
      <c r="D337" s="193" t="s">
        <v>214</v>
      </c>
      <c r="E337" s="194" t="s">
        <v>16106</v>
      </c>
      <c r="F337" s="195" t="s">
        <v>16107</v>
      </c>
      <c r="G337" s="196" t="s">
        <v>236</v>
      </c>
      <c r="H337" s="197">
        <v>3787.7280000000001</v>
      </c>
      <c r="I337" s="198"/>
      <c r="J337" s="199">
        <f>ROUND(I337*H337,2)</f>
        <v>0</v>
      </c>
      <c r="K337" s="200"/>
      <c r="L337" s="40"/>
      <c r="M337" s="201" t="s">
        <v>1</v>
      </c>
      <c r="N337" s="202" t="s">
        <v>42</v>
      </c>
      <c r="O337" s="72"/>
      <c r="P337" s="203">
        <f>O337*H337</f>
        <v>0</v>
      </c>
      <c r="Q337" s="203">
        <v>0</v>
      </c>
      <c r="R337" s="203">
        <f>Q337*H337</f>
        <v>0</v>
      </c>
      <c r="S337" s="203">
        <v>0</v>
      </c>
      <c r="T337" s="204">
        <f>S337*H337</f>
        <v>0</v>
      </c>
      <c r="U337" s="35"/>
      <c r="V337" s="35"/>
      <c r="W337" s="35"/>
      <c r="X337" s="35"/>
      <c r="Y337" s="35"/>
      <c r="Z337" s="35"/>
      <c r="AA337" s="35"/>
      <c r="AB337" s="35"/>
      <c r="AC337" s="35"/>
      <c r="AD337" s="35"/>
      <c r="AE337" s="35"/>
      <c r="AR337" s="205" t="s">
        <v>218</v>
      </c>
      <c r="AT337" s="205" t="s">
        <v>214</v>
      </c>
      <c r="AU337" s="205" t="s">
        <v>87</v>
      </c>
      <c r="AY337" s="18" t="s">
        <v>209</v>
      </c>
      <c r="BE337" s="206">
        <f>IF(N337="základní",J337,0)</f>
        <v>0</v>
      </c>
      <c r="BF337" s="206">
        <f>IF(N337="snížená",J337,0)</f>
        <v>0</v>
      </c>
      <c r="BG337" s="206">
        <f>IF(N337="zákl. přenesená",J337,0)</f>
        <v>0</v>
      </c>
      <c r="BH337" s="206">
        <f>IF(N337="sníž. přenesená",J337,0)</f>
        <v>0</v>
      </c>
      <c r="BI337" s="206">
        <f>IF(N337="nulová",J337,0)</f>
        <v>0</v>
      </c>
      <c r="BJ337" s="18" t="s">
        <v>85</v>
      </c>
      <c r="BK337" s="206">
        <f>ROUND(I337*H337,2)</f>
        <v>0</v>
      </c>
      <c r="BL337" s="18" t="s">
        <v>218</v>
      </c>
      <c r="BM337" s="205" t="s">
        <v>16108</v>
      </c>
    </row>
    <row r="338" spans="1:65" s="15" customFormat="1">
      <c r="B338" s="246"/>
      <c r="C338" s="247"/>
      <c r="D338" s="214" t="s">
        <v>555</v>
      </c>
      <c r="E338" s="248" t="s">
        <v>1</v>
      </c>
      <c r="F338" s="249" t="s">
        <v>16109</v>
      </c>
      <c r="G338" s="247"/>
      <c r="H338" s="248" t="s">
        <v>1</v>
      </c>
      <c r="I338" s="250"/>
      <c r="J338" s="247"/>
      <c r="K338" s="247"/>
      <c r="L338" s="251"/>
      <c r="M338" s="252"/>
      <c r="N338" s="253"/>
      <c r="O338" s="253"/>
      <c r="P338" s="253"/>
      <c r="Q338" s="253"/>
      <c r="R338" s="253"/>
      <c r="S338" s="253"/>
      <c r="T338" s="254"/>
      <c r="AT338" s="255" t="s">
        <v>555</v>
      </c>
      <c r="AU338" s="255" t="s">
        <v>87</v>
      </c>
      <c r="AV338" s="15" t="s">
        <v>85</v>
      </c>
      <c r="AW338" s="15" t="s">
        <v>32</v>
      </c>
      <c r="AX338" s="15" t="s">
        <v>77</v>
      </c>
      <c r="AY338" s="255" t="s">
        <v>209</v>
      </c>
    </row>
    <row r="339" spans="1:65" s="13" customFormat="1">
      <c r="B339" s="212"/>
      <c r="C339" s="213"/>
      <c r="D339" s="214" t="s">
        <v>555</v>
      </c>
      <c r="E339" s="215" t="s">
        <v>1</v>
      </c>
      <c r="F339" s="216" t="s">
        <v>16110</v>
      </c>
      <c r="G339" s="213"/>
      <c r="H339" s="217">
        <v>2310</v>
      </c>
      <c r="I339" s="218"/>
      <c r="J339" s="213"/>
      <c r="K339" s="213"/>
      <c r="L339" s="219"/>
      <c r="M339" s="220"/>
      <c r="N339" s="221"/>
      <c r="O339" s="221"/>
      <c r="P339" s="221"/>
      <c r="Q339" s="221"/>
      <c r="R339" s="221"/>
      <c r="S339" s="221"/>
      <c r="T339" s="222"/>
      <c r="AT339" s="223" t="s">
        <v>555</v>
      </c>
      <c r="AU339" s="223" t="s">
        <v>87</v>
      </c>
      <c r="AV339" s="13" t="s">
        <v>87</v>
      </c>
      <c r="AW339" s="13" t="s">
        <v>32</v>
      </c>
      <c r="AX339" s="13" t="s">
        <v>77</v>
      </c>
      <c r="AY339" s="223" t="s">
        <v>209</v>
      </c>
    </row>
    <row r="340" spans="1:65" s="13" customFormat="1">
      <c r="B340" s="212"/>
      <c r="C340" s="213"/>
      <c r="D340" s="214" t="s">
        <v>555</v>
      </c>
      <c r="E340" s="215" t="s">
        <v>1</v>
      </c>
      <c r="F340" s="216" t="s">
        <v>16111</v>
      </c>
      <c r="G340" s="213"/>
      <c r="H340" s="217">
        <v>1477.7280000000001</v>
      </c>
      <c r="I340" s="218"/>
      <c r="J340" s="213"/>
      <c r="K340" s="213"/>
      <c r="L340" s="219"/>
      <c r="M340" s="220"/>
      <c r="N340" s="221"/>
      <c r="O340" s="221"/>
      <c r="P340" s="221"/>
      <c r="Q340" s="221"/>
      <c r="R340" s="221"/>
      <c r="S340" s="221"/>
      <c r="T340" s="222"/>
      <c r="AT340" s="223" t="s">
        <v>555</v>
      </c>
      <c r="AU340" s="223" t="s">
        <v>87</v>
      </c>
      <c r="AV340" s="13" t="s">
        <v>87</v>
      </c>
      <c r="AW340" s="13" t="s">
        <v>32</v>
      </c>
      <c r="AX340" s="13" t="s">
        <v>77</v>
      </c>
      <c r="AY340" s="223" t="s">
        <v>209</v>
      </c>
    </row>
    <row r="341" spans="1:65" s="14" customFormat="1">
      <c r="B341" s="235"/>
      <c r="C341" s="236"/>
      <c r="D341" s="214" t="s">
        <v>555</v>
      </c>
      <c r="E341" s="237" t="s">
        <v>1</v>
      </c>
      <c r="F341" s="238" t="s">
        <v>645</v>
      </c>
      <c r="G341" s="236"/>
      <c r="H341" s="239">
        <v>3787.7280000000001</v>
      </c>
      <c r="I341" s="240"/>
      <c r="J341" s="236"/>
      <c r="K341" s="236"/>
      <c r="L341" s="241"/>
      <c r="M341" s="242"/>
      <c r="N341" s="243"/>
      <c r="O341" s="243"/>
      <c r="P341" s="243"/>
      <c r="Q341" s="243"/>
      <c r="R341" s="243"/>
      <c r="S341" s="243"/>
      <c r="T341" s="244"/>
      <c r="AT341" s="245" t="s">
        <v>555</v>
      </c>
      <c r="AU341" s="245" t="s">
        <v>87</v>
      </c>
      <c r="AV341" s="14" t="s">
        <v>218</v>
      </c>
      <c r="AW341" s="14" t="s">
        <v>32</v>
      </c>
      <c r="AX341" s="14" t="s">
        <v>85</v>
      </c>
      <c r="AY341" s="245" t="s">
        <v>209</v>
      </c>
    </row>
    <row r="342" spans="1:65" s="2" customFormat="1" ht="37.9" customHeight="1">
      <c r="A342" s="35"/>
      <c r="B342" s="36"/>
      <c r="C342" s="193" t="s">
        <v>514</v>
      </c>
      <c r="D342" s="193" t="s">
        <v>214</v>
      </c>
      <c r="E342" s="194" t="s">
        <v>16112</v>
      </c>
      <c r="F342" s="195" t="s">
        <v>16113</v>
      </c>
      <c r="G342" s="196" t="s">
        <v>236</v>
      </c>
      <c r="H342" s="197">
        <v>191.215</v>
      </c>
      <c r="I342" s="198"/>
      <c r="J342" s="199">
        <f>ROUND(I342*H342,2)</f>
        <v>0</v>
      </c>
      <c r="K342" s="200"/>
      <c r="L342" s="40"/>
      <c r="M342" s="201" t="s">
        <v>1</v>
      </c>
      <c r="N342" s="202" t="s">
        <v>42</v>
      </c>
      <c r="O342" s="72"/>
      <c r="P342" s="203">
        <f>O342*H342</f>
        <v>0</v>
      </c>
      <c r="Q342" s="203">
        <v>0</v>
      </c>
      <c r="R342" s="203">
        <f>Q342*H342</f>
        <v>0</v>
      </c>
      <c r="S342" s="203">
        <v>0</v>
      </c>
      <c r="T342" s="204">
        <f>S342*H342</f>
        <v>0</v>
      </c>
      <c r="U342" s="35"/>
      <c r="V342" s="35"/>
      <c r="W342" s="35"/>
      <c r="X342" s="35"/>
      <c r="Y342" s="35"/>
      <c r="Z342" s="35"/>
      <c r="AA342" s="35"/>
      <c r="AB342" s="35"/>
      <c r="AC342" s="35"/>
      <c r="AD342" s="35"/>
      <c r="AE342" s="35"/>
      <c r="AR342" s="205" t="s">
        <v>218</v>
      </c>
      <c r="AT342" s="205" t="s">
        <v>214</v>
      </c>
      <c r="AU342" s="205" t="s">
        <v>87</v>
      </c>
      <c r="AY342" s="18" t="s">
        <v>209</v>
      </c>
      <c r="BE342" s="206">
        <f>IF(N342="základní",J342,0)</f>
        <v>0</v>
      </c>
      <c r="BF342" s="206">
        <f>IF(N342="snížená",J342,0)</f>
        <v>0</v>
      </c>
      <c r="BG342" s="206">
        <f>IF(N342="zákl. přenesená",J342,0)</f>
        <v>0</v>
      </c>
      <c r="BH342" s="206">
        <f>IF(N342="sníž. přenesená",J342,0)</f>
        <v>0</v>
      </c>
      <c r="BI342" s="206">
        <f>IF(N342="nulová",J342,0)</f>
        <v>0</v>
      </c>
      <c r="BJ342" s="18" t="s">
        <v>85</v>
      </c>
      <c r="BK342" s="206">
        <f>ROUND(I342*H342,2)</f>
        <v>0</v>
      </c>
      <c r="BL342" s="18" t="s">
        <v>218</v>
      </c>
      <c r="BM342" s="205" t="s">
        <v>16114</v>
      </c>
    </row>
    <row r="343" spans="1:65" s="15" customFormat="1">
      <c r="B343" s="246"/>
      <c r="C343" s="247"/>
      <c r="D343" s="214" t="s">
        <v>555</v>
      </c>
      <c r="E343" s="248" t="s">
        <v>1</v>
      </c>
      <c r="F343" s="249" t="s">
        <v>16115</v>
      </c>
      <c r="G343" s="247"/>
      <c r="H343" s="248" t="s">
        <v>1</v>
      </c>
      <c r="I343" s="250"/>
      <c r="J343" s="247"/>
      <c r="K343" s="247"/>
      <c r="L343" s="251"/>
      <c r="M343" s="252"/>
      <c r="N343" s="253"/>
      <c r="O343" s="253"/>
      <c r="P343" s="253"/>
      <c r="Q343" s="253"/>
      <c r="R343" s="253"/>
      <c r="S343" s="253"/>
      <c r="T343" s="254"/>
      <c r="AT343" s="255" t="s">
        <v>555</v>
      </c>
      <c r="AU343" s="255" t="s">
        <v>87</v>
      </c>
      <c r="AV343" s="15" t="s">
        <v>85</v>
      </c>
      <c r="AW343" s="15" t="s">
        <v>32</v>
      </c>
      <c r="AX343" s="15" t="s">
        <v>77</v>
      </c>
      <c r="AY343" s="255" t="s">
        <v>209</v>
      </c>
    </row>
    <row r="344" spans="1:65" s="13" customFormat="1">
      <c r="B344" s="212"/>
      <c r="C344" s="213"/>
      <c r="D344" s="214" t="s">
        <v>555</v>
      </c>
      <c r="E344" s="215" t="s">
        <v>1</v>
      </c>
      <c r="F344" s="216" t="s">
        <v>16116</v>
      </c>
      <c r="G344" s="213"/>
      <c r="H344" s="217">
        <v>123.5</v>
      </c>
      <c r="I344" s="218"/>
      <c r="J344" s="213"/>
      <c r="K344" s="213"/>
      <c r="L344" s="219"/>
      <c r="M344" s="220"/>
      <c r="N344" s="221"/>
      <c r="O344" s="221"/>
      <c r="P344" s="221"/>
      <c r="Q344" s="221"/>
      <c r="R344" s="221"/>
      <c r="S344" s="221"/>
      <c r="T344" s="222"/>
      <c r="AT344" s="223" t="s">
        <v>555</v>
      </c>
      <c r="AU344" s="223" t="s">
        <v>87</v>
      </c>
      <c r="AV344" s="13" t="s">
        <v>87</v>
      </c>
      <c r="AW344" s="13" t="s">
        <v>32</v>
      </c>
      <c r="AX344" s="13" t="s">
        <v>77</v>
      </c>
      <c r="AY344" s="223" t="s">
        <v>209</v>
      </c>
    </row>
    <row r="345" spans="1:65" s="13" customFormat="1">
      <c r="B345" s="212"/>
      <c r="C345" s="213"/>
      <c r="D345" s="214" t="s">
        <v>555</v>
      </c>
      <c r="E345" s="215" t="s">
        <v>1</v>
      </c>
      <c r="F345" s="216" t="s">
        <v>16117</v>
      </c>
      <c r="G345" s="213"/>
      <c r="H345" s="217">
        <v>3.1880000000000002</v>
      </c>
      <c r="I345" s="218"/>
      <c r="J345" s="213"/>
      <c r="K345" s="213"/>
      <c r="L345" s="219"/>
      <c r="M345" s="220"/>
      <c r="N345" s="221"/>
      <c r="O345" s="221"/>
      <c r="P345" s="221"/>
      <c r="Q345" s="221"/>
      <c r="R345" s="221"/>
      <c r="S345" s="221"/>
      <c r="T345" s="222"/>
      <c r="AT345" s="223" t="s">
        <v>555</v>
      </c>
      <c r="AU345" s="223" t="s">
        <v>87</v>
      </c>
      <c r="AV345" s="13" t="s">
        <v>87</v>
      </c>
      <c r="AW345" s="13" t="s">
        <v>32</v>
      </c>
      <c r="AX345" s="13" t="s">
        <v>77</v>
      </c>
      <c r="AY345" s="223" t="s">
        <v>209</v>
      </c>
    </row>
    <row r="346" spans="1:65" s="13" customFormat="1">
      <c r="B346" s="212"/>
      <c r="C346" s="213"/>
      <c r="D346" s="214" t="s">
        <v>555</v>
      </c>
      <c r="E346" s="215" t="s">
        <v>1</v>
      </c>
      <c r="F346" s="216" t="s">
        <v>16118</v>
      </c>
      <c r="G346" s="213"/>
      <c r="H346" s="217">
        <v>50.225000000000001</v>
      </c>
      <c r="I346" s="218"/>
      <c r="J346" s="213"/>
      <c r="K346" s="213"/>
      <c r="L346" s="219"/>
      <c r="M346" s="220"/>
      <c r="N346" s="221"/>
      <c r="O346" s="221"/>
      <c r="P346" s="221"/>
      <c r="Q346" s="221"/>
      <c r="R346" s="221"/>
      <c r="S346" s="221"/>
      <c r="T346" s="222"/>
      <c r="AT346" s="223" t="s">
        <v>555</v>
      </c>
      <c r="AU346" s="223" t="s">
        <v>87</v>
      </c>
      <c r="AV346" s="13" t="s">
        <v>87</v>
      </c>
      <c r="AW346" s="13" t="s">
        <v>32</v>
      </c>
      <c r="AX346" s="13" t="s">
        <v>77</v>
      </c>
      <c r="AY346" s="223" t="s">
        <v>209</v>
      </c>
    </row>
    <row r="347" spans="1:65" s="16" customFormat="1">
      <c r="B347" s="260"/>
      <c r="C347" s="261"/>
      <c r="D347" s="214" t="s">
        <v>555</v>
      </c>
      <c r="E347" s="262" t="s">
        <v>1</v>
      </c>
      <c r="F347" s="263" t="s">
        <v>942</v>
      </c>
      <c r="G347" s="261"/>
      <c r="H347" s="264">
        <v>176.91300000000001</v>
      </c>
      <c r="I347" s="265"/>
      <c r="J347" s="261"/>
      <c r="K347" s="261"/>
      <c r="L347" s="266"/>
      <c r="M347" s="267"/>
      <c r="N347" s="268"/>
      <c r="O347" s="268"/>
      <c r="P347" s="268"/>
      <c r="Q347" s="268"/>
      <c r="R347" s="268"/>
      <c r="S347" s="268"/>
      <c r="T347" s="269"/>
      <c r="AT347" s="270" t="s">
        <v>555</v>
      </c>
      <c r="AU347" s="270" t="s">
        <v>87</v>
      </c>
      <c r="AV347" s="16" t="s">
        <v>226</v>
      </c>
      <c r="AW347" s="16" t="s">
        <v>32</v>
      </c>
      <c r="AX347" s="16" t="s">
        <v>77</v>
      </c>
      <c r="AY347" s="270" t="s">
        <v>209</v>
      </c>
    </row>
    <row r="348" spans="1:65" s="15" customFormat="1">
      <c r="B348" s="246"/>
      <c r="C348" s="247"/>
      <c r="D348" s="214" t="s">
        <v>555</v>
      </c>
      <c r="E348" s="248" t="s">
        <v>1</v>
      </c>
      <c r="F348" s="249" t="s">
        <v>16119</v>
      </c>
      <c r="G348" s="247"/>
      <c r="H348" s="248" t="s">
        <v>1</v>
      </c>
      <c r="I348" s="250"/>
      <c r="J348" s="247"/>
      <c r="K348" s="247"/>
      <c r="L348" s="251"/>
      <c r="M348" s="252"/>
      <c r="N348" s="253"/>
      <c r="O348" s="253"/>
      <c r="P348" s="253"/>
      <c r="Q348" s="253"/>
      <c r="R348" s="253"/>
      <c r="S348" s="253"/>
      <c r="T348" s="254"/>
      <c r="AT348" s="255" t="s">
        <v>555</v>
      </c>
      <c r="AU348" s="255" t="s">
        <v>87</v>
      </c>
      <c r="AV348" s="15" t="s">
        <v>85</v>
      </c>
      <c r="AW348" s="15" t="s">
        <v>32</v>
      </c>
      <c r="AX348" s="15" t="s">
        <v>77</v>
      </c>
      <c r="AY348" s="255" t="s">
        <v>209</v>
      </c>
    </row>
    <row r="349" spans="1:65" s="13" customFormat="1" ht="22.5">
      <c r="B349" s="212"/>
      <c r="C349" s="213"/>
      <c r="D349" s="214" t="s">
        <v>555</v>
      </c>
      <c r="E349" s="215" t="s">
        <v>1</v>
      </c>
      <c r="F349" s="216" t="s">
        <v>16120</v>
      </c>
      <c r="G349" s="213"/>
      <c r="H349" s="217">
        <v>0.98099999999999998</v>
      </c>
      <c r="I349" s="218"/>
      <c r="J349" s="213"/>
      <c r="K349" s="213"/>
      <c r="L349" s="219"/>
      <c r="M349" s="220"/>
      <c r="N349" s="221"/>
      <c r="O349" s="221"/>
      <c r="P349" s="221"/>
      <c r="Q349" s="221"/>
      <c r="R349" s="221"/>
      <c r="S349" s="221"/>
      <c r="T349" s="222"/>
      <c r="AT349" s="223" t="s">
        <v>555</v>
      </c>
      <c r="AU349" s="223" t="s">
        <v>87</v>
      </c>
      <c r="AV349" s="13" t="s">
        <v>87</v>
      </c>
      <c r="AW349" s="13" t="s">
        <v>32</v>
      </c>
      <c r="AX349" s="13" t="s">
        <v>77</v>
      </c>
      <c r="AY349" s="223" t="s">
        <v>209</v>
      </c>
    </row>
    <row r="350" spans="1:65" s="13" customFormat="1" ht="22.5">
      <c r="B350" s="212"/>
      <c r="C350" s="213"/>
      <c r="D350" s="214" t="s">
        <v>555</v>
      </c>
      <c r="E350" s="215" t="s">
        <v>1</v>
      </c>
      <c r="F350" s="216" t="s">
        <v>16121</v>
      </c>
      <c r="G350" s="213"/>
      <c r="H350" s="217">
        <v>13.321</v>
      </c>
      <c r="I350" s="218"/>
      <c r="J350" s="213"/>
      <c r="K350" s="213"/>
      <c r="L350" s="219"/>
      <c r="M350" s="220"/>
      <c r="N350" s="221"/>
      <c r="O350" s="221"/>
      <c r="P350" s="221"/>
      <c r="Q350" s="221"/>
      <c r="R350" s="221"/>
      <c r="S350" s="221"/>
      <c r="T350" s="222"/>
      <c r="AT350" s="223" t="s">
        <v>555</v>
      </c>
      <c r="AU350" s="223" t="s">
        <v>87</v>
      </c>
      <c r="AV350" s="13" t="s">
        <v>87</v>
      </c>
      <c r="AW350" s="13" t="s">
        <v>32</v>
      </c>
      <c r="AX350" s="13" t="s">
        <v>77</v>
      </c>
      <c r="AY350" s="223" t="s">
        <v>209</v>
      </c>
    </row>
    <row r="351" spans="1:65" s="16" customFormat="1">
      <c r="B351" s="260"/>
      <c r="C351" s="261"/>
      <c r="D351" s="214" t="s">
        <v>555</v>
      </c>
      <c r="E351" s="262" t="s">
        <v>1</v>
      </c>
      <c r="F351" s="263" t="s">
        <v>942</v>
      </c>
      <c r="G351" s="261"/>
      <c r="H351" s="264">
        <v>14.302</v>
      </c>
      <c r="I351" s="265"/>
      <c r="J351" s="261"/>
      <c r="K351" s="261"/>
      <c r="L351" s="266"/>
      <c r="M351" s="267"/>
      <c r="N351" s="268"/>
      <c r="O351" s="268"/>
      <c r="P351" s="268"/>
      <c r="Q351" s="268"/>
      <c r="R351" s="268"/>
      <c r="S351" s="268"/>
      <c r="T351" s="269"/>
      <c r="AT351" s="270" t="s">
        <v>555</v>
      </c>
      <c r="AU351" s="270" t="s">
        <v>87</v>
      </c>
      <c r="AV351" s="16" t="s">
        <v>226</v>
      </c>
      <c r="AW351" s="16" t="s">
        <v>32</v>
      </c>
      <c r="AX351" s="16" t="s">
        <v>77</v>
      </c>
      <c r="AY351" s="270" t="s">
        <v>209</v>
      </c>
    </row>
    <row r="352" spans="1:65" s="14" customFormat="1">
      <c r="B352" s="235"/>
      <c r="C352" s="236"/>
      <c r="D352" s="214" t="s">
        <v>555</v>
      </c>
      <c r="E352" s="237" t="s">
        <v>1</v>
      </c>
      <c r="F352" s="238" t="s">
        <v>645</v>
      </c>
      <c r="G352" s="236"/>
      <c r="H352" s="239">
        <v>191.215</v>
      </c>
      <c r="I352" s="240"/>
      <c r="J352" s="236"/>
      <c r="K352" s="236"/>
      <c r="L352" s="241"/>
      <c r="M352" s="242"/>
      <c r="N352" s="243"/>
      <c r="O352" s="243"/>
      <c r="P352" s="243"/>
      <c r="Q352" s="243"/>
      <c r="R352" s="243"/>
      <c r="S352" s="243"/>
      <c r="T352" s="244"/>
      <c r="AT352" s="245" t="s">
        <v>555</v>
      </c>
      <c r="AU352" s="245" t="s">
        <v>87</v>
      </c>
      <c r="AV352" s="14" t="s">
        <v>218</v>
      </c>
      <c r="AW352" s="14" t="s">
        <v>32</v>
      </c>
      <c r="AX352" s="14" t="s">
        <v>85</v>
      </c>
      <c r="AY352" s="245" t="s">
        <v>209</v>
      </c>
    </row>
    <row r="353" spans="1:65" s="2" customFormat="1" ht="24.2" customHeight="1">
      <c r="A353" s="35"/>
      <c r="B353" s="36"/>
      <c r="C353" s="193" t="s">
        <v>518</v>
      </c>
      <c r="D353" s="193" t="s">
        <v>214</v>
      </c>
      <c r="E353" s="194" t="s">
        <v>16122</v>
      </c>
      <c r="F353" s="195" t="s">
        <v>16123</v>
      </c>
      <c r="G353" s="196" t="s">
        <v>236</v>
      </c>
      <c r="H353" s="197">
        <v>266.33999999999997</v>
      </c>
      <c r="I353" s="198"/>
      <c r="J353" s="199">
        <f>ROUND(I353*H353,2)</f>
        <v>0</v>
      </c>
      <c r="K353" s="200"/>
      <c r="L353" s="40"/>
      <c r="M353" s="201" t="s">
        <v>1</v>
      </c>
      <c r="N353" s="202" t="s">
        <v>42</v>
      </c>
      <c r="O353" s="72"/>
      <c r="P353" s="203">
        <f>O353*H353</f>
        <v>0</v>
      </c>
      <c r="Q353" s="203">
        <v>0</v>
      </c>
      <c r="R353" s="203">
        <f>Q353*H353</f>
        <v>0</v>
      </c>
      <c r="S353" s="203">
        <v>0</v>
      </c>
      <c r="T353" s="204">
        <f>S353*H353</f>
        <v>0</v>
      </c>
      <c r="U353" s="35"/>
      <c r="V353" s="35"/>
      <c r="W353" s="35"/>
      <c r="X353" s="35"/>
      <c r="Y353" s="35"/>
      <c r="Z353" s="35"/>
      <c r="AA353" s="35"/>
      <c r="AB353" s="35"/>
      <c r="AC353" s="35"/>
      <c r="AD353" s="35"/>
      <c r="AE353" s="35"/>
      <c r="AR353" s="205" t="s">
        <v>218</v>
      </c>
      <c r="AT353" s="205" t="s">
        <v>214</v>
      </c>
      <c r="AU353" s="205" t="s">
        <v>87</v>
      </c>
      <c r="AY353" s="18" t="s">
        <v>209</v>
      </c>
      <c r="BE353" s="206">
        <f>IF(N353="základní",J353,0)</f>
        <v>0</v>
      </c>
      <c r="BF353" s="206">
        <f>IF(N353="snížená",J353,0)</f>
        <v>0</v>
      </c>
      <c r="BG353" s="206">
        <f>IF(N353="zákl. přenesená",J353,0)</f>
        <v>0</v>
      </c>
      <c r="BH353" s="206">
        <f>IF(N353="sníž. přenesená",J353,0)</f>
        <v>0</v>
      </c>
      <c r="BI353" s="206">
        <f>IF(N353="nulová",J353,0)</f>
        <v>0</v>
      </c>
      <c r="BJ353" s="18" t="s">
        <v>85</v>
      </c>
      <c r="BK353" s="206">
        <f>ROUND(I353*H353,2)</f>
        <v>0</v>
      </c>
      <c r="BL353" s="18" t="s">
        <v>218</v>
      </c>
      <c r="BM353" s="205" t="s">
        <v>16124</v>
      </c>
    </row>
    <row r="354" spans="1:65" s="15" customFormat="1" ht="22.5">
      <c r="B354" s="246"/>
      <c r="C354" s="247"/>
      <c r="D354" s="214" t="s">
        <v>555</v>
      </c>
      <c r="E354" s="248" t="s">
        <v>1</v>
      </c>
      <c r="F354" s="249" t="s">
        <v>15833</v>
      </c>
      <c r="G354" s="247"/>
      <c r="H354" s="248" t="s">
        <v>1</v>
      </c>
      <c r="I354" s="250"/>
      <c r="J354" s="247"/>
      <c r="K354" s="247"/>
      <c r="L354" s="251"/>
      <c r="M354" s="252"/>
      <c r="N354" s="253"/>
      <c r="O354" s="253"/>
      <c r="P354" s="253"/>
      <c r="Q354" s="253"/>
      <c r="R354" s="253"/>
      <c r="S354" s="253"/>
      <c r="T354" s="254"/>
      <c r="AT354" s="255" t="s">
        <v>555</v>
      </c>
      <c r="AU354" s="255" t="s">
        <v>87</v>
      </c>
      <c r="AV354" s="15" t="s">
        <v>85</v>
      </c>
      <c r="AW354" s="15" t="s">
        <v>32</v>
      </c>
      <c r="AX354" s="15" t="s">
        <v>77</v>
      </c>
      <c r="AY354" s="255" t="s">
        <v>209</v>
      </c>
    </row>
    <row r="355" spans="1:65" s="13" customFormat="1">
      <c r="B355" s="212"/>
      <c r="C355" s="213"/>
      <c r="D355" s="214" t="s">
        <v>555</v>
      </c>
      <c r="E355" s="215" t="s">
        <v>1</v>
      </c>
      <c r="F355" s="216" t="s">
        <v>16125</v>
      </c>
      <c r="G355" s="213"/>
      <c r="H355" s="217">
        <v>266.33999999999997</v>
      </c>
      <c r="I355" s="218"/>
      <c r="J355" s="213"/>
      <c r="K355" s="213"/>
      <c r="L355" s="219"/>
      <c r="M355" s="220"/>
      <c r="N355" s="221"/>
      <c r="O355" s="221"/>
      <c r="P355" s="221"/>
      <c r="Q355" s="221"/>
      <c r="R355" s="221"/>
      <c r="S355" s="221"/>
      <c r="T355" s="222"/>
      <c r="AT355" s="223" t="s">
        <v>555</v>
      </c>
      <c r="AU355" s="223" t="s">
        <v>87</v>
      </c>
      <c r="AV355" s="13" t="s">
        <v>87</v>
      </c>
      <c r="AW355" s="13" t="s">
        <v>32</v>
      </c>
      <c r="AX355" s="13" t="s">
        <v>85</v>
      </c>
      <c r="AY355" s="223" t="s">
        <v>209</v>
      </c>
    </row>
    <row r="356" spans="1:65" s="2" customFormat="1" ht="24.2" customHeight="1">
      <c r="A356" s="35"/>
      <c r="B356" s="36"/>
      <c r="C356" s="193" t="s">
        <v>524</v>
      </c>
      <c r="D356" s="193" t="s">
        <v>214</v>
      </c>
      <c r="E356" s="194" t="s">
        <v>16126</v>
      </c>
      <c r="F356" s="195" t="s">
        <v>16127</v>
      </c>
      <c r="G356" s="196" t="s">
        <v>236</v>
      </c>
      <c r="H356" s="197">
        <v>14.302</v>
      </c>
      <c r="I356" s="198"/>
      <c r="J356" s="199">
        <f>ROUND(I356*H356,2)</f>
        <v>0</v>
      </c>
      <c r="K356" s="200"/>
      <c r="L356" s="40"/>
      <c r="M356" s="201" t="s">
        <v>1</v>
      </c>
      <c r="N356" s="202" t="s">
        <v>42</v>
      </c>
      <c r="O356" s="72"/>
      <c r="P356" s="203">
        <f>O356*H356</f>
        <v>0</v>
      </c>
      <c r="Q356" s="203">
        <v>0</v>
      </c>
      <c r="R356" s="203">
        <f>Q356*H356</f>
        <v>0</v>
      </c>
      <c r="S356" s="203">
        <v>0</v>
      </c>
      <c r="T356" s="204">
        <f>S356*H356</f>
        <v>0</v>
      </c>
      <c r="U356" s="35"/>
      <c r="V356" s="35"/>
      <c r="W356" s="35"/>
      <c r="X356" s="35"/>
      <c r="Y356" s="35"/>
      <c r="Z356" s="35"/>
      <c r="AA356" s="35"/>
      <c r="AB356" s="35"/>
      <c r="AC356" s="35"/>
      <c r="AD356" s="35"/>
      <c r="AE356" s="35"/>
      <c r="AR356" s="205" t="s">
        <v>218</v>
      </c>
      <c r="AT356" s="205" t="s">
        <v>214</v>
      </c>
      <c r="AU356" s="205" t="s">
        <v>87</v>
      </c>
      <c r="AY356" s="18" t="s">
        <v>209</v>
      </c>
      <c r="BE356" s="206">
        <f>IF(N356="základní",J356,0)</f>
        <v>0</v>
      </c>
      <c r="BF356" s="206">
        <f>IF(N356="snížená",J356,0)</f>
        <v>0</v>
      </c>
      <c r="BG356" s="206">
        <f>IF(N356="zákl. přenesená",J356,0)</f>
        <v>0</v>
      </c>
      <c r="BH356" s="206">
        <f>IF(N356="sníž. přenesená",J356,0)</f>
        <v>0</v>
      </c>
      <c r="BI356" s="206">
        <f>IF(N356="nulová",J356,0)</f>
        <v>0</v>
      </c>
      <c r="BJ356" s="18" t="s">
        <v>85</v>
      </c>
      <c r="BK356" s="206">
        <f>ROUND(I356*H356,2)</f>
        <v>0</v>
      </c>
      <c r="BL356" s="18" t="s">
        <v>218</v>
      </c>
      <c r="BM356" s="205" t="s">
        <v>16128</v>
      </c>
    </row>
    <row r="357" spans="1:65" s="15" customFormat="1">
      <c r="B357" s="246"/>
      <c r="C357" s="247"/>
      <c r="D357" s="214" t="s">
        <v>555</v>
      </c>
      <c r="E357" s="248" t="s">
        <v>1</v>
      </c>
      <c r="F357" s="249" t="s">
        <v>16119</v>
      </c>
      <c r="G357" s="247"/>
      <c r="H357" s="248" t="s">
        <v>1</v>
      </c>
      <c r="I357" s="250"/>
      <c r="J357" s="247"/>
      <c r="K357" s="247"/>
      <c r="L357" s="251"/>
      <c r="M357" s="252"/>
      <c r="N357" s="253"/>
      <c r="O357" s="253"/>
      <c r="P357" s="253"/>
      <c r="Q357" s="253"/>
      <c r="R357" s="253"/>
      <c r="S357" s="253"/>
      <c r="T357" s="254"/>
      <c r="AT357" s="255" t="s">
        <v>555</v>
      </c>
      <c r="AU357" s="255" t="s">
        <v>87</v>
      </c>
      <c r="AV357" s="15" t="s">
        <v>85</v>
      </c>
      <c r="AW357" s="15" t="s">
        <v>32</v>
      </c>
      <c r="AX357" s="15" t="s">
        <v>77</v>
      </c>
      <c r="AY357" s="255" t="s">
        <v>209</v>
      </c>
    </row>
    <row r="358" spans="1:65" s="13" customFormat="1" ht="22.5">
      <c r="B358" s="212"/>
      <c r="C358" s="213"/>
      <c r="D358" s="214" t="s">
        <v>555</v>
      </c>
      <c r="E358" s="215" t="s">
        <v>1</v>
      </c>
      <c r="F358" s="216" t="s">
        <v>16120</v>
      </c>
      <c r="G358" s="213"/>
      <c r="H358" s="217">
        <v>0.98099999999999998</v>
      </c>
      <c r="I358" s="218"/>
      <c r="J358" s="213"/>
      <c r="K358" s="213"/>
      <c r="L358" s="219"/>
      <c r="M358" s="220"/>
      <c r="N358" s="221"/>
      <c r="O358" s="221"/>
      <c r="P358" s="221"/>
      <c r="Q358" s="221"/>
      <c r="R358" s="221"/>
      <c r="S358" s="221"/>
      <c r="T358" s="222"/>
      <c r="AT358" s="223" t="s">
        <v>555</v>
      </c>
      <c r="AU358" s="223" t="s">
        <v>87</v>
      </c>
      <c r="AV358" s="13" t="s">
        <v>87</v>
      </c>
      <c r="AW358" s="13" t="s">
        <v>32</v>
      </c>
      <c r="AX358" s="13" t="s">
        <v>77</v>
      </c>
      <c r="AY358" s="223" t="s">
        <v>209</v>
      </c>
    </row>
    <row r="359" spans="1:65" s="13" customFormat="1" ht="22.5">
      <c r="B359" s="212"/>
      <c r="C359" s="213"/>
      <c r="D359" s="214" t="s">
        <v>555</v>
      </c>
      <c r="E359" s="215" t="s">
        <v>1</v>
      </c>
      <c r="F359" s="216" t="s">
        <v>16121</v>
      </c>
      <c r="G359" s="213"/>
      <c r="H359" s="217">
        <v>13.321</v>
      </c>
      <c r="I359" s="218"/>
      <c r="J359" s="213"/>
      <c r="K359" s="213"/>
      <c r="L359" s="219"/>
      <c r="M359" s="220"/>
      <c r="N359" s="221"/>
      <c r="O359" s="221"/>
      <c r="P359" s="221"/>
      <c r="Q359" s="221"/>
      <c r="R359" s="221"/>
      <c r="S359" s="221"/>
      <c r="T359" s="222"/>
      <c r="AT359" s="223" t="s">
        <v>555</v>
      </c>
      <c r="AU359" s="223" t="s">
        <v>87</v>
      </c>
      <c r="AV359" s="13" t="s">
        <v>87</v>
      </c>
      <c r="AW359" s="13" t="s">
        <v>32</v>
      </c>
      <c r="AX359" s="13" t="s">
        <v>77</v>
      </c>
      <c r="AY359" s="223" t="s">
        <v>209</v>
      </c>
    </row>
    <row r="360" spans="1:65" s="14" customFormat="1">
      <c r="B360" s="235"/>
      <c r="C360" s="236"/>
      <c r="D360" s="214" t="s">
        <v>555</v>
      </c>
      <c r="E360" s="237" t="s">
        <v>1</v>
      </c>
      <c r="F360" s="238" t="s">
        <v>645</v>
      </c>
      <c r="G360" s="236"/>
      <c r="H360" s="239">
        <v>14.302</v>
      </c>
      <c r="I360" s="240"/>
      <c r="J360" s="236"/>
      <c r="K360" s="236"/>
      <c r="L360" s="241"/>
      <c r="M360" s="242"/>
      <c r="N360" s="243"/>
      <c r="O360" s="243"/>
      <c r="P360" s="243"/>
      <c r="Q360" s="243"/>
      <c r="R360" s="243"/>
      <c r="S360" s="243"/>
      <c r="T360" s="244"/>
      <c r="AT360" s="245" t="s">
        <v>555</v>
      </c>
      <c r="AU360" s="245" t="s">
        <v>87</v>
      </c>
      <c r="AV360" s="14" t="s">
        <v>218</v>
      </c>
      <c r="AW360" s="14" t="s">
        <v>32</v>
      </c>
      <c r="AX360" s="14" t="s">
        <v>85</v>
      </c>
      <c r="AY360" s="245" t="s">
        <v>209</v>
      </c>
    </row>
    <row r="361" spans="1:65" s="2" customFormat="1" ht="44.25" customHeight="1">
      <c r="A361" s="35"/>
      <c r="B361" s="36"/>
      <c r="C361" s="193" t="s">
        <v>530</v>
      </c>
      <c r="D361" s="193" t="s">
        <v>214</v>
      </c>
      <c r="E361" s="194" t="s">
        <v>16129</v>
      </c>
      <c r="F361" s="195" t="s">
        <v>16130</v>
      </c>
      <c r="G361" s="196" t="s">
        <v>236</v>
      </c>
      <c r="H361" s="197">
        <v>105.55200000000001</v>
      </c>
      <c r="I361" s="198"/>
      <c r="J361" s="199">
        <f>ROUND(I361*H361,2)</f>
        <v>0</v>
      </c>
      <c r="K361" s="200"/>
      <c r="L361" s="40"/>
      <c r="M361" s="201" t="s">
        <v>1</v>
      </c>
      <c r="N361" s="202" t="s">
        <v>42</v>
      </c>
      <c r="O361" s="72"/>
      <c r="P361" s="203">
        <f>O361*H361</f>
        <v>0</v>
      </c>
      <c r="Q361" s="203">
        <v>0</v>
      </c>
      <c r="R361" s="203">
        <f>Q361*H361</f>
        <v>0</v>
      </c>
      <c r="S361" s="203">
        <v>0</v>
      </c>
      <c r="T361" s="204">
        <f>S361*H361</f>
        <v>0</v>
      </c>
      <c r="U361" s="35"/>
      <c r="V361" s="35"/>
      <c r="W361" s="35"/>
      <c r="X361" s="35"/>
      <c r="Y361" s="35"/>
      <c r="Z361" s="35"/>
      <c r="AA361" s="35"/>
      <c r="AB361" s="35"/>
      <c r="AC361" s="35"/>
      <c r="AD361" s="35"/>
      <c r="AE361" s="35"/>
      <c r="AR361" s="205" t="s">
        <v>218</v>
      </c>
      <c r="AT361" s="205" t="s">
        <v>214</v>
      </c>
      <c r="AU361" s="205" t="s">
        <v>87</v>
      </c>
      <c r="AY361" s="18" t="s">
        <v>209</v>
      </c>
      <c r="BE361" s="206">
        <f>IF(N361="základní",J361,0)</f>
        <v>0</v>
      </c>
      <c r="BF361" s="206">
        <f>IF(N361="snížená",J361,0)</f>
        <v>0</v>
      </c>
      <c r="BG361" s="206">
        <f>IF(N361="zákl. přenesená",J361,0)</f>
        <v>0</v>
      </c>
      <c r="BH361" s="206">
        <f>IF(N361="sníž. přenesená",J361,0)</f>
        <v>0</v>
      </c>
      <c r="BI361" s="206">
        <f>IF(N361="nulová",J361,0)</f>
        <v>0</v>
      </c>
      <c r="BJ361" s="18" t="s">
        <v>85</v>
      </c>
      <c r="BK361" s="206">
        <f>ROUND(I361*H361,2)</f>
        <v>0</v>
      </c>
      <c r="BL361" s="18" t="s">
        <v>218</v>
      </c>
      <c r="BM361" s="205" t="s">
        <v>16131</v>
      </c>
    </row>
    <row r="362" spans="1:65" s="13" customFormat="1">
      <c r="B362" s="212"/>
      <c r="C362" s="213"/>
      <c r="D362" s="214" t="s">
        <v>555</v>
      </c>
      <c r="E362" s="215" t="s">
        <v>1</v>
      </c>
      <c r="F362" s="216" t="s">
        <v>16102</v>
      </c>
      <c r="G362" s="213"/>
      <c r="H362" s="217">
        <v>105.55200000000001</v>
      </c>
      <c r="I362" s="218"/>
      <c r="J362" s="213"/>
      <c r="K362" s="213"/>
      <c r="L362" s="219"/>
      <c r="M362" s="220"/>
      <c r="N362" s="221"/>
      <c r="O362" s="221"/>
      <c r="P362" s="221"/>
      <c r="Q362" s="221"/>
      <c r="R362" s="221"/>
      <c r="S362" s="221"/>
      <c r="T362" s="222"/>
      <c r="AT362" s="223" t="s">
        <v>555</v>
      </c>
      <c r="AU362" s="223" t="s">
        <v>87</v>
      </c>
      <c r="AV362" s="13" t="s">
        <v>87</v>
      </c>
      <c r="AW362" s="13" t="s">
        <v>32</v>
      </c>
      <c r="AX362" s="13" t="s">
        <v>85</v>
      </c>
      <c r="AY362" s="223" t="s">
        <v>209</v>
      </c>
    </row>
    <row r="363" spans="1:65" s="2" customFormat="1" ht="44.25" customHeight="1">
      <c r="A363" s="35"/>
      <c r="B363" s="36"/>
      <c r="C363" s="193" t="s">
        <v>536</v>
      </c>
      <c r="D363" s="193" t="s">
        <v>214</v>
      </c>
      <c r="E363" s="194" t="s">
        <v>16132</v>
      </c>
      <c r="F363" s="195" t="s">
        <v>16133</v>
      </c>
      <c r="G363" s="196" t="s">
        <v>236</v>
      </c>
      <c r="H363" s="197">
        <v>165</v>
      </c>
      <c r="I363" s="198"/>
      <c r="J363" s="199">
        <f>ROUND(I363*H363,2)</f>
        <v>0</v>
      </c>
      <c r="K363" s="200"/>
      <c r="L363" s="40"/>
      <c r="M363" s="201" t="s">
        <v>1</v>
      </c>
      <c r="N363" s="202" t="s">
        <v>42</v>
      </c>
      <c r="O363" s="72"/>
      <c r="P363" s="203">
        <f>O363*H363</f>
        <v>0</v>
      </c>
      <c r="Q363" s="203">
        <v>0</v>
      </c>
      <c r="R363" s="203">
        <f>Q363*H363</f>
        <v>0</v>
      </c>
      <c r="S363" s="203">
        <v>0</v>
      </c>
      <c r="T363" s="204">
        <f>S363*H363</f>
        <v>0</v>
      </c>
      <c r="U363" s="35"/>
      <c r="V363" s="35"/>
      <c r="W363" s="35"/>
      <c r="X363" s="35"/>
      <c r="Y363" s="35"/>
      <c r="Z363" s="35"/>
      <c r="AA363" s="35"/>
      <c r="AB363" s="35"/>
      <c r="AC363" s="35"/>
      <c r="AD363" s="35"/>
      <c r="AE363" s="35"/>
      <c r="AR363" s="205" t="s">
        <v>218</v>
      </c>
      <c r="AT363" s="205" t="s">
        <v>214</v>
      </c>
      <c r="AU363" s="205" t="s">
        <v>87</v>
      </c>
      <c r="AY363" s="18" t="s">
        <v>209</v>
      </c>
      <c r="BE363" s="206">
        <f>IF(N363="základní",J363,0)</f>
        <v>0</v>
      </c>
      <c r="BF363" s="206">
        <f>IF(N363="snížená",J363,0)</f>
        <v>0</v>
      </c>
      <c r="BG363" s="206">
        <f>IF(N363="zákl. přenesená",J363,0)</f>
        <v>0</v>
      </c>
      <c r="BH363" s="206">
        <f>IF(N363="sníž. přenesená",J363,0)</f>
        <v>0</v>
      </c>
      <c r="BI363" s="206">
        <f>IF(N363="nulová",J363,0)</f>
        <v>0</v>
      </c>
      <c r="BJ363" s="18" t="s">
        <v>85</v>
      </c>
      <c r="BK363" s="206">
        <f>ROUND(I363*H363,2)</f>
        <v>0</v>
      </c>
      <c r="BL363" s="18" t="s">
        <v>218</v>
      </c>
      <c r="BM363" s="205" t="s">
        <v>16134</v>
      </c>
    </row>
    <row r="364" spans="1:65" s="13" customFormat="1">
      <c r="B364" s="212"/>
      <c r="C364" s="213"/>
      <c r="D364" s="214" t="s">
        <v>555</v>
      </c>
      <c r="E364" s="215" t="s">
        <v>1</v>
      </c>
      <c r="F364" s="216" t="s">
        <v>16101</v>
      </c>
      <c r="G364" s="213"/>
      <c r="H364" s="217">
        <v>165</v>
      </c>
      <c r="I364" s="218"/>
      <c r="J364" s="213"/>
      <c r="K364" s="213"/>
      <c r="L364" s="219"/>
      <c r="M364" s="220"/>
      <c r="N364" s="221"/>
      <c r="O364" s="221"/>
      <c r="P364" s="221"/>
      <c r="Q364" s="221"/>
      <c r="R364" s="221"/>
      <c r="S364" s="221"/>
      <c r="T364" s="222"/>
      <c r="AT364" s="223" t="s">
        <v>555</v>
      </c>
      <c r="AU364" s="223" t="s">
        <v>87</v>
      </c>
      <c r="AV364" s="13" t="s">
        <v>87</v>
      </c>
      <c r="AW364" s="13" t="s">
        <v>32</v>
      </c>
      <c r="AX364" s="13" t="s">
        <v>85</v>
      </c>
      <c r="AY364" s="223" t="s">
        <v>209</v>
      </c>
    </row>
    <row r="365" spans="1:65" s="12" customFormat="1" ht="22.9" customHeight="1">
      <c r="B365" s="177"/>
      <c r="C365" s="178"/>
      <c r="D365" s="179" t="s">
        <v>76</v>
      </c>
      <c r="E365" s="191" t="s">
        <v>1090</v>
      </c>
      <c r="F365" s="191" t="s">
        <v>1091</v>
      </c>
      <c r="G365" s="178"/>
      <c r="H365" s="178"/>
      <c r="I365" s="181"/>
      <c r="J365" s="192">
        <f>BK365</f>
        <v>0</v>
      </c>
      <c r="K365" s="178"/>
      <c r="L365" s="183"/>
      <c r="M365" s="184"/>
      <c r="N365" s="185"/>
      <c r="O365" s="185"/>
      <c r="P365" s="186">
        <f>P366</f>
        <v>0</v>
      </c>
      <c r="Q365" s="185"/>
      <c r="R365" s="186">
        <f>R366</f>
        <v>0</v>
      </c>
      <c r="S365" s="185"/>
      <c r="T365" s="187">
        <f>T366</f>
        <v>0</v>
      </c>
      <c r="AR365" s="188" t="s">
        <v>85</v>
      </c>
      <c r="AT365" s="189" t="s">
        <v>76</v>
      </c>
      <c r="AU365" s="189" t="s">
        <v>85</v>
      </c>
      <c r="AY365" s="188" t="s">
        <v>209</v>
      </c>
      <c r="BK365" s="190">
        <f>BK366</f>
        <v>0</v>
      </c>
    </row>
    <row r="366" spans="1:65" s="2" customFormat="1" ht="44.25" customHeight="1">
      <c r="A366" s="35"/>
      <c r="B366" s="36"/>
      <c r="C366" s="193" t="s">
        <v>922</v>
      </c>
      <c r="D366" s="193" t="s">
        <v>214</v>
      </c>
      <c r="E366" s="194" t="s">
        <v>16135</v>
      </c>
      <c r="F366" s="195" t="s">
        <v>16136</v>
      </c>
      <c r="G366" s="196" t="s">
        <v>236</v>
      </c>
      <c r="H366" s="197">
        <v>1107.7940000000001</v>
      </c>
      <c r="I366" s="198"/>
      <c r="J366" s="199">
        <f>ROUND(I366*H366,2)</f>
        <v>0</v>
      </c>
      <c r="K366" s="200"/>
      <c r="L366" s="40"/>
      <c r="M366" s="201" t="s">
        <v>1</v>
      </c>
      <c r="N366" s="202" t="s">
        <v>42</v>
      </c>
      <c r="O366" s="72"/>
      <c r="P366" s="203">
        <f>O366*H366</f>
        <v>0</v>
      </c>
      <c r="Q366" s="203">
        <v>0</v>
      </c>
      <c r="R366" s="203">
        <f>Q366*H366</f>
        <v>0</v>
      </c>
      <c r="S366" s="203">
        <v>0</v>
      </c>
      <c r="T366" s="204">
        <f>S366*H366</f>
        <v>0</v>
      </c>
      <c r="U366" s="35"/>
      <c r="V366" s="35"/>
      <c r="W366" s="35"/>
      <c r="X366" s="35"/>
      <c r="Y366" s="35"/>
      <c r="Z366" s="35"/>
      <c r="AA366" s="35"/>
      <c r="AB366" s="35"/>
      <c r="AC366" s="35"/>
      <c r="AD366" s="35"/>
      <c r="AE366" s="35"/>
      <c r="AR366" s="205" t="s">
        <v>218</v>
      </c>
      <c r="AT366" s="205" t="s">
        <v>214</v>
      </c>
      <c r="AU366" s="205" t="s">
        <v>87</v>
      </c>
      <c r="AY366" s="18" t="s">
        <v>209</v>
      </c>
      <c r="BE366" s="206">
        <f>IF(N366="základní",J366,0)</f>
        <v>0</v>
      </c>
      <c r="BF366" s="206">
        <f>IF(N366="snížená",J366,0)</f>
        <v>0</v>
      </c>
      <c r="BG366" s="206">
        <f>IF(N366="zákl. přenesená",J366,0)</f>
        <v>0</v>
      </c>
      <c r="BH366" s="206">
        <f>IF(N366="sníž. přenesená",J366,0)</f>
        <v>0</v>
      </c>
      <c r="BI366" s="206">
        <f>IF(N366="nulová",J366,0)</f>
        <v>0</v>
      </c>
      <c r="BJ366" s="18" t="s">
        <v>85</v>
      </c>
      <c r="BK366" s="206">
        <f>ROUND(I366*H366,2)</f>
        <v>0</v>
      </c>
      <c r="BL366" s="18" t="s">
        <v>218</v>
      </c>
      <c r="BM366" s="205" t="s">
        <v>16137</v>
      </c>
    </row>
    <row r="367" spans="1:65" s="12" customFormat="1" ht="25.9" customHeight="1">
      <c r="B367" s="177"/>
      <c r="C367" s="178"/>
      <c r="D367" s="179" t="s">
        <v>76</v>
      </c>
      <c r="E367" s="180" t="s">
        <v>8503</v>
      </c>
      <c r="F367" s="180" t="s">
        <v>8504</v>
      </c>
      <c r="G367" s="178"/>
      <c r="H367" s="178"/>
      <c r="I367" s="181"/>
      <c r="J367" s="182">
        <f>BK367</f>
        <v>0</v>
      </c>
      <c r="K367" s="178"/>
      <c r="L367" s="183"/>
      <c r="M367" s="184"/>
      <c r="N367" s="185"/>
      <c r="O367" s="185"/>
      <c r="P367" s="186">
        <f>SUM(P368:P375)</f>
        <v>0</v>
      </c>
      <c r="Q367" s="185"/>
      <c r="R367" s="186">
        <f>SUM(R368:R375)</f>
        <v>0</v>
      </c>
      <c r="S367" s="185"/>
      <c r="T367" s="187">
        <f>SUM(T368:T375)</f>
        <v>0</v>
      </c>
      <c r="AR367" s="188" t="s">
        <v>218</v>
      </c>
      <c r="AT367" s="189" t="s">
        <v>76</v>
      </c>
      <c r="AU367" s="189" t="s">
        <v>77</v>
      </c>
      <c r="AY367" s="188" t="s">
        <v>209</v>
      </c>
      <c r="BK367" s="190">
        <f>SUM(BK368:BK375)</f>
        <v>0</v>
      </c>
    </row>
    <row r="368" spans="1:65" s="2" customFormat="1" ht="33" customHeight="1">
      <c r="A368" s="35"/>
      <c r="B368" s="36"/>
      <c r="C368" s="193" t="s">
        <v>928</v>
      </c>
      <c r="D368" s="193" t="s">
        <v>214</v>
      </c>
      <c r="E368" s="194" t="s">
        <v>16138</v>
      </c>
      <c r="F368" s="195" t="s">
        <v>16139</v>
      </c>
      <c r="G368" s="196" t="s">
        <v>344</v>
      </c>
      <c r="H368" s="197">
        <v>15</v>
      </c>
      <c r="I368" s="198"/>
      <c r="J368" s="199">
        <f>ROUND(I368*H368,2)</f>
        <v>0</v>
      </c>
      <c r="K368" s="200"/>
      <c r="L368" s="40"/>
      <c r="M368" s="201" t="s">
        <v>1</v>
      </c>
      <c r="N368" s="202" t="s">
        <v>42</v>
      </c>
      <c r="O368" s="72"/>
      <c r="P368" s="203">
        <f>O368*H368</f>
        <v>0</v>
      </c>
      <c r="Q368" s="203">
        <v>0</v>
      </c>
      <c r="R368" s="203">
        <f>Q368*H368</f>
        <v>0</v>
      </c>
      <c r="S368" s="203">
        <v>0</v>
      </c>
      <c r="T368" s="204">
        <f>S368*H368</f>
        <v>0</v>
      </c>
      <c r="U368" s="35"/>
      <c r="V368" s="35"/>
      <c r="W368" s="35"/>
      <c r="X368" s="35"/>
      <c r="Y368" s="35"/>
      <c r="Z368" s="35"/>
      <c r="AA368" s="35"/>
      <c r="AB368" s="35"/>
      <c r="AC368" s="35"/>
      <c r="AD368" s="35"/>
      <c r="AE368" s="35"/>
      <c r="AR368" s="205" t="s">
        <v>5902</v>
      </c>
      <c r="AT368" s="205" t="s">
        <v>214</v>
      </c>
      <c r="AU368" s="205" t="s">
        <v>85</v>
      </c>
      <c r="AY368" s="18" t="s">
        <v>209</v>
      </c>
      <c r="BE368" s="206">
        <f>IF(N368="základní",J368,0)</f>
        <v>0</v>
      </c>
      <c r="BF368" s="206">
        <f>IF(N368="snížená",J368,0)</f>
        <v>0</v>
      </c>
      <c r="BG368" s="206">
        <f>IF(N368="zákl. přenesená",J368,0)</f>
        <v>0</v>
      </c>
      <c r="BH368" s="206">
        <f>IF(N368="sníž. přenesená",J368,0)</f>
        <v>0</v>
      </c>
      <c r="BI368" s="206">
        <f>IF(N368="nulová",J368,0)</f>
        <v>0</v>
      </c>
      <c r="BJ368" s="18" t="s">
        <v>85</v>
      </c>
      <c r="BK368" s="206">
        <f>ROUND(I368*H368,2)</f>
        <v>0</v>
      </c>
      <c r="BL368" s="18" t="s">
        <v>5902</v>
      </c>
      <c r="BM368" s="205" t="s">
        <v>16140</v>
      </c>
    </row>
    <row r="369" spans="1:65" s="15" customFormat="1">
      <c r="B369" s="246"/>
      <c r="C369" s="247"/>
      <c r="D369" s="214" t="s">
        <v>555</v>
      </c>
      <c r="E369" s="248" t="s">
        <v>1</v>
      </c>
      <c r="F369" s="249" t="s">
        <v>16141</v>
      </c>
      <c r="G369" s="247"/>
      <c r="H369" s="248" t="s">
        <v>1</v>
      </c>
      <c r="I369" s="250"/>
      <c r="J369" s="247"/>
      <c r="K369" s="247"/>
      <c r="L369" s="251"/>
      <c r="M369" s="252"/>
      <c r="N369" s="253"/>
      <c r="O369" s="253"/>
      <c r="P369" s="253"/>
      <c r="Q369" s="253"/>
      <c r="R369" s="253"/>
      <c r="S369" s="253"/>
      <c r="T369" s="254"/>
      <c r="AT369" s="255" t="s">
        <v>555</v>
      </c>
      <c r="AU369" s="255" t="s">
        <v>85</v>
      </c>
      <c r="AV369" s="15" t="s">
        <v>85</v>
      </c>
      <c r="AW369" s="15" t="s">
        <v>32</v>
      </c>
      <c r="AX369" s="15" t="s">
        <v>77</v>
      </c>
      <c r="AY369" s="255" t="s">
        <v>209</v>
      </c>
    </row>
    <row r="370" spans="1:65" s="15" customFormat="1">
      <c r="B370" s="246"/>
      <c r="C370" s="247"/>
      <c r="D370" s="214" t="s">
        <v>555</v>
      </c>
      <c r="E370" s="248" t="s">
        <v>1</v>
      </c>
      <c r="F370" s="249" t="s">
        <v>16142</v>
      </c>
      <c r="G370" s="247"/>
      <c r="H370" s="248" t="s">
        <v>1</v>
      </c>
      <c r="I370" s="250"/>
      <c r="J370" s="247"/>
      <c r="K370" s="247"/>
      <c r="L370" s="251"/>
      <c r="M370" s="252"/>
      <c r="N370" s="253"/>
      <c r="O370" s="253"/>
      <c r="P370" s="253"/>
      <c r="Q370" s="253"/>
      <c r="R370" s="253"/>
      <c r="S370" s="253"/>
      <c r="T370" s="254"/>
      <c r="AT370" s="255" t="s">
        <v>555</v>
      </c>
      <c r="AU370" s="255" t="s">
        <v>85</v>
      </c>
      <c r="AV370" s="15" t="s">
        <v>85</v>
      </c>
      <c r="AW370" s="15" t="s">
        <v>32</v>
      </c>
      <c r="AX370" s="15" t="s">
        <v>77</v>
      </c>
      <c r="AY370" s="255" t="s">
        <v>209</v>
      </c>
    </row>
    <row r="371" spans="1:65" s="13" customFormat="1">
      <c r="B371" s="212"/>
      <c r="C371" s="213"/>
      <c r="D371" s="214" t="s">
        <v>555</v>
      </c>
      <c r="E371" s="215" t="s">
        <v>1</v>
      </c>
      <c r="F371" s="216" t="s">
        <v>16143</v>
      </c>
      <c r="G371" s="213"/>
      <c r="H371" s="217">
        <v>12</v>
      </c>
      <c r="I371" s="218"/>
      <c r="J371" s="213"/>
      <c r="K371" s="213"/>
      <c r="L371" s="219"/>
      <c r="M371" s="220"/>
      <c r="N371" s="221"/>
      <c r="O371" s="221"/>
      <c r="P371" s="221"/>
      <c r="Q371" s="221"/>
      <c r="R371" s="221"/>
      <c r="S371" s="221"/>
      <c r="T371" s="222"/>
      <c r="AT371" s="223" t="s">
        <v>555</v>
      </c>
      <c r="AU371" s="223" t="s">
        <v>85</v>
      </c>
      <c r="AV371" s="13" t="s">
        <v>87</v>
      </c>
      <c r="AW371" s="13" t="s">
        <v>32</v>
      </c>
      <c r="AX371" s="13" t="s">
        <v>77</v>
      </c>
      <c r="AY371" s="223" t="s">
        <v>209</v>
      </c>
    </row>
    <row r="372" spans="1:65" s="15" customFormat="1">
      <c r="B372" s="246"/>
      <c r="C372" s="247"/>
      <c r="D372" s="214" t="s">
        <v>555</v>
      </c>
      <c r="E372" s="248" t="s">
        <v>1</v>
      </c>
      <c r="F372" s="249" t="s">
        <v>16144</v>
      </c>
      <c r="G372" s="247"/>
      <c r="H372" s="248" t="s">
        <v>1</v>
      </c>
      <c r="I372" s="250"/>
      <c r="J372" s="247"/>
      <c r="K372" s="247"/>
      <c r="L372" s="251"/>
      <c r="M372" s="252"/>
      <c r="N372" s="253"/>
      <c r="O372" s="253"/>
      <c r="P372" s="253"/>
      <c r="Q372" s="253"/>
      <c r="R372" s="253"/>
      <c r="S372" s="253"/>
      <c r="T372" s="254"/>
      <c r="AT372" s="255" t="s">
        <v>555</v>
      </c>
      <c r="AU372" s="255" t="s">
        <v>85</v>
      </c>
      <c r="AV372" s="15" t="s">
        <v>85</v>
      </c>
      <c r="AW372" s="15" t="s">
        <v>32</v>
      </c>
      <c r="AX372" s="15" t="s">
        <v>77</v>
      </c>
      <c r="AY372" s="255" t="s">
        <v>209</v>
      </c>
    </row>
    <row r="373" spans="1:65" s="15" customFormat="1">
      <c r="B373" s="246"/>
      <c r="C373" s="247"/>
      <c r="D373" s="214" t="s">
        <v>555</v>
      </c>
      <c r="E373" s="248" t="s">
        <v>1</v>
      </c>
      <c r="F373" s="249" t="s">
        <v>16145</v>
      </c>
      <c r="G373" s="247"/>
      <c r="H373" s="248" t="s">
        <v>1</v>
      </c>
      <c r="I373" s="250"/>
      <c r="J373" s="247"/>
      <c r="K373" s="247"/>
      <c r="L373" s="251"/>
      <c r="M373" s="252"/>
      <c r="N373" s="253"/>
      <c r="O373" s="253"/>
      <c r="P373" s="253"/>
      <c r="Q373" s="253"/>
      <c r="R373" s="253"/>
      <c r="S373" s="253"/>
      <c r="T373" s="254"/>
      <c r="AT373" s="255" t="s">
        <v>555</v>
      </c>
      <c r="AU373" s="255" t="s">
        <v>85</v>
      </c>
      <c r="AV373" s="15" t="s">
        <v>85</v>
      </c>
      <c r="AW373" s="15" t="s">
        <v>32</v>
      </c>
      <c r="AX373" s="15" t="s">
        <v>77</v>
      </c>
      <c r="AY373" s="255" t="s">
        <v>209</v>
      </c>
    </row>
    <row r="374" spans="1:65" s="13" customFormat="1">
      <c r="B374" s="212"/>
      <c r="C374" s="213"/>
      <c r="D374" s="214" t="s">
        <v>555</v>
      </c>
      <c r="E374" s="215" t="s">
        <v>1</v>
      </c>
      <c r="F374" s="216" t="s">
        <v>16146</v>
      </c>
      <c r="G374" s="213"/>
      <c r="H374" s="217">
        <v>3</v>
      </c>
      <c r="I374" s="218"/>
      <c r="J374" s="213"/>
      <c r="K374" s="213"/>
      <c r="L374" s="219"/>
      <c r="M374" s="220"/>
      <c r="N374" s="221"/>
      <c r="O374" s="221"/>
      <c r="P374" s="221"/>
      <c r="Q374" s="221"/>
      <c r="R374" s="221"/>
      <c r="S374" s="221"/>
      <c r="T374" s="222"/>
      <c r="AT374" s="223" t="s">
        <v>555</v>
      </c>
      <c r="AU374" s="223" t="s">
        <v>85</v>
      </c>
      <c r="AV374" s="13" t="s">
        <v>87</v>
      </c>
      <c r="AW374" s="13" t="s">
        <v>32</v>
      </c>
      <c r="AX374" s="13" t="s">
        <v>77</v>
      </c>
      <c r="AY374" s="223" t="s">
        <v>209</v>
      </c>
    </row>
    <row r="375" spans="1:65" s="14" customFormat="1">
      <c r="B375" s="235"/>
      <c r="C375" s="236"/>
      <c r="D375" s="214" t="s">
        <v>555</v>
      </c>
      <c r="E375" s="237" t="s">
        <v>1</v>
      </c>
      <c r="F375" s="238" t="s">
        <v>645</v>
      </c>
      <c r="G375" s="236"/>
      <c r="H375" s="239">
        <v>15</v>
      </c>
      <c r="I375" s="240"/>
      <c r="J375" s="236"/>
      <c r="K375" s="236"/>
      <c r="L375" s="241"/>
      <c r="M375" s="242"/>
      <c r="N375" s="243"/>
      <c r="O375" s="243"/>
      <c r="P375" s="243"/>
      <c r="Q375" s="243"/>
      <c r="R375" s="243"/>
      <c r="S375" s="243"/>
      <c r="T375" s="244"/>
      <c r="AT375" s="245" t="s">
        <v>555</v>
      </c>
      <c r="AU375" s="245" t="s">
        <v>85</v>
      </c>
      <c r="AV375" s="14" t="s">
        <v>218</v>
      </c>
      <c r="AW375" s="14" t="s">
        <v>32</v>
      </c>
      <c r="AX375" s="14" t="s">
        <v>85</v>
      </c>
      <c r="AY375" s="245" t="s">
        <v>209</v>
      </c>
    </row>
    <row r="376" spans="1:65" s="12" customFormat="1" ht="25.9" customHeight="1">
      <c r="B376" s="177"/>
      <c r="C376" s="178"/>
      <c r="D376" s="179" t="s">
        <v>76</v>
      </c>
      <c r="E376" s="180" t="s">
        <v>8792</v>
      </c>
      <c r="F376" s="180" t="s">
        <v>8793</v>
      </c>
      <c r="G376" s="178"/>
      <c r="H376" s="178"/>
      <c r="I376" s="181"/>
      <c r="J376" s="182">
        <f>BK376</f>
        <v>0</v>
      </c>
      <c r="K376" s="178"/>
      <c r="L376" s="183"/>
      <c r="M376" s="184"/>
      <c r="N376" s="185"/>
      <c r="O376" s="185"/>
      <c r="P376" s="186">
        <f>SUM(P377:P379)</f>
        <v>0</v>
      </c>
      <c r="Q376" s="185"/>
      <c r="R376" s="186">
        <f>SUM(R377:R379)</f>
        <v>0</v>
      </c>
      <c r="S376" s="185"/>
      <c r="T376" s="187">
        <f>SUM(T377:T379)</f>
        <v>0</v>
      </c>
      <c r="AR376" s="188" t="s">
        <v>218</v>
      </c>
      <c r="AT376" s="189" t="s">
        <v>76</v>
      </c>
      <c r="AU376" s="189" t="s">
        <v>77</v>
      </c>
      <c r="AY376" s="188" t="s">
        <v>209</v>
      </c>
      <c r="BK376" s="190">
        <f>SUM(BK377:BK379)</f>
        <v>0</v>
      </c>
    </row>
    <row r="377" spans="1:65" s="2" customFormat="1" ht="16.5" customHeight="1">
      <c r="A377" s="35"/>
      <c r="B377" s="36"/>
      <c r="C377" s="193" t="s">
        <v>951</v>
      </c>
      <c r="D377" s="193" t="s">
        <v>214</v>
      </c>
      <c r="E377" s="194" t="s">
        <v>16147</v>
      </c>
      <c r="F377" s="195" t="s">
        <v>16148</v>
      </c>
      <c r="G377" s="196" t="s">
        <v>323</v>
      </c>
      <c r="H377" s="197">
        <v>4</v>
      </c>
      <c r="I377" s="198"/>
      <c r="J377" s="199">
        <f>ROUND(I377*H377,2)</f>
        <v>0</v>
      </c>
      <c r="K377" s="200"/>
      <c r="L377" s="40"/>
      <c r="M377" s="201" t="s">
        <v>1</v>
      </c>
      <c r="N377" s="202" t="s">
        <v>42</v>
      </c>
      <c r="O377" s="72"/>
      <c r="P377" s="203">
        <f>O377*H377</f>
        <v>0</v>
      </c>
      <c r="Q377" s="203">
        <v>0</v>
      </c>
      <c r="R377" s="203">
        <f>Q377*H377</f>
        <v>0</v>
      </c>
      <c r="S377" s="203">
        <v>0</v>
      </c>
      <c r="T377" s="204">
        <f>S377*H377</f>
        <v>0</v>
      </c>
      <c r="U377" s="35"/>
      <c r="V377" s="35"/>
      <c r="W377" s="35"/>
      <c r="X377" s="35"/>
      <c r="Y377" s="35"/>
      <c r="Z377" s="35"/>
      <c r="AA377" s="35"/>
      <c r="AB377" s="35"/>
      <c r="AC377" s="35"/>
      <c r="AD377" s="35"/>
      <c r="AE377" s="35"/>
      <c r="AR377" s="205" t="s">
        <v>5902</v>
      </c>
      <c r="AT377" s="205" t="s">
        <v>214</v>
      </c>
      <c r="AU377" s="205" t="s">
        <v>85</v>
      </c>
      <c r="AY377" s="18" t="s">
        <v>209</v>
      </c>
      <c r="BE377" s="206">
        <f>IF(N377="základní",J377,0)</f>
        <v>0</v>
      </c>
      <c r="BF377" s="206">
        <f>IF(N377="snížená",J377,0)</f>
        <v>0</v>
      </c>
      <c r="BG377" s="206">
        <f>IF(N377="zákl. přenesená",J377,0)</f>
        <v>0</v>
      </c>
      <c r="BH377" s="206">
        <f>IF(N377="sníž. přenesená",J377,0)</f>
        <v>0</v>
      </c>
      <c r="BI377" s="206">
        <f>IF(N377="nulová",J377,0)</f>
        <v>0</v>
      </c>
      <c r="BJ377" s="18" t="s">
        <v>85</v>
      </c>
      <c r="BK377" s="206">
        <f>ROUND(I377*H377,2)</f>
        <v>0</v>
      </c>
      <c r="BL377" s="18" t="s">
        <v>5902</v>
      </c>
      <c r="BM377" s="205" t="s">
        <v>16149</v>
      </c>
    </row>
    <row r="378" spans="1:65" s="2" customFormat="1" ht="16.5" customHeight="1">
      <c r="A378" s="35"/>
      <c r="B378" s="36"/>
      <c r="C378" s="193" t="s">
        <v>955</v>
      </c>
      <c r="D378" s="193" t="s">
        <v>214</v>
      </c>
      <c r="E378" s="194" t="s">
        <v>16150</v>
      </c>
      <c r="F378" s="195" t="s">
        <v>16148</v>
      </c>
      <c r="G378" s="196" t="s">
        <v>318</v>
      </c>
      <c r="H378" s="197">
        <v>39.5</v>
      </c>
      <c r="I378" s="198"/>
      <c r="J378" s="199">
        <f>ROUND(I378*H378,2)</f>
        <v>0</v>
      </c>
      <c r="K378" s="200"/>
      <c r="L378" s="40"/>
      <c r="M378" s="201" t="s">
        <v>1</v>
      </c>
      <c r="N378" s="202" t="s">
        <v>42</v>
      </c>
      <c r="O378" s="72"/>
      <c r="P378" s="203">
        <f>O378*H378</f>
        <v>0</v>
      </c>
      <c r="Q378" s="203">
        <v>0</v>
      </c>
      <c r="R378" s="203">
        <f>Q378*H378</f>
        <v>0</v>
      </c>
      <c r="S378" s="203">
        <v>0</v>
      </c>
      <c r="T378" s="204">
        <f>S378*H378</f>
        <v>0</v>
      </c>
      <c r="U378" s="35"/>
      <c r="V378" s="35"/>
      <c r="W378" s="35"/>
      <c r="X378" s="35"/>
      <c r="Y378" s="35"/>
      <c r="Z378" s="35"/>
      <c r="AA378" s="35"/>
      <c r="AB378" s="35"/>
      <c r="AC378" s="35"/>
      <c r="AD378" s="35"/>
      <c r="AE378" s="35"/>
      <c r="AR378" s="205" t="s">
        <v>5902</v>
      </c>
      <c r="AT378" s="205" t="s">
        <v>214</v>
      </c>
      <c r="AU378" s="205" t="s">
        <v>85</v>
      </c>
      <c r="AY378" s="18" t="s">
        <v>209</v>
      </c>
      <c r="BE378" s="206">
        <f>IF(N378="základní",J378,0)</f>
        <v>0</v>
      </c>
      <c r="BF378" s="206">
        <f>IF(N378="snížená",J378,0)</f>
        <v>0</v>
      </c>
      <c r="BG378" s="206">
        <f>IF(N378="zákl. přenesená",J378,0)</f>
        <v>0</v>
      </c>
      <c r="BH378" s="206">
        <f>IF(N378="sníž. přenesená",J378,0)</f>
        <v>0</v>
      </c>
      <c r="BI378" s="206">
        <f>IF(N378="nulová",J378,0)</f>
        <v>0</v>
      </c>
      <c r="BJ378" s="18" t="s">
        <v>85</v>
      </c>
      <c r="BK378" s="206">
        <f>ROUND(I378*H378,2)</f>
        <v>0</v>
      </c>
      <c r="BL378" s="18" t="s">
        <v>5902</v>
      </c>
      <c r="BM378" s="205" t="s">
        <v>16151</v>
      </c>
    </row>
    <row r="379" spans="1:65" s="2" customFormat="1" ht="16.5" customHeight="1">
      <c r="A379" s="35"/>
      <c r="B379" s="36"/>
      <c r="C379" s="193" t="s">
        <v>957</v>
      </c>
      <c r="D379" s="193" t="s">
        <v>214</v>
      </c>
      <c r="E379" s="194" t="s">
        <v>16152</v>
      </c>
      <c r="F379" s="195" t="s">
        <v>16148</v>
      </c>
      <c r="G379" s="196" t="s">
        <v>323</v>
      </c>
      <c r="H379" s="197">
        <v>4</v>
      </c>
      <c r="I379" s="198"/>
      <c r="J379" s="199">
        <f>ROUND(I379*H379,2)</f>
        <v>0</v>
      </c>
      <c r="K379" s="200"/>
      <c r="L379" s="40"/>
      <c r="M379" s="201" t="s">
        <v>1</v>
      </c>
      <c r="N379" s="202" t="s">
        <v>42</v>
      </c>
      <c r="O379" s="72"/>
      <c r="P379" s="203">
        <f>O379*H379</f>
        <v>0</v>
      </c>
      <c r="Q379" s="203">
        <v>0</v>
      </c>
      <c r="R379" s="203">
        <f>Q379*H379</f>
        <v>0</v>
      </c>
      <c r="S379" s="203">
        <v>0</v>
      </c>
      <c r="T379" s="204">
        <f>S379*H379</f>
        <v>0</v>
      </c>
      <c r="U379" s="35"/>
      <c r="V379" s="35"/>
      <c r="W379" s="35"/>
      <c r="X379" s="35"/>
      <c r="Y379" s="35"/>
      <c r="Z379" s="35"/>
      <c r="AA379" s="35"/>
      <c r="AB379" s="35"/>
      <c r="AC379" s="35"/>
      <c r="AD379" s="35"/>
      <c r="AE379" s="35"/>
      <c r="AR379" s="205" t="s">
        <v>5902</v>
      </c>
      <c r="AT379" s="205" t="s">
        <v>214</v>
      </c>
      <c r="AU379" s="205" t="s">
        <v>85</v>
      </c>
      <c r="AY379" s="18" t="s">
        <v>209</v>
      </c>
      <c r="BE379" s="206">
        <f>IF(N379="základní",J379,0)</f>
        <v>0</v>
      </c>
      <c r="BF379" s="206">
        <f>IF(N379="snížená",J379,0)</f>
        <v>0</v>
      </c>
      <c r="BG379" s="206">
        <f>IF(N379="zákl. přenesená",J379,0)</f>
        <v>0</v>
      </c>
      <c r="BH379" s="206">
        <f>IF(N379="sníž. přenesená",J379,0)</f>
        <v>0</v>
      </c>
      <c r="BI379" s="206">
        <f>IF(N379="nulová",J379,0)</f>
        <v>0</v>
      </c>
      <c r="BJ379" s="18" t="s">
        <v>85</v>
      </c>
      <c r="BK379" s="206">
        <f>ROUND(I379*H379,2)</f>
        <v>0</v>
      </c>
      <c r="BL379" s="18" t="s">
        <v>5902</v>
      </c>
      <c r="BM379" s="205" t="s">
        <v>16153</v>
      </c>
    </row>
    <row r="380" spans="1:65" s="12" customFormat="1" ht="25.9" customHeight="1">
      <c r="B380" s="177"/>
      <c r="C380" s="178"/>
      <c r="D380" s="179" t="s">
        <v>76</v>
      </c>
      <c r="E380" s="180" t="s">
        <v>16154</v>
      </c>
      <c r="F380" s="180" t="s">
        <v>16155</v>
      </c>
      <c r="G380" s="178"/>
      <c r="H380" s="178"/>
      <c r="I380" s="181"/>
      <c r="J380" s="182">
        <f>BK380</f>
        <v>0</v>
      </c>
      <c r="K380" s="178"/>
      <c r="L380" s="183"/>
      <c r="M380" s="184"/>
      <c r="N380" s="185"/>
      <c r="O380" s="185"/>
      <c r="P380" s="186">
        <f>P381+SUM(P382:P452)</f>
        <v>0</v>
      </c>
      <c r="Q380" s="185"/>
      <c r="R380" s="186">
        <f>R381+SUM(R382:R452)</f>
        <v>2.2793399999999995</v>
      </c>
      <c r="S380" s="185"/>
      <c r="T380" s="187">
        <f>T381+SUM(T382:T452)</f>
        <v>8.2000000000000003E-2</v>
      </c>
      <c r="AR380" s="188" t="s">
        <v>85</v>
      </c>
      <c r="AT380" s="189" t="s">
        <v>76</v>
      </c>
      <c r="AU380" s="189" t="s">
        <v>77</v>
      </c>
      <c r="AY380" s="188" t="s">
        <v>209</v>
      </c>
      <c r="BK380" s="190">
        <f>BK381+SUM(BK382:BK452)</f>
        <v>0</v>
      </c>
    </row>
    <row r="381" spans="1:65" s="2" customFormat="1" ht="24.2" customHeight="1">
      <c r="A381" s="35"/>
      <c r="B381" s="36"/>
      <c r="C381" s="193" t="s">
        <v>963</v>
      </c>
      <c r="D381" s="193" t="s">
        <v>214</v>
      </c>
      <c r="E381" s="194" t="s">
        <v>16156</v>
      </c>
      <c r="F381" s="195" t="s">
        <v>16157</v>
      </c>
      <c r="G381" s="196" t="s">
        <v>323</v>
      </c>
      <c r="H381" s="197">
        <v>29</v>
      </c>
      <c r="I381" s="198"/>
      <c r="J381" s="199">
        <f>ROUND(I381*H381,2)</f>
        <v>0</v>
      </c>
      <c r="K381" s="200"/>
      <c r="L381" s="40"/>
      <c r="M381" s="201" t="s">
        <v>1</v>
      </c>
      <c r="N381" s="202" t="s">
        <v>42</v>
      </c>
      <c r="O381" s="72"/>
      <c r="P381" s="203">
        <f>O381*H381</f>
        <v>0</v>
      </c>
      <c r="Q381" s="203">
        <v>6.9999999999999999E-4</v>
      </c>
      <c r="R381" s="203">
        <f>Q381*H381</f>
        <v>2.0299999999999999E-2</v>
      </c>
      <c r="S381" s="203">
        <v>0</v>
      </c>
      <c r="T381" s="204">
        <f>S381*H381</f>
        <v>0</v>
      </c>
      <c r="U381" s="35"/>
      <c r="V381" s="35"/>
      <c r="W381" s="35"/>
      <c r="X381" s="35"/>
      <c r="Y381" s="35"/>
      <c r="Z381" s="35"/>
      <c r="AA381" s="35"/>
      <c r="AB381" s="35"/>
      <c r="AC381" s="35"/>
      <c r="AD381" s="35"/>
      <c r="AE381" s="35"/>
      <c r="AR381" s="205" t="s">
        <v>218</v>
      </c>
      <c r="AT381" s="205" t="s">
        <v>214</v>
      </c>
      <c r="AU381" s="205" t="s">
        <v>85</v>
      </c>
      <c r="AY381" s="18" t="s">
        <v>209</v>
      </c>
      <c r="BE381" s="206">
        <f>IF(N381="základní",J381,0)</f>
        <v>0</v>
      </c>
      <c r="BF381" s="206">
        <f>IF(N381="snížená",J381,0)</f>
        <v>0</v>
      </c>
      <c r="BG381" s="206">
        <f>IF(N381="zákl. přenesená",J381,0)</f>
        <v>0</v>
      </c>
      <c r="BH381" s="206">
        <f>IF(N381="sníž. přenesená",J381,0)</f>
        <v>0</v>
      </c>
      <c r="BI381" s="206">
        <f>IF(N381="nulová",J381,0)</f>
        <v>0</v>
      </c>
      <c r="BJ381" s="18" t="s">
        <v>85</v>
      </c>
      <c r="BK381" s="206">
        <f>ROUND(I381*H381,2)</f>
        <v>0</v>
      </c>
      <c r="BL381" s="18" t="s">
        <v>218</v>
      </c>
      <c r="BM381" s="205" t="s">
        <v>16158</v>
      </c>
    </row>
    <row r="382" spans="1:65" s="13" customFormat="1">
      <c r="B382" s="212"/>
      <c r="C382" s="213"/>
      <c r="D382" s="214" t="s">
        <v>555</v>
      </c>
      <c r="E382" s="215" t="s">
        <v>1</v>
      </c>
      <c r="F382" s="216" t="s">
        <v>16159</v>
      </c>
      <c r="G382" s="213"/>
      <c r="H382" s="217">
        <v>3</v>
      </c>
      <c r="I382" s="218"/>
      <c r="J382" s="213"/>
      <c r="K382" s="213"/>
      <c r="L382" s="219"/>
      <c r="M382" s="220"/>
      <c r="N382" s="221"/>
      <c r="O382" s="221"/>
      <c r="P382" s="221"/>
      <c r="Q382" s="221"/>
      <c r="R382" s="221"/>
      <c r="S382" s="221"/>
      <c r="T382" s="222"/>
      <c r="AT382" s="223" t="s">
        <v>555</v>
      </c>
      <c r="AU382" s="223" t="s">
        <v>85</v>
      </c>
      <c r="AV382" s="13" t="s">
        <v>87</v>
      </c>
      <c r="AW382" s="13" t="s">
        <v>32</v>
      </c>
      <c r="AX382" s="13" t="s">
        <v>77</v>
      </c>
      <c r="AY382" s="223" t="s">
        <v>209</v>
      </c>
    </row>
    <row r="383" spans="1:65" s="13" customFormat="1">
      <c r="B383" s="212"/>
      <c r="C383" s="213"/>
      <c r="D383" s="214" t="s">
        <v>555</v>
      </c>
      <c r="E383" s="215" t="s">
        <v>1</v>
      </c>
      <c r="F383" s="216" t="s">
        <v>16160</v>
      </c>
      <c r="G383" s="213"/>
      <c r="H383" s="217">
        <v>2</v>
      </c>
      <c r="I383" s="218"/>
      <c r="J383" s="213"/>
      <c r="K383" s="213"/>
      <c r="L383" s="219"/>
      <c r="M383" s="220"/>
      <c r="N383" s="221"/>
      <c r="O383" s="221"/>
      <c r="P383" s="221"/>
      <c r="Q383" s="221"/>
      <c r="R383" s="221"/>
      <c r="S383" s="221"/>
      <c r="T383" s="222"/>
      <c r="AT383" s="223" t="s">
        <v>555</v>
      </c>
      <c r="AU383" s="223" t="s">
        <v>85</v>
      </c>
      <c r="AV383" s="13" t="s">
        <v>87</v>
      </c>
      <c r="AW383" s="13" t="s">
        <v>32</v>
      </c>
      <c r="AX383" s="13" t="s">
        <v>77</v>
      </c>
      <c r="AY383" s="223" t="s">
        <v>209</v>
      </c>
    </row>
    <row r="384" spans="1:65" s="13" customFormat="1">
      <c r="B384" s="212"/>
      <c r="C384" s="213"/>
      <c r="D384" s="214" t="s">
        <v>555</v>
      </c>
      <c r="E384" s="215" t="s">
        <v>1</v>
      </c>
      <c r="F384" s="216" t="s">
        <v>16161</v>
      </c>
      <c r="G384" s="213"/>
      <c r="H384" s="217">
        <v>2</v>
      </c>
      <c r="I384" s="218"/>
      <c r="J384" s="213"/>
      <c r="K384" s="213"/>
      <c r="L384" s="219"/>
      <c r="M384" s="220"/>
      <c r="N384" s="221"/>
      <c r="O384" s="221"/>
      <c r="P384" s="221"/>
      <c r="Q384" s="221"/>
      <c r="R384" s="221"/>
      <c r="S384" s="221"/>
      <c r="T384" s="222"/>
      <c r="AT384" s="223" t="s">
        <v>555</v>
      </c>
      <c r="AU384" s="223" t="s">
        <v>85</v>
      </c>
      <c r="AV384" s="13" t="s">
        <v>87</v>
      </c>
      <c r="AW384" s="13" t="s">
        <v>32</v>
      </c>
      <c r="AX384" s="13" t="s">
        <v>77</v>
      </c>
      <c r="AY384" s="223" t="s">
        <v>209</v>
      </c>
    </row>
    <row r="385" spans="1:65" s="13" customFormat="1">
      <c r="B385" s="212"/>
      <c r="C385" s="213"/>
      <c r="D385" s="214" t="s">
        <v>555</v>
      </c>
      <c r="E385" s="215" t="s">
        <v>1</v>
      </c>
      <c r="F385" s="216" t="s">
        <v>16162</v>
      </c>
      <c r="G385" s="213"/>
      <c r="H385" s="217">
        <v>2</v>
      </c>
      <c r="I385" s="218"/>
      <c r="J385" s="213"/>
      <c r="K385" s="213"/>
      <c r="L385" s="219"/>
      <c r="M385" s="220"/>
      <c r="N385" s="221"/>
      <c r="O385" s="221"/>
      <c r="P385" s="221"/>
      <c r="Q385" s="221"/>
      <c r="R385" s="221"/>
      <c r="S385" s="221"/>
      <c r="T385" s="222"/>
      <c r="AT385" s="223" t="s">
        <v>555</v>
      </c>
      <c r="AU385" s="223" t="s">
        <v>85</v>
      </c>
      <c r="AV385" s="13" t="s">
        <v>87</v>
      </c>
      <c r="AW385" s="13" t="s">
        <v>32</v>
      </c>
      <c r="AX385" s="13" t="s">
        <v>77</v>
      </c>
      <c r="AY385" s="223" t="s">
        <v>209</v>
      </c>
    </row>
    <row r="386" spans="1:65" s="13" customFormat="1">
      <c r="B386" s="212"/>
      <c r="C386" s="213"/>
      <c r="D386" s="214" t="s">
        <v>555</v>
      </c>
      <c r="E386" s="215" t="s">
        <v>1</v>
      </c>
      <c r="F386" s="216" t="s">
        <v>16163</v>
      </c>
      <c r="G386" s="213"/>
      <c r="H386" s="217">
        <v>2</v>
      </c>
      <c r="I386" s="218"/>
      <c r="J386" s="213"/>
      <c r="K386" s="213"/>
      <c r="L386" s="219"/>
      <c r="M386" s="220"/>
      <c r="N386" s="221"/>
      <c r="O386" s="221"/>
      <c r="P386" s="221"/>
      <c r="Q386" s="221"/>
      <c r="R386" s="221"/>
      <c r="S386" s="221"/>
      <c r="T386" s="222"/>
      <c r="AT386" s="223" t="s">
        <v>555</v>
      </c>
      <c r="AU386" s="223" t="s">
        <v>85</v>
      </c>
      <c r="AV386" s="13" t="s">
        <v>87</v>
      </c>
      <c r="AW386" s="13" t="s">
        <v>32</v>
      </c>
      <c r="AX386" s="13" t="s">
        <v>77</v>
      </c>
      <c r="AY386" s="223" t="s">
        <v>209</v>
      </c>
    </row>
    <row r="387" spans="1:65" s="13" customFormat="1" ht="22.5">
      <c r="B387" s="212"/>
      <c r="C387" s="213"/>
      <c r="D387" s="214" t="s">
        <v>555</v>
      </c>
      <c r="E387" s="215" t="s">
        <v>1</v>
      </c>
      <c r="F387" s="216" t="s">
        <v>16164</v>
      </c>
      <c r="G387" s="213"/>
      <c r="H387" s="217">
        <v>6</v>
      </c>
      <c r="I387" s="218"/>
      <c r="J387" s="213"/>
      <c r="K387" s="213"/>
      <c r="L387" s="219"/>
      <c r="M387" s="220"/>
      <c r="N387" s="221"/>
      <c r="O387" s="221"/>
      <c r="P387" s="221"/>
      <c r="Q387" s="221"/>
      <c r="R387" s="221"/>
      <c r="S387" s="221"/>
      <c r="T387" s="222"/>
      <c r="AT387" s="223" t="s">
        <v>555</v>
      </c>
      <c r="AU387" s="223" t="s">
        <v>85</v>
      </c>
      <c r="AV387" s="13" t="s">
        <v>87</v>
      </c>
      <c r="AW387" s="13" t="s">
        <v>32</v>
      </c>
      <c r="AX387" s="13" t="s">
        <v>77</v>
      </c>
      <c r="AY387" s="223" t="s">
        <v>209</v>
      </c>
    </row>
    <row r="388" spans="1:65" s="13" customFormat="1">
      <c r="B388" s="212"/>
      <c r="C388" s="213"/>
      <c r="D388" s="214" t="s">
        <v>555</v>
      </c>
      <c r="E388" s="215" t="s">
        <v>1</v>
      </c>
      <c r="F388" s="216" t="s">
        <v>16165</v>
      </c>
      <c r="G388" s="213"/>
      <c r="H388" s="217">
        <v>2</v>
      </c>
      <c r="I388" s="218"/>
      <c r="J388" s="213"/>
      <c r="K388" s="213"/>
      <c r="L388" s="219"/>
      <c r="M388" s="220"/>
      <c r="N388" s="221"/>
      <c r="O388" s="221"/>
      <c r="P388" s="221"/>
      <c r="Q388" s="221"/>
      <c r="R388" s="221"/>
      <c r="S388" s="221"/>
      <c r="T388" s="222"/>
      <c r="AT388" s="223" t="s">
        <v>555</v>
      </c>
      <c r="AU388" s="223" t="s">
        <v>85</v>
      </c>
      <c r="AV388" s="13" t="s">
        <v>87</v>
      </c>
      <c r="AW388" s="13" t="s">
        <v>32</v>
      </c>
      <c r="AX388" s="13" t="s">
        <v>77</v>
      </c>
      <c r="AY388" s="223" t="s">
        <v>209</v>
      </c>
    </row>
    <row r="389" spans="1:65" s="13" customFormat="1">
      <c r="B389" s="212"/>
      <c r="C389" s="213"/>
      <c r="D389" s="214" t="s">
        <v>555</v>
      </c>
      <c r="E389" s="215" t="s">
        <v>1</v>
      </c>
      <c r="F389" s="216" t="s">
        <v>16166</v>
      </c>
      <c r="G389" s="213"/>
      <c r="H389" s="217">
        <v>1</v>
      </c>
      <c r="I389" s="218"/>
      <c r="J389" s="213"/>
      <c r="K389" s="213"/>
      <c r="L389" s="219"/>
      <c r="M389" s="220"/>
      <c r="N389" s="221"/>
      <c r="O389" s="221"/>
      <c r="P389" s="221"/>
      <c r="Q389" s="221"/>
      <c r="R389" s="221"/>
      <c r="S389" s="221"/>
      <c r="T389" s="222"/>
      <c r="AT389" s="223" t="s">
        <v>555</v>
      </c>
      <c r="AU389" s="223" t="s">
        <v>85</v>
      </c>
      <c r="AV389" s="13" t="s">
        <v>87</v>
      </c>
      <c r="AW389" s="13" t="s">
        <v>32</v>
      </c>
      <c r="AX389" s="13" t="s">
        <v>77</v>
      </c>
      <c r="AY389" s="223" t="s">
        <v>209</v>
      </c>
    </row>
    <row r="390" spans="1:65" s="13" customFormat="1">
      <c r="B390" s="212"/>
      <c r="C390" s="213"/>
      <c r="D390" s="214" t="s">
        <v>555</v>
      </c>
      <c r="E390" s="215" t="s">
        <v>1</v>
      </c>
      <c r="F390" s="216" t="s">
        <v>16167</v>
      </c>
      <c r="G390" s="213"/>
      <c r="H390" s="217">
        <v>3</v>
      </c>
      <c r="I390" s="218"/>
      <c r="J390" s="213"/>
      <c r="K390" s="213"/>
      <c r="L390" s="219"/>
      <c r="M390" s="220"/>
      <c r="N390" s="221"/>
      <c r="O390" s="221"/>
      <c r="P390" s="221"/>
      <c r="Q390" s="221"/>
      <c r="R390" s="221"/>
      <c r="S390" s="221"/>
      <c r="T390" s="222"/>
      <c r="AT390" s="223" t="s">
        <v>555</v>
      </c>
      <c r="AU390" s="223" t="s">
        <v>85</v>
      </c>
      <c r="AV390" s="13" t="s">
        <v>87</v>
      </c>
      <c r="AW390" s="13" t="s">
        <v>32</v>
      </c>
      <c r="AX390" s="13" t="s">
        <v>77</v>
      </c>
      <c r="AY390" s="223" t="s">
        <v>209</v>
      </c>
    </row>
    <row r="391" spans="1:65" s="13" customFormat="1">
      <c r="B391" s="212"/>
      <c r="C391" s="213"/>
      <c r="D391" s="214" t="s">
        <v>555</v>
      </c>
      <c r="E391" s="215" t="s">
        <v>1</v>
      </c>
      <c r="F391" s="216" t="s">
        <v>16168</v>
      </c>
      <c r="G391" s="213"/>
      <c r="H391" s="217">
        <v>2</v>
      </c>
      <c r="I391" s="218"/>
      <c r="J391" s="213"/>
      <c r="K391" s="213"/>
      <c r="L391" s="219"/>
      <c r="M391" s="220"/>
      <c r="N391" s="221"/>
      <c r="O391" s="221"/>
      <c r="P391" s="221"/>
      <c r="Q391" s="221"/>
      <c r="R391" s="221"/>
      <c r="S391" s="221"/>
      <c r="T391" s="222"/>
      <c r="AT391" s="223" t="s">
        <v>555</v>
      </c>
      <c r="AU391" s="223" t="s">
        <v>85</v>
      </c>
      <c r="AV391" s="13" t="s">
        <v>87</v>
      </c>
      <c r="AW391" s="13" t="s">
        <v>32</v>
      </c>
      <c r="AX391" s="13" t="s">
        <v>77</v>
      </c>
      <c r="AY391" s="223" t="s">
        <v>209</v>
      </c>
    </row>
    <row r="392" spans="1:65" s="13" customFormat="1">
      <c r="B392" s="212"/>
      <c r="C392" s="213"/>
      <c r="D392" s="214" t="s">
        <v>555</v>
      </c>
      <c r="E392" s="215" t="s">
        <v>1</v>
      </c>
      <c r="F392" s="216" t="s">
        <v>16169</v>
      </c>
      <c r="G392" s="213"/>
      <c r="H392" s="217">
        <v>2</v>
      </c>
      <c r="I392" s="218"/>
      <c r="J392" s="213"/>
      <c r="K392" s="213"/>
      <c r="L392" s="219"/>
      <c r="M392" s="220"/>
      <c r="N392" s="221"/>
      <c r="O392" s="221"/>
      <c r="P392" s="221"/>
      <c r="Q392" s="221"/>
      <c r="R392" s="221"/>
      <c r="S392" s="221"/>
      <c r="T392" s="222"/>
      <c r="AT392" s="223" t="s">
        <v>555</v>
      </c>
      <c r="AU392" s="223" t="s">
        <v>85</v>
      </c>
      <c r="AV392" s="13" t="s">
        <v>87</v>
      </c>
      <c r="AW392" s="13" t="s">
        <v>32</v>
      </c>
      <c r="AX392" s="13" t="s">
        <v>77</v>
      </c>
      <c r="AY392" s="223" t="s">
        <v>209</v>
      </c>
    </row>
    <row r="393" spans="1:65" s="13" customFormat="1">
      <c r="B393" s="212"/>
      <c r="C393" s="213"/>
      <c r="D393" s="214" t="s">
        <v>555</v>
      </c>
      <c r="E393" s="215" t="s">
        <v>1</v>
      </c>
      <c r="F393" s="216" t="s">
        <v>16170</v>
      </c>
      <c r="G393" s="213"/>
      <c r="H393" s="217">
        <v>2</v>
      </c>
      <c r="I393" s="218"/>
      <c r="J393" s="213"/>
      <c r="K393" s="213"/>
      <c r="L393" s="219"/>
      <c r="M393" s="220"/>
      <c r="N393" s="221"/>
      <c r="O393" s="221"/>
      <c r="P393" s="221"/>
      <c r="Q393" s="221"/>
      <c r="R393" s="221"/>
      <c r="S393" s="221"/>
      <c r="T393" s="222"/>
      <c r="AT393" s="223" t="s">
        <v>555</v>
      </c>
      <c r="AU393" s="223" t="s">
        <v>85</v>
      </c>
      <c r="AV393" s="13" t="s">
        <v>87</v>
      </c>
      <c r="AW393" s="13" t="s">
        <v>32</v>
      </c>
      <c r="AX393" s="13" t="s">
        <v>77</v>
      </c>
      <c r="AY393" s="223" t="s">
        <v>209</v>
      </c>
    </row>
    <row r="394" spans="1:65" s="14" customFormat="1">
      <c r="B394" s="235"/>
      <c r="C394" s="236"/>
      <c r="D394" s="214" t="s">
        <v>555</v>
      </c>
      <c r="E394" s="237" t="s">
        <v>1</v>
      </c>
      <c r="F394" s="238" t="s">
        <v>645</v>
      </c>
      <c r="G394" s="236"/>
      <c r="H394" s="239">
        <v>29</v>
      </c>
      <c r="I394" s="240"/>
      <c r="J394" s="236"/>
      <c r="K394" s="236"/>
      <c r="L394" s="241"/>
      <c r="M394" s="242"/>
      <c r="N394" s="243"/>
      <c r="O394" s="243"/>
      <c r="P394" s="243"/>
      <c r="Q394" s="243"/>
      <c r="R394" s="243"/>
      <c r="S394" s="243"/>
      <c r="T394" s="244"/>
      <c r="AT394" s="245" t="s">
        <v>555</v>
      </c>
      <c r="AU394" s="245" t="s">
        <v>85</v>
      </c>
      <c r="AV394" s="14" t="s">
        <v>218</v>
      </c>
      <c r="AW394" s="14" t="s">
        <v>32</v>
      </c>
      <c r="AX394" s="14" t="s">
        <v>85</v>
      </c>
      <c r="AY394" s="245" t="s">
        <v>209</v>
      </c>
    </row>
    <row r="395" spans="1:65" s="2" customFormat="1" ht="24.2" customHeight="1">
      <c r="A395" s="35"/>
      <c r="B395" s="36"/>
      <c r="C395" s="193" t="s">
        <v>965</v>
      </c>
      <c r="D395" s="193" t="s">
        <v>214</v>
      </c>
      <c r="E395" s="194" t="s">
        <v>16171</v>
      </c>
      <c r="F395" s="195" t="s">
        <v>16172</v>
      </c>
      <c r="G395" s="196" t="s">
        <v>323</v>
      </c>
      <c r="H395" s="197">
        <v>2</v>
      </c>
      <c r="I395" s="198"/>
      <c r="J395" s="199">
        <f>ROUND(I395*H395,2)</f>
        <v>0</v>
      </c>
      <c r="K395" s="200"/>
      <c r="L395" s="40"/>
      <c r="M395" s="201" t="s">
        <v>1</v>
      </c>
      <c r="N395" s="202" t="s">
        <v>42</v>
      </c>
      <c r="O395" s="72"/>
      <c r="P395" s="203">
        <f>O395*H395</f>
        <v>0</v>
      </c>
      <c r="Q395" s="203">
        <v>1.0000000000000001E-5</v>
      </c>
      <c r="R395" s="203">
        <f>Q395*H395</f>
        <v>2.0000000000000002E-5</v>
      </c>
      <c r="S395" s="203">
        <v>0</v>
      </c>
      <c r="T395" s="204">
        <f>S395*H395</f>
        <v>0</v>
      </c>
      <c r="U395" s="35"/>
      <c r="V395" s="35"/>
      <c r="W395" s="35"/>
      <c r="X395" s="35"/>
      <c r="Y395" s="35"/>
      <c r="Z395" s="35"/>
      <c r="AA395" s="35"/>
      <c r="AB395" s="35"/>
      <c r="AC395" s="35"/>
      <c r="AD395" s="35"/>
      <c r="AE395" s="35"/>
      <c r="AR395" s="205" t="s">
        <v>218</v>
      </c>
      <c r="AT395" s="205" t="s">
        <v>214</v>
      </c>
      <c r="AU395" s="205" t="s">
        <v>85</v>
      </c>
      <c r="AY395" s="18" t="s">
        <v>209</v>
      </c>
      <c r="BE395" s="206">
        <f>IF(N395="základní",J395,0)</f>
        <v>0</v>
      </c>
      <c r="BF395" s="206">
        <f>IF(N395="snížená",J395,0)</f>
        <v>0</v>
      </c>
      <c r="BG395" s="206">
        <f>IF(N395="zákl. přenesená",J395,0)</f>
        <v>0</v>
      </c>
      <c r="BH395" s="206">
        <f>IF(N395="sníž. přenesená",J395,0)</f>
        <v>0</v>
      </c>
      <c r="BI395" s="206">
        <f>IF(N395="nulová",J395,0)</f>
        <v>0</v>
      </c>
      <c r="BJ395" s="18" t="s">
        <v>85</v>
      </c>
      <c r="BK395" s="206">
        <f>ROUND(I395*H395,2)</f>
        <v>0</v>
      </c>
      <c r="BL395" s="18" t="s">
        <v>218</v>
      </c>
      <c r="BM395" s="205" t="s">
        <v>16173</v>
      </c>
    </row>
    <row r="396" spans="1:65" s="13" customFormat="1">
      <c r="B396" s="212"/>
      <c r="C396" s="213"/>
      <c r="D396" s="214" t="s">
        <v>555</v>
      </c>
      <c r="E396" s="215" t="s">
        <v>1</v>
      </c>
      <c r="F396" s="216" t="s">
        <v>16174</v>
      </c>
      <c r="G396" s="213"/>
      <c r="H396" s="217">
        <v>2</v>
      </c>
      <c r="I396" s="218"/>
      <c r="J396" s="213"/>
      <c r="K396" s="213"/>
      <c r="L396" s="219"/>
      <c r="M396" s="220"/>
      <c r="N396" s="221"/>
      <c r="O396" s="221"/>
      <c r="P396" s="221"/>
      <c r="Q396" s="221"/>
      <c r="R396" s="221"/>
      <c r="S396" s="221"/>
      <c r="T396" s="222"/>
      <c r="AT396" s="223" t="s">
        <v>555</v>
      </c>
      <c r="AU396" s="223" t="s">
        <v>85</v>
      </c>
      <c r="AV396" s="13" t="s">
        <v>87</v>
      </c>
      <c r="AW396" s="13" t="s">
        <v>32</v>
      </c>
      <c r="AX396" s="13" t="s">
        <v>85</v>
      </c>
      <c r="AY396" s="223" t="s">
        <v>209</v>
      </c>
    </row>
    <row r="397" spans="1:65" s="2" customFormat="1" ht="24.2" customHeight="1">
      <c r="A397" s="35"/>
      <c r="B397" s="36"/>
      <c r="C397" s="224" t="s">
        <v>969</v>
      </c>
      <c r="D397" s="224" t="s">
        <v>576</v>
      </c>
      <c r="E397" s="225" t="s">
        <v>16175</v>
      </c>
      <c r="F397" s="226" t="s">
        <v>16176</v>
      </c>
      <c r="G397" s="227" t="s">
        <v>323</v>
      </c>
      <c r="H397" s="228">
        <v>9</v>
      </c>
      <c r="I397" s="229"/>
      <c r="J397" s="230">
        <f>ROUND(I397*H397,2)</f>
        <v>0</v>
      </c>
      <c r="K397" s="231"/>
      <c r="L397" s="232"/>
      <c r="M397" s="233" t="s">
        <v>1</v>
      </c>
      <c r="N397" s="234" t="s">
        <v>42</v>
      </c>
      <c r="O397" s="72"/>
      <c r="P397" s="203">
        <f>O397*H397</f>
        <v>0</v>
      </c>
      <c r="Q397" s="203">
        <v>2.5000000000000001E-3</v>
      </c>
      <c r="R397" s="203">
        <f>Q397*H397</f>
        <v>2.2499999999999999E-2</v>
      </c>
      <c r="S397" s="203">
        <v>0</v>
      </c>
      <c r="T397" s="204">
        <f>S397*H397</f>
        <v>0</v>
      </c>
      <c r="U397" s="35"/>
      <c r="V397" s="35"/>
      <c r="W397" s="35"/>
      <c r="X397" s="35"/>
      <c r="Y397" s="35"/>
      <c r="Z397" s="35"/>
      <c r="AA397" s="35"/>
      <c r="AB397" s="35"/>
      <c r="AC397" s="35"/>
      <c r="AD397" s="35"/>
      <c r="AE397" s="35"/>
      <c r="AR397" s="205" t="s">
        <v>1194</v>
      </c>
      <c r="AT397" s="205" t="s">
        <v>576</v>
      </c>
      <c r="AU397" s="205" t="s">
        <v>85</v>
      </c>
      <c r="AY397" s="18" t="s">
        <v>209</v>
      </c>
      <c r="BE397" s="206">
        <f>IF(N397="základní",J397,0)</f>
        <v>0</v>
      </c>
      <c r="BF397" s="206">
        <f>IF(N397="snížená",J397,0)</f>
        <v>0</v>
      </c>
      <c r="BG397" s="206">
        <f>IF(N397="zákl. přenesená",J397,0)</f>
        <v>0</v>
      </c>
      <c r="BH397" s="206">
        <f>IF(N397="sníž. přenesená",J397,0)</f>
        <v>0</v>
      </c>
      <c r="BI397" s="206">
        <f>IF(N397="nulová",J397,0)</f>
        <v>0</v>
      </c>
      <c r="BJ397" s="18" t="s">
        <v>85</v>
      </c>
      <c r="BK397" s="206">
        <f>ROUND(I397*H397,2)</f>
        <v>0</v>
      </c>
      <c r="BL397" s="18" t="s">
        <v>1194</v>
      </c>
      <c r="BM397" s="205" t="s">
        <v>16177</v>
      </c>
    </row>
    <row r="398" spans="1:65" s="13" customFormat="1">
      <c r="B398" s="212"/>
      <c r="C398" s="213"/>
      <c r="D398" s="214" t="s">
        <v>555</v>
      </c>
      <c r="E398" s="215" t="s">
        <v>1</v>
      </c>
      <c r="F398" s="216" t="s">
        <v>16159</v>
      </c>
      <c r="G398" s="213"/>
      <c r="H398" s="217">
        <v>3</v>
      </c>
      <c r="I398" s="218"/>
      <c r="J398" s="213"/>
      <c r="K398" s="213"/>
      <c r="L398" s="219"/>
      <c r="M398" s="220"/>
      <c r="N398" s="221"/>
      <c r="O398" s="221"/>
      <c r="P398" s="221"/>
      <c r="Q398" s="221"/>
      <c r="R398" s="221"/>
      <c r="S398" s="221"/>
      <c r="T398" s="222"/>
      <c r="AT398" s="223" t="s">
        <v>555</v>
      </c>
      <c r="AU398" s="223" t="s">
        <v>85</v>
      </c>
      <c r="AV398" s="13" t="s">
        <v>87</v>
      </c>
      <c r="AW398" s="13" t="s">
        <v>32</v>
      </c>
      <c r="AX398" s="13" t="s">
        <v>77</v>
      </c>
      <c r="AY398" s="223" t="s">
        <v>209</v>
      </c>
    </row>
    <row r="399" spans="1:65" s="13" customFormat="1">
      <c r="B399" s="212"/>
      <c r="C399" s="213"/>
      <c r="D399" s="214" t="s">
        <v>555</v>
      </c>
      <c r="E399" s="215" t="s">
        <v>1</v>
      </c>
      <c r="F399" s="216" t="s">
        <v>16160</v>
      </c>
      <c r="G399" s="213"/>
      <c r="H399" s="217">
        <v>2</v>
      </c>
      <c r="I399" s="218"/>
      <c r="J399" s="213"/>
      <c r="K399" s="213"/>
      <c r="L399" s="219"/>
      <c r="M399" s="220"/>
      <c r="N399" s="221"/>
      <c r="O399" s="221"/>
      <c r="P399" s="221"/>
      <c r="Q399" s="221"/>
      <c r="R399" s="221"/>
      <c r="S399" s="221"/>
      <c r="T399" s="222"/>
      <c r="AT399" s="223" t="s">
        <v>555</v>
      </c>
      <c r="AU399" s="223" t="s">
        <v>85</v>
      </c>
      <c r="AV399" s="13" t="s">
        <v>87</v>
      </c>
      <c r="AW399" s="13" t="s">
        <v>32</v>
      </c>
      <c r="AX399" s="13" t="s">
        <v>77</v>
      </c>
      <c r="AY399" s="223" t="s">
        <v>209</v>
      </c>
    </row>
    <row r="400" spans="1:65" s="13" customFormat="1">
      <c r="B400" s="212"/>
      <c r="C400" s="213"/>
      <c r="D400" s="214" t="s">
        <v>555</v>
      </c>
      <c r="E400" s="215" t="s">
        <v>1</v>
      </c>
      <c r="F400" s="216" t="s">
        <v>16178</v>
      </c>
      <c r="G400" s="213"/>
      <c r="H400" s="217">
        <v>1</v>
      </c>
      <c r="I400" s="218"/>
      <c r="J400" s="213"/>
      <c r="K400" s="213"/>
      <c r="L400" s="219"/>
      <c r="M400" s="220"/>
      <c r="N400" s="221"/>
      <c r="O400" s="221"/>
      <c r="P400" s="221"/>
      <c r="Q400" s="221"/>
      <c r="R400" s="221"/>
      <c r="S400" s="221"/>
      <c r="T400" s="222"/>
      <c r="AT400" s="223" t="s">
        <v>555</v>
      </c>
      <c r="AU400" s="223" t="s">
        <v>85</v>
      </c>
      <c r="AV400" s="13" t="s">
        <v>87</v>
      </c>
      <c r="AW400" s="13" t="s">
        <v>32</v>
      </c>
      <c r="AX400" s="13" t="s">
        <v>77</v>
      </c>
      <c r="AY400" s="223" t="s">
        <v>209</v>
      </c>
    </row>
    <row r="401" spans="1:65" s="13" customFormat="1">
      <c r="B401" s="212"/>
      <c r="C401" s="213"/>
      <c r="D401" s="214" t="s">
        <v>555</v>
      </c>
      <c r="E401" s="215" t="s">
        <v>1</v>
      </c>
      <c r="F401" s="216" t="s">
        <v>16179</v>
      </c>
      <c r="G401" s="213"/>
      <c r="H401" s="217">
        <v>3</v>
      </c>
      <c r="I401" s="218"/>
      <c r="J401" s="213"/>
      <c r="K401" s="213"/>
      <c r="L401" s="219"/>
      <c r="M401" s="220"/>
      <c r="N401" s="221"/>
      <c r="O401" s="221"/>
      <c r="P401" s="221"/>
      <c r="Q401" s="221"/>
      <c r="R401" s="221"/>
      <c r="S401" s="221"/>
      <c r="T401" s="222"/>
      <c r="AT401" s="223" t="s">
        <v>555</v>
      </c>
      <c r="AU401" s="223" t="s">
        <v>85</v>
      </c>
      <c r="AV401" s="13" t="s">
        <v>87</v>
      </c>
      <c r="AW401" s="13" t="s">
        <v>32</v>
      </c>
      <c r="AX401" s="13" t="s">
        <v>77</v>
      </c>
      <c r="AY401" s="223" t="s">
        <v>209</v>
      </c>
    </row>
    <row r="402" spans="1:65" s="14" customFormat="1">
      <c r="B402" s="235"/>
      <c r="C402" s="236"/>
      <c r="D402" s="214" t="s">
        <v>555</v>
      </c>
      <c r="E402" s="237" t="s">
        <v>1</v>
      </c>
      <c r="F402" s="238" t="s">
        <v>645</v>
      </c>
      <c r="G402" s="236"/>
      <c r="H402" s="239">
        <v>9</v>
      </c>
      <c r="I402" s="240"/>
      <c r="J402" s="236"/>
      <c r="K402" s="236"/>
      <c r="L402" s="241"/>
      <c r="M402" s="242"/>
      <c r="N402" s="243"/>
      <c r="O402" s="243"/>
      <c r="P402" s="243"/>
      <c r="Q402" s="243"/>
      <c r="R402" s="243"/>
      <c r="S402" s="243"/>
      <c r="T402" s="244"/>
      <c r="AT402" s="245" t="s">
        <v>555</v>
      </c>
      <c r="AU402" s="245" t="s">
        <v>85</v>
      </c>
      <c r="AV402" s="14" t="s">
        <v>218</v>
      </c>
      <c r="AW402" s="14" t="s">
        <v>32</v>
      </c>
      <c r="AX402" s="14" t="s">
        <v>85</v>
      </c>
      <c r="AY402" s="245" t="s">
        <v>209</v>
      </c>
    </row>
    <row r="403" spans="1:65" s="2" customFormat="1" ht="24.2" customHeight="1">
      <c r="A403" s="35"/>
      <c r="B403" s="36"/>
      <c r="C403" s="224" t="s">
        <v>980</v>
      </c>
      <c r="D403" s="224" t="s">
        <v>576</v>
      </c>
      <c r="E403" s="225" t="s">
        <v>16180</v>
      </c>
      <c r="F403" s="226" t="s">
        <v>16181</v>
      </c>
      <c r="G403" s="227" t="s">
        <v>323</v>
      </c>
      <c r="H403" s="228">
        <v>2</v>
      </c>
      <c r="I403" s="229"/>
      <c r="J403" s="230">
        <f>ROUND(I403*H403,2)</f>
        <v>0</v>
      </c>
      <c r="K403" s="231"/>
      <c r="L403" s="232"/>
      <c r="M403" s="233" t="s">
        <v>1</v>
      </c>
      <c r="N403" s="234" t="s">
        <v>42</v>
      </c>
      <c r="O403" s="72"/>
      <c r="P403" s="203">
        <f>O403*H403</f>
        <v>0</v>
      </c>
      <c r="Q403" s="203">
        <v>4.0000000000000001E-3</v>
      </c>
      <c r="R403" s="203">
        <f>Q403*H403</f>
        <v>8.0000000000000002E-3</v>
      </c>
      <c r="S403" s="203">
        <v>0</v>
      </c>
      <c r="T403" s="204">
        <f>S403*H403</f>
        <v>0</v>
      </c>
      <c r="U403" s="35"/>
      <c r="V403" s="35"/>
      <c r="W403" s="35"/>
      <c r="X403" s="35"/>
      <c r="Y403" s="35"/>
      <c r="Z403" s="35"/>
      <c r="AA403" s="35"/>
      <c r="AB403" s="35"/>
      <c r="AC403" s="35"/>
      <c r="AD403" s="35"/>
      <c r="AE403" s="35"/>
      <c r="AR403" s="205" t="s">
        <v>1194</v>
      </c>
      <c r="AT403" s="205" t="s">
        <v>576</v>
      </c>
      <c r="AU403" s="205" t="s">
        <v>85</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1194</v>
      </c>
      <c r="BM403" s="205" t="s">
        <v>16182</v>
      </c>
    </row>
    <row r="404" spans="1:65" s="13" customFormat="1">
      <c r="B404" s="212"/>
      <c r="C404" s="213"/>
      <c r="D404" s="214" t="s">
        <v>555</v>
      </c>
      <c r="E404" s="215" t="s">
        <v>1</v>
      </c>
      <c r="F404" s="216" t="s">
        <v>16165</v>
      </c>
      <c r="G404" s="213"/>
      <c r="H404" s="217">
        <v>2</v>
      </c>
      <c r="I404" s="218"/>
      <c r="J404" s="213"/>
      <c r="K404" s="213"/>
      <c r="L404" s="219"/>
      <c r="M404" s="220"/>
      <c r="N404" s="221"/>
      <c r="O404" s="221"/>
      <c r="P404" s="221"/>
      <c r="Q404" s="221"/>
      <c r="R404" s="221"/>
      <c r="S404" s="221"/>
      <c r="T404" s="222"/>
      <c r="AT404" s="223" t="s">
        <v>555</v>
      </c>
      <c r="AU404" s="223" t="s">
        <v>85</v>
      </c>
      <c r="AV404" s="13" t="s">
        <v>87</v>
      </c>
      <c r="AW404" s="13" t="s">
        <v>32</v>
      </c>
      <c r="AX404" s="13" t="s">
        <v>85</v>
      </c>
      <c r="AY404" s="223" t="s">
        <v>209</v>
      </c>
    </row>
    <row r="405" spans="1:65" s="2" customFormat="1" ht="24.2" customHeight="1">
      <c r="A405" s="35"/>
      <c r="B405" s="36"/>
      <c r="C405" s="224" t="s">
        <v>984</v>
      </c>
      <c r="D405" s="224" t="s">
        <v>576</v>
      </c>
      <c r="E405" s="225" t="s">
        <v>16183</v>
      </c>
      <c r="F405" s="226" t="s">
        <v>16184</v>
      </c>
      <c r="G405" s="227" t="s">
        <v>323</v>
      </c>
      <c r="H405" s="228">
        <v>7</v>
      </c>
      <c r="I405" s="229"/>
      <c r="J405" s="230">
        <f>ROUND(I405*H405,2)</f>
        <v>0</v>
      </c>
      <c r="K405" s="231"/>
      <c r="L405" s="232"/>
      <c r="M405" s="233" t="s">
        <v>1</v>
      </c>
      <c r="N405" s="234" t="s">
        <v>42</v>
      </c>
      <c r="O405" s="72"/>
      <c r="P405" s="203">
        <f>O405*H405</f>
        <v>0</v>
      </c>
      <c r="Q405" s="203">
        <v>3.5000000000000001E-3</v>
      </c>
      <c r="R405" s="203">
        <f>Q405*H405</f>
        <v>2.4500000000000001E-2</v>
      </c>
      <c r="S405" s="203">
        <v>0</v>
      </c>
      <c r="T405" s="204">
        <f>S405*H405</f>
        <v>0</v>
      </c>
      <c r="U405" s="35"/>
      <c r="V405" s="35"/>
      <c r="W405" s="35"/>
      <c r="X405" s="35"/>
      <c r="Y405" s="35"/>
      <c r="Z405" s="35"/>
      <c r="AA405" s="35"/>
      <c r="AB405" s="35"/>
      <c r="AC405" s="35"/>
      <c r="AD405" s="35"/>
      <c r="AE405" s="35"/>
      <c r="AR405" s="205" t="s">
        <v>1194</v>
      </c>
      <c r="AT405" s="205" t="s">
        <v>576</v>
      </c>
      <c r="AU405" s="205" t="s">
        <v>85</v>
      </c>
      <c r="AY405" s="18" t="s">
        <v>209</v>
      </c>
      <c r="BE405" s="206">
        <f>IF(N405="základní",J405,0)</f>
        <v>0</v>
      </c>
      <c r="BF405" s="206">
        <f>IF(N405="snížená",J405,0)</f>
        <v>0</v>
      </c>
      <c r="BG405" s="206">
        <f>IF(N405="zákl. přenesená",J405,0)</f>
        <v>0</v>
      </c>
      <c r="BH405" s="206">
        <f>IF(N405="sníž. přenesená",J405,0)</f>
        <v>0</v>
      </c>
      <c r="BI405" s="206">
        <f>IF(N405="nulová",J405,0)</f>
        <v>0</v>
      </c>
      <c r="BJ405" s="18" t="s">
        <v>85</v>
      </c>
      <c r="BK405" s="206">
        <f>ROUND(I405*H405,2)</f>
        <v>0</v>
      </c>
      <c r="BL405" s="18" t="s">
        <v>1194</v>
      </c>
      <c r="BM405" s="205" t="s">
        <v>16185</v>
      </c>
    </row>
    <row r="406" spans="1:65" s="13" customFormat="1">
      <c r="B406" s="212"/>
      <c r="C406" s="213"/>
      <c r="D406" s="214" t="s">
        <v>555</v>
      </c>
      <c r="E406" s="215" t="s">
        <v>1</v>
      </c>
      <c r="F406" s="216" t="s">
        <v>16186</v>
      </c>
      <c r="G406" s="213"/>
      <c r="H406" s="217">
        <v>2</v>
      </c>
      <c r="I406" s="218"/>
      <c r="J406" s="213"/>
      <c r="K406" s="213"/>
      <c r="L406" s="219"/>
      <c r="M406" s="220"/>
      <c r="N406" s="221"/>
      <c r="O406" s="221"/>
      <c r="P406" s="221"/>
      <c r="Q406" s="221"/>
      <c r="R406" s="221"/>
      <c r="S406" s="221"/>
      <c r="T406" s="222"/>
      <c r="AT406" s="223" t="s">
        <v>555</v>
      </c>
      <c r="AU406" s="223" t="s">
        <v>85</v>
      </c>
      <c r="AV406" s="13" t="s">
        <v>87</v>
      </c>
      <c r="AW406" s="13" t="s">
        <v>32</v>
      </c>
      <c r="AX406" s="13" t="s">
        <v>77</v>
      </c>
      <c r="AY406" s="223" t="s">
        <v>209</v>
      </c>
    </row>
    <row r="407" spans="1:65" s="13" customFormat="1">
      <c r="B407" s="212"/>
      <c r="C407" s="213"/>
      <c r="D407" s="214" t="s">
        <v>555</v>
      </c>
      <c r="E407" s="215" t="s">
        <v>1</v>
      </c>
      <c r="F407" s="216" t="s">
        <v>16187</v>
      </c>
      <c r="G407" s="213"/>
      <c r="H407" s="217">
        <v>5</v>
      </c>
      <c r="I407" s="218"/>
      <c r="J407" s="213"/>
      <c r="K407" s="213"/>
      <c r="L407" s="219"/>
      <c r="M407" s="220"/>
      <c r="N407" s="221"/>
      <c r="O407" s="221"/>
      <c r="P407" s="221"/>
      <c r="Q407" s="221"/>
      <c r="R407" s="221"/>
      <c r="S407" s="221"/>
      <c r="T407" s="222"/>
      <c r="AT407" s="223" t="s">
        <v>555</v>
      </c>
      <c r="AU407" s="223" t="s">
        <v>85</v>
      </c>
      <c r="AV407" s="13" t="s">
        <v>87</v>
      </c>
      <c r="AW407" s="13" t="s">
        <v>32</v>
      </c>
      <c r="AX407" s="13" t="s">
        <v>77</v>
      </c>
      <c r="AY407" s="223" t="s">
        <v>209</v>
      </c>
    </row>
    <row r="408" spans="1:65" s="14" customFormat="1">
      <c r="B408" s="235"/>
      <c r="C408" s="236"/>
      <c r="D408" s="214" t="s">
        <v>555</v>
      </c>
      <c r="E408" s="237" t="s">
        <v>1</v>
      </c>
      <c r="F408" s="238" t="s">
        <v>645</v>
      </c>
      <c r="G408" s="236"/>
      <c r="H408" s="239">
        <v>7</v>
      </c>
      <c r="I408" s="240"/>
      <c r="J408" s="236"/>
      <c r="K408" s="236"/>
      <c r="L408" s="241"/>
      <c r="M408" s="242"/>
      <c r="N408" s="243"/>
      <c r="O408" s="243"/>
      <c r="P408" s="243"/>
      <c r="Q408" s="243"/>
      <c r="R408" s="243"/>
      <c r="S408" s="243"/>
      <c r="T408" s="244"/>
      <c r="AT408" s="245" t="s">
        <v>555</v>
      </c>
      <c r="AU408" s="245" t="s">
        <v>85</v>
      </c>
      <c r="AV408" s="14" t="s">
        <v>218</v>
      </c>
      <c r="AW408" s="14" t="s">
        <v>32</v>
      </c>
      <c r="AX408" s="14" t="s">
        <v>85</v>
      </c>
      <c r="AY408" s="245" t="s">
        <v>209</v>
      </c>
    </row>
    <row r="409" spans="1:65" s="2" customFormat="1" ht="16.5" customHeight="1">
      <c r="A409" s="35"/>
      <c r="B409" s="36"/>
      <c r="C409" s="224" t="s">
        <v>988</v>
      </c>
      <c r="D409" s="224" t="s">
        <v>576</v>
      </c>
      <c r="E409" s="225" t="s">
        <v>16188</v>
      </c>
      <c r="F409" s="226" t="s">
        <v>16189</v>
      </c>
      <c r="G409" s="227" t="s">
        <v>323</v>
      </c>
      <c r="H409" s="228">
        <v>3</v>
      </c>
      <c r="I409" s="229"/>
      <c r="J409" s="230">
        <f>ROUND(I409*H409,2)</f>
        <v>0</v>
      </c>
      <c r="K409" s="231"/>
      <c r="L409" s="232"/>
      <c r="M409" s="233" t="s">
        <v>1</v>
      </c>
      <c r="N409" s="234" t="s">
        <v>42</v>
      </c>
      <c r="O409" s="72"/>
      <c r="P409" s="203">
        <f>O409*H409</f>
        <v>0</v>
      </c>
      <c r="Q409" s="203">
        <v>5.0000000000000001E-3</v>
      </c>
      <c r="R409" s="203">
        <f>Q409*H409</f>
        <v>1.4999999999999999E-2</v>
      </c>
      <c r="S409" s="203">
        <v>0</v>
      </c>
      <c r="T409" s="204">
        <f>S409*H409</f>
        <v>0</v>
      </c>
      <c r="U409" s="35"/>
      <c r="V409" s="35"/>
      <c r="W409" s="35"/>
      <c r="X409" s="35"/>
      <c r="Y409" s="35"/>
      <c r="Z409" s="35"/>
      <c r="AA409" s="35"/>
      <c r="AB409" s="35"/>
      <c r="AC409" s="35"/>
      <c r="AD409" s="35"/>
      <c r="AE409" s="35"/>
      <c r="AR409" s="205" t="s">
        <v>1194</v>
      </c>
      <c r="AT409" s="205" t="s">
        <v>576</v>
      </c>
      <c r="AU409" s="205" t="s">
        <v>85</v>
      </c>
      <c r="AY409" s="18" t="s">
        <v>209</v>
      </c>
      <c r="BE409" s="206">
        <f>IF(N409="základní",J409,0)</f>
        <v>0</v>
      </c>
      <c r="BF409" s="206">
        <f>IF(N409="snížená",J409,0)</f>
        <v>0</v>
      </c>
      <c r="BG409" s="206">
        <f>IF(N409="zákl. přenesená",J409,0)</f>
        <v>0</v>
      </c>
      <c r="BH409" s="206">
        <f>IF(N409="sníž. přenesená",J409,0)</f>
        <v>0</v>
      </c>
      <c r="BI409" s="206">
        <f>IF(N409="nulová",J409,0)</f>
        <v>0</v>
      </c>
      <c r="BJ409" s="18" t="s">
        <v>85</v>
      </c>
      <c r="BK409" s="206">
        <f>ROUND(I409*H409,2)</f>
        <v>0</v>
      </c>
      <c r="BL409" s="18" t="s">
        <v>1194</v>
      </c>
      <c r="BM409" s="205" t="s">
        <v>16190</v>
      </c>
    </row>
    <row r="410" spans="1:65" s="13" customFormat="1">
      <c r="B410" s="212"/>
      <c r="C410" s="213"/>
      <c r="D410" s="214" t="s">
        <v>555</v>
      </c>
      <c r="E410" s="215" t="s">
        <v>1</v>
      </c>
      <c r="F410" s="216" t="s">
        <v>16191</v>
      </c>
      <c r="G410" s="213"/>
      <c r="H410" s="217">
        <v>1</v>
      </c>
      <c r="I410" s="218"/>
      <c r="J410" s="213"/>
      <c r="K410" s="213"/>
      <c r="L410" s="219"/>
      <c r="M410" s="220"/>
      <c r="N410" s="221"/>
      <c r="O410" s="221"/>
      <c r="P410" s="221"/>
      <c r="Q410" s="221"/>
      <c r="R410" s="221"/>
      <c r="S410" s="221"/>
      <c r="T410" s="222"/>
      <c r="AT410" s="223" t="s">
        <v>555</v>
      </c>
      <c r="AU410" s="223" t="s">
        <v>85</v>
      </c>
      <c r="AV410" s="13" t="s">
        <v>87</v>
      </c>
      <c r="AW410" s="13" t="s">
        <v>32</v>
      </c>
      <c r="AX410" s="13" t="s">
        <v>77</v>
      </c>
      <c r="AY410" s="223" t="s">
        <v>209</v>
      </c>
    </row>
    <row r="411" spans="1:65" s="13" customFormat="1">
      <c r="B411" s="212"/>
      <c r="C411" s="213"/>
      <c r="D411" s="214" t="s">
        <v>555</v>
      </c>
      <c r="E411" s="215" t="s">
        <v>1</v>
      </c>
      <c r="F411" s="216" t="s">
        <v>16162</v>
      </c>
      <c r="G411" s="213"/>
      <c r="H411" s="217">
        <v>2</v>
      </c>
      <c r="I411" s="218"/>
      <c r="J411" s="213"/>
      <c r="K411" s="213"/>
      <c r="L411" s="219"/>
      <c r="M411" s="220"/>
      <c r="N411" s="221"/>
      <c r="O411" s="221"/>
      <c r="P411" s="221"/>
      <c r="Q411" s="221"/>
      <c r="R411" s="221"/>
      <c r="S411" s="221"/>
      <c r="T411" s="222"/>
      <c r="AT411" s="223" t="s">
        <v>555</v>
      </c>
      <c r="AU411" s="223" t="s">
        <v>85</v>
      </c>
      <c r="AV411" s="13" t="s">
        <v>87</v>
      </c>
      <c r="AW411" s="13" t="s">
        <v>32</v>
      </c>
      <c r="AX411" s="13" t="s">
        <v>77</v>
      </c>
      <c r="AY411" s="223" t="s">
        <v>209</v>
      </c>
    </row>
    <row r="412" spans="1:65" s="14" customFormat="1">
      <c r="B412" s="235"/>
      <c r="C412" s="236"/>
      <c r="D412" s="214" t="s">
        <v>555</v>
      </c>
      <c r="E412" s="237" t="s">
        <v>1</v>
      </c>
      <c r="F412" s="238" t="s">
        <v>645</v>
      </c>
      <c r="G412" s="236"/>
      <c r="H412" s="239">
        <v>3</v>
      </c>
      <c r="I412" s="240"/>
      <c r="J412" s="236"/>
      <c r="K412" s="236"/>
      <c r="L412" s="241"/>
      <c r="M412" s="242"/>
      <c r="N412" s="243"/>
      <c r="O412" s="243"/>
      <c r="P412" s="243"/>
      <c r="Q412" s="243"/>
      <c r="R412" s="243"/>
      <c r="S412" s="243"/>
      <c r="T412" s="244"/>
      <c r="AT412" s="245" t="s">
        <v>555</v>
      </c>
      <c r="AU412" s="245" t="s">
        <v>85</v>
      </c>
      <c r="AV412" s="14" t="s">
        <v>218</v>
      </c>
      <c r="AW412" s="14" t="s">
        <v>32</v>
      </c>
      <c r="AX412" s="14" t="s">
        <v>85</v>
      </c>
      <c r="AY412" s="245" t="s">
        <v>209</v>
      </c>
    </row>
    <row r="413" spans="1:65" s="2" customFormat="1" ht="24.2" customHeight="1">
      <c r="A413" s="35"/>
      <c r="B413" s="36"/>
      <c r="C413" s="224" t="s">
        <v>992</v>
      </c>
      <c r="D413" s="224" t="s">
        <v>576</v>
      </c>
      <c r="E413" s="225" t="s">
        <v>16192</v>
      </c>
      <c r="F413" s="226" t="s">
        <v>16193</v>
      </c>
      <c r="G413" s="227" t="s">
        <v>323</v>
      </c>
      <c r="H413" s="228">
        <v>1</v>
      </c>
      <c r="I413" s="229"/>
      <c r="J413" s="230">
        <f>ROUND(I413*H413,2)</f>
        <v>0</v>
      </c>
      <c r="K413" s="231"/>
      <c r="L413" s="232"/>
      <c r="M413" s="233" t="s">
        <v>1</v>
      </c>
      <c r="N413" s="234" t="s">
        <v>42</v>
      </c>
      <c r="O413" s="72"/>
      <c r="P413" s="203">
        <f>O413*H413</f>
        <v>0</v>
      </c>
      <c r="Q413" s="203">
        <v>2.5000000000000001E-3</v>
      </c>
      <c r="R413" s="203">
        <f>Q413*H413</f>
        <v>2.5000000000000001E-3</v>
      </c>
      <c r="S413" s="203">
        <v>0</v>
      </c>
      <c r="T413" s="204">
        <f>S413*H413</f>
        <v>0</v>
      </c>
      <c r="U413" s="35"/>
      <c r="V413" s="35"/>
      <c r="W413" s="35"/>
      <c r="X413" s="35"/>
      <c r="Y413" s="35"/>
      <c r="Z413" s="35"/>
      <c r="AA413" s="35"/>
      <c r="AB413" s="35"/>
      <c r="AC413" s="35"/>
      <c r="AD413" s="35"/>
      <c r="AE413" s="35"/>
      <c r="AR413" s="205" t="s">
        <v>1194</v>
      </c>
      <c r="AT413" s="205" t="s">
        <v>576</v>
      </c>
      <c r="AU413" s="205" t="s">
        <v>85</v>
      </c>
      <c r="AY413" s="18" t="s">
        <v>209</v>
      </c>
      <c r="BE413" s="206">
        <f>IF(N413="základní",J413,0)</f>
        <v>0</v>
      </c>
      <c r="BF413" s="206">
        <f>IF(N413="snížená",J413,0)</f>
        <v>0</v>
      </c>
      <c r="BG413" s="206">
        <f>IF(N413="zákl. přenesená",J413,0)</f>
        <v>0</v>
      </c>
      <c r="BH413" s="206">
        <f>IF(N413="sníž. přenesená",J413,0)</f>
        <v>0</v>
      </c>
      <c r="BI413" s="206">
        <f>IF(N413="nulová",J413,0)</f>
        <v>0</v>
      </c>
      <c r="BJ413" s="18" t="s">
        <v>85</v>
      </c>
      <c r="BK413" s="206">
        <f>ROUND(I413*H413,2)</f>
        <v>0</v>
      </c>
      <c r="BL413" s="18" t="s">
        <v>1194</v>
      </c>
      <c r="BM413" s="205" t="s">
        <v>16194</v>
      </c>
    </row>
    <row r="414" spans="1:65" s="13" customFormat="1">
      <c r="B414" s="212"/>
      <c r="C414" s="213"/>
      <c r="D414" s="214" t="s">
        <v>555</v>
      </c>
      <c r="E414" s="215" t="s">
        <v>1</v>
      </c>
      <c r="F414" s="216" t="s">
        <v>16195</v>
      </c>
      <c r="G414" s="213"/>
      <c r="H414" s="217">
        <v>1</v>
      </c>
      <c r="I414" s="218"/>
      <c r="J414" s="213"/>
      <c r="K414" s="213"/>
      <c r="L414" s="219"/>
      <c r="M414" s="220"/>
      <c r="N414" s="221"/>
      <c r="O414" s="221"/>
      <c r="P414" s="221"/>
      <c r="Q414" s="221"/>
      <c r="R414" s="221"/>
      <c r="S414" s="221"/>
      <c r="T414" s="222"/>
      <c r="AT414" s="223" t="s">
        <v>555</v>
      </c>
      <c r="AU414" s="223" t="s">
        <v>85</v>
      </c>
      <c r="AV414" s="13" t="s">
        <v>87</v>
      </c>
      <c r="AW414" s="13" t="s">
        <v>32</v>
      </c>
      <c r="AX414" s="13" t="s">
        <v>85</v>
      </c>
      <c r="AY414" s="223" t="s">
        <v>209</v>
      </c>
    </row>
    <row r="415" spans="1:65" s="2" customFormat="1" ht="21.75" customHeight="1">
      <c r="A415" s="35"/>
      <c r="B415" s="36"/>
      <c r="C415" s="224" t="s">
        <v>997</v>
      </c>
      <c r="D415" s="224" t="s">
        <v>576</v>
      </c>
      <c r="E415" s="225" t="s">
        <v>16196</v>
      </c>
      <c r="F415" s="226" t="s">
        <v>16197</v>
      </c>
      <c r="G415" s="227" t="s">
        <v>323</v>
      </c>
      <c r="H415" s="228">
        <v>6</v>
      </c>
      <c r="I415" s="229"/>
      <c r="J415" s="230">
        <f>ROUND(I415*H415,2)</f>
        <v>0</v>
      </c>
      <c r="K415" s="231"/>
      <c r="L415" s="232"/>
      <c r="M415" s="233" t="s">
        <v>1</v>
      </c>
      <c r="N415" s="234" t="s">
        <v>42</v>
      </c>
      <c r="O415" s="72"/>
      <c r="P415" s="203">
        <f>O415*H415</f>
        <v>0</v>
      </c>
      <c r="Q415" s="203">
        <v>8.9999999999999998E-4</v>
      </c>
      <c r="R415" s="203">
        <f>Q415*H415</f>
        <v>5.4000000000000003E-3</v>
      </c>
      <c r="S415" s="203">
        <v>0</v>
      </c>
      <c r="T415" s="204">
        <f>S415*H415</f>
        <v>0</v>
      </c>
      <c r="U415" s="35"/>
      <c r="V415" s="35"/>
      <c r="W415" s="35"/>
      <c r="X415" s="35"/>
      <c r="Y415" s="35"/>
      <c r="Z415" s="35"/>
      <c r="AA415" s="35"/>
      <c r="AB415" s="35"/>
      <c r="AC415" s="35"/>
      <c r="AD415" s="35"/>
      <c r="AE415" s="35"/>
      <c r="AR415" s="205" t="s">
        <v>1194</v>
      </c>
      <c r="AT415" s="205" t="s">
        <v>576</v>
      </c>
      <c r="AU415" s="205" t="s">
        <v>85</v>
      </c>
      <c r="AY415" s="18" t="s">
        <v>209</v>
      </c>
      <c r="BE415" s="206">
        <f>IF(N415="základní",J415,0)</f>
        <v>0</v>
      </c>
      <c r="BF415" s="206">
        <f>IF(N415="snížená",J415,0)</f>
        <v>0</v>
      </c>
      <c r="BG415" s="206">
        <f>IF(N415="zákl. přenesená",J415,0)</f>
        <v>0</v>
      </c>
      <c r="BH415" s="206">
        <f>IF(N415="sníž. přenesená",J415,0)</f>
        <v>0</v>
      </c>
      <c r="BI415" s="206">
        <f>IF(N415="nulová",J415,0)</f>
        <v>0</v>
      </c>
      <c r="BJ415" s="18" t="s">
        <v>85</v>
      </c>
      <c r="BK415" s="206">
        <f>ROUND(I415*H415,2)</f>
        <v>0</v>
      </c>
      <c r="BL415" s="18" t="s">
        <v>1194</v>
      </c>
      <c r="BM415" s="205" t="s">
        <v>16198</v>
      </c>
    </row>
    <row r="416" spans="1:65" s="13" customFormat="1">
      <c r="B416" s="212"/>
      <c r="C416" s="213"/>
      <c r="D416" s="214" t="s">
        <v>555</v>
      </c>
      <c r="E416" s="215" t="s">
        <v>1</v>
      </c>
      <c r="F416" s="216" t="s">
        <v>16199</v>
      </c>
      <c r="G416" s="213"/>
      <c r="H416" s="217">
        <v>1</v>
      </c>
      <c r="I416" s="218"/>
      <c r="J416" s="213"/>
      <c r="K416" s="213"/>
      <c r="L416" s="219"/>
      <c r="M416" s="220"/>
      <c r="N416" s="221"/>
      <c r="O416" s="221"/>
      <c r="P416" s="221"/>
      <c r="Q416" s="221"/>
      <c r="R416" s="221"/>
      <c r="S416" s="221"/>
      <c r="T416" s="222"/>
      <c r="AT416" s="223" t="s">
        <v>555</v>
      </c>
      <c r="AU416" s="223" t="s">
        <v>85</v>
      </c>
      <c r="AV416" s="13" t="s">
        <v>87</v>
      </c>
      <c r="AW416" s="13" t="s">
        <v>32</v>
      </c>
      <c r="AX416" s="13" t="s">
        <v>77</v>
      </c>
      <c r="AY416" s="223" t="s">
        <v>209</v>
      </c>
    </row>
    <row r="417" spans="1:65" s="13" customFormat="1">
      <c r="B417" s="212"/>
      <c r="C417" s="213"/>
      <c r="D417" s="214" t="s">
        <v>555</v>
      </c>
      <c r="E417" s="215" t="s">
        <v>1</v>
      </c>
      <c r="F417" s="216" t="s">
        <v>16200</v>
      </c>
      <c r="G417" s="213"/>
      <c r="H417" s="217">
        <v>4</v>
      </c>
      <c r="I417" s="218"/>
      <c r="J417" s="213"/>
      <c r="K417" s="213"/>
      <c r="L417" s="219"/>
      <c r="M417" s="220"/>
      <c r="N417" s="221"/>
      <c r="O417" s="221"/>
      <c r="P417" s="221"/>
      <c r="Q417" s="221"/>
      <c r="R417" s="221"/>
      <c r="S417" s="221"/>
      <c r="T417" s="222"/>
      <c r="AT417" s="223" t="s">
        <v>555</v>
      </c>
      <c r="AU417" s="223" t="s">
        <v>85</v>
      </c>
      <c r="AV417" s="13" t="s">
        <v>87</v>
      </c>
      <c r="AW417" s="13" t="s">
        <v>32</v>
      </c>
      <c r="AX417" s="13" t="s">
        <v>77</v>
      </c>
      <c r="AY417" s="223" t="s">
        <v>209</v>
      </c>
    </row>
    <row r="418" spans="1:65" s="13" customFormat="1">
      <c r="B418" s="212"/>
      <c r="C418" s="213"/>
      <c r="D418" s="214" t="s">
        <v>555</v>
      </c>
      <c r="E418" s="215" t="s">
        <v>1</v>
      </c>
      <c r="F418" s="216" t="s">
        <v>16201</v>
      </c>
      <c r="G418" s="213"/>
      <c r="H418" s="217">
        <v>1</v>
      </c>
      <c r="I418" s="218"/>
      <c r="J418" s="213"/>
      <c r="K418" s="213"/>
      <c r="L418" s="219"/>
      <c r="M418" s="220"/>
      <c r="N418" s="221"/>
      <c r="O418" s="221"/>
      <c r="P418" s="221"/>
      <c r="Q418" s="221"/>
      <c r="R418" s="221"/>
      <c r="S418" s="221"/>
      <c r="T418" s="222"/>
      <c r="AT418" s="223" t="s">
        <v>555</v>
      </c>
      <c r="AU418" s="223" t="s">
        <v>85</v>
      </c>
      <c r="AV418" s="13" t="s">
        <v>87</v>
      </c>
      <c r="AW418" s="13" t="s">
        <v>32</v>
      </c>
      <c r="AX418" s="13" t="s">
        <v>77</v>
      </c>
      <c r="AY418" s="223" t="s">
        <v>209</v>
      </c>
    </row>
    <row r="419" spans="1:65" s="14" customFormat="1">
      <c r="B419" s="235"/>
      <c r="C419" s="236"/>
      <c r="D419" s="214" t="s">
        <v>555</v>
      </c>
      <c r="E419" s="237" t="s">
        <v>1</v>
      </c>
      <c r="F419" s="238" t="s">
        <v>645</v>
      </c>
      <c r="G419" s="236"/>
      <c r="H419" s="239">
        <v>6</v>
      </c>
      <c r="I419" s="240"/>
      <c r="J419" s="236"/>
      <c r="K419" s="236"/>
      <c r="L419" s="241"/>
      <c r="M419" s="242"/>
      <c r="N419" s="243"/>
      <c r="O419" s="243"/>
      <c r="P419" s="243"/>
      <c r="Q419" s="243"/>
      <c r="R419" s="243"/>
      <c r="S419" s="243"/>
      <c r="T419" s="244"/>
      <c r="AT419" s="245" t="s">
        <v>555</v>
      </c>
      <c r="AU419" s="245" t="s">
        <v>85</v>
      </c>
      <c r="AV419" s="14" t="s">
        <v>218</v>
      </c>
      <c r="AW419" s="14" t="s">
        <v>32</v>
      </c>
      <c r="AX419" s="14" t="s">
        <v>85</v>
      </c>
      <c r="AY419" s="245" t="s">
        <v>209</v>
      </c>
    </row>
    <row r="420" spans="1:65" s="2" customFormat="1" ht="16.5" customHeight="1">
      <c r="A420" s="35"/>
      <c r="B420" s="36"/>
      <c r="C420" s="224" t="s">
        <v>1002</v>
      </c>
      <c r="D420" s="224" t="s">
        <v>576</v>
      </c>
      <c r="E420" s="225" t="s">
        <v>16202</v>
      </c>
      <c r="F420" s="226" t="s">
        <v>16203</v>
      </c>
      <c r="G420" s="227" t="s">
        <v>323</v>
      </c>
      <c r="H420" s="228">
        <v>3</v>
      </c>
      <c r="I420" s="229"/>
      <c r="J420" s="230">
        <f>ROUND(I420*H420,2)</f>
        <v>0</v>
      </c>
      <c r="K420" s="231"/>
      <c r="L420" s="232"/>
      <c r="M420" s="233" t="s">
        <v>1</v>
      </c>
      <c r="N420" s="234" t="s">
        <v>42</v>
      </c>
      <c r="O420" s="72"/>
      <c r="P420" s="203">
        <f>O420*H420</f>
        <v>0</v>
      </c>
      <c r="Q420" s="203">
        <v>1.6999999999999999E-3</v>
      </c>
      <c r="R420" s="203">
        <f>Q420*H420</f>
        <v>5.0999999999999995E-3</v>
      </c>
      <c r="S420" s="203">
        <v>0</v>
      </c>
      <c r="T420" s="204">
        <f>S420*H420</f>
        <v>0</v>
      </c>
      <c r="U420" s="35"/>
      <c r="V420" s="35"/>
      <c r="W420" s="35"/>
      <c r="X420" s="35"/>
      <c r="Y420" s="35"/>
      <c r="Z420" s="35"/>
      <c r="AA420" s="35"/>
      <c r="AB420" s="35"/>
      <c r="AC420" s="35"/>
      <c r="AD420" s="35"/>
      <c r="AE420" s="35"/>
      <c r="AR420" s="205" t="s">
        <v>1194</v>
      </c>
      <c r="AT420" s="205" t="s">
        <v>576</v>
      </c>
      <c r="AU420" s="205" t="s">
        <v>85</v>
      </c>
      <c r="AY420" s="18" t="s">
        <v>209</v>
      </c>
      <c r="BE420" s="206">
        <f>IF(N420="základní",J420,0)</f>
        <v>0</v>
      </c>
      <c r="BF420" s="206">
        <f>IF(N420="snížená",J420,0)</f>
        <v>0</v>
      </c>
      <c r="BG420" s="206">
        <f>IF(N420="zákl. přenesená",J420,0)</f>
        <v>0</v>
      </c>
      <c r="BH420" s="206">
        <f>IF(N420="sníž. přenesená",J420,0)</f>
        <v>0</v>
      </c>
      <c r="BI420" s="206">
        <f>IF(N420="nulová",J420,0)</f>
        <v>0</v>
      </c>
      <c r="BJ420" s="18" t="s">
        <v>85</v>
      </c>
      <c r="BK420" s="206">
        <f>ROUND(I420*H420,2)</f>
        <v>0</v>
      </c>
      <c r="BL420" s="18" t="s">
        <v>1194</v>
      </c>
      <c r="BM420" s="205" t="s">
        <v>16204</v>
      </c>
    </row>
    <row r="421" spans="1:65" s="13" customFormat="1">
      <c r="B421" s="212"/>
      <c r="C421" s="213"/>
      <c r="D421" s="214" t="s">
        <v>555</v>
      </c>
      <c r="E421" s="215" t="s">
        <v>1</v>
      </c>
      <c r="F421" s="216" t="s">
        <v>16205</v>
      </c>
      <c r="G421" s="213"/>
      <c r="H421" s="217">
        <v>2</v>
      </c>
      <c r="I421" s="218"/>
      <c r="J421" s="213"/>
      <c r="K421" s="213"/>
      <c r="L421" s="219"/>
      <c r="M421" s="220"/>
      <c r="N421" s="221"/>
      <c r="O421" s="221"/>
      <c r="P421" s="221"/>
      <c r="Q421" s="221"/>
      <c r="R421" s="221"/>
      <c r="S421" s="221"/>
      <c r="T421" s="222"/>
      <c r="AT421" s="223" t="s">
        <v>555</v>
      </c>
      <c r="AU421" s="223" t="s">
        <v>85</v>
      </c>
      <c r="AV421" s="13" t="s">
        <v>87</v>
      </c>
      <c r="AW421" s="13" t="s">
        <v>32</v>
      </c>
      <c r="AX421" s="13" t="s">
        <v>77</v>
      </c>
      <c r="AY421" s="223" t="s">
        <v>209</v>
      </c>
    </row>
    <row r="422" spans="1:65" s="13" customFormat="1">
      <c r="B422" s="212"/>
      <c r="C422" s="213"/>
      <c r="D422" s="214" t="s">
        <v>555</v>
      </c>
      <c r="E422" s="215" t="s">
        <v>1</v>
      </c>
      <c r="F422" s="216" t="s">
        <v>16206</v>
      </c>
      <c r="G422" s="213"/>
      <c r="H422" s="217">
        <v>1</v>
      </c>
      <c r="I422" s="218"/>
      <c r="J422" s="213"/>
      <c r="K422" s="213"/>
      <c r="L422" s="219"/>
      <c r="M422" s="220"/>
      <c r="N422" s="221"/>
      <c r="O422" s="221"/>
      <c r="P422" s="221"/>
      <c r="Q422" s="221"/>
      <c r="R422" s="221"/>
      <c r="S422" s="221"/>
      <c r="T422" s="222"/>
      <c r="AT422" s="223" t="s">
        <v>555</v>
      </c>
      <c r="AU422" s="223" t="s">
        <v>85</v>
      </c>
      <c r="AV422" s="13" t="s">
        <v>87</v>
      </c>
      <c r="AW422" s="13" t="s">
        <v>32</v>
      </c>
      <c r="AX422" s="13" t="s">
        <v>77</v>
      </c>
      <c r="AY422" s="223" t="s">
        <v>209</v>
      </c>
    </row>
    <row r="423" spans="1:65" s="14" customFormat="1">
      <c r="B423" s="235"/>
      <c r="C423" s="236"/>
      <c r="D423" s="214" t="s">
        <v>555</v>
      </c>
      <c r="E423" s="237" t="s">
        <v>1</v>
      </c>
      <c r="F423" s="238" t="s">
        <v>645</v>
      </c>
      <c r="G423" s="236"/>
      <c r="H423" s="239">
        <v>3</v>
      </c>
      <c r="I423" s="240"/>
      <c r="J423" s="236"/>
      <c r="K423" s="236"/>
      <c r="L423" s="241"/>
      <c r="M423" s="242"/>
      <c r="N423" s="243"/>
      <c r="O423" s="243"/>
      <c r="P423" s="243"/>
      <c r="Q423" s="243"/>
      <c r="R423" s="243"/>
      <c r="S423" s="243"/>
      <c r="T423" s="244"/>
      <c r="AT423" s="245" t="s">
        <v>555</v>
      </c>
      <c r="AU423" s="245" t="s">
        <v>85</v>
      </c>
      <c r="AV423" s="14" t="s">
        <v>218</v>
      </c>
      <c r="AW423" s="14" t="s">
        <v>32</v>
      </c>
      <c r="AX423" s="14" t="s">
        <v>85</v>
      </c>
      <c r="AY423" s="245" t="s">
        <v>209</v>
      </c>
    </row>
    <row r="424" spans="1:65" s="2" customFormat="1" ht="24.2" customHeight="1">
      <c r="A424" s="35"/>
      <c r="B424" s="36"/>
      <c r="C424" s="193" t="s">
        <v>1006</v>
      </c>
      <c r="D424" s="193" t="s">
        <v>214</v>
      </c>
      <c r="E424" s="194" t="s">
        <v>16207</v>
      </c>
      <c r="F424" s="195" t="s">
        <v>16208</v>
      </c>
      <c r="G424" s="196" t="s">
        <v>323</v>
      </c>
      <c r="H424" s="197">
        <v>18</v>
      </c>
      <c r="I424" s="198"/>
      <c r="J424" s="199">
        <f>ROUND(I424*H424,2)</f>
        <v>0</v>
      </c>
      <c r="K424" s="200"/>
      <c r="L424" s="40"/>
      <c r="M424" s="201" t="s">
        <v>1</v>
      </c>
      <c r="N424" s="202" t="s">
        <v>42</v>
      </c>
      <c r="O424" s="72"/>
      <c r="P424" s="203">
        <f>O424*H424</f>
        <v>0</v>
      </c>
      <c r="Q424" s="203">
        <v>0.11241</v>
      </c>
      <c r="R424" s="203">
        <f>Q424*H424</f>
        <v>2.02338</v>
      </c>
      <c r="S424" s="203">
        <v>0</v>
      </c>
      <c r="T424" s="204">
        <f>S424*H424</f>
        <v>0</v>
      </c>
      <c r="U424" s="35"/>
      <c r="V424" s="35"/>
      <c r="W424" s="35"/>
      <c r="X424" s="35"/>
      <c r="Y424" s="35"/>
      <c r="Z424" s="35"/>
      <c r="AA424" s="35"/>
      <c r="AB424" s="35"/>
      <c r="AC424" s="35"/>
      <c r="AD424" s="35"/>
      <c r="AE424" s="35"/>
      <c r="AR424" s="205" t="s">
        <v>218</v>
      </c>
      <c r="AT424" s="205" t="s">
        <v>214</v>
      </c>
      <c r="AU424" s="205" t="s">
        <v>85</v>
      </c>
      <c r="AY424" s="18" t="s">
        <v>209</v>
      </c>
      <c r="BE424" s="206">
        <f>IF(N424="základní",J424,0)</f>
        <v>0</v>
      </c>
      <c r="BF424" s="206">
        <f>IF(N424="snížená",J424,0)</f>
        <v>0</v>
      </c>
      <c r="BG424" s="206">
        <f>IF(N424="zákl. přenesená",J424,0)</f>
        <v>0</v>
      </c>
      <c r="BH424" s="206">
        <f>IF(N424="sníž. přenesená",J424,0)</f>
        <v>0</v>
      </c>
      <c r="BI424" s="206">
        <f>IF(N424="nulová",J424,0)</f>
        <v>0</v>
      </c>
      <c r="BJ424" s="18" t="s">
        <v>85</v>
      </c>
      <c r="BK424" s="206">
        <f>ROUND(I424*H424,2)</f>
        <v>0</v>
      </c>
      <c r="BL424" s="18" t="s">
        <v>218</v>
      </c>
      <c r="BM424" s="205" t="s">
        <v>16209</v>
      </c>
    </row>
    <row r="425" spans="1:65" s="13" customFormat="1">
      <c r="B425" s="212"/>
      <c r="C425" s="213"/>
      <c r="D425" s="214" t="s">
        <v>555</v>
      </c>
      <c r="E425" s="215" t="s">
        <v>1</v>
      </c>
      <c r="F425" s="216" t="s">
        <v>16159</v>
      </c>
      <c r="G425" s="213"/>
      <c r="H425" s="217">
        <v>3</v>
      </c>
      <c r="I425" s="218"/>
      <c r="J425" s="213"/>
      <c r="K425" s="213"/>
      <c r="L425" s="219"/>
      <c r="M425" s="220"/>
      <c r="N425" s="221"/>
      <c r="O425" s="221"/>
      <c r="P425" s="221"/>
      <c r="Q425" s="221"/>
      <c r="R425" s="221"/>
      <c r="S425" s="221"/>
      <c r="T425" s="222"/>
      <c r="AT425" s="223" t="s">
        <v>555</v>
      </c>
      <c r="AU425" s="223" t="s">
        <v>85</v>
      </c>
      <c r="AV425" s="13" t="s">
        <v>87</v>
      </c>
      <c r="AW425" s="13" t="s">
        <v>32</v>
      </c>
      <c r="AX425" s="13" t="s">
        <v>77</v>
      </c>
      <c r="AY425" s="223" t="s">
        <v>209</v>
      </c>
    </row>
    <row r="426" spans="1:65" s="13" customFormat="1">
      <c r="B426" s="212"/>
      <c r="C426" s="213"/>
      <c r="D426" s="214" t="s">
        <v>555</v>
      </c>
      <c r="E426" s="215" t="s">
        <v>1</v>
      </c>
      <c r="F426" s="216" t="s">
        <v>16160</v>
      </c>
      <c r="G426" s="213"/>
      <c r="H426" s="217">
        <v>2</v>
      </c>
      <c r="I426" s="218"/>
      <c r="J426" s="213"/>
      <c r="K426" s="213"/>
      <c r="L426" s="219"/>
      <c r="M426" s="220"/>
      <c r="N426" s="221"/>
      <c r="O426" s="221"/>
      <c r="P426" s="221"/>
      <c r="Q426" s="221"/>
      <c r="R426" s="221"/>
      <c r="S426" s="221"/>
      <c r="T426" s="222"/>
      <c r="AT426" s="223" t="s">
        <v>555</v>
      </c>
      <c r="AU426" s="223" t="s">
        <v>85</v>
      </c>
      <c r="AV426" s="13" t="s">
        <v>87</v>
      </c>
      <c r="AW426" s="13" t="s">
        <v>32</v>
      </c>
      <c r="AX426" s="13" t="s">
        <v>77</v>
      </c>
      <c r="AY426" s="223" t="s">
        <v>209</v>
      </c>
    </row>
    <row r="427" spans="1:65" s="13" customFormat="1">
      <c r="B427" s="212"/>
      <c r="C427" s="213"/>
      <c r="D427" s="214" t="s">
        <v>555</v>
      </c>
      <c r="E427" s="215" t="s">
        <v>1</v>
      </c>
      <c r="F427" s="216" t="s">
        <v>16210</v>
      </c>
      <c r="G427" s="213"/>
      <c r="H427" s="217">
        <v>1</v>
      </c>
      <c r="I427" s="218"/>
      <c r="J427" s="213"/>
      <c r="K427" s="213"/>
      <c r="L427" s="219"/>
      <c r="M427" s="220"/>
      <c r="N427" s="221"/>
      <c r="O427" s="221"/>
      <c r="P427" s="221"/>
      <c r="Q427" s="221"/>
      <c r="R427" s="221"/>
      <c r="S427" s="221"/>
      <c r="T427" s="222"/>
      <c r="AT427" s="223" t="s">
        <v>555</v>
      </c>
      <c r="AU427" s="223" t="s">
        <v>85</v>
      </c>
      <c r="AV427" s="13" t="s">
        <v>87</v>
      </c>
      <c r="AW427" s="13" t="s">
        <v>32</v>
      </c>
      <c r="AX427" s="13" t="s">
        <v>77</v>
      </c>
      <c r="AY427" s="223" t="s">
        <v>209</v>
      </c>
    </row>
    <row r="428" spans="1:65" s="13" customFormat="1">
      <c r="B428" s="212"/>
      <c r="C428" s="213"/>
      <c r="D428" s="214" t="s">
        <v>555</v>
      </c>
      <c r="E428" s="215" t="s">
        <v>1</v>
      </c>
      <c r="F428" s="216" t="s">
        <v>16162</v>
      </c>
      <c r="G428" s="213"/>
      <c r="H428" s="217">
        <v>2</v>
      </c>
      <c r="I428" s="218"/>
      <c r="J428" s="213"/>
      <c r="K428" s="213"/>
      <c r="L428" s="219"/>
      <c r="M428" s="220"/>
      <c r="N428" s="221"/>
      <c r="O428" s="221"/>
      <c r="P428" s="221"/>
      <c r="Q428" s="221"/>
      <c r="R428" s="221"/>
      <c r="S428" s="221"/>
      <c r="T428" s="222"/>
      <c r="AT428" s="223" t="s">
        <v>555</v>
      </c>
      <c r="AU428" s="223" t="s">
        <v>85</v>
      </c>
      <c r="AV428" s="13" t="s">
        <v>87</v>
      </c>
      <c r="AW428" s="13" t="s">
        <v>32</v>
      </c>
      <c r="AX428" s="13" t="s">
        <v>77</v>
      </c>
      <c r="AY428" s="223" t="s">
        <v>209</v>
      </c>
    </row>
    <row r="429" spans="1:65" s="13" customFormat="1">
      <c r="B429" s="212"/>
      <c r="C429" s="213"/>
      <c r="D429" s="214" t="s">
        <v>555</v>
      </c>
      <c r="E429" s="215" t="s">
        <v>1</v>
      </c>
      <c r="F429" s="216" t="s">
        <v>16211</v>
      </c>
      <c r="G429" s="213"/>
      <c r="H429" s="217">
        <v>1</v>
      </c>
      <c r="I429" s="218"/>
      <c r="J429" s="213"/>
      <c r="K429" s="213"/>
      <c r="L429" s="219"/>
      <c r="M429" s="220"/>
      <c r="N429" s="221"/>
      <c r="O429" s="221"/>
      <c r="P429" s="221"/>
      <c r="Q429" s="221"/>
      <c r="R429" s="221"/>
      <c r="S429" s="221"/>
      <c r="T429" s="222"/>
      <c r="AT429" s="223" t="s">
        <v>555</v>
      </c>
      <c r="AU429" s="223" t="s">
        <v>85</v>
      </c>
      <c r="AV429" s="13" t="s">
        <v>87</v>
      </c>
      <c r="AW429" s="13" t="s">
        <v>32</v>
      </c>
      <c r="AX429" s="13" t="s">
        <v>77</v>
      </c>
      <c r="AY429" s="223" t="s">
        <v>209</v>
      </c>
    </row>
    <row r="430" spans="1:65" s="13" customFormat="1" ht="22.5">
      <c r="B430" s="212"/>
      <c r="C430" s="213"/>
      <c r="D430" s="214" t="s">
        <v>555</v>
      </c>
      <c r="E430" s="215" t="s">
        <v>1</v>
      </c>
      <c r="F430" s="216" t="s">
        <v>16212</v>
      </c>
      <c r="G430" s="213"/>
      <c r="H430" s="217">
        <v>2</v>
      </c>
      <c r="I430" s="218"/>
      <c r="J430" s="213"/>
      <c r="K430" s="213"/>
      <c r="L430" s="219"/>
      <c r="M430" s="220"/>
      <c r="N430" s="221"/>
      <c r="O430" s="221"/>
      <c r="P430" s="221"/>
      <c r="Q430" s="221"/>
      <c r="R430" s="221"/>
      <c r="S430" s="221"/>
      <c r="T430" s="222"/>
      <c r="AT430" s="223" t="s">
        <v>555</v>
      </c>
      <c r="AU430" s="223" t="s">
        <v>85</v>
      </c>
      <c r="AV430" s="13" t="s">
        <v>87</v>
      </c>
      <c r="AW430" s="13" t="s">
        <v>32</v>
      </c>
      <c r="AX430" s="13" t="s">
        <v>77</v>
      </c>
      <c r="AY430" s="223" t="s">
        <v>209</v>
      </c>
    </row>
    <row r="431" spans="1:65" s="13" customFormat="1">
      <c r="B431" s="212"/>
      <c r="C431" s="213"/>
      <c r="D431" s="214" t="s">
        <v>555</v>
      </c>
      <c r="E431" s="215" t="s">
        <v>1</v>
      </c>
      <c r="F431" s="216" t="s">
        <v>16165</v>
      </c>
      <c r="G431" s="213"/>
      <c r="H431" s="217">
        <v>2</v>
      </c>
      <c r="I431" s="218"/>
      <c r="J431" s="213"/>
      <c r="K431" s="213"/>
      <c r="L431" s="219"/>
      <c r="M431" s="220"/>
      <c r="N431" s="221"/>
      <c r="O431" s="221"/>
      <c r="P431" s="221"/>
      <c r="Q431" s="221"/>
      <c r="R431" s="221"/>
      <c r="S431" s="221"/>
      <c r="T431" s="222"/>
      <c r="AT431" s="223" t="s">
        <v>555</v>
      </c>
      <c r="AU431" s="223" t="s">
        <v>85</v>
      </c>
      <c r="AV431" s="13" t="s">
        <v>87</v>
      </c>
      <c r="AW431" s="13" t="s">
        <v>32</v>
      </c>
      <c r="AX431" s="13" t="s">
        <v>77</v>
      </c>
      <c r="AY431" s="223" t="s">
        <v>209</v>
      </c>
    </row>
    <row r="432" spans="1:65" s="13" customFormat="1">
      <c r="B432" s="212"/>
      <c r="C432" s="213"/>
      <c r="D432" s="214" t="s">
        <v>555</v>
      </c>
      <c r="E432" s="215" t="s">
        <v>1</v>
      </c>
      <c r="F432" s="216" t="s">
        <v>16166</v>
      </c>
      <c r="G432" s="213"/>
      <c r="H432" s="217">
        <v>1</v>
      </c>
      <c r="I432" s="218"/>
      <c r="J432" s="213"/>
      <c r="K432" s="213"/>
      <c r="L432" s="219"/>
      <c r="M432" s="220"/>
      <c r="N432" s="221"/>
      <c r="O432" s="221"/>
      <c r="P432" s="221"/>
      <c r="Q432" s="221"/>
      <c r="R432" s="221"/>
      <c r="S432" s="221"/>
      <c r="T432" s="222"/>
      <c r="AT432" s="223" t="s">
        <v>555</v>
      </c>
      <c r="AU432" s="223" t="s">
        <v>85</v>
      </c>
      <c r="AV432" s="13" t="s">
        <v>87</v>
      </c>
      <c r="AW432" s="13" t="s">
        <v>32</v>
      </c>
      <c r="AX432" s="13" t="s">
        <v>77</v>
      </c>
      <c r="AY432" s="223" t="s">
        <v>209</v>
      </c>
    </row>
    <row r="433" spans="1:65" s="13" customFormat="1">
      <c r="B433" s="212"/>
      <c r="C433" s="213"/>
      <c r="D433" s="214" t="s">
        <v>555</v>
      </c>
      <c r="E433" s="215" t="s">
        <v>1</v>
      </c>
      <c r="F433" s="216" t="s">
        <v>16213</v>
      </c>
      <c r="G433" s="213"/>
      <c r="H433" s="217">
        <v>1</v>
      </c>
      <c r="I433" s="218"/>
      <c r="J433" s="213"/>
      <c r="K433" s="213"/>
      <c r="L433" s="219"/>
      <c r="M433" s="220"/>
      <c r="N433" s="221"/>
      <c r="O433" s="221"/>
      <c r="P433" s="221"/>
      <c r="Q433" s="221"/>
      <c r="R433" s="221"/>
      <c r="S433" s="221"/>
      <c r="T433" s="222"/>
      <c r="AT433" s="223" t="s">
        <v>555</v>
      </c>
      <c r="AU433" s="223" t="s">
        <v>85</v>
      </c>
      <c r="AV433" s="13" t="s">
        <v>87</v>
      </c>
      <c r="AW433" s="13" t="s">
        <v>32</v>
      </c>
      <c r="AX433" s="13" t="s">
        <v>77</v>
      </c>
      <c r="AY433" s="223" t="s">
        <v>209</v>
      </c>
    </row>
    <row r="434" spans="1:65" s="13" customFormat="1">
      <c r="B434" s="212"/>
      <c r="C434" s="213"/>
      <c r="D434" s="214" t="s">
        <v>555</v>
      </c>
      <c r="E434" s="215" t="s">
        <v>1</v>
      </c>
      <c r="F434" s="216" t="s">
        <v>16214</v>
      </c>
      <c r="G434" s="213"/>
      <c r="H434" s="217">
        <v>1</v>
      </c>
      <c r="I434" s="218"/>
      <c r="J434" s="213"/>
      <c r="K434" s="213"/>
      <c r="L434" s="219"/>
      <c r="M434" s="220"/>
      <c r="N434" s="221"/>
      <c r="O434" s="221"/>
      <c r="P434" s="221"/>
      <c r="Q434" s="221"/>
      <c r="R434" s="221"/>
      <c r="S434" s="221"/>
      <c r="T434" s="222"/>
      <c r="AT434" s="223" t="s">
        <v>555</v>
      </c>
      <c r="AU434" s="223" t="s">
        <v>85</v>
      </c>
      <c r="AV434" s="13" t="s">
        <v>87</v>
      </c>
      <c r="AW434" s="13" t="s">
        <v>32</v>
      </c>
      <c r="AX434" s="13" t="s">
        <v>77</v>
      </c>
      <c r="AY434" s="223" t="s">
        <v>209</v>
      </c>
    </row>
    <row r="435" spans="1:65" s="13" customFormat="1">
      <c r="B435" s="212"/>
      <c r="C435" s="213"/>
      <c r="D435" s="214" t="s">
        <v>555</v>
      </c>
      <c r="E435" s="215" t="s">
        <v>1</v>
      </c>
      <c r="F435" s="216" t="s">
        <v>16215</v>
      </c>
      <c r="G435" s="213"/>
      <c r="H435" s="217">
        <v>1</v>
      </c>
      <c r="I435" s="218"/>
      <c r="J435" s="213"/>
      <c r="K435" s="213"/>
      <c r="L435" s="219"/>
      <c r="M435" s="220"/>
      <c r="N435" s="221"/>
      <c r="O435" s="221"/>
      <c r="P435" s="221"/>
      <c r="Q435" s="221"/>
      <c r="R435" s="221"/>
      <c r="S435" s="221"/>
      <c r="T435" s="222"/>
      <c r="AT435" s="223" t="s">
        <v>555</v>
      </c>
      <c r="AU435" s="223" t="s">
        <v>85</v>
      </c>
      <c r="AV435" s="13" t="s">
        <v>87</v>
      </c>
      <c r="AW435" s="13" t="s">
        <v>32</v>
      </c>
      <c r="AX435" s="13" t="s">
        <v>77</v>
      </c>
      <c r="AY435" s="223" t="s">
        <v>209</v>
      </c>
    </row>
    <row r="436" spans="1:65" s="13" customFormat="1">
      <c r="B436" s="212"/>
      <c r="C436" s="213"/>
      <c r="D436" s="214" t="s">
        <v>555</v>
      </c>
      <c r="E436" s="215" t="s">
        <v>1</v>
      </c>
      <c r="F436" s="216" t="s">
        <v>16216</v>
      </c>
      <c r="G436" s="213"/>
      <c r="H436" s="217">
        <v>1</v>
      </c>
      <c r="I436" s="218"/>
      <c r="J436" s="213"/>
      <c r="K436" s="213"/>
      <c r="L436" s="219"/>
      <c r="M436" s="220"/>
      <c r="N436" s="221"/>
      <c r="O436" s="221"/>
      <c r="P436" s="221"/>
      <c r="Q436" s="221"/>
      <c r="R436" s="221"/>
      <c r="S436" s="221"/>
      <c r="T436" s="222"/>
      <c r="AT436" s="223" t="s">
        <v>555</v>
      </c>
      <c r="AU436" s="223" t="s">
        <v>85</v>
      </c>
      <c r="AV436" s="13" t="s">
        <v>87</v>
      </c>
      <c r="AW436" s="13" t="s">
        <v>32</v>
      </c>
      <c r="AX436" s="13" t="s">
        <v>77</v>
      </c>
      <c r="AY436" s="223" t="s">
        <v>209</v>
      </c>
    </row>
    <row r="437" spans="1:65" s="14" customFormat="1">
      <c r="B437" s="235"/>
      <c r="C437" s="236"/>
      <c r="D437" s="214" t="s">
        <v>555</v>
      </c>
      <c r="E437" s="237" t="s">
        <v>1</v>
      </c>
      <c r="F437" s="238" t="s">
        <v>645</v>
      </c>
      <c r="G437" s="236"/>
      <c r="H437" s="239">
        <v>18</v>
      </c>
      <c r="I437" s="240"/>
      <c r="J437" s="236"/>
      <c r="K437" s="236"/>
      <c r="L437" s="241"/>
      <c r="M437" s="242"/>
      <c r="N437" s="243"/>
      <c r="O437" s="243"/>
      <c r="P437" s="243"/>
      <c r="Q437" s="243"/>
      <c r="R437" s="243"/>
      <c r="S437" s="243"/>
      <c r="T437" s="244"/>
      <c r="AT437" s="245" t="s">
        <v>555</v>
      </c>
      <c r="AU437" s="245" t="s">
        <v>85</v>
      </c>
      <c r="AV437" s="14" t="s">
        <v>218</v>
      </c>
      <c r="AW437" s="14" t="s">
        <v>32</v>
      </c>
      <c r="AX437" s="14" t="s">
        <v>85</v>
      </c>
      <c r="AY437" s="245" t="s">
        <v>209</v>
      </c>
    </row>
    <row r="438" spans="1:65" s="2" customFormat="1" ht="21.75" customHeight="1">
      <c r="A438" s="35"/>
      <c r="B438" s="36"/>
      <c r="C438" s="224" t="s">
        <v>1010</v>
      </c>
      <c r="D438" s="224" t="s">
        <v>576</v>
      </c>
      <c r="E438" s="225" t="s">
        <v>16217</v>
      </c>
      <c r="F438" s="226" t="s">
        <v>16218</v>
      </c>
      <c r="G438" s="227" t="s">
        <v>323</v>
      </c>
      <c r="H438" s="228">
        <v>18</v>
      </c>
      <c r="I438" s="229"/>
      <c r="J438" s="230">
        <f>ROUND(I438*H438,2)</f>
        <v>0</v>
      </c>
      <c r="K438" s="231"/>
      <c r="L438" s="232"/>
      <c r="M438" s="233" t="s">
        <v>1</v>
      </c>
      <c r="N438" s="234" t="s">
        <v>42</v>
      </c>
      <c r="O438" s="72"/>
      <c r="P438" s="203">
        <f>O438*H438</f>
        <v>0</v>
      </c>
      <c r="Q438" s="203">
        <v>2.5000000000000001E-3</v>
      </c>
      <c r="R438" s="203">
        <f>Q438*H438</f>
        <v>4.4999999999999998E-2</v>
      </c>
      <c r="S438" s="203">
        <v>0</v>
      </c>
      <c r="T438" s="204">
        <f>S438*H438</f>
        <v>0</v>
      </c>
      <c r="U438" s="35"/>
      <c r="V438" s="35"/>
      <c r="W438" s="35"/>
      <c r="X438" s="35"/>
      <c r="Y438" s="35"/>
      <c r="Z438" s="35"/>
      <c r="AA438" s="35"/>
      <c r="AB438" s="35"/>
      <c r="AC438" s="35"/>
      <c r="AD438" s="35"/>
      <c r="AE438" s="35"/>
      <c r="AR438" s="205" t="s">
        <v>1194</v>
      </c>
      <c r="AT438" s="205" t="s">
        <v>576</v>
      </c>
      <c r="AU438" s="205" t="s">
        <v>85</v>
      </c>
      <c r="AY438" s="18" t="s">
        <v>209</v>
      </c>
      <c r="BE438" s="206">
        <f>IF(N438="základní",J438,0)</f>
        <v>0</v>
      </c>
      <c r="BF438" s="206">
        <f>IF(N438="snížená",J438,0)</f>
        <v>0</v>
      </c>
      <c r="BG438" s="206">
        <f>IF(N438="zákl. přenesená",J438,0)</f>
        <v>0</v>
      </c>
      <c r="BH438" s="206">
        <f>IF(N438="sníž. přenesená",J438,0)</f>
        <v>0</v>
      </c>
      <c r="BI438" s="206">
        <f>IF(N438="nulová",J438,0)</f>
        <v>0</v>
      </c>
      <c r="BJ438" s="18" t="s">
        <v>85</v>
      </c>
      <c r="BK438" s="206">
        <f>ROUND(I438*H438,2)</f>
        <v>0</v>
      </c>
      <c r="BL438" s="18" t="s">
        <v>1194</v>
      </c>
      <c r="BM438" s="205" t="s">
        <v>16219</v>
      </c>
    </row>
    <row r="439" spans="1:65" s="2" customFormat="1" ht="16.5" customHeight="1">
      <c r="A439" s="35"/>
      <c r="B439" s="36"/>
      <c r="C439" s="224" t="s">
        <v>1014</v>
      </c>
      <c r="D439" s="224" t="s">
        <v>576</v>
      </c>
      <c r="E439" s="225" t="s">
        <v>16220</v>
      </c>
      <c r="F439" s="226" t="s">
        <v>16221</v>
      </c>
      <c r="G439" s="227" t="s">
        <v>323</v>
      </c>
      <c r="H439" s="228">
        <v>18</v>
      </c>
      <c r="I439" s="229"/>
      <c r="J439" s="230">
        <f>ROUND(I439*H439,2)</f>
        <v>0</v>
      </c>
      <c r="K439" s="231"/>
      <c r="L439" s="232"/>
      <c r="M439" s="233" t="s">
        <v>1</v>
      </c>
      <c r="N439" s="234" t="s">
        <v>42</v>
      </c>
      <c r="O439" s="72"/>
      <c r="P439" s="203">
        <f>O439*H439</f>
        <v>0</v>
      </c>
      <c r="Q439" s="203">
        <v>3.0000000000000001E-3</v>
      </c>
      <c r="R439" s="203">
        <f>Q439*H439</f>
        <v>5.3999999999999999E-2</v>
      </c>
      <c r="S439" s="203">
        <v>0</v>
      </c>
      <c r="T439" s="204">
        <f>S439*H439</f>
        <v>0</v>
      </c>
      <c r="U439" s="35"/>
      <c r="V439" s="35"/>
      <c r="W439" s="35"/>
      <c r="X439" s="35"/>
      <c r="Y439" s="35"/>
      <c r="Z439" s="35"/>
      <c r="AA439" s="35"/>
      <c r="AB439" s="35"/>
      <c r="AC439" s="35"/>
      <c r="AD439" s="35"/>
      <c r="AE439" s="35"/>
      <c r="AR439" s="205" t="s">
        <v>1194</v>
      </c>
      <c r="AT439" s="205" t="s">
        <v>576</v>
      </c>
      <c r="AU439" s="205" t="s">
        <v>85</v>
      </c>
      <c r="AY439" s="18" t="s">
        <v>209</v>
      </c>
      <c r="BE439" s="206">
        <f>IF(N439="základní",J439,0)</f>
        <v>0</v>
      </c>
      <c r="BF439" s="206">
        <f>IF(N439="snížená",J439,0)</f>
        <v>0</v>
      </c>
      <c r="BG439" s="206">
        <f>IF(N439="zákl. přenesená",J439,0)</f>
        <v>0</v>
      </c>
      <c r="BH439" s="206">
        <f>IF(N439="sníž. přenesená",J439,0)</f>
        <v>0</v>
      </c>
      <c r="BI439" s="206">
        <f>IF(N439="nulová",J439,0)</f>
        <v>0</v>
      </c>
      <c r="BJ439" s="18" t="s">
        <v>85</v>
      </c>
      <c r="BK439" s="206">
        <f>ROUND(I439*H439,2)</f>
        <v>0</v>
      </c>
      <c r="BL439" s="18" t="s">
        <v>1194</v>
      </c>
      <c r="BM439" s="205" t="s">
        <v>16222</v>
      </c>
    </row>
    <row r="440" spans="1:65" s="2" customFormat="1" ht="16.5" customHeight="1">
      <c r="A440" s="35"/>
      <c r="B440" s="36"/>
      <c r="C440" s="224" t="s">
        <v>1018</v>
      </c>
      <c r="D440" s="224" t="s">
        <v>576</v>
      </c>
      <c r="E440" s="225" t="s">
        <v>16223</v>
      </c>
      <c r="F440" s="226" t="s">
        <v>16224</v>
      </c>
      <c r="G440" s="227" t="s">
        <v>323</v>
      </c>
      <c r="H440" s="228">
        <v>18</v>
      </c>
      <c r="I440" s="229"/>
      <c r="J440" s="230">
        <f>ROUND(I440*H440,2)</f>
        <v>0</v>
      </c>
      <c r="K440" s="231"/>
      <c r="L440" s="232"/>
      <c r="M440" s="233" t="s">
        <v>1</v>
      </c>
      <c r="N440" s="234" t="s">
        <v>42</v>
      </c>
      <c r="O440" s="72"/>
      <c r="P440" s="203">
        <f>O440*H440</f>
        <v>0</v>
      </c>
      <c r="Q440" s="203">
        <v>1E-4</v>
      </c>
      <c r="R440" s="203">
        <f>Q440*H440</f>
        <v>1.8000000000000002E-3</v>
      </c>
      <c r="S440" s="203">
        <v>0</v>
      </c>
      <c r="T440" s="204">
        <f>S440*H440</f>
        <v>0</v>
      </c>
      <c r="U440" s="35"/>
      <c r="V440" s="35"/>
      <c r="W440" s="35"/>
      <c r="X440" s="35"/>
      <c r="Y440" s="35"/>
      <c r="Z440" s="35"/>
      <c r="AA440" s="35"/>
      <c r="AB440" s="35"/>
      <c r="AC440" s="35"/>
      <c r="AD440" s="35"/>
      <c r="AE440" s="35"/>
      <c r="AR440" s="205" t="s">
        <v>1194</v>
      </c>
      <c r="AT440" s="205" t="s">
        <v>576</v>
      </c>
      <c r="AU440" s="205" t="s">
        <v>85</v>
      </c>
      <c r="AY440" s="18" t="s">
        <v>209</v>
      </c>
      <c r="BE440" s="206">
        <f>IF(N440="základní",J440,0)</f>
        <v>0</v>
      </c>
      <c r="BF440" s="206">
        <f>IF(N440="snížená",J440,0)</f>
        <v>0</v>
      </c>
      <c r="BG440" s="206">
        <f>IF(N440="zákl. přenesená",J440,0)</f>
        <v>0</v>
      </c>
      <c r="BH440" s="206">
        <f>IF(N440="sníž. přenesená",J440,0)</f>
        <v>0</v>
      </c>
      <c r="BI440" s="206">
        <f>IF(N440="nulová",J440,0)</f>
        <v>0</v>
      </c>
      <c r="BJ440" s="18" t="s">
        <v>85</v>
      </c>
      <c r="BK440" s="206">
        <f>ROUND(I440*H440,2)</f>
        <v>0</v>
      </c>
      <c r="BL440" s="18" t="s">
        <v>1194</v>
      </c>
      <c r="BM440" s="205" t="s">
        <v>16225</v>
      </c>
    </row>
    <row r="441" spans="1:65" s="2" customFormat="1" ht="21.75" customHeight="1">
      <c r="A441" s="35"/>
      <c r="B441" s="36"/>
      <c r="C441" s="224" t="s">
        <v>212</v>
      </c>
      <c r="D441" s="224" t="s">
        <v>576</v>
      </c>
      <c r="E441" s="225" t="s">
        <v>16226</v>
      </c>
      <c r="F441" s="226" t="s">
        <v>16227</v>
      </c>
      <c r="G441" s="227" t="s">
        <v>323</v>
      </c>
      <c r="H441" s="228">
        <v>18</v>
      </c>
      <c r="I441" s="229"/>
      <c r="J441" s="230">
        <f>ROUND(I441*H441,2)</f>
        <v>0</v>
      </c>
      <c r="K441" s="231"/>
      <c r="L441" s="232"/>
      <c r="M441" s="233" t="s">
        <v>1</v>
      </c>
      <c r="N441" s="234" t="s">
        <v>42</v>
      </c>
      <c r="O441" s="72"/>
      <c r="P441" s="203">
        <f>O441*H441</f>
        <v>0</v>
      </c>
      <c r="Q441" s="203">
        <v>3.5E-4</v>
      </c>
      <c r="R441" s="203">
        <f>Q441*H441</f>
        <v>6.3E-3</v>
      </c>
      <c r="S441" s="203">
        <v>0</v>
      </c>
      <c r="T441" s="204">
        <f>S441*H441</f>
        <v>0</v>
      </c>
      <c r="U441" s="35"/>
      <c r="V441" s="35"/>
      <c r="W441" s="35"/>
      <c r="X441" s="35"/>
      <c r="Y441" s="35"/>
      <c r="Z441" s="35"/>
      <c r="AA441" s="35"/>
      <c r="AB441" s="35"/>
      <c r="AC441" s="35"/>
      <c r="AD441" s="35"/>
      <c r="AE441" s="35"/>
      <c r="AR441" s="205" t="s">
        <v>1194</v>
      </c>
      <c r="AT441" s="205" t="s">
        <v>576</v>
      </c>
      <c r="AU441" s="205" t="s">
        <v>85</v>
      </c>
      <c r="AY441" s="18" t="s">
        <v>209</v>
      </c>
      <c r="BE441" s="206">
        <f>IF(N441="základní",J441,0)</f>
        <v>0</v>
      </c>
      <c r="BF441" s="206">
        <f>IF(N441="snížená",J441,0)</f>
        <v>0</v>
      </c>
      <c r="BG441" s="206">
        <f>IF(N441="zákl. přenesená",J441,0)</f>
        <v>0</v>
      </c>
      <c r="BH441" s="206">
        <f>IF(N441="sníž. přenesená",J441,0)</f>
        <v>0</v>
      </c>
      <c r="BI441" s="206">
        <f>IF(N441="nulová",J441,0)</f>
        <v>0</v>
      </c>
      <c r="BJ441" s="18" t="s">
        <v>85</v>
      </c>
      <c r="BK441" s="206">
        <f>ROUND(I441*H441,2)</f>
        <v>0</v>
      </c>
      <c r="BL441" s="18" t="s">
        <v>1194</v>
      </c>
      <c r="BM441" s="205" t="s">
        <v>16228</v>
      </c>
    </row>
    <row r="442" spans="1:65" s="2" customFormat="1" ht="24.2" customHeight="1">
      <c r="A442" s="35"/>
      <c r="B442" s="36"/>
      <c r="C442" s="193" t="s">
        <v>1024</v>
      </c>
      <c r="D442" s="193" t="s">
        <v>214</v>
      </c>
      <c r="E442" s="194" t="s">
        <v>16229</v>
      </c>
      <c r="F442" s="195" t="s">
        <v>16230</v>
      </c>
      <c r="G442" s="196" t="s">
        <v>318</v>
      </c>
      <c r="H442" s="197">
        <v>32</v>
      </c>
      <c r="I442" s="198"/>
      <c r="J442" s="199">
        <f>ROUND(I442*H442,2)</f>
        <v>0</v>
      </c>
      <c r="K442" s="200"/>
      <c r="L442" s="40"/>
      <c r="M442" s="201" t="s">
        <v>1</v>
      </c>
      <c r="N442" s="202" t="s">
        <v>42</v>
      </c>
      <c r="O442" s="72"/>
      <c r="P442" s="203">
        <f>O442*H442</f>
        <v>0</v>
      </c>
      <c r="Q442" s="203">
        <v>2.0000000000000001E-4</v>
      </c>
      <c r="R442" s="203">
        <f>Q442*H442</f>
        <v>6.4000000000000003E-3</v>
      </c>
      <c r="S442" s="203">
        <v>0</v>
      </c>
      <c r="T442" s="204">
        <f>S442*H442</f>
        <v>0</v>
      </c>
      <c r="U442" s="35"/>
      <c r="V442" s="35"/>
      <c r="W442" s="35"/>
      <c r="X442" s="35"/>
      <c r="Y442" s="35"/>
      <c r="Z442" s="35"/>
      <c r="AA442" s="35"/>
      <c r="AB442" s="35"/>
      <c r="AC442" s="35"/>
      <c r="AD442" s="35"/>
      <c r="AE442" s="35"/>
      <c r="AR442" s="205" t="s">
        <v>218</v>
      </c>
      <c r="AT442" s="205" t="s">
        <v>214</v>
      </c>
      <c r="AU442" s="205" t="s">
        <v>85</v>
      </c>
      <c r="AY442" s="18" t="s">
        <v>209</v>
      </c>
      <c r="BE442" s="206">
        <f>IF(N442="základní",J442,0)</f>
        <v>0</v>
      </c>
      <c r="BF442" s="206">
        <f>IF(N442="snížená",J442,0)</f>
        <v>0</v>
      </c>
      <c r="BG442" s="206">
        <f>IF(N442="zákl. přenesená",J442,0)</f>
        <v>0</v>
      </c>
      <c r="BH442" s="206">
        <f>IF(N442="sníž. přenesená",J442,0)</f>
        <v>0</v>
      </c>
      <c r="BI442" s="206">
        <f>IF(N442="nulová",J442,0)</f>
        <v>0</v>
      </c>
      <c r="BJ442" s="18" t="s">
        <v>85</v>
      </c>
      <c r="BK442" s="206">
        <f>ROUND(I442*H442,2)</f>
        <v>0</v>
      </c>
      <c r="BL442" s="18" t="s">
        <v>218</v>
      </c>
      <c r="BM442" s="205" t="s">
        <v>16231</v>
      </c>
    </row>
    <row r="443" spans="1:65" s="13" customFormat="1">
      <c r="B443" s="212"/>
      <c r="C443" s="213"/>
      <c r="D443" s="214" t="s">
        <v>555</v>
      </c>
      <c r="E443" s="215" t="s">
        <v>1</v>
      </c>
      <c r="F443" s="216" t="s">
        <v>16232</v>
      </c>
      <c r="G443" s="213"/>
      <c r="H443" s="217">
        <v>32</v>
      </c>
      <c r="I443" s="218"/>
      <c r="J443" s="213"/>
      <c r="K443" s="213"/>
      <c r="L443" s="219"/>
      <c r="M443" s="220"/>
      <c r="N443" s="221"/>
      <c r="O443" s="221"/>
      <c r="P443" s="221"/>
      <c r="Q443" s="221"/>
      <c r="R443" s="221"/>
      <c r="S443" s="221"/>
      <c r="T443" s="222"/>
      <c r="AT443" s="223" t="s">
        <v>555</v>
      </c>
      <c r="AU443" s="223" t="s">
        <v>85</v>
      </c>
      <c r="AV443" s="13" t="s">
        <v>87</v>
      </c>
      <c r="AW443" s="13" t="s">
        <v>32</v>
      </c>
      <c r="AX443" s="13" t="s">
        <v>85</v>
      </c>
      <c r="AY443" s="223" t="s">
        <v>209</v>
      </c>
    </row>
    <row r="444" spans="1:65" s="2" customFormat="1" ht="24.2" customHeight="1">
      <c r="A444" s="35"/>
      <c r="B444" s="36"/>
      <c r="C444" s="193" t="s">
        <v>220</v>
      </c>
      <c r="D444" s="193" t="s">
        <v>214</v>
      </c>
      <c r="E444" s="194" t="s">
        <v>16233</v>
      </c>
      <c r="F444" s="195" t="s">
        <v>16234</v>
      </c>
      <c r="G444" s="196" t="s">
        <v>318</v>
      </c>
      <c r="H444" s="197">
        <v>90.5</v>
      </c>
      <c r="I444" s="198"/>
      <c r="J444" s="199">
        <f>ROUND(I444*H444,2)</f>
        <v>0</v>
      </c>
      <c r="K444" s="200"/>
      <c r="L444" s="40"/>
      <c r="M444" s="201" t="s">
        <v>1</v>
      </c>
      <c r="N444" s="202" t="s">
        <v>42</v>
      </c>
      <c r="O444" s="72"/>
      <c r="P444" s="203">
        <f>O444*H444</f>
        <v>0</v>
      </c>
      <c r="Q444" s="203">
        <v>2.0000000000000001E-4</v>
      </c>
      <c r="R444" s="203">
        <f>Q444*H444</f>
        <v>1.8100000000000002E-2</v>
      </c>
      <c r="S444" s="203">
        <v>0</v>
      </c>
      <c r="T444" s="204">
        <f>S444*H444</f>
        <v>0</v>
      </c>
      <c r="U444" s="35"/>
      <c r="V444" s="35"/>
      <c r="W444" s="35"/>
      <c r="X444" s="35"/>
      <c r="Y444" s="35"/>
      <c r="Z444" s="35"/>
      <c r="AA444" s="35"/>
      <c r="AB444" s="35"/>
      <c r="AC444" s="35"/>
      <c r="AD444" s="35"/>
      <c r="AE444" s="35"/>
      <c r="AR444" s="205" t="s">
        <v>218</v>
      </c>
      <c r="AT444" s="205" t="s">
        <v>214</v>
      </c>
      <c r="AU444" s="205" t="s">
        <v>85</v>
      </c>
      <c r="AY444" s="18" t="s">
        <v>209</v>
      </c>
      <c r="BE444" s="206">
        <f>IF(N444="základní",J444,0)</f>
        <v>0</v>
      </c>
      <c r="BF444" s="206">
        <f>IF(N444="snížená",J444,0)</f>
        <v>0</v>
      </c>
      <c r="BG444" s="206">
        <f>IF(N444="zákl. přenesená",J444,0)</f>
        <v>0</v>
      </c>
      <c r="BH444" s="206">
        <f>IF(N444="sníž. přenesená",J444,0)</f>
        <v>0</v>
      </c>
      <c r="BI444" s="206">
        <f>IF(N444="nulová",J444,0)</f>
        <v>0</v>
      </c>
      <c r="BJ444" s="18" t="s">
        <v>85</v>
      </c>
      <c r="BK444" s="206">
        <f>ROUND(I444*H444,2)</f>
        <v>0</v>
      </c>
      <c r="BL444" s="18" t="s">
        <v>218</v>
      </c>
      <c r="BM444" s="205" t="s">
        <v>16235</v>
      </c>
    </row>
    <row r="445" spans="1:65" s="13" customFormat="1">
      <c r="B445" s="212"/>
      <c r="C445" s="213"/>
      <c r="D445" s="214" t="s">
        <v>555</v>
      </c>
      <c r="E445" s="215" t="s">
        <v>1</v>
      </c>
      <c r="F445" s="216" t="s">
        <v>16236</v>
      </c>
      <c r="G445" s="213"/>
      <c r="H445" s="217">
        <v>90.5</v>
      </c>
      <c r="I445" s="218"/>
      <c r="J445" s="213"/>
      <c r="K445" s="213"/>
      <c r="L445" s="219"/>
      <c r="M445" s="220"/>
      <c r="N445" s="221"/>
      <c r="O445" s="221"/>
      <c r="P445" s="221"/>
      <c r="Q445" s="221"/>
      <c r="R445" s="221"/>
      <c r="S445" s="221"/>
      <c r="T445" s="222"/>
      <c r="AT445" s="223" t="s">
        <v>555</v>
      </c>
      <c r="AU445" s="223" t="s">
        <v>85</v>
      </c>
      <c r="AV445" s="13" t="s">
        <v>87</v>
      </c>
      <c r="AW445" s="13" t="s">
        <v>32</v>
      </c>
      <c r="AX445" s="13" t="s">
        <v>85</v>
      </c>
      <c r="AY445" s="223" t="s">
        <v>209</v>
      </c>
    </row>
    <row r="446" spans="1:65" s="2" customFormat="1" ht="33" customHeight="1">
      <c r="A446" s="35"/>
      <c r="B446" s="36"/>
      <c r="C446" s="193" t="s">
        <v>1031</v>
      </c>
      <c r="D446" s="193" t="s">
        <v>214</v>
      </c>
      <c r="E446" s="194" t="s">
        <v>16237</v>
      </c>
      <c r="F446" s="195" t="s">
        <v>16238</v>
      </c>
      <c r="G446" s="196" t="s">
        <v>318</v>
      </c>
      <c r="H446" s="197">
        <v>88</v>
      </c>
      <c r="I446" s="198"/>
      <c r="J446" s="199">
        <f>ROUND(I446*H446,2)</f>
        <v>0</v>
      </c>
      <c r="K446" s="200"/>
      <c r="L446" s="40"/>
      <c r="M446" s="201" t="s">
        <v>1</v>
      </c>
      <c r="N446" s="202" t="s">
        <v>42</v>
      </c>
      <c r="O446" s="72"/>
      <c r="P446" s="203">
        <f>O446*H446</f>
        <v>0</v>
      </c>
      <c r="Q446" s="203">
        <v>1.2999999999999999E-4</v>
      </c>
      <c r="R446" s="203">
        <f>Q446*H446</f>
        <v>1.1439999999999999E-2</v>
      </c>
      <c r="S446" s="203">
        <v>0</v>
      </c>
      <c r="T446" s="204">
        <f>S446*H446</f>
        <v>0</v>
      </c>
      <c r="U446" s="35"/>
      <c r="V446" s="35"/>
      <c r="W446" s="35"/>
      <c r="X446" s="35"/>
      <c r="Y446" s="35"/>
      <c r="Z446" s="35"/>
      <c r="AA446" s="35"/>
      <c r="AB446" s="35"/>
      <c r="AC446" s="35"/>
      <c r="AD446" s="35"/>
      <c r="AE446" s="35"/>
      <c r="AR446" s="205" t="s">
        <v>218</v>
      </c>
      <c r="AT446" s="205" t="s">
        <v>214</v>
      </c>
      <c r="AU446" s="205" t="s">
        <v>85</v>
      </c>
      <c r="AY446" s="18" t="s">
        <v>209</v>
      </c>
      <c r="BE446" s="206">
        <f>IF(N446="základní",J446,0)</f>
        <v>0</v>
      </c>
      <c r="BF446" s="206">
        <f>IF(N446="snížená",J446,0)</f>
        <v>0</v>
      </c>
      <c r="BG446" s="206">
        <f>IF(N446="zákl. přenesená",J446,0)</f>
        <v>0</v>
      </c>
      <c r="BH446" s="206">
        <f>IF(N446="sníž. přenesená",J446,0)</f>
        <v>0</v>
      </c>
      <c r="BI446" s="206">
        <f>IF(N446="nulová",J446,0)</f>
        <v>0</v>
      </c>
      <c r="BJ446" s="18" t="s">
        <v>85</v>
      </c>
      <c r="BK446" s="206">
        <f>ROUND(I446*H446,2)</f>
        <v>0</v>
      </c>
      <c r="BL446" s="18" t="s">
        <v>218</v>
      </c>
      <c r="BM446" s="205" t="s">
        <v>16239</v>
      </c>
    </row>
    <row r="447" spans="1:65" s="13" customFormat="1">
      <c r="B447" s="212"/>
      <c r="C447" s="213"/>
      <c r="D447" s="214" t="s">
        <v>555</v>
      </c>
      <c r="E447" s="215" t="s">
        <v>1</v>
      </c>
      <c r="F447" s="216" t="s">
        <v>16240</v>
      </c>
      <c r="G447" s="213"/>
      <c r="H447" s="217">
        <v>88</v>
      </c>
      <c r="I447" s="218"/>
      <c r="J447" s="213"/>
      <c r="K447" s="213"/>
      <c r="L447" s="219"/>
      <c r="M447" s="220"/>
      <c r="N447" s="221"/>
      <c r="O447" s="221"/>
      <c r="P447" s="221"/>
      <c r="Q447" s="221"/>
      <c r="R447" s="221"/>
      <c r="S447" s="221"/>
      <c r="T447" s="222"/>
      <c r="AT447" s="223" t="s">
        <v>555</v>
      </c>
      <c r="AU447" s="223" t="s">
        <v>85</v>
      </c>
      <c r="AV447" s="13" t="s">
        <v>87</v>
      </c>
      <c r="AW447" s="13" t="s">
        <v>32</v>
      </c>
      <c r="AX447" s="13" t="s">
        <v>85</v>
      </c>
      <c r="AY447" s="223" t="s">
        <v>209</v>
      </c>
    </row>
    <row r="448" spans="1:65" s="2" customFormat="1" ht="37.9" customHeight="1">
      <c r="A448" s="35"/>
      <c r="B448" s="36"/>
      <c r="C448" s="193" t="s">
        <v>1035</v>
      </c>
      <c r="D448" s="193" t="s">
        <v>214</v>
      </c>
      <c r="E448" s="194" t="s">
        <v>16241</v>
      </c>
      <c r="F448" s="195" t="s">
        <v>16242</v>
      </c>
      <c r="G448" s="196" t="s">
        <v>217</v>
      </c>
      <c r="H448" s="197">
        <v>6</v>
      </c>
      <c r="I448" s="198"/>
      <c r="J448" s="199">
        <f>ROUND(I448*H448,2)</f>
        <v>0</v>
      </c>
      <c r="K448" s="200"/>
      <c r="L448" s="40"/>
      <c r="M448" s="201" t="s">
        <v>1</v>
      </c>
      <c r="N448" s="202" t="s">
        <v>42</v>
      </c>
      <c r="O448" s="72"/>
      <c r="P448" s="203">
        <f>O448*H448</f>
        <v>0</v>
      </c>
      <c r="Q448" s="203">
        <v>1.6000000000000001E-3</v>
      </c>
      <c r="R448" s="203">
        <f>Q448*H448</f>
        <v>9.6000000000000009E-3</v>
      </c>
      <c r="S448" s="203">
        <v>0</v>
      </c>
      <c r="T448" s="204">
        <f>S448*H448</f>
        <v>0</v>
      </c>
      <c r="U448" s="35"/>
      <c r="V448" s="35"/>
      <c r="W448" s="35"/>
      <c r="X448" s="35"/>
      <c r="Y448" s="35"/>
      <c r="Z448" s="35"/>
      <c r="AA448" s="35"/>
      <c r="AB448" s="35"/>
      <c r="AC448" s="35"/>
      <c r="AD448" s="35"/>
      <c r="AE448" s="35"/>
      <c r="AR448" s="205" t="s">
        <v>218</v>
      </c>
      <c r="AT448" s="205" t="s">
        <v>214</v>
      </c>
      <c r="AU448" s="205" t="s">
        <v>85</v>
      </c>
      <c r="AY448" s="18" t="s">
        <v>209</v>
      </c>
      <c r="BE448" s="206">
        <f>IF(N448="základní",J448,0)</f>
        <v>0</v>
      </c>
      <c r="BF448" s="206">
        <f>IF(N448="snížená",J448,0)</f>
        <v>0</v>
      </c>
      <c r="BG448" s="206">
        <f>IF(N448="zákl. přenesená",J448,0)</f>
        <v>0</v>
      </c>
      <c r="BH448" s="206">
        <f>IF(N448="sníž. přenesená",J448,0)</f>
        <v>0</v>
      </c>
      <c r="BI448" s="206">
        <f>IF(N448="nulová",J448,0)</f>
        <v>0</v>
      </c>
      <c r="BJ448" s="18" t="s">
        <v>85</v>
      </c>
      <c r="BK448" s="206">
        <f>ROUND(I448*H448,2)</f>
        <v>0</v>
      </c>
      <c r="BL448" s="18" t="s">
        <v>218</v>
      </c>
      <c r="BM448" s="205" t="s">
        <v>16243</v>
      </c>
    </row>
    <row r="449" spans="1:65" s="13" customFormat="1">
      <c r="B449" s="212"/>
      <c r="C449" s="213"/>
      <c r="D449" s="214" t="s">
        <v>555</v>
      </c>
      <c r="E449" s="215" t="s">
        <v>1</v>
      </c>
      <c r="F449" s="216" t="s">
        <v>16244</v>
      </c>
      <c r="G449" s="213"/>
      <c r="H449" s="217">
        <v>6</v>
      </c>
      <c r="I449" s="218"/>
      <c r="J449" s="213"/>
      <c r="K449" s="213"/>
      <c r="L449" s="219"/>
      <c r="M449" s="220"/>
      <c r="N449" s="221"/>
      <c r="O449" s="221"/>
      <c r="P449" s="221"/>
      <c r="Q449" s="221"/>
      <c r="R449" s="221"/>
      <c r="S449" s="221"/>
      <c r="T449" s="222"/>
      <c r="AT449" s="223" t="s">
        <v>555</v>
      </c>
      <c r="AU449" s="223" t="s">
        <v>85</v>
      </c>
      <c r="AV449" s="13" t="s">
        <v>87</v>
      </c>
      <c r="AW449" s="13" t="s">
        <v>32</v>
      </c>
      <c r="AX449" s="13" t="s">
        <v>85</v>
      </c>
      <c r="AY449" s="223" t="s">
        <v>209</v>
      </c>
    </row>
    <row r="450" spans="1:65" s="2" customFormat="1" ht="55.5" customHeight="1">
      <c r="A450" s="35"/>
      <c r="B450" s="36"/>
      <c r="C450" s="193" t="s">
        <v>1040</v>
      </c>
      <c r="D450" s="193" t="s">
        <v>214</v>
      </c>
      <c r="E450" s="194" t="s">
        <v>16245</v>
      </c>
      <c r="F450" s="195" t="s">
        <v>16246</v>
      </c>
      <c r="G450" s="196" t="s">
        <v>323</v>
      </c>
      <c r="H450" s="197">
        <v>1</v>
      </c>
      <c r="I450" s="198"/>
      <c r="J450" s="199">
        <f>ROUND(I450*H450,2)</f>
        <v>0</v>
      </c>
      <c r="K450" s="200"/>
      <c r="L450" s="40"/>
      <c r="M450" s="201" t="s">
        <v>1</v>
      </c>
      <c r="N450" s="202" t="s">
        <v>42</v>
      </c>
      <c r="O450" s="72"/>
      <c r="P450" s="203">
        <f>O450*H450</f>
        <v>0</v>
      </c>
      <c r="Q450" s="203">
        <v>0</v>
      </c>
      <c r="R450" s="203">
        <f>Q450*H450</f>
        <v>0</v>
      </c>
      <c r="S450" s="203">
        <v>8.2000000000000003E-2</v>
      </c>
      <c r="T450" s="204">
        <f>S450*H450</f>
        <v>8.2000000000000003E-2</v>
      </c>
      <c r="U450" s="35"/>
      <c r="V450" s="35"/>
      <c r="W450" s="35"/>
      <c r="X450" s="35"/>
      <c r="Y450" s="35"/>
      <c r="Z450" s="35"/>
      <c r="AA450" s="35"/>
      <c r="AB450" s="35"/>
      <c r="AC450" s="35"/>
      <c r="AD450" s="35"/>
      <c r="AE450" s="35"/>
      <c r="AR450" s="205" t="s">
        <v>218</v>
      </c>
      <c r="AT450" s="205" t="s">
        <v>214</v>
      </c>
      <c r="AU450" s="205" t="s">
        <v>85</v>
      </c>
      <c r="AY450" s="18" t="s">
        <v>209</v>
      </c>
      <c r="BE450" s="206">
        <f>IF(N450="základní",J450,0)</f>
        <v>0</v>
      </c>
      <c r="BF450" s="206">
        <f>IF(N450="snížená",J450,0)</f>
        <v>0</v>
      </c>
      <c r="BG450" s="206">
        <f>IF(N450="zákl. přenesená",J450,0)</f>
        <v>0</v>
      </c>
      <c r="BH450" s="206">
        <f>IF(N450="sníž. přenesená",J450,0)</f>
        <v>0</v>
      </c>
      <c r="BI450" s="206">
        <f>IF(N450="nulová",J450,0)</f>
        <v>0</v>
      </c>
      <c r="BJ450" s="18" t="s">
        <v>85</v>
      </c>
      <c r="BK450" s="206">
        <f>ROUND(I450*H450,2)</f>
        <v>0</v>
      </c>
      <c r="BL450" s="18" t="s">
        <v>218</v>
      </c>
      <c r="BM450" s="205" t="s">
        <v>16247</v>
      </c>
    </row>
    <row r="451" spans="1:65" s="13" customFormat="1">
      <c r="B451" s="212"/>
      <c r="C451" s="213"/>
      <c r="D451" s="214" t="s">
        <v>555</v>
      </c>
      <c r="E451" s="215" t="s">
        <v>1</v>
      </c>
      <c r="F451" s="216" t="s">
        <v>16215</v>
      </c>
      <c r="G451" s="213"/>
      <c r="H451" s="217">
        <v>1</v>
      </c>
      <c r="I451" s="218"/>
      <c r="J451" s="213"/>
      <c r="K451" s="213"/>
      <c r="L451" s="219"/>
      <c r="M451" s="220"/>
      <c r="N451" s="221"/>
      <c r="O451" s="221"/>
      <c r="P451" s="221"/>
      <c r="Q451" s="221"/>
      <c r="R451" s="221"/>
      <c r="S451" s="221"/>
      <c r="T451" s="222"/>
      <c r="AT451" s="223" t="s">
        <v>555</v>
      </c>
      <c r="AU451" s="223" t="s">
        <v>85</v>
      </c>
      <c r="AV451" s="13" t="s">
        <v>87</v>
      </c>
      <c r="AW451" s="13" t="s">
        <v>32</v>
      </c>
      <c r="AX451" s="13" t="s">
        <v>85</v>
      </c>
      <c r="AY451" s="223" t="s">
        <v>209</v>
      </c>
    </row>
    <row r="452" spans="1:65" s="12" customFormat="1" ht="22.9" customHeight="1">
      <c r="B452" s="177"/>
      <c r="C452" s="178"/>
      <c r="D452" s="179" t="s">
        <v>76</v>
      </c>
      <c r="E452" s="191" t="s">
        <v>1040</v>
      </c>
      <c r="F452" s="191" t="s">
        <v>1091</v>
      </c>
      <c r="G452" s="178"/>
      <c r="H452" s="178"/>
      <c r="I452" s="181"/>
      <c r="J452" s="192">
        <f>BK452</f>
        <v>0</v>
      </c>
      <c r="K452" s="178"/>
      <c r="L452" s="183"/>
      <c r="M452" s="184"/>
      <c r="N452" s="185"/>
      <c r="O452" s="185"/>
      <c r="P452" s="186">
        <f>P453</f>
        <v>0</v>
      </c>
      <c r="Q452" s="185"/>
      <c r="R452" s="186">
        <f>R453</f>
        <v>0</v>
      </c>
      <c r="S452" s="185"/>
      <c r="T452" s="187">
        <f>T453</f>
        <v>0</v>
      </c>
      <c r="AR452" s="188" t="s">
        <v>85</v>
      </c>
      <c r="AT452" s="189" t="s">
        <v>76</v>
      </c>
      <c r="AU452" s="189" t="s">
        <v>85</v>
      </c>
      <c r="AY452" s="188" t="s">
        <v>209</v>
      </c>
      <c r="BK452" s="190">
        <f>BK453</f>
        <v>0</v>
      </c>
    </row>
    <row r="453" spans="1:65" s="2" customFormat="1" ht="24.2" customHeight="1">
      <c r="A453" s="35"/>
      <c r="B453" s="36"/>
      <c r="C453" s="193" t="s">
        <v>1044</v>
      </c>
      <c r="D453" s="193" t="s">
        <v>214</v>
      </c>
      <c r="E453" s="194" t="s">
        <v>16248</v>
      </c>
      <c r="F453" s="195" t="s">
        <v>16249</v>
      </c>
      <c r="G453" s="196" t="s">
        <v>236</v>
      </c>
      <c r="H453" s="197">
        <v>2.2789999999999999</v>
      </c>
      <c r="I453" s="198"/>
      <c r="J453" s="199">
        <f>ROUND(I453*H453,2)</f>
        <v>0</v>
      </c>
      <c r="K453" s="200"/>
      <c r="L453" s="40"/>
      <c r="M453" s="207" t="s">
        <v>1</v>
      </c>
      <c r="N453" s="208" t="s">
        <v>42</v>
      </c>
      <c r="O453" s="209"/>
      <c r="P453" s="210">
        <f>O453*H453</f>
        <v>0</v>
      </c>
      <c r="Q453" s="210">
        <v>0</v>
      </c>
      <c r="R453" s="210">
        <f>Q453*H453</f>
        <v>0</v>
      </c>
      <c r="S453" s="210">
        <v>0</v>
      </c>
      <c r="T453" s="211">
        <f>S453*H453</f>
        <v>0</v>
      </c>
      <c r="U453" s="35"/>
      <c r="V453" s="35"/>
      <c r="W453" s="35"/>
      <c r="X453" s="35"/>
      <c r="Y453" s="35"/>
      <c r="Z453" s="35"/>
      <c r="AA453" s="35"/>
      <c r="AB453" s="35"/>
      <c r="AC453" s="35"/>
      <c r="AD453" s="35"/>
      <c r="AE453" s="35"/>
      <c r="AR453" s="205" t="s">
        <v>218</v>
      </c>
      <c r="AT453" s="205" t="s">
        <v>214</v>
      </c>
      <c r="AU453" s="205" t="s">
        <v>87</v>
      </c>
      <c r="AY453" s="18" t="s">
        <v>209</v>
      </c>
      <c r="BE453" s="206">
        <f>IF(N453="základní",J453,0)</f>
        <v>0</v>
      </c>
      <c r="BF453" s="206">
        <f>IF(N453="snížená",J453,0)</f>
        <v>0</v>
      </c>
      <c r="BG453" s="206">
        <f>IF(N453="zákl. přenesená",J453,0)</f>
        <v>0</v>
      </c>
      <c r="BH453" s="206">
        <f>IF(N453="sníž. přenesená",J453,0)</f>
        <v>0</v>
      </c>
      <c r="BI453" s="206">
        <f>IF(N453="nulová",J453,0)</f>
        <v>0</v>
      </c>
      <c r="BJ453" s="18" t="s">
        <v>85</v>
      </c>
      <c r="BK453" s="206">
        <f>ROUND(I453*H453,2)</f>
        <v>0</v>
      </c>
      <c r="BL453" s="18" t="s">
        <v>218</v>
      </c>
      <c r="BM453" s="205" t="s">
        <v>16250</v>
      </c>
    </row>
    <row r="454" spans="1:65" s="2" customFormat="1" ht="6.95" customHeight="1">
      <c r="A454" s="35"/>
      <c r="B454" s="55"/>
      <c r="C454" s="56"/>
      <c r="D454" s="56"/>
      <c r="E454" s="56"/>
      <c r="F454" s="56"/>
      <c r="G454" s="56"/>
      <c r="H454" s="56"/>
      <c r="I454" s="56"/>
      <c r="J454" s="56"/>
      <c r="K454" s="56"/>
      <c r="L454" s="40"/>
      <c r="M454" s="35"/>
      <c r="O454" s="35"/>
      <c r="P454" s="35"/>
      <c r="Q454" s="35"/>
      <c r="R454" s="35"/>
      <c r="S454" s="35"/>
      <c r="T454" s="35"/>
      <c r="U454" s="35"/>
      <c r="V454" s="35"/>
      <c r="W454" s="35"/>
      <c r="X454" s="35"/>
      <c r="Y454" s="35"/>
      <c r="Z454" s="35"/>
      <c r="AA454" s="35"/>
      <c r="AB454" s="35"/>
      <c r="AC454" s="35"/>
      <c r="AD454" s="35"/>
      <c r="AE454" s="35"/>
    </row>
  </sheetData>
  <sheetProtection algorithmName="SHA-512" hashValue="h60tZFcO2Sry90HW7BqvzhcaEcE7rlxRSC6U1P3Hwx4J7GnnOYEHzuI5NGEl7eGNeJQpSGYQnauwdS6wY7LCDQ==" saltValue="FM5+0JB/Q08MEUw1X2jE6JDePF71MtT9OXvWw/ZpCHSvkLAwxTX0LMP+HmwOqANZOjtpRIfJ+iYmmZWkpb83kQ==" spinCount="100000" sheet="1" objects="1" scenarios="1" formatColumns="0" formatRows="0" autoFilter="0"/>
  <autoFilter ref="C138:K453"/>
  <mergeCells count="9">
    <mergeCell ref="E87:H87"/>
    <mergeCell ref="E129:H129"/>
    <mergeCell ref="E131:H131"/>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sheetPr>
    <pageSetUpPr fitToPage="1"/>
  </sheetPr>
  <dimension ref="A2:BM33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167</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16251</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164</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15800</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ROUND((SUM(BE134:BE329)),  2)</f>
        <v>0</v>
      </c>
      <c r="G33" s="35"/>
      <c r="H33" s="35"/>
      <c r="I33" s="131">
        <v>0.21</v>
      </c>
      <c r="J33" s="130">
        <f>ROUND(((SUM(BE134:BE329))*I33),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ROUND((SUM(BF134:BF329)),  2)</f>
        <v>0</v>
      </c>
      <c r="G34" s="35"/>
      <c r="H34" s="35"/>
      <c r="I34" s="131">
        <v>0.15</v>
      </c>
      <c r="J34" s="130">
        <f>ROUND(((SUM(BF134:BF329))*I34),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ROUND((SUM(BG134:BG329)),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ROUND((SUM(BH134:BH329)),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ROUND((SUM(BI134:BI329)),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SO 04.1 -  Komunikace pro příjezd sanitek</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Němcová Dagmar</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J134</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180</v>
      </c>
      <c r="E97" s="157"/>
      <c r="F97" s="157"/>
      <c r="G97" s="157"/>
      <c r="H97" s="157"/>
      <c r="I97" s="157"/>
      <c r="J97" s="158">
        <f>J135</f>
        <v>0</v>
      </c>
      <c r="K97" s="155"/>
      <c r="L97" s="159"/>
    </row>
    <row r="98" spans="2:12" s="10" customFormat="1" ht="19.899999999999999" customHeight="1">
      <c r="B98" s="160"/>
      <c r="C98" s="105"/>
      <c r="D98" s="161" t="s">
        <v>541</v>
      </c>
      <c r="E98" s="162"/>
      <c r="F98" s="162"/>
      <c r="G98" s="162"/>
      <c r="H98" s="162"/>
      <c r="I98" s="162"/>
      <c r="J98" s="163">
        <f>J136</f>
        <v>0</v>
      </c>
      <c r="K98" s="105"/>
      <c r="L98" s="164"/>
    </row>
    <row r="99" spans="2:12" s="10" customFormat="1" ht="14.85" customHeight="1">
      <c r="B99" s="160"/>
      <c r="C99" s="105"/>
      <c r="D99" s="161" t="s">
        <v>15802</v>
      </c>
      <c r="E99" s="162"/>
      <c r="F99" s="162"/>
      <c r="G99" s="162"/>
      <c r="H99" s="162"/>
      <c r="I99" s="162"/>
      <c r="J99" s="163">
        <f>J137</f>
        <v>0</v>
      </c>
      <c r="K99" s="105"/>
      <c r="L99" s="164"/>
    </row>
    <row r="100" spans="2:12" s="10" customFormat="1" ht="14.85" customHeight="1">
      <c r="B100" s="160"/>
      <c r="C100" s="105"/>
      <c r="D100" s="161" t="s">
        <v>15803</v>
      </c>
      <c r="E100" s="162"/>
      <c r="F100" s="162"/>
      <c r="G100" s="162"/>
      <c r="H100" s="162"/>
      <c r="I100" s="162"/>
      <c r="J100" s="163">
        <f>J143</f>
        <v>0</v>
      </c>
      <c r="K100" s="105"/>
      <c r="L100" s="164"/>
    </row>
    <row r="101" spans="2:12" s="10" customFormat="1" ht="14.85" customHeight="1">
      <c r="B101" s="160"/>
      <c r="C101" s="105"/>
      <c r="D101" s="161" t="s">
        <v>16252</v>
      </c>
      <c r="E101" s="162"/>
      <c r="F101" s="162"/>
      <c r="G101" s="162"/>
      <c r="H101" s="162"/>
      <c r="I101" s="162"/>
      <c r="J101" s="163">
        <f>J165</f>
        <v>0</v>
      </c>
      <c r="K101" s="105"/>
      <c r="L101" s="164"/>
    </row>
    <row r="102" spans="2:12" s="10" customFormat="1" ht="14.85" customHeight="1">
      <c r="B102" s="160"/>
      <c r="C102" s="105"/>
      <c r="D102" s="161" t="s">
        <v>16253</v>
      </c>
      <c r="E102" s="162"/>
      <c r="F102" s="162"/>
      <c r="G102" s="162"/>
      <c r="H102" s="162"/>
      <c r="I102" s="162"/>
      <c r="J102" s="163">
        <f>J169</f>
        <v>0</v>
      </c>
      <c r="K102" s="105"/>
      <c r="L102" s="164"/>
    </row>
    <row r="103" spans="2:12" s="10" customFormat="1" ht="14.85" customHeight="1">
      <c r="B103" s="160"/>
      <c r="C103" s="105"/>
      <c r="D103" s="161" t="s">
        <v>15804</v>
      </c>
      <c r="E103" s="162"/>
      <c r="F103" s="162"/>
      <c r="G103" s="162"/>
      <c r="H103" s="162"/>
      <c r="I103" s="162"/>
      <c r="J103" s="163">
        <f>J174</f>
        <v>0</v>
      </c>
      <c r="K103" s="105"/>
      <c r="L103" s="164"/>
    </row>
    <row r="104" spans="2:12" s="10" customFormat="1" ht="14.85" customHeight="1">
      <c r="B104" s="160"/>
      <c r="C104" s="105"/>
      <c r="D104" s="161" t="s">
        <v>15805</v>
      </c>
      <c r="E104" s="162"/>
      <c r="F104" s="162"/>
      <c r="G104" s="162"/>
      <c r="H104" s="162"/>
      <c r="I104" s="162"/>
      <c r="J104" s="163">
        <f>J187</f>
        <v>0</v>
      </c>
      <c r="K104" s="105"/>
      <c r="L104" s="164"/>
    </row>
    <row r="105" spans="2:12" s="10" customFormat="1" ht="14.85" customHeight="1">
      <c r="B105" s="160"/>
      <c r="C105" s="105"/>
      <c r="D105" s="161" t="s">
        <v>15806</v>
      </c>
      <c r="E105" s="162"/>
      <c r="F105" s="162"/>
      <c r="G105" s="162"/>
      <c r="H105" s="162"/>
      <c r="I105" s="162"/>
      <c r="J105" s="163">
        <f>J202</f>
        <v>0</v>
      </c>
      <c r="K105" s="105"/>
      <c r="L105" s="164"/>
    </row>
    <row r="106" spans="2:12" s="10" customFormat="1" ht="19.899999999999999" customHeight="1">
      <c r="B106" s="160"/>
      <c r="C106" s="105"/>
      <c r="D106" s="161" t="s">
        <v>542</v>
      </c>
      <c r="E106" s="162"/>
      <c r="F106" s="162"/>
      <c r="G106" s="162"/>
      <c r="H106" s="162"/>
      <c r="I106" s="162"/>
      <c r="J106" s="163">
        <f>J209</f>
        <v>0</v>
      </c>
      <c r="K106" s="105"/>
      <c r="L106" s="164"/>
    </row>
    <row r="107" spans="2:12" s="10" customFormat="1" ht="19.899999999999999" customHeight="1">
      <c r="B107" s="160"/>
      <c r="C107" s="105"/>
      <c r="D107" s="161" t="s">
        <v>7384</v>
      </c>
      <c r="E107" s="162"/>
      <c r="F107" s="162"/>
      <c r="G107" s="162"/>
      <c r="H107" s="162"/>
      <c r="I107" s="162"/>
      <c r="J107" s="163">
        <f>J222</f>
        <v>0</v>
      </c>
      <c r="K107" s="105"/>
      <c r="L107" s="164"/>
    </row>
    <row r="108" spans="2:12" s="10" customFormat="1" ht="19.899999999999999" customHeight="1">
      <c r="B108" s="160"/>
      <c r="C108" s="105"/>
      <c r="D108" s="161" t="s">
        <v>16254</v>
      </c>
      <c r="E108" s="162"/>
      <c r="F108" s="162"/>
      <c r="G108" s="162"/>
      <c r="H108" s="162"/>
      <c r="I108" s="162"/>
      <c r="J108" s="163">
        <f>J226</f>
        <v>0</v>
      </c>
      <c r="K108" s="105"/>
      <c r="L108" s="164"/>
    </row>
    <row r="109" spans="2:12" s="10" customFormat="1" ht="19.899999999999999" customHeight="1">
      <c r="B109" s="160"/>
      <c r="C109" s="105"/>
      <c r="D109" s="161" t="s">
        <v>15808</v>
      </c>
      <c r="E109" s="162"/>
      <c r="F109" s="162"/>
      <c r="G109" s="162"/>
      <c r="H109" s="162"/>
      <c r="I109" s="162"/>
      <c r="J109" s="163">
        <f>J267</f>
        <v>0</v>
      </c>
      <c r="K109" s="105"/>
      <c r="L109" s="164"/>
    </row>
    <row r="110" spans="2:12" s="10" customFormat="1" ht="19.899999999999999" customHeight="1">
      <c r="B110" s="160"/>
      <c r="C110" s="105"/>
      <c r="D110" s="161" t="s">
        <v>181</v>
      </c>
      <c r="E110" s="162"/>
      <c r="F110" s="162"/>
      <c r="G110" s="162"/>
      <c r="H110" s="162"/>
      <c r="I110" s="162"/>
      <c r="J110" s="163">
        <f>J290</f>
        <v>0</v>
      </c>
      <c r="K110" s="105"/>
      <c r="L110" s="164"/>
    </row>
    <row r="111" spans="2:12" s="10" customFormat="1" ht="14.85" customHeight="1">
      <c r="B111" s="160"/>
      <c r="C111" s="105"/>
      <c r="D111" s="161" t="s">
        <v>15809</v>
      </c>
      <c r="E111" s="162"/>
      <c r="F111" s="162"/>
      <c r="G111" s="162"/>
      <c r="H111" s="162"/>
      <c r="I111" s="162"/>
      <c r="J111" s="163">
        <f>J291</f>
        <v>0</v>
      </c>
      <c r="K111" s="105"/>
      <c r="L111" s="164"/>
    </row>
    <row r="112" spans="2:12" s="10" customFormat="1" ht="14.85" customHeight="1">
      <c r="B112" s="160"/>
      <c r="C112" s="105"/>
      <c r="D112" s="161" t="s">
        <v>15810</v>
      </c>
      <c r="E112" s="162"/>
      <c r="F112" s="162"/>
      <c r="G112" s="162"/>
      <c r="H112" s="162"/>
      <c r="I112" s="162"/>
      <c r="J112" s="163">
        <f>J311</f>
        <v>0</v>
      </c>
      <c r="K112" s="105"/>
      <c r="L112" s="164"/>
    </row>
    <row r="113" spans="1:31" s="10" customFormat="1" ht="14.85" customHeight="1">
      <c r="B113" s="160"/>
      <c r="C113" s="105"/>
      <c r="D113" s="161" t="s">
        <v>16255</v>
      </c>
      <c r="E113" s="162"/>
      <c r="F113" s="162"/>
      <c r="G113" s="162"/>
      <c r="H113" s="162"/>
      <c r="I113" s="162"/>
      <c r="J113" s="163">
        <f>J313</f>
        <v>0</v>
      </c>
      <c r="K113" s="105"/>
      <c r="L113" s="164"/>
    </row>
    <row r="114" spans="1:31" s="10" customFormat="1" ht="19.899999999999999" customHeight="1">
      <c r="B114" s="160"/>
      <c r="C114" s="105"/>
      <c r="D114" s="161" t="s">
        <v>545</v>
      </c>
      <c r="E114" s="162"/>
      <c r="F114" s="162"/>
      <c r="G114" s="162"/>
      <c r="H114" s="162"/>
      <c r="I114" s="162"/>
      <c r="J114" s="163">
        <f>J328</f>
        <v>0</v>
      </c>
      <c r="K114" s="105"/>
      <c r="L114" s="164"/>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6.95"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4.95" customHeight="1">
      <c r="A121" s="35"/>
      <c r="B121" s="36"/>
      <c r="C121" s="24" t="s">
        <v>194</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16</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26.25" customHeight="1">
      <c r="A124" s="35"/>
      <c r="B124" s="36"/>
      <c r="C124" s="37"/>
      <c r="D124" s="37"/>
      <c r="E124" s="329" t="str">
        <f>E7</f>
        <v>SO07 - Přístavby, nástavby a stavební úpravy pavilonu CH, Nemocnice ČB - 2.etapa</v>
      </c>
      <c r="F124" s="330"/>
      <c r="G124" s="330"/>
      <c r="H124" s="330"/>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172</v>
      </c>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6.5" customHeight="1">
      <c r="A126" s="35"/>
      <c r="B126" s="36"/>
      <c r="C126" s="37"/>
      <c r="D126" s="37"/>
      <c r="E126" s="290" t="str">
        <f>E9</f>
        <v>SO 04.1 -  Komunikace pro příjezd sanitek</v>
      </c>
      <c r="F126" s="328"/>
      <c r="G126" s="328"/>
      <c r="H126" s="328"/>
      <c r="I126" s="37"/>
      <c r="J126" s="37"/>
      <c r="K126" s="37"/>
      <c r="L126" s="52"/>
      <c r="S126" s="35"/>
      <c r="T126" s="35"/>
      <c r="U126" s="35"/>
      <c r="V126" s="35"/>
      <c r="W126" s="35"/>
      <c r="X126" s="35"/>
      <c r="Y126" s="35"/>
      <c r="Z126" s="35"/>
      <c r="AA126" s="35"/>
      <c r="AB126" s="35"/>
      <c r="AC126" s="35"/>
      <c r="AD126" s="35"/>
      <c r="AE126" s="35"/>
    </row>
    <row r="127" spans="1:31" s="2" customFormat="1" ht="6.9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20</v>
      </c>
      <c r="D128" s="37"/>
      <c r="E128" s="37"/>
      <c r="F128" s="28" t="str">
        <f>F12</f>
        <v>České Budějovice</v>
      </c>
      <c r="G128" s="37"/>
      <c r="H128" s="37"/>
      <c r="I128" s="30" t="s">
        <v>22</v>
      </c>
      <c r="J128" s="67" t="str">
        <f>IF(J12="","",J12)</f>
        <v>19. 6. 2022</v>
      </c>
      <c r="K128" s="37"/>
      <c r="L128" s="52"/>
      <c r="S128" s="35"/>
      <c r="T128" s="35"/>
      <c r="U128" s="35"/>
      <c r="V128" s="35"/>
      <c r="W128" s="35"/>
      <c r="X128" s="35"/>
      <c r="Y128" s="35"/>
      <c r="Z128" s="35"/>
      <c r="AA128" s="35"/>
      <c r="AB128" s="35"/>
      <c r="AC128" s="35"/>
      <c r="AD128" s="35"/>
      <c r="AE128" s="35"/>
    </row>
    <row r="129" spans="1:65" s="2" customFormat="1" ht="6.9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24</v>
      </c>
      <c r="D130" s="37"/>
      <c r="E130" s="37"/>
      <c r="F130" s="28" t="str">
        <f>E15</f>
        <v>Nemocnice České Budějovice</v>
      </c>
      <c r="G130" s="37"/>
      <c r="H130" s="37"/>
      <c r="I130" s="30" t="s">
        <v>30</v>
      </c>
      <c r="J130" s="33" t="str">
        <f>E21</f>
        <v>AGP nova</v>
      </c>
      <c r="K130" s="37"/>
      <c r="L130" s="52"/>
      <c r="S130" s="35"/>
      <c r="T130" s="35"/>
      <c r="U130" s="35"/>
      <c r="V130" s="35"/>
      <c r="W130" s="35"/>
      <c r="X130" s="35"/>
      <c r="Y130" s="35"/>
      <c r="Z130" s="35"/>
      <c r="AA130" s="35"/>
      <c r="AB130" s="35"/>
      <c r="AC130" s="35"/>
      <c r="AD130" s="35"/>
      <c r="AE130" s="35"/>
    </row>
    <row r="131" spans="1:65" s="2" customFormat="1" ht="15.2" customHeight="1">
      <c r="A131" s="35"/>
      <c r="B131" s="36"/>
      <c r="C131" s="30" t="s">
        <v>28</v>
      </c>
      <c r="D131" s="37"/>
      <c r="E131" s="37"/>
      <c r="F131" s="28" t="str">
        <f>IF(E18="","",E18)</f>
        <v>Vyplň údaj</v>
      </c>
      <c r="G131" s="37"/>
      <c r="H131" s="37"/>
      <c r="I131" s="30" t="s">
        <v>33</v>
      </c>
      <c r="J131" s="33" t="str">
        <f>E24</f>
        <v>Němcová Dagmar</v>
      </c>
      <c r="K131" s="37"/>
      <c r="L131" s="52"/>
      <c r="S131" s="35"/>
      <c r="T131" s="35"/>
      <c r="U131" s="35"/>
      <c r="V131" s="35"/>
      <c r="W131" s="35"/>
      <c r="X131" s="35"/>
      <c r="Y131" s="35"/>
      <c r="Z131" s="35"/>
      <c r="AA131" s="35"/>
      <c r="AB131" s="35"/>
      <c r="AC131" s="35"/>
      <c r="AD131" s="35"/>
      <c r="AE131" s="35"/>
    </row>
    <row r="132" spans="1:65" s="2" customFormat="1" ht="10.3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11" customFormat="1" ht="29.25" customHeight="1">
      <c r="A133" s="165"/>
      <c r="B133" s="166"/>
      <c r="C133" s="167" t="s">
        <v>195</v>
      </c>
      <c r="D133" s="168" t="s">
        <v>62</v>
      </c>
      <c r="E133" s="168" t="s">
        <v>58</v>
      </c>
      <c r="F133" s="168" t="s">
        <v>59</v>
      </c>
      <c r="G133" s="168" t="s">
        <v>196</v>
      </c>
      <c r="H133" s="168" t="s">
        <v>197</v>
      </c>
      <c r="I133" s="168" t="s">
        <v>198</v>
      </c>
      <c r="J133" s="169" t="s">
        <v>177</v>
      </c>
      <c r="K133" s="170" t="s">
        <v>199</v>
      </c>
      <c r="L133" s="171"/>
      <c r="M133" s="76" t="s">
        <v>1</v>
      </c>
      <c r="N133" s="77" t="s">
        <v>41</v>
      </c>
      <c r="O133" s="77" t="s">
        <v>200</v>
      </c>
      <c r="P133" s="77" t="s">
        <v>201</v>
      </c>
      <c r="Q133" s="77" t="s">
        <v>202</v>
      </c>
      <c r="R133" s="77" t="s">
        <v>203</v>
      </c>
      <c r="S133" s="77" t="s">
        <v>204</v>
      </c>
      <c r="T133" s="78" t="s">
        <v>205</v>
      </c>
      <c r="U133" s="165"/>
      <c r="V133" s="165"/>
      <c r="W133" s="165"/>
      <c r="X133" s="165"/>
      <c r="Y133" s="165"/>
      <c r="Z133" s="165"/>
      <c r="AA133" s="165"/>
      <c r="AB133" s="165"/>
      <c r="AC133" s="165"/>
      <c r="AD133" s="165"/>
      <c r="AE133" s="165"/>
    </row>
    <row r="134" spans="1:65" s="2" customFormat="1" ht="22.9" customHeight="1">
      <c r="A134" s="35"/>
      <c r="B134" s="36"/>
      <c r="C134" s="83" t="s">
        <v>206</v>
      </c>
      <c r="D134" s="37"/>
      <c r="E134" s="37"/>
      <c r="F134" s="37"/>
      <c r="G134" s="37"/>
      <c r="H134" s="37"/>
      <c r="I134" s="37"/>
      <c r="J134" s="172">
        <f>BK134</f>
        <v>0</v>
      </c>
      <c r="K134" s="37"/>
      <c r="L134" s="40"/>
      <c r="M134" s="79"/>
      <c r="N134" s="173"/>
      <c r="O134" s="80"/>
      <c r="P134" s="174">
        <f>P135</f>
        <v>0</v>
      </c>
      <c r="Q134" s="80"/>
      <c r="R134" s="174">
        <f>R135</f>
        <v>849.22373189999996</v>
      </c>
      <c r="S134" s="80"/>
      <c r="T134" s="175">
        <f>T135</f>
        <v>247.76775000000001</v>
      </c>
      <c r="U134" s="35"/>
      <c r="V134" s="35"/>
      <c r="W134" s="35"/>
      <c r="X134" s="35"/>
      <c r="Y134" s="35"/>
      <c r="Z134" s="35"/>
      <c r="AA134" s="35"/>
      <c r="AB134" s="35"/>
      <c r="AC134" s="35"/>
      <c r="AD134" s="35"/>
      <c r="AE134" s="35"/>
      <c r="AT134" s="18" t="s">
        <v>76</v>
      </c>
      <c r="AU134" s="18" t="s">
        <v>179</v>
      </c>
      <c r="BK134" s="176">
        <f>BK135</f>
        <v>0</v>
      </c>
    </row>
    <row r="135" spans="1:65" s="12" customFormat="1" ht="25.9" customHeight="1">
      <c r="B135" s="177"/>
      <c r="C135" s="178"/>
      <c r="D135" s="179" t="s">
        <v>76</v>
      </c>
      <c r="E135" s="180" t="s">
        <v>207</v>
      </c>
      <c r="F135" s="180" t="s">
        <v>208</v>
      </c>
      <c r="G135" s="178"/>
      <c r="H135" s="178"/>
      <c r="I135" s="181"/>
      <c r="J135" s="182">
        <f>BK135</f>
        <v>0</v>
      </c>
      <c r="K135" s="178"/>
      <c r="L135" s="183"/>
      <c r="M135" s="184"/>
      <c r="N135" s="185"/>
      <c r="O135" s="185"/>
      <c r="P135" s="186">
        <f>P136+P209+P222+P226+P267+P290+P328</f>
        <v>0</v>
      </c>
      <c r="Q135" s="185"/>
      <c r="R135" s="186">
        <f>R136+R209+R222+R226+R267+R290+R328</f>
        <v>849.22373189999996</v>
      </c>
      <c r="S135" s="185"/>
      <c r="T135" s="187">
        <f>T136+T209+T222+T226+T267+T290+T328</f>
        <v>247.76775000000001</v>
      </c>
      <c r="AR135" s="188" t="s">
        <v>85</v>
      </c>
      <c r="AT135" s="189" t="s">
        <v>76</v>
      </c>
      <c r="AU135" s="189" t="s">
        <v>77</v>
      </c>
      <c r="AY135" s="188" t="s">
        <v>209</v>
      </c>
      <c r="BK135" s="190">
        <f>BK136+BK209+BK222+BK226+BK267+BK290+BK328</f>
        <v>0</v>
      </c>
    </row>
    <row r="136" spans="1:65" s="12" customFormat="1" ht="22.9" customHeight="1">
      <c r="B136" s="177"/>
      <c r="C136" s="178"/>
      <c r="D136" s="179" t="s">
        <v>76</v>
      </c>
      <c r="E136" s="191" t="s">
        <v>85</v>
      </c>
      <c r="F136" s="191" t="s">
        <v>551</v>
      </c>
      <c r="G136" s="178"/>
      <c r="H136" s="178"/>
      <c r="I136" s="181"/>
      <c r="J136" s="192">
        <f>BK136</f>
        <v>0</v>
      </c>
      <c r="K136" s="178"/>
      <c r="L136" s="183"/>
      <c r="M136" s="184"/>
      <c r="N136" s="185"/>
      <c r="O136" s="185"/>
      <c r="P136" s="186">
        <f>P137+P143+P165+P169+P174+P187+P202</f>
        <v>0</v>
      </c>
      <c r="Q136" s="185"/>
      <c r="R136" s="186">
        <f>R137+R143+R165+R169+R174+R187+R202</f>
        <v>10.02744</v>
      </c>
      <c r="S136" s="185"/>
      <c r="T136" s="187">
        <f>T137+T143+T165+T169+T174+T187+T202</f>
        <v>217.76775000000001</v>
      </c>
      <c r="AR136" s="188" t="s">
        <v>85</v>
      </c>
      <c r="AT136" s="189" t="s">
        <v>76</v>
      </c>
      <c r="AU136" s="189" t="s">
        <v>85</v>
      </c>
      <c r="AY136" s="188" t="s">
        <v>209</v>
      </c>
      <c r="BK136" s="190">
        <f>BK137+BK143+BK165+BK169+BK174+BK187+BK202</f>
        <v>0</v>
      </c>
    </row>
    <row r="137" spans="1:65" s="12" customFormat="1" ht="20.85" customHeight="1">
      <c r="B137" s="177"/>
      <c r="C137" s="178"/>
      <c r="D137" s="179" t="s">
        <v>76</v>
      </c>
      <c r="E137" s="191" t="s">
        <v>257</v>
      </c>
      <c r="F137" s="191" t="s">
        <v>15820</v>
      </c>
      <c r="G137" s="178"/>
      <c r="H137" s="178"/>
      <c r="I137" s="181"/>
      <c r="J137" s="192">
        <f>BK137</f>
        <v>0</v>
      </c>
      <c r="K137" s="178"/>
      <c r="L137" s="183"/>
      <c r="M137" s="184"/>
      <c r="N137" s="185"/>
      <c r="O137" s="185"/>
      <c r="P137" s="186">
        <f>SUM(P138:P142)</f>
        <v>0</v>
      </c>
      <c r="Q137" s="185"/>
      <c r="R137" s="186">
        <f>SUM(R138:R142)</f>
        <v>0</v>
      </c>
      <c r="S137" s="185"/>
      <c r="T137" s="187">
        <f>SUM(T138:T142)</f>
        <v>217.76775000000001</v>
      </c>
      <c r="AR137" s="188" t="s">
        <v>85</v>
      </c>
      <c r="AT137" s="189" t="s">
        <v>76</v>
      </c>
      <c r="AU137" s="189" t="s">
        <v>87</v>
      </c>
      <c r="AY137" s="188" t="s">
        <v>209</v>
      </c>
      <c r="BK137" s="190">
        <f>SUM(BK138:BK142)</f>
        <v>0</v>
      </c>
    </row>
    <row r="138" spans="1:65" s="2" customFormat="1" ht="76.349999999999994" customHeight="1">
      <c r="A138" s="35"/>
      <c r="B138" s="36"/>
      <c r="C138" s="193" t="s">
        <v>85</v>
      </c>
      <c r="D138" s="193" t="s">
        <v>214</v>
      </c>
      <c r="E138" s="194" t="s">
        <v>16256</v>
      </c>
      <c r="F138" s="195" t="s">
        <v>16257</v>
      </c>
      <c r="G138" s="196" t="s">
        <v>217</v>
      </c>
      <c r="H138" s="197">
        <v>313.05</v>
      </c>
      <c r="I138" s="198"/>
      <c r="J138" s="199">
        <f>ROUND(I138*H138,2)</f>
        <v>0</v>
      </c>
      <c r="K138" s="200"/>
      <c r="L138" s="40"/>
      <c r="M138" s="201" t="s">
        <v>1</v>
      </c>
      <c r="N138" s="202" t="s">
        <v>42</v>
      </c>
      <c r="O138" s="72"/>
      <c r="P138" s="203">
        <f>O138*H138</f>
        <v>0</v>
      </c>
      <c r="Q138" s="203">
        <v>0</v>
      </c>
      <c r="R138" s="203">
        <f>Q138*H138</f>
        <v>0</v>
      </c>
      <c r="S138" s="203">
        <v>0.255</v>
      </c>
      <c r="T138" s="204">
        <f>S138*H138</f>
        <v>79.827750000000009</v>
      </c>
      <c r="U138" s="35"/>
      <c r="V138" s="35"/>
      <c r="W138" s="35"/>
      <c r="X138" s="35"/>
      <c r="Y138" s="35"/>
      <c r="Z138" s="35"/>
      <c r="AA138" s="35"/>
      <c r="AB138" s="35"/>
      <c r="AC138" s="35"/>
      <c r="AD138" s="35"/>
      <c r="AE138" s="35"/>
      <c r="AR138" s="205" t="s">
        <v>218</v>
      </c>
      <c r="AT138" s="205" t="s">
        <v>214</v>
      </c>
      <c r="AU138" s="205" t="s">
        <v>226</v>
      </c>
      <c r="AY138" s="18" t="s">
        <v>209</v>
      </c>
      <c r="BE138" s="206">
        <f>IF(N138="základní",J138,0)</f>
        <v>0</v>
      </c>
      <c r="BF138" s="206">
        <f>IF(N138="snížená",J138,0)</f>
        <v>0</v>
      </c>
      <c r="BG138" s="206">
        <f>IF(N138="zákl. přenesená",J138,0)</f>
        <v>0</v>
      </c>
      <c r="BH138" s="206">
        <f>IF(N138="sníž. přenesená",J138,0)</f>
        <v>0</v>
      </c>
      <c r="BI138" s="206">
        <f>IF(N138="nulová",J138,0)</f>
        <v>0</v>
      </c>
      <c r="BJ138" s="18" t="s">
        <v>85</v>
      </c>
      <c r="BK138" s="206">
        <f>ROUND(I138*H138,2)</f>
        <v>0</v>
      </c>
      <c r="BL138" s="18" t="s">
        <v>218</v>
      </c>
      <c r="BM138" s="205" t="s">
        <v>16258</v>
      </c>
    </row>
    <row r="139" spans="1:65" s="13" customFormat="1">
      <c r="B139" s="212"/>
      <c r="C139" s="213"/>
      <c r="D139" s="214" t="s">
        <v>555</v>
      </c>
      <c r="E139" s="215" t="s">
        <v>1</v>
      </c>
      <c r="F139" s="216" t="s">
        <v>16259</v>
      </c>
      <c r="G139" s="213"/>
      <c r="H139" s="217">
        <v>313.05</v>
      </c>
      <c r="I139" s="218"/>
      <c r="J139" s="213"/>
      <c r="K139" s="213"/>
      <c r="L139" s="219"/>
      <c r="M139" s="220"/>
      <c r="N139" s="221"/>
      <c r="O139" s="221"/>
      <c r="P139" s="221"/>
      <c r="Q139" s="221"/>
      <c r="R139" s="221"/>
      <c r="S139" s="221"/>
      <c r="T139" s="222"/>
      <c r="AT139" s="223" t="s">
        <v>555</v>
      </c>
      <c r="AU139" s="223" t="s">
        <v>226</v>
      </c>
      <c r="AV139" s="13" t="s">
        <v>87</v>
      </c>
      <c r="AW139" s="13" t="s">
        <v>32</v>
      </c>
      <c r="AX139" s="13" t="s">
        <v>85</v>
      </c>
      <c r="AY139" s="223" t="s">
        <v>209</v>
      </c>
    </row>
    <row r="140" spans="1:65" s="2" customFormat="1" ht="66.75" customHeight="1">
      <c r="A140" s="35"/>
      <c r="B140" s="36"/>
      <c r="C140" s="193" t="s">
        <v>87</v>
      </c>
      <c r="D140" s="193" t="s">
        <v>214</v>
      </c>
      <c r="E140" s="194" t="s">
        <v>16260</v>
      </c>
      <c r="F140" s="195" t="s">
        <v>16261</v>
      </c>
      <c r="G140" s="196" t="s">
        <v>217</v>
      </c>
      <c r="H140" s="197">
        <v>313.5</v>
      </c>
      <c r="I140" s="198"/>
      <c r="J140" s="199">
        <f>ROUND(I140*H140,2)</f>
        <v>0</v>
      </c>
      <c r="K140" s="200"/>
      <c r="L140" s="40"/>
      <c r="M140" s="201" t="s">
        <v>1</v>
      </c>
      <c r="N140" s="202" t="s">
        <v>42</v>
      </c>
      <c r="O140" s="72"/>
      <c r="P140" s="203">
        <f>O140*H140</f>
        <v>0</v>
      </c>
      <c r="Q140" s="203">
        <v>0</v>
      </c>
      <c r="R140" s="203">
        <f>Q140*H140</f>
        <v>0</v>
      </c>
      <c r="S140" s="203">
        <v>0.44</v>
      </c>
      <c r="T140" s="204">
        <f>S140*H140</f>
        <v>137.94</v>
      </c>
      <c r="U140" s="35"/>
      <c r="V140" s="35"/>
      <c r="W140" s="35"/>
      <c r="X140" s="35"/>
      <c r="Y140" s="35"/>
      <c r="Z140" s="35"/>
      <c r="AA140" s="35"/>
      <c r="AB140" s="35"/>
      <c r="AC140" s="35"/>
      <c r="AD140" s="35"/>
      <c r="AE140" s="35"/>
      <c r="AR140" s="205" t="s">
        <v>218</v>
      </c>
      <c r="AT140" s="205" t="s">
        <v>214</v>
      </c>
      <c r="AU140" s="205" t="s">
        <v>226</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218</v>
      </c>
      <c r="BM140" s="205" t="s">
        <v>16262</v>
      </c>
    </row>
    <row r="141" spans="1:65" s="15" customFormat="1">
      <c r="B141" s="246"/>
      <c r="C141" s="247"/>
      <c r="D141" s="214" t="s">
        <v>555</v>
      </c>
      <c r="E141" s="248" t="s">
        <v>1</v>
      </c>
      <c r="F141" s="249" t="s">
        <v>16263</v>
      </c>
      <c r="G141" s="247"/>
      <c r="H141" s="248" t="s">
        <v>1</v>
      </c>
      <c r="I141" s="250"/>
      <c r="J141" s="247"/>
      <c r="K141" s="247"/>
      <c r="L141" s="251"/>
      <c r="M141" s="252"/>
      <c r="N141" s="253"/>
      <c r="O141" s="253"/>
      <c r="P141" s="253"/>
      <c r="Q141" s="253"/>
      <c r="R141" s="253"/>
      <c r="S141" s="253"/>
      <c r="T141" s="254"/>
      <c r="AT141" s="255" t="s">
        <v>555</v>
      </c>
      <c r="AU141" s="255" t="s">
        <v>226</v>
      </c>
      <c r="AV141" s="15" t="s">
        <v>85</v>
      </c>
      <c r="AW141" s="15" t="s">
        <v>32</v>
      </c>
      <c r="AX141" s="15" t="s">
        <v>77</v>
      </c>
      <c r="AY141" s="255" t="s">
        <v>209</v>
      </c>
    </row>
    <row r="142" spans="1:65" s="13" customFormat="1">
      <c r="B142" s="212"/>
      <c r="C142" s="213"/>
      <c r="D142" s="214" t="s">
        <v>555</v>
      </c>
      <c r="E142" s="215" t="s">
        <v>1</v>
      </c>
      <c r="F142" s="216" t="s">
        <v>16264</v>
      </c>
      <c r="G142" s="213"/>
      <c r="H142" s="217">
        <v>313.5</v>
      </c>
      <c r="I142" s="218"/>
      <c r="J142" s="213"/>
      <c r="K142" s="213"/>
      <c r="L142" s="219"/>
      <c r="M142" s="220"/>
      <c r="N142" s="221"/>
      <c r="O142" s="221"/>
      <c r="P142" s="221"/>
      <c r="Q142" s="221"/>
      <c r="R142" s="221"/>
      <c r="S142" s="221"/>
      <c r="T142" s="222"/>
      <c r="AT142" s="223" t="s">
        <v>555</v>
      </c>
      <c r="AU142" s="223" t="s">
        <v>226</v>
      </c>
      <c r="AV142" s="13" t="s">
        <v>87</v>
      </c>
      <c r="AW142" s="13" t="s">
        <v>32</v>
      </c>
      <c r="AX142" s="13" t="s">
        <v>85</v>
      </c>
      <c r="AY142" s="223" t="s">
        <v>209</v>
      </c>
    </row>
    <row r="143" spans="1:65" s="12" customFormat="1" ht="20.85" customHeight="1">
      <c r="B143" s="177"/>
      <c r="C143" s="178"/>
      <c r="D143" s="179" t="s">
        <v>76</v>
      </c>
      <c r="E143" s="191" t="s">
        <v>261</v>
      </c>
      <c r="F143" s="191" t="s">
        <v>15842</v>
      </c>
      <c r="G143" s="178"/>
      <c r="H143" s="178"/>
      <c r="I143" s="181"/>
      <c r="J143" s="192">
        <f>BK143</f>
        <v>0</v>
      </c>
      <c r="K143" s="178"/>
      <c r="L143" s="183"/>
      <c r="M143" s="184"/>
      <c r="N143" s="185"/>
      <c r="O143" s="185"/>
      <c r="P143" s="186">
        <f>SUM(P144:P164)</f>
        <v>0</v>
      </c>
      <c r="Q143" s="185"/>
      <c r="R143" s="186">
        <f>SUM(R144:R164)</f>
        <v>0</v>
      </c>
      <c r="S143" s="185"/>
      <c r="T143" s="187">
        <f>SUM(T144:T164)</f>
        <v>0</v>
      </c>
      <c r="AR143" s="188" t="s">
        <v>85</v>
      </c>
      <c r="AT143" s="189" t="s">
        <v>76</v>
      </c>
      <c r="AU143" s="189" t="s">
        <v>87</v>
      </c>
      <c r="AY143" s="188" t="s">
        <v>209</v>
      </c>
      <c r="BK143" s="190">
        <f>SUM(BK144:BK164)</f>
        <v>0</v>
      </c>
    </row>
    <row r="144" spans="1:65" s="2" customFormat="1" ht="33" customHeight="1">
      <c r="A144" s="35"/>
      <c r="B144" s="36"/>
      <c r="C144" s="193" t="s">
        <v>226</v>
      </c>
      <c r="D144" s="193" t="s">
        <v>214</v>
      </c>
      <c r="E144" s="194" t="s">
        <v>16265</v>
      </c>
      <c r="F144" s="195" t="s">
        <v>16266</v>
      </c>
      <c r="G144" s="196" t="s">
        <v>224</v>
      </c>
      <c r="H144" s="197">
        <v>614.10599999999999</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218</v>
      </c>
      <c r="AT144" s="205" t="s">
        <v>214</v>
      </c>
      <c r="AU144" s="205" t="s">
        <v>226</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218</v>
      </c>
      <c r="BM144" s="205" t="s">
        <v>16267</v>
      </c>
    </row>
    <row r="145" spans="1:65" s="13" customFormat="1">
      <c r="B145" s="212"/>
      <c r="C145" s="213"/>
      <c r="D145" s="214" t="s">
        <v>555</v>
      </c>
      <c r="E145" s="215" t="s">
        <v>1</v>
      </c>
      <c r="F145" s="216" t="s">
        <v>16268</v>
      </c>
      <c r="G145" s="213"/>
      <c r="H145" s="217">
        <v>12.925000000000001</v>
      </c>
      <c r="I145" s="218"/>
      <c r="J145" s="213"/>
      <c r="K145" s="213"/>
      <c r="L145" s="219"/>
      <c r="M145" s="220"/>
      <c r="N145" s="221"/>
      <c r="O145" s="221"/>
      <c r="P145" s="221"/>
      <c r="Q145" s="221"/>
      <c r="R145" s="221"/>
      <c r="S145" s="221"/>
      <c r="T145" s="222"/>
      <c r="AT145" s="223" t="s">
        <v>555</v>
      </c>
      <c r="AU145" s="223" t="s">
        <v>226</v>
      </c>
      <c r="AV145" s="13" t="s">
        <v>87</v>
      </c>
      <c r="AW145" s="13" t="s">
        <v>32</v>
      </c>
      <c r="AX145" s="13" t="s">
        <v>77</v>
      </c>
      <c r="AY145" s="223" t="s">
        <v>209</v>
      </c>
    </row>
    <row r="146" spans="1:65" s="13" customFormat="1" ht="22.5">
      <c r="B146" s="212"/>
      <c r="C146" s="213"/>
      <c r="D146" s="214" t="s">
        <v>555</v>
      </c>
      <c r="E146" s="215" t="s">
        <v>1</v>
      </c>
      <c r="F146" s="216" t="s">
        <v>16269</v>
      </c>
      <c r="G146" s="213"/>
      <c r="H146" s="217">
        <v>35.975000000000001</v>
      </c>
      <c r="I146" s="218"/>
      <c r="J146" s="213"/>
      <c r="K146" s="213"/>
      <c r="L146" s="219"/>
      <c r="M146" s="220"/>
      <c r="N146" s="221"/>
      <c r="O146" s="221"/>
      <c r="P146" s="221"/>
      <c r="Q146" s="221"/>
      <c r="R146" s="221"/>
      <c r="S146" s="221"/>
      <c r="T146" s="222"/>
      <c r="AT146" s="223" t="s">
        <v>555</v>
      </c>
      <c r="AU146" s="223" t="s">
        <v>226</v>
      </c>
      <c r="AV146" s="13" t="s">
        <v>87</v>
      </c>
      <c r="AW146" s="13" t="s">
        <v>32</v>
      </c>
      <c r="AX146" s="13" t="s">
        <v>77</v>
      </c>
      <c r="AY146" s="223" t="s">
        <v>209</v>
      </c>
    </row>
    <row r="147" spans="1:65" s="13" customFormat="1">
      <c r="B147" s="212"/>
      <c r="C147" s="213"/>
      <c r="D147" s="214" t="s">
        <v>555</v>
      </c>
      <c r="E147" s="215" t="s">
        <v>1</v>
      </c>
      <c r="F147" s="216" t="s">
        <v>16270</v>
      </c>
      <c r="G147" s="213"/>
      <c r="H147" s="217">
        <v>93.016000000000005</v>
      </c>
      <c r="I147" s="218"/>
      <c r="J147" s="213"/>
      <c r="K147" s="213"/>
      <c r="L147" s="219"/>
      <c r="M147" s="220"/>
      <c r="N147" s="221"/>
      <c r="O147" s="221"/>
      <c r="P147" s="221"/>
      <c r="Q147" s="221"/>
      <c r="R147" s="221"/>
      <c r="S147" s="221"/>
      <c r="T147" s="222"/>
      <c r="AT147" s="223" t="s">
        <v>555</v>
      </c>
      <c r="AU147" s="223" t="s">
        <v>226</v>
      </c>
      <c r="AV147" s="13" t="s">
        <v>87</v>
      </c>
      <c r="AW147" s="13" t="s">
        <v>32</v>
      </c>
      <c r="AX147" s="13" t="s">
        <v>77</v>
      </c>
      <c r="AY147" s="223" t="s">
        <v>209</v>
      </c>
    </row>
    <row r="148" spans="1:65" s="13" customFormat="1">
      <c r="B148" s="212"/>
      <c r="C148" s="213"/>
      <c r="D148" s="214" t="s">
        <v>555</v>
      </c>
      <c r="E148" s="215" t="s">
        <v>1</v>
      </c>
      <c r="F148" s="216" t="s">
        <v>16271</v>
      </c>
      <c r="G148" s="213"/>
      <c r="H148" s="217">
        <v>172.42500000000001</v>
      </c>
      <c r="I148" s="218"/>
      <c r="J148" s="213"/>
      <c r="K148" s="213"/>
      <c r="L148" s="219"/>
      <c r="M148" s="220"/>
      <c r="N148" s="221"/>
      <c r="O148" s="221"/>
      <c r="P148" s="221"/>
      <c r="Q148" s="221"/>
      <c r="R148" s="221"/>
      <c r="S148" s="221"/>
      <c r="T148" s="222"/>
      <c r="AT148" s="223" t="s">
        <v>555</v>
      </c>
      <c r="AU148" s="223" t="s">
        <v>226</v>
      </c>
      <c r="AV148" s="13" t="s">
        <v>87</v>
      </c>
      <c r="AW148" s="13" t="s">
        <v>32</v>
      </c>
      <c r="AX148" s="13" t="s">
        <v>77</v>
      </c>
      <c r="AY148" s="223" t="s">
        <v>209</v>
      </c>
    </row>
    <row r="149" spans="1:65" s="16" customFormat="1">
      <c r="B149" s="260"/>
      <c r="C149" s="261"/>
      <c r="D149" s="214" t="s">
        <v>555</v>
      </c>
      <c r="E149" s="262" t="s">
        <v>1</v>
      </c>
      <c r="F149" s="263" t="s">
        <v>942</v>
      </c>
      <c r="G149" s="261"/>
      <c r="H149" s="264">
        <v>314.34100000000001</v>
      </c>
      <c r="I149" s="265"/>
      <c r="J149" s="261"/>
      <c r="K149" s="261"/>
      <c r="L149" s="266"/>
      <c r="M149" s="267"/>
      <c r="N149" s="268"/>
      <c r="O149" s="268"/>
      <c r="P149" s="268"/>
      <c r="Q149" s="268"/>
      <c r="R149" s="268"/>
      <c r="S149" s="268"/>
      <c r="T149" s="269"/>
      <c r="AT149" s="270" t="s">
        <v>555</v>
      </c>
      <c r="AU149" s="270" t="s">
        <v>226</v>
      </c>
      <c r="AV149" s="16" t="s">
        <v>226</v>
      </c>
      <c r="AW149" s="16" t="s">
        <v>32</v>
      </c>
      <c r="AX149" s="16" t="s">
        <v>77</v>
      </c>
      <c r="AY149" s="270" t="s">
        <v>209</v>
      </c>
    </row>
    <row r="150" spans="1:65" s="13" customFormat="1">
      <c r="B150" s="212"/>
      <c r="C150" s="213"/>
      <c r="D150" s="214" t="s">
        <v>555</v>
      </c>
      <c r="E150" s="215" t="s">
        <v>1</v>
      </c>
      <c r="F150" s="216" t="s">
        <v>16272</v>
      </c>
      <c r="G150" s="213"/>
      <c r="H150" s="217">
        <v>15.51</v>
      </c>
      <c r="I150" s="218"/>
      <c r="J150" s="213"/>
      <c r="K150" s="213"/>
      <c r="L150" s="219"/>
      <c r="M150" s="220"/>
      <c r="N150" s="221"/>
      <c r="O150" s="221"/>
      <c r="P150" s="221"/>
      <c r="Q150" s="221"/>
      <c r="R150" s="221"/>
      <c r="S150" s="221"/>
      <c r="T150" s="222"/>
      <c r="AT150" s="223" t="s">
        <v>555</v>
      </c>
      <c r="AU150" s="223" t="s">
        <v>226</v>
      </c>
      <c r="AV150" s="13" t="s">
        <v>87</v>
      </c>
      <c r="AW150" s="13" t="s">
        <v>32</v>
      </c>
      <c r="AX150" s="13" t="s">
        <v>77</v>
      </c>
      <c r="AY150" s="223" t="s">
        <v>209</v>
      </c>
    </row>
    <row r="151" spans="1:65" s="13" customFormat="1" ht="22.5">
      <c r="B151" s="212"/>
      <c r="C151" s="213"/>
      <c r="D151" s="214" t="s">
        <v>555</v>
      </c>
      <c r="E151" s="215" t="s">
        <v>1</v>
      </c>
      <c r="F151" s="216" t="s">
        <v>16273</v>
      </c>
      <c r="G151" s="213"/>
      <c r="H151" s="217">
        <v>43.17</v>
      </c>
      <c r="I151" s="218"/>
      <c r="J151" s="213"/>
      <c r="K151" s="213"/>
      <c r="L151" s="219"/>
      <c r="M151" s="220"/>
      <c r="N151" s="221"/>
      <c r="O151" s="221"/>
      <c r="P151" s="221"/>
      <c r="Q151" s="221"/>
      <c r="R151" s="221"/>
      <c r="S151" s="221"/>
      <c r="T151" s="222"/>
      <c r="AT151" s="223" t="s">
        <v>555</v>
      </c>
      <c r="AU151" s="223" t="s">
        <v>226</v>
      </c>
      <c r="AV151" s="13" t="s">
        <v>87</v>
      </c>
      <c r="AW151" s="13" t="s">
        <v>32</v>
      </c>
      <c r="AX151" s="13" t="s">
        <v>77</v>
      </c>
      <c r="AY151" s="223" t="s">
        <v>209</v>
      </c>
    </row>
    <row r="152" spans="1:65" s="13" customFormat="1">
      <c r="B152" s="212"/>
      <c r="C152" s="213"/>
      <c r="D152" s="214" t="s">
        <v>555</v>
      </c>
      <c r="E152" s="215" t="s">
        <v>1</v>
      </c>
      <c r="F152" s="216" t="s">
        <v>16274</v>
      </c>
      <c r="G152" s="213"/>
      <c r="H152" s="217">
        <v>84.56</v>
      </c>
      <c r="I152" s="218"/>
      <c r="J152" s="213"/>
      <c r="K152" s="213"/>
      <c r="L152" s="219"/>
      <c r="M152" s="220"/>
      <c r="N152" s="221"/>
      <c r="O152" s="221"/>
      <c r="P152" s="221"/>
      <c r="Q152" s="221"/>
      <c r="R152" s="221"/>
      <c r="S152" s="221"/>
      <c r="T152" s="222"/>
      <c r="AT152" s="223" t="s">
        <v>555</v>
      </c>
      <c r="AU152" s="223" t="s">
        <v>226</v>
      </c>
      <c r="AV152" s="13" t="s">
        <v>87</v>
      </c>
      <c r="AW152" s="13" t="s">
        <v>32</v>
      </c>
      <c r="AX152" s="13" t="s">
        <v>77</v>
      </c>
      <c r="AY152" s="223" t="s">
        <v>209</v>
      </c>
    </row>
    <row r="153" spans="1:65" s="13" customFormat="1" ht="22.5">
      <c r="B153" s="212"/>
      <c r="C153" s="213"/>
      <c r="D153" s="214" t="s">
        <v>555</v>
      </c>
      <c r="E153" s="215" t="s">
        <v>1</v>
      </c>
      <c r="F153" s="216" t="s">
        <v>16275</v>
      </c>
      <c r="G153" s="213"/>
      <c r="H153" s="217">
        <v>156.52500000000001</v>
      </c>
      <c r="I153" s="218"/>
      <c r="J153" s="213"/>
      <c r="K153" s="213"/>
      <c r="L153" s="219"/>
      <c r="M153" s="220"/>
      <c r="N153" s="221"/>
      <c r="O153" s="221"/>
      <c r="P153" s="221"/>
      <c r="Q153" s="221"/>
      <c r="R153" s="221"/>
      <c r="S153" s="221"/>
      <c r="T153" s="222"/>
      <c r="AT153" s="223" t="s">
        <v>555</v>
      </c>
      <c r="AU153" s="223" t="s">
        <v>226</v>
      </c>
      <c r="AV153" s="13" t="s">
        <v>87</v>
      </c>
      <c r="AW153" s="13" t="s">
        <v>32</v>
      </c>
      <c r="AX153" s="13" t="s">
        <v>77</v>
      </c>
      <c r="AY153" s="223" t="s">
        <v>209</v>
      </c>
    </row>
    <row r="154" spans="1:65" s="16" customFormat="1">
      <c r="B154" s="260"/>
      <c r="C154" s="261"/>
      <c r="D154" s="214" t="s">
        <v>555</v>
      </c>
      <c r="E154" s="262" t="s">
        <v>1</v>
      </c>
      <c r="F154" s="263" t="s">
        <v>942</v>
      </c>
      <c r="G154" s="261"/>
      <c r="H154" s="264">
        <v>299.76499999999999</v>
      </c>
      <c r="I154" s="265"/>
      <c r="J154" s="261"/>
      <c r="K154" s="261"/>
      <c r="L154" s="266"/>
      <c r="M154" s="267"/>
      <c r="N154" s="268"/>
      <c r="O154" s="268"/>
      <c r="P154" s="268"/>
      <c r="Q154" s="268"/>
      <c r="R154" s="268"/>
      <c r="S154" s="268"/>
      <c r="T154" s="269"/>
      <c r="AT154" s="270" t="s">
        <v>555</v>
      </c>
      <c r="AU154" s="270" t="s">
        <v>226</v>
      </c>
      <c r="AV154" s="16" t="s">
        <v>226</v>
      </c>
      <c r="AW154" s="16" t="s">
        <v>32</v>
      </c>
      <c r="AX154" s="16" t="s">
        <v>77</v>
      </c>
      <c r="AY154" s="270" t="s">
        <v>209</v>
      </c>
    </row>
    <row r="155" spans="1:65" s="14" customFormat="1">
      <c r="B155" s="235"/>
      <c r="C155" s="236"/>
      <c r="D155" s="214" t="s">
        <v>555</v>
      </c>
      <c r="E155" s="237" t="s">
        <v>1</v>
      </c>
      <c r="F155" s="238" t="s">
        <v>645</v>
      </c>
      <c r="G155" s="236"/>
      <c r="H155" s="239">
        <v>614.10599999999999</v>
      </c>
      <c r="I155" s="240"/>
      <c r="J155" s="236"/>
      <c r="K155" s="236"/>
      <c r="L155" s="241"/>
      <c r="M155" s="242"/>
      <c r="N155" s="243"/>
      <c r="O155" s="243"/>
      <c r="P155" s="243"/>
      <c r="Q155" s="243"/>
      <c r="R155" s="243"/>
      <c r="S155" s="243"/>
      <c r="T155" s="244"/>
      <c r="AT155" s="245" t="s">
        <v>555</v>
      </c>
      <c r="AU155" s="245" t="s">
        <v>226</v>
      </c>
      <c r="AV155" s="14" t="s">
        <v>218</v>
      </c>
      <c r="AW155" s="14" t="s">
        <v>32</v>
      </c>
      <c r="AX155" s="14" t="s">
        <v>85</v>
      </c>
      <c r="AY155" s="245" t="s">
        <v>209</v>
      </c>
    </row>
    <row r="156" spans="1:65" s="2" customFormat="1" ht="37.9" customHeight="1">
      <c r="A156" s="35"/>
      <c r="B156" s="36"/>
      <c r="C156" s="193" t="s">
        <v>218</v>
      </c>
      <c r="D156" s="193" t="s">
        <v>214</v>
      </c>
      <c r="E156" s="194" t="s">
        <v>16276</v>
      </c>
      <c r="F156" s="195" t="s">
        <v>16277</v>
      </c>
      <c r="G156" s="196" t="s">
        <v>224</v>
      </c>
      <c r="H156" s="197">
        <v>299.76499999999999</v>
      </c>
      <c r="I156" s="198"/>
      <c r="J156" s="199">
        <f>ROUND(I156*H156,2)</f>
        <v>0</v>
      </c>
      <c r="K156" s="200"/>
      <c r="L156" s="40"/>
      <c r="M156" s="201" t="s">
        <v>1</v>
      </c>
      <c r="N156" s="202"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218</v>
      </c>
      <c r="AT156" s="205" t="s">
        <v>214</v>
      </c>
      <c r="AU156" s="205" t="s">
        <v>226</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16278</v>
      </c>
    </row>
    <row r="157" spans="1:65" s="15" customFormat="1">
      <c r="B157" s="246"/>
      <c r="C157" s="247"/>
      <c r="D157" s="214" t="s">
        <v>555</v>
      </c>
      <c r="E157" s="248" t="s">
        <v>1</v>
      </c>
      <c r="F157" s="249" t="s">
        <v>16279</v>
      </c>
      <c r="G157" s="247"/>
      <c r="H157" s="248" t="s">
        <v>1</v>
      </c>
      <c r="I157" s="250"/>
      <c r="J157" s="247"/>
      <c r="K157" s="247"/>
      <c r="L157" s="251"/>
      <c r="M157" s="252"/>
      <c r="N157" s="253"/>
      <c r="O157" s="253"/>
      <c r="P157" s="253"/>
      <c r="Q157" s="253"/>
      <c r="R157" s="253"/>
      <c r="S157" s="253"/>
      <c r="T157" s="254"/>
      <c r="AT157" s="255" t="s">
        <v>555</v>
      </c>
      <c r="AU157" s="255" t="s">
        <v>226</v>
      </c>
      <c r="AV157" s="15" t="s">
        <v>85</v>
      </c>
      <c r="AW157" s="15" t="s">
        <v>32</v>
      </c>
      <c r="AX157" s="15" t="s">
        <v>77</v>
      </c>
      <c r="AY157" s="255" t="s">
        <v>209</v>
      </c>
    </row>
    <row r="158" spans="1:65" s="13" customFormat="1">
      <c r="B158" s="212"/>
      <c r="C158" s="213"/>
      <c r="D158" s="214" t="s">
        <v>555</v>
      </c>
      <c r="E158" s="215" t="s">
        <v>1</v>
      </c>
      <c r="F158" s="216" t="s">
        <v>16272</v>
      </c>
      <c r="G158" s="213"/>
      <c r="H158" s="217">
        <v>15.51</v>
      </c>
      <c r="I158" s="218"/>
      <c r="J158" s="213"/>
      <c r="K158" s="213"/>
      <c r="L158" s="219"/>
      <c r="M158" s="220"/>
      <c r="N158" s="221"/>
      <c r="O158" s="221"/>
      <c r="P158" s="221"/>
      <c r="Q158" s="221"/>
      <c r="R158" s="221"/>
      <c r="S158" s="221"/>
      <c r="T158" s="222"/>
      <c r="AT158" s="223" t="s">
        <v>555</v>
      </c>
      <c r="AU158" s="223" t="s">
        <v>226</v>
      </c>
      <c r="AV158" s="13" t="s">
        <v>87</v>
      </c>
      <c r="AW158" s="13" t="s">
        <v>32</v>
      </c>
      <c r="AX158" s="13" t="s">
        <v>77</v>
      </c>
      <c r="AY158" s="223" t="s">
        <v>209</v>
      </c>
    </row>
    <row r="159" spans="1:65" s="13" customFormat="1" ht="22.5">
      <c r="B159" s="212"/>
      <c r="C159" s="213"/>
      <c r="D159" s="214" t="s">
        <v>555</v>
      </c>
      <c r="E159" s="215" t="s">
        <v>1</v>
      </c>
      <c r="F159" s="216" t="s">
        <v>16273</v>
      </c>
      <c r="G159" s="213"/>
      <c r="H159" s="217">
        <v>43.17</v>
      </c>
      <c r="I159" s="218"/>
      <c r="J159" s="213"/>
      <c r="K159" s="213"/>
      <c r="L159" s="219"/>
      <c r="M159" s="220"/>
      <c r="N159" s="221"/>
      <c r="O159" s="221"/>
      <c r="P159" s="221"/>
      <c r="Q159" s="221"/>
      <c r="R159" s="221"/>
      <c r="S159" s="221"/>
      <c r="T159" s="222"/>
      <c r="AT159" s="223" t="s">
        <v>555</v>
      </c>
      <c r="AU159" s="223" t="s">
        <v>226</v>
      </c>
      <c r="AV159" s="13" t="s">
        <v>87</v>
      </c>
      <c r="AW159" s="13" t="s">
        <v>32</v>
      </c>
      <c r="AX159" s="13" t="s">
        <v>77</v>
      </c>
      <c r="AY159" s="223" t="s">
        <v>209</v>
      </c>
    </row>
    <row r="160" spans="1:65" s="13" customFormat="1">
      <c r="B160" s="212"/>
      <c r="C160" s="213"/>
      <c r="D160" s="214" t="s">
        <v>555</v>
      </c>
      <c r="E160" s="215" t="s">
        <v>1</v>
      </c>
      <c r="F160" s="216" t="s">
        <v>16274</v>
      </c>
      <c r="G160" s="213"/>
      <c r="H160" s="217">
        <v>84.56</v>
      </c>
      <c r="I160" s="218"/>
      <c r="J160" s="213"/>
      <c r="K160" s="213"/>
      <c r="L160" s="219"/>
      <c r="M160" s="220"/>
      <c r="N160" s="221"/>
      <c r="O160" s="221"/>
      <c r="P160" s="221"/>
      <c r="Q160" s="221"/>
      <c r="R160" s="221"/>
      <c r="S160" s="221"/>
      <c r="T160" s="222"/>
      <c r="AT160" s="223" t="s">
        <v>555</v>
      </c>
      <c r="AU160" s="223" t="s">
        <v>226</v>
      </c>
      <c r="AV160" s="13" t="s">
        <v>87</v>
      </c>
      <c r="AW160" s="13" t="s">
        <v>32</v>
      </c>
      <c r="AX160" s="13" t="s">
        <v>77</v>
      </c>
      <c r="AY160" s="223" t="s">
        <v>209</v>
      </c>
    </row>
    <row r="161" spans="1:65" s="13" customFormat="1" ht="22.5">
      <c r="B161" s="212"/>
      <c r="C161" s="213"/>
      <c r="D161" s="214" t="s">
        <v>555</v>
      </c>
      <c r="E161" s="215" t="s">
        <v>1</v>
      </c>
      <c r="F161" s="216" t="s">
        <v>16275</v>
      </c>
      <c r="G161" s="213"/>
      <c r="H161" s="217">
        <v>156.52500000000001</v>
      </c>
      <c r="I161" s="218"/>
      <c r="J161" s="213"/>
      <c r="K161" s="213"/>
      <c r="L161" s="219"/>
      <c r="M161" s="220"/>
      <c r="N161" s="221"/>
      <c r="O161" s="221"/>
      <c r="P161" s="221"/>
      <c r="Q161" s="221"/>
      <c r="R161" s="221"/>
      <c r="S161" s="221"/>
      <c r="T161" s="222"/>
      <c r="AT161" s="223" t="s">
        <v>555</v>
      </c>
      <c r="AU161" s="223" t="s">
        <v>226</v>
      </c>
      <c r="AV161" s="13" t="s">
        <v>87</v>
      </c>
      <c r="AW161" s="13" t="s">
        <v>32</v>
      </c>
      <c r="AX161" s="13" t="s">
        <v>77</v>
      </c>
      <c r="AY161" s="223" t="s">
        <v>209</v>
      </c>
    </row>
    <row r="162" spans="1:65" s="14" customFormat="1">
      <c r="B162" s="235"/>
      <c r="C162" s="236"/>
      <c r="D162" s="214" t="s">
        <v>555</v>
      </c>
      <c r="E162" s="237" t="s">
        <v>1</v>
      </c>
      <c r="F162" s="238" t="s">
        <v>645</v>
      </c>
      <c r="G162" s="236"/>
      <c r="H162" s="239">
        <v>299.76499999999999</v>
      </c>
      <c r="I162" s="240"/>
      <c r="J162" s="236"/>
      <c r="K162" s="236"/>
      <c r="L162" s="241"/>
      <c r="M162" s="242"/>
      <c r="N162" s="243"/>
      <c r="O162" s="243"/>
      <c r="P162" s="243"/>
      <c r="Q162" s="243"/>
      <c r="R162" s="243"/>
      <c r="S162" s="243"/>
      <c r="T162" s="244"/>
      <c r="AT162" s="245" t="s">
        <v>555</v>
      </c>
      <c r="AU162" s="245" t="s">
        <v>226</v>
      </c>
      <c r="AV162" s="14" t="s">
        <v>218</v>
      </c>
      <c r="AW162" s="14" t="s">
        <v>32</v>
      </c>
      <c r="AX162" s="14" t="s">
        <v>85</v>
      </c>
      <c r="AY162" s="245" t="s">
        <v>209</v>
      </c>
    </row>
    <row r="163" spans="1:65" s="2" customFormat="1" ht="16.5" customHeight="1">
      <c r="A163" s="35"/>
      <c r="B163" s="36"/>
      <c r="C163" s="224" t="s">
        <v>233</v>
      </c>
      <c r="D163" s="224" t="s">
        <v>576</v>
      </c>
      <c r="E163" s="225" t="s">
        <v>16280</v>
      </c>
      <c r="F163" s="226" t="s">
        <v>16281</v>
      </c>
      <c r="G163" s="227" t="s">
        <v>236</v>
      </c>
      <c r="H163" s="228">
        <v>569.55399999999997</v>
      </c>
      <c r="I163" s="229"/>
      <c r="J163" s="230">
        <f>ROUND(I163*H163,2)</f>
        <v>0</v>
      </c>
      <c r="K163" s="231"/>
      <c r="L163" s="232"/>
      <c r="M163" s="233" t="s">
        <v>1</v>
      </c>
      <c r="N163" s="234"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246</v>
      </c>
      <c r="AT163" s="205" t="s">
        <v>576</v>
      </c>
      <c r="AU163" s="205" t="s">
        <v>226</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16282</v>
      </c>
    </row>
    <row r="164" spans="1:65" s="13" customFormat="1">
      <c r="B164" s="212"/>
      <c r="C164" s="213"/>
      <c r="D164" s="214" t="s">
        <v>555</v>
      </c>
      <c r="E164" s="215" t="s">
        <v>1</v>
      </c>
      <c r="F164" s="216" t="s">
        <v>16283</v>
      </c>
      <c r="G164" s="213"/>
      <c r="H164" s="217">
        <v>569.55399999999997</v>
      </c>
      <c r="I164" s="218"/>
      <c r="J164" s="213"/>
      <c r="K164" s="213"/>
      <c r="L164" s="219"/>
      <c r="M164" s="220"/>
      <c r="N164" s="221"/>
      <c r="O164" s="221"/>
      <c r="P164" s="221"/>
      <c r="Q164" s="221"/>
      <c r="R164" s="221"/>
      <c r="S164" s="221"/>
      <c r="T164" s="222"/>
      <c r="AT164" s="223" t="s">
        <v>555</v>
      </c>
      <c r="AU164" s="223" t="s">
        <v>226</v>
      </c>
      <c r="AV164" s="13" t="s">
        <v>87</v>
      </c>
      <c r="AW164" s="13" t="s">
        <v>32</v>
      </c>
      <c r="AX164" s="13" t="s">
        <v>85</v>
      </c>
      <c r="AY164" s="223" t="s">
        <v>209</v>
      </c>
    </row>
    <row r="165" spans="1:65" s="12" customFormat="1" ht="20.85" customHeight="1">
      <c r="B165" s="177"/>
      <c r="C165" s="178"/>
      <c r="D165" s="179" t="s">
        <v>76</v>
      </c>
      <c r="E165" s="191" t="s">
        <v>265</v>
      </c>
      <c r="F165" s="191" t="s">
        <v>16284</v>
      </c>
      <c r="G165" s="178"/>
      <c r="H165" s="178"/>
      <c r="I165" s="181"/>
      <c r="J165" s="192">
        <f>BK165</f>
        <v>0</v>
      </c>
      <c r="K165" s="178"/>
      <c r="L165" s="183"/>
      <c r="M165" s="184"/>
      <c r="N165" s="185"/>
      <c r="O165" s="185"/>
      <c r="P165" s="186">
        <f>SUM(P166:P168)</f>
        <v>0</v>
      </c>
      <c r="Q165" s="185"/>
      <c r="R165" s="186">
        <f>SUM(R166:R168)</f>
        <v>0</v>
      </c>
      <c r="S165" s="185"/>
      <c r="T165" s="187">
        <f>SUM(T166:T168)</f>
        <v>0</v>
      </c>
      <c r="AR165" s="188" t="s">
        <v>85</v>
      </c>
      <c r="AT165" s="189" t="s">
        <v>76</v>
      </c>
      <c r="AU165" s="189" t="s">
        <v>87</v>
      </c>
      <c r="AY165" s="188" t="s">
        <v>209</v>
      </c>
      <c r="BK165" s="190">
        <f>SUM(BK166:BK168)</f>
        <v>0</v>
      </c>
    </row>
    <row r="166" spans="1:65" s="2" customFormat="1" ht="44.25" customHeight="1">
      <c r="A166" s="35"/>
      <c r="B166" s="36"/>
      <c r="C166" s="193" t="s">
        <v>238</v>
      </c>
      <c r="D166" s="193" t="s">
        <v>214</v>
      </c>
      <c r="E166" s="194" t="s">
        <v>16285</v>
      </c>
      <c r="F166" s="195" t="s">
        <v>16286</v>
      </c>
      <c r="G166" s="196" t="s">
        <v>224</v>
      </c>
      <c r="H166" s="197">
        <v>23.1</v>
      </c>
      <c r="I166" s="198"/>
      <c r="J166" s="199">
        <f>ROUND(I166*H166,2)</f>
        <v>0</v>
      </c>
      <c r="K166" s="200"/>
      <c r="L166" s="40"/>
      <c r="M166" s="201" t="s">
        <v>1</v>
      </c>
      <c r="N166" s="202" t="s">
        <v>42</v>
      </c>
      <c r="O166" s="72"/>
      <c r="P166" s="203">
        <f>O166*H166</f>
        <v>0</v>
      </c>
      <c r="Q166" s="203">
        <v>0</v>
      </c>
      <c r="R166" s="203">
        <f>Q166*H166</f>
        <v>0</v>
      </c>
      <c r="S166" s="203">
        <v>0</v>
      </c>
      <c r="T166" s="204">
        <f>S166*H166</f>
        <v>0</v>
      </c>
      <c r="U166" s="35"/>
      <c r="V166" s="35"/>
      <c r="W166" s="35"/>
      <c r="X166" s="35"/>
      <c r="Y166" s="35"/>
      <c r="Z166" s="35"/>
      <c r="AA166" s="35"/>
      <c r="AB166" s="35"/>
      <c r="AC166" s="35"/>
      <c r="AD166" s="35"/>
      <c r="AE166" s="35"/>
      <c r="AR166" s="205" t="s">
        <v>218</v>
      </c>
      <c r="AT166" s="205" t="s">
        <v>214</v>
      </c>
      <c r="AU166" s="205" t="s">
        <v>226</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16287</v>
      </c>
    </row>
    <row r="167" spans="1:65" s="15" customFormat="1">
      <c r="B167" s="246"/>
      <c r="C167" s="247"/>
      <c r="D167" s="214" t="s">
        <v>555</v>
      </c>
      <c r="E167" s="248" t="s">
        <v>1</v>
      </c>
      <c r="F167" s="249" t="s">
        <v>16288</v>
      </c>
      <c r="G167" s="247"/>
      <c r="H167" s="248" t="s">
        <v>1</v>
      </c>
      <c r="I167" s="250"/>
      <c r="J167" s="247"/>
      <c r="K167" s="247"/>
      <c r="L167" s="251"/>
      <c r="M167" s="252"/>
      <c r="N167" s="253"/>
      <c r="O167" s="253"/>
      <c r="P167" s="253"/>
      <c r="Q167" s="253"/>
      <c r="R167" s="253"/>
      <c r="S167" s="253"/>
      <c r="T167" s="254"/>
      <c r="AT167" s="255" t="s">
        <v>555</v>
      </c>
      <c r="AU167" s="255" t="s">
        <v>226</v>
      </c>
      <c r="AV167" s="15" t="s">
        <v>85</v>
      </c>
      <c r="AW167" s="15" t="s">
        <v>32</v>
      </c>
      <c r="AX167" s="15" t="s">
        <v>77</v>
      </c>
      <c r="AY167" s="255" t="s">
        <v>209</v>
      </c>
    </row>
    <row r="168" spans="1:65" s="13" customFormat="1">
      <c r="B168" s="212"/>
      <c r="C168" s="213"/>
      <c r="D168" s="214" t="s">
        <v>555</v>
      </c>
      <c r="E168" s="215" t="s">
        <v>1</v>
      </c>
      <c r="F168" s="216" t="s">
        <v>16289</v>
      </c>
      <c r="G168" s="213"/>
      <c r="H168" s="217">
        <v>23.1</v>
      </c>
      <c r="I168" s="218"/>
      <c r="J168" s="213"/>
      <c r="K168" s="213"/>
      <c r="L168" s="219"/>
      <c r="M168" s="220"/>
      <c r="N168" s="221"/>
      <c r="O168" s="221"/>
      <c r="P168" s="221"/>
      <c r="Q168" s="221"/>
      <c r="R168" s="221"/>
      <c r="S168" s="221"/>
      <c r="T168" s="222"/>
      <c r="AT168" s="223" t="s">
        <v>555</v>
      </c>
      <c r="AU168" s="223" t="s">
        <v>226</v>
      </c>
      <c r="AV168" s="13" t="s">
        <v>87</v>
      </c>
      <c r="AW168" s="13" t="s">
        <v>32</v>
      </c>
      <c r="AX168" s="13" t="s">
        <v>85</v>
      </c>
      <c r="AY168" s="223" t="s">
        <v>209</v>
      </c>
    </row>
    <row r="169" spans="1:65" s="12" customFormat="1" ht="20.85" customHeight="1">
      <c r="B169" s="177"/>
      <c r="C169" s="178"/>
      <c r="D169" s="179" t="s">
        <v>76</v>
      </c>
      <c r="E169" s="191" t="s">
        <v>8</v>
      </c>
      <c r="F169" s="191" t="s">
        <v>16290</v>
      </c>
      <c r="G169" s="178"/>
      <c r="H169" s="178"/>
      <c r="I169" s="181"/>
      <c r="J169" s="192">
        <f>BK169</f>
        <v>0</v>
      </c>
      <c r="K169" s="178"/>
      <c r="L169" s="183"/>
      <c r="M169" s="184"/>
      <c r="N169" s="185"/>
      <c r="O169" s="185"/>
      <c r="P169" s="186">
        <f>SUM(P170:P173)</f>
        <v>0</v>
      </c>
      <c r="Q169" s="185"/>
      <c r="R169" s="186">
        <f>SUM(R170:R173)</f>
        <v>5.5440000000000003E-2</v>
      </c>
      <c r="S169" s="185"/>
      <c r="T169" s="187">
        <f>SUM(T170:T173)</f>
        <v>0</v>
      </c>
      <c r="AR169" s="188" t="s">
        <v>85</v>
      </c>
      <c r="AT169" s="189" t="s">
        <v>76</v>
      </c>
      <c r="AU169" s="189" t="s">
        <v>87</v>
      </c>
      <c r="AY169" s="188" t="s">
        <v>209</v>
      </c>
      <c r="BK169" s="190">
        <f>SUM(BK170:BK173)</f>
        <v>0</v>
      </c>
    </row>
    <row r="170" spans="1:65" s="2" customFormat="1" ht="21.75" customHeight="1">
      <c r="A170" s="35"/>
      <c r="B170" s="36"/>
      <c r="C170" s="193" t="s">
        <v>242</v>
      </c>
      <c r="D170" s="193" t="s">
        <v>214</v>
      </c>
      <c r="E170" s="194" t="s">
        <v>16291</v>
      </c>
      <c r="F170" s="195" t="s">
        <v>16292</v>
      </c>
      <c r="G170" s="196" t="s">
        <v>217</v>
      </c>
      <c r="H170" s="197">
        <v>66</v>
      </c>
      <c r="I170" s="198"/>
      <c r="J170" s="199">
        <f>ROUND(I170*H170,2)</f>
        <v>0</v>
      </c>
      <c r="K170" s="200"/>
      <c r="L170" s="40"/>
      <c r="M170" s="201" t="s">
        <v>1</v>
      </c>
      <c r="N170" s="202" t="s">
        <v>42</v>
      </c>
      <c r="O170" s="72"/>
      <c r="P170" s="203">
        <f>O170*H170</f>
        <v>0</v>
      </c>
      <c r="Q170" s="203">
        <v>8.4000000000000003E-4</v>
      </c>
      <c r="R170" s="203">
        <f>Q170*H170</f>
        <v>5.5440000000000003E-2</v>
      </c>
      <c r="S170" s="203">
        <v>0</v>
      </c>
      <c r="T170" s="204">
        <f>S170*H170</f>
        <v>0</v>
      </c>
      <c r="U170" s="35"/>
      <c r="V170" s="35"/>
      <c r="W170" s="35"/>
      <c r="X170" s="35"/>
      <c r="Y170" s="35"/>
      <c r="Z170" s="35"/>
      <c r="AA170" s="35"/>
      <c r="AB170" s="35"/>
      <c r="AC170" s="35"/>
      <c r="AD170" s="35"/>
      <c r="AE170" s="35"/>
      <c r="AR170" s="205" t="s">
        <v>218</v>
      </c>
      <c r="AT170" s="205" t="s">
        <v>214</v>
      </c>
      <c r="AU170" s="205" t="s">
        <v>226</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218</v>
      </c>
      <c r="BM170" s="205" t="s">
        <v>16293</v>
      </c>
    </row>
    <row r="171" spans="1:65" s="15" customFormat="1">
      <c r="B171" s="246"/>
      <c r="C171" s="247"/>
      <c r="D171" s="214" t="s">
        <v>555</v>
      </c>
      <c r="E171" s="248" t="s">
        <v>1</v>
      </c>
      <c r="F171" s="249" t="s">
        <v>16288</v>
      </c>
      <c r="G171" s="247"/>
      <c r="H171" s="248" t="s">
        <v>1</v>
      </c>
      <c r="I171" s="250"/>
      <c r="J171" s="247"/>
      <c r="K171" s="247"/>
      <c r="L171" s="251"/>
      <c r="M171" s="252"/>
      <c r="N171" s="253"/>
      <c r="O171" s="253"/>
      <c r="P171" s="253"/>
      <c r="Q171" s="253"/>
      <c r="R171" s="253"/>
      <c r="S171" s="253"/>
      <c r="T171" s="254"/>
      <c r="AT171" s="255" t="s">
        <v>555</v>
      </c>
      <c r="AU171" s="255" t="s">
        <v>226</v>
      </c>
      <c r="AV171" s="15" t="s">
        <v>85</v>
      </c>
      <c r="AW171" s="15" t="s">
        <v>32</v>
      </c>
      <c r="AX171" s="15" t="s">
        <v>77</v>
      </c>
      <c r="AY171" s="255" t="s">
        <v>209</v>
      </c>
    </row>
    <row r="172" spans="1:65" s="13" customFormat="1">
      <c r="B172" s="212"/>
      <c r="C172" s="213"/>
      <c r="D172" s="214" t="s">
        <v>555</v>
      </c>
      <c r="E172" s="215" t="s">
        <v>1</v>
      </c>
      <c r="F172" s="216" t="s">
        <v>16294</v>
      </c>
      <c r="G172" s="213"/>
      <c r="H172" s="217">
        <v>66</v>
      </c>
      <c r="I172" s="218"/>
      <c r="J172" s="213"/>
      <c r="K172" s="213"/>
      <c r="L172" s="219"/>
      <c r="M172" s="220"/>
      <c r="N172" s="221"/>
      <c r="O172" s="221"/>
      <c r="P172" s="221"/>
      <c r="Q172" s="221"/>
      <c r="R172" s="221"/>
      <c r="S172" s="221"/>
      <c r="T172" s="222"/>
      <c r="AT172" s="223" t="s">
        <v>555</v>
      </c>
      <c r="AU172" s="223" t="s">
        <v>226</v>
      </c>
      <c r="AV172" s="13" t="s">
        <v>87</v>
      </c>
      <c r="AW172" s="13" t="s">
        <v>32</v>
      </c>
      <c r="AX172" s="13" t="s">
        <v>85</v>
      </c>
      <c r="AY172" s="223" t="s">
        <v>209</v>
      </c>
    </row>
    <row r="173" spans="1:65" s="2" customFormat="1" ht="24.2" customHeight="1">
      <c r="A173" s="35"/>
      <c r="B173" s="36"/>
      <c r="C173" s="193" t="s">
        <v>246</v>
      </c>
      <c r="D173" s="193" t="s">
        <v>214</v>
      </c>
      <c r="E173" s="194" t="s">
        <v>16295</v>
      </c>
      <c r="F173" s="195" t="s">
        <v>16296</v>
      </c>
      <c r="G173" s="196" t="s">
        <v>217</v>
      </c>
      <c r="H173" s="197">
        <v>66</v>
      </c>
      <c r="I173" s="198"/>
      <c r="J173" s="199">
        <f>ROUND(I173*H173,2)</f>
        <v>0</v>
      </c>
      <c r="K173" s="200"/>
      <c r="L173" s="40"/>
      <c r="M173" s="201" t="s">
        <v>1</v>
      </c>
      <c r="N173" s="202" t="s">
        <v>42</v>
      </c>
      <c r="O173" s="72"/>
      <c r="P173" s="203">
        <f>O173*H173</f>
        <v>0</v>
      </c>
      <c r="Q173" s="203">
        <v>0</v>
      </c>
      <c r="R173" s="203">
        <f>Q173*H173</f>
        <v>0</v>
      </c>
      <c r="S173" s="203">
        <v>0</v>
      </c>
      <c r="T173" s="204">
        <f>S173*H173</f>
        <v>0</v>
      </c>
      <c r="U173" s="35"/>
      <c r="V173" s="35"/>
      <c r="W173" s="35"/>
      <c r="X173" s="35"/>
      <c r="Y173" s="35"/>
      <c r="Z173" s="35"/>
      <c r="AA173" s="35"/>
      <c r="AB173" s="35"/>
      <c r="AC173" s="35"/>
      <c r="AD173" s="35"/>
      <c r="AE173" s="35"/>
      <c r="AR173" s="205" t="s">
        <v>218</v>
      </c>
      <c r="AT173" s="205" t="s">
        <v>214</v>
      </c>
      <c r="AU173" s="205" t="s">
        <v>226</v>
      </c>
      <c r="AY173" s="18" t="s">
        <v>209</v>
      </c>
      <c r="BE173" s="206">
        <f>IF(N173="základní",J173,0)</f>
        <v>0</v>
      </c>
      <c r="BF173" s="206">
        <f>IF(N173="snížená",J173,0)</f>
        <v>0</v>
      </c>
      <c r="BG173" s="206">
        <f>IF(N173="zákl. přenesená",J173,0)</f>
        <v>0</v>
      </c>
      <c r="BH173" s="206">
        <f>IF(N173="sníž. přenesená",J173,0)</f>
        <v>0</v>
      </c>
      <c r="BI173" s="206">
        <f>IF(N173="nulová",J173,0)</f>
        <v>0</v>
      </c>
      <c r="BJ173" s="18" t="s">
        <v>85</v>
      </c>
      <c r="BK173" s="206">
        <f>ROUND(I173*H173,2)</f>
        <v>0</v>
      </c>
      <c r="BL173" s="18" t="s">
        <v>218</v>
      </c>
      <c r="BM173" s="205" t="s">
        <v>16297</v>
      </c>
    </row>
    <row r="174" spans="1:65" s="12" customFormat="1" ht="20.85" customHeight="1">
      <c r="B174" s="177"/>
      <c r="C174" s="178"/>
      <c r="D174" s="179" t="s">
        <v>76</v>
      </c>
      <c r="E174" s="191" t="s">
        <v>276</v>
      </c>
      <c r="F174" s="191" t="s">
        <v>15848</v>
      </c>
      <c r="G174" s="178"/>
      <c r="H174" s="178"/>
      <c r="I174" s="181"/>
      <c r="J174" s="192">
        <f>BK174</f>
        <v>0</v>
      </c>
      <c r="K174" s="178"/>
      <c r="L174" s="183"/>
      <c r="M174" s="184"/>
      <c r="N174" s="185"/>
      <c r="O174" s="185"/>
      <c r="P174" s="186">
        <f>SUM(P175:P186)</f>
        <v>0</v>
      </c>
      <c r="Q174" s="185"/>
      <c r="R174" s="186">
        <f>SUM(R175:R186)</f>
        <v>0</v>
      </c>
      <c r="S174" s="185"/>
      <c r="T174" s="187">
        <f>SUM(T175:T186)</f>
        <v>0</v>
      </c>
      <c r="AR174" s="188" t="s">
        <v>85</v>
      </c>
      <c r="AT174" s="189" t="s">
        <v>76</v>
      </c>
      <c r="AU174" s="189" t="s">
        <v>87</v>
      </c>
      <c r="AY174" s="188" t="s">
        <v>209</v>
      </c>
      <c r="BK174" s="190">
        <f>SUM(BK175:BK186)</f>
        <v>0</v>
      </c>
    </row>
    <row r="175" spans="1:65" s="2" customFormat="1" ht="62.65" customHeight="1">
      <c r="A175" s="35"/>
      <c r="B175" s="36"/>
      <c r="C175" s="193" t="s">
        <v>210</v>
      </c>
      <c r="D175" s="193" t="s">
        <v>214</v>
      </c>
      <c r="E175" s="194" t="s">
        <v>16298</v>
      </c>
      <c r="F175" s="195" t="s">
        <v>16299</v>
      </c>
      <c r="G175" s="196" t="s">
        <v>224</v>
      </c>
      <c r="H175" s="197">
        <v>621.03599999999994</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218</v>
      </c>
      <c r="AT175" s="205" t="s">
        <v>214</v>
      </c>
      <c r="AU175" s="205" t="s">
        <v>226</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16300</v>
      </c>
    </row>
    <row r="176" spans="1:65" s="15" customFormat="1">
      <c r="B176" s="246"/>
      <c r="C176" s="247"/>
      <c r="D176" s="214" t="s">
        <v>555</v>
      </c>
      <c r="E176" s="248" t="s">
        <v>1</v>
      </c>
      <c r="F176" s="249" t="s">
        <v>16301</v>
      </c>
      <c r="G176" s="247"/>
      <c r="H176" s="248" t="s">
        <v>1</v>
      </c>
      <c r="I176" s="250"/>
      <c r="J176" s="247"/>
      <c r="K176" s="247"/>
      <c r="L176" s="251"/>
      <c r="M176" s="252"/>
      <c r="N176" s="253"/>
      <c r="O176" s="253"/>
      <c r="P176" s="253"/>
      <c r="Q176" s="253"/>
      <c r="R176" s="253"/>
      <c r="S176" s="253"/>
      <c r="T176" s="254"/>
      <c r="AT176" s="255" t="s">
        <v>555</v>
      </c>
      <c r="AU176" s="255" t="s">
        <v>226</v>
      </c>
      <c r="AV176" s="15" t="s">
        <v>85</v>
      </c>
      <c r="AW176" s="15" t="s">
        <v>32</v>
      </c>
      <c r="AX176" s="15" t="s">
        <v>77</v>
      </c>
      <c r="AY176" s="255" t="s">
        <v>209</v>
      </c>
    </row>
    <row r="177" spans="1:65" s="13" customFormat="1">
      <c r="B177" s="212"/>
      <c r="C177" s="213"/>
      <c r="D177" s="214" t="s">
        <v>555</v>
      </c>
      <c r="E177" s="215" t="s">
        <v>1</v>
      </c>
      <c r="F177" s="216" t="s">
        <v>16302</v>
      </c>
      <c r="G177" s="213"/>
      <c r="H177" s="217">
        <v>614.10599999999999</v>
      </c>
      <c r="I177" s="218"/>
      <c r="J177" s="213"/>
      <c r="K177" s="213"/>
      <c r="L177" s="219"/>
      <c r="M177" s="220"/>
      <c r="N177" s="221"/>
      <c r="O177" s="221"/>
      <c r="P177" s="221"/>
      <c r="Q177" s="221"/>
      <c r="R177" s="221"/>
      <c r="S177" s="221"/>
      <c r="T177" s="222"/>
      <c r="AT177" s="223" t="s">
        <v>555</v>
      </c>
      <c r="AU177" s="223" t="s">
        <v>226</v>
      </c>
      <c r="AV177" s="13" t="s">
        <v>87</v>
      </c>
      <c r="AW177" s="13" t="s">
        <v>32</v>
      </c>
      <c r="AX177" s="13" t="s">
        <v>77</v>
      </c>
      <c r="AY177" s="223" t="s">
        <v>209</v>
      </c>
    </row>
    <row r="178" spans="1:65" s="13" customFormat="1">
      <c r="B178" s="212"/>
      <c r="C178" s="213"/>
      <c r="D178" s="214" t="s">
        <v>555</v>
      </c>
      <c r="E178" s="215" t="s">
        <v>1</v>
      </c>
      <c r="F178" s="216" t="s">
        <v>16303</v>
      </c>
      <c r="G178" s="213"/>
      <c r="H178" s="217">
        <v>23.1</v>
      </c>
      <c r="I178" s="218"/>
      <c r="J178" s="213"/>
      <c r="K178" s="213"/>
      <c r="L178" s="219"/>
      <c r="M178" s="220"/>
      <c r="N178" s="221"/>
      <c r="O178" s="221"/>
      <c r="P178" s="221"/>
      <c r="Q178" s="221"/>
      <c r="R178" s="221"/>
      <c r="S178" s="221"/>
      <c r="T178" s="222"/>
      <c r="AT178" s="223" t="s">
        <v>555</v>
      </c>
      <c r="AU178" s="223" t="s">
        <v>226</v>
      </c>
      <c r="AV178" s="13" t="s">
        <v>87</v>
      </c>
      <c r="AW178" s="13" t="s">
        <v>32</v>
      </c>
      <c r="AX178" s="13" t="s">
        <v>77</v>
      </c>
      <c r="AY178" s="223" t="s">
        <v>209</v>
      </c>
    </row>
    <row r="179" spans="1:65" s="13" customFormat="1">
      <c r="B179" s="212"/>
      <c r="C179" s="213"/>
      <c r="D179" s="214" t="s">
        <v>555</v>
      </c>
      <c r="E179" s="215" t="s">
        <v>1</v>
      </c>
      <c r="F179" s="216" t="s">
        <v>16304</v>
      </c>
      <c r="G179" s="213"/>
      <c r="H179" s="217">
        <v>-16.170000000000002</v>
      </c>
      <c r="I179" s="218"/>
      <c r="J179" s="213"/>
      <c r="K179" s="213"/>
      <c r="L179" s="219"/>
      <c r="M179" s="220"/>
      <c r="N179" s="221"/>
      <c r="O179" s="221"/>
      <c r="P179" s="221"/>
      <c r="Q179" s="221"/>
      <c r="R179" s="221"/>
      <c r="S179" s="221"/>
      <c r="T179" s="222"/>
      <c r="AT179" s="223" t="s">
        <v>555</v>
      </c>
      <c r="AU179" s="223" t="s">
        <v>226</v>
      </c>
      <c r="AV179" s="13" t="s">
        <v>87</v>
      </c>
      <c r="AW179" s="13" t="s">
        <v>32</v>
      </c>
      <c r="AX179" s="13" t="s">
        <v>77</v>
      </c>
      <c r="AY179" s="223" t="s">
        <v>209</v>
      </c>
    </row>
    <row r="180" spans="1:65" s="14" customFormat="1">
      <c r="B180" s="235"/>
      <c r="C180" s="236"/>
      <c r="D180" s="214" t="s">
        <v>555</v>
      </c>
      <c r="E180" s="237" t="s">
        <v>1</v>
      </c>
      <c r="F180" s="238" t="s">
        <v>645</v>
      </c>
      <c r="G180" s="236"/>
      <c r="H180" s="239">
        <v>621.03600000000006</v>
      </c>
      <c r="I180" s="240"/>
      <c r="J180" s="236"/>
      <c r="K180" s="236"/>
      <c r="L180" s="241"/>
      <c r="M180" s="242"/>
      <c r="N180" s="243"/>
      <c r="O180" s="243"/>
      <c r="P180" s="243"/>
      <c r="Q180" s="243"/>
      <c r="R180" s="243"/>
      <c r="S180" s="243"/>
      <c r="T180" s="244"/>
      <c r="AT180" s="245" t="s">
        <v>555</v>
      </c>
      <c r="AU180" s="245" t="s">
        <v>226</v>
      </c>
      <c r="AV180" s="14" t="s">
        <v>218</v>
      </c>
      <c r="AW180" s="14" t="s">
        <v>32</v>
      </c>
      <c r="AX180" s="14" t="s">
        <v>85</v>
      </c>
      <c r="AY180" s="245" t="s">
        <v>209</v>
      </c>
    </row>
    <row r="181" spans="1:65" s="2" customFormat="1" ht="62.65" customHeight="1">
      <c r="A181" s="35"/>
      <c r="B181" s="36"/>
      <c r="C181" s="193" t="s">
        <v>253</v>
      </c>
      <c r="D181" s="193" t="s">
        <v>214</v>
      </c>
      <c r="E181" s="194" t="s">
        <v>557</v>
      </c>
      <c r="F181" s="195" t="s">
        <v>15854</v>
      </c>
      <c r="G181" s="196" t="s">
        <v>224</v>
      </c>
      <c r="H181" s="197">
        <v>299.76499999999999</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218</v>
      </c>
      <c r="AT181" s="205" t="s">
        <v>214</v>
      </c>
      <c r="AU181" s="205" t="s">
        <v>226</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16305</v>
      </c>
    </row>
    <row r="182" spans="1:65" s="15" customFormat="1">
      <c r="B182" s="246"/>
      <c r="C182" s="247"/>
      <c r="D182" s="214" t="s">
        <v>555</v>
      </c>
      <c r="E182" s="248" t="s">
        <v>1</v>
      </c>
      <c r="F182" s="249" t="s">
        <v>16306</v>
      </c>
      <c r="G182" s="247"/>
      <c r="H182" s="248" t="s">
        <v>1</v>
      </c>
      <c r="I182" s="250"/>
      <c r="J182" s="247"/>
      <c r="K182" s="247"/>
      <c r="L182" s="251"/>
      <c r="M182" s="252"/>
      <c r="N182" s="253"/>
      <c r="O182" s="253"/>
      <c r="P182" s="253"/>
      <c r="Q182" s="253"/>
      <c r="R182" s="253"/>
      <c r="S182" s="253"/>
      <c r="T182" s="254"/>
      <c r="AT182" s="255" t="s">
        <v>555</v>
      </c>
      <c r="AU182" s="255" t="s">
        <v>226</v>
      </c>
      <c r="AV182" s="15" t="s">
        <v>85</v>
      </c>
      <c r="AW182" s="15" t="s">
        <v>32</v>
      </c>
      <c r="AX182" s="15" t="s">
        <v>77</v>
      </c>
      <c r="AY182" s="255" t="s">
        <v>209</v>
      </c>
    </row>
    <row r="183" spans="1:65" s="13" customFormat="1">
      <c r="B183" s="212"/>
      <c r="C183" s="213"/>
      <c r="D183" s="214" t="s">
        <v>555</v>
      </c>
      <c r="E183" s="215" t="s">
        <v>1</v>
      </c>
      <c r="F183" s="216" t="s">
        <v>16307</v>
      </c>
      <c r="G183" s="213"/>
      <c r="H183" s="217">
        <v>299.76499999999999</v>
      </c>
      <c r="I183" s="218"/>
      <c r="J183" s="213"/>
      <c r="K183" s="213"/>
      <c r="L183" s="219"/>
      <c r="M183" s="220"/>
      <c r="N183" s="221"/>
      <c r="O183" s="221"/>
      <c r="P183" s="221"/>
      <c r="Q183" s="221"/>
      <c r="R183" s="221"/>
      <c r="S183" s="221"/>
      <c r="T183" s="222"/>
      <c r="AT183" s="223" t="s">
        <v>555</v>
      </c>
      <c r="AU183" s="223" t="s">
        <v>226</v>
      </c>
      <c r="AV183" s="13" t="s">
        <v>87</v>
      </c>
      <c r="AW183" s="13" t="s">
        <v>32</v>
      </c>
      <c r="AX183" s="13" t="s">
        <v>85</v>
      </c>
      <c r="AY183" s="223" t="s">
        <v>209</v>
      </c>
    </row>
    <row r="184" spans="1:65" s="2" customFormat="1" ht="66.75" customHeight="1">
      <c r="A184" s="35"/>
      <c r="B184" s="36"/>
      <c r="C184" s="193" t="s">
        <v>257</v>
      </c>
      <c r="D184" s="193" t="s">
        <v>214</v>
      </c>
      <c r="E184" s="194" t="s">
        <v>561</v>
      </c>
      <c r="F184" s="195" t="s">
        <v>15858</v>
      </c>
      <c r="G184" s="196" t="s">
        <v>224</v>
      </c>
      <c r="H184" s="197">
        <v>5995.3</v>
      </c>
      <c r="I184" s="198"/>
      <c r="J184" s="199">
        <f>ROUND(I184*H184,2)</f>
        <v>0</v>
      </c>
      <c r="K184" s="200"/>
      <c r="L184" s="40"/>
      <c r="M184" s="201" t="s">
        <v>1</v>
      </c>
      <c r="N184" s="202" t="s">
        <v>42</v>
      </c>
      <c r="O184" s="72"/>
      <c r="P184" s="203">
        <f>O184*H184</f>
        <v>0</v>
      </c>
      <c r="Q184" s="203">
        <v>0</v>
      </c>
      <c r="R184" s="203">
        <f>Q184*H184</f>
        <v>0</v>
      </c>
      <c r="S184" s="203">
        <v>0</v>
      </c>
      <c r="T184" s="204">
        <f>S184*H184</f>
        <v>0</v>
      </c>
      <c r="U184" s="35"/>
      <c r="V184" s="35"/>
      <c r="W184" s="35"/>
      <c r="X184" s="35"/>
      <c r="Y184" s="35"/>
      <c r="Z184" s="35"/>
      <c r="AA184" s="35"/>
      <c r="AB184" s="35"/>
      <c r="AC184" s="35"/>
      <c r="AD184" s="35"/>
      <c r="AE184" s="35"/>
      <c r="AR184" s="205" t="s">
        <v>218</v>
      </c>
      <c r="AT184" s="205" t="s">
        <v>214</v>
      </c>
      <c r="AU184" s="205" t="s">
        <v>226</v>
      </c>
      <c r="AY184" s="18" t="s">
        <v>209</v>
      </c>
      <c r="BE184" s="206">
        <f>IF(N184="základní",J184,0)</f>
        <v>0</v>
      </c>
      <c r="BF184" s="206">
        <f>IF(N184="snížená",J184,0)</f>
        <v>0</v>
      </c>
      <c r="BG184" s="206">
        <f>IF(N184="zákl. přenesená",J184,0)</f>
        <v>0</v>
      </c>
      <c r="BH184" s="206">
        <f>IF(N184="sníž. přenesená",J184,0)</f>
        <v>0</v>
      </c>
      <c r="BI184" s="206">
        <f>IF(N184="nulová",J184,0)</f>
        <v>0</v>
      </c>
      <c r="BJ184" s="18" t="s">
        <v>85</v>
      </c>
      <c r="BK184" s="206">
        <f>ROUND(I184*H184,2)</f>
        <v>0</v>
      </c>
      <c r="BL184" s="18" t="s">
        <v>218</v>
      </c>
      <c r="BM184" s="205" t="s">
        <v>16308</v>
      </c>
    </row>
    <row r="185" spans="1:65" s="15" customFormat="1">
      <c r="B185" s="246"/>
      <c r="C185" s="247"/>
      <c r="D185" s="214" t="s">
        <v>555</v>
      </c>
      <c r="E185" s="248" t="s">
        <v>1</v>
      </c>
      <c r="F185" s="249" t="s">
        <v>16306</v>
      </c>
      <c r="G185" s="247"/>
      <c r="H185" s="248" t="s">
        <v>1</v>
      </c>
      <c r="I185" s="250"/>
      <c r="J185" s="247"/>
      <c r="K185" s="247"/>
      <c r="L185" s="251"/>
      <c r="M185" s="252"/>
      <c r="N185" s="253"/>
      <c r="O185" s="253"/>
      <c r="P185" s="253"/>
      <c r="Q185" s="253"/>
      <c r="R185" s="253"/>
      <c r="S185" s="253"/>
      <c r="T185" s="254"/>
      <c r="AT185" s="255" t="s">
        <v>555</v>
      </c>
      <c r="AU185" s="255" t="s">
        <v>226</v>
      </c>
      <c r="AV185" s="15" t="s">
        <v>85</v>
      </c>
      <c r="AW185" s="15" t="s">
        <v>32</v>
      </c>
      <c r="AX185" s="15" t="s">
        <v>77</v>
      </c>
      <c r="AY185" s="255" t="s">
        <v>209</v>
      </c>
    </row>
    <row r="186" spans="1:65" s="13" customFormat="1">
      <c r="B186" s="212"/>
      <c r="C186" s="213"/>
      <c r="D186" s="214" t="s">
        <v>555</v>
      </c>
      <c r="E186" s="215" t="s">
        <v>1</v>
      </c>
      <c r="F186" s="216" t="s">
        <v>16309</v>
      </c>
      <c r="G186" s="213"/>
      <c r="H186" s="217">
        <v>5995.3</v>
      </c>
      <c r="I186" s="218"/>
      <c r="J186" s="213"/>
      <c r="K186" s="213"/>
      <c r="L186" s="219"/>
      <c r="M186" s="220"/>
      <c r="N186" s="221"/>
      <c r="O186" s="221"/>
      <c r="P186" s="221"/>
      <c r="Q186" s="221"/>
      <c r="R186" s="221"/>
      <c r="S186" s="221"/>
      <c r="T186" s="222"/>
      <c r="AT186" s="223" t="s">
        <v>555</v>
      </c>
      <c r="AU186" s="223" t="s">
        <v>226</v>
      </c>
      <c r="AV186" s="13" t="s">
        <v>87</v>
      </c>
      <c r="AW186" s="13" t="s">
        <v>32</v>
      </c>
      <c r="AX186" s="13" t="s">
        <v>85</v>
      </c>
      <c r="AY186" s="223" t="s">
        <v>209</v>
      </c>
    </row>
    <row r="187" spans="1:65" s="12" customFormat="1" ht="20.85" customHeight="1">
      <c r="B187" s="177"/>
      <c r="C187" s="178"/>
      <c r="D187" s="179" t="s">
        <v>76</v>
      </c>
      <c r="E187" s="191" t="s">
        <v>280</v>
      </c>
      <c r="F187" s="191" t="s">
        <v>15867</v>
      </c>
      <c r="G187" s="178"/>
      <c r="H187" s="178"/>
      <c r="I187" s="181"/>
      <c r="J187" s="192">
        <f>BK187</f>
        <v>0</v>
      </c>
      <c r="K187" s="178"/>
      <c r="L187" s="183"/>
      <c r="M187" s="184"/>
      <c r="N187" s="185"/>
      <c r="O187" s="185"/>
      <c r="P187" s="186">
        <f>SUM(P188:P201)</f>
        <v>0</v>
      </c>
      <c r="Q187" s="185"/>
      <c r="R187" s="186">
        <f>SUM(R188:R201)</f>
        <v>9.9719999999999995</v>
      </c>
      <c r="S187" s="185"/>
      <c r="T187" s="187">
        <f>SUM(T188:T201)</f>
        <v>0</v>
      </c>
      <c r="AR187" s="188" t="s">
        <v>85</v>
      </c>
      <c r="AT187" s="189" t="s">
        <v>76</v>
      </c>
      <c r="AU187" s="189" t="s">
        <v>87</v>
      </c>
      <c r="AY187" s="188" t="s">
        <v>209</v>
      </c>
      <c r="BK187" s="190">
        <f>SUM(BK188:BK201)</f>
        <v>0</v>
      </c>
    </row>
    <row r="188" spans="1:65" s="2" customFormat="1" ht="44.25" customHeight="1">
      <c r="A188" s="35"/>
      <c r="B188" s="36"/>
      <c r="C188" s="193" t="s">
        <v>261</v>
      </c>
      <c r="D188" s="193" t="s">
        <v>214</v>
      </c>
      <c r="E188" s="194" t="s">
        <v>566</v>
      </c>
      <c r="F188" s="195" t="s">
        <v>15871</v>
      </c>
      <c r="G188" s="196" t="s">
        <v>236</v>
      </c>
      <c r="H188" s="197">
        <v>1148.9169999999999</v>
      </c>
      <c r="I188" s="198"/>
      <c r="J188" s="199">
        <f>ROUND(I188*H188,2)</f>
        <v>0</v>
      </c>
      <c r="K188" s="200"/>
      <c r="L188" s="40"/>
      <c r="M188" s="201" t="s">
        <v>1</v>
      </c>
      <c r="N188" s="202" t="s">
        <v>42</v>
      </c>
      <c r="O188" s="72"/>
      <c r="P188" s="203">
        <f>O188*H188</f>
        <v>0</v>
      </c>
      <c r="Q188" s="203">
        <v>0</v>
      </c>
      <c r="R188" s="203">
        <f>Q188*H188</f>
        <v>0</v>
      </c>
      <c r="S188" s="203">
        <v>0</v>
      </c>
      <c r="T188" s="204">
        <f>S188*H188</f>
        <v>0</v>
      </c>
      <c r="U188" s="35"/>
      <c r="V188" s="35"/>
      <c r="W188" s="35"/>
      <c r="X188" s="35"/>
      <c r="Y188" s="35"/>
      <c r="Z188" s="35"/>
      <c r="AA188" s="35"/>
      <c r="AB188" s="35"/>
      <c r="AC188" s="35"/>
      <c r="AD188" s="35"/>
      <c r="AE188" s="35"/>
      <c r="AR188" s="205" t="s">
        <v>218</v>
      </c>
      <c r="AT188" s="205" t="s">
        <v>214</v>
      </c>
      <c r="AU188" s="205" t="s">
        <v>226</v>
      </c>
      <c r="AY188" s="18" t="s">
        <v>209</v>
      </c>
      <c r="BE188" s="206">
        <f>IF(N188="základní",J188,0)</f>
        <v>0</v>
      </c>
      <c r="BF188" s="206">
        <f>IF(N188="snížená",J188,0)</f>
        <v>0</v>
      </c>
      <c r="BG188" s="206">
        <f>IF(N188="zákl. přenesená",J188,0)</f>
        <v>0</v>
      </c>
      <c r="BH188" s="206">
        <f>IF(N188="sníž. přenesená",J188,0)</f>
        <v>0</v>
      </c>
      <c r="BI188" s="206">
        <f>IF(N188="nulová",J188,0)</f>
        <v>0</v>
      </c>
      <c r="BJ188" s="18" t="s">
        <v>85</v>
      </c>
      <c r="BK188" s="206">
        <f>ROUND(I188*H188,2)</f>
        <v>0</v>
      </c>
      <c r="BL188" s="18" t="s">
        <v>218</v>
      </c>
      <c r="BM188" s="205" t="s">
        <v>16310</v>
      </c>
    </row>
    <row r="189" spans="1:65" s="13" customFormat="1">
      <c r="B189" s="212"/>
      <c r="C189" s="213"/>
      <c r="D189" s="214" t="s">
        <v>555</v>
      </c>
      <c r="E189" s="215" t="s">
        <v>1</v>
      </c>
      <c r="F189" s="216" t="s">
        <v>16311</v>
      </c>
      <c r="G189" s="213"/>
      <c r="H189" s="217">
        <v>1148.9169999999999</v>
      </c>
      <c r="I189" s="218"/>
      <c r="J189" s="213"/>
      <c r="K189" s="213"/>
      <c r="L189" s="219"/>
      <c r="M189" s="220"/>
      <c r="N189" s="221"/>
      <c r="O189" s="221"/>
      <c r="P189" s="221"/>
      <c r="Q189" s="221"/>
      <c r="R189" s="221"/>
      <c r="S189" s="221"/>
      <c r="T189" s="222"/>
      <c r="AT189" s="223" t="s">
        <v>555</v>
      </c>
      <c r="AU189" s="223" t="s">
        <v>226</v>
      </c>
      <c r="AV189" s="13" t="s">
        <v>87</v>
      </c>
      <c r="AW189" s="13" t="s">
        <v>32</v>
      </c>
      <c r="AX189" s="13" t="s">
        <v>85</v>
      </c>
      <c r="AY189" s="223" t="s">
        <v>209</v>
      </c>
    </row>
    <row r="190" spans="1:65" s="2" customFormat="1" ht="37.9" customHeight="1">
      <c r="A190" s="35"/>
      <c r="B190" s="36"/>
      <c r="C190" s="193" t="s">
        <v>265</v>
      </c>
      <c r="D190" s="193" t="s">
        <v>214</v>
      </c>
      <c r="E190" s="194" t="s">
        <v>570</v>
      </c>
      <c r="F190" s="195" t="s">
        <v>15874</v>
      </c>
      <c r="G190" s="196" t="s">
        <v>224</v>
      </c>
      <c r="H190" s="197">
        <v>621.03599999999994</v>
      </c>
      <c r="I190" s="198"/>
      <c r="J190" s="199">
        <f>ROUND(I190*H190,2)</f>
        <v>0</v>
      </c>
      <c r="K190" s="200"/>
      <c r="L190" s="40"/>
      <c r="M190" s="201" t="s">
        <v>1</v>
      </c>
      <c r="N190" s="202" t="s">
        <v>42</v>
      </c>
      <c r="O190" s="72"/>
      <c r="P190" s="203">
        <f>O190*H190</f>
        <v>0</v>
      </c>
      <c r="Q190" s="203">
        <v>0</v>
      </c>
      <c r="R190" s="203">
        <f>Q190*H190</f>
        <v>0</v>
      </c>
      <c r="S190" s="203">
        <v>0</v>
      </c>
      <c r="T190" s="204">
        <f>S190*H190</f>
        <v>0</v>
      </c>
      <c r="U190" s="35"/>
      <c r="V190" s="35"/>
      <c r="W190" s="35"/>
      <c r="X190" s="35"/>
      <c r="Y190" s="35"/>
      <c r="Z190" s="35"/>
      <c r="AA190" s="35"/>
      <c r="AB190" s="35"/>
      <c r="AC190" s="35"/>
      <c r="AD190" s="35"/>
      <c r="AE190" s="35"/>
      <c r="AR190" s="205" t="s">
        <v>218</v>
      </c>
      <c r="AT190" s="205" t="s">
        <v>214</v>
      </c>
      <c r="AU190" s="205" t="s">
        <v>226</v>
      </c>
      <c r="AY190" s="18" t="s">
        <v>209</v>
      </c>
      <c r="BE190" s="206">
        <f>IF(N190="základní",J190,0)</f>
        <v>0</v>
      </c>
      <c r="BF190" s="206">
        <f>IF(N190="snížená",J190,0)</f>
        <v>0</v>
      </c>
      <c r="BG190" s="206">
        <f>IF(N190="zákl. přenesená",J190,0)</f>
        <v>0</v>
      </c>
      <c r="BH190" s="206">
        <f>IF(N190="sníž. přenesená",J190,0)</f>
        <v>0</v>
      </c>
      <c r="BI190" s="206">
        <f>IF(N190="nulová",J190,0)</f>
        <v>0</v>
      </c>
      <c r="BJ190" s="18" t="s">
        <v>85</v>
      </c>
      <c r="BK190" s="206">
        <f>ROUND(I190*H190,2)</f>
        <v>0</v>
      </c>
      <c r="BL190" s="18" t="s">
        <v>218</v>
      </c>
      <c r="BM190" s="205" t="s">
        <v>16312</v>
      </c>
    </row>
    <row r="191" spans="1:65" s="2" customFormat="1" ht="44.25" customHeight="1">
      <c r="A191" s="35"/>
      <c r="B191" s="36"/>
      <c r="C191" s="193" t="s">
        <v>269</v>
      </c>
      <c r="D191" s="193" t="s">
        <v>214</v>
      </c>
      <c r="E191" s="194" t="s">
        <v>573</v>
      </c>
      <c r="F191" s="195" t="s">
        <v>16313</v>
      </c>
      <c r="G191" s="196" t="s">
        <v>224</v>
      </c>
      <c r="H191" s="197">
        <v>16.170000000000002</v>
      </c>
      <c r="I191" s="198"/>
      <c r="J191" s="199">
        <f>ROUND(I191*H191,2)</f>
        <v>0</v>
      </c>
      <c r="K191" s="200"/>
      <c r="L191" s="40"/>
      <c r="M191" s="201" t="s">
        <v>1</v>
      </c>
      <c r="N191" s="202" t="s">
        <v>42</v>
      </c>
      <c r="O191" s="72"/>
      <c r="P191" s="203">
        <f>O191*H191</f>
        <v>0</v>
      </c>
      <c r="Q191" s="203">
        <v>0</v>
      </c>
      <c r="R191" s="203">
        <f>Q191*H191</f>
        <v>0</v>
      </c>
      <c r="S191" s="203">
        <v>0</v>
      </c>
      <c r="T191" s="204">
        <f>S191*H191</f>
        <v>0</v>
      </c>
      <c r="U191" s="35"/>
      <c r="V191" s="35"/>
      <c r="W191" s="35"/>
      <c r="X191" s="35"/>
      <c r="Y191" s="35"/>
      <c r="Z191" s="35"/>
      <c r="AA191" s="35"/>
      <c r="AB191" s="35"/>
      <c r="AC191" s="35"/>
      <c r="AD191" s="35"/>
      <c r="AE191" s="35"/>
      <c r="AR191" s="205" t="s">
        <v>218</v>
      </c>
      <c r="AT191" s="205" t="s">
        <v>214</v>
      </c>
      <c r="AU191" s="205" t="s">
        <v>226</v>
      </c>
      <c r="AY191" s="18" t="s">
        <v>209</v>
      </c>
      <c r="BE191" s="206">
        <f>IF(N191="základní",J191,0)</f>
        <v>0</v>
      </c>
      <c r="BF191" s="206">
        <f>IF(N191="snížená",J191,0)</f>
        <v>0</v>
      </c>
      <c r="BG191" s="206">
        <f>IF(N191="zákl. přenesená",J191,0)</f>
        <v>0</v>
      </c>
      <c r="BH191" s="206">
        <f>IF(N191="sníž. přenesená",J191,0)</f>
        <v>0</v>
      </c>
      <c r="BI191" s="206">
        <f>IF(N191="nulová",J191,0)</f>
        <v>0</v>
      </c>
      <c r="BJ191" s="18" t="s">
        <v>85</v>
      </c>
      <c r="BK191" s="206">
        <f>ROUND(I191*H191,2)</f>
        <v>0</v>
      </c>
      <c r="BL191" s="18" t="s">
        <v>218</v>
      </c>
      <c r="BM191" s="205" t="s">
        <v>16314</v>
      </c>
    </row>
    <row r="192" spans="1:65" s="13" customFormat="1">
      <c r="B192" s="212"/>
      <c r="C192" s="213"/>
      <c r="D192" s="214" t="s">
        <v>555</v>
      </c>
      <c r="E192" s="215" t="s">
        <v>1</v>
      </c>
      <c r="F192" s="216" t="s">
        <v>16315</v>
      </c>
      <c r="G192" s="213"/>
      <c r="H192" s="217">
        <v>23.1</v>
      </c>
      <c r="I192" s="218"/>
      <c r="J192" s="213"/>
      <c r="K192" s="213"/>
      <c r="L192" s="219"/>
      <c r="M192" s="220"/>
      <c r="N192" s="221"/>
      <c r="O192" s="221"/>
      <c r="P192" s="221"/>
      <c r="Q192" s="221"/>
      <c r="R192" s="221"/>
      <c r="S192" s="221"/>
      <c r="T192" s="222"/>
      <c r="AT192" s="223" t="s">
        <v>555</v>
      </c>
      <c r="AU192" s="223" t="s">
        <v>226</v>
      </c>
      <c r="AV192" s="13" t="s">
        <v>87</v>
      </c>
      <c r="AW192" s="13" t="s">
        <v>32</v>
      </c>
      <c r="AX192" s="13" t="s">
        <v>77</v>
      </c>
      <c r="AY192" s="223" t="s">
        <v>209</v>
      </c>
    </row>
    <row r="193" spans="1:65" s="13" customFormat="1">
      <c r="B193" s="212"/>
      <c r="C193" s="213"/>
      <c r="D193" s="214" t="s">
        <v>555</v>
      </c>
      <c r="E193" s="215" t="s">
        <v>1</v>
      </c>
      <c r="F193" s="216" t="s">
        <v>16316</v>
      </c>
      <c r="G193" s="213"/>
      <c r="H193" s="217">
        <v>-5.39</v>
      </c>
      <c r="I193" s="218"/>
      <c r="J193" s="213"/>
      <c r="K193" s="213"/>
      <c r="L193" s="219"/>
      <c r="M193" s="220"/>
      <c r="N193" s="221"/>
      <c r="O193" s="221"/>
      <c r="P193" s="221"/>
      <c r="Q193" s="221"/>
      <c r="R193" s="221"/>
      <c r="S193" s="221"/>
      <c r="T193" s="222"/>
      <c r="AT193" s="223" t="s">
        <v>555</v>
      </c>
      <c r="AU193" s="223" t="s">
        <v>226</v>
      </c>
      <c r="AV193" s="13" t="s">
        <v>87</v>
      </c>
      <c r="AW193" s="13" t="s">
        <v>32</v>
      </c>
      <c r="AX193" s="13" t="s">
        <v>77</v>
      </c>
      <c r="AY193" s="223" t="s">
        <v>209</v>
      </c>
    </row>
    <row r="194" spans="1:65" s="13" customFormat="1">
      <c r="B194" s="212"/>
      <c r="C194" s="213"/>
      <c r="D194" s="214" t="s">
        <v>555</v>
      </c>
      <c r="E194" s="215" t="s">
        <v>1</v>
      </c>
      <c r="F194" s="216" t="s">
        <v>16317</v>
      </c>
      <c r="G194" s="213"/>
      <c r="H194" s="217">
        <v>-1.54</v>
      </c>
      <c r="I194" s="218"/>
      <c r="J194" s="213"/>
      <c r="K194" s="213"/>
      <c r="L194" s="219"/>
      <c r="M194" s="220"/>
      <c r="N194" s="221"/>
      <c r="O194" s="221"/>
      <c r="P194" s="221"/>
      <c r="Q194" s="221"/>
      <c r="R194" s="221"/>
      <c r="S194" s="221"/>
      <c r="T194" s="222"/>
      <c r="AT194" s="223" t="s">
        <v>555</v>
      </c>
      <c r="AU194" s="223" t="s">
        <v>226</v>
      </c>
      <c r="AV194" s="13" t="s">
        <v>87</v>
      </c>
      <c r="AW194" s="13" t="s">
        <v>32</v>
      </c>
      <c r="AX194" s="13" t="s">
        <v>77</v>
      </c>
      <c r="AY194" s="223" t="s">
        <v>209</v>
      </c>
    </row>
    <row r="195" spans="1:65" s="14" customFormat="1">
      <c r="B195" s="235"/>
      <c r="C195" s="236"/>
      <c r="D195" s="214" t="s">
        <v>555</v>
      </c>
      <c r="E195" s="237" t="s">
        <v>1</v>
      </c>
      <c r="F195" s="238" t="s">
        <v>645</v>
      </c>
      <c r="G195" s="236"/>
      <c r="H195" s="239">
        <v>16.170000000000002</v>
      </c>
      <c r="I195" s="240"/>
      <c r="J195" s="236"/>
      <c r="K195" s="236"/>
      <c r="L195" s="241"/>
      <c r="M195" s="242"/>
      <c r="N195" s="243"/>
      <c r="O195" s="243"/>
      <c r="P195" s="243"/>
      <c r="Q195" s="243"/>
      <c r="R195" s="243"/>
      <c r="S195" s="243"/>
      <c r="T195" s="244"/>
      <c r="AT195" s="245" t="s">
        <v>555</v>
      </c>
      <c r="AU195" s="245" t="s">
        <v>226</v>
      </c>
      <c r="AV195" s="14" t="s">
        <v>218</v>
      </c>
      <c r="AW195" s="14" t="s">
        <v>32</v>
      </c>
      <c r="AX195" s="14" t="s">
        <v>85</v>
      </c>
      <c r="AY195" s="245" t="s">
        <v>209</v>
      </c>
    </row>
    <row r="196" spans="1:65" s="2" customFormat="1" ht="66.75" customHeight="1">
      <c r="A196" s="35"/>
      <c r="B196" s="36"/>
      <c r="C196" s="193" t="s">
        <v>8</v>
      </c>
      <c r="D196" s="193" t="s">
        <v>214</v>
      </c>
      <c r="E196" s="194" t="s">
        <v>16318</v>
      </c>
      <c r="F196" s="195" t="s">
        <v>16319</v>
      </c>
      <c r="G196" s="196" t="s">
        <v>224</v>
      </c>
      <c r="H196" s="197">
        <v>5.39</v>
      </c>
      <c r="I196" s="198"/>
      <c r="J196" s="199">
        <f>ROUND(I196*H196,2)</f>
        <v>0</v>
      </c>
      <c r="K196" s="200"/>
      <c r="L196" s="40"/>
      <c r="M196" s="201" t="s">
        <v>1</v>
      </c>
      <c r="N196" s="202"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218</v>
      </c>
      <c r="AT196" s="205" t="s">
        <v>214</v>
      </c>
      <c r="AU196" s="205" t="s">
        <v>226</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218</v>
      </c>
      <c r="BM196" s="205" t="s">
        <v>16320</v>
      </c>
    </row>
    <row r="197" spans="1:65" s="15" customFormat="1">
      <c r="B197" s="246"/>
      <c r="C197" s="247"/>
      <c r="D197" s="214" t="s">
        <v>555</v>
      </c>
      <c r="E197" s="248" t="s">
        <v>1</v>
      </c>
      <c r="F197" s="249" t="s">
        <v>16321</v>
      </c>
      <c r="G197" s="247"/>
      <c r="H197" s="248" t="s">
        <v>1</v>
      </c>
      <c r="I197" s="250"/>
      <c r="J197" s="247"/>
      <c r="K197" s="247"/>
      <c r="L197" s="251"/>
      <c r="M197" s="252"/>
      <c r="N197" s="253"/>
      <c r="O197" s="253"/>
      <c r="P197" s="253"/>
      <c r="Q197" s="253"/>
      <c r="R197" s="253"/>
      <c r="S197" s="253"/>
      <c r="T197" s="254"/>
      <c r="AT197" s="255" t="s">
        <v>555</v>
      </c>
      <c r="AU197" s="255" t="s">
        <v>226</v>
      </c>
      <c r="AV197" s="15" t="s">
        <v>85</v>
      </c>
      <c r="AW197" s="15" t="s">
        <v>32</v>
      </c>
      <c r="AX197" s="15" t="s">
        <v>77</v>
      </c>
      <c r="AY197" s="255" t="s">
        <v>209</v>
      </c>
    </row>
    <row r="198" spans="1:65" s="15" customFormat="1">
      <c r="B198" s="246"/>
      <c r="C198" s="247"/>
      <c r="D198" s="214" t="s">
        <v>555</v>
      </c>
      <c r="E198" s="248" t="s">
        <v>1</v>
      </c>
      <c r="F198" s="249" t="s">
        <v>16288</v>
      </c>
      <c r="G198" s="247"/>
      <c r="H198" s="248" t="s">
        <v>1</v>
      </c>
      <c r="I198" s="250"/>
      <c r="J198" s="247"/>
      <c r="K198" s="247"/>
      <c r="L198" s="251"/>
      <c r="M198" s="252"/>
      <c r="N198" s="253"/>
      <c r="O198" s="253"/>
      <c r="P198" s="253"/>
      <c r="Q198" s="253"/>
      <c r="R198" s="253"/>
      <c r="S198" s="253"/>
      <c r="T198" s="254"/>
      <c r="AT198" s="255" t="s">
        <v>555</v>
      </c>
      <c r="AU198" s="255" t="s">
        <v>226</v>
      </c>
      <c r="AV198" s="15" t="s">
        <v>85</v>
      </c>
      <c r="AW198" s="15" t="s">
        <v>32</v>
      </c>
      <c r="AX198" s="15" t="s">
        <v>77</v>
      </c>
      <c r="AY198" s="255" t="s">
        <v>209</v>
      </c>
    </row>
    <row r="199" spans="1:65" s="13" customFormat="1">
      <c r="B199" s="212"/>
      <c r="C199" s="213"/>
      <c r="D199" s="214" t="s">
        <v>555</v>
      </c>
      <c r="E199" s="215" t="s">
        <v>1</v>
      </c>
      <c r="F199" s="216" t="s">
        <v>16322</v>
      </c>
      <c r="G199" s="213"/>
      <c r="H199" s="217">
        <v>5.39</v>
      </c>
      <c r="I199" s="218"/>
      <c r="J199" s="213"/>
      <c r="K199" s="213"/>
      <c r="L199" s="219"/>
      <c r="M199" s="220"/>
      <c r="N199" s="221"/>
      <c r="O199" s="221"/>
      <c r="P199" s="221"/>
      <c r="Q199" s="221"/>
      <c r="R199" s="221"/>
      <c r="S199" s="221"/>
      <c r="T199" s="222"/>
      <c r="AT199" s="223" t="s">
        <v>555</v>
      </c>
      <c r="AU199" s="223" t="s">
        <v>226</v>
      </c>
      <c r="AV199" s="13" t="s">
        <v>87</v>
      </c>
      <c r="AW199" s="13" t="s">
        <v>32</v>
      </c>
      <c r="AX199" s="13" t="s">
        <v>85</v>
      </c>
      <c r="AY199" s="223" t="s">
        <v>209</v>
      </c>
    </row>
    <row r="200" spans="1:65" s="2" customFormat="1" ht="16.5" customHeight="1">
      <c r="A200" s="35"/>
      <c r="B200" s="36"/>
      <c r="C200" s="224" t="s">
        <v>276</v>
      </c>
      <c r="D200" s="224" t="s">
        <v>576</v>
      </c>
      <c r="E200" s="225" t="s">
        <v>16323</v>
      </c>
      <c r="F200" s="226" t="s">
        <v>16324</v>
      </c>
      <c r="G200" s="227" t="s">
        <v>236</v>
      </c>
      <c r="H200" s="228">
        <v>9.9719999999999995</v>
      </c>
      <c r="I200" s="229"/>
      <c r="J200" s="230">
        <f>ROUND(I200*H200,2)</f>
        <v>0</v>
      </c>
      <c r="K200" s="231"/>
      <c r="L200" s="232"/>
      <c r="M200" s="233" t="s">
        <v>1</v>
      </c>
      <c r="N200" s="234" t="s">
        <v>42</v>
      </c>
      <c r="O200" s="72"/>
      <c r="P200" s="203">
        <f>O200*H200</f>
        <v>0</v>
      </c>
      <c r="Q200" s="203">
        <v>1</v>
      </c>
      <c r="R200" s="203">
        <f>Q200*H200</f>
        <v>9.9719999999999995</v>
      </c>
      <c r="S200" s="203">
        <v>0</v>
      </c>
      <c r="T200" s="204">
        <f>S200*H200</f>
        <v>0</v>
      </c>
      <c r="U200" s="35"/>
      <c r="V200" s="35"/>
      <c r="W200" s="35"/>
      <c r="X200" s="35"/>
      <c r="Y200" s="35"/>
      <c r="Z200" s="35"/>
      <c r="AA200" s="35"/>
      <c r="AB200" s="35"/>
      <c r="AC200" s="35"/>
      <c r="AD200" s="35"/>
      <c r="AE200" s="35"/>
      <c r="AR200" s="205" t="s">
        <v>246</v>
      </c>
      <c r="AT200" s="205" t="s">
        <v>576</v>
      </c>
      <c r="AU200" s="205" t="s">
        <v>226</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16325</v>
      </c>
    </row>
    <row r="201" spans="1:65" s="13" customFormat="1">
      <c r="B201" s="212"/>
      <c r="C201" s="213"/>
      <c r="D201" s="214" t="s">
        <v>555</v>
      </c>
      <c r="E201" s="215" t="s">
        <v>1</v>
      </c>
      <c r="F201" s="216" t="s">
        <v>16326</v>
      </c>
      <c r="G201" s="213"/>
      <c r="H201" s="217">
        <v>9.9719999999999995</v>
      </c>
      <c r="I201" s="218"/>
      <c r="J201" s="213"/>
      <c r="K201" s="213"/>
      <c r="L201" s="219"/>
      <c r="M201" s="220"/>
      <c r="N201" s="221"/>
      <c r="O201" s="221"/>
      <c r="P201" s="221"/>
      <c r="Q201" s="221"/>
      <c r="R201" s="221"/>
      <c r="S201" s="221"/>
      <c r="T201" s="222"/>
      <c r="AT201" s="223" t="s">
        <v>555</v>
      </c>
      <c r="AU201" s="223" t="s">
        <v>226</v>
      </c>
      <c r="AV201" s="13" t="s">
        <v>87</v>
      </c>
      <c r="AW201" s="13" t="s">
        <v>32</v>
      </c>
      <c r="AX201" s="13" t="s">
        <v>85</v>
      </c>
      <c r="AY201" s="223" t="s">
        <v>209</v>
      </c>
    </row>
    <row r="202" spans="1:65" s="12" customFormat="1" ht="20.85" customHeight="1">
      <c r="B202" s="177"/>
      <c r="C202" s="178"/>
      <c r="D202" s="179" t="s">
        <v>76</v>
      </c>
      <c r="E202" s="191" t="s">
        <v>284</v>
      </c>
      <c r="F202" s="191" t="s">
        <v>15877</v>
      </c>
      <c r="G202" s="178"/>
      <c r="H202" s="178"/>
      <c r="I202" s="181"/>
      <c r="J202" s="192">
        <f>BK202</f>
        <v>0</v>
      </c>
      <c r="K202" s="178"/>
      <c r="L202" s="183"/>
      <c r="M202" s="184"/>
      <c r="N202" s="185"/>
      <c r="O202" s="185"/>
      <c r="P202" s="186">
        <f>SUM(P203:P208)</f>
        <v>0</v>
      </c>
      <c r="Q202" s="185"/>
      <c r="R202" s="186">
        <f>SUM(R203:R208)</f>
        <v>0</v>
      </c>
      <c r="S202" s="185"/>
      <c r="T202" s="187">
        <f>SUM(T203:T208)</f>
        <v>0</v>
      </c>
      <c r="AR202" s="188" t="s">
        <v>85</v>
      </c>
      <c r="AT202" s="189" t="s">
        <v>76</v>
      </c>
      <c r="AU202" s="189" t="s">
        <v>87</v>
      </c>
      <c r="AY202" s="188" t="s">
        <v>209</v>
      </c>
      <c r="BK202" s="190">
        <f>SUM(BK203:BK208)</f>
        <v>0</v>
      </c>
    </row>
    <row r="203" spans="1:65" s="2" customFormat="1" ht="33" customHeight="1">
      <c r="A203" s="35"/>
      <c r="B203" s="36"/>
      <c r="C203" s="193" t="s">
        <v>280</v>
      </c>
      <c r="D203" s="193" t="s">
        <v>214</v>
      </c>
      <c r="E203" s="194" t="s">
        <v>15878</v>
      </c>
      <c r="F203" s="195" t="s">
        <v>15879</v>
      </c>
      <c r="G203" s="196" t="s">
        <v>217</v>
      </c>
      <c r="H203" s="197">
        <v>677.77</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226</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16327</v>
      </c>
    </row>
    <row r="204" spans="1:65" s="13" customFormat="1">
      <c r="B204" s="212"/>
      <c r="C204" s="213"/>
      <c r="D204" s="214" t="s">
        <v>555</v>
      </c>
      <c r="E204" s="215" t="s">
        <v>1</v>
      </c>
      <c r="F204" s="216" t="s">
        <v>16328</v>
      </c>
      <c r="G204" s="213"/>
      <c r="H204" s="217">
        <v>51.7</v>
      </c>
      <c r="I204" s="218"/>
      <c r="J204" s="213"/>
      <c r="K204" s="213"/>
      <c r="L204" s="219"/>
      <c r="M204" s="220"/>
      <c r="N204" s="221"/>
      <c r="O204" s="221"/>
      <c r="P204" s="221"/>
      <c r="Q204" s="221"/>
      <c r="R204" s="221"/>
      <c r="S204" s="221"/>
      <c r="T204" s="222"/>
      <c r="AT204" s="223" t="s">
        <v>555</v>
      </c>
      <c r="AU204" s="223" t="s">
        <v>226</v>
      </c>
      <c r="AV204" s="13" t="s">
        <v>87</v>
      </c>
      <c r="AW204" s="13" t="s">
        <v>32</v>
      </c>
      <c r="AX204" s="13" t="s">
        <v>77</v>
      </c>
      <c r="AY204" s="223" t="s">
        <v>209</v>
      </c>
    </row>
    <row r="205" spans="1:65" s="13" customFormat="1" ht="22.5">
      <c r="B205" s="212"/>
      <c r="C205" s="213"/>
      <c r="D205" s="214" t="s">
        <v>555</v>
      </c>
      <c r="E205" s="215" t="s">
        <v>1</v>
      </c>
      <c r="F205" s="216" t="s">
        <v>16329</v>
      </c>
      <c r="G205" s="213"/>
      <c r="H205" s="217">
        <v>143.9</v>
      </c>
      <c r="I205" s="218"/>
      <c r="J205" s="213"/>
      <c r="K205" s="213"/>
      <c r="L205" s="219"/>
      <c r="M205" s="220"/>
      <c r="N205" s="221"/>
      <c r="O205" s="221"/>
      <c r="P205" s="221"/>
      <c r="Q205" s="221"/>
      <c r="R205" s="221"/>
      <c r="S205" s="221"/>
      <c r="T205" s="222"/>
      <c r="AT205" s="223" t="s">
        <v>555</v>
      </c>
      <c r="AU205" s="223" t="s">
        <v>226</v>
      </c>
      <c r="AV205" s="13" t="s">
        <v>87</v>
      </c>
      <c r="AW205" s="13" t="s">
        <v>32</v>
      </c>
      <c r="AX205" s="13" t="s">
        <v>77</v>
      </c>
      <c r="AY205" s="223" t="s">
        <v>209</v>
      </c>
    </row>
    <row r="206" spans="1:65" s="13" customFormat="1">
      <c r="B206" s="212"/>
      <c r="C206" s="213"/>
      <c r="D206" s="214" t="s">
        <v>555</v>
      </c>
      <c r="E206" s="215" t="s">
        <v>1</v>
      </c>
      <c r="F206" s="216" t="s">
        <v>16330</v>
      </c>
      <c r="G206" s="213"/>
      <c r="H206" s="217">
        <v>169.12</v>
      </c>
      <c r="I206" s="218"/>
      <c r="J206" s="213"/>
      <c r="K206" s="213"/>
      <c r="L206" s="219"/>
      <c r="M206" s="220"/>
      <c r="N206" s="221"/>
      <c r="O206" s="221"/>
      <c r="P206" s="221"/>
      <c r="Q206" s="221"/>
      <c r="R206" s="221"/>
      <c r="S206" s="221"/>
      <c r="T206" s="222"/>
      <c r="AT206" s="223" t="s">
        <v>555</v>
      </c>
      <c r="AU206" s="223" t="s">
        <v>226</v>
      </c>
      <c r="AV206" s="13" t="s">
        <v>87</v>
      </c>
      <c r="AW206" s="13" t="s">
        <v>32</v>
      </c>
      <c r="AX206" s="13" t="s">
        <v>77</v>
      </c>
      <c r="AY206" s="223" t="s">
        <v>209</v>
      </c>
    </row>
    <row r="207" spans="1:65" s="13" customFormat="1">
      <c r="B207" s="212"/>
      <c r="C207" s="213"/>
      <c r="D207" s="214" t="s">
        <v>555</v>
      </c>
      <c r="E207" s="215" t="s">
        <v>1</v>
      </c>
      <c r="F207" s="216" t="s">
        <v>16331</v>
      </c>
      <c r="G207" s="213"/>
      <c r="H207" s="217">
        <v>313.05</v>
      </c>
      <c r="I207" s="218"/>
      <c r="J207" s="213"/>
      <c r="K207" s="213"/>
      <c r="L207" s="219"/>
      <c r="M207" s="220"/>
      <c r="N207" s="221"/>
      <c r="O207" s="221"/>
      <c r="P207" s="221"/>
      <c r="Q207" s="221"/>
      <c r="R207" s="221"/>
      <c r="S207" s="221"/>
      <c r="T207" s="222"/>
      <c r="AT207" s="223" t="s">
        <v>555</v>
      </c>
      <c r="AU207" s="223" t="s">
        <v>226</v>
      </c>
      <c r="AV207" s="13" t="s">
        <v>87</v>
      </c>
      <c r="AW207" s="13" t="s">
        <v>32</v>
      </c>
      <c r="AX207" s="13" t="s">
        <v>77</v>
      </c>
      <c r="AY207" s="223" t="s">
        <v>209</v>
      </c>
    </row>
    <row r="208" spans="1:65" s="14" customFormat="1">
      <c r="B208" s="235"/>
      <c r="C208" s="236"/>
      <c r="D208" s="214" t="s">
        <v>555</v>
      </c>
      <c r="E208" s="237" t="s">
        <v>1</v>
      </c>
      <c r="F208" s="238" t="s">
        <v>645</v>
      </c>
      <c r="G208" s="236"/>
      <c r="H208" s="239">
        <v>677.77</v>
      </c>
      <c r="I208" s="240"/>
      <c r="J208" s="236"/>
      <c r="K208" s="236"/>
      <c r="L208" s="241"/>
      <c r="M208" s="242"/>
      <c r="N208" s="243"/>
      <c r="O208" s="243"/>
      <c r="P208" s="243"/>
      <c r="Q208" s="243"/>
      <c r="R208" s="243"/>
      <c r="S208" s="243"/>
      <c r="T208" s="244"/>
      <c r="AT208" s="245" t="s">
        <v>555</v>
      </c>
      <c r="AU208" s="245" t="s">
        <v>226</v>
      </c>
      <c r="AV208" s="14" t="s">
        <v>218</v>
      </c>
      <c r="AW208" s="14" t="s">
        <v>32</v>
      </c>
      <c r="AX208" s="14" t="s">
        <v>85</v>
      </c>
      <c r="AY208" s="245" t="s">
        <v>209</v>
      </c>
    </row>
    <row r="209" spans="1:65" s="12" customFormat="1" ht="22.9" customHeight="1">
      <c r="B209" s="177"/>
      <c r="C209" s="178"/>
      <c r="D209" s="179" t="s">
        <v>76</v>
      </c>
      <c r="E209" s="191" t="s">
        <v>87</v>
      </c>
      <c r="F209" s="191" t="s">
        <v>617</v>
      </c>
      <c r="G209" s="178"/>
      <c r="H209" s="178"/>
      <c r="I209" s="181"/>
      <c r="J209" s="192">
        <f>BK209</f>
        <v>0</v>
      </c>
      <c r="K209" s="178"/>
      <c r="L209" s="183"/>
      <c r="M209" s="184"/>
      <c r="N209" s="185"/>
      <c r="O209" s="185"/>
      <c r="P209" s="186">
        <f>SUM(P210:P221)</f>
        <v>0</v>
      </c>
      <c r="Q209" s="185"/>
      <c r="R209" s="186">
        <f>SUM(R210:R221)</f>
        <v>66.671000000000006</v>
      </c>
      <c r="S209" s="185"/>
      <c r="T209" s="187">
        <f>SUM(T210:T221)</f>
        <v>0</v>
      </c>
      <c r="AR209" s="188" t="s">
        <v>85</v>
      </c>
      <c r="AT209" s="189" t="s">
        <v>76</v>
      </c>
      <c r="AU209" s="189" t="s">
        <v>85</v>
      </c>
      <c r="AY209" s="188" t="s">
        <v>209</v>
      </c>
      <c r="BK209" s="190">
        <f>SUM(BK210:BK221)</f>
        <v>0</v>
      </c>
    </row>
    <row r="210" spans="1:65" s="2" customFormat="1" ht="55.5" customHeight="1">
      <c r="A210" s="35"/>
      <c r="B210" s="36"/>
      <c r="C210" s="193" t="s">
        <v>284</v>
      </c>
      <c r="D210" s="193" t="s">
        <v>214</v>
      </c>
      <c r="E210" s="194" t="s">
        <v>15895</v>
      </c>
      <c r="F210" s="195" t="s">
        <v>15896</v>
      </c>
      <c r="G210" s="196" t="s">
        <v>318</v>
      </c>
      <c r="H210" s="197">
        <v>115</v>
      </c>
      <c r="I210" s="198"/>
      <c r="J210" s="199">
        <f>ROUND(I210*H210,2)</f>
        <v>0</v>
      </c>
      <c r="K210" s="200"/>
      <c r="L210" s="40"/>
      <c r="M210" s="201" t="s">
        <v>1</v>
      </c>
      <c r="N210" s="202" t="s">
        <v>42</v>
      </c>
      <c r="O210" s="72"/>
      <c r="P210" s="203">
        <f>O210*H210</f>
        <v>0</v>
      </c>
      <c r="Q210" s="203">
        <v>0.27378000000000002</v>
      </c>
      <c r="R210" s="203">
        <f>Q210*H210</f>
        <v>31.484700000000004</v>
      </c>
      <c r="S210" s="203">
        <v>0</v>
      </c>
      <c r="T210" s="204">
        <f>S210*H210</f>
        <v>0</v>
      </c>
      <c r="U210" s="35"/>
      <c r="V210" s="35"/>
      <c r="W210" s="35"/>
      <c r="X210" s="35"/>
      <c r="Y210" s="35"/>
      <c r="Z210" s="35"/>
      <c r="AA210" s="35"/>
      <c r="AB210" s="35"/>
      <c r="AC210" s="35"/>
      <c r="AD210" s="35"/>
      <c r="AE210" s="35"/>
      <c r="AR210" s="205" t="s">
        <v>218</v>
      </c>
      <c r="AT210" s="205" t="s">
        <v>214</v>
      </c>
      <c r="AU210" s="205" t="s">
        <v>87</v>
      </c>
      <c r="AY210" s="18" t="s">
        <v>209</v>
      </c>
      <c r="BE210" s="206">
        <f>IF(N210="základní",J210,0)</f>
        <v>0</v>
      </c>
      <c r="BF210" s="206">
        <f>IF(N210="snížená",J210,0)</f>
        <v>0</v>
      </c>
      <c r="BG210" s="206">
        <f>IF(N210="zákl. přenesená",J210,0)</f>
        <v>0</v>
      </c>
      <c r="BH210" s="206">
        <f>IF(N210="sníž. přenesená",J210,0)</f>
        <v>0</v>
      </c>
      <c r="BI210" s="206">
        <f>IF(N210="nulová",J210,0)</f>
        <v>0</v>
      </c>
      <c r="BJ210" s="18" t="s">
        <v>85</v>
      </c>
      <c r="BK210" s="206">
        <f>ROUND(I210*H210,2)</f>
        <v>0</v>
      </c>
      <c r="BL210" s="18" t="s">
        <v>218</v>
      </c>
      <c r="BM210" s="205" t="s">
        <v>16332</v>
      </c>
    </row>
    <row r="211" spans="1:65" s="15" customFormat="1">
      <c r="B211" s="246"/>
      <c r="C211" s="247"/>
      <c r="D211" s="214" t="s">
        <v>555</v>
      </c>
      <c r="E211" s="248" t="s">
        <v>1</v>
      </c>
      <c r="F211" s="249" t="s">
        <v>16333</v>
      </c>
      <c r="G211" s="247"/>
      <c r="H211" s="248" t="s">
        <v>1</v>
      </c>
      <c r="I211" s="250"/>
      <c r="J211" s="247"/>
      <c r="K211" s="247"/>
      <c r="L211" s="251"/>
      <c r="M211" s="252"/>
      <c r="N211" s="253"/>
      <c r="O211" s="253"/>
      <c r="P211" s="253"/>
      <c r="Q211" s="253"/>
      <c r="R211" s="253"/>
      <c r="S211" s="253"/>
      <c r="T211" s="254"/>
      <c r="AT211" s="255" t="s">
        <v>555</v>
      </c>
      <c r="AU211" s="255" t="s">
        <v>87</v>
      </c>
      <c r="AV211" s="15" t="s">
        <v>85</v>
      </c>
      <c r="AW211" s="15" t="s">
        <v>32</v>
      </c>
      <c r="AX211" s="15" t="s">
        <v>77</v>
      </c>
      <c r="AY211" s="255" t="s">
        <v>209</v>
      </c>
    </row>
    <row r="212" spans="1:65" s="13" customFormat="1">
      <c r="B212" s="212"/>
      <c r="C212" s="213"/>
      <c r="D212" s="214" t="s">
        <v>555</v>
      </c>
      <c r="E212" s="215" t="s">
        <v>1</v>
      </c>
      <c r="F212" s="216" t="s">
        <v>16334</v>
      </c>
      <c r="G212" s="213"/>
      <c r="H212" s="217">
        <v>49</v>
      </c>
      <c r="I212" s="218"/>
      <c r="J212" s="213"/>
      <c r="K212" s="213"/>
      <c r="L212" s="219"/>
      <c r="M212" s="220"/>
      <c r="N212" s="221"/>
      <c r="O212" s="221"/>
      <c r="P212" s="221"/>
      <c r="Q212" s="221"/>
      <c r="R212" s="221"/>
      <c r="S212" s="221"/>
      <c r="T212" s="222"/>
      <c r="AT212" s="223" t="s">
        <v>555</v>
      </c>
      <c r="AU212" s="223" t="s">
        <v>87</v>
      </c>
      <c r="AV212" s="13" t="s">
        <v>87</v>
      </c>
      <c r="AW212" s="13" t="s">
        <v>32</v>
      </c>
      <c r="AX212" s="13" t="s">
        <v>77</v>
      </c>
      <c r="AY212" s="223" t="s">
        <v>209</v>
      </c>
    </row>
    <row r="213" spans="1:65" s="13" customFormat="1">
      <c r="B213" s="212"/>
      <c r="C213" s="213"/>
      <c r="D213" s="214" t="s">
        <v>555</v>
      </c>
      <c r="E213" s="215" t="s">
        <v>1</v>
      </c>
      <c r="F213" s="216" t="s">
        <v>16335</v>
      </c>
      <c r="G213" s="213"/>
      <c r="H213" s="217">
        <v>66</v>
      </c>
      <c r="I213" s="218"/>
      <c r="J213" s="213"/>
      <c r="K213" s="213"/>
      <c r="L213" s="219"/>
      <c r="M213" s="220"/>
      <c r="N213" s="221"/>
      <c r="O213" s="221"/>
      <c r="P213" s="221"/>
      <c r="Q213" s="221"/>
      <c r="R213" s="221"/>
      <c r="S213" s="221"/>
      <c r="T213" s="222"/>
      <c r="AT213" s="223" t="s">
        <v>555</v>
      </c>
      <c r="AU213" s="223" t="s">
        <v>87</v>
      </c>
      <c r="AV213" s="13" t="s">
        <v>87</v>
      </c>
      <c r="AW213" s="13" t="s">
        <v>32</v>
      </c>
      <c r="AX213" s="13" t="s">
        <v>77</v>
      </c>
      <c r="AY213" s="223" t="s">
        <v>209</v>
      </c>
    </row>
    <row r="214" spans="1:65" s="14" customFormat="1">
      <c r="B214" s="235"/>
      <c r="C214" s="236"/>
      <c r="D214" s="214" t="s">
        <v>555</v>
      </c>
      <c r="E214" s="237" t="s">
        <v>1</v>
      </c>
      <c r="F214" s="238" t="s">
        <v>645</v>
      </c>
      <c r="G214" s="236"/>
      <c r="H214" s="239">
        <v>115</v>
      </c>
      <c r="I214" s="240"/>
      <c r="J214" s="236"/>
      <c r="K214" s="236"/>
      <c r="L214" s="241"/>
      <c r="M214" s="242"/>
      <c r="N214" s="243"/>
      <c r="O214" s="243"/>
      <c r="P214" s="243"/>
      <c r="Q214" s="243"/>
      <c r="R214" s="243"/>
      <c r="S214" s="243"/>
      <c r="T214" s="244"/>
      <c r="AT214" s="245" t="s">
        <v>555</v>
      </c>
      <c r="AU214" s="245" t="s">
        <v>87</v>
      </c>
      <c r="AV214" s="14" t="s">
        <v>218</v>
      </c>
      <c r="AW214" s="14" t="s">
        <v>32</v>
      </c>
      <c r="AX214" s="14" t="s">
        <v>85</v>
      </c>
      <c r="AY214" s="245" t="s">
        <v>209</v>
      </c>
    </row>
    <row r="215" spans="1:65" s="2" customFormat="1" ht="24.2" customHeight="1">
      <c r="A215" s="35"/>
      <c r="B215" s="36"/>
      <c r="C215" s="193" t="s">
        <v>288</v>
      </c>
      <c r="D215" s="193" t="s">
        <v>214</v>
      </c>
      <c r="E215" s="194" t="s">
        <v>15899</v>
      </c>
      <c r="F215" s="195" t="s">
        <v>15900</v>
      </c>
      <c r="G215" s="196" t="s">
        <v>318</v>
      </c>
      <c r="H215" s="197">
        <v>115</v>
      </c>
      <c r="I215" s="198"/>
      <c r="J215" s="199">
        <f>ROUND(I215*H215,2)</f>
        <v>0</v>
      </c>
      <c r="K215" s="200"/>
      <c r="L215" s="40"/>
      <c r="M215" s="201" t="s">
        <v>1</v>
      </c>
      <c r="N215" s="202" t="s">
        <v>42</v>
      </c>
      <c r="O215" s="72"/>
      <c r="P215" s="203">
        <f>O215*H215</f>
        <v>0</v>
      </c>
      <c r="Q215" s="203">
        <v>0</v>
      </c>
      <c r="R215" s="203">
        <f>Q215*H215</f>
        <v>0</v>
      </c>
      <c r="S215" s="203">
        <v>0</v>
      </c>
      <c r="T215" s="204">
        <f>S215*H215</f>
        <v>0</v>
      </c>
      <c r="U215" s="35"/>
      <c r="V215" s="35"/>
      <c r="W215" s="35"/>
      <c r="X215" s="35"/>
      <c r="Y215" s="35"/>
      <c r="Z215" s="35"/>
      <c r="AA215" s="35"/>
      <c r="AB215" s="35"/>
      <c r="AC215" s="35"/>
      <c r="AD215" s="35"/>
      <c r="AE215" s="35"/>
      <c r="AR215" s="205" t="s">
        <v>218</v>
      </c>
      <c r="AT215" s="205" t="s">
        <v>214</v>
      </c>
      <c r="AU215" s="205" t="s">
        <v>87</v>
      </c>
      <c r="AY215" s="18" t="s">
        <v>209</v>
      </c>
      <c r="BE215" s="206">
        <f>IF(N215="základní",J215,0)</f>
        <v>0</v>
      </c>
      <c r="BF215" s="206">
        <f>IF(N215="snížená",J215,0)</f>
        <v>0</v>
      </c>
      <c r="BG215" s="206">
        <f>IF(N215="zákl. přenesená",J215,0)</f>
        <v>0</v>
      </c>
      <c r="BH215" s="206">
        <f>IF(N215="sníž. přenesená",J215,0)</f>
        <v>0</v>
      </c>
      <c r="BI215" s="206">
        <f>IF(N215="nulová",J215,0)</f>
        <v>0</v>
      </c>
      <c r="BJ215" s="18" t="s">
        <v>85</v>
      </c>
      <c r="BK215" s="206">
        <f>ROUND(I215*H215,2)</f>
        <v>0</v>
      </c>
      <c r="BL215" s="18" t="s">
        <v>218</v>
      </c>
      <c r="BM215" s="205" t="s">
        <v>16336</v>
      </c>
    </row>
    <row r="216" spans="1:65" s="13" customFormat="1">
      <c r="B216" s="212"/>
      <c r="C216" s="213"/>
      <c r="D216" s="214" t="s">
        <v>555</v>
      </c>
      <c r="E216" s="215" t="s">
        <v>1</v>
      </c>
      <c r="F216" s="216" t="s">
        <v>16337</v>
      </c>
      <c r="G216" s="213"/>
      <c r="H216" s="217">
        <v>115</v>
      </c>
      <c r="I216" s="218"/>
      <c r="J216" s="213"/>
      <c r="K216" s="213"/>
      <c r="L216" s="219"/>
      <c r="M216" s="220"/>
      <c r="N216" s="221"/>
      <c r="O216" s="221"/>
      <c r="P216" s="221"/>
      <c r="Q216" s="221"/>
      <c r="R216" s="221"/>
      <c r="S216" s="221"/>
      <c r="T216" s="222"/>
      <c r="AT216" s="223" t="s">
        <v>555</v>
      </c>
      <c r="AU216" s="223" t="s">
        <v>87</v>
      </c>
      <c r="AV216" s="13" t="s">
        <v>87</v>
      </c>
      <c r="AW216" s="13" t="s">
        <v>32</v>
      </c>
      <c r="AX216" s="13" t="s">
        <v>85</v>
      </c>
      <c r="AY216" s="223" t="s">
        <v>209</v>
      </c>
    </row>
    <row r="217" spans="1:65" s="2" customFormat="1" ht="16.5" customHeight="1">
      <c r="A217" s="35"/>
      <c r="B217" s="36"/>
      <c r="C217" s="224" t="s">
        <v>292</v>
      </c>
      <c r="D217" s="224" t="s">
        <v>576</v>
      </c>
      <c r="E217" s="225" t="s">
        <v>15903</v>
      </c>
      <c r="F217" s="226" t="s">
        <v>15904</v>
      </c>
      <c r="G217" s="227" t="s">
        <v>236</v>
      </c>
      <c r="H217" s="228">
        <v>35.183999999999997</v>
      </c>
      <c r="I217" s="229"/>
      <c r="J217" s="230">
        <f>ROUND(I217*H217,2)</f>
        <v>0</v>
      </c>
      <c r="K217" s="231"/>
      <c r="L217" s="232"/>
      <c r="M217" s="233" t="s">
        <v>1</v>
      </c>
      <c r="N217" s="234" t="s">
        <v>42</v>
      </c>
      <c r="O217" s="72"/>
      <c r="P217" s="203">
        <f>O217*H217</f>
        <v>0</v>
      </c>
      <c r="Q217" s="203">
        <v>1</v>
      </c>
      <c r="R217" s="203">
        <f>Q217*H217</f>
        <v>35.183999999999997</v>
      </c>
      <c r="S217" s="203">
        <v>0</v>
      </c>
      <c r="T217" s="204">
        <f>S217*H217</f>
        <v>0</v>
      </c>
      <c r="U217" s="35"/>
      <c r="V217" s="35"/>
      <c r="W217" s="35"/>
      <c r="X217" s="35"/>
      <c r="Y217" s="35"/>
      <c r="Z217" s="35"/>
      <c r="AA217" s="35"/>
      <c r="AB217" s="35"/>
      <c r="AC217" s="35"/>
      <c r="AD217" s="35"/>
      <c r="AE217" s="35"/>
      <c r="AR217" s="205" t="s">
        <v>246</v>
      </c>
      <c r="AT217" s="205" t="s">
        <v>576</v>
      </c>
      <c r="AU217" s="205" t="s">
        <v>87</v>
      </c>
      <c r="AY217" s="18" t="s">
        <v>209</v>
      </c>
      <c r="BE217" s="206">
        <f>IF(N217="základní",J217,0)</f>
        <v>0</v>
      </c>
      <c r="BF217" s="206">
        <f>IF(N217="snížená",J217,0)</f>
        <v>0</v>
      </c>
      <c r="BG217" s="206">
        <f>IF(N217="zákl. přenesená",J217,0)</f>
        <v>0</v>
      </c>
      <c r="BH217" s="206">
        <f>IF(N217="sníž. přenesená",J217,0)</f>
        <v>0</v>
      </c>
      <c r="BI217" s="206">
        <f>IF(N217="nulová",J217,0)</f>
        <v>0</v>
      </c>
      <c r="BJ217" s="18" t="s">
        <v>85</v>
      </c>
      <c r="BK217" s="206">
        <f>ROUND(I217*H217,2)</f>
        <v>0</v>
      </c>
      <c r="BL217" s="18" t="s">
        <v>218</v>
      </c>
      <c r="BM217" s="205" t="s">
        <v>16338</v>
      </c>
    </row>
    <row r="218" spans="1:65" s="15" customFormat="1">
      <c r="B218" s="246"/>
      <c r="C218" s="247"/>
      <c r="D218" s="214" t="s">
        <v>555</v>
      </c>
      <c r="E218" s="248" t="s">
        <v>1</v>
      </c>
      <c r="F218" s="249" t="s">
        <v>15906</v>
      </c>
      <c r="G218" s="247"/>
      <c r="H218" s="248" t="s">
        <v>1</v>
      </c>
      <c r="I218" s="250"/>
      <c r="J218" s="247"/>
      <c r="K218" s="247"/>
      <c r="L218" s="251"/>
      <c r="M218" s="252"/>
      <c r="N218" s="253"/>
      <c r="O218" s="253"/>
      <c r="P218" s="253"/>
      <c r="Q218" s="253"/>
      <c r="R218" s="253"/>
      <c r="S218" s="253"/>
      <c r="T218" s="254"/>
      <c r="AT218" s="255" t="s">
        <v>555</v>
      </c>
      <c r="AU218" s="255" t="s">
        <v>87</v>
      </c>
      <c r="AV218" s="15" t="s">
        <v>85</v>
      </c>
      <c r="AW218" s="15" t="s">
        <v>32</v>
      </c>
      <c r="AX218" s="15" t="s">
        <v>77</v>
      </c>
      <c r="AY218" s="255" t="s">
        <v>209</v>
      </c>
    </row>
    <row r="219" spans="1:65" s="13" customFormat="1">
      <c r="B219" s="212"/>
      <c r="C219" s="213"/>
      <c r="D219" s="214" t="s">
        <v>555</v>
      </c>
      <c r="E219" s="215" t="s">
        <v>1</v>
      </c>
      <c r="F219" s="216" t="s">
        <v>16339</v>
      </c>
      <c r="G219" s="213"/>
      <c r="H219" s="217">
        <v>35.183999999999997</v>
      </c>
      <c r="I219" s="218"/>
      <c r="J219" s="213"/>
      <c r="K219" s="213"/>
      <c r="L219" s="219"/>
      <c r="M219" s="220"/>
      <c r="N219" s="221"/>
      <c r="O219" s="221"/>
      <c r="P219" s="221"/>
      <c r="Q219" s="221"/>
      <c r="R219" s="221"/>
      <c r="S219" s="221"/>
      <c r="T219" s="222"/>
      <c r="AT219" s="223" t="s">
        <v>555</v>
      </c>
      <c r="AU219" s="223" t="s">
        <v>87</v>
      </c>
      <c r="AV219" s="13" t="s">
        <v>87</v>
      </c>
      <c r="AW219" s="13" t="s">
        <v>32</v>
      </c>
      <c r="AX219" s="13" t="s">
        <v>85</v>
      </c>
      <c r="AY219" s="223" t="s">
        <v>209</v>
      </c>
    </row>
    <row r="220" spans="1:65" s="2" customFormat="1" ht="24.2" customHeight="1">
      <c r="A220" s="35"/>
      <c r="B220" s="36"/>
      <c r="C220" s="193" t="s">
        <v>7</v>
      </c>
      <c r="D220" s="193" t="s">
        <v>214</v>
      </c>
      <c r="E220" s="194" t="s">
        <v>15908</v>
      </c>
      <c r="F220" s="195" t="s">
        <v>15909</v>
      </c>
      <c r="G220" s="196" t="s">
        <v>318</v>
      </c>
      <c r="H220" s="197">
        <v>115</v>
      </c>
      <c r="I220" s="198"/>
      <c r="J220" s="199">
        <f>ROUND(I220*H220,2)</f>
        <v>0</v>
      </c>
      <c r="K220" s="200"/>
      <c r="L220" s="40"/>
      <c r="M220" s="201" t="s">
        <v>1</v>
      </c>
      <c r="N220" s="202" t="s">
        <v>42</v>
      </c>
      <c r="O220" s="72"/>
      <c r="P220" s="203">
        <f>O220*H220</f>
        <v>0</v>
      </c>
      <c r="Q220" s="203">
        <v>2.0000000000000002E-5</v>
      </c>
      <c r="R220" s="203">
        <f>Q220*H220</f>
        <v>2.3000000000000004E-3</v>
      </c>
      <c r="S220" s="203">
        <v>0</v>
      </c>
      <c r="T220" s="204">
        <f>S220*H220</f>
        <v>0</v>
      </c>
      <c r="U220" s="35"/>
      <c r="V220" s="35"/>
      <c r="W220" s="35"/>
      <c r="X220" s="35"/>
      <c r="Y220" s="35"/>
      <c r="Z220" s="35"/>
      <c r="AA220" s="35"/>
      <c r="AB220" s="35"/>
      <c r="AC220" s="35"/>
      <c r="AD220" s="35"/>
      <c r="AE220" s="35"/>
      <c r="AR220" s="205" t="s">
        <v>218</v>
      </c>
      <c r="AT220" s="205" t="s">
        <v>214</v>
      </c>
      <c r="AU220" s="205" t="s">
        <v>87</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218</v>
      </c>
      <c r="BM220" s="205" t="s">
        <v>16340</v>
      </c>
    </row>
    <row r="221" spans="1:65" s="13" customFormat="1">
      <c r="B221" s="212"/>
      <c r="C221" s="213"/>
      <c r="D221" s="214" t="s">
        <v>555</v>
      </c>
      <c r="E221" s="215" t="s">
        <v>1</v>
      </c>
      <c r="F221" s="216" t="s">
        <v>16341</v>
      </c>
      <c r="G221" s="213"/>
      <c r="H221" s="217">
        <v>115</v>
      </c>
      <c r="I221" s="218"/>
      <c r="J221" s="213"/>
      <c r="K221" s="213"/>
      <c r="L221" s="219"/>
      <c r="M221" s="220"/>
      <c r="N221" s="221"/>
      <c r="O221" s="221"/>
      <c r="P221" s="221"/>
      <c r="Q221" s="221"/>
      <c r="R221" s="221"/>
      <c r="S221" s="221"/>
      <c r="T221" s="222"/>
      <c r="AT221" s="223" t="s">
        <v>555</v>
      </c>
      <c r="AU221" s="223" t="s">
        <v>87</v>
      </c>
      <c r="AV221" s="13" t="s">
        <v>87</v>
      </c>
      <c r="AW221" s="13" t="s">
        <v>32</v>
      </c>
      <c r="AX221" s="13" t="s">
        <v>85</v>
      </c>
      <c r="AY221" s="223" t="s">
        <v>209</v>
      </c>
    </row>
    <row r="222" spans="1:65" s="12" customFormat="1" ht="22.9" customHeight="1">
      <c r="B222" s="177"/>
      <c r="C222" s="178"/>
      <c r="D222" s="179" t="s">
        <v>76</v>
      </c>
      <c r="E222" s="191" t="s">
        <v>218</v>
      </c>
      <c r="F222" s="191" t="s">
        <v>7803</v>
      </c>
      <c r="G222" s="178"/>
      <c r="H222" s="178"/>
      <c r="I222" s="181"/>
      <c r="J222" s="192">
        <f>BK222</f>
        <v>0</v>
      </c>
      <c r="K222" s="178"/>
      <c r="L222" s="183"/>
      <c r="M222" s="184"/>
      <c r="N222" s="185"/>
      <c r="O222" s="185"/>
      <c r="P222" s="186">
        <f>SUM(P223:P225)</f>
        <v>0</v>
      </c>
      <c r="Q222" s="185"/>
      <c r="R222" s="186">
        <f>SUM(R223:R225)</f>
        <v>2.9117858000000001</v>
      </c>
      <c r="S222" s="185"/>
      <c r="T222" s="187">
        <f>SUM(T223:T225)</f>
        <v>0</v>
      </c>
      <c r="AR222" s="188" t="s">
        <v>85</v>
      </c>
      <c r="AT222" s="189" t="s">
        <v>76</v>
      </c>
      <c r="AU222" s="189" t="s">
        <v>85</v>
      </c>
      <c r="AY222" s="188" t="s">
        <v>209</v>
      </c>
      <c r="BK222" s="190">
        <f>SUM(BK223:BK225)</f>
        <v>0</v>
      </c>
    </row>
    <row r="223" spans="1:65" s="2" customFormat="1" ht="33" customHeight="1">
      <c r="A223" s="35"/>
      <c r="B223" s="36"/>
      <c r="C223" s="193" t="s">
        <v>299</v>
      </c>
      <c r="D223" s="193" t="s">
        <v>214</v>
      </c>
      <c r="E223" s="194" t="s">
        <v>16342</v>
      </c>
      <c r="F223" s="195" t="s">
        <v>16343</v>
      </c>
      <c r="G223" s="196" t="s">
        <v>224</v>
      </c>
      <c r="H223" s="197">
        <v>1.54</v>
      </c>
      <c r="I223" s="198"/>
      <c r="J223" s="199">
        <f>ROUND(I223*H223,2)</f>
        <v>0</v>
      </c>
      <c r="K223" s="200"/>
      <c r="L223" s="40"/>
      <c r="M223" s="201" t="s">
        <v>1</v>
      </c>
      <c r="N223" s="202" t="s">
        <v>42</v>
      </c>
      <c r="O223" s="72"/>
      <c r="P223" s="203">
        <f>O223*H223</f>
        <v>0</v>
      </c>
      <c r="Q223" s="203">
        <v>1.8907700000000001</v>
      </c>
      <c r="R223" s="203">
        <f>Q223*H223</f>
        <v>2.9117858000000001</v>
      </c>
      <c r="S223" s="203">
        <v>0</v>
      </c>
      <c r="T223" s="204">
        <f>S223*H223</f>
        <v>0</v>
      </c>
      <c r="U223" s="35"/>
      <c r="V223" s="35"/>
      <c r="W223" s="35"/>
      <c r="X223" s="35"/>
      <c r="Y223" s="35"/>
      <c r="Z223" s="35"/>
      <c r="AA223" s="35"/>
      <c r="AB223" s="35"/>
      <c r="AC223" s="35"/>
      <c r="AD223" s="35"/>
      <c r="AE223" s="35"/>
      <c r="AR223" s="205" t="s">
        <v>218</v>
      </c>
      <c r="AT223" s="205" t="s">
        <v>214</v>
      </c>
      <c r="AU223" s="205" t="s">
        <v>87</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16344</v>
      </c>
    </row>
    <row r="224" spans="1:65" s="15" customFormat="1">
      <c r="B224" s="246"/>
      <c r="C224" s="247"/>
      <c r="D224" s="214" t="s">
        <v>555</v>
      </c>
      <c r="E224" s="248" t="s">
        <v>1</v>
      </c>
      <c r="F224" s="249" t="s">
        <v>16288</v>
      </c>
      <c r="G224" s="247"/>
      <c r="H224" s="248" t="s">
        <v>1</v>
      </c>
      <c r="I224" s="250"/>
      <c r="J224" s="247"/>
      <c r="K224" s="247"/>
      <c r="L224" s="251"/>
      <c r="M224" s="252"/>
      <c r="N224" s="253"/>
      <c r="O224" s="253"/>
      <c r="P224" s="253"/>
      <c r="Q224" s="253"/>
      <c r="R224" s="253"/>
      <c r="S224" s="253"/>
      <c r="T224" s="254"/>
      <c r="AT224" s="255" t="s">
        <v>555</v>
      </c>
      <c r="AU224" s="255" t="s">
        <v>87</v>
      </c>
      <c r="AV224" s="15" t="s">
        <v>85</v>
      </c>
      <c r="AW224" s="15" t="s">
        <v>32</v>
      </c>
      <c r="AX224" s="15" t="s">
        <v>77</v>
      </c>
      <c r="AY224" s="255" t="s">
        <v>209</v>
      </c>
    </row>
    <row r="225" spans="1:65" s="13" customFormat="1">
      <c r="B225" s="212"/>
      <c r="C225" s="213"/>
      <c r="D225" s="214" t="s">
        <v>555</v>
      </c>
      <c r="E225" s="215" t="s">
        <v>1</v>
      </c>
      <c r="F225" s="216" t="s">
        <v>16345</v>
      </c>
      <c r="G225" s="213"/>
      <c r="H225" s="217">
        <v>1.54</v>
      </c>
      <c r="I225" s="218"/>
      <c r="J225" s="213"/>
      <c r="K225" s="213"/>
      <c r="L225" s="219"/>
      <c r="M225" s="220"/>
      <c r="N225" s="221"/>
      <c r="O225" s="221"/>
      <c r="P225" s="221"/>
      <c r="Q225" s="221"/>
      <c r="R225" s="221"/>
      <c r="S225" s="221"/>
      <c r="T225" s="222"/>
      <c r="AT225" s="223" t="s">
        <v>555</v>
      </c>
      <c r="AU225" s="223" t="s">
        <v>87</v>
      </c>
      <c r="AV225" s="13" t="s">
        <v>87</v>
      </c>
      <c r="AW225" s="13" t="s">
        <v>32</v>
      </c>
      <c r="AX225" s="13" t="s">
        <v>85</v>
      </c>
      <c r="AY225" s="223" t="s">
        <v>209</v>
      </c>
    </row>
    <row r="226" spans="1:65" s="12" customFormat="1" ht="22.9" customHeight="1">
      <c r="B226" s="177"/>
      <c r="C226" s="178"/>
      <c r="D226" s="179" t="s">
        <v>76</v>
      </c>
      <c r="E226" s="191" t="s">
        <v>233</v>
      </c>
      <c r="F226" s="191" t="s">
        <v>16346</v>
      </c>
      <c r="G226" s="178"/>
      <c r="H226" s="178"/>
      <c r="I226" s="181"/>
      <c r="J226" s="192">
        <f>BK226</f>
        <v>0</v>
      </c>
      <c r="K226" s="178"/>
      <c r="L226" s="183"/>
      <c r="M226" s="184"/>
      <c r="N226" s="185"/>
      <c r="O226" s="185"/>
      <c r="P226" s="186">
        <f>SUM(P227:P266)</f>
        <v>0</v>
      </c>
      <c r="Q226" s="185"/>
      <c r="R226" s="186">
        <f>SUM(R227:R266)</f>
        <v>707.3294161</v>
      </c>
      <c r="S226" s="185"/>
      <c r="T226" s="187">
        <f>SUM(T227:T266)</f>
        <v>0</v>
      </c>
      <c r="AR226" s="188" t="s">
        <v>85</v>
      </c>
      <c r="AT226" s="189" t="s">
        <v>76</v>
      </c>
      <c r="AU226" s="189" t="s">
        <v>85</v>
      </c>
      <c r="AY226" s="188" t="s">
        <v>209</v>
      </c>
      <c r="BK226" s="190">
        <f>SUM(BK227:BK266)</f>
        <v>0</v>
      </c>
    </row>
    <row r="227" spans="1:65" s="2" customFormat="1" ht="33" customHeight="1">
      <c r="A227" s="35"/>
      <c r="B227" s="36"/>
      <c r="C227" s="193" t="s">
        <v>303</v>
      </c>
      <c r="D227" s="193" t="s">
        <v>214</v>
      </c>
      <c r="E227" s="194" t="s">
        <v>16347</v>
      </c>
      <c r="F227" s="195" t="s">
        <v>16348</v>
      </c>
      <c r="G227" s="196" t="s">
        <v>217</v>
      </c>
      <c r="H227" s="197">
        <v>535.07000000000005</v>
      </c>
      <c r="I227" s="198"/>
      <c r="J227" s="199">
        <f>ROUND(I227*H227,2)</f>
        <v>0</v>
      </c>
      <c r="K227" s="200"/>
      <c r="L227" s="40"/>
      <c r="M227" s="201" t="s">
        <v>1</v>
      </c>
      <c r="N227" s="202" t="s">
        <v>42</v>
      </c>
      <c r="O227" s="72"/>
      <c r="P227" s="203">
        <f>O227*H227</f>
        <v>0</v>
      </c>
      <c r="Q227" s="203">
        <v>0.57499999999999996</v>
      </c>
      <c r="R227" s="203">
        <f>Q227*H227</f>
        <v>307.66525000000001</v>
      </c>
      <c r="S227" s="203">
        <v>0</v>
      </c>
      <c r="T227" s="204">
        <f>S227*H227</f>
        <v>0</v>
      </c>
      <c r="U227" s="35"/>
      <c r="V227" s="35"/>
      <c r="W227" s="35"/>
      <c r="X227" s="35"/>
      <c r="Y227" s="35"/>
      <c r="Z227" s="35"/>
      <c r="AA227" s="35"/>
      <c r="AB227" s="35"/>
      <c r="AC227" s="35"/>
      <c r="AD227" s="35"/>
      <c r="AE227" s="35"/>
      <c r="AR227" s="205" t="s">
        <v>218</v>
      </c>
      <c r="AT227" s="205" t="s">
        <v>214</v>
      </c>
      <c r="AU227" s="205" t="s">
        <v>87</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16349</v>
      </c>
    </row>
    <row r="228" spans="1:65" s="13" customFormat="1">
      <c r="B228" s="212"/>
      <c r="C228" s="213"/>
      <c r="D228" s="214" t="s">
        <v>555</v>
      </c>
      <c r="E228" s="215" t="s">
        <v>1</v>
      </c>
      <c r="F228" s="216" t="s">
        <v>16350</v>
      </c>
      <c r="G228" s="213"/>
      <c r="H228" s="217">
        <v>51.7</v>
      </c>
      <c r="I228" s="218"/>
      <c r="J228" s="213"/>
      <c r="K228" s="213"/>
      <c r="L228" s="219"/>
      <c r="M228" s="220"/>
      <c r="N228" s="221"/>
      <c r="O228" s="221"/>
      <c r="P228" s="221"/>
      <c r="Q228" s="221"/>
      <c r="R228" s="221"/>
      <c r="S228" s="221"/>
      <c r="T228" s="222"/>
      <c r="AT228" s="223" t="s">
        <v>555</v>
      </c>
      <c r="AU228" s="223" t="s">
        <v>87</v>
      </c>
      <c r="AV228" s="13" t="s">
        <v>87</v>
      </c>
      <c r="AW228" s="13" t="s">
        <v>32</v>
      </c>
      <c r="AX228" s="13" t="s">
        <v>77</v>
      </c>
      <c r="AY228" s="223" t="s">
        <v>209</v>
      </c>
    </row>
    <row r="229" spans="1:65" s="13" customFormat="1">
      <c r="B229" s="212"/>
      <c r="C229" s="213"/>
      <c r="D229" s="214" t="s">
        <v>555</v>
      </c>
      <c r="E229" s="215" t="s">
        <v>1</v>
      </c>
      <c r="F229" s="216" t="s">
        <v>16351</v>
      </c>
      <c r="G229" s="213"/>
      <c r="H229" s="217">
        <v>1.2</v>
      </c>
      <c r="I229" s="218"/>
      <c r="J229" s="213"/>
      <c r="K229" s="213"/>
      <c r="L229" s="219"/>
      <c r="M229" s="220"/>
      <c r="N229" s="221"/>
      <c r="O229" s="221"/>
      <c r="P229" s="221"/>
      <c r="Q229" s="221"/>
      <c r="R229" s="221"/>
      <c r="S229" s="221"/>
      <c r="T229" s="222"/>
      <c r="AT229" s="223" t="s">
        <v>555</v>
      </c>
      <c r="AU229" s="223" t="s">
        <v>87</v>
      </c>
      <c r="AV229" s="13" t="s">
        <v>87</v>
      </c>
      <c r="AW229" s="13" t="s">
        <v>32</v>
      </c>
      <c r="AX229" s="13" t="s">
        <v>77</v>
      </c>
      <c r="AY229" s="223" t="s">
        <v>209</v>
      </c>
    </row>
    <row r="230" spans="1:65" s="13" customFormat="1">
      <c r="B230" s="212"/>
      <c r="C230" s="213"/>
      <c r="D230" s="214" t="s">
        <v>555</v>
      </c>
      <c r="E230" s="215" t="s">
        <v>1</v>
      </c>
      <c r="F230" s="216" t="s">
        <v>16330</v>
      </c>
      <c r="G230" s="213"/>
      <c r="H230" s="217">
        <v>169.12</v>
      </c>
      <c r="I230" s="218"/>
      <c r="J230" s="213"/>
      <c r="K230" s="213"/>
      <c r="L230" s="219"/>
      <c r="M230" s="220"/>
      <c r="N230" s="221"/>
      <c r="O230" s="221"/>
      <c r="P230" s="221"/>
      <c r="Q230" s="221"/>
      <c r="R230" s="221"/>
      <c r="S230" s="221"/>
      <c r="T230" s="222"/>
      <c r="AT230" s="223" t="s">
        <v>555</v>
      </c>
      <c r="AU230" s="223" t="s">
        <v>87</v>
      </c>
      <c r="AV230" s="13" t="s">
        <v>87</v>
      </c>
      <c r="AW230" s="13" t="s">
        <v>32</v>
      </c>
      <c r="AX230" s="13" t="s">
        <v>77</v>
      </c>
      <c r="AY230" s="223" t="s">
        <v>209</v>
      </c>
    </row>
    <row r="231" spans="1:65" s="13" customFormat="1">
      <c r="B231" s="212"/>
      <c r="C231" s="213"/>
      <c r="D231" s="214" t="s">
        <v>555</v>
      </c>
      <c r="E231" s="215" t="s">
        <v>1</v>
      </c>
      <c r="F231" s="216" t="s">
        <v>16331</v>
      </c>
      <c r="G231" s="213"/>
      <c r="H231" s="217">
        <v>313.05</v>
      </c>
      <c r="I231" s="218"/>
      <c r="J231" s="213"/>
      <c r="K231" s="213"/>
      <c r="L231" s="219"/>
      <c r="M231" s="220"/>
      <c r="N231" s="221"/>
      <c r="O231" s="221"/>
      <c r="P231" s="221"/>
      <c r="Q231" s="221"/>
      <c r="R231" s="221"/>
      <c r="S231" s="221"/>
      <c r="T231" s="222"/>
      <c r="AT231" s="223" t="s">
        <v>555</v>
      </c>
      <c r="AU231" s="223" t="s">
        <v>87</v>
      </c>
      <c r="AV231" s="13" t="s">
        <v>87</v>
      </c>
      <c r="AW231" s="13" t="s">
        <v>32</v>
      </c>
      <c r="AX231" s="13" t="s">
        <v>77</v>
      </c>
      <c r="AY231" s="223" t="s">
        <v>209</v>
      </c>
    </row>
    <row r="232" spans="1:65" s="14" customFormat="1">
      <c r="B232" s="235"/>
      <c r="C232" s="236"/>
      <c r="D232" s="214" t="s">
        <v>555</v>
      </c>
      <c r="E232" s="237" t="s">
        <v>1</v>
      </c>
      <c r="F232" s="238" t="s">
        <v>645</v>
      </c>
      <c r="G232" s="236"/>
      <c r="H232" s="239">
        <v>535.07000000000005</v>
      </c>
      <c r="I232" s="240"/>
      <c r="J232" s="236"/>
      <c r="K232" s="236"/>
      <c r="L232" s="241"/>
      <c r="M232" s="242"/>
      <c r="N232" s="243"/>
      <c r="O232" s="243"/>
      <c r="P232" s="243"/>
      <c r="Q232" s="243"/>
      <c r="R232" s="243"/>
      <c r="S232" s="243"/>
      <c r="T232" s="244"/>
      <c r="AT232" s="245" t="s">
        <v>555</v>
      </c>
      <c r="AU232" s="245" t="s">
        <v>87</v>
      </c>
      <c r="AV232" s="14" t="s">
        <v>218</v>
      </c>
      <c r="AW232" s="14" t="s">
        <v>32</v>
      </c>
      <c r="AX232" s="14" t="s">
        <v>85</v>
      </c>
      <c r="AY232" s="245" t="s">
        <v>209</v>
      </c>
    </row>
    <row r="233" spans="1:65" s="2" customFormat="1" ht="37.9" customHeight="1">
      <c r="A233" s="35"/>
      <c r="B233" s="36"/>
      <c r="C233" s="193" t="s">
        <v>307</v>
      </c>
      <c r="D233" s="193" t="s">
        <v>214</v>
      </c>
      <c r="E233" s="194" t="s">
        <v>16352</v>
      </c>
      <c r="F233" s="195" t="s">
        <v>16353</v>
      </c>
      <c r="G233" s="196" t="s">
        <v>217</v>
      </c>
      <c r="H233" s="197">
        <v>482.17</v>
      </c>
      <c r="I233" s="198"/>
      <c r="J233" s="199">
        <f>ROUND(I233*H233,2)</f>
        <v>0</v>
      </c>
      <c r="K233" s="200"/>
      <c r="L233" s="40"/>
      <c r="M233" s="201" t="s">
        <v>1</v>
      </c>
      <c r="N233" s="202" t="s">
        <v>42</v>
      </c>
      <c r="O233" s="72"/>
      <c r="P233" s="203">
        <f>O233*H233</f>
        <v>0</v>
      </c>
      <c r="Q233" s="203">
        <v>0.42148999999999998</v>
      </c>
      <c r="R233" s="203">
        <f>Q233*H233</f>
        <v>203.2298333</v>
      </c>
      <c r="S233" s="203">
        <v>0</v>
      </c>
      <c r="T233" s="204">
        <f>S233*H233</f>
        <v>0</v>
      </c>
      <c r="U233" s="35"/>
      <c r="V233" s="35"/>
      <c r="W233" s="35"/>
      <c r="X233" s="35"/>
      <c r="Y233" s="35"/>
      <c r="Z233" s="35"/>
      <c r="AA233" s="35"/>
      <c r="AB233" s="35"/>
      <c r="AC233" s="35"/>
      <c r="AD233" s="35"/>
      <c r="AE233" s="35"/>
      <c r="AR233" s="205" t="s">
        <v>218</v>
      </c>
      <c r="AT233" s="205" t="s">
        <v>214</v>
      </c>
      <c r="AU233" s="205" t="s">
        <v>87</v>
      </c>
      <c r="AY233" s="18" t="s">
        <v>209</v>
      </c>
      <c r="BE233" s="206">
        <f>IF(N233="základní",J233,0)</f>
        <v>0</v>
      </c>
      <c r="BF233" s="206">
        <f>IF(N233="snížená",J233,0)</f>
        <v>0</v>
      </c>
      <c r="BG233" s="206">
        <f>IF(N233="zákl. přenesená",J233,0)</f>
        <v>0</v>
      </c>
      <c r="BH233" s="206">
        <f>IF(N233="sníž. přenesená",J233,0)</f>
        <v>0</v>
      </c>
      <c r="BI233" s="206">
        <f>IF(N233="nulová",J233,0)</f>
        <v>0</v>
      </c>
      <c r="BJ233" s="18" t="s">
        <v>85</v>
      </c>
      <c r="BK233" s="206">
        <f>ROUND(I233*H233,2)</f>
        <v>0</v>
      </c>
      <c r="BL233" s="18" t="s">
        <v>218</v>
      </c>
      <c r="BM233" s="205" t="s">
        <v>16354</v>
      </c>
    </row>
    <row r="234" spans="1:65" s="13" customFormat="1">
      <c r="B234" s="212"/>
      <c r="C234" s="213"/>
      <c r="D234" s="214" t="s">
        <v>555</v>
      </c>
      <c r="E234" s="215" t="s">
        <v>1</v>
      </c>
      <c r="F234" s="216" t="s">
        <v>16330</v>
      </c>
      <c r="G234" s="213"/>
      <c r="H234" s="217">
        <v>169.12</v>
      </c>
      <c r="I234" s="218"/>
      <c r="J234" s="213"/>
      <c r="K234" s="213"/>
      <c r="L234" s="219"/>
      <c r="M234" s="220"/>
      <c r="N234" s="221"/>
      <c r="O234" s="221"/>
      <c r="P234" s="221"/>
      <c r="Q234" s="221"/>
      <c r="R234" s="221"/>
      <c r="S234" s="221"/>
      <c r="T234" s="222"/>
      <c r="AT234" s="223" t="s">
        <v>555</v>
      </c>
      <c r="AU234" s="223" t="s">
        <v>87</v>
      </c>
      <c r="AV234" s="13" t="s">
        <v>87</v>
      </c>
      <c r="AW234" s="13" t="s">
        <v>32</v>
      </c>
      <c r="AX234" s="13" t="s">
        <v>77</v>
      </c>
      <c r="AY234" s="223" t="s">
        <v>209</v>
      </c>
    </row>
    <row r="235" spans="1:65" s="13" customFormat="1">
      <c r="B235" s="212"/>
      <c r="C235" s="213"/>
      <c r="D235" s="214" t="s">
        <v>555</v>
      </c>
      <c r="E235" s="215" t="s">
        <v>1</v>
      </c>
      <c r="F235" s="216" t="s">
        <v>16331</v>
      </c>
      <c r="G235" s="213"/>
      <c r="H235" s="217">
        <v>313.05</v>
      </c>
      <c r="I235" s="218"/>
      <c r="J235" s="213"/>
      <c r="K235" s="213"/>
      <c r="L235" s="219"/>
      <c r="M235" s="220"/>
      <c r="N235" s="221"/>
      <c r="O235" s="221"/>
      <c r="P235" s="221"/>
      <c r="Q235" s="221"/>
      <c r="R235" s="221"/>
      <c r="S235" s="221"/>
      <c r="T235" s="222"/>
      <c r="AT235" s="223" t="s">
        <v>555</v>
      </c>
      <c r="AU235" s="223" t="s">
        <v>87</v>
      </c>
      <c r="AV235" s="13" t="s">
        <v>87</v>
      </c>
      <c r="AW235" s="13" t="s">
        <v>32</v>
      </c>
      <c r="AX235" s="13" t="s">
        <v>77</v>
      </c>
      <c r="AY235" s="223" t="s">
        <v>209</v>
      </c>
    </row>
    <row r="236" spans="1:65" s="14" customFormat="1">
      <c r="B236" s="235"/>
      <c r="C236" s="236"/>
      <c r="D236" s="214" t="s">
        <v>555</v>
      </c>
      <c r="E236" s="237" t="s">
        <v>1</v>
      </c>
      <c r="F236" s="238" t="s">
        <v>645</v>
      </c>
      <c r="G236" s="236"/>
      <c r="H236" s="239">
        <v>482.17</v>
      </c>
      <c r="I236" s="240"/>
      <c r="J236" s="236"/>
      <c r="K236" s="236"/>
      <c r="L236" s="241"/>
      <c r="M236" s="242"/>
      <c r="N236" s="243"/>
      <c r="O236" s="243"/>
      <c r="P236" s="243"/>
      <c r="Q236" s="243"/>
      <c r="R236" s="243"/>
      <c r="S236" s="243"/>
      <c r="T236" s="244"/>
      <c r="AT236" s="245" t="s">
        <v>555</v>
      </c>
      <c r="AU236" s="245" t="s">
        <v>87</v>
      </c>
      <c r="AV236" s="14" t="s">
        <v>218</v>
      </c>
      <c r="AW236" s="14" t="s">
        <v>32</v>
      </c>
      <c r="AX236" s="14" t="s">
        <v>85</v>
      </c>
      <c r="AY236" s="245" t="s">
        <v>209</v>
      </c>
    </row>
    <row r="237" spans="1:65" s="2" customFormat="1" ht="49.15" customHeight="1">
      <c r="A237" s="35"/>
      <c r="B237" s="36"/>
      <c r="C237" s="193" t="s">
        <v>311</v>
      </c>
      <c r="D237" s="193" t="s">
        <v>214</v>
      </c>
      <c r="E237" s="194" t="s">
        <v>16355</v>
      </c>
      <c r="F237" s="195" t="s">
        <v>16356</v>
      </c>
      <c r="G237" s="196" t="s">
        <v>217</v>
      </c>
      <c r="H237" s="197">
        <v>482.62</v>
      </c>
      <c r="I237" s="198"/>
      <c r="J237" s="199">
        <f>ROUND(I237*H237,2)</f>
        <v>0</v>
      </c>
      <c r="K237" s="200"/>
      <c r="L237" s="40"/>
      <c r="M237" s="201" t="s">
        <v>1</v>
      </c>
      <c r="N237" s="202" t="s">
        <v>42</v>
      </c>
      <c r="O237" s="72"/>
      <c r="P237" s="203">
        <f>O237*H237</f>
        <v>0</v>
      </c>
      <c r="Q237" s="203">
        <v>0.21099999999999999</v>
      </c>
      <c r="R237" s="203">
        <f>Q237*H237</f>
        <v>101.83282</v>
      </c>
      <c r="S237" s="203">
        <v>0</v>
      </c>
      <c r="T237" s="204">
        <f>S237*H237</f>
        <v>0</v>
      </c>
      <c r="U237" s="35"/>
      <c r="V237" s="35"/>
      <c r="W237" s="35"/>
      <c r="X237" s="35"/>
      <c r="Y237" s="35"/>
      <c r="Z237" s="35"/>
      <c r="AA237" s="35"/>
      <c r="AB237" s="35"/>
      <c r="AC237" s="35"/>
      <c r="AD237" s="35"/>
      <c r="AE237" s="35"/>
      <c r="AR237" s="205" t="s">
        <v>218</v>
      </c>
      <c r="AT237" s="205" t="s">
        <v>214</v>
      </c>
      <c r="AU237" s="205" t="s">
        <v>87</v>
      </c>
      <c r="AY237" s="18" t="s">
        <v>209</v>
      </c>
      <c r="BE237" s="206">
        <f>IF(N237="základní",J237,0)</f>
        <v>0</v>
      </c>
      <c r="BF237" s="206">
        <f>IF(N237="snížená",J237,0)</f>
        <v>0</v>
      </c>
      <c r="BG237" s="206">
        <f>IF(N237="zákl. přenesená",J237,0)</f>
        <v>0</v>
      </c>
      <c r="BH237" s="206">
        <f>IF(N237="sníž. přenesená",J237,0)</f>
        <v>0</v>
      </c>
      <c r="BI237" s="206">
        <f>IF(N237="nulová",J237,0)</f>
        <v>0</v>
      </c>
      <c r="BJ237" s="18" t="s">
        <v>85</v>
      </c>
      <c r="BK237" s="206">
        <f>ROUND(I237*H237,2)</f>
        <v>0</v>
      </c>
      <c r="BL237" s="18" t="s">
        <v>218</v>
      </c>
      <c r="BM237" s="205" t="s">
        <v>16357</v>
      </c>
    </row>
    <row r="238" spans="1:65" s="15" customFormat="1">
      <c r="B238" s="246"/>
      <c r="C238" s="247"/>
      <c r="D238" s="214" t="s">
        <v>555</v>
      </c>
      <c r="E238" s="248" t="s">
        <v>1</v>
      </c>
      <c r="F238" s="249" t="s">
        <v>16358</v>
      </c>
      <c r="G238" s="247"/>
      <c r="H238" s="248" t="s">
        <v>1</v>
      </c>
      <c r="I238" s="250"/>
      <c r="J238" s="247"/>
      <c r="K238" s="247"/>
      <c r="L238" s="251"/>
      <c r="M238" s="252"/>
      <c r="N238" s="253"/>
      <c r="O238" s="253"/>
      <c r="P238" s="253"/>
      <c r="Q238" s="253"/>
      <c r="R238" s="253"/>
      <c r="S238" s="253"/>
      <c r="T238" s="254"/>
      <c r="AT238" s="255" t="s">
        <v>555</v>
      </c>
      <c r="AU238" s="255" t="s">
        <v>87</v>
      </c>
      <c r="AV238" s="15" t="s">
        <v>85</v>
      </c>
      <c r="AW238" s="15" t="s">
        <v>32</v>
      </c>
      <c r="AX238" s="15" t="s">
        <v>77</v>
      </c>
      <c r="AY238" s="255" t="s">
        <v>209</v>
      </c>
    </row>
    <row r="239" spans="1:65" s="13" customFormat="1">
      <c r="B239" s="212"/>
      <c r="C239" s="213"/>
      <c r="D239" s="214" t="s">
        <v>555</v>
      </c>
      <c r="E239" s="215" t="s">
        <v>1</v>
      </c>
      <c r="F239" s="216" t="s">
        <v>16330</v>
      </c>
      <c r="G239" s="213"/>
      <c r="H239" s="217">
        <v>169.12</v>
      </c>
      <c r="I239" s="218"/>
      <c r="J239" s="213"/>
      <c r="K239" s="213"/>
      <c r="L239" s="219"/>
      <c r="M239" s="220"/>
      <c r="N239" s="221"/>
      <c r="O239" s="221"/>
      <c r="P239" s="221"/>
      <c r="Q239" s="221"/>
      <c r="R239" s="221"/>
      <c r="S239" s="221"/>
      <c r="T239" s="222"/>
      <c r="AT239" s="223" t="s">
        <v>555</v>
      </c>
      <c r="AU239" s="223" t="s">
        <v>87</v>
      </c>
      <c r="AV239" s="13" t="s">
        <v>87</v>
      </c>
      <c r="AW239" s="13" t="s">
        <v>32</v>
      </c>
      <c r="AX239" s="13" t="s">
        <v>77</v>
      </c>
      <c r="AY239" s="223" t="s">
        <v>209</v>
      </c>
    </row>
    <row r="240" spans="1:65" s="13" customFormat="1">
      <c r="B240" s="212"/>
      <c r="C240" s="213"/>
      <c r="D240" s="214" t="s">
        <v>555</v>
      </c>
      <c r="E240" s="215" t="s">
        <v>1</v>
      </c>
      <c r="F240" s="216" t="s">
        <v>16359</v>
      </c>
      <c r="G240" s="213"/>
      <c r="H240" s="217">
        <v>313.5</v>
      </c>
      <c r="I240" s="218"/>
      <c r="J240" s="213"/>
      <c r="K240" s="213"/>
      <c r="L240" s="219"/>
      <c r="M240" s="220"/>
      <c r="N240" s="221"/>
      <c r="O240" s="221"/>
      <c r="P240" s="221"/>
      <c r="Q240" s="221"/>
      <c r="R240" s="221"/>
      <c r="S240" s="221"/>
      <c r="T240" s="222"/>
      <c r="AT240" s="223" t="s">
        <v>555</v>
      </c>
      <c r="AU240" s="223" t="s">
        <v>87</v>
      </c>
      <c r="AV240" s="13" t="s">
        <v>87</v>
      </c>
      <c r="AW240" s="13" t="s">
        <v>32</v>
      </c>
      <c r="AX240" s="13" t="s">
        <v>77</v>
      </c>
      <c r="AY240" s="223" t="s">
        <v>209</v>
      </c>
    </row>
    <row r="241" spans="1:65" s="14" customFormat="1">
      <c r="B241" s="235"/>
      <c r="C241" s="236"/>
      <c r="D241" s="214" t="s">
        <v>555</v>
      </c>
      <c r="E241" s="237" t="s">
        <v>1</v>
      </c>
      <c r="F241" s="238" t="s">
        <v>645</v>
      </c>
      <c r="G241" s="236"/>
      <c r="H241" s="239">
        <v>482.62</v>
      </c>
      <c r="I241" s="240"/>
      <c r="J241" s="236"/>
      <c r="K241" s="236"/>
      <c r="L241" s="241"/>
      <c r="M241" s="242"/>
      <c r="N241" s="243"/>
      <c r="O241" s="243"/>
      <c r="P241" s="243"/>
      <c r="Q241" s="243"/>
      <c r="R241" s="243"/>
      <c r="S241" s="243"/>
      <c r="T241" s="244"/>
      <c r="AT241" s="245" t="s">
        <v>555</v>
      </c>
      <c r="AU241" s="245" t="s">
        <v>87</v>
      </c>
      <c r="AV241" s="14" t="s">
        <v>218</v>
      </c>
      <c r="AW241" s="14" t="s">
        <v>32</v>
      </c>
      <c r="AX241" s="14" t="s">
        <v>85</v>
      </c>
      <c r="AY241" s="245" t="s">
        <v>209</v>
      </c>
    </row>
    <row r="242" spans="1:65" s="2" customFormat="1" ht="24.2" customHeight="1">
      <c r="A242" s="35"/>
      <c r="B242" s="36"/>
      <c r="C242" s="193" t="s">
        <v>315</v>
      </c>
      <c r="D242" s="193" t="s">
        <v>214</v>
      </c>
      <c r="E242" s="194" t="s">
        <v>16360</v>
      </c>
      <c r="F242" s="195" t="s">
        <v>16361</v>
      </c>
      <c r="G242" s="196" t="s">
        <v>217</v>
      </c>
      <c r="H242" s="197">
        <v>482.62</v>
      </c>
      <c r="I242" s="198"/>
      <c r="J242" s="199">
        <f>ROUND(I242*H242,2)</f>
        <v>0</v>
      </c>
      <c r="K242" s="200"/>
      <c r="L242" s="40"/>
      <c r="M242" s="201" t="s">
        <v>1</v>
      </c>
      <c r="N242" s="202" t="s">
        <v>42</v>
      </c>
      <c r="O242" s="72"/>
      <c r="P242" s="203">
        <f>O242*H242</f>
        <v>0</v>
      </c>
      <c r="Q242" s="203">
        <v>3.1E-4</v>
      </c>
      <c r="R242" s="203">
        <f>Q242*H242</f>
        <v>0.1496122</v>
      </c>
      <c r="S242" s="203">
        <v>0</v>
      </c>
      <c r="T242" s="204">
        <f>S242*H242</f>
        <v>0</v>
      </c>
      <c r="U242" s="35"/>
      <c r="V242" s="35"/>
      <c r="W242" s="35"/>
      <c r="X242" s="35"/>
      <c r="Y242" s="35"/>
      <c r="Z242" s="35"/>
      <c r="AA242" s="35"/>
      <c r="AB242" s="35"/>
      <c r="AC242" s="35"/>
      <c r="AD242" s="35"/>
      <c r="AE242" s="35"/>
      <c r="AR242" s="205" t="s">
        <v>218</v>
      </c>
      <c r="AT242" s="205" t="s">
        <v>214</v>
      </c>
      <c r="AU242" s="205" t="s">
        <v>87</v>
      </c>
      <c r="AY242" s="18" t="s">
        <v>209</v>
      </c>
      <c r="BE242" s="206">
        <f>IF(N242="základní",J242,0)</f>
        <v>0</v>
      </c>
      <c r="BF242" s="206">
        <f>IF(N242="snížená",J242,0)</f>
        <v>0</v>
      </c>
      <c r="BG242" s="206">
        <f>IF(N242="zákl. přenesená",J242,0)</f>
        <v>0</v>
      </c>
      <c r="BH242" s="206">
        <f>IF(N242="sníž. přenesená",J242,0)</f>
        <v>0</v>
      </c>
      <c r="BI242" s="206">
        <f>IF(N242="nulová",J242,0)</f>
        <v>0</v>
      </c>
      <c r="BJ242" s="18" t="s">
        <v>85</v>
      </c>
      <c r="BK242" s="206">
        <f>ROUND(I242*H242,2)</f>
        <v>0</v>
      </c>
      <c r="BL242" s="18" t="s">
        <v>218</v>
      </c>
      <c r="BM242" s="205" t="s">
        <v>16362</v>
      </c>
    </row>
    <row r="243" spans="1:65" s="15" customFormat="1">
      <c r="B243" s="246"/>
      <c r="C243" s="247"/>
      <c r="D243" s="214" t="s">
        <v>555</v>
      </c>
      <c r="E243" s="248" t="s">
        <v>1</v>
      </c>
      <c r="F243" s="249" t="s">
        <v>16363</v>
      </c>
      <c r="G243" s="247"/>
      <c r="H243" s="248" t="s">
        <v>1</v>
      </c>
      <c r="I243" s="250"/>
      <c r="J243" s="247"/>
      <c r="K243" s="247"/>
      <c r="L243" s="251"/>
      <c r="M243" s="252"/>
      <c r="N243" s="253"/>
      <c r="O243" s="253"/>
      <c r="P243" s="253"/>
      <c r="Q243" s="253"/>
      <c r="R243" s="253"/>
      <c r="S243" s="253"/>
      <c r="T243" s="254"/>
      <c r="AT243" s="255" t="s">
        <v>555</v>
      </c>
      <c r="AU243" s="255" t="s">
        <v>87</v>
      </c>
      <c r="AV243" s="15" t="s">
        <v>85</v>
      </c>
      <c r="AW243" s="15" t="s">
        <v>32</v>
      </c>
      <c r="AX243" s="15" t="s">
        <v>77</v>
      </c>
      <c r="AY243" s="255" t="s">
        <v>209</v>
      </c>
    </row>
    <row r="244" spans="1:65" s="15" customFormat="1">
      <c r="B244" s="246"/>
      <c r="C244" s="247"/>
      <c r="D244" s="214" t="s">
        <v>555</v>
      </c>
      <c r="E244" s="248" t="s">
        <v>1</v>
      </c>
      <c r="F244" s="249" t="s">
        <v>16358</v>
      </c>
      <c r="G244" s="247"/>
      <c r="H244" s="248" t="s">
        <v>1</v>
      </c>
      <c r="I244" s="250"/>
      <c r="J244" s="247"/>
      <c r="K244" s="247"/>
      <c r="L244" s="251"/>
      <c r="M244" s="252"/>
      <c r="N244" s="253"/>
      <c r="O244" s="253"/>
      <c r="P244" s="253"/>
      <c r="Q244" s="253"/>
      <c r="R244" s="253"/>
      <c r="S244" s="253"/>
      <c r="T244" s="254"/>
      <c r="AT244" s="255" t="s">
        <v>555</v>
      </c>
      <c r="AU244" s="255" t="s">
        <v>87</v>
      </c>
      <c r="AV244" s="15" t="s">
        <v>85</v>
      </c>
      <c r="AW244" s="15" t="s">
        <v>32</v>
      </c>
      <c r="AX244" s="15" t="s">
        <v>77</v>
      </c>
      <c r="AY244" s="255" t="s">
        <v>209</v>
      </c>
    </row>
    <row r="245" spans="1:65" s="13" customFormat="1">
      <c r="B245" s="212"/>
      <c r="C245" s="213"/>
      <c r="D245" s="214" t="s">
        <v>555</v>
      </c>
      <c r="E245" s="215" t="s">
        <v>1</v>
      </c>
      <c r="F245" s="216" t="s">
        <v>16330</v>
      </c>
      <c r="G245" s="213"/>
      <c r="H245" s="217">
        <v>169.12</v>
      </c>
      <c r="I245" s="218"/>
      <c r="J245" s="213"/>
      <c r="K245" s="213"/>
      <c r="L245" s="219"/>
      <c r="M245" s="220"/>
      <c r="N245" s="221"/>
      <c r="O245" s="221"/>
      <c r="P245" s="221"/>
      <c r="Q245" s="221"/>
      <c r="R245" s="221"/>
      <c r="S245" s="221"/>
      <c r="T245" s="222"/>
      <c r="AT245" s="223" t="s">
        <v>555</v>
      </c>
      <c r="AU245" s="223" t="s">
        <v>87</v>
      </c>
      <c r="AV245" s="13" t="s">
        <v>87</v>
      </c>
      <c r="AW245" s="13" t="s">
        <v>32</v>
      </c>
      <c r="AX245" s="13" t="s">
        <v>77</v>
      </c>
      <c r="AY245" s="223" t="s">
        <v>209</v>
      </c>
    </row>
    <row r="246" spans="1:65" s="13" customFormat="1">
      <c r="B246" s="212"/>
      <c r="C246" s="213"/>
      <c r="D246" s="214" t="s">
        <v>555</v>
      </c>
      <c r="E246" s="215" t="s">
        <v>1</v>
      </c>
      <c r="F246" s="216" t="s">
        <v>16359</v>
      </c>
      <c r="G246" s="213"/>
      <c r="H246" s="217">
        <v>313.5</v>
      </c>
      <c r="I246" s="218"/>
      <c r="J246" s="213"/>
      <c r="K246" s="213"/>
      <c r="L246" s="219"/>
      <c r="M246" s="220"/>
      <c r="N246" s="221"/>
      <c r="O246" s="221"/>
      <c r="P246" s="221"/>
      <c r="Q246" s="221"/>
      <c r="R246" s="221"/>
      <c r="S246" s="221"/>
      <c r="T246" s="222"/>
      <c r="AT246" s="223" t="s">
        <v>555</v>
      </c>
      <c r="AU246" s="223" t="s">
        <v>87</v>
      </c>
      <c r="AV246" s="13" t="s">
        <v>87</v>
      </c>
      <c r="AW246" s="13" t="s">
        <v>32</v>
      </c>
      <c r="AX246" s="13" t="s">
        <v>77</v>
      </c>
      <c r="AY246" s="223" t="s">
        <v>209</v>
      </c>
    </row>
    <row r="247" spans="1:65" s="14" customFormat="1">
      <c r="B247" s="235"/>
      <c r="C247" s="236"/>
      <c r="D247" s="214" t="s">
        <v>555</v>
      </c>
      <c r="E247" s="237" t="s">
        <v>1</v>
      </c>
      <c r="F247" s="238" t="s">
        <v>645</v>
      </c>
      <c r="G247" s="236"/>
      <c r="H247" s="239">
        <v>482.62</v>
      </c>
      <c r="I247" s="240"/>
      <c r="J247" s="236"/>
      <c r="K247" s="236"/>
      <c r="L247" s="241"/>
      <c r="M247" s="242"/>
      <c r="N247" s="243"/>
      <c r="O247" s="243"/>
      <c r="P247" s="243"/>
      <c r="Q247" s="243"/>
      <c r="R247" s="243"/>
      <c r="S247" s="243"/>
      <c r="T247" s="244"/>
      <c r="AT247" s="245" t="s">
        <v>555</v>
      </c>
      <c r="AU247" s="245" t="s">
        <v>87</v>
      </c>
      <c r="AV247" s="14" t="s">
        <v>218</v>
      </c>
      <c r="AW247" s="14" t="s">
        <v>32</v>
      </c>
      <c r="AX247" s="14" t="s">
        <v>85</v>
      </c>
      <c r="AY247" s="245" t="s">
        <v>209</v>
      </c>
    </row>
    <row r="248" spans="1:65" s="2" customFormat="1" ht="44.25" customHeight="1">
      <c r="A248" s="35"/>
      <c r="B248" s="36"/>
      <c r="C248" s="193" t="s">
        <v>320</v>
      </c>
      <c r="D248" s="193" t="s">
        <v>214</v>
      </c>
      <c r="E248" s="194" t="s">
        <v>16364</v>
      </c>
      <c r="F248" s="195" t="s">
        <v>16365</v>
      </c>
      <c r="G248" s="196" t="s">
        <v>217</v>
      </c>
      <c r="H248" s="197">
        <v>482.62</v>
      </c>
      <c r="I248" s="198"/>
      <c r="J248" s="199">
        <f>ROUND(I248*H248,2)</f>
        <v>0</v>
      </c>
      <c r="K248" s="200"/>
      <c r="L248" s="40"/>
      <c r="M248" s="201" t="s">
        <v>1</v>
      </c>
      <c r="N248" s="202" t="s">
        <v>42</v>
      </c>
      <c r="O248" s="72"/>
      <c r="P248" s="203">
        <f>O248*H248</f>
        <v>0</v>
      </c>
      <c r="Q248" s="203">
        <v>0.10373</v>
      </c>
      <c r="R248" s="203">
        <f>Q248*H248</f>
        <v>50.062172600000004</v>
      </c>
      <c r="S248" s="203">
        <v>0</v>
      </c>
      <c r="T248" s="204">
        <f>S248*H248</f>
        <v>0</v>
      </c>
      <c r="U248" s="35"/>
      <c r="V248" s="35"/>
      <c r="W248" s="35"/>
      <c r="X248" s="35"/>
      <c r="Y248" s="35"/>
      <c r="Z248" s="35"/>
      <c r="AA248" s="35"/>
      <c r="AB248" s="35"/>
      <c r="AC248" s="35"/>
      <c r="AD248" s="35"/>
      <c r="AE248" s="35"/>
      <c r="AR248" s="205" t="s">
        <v>218</v>
      </c>
      <c r="AT248" s="205" t="s">
        <v>214</v>
      </c>
      <c r="AU248" s="205" t="s">
        <v>87</v>
      </c>
      <c r="AY248" s="18" t="s">
        <v>209</v>
      </c>
      <c r="BE248" s="206">
        <f>IF(N248="základní",J248,0)</f>
        <v>0</v>
      </c>
      <c r="BF248" s="206">
        <f>IF(N248="snížená",J248,0)</f>
        <v>0</v>
      </c>
      <c r="BG248" s="206">
        <f>IF(N248="zákl. přenesená",J248,0)</f>
        <v>0</v>
      </c>
      <c r="BH248" s="206">
        <f>IF(N248="sníž. přenesená",J248,0)</f>
        <v>0</v>
      </c>
      <c r="BI248" s="206">
        <f>IF(N248="nulová",J248,0)</f>
        <v>0</v>
      </c>
      <c r="BJ248" s="18" t="s">
        <v>85</v>
      </c>
      <c r="BK248" s="206">
        <f>ROUND(I248*H248,2)</f>
        <v>0</v>
      </c>
      <c r="BL248" s="18" t="s">
        <v>218</v>
      </c>
      <c r="BM248" s="205" t="s">
        <v>16366</v>
      </c>
    </row>
    <row r="249" spans="1:65" s="15" customFormat="1">
      <c r="B249" s="246"/>
      <c r="C249" s="247"/>
      <c r="D249" s="214" t="s">
        <v>555</v>
      </c>
      <c r="E249" s="248" t="s">
        <v>1</v>
      </c>
      <c r="F249" s="249" t="s">
        <v>16358</v>
      </c>
      <c r="G249" s="247"/>
      <c r="H249" s="248" t="s">
        <v>1</v>
      </c>
      <c r="I249" s="250"/>
      <c r="J249" s="247"/>
      <c r="K249" s="247"/>
      <c r="L249" s="251"/>
      <c r="M249" s="252"/>
      <c r="N249" s="253"/>
      <c r="O249" s="253"/>
      <c r="P249" s="253"/>
      <c r="Q249" s="253"/>
      <c r="R249" s="253"/>
      <c r="S249" s="253"/>
      <c r="T249" s="254"/>
      <c r="AT249" s="255" t="s">
        <v>555</v>
      </c>
      <c r="AU249" s="255" t="s">
        <v>87</v>
      </c>
      <c r="AV249" s="15" t="s">
        <v>85</v>
      </c>
      <c r="AW249" s="15" t="s">
        <v>32</v>
      </c>
      <c r="AX249" s="15" t="s">
        <v>77</v>
      </c>
      <c r="AY249" s="255" t="s">
        <v>209</v>
      </c>
    </row>
    <row r="250" spans="1:65" s="13" customFormat="1">
      <c r="B250" s="212"/>
      <c r="C250" s="213"/>
      <c r="D250" s="214" t="s">
        <v>555</v>
      </c>
      <c r="E250" s="215" t="s">
        <v>1</v>
      </c>
      <c r="F250" s="216" t="s">
        <v>16330</v>
      </c>
      <c r="G250" s="213"/>
      <c r="H250" s="217">
        <v>169.12</v>
      </c>
      <c r="I250" s="218"/>
      <c r="J250" s="213"/>
      <c r="K250" s="213"/>
      <c r="L250" s="219"/>
      <c r="M250" s="220"/>
      <c r="N250" s="221"/>
      <c r="O250" s="221"/>
      <c r="P250" s="221"/>
      <c r="Q250" s="221"/>
      <c r="R250" s="221"/>
      <c r="S250" s="221"/>
      <c r="T250" s="222"/>
      <c r="AT250" s="223" t="s">
        <v>555</v>
      </c>
      <c r="AU250" s="223" t="s">
        <v>87</v>
      </c>
      <c r="AV250" s="13" t="s">
        <v>87</v>
      </c>
      <c r="AW250" s="13" t="s">
        <v>32</v>
      </c>
      <c r="AX250" s="13" t="s">
        <v>77</v>
      </c>
      <c r="AY250" s="223" t="s">
        <v>209</v>
      </c>
    </row>
    <row r="251" spans="1:65" s="13" customFormat="1">
      <c r="B251" s="212"/>
      <c r="C251" s="213"/>
      <c r="D251" s="214" t="s">
        <v>555</v>
      </c>
      <c r="E251" s="215" t="s">
        <v>1</v>
      </c>
      <c r="F251" s="216" t="s">
        <v>16359</v>
      </c>
      <c r="G251" s="213"/>
      <c r="H251" s="217">
        <v>313.5</v>
      </c>
      <c r="I251" s="218"/>
      <c r="J251" s="213"/>
      <c r="K251" s="213"/>
      <c r="L251" s="219"/>
      <c r="M251" s="220"/>
      <c r="N251" s="221"/>
      <c r="O251" s="221"/>
      <c r="P251" s="221"/>
      <c r="Q251" s="221"/>
      <c r="R251" s="221"/>
      <c r="S251" s="221"/>
      <c r="T251" s="222"/>
      <c r="AT251" s="223" t="s">
        <v>555</v>
      </c>
      <c r="AU251" s="223" t="s">
        <v>87</v>
      </c>
      <c r="AV251" s="13" t="s">
        <v>87</v>
      </c>
      <c r="AW251" s="13" t="s">
        <v>32</v>
      </c>
      <c r="AX251" s="13" t="s">
        <v>77</v>
      </c>
      <c r="AY251" s="223" t="s">
        <v>209</v>
      </c>
    </row>
    <row r="252" spans="1:65" s="14" customFormat="1">
      <c r="B252" s="235"/>
      <c r="C252" s="236"/>
      <c r="D252" s="214" t="s">
        <v>555</v>
      </c>
      <c r="E252" s="237" t="s">
        <v>1</v>
      </c>
      <c r="F252" s="238" t="s">
        <v>645</v>
      </c>
      <c r="G252" s="236"/>
      <c r="H252" s="239">
        <v>482.62</v>
      </c>
      <c r="I252" s="240"/>
      <c r="J252" s="236"/>
      <c r="K252" s="236"/>
      <c r="L252" s="241"/>
      <c r="M252" s="242"/>
      <c r="N252" s="243"/>
      <c r="O252" s="243"/>
      <c r="P252" s="243"/>
      <c r="Q252" s="243"/>
      <c r="R252" s="243"/>
      <c r="S252" s="243"/>
      <c r="T252" s="244"/>
      <c r="AT252" s="245" t="s">
        <v>555</v>
      </c>
      <c r="AU252" s="245" t="s">
        <v>87</v>
      </c>
      <c r="AV252" s="14" t="s">
        <v>218</v>
      </c>
      <c r="AW252" s="14" t="s">
        <v>32</v>
      </c>
      <c r="AX252" s="14" t="s">
        <v>85</v>
      </c>
      <c r="AY252" s="245" t="s">
        <v>209</v>
      </c>
    </row>
    <row r="253" spans="1:65" s="2" customFormat="1" ht="76.349999999999994" customHeight="1">
      <c r="A253" s="35"/>
      <c r="B253" s="36"/>
      <c r="C253" s="193" t="s">
        <v>325</v>
      </c>
      <c r="D253" s="193" t="s">
        <v>214</v>
      </c>
      <c r="E253" s="194" t="s">
        <v>15966</v>
      </c>
      <c r="F253" s="195" t="s">
        <v>15967</v>
      </c>
      <c r="G253" s="196" t="s">
        <v>217</v>
      </c>
      <c r="H253" s="197">
        <v>199.2</v>
      </c>
      <c r="I253" s="198"/>
      <c r="J253" s="199">
        <f>ROUND(I253*H253,2)</f>
        <v>0</v>
      </c>
      <c r="K253" s="200"/>
      <c r="L253" s="40"/>
      <c r="M253" s="201" t="s">
        <v>1</v>
      </c>
      <c r="N253" s="202" t="s">
        <v>42</v>
      </c>
      <c r="O253" s="72"/>
      <c r="P253" s="203">
        <f>O253*H253</f>
        <v>0</v>
      </c>
      <c r="Q253" s="203">
        <v>8.9219999999999994E-2</v>
      </c>
      <c r="R253" s="203">
        <f>Q253*H253</f>
        <v>17.772623999999997</v>
      </c>
      <c r="S253" s="203">
        <v>0</v>
      </c>
      <c r="T253" s="204">
        <f>S253*H253</f>
        <v>0</v>
      </c>
      <c r="U253" s="35"/>
      <c r="V253" s="35"/>
      <c r="W253" s="35"/>
      <c r="X253" s="35"/>
      <c r="Y253" s="35"/>
      <c r="Z253" s="35"/>
      <c r="AA253" s="35"/>
      <c r="AB253" s="35"/>
      <c r="AC253" s="35"/>
      <c r="AD253" s="35"/>
      <c r="AE253" s="35"/>
      <c r="AR253" s="205" t="s">
        <v>218</v>
      </c>
      <c r="AT253" s="205" t="s">
        <v>214</v>
      </c>
      <c r="AU253" s="205" t="s">
        <v>87</v>
      </c>
      <c r="AY253" s="18" t="s">
        <v>209</v>
      </c>
      <c r="BE253" s="206">
        <f>IF(N253="základní",J253,0)</f>
        <v>0</v>
      </c>
      <c r="BF253" s="206">
        <f>IF(N253="snížená",J253,0)</f>
        <v>0</v>
      </c>
      <c r="BG253" s="206">
        <f>IF(N253="zákl. přenesená",J253,0)</f>
        <v>0</v>
      </c>
      <c r="BH253" s="206">
        <f>IF(N253="sníž. přenesená",J253,0)</f>
        <v>0</v>
      </c>
      <c r="BI253" s="206">
        <f>IF(N253="nulová",J253,0)</f>
        <v>0</v>
      </c>
      <c r="BJ253" s="18" t="s">
        <v>85</v>
      </c>
      <c r="BK253" s="206">
        <f>ROUND(I253*H253,2)</f>
        <v>0</v>
      </c>
      <c r="BL253" s="18" t="s">
        <v>218</v>
      </c>
      <c r="BM253" s="205" t="s">
        <v>16367</v>
      </c>
    </row>
    <row r="254" spans="1:65" s="15" customFormat="1">
      <c r="B254" s="246"/>
      <c r="C254" s="247"/>
      <c r="D254" s="214" t="s">
        <v>555</v>
      </c>
      <c r="E254" s="248" t="s">
        <v>1</v>
      </c>
      <c r="F254" s="249" t="s">
        <v>16368</v>
      </c>
      <c r="G254" s="247"/>
      <c r="H254" s="248" t="s">
        <v>1</v>
      </c>
      <c r="I254" s="250"/>
      <c r="J254" s="247"/>
      <c r="K254" s="247"/>
      <c r="L254" s="251"/>
      <c r="M254" s="252"/>
      <c r="N254" s="253"/>
      <c r="O254" s="253"/>
      <c r="P254" s="253"/>
      <c r="Q254" s="253"/>
      <c r="R254" s="253"/>
      <c r="S254" s="253"/>
      <c r="T254" s="254"/>
      <c r="AT254" s="255" t="s">
        <v>555</v>
      </c>
      <c r="AU254" s="255" t="s">
        <v>87</v>
      </c>
      <c r="AV254" s="15" t="s">
        <v>85</v>
      </c>
      <c r="AW254" s="15" t="s">
        <v>32</v>
      </c>
      <c r="AX254" s="15" t="s">
        <v>77</v>
      </c>
      <c r="AY254" s="255" t="s">
        <v>209</v>
      </c>
    </row>
    <row r="255" spans="1:65" s="13" customFormat="1">
      <c r="B255" s="212"/>
      <c r="C255" s="213"/>
      <c r="D255" s="214" t="s">
        <v>555</v>
      </c>
      <c r="E255" s="215" t="s">
        <v>1</v>
      </c>
      <c r="F255" s="216" t="s">
        <v>16328</v>
      </c>
      <c r="G255" s="213"/>
      <c r="H255" s="217">
        <v>51.7</v>
      </c>
      <c r="I255" s="218"/>
      <c r="J255" s="213"/>
      <c r="K255" s="213"/>
      <c r="L255" s="219"/>
      <c r="M255" s="220"/>
      <c r="N255" s="221"/>
      <c r="O255" s="221"/>
      <c r="P255" s="221"/>
      <c r="Q255" s="221"/>
      <c r="R255" s="221"/>
      <c r="S255" s="221"/>
      <c r="T255" s="222"/>
      <c r="AT255" s="223" t="s">
        <v>555</v>
      </c>
      <c r="AU255" s="223" t="s">
        <v>87</v>
      </c>
      <c r="AV255" s="13" t="s">
        <v>87</v>
      </c>
      <c r="AW255" s="13" t="s">
        <v>32</v>
      </c>
      <c r="AX255" s="13" t="s">
        <v>77</v>
      </c>
      <c r="AY255" s="223" t="s">
        <v>209</v>
      </c>
    </row>
    <row r="256" spans="1:65" s="13" customFormat="1" ht="22.5">
      <c r="B256" s="212"/>
      <c r="C256" s="213"/>
      <c r="D256" s="214" t="s">
        <v>555</v>
      </c>
      <c r="E256" s="215" t="s">
        <v>1</v>
      </c>
      <c r="F256" s="216" t="s">
        <v>16369</v>
      </c>
      <c r="G256" s="213"/>
      <c r="H256" s="217">
        <v>143.9</v>
      </c>
      <c r="I256" s="218"/>
      <c r="J256" s="213"/>
      <c r="K256" s="213"/>
      <c r="L256" s="219"/>
      <c r="M256" s="220"/>
      <c r="N256" s="221"/>
      <c r="O256" s="221"/>
      <c r="P256" s="221"/>
      <c r="Q256" s="221"/>
      <c r="R256" s="221"/>
      <c r="S256" s="221"/>
      <c r="T256" s="222"/>
      <c r="AT256" s="223" t="s">
        <v>555</v>
      </c>
      <c r="AU256" s="223" t="s">
        <v>87</v>
      </c>
      <c r="AV256" s="13" t="s">
        <v>87</v>
      </c>
      <c r="AW256" s="13" t="s">
        <v>32</v>
      </c>
      <c r="AX256" s="13" t="s">
        <v>77</v>
      </c>
      <c r="AY256" s="223" t="s">
        <v>209</v>
      </c>
    </row>
    <row r="257" spans="1:65" s="16" customFormat="1">
      <c r="B257" s="260"/>
      <c r="C257" s="261"/>
      <c r="D257" s="214" t="s">
        <v>555</v>
      </c>
      <c r="E257" s="262" t="s">
        <v>1</v>
      </c>
      <c r="F257" s="263" t="s">
        <v>942</v>
      </c>
      <c r="G257" s="261"/>
      <c r="H257" s="264">
        <v>195.60000000000002</v>
      </c>
      <c r="I257" s="265"/>
      <c r="J257" s="261"/>
      <c r="K257" s="261"/>
      <c r="L257" s="266"/>
      <c r="M257" s="267"/>
      <c r="N257" s="268"/>
      <c r="O257" s="268"/>
      <c r="P257" s="268"/>
      <c r="Q257" s="268"/>
      <c r="R257" s="268"/>
      <c r="S257" s="268"/>
      <c r="T257" s="269"/>
      <c r="AT257" s="270" t="s">
        <v>555</v>
      </c>
      <c r="AU257" s="270" t="s">
        <v>87</v>
      </c>
      <c r="AV257" s="16" t="s">
        <v>226</v>
      </c>
      <c r="AW257" s="16" t="s">
        <v>32</v>
      </c>
      <c r="AX257" s="16" t="s">
        <v>77</v>
      </c>
      <c r="AY257" s="270" t="s">
        <v>209</v>
      </c>
    </row>
    <row r="258" spans="1:65" s="15" customFormat="1">
      <c r="B258" s="246"/>
      <c r="C258" s="247"/>
      <c r="D258" s="214" t="s">
        <v>555</v>
      </c>
      <c r="E258" s="248" t="s">
        <v>1</v>
      </c>
      <c r="F258" s="249" t="s">
        <v>16370</v>
      </c>
      <c r="G258" s="247"/>
      <c r="H258" s="248" t="s">
        <v>1</v>
      </c>
      <c r="I258" s="250"/>
      <c r="J258" s="247"/>
      <c r="K258" s="247"/>
      <c r="L258" s="251"/>
      <c r="M258" s="252"/>
      <c r="N258" s="253"/>
      <c r="O258" s="253"/>
      <c r="P258" s="253"/>
      <c r="Q258" s="253"/>
      <c r="R258" s="253"/>
      <c r="S258" s="253"/>
      <c r="T258" s="254"/>
      <c r="AT258" s="255" t="s">
        <v>555</v>
      </c>
      <c r="AU258" s="255" t="s">
        <v>87</v>
      </c>
      <c r="AV258" s="15" t="s">
        <v>85</v>
      </c>
      <c r="AW258" s="15" t="s">
        <v>32</v>
      </c>
      <c r="AX258" s="15" t="s">
        <v>77</v>
      </c>
      <c r="AY258" s="255" t="s">
        <v>209</v>
      </c>
    </row>
    <row r="259" spans="1:65" s="13" customFormat="1">
      <c r="B259" s="212"/>
      <c r="C259" s="213"/>
      <c r="D259" s="214" t="s">
        <v>555</v>
      </c>
      <c r="E259" s="215" t="s">
        <v>1</v>
      </c>
      <c r="F259" s="216" t="s">
        <v>16371</v>
      </c>
      <c r="G259" s="213"/>
      <c r="H259" s="217">
        <v>1.2</v>
      </c>
      <c r="I259" s="218"/>
      <c r="J259" s="213"/>
      <c r="K259" s="213"/>
      <c r="L259" s="219"/>
      <c r="M259" s="220"/>
      <c r="N259" s="221"/>
      <c r="O259" s="221"/>
      <c r="P259" s="221"/>
      <c r="Q259" s="221"/>
      <c r="R259" s="221"/>
      <c r="S259" s="221"/>
      <c r="T259" s="222"/>
      <c r="AT259" s="223" t="s">
        <v>555</v>
      </c>
      <c r="AU259" s="223" t="s">
        <v>87</v>
      </c>
      <c r="AV259" s="13" t="s">
        <v>87</v>
      </c>
      <c r="AW259" s="13" t="s">
        <v>32</v>
      </c>
      <c r="AX259" s="13" t="s">
        <v>77</v>
      </c>
      <c r="AY259" s="223" t="s">
        <v>209</v>
      </c>
    </row>
    <row r="260" spans="1:65" s="13" customFormat="1" ht="22.5">
      <c r="B260" s="212"/>
      <c r="C260" s="213"/>
      <c r="D260" s="214" t="s">
        <v>555</v>
      </c>
      <c r="E260" s="215" t="s">
        <v>1</v>
      </c>
      <c r="F260" s="216" t="s">
        <v>16372</v>
      </c>
      <c r="G260" s="213"/>
      <c r="H260" s="217">
        <v>2.4</v>
      </c>
      <c r="I260" s="218"/>
      <c r="J260" s="213"/>
      <c r="K260" s="213"/>
      <c r="L260" s="219"/>
      <c r="M260" s="220"/>
      <c r="N260" s="221"/>
      <c r="O260" s="221"/>
      <c r="P260" s="221"/>
      <c r="Q260" s="221"/>
      <c r="R260" s="221"/>
      <c r="S260" s="221"/>
      <c r="T260" s="222"/>
      <c r="AT260" s="223" t="s">
        <v>555</v>
      </c>
      <c r="AU260" s="223" t="s">
        <v>87</v>
      </c>
      <c r="AV260" s="13" t="s">
        <v>87</v>
      </c>
      <c r="AW260" s="13" t="s">
        <v>32</v>
      </c>
      <c r="AX260" s="13" t="s">
        <v>77</v>
      </c>
      <c r="AY260" s="223" t="s">
        <v>209</v>
      </c>
    </row>
    <row r="261" spans="1:65" s="16" customFormat="1">
      <c r="B261" s="260"/>
      <c r="C261" s="261"/>
      <c r="D261" s="214" t="s">
        <v>555</v>
      </c>
      <c r="E261" s="262" t="s">
        <v>1</v>
      </c>
      <c r="F261" s="263" t="s">
        <v>942</v>
      </c>
      <c r="G261" s="261"/>
      <c r="H261" s="264">
        <v>3.5999999999999996</v>
      </c>
      <c r="I261" s="265"/>
      <c r="J261" s="261"/>
      <c r="K261" s="261"/>
      <c r="L261" s="266"/>
      <c r="M261" s="267"/>
      <c r="N261" s="268"/>
      <c r="O261" s="268"/>
      <c r="P261" s="268"/>
      <c r="Q261" s="268"/>
      <c r="R261" s="268"/>
      <c r="S261" s="268"/>
      <c r="T261" s="269"/>
      <c r="AT261" s="270" t="s">
        <v>555</v>
      </c>
      <c r="AU261" s="270" t="s">
        <v>87</v>
      </c>
      <c r="AV261" s="16" t="s">
        <v>226</v>
      </c>
      <c r="AW261" s="16" t="s">
        <v>32</v>
      </c>
      <c r="AX261" s="16" t="s">
        <v>77</v>
      </c>
      <c r="AY261" s="270" t="s">
        <v>209</v>
      </c>
    </row>
    <row r="262" spans="1:65" s="14" customFormat="1">
      <c r="B262" s="235"/>
      <c r="C262" s="236"/>
      <c r="D262" s="214" t="s">
        <v>555</v>
      </c>
      <c r="E262" s="237" t="s">
        <v>1</v>
      </c>
      <c r="F262" s="238" t="s">
        <v>645</v>
      </c>
      <c r="G262" s="236"/>
      <c r="H262" s="239">
        <v>199.20000000000002</v>
      </c>
      <c r="I262" s="240"/>
      <c r="J262" s="236"/>
      <c r="K262" s="236"/>
      <c r="L262" s="241"/>
      <c r="M262" s="242"/>
      <c r="N262" s="243"/>
      <c r="O262" s="243"/>
      <c r="P262" s="243"/>
      <c r="Q262" s="243"/>
      <c r="R262" s="243"/>
      <c r="S262" s="243"/>
      <c r="T262" s="244"/>
      <c r="AT262" s="245" t="s">
        <v>555</v>
      </c>
      <c r="AU262" s="245" t="s">
        <v>87</v>
      </c>
      <c r="AV262" s="14" t="s">
        <v>218</v>
      </c>
      <c r="AW262" s="14" t="s">
        <v>32</v>
      </c>
      <c r="AX262" s="14" t="s">
        <v>85</v>
      </c>
      <c r="AY262" s="245" t="s">
        <v>209</v>
      </c>
    </row>
    <row r="263" spans="1:65" s="2" customFormat="1" ht="21.75" customHeight="1">
      <c r="A263" s="35"/>
      <c r="B263" s="36"/>
      <c r="C263" s="224" t="s">
        <v>329</v>
      </c>
      <c r="D263" s="224" t="s">
        <v>576</v>
      </c>
      <c r="E263" s="225" t="s">
        <v>16373</v>
      </c>
      <c r="F263" s="226" t="s">
        <v>16374</v>
      </c>
      <c r="G263" s="227" t="s">
        <v>217</v>
      </c>
      <c r="H263" s="228">
        <v>199.512</v>
      </c>
      <c r="I263" s="229"/>
      <c r="J263" s="230">
        <f>ROUND(I263*H263,2)</f>
        <v>0</v>
      </c>
      <c r="K263" s="231"/>
      <c r="L263" s="232"/>
      <c r="M263" s="233" t="s">
        <v>1</v>
      </c>
      <c r="N263" s="234" t="s">
        <v>42</v>
      </c>
      <c r="O263" s="72"/>
      <c r="P263" s="203">
        <f>O263*H263</f>
        <v>0</v>
      </c>
      <c r="Q263" s="203">
        <v>0.13100000000000001</v>
      </c>
      <c r="R263" s="203">
        <f>Q263*H263</f>
        <v>26.136072000000002</v>
      </c>
      <c r="S263" s="203">
        <v>0</v>
      </c>
      <c r="T263" s="204">
        <f>S263*H263</f>
        <v>0</v>
      </c>
      <c r="U263" s="35"/>
      <c r="V263" s="35"/>
      <c r="W263" s="35"/>
      <c r="X263" s="35"/>
      <c r="Y263" s="35"/>
      <c r="Z263" s="35"/>
      <c r="AA263" s="35"/>
      <c r="AB263" s="35"/>
      <c r="AC263" s="35"/>
      <c r="AD263" s="35"/>
      <c r="AE263" s="35"/>
      <c r="AR263" s="205" t="s">
        <v>246</v>
      </c>
      <c r="AT263" s="205" t="s">
        <v>576</v>
      </c>
      <c r="AU263" s="205" t="s">
        <v>87</v>
      </c>
      <c r="AY263" s="18" t="s">
        <v>209</v>
      </c>
      <c r="BE263" s="206">
        <f>IF(N263="základní",J263,0)</f>
        <v>0</v>
      </c>
      <c r="BF263" s="206">
        <f>IF(N263="snížená",J263,0)</f>
        <v>0</v>
      </c>
      <c r="BG263" s="206">
        <f>IF(N263="zákl. přenesená",J263,0)</f>
        <v>0</v>
      </c>
      <c r="BH263" s="206">
        <f>IF(N263="sníž. přenesená",J263,0)</f>
        <v>0</v>
      </c>
      <c r="BI263" s="206">
        <f>IF(N263="nulová",J263,0)</f>
        <v>0</v>
      </c>
      <c r="BJ263" s="18" t="s">
        <v>85</v>
      </c>
      <c r="BK263" s="206">
        <f>ROUND(I263*H263,2)</f>
        <v>0</v>
      </c>
      <c r="BL263" s="18" t="s">
        <v>218</v>
      </c>
      <c r="BM263" s="205" t="s">
        <v>16375</v>
      </c>
    </row>
    <row r="264" spans="1:65" s="13" customFormat="1">
      <c r="B264" s="212"/>
      <c r="C264" s="213"/>
      <c r="D264" s="214" t="s">
        <v>555</v>
      </c>
      <c r="E264" s="215" t="s">
        <v>1</v>
      </c>
      <c r="F264" s="216" t="s">
        <v>16376</v>
      </c>
      <c r="G264" s="213"/>
      <c r="H264" s="217">
        <v>199.512</v>
      </c>
      <c r="I264" s="218"/>
      <c r="J264" s="213"/>
      <c r="K264" s="213"/>
      <c r="L264" s="219"/>
      <c r="M264" s="220"/>
      <c r="N264" s="221"/>
      <c r="O264" s="221"/>
      <c r="P264" s="221"/>
      <c r="Q264" s="221"/>
      <c r="R264" s="221"/>
      <c r="S264" s="221"/>
      <c r="T264" s="222"/>
      <c r="AT264" s="223" t="s">
        <v>555</v>
      </c>
      <c r="AU264" s="223" t="s">
        <v>87</v>
      </c>
      <c r="AV264" s="13" t="s">
        <v>87</v>
      </c>
      <c r="AW264" s="13" t="s">
        <v>32</v>
      </c>
      <c r="AX264" s="13" t="s">
        <v>85</v>
      </c>
      <c r="AY264" s="223" t="s">
        <v>209</v>
      </c>
    </row>
    <row r="265" spans="1:65" s="2" customFormat="1" ht="24.2" customHeight="1">
      <c r="A265" s="35"/>
      <c r="B265" s="36"/>
      <c r="C265" s="224" t="s">
        <v>333</v>
      </c>
      <c r="D265" s="224" t="s">
        <v>576</v>
      </c>
      <c r="E265" s="225" t="s">
        <v>16377</v>
      </c>
      <c r="F265" s="226" t="s">
        <v>16378</v>
      </c>
      <c r="G265" s="227" t="s">
        <v>217</v>
      </c>
      <c r="H265" s="228">
        <v>3.6720000000000002</v>
      </c>
      <c r="I265" s="229"/>
      <c r="J265" s="230">
        <f>ROUND(I265*H265,2)</f>
        <v>0</v>
      </c>
      <c r="K265" s="231"/>
      <c r="L265" s="232"/>
      <c r="M265" s="233" t="s">
        <v>1</v>
      </c>
      <c r="N265" s="234" t="s">
        <v>42</v>
      </c>
      <c r="O265" s="72"/>
      <c r="P265" s="203">
        <f>O265*H265</f>
        <v>0</v>
      </c>
      <c r="Q265" s="203">
        <v>0.13100000000000001</v>
      </c>
      <c r="R265" s="203">
        <f>Q265*H265</f>
        <v>0.48103200000000002</v>
      </c>
      <c r="S265" s="203">
        <v>0</v>
      </c>
      <c r="T265" s="204">
        <f>S265*H265</f>
        <v>0</v>
      </c>
      <c r="U265" s="35"/>
      <c r="V265" s="35"/>
      <c r="W265" s="35"/>
      <c r="X265" s="35"/>
      <c r="Y265" s="35"/>
      <c r="Z265" s="35"/>
      <c r="AA265" s="35"/>
      <c r="AB265" s="35"/>
      <c r="AC265" s="35"/>
      <c r="AD265" s="35"/>
      <c r="AE265" s="35"/>
      <c r="AR265" s="205" t="s">
        <v>246</v>
      </c>
      <c r="AT265" s="205" t="s">
        <v>576</v>
      </c>
      <c r="AU265" s="205" t="s">
        <v>87</v>
      </c>
      <c r="AY265" s="18" t="s">
        <v>209</v>
      </c>
      <c r="BE265" s="206">
        <f>IF(N265="základní",J265,0)</f>
        <v>0</v>
      </c>
      <c r="BF265" s="206">
        <f>IF(N265="snížená",J265,0)</f>
        <v>0</v>
      </c>
      <c r="BG265" s="206">
        <f>IF(N265="zákl. přenesená",J265,0)</f>
        <v>0</v>
      </c>
      <c r="BH265" s="206">
        <f>IF(N265="sníž. přenesená",J265,0)</f>
        <v>0</v>
      </c>
      <c r="BI265" s="206">
        <f>IF(N265="nulová",J265,0)</f>
        <v>0</v>
      </c>
      <c r="BJ265" s="18" t="s">
        <v>85</v>
      </c>
      <c r="BK265" s="206">
        <f>ROUND(I265*H265,2)</f>
        <v>0</v>
      </c>
      <c r="BL265" s="18" t="s">
        <v>218</v>
      </c>
      <c r="BM265" s="205" t="s">
        <v>16379</v>
      </c>
    </row>
    <row r="266" spans="1:65" s="13" customFormat="1">
      <c r="B266" s="212"/>
      <c r="C266" s="213"/>
      <c r="D266" s="214" t="s">
        <v>555</v>
      </c>
      <c r="E266" s="215" t="s">
        <v>1</v>
      </c>
      <c r="F266" s="216" t="s">
        <v>16380</v>
      </c>
      <c r="G266" s="213"/>
      <c r="H266" s="217">
        <v>3.6720000000000002</v>
      </c>
      <c r="I266" s="218"/>
      <c r="J266" s="213"/>
      <c r="K266" s="213"/>
      <c r="L266" s="219"/>
      <c r="M266" s="220"/>
      <c r="N266" s="221"/>
      <c r="O266" s="221"/>
      <c r="P266" s="221"/>
      <c r="Q266" s="221"/>
      <c r="R266" s="221"/>
      <c r="S266" s="221"/>
      <c r="T266" s="222"/>
      <c r="AT266" s="223" t="s">
        <v>555</v>
      </c>
      <c r="AU266" s="223" t="s">
        <v>87</v>
      </c>
      <c r="AV266" s="13" t="s">
        <v>87</v>
      </c>
      <c r="AW266" s="13" t="s">
        <v>32</v>
      </c>
      <c r="AX266" s="13" t="s">
        <v>85</v>
      </c>
      <c r="AY266" s="223" t="s">
        <v>209</v>
      </c>
    </row>
    <row r="267" spans="1:65" s="12" customFormat="1" ht="22.9" customHeight="1">
      <c r="B267" s="177"/>
      <c r="C267" s="178"/>
      <c r="D267" s="179" t="s">
        <v>76</v>
      </c>
      <c r="E267" s="191" t="s">
        <v>246</v>
      </c>
      <c r="F267" s="191" t="s">
        <v>15992</v>
      </c>
      <c r="G267" s="178"/>
      <c r="H267" s="178"/>
      <c r="I267" s="181"/>
      <c r="J267" s="192">
        <f>BK267</f>
        <v>0</v>
      </c>
      <c r="K267" s="178"/>
      <c r="L267" s="183"/>
      <c r="M267" s="184"/>
      <c r="N267" s="185"/>
      <c r="O267" s="185"/>
      <c r="P267" s="186">
        <f>SUM(P268:P289)</f>
        <v>0</v>
      </c>
      <c r="Q267" s="185"/>
      <c r="R267" s="186">
        <f>SUM(R268:R289)</f>
        <v>3.7408600000000005</v>
      </c>
      <c r="S267" s="185"/>
      <c r="T267" s="187">
        <f>SUM(T268:T289)</f>
        <v>0</v>
      </c>
      <c r="AR267" s="188" t="s">
        <v>85</v>
      </c>
      <c r="AT267" s="189" t="s">
        <v>76</v>
      </c>
      <c r="AU267" s="189" t="s">
        <v>85</v>
      </c>
      <c r="AY267" s="188" t="s">
        <v>209</v>
      </c>
      <c r="BK267" s="190">
        <f>SUM(BK268:BK289)</f>
        <v>0</v>
      </c>
    </row>
    <row r="268" spans="1:65" s="2" customFormat="1" ht="24.2" customHeight="1">
      <c r="A268" s="35"/>
      <c r="B268" s="36"/>
      <c r="C268" s="193" t="s">
        <v>337</v>
      </c>
      <c r="D268" s="193" t="s">
        <v>214</v>
      </c>
      <c r="E268" s="194" t="s">
        <v>8413</v>
      </c>
      <c r="F268" s="195" t="s">
        <v>16381</v>
      </c>
      <c r="G268" s="196" t="s">
        <v>318</v>
      </c>
      <c r="H268" s="197">
        <v>22</v>
      </c>
      <c r="I268" s="198"/>
      <c r="J268" s="199">
        <f>ROUND(I268*H268,2)</f>
        <v>0</v>
      </c>
      <c r="K268" s="200"/>
      <c r="L268" s="40"/>
      <c r="M268" s="201" t="s">
        <v>1</v>
      </c>
      <c r="N268" s="202" t="s">
        <v>42</v>
      </c>
      <c r="O268" s="72"/>
      <c r="P268" s="203">
        <f>O268*H268</f>
        <v>0</v>
      </c>
      <c r="Q268" s="203">
        <v>2.7299999999999998E-3</v>
      </c>
      <c r="R268" s="203">
        <f>Q268*H268</f>
        <v>6.0059999999999995E-2</v>
      </c>
      <c r="S268" s="203">
        <v>0</v>
      </c>
      <c r="T268" s="204">
        <f>S268*H268</f>
        <v>0</v>
      </c>
      <c r="U268" s="35"/>
      <c r="V268" s="35"/>
      <c r="W268" s="35"/>
      <c r="X268" s="35"/>
      <c r="Y268" s="35"/>
      <c r="Z268" s="35"/>
      <c r="AA268" s="35"/>
      <c r="AB268" s="35"/>
      <c r="AC268" s="35"/>
      <c r="AD268" s="35"/>
      <c r="AE268" s="35"/>
      <c r="AR268" s="205" t="s">
        <v>218</v>
      </c>
      <c r="AT268" s="205" t="s">
        <v>214</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16382</v>
      </c>
    </row>
    <row r="269" spans="1:65" s="15" customFormat="1">
      <c r="B269" s="246"/>
      <c r="C269" s="247"/>
      <c r="D269" s="214" t="s">
        <v>555</v>
      </c>
      <c r="E269" s="248" t="s">
        <v>1</v>
      </c>
      <c r="F269" s="249" t="s">
        <v>16383</v>
      </c>
      <c r="G269" s="247"/>
      <c r="H269" s="248" t="s">
        <v>1</v>
      </c>
      <c r="I269" s="250"/>
      <c r="J269" s="247"/>
      <c r="K269" s="247"/>
      <c r="L269" s="251"/>
      <c r="M269" s="252"/>
      <c r="N269" s="253"/>
      <c r="O269" s="253"/>
      <c r="P269" s="253"/>
      <c r="Q269" s="253"/>
      <c r="R269" s="253"/>
      <c r="S269" s="253"/>
      <c r="T269" s="254"/>
      <c r="AT269" s="255" t="s">
        <v>555</v>
      </c>
      <c r="AU269" s="255" t="s">
        <v>87</v>
      </c>
      <c r="AV269" s="15" t="s">
        <v>85</v>
      </c>
      <c r="AW269" s="15" t="s">
        <v>32</v>
      </c>
      <c r="AX269" s="15" t="s">
        <v>77</v>
      </c>
      <c r="AY269" s="255" t="s">
        <v>209</v>
      </c>
    </row>
    <row r="270" spans="1:65" s="13" customFormat="1">
      <c r="B270" s="212"/>
      <c r="C270" s="213"/>
      <c r="D270" s="214" t="s">
        <v>555</v>
      </c>
      <c r="E270" s="215" t="s">
        <v>1</v>
      </c>
      <c r="F270" s="216" t="s">
        <v>16384</v>
      </c>
      <c r="G270" s="213"/>
      <c r="H270" s="217">
        <v>14</v>
      </c>
      <c r="I270" s="218"/>
      <c r="J270" s="213"/>
      <c r="K270" s="213"/>
      <c r="L270" s="219"/>
      <c r="M270" s="220"/>
      <c r="N270" s="221"/>
      <c r="O270" s="221"/>
      <c r="P270" s="221"/>
      <c r="Q270" s="221"/>
      <c r="R270" s="221"/>
      <c r="S270" s="221"/>
      <c r="T270" s="222"/>
      <c r="AT270" s="223" t="s">
        <v>555</v>
      </c>
      <c r="AU270" s="223" t="s">
        <v>87</v>
      </c>
      <c r="AV270" s="13" t="s">
        <v>87</v>
      </c>
      <c r="AW270" s="13" t="s">
        <v>32</v>
      </c>
      <c r="AX270" s="13" t="s">
        <v>77</v>
      </c>
      <c r="AY270" s="223" t="s">
        <v>209</v>
      </c>
    </row>
    <row r="271" spans="1:65" s="13" customFormat="1">
      <c r="B271" s="212"/>
      <c r="C271" s="213"/>
      <c r="D271" s="214" t="s">
        <v>555</v>
      </c>
      <c r="E271" s="215" t="s">
        <v>1</v>
      </c>
      <c r="F271" s="216" t="s">
        <v>16385</v>
      </c>
      <c r="G271" s="213"/>
      <c r="H271" s="217">
        <v>8</v>
      </c>
      <c r="I271" s="218"/>
      <c r="J271" s="213"/>
      <c r="K271" s="213"/>
      <c r="L271" s="219"/>
      <c r="M271" s="220"/>
      <c r="N271" s="221"/>
      <c r="O271" s="221"/>
      <c r="P271" s="221"/>
      <c r="Q271" s="221"/>
      <c r="R271" s="221"/>
      <c r="S271" s="221"/>
      <c r="T271" s="222"/>
      <c r="AT271" s="223" t="s">
        <v>555</v>
      </c>
      <c r="AU271" s="223" t="s">
        <v>87</v>
      </c>
      <c r="AV271" s="13" t="s">
        <v>87</v>
      </c>
      <c r="AW271" s="13" t="s">
        <v>32</v>
      </c>
      <c r="AX271" s="13" t="s">
        <v>77</v>
      </c>
      <c r="AY271" s="223" t="s">
        <v>209</v>
      </c>
    </row>
    <row r="272" spans="1:65" s="14" customFormat="1">
      <c r="B272" s="235"/>
      <c r="C272" s="236"/>
      <c r="D272" s="214" t="s">
        <v>555</v>
      </c>
      <c r="E272" s="237" t="s">
        <v>1</v>
      </c>
      <c r="F272" s="238" t="s">
        <v>645</v>
      </c>
      <c r="G272" s="236"/>
      <c r="H272" s="239">
        <v>22</v>
      </c>
      <c r="I272" s="240"/>
      <c r="J272" s="236"/>
      <c r="K272" s="236"/>
      <c r="L272" s="241"/>
      <c r="M272" s="242"/>
      <c r="N272" s="243"/>
      <c r="O272" s="243"/>
      <c r="P272" s="243"/>
      <c r="Q272" s="243"/>
      <c r="R272" s="243"/>
      <c r="S272" s="243"/>
      <c r="T272" s="244"/>
      <c r="AT272" s="245" t="s">
        <v>555</v>
      </c>
      <c r="AU272" s="245" t="s">
        <v>87</v>
      </c>
      <c r="AV272" s="14" t="s">
        <v>218</v>
      </c>
      <c r="AW272" s="14" t="s">
        <v>32</v>
      </c>
      <c r="AX272" s="14" t="s">
        <v>85</v>
      </c>
      <c r="AY272" s="245" t="s">
        <v>209</v>
      </c>
    </row>
    <row r="273" spans="1:65" s="2" customFormat="1" ht="16.5" customHeight="1">
      <c r="A273" s="35"/>
      <c r="B273" s="36"/>
      <c r="C273" s="193" t="s">
        <v>341</v>
      </c>
      <c r="D273" s="193" t="s">
        <v>214</v>
      </c>
      <c r="E273" s="194" t="s">
        <v>16386</v>
      </c>
      <c r="F273" s="195" t="s">
        <v>16387</v>
      </c>
      <c r="G273" s="196" t="s">
        <v>318</v>
      </c>
      <c r="H273" s="197">
        <v>22</v>
      </c>
      <c r="I273" s="198"/>
      <c r="J273" s="199">
        <f>ROUND(I273*H273,2)</f>
        <v>0</v>
      </c>
      <c r="K273" s="200"/>
      <c r="L273" s="40"/>
      <c r="M273" s="201" t="s">
        <v>1</v>
      </c>
      <c r="N273" s="202" t="s">
        <v>42</v>
      </c>
      <c r="O273" s="72"/>
      <c r="P273" s="203">
        <f>O273*H273</f>
        <v>0</v>
      </c>
      <c r="Q273" s="203">
        <v>0</v>
      </c>
      <c r="R273" s="203">
        <f>Q273*H273</f>
        <v>0</v>
      </c>
      <c r="S273" s="203">
        <v>0</v>
      </c>
      <c r="T273" s="204">
        <f>S273*H273</f>
        <v>0</v>
      </c>
      <c r="U273" s="35"/>
      <c r="V273" s="35"/>
      <c r="W273" s="35"/>
      <c r="X273" s="35"/>
      <c r="Y273" s="35"/>
      <c r="Z273" s="35"/>
      <c r="AA273" s="35"/>
      <c r="AB273" s="35"/>
      <c r="AC273" s="35"/>
      <c r="AD273" s="35"/>
      <c r="AE273" s="35"/>
      <c r="AR273" s="205" t="s">
        <v>218</v>
      </c>
      <c r="AT273" s="205" t="s">
        <v>214</v>
      </c>
      <c r="AU273" s="205" t="s">
        <v>87</v>
      </c>
      <c r="AY273" s="18" t="s">
        <v>209</v>
      </c>
      <c r="BE273" s="206">
        <f>IF(N273="základní",J273,0)</f>
        <v>0</v>
      </c>
      <c r="BF273" s="206">
        <f>IF(N273="snížená",J273,0)</f>
        <v>0</v>
      </c>
      <c r="BG273" s="206">
        <f>IF(N273="zákl. přenesená",J273,0)</f>
        <v>0</v>
      </c>
      <c r="BH273" s="206">
        <f>IF(N273="sníž. přenesená",J273,0)</f>
        <v>0</v>
      </c>
      <c r="BI273" s="206">
        <f>IF(N273="nulová",J273,0)</f>
        <v>0</v>
      </c>
      <c r="BJ273" s="18" t="s">
        <v>85</v>
      </c>
      <c r="BK273" s="206">
        <f>ROUND(I273*H273,2)</f>
        <v>0</v>
      </c>
      <c r="BL273" s="18" t="s">
        <v>218</v>
      </c>
      <c r="BM273" s="205" t="s">
        <v>16388</v>
      </c>
    </row>
    <row r="274" spans="1:65" s="2" customFormat="1" ht="24.2" customHeight="1">
      <c r="A274" s="35"/>
      <c r="B274" s="36"/>
      <c r="C274" s="193" t="s">
        <v>346</v>
      </c>
      <c r="D274" s="193" t="s">
        <v>214</v>
      </c>
      <c r="E274" s="194" t="s">
        <v>15993</v>
      </c>
      <c r="F274" s="195" t="s">
        <v>15994</v>
      </c>
      <c r="G274" s="196" t="s">
        <v>323</v>
      </c>
      <c r="H274" s="197">
        <v>4</v>
      </c>
      <c r="I274" s="198"/>
      <c r="J274" s="199">
        <f>ROUND(I274*H274,2)</f>
        <v>0</v>
      </c>
      <c r="K274" s="200"/>
      <c r="L274" s="40"/>
      <c r="M274" s="201" t="s">
        <v>1</v>
      </c>
      <c r="N274" s="202" t="s">
        <v>42</v>
      </c>
      <c r="O274" s="72"/>
      <c r="P274" s="203">
        <f>O274*H274</f>
        <v>0</v>
      </c>
      <c r="Q274" s="203">
        <v>0.12422</v>
      </c>
      <c r="R274" s="203">
        <f>Q274*H274</f>
        <v>0.49687999999999999</v>
      </c>
      <c r="S274" s="203">
        <v>0</v>
      </c>
      <c r="T274" s="204">
        <f>S274*H274</f>
        <v>0</v>
      </c>
      <c r="U274" s="35"/>
      <c r="V274" s="35"/>
      <c r="W274" s="35"/>
      <c r="X274" s="35"/>
      <c r="Y274" s="35"/>
      <c r="Z274" s="35"/>
      <c r="AA274" s="35"/>
      <c r="AB274" s="35"/>
      <c r="AC274" s="35"/>
      <c r="AD274" s="35"/>
      <c r="AE274" s="35"/>
      <c r="AR274" s="205" t="s">
        <v>218</v>
      </c>
      <c r="AT274" s="205" t="s">
        <v>214</v>
      </c>
      <c r="AU274" s="205" t="s">
        <v>87</v>
      </c>
      <c r="AY274" s="18" t="s">
        <v>209</v>
      </c>
      <c r="BE274" s="206">
        <f>IF(N274="základní",J274,0)</f>
        <v>0</v>
      </c>
      <c r="BF274" s="206">
        <f>IF(N274="snížená",J274,0)</f>
        <v>0</v>
      </c>
      <c r="BG274" s="206">
        <f>IF(N274="zákl. přenesená",J274,0)</f>
        <v>0</v>
      </c>
      <c r="BH274" s="206">
        <f>IF(N274="sníž. přenesená",J274,0)</f>
        <v>0</v>
      </c>
      <c r="BI274" s="206">
        <f>IF(N274="nulová",J274,0)</f>
        <v>0</v>
      </c>
      <c r="BJ274" s="18" t="s">
        <v>85</v>
      </c>
      <c r="BK274" s="206">
        <f>ROUND(I274*H274,2)</f>
        <v>0</v>
      </c>
      <c r="BL274" s="18" t="s">
        <v>218</v>
      </c>
      <c r="BM274" s="205" t="s">
        <v>16389</v>
      </c>
    </row>
    <row r="275" spans="1:65" s="13" customFormat="1">
      <c r="B275" s="212"/>
      <c r="C275" s="213"/>
      <c r="D275" s="214" t="s">
        <v>555</v>
      </c>
      <c r="E275" s="215" t="s">
        <v>1</v>
      </c>
      <c r="F275" s="216" t="s">
        <v>16390</v>
      </c>
      <c r="G275" s="213"/>
      <c r="H275" s="217">
        <v>2</v>
      </c>
      <c r="I275" s="218"/>
      <c r="J275" s="213"/>
      <c r="K275" s="213"/>
      <c r="L275" s="219"/>
      <c r="M275" s="220"/>
      <c r="N275" s="221"/>
      <c r="O275" s="221"/>
      <c r="P275" s="221"/>
      <c r="Q275" s="221"/>
      <c r="R275" s="221"/>
      <c r="S275" s="221"/>
      <c r="T275" s="222"/>
      <c r="AT275" s="223" t="s">
        <v>555</v>
      </c>
      <c r="AU275" s="223" t="s">
        <v>87</v>
      </c>
      <c r="AV275" s="13" t="s">
        <v>87</v>
      </c>
      <c r="AW275" s="13" t="s">
        <v>32</v>
      </c>
      <c r="AX275" s="13" t="s">
        <v>77</v>
      </c>
      <c r="AY275" s="223" t="s">
        <v>209</v>
      </c>
    </row>
    <row r="276" spans="1:65" s="13" customFormat="1">
      <c r="B276" s="212"/>
      <c r="C276" s="213"/>
      <c r="D276" s="214" t="s">
        <v>555</v>
      </c>
      <c r="E276" s="215" t="s">
        <v>1</v>
      </c>
      <c r="F276" s="216" t="s">
        <v>16391</v>
      </c>
      <c r="G276" s="213"/>
      <c r="H276" s="217">
        <v>2</v>
      </c>
      <c r="I276" s="218"/>
      <c r="J276" s="213"/>
      <c r="K276" s="213"/>
      <c r="L276" s="219"/>
      <c r="M276" s="220"/>
      <c r="N276" s="221"/>
      <c r="O276" s="221"/>
      <c r="P276" s="221"/>
      <c r="Q276" s="221"/>
      <c r="R276" s="221"/>
      <c r="S276" s="221"/>
      <c r="T276" s="222"/>
      <c r="AT276" s="223" t="s">
        <v>555</v>
      </c>
      <c r="AU276" s="223" t="s">
        <v>87</v>
      </c>
      <c r="AV276" s="13" t="s">
        <v>87</v>
      </c>
      <c r="AW276" s="13" t="s">
        <v>32</v>
      </c>
      <c r="AX276" s="13" t="s">
        <v>77</v>
      </c>
      <c r="AY276" s="223" t="s">
        <v>209</v>
      </c>
    </row>
    <row r="277" spans="1:65" s="14" customFormat="1">
      <c r="B277" s="235"/>
      <c r="C277" s="236"/>
      <c r="D277" s="214" t="s">
        <v>555</v>
      </c>
      <c r="E277" s="237" t="s">
        <v>1</v>
      </c>
      <c r="F277" s="238" t="s">
        <v>645</v>
      </c>
      <c r="G277" s="236"/>
      <c r="H277" s="239">
        <v>4</v>
      </c>
      <c r="I277" s="240"/>
      <c r="J277" s="236"/>
      <c r="K277" s="236"/>
      <c r="L277" s="241"/>
      <c r="M277" s="242"/>
      <c r="N277" s="243"/>
      <c r="O277" s="243"/>
      <c r="P277" s="243"/>
      <c r="Q277" s="243"/>
      <c r="R277" s="243"/>
      <c r="S277" s="243"/>
      <c r="T277" s="244"/>
      <c r="AT277" s="245" t="s">
        <v>555</v>
      </c>
      <c r="AU277" s="245" t="s">
        <v>87</v>
      </c>
      <c r="AV277" s="14" t="s">
        <v>218</v>
      </c>
      <c r="AW277" s="14" t="s">
        <v>32</v>
      </c>
      <c r="AX277" s="14" t="s">
        <v>85</v>
      </c>
      <c r="AY277" s="245" t="s">
        <v>209</v>
      </c>
    </row>
    <row r="278" spans="1:65" s="2" customFormat="1" ht="24.2" customHeight="1">
      <c r="A278" s="35"/>
      <c r="B278" s="36"/>
      <c r="C278" s="224" t="s">
        <v>350</v>
      </c>
      <c r="D278" s="224" t="s">
        <v>576</v>
      </c>
      <c r="E278" s="225" t="s">
        <v>15996</v>
      </c>
      <c r="F278" s="226" t="s">
        <v>15997</v>
      </c>
      <c r="G278" s="227" t="s">
        <v>323</v>
      </c>
      <c r="H278" s="228">
        <v>4</v>
      </c>
      <c r="I278" s="229"/>
      <c r="J278" s="230">
        <f t="shared" ref="J278:J288" si="0">ROUND(I278*H278,2)</f>
        <v>0</v>
      </c>
      <c r="K278" s="231"/>
      <c r="L278" s="232"/>
      <c r="M278" s="233" t="s">
        <v>1</v>
      </c>
      <c r="N278" s="234" t="s">
        <v>42</v>
      </c>
      <c r="O278" s="72"/>
      <c r="P278" s="203">
        <f t="shared" ref="P278:P288" si="1">O278*H278</f>
        <v>0</v>
      </c>
      <c r="Q278" s="203">
        <v>7.1999999999999995E-2</v>
      </c>
      <c r="R278" s="203">
        <f t="shared" ref="R278:R288" si="2">Q278*H278</f>
        <v>0.28799999999999998</v>
      </c>
      <c r="S278" s="203">
        <v>0</v>
      </c>
      <c r="T278" s="204">
        <f t="shared" ref="T278:T288" si="3">S278*H278</f>
        <v>0</v>
      </c>
      <c r="U278" s="35"/>
      <c r="V278" s="35"/>
      <c r="W278" s="35"/>
      <c r="X278" s="35"/>
      <c r="Y278" s="35"/>
      <c r="Z278" s="35"/>
      <c r="AA278" s="35"/>
      <c r="AB278" s="35"/>
      <c r="AC278" s="35"/>
      <c r="AD278" s="35"/>
      <c r="AE278" s="35"/>
      <c r="AR278" s="205" t="s">
        <v>1194</v>
      </c>
      <c r="AT278" s="205" t="s">
        <v>576</v>
      </c>
      <c r="AU278" s="205" t="s">
        <v>87</v>
      </c>
      <c r="AY278" s="18" t="s">
        <v>209</v>
      </c>
      <c r="BE278" s="206">
        <f t="shared" ref="BE278:BE288" si="4">IF(N278="základní",J278,0)</f>
        <v>0</v>
      </c>
      <c r="BF278" s="206">
        <f t="shared" ref="BF278:BF288" si="5">IF(N278="snížená",J278,0)</f>
        <v>0</v>
      </c>
      <c r="BG278" s="206">
        <f t="shared" ref="BG278:BG288" si="6">IF(N278="zákl. přenesená",J278,0)</f>
        <v>0</v>
      </c>
      <c r="BH278" s="206">
        <f t="shared" ref="BH278:BH288" si="7">IF(N278="sníž. přenesená",J278,0)</f>
        <v>0</v>
      </c>
      <c r="BI278" s="206">
        <f t="shared" ref="BI278:BI288" si="8">IF(N278="nulová",J278,0)</f>
        <v>0</v>
      </c>
      <c r="BJ278" s="18" t="s">
        <v>85</v>
      </c>
      <c r="BK278" s="206">
        <f t="shared" ref="BK278:BK288" si="9">ROUND(I278*H278,2)</f>
        <v>0</v>
      </c>
      <c r="BL278" s="18" t="s">
        <v>1194</v>
      </c>
      <c r="BM278" s="205" t="s">
        <v>16392</v>
      </c>
    </row>
    <row r="279" spans="1:65" s="2" customFormat="1" ht="24.2" customHeight="1">
      <c r="A279" s="35"/>
      <c r="B279" s="36"/>
      <c r="C279" s="193" t="s">
        <v>354</v>
      </c>
      <c r="D279" s="193" t="s">
        <v>214</v>
      </c>
      <c r="E279" s="194" t="s">
        <v>15999</v>
      </c>
      <c r="F279" s="195" t="s">
        <v>16000</v>
      </c>
      <c r="G279" s="196" t="s">
        <v>323</v>
      </c>
      <c r="H279" s="197">
        <v>4</v>
      </c>
      <c r="I279" s="198"/>
      <c r="J279" s="199">
        <f t="shared" si="0"/>
        <v>0</v>
      </c>
      <c r="K279" s="200"/>
      <c r="L279" s="40"/>
      <c r="M279" s="201" t="s">
        <v>1</v>
      </c>
      <c r="N279" s="202" t="s">
        <v>42</v>
      </c>
      <c r="O279" s="72"/>
      <c r="P279" s="203">
        <f t="shared" si="1"/>
        <v>0</v>
      </c>
      <c r="Q279" s="203">
        <v>2.972E-2</v>
      </c>
      <c r="R279" s="203">
        <f t="shared" si="2"/>
        <v>0.11888</v>
      </c>
      <c r="S279" s="203">
        <v>0</v>
      </c>
      <c r="T279" s="204">
        <f t="shared" si="3"/>
        <v>0</v>
      </c>
      <c r="U279" s="35"/>
      <c r="V279" s="35"/>
      <c r="W279" s="35"/>
      <c r="X279" s="35"/>
      <c r="Y279" s="35"/>
      <c r="Z279" s="35"/>
      <c r="AA279" s="35"/>
      <c r="AB279" s="35"/>
      <c r="AC279" s="35"/>
      <c r="AD279" s="35"/>
      <c r="AE279" s="35"/>
      <c r="AR279" s="205" t="s">
        <v>218</v>
      </c>
      <c r="AT279" s="205" t="s">
        <v>214</v>
      </c>
      <c r="AU279" s="205" t="s">
        <v>87</v>
      </c>
      <c r="AY279" s="18" t="s">
        <v>209</v>
      </c>
      <c r="BE279" s="206">
        <f t="shared" si="4"/>
        <v>0</v>
      </c>
      <c r="BF279" s="206">
        <f t="shared" si="5"/>
        <v>0</v>
      </c>
      <c r="BG279" s="206">
        <f t="shared" si="6"/>
        <v>0</v>
      </c>
      <c r="BH279" s="206">
        <f t="shared" si="7"/>
        <v>0</v>
      </c>
      <c r="BI279" s="206">
        <f t="shared" si="8"/>
        <v>0</v>
      </c>
      <c r="BJ279" s="18" t="s">
        <v>85</v>
      </c>
      <c r="BK279" s="206">
        <f t="shared" si="9"/>
        <v>0</v>
      </c>
      <c r="BL279" s="18" t="s">
        <v>218</v>
      </c>
      <c r="BM279" s="205" t="s">
        <v>16393</v>
      </c>
    </row>
    <row r="280" spans="1:65" s="2" customFormat="1" ht="21.75" customHeight="1">
      <c r="A280" s="35"/>
      <c r="B280" s="36"/>
      <c r="C280" s="224" t="s">
        <v>358</v>
      </c>
      <c r="D280" s="224" t="s">
        <v>576</v>
      </c>
      <c r="E280" s="225" t="s">
        <v>16002</v>
      </c>
      <c r="F280" s="226" t="s">
        <v>16003</v>
      </c>
      <c r="G280" s="227" t="s">
        <v>323</v>
      </c>
      <c r="H280" s="228">
        <v>4</v>
      </c>
      <c r="I280" s="229"/>
      <c r="J280" s="230">
        <f t="shared" si="0"/>
        <v>0</v>
      </c>
      <c r="K280" s="231"/>
      <c r="L280" s="232"/>
      <c r="M280" s="233" t="s">
        <v>1</v>
      </c>
      <c r="N280" s="234" t="s">
        <v>42</v>
      </c>
      <c r="O280" s="72"/>
      <c r="P280" s="203">
        <f t="shared" si="1"/>
        <v>0</v>
      </c>
      <c r="Q280" s="203">
        <v>0.111</v>
      </c>
      <c r="R280" s="203">
        <f t="shared" si="2"/>
        <v>0.44400000000000001</v>
      </c>
      <c r="S280" s="203">
        <v>0</v>
      </c>
      <c r="T280" s="204">
        <f t="shared" si="3"/>
        <v>0</v>
      </c>
      <c r="U280" s="35"/>
      <c r="V280" s="35"/>
      <c r="W280" s="35"/>
      <c r="X280" s="35"/>
      <c r="Y280" s="35"/>
      <c r="Z280" s="35"/>
      <c r="AA280" s="35"/>
      <c r="AB280" s="35"/>
      <c r="AC280" s="35"/>
      <c r="AD280" s="35"/>
      <c r="AE280" s="35"/>
      <c r="AR280" s="205" t="s">
        <v>1194</v>
      </c>
      <c r="AT280" s="205" t="s">
        <v>576</v>
      </c>
      <c r="AU280" s="205" t="s">
        <v>87</v>
      </c>
      <c r="AY280" s="18" t="s">
        <v>209</v>
      </c>
      <c r="BE280" s="206">
        <f t="shared" si="4"/>
        <v>0</v>
      </c>
      <c r="BF280" s="206">
        <f t="shared" si="5"/>
        <v>0</v>
      </c>
      <c r="BG280" s="206">
        <f t="shared" si="6"/>
        <v>0</v>
      </c>
      <c r="BH280" s="206">
        <f t="shared" si="7"/>
        <v>0</v>
      </c>
      <c r="BI280" s="206">
        <f t="shared" si="8"/>
        <v>0</v>
      </c>
      <c r="BJ280" s="18" t="s">
        <v>85</v>
      </c>
      <c r="BK280" s="206">
        <f t="shared" si="9"/>
        <v>0</v>
      </c>
      <c r="BL280" s="18" t="s">
        <v>1194</v>
      </c>
      <c r="BM280" s="205" t="s">
        <v>16394</v>
      </c>
    </row>
    <row r="281" spans="1:65" s="2" customFormat="1" ht="24.2" customHeight="1">
      <c r="A281" s="35"/>
      <c r="B281" s="36"/>
      <c r="C281" s="193" t="s">
        <v>365</v>
      </c>
      <c r="D281" s="193" t="s">
        <v>214</v>
      </c>
      <c r="E281" s="194" t="s">
        <v>16005</v>
      </c>
      <c r="F281" s="195" t="s">
        <v>16006</v>
      </c>
      <c r="G281" s="196" t="s">
        <v>323</v>
      </c>
      <c r="H281" s="197">
        <v>4</v>
      </c>
      <c r="I281" s="198"/>
      <c r="J281" s="199">
        <f t="shared" si="0"/>
        <v>0</v>
      </c>
      <c r="K281" s="200"/>
      <c r="L281" s="40"/>
      <c r="M281" s="201" t="s">
        <v>1</v>
      </c>
      <c r="N281" s="202" t="s">
        <v>42</v>
      </c>
      <c r="O281" s="72"/>
      <c r="P281" s="203">
        <f t="shared" si="1"/>
        <v>0</v>
      </c>
      <c r="Q281" s="203">
        <v>2.972E-2</v>
      </c>
      <c r="R281" s="203">
        <f t="shared" si="2"/>
        <v>0.11888</v>
      </c>
      <c r="S281" s="203">
        <v>0</v>
      </c>
      <c r="T281" s="204">
        <f t="shared" si="3"/>
        <v>0</v>
      </c>
      <c r="U281" s="35"/>
      <c r="V281" s="35"/>
      <c r="W281" s="35"/>
      <c r="X281" s="35"/>
      <c r="Y281" s="35"/>
      <c r="Z281" s="35"/>
      <c r="AA281" s="35"/>
      <c r="AB281" s="35"/>
      <c r="AC281" s="35"/>
      <c r="AD281" s="35"/>
      <c r="AE281" s="35"/>
      <c r="AR281" s="205" t="s">
        <v>218</v>
      </c>
      <c r="AT281" s="205" t="s">
        <v>214</v>
      </c>
      <c r="AU281" s="205" t="s">
        <v>87</v>
      </c>
      <c r="AY281" s="18" t="s">
        <v>209</v>
      </c>
      <c r="BE281" s="206">
        <f t="shared" si="4"/>
        <v>0</v>
      </c>
      <c r="BF281" s="206">
        <f t="shared" si="5"/>
        <v>0</v>
      </c>
      <c r="BG281" s="206">
        <f t="shared" si="6"/>
        <v>0</v>
      </c>
      <c r="BH281" s="206">
        <f t="shared" si="7"/>
        <v>0</v>
      </c>
      <c r="BI281" s="206">
        <f t="shared" si="8"/>
        <v>0</v>
      </c>
      <c r="BJ281" s="18" t="s">
        <v>85</v>
      </c>
      <c r="BK281" s="206">
        <f t="shared" si="9"/>
        <v>0</v>
      </c>
      <c r="BL281" s="18" t="s">
        <v>218</v>
      </c>
      <c r="BM281" s="205" t="s">
        <v>16395</v>
      </c>
    </row>
    <row r="282" spans="1:65" s="2" customFormat="1" ht="24.2" customHeight="1">
      <c r="A282" s="35"/>
      <c r="B282" s="36"/>
      <c r="C282" s="224" t="s">
        <v>369</v>
      </c>
      <c r="D282" s="224" t="s">
        <v>576</v>
      </c>
      <c r="E282" s="225" t="s">
        <v>16008</v>
      </c>
      <c r="F282" s="226" t="s">
        <v>16009</v>
      </c>
      <c r="G282" s="227" t="s">
        <v>323</v>
      </c>
      <c r="H282" s="228">
        <v>4</v>
      </c>
      <c r="I282" s="229"/>
      <c r="J282" s="230">
        <f t="shared" si="0"/>
        <v>0</v>
      </c>
      <c r="K282" s="231"/>
      <c r="L282" s="232"/>
      <c r="M282" s="233" t="s">
        <v>1</v>
      </c>
      <c r="N282" s="234" t="s">
        <v>42</v>
      </c>
      <c r="O282" s="72"/>
      <c r="P282" s="203">
        <f t="shared" si="1"/>
        <v>0</v>
      </c>
      <c r="Q282" s="203">
        <v>0.08</v>
      </c>
      <c r="R282" s="203">
        <f t="shared" si="2"/>
        <v>0.32</v>
      </c>
      <c r="S282" s="203">
        <v>0</v>
      </c>
      <c r="T282" s="204">
        <f t="shared" si="3"/>
        <v>0</v>
      </c>
      <c r="U282" s="35"/>
      <c r="V282" s="35"/>
      <c r="W282" s="35"/>
      <c r="X282" s="35"/>
      <c r="Y282" s="35"/>
      <c r="Z282" s="35"/>
      <c r="AA282" s="35"/>
      <c r="AB282" s="35"/>
      <c r="AC282" s="35"/>
      <c r="AD282" s="35"/>
      <c r="AE282" s="35"/>
      <c r="AR282" s="205" t="s">
        <v>1194</v>
      </c>
      <c r="AT282" s="205" t="s">
        <v>576</v>
      </c>
      <c r="AU282" s="205" t="s">
        <v>87</v>
      </c>
      <c r="AY282" s="18" t="s">
        <v>209</v>
      </c>
      <c r="BE282" s="206">
        <f t="shared" si="4"/>
        <v>0</v>
      </c>
      <c r="BF282" s="206">
        <f t="shared" si="5"/>
        <v>0</v>
      </c>
      <c r="BG282" s="206">
        <f t="shared" si="6"/>
        <v>0</v>
      </c>
      <c r="BH282" s="206">
        <f t="shared" si="7"/>
        <v>0</v>
      </c>
      <c r="BI282" s="206">
        <f t="shared" si="8"/>
        <v>0</v>
      </c>
      <c r="BJ282" s="18" t="s">
        <v>85</v>
      </c>
      <c r="BK282" s="206">
        <f t="shared" si="9"/>
        <v>0</v>
      </c>
      <c r="BL282" s="18" t="s">
        <v>1194</v>
      </c>
      <c r="BM282" s="205" t="s">
        <v>16396</v>
      </c>
    </row>
    <row r="283" spans="1:65" s="2" customFormat="1" ht="24.2" customHeight="1">
      <c r="A283" s="35"/>
      <c r="B283" s="36"/>
      <c r="C283" s="224" t="s">
        <v>373</v>
      </c>
      <c r="D283" s="224" t="s">
        <v>576</v>
      </c>
      <c r="E283" s="225" t="s">
        <v>16011</v>
      </c>
      <c r="F283" s="226" t="s">
        <v>16012</v>
      </c>
      <c r="G283" s="227" t="s">
        <v>323</v>
      </c>
      <c r="H283" s="228">
        <v>4</v>
      </c>
      <c r="I283" s="229"/>
      <c r="J283" s="230">
        <f t="shared" si="0"/>
        <v>0</v>
      </c>
      <c r="K283" s="231"/>
      <c r="L283" s="232"/>
      <c r="M283" s="233" t="s">
        <v>1</v>
      </c>
      <c r="N283" s="234" t="s">
        <v>42</v>
      </c>
      <c r="O283" s="72"/>
      <c r="P283" s="203">
        <f t="shared" si="1"/>
        <v>0</v>
      </c>
      <c r="Q283" s="203">
        <v>2.7E-2</v>
      </c>
      <c r="R283" s="203">
        <f t="shared" si="2"/>
        <v>0.108</v>
      </c>
      <c r="S283" s="203">
        <v>0</v>
      </c>
      <c r="T283" s="204">
        <f t="shared" si="3"/>
        <v>0</v>
      </c>
      <c r="U283" s="35"/>
      <c r="V283" s="35"/>
      <c r="W283" s="35"/>
      <c r="X283" s="35"/>
      <c r="Y283" s="35"/>
      <c r="Z283" s="35"/>
      <c r="AA283" s="35"/>
      <c r="AB283" s="35"/>
      <c r="AC283" s="35"/>
      <c r="AD283" s="35"/>
      <c r="AE283" s="35"/>
      <c r="AR283" s="205" t="s">
        <v>1194</v>
      </c>
      <c r="AT283" s="205" t="s">
        <v>576</v>
      </c>
      <c r="AU283" s="205" t="s">
        <v>87</v>
      </c>
      <c r="AY283" s="18" t="s">
        <v>209</v>
      </c>
      <c r="BE283" s="206">
        <f t="shared" si="4"/>
        <v>0</v>
      </c>
      <c r="BF283" s="206">
        <f t="shared" si="5"/>
        <v>0</v>
      </c>
      <c r="BG283" s="206">
        <f t="shared" si="6"/>
        <v>0</v>
      </c>
      <c r="BH283" s="206">
        <f t="shared" si="7"/>
        <v>0</v>
      </c>
      <c r="BI283" s="206">
        <f t="shared" si="8"/>
        <v>0</v>
      </c>
      <c r="BJ283" s="18" t="s">
        <v>85</v>
      </c>
      <c r="BK283" s="206">
        <f t="shared" si="9"/>
        <v>0</v>
      </c>
      <c r="BL283" s="18" t="s">
        <v>1194</v>
      </c>
      <c r="BM283" s="205" t="s">
        <v>16397</v>
      </c>
    </row>
    <row r="284" spans="1:65" s="2" customFormat="1" ht="21.75" customHeight="1">
      <c r="A284" s="35"/>
      <c r="B284" s="36"/>
      <c r="C284" s="224" t="s">
        <v>377</v>
      </c>
      <c r="D284" s="224" t="s">
        <v>576</v>
      </c>
      <c r="E284" s="225" t="s">
        <v>16014</v>
      </c>
      <c r="F284" s="226" t="s">
        <v>16015</v>
      </c>
      <c r="G284" s="227" t="s">
        <v>323</v>
      </c>
      <c r="H284" s="228">
        <v>4</v>
      </c>
      <c r="I284" s="229"/>
      <c r="J284" s="230">
        <f t="shared" si="0"/>
        <v>0</v>
      </c>
      <c r="K284" s="231"/>
      <c r="L284" s="232"/>
      <c r="M284" s="233" t="s">
        <v>1</v>
      </c>
      <c r="N284" s="234" t="s">
        <v>42</v>
      </c>
      <c r="O284" s="72"/>
      <c r="P284" s="203">
        <f t="shared" si="1"/>
        <v>0</v>
      </c>
      <c r="Q284" s="203">
        <v>6.0000000000000001E-3</v>
      </c>
      <c r="R284" s="203">
        <f t="shared" si="2"/>
        <v>2.4E-2</v>
      </c>
      <c r="S284" s="203">
        <v>0</v>
      </c>
      <c r="T284" s="204">
        <f t="shared" si="3"/>
        <v>0</v>
      </c>
      <c r="U284" s="35"/>
      <c r="V284" s="35"/>
      <c r="W284" s="35"/>
      <c r="X284" s="35"/>
      <c r="Y284" s="35"/>
      <c r="Z284" s="35"/>
      <c r="AA284" s="35"/>
      <c r="AB284" s="35"/>
      <c r="AC284" s="35"/>
      <c r="AD284" s="35"/>
      <c r="AE284" s="35"/>
      <c r="AR284" s="205" t="s">
        <v>1194</v>
      </c>
      <c r="AT284" s="205" t="s">
        <v>576</v>
      </c>
      <c r="AU284" s="205" t="s">
        <v>87</v>
      </c>
      <c r="AY284" s="18" t="s">
        <v>209</v>
      </c>
      <c r="BE284" s="206">
        <f t="shared" si="4"/>
        <v>0</v>
      </c>
      <c r="BF284" s="206">
        <f t="shared" si="5"/>
        <v>0</v>
      </c>
      <c r="BG284" s="206">
        <f t="shared" si="6"/>
        <v>0</v>
      </c>
      <c r="BH284" s="206">
        <f t="shared" si="7"/>
        <v>0</v>
      </c>
      <c r="BI284" s="206">
        <f t="shared" si="8"/>
        <v>0</v>
      </c>
      <c r="BJ284" s="18" t="s">
        <v>85</v>
      </c>
      <c r="BK284" s="206">
        <f t="shared" si="9"/>
        <v>0</v>
      </c>
      <c r="BL284" s="18" t="s">
        <v>1194</v>
      </c>
      <c r="BM284" s="205" t="s">
        <v>16398</v>
      </c>
    </row>
    <row r="285" spans="1:65" s="2" customFormat="1" ht="24.2" customHeight="1">
      <c r="A285" s="35"/>
      <c r="B285" s="36"/>
      <c r="C285" s="193" t="s">
        <v>381</v>
      </c>
      <c r="D285" s="193" t="s">
        <v>214</v>
      </c>
      <c r="E285" s="194" t="s">
        <v>16017</v>
      </c>
      <c r="F285" s="195" t="s">
        <v>16018</v>
      </c>
      <c r="G285" s="196" t="s">
        <v>323</v>
      </c>
      <c r="H285" s="197">
        <v>4</v>
      </c>
      <c r="I285" s="198"/>
      <c r="J285" s="199">
        <f t="shared" si="0"/>
        <v>0</v>
      </c>
      <c r="K285" s="200"/>
      <c r="L285" s="40"/>
      <c r="M285" s="201" t="s">
        <v>1</v>
      </c>
      <c r="N285" s="202" t="s">
        <v>42</v>
      </c>
      <c r="O285" s="72"/>
      <c r="P285" s="203">
        <f t="shared" si="1"/>
        <v>0</v>
      </c>
      <c r="Q285" s="203">
        <v>0.21734000000000001</v>
      </c>
      <c r="R285" s="203">
        <f t="shared" si="2"/>
        <v>0.86936000000000002</v>
      </c>
      <c r="S285" s="203">
        <v>0</v>
      </c>
      <c r="T285" s="204">
        <f t="shared" si="3"/>
        <v>0</v>
      </c>
      <c r="U285" s="35"/>
      <c r="V285" s="35"/>
      <c r="W285" s="35"/>
      <c r="X285" s="35"/>
      <c r="Y285" s="35"/>
      <c r="Z285" s="35"/>
      <c r="AA285" s="35"/>
      <c r="AB285" s="35"/>
      <c r="AC285" s="35"/>
      <c r="AD285" s="35"/>
      <c r="AE285" s="35"/>
      <c r="AR285" s="205" t="s">
        <v>218</v>
      </c>
      <c r="AT285" s="205" t="s">
        <v>214</v>
      </c>
      <c r="AU285" s="205" t="s">
        <v>87</v>
      </c>
      <c r="AY285" s="18" t="s">
        <v>209</v>
      </c>
      <c r="BE285" s="206">
        <f t="shared" si="4"/>
        <v>0</v>
      </c>
      <c r="BF285" s="206">
        <f t="shared" si="5"/>
        <v>0</v>
      </c>
      <c r="BG285" s="206">
        <f t="shared" si="6"/>
        <v>0</v>
      </c>
      <c r="BH285" s="206">
        <f t="shared" si="7"/>
        <v>0</v>
      </c>
      <c r="BI285" s="206">
        <f t="shared" si="8"/>
        <v>0</v>
      </c>
      <c r="BJ285" s="18" t="s">
        <v>85</v>
      </c>
      <c r="BK285" s="206">
        <f t="shared" si="9"/>
        <v>0</v>
      </c>
      <c r="BL285" s="18" t="s">
        <v>218</v>
      </c>
      <c r="BM285" s="205" t="s">
        <v>16399</v>
      </c>
    </row>
    <row r="286" spans="1:65" s="2" customFormat="1" ht="16.5" customHeight="1">
      <c r="A286" s="35"/>
      <c r="B286" s="36"/>
      <c r="C286" s="224" t="s">
        <v>385</v>
      </c>
      <c r="D286" s="224" t="s">
        <v>576</v>
      </c>
      <c r="E286" s="225" t="s">
        <v>16020</v>
      </c>
      <c r="F286" s="226" t="s">
        <v>16021</v>
      </c>
      <c r="G286" s="227" t="s">
        <v>323</v>
      </c>
      <c r="H286" s="228">
        <v>4</v>
      </c>
      <c r="I286" s="229"/>
      <c r="J286" s="230">
        <f t="shared" si="0"/>
        <v>0</v>
      </c>
      <c r="K286" s="231"/>
      <c r="L286" s="232"/>
      <c r="M286" s="233" t="s">
        <v>1</v>
      </c>
      <c r="N286" s="234" t="s">
        <v>42</v>
      </c>
      <c r="O286" s="72"/>
      <c r="P286" s="203">
        <f t="shared" si="1"/>
        <v>0</v>
      </c>
      <c r="Q286" s="203">
        <v>5.8000000000000003E-2</v>
      </c>
      <c r="R286" s="203">
        <f t="shared" si="2"/>
        <v>0.23200000000000001</v>
      </c>
      <c r="S286" s="203">
        <v>0</v>
      </c>
      <c r="T286" s="204">
        <f t="shared" si="3"/>
        <v>0</v>
      </c>
      <c r="U286" s="35"/>
      <c r="V286" s="35"/>
      <c r="W286" s="35"/>
      <c r="X286" s="35"/>
      <c r="Y286" s="35"/>
      <c r="Z286" s="35"/>
      <c r="AA286" s="35"/>
      <c r="AB286" s="35"/>
      <c r="AC286" s="35"/>
      <c r="AD286" s="35"/>
      <c r="AE286" s="35"/>
      <c r="AR286" s="205" t="s">
        <v>1194</v>
      </c>
      <c r="AT286" s="205" t="s">
        <v>576</v>
      </c>
      <c r="AU286" s="205" t="s">
        <v>87</v>
      </c>
      <c r="AY286" s="18" t="s">
        <v>209</v>
      </c>
      <c r="BE286" s="206">
        <f t="shared" si="4"/>
        <v>0</v>
      </c>
      <c r="BF286" s="206">
        <f t="shared" si="5"/>
        <v>0</v>
      </c>
      <c r="BG286" s="206">
        <f t="shared" si="6"/>
        <v>0</v>
      </c>
      <c r="BH286" s="206">
        <f t="shared" si="7"/>
        <v>0</v>
      </c>
      <c r="BI286" s="206">
        <f t="shared" si="8"/>
        <v>0</v>
      </c>
      <c r="BJ286" s="18" t="s">
        <v>85</v>
      </c>
      <c r="BK286" s="206">
        <f t="shared" si="9"/>
        <v>0</v>
      </c>
      <c r="BL286" s="18" t="s">
        <v>1194</v>
      </c>
      <c r="BM286" s="205" t="s">
        <v>16400</v>
      </c>
    </row>
    <row r="287" spans="1:65" s="2" customFormat="1" ht="16.5" customHeight="1">
      <c r="A287" s="35"/>
      <c r="B287" s="36"/>
      <c r="C287" s="224" t="s">
        <v>389</v>
      </c>
      <c r="D287" s="224" t="s">
        <v>576</v>
      </c>
      <c r="E287" s="225" t="s">
        <v>16023</v>
      </c>
      <c r="F287" s="226" t="s">
        <v>16024</v>
      </c>
      <c r="G287" s="227" t="s">
        <v>323</v>
      </c>
      <c r="H287" s="228">
        <v>4</v>
      </c>
      <c r="I287" s="229"/>
      <c r="J287" s="230">
        <f t="shared" si="0"/>
        <v>0</v>
      </c>
      <c r="K287" s="231"/>
      <c r="L287" s="232"/>
      <c r="M287" s="233" t="s">
        <v>1</v>
      </c>
      <c r="N287" s="234" t="s">
        <v>42</v>
      </c>
      <c r="O287" s="72"/>
      <c r="P287" s="203">
        <f t="shared" si="1"/>
        <v>0</v>
      </c>
      <c r="Q287" s="203">
        <v>0.06</v>
      </c>
      <c r="R287" s="203">
        <f t="shared" si="2"/>
        <v>0.24</v>
      </c>
      <c r="S287" s="203">
        <v>0</v>
      </c>
      <c r="T287" s="204">
        <f t="shared" si="3"/>
        <v>0</v>
      </c>
      <c r="U287" s="35"/>
      <c r="V287" s="35"/>
      <c r="W287" s="35"/>
      <c r="X287" s="35"/>
      <c r="Y287" s="35"/>
      <c r="Z287" s="35"/>
      <c r="AA287" s="35"/>
      <c r="AB287" s="35"/>
      <c r="AC287" s="35"/>
      <c r="AD287" s="35"/>
      <c r="AE287" s="35"/>
      <c r="AR287" s="205" t="s">
        <v>1194</v>
      </c>
      <c r="AT287" s="205" t="s">
        <v>576</v>
      </c>
      <c r="AU287" s="205" t="s">
        <v>87</v>
      </c>
      <c r="AY287" s="18" t="s">
        <v>209</v>
      </c>
      <c r="BE287" s="206">
        <f t="shared" si="4"/>
        <v>0</v>
      </c>
      <c r="BF287" s="206">
        <f t="shared" si="5"/>
        <v>0</v>
      </c>
      <c r="BG287" s="206">
        <f t="shared" si="6"/>
        <v>0</v>
      </c>
      <c r="BH287" s="206">
        <f t="shared" si="7"/>
        <v>0</v>
      </c>
      <c r="BI287" s="206">
        <f t="shared" si="8"/>
        <v>0</v>
      </c>
      <c r="BJ287" s="18" t="s">
        <v>85</v>
      </c>
      <c r="BK287" s="206">
        <f t="shared" si="9"/>
        <v>0</v>
      </c>
      <c r="BL287" s="18" t="s">
        <v>1194</v>
      </c>
      <c r="BM287" s="205" t="s">
        <v>16401</v>
      </c>
    </row>
    <row r="288" spans="1:65" s="2" customFormat="1" ht="24.2" customHeight="1">
      <c r="A288" s="35"/>
      <c r="B288" s="36"/>
      <c r="C288" s="193" t="s">
        <v>394</v>
      </c>
      <c r="D288" s="193" t="s">
        <v>214</v>
      </c>
      <c r="E288" s="194" t="s">
        <v>16402</v>
      </c>
      <c r="F288" s="195" t="s">
        <v>16403</v>
      </c>
      <c r="G288" s="196" t="s">
        <v>323</v>
      </c>
      <c r="H288" s="197">
        <v>1</v>
      </c>
      <c r="I288" s="198"/>
      <c r="J288" s="199">
        <f t="shared" si="0"/>
        <v>0</v>
      </c>
      <c r="K288" s="200"/>
      <c r="L288" s="40"/>
      <c r="M288" s="201" t="s">
        <v>1</v>
      </c>
      <c r="N288" s="202" t="s">
        <v>42</v>
      </c>
      <c r="O288" s="72"/>
      <c r="P288" s="203">
        <f t="shared" si="1"/>
        <v>0</v>
      </c>
      <c r="Q288" s="203">
        <v>0.42080000000000001</v>
      </c>
      <c r="R288" s="203">
        <f t="shared" si="2"/>
        <v>0.42080000000000001</v>
      </c>
      <c r="S288" s="203">
        <v>0</v>
      </c>
      <c r="T288" s="204">
        <f t="shared" si="3"/>
        <v>0</v>
      </c>
      <c r="U288" s="35"/>
      <c r="V288" s="35"/>
      <c r="W288" s="35"/>
      <c r="X288" s="35"/>
      <c r="Y288" s="35"/>
      <c r="Z288" s="35"/>
      <c r="AA288" s="35"/>
      <c r="AB288" s="35"/>
      <c r="AC288" s="35"/>
      <c r="AD288" s="35"/>
      <c r="AE288" s="35"/>
      <c r="AR288" s="205" t="s">
        <v>218</v>
      </c>
      <c r="AT288" s="205" t="s">
        <v>214</v>
      </c>
      <c r="AU288" s="205" t="s">
        <v>87</v>
      </c>
      <c r="AY288" s="18" t="s">
        <v>209</v>
      </c>
      <c r="BE288" s="206">
        <f t="shared" si="4"/>
        <v>0</v>
      </c>
      <c r="BF288" s="206">
        <f t="shared" si="5"/>
        <v>0</v>
      </c>
      <c r="BG288" s="206">
        <f t="shared" si="6"/>
        <v>0</v>
      </c>
      <c r="BH288" s="206">
        <f t="shared" si="7"/>
        <v>0</v>
      </c>
      <c r="BI288" s="206">
        <f t="shared" si="8"/>
        <v>0</v>
      </c>
      <c r="BJ288" s="18" t="s">
        <v>85</v>
      </c>
      <c r="BK288" s="206">
        <f t="shared" si="9"/>
        <v>0</v>
      </c>
      <c r="BL288" s="18" t="s">
        <v>218</v>
      </c>
      <c r="BM288" s="205" t="s">
        <v>16404</v>
      </c>
    </row>
    <row r="289" spans="1:65" s="13" customFormat="1">
      <c r="B289" s="212"/>
      <c r="C289" s="213"/>
      <c r="D289" s="214" t="s">
        <v>555</v>
      </c>
      <c r="E289" s="215" t="s">
        <v>1</v>
      </c>
      <c r="F289" s="216" t="s">
        <v>16405</v>
      </c>
      <c r="G289" s="213"/>
      <c r="H289" s="217">
        <v>1</v>
      </c>
      <c r="I289" s="218"/>
      <c r="J289" s="213"/>
      <c r="K289" s="213"/>
      <c r="L289" s="219"/>
      <c r="M289" s="220"/>
      <c r="N289" s="221"/>
      <c r="O289" s="221"/>
      <c r="P289" s="221"/>
      <c r="Q289" s="221"/>
      <c r="R289" s="221"/>
      <c r="S289" s="221"/>
      <c r="T289" s="222"/>
      <c r="AT289" s="223" t="s">
        <v>555</v>
      </c>
      <c r="AU289" s="223" t="s">
        <v>87</v>
      </c>
      <c r="AV289" s="13" t="s">
        <v>87</v>
      </c>
      <c r="AW289" s="13" t="s">
        <v>32</v>
      </c>
      <c r="AX289" s="13" t="s">
        <v>85</v>
      </c>
      <c r="AY289" s="223" t="s">
        <v>209</v>
      </c>
    </row>
    <row r="290" spans="1:65" s="12" customFormat="1" ht="22.9" customHeight="1">
      <c r="B290" s="177"/>
      <c r="C290" s="178"/>
      <c r="D290" s="179" t="s">
        <v>76</v>
      </c>
      <c r="E290" s="191" t="s">
        <v>210</v>
      </c>
      <c r="F290" s="191" t="s">
        <v>211</v>
      </c>
      <c r="G290" s="178"/>
      <c r="H290" s="178"/>
      <c r="I290" s="181"/>
      <c r="J290" s="192">
        <f>BK290</f>
        <v>0</v>
      </c>
      <c r="K290" s="178"/>
      <c r="L290" s="183"/>
      <c r="M290" s="184"/>
      <c r="N290" s="185"/>
      <c r="O290" s="185"/>
      <c r="P290" s="186">
        <f>P291+P311+P313</f>
        <v>0</v>
      </c>
      <c r="Q290" s="185"/>
      <c r="R290" s="186">
        <f>R291+R311+R313</f>
        <v>58.543230000000001</v>
      </c>
      <c r="S290" s="185"/>
      <c r="T290" s="187">
        <f>T291+T311+T313</f>
        <v>30</v>
      </c>
      <c r="AR290" s="188" t="s">
        <v>85</v>
      </c>
      <c r="AT290" s="189" t="s">
        <v>76</v>
      </c>
      <c r="AU290" s="189" t="s">
        <v>85</v>
      </c>
      <c r="AY290" s="188" t="s">
        <v>209</v>
      </c>
      <c r="BK290" s="190">
        <f>BK291+BK311+BK313</f>
        <v>0</v>
      </c>
    </row>
    <row r="291" spans="1:65" s="12" customFormat="1" ht="20.85" customHeight="1">
      <c r="B291" s="177"/>
      <c r="C291" s="178"/>
      <c r="D291" s="179" t="s">
        <v>76</v>
      </c>
      <c r="E291" s="191" t="s">
        <v>1010</v>
      </c>
      <c r="F291" s="191" t="s">
        <v>16026</v>
      </c>
      <c r="G291" s="178"/>
      <c r="H291" s="178"/>
      <c r="I291" s="181"/>
      <c r="J291" s="192">
        <f>BK291</f>
        <v>0</v>
      </c>
      <c r="K291" s="178"/>
      <c r="L291" s="183"/>
      <c r="M291" s="184"/>
      <c r="N291" s="185"/>
      <c r="O291" s="185"/>
      <c r="P291" s="186">
        <f>SUM(P292:P310)</f>
        <v>0</v>
      </c>
      <c r="Q291" s="185"/>
      <c r="R291" s="186">
        <f>SUM(R292:R310)</f>
        <v>58.543230000000001</v>
      </c>
      <c r="S291" s="185"/>
      <c r="T291" s="187">
        <f>SUM(T292:T310)</f>
        <v>0</v>
      </c>
      <c r="AR291" s="188" t="s">
        <v>85</v>
      </c>
      <c r="AT291" s="189" t="s">
        <v>76</v>
      </c>
      <c r="AU291" s="189" t="s">
        <v>87</v>
      </c>
      <c r="AY291" s="188" t="s">
        <v>209</v>
      </c>
      <c r="BK291" s="190">
        <f>SUM(BK292:BK310)</f>
        <v>0</v>
      </c>
    </row>
    <row r="292" spans="1:65" s="2" customFormat="1" ht="49.15" customHeight="1">
      <c r="A292" s="35"/>
      <c r="B292" s="36"/>
      <c r="C292" s="193" t="s">
        <v>398</v>
      </c>
      <c r="D292" s="193" t="s">
        <v>214</v>
      </c>
      <c r="E292" s="194" t="s">
        <v>16034</v>
      </c>
      <c r="F292" s="195" t="s">
        <v>16035</v>
      </c>
      <c r="G292" s="196" t="s">
        <v>318</v>
      </c>
      <c r="H292" s="197">
        <v>172.5</v>
      </c>
      <c r="I292" s="198"/>
      <c r="J292" s="199">
        <f>ROUND(I292*H292,2)</f>
        <v>0</v>
      </c>
      <c r="K292" s="200"/>
      <c r="L292" s="40"/>
      <c r="M292" s="201" t="s">
        <v>1</v>
      </c>
      <c r="N292" s="202" t="s">
        <v>42</v>
      </c>
      <c r="O292" s="72"/>
      <c r="P292" s="203">
        <f>O292*H292</f>
        <v>0</v>
      </c>
      <c r="Q292" s="203">
        <v>0.15540000000000001</v>
      </c>
      <c r="R292" s="203">
        <f>Q292*H292</f>
        <v>26.806500000000003</v>
      </c>
      <c r="S292" s="203">
        <v>0</v>
      </c>
      <c r="T292" s="204">
        <f>S292*H292</f>
        <v>0</v>
      </c>
      <c r="U292" s="35"/>
      <c r="V292" s="35"/>
      <c r="W292" s="35"/>
      <c r="X292" s="35"/>
      <c r="Y292" s="35"/>
      <c r="Z292" s="35"/>
      <c r="AA292" s="35"/>
      <c r="AB292" s="35"/>
      <c r="AC292" s="35"/>
      <c r="AD292" s="35"/>
      <c r="AE292" s="35"/>
      <c r="AR292" s="205" t="s">
        <v>218</v>
      </c>
      <c r="AT292" s="205" t="s">
        <v>214</v>
      </c>
      <c r="AU292" s="205" t="s">
        <v>226</v>
      </c>
      <c r="AY292" s="18" t="s">
        <v>209</v>
      </c>
      <c r="BE292" s="206">
        <f>IF(N292="základní",J292,0)</f>
        <v>0</v>
      </c>
      <c r="BF292" s="206">
        <f>IF(N292="snížená",J292,0)</f>
        <v>0</v>
      </c>
      <c r="BG292" s="206">
        <f>IF(N292="zákl. přenesená",J292,0)</f>
        <v>0</v>
      </c>
      <c r="BH292" s="206">
        <f>IF(N292="sníž. přenesená",J292,0)</f>
        <v>0</v>
      </c>
      <c r="BI292" s="206">
        <f>IF(N292="nulová",J292,0)</f>
        <v>0</v>
      </c>
      <c r="BJ292" s="18" t="s">
        <v>85</v>
      </c>
      <c r="BK292" s="206">
        <f>ROUND(I292*H292,2)</f>
        <v>0</v>
      </c>
      <c r="BL292" s="18" t="s">
        <v>218</v>
      </c>
      <c r="BM292" s="205" t="s">
        <v>16406</v>
      </c>
    </row>
    <row r="293" spans="1:65" s="15" customFormat="1">
      <c r="B293" s="246"/>
      <c r="C293" s="247"/>
      <c r="D293" s="214" t="s">
        <v>555</v>
      </c>
      <c r="E293" s="248" t="s">
        <v>1</v>
      </c>
      <c r="F293" s="249" t="s">
        <v>16407</v>
      </c>
      <c r="G293" s="247"/>
      <c r="H293" s="248" t="s">
        <v>1</v>
      </c>
      <c r="I293" s="250"/>
      <c r="J293" s="247"/>
      <c r="K293" s="247"/>
      <c r="L293" s="251"/>
      <c r="M293" s="252"/>
      <c r="N293" s="253"/>
      <c r="O293" s="253"/>
      <c r="P293" s="253"/>
      <c r="Q293" s="253"/>
      <c r="R293" s="253"/>
      <c r="S293" s="253"/>
      <c r="T293" s="254"/>
      <c r="AT293" s="255" t="s">
        <v>555</v>
      </c>
      <c r="AU293" s="255" t="s">
        <v>226</v>
      </c>
      <c r="AV293" s="15" t="s">
        <v>85</v>
      </c>
      <c r="AW293" s="15" t="s">
        <v>32</v>
      </c>
      <c r="AX293" s="15" t="s">
        <v>77</v>
      </c>
      <c r="AY293" s="255" t="s">
        <v>209</v>
      </c>
    </row>
    <row r="294" spans="1:65" s="13" customFormat="1">
      <c r="B294" s="212"/>
      <c r="C294" s="213"/>
      <c r="D294" s="214" t="s">
        <v>555</v>
      </c>
      <c r="E294" s="215" t="s">
        <v>1</v>
      </c>
      <c r="F294" s="216" t="s">
        <v>16408</v>
      </c>
      <c r="G294" s="213"/>
      <c r="H294" s="217">
        <v>96.65</v>
      </c>
      <c r="I294" s="218"/>
      <c r="J294" s="213"/>
      <c r="K294" s="213"/>
      <c r="L294" s="219"/>
      <c r="M294" s="220"/>
      <c r="N294" s="221"/>
      <c r="O294" s="221"/>
      <c r="P294" s="221"/>
      <c r="Q294" s="221"/>
      <c r="R294" s="221"/>
      <c r="S294" s="221"/>
      <c r="T294" s="222"/>
      <c r="AT294" s="223" t="s">
        <v>555</v>
      </c>
      <c r="AU294" s="223" t="s">
        <v>226</v>
      </c>
      <c r="AV294" s="13" t="s">
        <v>87</v>
      </c>
      <c r="AW294" s="13" t="s">
        <v>32</v>
      </c>
      <c r="AX294" s="13" t="s">
        <v>77</v>
      </c>
      <c r="AY294" s="223" t="s">
        <v>209</v>
      </c>
    </row>
    <row r="295" spans="1:65" s="13" customFormat="1">
      <c r="B295" s="212"/>
      <c r="C295" s="213"/>
      <c r="D295" s="214" t="s">
        <v>555</v>
      </c>
      <c r="E295" s="215" t="s">
        <v>1</v>
      </c>
      <c r="F295" s="216" t="s">
        <v>16409</v>
      </c>
      <c r="G295" s="213"/>
      <c r="H295" s="217">
        <v>75.849999999999994</v>
      </c>
      <c r="I295" s="218"/>
      <c r="J295" s="213"/>
      <c r="K295" s="213"/>
      <c r="L295" s="219"/>
      <c r="M295" s="220"/>
      <c r="N295" s="221"/>
      <c r="O295" s="221"/>
      <c r="P295" s="221"/>
      <c r="Q295" s="221"/>
      <c r="R295" s="221"/>
      <c r="S295" s="221"/>
      <c r="T295" s="222"/>
      <c r="AT295" s="223" t="s">
        <v>555</v>
      </c>
      <c r="AU295" s="223" t="s">
        <v>226</v>
      </c>
      <c r="AV295" s="13" t="s">
        <v>87</v>
      </c>
      <c r="AW295" s="13" t="s">
        <v>32</v>
      </c>
      <c r="AX295" s="13" t="s">
        <v>77</v>
      </c>
      <c r="AY295" s="223" t="s">
        <v>209</v>
      </c>
    </row>
    <row r="296" spans="1:65" s="14" customFormat="1">
      <c r="B296" s="235"/>
      <c r="C296" s="236"/>
      <c r="D296" s="214" t="s">
        <v>555</v>
      </c>
      <c r="E296" s="237" t="s">
        <v>1</v>
      </c>
      <c r="F296" s="238" t="s">
        <v>645</v>
      </c>
      <c r="G296" s="236"/>
      <c r="H296" s="239">
        <v>172.5</v>
      </c>
      <c r="I296" s="240"/>
      <c r="J296" s="236"/>
      <c r="K296" s="236"/>
      <c r="L296" s="241"/>
      <c r="M296" s="242"/>
      <c r="N296" s="243"/>
      <c r="O296" s="243"/>
      <c r="P296" s="243"/>
      <c r="Q296" s="243"/>
      <c r="R296" s="243"/>
      <c r="S296" s="243"/>
      <c r="T296" s="244"/>
      <c r="AT296" s="245" t="s">
        <v>555</v>
      </c>
      <c r="AU296" s="245" t="s">
        <v>226</v>
      </c>
      <c r="AV296" s="14" t="s">
        <v>218</v>
      </c>
      <c r="AW296" s="14" t="s">
        <v>32</v>
      </c>
      <c r="AX296" s="14" t="s">
        <v>85</v>
      </c>
      <c r="AY296" s="245" t="s">
        <v>209</v>
      </c>
    </row>
    <row r="297" spans="1:65" s="2" customFormat="1" ht="16.5" customHeight="1">
      <c r="A297" s="35"/>
      <c r="B297" s="36"/>
      <c r="C297" s="224" t="s">
        <v>402</v>
      </c>
      <c r="D297" s="224" t="s">
        <v>576</v>
      </c>
      <c r="E297" s="225" t="s">
        <v>16041</v>
      </c>
      <c r="F297" s="226" t="s">
        <v>16042</v>
      </c>
      <c r="G297" s="227" t="s">
        <v>318</v>
      </c>
      <c r="H297" s="228">
        <v>175</v>
      </c>
      <c r="I297" s="229"/>
      <c r="J297" s="230">
        <f>ROUND(I297*H297,2)</f>
        <v>0</v>
      </c>
      <c r="K297" s="231"/>
      <c r="L297" s="232"/>
      <c r="M297" s="233" t="s">
        <v>1</v>
      </c>
      <c r="N297" s="234" t="s">
        <v>42</v>
      </c>
      <c r="O297" s="72"/>
      <c r="P297" s="203">
        <f>O297*H297</f>
        <v>0</v>
      </c>
      <c r="Q297" s="203">
        <v>0.08</v>
      </c>
      <c r="R297" s="203">
        <f>Q297*H297</f>
        <v>14</v>
      </c>
      <c r="S297" s="203">
        <v>0</v>
      </c>
      <c r="T297" s="204">
        <f>S297*H297</f>
        <v>0</v>
      </c>
      <c r="U297" s="35"/>
      <c r="V297" s="35"/>
      <c r="W297" s="35"/>
      <c r="X297" s="35"/>
      <c r="Y297" s="35"/>
      <c r="Z297" s="35"/>
      <c r="AA297" s="35"/>
      <c r="AB297" s="35"/>
      <c r="AC297" s="35"/>
      <c r="AD297" s="35"/>
      <c r="AE297" s="35"/>
      <c r="AR297" s="205" t="s">
        <v>246</v>
      </c>
      <c r="AT297" s="205" t="s">
        <v>576</v>
      </c>
      <c r="AU297" s="205" t="s">
        <v>226</v>
      </c>
      <c r="AY297" s="18" t="s">
        <v>209</v>
      </c>
      <c r="BE297" s="206">
        <f>IF(N297="základní",J297,0)</f>
        <v>0</v>
      </c>
      <c r="BF297" s="206">
        <f>IF(N297="snížená",J297,0)</f>
        <v>0</v>
      </c>
      <c r="BG297" s="206">
        <f>IF(N297="zákl. přenesená",J297,0)</f>
        <v>0</v>
      </c>
      <c r="BH297" s="206">
        <f>IF(N297="sníž. přenesená",J297,0)</f>
        <v>0</v>
      </c>
      <c r="BI297" s="206">
        <f>IF(N297="nulová",J297,0)</f>
        <v>0</v>
      </c>
      <c r="BJ297" s="18" t="s">
        <v>85</v>
      </c>
      <c r="BK297" s="206">
        <f>ROUND(I297*H297,2)</f>
        <v>0</v>
      </c>
      <c r="BL297" s="18" t="s">
        <v>218</v>
      </c>
      <c r="BM297" s="205" t="s">
        <v>16410</v>
      </c>
    </row>
    <row r="298" spans="1:65" s="15" customFormat="1">
      <c r="B298" s="246"/>
      <c r="C298" s="247"/>
      <c r="D298" s="214" t="s">
        <v>555</v>
      </c>
      <c r="E298" s="248" t="s">
        <v>1</v>
      </c>
      <c r="F298" s="249" t="s">
        <v>16411</v>
      </c>
      <c r="G298" s="247"/>
      <c r="H298" s="248" t="s">
        <v>1</v>
      </c>
      <c r="I298" s="250"/>
      <c r="J298" s="247"/>
      <c r="K298" s="247"/>
      <c r="L298" s="251"/>
      <c r="M298" s="252"/>
      <c r="N298" s="253"/>
      <c r="O298" s="253"/>
      <c r="P298" s="253"/>
      <c r="Q298" s="253"/>
      <c r="R298" s="253"/>
      <c r="S298" s="253"/>
      <c r="T298" s="254"/>
      <c r="AT298" s="255" t="s">
        <v>555</v>
      </c>
      <c r="AU298" s="255" t="s">
        <v>226</v>
      </c>
      <c r="AV298" s="15" t="s">
        <v>85</v>
      </c>
      <c r="AW298" s="15" t="s">
        <v>32</v>
      </c>
      <c r="AX298" s="15" t="s">
        <v>77</v>
      </c>
      <c r="AY298" s="255" t="s">
        <v>209</v>
      </c>
    </row>
    <row r="299" spans="1:65" s="13" customFormat="1">
      <c r="B299" s="212"/>
      <c r="C299" s="213"/>
      <c r="D299" s="214" t="s">
        <v>555</v>
      </c>
      <c r="E299" s="215" t="s">
        <v>1</v>
      </c>
      <c r="F299" s="216" t="s">
        <v>16412</v>
      </c>
      <c r="G299" s="213"/>
      <c r="H299" s="217">
        <v>174.22499999999999</v>
      </c>
      <c r="I299" s="218"/>
      <c r="J299" s="213"/>
      <c r="K299" s="213"/>
      <c r="L299" s="219"/>
      <c r="M299" s="220"/>
      <c r="N299" s="221"/>
      <c r="O299" s="221"/>
      <c r="P299" s="221"/>
      <c r="Q299" s="221"/>
      <c r="R299" s="221"/>
      <c r="S299" s="221"/>
      <c r="T299" s="222"/>
      <c r="AT299" s="223" t="s">
        <v>555</v>
      </c>
      <c r="AU299" s="223" t="s">
        <v>226</v>
      </c>
      <c r="AV299" s="13" t="s">
        <v>87</v>
      </c>
      <c r="AW299" s="13" t="s">
        <v>32</v>
      </c>
      <c r="AX299" s="13" t="s">
        <v>77</v>
      </c>
      <c r="AY299" s="223" t="s">
        <v>209</v>
      </c>
    </row>
    <row r="300" spans="1:65" s="13" customFormat="1">
      <c r="B300" s="212"/>
      <c r="C300" s="213"/>
      <c r="D300" s="214" t="s">
        <v>555</v>
      </c>
      <c r="E300" s="215" t="s">
        <v>1</v>
      </c>
      <c r="F300" s="216" t="s">
        <v>16413</v>
      </c>
      <c r="G300" s="213"/>
      <c r="H300" s="217">
        <v>175</v>
      </c>
      <c r="I300" s="218"/>
      <c r="J300" s="213"/>
      <c r="K300" s="213"/>
      <c r="L300" s="219"/>
      <c r="M300" s="220"/>
      <c r="N300" s="221"/>
      <c r="O300" s="221"/>
      <c r="P300" s="221"/>
      <c r="Q300" s="221"/>
      <c r="R300" s="221"/>
      <c r="S300" s="221"/>
      <c r="T300" s="222"/>
      <c r="AT300" s="223" t="s">
        <v>555</v>
      </c>
      <c r="AU300" s="223" t="s">
        <v>226</v>
      </c>
      <c r="AV300" s="13" t="s">
        <v>87</v>
      </c>
      <c r="AW300" s="13" t="s">
        <v>32</v>
      </c>
      <c r="AX300" s="13" t="s">
        <v>85</v>
      </c>
      <c r="AY300" s="223" t="s">
        <v>209</v>
      </c>
    </row>
    <row r="301" spans="1:65" s="2" customFormat="1" ht="33" customHeight="1">
      <c r="A301" s="35"/>
      <c r="B301" s="36"/>
      <c r="C301" s="193" t="s">
        <v>406</v>
      </c>
      <c r="D301" s="193" t="s">
        <v>214</v>
      </c>
      <c r="E301" s="194" t="s">
        <v>16051</v>
      </c>
      <c r="F301" s="195" t="s">
        <v>16414</v>
      </c>
      <c r="G301" s="196" t="s">
        <v>318</v>
      </c>
      <c r="H301" s="197">
        <v>106.94</v>
      </c>
      <c r="I301" s="198"/>
      <c r="J301" s="199">
        <f>ROUND(I301*H301,2)</f>
        <v>0</v>
      </c>
      <c r="K301" s="200"/>
      <c r="L301" s="40"/>
      <c r="M301" s="201" t="s">
        <v>1</v>
      </c>
      <c r="N301" s="202" t="s">
        <v>42</v>
      </c>
      <c r="O301" s="72"/>
      <c r="P301" s="203">
        <f>O301*H301</f>
        <v>0</v>
      </c>
      <c r="Q301" s="203">
        <v>0.1295</v>
      </c>
      <c r="R301" s="203">
        <f>Q301*H301</f>
        <v>13.84873</v>
      </c>
      <c r="S301" s="203">
        <v>0</v>
      </c>
      <c r="T301" s="204">
        <f>S301*H301</f>
        <v>0</v>
      </c>
      <c r="U301" s="35"/>
      <c r="V301" s="35"/>
      <c r="W301" s="35"/>
      <c r="X301" s="35"/>
      <c r="Y301" s="35"/>
      <c r="Z301" s="35"/>
      <c r="AA301" s="35"/>
      <c r="AB301" s="35"/>
      <c r="AC301" s="35"/>
      <c r="AD301" s="35"/>
      <c r="AE301" s="35"/>
      <c r="AR301" s="205" t="s">
        <v>218</v>
      </c>
      <c r="AT301" s="205" t="s">
        <v>214</v>
      </c>
      <c r="AU301" s="205" t="s">
        <v>226</v>
      </c>
      <c r="AY301" s="18" t="s">
        <v>209</v>
      </c>
      <c r="BE301" s="206">
        <f>IF(N301="základní",J301,0)</f>
        <v>0</v>
      </c>
      <c r="BF301" s="206">
        <f>IF(N301="snížená",J301,0)</f>
        <v>0</v>
      </c>
      <c r="BG301" s="206">
        <f>IF(N301="zákl. přenesená",J301,0)</f>
        <v>0</v>
      </c>
      <c r="BH301" s="206">
        <f>IF(N301="sníž. přenesená",J301,0)</f>
        <v>0</v>
      </c>
      <c r="BI301" s="206">
        <f>IF(N301="nulová",J301,0)</f>
        <v>0</v>
      </c>
      <c r="BJ301" s="18" t="s">
        <v>85</v>
      </c>
      <c r="BK301" s="206">
        <f>ROUND(I301*H301,2)</f>
        <v>0</v>
      </c>
      <c r="BL301" s="18" t="s">
        <v>218</v>
      </c>
      <c r="BM301" s="205" t="s">
        <v>16415</v>
      </c>
    </row>
    <row r="302" spans="1:65" s="15" customFormat="1">
      <c r="B302" s="246"/>
      <c r="C302" s="247"/>
      <c r="D302" s="214" t="s">
        <v>555</v>
      </c>
      <c r="E302" s="248" t="s">
        <v>1</v>
      </c>
      <c r="F302" s="249" t="s">
        <v>16416</v>
      </c>
      <c r="G302" s="247"/>
      <c r="H302" s="248" t="s">
        <v>1</v>
      </c>
      <c r="I302" s="250"/>
      <c r="J302" s="247"/>
      <c r="K302" s="247"/>
      <c r="L302" s="251"/>
      <c r="M302" s="252"/>
      <c r="N302" s="253"/>
      <c r="O302" s="253"/>
      <c r="P302" s="253"/>
      <c r="Q302" s="253"/>
      <c r="R302" s="253"/>
      <c r="S302" s="253"/>
      <c r="T302" s="254"/>
      <c r="AT302" s="255" t="s">
        <v>555</v>
      </c>
      <c r="AU302" s="255" t="s">
        <v>226</v>
      </c>
      <c r="AV302" s="15" t="s">
        <v>85</v>
      </c>
      <c r="AW302" s="15" t="s">
        <v>32</v>
      </c>
      <c r="AX302" s="15" t="s">
        <v>77</v>
      </c>
      <c r="AY302" s="255" t="s">
        <v>209</v>
      </c>
    </row>
    <row r="303" spans="1:65" s="13" customFormat="1">
      <c r="B303" s="212"/>
      <c r="C303" s="213"/>
      <c r="D303" s="214" t="s">
        <v>555</v>
      </c>
      <c r="E303" s="215" t="s">
        <v>1</v>
      </c>
      <c r="F303" s="216" t="s">
        <v>16417</v>
      </c>
      <c r="G303" s="213"/>
      <c r="H303" s="217">
        <v>35.04</v>
      </c>
      <c r="I303" s="218"/>
      <c r="J303" s="213"/>
      <c r="K303" s="213"/>
      <c r="L303" s="219"/>
      <c r="M303" s="220"/>
      <c r="N303" s="221"/>
      <c r="O303" s="221"/>
      <c r="P303" s="221"/>
      <c r="Q303" s="221"/>
      <c r="R303" s="221"/>
      <c r="S303" s="221"/>
      <c r="T303" s="222"/>
      <c r="AT303" s="223" t="s">
        <v>555</v>
      </c>
      <c r="AU303" s="223" t="s">
        <v>226</v>
      </c>
      <c r="AV303" s="13" t="s">
        <v>87</v>
      </c>
      <c r="AW303" s="13" t="s">
        <v>32</v>
      </c>
      <c r="AX303" s="13" t="s">
        <v>77</v>
      </c>
      <c r="AY303" s="223" t="s">
        <v>209</v>
      </c>
    </row>
    <row r="304" spans="1:65" s="13" customFormat="1" ht="22.5">
      <c r="B304" s="212"/>
      <c r="C304" s="213"/>
      <c r="D304" s="214" t="s">
        <v>555</v>
      </c>
      <c r="E304" s="215" t="s">
        <v>1</v>
      </c>
      <c r="F304" s="216" t="s">
        <v>16418</v>
      </c>
      <c r="G304" s="213"/>
      <c r="H304" s="217">
        <v>71.900000000000006</v>
      </c>
      <c r="I304" s="218"/>
      <c r="J304" s="213"/>
      <c r="K304" s="213"/>
      <c r="L304" s="219"/>
      <c r="M304" s="220"/>
      <c r="N304" s="221"/>
      <c r="O304" s="221"/>
      <c r="P304" s="221"/>
      <c r="Q304" s="221"/>
      <c r="R304" s="221"/>
      <c r="S304" s="221"/>
      <c r="T304" s="222"/>
      <c r="AT304" s="223" t="s">
        <v>555</v>
      </c>
      <c r="AU304" s="223" t="s">
        <v>226</v>
      </c>
      <c r="AV304" s="13" t="s">
        <v>87</v>
      </c>
      <c r="AW304" s="13" t="s">
        <v>32</v>
      </c>
      <c r="AX304" s="13" t="s">
        <v>77</v>
      </c>
      <c r="AY304" s="223" t="s">
        <v>209</v>
      </c>
    </row>
    <row r="305" spans="1:65" s="14" customFormat="1">
      <c r="B305" s="235"/>
      <c r="C305" s="236"/>
      <c r="D305" s="214" t="s">
        <v>555</v>
      </c>
      <c r="E305" s="237" t="s">
        <v>1</v>
      </c>
      <c r="F305" s="238" t="s">
        <v>645</v>
      </c>
      <c r="G305" s="236"/>
      <c r="H305" s="239">
        <v>106.94</v>
      </c>
      <c r="I305" s="240"/>
      <c r="J305" s="236"/>
      <c r="K305" s="236"/>
      <c r="L305" s="241"/>
      <c r="M305" s="242"/>
      <c r="N305" s="243"/>
      <c r="O305" s="243"/>
      <c r="P305" s="243"/>
      <c r="Q305" s="243"/>
      <c r="R305" s="243"/>
      <c r="S305" s="243"/>
      <c r="T305" s="244"/>
      <c r="AT305" s="245" t="s">
        <v>555</v>
      </c>
      <c r="AU305" s="245" t="s">
        <v>226</v>
      </c>
      <c r="AV305" s="14" t="s">
        <v>218</v>
      </c>
      <c r="AW305" s="14" t="s">
        <v>32</v>
      </c>
      <c r="AX305" s="14" t="s">
        <v>85</v>
      </c>
      <c r="AY305" s="245" t="s">
        <v>209</v>
      </c>
    </row>
    <row r="306" spans="1:65" s="2" customFormat="1" ht="16.5" customHeight="1">
      <c r="A306" s="35"/>
      <c r="B306" s="36"/>
      <c r="C306" s="224" t="s">
        <v>410</v>
      </c>
      <c r="D306" s="224" t="s">
        <v>576</v>
      </c>
      <c r="E306" s="225" t="s">
        <v>16419</v>
      </c>
      <c r="F306" s="226" t="s">
        <v>16420</v>
      </c>
      <c r="G306" s="227" t="s">
        <v>318</v>
      </c>
      <c r="H306" s="228">
        <v>108</v>
      </c>
      <c r="I306" s="229"/>
      <c r="J306" s="230">
        <f>ROUND(I306*H306,2)</f>
        <v>0</v>
      </c>
      <c r="K306" s="231"/>
      <c r="L306" s="232"/>
      <c r="M306" s="233" t="s">
        <v>1</v>
      </c>
      <c r="N306" s="234" t="s">
        <v>42</v>
      </c>
      <c r="O306" s="72"/>
      <c r="P306" s="203">
        <f>O306*H306</f>
        <v>0</v>
      </c>
      <c r="Q306" s="203">
        <v>3.5999999999999997E-2</v>
      </c>
      <c r="R306" s="203">
        <f>Q306*H306</f>
        <v>3.8879999999999999</v>
      </c>
      <c r="S306" s="203">
        <v>0</v>
      </c>
      <c r="T306" s="204">
        <f>S306*H306</f>
        <v>0</v>
      </c>
      <c r="U306" s="35"/>
      <c r="V306" s="35"/>
      <c r="W306" s="35"/>
      <c r="X306" s="35"/>
      <c r="Y306" s="35"/>
      <c r="Z306" s="35"/>
      <c r="AA306" s="35"/>
      <c r="AB306" s="35"/>
      <c r="AC306" s="35"/>
      <c r="AD306" s="35"/>
      <c r="AE306" s="35"/>
      <c r="AR306" s="205" t="s">
        <v>246</v>
      </c>
      <c r="AT306" s="205" t="s">
        <v>576</v>
      </c>
      <c r="AU306" s="205" t="s">
        <v>226</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16421</v>
      </c>
    </row>
    <row r="307" spans="1:65" s="15" customFormat="1">
      <c r="B307" s="246"/>
      <c r="C307" s="247"/>
      <c r="D307" s="214" t="s">
        <v>555</v>
      </c>
      <c r="E307" s="248" t="s">
        <v>1</v>
      </c>
      <c r="F307" s="249" t="s">
        <v>16411</v>
      </c>
      <c r="G307" s="247"/>
      <c r="H307" s="248" t="s">
        <v>1</v>
      </c>
      <c r="I307" s="250"/>
      <c r="J307" s="247"/>
      <c r="K307" s="247"/>
      <c r="L307" s="251"/>
      <c r="M307" s="252"/>
      <c r="N307" s="253"/>
      <c r="O307" s="253"/>
      <c r="P307" s="253"/>
      <c r="Q307" s="253"/>
      <c r="R307" s="253"/>
      <c r="S307" s="253"/>
      <c r="T307" s="254"/>
      <c r="AT307" s="255" t="s">
        <v>555</v>
      </c>
      <c r="AU307" s="255" t="s">
        <v>226</v>
      </c>
      <c r="AV307" s="15" t="s">
        <v>85</v>
      </c>
      <c r="AW307" s="15" t="s">
        <v>32</v>
      </c>
      <c r="AX307" s="15" t="s">
        <v>77</v>
      </c>
      <c r="AY307" s="255" t="s">
        <v>209</v>
      </c>
    </row>
    <row r="308" spans="1:65" s="13" customFormat="1">
      <c r="B308" s="212"/>
      <c r="C308" s="213"/>
      <c r="D308" s="214" t="s">
        <v>555</v>
      </c>
      <c r="E308" s="215" t="s">
        <v>1</v>
      </c>
      <c r="F308" s="216" t="s">
        <v>16422</v>
      </c>
      <c r="G308" s="213"/>
      <c r="H308" s="217">
        <v>108.009</v>
      </c>
      <c r="I308" s="218"/>
      <c r="J308" s="213"/>
      <c r="K308" s="213"/>
      <c r="L308" s="219"/>
      <c r="M308" s="220"/>
      <c r="N308" s="221"/>
      <c r="O308" s="221"/>
      <c r="P308" s="221"/>
      <c r="Q308" s="221"/>
      <c r="R308" s="221"/>
      <c r="S308" s="221"/>
      <c r="T308" s="222"/>
      <c r="AT308" s="223" t="s">
        <v>555</v>
      </c>
      <c r="AU308" s="223" t="s">
        <v>226</v>
      </c>
      <c r="AV308" s="13" t="s">
        <v>87</v>
      </c>
      <c r="AW308" s="13" t="s">
        <v>32</v>
      </c>
      <c r="AX308" s="13" t="s">
        <v>77</v>
      </c>
      <c r="AY308" s="223" t="s">
        <v>209</v>
      </c>
    </row>
    <row r="309" spans="1:65" s="13" customFormat="1">
      <c r="B309" s="212"/>
      <c r="C309" s="213"/>
      <c r="D309" s="214" t="s">
        <v>555</v>
      </c>
      <c r="E309" s="215" t="s">
        <v>1</v>
      </c>
      <c r="F309" s="216" t="s">
        <v>16423</v>
      </c>
      <c r="G309" s="213"/>
      <c r="H309" s="217">
        <v>108</v>
      </c>
      <c r="I309" s="218"/>
      <c r="J309" s="213"/>
      <c r="K309" s="213"/>
      <c r="L309" s="219"/>
      <c r="M309" s="220"/>
      <c r="N309" s="221"/>
      <c r="O309" s="221"/>
      <c r="P309" s="221"/>
      <c r="Q309" s="221"/>
      <c r="R309" s="221"/>
      <c r="S309" s="221"/>
      <c r="T309" s="222"/>
      <c r="AT309" s="223" t="s">
        <v>555</v>
      </c>
      <c r="AU309" s="223" t="s">
        <v>226</v>
      </c>
      <c r="AV309" s="13" t="s">
        <v>87</v>
      </c>
      <c r="AW309" s="13" t="s">
        <v>32</v>
      </c>
      <c r="AX309" s="13" t="s">
        <v>85</v>
      </c>
      <c r="AY309" s="223" t="s">
        <v>209</v>
      </c>
    </row>
    <row r="310" spans="1:65" s="2" customFormat="1" ht="16.5" customHeight="1">
      <c r="A310" s="35"/>
      <c r="B310" s="36"/>
      <c r="C310" s="193" t="s">
        <v>414</v>
      </c>
      <c r="D310" s="193" t="s">
        <v>214</v>
      </c>
      <c r="E310" s="194" t="s">
        <v>16424</v>
      </c>
      <c r="F310" s="195" t="s">
        <v>16425</v>
      </c>
      <c r="G310" s="196" t="s">
        <v>318</v>
      </c>
      <c r="H310" s="197">
        <v>16</v>
      </c>
      <c r="I310" s="198"/>
      <c r="J310" s="199">
        <f>ROUND(I310*H310,2)</f>
        <v>0</v>
      </c>
      <c r="K310" s="200"/>
      <c r="L310" s="40"/>
      <c r="M310" s="201" t="s">
        <v>1</v>
      </c>
      <c r="N310" s="202" t="s">
        <v>42</v>
      </c>
      <c r="O310" s="72"/>
      <c r="P310" s="203">
        <f>O310*H310</f>
        <v>0</v>
      </c>
      <c r="Q310" s="203">
        <v>0</v>
      </c>
      <c r="R310" s="203">
        <f>Q310*H310</f>
        <v>0</v>
      </c>
      <c r="S310" s="203">
        <v>0</v>
      </c>
      <c r="T310" s="204">
        <f>S310*H310</f>
        <v>0</v>
      </c>
      <c r="U310" s="35"/>
      <c r="V310" s="35"/>
      <c r="W310" s="35"/>
      <c r="X310" s="35"/>
      <c r="Y310" s="35"/>
      <c r="Z310" s="35"/>
      <c r="AA310" s="35"/>
      <c r="AB310" s="35"/>
      <c r="AC310" s="35"/>
      <c r="AD310" s="35"/>
      <c r="AE310" s="35"/>
      <c r="AR310" s="205" t="s">
        <v>218</v>
      </c>
      <c r="AT310" s="205" t="s">
        <v>214</v>
      </c>
      <c r="AU310" s="205" t="s">
        <v>226</v>
      </c>
      <c r="AY310" s="18" t="s">
        <v>209</v>
      </c>
      <c r="BE310" s="206">
        <f>IF(N310="základní",J310,0)</f>
        <v>0</v>
      </c>
      <c r="BF310" s="206">
        <f>IF(N310="snížená",J310,0)</f>
        <v>0</v>
      </c>
      <c r="BG310" s="206">
        <f>IF(N310="zákl. přenesená",J310,0)</f>
        <v>0</v>
      </c>
      <c r="BH310" s="206">
        <f>IF(N310="sníž. přenesená",J310,0)</f>
        <v>0</v>
      </c>
      <c r="BI310" s="206">
        <f>IF(N310="nulová",J310,0)</f>
        <v>0</v>
      </c>
      <c r="BJ310" s="18" t="s">
        <v>85</v>
      </c>
      <c r="BK310" s="206">
        <f>ROUND(I310*H310,2)</f>
        <v>0</v>
      </c>
      <c r="BL310" s="18" t="s">
        <v>218</v>
      </c>
      <c r="BM310" s="205" t="s">
        <v>16426</v>
      </c>
    </row>
    <row r="311" spans="1:65" s="12" customFormat="1" ht="20.85" customHeight="1">
      <c r="B311" s="177"/>
      <c r="C311" s="178"/>
      <c r="D311" s="179" t="s">
        <v>76</v>
      </c>
      <c r="E311" s="191" t="s">
        <v>1018</v>
      </c>
      <c r="F311" s="191" t="s">
        <v>16071</v>
      </c>
      <c r="G311" s="178"/>
      <c r="H311" s="178"/>
      <c r="I311" s="181"/>
      <c r="J311" s="192">
        <f>BK311</f>
        <v>0</v>
      </c>
      <c r="K311" s="178"/>
      <c r="L311" s="183"/>
      <c r="M311" s="184"/>
      <c r="N311" s="185"/>
      <c r="O311" s="185"/>
      <c r="P311" s="186">
        <f>P312</f>
        <v>0</v>
      </c>
      <c r="Q311" s="185"/>
      <c r="R311" s="186">
        <f>R312</f>
        <v>0</v>
      </c>
      <c r="S311" s="185"/>
      <c r="T311" s="187">
        <f>T312</f>
        <v>30</v>
      </c>
      <c r="AR311" s="188" t="s">
        <v>85</v>
      </c>
      <c r="AT311" s="189" t="s">
        <v>76</v>
      </c>
      <c r="AU311" s="189" t="s">
        <v>87</v>
      </c>
      <c r="AY311" s="188" t="s">
        <v>209</v>
      </c>
      <c r="BK311" s="190">
        <f>BK312</f>
        <v>0</v>
      </c>
    </row>
    <row r="312" spans="1:65" s="2" customFormat="1" ht="33" customHeight="1">
      <c r="A312" s="35"/>
      <c r="B312" s="36"/>
      <c r="C312" s="193" t="s">
        <v>418</v>
      </c>
      <c r="D312" s="193" t="s">
        <v>214</v>
      </c>
      <c r="E312" s="194" t="s">
        <v>16427</v>
      </c>
      <c r="F312" s="195" t="s">
        <v>16428</v>
      </c>
      <c r="G312" s="196" t="s">
        <v>217</v>
      </c>
      <c r="H312" s="197">
        <v>1500</v>
      </c>
      <c r="I312" s="198"/>
      <c r="J312" s="199">
        <f>ROUND(I312*H312,2)</f>
        <v>0</v>
      </c>
      <c r="K312" s="200"/>
      <c r="L312" s="40"/>
      <c r="M312" s="201" t="s">
        <v>1</v>
      </c>
      <c r="N312" s="202" t="s">
        <v>42</v>
      </c>
      <c r="O312" s="72"/>
      <c r="P312" s="203">
        <f>O312*H312</f>
        <v>0</v>
      </c>
      <c r="Q312" s="203">
        <v>0</v>
      </c>
      <c r="R312" s="203">
        <f>Q312*H312</f>
        <v>0</v>
      </c>
      <c r="S312" s="203">
        <v>0.02</v>
      </c>
      <c r="T312" s="204">
        <f>S312*H312</f>
        <v>30</v>
      </c>
      <c r="U312" s="35"/>
      <c r="V312" s="35"/>
      <c r="W312" s="35"/>
      <c r="X312" s="35"/>
      <c r="Y312" s="35"/>
      <c r="Z312" s="35"/>
      <c r="AA312" s="35"/>
      <c r="AB312" s="35"/>
      <c r="AC312" s="35"/>
      <c r="AD312" s="35"/>
      <c r="AE312" s="35"/>
      <c r="AR312" s="205" t="s">
        <v>218</v>
      </c>
      <c r="AT312" s="205" t="s">
        <v>214</v>
      </c>
      <c r="AU312" s="205" t="s">
        <v>226</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16429</v>
      </c>
    </row>
    <row r="313" spans="1:65" s="12" customFormat="1" ht="20.85" customHeight="1">
      <c r="B313" s="177"/>
      <c r="C313" s="178"/>
      <c r="D313" s="179" t="s">
        <v>76</v>
      </c>
      <c r="E313" s="191" t="s">
        <v>363</v>
      </c>
      <c r="F313" s="191" t="s">
        <v>364</v>
      </c>
      <c r="G313" s="178"/>
      <c r="H313" s="178"/>
      <c r="I313" s="181"/>
      <c r="J313" s="192">
        <f>BK313</f>
        <v>0</v>
      </c>
      <c r="K313" s="178"/>
      <c r="L313" s="183"/>
      <c r="M313" s="184"/>
      <c r="N313" s="185"/>
      <c r="O313" s="185"/>
      <c r="P313" s="186">
        <f>SUM(P314:P327)</f>
        <v>0</v>
      </c>
      <c r="Q313" s="185"/>
      <c r="R313" s="186">
        <f>SUM(R314:R327)</f>
        <v>0</v>
      </c>
      <c r="S313" s="185"/>
      <c r="T313" s="187">
        <f>SUM(T314:T327)</f>
        <v>0</v>
      </c>
      <c r="AR313" s="188" t="s">
        <v>85</v>
      </c>
      <c r="AT313" s="189" t="s">
        <v>76</v>
      </c>
      <c r="AU313" s="189" t="s">
        <v>87</v>
      </c>
      <c r="AY313" s="188" t="s">
        <v>209</v>
      </c>
      <c r="BK313" s="190">
        <f>SUM(BK314:BK327)</f>
        <v>0</v>
      </c>
    </row>
    <row r="314" spans="1:65" s="2" customFormat="1" ht="37.9" customHeight="1">
      <c r="A314" s="35"/>
      <c r="B314" s="36"/>
      <c r="C314" s="193" t="s">
        <v>422</v>
      </c>
      <c r="D314" s="193" t="s">
        <v>214</v>
      </c>
      <c r="E314" s="194" t="s">
        <v>16097</v>
      </c>
      <c r="F314" s="195" t="s">
        <v>16098</v>
      </c>
      <c r="G314" s="196" t="s">
        <v>236</v>
      </c>
      <c r="H314" s="197">
        <v>137.94</v>
      </c>
      <c r="I314" s="198"/>
      <c r="J314" s="199">
        <f>ROUND(I314*H314,2)</f>
        <v>0</v>
      </c>
      <c r="K314" s="200"/>
      <c r="L314" s="40"/>
      <c r="M314" s="201" t="s">
        <v>1</v>
      </c>
      <c r="N314" s="202" t="s">
        <v>42</v>
      </c>
      <c r="O314" s="72"/>
      <c r="P314" s="203">
        <f>O314*H314</f>
        <v>0</v>
      </c>
      <c r="Q314" s="203">
        <v>0</v>
      </c>
      <c r="R314" s="203">
        <f>Q314*H314</f>
        <v>0</v>
      </c>
      <c r="S314" s="203">
        <v>0</v>
      </c>
      <c r="T314" s="204">
        <f>S314*H314</f>
        <v>0</v>
      </c>
      <c r="U314" s="35"/>
      <c r="V314" s="35"/>
      <c r="W314" s="35"/>
      <c r="X314" s="35"/>
      <c r="Y314" s="35"/>
      <c r="Z314" s="35"/>
      <c r="AA314" s="35"/>
      <c r="AB314" s="35"/>
      <c r="AC314" s="35"/>
      <c r="AD314" s="35"/>
      <c r="AE314" s="35"/>
      <c r="AR314" s="205" t="s">
        <v>218</v>
      </c>
      <c r="AT314" s="205" t="s">
        <v>214</v>
      </c>
      <c r="AU314" s="205" t="s">
        <v>226</v>
      </c>
      <c r="AY314" s="18" t="s">
        <v>209</v>
      </c>
      <c r="BE314" s="206">
        <f>IF(N314="základní",J314,0)</f>
        <v>0</v>
      </c>
      <c r="BF314" s="206">
        <f>IF(N314="snížená",J314,0)</f>
        <v>0</v>
      </c>
      <c r="BG314" s="206">
        <f>IF(N314="zákl. přenesená",J314,0)</f>
        <v>0</v>
      </c>
      <c r="BH314" s="206">
        <f>IF(N314="sníž. přenesená",J314,0)</f>
        <v>0</v>
      </c>
      <c r="BI314" s="206">
        <f>IF(N314="nulová",J314,0)</f>
        <v>0</v>
      </c>
      <c r="BJ314" s="18" t="s">
        <v>85</v>
      </c>
      <c r="BK314" s="206">
        <f>ROUND(I314*H314,2)</f>
        <v>0</v>
      </c>
      <c r="BL314" s="18" t="s">
        <v>218</v>
      </c>
      <c r="BM314" s="205" t="s">
        <v>16430</v>
      </c>
    </row>
    <row r="315" spans="1:65" s="13" customFormat="1">
      <c r="B315" s="212"/>
      <c r="C315" s="213"/>
      <c r="D315" s="214" t="s">
        <v>555</v>
      </c>
      <c r="E315" s="215" t="s">
        <v>1</v>
      </c>
      <c r="F315" s="216" t="s">
        <v>16431</v>
      </c>
      <c r="G315" s="213"/>
      <c r="H315" s="217">
        <v>137.94</v>
      </c>
      <c r="I315" s="218"/>
      <c r="J315" s="213"/>
      <c r="K315" s="213"/>
      <c r="L315" s="219"/>
      <c r="M315" s="220"/>
      <c r="N315" s="221"/>
      <c r="O315" s="221"/>
      <c r="P315" s="221"/>
      <c r="Q315" s="221"/>
      <c r="R315" s="221"/>
      <c r="S315" s="221"/>
      <c r="T315" s="222"/>
      <c r="AT315" s="223" t="s">
        <v>555</v>
      </c>
      <c r="AU315" s="223" t="s">
        <v>226</v>
      </c>
      <c r="AV315" s="13" t="s">
        <v>87</v>
      </c>
      <c r="AW315" s="13" t="s">
        <v>32</v>
      </c>
      <c r="AX315" s="13" t="s">
        <v>85</v>
      </c>
      <c r="AY315" s="223" t="s">
        <v>209</v>
      </c>
    </row>
    <row r="316" spans="1:65" s="2" customFormat="1" ht="37.9" customHeight="1">
      <c r="A316" s="35"/>
      <c r="B316" s="36"/>
      <c r="C316" s="193" t="s">
        <v>426</v>
      </c>
      <c r="D316" s="193" t="s">
        <v>214</v>
      </c>
      <c r="E316" s="194" t="s">
        <v>16106</v>
      </c>
      <c r="F316" s="195" t="s">
        <v>16107</v>
      </c>
      <c r="G316" s="196" t="s">
        <v>236</v>
      </c>
      <c r="H316" s="197">
        <v>965.58</v>
      </c>
      <c r="I316" s="198"/>
      <c r="J316" s="199">
        <f>ROUND(I316*H316,2)</f>
        <v>0</v>
      </c>
      <c r="K316" s="200"/>
      <c r="L316" s="40"/>
      <c r="M316" s="201" t="s">
        <v>1</v>
      </c>
      <c r="N316" s="202" t="s">
        <v>42</v>
      </c>
      <c r="O316" s="72"/>
      <c r="P316" s="203">
        <f>O316*H316</f>
        <v>0</v>
      </c>
      <c r="Q316" s="203">
        <v>0</v>
      </c>
      <c r="R316" s="203">
        <f>Q316*H316</f>
        <v>0</v>
      </c>
      <c r="S316" s="203">
        <v>0</v>
      </c>
      <c r="T316" s="204">
        <f>S316*H316</f>
        <v>0</v>
      </c>
      <c r="U316" s="35"/>
      <c r="V316" s="35"/>
      <c r="W316" s="35"/>
      <c r="X316" s="35"/>
      <c r="Y316" s="35"/>
      <c r="Z316" s="35"/>
      <c r="AA316" s="35"/>
      <c r="AB316" s="35"/>
      <c r="AC316" s="35"/>
      <c r="AD316" s="35"/>
      <c r="AE316" s="35"/>
      <c r="AR316" s="205" t="s">
        <v>218</v>
      </c>
      <c r="AT316" s="205" t="s">
        <v>214</v>
      </c>
      <c r="AU316" s="205" t="s">
        <v>226</v>
      </c>
      <c r="AY316" s="18" t="s">
        <v>209</v>
      </c>
      <c r="BE316" s="206">
        <f>IF(N316="základní",J316,0)</f>
        <v>0</v>
      </c>
      <c r="BF316" s="206">
        <f>IF(N316="snížená",J316,0)</f>
        <v>0</v>
      </c>
      <c r="BG316" s="206">
        <f>IF(N316="zákl. přenesená",J316,0)</f>
        <v>0</v>
      </c>
      <c r="BH316" s="206">
        <f>IF(N316="sníž. přenesená",J316,0)</f>
        <v>0</v>
      </c>
      <c r="BI316" s="206">
        <f>IF(N316="nulová",J316,0)</f>
        <v>0</v>
      </c>
      <c r="BJ316" s="18" t="s">
        <v>85</v>
      </c>
      <c r="BK316" s="206">
        <f>ROUND(I316*H316,2)</f>
        <v>0</v>
      </c>
      <c r="BL316" s="18" t="s">
        <v>218</v>
      </c>
      <c r="BM316" s="205" t="s">
        <v>16432</v>
      </c>
    </row>
    <row r="317" spans="1:65" s="15" customFormat="1">
      <c r="B317" s="246"/>
      <c r="C317" s="247"/>
      <c r="D317" s="214" t="s">
        <v>555</v>
      </c>
      <c r="E317" s="248" t="s">
        <v>1</v>
      </c>
      <c r="F317" s="249" t="s">
        <v>16433</v>
      </c>
      <c r="G317" s="247"/>
      <c r="H317" s="248" t="s">
        <v>1</v>
      </c>
      <c r="I317" s="250"/>
      <c r="J317" s="247"/>
      <c r="K317" s="247"/>
      <c r="L317" s="251"/>
      <c r="M317" s="252"/>
      <c r="N317" s="253"/>
      <c r="O317" s="253"/>
      <c r="P317" s="253"/>
      <c r="Q317" s="253"/>
      <c r="R317" s="253"/>
      <c r="S317" s="253"/>
      <c r="T317" s="254"/>
      <c r="AT317" s="255" t="s">
        <v>555</v>
      </c>
      <c r="AU317" s="255" t="s">
        <v>226</v>
      </c>
      <c r="AV317" s="15" t="s">
        <v>85</v>
      </c>
      <c r="AW317" s="15" t="s">
        <v>32</v>
      </c>
      <c r="AX317" s="15" t="s">
        <v>77</v>
      </c>
      <c r="AY317" s="255" t="s">
        <v>209</v>
      </c>
    </row>
    <row r="318" spans="1:65" s="13" customFormat="1">
      <c r="B318" s="212"/>
      <c r="C318" s="213"/>
      <c r="D318" s="214" t="s">
        <v>555</v>
      </c>
      <c r="E318" s="215" t="s">
        <v>1</v>
      </c>
      <c r="F318" s="216" t="s">
        <v>16434</v>
      </c>
      <c r="G318" s="213"/>
      <c r="H318" s="217">
        <v>965.58</v>
      </c>
      <c r="I318" s="218"/>
      <c r="J318" s="213"/>
      <c r="K318" s="213"/>
      <c r="L318" s="219"/>
      <c r="M318" s="220"/>
      <c r="N318" s="221"/>
      <c r="O318" s="221"/>
      <c r="P318" s="221"/>
      <c r="Q318" s="221"/>
      <c r="R318" s="221"/>
      <c r="S318" s="221"/>
      <c r="T318" s="222"/>
      <c r="AT318" s="223" t="s">
        <v>555</v>
      </c>
      <c r="AU318" s="223" t="s">
        <v>226</v>
      </c>
      <c r="AV318" s="13" t="s">
        <v>87</v>
      </c>
      <c r="AW318" s="13" t="s">
        <v>32</v>
      </c>
      <c r="AX318" s="13" t="s">
        <v>85</v>
      </c>
      <c r="AY318" s="223" t="s">
        <v>209</v>
      </c>
    </row>
    <row r="319" spans="1:65" s="2" customFormat="1" ht="37.9" customHeight="1">
      <c r="A319" s="35"/>
      <c r="B319" s="36"/>
      <c r="C319" s="193" t="s">
        <v>430</v>
      </c>
      <c r="D319" s="193" t="s">
        <v>214</v>
      </c>
      <c r="E319" s="194" t="s">
        <v>16112</v>
      </c>
      <c r="F319" s="195" t="s">
        <v>16113</v>
      </c>
      <c r="G319" s="196" t="s">
        <v>236</v>
      </c>
      <c r="H319" s="197">
        <v>79.828000000000003</v>
      </c>
      <c r="I319" s="198"/>
      <c r="J319" s="199">
        <f>ROUND(I319*H319,2)</f>
        <v>0</v>
      </c>
      <c r="K319" s="200"/>
      <c r="L319" s="40"/>
      <c r="M319" s="201" t="s">
        <v>1</v>
      </c>
      <c r="N319" s="202" t="s">
        <v>42</v>
      </c>
      <c r="O319" s="72"/>
      <c r="P319" s="203">
        <f>O319*H319</f>
        <v>0</v>
      </c>
      <c r="Q319" s="203">
        <v>0</v>
      </c>
      <c r="R319" s="203">
        <f>Q319*H319</f>
        <v>0</v>
      </c>
      <c r="S319" s="203">
        <v>0</v>
      </c>
      <c r="T319" s="204">
        <f>S319*H319</f>
        <v>0</v>
      </c>
      <c r="U319" s="35"/>
      <c r="V319" s="35"/>
      <c r="W319" s="35"/>
      <c r="X319" s="35"/>
      <c r="Y319" s="35"/>
      <c r="Z319" s="35"/>
      <c r="AA319" s="35"/>
      <c r="AB319" s="35"/>
      <c r="AC319" s="35"/>
      <c r="AD319" s="35"/>
      <c r="AE319" s="35"/>
      <c r="AR319" s="205" t="s">
        <v>218</v>
      </c>
      <c r="AT319" s="205" t="s">
        <v>214</v>
      </c>
      <c r="AU319" s="205" t="s">
        <v>226</v>
      </c>
      <c r="AY319" s="18" t="s">
        <v>209</v>
      </c>
      <c r="BE319" s="206">
        <f>IF(N319="základní",J319,0)</f>
        <v>0</v>
      </c>
      <c r="BF319" s="206">
        <f>IF(N319="snížená",J319,0)</f>
        <v>0</v>
      </c>
      <c r="BG319" s="206">
        <f>IF(N319="zákl. přenesená",J319,0)</f>
        <v>0</v>
      </c>
      <c r="BH319" s="206">
        <f>IF(N319="sníž. přenesená",J319,0)</f>
        <v>0</v>
      </c>
      <c r="BI319" s="206">
        <f>IF(N319="nulová",J319,0)</f>
        <v>0</v>
      </c>
      <c r="BJ319" s="18" t="s">
        <v>85</v>
      </c>
      <c r="BK319" s="206">
        <f>ROUND(I319*H319,2)</f>
        <v>0</v>
      </c>
      <c r="BL319" s="18" t="s">
        <v>218</v>
      </c>
      <c r="BM319" s="205" t="s">
        <v>16435</v>
      </c>
    </row>
    <row r="320" spans="1:65" s="13" customFormat="1">
      <c r="B320" s="212"/>
      <c r="C320" s="213"/>
      <c r="D320" s="214" t="s">
        <v>555</v>
      </c>
      <c r="E320" s="215" t="s">
        <v>1</v>
      </c>
      <c r="F320" s="216" t="s">
        <v>16436</v>
      </c>
      <c r="G320" s="213"/>
      <c r="H320" s="217">
        <v>79.828000000000003</v>
      </c>
      <c r="I320" s="218"/>
      <c r="J320" s="213"/>
      <c r="K320" s="213"/>
      <c r="L320" s="219"/>
      <c r="M320" s="220"/>
      <c r="N320" s="221"/>
      <c r="O320" s="221"/>
      <c r="P320" s="221"/>
      <c r="Q320" s="221"/>
      <c r="R320" s="221"/>
      <c r="S320" s="221"/>
      <c r="T320" s="222"/>
      <c r="AT320" s="223" t="s">
        <v>555</v>
      </c>
      <c r="AU320" s="223" t="s">
        <v>226</v>
      </c>
      <c r="AV320" s="13" t="s">
        <v>87</v>
      </c>
      <c r="AW320" s="13" t="s">
        <v>32</v>
      </c>
      <c r="AX320" s="13" t="s">
        <v>85</v>
      </c>
      <c r="AY320" s="223" t="s">
        <v>209</v>
      </c>
    </row>
    <row r="321" spans="1:65" s="2" customFormat="1" ht="37.9" customHeight="1">
      <c r="A321" s="35"/>
      <c r="B321" s="36"/>
      <c r="C321" s="193" t="s">
        <v>434</v>
      </c>
      <c r="D321" s="193" t="s">
        <v>214</v>
      </c>
      <c r="E321" s="194" t="s">
        <v>16437</v>
      </c>
      <c r="F321" s="195" t="s">
        <v>16438</v>
      </c>
      <c r="G321" s="196" t="s">
        <v>236</v>
      </c>
      <c r="H321" s="197">
        <v>965.58</v>
      </c>
      <c r="I321" s="198"/>
      <c r="J321" s="199">
        <f>ROUND(I321*H321,2)</f>
        <v>0</v>
      </c>
      <c r="K321" s="200"/>
      <c r="L321" s="40"/>
      <c r="M321" s="201" t="s">
        <v>1</v>
      </c>
      <c r="N321" s="202" t="s">
        <v>42</v>
      </c>
      <c r="O321" s="72"/>
      <c r="P321" s="203">
        <f>O321*H321</f>
        <v>0</v>
      </c>
      <c r="Q321" s="203">
        <v>0</v>
      </c>
      <c r="R321" s="203">
        <f>Q321*H321</f>
        <v>0</v>
      </c>
      <c r="S321" s="203">
        <v>0</v>
      </c>
      <c r="T321" s="204">
        <f>S321*H321</f>
        <v>0</v>
      </c>
      <c r="U321" s="35"/>
      <c r="V321" s="35"/>
      <c r="W321" s="35"/>
      <c r="X321" s="35"/>
      <c r="Y321" s="35"/>
      <c r="Z321" s="35"/>
      <c r="AA321" s="35"/>
      <c r="AB321" s="35"/>
      <c r="AC321" s="35"/>
      <c r="AD321" s="35"/>
      <c r="AE321" s="35"/>
      <c r="AR321" s="205" t="s">
        <v>218</v>
      </c>
      <c r="AT321" s="205" t="s">
        <v>214</v>
      </c>
      <c r="AU321" s="205" t="s">
        <v>226</v>
      </c>
      <c r="AY321" s="18" t="s">
        <v>209</v>
      </c>
      <c r="BE321" s="206">
        <f>IF(N321="základní",J321,0)</f>
        <v>0</v>
      </c>
      <c r="BF321" s="206">
        <f>IF(N321="snížená",J321,0)</f>
        <v>0</v>
      </c>
      <c r="BG321" s="206">
        <f>IF(N321="zákl. přenesená",J321,0)</f>
        <v>0</v>
      </c>
      <c r="BH321" s="206">
        <f>IF(N321="sníž. přenesená",J321,0)</f>
        <v>0</v>
      </c>
      <c r="BI321" s="206">
        <f>IF(N321="nulová",J321,0)</f>
        <v>0</v>
      </c>
      <c r="BJ321" s="18" t="s">
        <v>85</v>
      </c>
      <c r="BK321" s="206">
        <f>ROUND(I321*H321,2)</f>
        <v>0</v>
      </c>
      <c r="BL321" s="18" t="s">
        <v>218</v>
      </c>
      <c r="BM321" s="205" t="s">
        <v>16439</v>
      </c>
    </row>
    <row r="322" spans="1:65" s="15" customFormat="1">
      <c r="B322" s="246"/>
      <c r="C322" s="247"/>
      <c r="D322" s="214" t="s">
        <v>555</v>
      </c>
      <c r="E322" s="248" t="s">
        <v>1</v>
      </c>
      <c r="F322" s="249" t="s">
        <v>16433</v>
      </c>
      <c r="G322" s="247"/>
      <c r="H322" s="248" t="s">
        <v>1</v>
      </c>
      <c r="I322" s="250"/>
      <c r="J322" s="247"/>
      <c r="K322" s="247"/>
      <c r="L322" s="251"/>
      <c r="M322" s="252"/>
      <c r="N322" s="253"/>
      <c r="O322" s="253"/>
      <c r="P322" s="253"/>
      <c r="Q322" s="253"/>
      <c r="R322" s="253"/>
      <c r="S322" s="253"/>
      <c r="T322" s="254"/>
      <c r="AT322" s="255" t="s">
        <v>555</v>
      </c>
      <c r="AU322" s="255" t="s">
        <v>226</v>
      </c>
      <c r="AV322" s="15" t="s">
        <v>85</v>
      </c>
      <c r="AW322" s="15" t="s">
        <v>32</v>
      </c>
      <c r="AX322" s="15" t="s">
        <v>77</v>
      </c>
      <c r="AY322" s="255" t="s">
        <v>209</v>
      </c>
    </row>
    <row r="323" spans="1:65" s="13" customFormat="1">
      <c r="B323" s="212"/>
      <c r="C323" s="213"/>
      <c r="D323" s="214" t="s">
        <v>555</v>
      </c>
      <c r="E323" s="215" t="s">
        <v>1</v>
      </c>
      <c r="F323" s="216" t="s">
        <v>16434</v>
      </c>
      <c r="G323" s="213"/>
      <c r="H323" s="217">
        <v>965.58</v>
      </c>
      <c r="I323" s="218"/>
      <c r="J323" s="213"/>
      <c r="K323" s="213"/>
      <c r="L323" s="219"/>
      <c r="M323" s="220"/>
      <c r="N323" s="221"/>
      <c r="O323" s="221"/>
      <c r="P323" s="221"/>
      <c r="Q323" s="221"/>
      <c r="R323" s="221"/>
      <c r="S323" s="221"/>
      <c r="T323" s="222"/>
      <c r="AT323" s="223" t="s">
        <v>555</v>
      </c>
      <c r="AU323" s="223" t="s">
        <v>226</v>
      </c>
      <c r="AV323" s="13" t="s">
        <v>87</v>
      </c>
      <c r="AW323" s="13" t="s">
        <v>32</v>
      </c>
      <c r="AX323" s="13" t="s">
        <v>85</v>
      </c>
      <c r="AY323" s="223" t="s">
        <v>209</v>
      </c>
    </row>
    <row r="324" spans="1:65" s="2" customFormat="1" ht="44.25" customHeight="1">
      <c r="A324" s="35"/>
      <c r="B324" s="36"/>
      <c r="C324" s="193" t="s">
        <v>442</v>
      </c>
      <c r="D324" s="193" t="s">
        <v>214</v>
      </c>
      <c r="E324" s="194" t="s">
        <v>16129</v>
      </c>
      <c r="F324" s="195" t="s">
        <v>16130</v>
      </c>
      <c r="G324" s="196" t="s">
        <v>236</v>
      </c>
      <c r="H324" s="197">
        <v>79.828000000000003</v>
      </c>
      <c r="I324" s="198"/>
      <c r="J324" s="199">
        <f>ROUND(I324*H324,2)</f>
        <v>0</v>
      </c>
      <c r="K324" s="200"/>
      <c r="L324" s="40"/>
      <c r="M324" s="201" t="s">
        <v>1</v>
      </c>
      <c r="N324" s="202" t="s">
        <v>42</v>
      </c>
      <c r="O324" s="72"/>
      <c r="P324" s="203">
        <f>O324*H324</f>
        <v>0</v>
      </c>
      <c r="Q324" s="203">
        <v>0</v>
      </c>
      <c r="R324" s="203">
        <f>Q324*H324</f>
        <v>0</v>
      </c>
      <c r="S324" s="203">
        <v>0</v>
      </c>
      <c r="T324" s="204">
        <f>S324*H324</f>
        <v>0</v>
      </c>
      <c r="U324" s="35"/>
      <c r="V324" s="35"/>
      <c r="W324" s="35"/>
      <c r="X324" s="35"/>
      <c r="Y324" s="35"/>
      <c r="Z324" s="35"/>
      <c r="AA324" s="35"/>
      <c r="AB324" s="35"/>
      <c r="AC324" s="35"/>
      <c r="AD324" s="35"/>
      <c r="AE324" s="35"/>
      <c r="AR324" s="205" t="s">
        <v>218</v>
      </c>
      <c r="AT324" s="205" t="s">
        <v>214</v>
      </c>
      <c r="AU324" s="205" t="s">
        <v>226</v>
      </c>
      <c r="AY324" s="18" t="s">
        <v>209</v>
      </c>
      <c r="BE324" s="206">
        <f>IF(N324="základní",J324,0)</f>
        <v>0</v>
      </c>
      <c r="BF324" s="206">
        <f>IF(N324="snížená",J324,0)</f>
        <v>0</v>
      </c>
      <c r="BG324" s="206">
        <f>IF(N324="zákl. přenesená",J324,0)</f>
        <v>0</v>
      </c>
      <c r="BH324" s="206">
        <f>IF(N324="sníž. přenesená",J324,0)</f>
        <v>0</v>
      </c>
      <c r="BI324" s="206">
        <f>IF(N324="nulová",J324,0)</f>
        <v>0</v>
      </c>
      <c r="BJ324" s="18" t="s">
        <v>85</v>
      </c>
      <c r="BK324" s="206">
        <f>ROUND(I324*H324,2)</f>
        <v>0</v>
      </c>
      <c r="BL324" s="18" t="s">
        <v>218</v>
      </c>
      <c r="BM324" s="205" t="s">
        <v>16440</v>
      </c>
    </row>
    <row r="325" spans="1:65" s="13" customFormat="1">
      <c r="B325" s="212"/>
      <c r="C325" s="213"/>
      <c r="D325" s="214" t="s">
        <v>555</v>
      </c>
      <c r="E325" s="215" t="s">
        <v>1</v>
      </c>
      <c r="F325" s="216" t="s">
        <v>16436</v>
      </c>
      <c r="G325" s="213"/>
      <c r="H325" s="217">
        <v>79.828000000000003</v>
      </c>
      <c r="I325" s="218"/>
      <c r="J325" s="213"/>
      <c r="K325" s="213"/>
      <c r="L325" s="219"/>
      <c r="M325" s="220"/>
      <c r="N325" s="221"/>
      <c r="O325" s="221"/>
      <c r="P325" s="221"/>
      <c r="Q325" s="221"/>
      <c r="R325" s="221"/>
      <c r="S325" s="221"/>
      <c r="T325" s="222"/>
      <c r="AT325" s="223" t="s">
        <v>555</v>
      </c>
      <c r="AU325" s="223" t="s">
        <v>226</v>
      </c>
      <c r="AV325" s="13" t="s">
        <v>87</v>
      </c>
      <c r="AW325" s="13" t="s">
        <v>32</v>
      </c>
      <c r="AX325" s="13" t="s">
        <v>85</v>
      </c>
      <c r="AY325" s="223" t="s">
        <v>209</v>
      </c>
    </row>
    <row r="326" spans="1:65" s="2" customFormat="1" ht="44.25" customHeight="1">
      <c r="A326" s="35"/>
      <c r="B326" s="36"/>
      <c r="C326" s="193" t="s">
        <v>446</v>
      </c>
      <c r="D326" s="193" t="s">
        <v>214</v>
      </c>
      <c r="E326" s="194" t="s">
        <v>16441</v>
      </c>
      <c r="F326" s="195" t="s">
        <v>15871</v>
      </c>
      <c r="G326" s="196" t="s">
        <v>236</v>
      </c>
      <c r="H326" s="197">
        <v>137.94</v>
      </c>
      <c r="I326" s="198"/>
      <c r="J326" s="199">
        <f>ROUND(I326*H326,2)</f>
        <v>0</v>
      </c>
      <c r="K326" s="200"/>
      <c r="L326" s="40"/>
      <c r="M326" s="201" t="s">
        <v>1</v>
      </c>
      <c r="N326" s="202" t="s">
        <v>42</v>
      </c>
      <c r="O326" s="72"/>
      <c r="P326" s="203">
        <f>O326*H326</f>
        <v>0</v>
      </c>
      <c r="Q326" s="203">
        <v>0</v>
      </c>
      <c r="R326" s="203">
        <f>Q326*H326</f>
        <v>0</v>
      </c>
      <c r="S326" s="203">
        <v>0</v>
      </c>
      <c r="T326" s="204">
        <f>S326*H326</f>
        <v>0</v>
      </c>
      <c r="U326" s="35"/>
      <c r="V326" s="35"/>
      <c r="W326" s="35"/>
      <c r="X326" s="35"/>
      <c r="Y326" s="35"/>
      <c r="Z326" s="35"/>
      <c r="AA326" s="35"/>
      <c r="AB326" s="35"/>
      <c r="AC326" s="35"/>
      <c r="AD326" s="35"/>
      <c r="AE326" s="35"/>
      <c r="AR326" s="205" t="s">
        <v>218</v>
      </c>
      <c r="AT326" s="205" t="s">
        <v>214</v>
      </c>
      <c r="AU326" s="205" t="s">
        <v>226</v>
      </c>
      <c r="AY326" s="18" t="s">
        <v>209</v>
      </c>
      <c r="BE326" s="206">
        <f>IF(N326="základní",J326,0)</f>
        <v>0</v>
      </c>
      <c r="BF326" s="206">
        <f>IF(N326="snížená",J326,0)</f>
        <v>0</v>
      </c>
      <c r="BG326" s="206">
        <f>IF(N326="zákl. přenesená",J326,0)</f>
        <v>0</v>
      </c>
      <c r="BH326" s="206">
        <f>IF(N326="sníž. přenesená",J326,0)</f>
        <v>0</v>
      </c>
      <c r="BI326" s="206">
        <f>IF(N326="nulová",J326,0)</f>
        <v>0</v>
      </c>
      <c r="BJ326" s="18" t="s">
        <v>85</v>
      </c>
      <c r="BK326" s="206">
        <f>ROUND(I326*H326,2)</f>
        <v>0</v>
      </c>
      <c r="BL326" s="18" t="s">
        <v>218</v>
      </c>
      <c r="BM326" s="205" t="s">
        <v>16442</v>
      </c>
    </row>
    <row r="327" spans="1:65" s="13" customFormat="1">
      <c r="B327" s="212"/>
      <c r="C327" s="213"/>
      <c r="D327" s="214" t="s">
        <v>555</v>
      </c>
      <c r="E327" s="215" t="s">
        <v>1</v>
      </c>
      <c r="F327" s="216" t="s">
        <v>16431</v>
      </c>
      <c r="G327" s="213"/>
      <c r="H327" s="217">
        <v>137.94</v>
      </c>
      <c r="I327" s="218"/>
      <c r="J327" s="213"/>
      <c r="K327" s="213"/>
      <c r="L327" s="219"/>
      <c r="M327" s="220"/>
      <c r="N327" s="221"/>
      <c r="O327" s="221"/>
      <c r="P327" s="221"/>
      <c r="Q327" s="221"/>
      <c r="R327" s="221"/>
      <c r="S327" s="221"/>
      <c r="T327" s="222"/>
      <c r="AT327" s="223" t="s">
        <v>555</v>
      </c>
      <c r="AU327" s="223" t="s">
        <v>226</v>
      </c>
      <c r="AV327" s="13" t="s">
        <v>87</v>
      </c>
      <c r="AW327" s="13" t="s">
        <v>32</v>
      </c>
      <c r="AX327" s="13" t="s">
        <v>85</v>
      </c>
      <c r="AY327" s="223" t="s">
        <v>209</v>
      </c>
    </row>
    <row r="328" spans="1:65" s="12" customFormat="1" ht="22.9" customHeight="1">
      <c r="B328" s="177"/>
      <c r="C328" s="178"/>
      <c r="D328" s="179" t="s">
        <v>76</v>
      </c>
      <c r="E328" s="191" t="s">
        <v>1090</v>
      </c>
      <c r="F328" s="191" t="s">
        <v>1091</v>
      </c>
      <c r="G328" s="178"/>
      <c r="H328" s="178"/>
      <c r="I328" s="181"/>
      <c r="J328" s="192">
        <f>BK328</f>
        <v>0</v>
      </c>
      <c r="K328" s="178"/>
      <c r="L328" s="183"/>
      <c r="M328" s="184"/>
      <c r="N328" s="185"/>
      <c r="O328" s="185"/>
      <c r="P328" s="186">
        <f>P329</f>
        <v>0</v>
      </c>
      <c r="Q328" s="185"/>
      <c r="R328" s="186">
        <f>R329</f>
        <v>0</v>
      </c>
      <c r="S328" s="185"/>
      <c r="T328" s="187">
        <f>T329</f>
        <v>0</v>
      </c>
      <c r="AR328" s="188" t="s">
        <v>85</v>
      </c>
      <c r="AT328" s="189" t="s">
        <v>76</v>
      </c>
      <c r="AU328" s="189" t="s">
        <v>85</v>
      </c>
      <c r="AY328" s="188" t="s">
        <v>209</v>
      </c>
      <c r="BK328" s="190">
        <f>BK329</f>
        <v>0</v>
      </c>
    </row>
    <row r="329" spans="1:65" s="2" customFormat="1" ht="44.25" customHeight="1">
      <c r="A329" s="35"/>
      <c r="B329" s="36"/>
      <c r="C329" s="193" t="s">
        <v>450</v>
      </c>
      <c r="D329" s="193" t="s">
        <v>214</v>
      </c>
      <c r="E329" s="194" t="s">
        <v>16135</v>
      </c>
      <c r="F329" s="195" t="s">
        <v>16443</v>
      </c>
      <c r="G329" s="196" t="s">
        <v>236</v>
      </c>
      <c r="H329" s="197">
        <v>847.56799999999998</v>
      </c>
      <c r="I329" s="198"/>
      <c r="J329" s="199">
        <f>ROUND(I329*H329,2)</f>
        <v>0</v>
      </c>
      <c r="K329" s="200"/>
      <c r="L329" s="40"/>
      <c r="M329" s="207" t="s">
        <v>1</v>
      </c>
      <c r="N329" s="208" t="s">
        <v>42</v>
      </c>
      <c r="O329" s="209"/>
      <c r="P329" s="210">
        <f>O329*H329</f>
        <v>0</v>
      </c>
      <c r="Q329" s="210">
        <v>0</v>
      </c>
      <c r="R329" s="210">
        <f>Q329*H329</f>
        <v>0</v>
      </c>
      <c r="S329" s="210">
        <v>0</v>
      </c>
      <c r="T329" s="211">
        <f>S329*H329</f>
        <v>0</v>
      </c>
      <c r="U329" s="35"/>
      <c r="V329" s="35"/>
      <c r="W329" s="35"/>
      <c r="X329" s="35"/>
      <c r="Y329" s="35"/>
      <c r="Z329" s="35"/>
      <c r="AA329" s="35"/>
      <c r="AB329" s="35"/>
      <c r="AC329" s="35"/>
      <c r="AD329" s="35"/>
      <c r="AE329" s="35"/>
      <c r="AR329" s="205" t="s">
        <v>218</v>
      </c>
      <c r="AT329" s="205" t="s">
        <v>214</v>
      </c>
      <c r="AU329" s="205" t="s">
        <v>87</v>
      </c>
      <c r="AY329" s="18" t="s">
        <v>209</v>
      </c>
      <c r="BE329" s="206">
        <f>IF(N329="základní",J329,0)</f>
        <v>0</v>
      </c>
      <c r="BF329" s="206">
        <f>IF(N329="snížená",J329,0)</f>
        <v>0</v>
      </c>
      <c r="BG329" s="206">
        <f>IF(N329="zákl. přenesená",J329,0)</f>
        <v>0</v>
      </c>
      <c r="BH329" s="206">
        <f>IF(N329="sníž. přenesená",J329,0)</f>
        <v>0</v>
      </c>
      <c r="BI329" s="206">
        <f>IF(N329="nulová",J329,0)</f>
        <v>0</v>
      </c>
      <c r="BJ329" s="18" t="s">
        <v>85</v>
      </c>
      <c r="BK329" s="206">
        <f>ROUND(I329*H329,2)</f>
        <v>0</v>
      </c>
      <c r="BL329" s="18" t="s">
        <v>218</v>
      </c>
      <c r="BM329" s="205" t="s">
        <v>16444</v>
      </c>
    </row>
    <row r="330" spans="1:65" s="2" customFormat="1" ht="6.95" customHeight="1">
      <c r="A330" s="35"/>
      <c r="B330" s="55"/>
      <c r="C330" s="56"/>
      <c r="D330" s="56"/>
      <c r="E330" s="56"/>
      <c r="F330" s="56"/>
      <c r="G330" s="56"/>
      <c r="H330" s="56"/>
      <c r="I330" s="56"/>
      <c r="J330" s="56"/>
      <c r="K330" s="56"/>
      <c r="L330" s="40"/>
      <c r="M330" s="35"/>
      <c r="O330" s="35"/>
      <c r="P330" s="35"/>
      <c r="Q330" s="35"/>
      <c r="R330" s="35"/>
      <c r="S330" s="35"/>
      <c r="T330" s="35"/>
      <c r="U330" s="35"/>
      <c r="V330" s="35"/>
      <c r="W330" s="35"/>
      <c r="X330" s="35"/>
      <c r="Y330" s="35"/>
      <c r="Z330" s="35"/>
      <c r="AA330" s="35"/>
      <c r="AB330" s="35"/>
      <c r="AC330" s="35"/>
      <c r="AD330" s="35"/>
      <c r="AE330" s="35"/>
    </row>
  </sheetData>
  <sheetProtection algorithmName="SHA-512" hashValue="SmizUW67bnASBVzZpQCUkxm0hGPfTwxxjXlRaZi2Spbje00YYaGF9U80bLvv6EzUEgBLa9/9ntRIxHVd502nfQ==" saltValue="I7w5aR65ZQEwL4U5u+M7q3XjuCYLYhVqudcdAyBJrgVOrS1OgEk4pQFghVUqBiLSFxZguCUI5Xp50y8RBeQFqA==" spinCount="100000" sheet="1" objects="1" scenarios="1" formatColumns="0" formatRows="0" autoFilter="0"/>
  <autoFilter ref="C133:K329"/>
  <mergeCells count="9">
    <mergeCell ref="E87:H87"/>
    <mergeCell ref="E124:H124"/>
    <mergeCell ref="E126:H12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sheetPr>
    <pageSetUpPr fitToPage="1"/>
  </sheetPr>
  <dimension ref="A2:BM13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170</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16445</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16446</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ROUND((SUM(BE123:BE138)),  2)</f>
        <v>0</v>
      </c>
      <c r="G33" s="35"/>
      <c r="H33" s="35"/>
      <c r="I33" s="131">
        <v>0.21</v>
      </c>
      <c r="J33" s="130">
        <f>ROUND(((SUM(BE123:BE138))*I33),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ROUND((SUM(BF123:BF138)),  2)</f>
        <v>0</v>
      </c>
      <c r="G34" s="35"/>
      <c r="H34" s="35"/>
      <c r="I34" s="131">
        <v>0.15</v>
      </c>
      <c r="J34" s="130">
        <f>ROUND(((SUM(BF123:BF138))*I34),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ROUND((SUM(BG123:BG138)),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ROUND((SUM(BH123:BH138)),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ROUND((SUM(BI123:BI138)),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VRN - Vedlejší a ostatní náklady</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QSB,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8320</v>
      </c>
      <c r="E97" s="157"/>
      <c r="F97" s="157"/>
      <c r="G97" s="157"/>
      <c r="H97" s="157"/>
      <c r="I97" s="157"/>
      <c r="J97" s="158">
        <f>J124</f>
        <v>0</v>
      </c>
      <c r="K97" s="155"/>
      <c r="L97" s="159"/>
    </row>
    <row r="98" spans="1:31" s="10" customFormat="1" ht="19.899999999999999" customHeight="1">
      <c r="B98" s="160"/>
      <c r="C98" s="105"/>
      <c r="D98" s="161" t="s">
        <v>16447</v>
      </c>
      <c r="E98" s="162"/>
      <c r="F98" s="162"/>
      <c r="G98" s="162"/>
      <c r="H98" s="162"/>
      <c r="I98" s="162"/>
      <c r="J98" s="163">
        <f>J125</f>
        <v>0</v>
      </c>
      <c r="K98" s="105"/>
      <c r="L98" s="164"/>
    </row>
    <row r="99" spans="1:31" s="10" customFormat="1" ht="19.899999999999999" customHeight="1">
      <c r="B99" s="160"/>
      <c r="C99" s="105"/>
      <c r="D99" s="161" t="s">
        <v>16448</v>
      </c>
      <c r="E99" s="162"/>
      <c r="F99" s="162"/>
      <c r="G99" s="162"/>
      <c r="H99" s="162"/>
      <c r="I99" s="162"/>
      <c r="J99" s="163">
        <f>J127</f>
        <v>0</v>
      </c>
      <c r="K99" s="105"/>
      <c r="L99" s="164"/>
    </row>
    <row r="100" spans="1:31" s="10" customFormat="1" ht="19.899999999999999" customHeight="1">
      <c r="B100" s="160"/>
      <c r="C100" s="105"/>
      <c r="D100" s="161" t="s">
        <v>8830</v>
      </c>
      <c r="E100" s="162"/>
      <c r="F100" s="162"/>
      <c r="G100" s="162"/>
      <c r="H100" s="162"/>
      <c r="I100" s="162"/>
      <c r="J100" s="163">
        <f>J129</f>
        <v>0</v>
      </c>
      <c r="K100" s="105"/>
      <c r="L100" s="164"/>
    </row>
    <row r="101" spans="1:31" s="10" customFormat="1" ht="19.899999999999999" customHeight="1">
      <c r="B101" s="160"/>
      <c r="C101" s="105"/>
      <c r="D101" s="161" t="s">
        <v>8321</v>
      </c>
      <c r="E101" s="162"/>
      <c r="F101" s="162"/>
      <c r="G101" s="162"/>
      <c r="H101" s="162"/>
      <c r="I101" s="162"/>
      <c r="J101" s="163">
        <f>J131</f>
        <v>0</v>
      </c>
      <c r="K101" s="105"/>
      <c r="L101" s="164"/>
    </row>
    <row r="102" spans="1:31" s="10" customFormat="1" ht="19.899999999999999" customHeight="1">
      <c r="B102" s="160"/>
      <c r="C102" s="105"/>
      <c r="D102" s="161" t="s">
        <v>8322</v>
      </c>
      <c r="E102" s="162"/>
      <c r="F102" s="162"/>
      <c r="G102" s="162"/>
      <c r="H102" s="162"/>
      <c r="I102" s="162"/>
      <c r="J102" s="163">
        <f>J133</f>
        <v>0</v>
      </c>
      <c r="K102" s="105"/>
      <c r="L102" s="164"/>
    </row>
    <row r="103" spans="1:31" s="10" customFormat="1" ht="19.899999999999999" customHeight="1">
      <c r="B103" s="160"/>
      <c r="C103" s="105"/>
      <c r="D103" s="161" t="s">
        <v>8323</v>
      </c>
      <c r="E103" s="162"/>
      <c r="F103" s="162"/>
      <c r="G103" s="162"/>
      <c r="H103" s="162"/>
      <c r="I103" s="162"/>
      <c r="J103" s="163">
        <f>J135</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194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26.25" customHeight="1">
      <c r="A113" s="35"/>
      <c r="B113" s="36"/>
      <c r="C113" s="37"/>
      <c r="D113" s="37"/>
      <c r="E113" s="329" t="str">
        <f>E7</f>
        <v>SO07 - Přístavby, nástavby a stavební úpravy pavilonu CH, Nemocnice ČB - 2.etapa</v>
      </c>
      <c r="F113" s="330"/>
      <c r="G113" s="330"/>
      <c r="H113" s="330"/>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172</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90" t="str">
        <f>E9</f>
        <v>VRN - Vedlejší a ostatní náklady</v>
      </c>
      <c r="F115" s="328"/>
      <c r="G115" s="328"/>
      <c r="H115" s="328"/>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České Budějovice</v>
      </c>
      <c r="G117" s="37"/>
      <c r="H117" s="37"/>
      <c r="I117" s="30" t="s">
        <v>22</v>
      </c>
      <c r="J117" s="67" t="str">
        <f>IF(J12="","",J12)</f>
        <v>19. 6. 2022</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České Budějovice</v>
      </c>
      <c r="G119" s="37"/>
      <c r="H119" s="37"/>
      <c r="I119" s="30" t="s">
        <v>30</v>
      </c>
      <c r="J119" s="33" t="str">
        <f>E21</f>
        <v>AGP nova</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QSB, s.r.o.</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195</v>
      </c>
      <c r="D122" s="168" t="s">
        <v>62</v>
      </c>
      <c r="E122" s="168" t="s">
        <v>58</v>
      </c>
      <c r="F122" s="168" t="s">
        <v>59</v>
      </c>
      <c r="G122" s="168" t="s">
        <v>196</v>
      </c>
      <c r="H122" s="168" t="s">
        <v>197</v>
      </c>
      <c r="I122" s="168" t="s">
        <v>198</v>
      </c>
      <c r="J122" s="169" t="s">
        <v>177</v>
      </c>
      <c r="K122" s="170" t="s">
        <v>199</v>
      </c>
      <c r="L122" s="171"/>
      <c r="M122" s="76" t="s">
        <v>1</v>
      </c>
      <c r="N122" s="77" t="s">
        <v>41</v>
      </c>
      <c r="O122" s="77" t="s">
        <v>200</v>
      </c>
      <c r="P122" s="77" t="s">
        <v>201</v>
      </c>
      <c r="Q122" s="77" t="s">
        <v>202</v>
      </c>
      <c r="R122" s="77" t="s">
        <v>203</v>
      </c>
      <c r="S122" s="77" t="s">
        <v>204</v>
      </c>
      <c r="T122" s="78" t="s">
        <v>205</v>
      </c>
      <c r="U122" s="165"/>
      <c r="V122" s="165"/>
      <c r="W122" s="165"/>
      <c r="X122" s="165"/>
      <c r="Y122" s="165"/>
      <c r="Z122" s="165"/>
      <c r="AA122" s="165"/>
      <c r="AB122" s="165"/>
      <c r="AC122" s="165"/>
      <c r="AD122" s="165"/>
      <c r="AE122" s="165"/>
    </row>
    <row r="123" spans="1:65" s="2" customFormat="1" ht="22.9" customHeight="1">
      <c r="A123" s="35"/>
      <c r="B123" s="36"/>
      <c r="C123" s="83" t="s">
        <v>206</v>
      </c>
      <c r="D123" s="37"/>
      <c r="E123" s="37"/>
      <c r="F123" s="37"/>
      <c r="G123" s="37"/>
      <c r="H123" s="37"/>
      <c r="I123" s="37"/>
      <c r="J123" s="172">
        <f>BK123</f>
        <v>0</v>
      </c>
      <c r="K123" s="37"/>
      <c r="L123" s="40"/>
      <c r="M123" s="79"/>
      <c r="N123" s="173"/>
      <c r="O123" s="80"/>
      <c r="P123" s="174">
        <f>P124</f>
        <v>0</v>
      </c>
      <c r="Q123" s="80"/>
      <c r="R123" s="174">
        <f>R124</f>
        <v>0</v>
      </c>
      <c r="S123" s="80"/>
      <c r="T123" s="175">
        <f>T124</f>
        <v>0</v>
      </c>
      <c r="U123" s="35"/>
      <c r="V123" s="35"/>
      <c r="W123" s="35"/>
      <c r="X123" s="35"/>
      <c r="Y123" s="35"/>
      <c r="Z123" s="35"/>
      <c r="AA123" s="35"/>
      <c r="AB123" s="35"/>
      <c r="AC123" s="35"/>
      <c r="AD123" s="35"/>
      <c r="AE123" s="35"/>
      <c r="AT123" s="18" t="s">
        <v>76</v>
      </c>
      <c r="AU123" s="18" t="s">
        <v>179</v>
      </c>
      <c r="BK123" s="176">
        <f>BK124</f>
        <v>0</v>
      </c>
    </row>
    <row r="124" spans="1:65" s="12" customFormat="1" ht="25.9" customHeight="1">
      <c r="B124" s="177"/>
      <c r="C124" s="178"/>
      <c r="D124" s="179" t="s">
        <v>76</v>
      </c>
      <c r="E124" s="180" t="s">
        <v>168</v>
      </c>
      <c r="F124" s="180" t="s">
        <v>8509</v>
      </c>
      <c r="G124" s="178"/>
      <c r="H124" s="178"/>
      <c r="I124" s="181"/>
      <c r="J124" s="182">
        <f>BK124</f>
        <v>0</v>
      </c>
      <c r="K124" s="178"/>
      <c r="L124" s="183"/>
      <c r="M124" s="184"/>
      <c r="N124" s="185"/>
      <c r="O124" s="185"/>
      <c r="P124" s="186">
        <f>P125+P127+P129+P131+P133+P135</f>
        <v>0</v>
      </c>
      <c r="Q124" s="185"/>
      <c r="R124" s="186">
        <f>R125+R127+R129+R131+R133+R135</f>
        <v>0</v>
      </c>
      <c r="S124" s="185"/>
      <c r="T124" s="187">
        <f>T125+T127+T129+T131+T133+T135</f>
        <v>0</v>
      </c>
      <c r="AR124" s="188" t="s">
        <v>233</v>
      </c>
      <c r="AT124" s="189" t="s">
        <v>76</v>
      </c>
      <c r="AU124" s="189" t="s">
        <v>77</v>
      </c>
      <c r="AY124" s="188" t="s">
        <v>209</v>
      </c>
      <c r="BK124" s="190">
        <f>BK125+BK127+BK129+BK131+BK133+BK135</f>
        <v>0</v>
      </c>
    </row>
    <row r="125" spans="1:65" s="12" customFormat="1" ht="22.9" customHeight="1">
      <c r="B125" s="177"/>
      <c r="C125" s="178"/>
      <c r="D125" s="179" t="s">
        <v>76</v>
      </c>
      <c r="E125" s="191" t="s">
        <v>16449</v>
      </c>
      <c r="F125" s="191" t="s">
        <v>16450</v>
      </c>
      <c r="G125" s="178"/>
      <c r="H125" s="178"/>
      <c r="I125" s="181"/>
      <c r="J125" s="192">
        <f>BK125</f>
        <v>0</v>
      </c>
      <c r="K125" s="178"/>
      <c r="L125" s="183"/>
      <c r="M125" s="184"/>
      <c r="N125" s="185"/>
      <c r="O125" s="185"/>
      <c r="P125" s="186">
        <f>P126</f>
        <v>0</v>
      </c>
      <c r="Q125" s="185"/>
      <c r="R125" s="186">
        <f>R126</f>
        <v>0</v>
      </c>
      <c r="S125" s="185"/>
      <c r="T125" s="187">
        <f>T126</f>
        <v>0</v>
      </c>
      <c r="AR125" s="188" t="s">
        <v>233</v>
      </c>
      <c r="AT125" s="189" t="s">
        <v>76</v>
      </c>
      <c r="AU125" s="189" t="s">
        <v>85</v>
      </c>
      <c r="AY125" s="188" t="s">
        <v>209</v>
      </c>
      <c r="BK125" s="190">
        <f>BK126</f>
        <v>0</v>
      </c>
    </row>
    <row r="126" spans="1:65" s="2" customFormat="1" ht="33" customHeight="1">
      <c r="A126" s="35"/>
      <c r="B126" s="36"/>
      <c r="C126" s="193" t="s">
        <v>85</v>
      </c>
      <c r="D126" s="193" t="s">
        <v>214</v>
      </c>
      <c r="E126" s="194" t="s">
        <v>16451</v>
      </c>
      <c r="F126" s="195" t="s">
        <v>16452</v>
      </c>
      <c r="G126" s="196" t="s">
        <v>1088</v>
      </c>
      <c r="H126" s="197">
        <v>1</v>
      </c>
      <c r="I126" s="198"/>
      <c r="J126" s="199">
        <f>ROUND(I126*H126,2)</f>
        <v>0</v>
      </c>
      <c r="K126" s="200"/>
      <c r="L126" s="40"/>
      <c r="M126" s="201" t="s">
        <v>1</v>
      </c>
      <c r="N126" s="202" t="s">
        <v>42</v>
      </c>
      <c r="O126" s="72"/>
      <c r="P126" s="203">
        <f>O126*H126</f>
        <v>0</v>
      </c>
      <c r="Q126" s="203">
        <v>0</v>
      </c>
      <c r="R126" s="203">
        <f>Q126*H126</f>
        <v>0</v>
      </c>
      <c r="S126" s="203">
        <v>0</v>
      </c>
      <c r="T126" s="204">
        <f>S126*H126</f>
        <v>0</v>
      </c>
      <c r="U126" s="35"/>
      <c r="V126" s="35"/>
      <c r="W126" s="35"/>
      <c r="X126" s="35"/>
      <c r="Y126" s="35"/>
      <c r="Z126" s="35"/>
      <c r="AA126" s="35"/>
      <c r="AB126" s="35"/>
      <c r="AC126" s="35"/>
      <c r="AD126" s="35"/>
      <c r="AE126" s="35"/>
      <c r="AR126" s="205" t="s">
        <v>16453</v>
      </c>
      <c r="AT126" s="205" t="s">
        <v>214</v>
      </c>
      <c r="AU126" s="205" t="s">
        <v>87</v>
      </c>
      <c r="AY126" s="18" t="s">
        <v>209</v>
      </c>
      <c r="BE126" s="206">
        <f>IF(N126="základní",J126,0)</f>
        <v>0</v>
      </c>
      <c r="BF126" s="206">
        <f>IF(N126="snížená",J126,0)</f>
        <v>0</v>
      </c>
      <c r="BG126" s="206">
        <f>IF(N126="zákl. přenesená",J126,0)</f>
        <v>0</v>
      </c>
      <c r="BH126" s="206">
        <f>IF(N126="sníž. přenesená",J126,0)</f>
        <v>0</v>
      </c>
      <c r="BI126" s="206">
        <f>IF(N126="nulová",J126,0)</f>
        <v>0</v>
      </c>
      <c r="BJ126" s="18" t="s">
        <v>85</v>
      </c>
      <c r="BK126" s="206">
        <f>ROUND(I126*H126,2)</f>
        <v>0</v>
      </c>
      <c r="BL126" s="18" t="s">
        <v>16453</v>
      </c>
      <c r="BM126" s="205" t="s">
        <v>16454</v>
      </c>
    </row>
    <row r="127" spans="1:65" s="12" customFormat="1" ht="22.9" customHeight="1">
      <c r="B127" s="177"/>
      <c r="C127" s="178"/>
      <c r="D127" s="179" t="s">
        <v>76</v>
      </c>
      <c r="E127" s="191" t="s">
        <v>16455</v>
      </c>
      <c r="F127" s="191" t="s">
        <v>16456</v>
      </c>
      <c r="G127" s="178"/>
      <c r="H127" s="178"/>
      <c r="I127" s="181"/>
      <c r="J127" s="192">
        <f>BK127</f>
        <v>0</v>
      </c>
      <c r="K127" s="178"/>
      <c r="L127" s="183"/>
      <c r="M127" s="184"/>
      <c r="N127" s="185"/>
      <c r="O127" s="185"/>
      <c r="P127" s="186">
        <f>P128</f>
        <v>0</v>
      </c>
      <c r="Q127" s="185"/>
      <c r="R127" s="186">
        <f>R128</f>
        <v>0</v>
      </c>
      <c r="S127" s="185"/>
      <c r="T127" s="187">
        <f>T128</f>
        <v>0</v>
      </c>
      <c r="AR127" s="188" t="s">
        <v>233</v>
      </c>
      <c r="AT127" s="189" t="s">
        <v>76</v>
      </c>
      <c r="AU127" s="189" t="s">
        <v>85</v>
      </c>
      <c r="AY127" s="188" t="s">
        <v>209</v>
      </c>
      <c r="BK127" s="190">
        <f>BK128</f>
        <v>0</v>
      </c>
    </row>
    <row r="128" spans="1:65" s="2" customFormat="1" ht="24.2" customHeight="1">
      <c r="A128" s="35"/>
      <c r="B128" s="36"/>
      <c r="C128" s="193" t="s">
        <v>87</v>
      </c>
      <c r="D128" s="193" t="s">
        <v>214</v>
      </c>
      <c r="E128" s="194" t="s">
        <v>16457</v>
      </c>
      <c r="F128" s="195" t="s">
        <v>16458</v>
      </c>
      <c r="G128" s="196" t="s">
        <v>1088</v>
      </c>
      <c r="H128" s="197">
        <v>1</v>
      </c>
      <c r="I128" s="198"/>
      <c r="J128" s="199">
        <f>ROUND(I128*H128,2)</f>
        <v>0</v>
      </c>
      <c r="K128" s="200"/>
      <c r="L128" s="40"/>
      <c r="M128" s="201" t="s">
        <v>1</v>
      </c>
      <c r="N128" s="202" t="s">
        <v>42</v>
      </c>
      <c r="O128" s="72"/>
      <c r="P128" s="203">
        <f>O128*H128</f>
        <v>0</v>
      </c>
      <c r="Q128" s="203">
        <v>0</v>
      </c>
      <c r="R128" s="203">
        <f>Q128*H128</f>
        <v>0</v>
      </c>
      <c r="S128" s="203">
        <v>0</v>
      </c>
      <c r="T128" s="204">
        <f>S128*H128</f>
        <v>0</v>
      </c>
      <c r="U128" s="35"/>
      <c r="V128" s="35"/>
      <c r="W128" s="35"/>
      <c r="X128" s="35"/>
      <c r="Y128" s="35"/>
      <c r="Z128" s="35"/>
      <c r="AA128" s="35"/>
      <c r="AB128" s="35"/>
      <c r="AC128" s="35"/>
      <c r="AD128" s="35"/>
      <c r="AE128" s="35"/>
      <c r="AR128" s="205" t="s">
        <v>16453</v>
      </c>
      <c r="AT128" s="205" t="s">
        <v>214</v>
      </c>
      <c r="AU128" s="205" t="s">
        <v>87</v>
      </c>
      <c r="AY128" s="18" t="s">
        <v>209</v>
      </c>
      <c r="BE128" s="206">
        <f>IF(N128="základní",J128,0)</f>
        <v>0</v>
      </c>
      <c r="BF128" s="206">
        <f>IF(N128="snížená",J128,0)</f>
        <v>0</v>
      </c>
      <c r="BG128" s="206">
        <f>IF(N128="zákl. přenesená",J128,0)</f>
        <v>0</v>
      </c>
      <c r="BH128" s="206">
        <f>IF(N128="sníž. přenesená",J128,0)</f>
        <v>0</v>
      </c>
      <c r="BI128" s="206">
        <f>IF(N128="nulová",J128,0)</f>
        <v>0</v>
      </c>
      <c r="BJ128" s="18" t="s">
        <v>85</v>
      </c>
      <c r="BK128" s="206">
        <f>ROUND(I128*H128,2)</f>
        <v>0</v>
      </c>
      <c r="BL128" s="18" t="s">
        <v>16453</v>
      </c>
      <c r="BM128" s="205" t="s">
        <v>16459</v>
      </c>
    </row>
    <row r="129" spans="1:65" s="12" customFormat="1" ht="22.9" customHeight="1">
      <c r="B129" s="177"/>
      <c r="C129" s="178"/>
      <c r="D129" s="179" t="s">
        <v>76</v>
      </c>
      <c r="E129" s="191" t="s">
        <v>8903</v>
      </c>
      <c r="F129" s="191" t="s">
        <v>8904</v>
      </c>
      <c r="G129" s="178"/>
      <c r="H129" s="178"/>
      <c r="I129" s="181"/>
      <c r="J129" s="192">
        <f>BK129</f>
        <v>0</v>
      </c>
      <c r="K129" s="178"/>
      <c r="L129" s="183"/>
      <c r="M129" s="184"/>
      <c r="N129" s="185"/>
      <c r="O129" s="185"/>
      <c r="P129" s="186">
        <f>P130</f>
        <v>0</v>
      </c>
      <c r="Q129" s="185"/>
      <c r="R129" s="186">
        <f>R130</f>
        <v>0</v>
      </c>
      <c r="S129" s="185"/>
      <c r="T129" s="187">
        <f>T130</f>
        <v>0</v>
      </c>
      <c r="AR129" s="188" t="s">
        <v>233</v>
      </c>
      <c r="AT129" s="189" t="s">
        <v>76</v>
      </c>
      <c r="AU129" s="189" t="s">
        <v>85</v>
      </c>
      <c r="AY129" s="188" t="s">
        <v>209</v>
      </c>
      <c r="BK129" s="190">
        <f>BK130</f>
        <v>0</v>
      </c>
    </row>
    <row r="130" spans="1:65" s="2" customFormat="1" ht="24.2" customHeight="1">
      <c r="A130" s="35"/>
      <c r="B130" s="36"/>
      <c r="C130" s="193" t="s">
        <v>226</v>
      </c>
      <c r="D130" s="193" t="s">
        <v>214</v>
      </c>
      <c r="E130" s="194" t="s">
        <v>16460</v>
      </c>
      <c r="F130" s="195" t="s">
        <v>16461</v>
      </c>
      <c r="G130" s="196" t="s">
        <v>1088</v>
      </c>
      <c r="H130" s="197">
        <v>1</v>
      </c>
      <c r="I130" s="198"/>
      <c r="J130" s="199">
        <f>ROUND(I130*H130,2)</f>
        <v>0</v>
      </c>
      <c r="K130" s="200"/>
      <c r="L130" s="40"/>
      <c r="M130" s="201" t="s">
        <v>1</v>
      </c>
      <c r="N130" s="202" t="s">
        <v>42</v>
      </c>
      <c r="O130" s="72"/>
      <c r="P130" s="203">
        <f>O130*H130</f>
        <v>0</v>
      </c>
      <c r="Q130" s="203">
        <v>0</v>
      </c>
      <c r="R130" s="203">
        <f>Q130*H130</f>
        <v>0</v>
      </c>
      <c r="S130" s="203">
        <v>0</v>
      </c>
      <c r="T130" s="204">
        <f>S130*H130</f>
        <v>0</v>
      </c>
      <c r="U130" s="35"/>
      <c r="V130" s="35"/>
      <c r="W130" s="35"/>
      <c r="X130" s="35"/>
      <c r="Y130" s="35"/>
      <c r="Z130" s="35"/>
      <c r="AA130" s="35"/>
      <c r="AB130" s="35"/>
      <c r="AC130" s="35"/>
      <c r="AD130" s="35"/>
      <c r="AE130" s="35"/>
      <c r="AR130" s="205" t="s">
        <v>16453</v>
      </c>
      <c r="AT130" s="205" t="s">
        <v>214</v>
      </c>
      <c r="AU130" s="205" t="s">
        <v>87</v>
      </c>
      <c r="AY130" s="18" t="s">
        <v>209</v>
      </c>
      <c r="BE130" s="206">
        <f>IF(N130="základní",J130,0)</f>
        <v>0</v>
      </c>
      <c r="BF130" s="206">
        <f>IF(N130="snížená",J130,0)</f>
        <v>0</v>
      </c>
      <c r="BG130" s="206">
        <f>IF(N130="zákl. přenesená",J130,0)</f>
        <v>0</v>
      </c>
      <c r="BH130" s="206">
        <f>IF(N130="sníž. přenesená",J130,0)</f>
        <v>0</v>
      </c>
      <c r="BI130" s="206">
        <f>IF(N130="nulová",J130,0)</f>
        <v>0</v>
      </c>
      <c r="BJ130" s="18" t="s">
        <v>85</v>
      </c>
      <c r="BK130" s="206">
        <f>ROUND(I130*H130,2)</f>
        <v>0</v>
      </c>
      <c r="BL130" s="18" t="s">
        <v>16453</v>
      </c>
      <c r="BM130" s="205" t="s">
        <v>16462</v>
      </c>
    </row>
    <row r="131" spans="1:65" s="12" customFormat="1" ht="22.9" customHeight="1">
      <c r="B131" s="177"/>
      <c r="C131" s="178"/>
      <c r="D131" s="179" t="s">
        <v>76</v>
      </c>
      <c r="E131" s="191" t="s">
        <v>8510</v>
      </c>
      <c r="F131" s="191" t="s">
        <v>8511</v>
      </c>
      <c r="G131" s="178"/>
      <c r="H131" s="178"/>
      <c r="I131" s="181"/>
      <c r="J131" s="192">
        <f>BK131</f>
        <v>0</v>
      </c>
      <c r="K131" s="178"/>
      <c r="L131" s="183"/>
      <c r="M131" s="184"/>
      <c r="N131" s="185"/>
      <c r="O131" s="185"/>
      <c r="P131" s="186">
        <f>P132</f>
        <v>0</v>
      </c>
      <c r="Q131" s="185"/>
      <c r="R131" s="186">
        <f>R132</f>
        <v>0</v>
      </c>
      <c r="S131" s="185"/>
      <c r="T131" s="187">
        <f>T132</f>
        <v>0</v>
      </c>
      <c r="AR131" s="188" t="s">
        <v>233</v>
      </c>
      <c r="AT131" s="189" t="s">
        <v>76</v>
      </c>
      <c r="AU131" s="189" t="s">
        <v>85</v>
      </c>
      <c r="AY131" s="188" t="s">
        <v>209</v>
      </c>
      <c r="BK131" s="190">
        <f>BK132</f>
        <v>0</v>
      </c>
    </row>
    <row r="132" spans="1:65" s="2" customFormat="1" ht="24.2" customHeight="1">
      <c r="A132" s="35"/>
      <c r="B132" s="36"/>
      <c r="C132" s="193" t="s">
        <v>218</v>
      </c>
      <c r="D132" s="193" t="s">
        <v>214</v>
      </c>
      <c r="E132" s="194" t="s">
        <v>16463</v>
      </c>
      <c r="F132" s="195" t="s">
        <v>16464</v>
      </c>
      <c r="G132" s="196" t="s">
        <v>1088</v>
      </c>
      <c r="H132" s="197">
        <v>1</v>
      </c>
      <c r="I132" s="198"/>
      <c r="J132" s="199">
        <f>ROUND(I132*H132,2)</f>
        <v>0</v>
      </c>
      <c r="K132" s="200"/>
      <c r="L132" s="40"/>
      <c r="M132" s="201" t="s">
        <v>1</v>
      </c>
      <c r="N132" s="202" t="s">
        <v>42</v>
      </c>
      <c r="O132" s="72"/>
      <c r="P132" s="203">
        <f>O132*H132</f>
        <v>0</v>
      </c>
      <c r="Q132" s="203">
        <v>0</v>
      </c>
      <c r="R132" s="203">
        <f>Q132*H132</f>
        <v>0</v>
      </c>
      <c r="S132" s="203">
        <v>0</v>
      </c>
      <c r="T132" s="204">
        <f>S132*H132</f>
        <v>0</v>
      </c>
      <c r="U132" s="35"/>
      <c r="V132" s="35"/>
      <c r="W132" s="35"/>
      <c r="X132" s="35"/>
      <c r="Y132" s="35"/>
      <c r="Z132" s="35"/>
      <c r="AA132" s="35"/>
      <c r="AB132" s="35"/>
      <c r="AC132" s="35"/>
      <c r="AD132" s="35"/>
      <c r="AE132" s="35"/>
      <c r="AR132" s="205" t="s">
        <v>16453</v>
      </c>
      <c r="AT132" s="205" t="s">
        <v>214</v>
      </c>
      <c r="AU132" s="205" t="s">
        <v>87</v>
      </c>
      <c r="AY132" s="18" t="s">
        <v>209</v>
      </c>
      <c r="BE132" s="206">
        <f>IF(N132="základní",J132,0)</f>
        <v>0</v>
      </c>
      <c r="BF132" s="206">
        <f>IF(N132="snížená",J132,0)</f>
        <v>0</v>
      </c>
      <c r="BG132" s="206">
        <f>IF(N132="zákl. přenesená",J132,0)</f>
        <v>0</v>
      </c>
      <c r="BH132" s="206">
        <f>IF(N132="sníž. přenesená",J132,0)</f>
        <v>0</v>
      </c>
      <c r="BI132" s="206">
        <f>IF(N132="nulová",J132,0)</f>
        <v>0</v>
      </c>
      <c r="BJ132" s="18" t="s">
        <v>85</v>
      </c>
      <c r="BK132" s="206">
        <f>ROUND(I132*H132,2)</f>
        <v>0</v>
      </c>
      <c r="BL132" s="18" t="s">
        <v>16453</v>
      </c>
      <c r="BM132" s="205" t="s">
        <v>16465</v>
      </c>
    </row>
    <row r="133" spans="1:65" s="12" customFormat="1" ht="22.9" customHeight="1">
      <c r="B133" s="177"/>
      <c r="C133" s="178"/>
      <c r="D133" s="179" t="s">
        <v>76</v>
      </c>
      <c r="E133" s="191" t="s">
        <v>8518</v>
      </c>
      <c r="F133" s="191" t="s">
        <v>8519</v>
      </c>
      <c r="G133" s="178"/>
      <c r="H133" s="178"/>
      <c r="I133" s="181"/>
      <c r="J133" s="192">
        <f>BK133</f>
        <v>0</v>
      </c>
      <c r="K133" s="178"/>
      <c r="L133" s="183"/>
      <c r="M133" s="184"/>
      <c r="N133" s="185"/>
      <c r="O133" s="185"/>
      <c r="P133" s="186">
        <f>P134</f>
        <v>0</v>
      </c>
      <c r="Q133" s="185"/>
      <c r="R133" s="186">
        <f>R134</f>
        <v>0</v>
      </c>
      <c r="S133" s="185"/>
      <c r="T133" s="187">
        <f>T134</f>
        <v>0</v>
      </c>
      <c r="AR133" s="188" t="s">
        <v>233</v>
      </c>
      <c r="AT133" s="189" t="s">
        <v>76</v>
      </c>
      <c r="AU133" s="189" t="s">
        <v>85</v>
      </c>
      <c r="AY133" s="188" t="s">
        <v>209</v>
      </c>
      <c r="BK133" s="190">
        <f>BK134</f>
        <v>0</v>
      </c>
    </row>
    <row r="134" spans="1:65" s="2" customFormat="1" ht="24.2" customHeight="1">
      <c r="A134" s="35"/>
      <c r="B134" s="36"/>
      <c r="C134" s="193" t="s">
        <v>233</v>
      </c>
      <c r="D134" s="193" t="s">
        <v>214</v>
      </c>
      <c r="E134" s="194" t="s">
        <v>16466</v>
      </c>
      <c r="F134" s="195" t="s">
        <v>16467</v>
      </c>
      <c r="G134" s="196" t="s">
        <v>1088</v>
      </c>
      <c r="H134" s="197">
        <v>1</v>
      </c>
      <c r="I134" s="198"/>
      <c r="J134" s="199">
        <f>ROUND(I134*H134,2)</f>
        <v>0</v>
      </c>
      <c r="K134" s="200"/>
      <c r="L134" s="40"/>
      <c r="M134" s="201" t="s">
        <v>1</v>
      </c>
      <c r="N134" s="202" t="s">
        <v>42</v>
      </c>
      <c r="O134" s="72"/>
      <c r="P134" s="203">
        <f>O134*H134</f>
        <v>0</v>
      </c>
      <c r="Q134" s="203">
        <v>0</v>
      </c>
      <c r="R134" s="203">
        <f>Q134*H134</f>
        <v>0</v>
      </c>
      <c r="S134" s="203">
        <v>0</v>
      </c>
      <c r="T134" s="204">
        <f>S134*H134</f>
        <v>0</v>
      </c>
      <c r="U134" s="35"/>
      <c r="V134" s="35"/>
      <c r="W134" s="35"/>
      <c r="X134" s="35"/>
      <c r="Y134" s="35"/>
      <c r="Z134" s="35"/>
      <c r="AA134" s="35"/>
      <c r="AB134" s="35"/>
      <c r="AC134" s="35"/>
      <c r="AD134" s="35"/>
      <c r="AE134" s="35"/>
      <c r="AR134" s="205" t="s">
        <v>16453</v>
      </c>
      <c r="AT134" s="205" t="s">
        <v>214</v>
      </c>
      <c r="AU134" s="205" t="s">
        <v>87</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16453</v>
      </c>
      <c r="BM134" s="205" t="s">
        <v>16468</v>
      </c>
    </row>
    <row r="135" spans="1:65" s="12" customFormat="1" ht="22.9" customHeight="1">
      <c r="B135" s="177"/>
      <c r="C135" s="178"/>
      <c r="D135" s="179" t="s">
        <v>76</v>
      </c>
      <c r="E135" s="191" t="s">
        <v>8522</v>
      </c>
      <c r="F135" s="191" t="s">
        <v>8523</v>
      </c>
      <c r="G135" s="178"/>
      <c r="H135" s="178"/>
      <c r="I135" s="181"/>
      <c r="J135" s="192">
        <f>BK135</f>
        <v>0</v>
      </c>
      <c r="K135" s="178"/>
      <c r="L135" s="183"/>
      <c r="M135" s="184"/>
      <c r="N135" s="185"/>
      <c r="O135" s="185"/>
      <c r="P135" s="186">
        <f>SUM(P136:P138)</f>
        <v>0</v>
      </c>
      <c r="Q135" s="185"/>
      <c r="R135" s="186">
        <f>SUM(R136:R138)</f>
        <v>0</v>
      </c>
      <c r="S135" s="185"/>
      <c r="T135" s="187">
        <f>SUM(T136:T138)</f>
        <v>0</v>
      </c>
      <c r="AR135" s="188" t="s">
        <v>233</v>
      </c>
      <c r="AT135" s="189" t="s">
        <v>76</v>
      </c>
      <c r="AU135" s="189" t="s">
        <v>85</v>
      </c>
      <c r="AY135" s="188" t="s">
        <v>209</v>
      </c>
      <c r="BK135" s="190">
        <f>SUM(BK136:BK138)</f>
        <v>0</v>
      </c>
    </row>
    <row r="136" spans="1:65" s="2" customFormat="1" ht="16.5" customHeight="1">
      <c r="A136" s="35"/>
      <c r="B136" s="36"/>
      <c r="C136" s="193" t="s">
        <v>238</v>
      </c>
      <c r="D136" s="193" t="s">
        <v>214</v>
      </c>
      <c r="E136" s="194" t="s">
        <v>16469</v>
      </c>
      <c r="F136" s="195" t="s">
        <v>16470</v>
      </c>
      <c r="G136" s="196" t="s">
        <v>1088</v>
      </c>
      <c r="H136" s="197">
        <v>1</v>
      </c>
      <c r="I136" s="198"/>
      <c r="J136" s="199">
        <f>ROUND(I136*H136,2)</f>
        <v>0</v>
      </c>
      <c r="K136" s="200"/>
      <c r="L136" s="40"/>
      <c r="M136" s="201" t="s">
        <v>1</v>
      </c>
      <c r="N136" s="202" t="s">
        <v>42</v>
      </c>
      <c r="O136" s="72"/>
      <c r="P136" s="203">
        <f>O136*H136</f>
        <v>0</v>
      </c>
      <c r="Q136" s="203">
        <v>0</v>
      </c>
      <c r="R136" s="203">
        <f>Q136*H136</f>
        <v>0</v>
      </c>
      <c r="S136" s="203">
        <v>0</v>
      </c>
      <c r="T136" s="204">
        <f>S136*H136</f>
        <v>0</v>
      </c>
      <c r="U136" s="35"/>
      <c r="V136" s="35"/>
      <c r="W136" s="35"/>
      <c r="X136" s="35"/>
      <c r="Y136" s="35"/>
      <c r="Z136" s="35"/>
      <c r="AA136" s="35"/>
      <c r="AB136" s="35"/>
      <c r="AC136" s="35"/>
      <c r="AD136" s="35"/>
      <c r="AE136" s="35"/>
      <c r="AR136" s="205" t="s">
        <v>16453</v>
      </c>
      <c r="AT136" s="205" t="s">
        <v>214</v>
      </c>
      <c r="AU136" s="205" t="s">
        <v>87</v>
      </c>
      <c r="AY136" s="18" t="s">
        <v>209</v>
      </c>
      <c r="BE136" s="206">
        <f>IF(N136="základní",J136,0)</f>
        <v>0</v>
      </c>
      <c r="BF136" s="206">
        <f>IF(N136="snížená",J136,0)</f>
        <v>0</v>
      </c>
      <c r="BG136" s="206">
        <f>IF(N136="zákl. přenesená",J136,0)</f>
        <v>0</v>
      </c>
      <c r="BH136" s="206">
        <f>IF(N136="sníž. přenesená",J136,0)</f>
        <v>0</v>
      </c>
      <c r="BI136" s="206">
        <f>IF(N136="nulová",J136,0)</f>
        <v>0</v>
      </c>
      <c r="BJ136" s="18" t="s">
        <v>85</v>
      </c>
      <c r="BK136" s="206">
        <f>ROUND(I136*H136,2)</f>
        <v>0</v>
      </c>
      <c r="BL136" s="18" t="s">
        <v>16453</v>
      </c>
      <c r="BM136" s="205" t="s">
        <v>16471</v>
      </c>
    </row>
    <row r="137" spans="1:65" s="2" customFormat="1" ht="24.2" customHeight="1">
      <c r="A137" s="35"/>
      <c r="B137" s="36"/>
      <c r="C137" s="193" t="s">
        <v>242</v>
      </c>
      <c r="D137" s="193" t="s">
        <v>214</v>
      </c>
      <c r="E137" s="194" t="s">
        <v>16472</v>
      </c>
      <c r="F137" s="195" t="s">
        <v>16473</v>
      </c>
      <c r="G137" s="196" t="s">
        <v>1088</v>
      </c>
      <c r="H137" s="197">
        <v>1</v>
      </c>
      <c r="I137" s="198"/>
      <c r="J137" s="199">
        <f>ROUND(I137*H137,2)</f>
        <v>0</v>
      </c>
      <c r="K137" s="200"/>
      <c r="L137" s="40"/>
      <c r="M137" s="201" t="s">
        <v>1</v>
      </c>
      <c r="N137" s="202" t="s">
        <v>42</v>
      </c>
      <c r="O137" s="72"/>
      <c r="P137" s="203">
        <f>O137*H137</f>
        <v>0</v>
      </c>
      <c r="Q137" s="203">
        <v>0</v>
      </c>
      <c r="R137" s="203">
        <f>Q137*H137</f>
        <v>0</v>
      </c>
      <c r="S137" s="203">
        <v>0</v>
      </c>
      <c r="T137" s="204">
        <f>S137*H137</f>
        <v>0</v>
      </c>
      <c r="U137" s="35"/>
      <c r="V137" s="35"/>
      <c r="W137" s="35"/>
      <c r="X137" s="35"/>
      <c r="Y137" s="35"/>
      <c r="Z137" s="35"/>
      <c r="AA137" s="35"/>
      <c r="AB137" s="35"/>
      <c r="AC137" s="35"/>
      <c r="AD137" s="35"/>
      <c r="AE137" s="35"/>
      <c r="AR137" s="205" t="s">
        <v>16453</v>
      </c>
      <c r="AT137" s="205" t="s">
        <v>214</v>
      </c>
      <c r="AU137" s="205" t="s">
        <v>87</v>
      </c>
      <c r="AY137" s="18" t="s">
        <v>209</v>
      </c>
      <c r="BE137" s="206">
        <f>IF(N137="základní",J137,0)</f>
        <v>0</v>
      </c>
      <c r="BF137" s="206">
        <f>IF(N137="snížená",J137,0)</f>
        <v>0</v>
      </c>
      <c r="BG137" s="206">
        <f>IF(N137="zákl. přenesená",J137,0)</f>
        <v>0</v>
      </c>
      <c r="BH137" s="206">
        <f>IF(N137="sníž. přenesená",J137,0)</f>
        <v>0</v>
      </c>
      <c r="BI137" s="206">
        <f>IF(N137="nulová",J137,0)</f>
        <v>0</v>
      </c>
      <c r="BJ137" s="18" t="s">
        <v>85</v>
      </c>
      <c r="BK137" s="206">
        <f>ROUND(I137*H137,2)</f>
        <v>0</v>
      </c>
      <c r="BL137" s="18" t="s">
        <v>16453</v>
      </c>
      <c r="BM137" s="205" t="s">
        <v>16474</v>
      </c>
    </row>
    <row r="138" spans="1:65" s="2" customFormat="1" ht="16.5" customHeight="1">
      <c r="A138" s="35"/>
      <c r="B138" s="36"/>
      <c r="C138" s="193" t="s">
        <v>246</v>
      </c>
      <c r="D138" s="193" t="s">
        <v>214</v>
      </c>
      <c r="E138" s="194" t="s">
        <v>16475</v>
      </c>
      <c r="F138" s="195" t="s">
        <v>16476</v>
      </c>
      <c r="G138" s="196" t="s">
        <v>1088</v>
      </c>
      <c r="H138" s="197">
        <v>1</v>
      </c>
      <c r="I138" s="198"/>
      <c r="J138" s="199">
        <f>ROUND(I138*H138,2)</f>
        <v>0</v>
      </c>
      <c r="K138" s="200"/>
      <c r="L138" s="40"/>
      <c r="M138" s="207" t="s">
        <v>1</v>
      </c>
      <c r="N138" s="208" t="s">
        <v>42</v>
      </c>
      <c r="O138" s="209"/>
      <c r="P138" s="210">
        <f>O138*H138</f>
        <v>0</v>
      </c>
      <c r="Q138" s="210">
        <v>0</v>
      </c>
      <c r="R138" s="210">
        <f>Q138*H138</f>
        <v>0</v>
      </c>
      <c r="S138" s="210">
        <v>0</v>
      </c>
      <c r="T138" s="211">
        <f>S138*H138</f>
        <v>0</v>
      </c>
      <c r="U138" s="35"/>
      <c r="V138" s="35"/>
      <c r="W138" s="35"/>
      <c r="X138" s="35"/>
      <c r="Y138" s="35"/>
      <c r="Z138" s="35"/>
      <c r="AA138" s="35"/>
      <c r="AB138" s="35"/>
      <c r="AC138" s="35"/>
      <c r="AD138" s="35"/>
      <c r="AE138" s="35"/>
      <c r="AR138" s="205" t="s">
        <v>16453</v>
      </c>
      <c r="AT138" s="205" t="s">
        <v>214</v>
      </c>
      <c r="AU138" s="205" t="s">
        <v>87</v>
      </c>
      <c r="AY138" s="18" t="s">
        <v>209</v>
      </c>
      <c r="BE138" s="206">
        <f>IF(N138="základní",J138,0)</f>
        <v>0</v>
      </c>
      <c r="BF138" s="206">
        <f>IF(N138="snížená",J138,0)</f>
        <v>0</v>
      </c>
      <c r="BG138" s="206">
        <f>IF(N138="zákl. přenesená",J138,0)</f>
        <v>0</v>
      </c>
      <c r="BH138" s="206">
        <f>IF(N138="sníž. přenesená",J138,0)</f>
        <v>0</v>
      </c>
      <c r="BI138" s="206">
        <f>IF(N138="nulová",J138,0)</f>
        <v>0</v>
      </c>
      <c r="BJ138" s="18" t="s">
        <v>85</v>
      </c>
      <c r="BK138" s="206">
        <f>ROUND(I138*H138,2)</f>
        <v>0</v>
      </c>
      <c r="BL138" s="18" t="s">
        <v>16453</v>
      </c>
      <c r="BM138" s="205" t="s">
        <v>16477</v>
      </c>
    </row>
    <row r="139" spans="1:65" s="2" customFormat="1" ht="6.95" customHeight="1">
      <c r="A139" s="35"/>
      <c r="B139" s="55"/>
      <c r="C139" s="56"/>
      <c r="D139" s="56"/>
      <c r="E139" s="56"/>
      <c r="F139" s="56"/>
      <c r="G139" s="56"/>
      <c r="H139" s="56"/>
      <c r="I139" s="56"/>
      <c r="J139" s="56"/>
      <c r="K139" s="56"/>
      <c r="L139" s="40"/>
      <c r="M139" s="35"/>
      <c r="O139" s="35"/>
      <c r="P139" s="35"/>
      <c r="Q139" s="35"/>
      <c r="R139" s="35"/>
      <c r="S139" s="35"/>
      <c r="T139" s="35"/>
      <c r="U139" s="35"/>
      <c r="V139" s="35"/>
      <c r="W139" s="35"/>
      <c r="X139" s="35"/>
      <c r="Y139" s="35"/>
      <c r="Z139" s="35"/>
      <c r="AA139" s="35"/>
      <c r="AB139" s="35"/>
      <c r="AC139" s="35"/>
      <c r="AD139" s="35"/>
      <c r="AE139" s="35"/>
    </row>
  </sheetData>
  <sheetProtection algorithmName="SHA-512" hashValue="TwBru4vaocaN9qwm+6o4Kv1QNztohePopctF+KbvjndqmpToeqSTjSUhTW1VYb0gKfeWUXVIBOetC1n5H233mw==" saltValue="RhTp/yfS2CYI/zI6WC03QTqHUmRiwqDwokO2jURDZofnEyQndZsob+wbOWPd+ugf6ipsSeEeeG+K08v1pQS9pQ==" spinCount="100000" sheet="1" objects="1" scenarios="1" formatColumns="0" formatRows="0" autoFilter="0"/>
  <autoFilter ref="C122:K138"/>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sheetPr>
    <pageSetUpPr fitToPage="1"/>
  </sheetPr>
  <dimension ref="A2:BM4464"/>
  <sheetViews>
    <sheetView showGridLines="0" topLeftCell="A89" workbookViewId="0">
      <selection activeCell="F112" sqref="F112"/>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90</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540</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ROUND(J137,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ROUND((SUM(BE137:BE4463)),  2)</f>
        <v>0</v>
      </c>
      <c r="G33" s="35"/>
      <c r="H33" s="35"/>
      <c r="I33" s="131">
        <v>0.21</v>
      </c>
      <c r="J33" s="130">
        <f>ROUND(((SUM(BE137:BE4463))*I33),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ROUND((SUM(BF137:BF4463)),  2)</f>
        <v>0</v>
      </c>
      <c r="G34" s="35"/>
      <c r="H34" s="35"/>
      <c r="I34" s="131">
        <v>0.15</v>
      </c>
      <c r="J34" s="130">
        <f>ROUND(((SUM(BF137:BF4463))*I34),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ROUND((SUM(BG137:BG4463)),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ROUND((SUM(BH137:BH4463)),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ROUND((SUM(BI137:BI4463)),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D.1.1 - Stavební část</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J137</f>
        <v>0</v>
      </c>
      <c r="K96" s="37"/>
      <c r="L96" s="52"/>
      <c r="S96" s="35"/>
      <c r="T96" s="35"/>
      <c r="U96" s="35"/>
      <c r="V96" s="35"/>
      <c r="W96" s="35"/>
      <c r="X96" s="35"/>
      <c r="Y96" s="35"/>
      <c r="Z96" s="35"/>
      <c r="AA96" s="35"/>
      <c r="AB96" s="35"/>
      <c r="AC96" s="35"/>
      <c r="AD96" s="35"/>
      <c r="AE96" s="35"/>
      <c r="AU96" s="18" t="s">
        <v>179</v>
      </c>
    </row>
    <row r="97" spans="2:12" s="9" customFormat="1" ht="24.95" customHeight="1">
      <c r="B97" s="154"/>
      <c r="C97" s="155"/>
      <c r="D97" s="156" t="s">
        <v>180</v>
      </c>
      <c r="E97" s="157"/>
      <c r="F97" s="157"/>
      <c r="G97" s="157"/>
      <c r="H97" s="157"/>
      <c r="I97" s="157"/>
      <c r="J97" s="158">
        <f>J138</f>
        <v>0</v>
      </c>
      <c r="K97" s="155"/>
      <c r="L97" s="159"/>
    </row>
    <row r="98" spans="2:12" s="10" customFormat="1" ht="19.899999999999999" customHeight="1">
      <c r="B98" s="160"/>
      <c r="C98" s="105"/>
      <c r="D98" s="161" t="s">
        <v>541</v>
      </c>
      <c r="E98" s="162"/>
      <c r="F98" s="162"/>
      <c r="G98" s="162"/>
      <c r="H98" s="162"/>
      <c r="I98" s="162"/>
      <c r="J98" s="163">
        <f>J139</f>
        <v>0</v>
      </c>
      <c r="K98" s="105"/>
      <c r="L98" s="164"/>
    </row>
    <row r="99" spans="2:12" s="10" customFormat="1" ht="19.899999999999999" customHeight="1">
      <c r="B99" s="160"/>
      <c r="C99" s="105"/>
      <c r="D99" s="161" t="s">
        <v>542</v>
      </c>
      <c r="E99" s="162"/>
      <c r="F99" s="162"/>
      <c r="G99" s="162"/>
      <c r="H99" s="162"/>
      <c r="I99" s="162"/>
      <c r="J99" s="163">
        <f>J170</f>
        <v>0</v>
      </c>
      <c r="K99" s="105"/>
      <c r="L99" s="164"/>
    </row>
    <row r="100" spans="2:12" s="10" customFormat="1" ht="19.899999999999999" customHeight="1">
      <c r="B100" s="160"/>
      <c r="C100" s="105"/>
      <c r="D100" s="161" t="s">
        <v>543</v>
      </c>
      <c r="E100" s="162"/>
      <c r="F100" s="162"/>
      <c r="G100" s="162"/>
      <c r="H100" s="162"/>
      <c r="I100" s="162"/>
      <c r="J100" s="163">
        <f>J181</f>
        <v>0</v>
      </c>
      <c r="K100" s="105"/>
      <c r="L100" s="164"/>
    </row>
    <row r="101" spans="2:12" s="10" customFormat="1" ht="19.899999999999999" customHeight="1">
      <c r="B101" s="160"/>
      <c r="C101" s="105"/>
      <c r="D101" s="161" t="s">
        <v>544</v>
      </c>
      <c r="E101" s="162"/>
      <c r="F101" s="162"/>
      <c r="G101" s="162"/>
      <c r="H101" s="162"/>
      <c r="I101" s="162"/>
      <c r="J101" s="163">
        <f>J311</f>
        <v>0</v>
      </c>
      <c r="K101" s="105"/>
      <c r="L101" s="164"/>
    </row>
    <row r="102" spans="2:12" s="10" customFormat="1" ht="19.899999999999999" customHeight="1">
      <c r="B102" s="160"/>
      <c r="C102" s="105"/>
      <c r="D102" s="161" t="s">
        <v>181</v>
      </c>
      <c r="E102" s="162"/>
      <c r="F102" s="162"/>
      <c r="G102" s="162"/>
      <c r="H102" s="162"/>
      <c r="I102" s="162"/>
      <c r="J102" s="163">
        <f>J446</f>
        <v>0</v>
      </c>
      <c r="K102" s="105"/>
      <c r="L102" s="164"/>
    </row>
    <row r="103" spans="2:12" s="10" customFormat="1" ht="19.899999999999999" customHeight="1">
      <c r="B103" s="160"/>
      <c r="C103" s="105"/>
      <c r="D103" s="161" t="s">
        <v>545</v>
      </c>
      <c r="E103" s="162"/>
      <c r="F103" s="162"/>
      <c r="G103" s="162"/>
      <c r="H103" s="162"/>
      <c r="I103" s="162"/>
      <c r="J103" s="163">
        <f>J503</f>
        <v>0</v>
      </c>
      <c r="K103" s="105"/>
      <c r="L103" s="164"/>
    </row>
    <row r="104" spans="2:12" s="9" customFormat="1" ht="24.95" customHeight="1">
      <c r="B104" s="154"/>
      <c r="C104" s="155"/>
      <c r="D104" s="156" t="s">
        <v>185</v>
      </c>
      <c r="E104" s="157"/>
      <c r="F104" s="157"/>
      <c r="G104" s="157"/>
      <c r="H104" s="157"/>
      <c r="I104" s="157"/>
      <c r="J104" s="158">
        <f>J505</f>
        <v>0</v>
      </c>
      <c r="K104" s="155"/>
      <c r="L104" s="159"/>
    </row>
    <row r="105" spans="2:12" s="10" customFormat="1" ht="19.899999999999999" customHeight="1">
      <c r="B105" s="160"/>
      <c r="C105" s="105"/>
      <c r="D105" s="161" t="s">
        <v>546</v>
      </c>
      <c r="E105" s="162"/>
      <c r="F105" s="162"/>
      <c r="G105" s="162"/>
      <c r="H105" s="162"/>
      <c r="I105" s="162"/>
      <c r="J105" s="163">
        <f>J506</f>
        <v>0</v>
      </c>
      <c r="K105" s="105"/>
      <c r="L105" s="164"/>
    </row>
    <row r="106" spans="2:12" s="10" customFormat="1" ht="19.899999999999999" customHeight="1">
      <c r="B106" s="160"/>
      <c r="C106" s="105"/>
      <c r="D106" s="161" t="s">
        <v>186</v>
      </c>
      <c r="E106" s="162"/>
      <c r="F106" s="162"/>
      <c r="G106" s="162"/>
      <c r="H106" s="162"/>
      <c r="I106" s="162"/>
      <c r="J106" s="163">
        <f>J510</f>
        <v>0</v>
      </c>
      <c r="K106" s="105"/>
      <c r="L106" s="164"/>
    </row>
    <row r="107" spans="2:12" s="10" customFormat="1" ht="19.899999999999999" customHeight="1">
      <c r="B107" s="160"/>
      <c r="C107" s="105"/>
      <c r="D107" s="161" t="s">
        <v>187</v>
      </c>
      <c r="E107" s="162"/>
      <c r="F107" s="162"/>
      <c r="G107" s="162"/>
      <c r="H107" s="162"/>
      <c r="I107" s="162"/>
      <c r="J107" s="163">
        <f>J582</f>
        <v>0</v>
      </c>
      <c r="K107" s="105"/>
      <c r="L107" s="164"/>
    </row>
    <row r="108" spans="2:12" s="10" customFormat="1" ht="19.899999999999999" customHeight="1">
      <c r="B108" s="160"/>
      <c r="C108" s="105"/>
      <c r="D108" s="161" t="s">
        <v>547</v>
      </c>
      <c r="E108" s="162"/>
      <c r="F108" s="162"/>
      <c r="G108" s="162"/>
      <c r="H108" s="162"/>
      <c r="I108" s="162"/>
      <c r="J108" s="163">
        <f>J626</f>
        <v>0</v>
      </c>
      <c r="K108" s="105"/>
      <c r="L108" s="164"/>
    </row>
    <row r="109" spans="2:12" s="10" customFormat="1" ht="19.899999999999999" customHeight="1">
      <c r="B109" s="160"/>
      <c r="C109" s="105"/>
      <c r="D109" s="161" t="s">
        <v>188</v>
      </c>
      <c r="E109" s="162"/>
      <c r="F109" s="162"/>
      <c r="G109" s="162"/>
      <c r="H109" s="162"/>
      <c r="I109" s="162"/>
      <c r="J109" s="163">
        <f>J628</f>
        <v>0</v>
      </c>
      <c r="K109" s="105"/>
      <c r="L109" s="164"/>
    </row>
    <row r="110" spans="2:12" s="10" customFormat="1" ht="19.899999999999999" customHeight="1">
      <c r="B110" s="160"/>
      <c r="C110" s="105"/>
      <c r="D110" s="161" t="s">
        <v>189</v>
      </c>
      <c r="E110" s="162"/>
      <c r="F110" s="162"/>
      <c r="G110" s="162"/>
      <c r="H110" s="162"/>
      <c r="I110" s="162"/>
      <c r="J110" s="163">
        <f>J637</f>
        <v>0</v>
      </c>
      <c r="K110" s="105"/>
      <c r="L110" s="164"/>
    </row>
    <row r="111" spans="2:12" s="10" customFormat="1" ht="19.899999999999999" customHeight="1">
      <c r="B111" s="160"/>
      <c r="C111" s="105"/>
      <c r="D111" s="161" t="s">
        <v>190</v>
      </c>
      <c r="E111" s="162"/>
      <c r="F111" s="162"/>
      <c r="G111" s="162"/>
      <c r="H111" s="162"/>
      <c r="I111" s="162"/>
      <c r="J111" s="163">
        <f>J2105</f>
        <v>0</v>
      </c>
      <c r="K111" s="105"/>
      <c r="L111" s="164"/>
    </row>
    <row r="112" spans="2:12" s="10" customFormat="1" ht="19.899999999999999" customHeight="1">
      <c r="B112" s="160"/>
      <c r="C112" s="105"/>
      <c r="D112" s="161" t="s">
        <v>548</v>
      </c>
      <c r="E112" s="162"/>
      <c r="F112" s="162"/>
      <c r="G112" s="162"/>
      <c r="H112" s="162"/>
      <c r="I112" s="162"/>
      <c r="J112" s="163">
        <f>J2172</f>
        <v>0</v>
      </c>
      <c r="K112" s="105"/>
      <c r="L112" s="164"/>
    </row>
    <row r="113" spans="1:31" s="10" customFormat="1" ht="19.899999999999999" customHeight="1">
      <c r="B113" s="160"/>
      <c r="C113" s="105"/>
      <c r="D113" s="161" t="s">
        <v>191</v>
      </c>
      <c r="E113" s="162"/>
      <c r="F113" s="162"/>
      <c r="G113" s="162"/>
      <c r="H113" s="162"/>
      <c r="I113" s="162"/>
      <c r="J113" s="163">
        <f>J2371</f>
        <v>0</v>
      </c>
      <c r="K113" s="105"/>
      <c r="L113" s="164"/>
    </row>
    <row r="114" spans="1:31" s="10" customFormat="1" ht="19.899999999999999" customHeight="1">
      <c r="B114" s="160"/>
      <c r="C114" s="105"/>
      <c r="D114" s="161" t="s">
        <v>192</v>
      </c>
      <c r="E114" s="162"/>
      <c r="F114" s="162"/>
      <c r="G114" s="162"/>
      <c r="H114" s="162"/>
      <c r="I114" s="162"/>
      <c r="J114" s="163">
        <f>J2980</f>
        <v>0</v>
      </c>
      <c r="K114" s="105"/>
      <c r="L114" s="164"/>
    </row>
    <row r="115" spans="1:31" s="10" customFormat="1" ht="19.899999999999999" customHeight="1">
      <c r="B115" s="160"/>
      <c r="C115" s="105"/>
      <c r="D115" s="161" t="s">
        <v>549</v>
      </c>
      <c r="E115" s="162"/>
      <c r="F115" s="162"/>
      <c r="G115" s="162"/>
      <c r="H115" s="162"/>
      <c r="I115" s="162"/>
      <c r="J115" s="163">
        <f>J4014</f>
        <v>0</v>
      </c>
      <c r="K115" s="105"/>
      <c r="L115" s="164"/>
    </row>
    <row r="116" spans="1:31" s="10" customFormat="1" ht="19.899999999999999" customHeight="1">
      <c r="B116" s="160"/>
      <c r="C116" s="105"/>
      <c r="D116" s="161" t="s">
        <v>193</v>
      </c>
      <c r="E116" s="162"/>
      <c r="F116" s="162"/>
      <c r="G116" s="162"/>
      <c r="H116" s="162"/>
      <c r="I116" s="162"/>
      <c r="J116" s="163">
        <f>J4047</f>
        <v>0</v>
      </c>
      <c r="K116" s="105"/>
      <c r="L116" s="164"/>
    </row>
    <row r="117" spans="1:31" s="10" customFormat="1" ht="19.899999999999999" customHeight="1">
      <c r="B117" s="160"/>
      <c r="C117" s="105"/>
      <c r="D117" s="161" t="s">
        <v>550</v>
      </c>
      <c r="E117" s="162"/>
      <c r="F117" s="162"/>
      <c r="G117" s="162"/>
      <c r="H117" s="162"/>
      <c r="I117" s="162"/>
      <c r="J117" s="163">
        <f>J4432</f>
        <v>0</v>
      </c>
      <c r="K117" s="105"/>
      <c r="L117" s="164"/>
    </row>
    <row r="118" spans="1:31" s="2" customFormat="1" ht="21.7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6.95" customHeight="1">
      <c r="A119" s="35"/>
      <c r="B119" s="55"/>
      <c r="C119" s="56"/>
      <c r="D119" s="56"/>
      <c r="E119" s="56"/>
      <c r="F119" s="56"/>
      <c r="G119" s="56"/>
      <c r="H119" s="56"/>
      <c r="I119" s="56"/>
      <c r="J119" s="56"/>
      <c r="K119" s="56"/>
      <c r="L119" s="52"/>
      <c r="S119" s="35"/>
      <c r="T119" s="35"/>
      <c r="U119" s="35"/>
      <c r="V119" s="35"/>
      <c r="W119" s="35"/>
      <c r="X119" s="35"/>
      <c r="Y119" s="35"/>
      <c r="Z119" s="35"/>
      <c r="AA119" s="35"/>
      <c r="AB119" s="35"/>
      <c r="AC119" s="35"/>
      <c r="AD119" s="35"/>
      <c r="AE119" s="35"/>
    </row>
    <row r="123" spans="1:31" s="2" customFormat="1" ht="6.95" customHeight="1">
      <c r="A123" s="35"/>
      <c r="B123" s="57"/>
      <c r="C123" s="58"/>
      <c r="D123" s="58"/>
      <c r="E123" s="58"/>
      <c r="F123" s="58"/>
      <c r="G123" s="58"/>
      <c r="H123" s="58"/>
      <c r="I123" s="58"/>
      <c r="J123" s="58"/>
      <c r="K123" s="58"/>
      <c r="L123" s="52"/>
      <c r="S123" s="35"/>
      <c r="T123" s="35"/>
      <c r="U123" s="35"/>
      <c r="V123" s="35"/>
      <c r="W123" s="35"/>
      <c r="X123" s="35"/>
      <c r="Y123" s="35"/>
      <c r="Z123" s="35"/>
      <c r="AA123" s="35"/>
      <c r="AB123" s="35"/>
      <c r="AC123" s="35"/>
      <c r="AD123" s="35"/>
      <c r="AE123" s="35"/>
    </row>
    <row r="124" spans="1:31" s="2" customFormat="1" ht="24.95" customHeight="1">
      <c r="A124" s="35"/>
      <c r="B124" s="36"/>
      <c r="C124" s="24" t="s">
        <v>194</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2" customHeight="1">
      <c r="A126" s="35"/>
      <c r="B126" s="36"/>
      <c r="C126" s="30" t="s">
        <v>16</v>
      </c>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6.25" customHeight="1">
      <c r="A127" s="35"/>
      <c r="B127" s="36"/>
      <c r="C127" s="37"/>
      <c r="D127" s="37"/>
      <c r="E127" s="329" t="str">
        <f>E7</f>
        <v>SO07 - Přístavby, nástavby a stavební úpravy pavilonu CH, Nemocnice ČB - 2.etapa</v>
      </c>
      <c r="F127" s="330"/>
      <c r="G127" s="330"/>
      <c r="H127" s="330"/>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172</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290" t="str">
        <f>E9</f>
        <v>D.1.1 - Stavební část</v>
      </c>
      <c r="F129" s="328"/>
      <c r="G129" s="328"/>
      <c r="H129" s="328"/>
      <c r="I129" s="37"/>
      <c r="J129" s="37"/>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20</v>
      </c>
      <c r="D131" s="37"/>
      <c r="E131" s="37"/>
      <c r="F131" s="28" t="str">
        <f>F12</f>
        <v>České Budějovice</v>
      </c>
      <c r="G131" s="37"/>
      <c r="H131" s="37"/>
      <c r="I131" s="30" t="s">
        <v>22</v>
      </c>
      <c r="J131" s="67" t="str">
        <f>IF(J12="","",J12)</f>
        <v>19. 6. 2022</v>
      </c>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24</v>
      </c>
      <c r="D133" s="37"/>
      <c r="E133" s="37"/>
      <c r="F133" s="28" t="str">
        <f>E15</f>
        <v>Nemocnice České Budějovice</v>
      </c>
      <c r="G133" s="37"/>
      <c r="H133" s="37"/>
      <c r="I133" s="30" t="s">
        <v>30</v>
      </c>
      <c r="J133" s="33" t="str">
        <f>E21</f>
        <v>AGP nova</v>
      </c>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28</v>
      </c>
      <c r="D134" s="37"/>
      <c r="E134" s="37"/>
      <c r="F134" s="28" t="str">
        <f>IF(E18="","",E18)</f>
        <v>Vyplň údaj</v>
      </c>
      <c r="G134" s="37"/>
      <c r="H134" s="37"/>
      <c r="I134" s="30" t="s">
        <v>33</v>
      </c>
      <c r="J134" s="33" t="str">
        <f>E24</f>
        <v xml:space="preserve"> </v>
      </c>
      <c r="K134" s="37"/>
      <c r="L134" s="52"/>
      <c r="S134" s="35"/>
      <c r="T134" s="35"/>
      <c r="U134" s="35"/>
      <c r="V134" s="35"/>
      <c r="W134" s="35"/>
      <c r="X134" s="35"/>
      <c r="Y134" s="35"/>
      <c r="Z134" s="35"/>
      <c r="AA134" s="35"/>
      <c r="AB134" s="35"/>
      <c r="AC134" s="35"/>
      <c r="AD134" s="35"/>
      <c r="AE134" s="35"/>
    </row>
    <row r="135" spans="1:65" s="2" customFormat="1" ht="10.3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1" customFormat="1" ht="29.25" customHeight="1">
      <c r="A136" s="165"/>
      <c r="B136" s="166"/>
      <c r="C136" s="167" t="s">
        <v>195</v>
      </c>
      <c r="D136" s="168" t="s">
        <v>62</v>
      </c>
      <c r="E136" s="168" t="s">
        <v>58</v>
      </c>
      <c r="F136" s="168" t="s">
        <v>59</v>
      </c>
      <c r="G136" s="168" t="s">
        <v>196</v>
      </c>
      <c r="H136" s="168" t="s">
        <v>197</v>
      </c>
      <c r="I136" s="168" t="s">
        <v>198</v>
      </c>
      <c r="J136" s="169" t="s">
        <v>177</v>
      </c>
      <c r="K136" s="170" t="s">
        <v>199</v>
      </c>
      <c r="L136" s="171"/>
      <c r="M136" s="76" t="s">
        <v>1</v>
      </c>
      <c r="N136" s="77" t="s">
        <v>41</v>
      </c>
      <c r="O136" s="77" t="s">
        <v>200</v>
      </c>
      <c r="P136" s="77" t="s">
        <v>201</v>
      </c>
      <c r="Q136" s="77" t="s">
        <v>202</v>
      </c>
      <c r="R136" s="77" t="s">
        <v>203</v>
      </c>
      <c r="S136" s="77" t="s">
        <v>204</v>
      </c>
      <c r="T136" s="78" t="s">
        <v>205</v>
      </c>
      <c r="U136" s="165"/>
      <c r="V136" s="165"/>
      <c r="W136" s="165"/>
      <c r="X136" s="165"/>
      <c r="Y136" s="165"/>
      <c r="Z136" s="165"/>
      <c r="AA136" s="165"/>
      <c r="AB136" s="165"/>
      <c r="AC136" s="165"/>
      <c r="AD136" s="165"/>
      <c r="AE136" s="165"/>
    </row>
    <row r="137" spans="1:65" s="2" customFormat="1" ht="22.9" customHeight="1">
      <c r="A137" s="35"/>
      <c r="B137" s="36"/>
      <c r="C137" s="83" t="s">
        <v>206</v>
      </c>
      <c r="D137" s="37"/>
      <c r="E137" s="37"/>
      <c r="F137" s="37"/>
      <c r="G137" s="37"/>
      <c r="H137" s="37"/>
      <c r="I137" s="37"/>
      <c r="J137" s="172">
        <f>BK137</f>
        <v>0</v>
      </c>
      <c r="K137" s="37"/>
      <c r="L137" s="40"/>
      <c r="M137" s="79"/>
      <c r="N137" s="173"/>
      <c r="O137" s="80"/>
      <c r="P137" s="174">
        <f>P138+P505</f>
        <v>0</v>
      </c>
      <c r="Q137" s="80"/>
      <c r="R137" s="174">
        <f>R138+R505</f>
        <v>8800.4635445899985</v>
      </c>
      <c r="S137" s="80"/>
      <c r="T137" s="175">
        <f>T138+T505</f>
        <v>0</v>
      </c>
      <c r="U137" s="35"/>
      <c r="V137" s="35"/>
      <c r="W137" s="35"/>
      <c r="X137" s="35"/>
      <c r="Y137" s="35"/>
      <c r="Z137" s="35"/>
      <c r="AA137" s="35"/>
      <c r="AB137" s="35"/>
      <c r="AC137" s="35"/>
      <c r="AD137" s="35"/>
      <c r="AE137" s="35"/>
      <c r="AT137" s="18" t="s">
        <v>76</v>
      </c>
      <c r="AU137" s="18" t="s">
        <v>179</v>
      </c>
      <c r="BK137" s="176">
        <f>BK138+BK505</f>
        <v>0</v>
      </c>
    </row>
    <row r="138" spans="1:65" s="12" customFormat="1" ht="25.9" customHeight="1">
      <c r="B138" s="177"/>
      <c r="C138" s="178"/>
      <c r="D138" s="179" t="s">
        <v>76</v>
      </c>
      <c r="E138" s="180" t="s">
        <v>207</v>
      </c>
      <c r="F138" s="180" t="s">
        <v>208</v>
      </c>
      <c r="G138" s="178"/>
      <c r="H138" s="178"/>
      <c r="I138" s="181"/>
      <c r="J138" s="182">
        <f>BK138</f>
        <v>0</v>
      </c>
      <c r="K138" s="178"/>
      <c r="L138" s="183"/>
      <c r="M138" s="184"/>
      <c r="N138" s="185"/>
      <c r="O138" s="185"/>
      <c r="P138" s="186">
        <f>P139+P170+P181+P311+P446+P503</f>
        <v>0</v>
      </c>
      <c r="Q138" s="185"/>
      <c r="R138" s="186">
        <f>R139+R170+R181+R311+R446+R503</f>
        <v>7858.5127181399994</v>
      </c>
      <c r="S138" s="185"/>
      <c r="T138" s="187">
        <f>T139+T170+T181+T311+T446+T503</f>
        <v>0</v>
      </c>
      <c r="AR138" s="188" t="s">
        <v>85</v>
      </c>
      <c r="AT138" s="189" t="s">
        <v>76</v>
      </c>
      <c r="AU138" s="189" t="s">
        <v>77</v>
      </c>
      <c r="AY138" s="188" t="s">
        <v>209</v>
      </c>
      <c r="BK138" s="190">
        <f>BK139+BK170+BK181+BK311+BK446+BK503</f>
        <v>0</v>
      </c>
    </row>
    <row r="139" spans="1:65" s="12" customFormat="1" ht="22.9" customHeight="1">
      <c r="B139" s="177"/>
      <c r="C139" s="178"/>
      <c r="D139" s="179" t="s">
        <v>76</v>
      </c>
      <c r="E139" s="191" t="s">
        <v>85</v>
      </c>
      <c r="F139" s="191" t="s">
        <v>551</v>
      </c>
      <c r="G139" s="178"/>
      <c r="H139" s="178"/>
      <c r="I139" s="181"/>
      <c r="J139" s="192">
        <f>BK139</f>
        <v>0</v>
      </c>
      <c r="K139" s="178"/>
      <c r="L139" s="183"/>
      <c r="M139" s="184"/>
      <c r="N139" s="185"/>
      <c r="O139" s="185"/>
      <c r="P139" s="186">
        <f>SUM(P140:P169)</f>
        <v>0</v>
      </c>
      <c r="Q139" s="185"/>
      <c r="R139" s="186">
        <f>SUM(R140:R169)</f>
        <v>1736.1892</v>
      </c>
      <c r="S139" s="185"/>
      <c r="T139" s="187">
        <f>SUM(T140:T169)</f>
        <v>0</v>
      </c>
      <c r="AR139" s="188" t="s">
        <v>85</v>
      </c>
      <c r="AT139" s="189" t="s">
        <v>76</v>
      </c>
      <c r="AU139" s="189" t="s">
        <v>85</v>
      </c>
      <c r="AY139" s="188" t="s">
        <v>209</v>
      </c>
      <c r="BK139" s="190">
        <f>SUM(BK140:BK169)</f>
        <v>0</v>
      </c>
    </row>
    <row r="140" spans="1:65" s="2" customFormat="1" ht="33" customHeight="1">
      <c r="A140" s="35"/>
      <c r="B140" s="36"/>
      <c r="C140" s="193" t="s">
        <v>85</v>
      </c>
      <c r="D140" s="193" t="s">
        <v>214</v>
      </c>
      <c r="E140" s="194" t="s">
        <v>552</v>
      </c>
      <c r="F140" s="195" t="s">
        <v>553</v>
      </c>
      <c r="G140" s="196" t="s">
        <v>224</v>
      </c>
      <c r="H140" s="197">
        <v>1018</v>
      </c>
      <c r="I140" s="198"/>
      <c r="J140" s="199">
        <f>ROUND(I140*H140,2)</f>
        <v>0</v>
      </c>
      <c r="K140" s="200"/>
      <c r="L140" s="40"/>
      <c r="M140" s="201" t="s">
        <v>1</v>
      </c>
      <c r="N140" s="202" t="s">
        <v>42</v>
      </c>
      <c r="O140" s="72"/>
      <c r="P140" s="203">
        <f>O140*H140</f>
        <v>0</v>
      </c>
      <c r="Q140" s="203">
        <v>0</v>
      </c>
      <c r="R140" s="203">
        <f>Q140*H140</f>
        <v>0</v>
      </c>
      <c r="S140" s="203">
        <v>0</v>
      </c>
      <c r="T140" s="204">
        <f>S140*H140</f>
        <v>0</v>
      </c>
      <c r="U140" s="35"/>
      <c r="V140" s="35"/>
      <c r="W140" s="35"/>
      <c r="X140" s="35"/>
      <c r="Y140" s="35"/>
      <c r="Z140" s="35"/>
      <c r="AA140" s="35"/>
      <c r="AB140" s="35"/>
      <c r="AC140" s="35"/>
      <c r="AD140" s="35"/>
      <c r="AE140" s="35"/>
      <c r="AR140" s="205" t="s">
        <v>218</v>
      </c>
      <c r="AT140" s="205" t="s">
        <v>214</v>
      </c>
      <c r="AU140" s="205" t="s">
        <v>87</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218</v>
      </c>
      <c r="BM140" s="205" t="s">
        <v>554</v>
      </c>
    </row>
    <row r="141" spans="1:65" s="13" customFormat="1">
      <c r="B141" s="212"/>
      <c r="C141" s="213"/>
      <c r="D141" s="214" t="s">
        <v>555</v>
      </c>
      <c r="E141" s="215" t="s">
        <v>1</v>
      </c>
      <c r="F141" s="216" t="s">
        <v>556</v>
      </c>
      <c r="G141" s="213"/>
      <c r="H141" s="217">
        <v>1018</v>
      </c>
      <c r="I141" s="218"/>
      <c r="J141" s="213"/>
      <c r="K141" s="213"/>
      <c r="L141" s="219"/>
      <c r="M141" s="220"/>
      <c r="N141" s="221"/>
      <c r="O141" s="221"/>
      <c r="P141" s="221"/>
      <c r="Q141" s="221"/>
      <c r="R141" s="221"/>
      <c r="S141" s="221"/>
      <c r="T141" s="222"/>
      <c r="AT141" s="223" t="s">
        <v>555</v>
      </c>
      <c r="AU141" s="223" t="s">
        <v>87</v>
      </c>
      <c r="AV141" s="13" t="s">
        <v>87</v>
      </c>
      <c r="AW141" s="13" t="s">
        <v>32</v>
      </c>
      <c r="AX141" s="13" t="s">
        <v>85</v>
      </c>
      <c r="AY141" s="223" t="s">
        <v>209</v>
      </c>
    </row>
    <row r="142" spans="1:65" s="2" customFormat="1" ht="37.9" customHeight="1">
      <c r="A142" s="35"/>
      <c r="B142" s="36"/>
      <c r="C142" s="193" t="s">
        <v>87</v>
      </c>
      <c r="D142" s="193" t="s">
        <v>214</v>
      </c>
      <c r="E142" s="194" t="s">
        <v>557</v>
      </c>
      <c r="F142" s="195" t="s">
        <v>558</v>
      </c>
      <c r="G142" s="196" t="s">
        <v>224</v>
      </c>
      <c r="H142" s="197">
        <v>1018</v>
      </c>
      <c r="I142" s="198"/>
      <c r="J142" s="199">
        <f>ROUND(I142*H142,2)</f>
        <v>0</v>
      </c>
      <c r="K142" s="200"/>
      <c r="L142" s="40"/>
      <c r="M142" s="201" t="s">
        <v>1</v>
      </c>
      <c r="N142" s="202" t="s">
        <v>42</v>
      </c>
      <c r="O142" s="72"/>
      <c r="P142" s="203">
        <f>O142*H142</f>
        <v>0</v>
      </c>
      <c r="Q142" s="203">
        <v>0</v>
      </c>
      <c r="R142" s="203">
        <f>Q142*H142</f>
        <v>0</v>
      </c>
      <c r="S142" s="203">
        <v>0</v>
      </c>
      <c r="T142" s="204">
        <f>S142*H142</f>
        <v>0</v>
      </c>
      <c r="U142" s="35"/>
      <c r="V142" s="35"/>
      <c r="W142" s="35"/>
      <c r="X142" s="35"/>
      <c r="Y142" s="35"/>
      <c r="Z142" s="35"/>
      <c r="AA142" s="35"/>
      <c r="AB142" s="35"/>
      <c r="AC142" s="35"/>
      <c r="AD142" s="35"/>
      <c r="AE142" s="35"/>
      <c r="AR142" s="205" t="s">
        <v>218</v>
      </c>
      <c r="AT142" s="205" t="s">
        <v>214</v>
      </c>
      <c r="AU142" s="205" t="s">
        <v>87</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218</v>
      </c>
      <c r="BM142" s="205" t="s">
        <v>559</v>
      </c>
    </row>
    <row r="143" spans="1:65" s="2" customFormat="1" ht="37.9" customHeight="1">
      <c r="A143" s="35"/>
      <c r="B143" s="36"/>
      <c r="C143" s="193" t="s">
        <v>226</v>
      </c>
      <c r="D143" s="193" t="s">
        <v>214</v>
      </c>
      <c r="E143" s="194" t="s">
        <v>557</v>
      </c>
      <c r="F143" s="195" t="s">
        <v>558</v>
      </c>
      <c r="G143" s="196" t="s">
        <v>224</v>
      </c>
      <c r="H143" s="197">
        <v>1018</v>
      </c>
      <c r="I143" s="198"/>
      <c r="J143" s="199">
        <f>ROUND(I143*H143,2)</f>
        <v>0</v>
      </c>
      <c r="K143" s="200"/>
      <c r="L143" s="40"/>
      <c r="M143" s="201" t="s">
        <v>1</v>
      </c>
      <c r="N143" s="202" t="s">
        <v>42</v>
      </c>
      <c r="O143" s="72"/>
      <c r="P143" s="203">
        <f>O143*H143</f>
        <v>0</v>
      </c>
      <c r="Q143" s="203">
        <v>0</v>
      </c>
      <c r="R143" s="203">
        <f>Q143*H143</f>
        <v>0</v>
      </c>
      <c r="S143" s="203">
        <v>0</v>
      </c>
      <c r="T143" s="204">
        <f>S143*H143</f>
        <v>0</v>
      </c>
      <c r="U143" s="35"/>
      <c r="V143" s="35"/>
      <c r="W143" s="35"/>
      <c r="X143" s="35"/>
      <c r="Y143" s="35"/>
      <c r="Z143" s="35"/>
      <c r="AA143" s="35"/>
      <c r="AB143" s="35"/>
      <c r="AC143" s="35"/>
      <c r="AD143" s="35"/>
      <c r="AE143" s="35"/>
      <c r="AR143" s="205" t="s">
        <v>218</v>
      </c>
      <c r="AT143" s="205" t="s">
        <v>214</v>
      </c>
      <c r="AU143" s="205" t="s">
        <v>87</v>
      </c>
      <c r="AY143" s="18" t="s">
        <v>209</v>
      </c>
      <c r="BE143" s="206">
        <f>IF(N143="základní",J143,0)</f>
        <v>0</v>
      </c>
      <c r="BF143" s="206">
        <f>IF(N143="snížená",J143,0)</f>
        <v>0</v>
      </c>
      <c r="BG143" s="206">
        <f>IF(N143="zákl. přenesená",J143,0)</f>
        <v>0</v>
      </c>
      <c r="BH143" s="206">
        <f>IF(N143="sníž. přenesená",J143,0)</f>
        <v>0</v>
      </c>
      <c r="BI143" s="206">
        <f>IF(N143="nulová",J143,0)</f>
        <v>0</v>
      </c>
      <c r="BJ143" s="18" t="s">
        <v>85</v>
      </c>
      <c r="BK143" s="206">
        <f>ROUND(I143*H143,2)</f>
        <v>0</v>
      </c>
      <c r="BL143" s="18" t="s">
        <v>218</v>
      </c>
      <c r="BM143" s="205" t="s">
        <v>560</v>
      </c>
    </row>
    <row r="144" spans="1:65" s="2" customFormat="1" ht="37.9" customHeight="1">
      <c r="A144" s="35"/>
      <c r="B144" s="36"/>
      <c r="C144" s="193" t="s">
        <v>218</v>
      </c>
      <c r="D144" s="193" t="s">
        <v>214</v>
      </c>
      <c r="E144" s="194" t="s">
        <v>561</v>
      </c>
      <c r="F144" s="195" t="s">
        <v>562</v>
      </c>
      <c r="G144" s="196" t="s">
        <v>224</v>
      </c>
      <c r="H144" s="197">
        <v>6108</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218</v>
      </c>
      <c r="AT144" s="205" t="s">
        <v>214</v>
      </c>
      <c r="AU144" s="205" t="s">
        <v>87</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218</v>
      </c>
      <c r="BM144" s="205" t="s">
        <v>563</v>
      </c>
    </row>
    <row r="145" spans="1:65" s="13" customFormat="1">
      <c r="B145" s="212"/>
      <c r="C145" s="213"/>
      <c r="D145" s="214" t="s">
        <v>555</v>
      </c>
      <c r="E145" s="215" t="s">
        <v>1</v>
      </c>
      <c r="F145" s="216" t="s">
        <v>564</v>
      </c>
      <c r="G145" s="213"/>
      <c r="H145" s="217">
        <v>6108</v>
      </c>
      <c r="I145" s="218"/>
      <c r="J145" s="213"/>
      <c r="K145" s="213"/>
      <c r="L145" s="219"/>
      <c r="M145" s="220"/>
      <c r="N145" s="221"/>
      <c r="O145" s="221"/>
      <c r="P145" s="221"/>
      <c r="Q145" s="221"/>
      <c r="R145" s="221"/>
      <c r="S145" s="221"/>
      <c r="T145" s="222"/>
      <c r="AT145" s="223" t="s">
        <v>555</v>
      </c>
      <c r="AU145" s="223" t="s">
        <v>87</v>
      </c>
      <c r="AV145" s="13" t="s">
        <v>87</v>
      </c>
      <c r="AW145" s="13" t="s">
        <v>32</v>
      </c>
      <c r="AX145" s="13" t="s">
        <v>85</v>
      </c>
      <c r="AY145" s="223" t="s">
        <v>209</v>
      </c>
    </row>
    <row r="146" spans="1:65" s="2" customFormat="1" ht="37.9" customHeight="1">
      <c r="A146" s="35"/>
      <c r="B146" s="36"/>
      <c r="C146" s="193" t="s">
        <v>233</v>
      </c>
      <c r="D146" s="193" t="s">
        <v>214</v>
      </c>
      <c r="E146" s="194" t="s">
        <v>561</v>
      </c>
      <c r="F146" s="195" t="s">
        <v>562</v>
      </c>
      <c r="G146" s="196" t="s">
        <v>224</v>
      </c>
      <c r="H146" s="197">
        <v>6108</v>
      </c>
      <c r="I146" s="198"/>
      <c r="J146" s="199">
        <f>ROUND(I146*H146,2)</f>
        <v>0</v>
      </c>
      <c r="K146" s="200"/>
      <c r="L146" s="40"/>
      <c r="M146" s="201" t="s">
        <v>1</v>
      </c>
      <c r="N146" s="202" t="s">
        <v>42</v>
      </c>
      <c r="O146" s="72"/>
      <c r="P146" s="203">
        <f>O146*H146</f>
        <v>0</v>
      </c>
      <c r="Q146" s="203">
        <v>0</v>
      </c>
      <c r="R146" s="203">
        <f>Q146*H146</f>
        <v>0</v>
      </c>
      <c r="S146" s="203">
        <v>0</v>
      </c>
      <c r="T146" s="204">
        <f>S146*H146</f>
        <v>0</v>
      </c>
      <c r="U146" s="35"/>
      <c r="V146" s="35"/>
      <c r="W146" s="35"/>
      <c r="X146" s="35"/>
      <c r="Y146" s="35"/>
      <c r="Z146" s="35"/>
      <c r="AA146" s="35"/>
      <c r="AB146" s="35"/>
      <c r="AC146" s="35"/>
      <c r="AD146" s="35"/>
      <c r="AE146" s="35"/>
      <c r="AR146" s="205" t="s">
        <v>218</v>
      </c>
      <c r="AT146" s="205" t="s">
        <v>214</v>
      </c>
      <c r="AU146" s="205" t="s">
        <v>87</v>
      </c>
      <c r="AY146" s="18" t="s">
        <v>209</v>
      </c>
      <c r="BE146" s="206">
        <f>IF(N146="základní",J146,0)</f>
        <v>0</v>
      </c>
      <c r="BF146" s="206">
        <f>IF(N146="snížená",J146,0)</f>
        <v>0</v>
      </c>
      <c r="BG146" s="206">
        <f>IF(N146="zákl. přenesená",J146,0)</f>
        <v>0</v>
      </c>
      <c r="BH146" s="206">
        <f>IF(N146="sníž. přenesená",J146,0)</f>
        <v>0</v>
      </c>
      <c r="BI146" s="206">
        <f>IF(N146="nulová",J146,0)</f>
        <v>0</v>
      </c>
      <c r="BJ146" s="18" t="s">
        <v>85</v>
      </c>
      <c r="BK146" s="206">
        <f>ROUND(I146*H146,2)</f>
        <v>0</v>
      </c>
      <c r="BL146" s="18" t="s">
        <v>218</v>
      </c>
      <c r="BM146" s="205" t="s">
        <v>565</v>
      </c>
    </row>
    <row r="147" spans="1:65" s="13" customFormat="1">
      <c r="B147" s="212"/>
      <c r="C147" s="213"/>
      <c r="D147" s="214" t="s">
        <v>555</v>
      </c>
      <c r="E147" s="215" t="s">
        <v>1</v>
      </c>
      <c r="F147" s="216" t="s">
        <v>564</v>
      </c>
      <c r="G147" s="213"/>
      <c r="H147" s="217">
        <v>6108</v>
      </c>
      <c r="I147" s="218"/>
      <c r="J147" s="213"/>
      <c r="K147" s="213"/>
      <c r="L147" s="219"/>
      <c r="M147" s="220"/>
      <c r="N147" s="221"/>
      <c r="O147" s="221"/>
      <c r="P147" s="221"/>
      <c r="Q147" s="221"/>
      <c r="R147" s="221"/>
      <c r="S147" s="221"/>
      <c r="T147" s="222"/>
      <c r="AT147" s="223" t="s">
        <v>555</v>
      </c>
      <c r="AU147" s="223" t="s">
        <v>87</v>
      </c>
      <c r="AV147" s="13" t="s">
        <v>87</v>
      </c>
      <c r="AW147" s="13" t="s">
        <v>32</v>
      </c>
      <c r="AX147" s="13" t="s">
        <v>85</v>
      </c>
      <c r="AY147" s="223" t="s">
        <v>209</v>
      </c>
    </row>
    <row r="148" spans="1:65" s="2" customFormat="1" ht="24.2" customHeight="1">
      <c r="A148" s="35"/>
      <c r="B148" s="36"/>
      <c r="C148" s="193" t="s">
        <v>238</v>
      </c>
      <c r="D148" s="193" t="s">
        <v>214</v>
      </c>
      <c r="E148" s="194" t="s">
        <v>566</v>
      </c>
      <c r="F148" s="195" t="s">
        <v>567</v>
      </c>
      <c r="G148" s="196" t="s">
        <v>236</v>
      </c>
      <c r="H148" s="197">
        <v>1730.6</v>
      </c>
      <c r="I148" s="198"/>
      <c r="J148" s="199">
        <f>ROUND(I148*H148,2)</f>
        <v>0</v>
      </c>
      <c r="K148" s="200"/>
      <c r="L148" s="40"/>
      <c r="M148" s="201" t="s">
        <v>1</v>
      </c>
      <c r="N148" s="202" t="s">
        <v>42</v>
      </c>
      <c r="O148" s="72"/>
      <c r="P148" s="203">
        <f>O148*H148</f>
        <v>0</v>
      </c>
      <c r="Q148" s="203">
        <v>0</v>
      </c>
      <c r="R148" s="203">
        <f>Q148*H148</f>
        <v>0</v>
      </c>
      <c r="S148" s="203">
        <v>0</v>
      </c>
      <c r="T148" s="204">
        <f>S148*H148</f>
        <v>0</v>
      </c>
      <c r="U148" s="35"/>
      <c r="V148" s="35"/>
      <c r="W148" s="35"/>
      <c r="X148" s="35"/>
      <c r="Y148" s="35"/>
      <c r="Z148" s="35"/>
      <c r="AA148" s="35"/>
      <c r="AB148" s="35"/>
      <c r="AC148" s="35"/>
      <c r="AD148" s="35"/>
      <c r="AE148" s="35"/>
      <c r="AR148" s="205" t="s">
        <v>218</v>
      </c>
      <c r="AT148" s="205" t="s">
        <v>214</v>
      </c>
      <c r="AU148" s="205" t="s">
        <v>87</v>
      </c>
      <c r="AY148" s="18" t="s">
        <v>209</v>
      </c>
      <c r="BE148" s="206">
        <f>IF(N148="základní",J148,0)</f>
        <v>0</v>
      </c>
      <c r="BF148" s="206">
        <f>IF(N148="snížená",J148,0)</f>
        <v>0</v>
      </c>
      <c r="BG148" s="206">
        <f>IF(N148="zákl. přenesená",J148,0)</f>
        <v>0</v>
      </c>
      <c r="BH148" s="206">
        <f>IF(N148="sníž. přenesená",J148,0)</f>
        <v>0</v>
      </c>
      <c r="BI148" s="206">
        <f>IF(N148="nulová",J148,0)</f>
        <v>0</v>
      </c>
      <c r="BJ148" s="18" t="s">
        <v>85</v>
      </c>
      <c r="BK148" s="206">
        <f>ROUND(I148*H148,2)</f>
        <v>0</v>
      </c>
      <c r="BL148" s="18" t="s">
        <v>218</v>
      </c>
      <c r="BM148" s="205" t="s">
        <v>568</v>
      </c>
    </row>
    <row r="149" spans="1:65" s="13" customFormat="1">
      <c r="B149" s="212"/>
      <c r="C149" s="213"/>
      <c r="D149" s="214" t="s">
        <v>555</v>
      </c>
      <c r="E149" s="215" t="s">
        <v>1</v>
      </c>
      <c r="F149" s="216" t="s">
        <v>569</v>
      </c>
      <c r="G149" s="213"/>
      <c r="H149" s="217">
        <v>1730.6</v>
      </c>
      <c r="I149" s="218"/>
      <c r="J149" s="213"/>
      <c r="K149" s="213"/>
      <c r="L149" s="219"/>
      <c r="M149" s="220"/>
      <c r="N149" s="221"/>
      <c r="O149" s="221"/>
      <c r="P149" s="221"/>
      <c r="Q149" s="221"/>
      <c r="R149" s="221"/>
      <c r="S149" s="221"/>
      <c r="T149" s="222"/>
      <c r="AT149" s="223" t="s">
        <v>555</v>
      </c>
      <c r="AU149" s="223" t="s">
        <v>87</v>
      </c>
      <c r="AV149" s="13" t="s">
        <v>87</v>
      </c>
      <c r="AW149" s="13" t="s">
        <v>32</v>
      </c>
      <c r="AX149" s="13" t="s">
        <v>85</v>
      </c>
      <c r="AY149" s="223" t="s">
        <v>209</v>
      </c>
    </row>
    <row r="150" spans="1:65" s="2" customFormat="1" ht="16.5" customHeight="1">
      <c r="A150" s="35"/>
      <c r="B150" s="36"/>
      <c r="C150" s="193" t="s">
        <v>242</v>
      </c>
      <c r="D150" s="193" t="s">
        <v>214</v>
      </c>
      <c r="E150" s="194" t="s">
        <v>570</v>
      </c>
      <c r="F150" s="195" t="s">
        <v>571</v>
      </c>
      <c r="G150" s="196" t="s">
        <v>224</v>
      </c>
      <c r="H150" s="197">
        <v>1018</v>
      </c>
      <c r="I150" s="198"/>
      <c r="J150" s="199">
        <f>ROUND(I150*H150,2)</f>
        <v>0</v>
      </c>
      <c r="K150" s="200"/>
      <c r="L150" s="40"/>
      <c r="M150" s="201" t="s">
        <v>1</v>
      </c>
      <c r="N150" s="202" t="s">
        <v>42</v>
      </c>
      <c r="O150" s="72"/>
      <c r="P150" s="203">
        <f>O150*H150</f>
        <v>0</v>
      </c>
      <c r="Q150" s="203">
        <v>0</v>
      </c>
      <c r="R150" s="203">
        <f>Q150*H150</f>
        <v>0</v>
      </c>
      <c r="S150" s="203">
        <v>0</v>
      </c>
      <c r="T150" s="204">
        <f>S150*H150</f>
        <v>0</v>
      </c>
      <c r="U150" s="35"/>
      <c r="V150" s="35"/>
      <c r="W150" s="35"/>
      <c r="X150" s="35"/>
      <c r="Y150" s="35"/>
      <c r="Z150" s="35"/>
      <c r="AA150" s="35"/>
      <c r="AB150" s="35"/>
      <c r="AC150" s="35"/>
      <c r="AD150" s="35"/>
      <c r="AE150" s="35"/>
      <c r="AR150" s="205" t="s">
        <v>218</v>
      </c>
      <c r="AT150" s="205" t="s">
        <v>214</v>
      </c>
      <c r="AU150" s="205" t="s">
        <v>87</v>
      </c>
      <c r="AY150" s="18" t="s">
        <v>209</v>
      </c>
      <c r="BE150" s="206">
        <f>IF(N150="základní",J150,0)</f>
        <v>0</v>
      </c>
      <c r="BF150" s="206">
        <f>IF(N150="snížená",J150,0)</f>
        <v>0</v>
      </c>
      <c r="BG150" s="206">
        <f>IF(N150="zákl. přenesená",J150,0)</f>
        <v>0</v>
      </c>
      <c r="BH150" s="206">
        <f>IF(N150="sníž. přenesená",J150,0)</f>
        <v>0</v>
      </c>
      <c r="BI150" s="206">
        <f>IF(N150="nulová",J150,0)</f>
        <v>0</v>
      </c>
      <c r="BJ150" s="18" t="s">
        <v>85</v>
      </c>
      <c r="BK150" s="206">
        <f>ROUND(I150*H150,2)</f>
        <v>0</v>
      </c>
      <c r="BL150" s="18" t="s">
        <v>218</v>
      </c>
      <c r="BM150" s="205" t="s">
        <v>572</v>
      </c>
    </row>
    <row r="151" spans="1:65" s="2" customFormat="1" ht="24.2" customHeight="1">
      <c r="A151" s="35"/>
      <c r="B151" s="36"/>
      <c r="C151" s="193" t="s">
        <v>246</v>
      </c>
      <c r="D151" s="193" t="s">
        <v>214</v>
      </c>
      <c r="E151" s="194" t="s">
        <v>573</v>
      </c>
      <c r="F151" s="195" t="s">
        <v>574</v>
      </c>
      <c r="G151" s="196" t="s">
        <v>224</v>
      </c>
      <c r="H151" s="197">
        <v>1018</v>
      </c>
      <c r="I151" s="198"/>
      <c r="J151" s="199">
        <f>ROUND(I151*H151,2)</f>
        <v>0</v>
      </c>
      <c r="K151" s="200"/>
      <c r="L151" s="40"/>
      <c r="M151" s="201" t="s">
        <v>1</v>
      </c>
      <c r="N151" s="202" t="s">
        <v>42</v>
      </c>
      <c r="O151" s="72"/>
      <c r="P151" s="203">
        <f>O151*H151</f>
        <v>0</v>
      </c>
      <c r="Q151" s="203">
        <v>0</v>
      </c>
      <c r="R151" s="203">
        <f>Q151*H151</f>
        <v>0</v>
      </c>
      <c r="S151" s="203">
        <v>0</v>
      </c>
      <c r="T151" s="204">
        <f>S151*H151</f>
        <v>0</v>
      </c>
      <c r="U151" s="35"/>
      <c r="V151" s="35"/>
      <c r="W151" s="35"/>
      <c r="X151" s="35"/>
      <c r="Y151" s="35"/>
      <c r="Z151" s="35"/>
      <c r="AA151" s="35"/>
      <c r="AB151" s="35"/>
      <c r="AC151" s="35"/>
      <c r="AD151" s="35"/>
      <c r="AE151" s="35"/>
      <c r="AR151" s="205" t="s">
        <v>218</v>
      </c>
      <c r="AT151" s="205" t="s">
        <v>214</v>
      </c>
      <c r="AU151" s="205" t="s">
        <v>87</v>
      </c>
      <c r="AY151" s="18" t="s">
        <v>209</v>
      </c>
      <c r="BE151" s="206">
        <f>IF(N151="základní",J151,0)</f>
        <v>0</v>
      </c>
      <c r="BF151" s="206">
        <f>IF(N151="snížená",J151,0)</f>
        <v>0</v>
      </c>
      <c r="BG151" s="206">
        <f>IF(N151="zákl. přenesená",J151,0)</f>
        <v>0</v>
      </c>
      <c r="BH151" s="206">
        <f>IF(N151="sníž. přenesená",J151,0)</f>
        <v>0</v>
      </c>
      <c r="BI151" s="206">
        <f>IF(N151="nulová",J151,0)</f>
        <v>0</v>
      </c>
      <c r="BJ151" s="18" t="s">
        <v>85</v>
      </c>
      <c r="BK151" s="206">
        <f>ROUND(I151*H151,2)</f>
        <v>0</v>
      </c>
      <c r="BL151" s="18" t="s">
        <v>218</v>
      </c>
      <c r="BM151" s="205" t="s">
        <v>575</v>
      </c>
    </row>
    <row r="152" spans="1:65" s="2" customFormat="1" ht="16.5" customHeight="1">
      <c r="A152" s="35"/>
      <c r="B152" s="36"/>
      <c r="C152" s="224" t="s">
        <v>210</v>
      </c>
      <c r="D152" s="224" t="s">
        <v>576</v>
      </c>
      <c r="E152" s="225" t="s">
        <v>577</v>
      </c>
      <c r="F152" s="226" t="s">
        <v>578</v>
      </c>
      <c r="G152" s="227" t="s">
        <v>236</v>
      </c>
      <c r="H152" s="228">
        <v>1730.6</v>
      </c>
      <c r="I152" s="229"/>
      <c r="J152" s="230">
        <f>ROUND(I152*H152,2)</f>
        <v>0</v>
      </c>
      <c r="K152" s="231"/>
      <c r="L152" s="232"/>
      <c r="M152" s="233" t="s">
        <v>1</v>
      </c>
      <c r="N152" s="234" t="s">
        <v>42</v>
      </c>
      <c r="O152" s="72"/>
      <c r="P152" s="203">
        <f>O152*H152</f>
        <v>0</v>
      </c>
      <c r="Q152" s="203">
        <v>1</v>
      </c>
      <c r="R152" s="203">
        <f>Q152*H152</f>
        <v>1730.6</v>
      </c>
      <c r="S152" s="203">
        <v>0</v>
      </c>
      <c r="T152" s="204">
        <f>S152*H152</f>
        <v>0</v>
      </c>
      <c r="U152" s="35"/>
      <c r="V152" s="35"/>
      <c r="W152" s="35"/>
      <c r="X152" s="35"/>
      <c r="Y152" s="35"/>
      <c r="Z152" s="35"/>
      <c r="AA152" s="35"/>
      <c r="AB152" s="35"/>
      <c r="AC152" s="35"/>
      <c r="AD152" s="35"/>
      <c r="AE152" s="35"/>
      <c r="AR152" s="205" t="s">
        <v>246</v>
      </c>
      <c r="AT152" s="205" t="s">
        <v>576</v>
      </c>
      <c r="AU152" s="205" t="s">
        <v>87</v>
      </c>
      <c r="AY152" s="18" t="s">
        <v>209</v>
      </c>
      <c r="BE152" s="206">
        <f>IF(N152="základní",J152,0)</f>
        <v>0</v>
      </c>
      <c r="BF152" s="206">
        <f>IF(N152="snížená",J152,0)</f>
        <v>0</v>
      </c>
      <c r="BG152" s="206">
        <f>IF(N152="zákl. přenesená",J152,0)</f>
        <v>0</v>
      </c>
      <c r="BH152" s="206">
        <f>IF(N152="sníž. přenesená",J152,0)</f>
        <v>0</v>
      </c>
      <c r="BI152" s="206">
        <f>IF(N152="nulová",J152,0)</f>
        <v>0</v>
      </c>
      <c r="BJ152" s="18" t="s">
        <v>85</v>
      </c>
      <c r="BK152" s="206">
        <f>ROUND(I152*H152,2)</f>
        <v>0</v>
      </c>
      <c r="BL152" s="18" t="s">
        <v>218</v>
      </c>
      <c r="BM152" s="205" t="s">
        <v>579</v>
      </c>
    </row>
    <row r="153" spans="1:65" s="13" customFormat="1">
      <c r="B153" s="212"/>
      <c r="C153" s="213"/>
      <c r="D153" s="214" t="s">
        <v>555</v>
      </c>
      <c r="E153" s="215" t="s">
        <v>1</v>
      </c>
      <c r="F153" s="216" t="s">
        <v>569</v>
      </c>
      <c r="G153" s="213"/>
      <c r="H153" s="217">
        <v>1730.6</v>
      </c>
      <c r="I153" s="218"/>
      <c r="J153" s="213"/>
      <c r="K153" s="213"/>
      <c r="L153" s="219"/>
      <c r="M153" s="220"/>
      <c r="N153" s="221"/>
      <c r="O153" s="221"/>
      <c r="P153" s="221"/>
      <c r="Q153" s="221"/>
      <c r="R153" s="221"/>
      <c r="S153" s="221"/>
      <c r="T153" s="222"/>
      <c r="AT153" s="223" t="s">
        <v>555</v>
      </c>
      <c r="AU153" s="223" t="s">
        <v>87</v>
      </c>
      <c r="AV153" s="13" t="s">
        <v>87</v>
      </c>
      <c r="AW153" s="13" t="s">
        <v>32</v>
      </c>
      <c r="AX153" s="13" t="s">
        <v>85</v>
      </c>
      <c r="AY153" s="223" t="s">
        <v>209</v>
      </c>
    </row>
    <row r="154" spans="1:65" s="2" customFormat="1" ht="24.2" customHeight="1">
      <c r="A154" s="35"/>
      <c r="B154" s="36"/>
      <c r="C154" s="193" t="s">
        <v>253</v>
      </c>
      <c r="D154" s="193" t="s">
        <v>214</v>
      </c>
      <c r="E154" s="194" t="s">
        <v>580</v>
      </c>
      <c r="F154" s="195" t="s">
        <v>581</v>
      </c>
      <c r="G154" s="196" t="s">
        <v>217</v>
      </c>
      <c r="H154" s="197">
        <v>460</v>
      </c>
      <c r="I154" s="198"/>
      <c r="J154" s="199">
        <f>ROUND(I154*H154,2)</f>
        <v>0</v>
      </c>
      <c r="K154" s="200"/>
      <c r="L154" s="40"/>
      <c r="M154" s="201" t="s">
        <v>1</v>
      </c>
      <c r="N154" s="202" t="s">
        <v>42</v>
      </c>
      <c r="O154" s="72"/>
      <c r="P154" s="203">
        <f>O154*H154</f>
        <v>0</v>
      </c>
      <c r="Q154" s="203">
        <v>0</v>
      </c>
      <c r="R154" s="203">
        <f>Q154*H154</f>
        <v>0</v>
      </c>
      <c r="S154" s="203">
        <v>0</v>
      </c>
      <c r="T154" s="204">
        <f>S154*H154</f>
        <v>0</v>
      </c>
      <c r="U154" s="35"/>
      <c r="V154" s="35"/>
      <c r="W154" s="35"/>
      <c r="X154" s="35"/>
      <c r="Y154" s="35"/>
      <c r="Z154" s="35"/>
      <c r="AA154" s="35"/>
      <c r="AB154" s="35"/>
      <c r="AC154" s="35"/>
      <c r="AD154" s="35"/>
      <c r="AE154" s="35"/>
      <c r="AR154" s="205" t="s">
        <v>218</v>
      </c>
      <c r="AT154" s="205" t="s">
        <v>214</v>
      </c>
      <c r="AU154" s="205" t="s">
        <v>87</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582</v>
      </c>
    </row>
    <row r="155" spans="1:65" s="13" customFormat="1">
      <c r="B155" s="212"/>
      <c r="C155" s="213"/>
      <c r="D155" s="214" t="s">
        <v>555</v>
      </c>
      <c r="E155" s="215" t="s">
        <v>1</v>
      </c>
      <c r="F155" s="216" t="s">
        <v>583</v>
      </c>
      <c r="G155" s="213"/>
      <c r="H155" s="217">
        <v>460</v>
      </c>
      <c r="I155" s="218"/>
      <c r="J155" s="213"/>
      <c r="K155" s="213"/>
      <c r="L155" s="219"/>
      <c r="M155" s="220"/>
      <c r="N155" s="221"/>
      <c r="O155" s="221"/>
      <c r="P155" s="221"/>
      <c r="Q155" s="221"/>
      <c r="R155" s="221"/>
      <c r="S155" s="221"/>
      <c r="T155" s="222"/>
      <c r="AT155" s="223" t="s">
        <v>555</v>
      </c>
      <c r="AU155" s="223" t="s">
        <v>87</v>
      </c>
      <c r="AV155" s="13" t="s">
        <v>87</v>
      </c>
      <c r="AW155" s="13" t="s">
        <v>32</v>
      </c>
      <c r="AX155" s="13" t="s">
        <v>85</v>
      </c>
      <c r="AY155" s="223" t="s">
        <v>209</v>
      </c>
    </row>
    <row r="156" spans="1:65" s="2" customFormat="1" ht="16.5" customHeight="1">
      <c r="A156" s="35"/>
      <c r="B156" s="36"/>
      <c r="C156" s="224" t="s">
        <v>257</v>
      </c>
      <c r="D156" s="224" t="s">
        <v>576</v>
      </c>
      <c r="E156" s="225" t="s">
        <v>584</v>
      </c>
      <c r="F156" s="226" t="s">
        <v>585</v>
      </c>
      <c r="G156" s="227" t="s">
        <v>586</v>
      </c>
      <c r="H156" s="228">
        <v>9.1999999999999993</v>
      </c>
      <c r="I156" s="229"/>
      <c r="J156" s="230">
        <f>ROUND(I156*H156,2)</f>
        <v>0</v>
      </c>
      <c r="K156" s="231"/>
      <c r="L156" s="232"/>
      <c r="M156" s="233" t="s">
        <v>1</v>
      </c>
      <c r="N156" s="234" t="s">
        <v>42</v>
      </c>
      <c r="O156" s="72"/>
      <c r="P156" s="203">
        <f>O156*H156</f>
        <v>0</v>
      </c>
      <c r="Q156" s="203">
        <v>1E-3</v>
      </c>
      <c r="R156" s="203">
        <f>Q156*H156</f>
        <v>9.1999999999999998E-3</v>
      </c>
      <c r="S156" s="203">
        <v>0</v>
      </c>
      <c r="T156" s="204">
        <f>S156*H156</f>
        <v>0</v>
      </c>
      <c r="U156" s="35"/>
      <c r="V156" s="35"/>
      <c r="W156" s="35"/>
      <c r="X156" s="35"/>
      <c r="Y156" s="35"/>
      <c r="Z156" s="35"/>
      <c r="AA156" s="35"/>
      <c r="AB156" s="35"/>
      <c r="AC156" s="35"/>
      <c r="AD156" s="35"/>
      <c r="AE156" s="35"/>
      <c r="AR156" s="205" t="s">
        <v>246</v>
      </c>
      <c r="AT156" s="205" t="s">
        <v>576</v>
      </c>
      <c r="AU156" s="205" t="s">
        <v>87</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587</v>
      </c>
    </row>
    <row r="157" spans="1:65" s="13" customFormat="1">
      <c r="B157" s="212"/>
      <c r="C157" s="213"/>
      <c r="D157" s="214" t="s">
        <v>555</v>
      </c>
      <c r="E157" s="215" t="s">
        <v>1</v>
      </c>
      <c r="F157" s="216" t="s">
        <v>588</v>
      </c>
      <c r="G157" s="213"/>
      <c r="H157" s="217">
        <v>9.1999999999999993</v>
      </c>
      <c r="I157" s="218"/>
      <c r="J157" s="213"/>
      <c r="K157" s="213"/>
      <c r="L157" s="219"/>
      <c r="M157" s="220"/>
      <c r="N157" s="221"/>
      <c r="O157" s="221"/>
      <c r="P157" s="221"/>
      <c r="Q157" s="221"/>
      <c r="R157" s="221"/>
      <c r="S157" s="221"/>
      <c r="T157" s="222"/>
      <c r="AT157" s="223" t="s">
        <v>555</v>
      </c>
      <c r="AU157" s="223" t="s">
        <v>87</v>
      </c>
      <c r="AV157" s="13" t="s">
        <v>87</v>
      </c>
      <c r="AW157" s="13" t="s">
        <v>32</v>
      </c>
      <c r="AX157" s="13" t="s">
        <v>85</v>
      </c>
      <c r="AY157" s="223" t="s">
        <v>209</v>
      </c>
    </row>
    <row r="158" spans="1:65" s="2" customFormat="1" ht="33" customHeight="1">
      <c r="A158" s="35"/>
      <c r="B158" s="36"/>
      <c r="C158" s="193" t="s">
        <v>261</v>
      </c>
      <c r="D158" s="193" t="s">
        <v>214</v>
      </c>
      <c r="E158" s="194" t="s">
        <v>589</v>
      </c>
      <c r="F158" s="195" t="s">
        <v>590</v>
      </c>
      <c r="G158" s="196" t="s">
        <v>323</v>
      </c>
      <c r="H158" s="197">
        <v>40</v>
      </c>
      <c r="I158" s="198"/>
      <c r="J158" s="199">
        <f>ROUND(I158*H158,2)</f>
        <v>0</v>
      </c>
      <c r="K158" s="200"/>
      <c r="L158" s="40"/>
      <c r="M158" s="201" t="s">
        <v>1</v>
      </c>
      <c r="N158" s="202" t="s">
        <v>42</v>
      </c>
      <c r="O158" s="72"/>
      <c r="P158" s="203">
        <f>O158*H158</f>
        <v>0</v>
      </c>
      <c r="Q158" s="203">
        <v>0</v>
      </c>
      <c r="R158" s="203">
        <f>Q158*H158</f>
        <v>0</v>
      </c>
      <c r="S158" s="203">
        <v>0</v>
      </c>
      <c r="T158" s="204">
        <f>S158*H158</f>
        <v>0</v>
      </c>
      <c r="U158" s="35"/>
      <c r="V158" s="35"/>
      <c r="W158" s="35"/>
      <c r="X158" s="35"/>
      <c r="Y158" s="35"/>
      <c r="Z158" s="35"/>
      <c r="AA158" s="35"/>
      <c r="AB158" s="35"/>
      <c r="AC158" s="35"/>
      <c r="AD158" s="35"/>
      <c r="AE158" s="35"/>
      <c r="AR158" s="205" t="s">
        <v>218</v>
      </c>
      <c r="AT158" s="205" t="s">
        <v>214</v>
      </c>
      <c r="AU158" s="205" t="s">
        <v>87</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591</v>
      </c>
    </row>
    <row r="159" spans="1:65" s="2" customFormat="1" ht="16.5" customHeight="1">
      <c r="A159" s="35"/>
      <c r="B159" s="36"/>
      <c r="C159" s="224" t="s">
        <v>265</v>
      </c>
      <c r="D159" s="224" t="s">
        <v>576</v>
      </c>
      <c r="E159" s="225" t="s">
        <v>592</v>
      </c>
      <c r="F159" s="226" t="s">
        <v>593</v>
      </c>
      <c r="G159" s="227" t="s">
        <v>224</v>
      </c>
      <c r="H159" s="228">
        <v>2</v>
      </c>
      <c r="I159" s="229"/>
      <c r="J159" s="230">
        <f>ROUND(I159*H159,2)</f>
        <v>0</v>
      </c>
      <c r="K159" s="231"/>
      <c r="L159" s="232"/>
      <c r="M159" s="233" t="s">
        <v>1</v>
      </c>
      <c r="N159" s="234" t="s">
        <v>42</v>
      </c>
      <c r="O159" s="72"/>
      <c r="P159" s="203">
        <f>O159*H159</f>
        <v>0</v>
      </c>
      <c r="Q159" s="203">
        <v>0.22</v>
      </c>
      <c r="R159" s="203">
        <f>Q159*H159</f>
        <v>0.44</v>
      </c>
      <c r="S159" s="203">
        <v>0</v>
      </c>
      <c r="T159" s="204">
        <f>S159*H159</f>
        <v>0</v>
      </c>
      <c r="U159" s="35"/>
      <c r="V159" s="35"/>
      <c r="W159" s="35"/>
      <c r="X159" s="35"/>
      <c r="Y159" s="35"/>
      <c r="Z159" s="35"/>
      <c r="AA159" s="35"/>
      <c r="AB159" s="35"/>
      <c r="AC159" s="35"/>
      <c r="AD159" s="35"/>
      <c r="AE159" s="35"/>
      <c r="AR159" s="205" t="s">
        <v>246</v>
      </c>
      <c r="AT159" s="205" t="s">
        <v>576</v>
      </c>
      <c r="AU159" s="205" t="s">
        <v>87</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594</v>
      </c>
    </row>
    <row r="160" spans="1:65" s="13" customFormat="1">
      <c r="B160" s="212"/>
      <c r="C160" s="213"/>
      <c r="D160" s="214" t="s">
        <v>555</v>
      </c>
      <c r="E160" s="215" t="s">
        <v>1</v>
      </c>
      <c r="F160" s="216" t="s">
        <v>595</v>
      </c>
      <c r="G160" s="213"/>
      <c r="H160" s="217">
        <v>2</v>
      </c>
      <c r="I160" s="218"/>
      <c r="J160" s="213"/>
      <c r="K160" s="213"/>
      <c r="L160" s="219"/>
      <c r="M160" s="220"/>
      <c r="N160" s="221"/>
      <c r="O160" s="221"/>
      <c r="P160" s="221"/>
      <c r="Q160" s="221"/>
      <c r="R160" s="221"/>
      <c r="S160" s="221"/>
      <c r="T160" s="222"/>
      <c r="AT160" s="223" t="s">
        <v>555</v>
      </c>
      <c r="AU160" s="223" t="s">
        <v>87</v>
      </c>
      <c r="AV160" s="13" t="s">
        <v>87</v>
      </c>
      <c r="AW160" s="13" t="s">
        <v>32</v>
      </c>
      <c r="AX160" s="13" t="s">
        <v>85</v>
      </c>
      <c r="AY160" s="223" t="s">
        <v>209</v>
      </c>
    </row>
    <row r="161" spans="1:65" s="2" customFormat="1" ht="33" customHeight="1">
      <c r="A161" s="35"/>
      <c r="B161" s="36"/>
      <c r="C161" s="193" t="s">
        <v>269</v>
      </c>
      <c r="D161" s="193" t="s">
        <v>214</v>
      </c>
      <c r="E161" s="194" t="s">
        <v>596</v>
      </c>
      <c r="F161" s="195" t="s">
        <v>597</v>
      </c>
      <c r="G161" s="196" t="s">
        <v>323</v>
      </c>
      <c r="H161" s="197">
        <v>20</v>
      </c>
      <c r="I161" s="198"/>
      <c r="J161" s="199">
        <f>ROUND(I161*H161,2)</f>
        <v>0</v>
      </c>
      <c r="K161" s="200"/>
      <c r="L161" s="40"/>
      <c r="M161" s="201" t="s">
        <v>1</v>
      </c>
      <c r="N161" s="202"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218</v>
      </c>
      <c r="AT161" s="205" t="s">
        <v>214</v>
      </c>
      <c r="AU161" s="205" t="s">
        <v>87</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598</v>
      </c>
    </row>
    <row r="162" spans="1:65" s="2" customFormat="1" ht="16.5" customHeight="1">
      <c r="A162" s="35"/>
      <c r="B162" s="36"/>
      <c r="C162" s="224" t="s">
        <v>8</v>
      </c>
      <c r="D162" s="224" t="s">
        <v>576</v>
      </c>
      <c r="E162" s="225" t="s">
        <v>592</v>
      </c>
      <c r="F162" s="226" t="s">
        <v>593</v>
      </c>
      <c r="G162" s="227" t="s">
        <v>224</v>
      </c>
      <c r="H162" s="228">
        <v>20</v>
      </c>
      <c r="I162" s="229"/>
      <c r="J162" s="230">
        <f>ROUND(I162*H162,2)</f>
        <v>0</v>
      </c>
      <c r="K162" s="231"/>
      <c r="L162" s="232"/>
      <c r="M162" s="233" t="s">
        <v>1</v>
      </c>
      <c r="N162" s="234" t="s">
        <v>42</v>
      </c>
      <c r="O162" s="72"/>
      <c r="P162" s="203">
        <f>O162*H162</f>
        <v>0</v>
      </c>
      <c r="Q162" s="203">
        <v>0.22</v>
      </c>
      <c r="R162" s="203">
        <f>Q162*H162</f>
        <v>4.4000000000000004</v>
      </c>
      <c r="S162" s="203">
        <v>0</v>
      </c>
      <c r="T162" s="204">
        <f>S162*H162</f>
        <v>0</v>
      </c>
      <c r="U162" s="35"/>
      <c r="V162" s="35"/>
      <c r="W162" s="35"/>
      <c r="X162" s="35"/>
      <c r="Y162" s="35"/>
      <c r="Z162" s="35"/>
      <c r="AA162" s="35"/>
      <c r="AB162" s="35"/>
      <c r="AC162" s="35"/>
      <c r="AD162" s="35"/>
      <c r="AE162" s="35"/>
      <c r="AR162" s="205" t="s">
        <v>246</v>
      </c>
      <c r="AT162" s="205" t="s">
        <v>576</v>
      </c>
      <c r="AU162" s="205" t="s">
        <v>87</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599</v>
      </c>
    </row>
    <row r="163" spans="1:65" s="2" customFormat="1" ht="16.5" customHeight="1">
      <c r="A163" s="35"/>
      <c r="B163" s="36"/>
      <c r="C163" s="193" t="s">
        <v>276</v>
      </c>
      <c r="D163" s="193" t="s">
        <v>214</v>
      </c>
      <c r="E163" s="194" t="s">
        <v>600</v>
      </c>
      <c r="F163" s="195" t="s">
        <v>601</v>
      </c>
      <c r="G163" s="196" t="s">
        <v>323</v>
      </c>
      <c r="H163" s="197">
        <v>40</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218</v>
      </c>
      <c r="AT163" s="205" t="s">
        <v>214</v>
      </c>
      <c r="AU163" s="205" t="s">
        <v>87</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602</v>
      </c>
    </row>
    <row r="164" spans="1:65" s="2" customFormat="1" ht="24.2" customHeight="1">
      <c r="A164" s="35"/>
      <c r="B164" s="36"/>
      <c r="C164" s="193" t="s">
        <v>280</v>
      </c>
      <c r="D164" s="193" t="s">
        <v>214</v>
      </c>
      <c r="E164" s="194" t="s">
        <v>603</v>
      </c>
      <c r="F164" s="195" t="s">
        <v>604</v>
      </c>
      <c r="G164" s="196" t="s">
        <v>323</v>
      </c>
      <c r="H164" s="197">
        <v>40</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87</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605</v>
      </c>
    </row>
    <row r="165" spans="1:65" s="13" customFormat="1">
      <c r="B165" s="212"/>
      <c r="C165" s="213"/>
      <c r="D165" s="214" t="s">
        <v>555</v>
      </c>
      <c r="E165" s="215" t="s">
        <v>1</v>
      </c>
      <c r="F165" s="216" t="s">
        <v>606</v>
      </c>
      <c r="G165" s="213"/>
      <c r="H165" s="217">
        <v>40</v>
      </c>
      <c r="I165" s="218"/>
      <c r="J165" s="213"/>
      <c r="K165" s="213"/>
      <c r="L165" s="219"/>
      <c r="M165" s="220"/>
      <c r="N165" s="221"/>
      <c r="O165" s="221"/>
      <c r="P165" s="221"/>
      <c r="Q165" s="221"/>
      <c r="R165" s="221"/>
      <c r="S165" s="221"/>
      <c r="T165" s="222"/>
      <c r="AT165" s="223" t="s">
        <v>555</v>
      </c>
      <c r="AU165" s="223" t="s">
        <v>87</v>
      </c>
      <c r="AV165" s="13" t="s">
        <v>87</v>
      </c>
      <c r="AW165" s="13" t="s">
        <v>32</v>
      </c>
      <c r="AX165" s="13" t="s">
        <v>85</v>
      </c>
      <c r="AY165" s="223" t="s">
        <v>209</v>
      </c>
    </row>
    <row r="166" spans="1:65" s="2" customFormat="1" ht="16.5" customHeight="1">
      <c r="A166" s="35"/>
      <c r="B166" s="36"/>
      <c r="C166" s="224" t="s">
        <v>284</v>
      </c>
      <c r="D166" s="224" t="s">
        <v>576</v>
      </c>
      <c r="E166" s="225" t="s">
        <v>607</v>
      </c>
      <c r="F166" s="226" t="s">
        <v>608</v>
      </c>
      <c r="G166" s="227" t="s">
        <v>323</v>
      </c>
      <c r="H166" s="228">
        <v>40</v>
      </c>
      <c r="I166" s="229"/>
      <c r="J166" s="230">
        <f>ROUND(I166*H166,2)</f>
        <v>0</v>
      </c>
      <c r="K166" s="231"/>
      <c r="L166" s="232"/>
      <c r="M166" s="233" t="s">
        <v>1</v>
      </c>
      <c r="N166" s="234" t="s">
        <v>42</v>
      </c>
      <c r="O166" s="72"/>
      <c r="P166" s="203">
        <f>O166*H166</f>
        <v>0</v>
      </c>
      <c r="Q166" s="203">
        <v>5.0000000000000001E-3</v>
      </c>
      <c r="R166" s="203">
        <f>Q166*H166</f>
        <v>0.2</v>
      </c>
      <c r="S166" s="203">
        <v>0</v>
      </c>
      <c r="T166" s="204">
        <f>S166*H166</f>
        <v>0</v>
      </c>
      <c r="U166" s="35"/>
      <c r="V166" s="35"/>
      <c r="W166" s="35"/>
      <c r="X166" s="35"/>
      <c r="Y166" s="35"/>
      <c r="Z166" s="35"/>
      <c r="AA166" s="35"/>
      <c r="AB166" s="35"/>
      <c r="AC166" s="35"/>
      <c r="AD166" s="35"/>
      <c r="AE166" s="35"/>
      <c r="AR166" s="205" t="s">
        <v>246</v>
      </c>
      <c r="AT166" s="205" t="s">
        <v>576</v>
      </c>
      <c r="AU166" s="205" t="s">
        <v>87</v>
      </c>
      <c r="AY166" s="18" t="s">
        <v>209</v>
      </c>
      <c r="BE166" s="206">
        <f>IF(N166="základní",J166,0)</f>
        <v>0</v>
      </c>
      <c r="BF166" s="206">
        <f>IF(N166="snížená",J166,0)</f>
        <v>0</v>
      </c>
      <c r="BG166" s="206">
        <f>IF(N166="zákl. přenesená",J166,0)</f>
        <v>0</v>
      </c>
      <c r="BH166" s="206">
        <f>IF(N166="sníž. přenesená",J166,0)</f>
        <v>0</v>
      </c>
      <c r="BI166" s="206">
        <f>IF(N166="nulová",J166,0)</f>
        <v>0</v>
      </c>
      <c r="BJ166" s="18" t="s">
        <v>85</v>
      </c>
      <c r="BK166" s="206">
        <f>ROUND(I166*H166,2)</f>
        <v>0</v>
      </c>
      <c r="BL166" s="18" t="s">
        <v>218</v>
      </c>
      <c r="BM166" s="205" t="s">
        <v>609</v>
      </c>
    </row>
    <row r="167" spans="1:65" s="2" customFormat="1" ht="24.2" customHeight="1">
      <c r="A167" s="35"/>
      <c r="B167" s="36"/>
      <c r="C167" s="193" t="s">
        <v>288</v>
      </c>
      <c r="D167" s="193" t="s">
        <v>214</v>
      </c>
      <c r="E167" s="194" t="s">
        <v>610</v>
      </c>
      <c r="F167" s="195" t="s">
        <v>611</v>
      </c>
      <c r="G167" s="196" t="s">
        <v>323</v>
      </c>
      <c r="H167" s="197">
        <v>20</v>
      </c>
      <c r="I167" s="198"/>
      <c r="J167" s="199">
        <f>ROUND(I167*H167,2)</f>
        <v>0</v>
      </c>
      <c r="K167" s="200"/>
      <c r="L167" s="40"/>
      <c r="M167" s="201" t="s">
        <v>1</v>
      </c>
      <c r="N167" s="202"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218</v>
      </c>
      <c r="AT167" s="205" t="s">
        <v>214</v>
      </c>
      <c r="AU167" s="205" t="s">
        <v>87</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218</v>
      </c>
      <c r="BM167" s="205" t="s">
        <v>612</v>
      </c>
    </row>
    <row r="168" spans="1:65" s="13" customFormat="1">
      <c r="B168" s="212"/>
      <c r="C168" s="213"/>
      <c r="D168" s="214" t="s">
        <v>555</v>
      </c>
      <c r="E168" s="215" t="s">
        <v>1</v>
      </c>
      <c r="F168" s="216" t="s">
        <v>613</v>
      </c>
      <c r="G168" s="213"/>
      <c r="H168" s="217">
        <v>20</v>
      </c>
      <c r="I168" s="218"/>
      <c r="J168" s="213"/>
      <c r="K168" s="213"/>
      <c r="L168" s="219"/>
      <c r="M168" s="220"/>
      <c r="N168" s="221"/>
      <c r="O168" s="221"/>
      <c r="P168" s="221"/>
      <c r="Q168" s="221"/>
      <c r="R168" s="221"/>
      <c r="S168" s="221"/>
      <c r="T168" s="222"/>
      <c r="AT168" s="223" t="s">
        <v>555</v>
      </c>
      <c r="AU168" s="223" t="s">
        <v>87</v>
      </c>
      <c r="AV168" s="13" t="s">
        <v>87</v>
      </c>
      <c r="AW168" s="13" t="s">
        <v>32</v>
      </c>
      <c r="AX168" s="13" t="s">
        <v>85</v>
      </c>
      <c r="AY168" s="223" t="s">
        <v>209</v>
      </c>
    </row>
    <row r="169" spans="1:65" s="2" customFormat="1" ht="16.5" customHeight="1">
      <c r="A169" s="35"/>
      <c r="B169" s="36"/>
      <c r="C169" s="224" t="s">
        <v>292</v>
      </c>
      <c r="D169" s="224" t="s">
        <v>576</v>
      </c>
      <c r="E169" s="225" t="s">
        <v>614</v>
      </c>
      <c r="F169" s="226" t="s">
        <v>615</v>
      </c>
      <c r="G169" s="227" t="s">
        <v>323</v>
      </c>
      <c r="H169" s="228">
        <v>20</v>
      </c>
      <c r="I169" s="229"/>
      <c r="J169" s="230">
        <f>ROUND(I169*H169,2)</f>
        <v>0</v>
      </c>
      <c r="K169" s="231"/>
      <c r="L169" s="232"/>
      <c r="M169" s="233" t="s">
        <v>1</v>
      </c>
      <c r="N169" s="234" t="s">
        <v>42</v>
      </c>
      <c r="O169" s="72"/>
      <c r="P169" s="203">
        <f>O169*H169</f>
        <v>0</v>
      </c>
      <c r="Q169" s="203">
        <v>2.7E-2</v>
      </c>
      <c r="R169" s="203">
        <f>Q169*H169</f>
        <v>0.54</v>
      </c>
      <c r="S169" s="203">
        <v>0</v>
      </c>
      <c r="T169" s="204">
        <f>S169*H169</f>
        <v>0</v>
      </c>
      <c r="U169" s="35"/>
      <c r="V169" s="35"/>
      <c r="W169" s="35"/>
      <c r="X169" s="35"/>
      <c r="Y169" s="35"/>
      <c r="Z169" s="35"/>
      <c r="AA169" s="35"/>
      <c r="AB169" s="35"/>
      <c r="AC169" s="35"/>
      <c r="AD169" s="35"/>
      <c r="AE169" s="35"/>
      <c r="AR169" s="205" t="s">
        <v>246</v>
      </c>
      <c r="AT169" s="205" t="s">
        <v>576</v>
      </c>
      <c r="AU169" s="205" t="s">
        <v>87</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218</v>
      </c>
      <c r="BM169" s="205" t="s">
        <v>616</v>
      </c>
    </row>
    <row r="170" spans="1:65" s="12" customFormat="1" ht="22.9" customHeight="1">
      <c r="B170" s="177"/>
      <c r="C170" s="178"/>
      <c r="D170" s="179" t="s">
        <v>76</v>
      </c>
      <c r="E170" s="191" t="s">
        <v>87</v>
      </c>
      <c r="F170" s="191" t="s">
        <v>617</v>
      </c>
      <c r="G170" s="178"/>
      <c r="H170" s="178"/>
      <c r="I170" s="181"/>
      <c r="J170" s="192">
        <f>BK170</f>
        <v>0</v>
      </c>
      <c r="K170" s="178"/>
      <c r="L170" s="183"/>
      <c r="M170" s="184"/>
      <c r="N170" s="185"/>
      <c r="O170" s="185"/>
      <c r="P170" s="186">
        <f>SUM(P171:P180)</f>
        <v>0</v>
      </c>
      <c r="Q170" s="185"/>
      <c r="R170" s="186">
        <f>SUM(R171:R180)</f>
        <v>51.390251369999994</v>
      </c>
      <c r="S170" s="185"/>
      <c r="T170" s="187">
        <f>SUM(T171:T180)</f>
        <v>0</v>
      </c>
      <c r="AR170" s="188" t="s">
        <v>85</v>
      </c>
      <c r="AT170" s="189" t="s">
        <v>76</v>
      </c>
      <c r="AU170" s="189" t="s">
        <v>85</v>
      </c>
      <c r="AY170" s="188" t="s">
        <v>209</v>
      </c>
      <c r="BK170" s="190">
        <f>SUM(BK171:BK180)</f>
        <v>0</v>
      </c>
    </row>
    <row r="171" spans="1:65" s="2" customFormat="1" ht="37.9" customHeight="1">
      <c r="A171" s="35"/>
      <c r="B171" s="36"/>
      <c r="C171" s="193" t="s">
        <v>7</v>
      </c>
      <c r="D171" s="193" t="s">
        <v>214</v>
      </c>
      <c r="E171" s="194" t="s">
        <v>618</v>
      </c>
      <c r="F171" s="195" t="s">
        <v>619</v>
      </c>
      <c r="G171" s="196" t="s">
        <v>224</v>
      </c>
      <c r="H171" s="197">
        <v>0.5</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87</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620</v>
      </c>
    </row>
    <row r="172" spans="1:65" s="13" customFormat="1">
      <c r="B172" s="212"/>
      <c r="C172" s="213"/>
      <c r="D172" s="214" t="s">
        <v>555</v>
      </c>
      <c r="E172" s="215" t="s">
        <v>1</v>
      </c>
      <c r="F172" s="216" t="s">
        <v>621</v>
      </c>
      <c r="G172" s="213"/>
      <c r="H172" s="217">
        <v>0.5</v>
      </c>
      <c r="I172" s="218"/>
      <c r="J172" s="213"/>
      <c r="K172" s="213"/>
      <c r="L172" s="219"/>
      <c r="M172" s="220"/>
      <c r="N172" s="221"/>
      <c r="O172" s="221"/>
      <c r="P172" s="221"/>
      <c r="Q172" s="221"/>
      <c r="R172" s="221"/>
      <c r="S172" s="221"/>
      <c r="T172" s="222"/>
      <c r="AT172" s="223" t="s">
        <v>555</v>
      </c>
      <c r="AU172" s="223" t="s">
        <v>87</v>
      </c>
      <c r="AV172" s="13" t="s">
        <v>87</v>
      </c>
      <c r="AW172" s="13" t="s">
        <v>32</v>
      </c>
      <c r="AX172" s="13" t="s">
        <v>85</v>
      </c>
      <c r="AY172" s="223" t="s">
        <v>209</v>
      </c>
    </row>
    <row r="173" spans="1:65" s="2" customFormat="1" ht="24.2" customHeight="1">
      <c r="A173" s="35"/>
      <c r="B173" s="36"/>
      <c r="C173" s="193" t="s">
        <v>299</v>
      </c>
      <c r="D173" s="193" t="s">
        <v>214</v>
      </c>
      <c r="E173" s="194" t="s">
        <v>622</v>
      </c>
      <c r="F173" s="195" t="s">
        <v>623</v>
      </c>
      <c r="G173" s="196" t="s">
        <v>236</v>
      </c>
      <c r="H173" s="197">
        <v>0.29399999999999998</v>
      </c>
      <c r="I173" s="198"/>
      <c r="J173" s="199">
        <f>ROUND(I173*H173,2)</f>
        <v>0</v>
      </c>
      <c r="K173" s="200"/>
      <c r="L173" s="40"/>
      <c r="M173" s="201" t="s">
        <v>1</v>
      </c>
      <c r="N173" s="202" t="s">
        <v>42</v>
      </c>
      <c r="O173" s="72"/>
      <c r="P173" s="203">
        <f>O173*H173</f>
        <v>0</v>
      </c>
      <c r="Q173" s="203">
        <v>1.0606199999999999</v>
      </c>
      <c r="R173" s="203">
        <f>Q173*H173</f>
        <v>0.31182227999999995</v>
      </c>
      <c r="S173" s="203">
        <v>0</v>
      </c>
      <c r="T173" s="204">
        <f>S173*H173</f>
        <v>0</v>
      </c>
      <c r="U173" s="35"/>
      <c r="V173" s="35"/>
      <c r="W173" s="35"/>
      <c r="X173" s="35"/>
      <c r="Y173" s="35"/>
      <c r="Z173" s="35"/>
      <c r="AA173" s="35"/>
      <c r="AB173" s="35"/>
      <c r="AC173" s="35"/>
      <c r="AD173" s="35"/>
      <c r="AE173" s="35"/>
      <c r="AR173" s="205" t="s">
        <v>218</v>
      </c>
      <c r="AT173" s="205" t="s">
        <v>214</v>
      </c>
      <c r="AU173" s="205" t="s">
        <v>87</v>
      </c>
      <c r="AY173" s="18" t="s">
        <v>209</v>
      </c>
      <c r="BE173" s="206">
        <f>IF(N173="základní",J173,0)</f>
        <v>0</v>
      </c>
      <c r="BF173" s="206">
        <f>IF(N173="snížená",J173,0)</f>
        <v>0</v>
      </c>
      <c r="BG173" s="206">
        <f>IF(N173="zákl. přenesená",J173,0)</f>
        <v>0</v>
      </c>
      <c r="BH173" s="206">
        <f>IF(N173="sníž. přenesená",J173,0)</f>
        <v>0</v>
      </c>
      <c r="BI173" s="206">
        <f>IF(N173="nulová",J173,0)</f>
        <v>0</v>
      </c>
      <c r="BJ173" s="18" t="s">
        <v>85</v>
      </c>
      <c r="BK173" s="206">
        <f>ROUND(I173*H173,2)</f>
        <v>0</v>
      </c>
      <c r="BL173" s="18" t="s">
        <v>218</v>
      </c>
      <c r="BM173" s="205" t="s">
        <v>624</v>
      </c>
    </row>
    <row r="174" spans="1:65" s="13" customFormat="1">
      <c r="B174" s="212"/>
      <c r="C174" s="213"/>
      <c r="D174" s="214" t="s">
        <v>555</v>
      </c>
      <c r="E174" s="215" t="s">
        <v>1</v>
      </c>
      <c r="F174" s="216" t="s">
        <v>625</v>
      </c>
      <c r="G174" s="213"/>
      <c r="H174" s="217">
        <v>0.29399999999999998</v>
      </c>
      <c r="I174" s="218"/>
      <c r="J174" s="213"/>
      <c r="K174" s="213"/>
      <c r="L174" s="219"/>
      <c r="M174" s="220"/>
      <c r="N174" s="221"/>
      <c r="O174" s="221"/>
      <c r="P174" s="221"/>
      <c r="Q174" s="221"/>
      <c r="R174" s="221"/>
      <c r="S174" s="221"/>
      <c r="T174" s="222"/>
      <c r="AT174" s="223" t="s">
        <v>555</v>
      </c>
      <c r="AU174" s="223" t="s">
        <v>87</v>
      </c>
      <c r="AV174" s="13" t="s">
        <v>87</v>
      </c>
      <c r="AW174" s="13" t="s">
        <v>32</v>
      </c>
      <c r="AX174" s="13" t="s">
        <v>85</v>
      </c>
      <c r="AY174" s="223" t="s">
        <v>209</v>
      </c>
    </row>
    <row r="175" spans="1:65" s="2" customFormat="1" ht="33" customHeight="1">
      <c r="A175" s="35"/>
      <c r="B175" s="36"/>
      <c r="C175" s="193" t="s">
        <v>303</v>
      </c>
      <c r="D175" s="193" t="s">
        <v>214</v>
      </c>
      <c r="E175" s="194" t="s">
        <v>626</v>
      </c>
      <c r="F175" s="195" t="s">
        <v>627</v>
      </c>
      <c r="G175" s="196" t="s">
        <v>224</v>
      </c>
      <c r="H175" s="197">
        <v>3.669</v>
      </c>
      <c r="I175" s="198"/>
      <c r="J175" s="199">
        <f>ROUND(I175*H175,2)</f>
        <v>0</v>
      </c>
      <c r="K175" s="200"/>
      <c r="L175" s="40"/>
      <c r="M175" s="201" t="s">
        <v>1</v>
      </c>
      <c r="N175" s="202" t="s">
        <v>42</v>
      </c>
      <c r="O175" s="72"/>
      <c r="P175" s="203">
        <f>O175*H175</f>
        <v>0</v>
      </c>
      <c r="Q175" s="203">
        <v>2.91161</v>
      </c>
      <c r="R175" s="203">
        <f>Q175*H175</f>
        <v>10.68269709</v>
      </c>
      <c r="S175" s="203">
        <v>0</v>
      </c>
      <c r="T175" s="204">
        <f>S175*H175</f>
        <v>0</v>
      </c>
      <c r="U175" s="35"/>
      <c r="V175" s="35"/>
      <c r="W175" s="35"/>
      <c r="X175" s="35"/>
      <c r="Y175" s="35"/>
      <c r="Z175" s="35"/>
      <c r="AA175" s="35"/>
      <c r="AB175" s="35"/>
      <c r="AC175" s="35"/>
      <c r="AD175" s="35"/>
      <c r="AE175" s="35"/>
      <c r="AR175" s="205" t="s">
        <v>218</v>
      </c>
      <c r="AT175" s="205" t="s">
        <v>214</v>
      </c>
      <c r="AU175" s="205" t="s">
        <v>87</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218</v>
      </c>
      <c r="BM175" s="205" t="s">
        <v>628</v>
      </c>
    </row>
    <row r="176" spans="1:65" s="13" customFormat="1">
      <c r="B176" s="212"/>
      <c r="C176" s="213"/>
      <c r="D176" s="214" t="s">
        <v>555</v>
      </c>
      <c r="E176" s="215" t="s">
        <v>1</v>
      </c>
      <c r="F176" s="216" t="s">
        <v>629</v>
      </c>
      <c r="G176" s="213"/>
      <c r="H176" s="217">
        <v>3.669</v>
      </c>
      <c r="I176" s="218"/>
      <c r="J176" s="213"/>
      <c r="K176" s="213"/>
      <c r="L176" s="219"/>
      <c r="M176" s="220"/>
      <c r="N176" s="221"/>
      <c r="O176" s="221"/>
      <c r="P176" s="221"/>
      <c r="Q176" s="221"/>
      <c r="R176" s="221"/>
      <c r="S176" s="221"/>
      <c r="T176" s="222"/>
      <c r="AT176" s="223" t="s">
        <v>555</v>
      </c>
      <c r="AU176" s="223" t="s">
        <v>87</v>
      </c>
      <c r="AV176" s="13" t="s">
        <v>87</v>
      </c>
      <c r="AW176" s="13" t="s">
        <v>32</v>
      </c>
      <c r="AX176" s="13" t="s">
        <v>85</v>
      </c>
      <c r="AY176" s="223" t="s">
        <v>209</v>
      </c>
    </row>
    <row r="177" spans="1:65" s="2" customFormat="1" ht="33" customHeight="1">
      <c r="A177" s="35"/>
      <c r="B177" s="36"/>
      <c r="C177" s="193" t="s">
        <v>307</v>
      </c>
      <c r="D177" s="193" t="s">
        <v>214</v>
      </c>
      <c r="E177" s="194" t="s">
        <v>630</v>
      </c>
      <c r="F177" s="195" t="s">
        <v>631</v>
      </c>
      <c r="G177" s="196" t="s">
        <v>217</v>
      </c>
      <c r="H177" s="197">
        <v>39</v>
      </c>
      <c r="I177" s="198"/>
      <c r="J177" s="199">
        <f>ROUND(I177*H177,2)</f>
        <v>0</v>
      </c>
      <c r="K177" s="200"/>
      <c r="L177" s="40"/>
      <c r="M177" s="201" t="s">
        <v>1</v>
      </c>
      <c r="N177" s="202" t="s">
        <v>42</v>
      </c>
      <c r="O177" s="72"/>
      <c r="P177" s="203">
        <f>O177*H177</f>
        <v>0</v>
      </c>
      <c r="Q177" s="203">
        <v>1.0145999999999999</v>
      </c>
      <c r="R177" s="203">
        <f>Q177*H177</f>
        <v>39.569399999999995</v>
      </c>
      <c r="S177" s="203">
        <v>0</v>
      </c>
      <c r="T177" s="204">
        <f>S177*H177</f>
        <v>0</v>
      </c>
      <c r="U177" s="35"/>
      <c r="V177" s="35"/>
      <c r="W177" s="35"/>
      <c r="X177" s="35"/>
      <c r="Y177" s="35"/>
      <c r="Z177" s="35"/>
      <c r="AA177" s="35"/>
      <c r="AB177" s="35"/>
      <c r="AC177" s="35"/>
      <c r="AD177" s="35"/>
      <c r="AE177" s="35"/>
      <c r="AR177" s="205" t="s">
        <v>218</v>
      </c>
      <c r="AT177" s="205" t="s">
        <v>214</v>
      </c>
      <c r="AU177" s="205" t="s">
        <v>87</v>
      </c>
      <c r="AY177" s="18" t="s">
        <v>209</v>
      </c>
      <c r="BE177" s="206">
        <f>IF(N177="základní",J177,0)</f>
        <v>0</v>
      </c>
      <c r="BF177" s="206">
        <f>IF(N177="snížená",J177,0)</f>
        <v>0</v>
      </c>
      <c r="BG177" s="206">
        <f>IF(N177="zákl. přenesená",J177,0)</f>
        <v>0</v>
      </c>
      <c r="BH177" s="206">
        <f>IF(N177="sníž. přenesená",J177,0)</f>
        <v>0</v>
      </c>
      <c r="BI177" s="206">
        <f>IF(N177="nulová",J177,0)</f>
        <v>0</v>
      </c>
      <c r="BJ177" s="18" t="s">
        <v>85</v>
      </c>
      <c r="BK177" s="206">
        <f>ROUND(I177*H177,2)</f>
        <v>0</v>
      </c>
      <c r="BL177" s="18" t="s">
        <v>218</v>
      </c>
      <c r="BM177" s="205" t="s">
        <v>632</v>
      </c>
    </row>
    <row r="178" spans="1:65" s="13" customFormat="1">
      <c r="B178" s="212"/>
      <c r="C178" s="213"/>
      <c r="D178" s="214" t="s">
        <v>555</v>
      </c>
      <c r="E178" s="215" t="s">
        <v>1</v>
      </c>
      <c r="F178" s="216" t="s">
        <v>633</v>
      </c>
      <c r="G178" s="213"/>
      <c r="H178" s="217">
        <v>39</v>
      </c>
      <c r="I178" s="218"/>
      <c r="J178" s="213"/>
      <c r="K178" s="213"/>
      <c r="L178" s="219"/>
      <c r="M178" s="220"/>
      <c r="N178" s="221"/>
      <c r="O178" s="221"/>
      <c r="P178" s="221"/>
      <c r="Q178" s="221"/>
      <c r="R178" s="221"/>
      <c r="S178" s="221"/>
      <c r="T178" s="222"/>
      <c r="AT178" s="223" t="s">
        <v>555</v>
      </c>
      <c r="AU178" s="223" t="s">
        <v>87</v>
      </c>
      <c r="AV178" s="13" t="s">
        <v>87</v>
      </c>
      <c r="AW178" s="13" t="s">
        <v>32</v>
      </c>
      <c r="AX178" s="13" t="s">
        <v>85</v>
      </c>
      <c r="AY178" s="223" t="s">
        <v>209</v>
      </c>
    </row>
    <row r="179" spans="1:65" s="2" customFormat="1" ht="24.2" customHeight="1">
      <c r="A179" s="35"/>
      <c r="B179" s="36"/>
      <c r="C179" s="193" t="s">
        <v>311</v>
      </c>
      <c r="D179" s="193" t="s">
        <v>214</v>
      </c>
      <c r="E179" s="194" t="s">
        <v>634</v>
      </c>
      <c r="F179" s="195" t="s">
        <v>635</v>
      </c>
      <c r="G179" s="196" t="s">
        <v>236</v>
      </c>
      <c r="H179" s="197">
        <v>0.78</v>
      </c>
      <c r="I179" s="198"/>
      <c r="J179" s="199">
        <f>ROUND(I179*H179,2)</f>
        <v>0</v>
      </c>
      <c r="K179" s="200"/>
      <c r="L179" s="40"/>
      <c r="M179" s="201" t="s">
        <v>1</v>
      </c>
      <c r="N179" s="202" t="s">
        <v>42</v>
      </c>
      <c r="O179" s="72"/>
      <c r="P179" s="203">
        <f>O179*H179</f>
        <v>0</v>
      </c>
      <c r="Q179" s="203">
        <v>1.0593999999999999</v>
      </c>
      <c r="R179" s="203">
        <f>Q179*H179</f>
        <v>0.82633199999999996</v>
      </c>
      <c r="S179" s="203">
        <v>0</v>
      </c>
      <c r="T179" s="204">
        <f>S179*H179</f>
        <v>0</v>
      </c>
      <c r="U179" s="35"/>
      <c r="V179" s="35"/>
      <c r="W179" s="35"/>
      <c r="X179" s="35"/>
      <c r="Y179" s="35"/>
      <c r="Z179" s="35"/>
      <c r="AA179" s="35"/>
      <c r="AB179" s="35"/>
      <c r="AC179" s="35"/>
      <c r="AD179" s="35"/>
      <c r="AE179" s="35"/>
      <c r="AR179" s="205" t="s">
        <v>218</v>
      </c>
      <c r="AT179" s="205" t="s">
        <v>214</v>
      </c>
      <c r="AU179" s="205" t="s">
        <v>87</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218</v>
      </c>
      <c r="BM179" s="205" t="s">
        <v>636</v>
      </c>
    </row>
    <row r="180" spans="1:65" s="13" customFormat="1">
      <c r="B180" s="212"/>
      <c r="C180" s="213"/>
      <c r="D180" s="214" t="s">
        <v>555</v>
      </c>
      <c r="E180" s="215" t="s">
        <v>1</v>
      </c>
      <c r="F180" s="216" t="s">
        <v>637</v>
      </c>
      <c r="G180" s="213"/>
      <c r="H180" s="217">
        <v>0.78</v>
      </c>
      <c r="I180" s="218"/>
      <c r="J180" s="213"/>
      <c r="K180" s="213"/>
      <c r="L180" s="219"/>
      <c r="M180" s="220"/>
      <c r="N180" s="221"/>
      <c r="O180" s="221"/>
      <c r="P180" s="221"/>
      <c r="Q180" s="221"/>
      <c r="R180" s="221"/>
      <c r="S180" s="221"/>
      <c r="T180" s="222"/>
      <c r="AT180" s="223" t="s">
        <v>555</v>
      </c>
      <c r="AU180" s="223" t="s">
        <v>87</v>
      </c>
      <c r="AV180" s="13" t="s">
        <v>87</v>
      </c>
      <c r="AW180" s="13" t="s">
        <v>32</v>
      </c>
      <c r="AX180" s="13" t="s">
        <v>85</v>
      </c>
      <c r="AY180" s="223" t="s">
        <v>209</v>
      </c>
    </row>
    <row r="181" spans="1:65" s="12" customFormat="1" ht="22.9" customHeight="1">
      <c r="B181" s="177"/>
      <c r="C181" s="178"/>
      <c r="D181" s="179" t="s">
        <v>76</v>
      </c>
      <c r="E181" s="191" t="s">
        <v>226</v>
      </c>
      <c r="F181" s="191" t="s">
        <v>638</v>
      </c>
      <c r="G181" s="178"/>
      <c r="H181" s="178"/>
      <c r="I181" s="181"/>
      <c r="J181" s="192">
        <f>BK181</f>
        <v>0</v>
      </c>
      <c r="K181" s="178"/>
      <c r="L181" s="183"/>
      <c r="M181" s="184"/>
      <c r="N181" s="185"/>
      <c r="O181" s="185"/>
      <c r="P181" s="186">
        <f>SUM(P182:P310)</f>
        <v>0</v>
      </c>
      <c r="Q181" s="185"/>
      <c r="R181" s="186">
        <f>SUM(R182:R310)</f>
        <v>2605.0794244799999</v>
      </c>
      <c r="S181" s="185"/>
      <c r="T181" s="187">
        <f>SUM(T182:T310)</f>
        <v>0</v>
      </c>
      <c r="AR181" s="188" t="s">
        <v>85</v>
      </c>
      <c r="AT181" s="189" t="s">
        <v>76</v>
      </c>
      <c r="AU181" s="189" t="s">
        <v>85</v>
      </c>
      <c r="AY181" s="188" t="s">
        <v>209</v>
      </c>
      <c r="BK181" s="190">
        <f>SUM(BK182:BK310)</f>
        <v>0</v>
      </c>
    </row>
    <row r="182" spans="1:65" s="2" customFormat="1" ht="37.9" customHeight="1">
      <c r="A182" s="35"/>
      <c r="B182" s="36"/>
      <c r="C182" s="193" t="s">
        <v>315</v>
      </c>
      <c r="D182" s="193" t="s">
        <v>214</v>
      </c>
      <c r="E182" s="194" t="s">
        <v>639</v>
      </c>
      <c r="F182" s="195" t="s">
        <v>640</v>
      </c>
      <c r="G182" s="196" t="s">
        <v>217</v>
      </c>
      <c r="H182" s="197">
        <v>3.302</v>
      </c>
      <c r="I182" s="198"/>
      <c r="J182" s="199">
        <f>ROUND(I182*H182,2)</f>
        <v>0</v>
      </c>
      <c r="K182" s="200"/>
      <c r="L182" s="40"/>
      <c r="M182" s="201" t="s">
        <v>1</v>
      </c>
      <c r="N182" s="202" t="s">
        <v>42</v>
      </c>
      <c r="O182" s="72"/>
      <c r="P182" s="203">
        <f>O182*H182</f>
        <v>0</v>
      </c>
      <c r="Q182" s="203">
        <v>0.35370000000000001</v>
      </c>
      <c r="R182" s="203">
        <f>Q182*H182</f>
        <v>1.1679174000000001</v>
      </c>
      <c r="S182" s="203">
        <v>0</v>
      </c>
      <c r="T182" s="204">
        <f>S182*H182</f>
        <v>0</v>
      </c>
      <c r="U182" s="35"/>
      <c r="V182" s="35"/>
      <c r="W182" s="35"/>
      <c r="X182" s="35"/>
      <c r="Y182" s="35"/>
      <c r="Z182" s="35"/>
      <c r="AA182" s="35"/>
      <c r="AB182" s="35"/>
      <c r="AC182" s="35"/>
      <c r="AD182" s="35"/>
      <c r="AE182" s="35"/>
      <c r="AR182" s="205" t="s">
        <v>218</v>
      </c>
      <c r="AT182" s="205" t="s">
        <v>214</v>
      </c>
      <c r="AU182" s="205" t="s">
        <v>87</v>
      </c>
      <c r="AY182" s="18" t="s">
        <v>209</v>
      </c>
      <c r="BE182" s="206">
        <f>IF(N182="základní",J182,0)</f>
        <v>0</v>
      </c>
      <c r="BF182" s="206">
        <f>IF(N182="snížená",J182,0)</f>
        <v>0</v>
      </c>
      <c r="BG182" s="206">
        <f>IF(N182="zákl. přenesená",J182,0)</f>
        <v>0</v>
      </c>
      <c r="BH182" s="206">
        <f>IF(N182="sníž. přenesená",J182,0)</f>
        <v>0</v>
      </c>
      <c r="BI182" s="206">
        <f>IF(N182="nulová",J182,0)</f>
        <v>0</v>
      </c>
      <c r="BJ182" s="18" t="s">
        <v>85</v>
      </c>
      <c r="BK182" s="206">
        <f>ROUND(I182*H182,2)</f>
        <v>0</v>
      </c>
      <c r="BL182" s="18" t="s">
        <v>218</v>
      </c>
      <c r="BM182" s="205" t="s">
        <v>641</v>
      </c>
    </row>
    <row r="183" spans="1:65" s="13" customFormat="1">
      <c r="B183" s="212"/>
      <c r="C183" s="213"/>
      <c r="D183" s="214" t="s">
        <v>555</v>
      </c>
      <c r="E183" s="215" t="s">
        <v>1</v>
      </c>
      <c r="F183" s="216" t="s">
        <v>642</v>
      </c>
      <c r="G183" s="213"/>
      <c r="H183" s="217">
        <v>0.78200000000000003</v>
      </c>
      <c r="I183" s="218"/>
      <c r="J183" s="213"/>
      <c r="K183" s="213"/>
      <c r="L183" s="219"/>
      <c r="M183" s="220"/>
      <c r="N183" s="221"/>
      <c r="O183" s="221"/>
      <c r="P183" s="221"/>
      <c r="Q183" s="221"/>
      <c r="R183" s="221"/>
      <c r="S183" s="221"/>
      <c r="T183" s="222"/>
      <c r="AT183" s="223" t="s">
        <v>555</v>
      </c>
      <c r="AU183" s="223" t="s">
        <v>87</v>
      </c>
      <c r="AV183" s="13" t="s">
        <v>87</v>
      </c>
      <c r="AW183" s="13" t="s">
        <v>32</v>
      </c>
      <c r="AX183" s="13" t="s">
        <v>77</v>
      </c>
      <c r="AY183" s="223" t="s">
        <v>209</v>
      </c>
    </row>
    <row r="184" spans="1:65" s="13" customFormat="1">
      <c r="B184" s="212"/>
      <c r="C184" s="213"/>
      <c r="D184" s="214" t="s">
        <v>555</v>
      </c>
      <c r="E184" s="215" t="s">
        <v>1</v>
      </c>
      <c r="F184" s="216" t="s">
        <v>643</v>
      </c>
      <c r="G184" s="213"/>
      <c r="H184" s="217">
        <v>0.84</v>
      </c>
      <c r="I184" s="218"/>
      <c r="J184" s="213"/>
      <c r="K184" s="213"/>
      <c r="L184" s="219"/>
      <c r="M184" s="220"/>
      <c r="N184" s="221"/>
      <c r="O184" s="221"/>
      <c r="P184" s="221"/>
      <c r="Q184" s="221"/>
      <c r="R184" s="221"/>
      <c r="S184" s="221"/>
      <c r="T184" s="222"/>
      <c r="AT184" s="223" t="s">
        <v>555</v>
      </c>
      <c r="AU184" s="223" t="s">
        <v>87</v>
      </c>
      <c r="AV184" s="13" t="s">
        <v>87</v>
      </c>
      <c r="AW184" s="13" t="s">
        <v>32</v>
      </c>
      <c r="AX184" s="13" t="s">
        <v>77</v>
      </c>
      <c r="AY184" s="223" t="s">
        <v>209</v>
      </c>
    </row>
    <row r="185" spans="1:65" s="13" customFormat="1">
      <c r="B185" s="212"/>
      <c r="C185" s="213"/>
      <c r="D185" s="214" t="s">
        <v>555</v>
      </c>
      <c r="E185" s="215" t="s">
        <v>1</v>
      </c>
      <c r="F185" s="216" t="s">
        <v>644</v>
      </c>
      <c r="G185" s="213"/>
      <c r="H185" s="217">
        <v>1.68</v>
      </c>
      <c r="I185" s="218"/>
      <c r="J185" s="213"/>
      <c r="K185" s="213"/>
      <c r="L185" s="219"/>
      <c r="M185" s="220"/>
      <c r="N185" s="221"/>
      <c r="O185" s="221"/>
      <c r="P185" s="221"/>
      <c r="Q185" s="221"/>
      <c r="R185" s="221"/>
      <c r="S185" s="221"/>
      <c r="T185" s="222"/>
      <c r="AT185" s="223" t="s">
        <v>555</v>
      </c>
      <c r="AU185" s="223" t="s">
        <v>87</v>
      </c>
      <c r="AV185" s="13" t="s">
        <v>87</v>
      </c>
      <c r="AW185" s="13" t="s">
        <v>32</v>
      </c>
      <c r="AX185" s="13" t="s">
        <v>77</v>
      </c>
      <c r="AY185" s="223" t="s">
        <v>209</v>
      </c>
    </row>
    <row r="186" spans="1:65" s="14" customFormat="1">
      <c r="B186" s="235"/>
      <c r="C186" s="236"/>
      <c r="D186" s="214" t="s">
        <v>555</v>
      </c>
      <c r="E186" s="237" t="s">
        <v>1</v>
      </c>
      <c r="F186" s="238" t="s">
        <v>645</v>
      </c>
      <c r="G186" s="236"/>
      <c r="H186" s="239">
        <v>3.3019999999999996</v>
      </c>
      <c r="I186" s="240"/>
      <c r="J186" s="236"/>
      <c r="K186" s="236"/>
      <c r="L186" s="241"/>
      <c r="M186" s="242"/>
      <c r="N186" s="243"/>
      <c r="O186" s="243"/>
      <c r="P186" s="243"/>
      <c r="Q186" s="243"/>
      <c r="R186" s="243"/>
      <c r="S186" s="243"/>
      <c r="T186" s="244"/>
      <c r="AT186" s="245" t="s">
        <v>555</v>
      </c>
      <c r="AU186" s="245" t="s">
        <v>87</v>
      </c>
      <c r="AV186" s="14" t="s">
        <v>218</v>
      </c>
      <c r="AW186" s="14" t="s">
        <v>32</v>
      </c>
      <c r="AX186" s="14" t="s">
        <v>85</v>
      </c>
      <c r="AY186" s="245" t="s">
        <v>209</v>
      </c>
    </row>
    <row r="187" spans="1:65" s="2" customFormat="1" ht="33" customHeight="1">
      <c r="A187" s="35"/>
      <c r="B187" s="36"/>
      <c r="C187" s="193" t="s">
        <v>320</v>
      </c>
      <c r="D187" s="193" t="s">
        <v>214</v>
      </c>
      <c r="E187" s="194" t="s">
        <v>646</v>
      </c>
      <c r="F187" s="195" t="s">
        <v>647</v>
      </c>
      <c r="G187" s="196" t="s">
        <v>217</v>
      </c>
      <c r="H187" s="197">
        <v>16.5</v>
      </c>
      <c r="I187" s="198"/>
      <c r="J187" s="199">
        <f>ROUND(I187*H187,2)</f>
        <v>0</v>
      </c>
      <c r="K187" s="200"/>
      <c r="L187" s="40"/>
      <c r="M187" s="201" t="s">
        <v>1</v>
      </c>
      <c r="N187" s="202" t="s">
        <v>42</v>
      </c>
      <c r="O187" s="72"/>
      <c r="P187" s="203">
        <f>O187*H187</f>
        <v>0</v>
      </c>
      <c r="Q187" s="203">
        <v>0.34839999999999999</v>
      </c>
      <c r="R187" s="203">
        <f>Q187*H187</f>
        <v>5.7485999999999997</v>
      </c>
      <c r="S187" s="203">
        <v>0</v>
      </c>
      <c r="T187" s="204">
        <f>S187*H187</f>
        <v>0</v>
      </c>
      <c r="U187" s="35"/>
      <c r="V187" s="35"/>
      <c r="W187" s="35"/>
      <c r="X187" s="35"/>
      <c r="Y187" s="35"/>
      <c r="Z187" s="35"/>
      <c r="AA187" s="35"/>
      <c r="AB187" s="35"/>
      <c r="AC187" s="35"/>
      <c r="AD187" s="35"/>
      <c r="AE187" s="35"/>
      <c r="AR187" s="205" t="s">
        <v>218</v>
      </c>
      <c r="AT187" s="205" t="s">
        <v>214</v>
      </c>
      <c r="AU187" s="205" t="s">
        <v>87</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648</v>
      </c>
    </row>
    <row r="188" spans="1:65" s="13" customFormat="1">
      <c r="B188" s="212"/>
      <c r="C188" s="213"/>
      <c r="D188" s="214" t="s">
        <v>555</v>
      </c>
      <c r="E188" s="215" t="s">
        <v>1</v>
      </c>
      <c r="F188" s="216" t="s">
        <v>649</v>
      </c>
      <c r="G188" s="213"/>
      <c r="H188" s="217">
        <v>16.5</v>
      </c>
      <c r="I188" s="218"/>
      <c r="J188" s="213"/>
      <c r="K188" s="213"/>
      <c r="L188" s="219"/>
      <c r="M188" s="220"/>
      <c r="N188" s="221"/>
      <c r="O188" s="221"/>
      <c r="P188" s="221"/>
      <c r="Q188" s="221"/>
      <c r="R188" s="221"/>
      <c r="S188" s="221"/>
      <c r="T188" s="222"/>
      <c r="AT188" s="223" t="s">
        <v>555</v>
      </c>
      <c r="AU188" s="223" t="s">
        <v>87</v>
      </c>
      <c r="AV188" s="13" t="s">
        <v>87</v>
      </c>
      <c r="AW188" s="13" t="s">
        <v>32</v>
      </c>
      <c r="AX188" s="13" t="s">
        <v>85</v>
      </c>
      <c r="AY188" s="223" t="s">
        <v>209</v>
      </c>
    </row>
    <row r="189" spans="1:65" s="2" customFormat="1" ht="33" customHeight="1">
      <c r="A189" s="35"/>
      <c r="B189" s="36"/>
      <c r="C189" s="193" t="s">
        <v>325</v>
      </c>
      <c r="D189" s="193" t="s">
        <v>214</v>
      </c>
      <c r="E189" s="194" t="s">
        <v>650</v>
      </c>
      <c r="F189" s="195" t="s">
        <v>651</v>
      </c>
      <c r="G189" s="196" t="s">
        <v>323</v>
      </c>
      <c r="H189" s="197">
        <v>473</v>
      </c>
      <c r="I189" s="198"/>
      <c r="J189" s="199">
        <f>ROUND(I189*H189,2)</f>
        <v>0</v>
      </c>
      <c r="K189" s="200"/>
      <c r="L189" s="40"/>
      <c r="M189" s="201" t="s">
        <v>1</v>
      </c>
      <c r="N189" s="202" t="s">
        <v>42</v>
      </c>
      <c r="O189" s="72"/>
      <c r="P189" s="203">
        <f>O189*H189</f>
        <v>0</v>
      </c>
      <c r="Q189" s="203">
        <v>4.8430000000000001E-2</v>
      </c>
      <c r="R189" s="203">
        <f>Q189*H189</f>
        <v>22.907389999999999</v>
      </c>
      <c r="S189" s="203">
        <v>0</v>
      </c>
      <c r="T189" s="204">
        <f>S189*H189</f>
        <v>0</v>
      </c>
      <c r="U189" s="35"/>
      <c r="V189" s="35"/>
      <c r="W189" s="35"/>
      <c r="X189" s="35"/>
      <c r="Y189" s="35"/>
      <c r="Z189" s="35"/>
      <c r="AA189" s="35"/>
      <c r="AB189" s="35"/>
      <c r="AC189" s="35"/>
      <c r="AD189" s="35"/>
      <c r="AE189" s="35"/>
      <c r="AR189" s="205" t="s">
        <v>218</v>
      </c>
      <c r="AT189" s="205" t="s">
        <v>214</v>
      </c>
      <c r="AU189" s="205" t="s">
        <v>87</v>
      </c>
      <c r="AY189" s="18" t="s">
        <v>209</v>
      </c>
      <c r="BE189" s="206">
        <f>IF(N189="základní",J189,0)</f>
        <v>0</v>
      </c>
      <c r="BF189" s="206">
        <f>IF(N189="snížená",J189,0)</f>
        <v>0</v>
      </c>
      <c r="BG189" s="206">
        <f>IF(N189="zákl. přenesená",J189,0)</f>
        <v>0</v>
      </c>
      <c r="BH189" s="206">
        <f>IF(N189="sníž. přenesená",J189,0)</f>
        <v>0</v>
      </c>
      <c r="BI189" s="206">
        <f>IF(N189="nulová",J189,0)</f>
        <v>0</v>
      </c>
      <c r="BJ189" s="18" t="s">
        <v>85</v>
      </c>
      <c r="BK189" s="206">
        <f>ROUND(I189*H189,2)</f>
        <v>0</v>
      </c>
      <c r="BL189" s="18" t="s">
        <v>218</v>
      </c>
      <c r="BM189" s="205" t="s">
        <v>652</v>
      </c>
    </row>
    <row r="190" spans="1:65" s="15" customFormat="1">
      <c r="B190" s="246"/>
      <c r="C190" s="247"/>
      <c r="D190" s="214" t="s">
        <v>555</v>
      </c>
      <c r="E190" s="248" t="s">
        <v>1</v>
      </c>
      <c r="F190" s="249" t="s">
        <v>653</v>
      </c>
      <c r="G190" s="247"/>
      <c r="H190" s="248" t="s">
        <v>1</v>
      </c>
      <c r="I190" s="250"/>
      <c r="J190" s="247"/>
      <c r="K190" s="247"/>
      <c r="L190" s="251"/>
      <c r="M190" s="252"/>
      <c r="N190" s="253"/>
      <c r="O190" s="253"/>
      <c r="P190" s="253"/>
      <c r="Q190" s="253"/>
      <c r="R190" s="253"/>
      <c r="S190" s="253"/>
      <c r="T190" s="254"/>
      <c r="AT190" s="255" t="s">
        <v>555</v>
      </c>
      <c r="AU190" s="255" t="s">
        <v>87</v>
      </c>
      <c r="AV190" s="15" t="s">
        <v>85</v>
      </c>
      <c r="AW190" s="15" t="s">
        <v>32</v>
      </c>
      <c r="AX190" s="15" t="s">
        <v>77</v>
      </c>
      <c r="AY190" s="255" t="s">
        <v>209</v>
      </c>
    </row>
    <row r="191" spans="1:65" s="13" customFormat="1">
      <c r="B191" s="212"/>
      <c r="C191" s="213"/>
      <c r="D191" s="214" t="s">
        <v>555</v>
      </c>
      <c r="E191" s="215" t="s">
        <v>1</v>
      </c>
      <c r="F191" s="216" t="s">
        <v>654</v>
      </c>
      <c r="G191" s="213"/>
      <c r="H191" s="217">
        <v>31</v>
      </c>
      <c r="I191" s="218"/>
      <c r="J191" s="213"/>
      <c r="K191" s="213"/>
      <c r="L191" s="219"/>
      <c r="M191" s="220"/>
      <c r="N191" s="221"/>
      <c r="O191" s="221"/>
      <c r="P191" s="221"/>
      <c r="Q191" s="221"/>
      <c r="R191" s="221"/>
      <c r="S191" s="221"/>
      <c r="T191" s="222"/>
      <c r="AT191" s="223" t="s">
        <v>555</v>
      </c>
      <c r="AU191" s="223" t="s">
        <v>87</v>
      </c>
      <c r="AV191" s="13" t="s">
        <v>87</v>
      </c>
      <c r="AW191" s="13" t="s">
        <v>32</v>
      </c>
      <c r="AX191" s="13" t="s">
        <v>77</v>
      </c>
      <c r="AY191" s="223" t="s">
        <v>209</v>
      </c>
    </row>
    <row r="192" spans="1:65" s="13" customFormat="1">
      <c r="B192" s="212"/>
      <c r="C192" s="213"/>
      <c r="D192" s="214" t="s">
        <v>555</v>
      </c>
      <c r="E192" s="215" t="s">
        <v>1</v>
      </c>
      <c r="F192" s="216" t="s">
        <v>655</v>
      </c>
      <c r="G192" s="213"/>
      <c r="H192" s="217">
        <v>88</v>
      </c>
      <c r="I192" s="218"/>
      <c r="J192" s="213"/>
      <c r="K192" s="213"/>
      <c r="L192" s="219"/>
      <c r="M192" s="220"/>
      <c r="N192" s="221"/>
      <c r="O192" s="221"/>
      <c r="P192" s="221"/>
      <c r="Q192" s="221"/>
      <c r="R192" s="221"/>
      <c r="S192" s="221"/>
      <c r="T192" s="222"/>
      <c r="AT192" s="223" t="s">
        <v>555</v>
      </c>
      <c r="AU192" s="223" t="s">
        <v>87</v>
      </c>
      <c r="AV192" s="13" t="s">
        <v>87</v>
      </c>
      <c r="AW192" s="13" t="s">
        <v>32</v>
      </c>
      <c r="AX192" s="13" t="s">
        <v>77</v>
      </c>
      <c r="AY192" s="223" t="s">
        <v>209</v>
      </c>
    </row>
    <row r="193" spans="1:65" s="13" customFormat="1">
      <c r="B193" s="212"/>
      <c r="C193" s="213"/>
      <c r="D193" s="214" t="s">
        <v>555</v>
      </c>
      <c r="E193" s="215" t="s">
        <v>1</v>
      </c>
      <c r="F193" s="216" t="s">
        <v>656</v>
      </c>
      <c r="G193" s="213"/>
      <c r="H193" s="217">
        <v>158</v>
      </c>
      <c r="I193" s="218"/>
      <c r="J193" s="213"/>
      <c r="K193" s="213"/>
      <c r="L193" s="219"/>
      <c r="M193" s="220"/>
      <c r="N193" s="221"/>
      <c r="O193" s="221"/>
      <c r="P193" s="221"/>
      <c r="Q193" s="221"/>
      <c r="R193" s="221"/>
      <c r="S193" s="221"/>
      <c r="T193" s="222"/>
      <c r="AT193" s="223" t="s">
        <v>555</v>
      </c>
      <c r="AU193" s="223" t="s">
        <v>87</v>
      </c>
      <c r="AV193" s="13" t="s">
        <v>87</v>
      </c>
      <c r="AW193" s="13" t="s">
        <v>32</v>
      </c>
      <c r="AX193" s="13" t="s">
        <v>77</v>
      </c>
      <c r="AY193" s="223" t="s">
        <v>209</v>
      </c>
    </row>
    <row r="194" spans="1:65" s="13" customFormat="1">
      <c r="B194" s="212"/>
      <c r="C194" s="213"/>
      <c r="D194" s="214" t="s">
        <v>555</v>
      </c>
      <c r="E194" s="215" t="s">
        <v>1</v>
      </c>
      <c r="F194" s="216" t="s">
        <v>657</v>
      </c>
      <c r="G194" s="213"/>
      <c r="H194" s="217">
        <v>130</v>
      </c>
      <c r="I194" s="218"/>
      <c r="J194" s="213"/>
      <c r="K194" s="213"/>
      <c r="L194" s="219"/>
      <c r="M194" s="220"/>
      <c r="N194" s="221"/>
      <c r="O194" s="221"/>
      <c r="P194" s="221"/>
      <c r="Q194" s="221"/>
      <c r="R194" s="221"/>
      <c r="S194" s="221"/>
      <c r="T194" s="222"/>
      <c r="AT194" s="223" t="s">
        <v>555</v>
      </c>
      <c r="AU194" s="223" t="s">
        <v>87</v>
      </c>
      <c r="AV194" s="13" t="s">
        <v>87</v>
      </c>
      <c r="AW194" s="13" t="s">
        <v>32</v>
      </c>
      <c r="AX194" s="13" t="s">
        <v>77</v>
      </c>
      <c r="AY194" s="223" t="s">
        <v>209</v>
      </c>
    </row>
    <row r="195" spans="1:65" s="13" customFormat="1">
      <c r="B195" s="212"/>
      <c r="C195" s="213"/>
      <c r="D195" s="214" t="s">
        <v>555</v>
      </c>
      <c r="E195" s="215" t="s">
        <v>1</v>
      </c>
      <c r="F195" s="216" t="s">
        <v>658</v>
      </c>
      <c r="G195" s="213"/>
      <c r="H195" s="217">
        <v>66</v>
      </c>
      <c r="I195" s="218"/>
      <c r="J195" s="213"/>
      <c r="K195" s="213"/>
      <c r="L195" s="219"/>
      <c r="M195" s="220"/>
      <c r="N195" s="221"/>
      <c r="O195" s="221"/>
      <c r="P195" s="221"/>
      <c r="Q195" s="221"/>
      <c r="R195" s="221"/>
      <c r="S195" s="221"/>
      <c r="T195" s="222"/>
      <c r="AT195" s="223" t="s">
        <v>555</v>
      </c>
      <c r="AU195" s="223" t="s">
        <v>87</v>
      </c>
      <c r="AV195" s="13" t="s">
        <v>87</v>
      </c>
      <c r="AW195" s="13" t="s">
        <v>32</v>
      </c>
      <c r="AX195" s="13" t="s">
        <v>77</v>
      </c>
      <c r="AY195" s="223" t="s">
        <v>209</v>
      </c>
    </row>
    <row r="196" spans="1:65" s="14" customFormat="1">
      <c r="B196" s="235"/>
      <c r="C196" s="236"/>
      <c r="D196" s="214" t="s">
        <v>555</v>
      </c>
      <c r="E196" s="237" t="s">
        <v>1</v>
      </c>
      <c r="F196" s="238" t="s">
        <v>645</v>
      </c>
      <c r="G196" s="236"/>
      <c r="H196" s="239">
        <v>473</v>
      </c>
      <c r="I196" s="240"/>
      <c r="J196" s="236"/>
      <c r="K196" s="236"/>
      <c r="L196" s="241"/>
      <c r="M196" s="242"/>
      <c r="N196" s="243"/>
      <c r="O196" s="243"/>
      <c r="P196" s="243"/>
      <c r="Q196" s="243"/>
      <c r="R196" s="243"/>
      <c r="S196" s="243"/>
      <c r="T196" s="244"/>
      <c r="AT196" s="245" t="s">
        <v>555</v>
      </c>
      <c r="AU196" s="245" t="s">
        <v>87</v>
      </c>
      <c r="AV196" s="14" t="s">
        <v>218</v>
      </c>
      <c r="AW196" s="14" t="s">
        <v>32</v>
      </c>
      <c r="AX196" s="14" t="s">
        <v>85</v>
      </c>
      <c r="AY196" s="245" t="s">
        <v>209</v>
      </c>
    </row>
    <row r="197" spans="1:65" s="2" customFormat="1" ht="24.2" customHeight="1">
      <c r="A197" s="35"/>
      <c r="B197" s="36"/>
      <c r="C197" s="193" t="s">
        <v>329</v>
      </c>
      <c r="D197" s="193" t="s">
        <v>214</v>
      </c>
      <c r="E197" s="194" t="s">
        <v>659</v>
      </c>
      <c r="F197" s="195" t="s">
        <v>660</v>
      </c>
      <c r="G197" s="196" t="s">
        <v>224</v>
      </c>
      <c r="H197" s="197">
        <v>250.82</v>
      </c>
      <c r="I197" s="198"/>
      <c r="J197" s="199">
        <f>ROUND(I197*H197,2)</f>
        <v>0</v>
      </c>
      <c r="K197" s="200"/>
      <c r="L197" s="40"/>
      <c r="M197" s="201" t="s">
        <v>1</v>
      </c>
      <c r="N197" s="202" t="s">
        <v>42</v>
      </c>
      <c r="O197" s="72"/>
      <c r="P197" s="203">
        <f>O197*H197</f>
        <v>0</v>
      </c>
      <c r="Q197" s="203">
        <v>1.8774999999999999</v>
      </c>
      <c r="R197" s="203">
        <f>Q197*H197</f>
        <v>470.91454999999996</v>
      </c>
      <c r="S197" s="203">
        <v>0</v>
      </c>
      <c r="T197" s="204">
        <f>S197*H197</f>
        <v>0</v>
      </c>
      <c r="U197" s="35"/>
      <c r="V197" s="35"/>
      <c r="W197" s="35"/>
      <c r="X197" s="35"/>
      <c r="Y197" s="35"/>
      <c r="Z197" s="35"/>
      <c r="AA197" s="35"/>
      <c r="AB197" s="35"/>
      <c r="AC197" s="35"/>
      <c r="AD197" s="35"/>
      <c r="AE197" s="35"/>
      <c r="AR197" s="205" t="s">
        <v>218</v>
      </c>
      <c r="AT197" s="205" t="s">
        <v>214</v>
      </c>
      <c r="AU197" s="205" t="s">
        <v>87</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661</v>
      </c>
    </row>
    <row r="198" spans="1:65" s="13" customFormat="1">
      <c r="B198" s="212"/>
      <c r="C198" s="213"/>
      <c r="D198" s="214" t="s">
        <v>555</v>
      </c>
      <c r="E198" s="215" t="s">
        <v>1</v>
      </c>
      <c r="F198" s="216" t="s">
        <v>662</v>
      </c>
      <c r="G198" s="213"/>
      <c r="H198" s="217">
        <v>10.071</v>
      </c>
      <c r="I198" s="218"/>
      <c r="J198" s="213"/>
      <c r="K198" s="213"/>
      <c r="L198" s="219"/>
      <c r="M198" s="220"/>
      <c r="N198" s="221"/>
      <c r="O198" s="221"/>
      <c r="P198" s="221"/>
      <c r="Q198" s="221"/>
      <c r="R198" s="221"/>
      <c r="S198" s="221"/>
      <c r="T198" s="222"/>
      <c r="AT198" s="223" t="s">
        <v>555</v>
      </c>
      <c r="AU198" s="223" t="s">
        <v>87</v>
      </c>
      <c r="AV198" s="13" t="s">
        <v>87</v>
      </c>
      <c r="AW198" s="13" t="s">
        <v>32</v>
      </c>
      <c r="AX198" s="13" t="s">
        <v>77</v>
      </c>
      <c r="AY198" s="223" t="s">
        <v>209</v>
      </c>
    </row>
    <row r="199" spans="1:65" s="13" customFormat="1" ht="45">
      <c r="B199" s="212"/>
      <c r="C199" s="213"/>
      <c r="D199" s="214" t="s">
        <v>555</v>
      </c>
      <c r="E199" s="215" t="s">
        <v>1</v>
      </c>
      <c r="F199" s="216" t="s">
        <v>663</v>
      </c>
      <c r="G199" s="213"/>
      <c r="H199" s="217">
        <v>49.674999999999997</v>
      </c>
      <c r="I199" s="218"/>
      <c r="J199" s="213"/>
      <c r="K199" s="213"/>
      <c r="L199" s="219"/>
      <c r="M199" s="220"/>
      <c r="N199" s="221"/>
      <c r="O199" s="221"/>
      <c r="P199" s="221"/>
      <c r="Q199" s="221"/>
      <c r="R199" s="221"/>
      <c r="S199" s="221"/>
      <c r="T199" s="222"/>
      <c r="AT199" s="223" t="s">
        <v>555</v>
      </c>
      <c r="AU199" s="223" t="s">
        <v>87</v>
      </c>
      <c r="AV199" s="13" t="s">
        <v>87</v>
      </c>
      <c r="AW199" s="13" t="s">
        <v>32</v>
      </c>
      <c r="AX199" s="13" t="s">
        <v>77</v>
      </c>
      <c r="AY199" s="223" t="s">
        <v>209</v>
      </c>
    </row>
    <row r="200" spans="1:65" s="13" customFormat="1" ht="33.75">
      <c r="B200" s="212"/>
      <c r="C200" s="213"/>
      <c r="D200" s="214" t="s">
        <v>555</v>
      </c>
      <c r="E200" s="215" t="s">
        <v>1</v>
      </c>
      <c r="F200" s="216" t="s">
        <v>664</v>
      </c>
      <c r="G200" s="213"/>
      <c r="H200" s="217">
        <v>35.575000000000003</v>
      </c>
      <c r="I200" s="218"/>
      <c r="J200" s="213"/>
      <c r="K200" s="213"/>
      <c r="L200" s="219"/>
      <c r="M200" s="220"/>
      <c r="N200" s="221"/>
      <c r="O200" s="221"/>
      <c r="P200" s="221"/>
      <c r="Q200" s="221"/>
      <c r="R200" s="221"/>
      <c r="S200" s="221"/>
      <c r="T200" s="222"/>
      <c r="AT200" s="223" t="s">
        <v>555</v>
      </c>
      <c r="AU200" s="223" t="s">
        <v>87</v>
      </c>
      <c r="AV200" s="13" t="s">
        <v>87</v>
      </c>
      <c r="AW200" s="13" t="s">
        <v>32</v>
      </c>
      <c r="AX200" s="13" t="s">
        <v>77</v>
      </c>
      <c r="AY200" s="223" t="s">
        <v>209</v>
      </c>
    </row>
    <row r="201" spans="1:65" s="13" customFormat="1">
      <c r="B201" s="212"/>
      <c r="C201" s="213"/>
      <c r="D201" s="214" t="s">
        <v>555</v>
      </c>
      <c r="E201" s="215" t="s">
        <v>1</v>
      </c>
      <c r="F201" s="216" t="s">
        <v>665</v>
      </c>
      <c r="G201" s="213"/>
      <c r="H201" s="217">
        <v>22.72</v>
      </c>
      <c r="I201" s="218"/>
      <c r="J201" s="213"/>
      <c r="K201" s="213"/>
      <c r="L201" s="219"/>
      <c r="M201" s="220"/>
      <c r="N201" s="221"/>
      <c r="O201" s="221"/>
      <c r="P201" s="221"/>
      <c r="Q201" s="221"/>
      <c r="R201" s="221"/>
      <c r="S201" s="221"/>
      <c r="T201" s="222"/>
      <c r="AT201" s="223" t="s">
        <v>555</v>
      </c>
      <c r="AU201" s="223" t="s">
        <v>87</v>
      </c>
      <c r="AV201" s="13" t="s">
        <v>87</v>
      </c>
      <c r="AW201" s="13" t="s">
        <v>32</v>
      </c>
      <c r="AX201" s="13" t="s">
        <v>77</v>
      </c>
      <c r="AY201" s="223" t="s">
        <v>209</v>
      </c>
    </row>
    <row r="202" spans="1:65" s="13" customFormat="1" ht="45">
      <c r="B202" s="212"/>
      <c r="C202" s="213"/>
      <c r="D202" s="214" t="s">
        <v>555</v>
      </c>
      <c r="E202" s="215" t="s">
        <v>1</v>
      </c>
      <c r="F202" s="216" t="s">
        <v>666</v>
      </c>
      <c r="G202" s="213"/>
      <c r="H202" s="217">
        <v>23.928000000000001</v>
      </c>
      <c r="I202" s="218"/>
      <c r="J202" s="213"/>
      <c r="K202" s="213"/>
      <c r="L202" s="219"/>
      <c r="M202" s="220"/>
      <c r="N202" s="221"/>
      <c r="O202" s="221"/>
      <c r="P202" s="221"/>
      <c r="Q202" s="221"/>
      <c r="R202" s="221"/>
      <c r="S202" s="221"/>
      <c r="T202" s="222"/>
      <c r="AT202" s="223" t="s">
        <v>555</v>
      </c>
      <c r="AU202" s="223" t="s">
        <v>87</v>
      </c>
      <c r="AV202" s="13" t="s">
        <v>87</v>
      </c>
      <c r="AW202" s="13" t="s">
        <v>32</v>
      </c>
      <c r="AX202" s="13" t="s">
        <v>77</v>
      </c>
      <c r="AY202" s="223" t="s">
        <v>209</v>
      </c>
    </row>
    <row r="203" spans="1:65" s="13" customFormat="1" ht="33.75">
      <c r="B203" s="212"/>
      <c r="C203" s="213"/>
      <c r="D203" s="214" t="s">
        <v>555</v>
      </c>
      <c r="E203" s="215" t="s">
        <v>1</v>
      </c>
      <c r="F203" s="216" t="s">
        <v>667</v>
      </c>
      <c r="G203" s="213"/>
      <c r="H203" s="217">
        <v>37.726999999999997</v>
      </c>
      <c r="I203" s="218"/>
      <c r="J203" s="213"/>
      <c r="K203" s="213"/>
      <c r="L203" s="219"/>
      <c r="M203" s="220"/>
      <c r="N203" s="221"/>
      <c r="O203" s="221"/>
      <c r="P203" s="221"/>
      <c r="Q203" s="221"/>
      <c r="R203" s="221"/>
      <c r="S203" s="221"/>
      <c r="T203" s="222"/>
      <c r="AT203" s="223" t="s">
        <v>555</v>
      </c>
      <c r="AU203" s="223" t="s">
        <v>87</v>
      </c>
      <c r="AV203" s="13" t="s">
        <v>87</v>
      </c>
      <c r="AW203" s="13" t="s">
        <v>32</v>
      </c>
      <c r="AX203" s="13" t="s">
        <v>77</v>
      </c>
      <c r="AY203" s="223" t="s">
        <v>209</v>
      </c>
    </row>
    <row r="204" spans="1:65" s="13" customFormat="1" ht="45">
      <c r="B204" s="212"/>
      <c r="C204" s="213"/>
      <c r="D204" s="214" t="s">
        <v>555</v>
      </c>
      <c r="E204" s="215" t="s">
        <v>1</v>
      </c>
      <c r="F204" s="216" t="s">
        <v>668</v>
      </c>
      <c r="G204" s="213"/>
      <c r="H204" s="217">
        <v>26.651</v>
      </c>
      <c r="I204" s="218"/>
      <c r="J204" s="213"/>
      <c r="K204" s="213"/>
      <c r="L204" s="219"/>
      <c r="M204" s="220"/>
      <c r="N204" s="221"/>
      <c r="O204" s="221"/>
      <c r="P204" s="221"/>
      <c r="Q204" s="221"/>
      <c r="R204" s="221"/>
      <c r="S204" s="221"/>
      <c r="T204" s="222"/>
      <c r="AT204" s="223" t="s">
        <v>555</v>
      </c>
      <c r="AU204" s="223" t="s">
        <v>87</v>
      </c>
      <c r="AV204" s="13" t="s">
        <v>87</v>
      </c>
      <c r="AW204" s="13" t="s">
        <v>32</v>
      </c>
      <c r="AX204" s="13" t="s">
        <v>77</v>
      </c>
      <c r="AY204" s="223" t="s">
        <v>209</v>
      </c>
    </row>
    <row r="205" spans="1:65" s="13" customFormat="1" ht="45">
      <c r="B205" s="212"/>
      <c r="C205" s="213"/>
      <c r="D205" s="214" t="s">
        <v>555</v>
      </c>
      <c r="E205" s="215" t="s">
        <v>1</v>
      </c>
      <c r="F205" s="216" t="s">
        <v>669</v>
      </c>
      <c r="G205" s="213"/>
      <c r="H205" s="217">
        <v>37.213000000000001</v>
      </c>
      <c r="I205" s="218"/>
      <c r="J205" s="213"/>
      <c r="K205" s="213"/>
      <c r="L205" s="219"/>
      <c r="M205" s="220"/>
      <c r="N205" s="221"/>
      <c r="O205" s="221"/>
      <c r="P205" s="221"/>
      <c r="Q205" s="221"/>
      <c r="R205" s="221"/>
      <c r="S205" s="221"/>
      <c r="T205" s="222"/>
      <c r="AT205" s="223" t="s">
        <v>555</v>
      </c>
      <c r="AU205" s="223" t="s">
        <v>87</v>
      </c>
      <c r="AV205" s="13" t="s">
        <v>87</v>
      </c>
      <c r="AW205" s="13" t="s">
        <v>32</v>
      </c>
      <c r="AX205" s="13" t="s">
        <v>77</v>
      </c>
      <c r="AY205" s="223" t="s">
        <v>209</v>
      </c>
    </row>
    <row r="206" spans="1:65" s="13" customFormat="1">
      <c r="B206" s="212"/>
      <c r="C206" s="213"/>
      <c r="D206" s="214" t="s">
        <v>555</v>
      </c>
      <c r="E206" s="215" t="s">
        <v>1</v>
      </c>
      <c r="F206" s="216" t="s">
        <v>670</v>
      </c>
      <c r="G206" s="213"/>
      <c r="H206" s="217">
        <v>7.26</v>
      </c>
      <c r="I206" s="218"/>
      <c r="J206" s="213"/>
      <c r="K206" s="213"/>
      <c r="L206" s="219"/>
      <c r="M206" s="220"/>
      <c r="N206" s="221"/>
      <c r="O206" s="221"/>
      <c r="P206" s="221"/>
      <c r="Q206" s="221"/>
      <c r="R206" s="221"/>
      <c r="S206" s="221"/>
      <c r="T206" s="222"/>
      <c r="AT206" s="223" t="s">
        <v>555</v>
      </c>
      <c r="AU206" s="223" t="s">
        <v>87</v>
      </c>
      <c r="AV206" s="13" t="s">
        <v>87</v>
      </c>
      <c r="AW206" s="13" t="s">
        <v>32</v>
      </c>
      <c r="AX206" s="13" t="s">
        <v>77</v>
      </c>
      <c r="AY206" s="223" t="s">
        <v>209</v>
      </c>
    </row>
    <row r="207" spans="1:65" s="14" customFormat="1">
      <c r="B207" s="235"/>
      <c r="C207" s="236"/>
      <c r="D207" s="214" t="s">
        <v>555</v>
      </c>
      <c r="E207" s="237" t="s">
        <v>1</v>
      </c>
      <c r="F207" s="238" t="s">
        <v>645</v>
      </c>
      <c r="G207" s="236"/>
      <c r="H207" s="239">
        <v>250.82</v>
      </c>
      <c r="I207" s="240"/>
      <c r="J207" s="236"/>
      <c r="K207" s="236"/>
      <c r="L207" s="241"/>
      <c r="M207" s="242"/>
      <c r="N207" s="243"/>
      <c r="O207" s="243"/>
      <c r="P207" s="243"/>
      <c r="Q207" s="243"/>
      <c r="R207" s="243"/>
      <c r="S207" s="243"/>
      <c r="T207" s="244"/>
      <c r="AT207" s="245" t="s">
        <v>555</v>
      </c>
      <c r="AU207" s="245" t="s">
        <v>87</v>
      </c>
      <c r="AV207" s="14" t="s">
        <v>218</v>
      </c>
      <c r="AW207" s="14" t="s">
        <v>32</v>
      </c>
      <c r="AX207" s="14" t="s">
        <v>85</v>
      </c>
      <c r="AY207" s="245" t="s">
        <v>209</v>
      </c>
    </row>
    <row r="208" spans="1:65" s="2" customFormat="1" ht="24.2" customHeight="1">
      <c r="A208" s="35"/>
      <c r="B208" s="36"/>
      <c r="C208" s="193" t="s">
        <v>333</v>
      </c>
      <c r="D208" s="193" t="s">
        <v>214</v>
      </c>
      <c r="E208" s="194" t="s">
        <v>671</v>
      </c>
      <c r="F208" s="195" t="s">
        <v>672</v>
      </c>
      <c r="G208" s="196" t="s">
        <v>217</v>
      </c>
      <c r="H208" s="197">
        <v>75.36</v>
      </c>
      <c r="I208" s="198"/>
      <c r="J208" s="199">
        <f>ROUND(I208*H208,2)</f>
        <v>0</v>
      </c>
      <c r="K208" s="200"/>
      <c r="L208" s="40"/>
      <c r="M208" s="201" t="s">
        <v>1</v>
      </c>
      <c r="N208" s="202" t="s">
        <v>42</v>
      </c>
      <c r="O208" s="72"/>
      <c r="P208" s="203">
        <f>O208*H208</f>
        <v>0</v>
      </c>
      <c r="Q208" s="203">
        <v>0.25523000000000001</v>
      </c>
      <c r="R208" s="203">
        <f>Q208*H208</f>
        <v>19.234132800000001</v>
      </c>
      <c r="S208" s="203">
        <v>0</v>
      </c>
      <c r="T208" s="204">
        <f>S208*H208</f>
        <v>0</v>
      </c>
      <c r="U208" s="35"/>
      <c r="V208" s="35"/>
      <c r="W208" s="35"/>
      <c r="X208" s="35"/>
      <c r="Y208" s="35"/>
      <c r="Z208" s="35"/>
      <c r="AA208" s="35"/>
      <c r="AB208" s="35"/>
      <c r="AC208" s="35"/>
      <c r="AD208" s="35"/>
      <c r="AE208" s="35"/>
      <c r="AR208" s="205" t="s">
        <v>218</v>
      </c>
      <c r="AT208" s="205" t="s">
        <v>214</v>
      </c>
      <c r="AU208" s="205" t="s">
        <v>87</v>
      </c>
      <c r="AY208" s="18" t="s">
        <v>209</v>
      </c>
      <c r="BE208" s="206">
        <f>IF(N208="základní",J208,0)</f>
        <v>0</v>
      </c>
      <c r="BF208" s="206">
        <f>IF(N208="snížená",J208,0)</f>
        <v>0</v>
      </c>
      <c r="BG208" s="206">
        <f>IF(N208="zákl. přenesená",J208,0)</f>
        <v>0</v>
      </c>
      <c r="BH208" s="206">
        <f>IF(N208="sníž. přenesená",J208,0)</f>
        <v>0</v>
      </c>
      <c r="BI208" s="206">
        <f>IF(N208="nulová",J208,0)</f>
        <v>0</v>
      </c>
      <c r="BJ208" s="18" t="s">
        <v>85</v>
      </c>
      <c r="BK208" s="206">
        <f>ROUND(I208*H208,2)</f>
        <v>0</v>
      </c>
      <c r="BL208" s="18" t="s">
        <v>218</v>
      </c>
      <c r="BM208" s="205" t="s">
        <v>673</v>
      </c>
    </row>
    <row r="209" spans="1:65" s="13" customFormat="1">
      <c r="B209" s="212"/>
      <c r="C209" s="213"/>
      <c r="D209" s="214" t="s">
        <v>555</v>
      </c>
      <c r="E209" s="215" t="s">
        <v>1</v>
      </c>
      <c r="F209" s="216" t="s">
        <v>674</v>
      </c>
      <c r="G209" s="213"/>
      <c r="H209" s="217">
        <v>9.9600000000000009</v>
      </c>
      <c r="I209" s="218"/>
      <c r="J209" s="213"/>
      <c r="K209" s="213"/>
      <c r="L209" s="219"/>
      <c r="M209" s="220"/>
      <c r="N209" s="221"/>
      <c r="O209" s="221"/>
      <c r="P209" s="221"/>
      <c r="Q209" s="221"/>
      <c r="R209" s="221"/>
      <c r="S209" s="221"/>
      <c r="T209" s="222"/>
      <c r="AT209" s="223" t="s">
        <v>555</v>
      </c>
      <c r="AU209" s="223" t="s">
        <v>87</v>
      </c>
      <c r="AV209" s="13" t="s">
        <v>87</v>
      </c>
      <c r="AW209" s="13" t="s">
        <v>32</v>
      </c>
      <c r="AX209" s="13" t="s">
        <v>77</v>
      </c>
      <c r="AY209" s="223" t="s">
        <v>209</v>
      </c>
    </row>
    <row r="210" spans="1:65" s="13" customFormat="1">
      <c r="B210" s="212"/>
      <c r="C210" s="213"/>
      <c r="D210" s="214" t="s">
        <v>555</v>
      </c>
      <c r="E210" s="215" t="s">
        <v>1</v>
      </c>
      <c r="F210" s="216" t="s">
        <v>675</v>
      </c>
      <c r="G210" s="213"/>
      <c r="H210" s="217">
        <v>28.68</v>
      </c>
      <c r="I210" s="218"/>
      <c r="J210" s="213"/>
      <c r="K210" s="213"/>
      <c r="L210" s="219"/>
      <c r="M210" s="220"/>
      <c r="N210" s="221"/>
      <c r="O210" s="221"/>
      <c r="P210" s="221"/>
      <c r="Q210" s="221"/>
      <c r="R210" s="221"/>
      <c r="S210" s="221"/>
      <c r="T210" s="222"/>
      <c r="AT210" s="223" t="s">
        <v>555</v>
      </c>
      <c r="AU210" s="223" t="s">
        <v>87</v>
      </c>
      <c r="AV210" s="13" t="s">
        <v>87</v>
      </c>
      <c r="AW210" s="13" t="s">
        <v>32</v>
      </c>
      <c r="AX210" s="13" t="s">
        <v>77</v>
      </c>
      <c r="AY210" s="223" t="s">
        <v>209</v>
      </c>
    </row>
    <row r="211" spans="1:65" s="13" customFormat="1">
      <c r="B211" s="212"/>
      <c r="C211" s="213"/>
      <c r="D211" s="214" t="s">
        <v>555</v>
      </c>
      <c r="E211" s="215" t="s">
        <v>1</v>
      </c>
      <c r="F211" s="216" t="s">
        <v>676</v>
      </c>
      <c r="G211" s="213"/>
      <c r="H211" s="217">
        <v>18.36</v>
      </c>
      <c r="I211" s="218"/>
      <c r="J211" s="213"/>
      <c r="K211" s="213"/>
      <c r="L211" s="219"/>
      <c r="M211" s="220"/>
      <c r="N211" s="221"/>
      <c r="O211" s="221"/>
      <c r="P211" s="221"/>
      <c r="Q211" s="221"/>
      <c r="R211" s="221"/>
      <c r="S211" s="221"/>
      <c r="T211" s="222"/>
      <c r="AT211" s="223" t="s">
        <v>555</v>
      </c>
      <c r="AU211" s="223" t="s">
        <v>87</v>
      </c>
      <c r="AV211" s="13" t="s">
        <v>87</v>
      </c>
      <c r="AW211" s="13" t="s">
        <v>32</v>
      </c>
      <c r="AX211" s="13" t="s">
        <v>77</v>
      </c>
      <c r="AY211" s="223" t="s">
        <v>209</v>
      </c>
    </row>
    <row r="212" spans="1:65" s="13" customFormat="1">
      <c r="B212" s="212"/>
      <c r="C212" s="213"/>
      <c r="D212" s="214" t="s">
        <v>555</v>
      </c>
      <c r="E212" s="215" t="s">
        <v>1</v>
      </c>
      <c r="F212" s="216" t="s">
        <v>677</v>
      </c>
      <c r="G212" s="213"/>
      <c r="H212" s="217">
        <v>18.36</v>
      </c>
      <c r="I212" s="218"/>
      <c r="J212" s="213"/>
      <c r="K212" s="213"/>
      <c r="L212" s="219"/>
      <c r="M212" s="220"/>
      <c r="N212" s="221"/>
      <c r="O212" s="221"/>
      <c r="P212" s="221"/>
      <c r="Q212" s="221"/>
      <c r="R212" s="221"/>
      <c r="S212" s="221"/>
      <c r="T212" s="222"/>
      <c r="AT212" s="223" t="s">
        <v>555</v>
      </c>
      <c r="AU212" s="223" t="s">
        <v>87</v>
      </c>
      <c r="AV212" s="13" t="s">
        <v>87</v>
      </c>
      <c r="AW212" s="13" t="s">
        <v>32</v>
      </c>
      <c r="AX212" s="13" t="s">
        <v>77</v>
      </c>
      <c r="AY212" s="223" t="s">
        <v>209</v>
      </c>
    </row>
    <row r="213" spans="1:65" s="14" customFormat="1">
      <c r="B213" s="235"/>
      <c r="C213" s="236"/>
      <c r="D213" s="214" t="s">
        <v>555</v>
      </c>
      <c r="E213" s="237" t="s">
        <v>1</v>
      </c>
      <c r="F213" s="238" t="s">
        <v>645</v>
      </c>
      <c r="G213" s="236"/>
      <c r="H213" s="239">
        <v>75.36</v>
      </c>
      <c r="I213" s="240"/>
      <c r="J213" s="236"/>
      <c r="K213" s="236"/>
      <c r="L213" s="241"/>
      <c r="M213" s="242"/>
      <c r="N213" s="243"/>
      <c r="O213" s="243"/>
      <c r="P213" s="243"/>
      <c r="Q213" s="243"/>
      <c r="R213" s="243"/>
      <c r="S213" s="243"/>
      <c r="T213" s="244"/>
      <c r="AT213" s="245" t="s">
        <v>555</v>
      </c>
      <c r="AU213" s="245" t="s">
        <v>87</v>
      </c>
      <c r="AV213" s="14" t="s">
        <v>218</v>
      </c>
      <c r="AW213" s="14" t="s">
        <v>32</v>
      </c>
      <c r="AX213" s="14" t="s">
        <v>85</v>
      </c>
      <c r="AY213" s="245" t="s">
        <v>209</v>
      </c>
    </row>
    <row r="214" spans="1:65" s="2" customFormat="1" ht="24.2" customHeight="1">
      <c r="A214" s="35"/>
      <c r="B214" s="36"/>
      <c r="C214" s="193" t="s">
        <v>337</v>
      </c>
      <c r="D214" s="193" t="s">
        <v>214</v>
      </c>
      <c r="E214" s="194" t="s">
        <v>678</v>
      </c>
      <c r="F214" s="195" t="s">
        <v>679</v>
      </c>
      <c r="G214" s="196" t="s">
        <v>217</v>
      </c>
      <c r="H214" s="197">
        <v>1640.9</v>
      </c>
      <c r="I214" s="198"/>
      <c r="J214" s="199">
        <f>ROUND(I214*H214,2)</f>
        <v>0</v>
      </c>
      <c r="K214" s="200"/>
      <c r="L214" s="40"/>
      <c r="M214" s="201" t="s">
        <v>1</v>
      </c>
      <c r="N214" s="202" t="s">
        <v>42</v>
      </c>
      <c r="O214" s="72"/>
      <c r="P214" s="203">
        <f>O214*H214</f>
        <v>0</v>
      </c>
      <c r="Q214" s="203">
        <v>0.28722999999999999</v>
      </c>
      <c r="R214" s="203">
        <f>Q214*H214</f>
        <v>471.31570699999997</v>
      </c>
      <c r="S214" s="203">
        <v>0</v>
      </c>
      <c r="T214" s="204">
        <f>S214*H214</f>
        <v>0</v>
      </c>
      <c r="U214" s="35"/>
      <c r="V214" s="35"/>
      <c r="W214" s="35"/>
      <c r="X214" s="35"/>
      <c r="Y214" s="35"/>
      <c r="Z214" s="35"/>
      <c r="AA214" s="35"/>
      <c r="AB214" s="35"/>
      <c r="AC214" s="35"/>
      <c r="AD214" s="35"/>
      <c r="AE214" s="35"/>
      <c r="AR214" s="205" t="s">
        <v>218</v>
      </c>
      <c r="AT214" s="205" t="s">
        <v>214</v>
      </c>
      <c r="AU214" s="205" t="s">
        <v>87</v>
      </c>
      <c r="AY214" s="18" t="s">
        <v>209</v>
      </c>
      <c r="BE214" s="206">
        <f>IF(N214="základní",J214,0)</f>
        <v>0</v>
      </c>
      <c r="BF214" s="206">
        <f>IF(N214="snížená",J214,0)</f>
        <v>0</v>
      </c>
      <c r="BG214" s="206">
        <f>IF(N214="zákl. přenesená",J214,0)</f>
        <v>0</v>
      </c>
      <c r="BH214" s="206">
        <f>IF(N214="sníž. přenesená",J214,0)</f>
        <v>0</v>
      </c>
      <c r="BI214" s="206">
        <f>IF(N214="nulová",J214,0)</f>
        <v>0</v>
      </c>
      <c r="BJ214" s="18" t="s">
        <v>85</v>
      </c>
      <c r="BK214" s="206">
        <f>ROUND(I214*H214,2)</f>
        <v>0</v>
      </c>
      <c r="BL214" s="18" t="s">
        <v>218</v>
      </c>
      <c r="BM214" s="205" t="s">
        <v>680</v>
      </c>
    </row>
    <row r="215" spans="1:65" s="13" customFormat="1">
      <c r="B215" s="212"/>
      <c r="C215" s="213"/>
      <c r="D215" s="214" t="s">
        <v>555</v>
      </c>
      <c r="E215" s="215" t="s">
        <v>1</v>
      </c>
      <c r="F215" s="216" t="s">
        <v>681</v>
      </c>
      <c r="G215" s="213"/>
      <c r="H215" s="217">
        <v>48.36</v>
      </c>
      <c r="I215" s="218"/>
      <c r="J215" s="213"/>
      <c r="K215" s="213"/>
      <c r="L215" s="219"/>
      <c r="M215" s="220"/>
      <c r="N215" s="221"/>
      <c r="O215" s="221"/>
      <c r="P215" s="221"/>
      <c r="Q215" s="221"/>
      <c r="R215" s="221"/>
      <c r="S215" s="221"/>
      <c r="T215" s="222"/>
      <c r="AT215" s="223" t="s">
        <v>555</v>
      </c>
      <c r="AU215" s="223" t="s">
        <v>87</v>
      </c>
      <c r="AV215" s="13" t="s">
        <v>87</v>
      </c>
      <c r="AW215" s="13" t="s">
        <v>32</v>
      </c>
      <c r="AX215" s="13" t="s">
        <v>77</v>
      </c>
      <c r="AY215" s="223" t="s">
        <v>209</v>
      </c>
    </row>
    <row r="216" spans="1:65" s="13" customFormat="1">
      <c r="B216" s="212"/>
      <c r="C216" s="213"/>
      <c r="D216" s="214" t="s">
        <v>555</v>
      </c>
      <c r="E216" s="215" t="s">
        <v>1</v>
      </c>
      <c r="F216" s="216" t="s">
        <v>682</v>
      </c>
      <c r="G216" s="213"/>
      <c r="H216" s="217">
        <v>211.54</v>
      </c>
      <c r="I216" s="218"/>
      <c r="J216" s="213"/>
      <c r="K216" s="213"/>
      <c r="L216" s="219"/>
      <c r="M216" s="220"/>
      <c r="N216" s="221"/>
      <c r="O216" s="221"/>
      <c r="P216" s="221"/>
      <c r="Q216" s="221"/>
      <c r="R216" s="221"/>
      <c r="S216" s="221"/>
      <c r="T216" s="222"/>
      <c r="AT216" s="223" t="s">
        <v>555</v>
      </c>
      <c r="AU216" s="223" t="s">
        <v>87</v>
      </c>
      <c r="AV216" s="13" t="s">
        <v>87</v>
      </c>
      <c r="AW216" s="13" t="s">
        <v>32</v>
      </c>
      <c r="AX216" s="13" t="s">
        <v>77</v>
      </c>
      <c r="AY216" s="223" t="s">
        <v>209</v>
      </c>
    </row>
    <row r="217" spans="1:65" s="13" customFormat="1">
      <c r="B217" s="212"/>
      <c r="C217" s="213"/>
      <c r="D217" s="214" t="s">
        <v>555</v>
      </c>
      <c r="E217" s="215" t="s">
        <v>1</v>
      </c>
      <c r="F217" s="216" t="s">
        <v>683</v>
      </c>
      <c r="G217" s="213"/>
      <c r="H217" s="217">
        <v>177.48</v>
      </c>
      <c r="I217" s="218"/>
      <c r="J217" s="213"/>
      <c r="K217" s="213"/>
      <c r="L217" s="219"/>
      <c r="M217" s="220"/>
      <c r="N217" s="221"/>
      <c r="O217" s="221"/>
      <c r="P217" s="221"/>
      <c r="Q217" s="221"/>
      <c r="R217" s="221"/>
      <c r="S217" s="221"/>
      <c r="T217" s="222"/>
      <c r="AT217" s="223" t="s">
        <v>555</v>
      </c>
      <c r="AU217" s="223" t="s">
        <v>87</v>
      </c>
      <c r="AV217" s="13" t="s">
        <v>87</v>
      </c>
      <c r="AW217" s="13" t="s">
        <v>32</v>
      </c>
      <c r="AX217" s="13" t="s">
        <v>77</v>
      </c>
      <c r="AY217" s="223" t="s">
        <v>209</v>
      </c>
    </row>
    <row r="218" spans="1:65" s="13" customFormat="1">
      <c r="B218" s="212"/>
      <c r="C218" s="213"/>
      <c r="D218" s="214" t="s">
        <v>555</v>
      </c>
      <c r="E218" s="215" t="s">
        <v>1</v>
      </c>
      <c r="F218" s="216" t="s">
        <v>684</v>
      </c>
      <c r="G218" s="213"/>
      <c r="H218" s="217">
        <v>205.64</v>
      </c>
      <c r="I218" s="218"/>
      <c r="J218" s="213"/>
      <c r="K218" s="213"/>
      <c r="L218" s="219"/>
      <c r="M218" s="220"/>
      <c r="N218" s="221"/>
      <c r="O218" s="221"/>
      <c r="P218" s="221"/>
      <c r="Q218" s="221"/>
      <c r="R218" s="221"/>
      <c r="S218" s="221"/>
      <c r="T218" s="222"/>
      <c r="AT218" s="223" t="s">
        <v>555</v>
      </c>
      <c r="AU218" s="223" t="s">
        <v>87</v>
      </c>
      <c r="AV218" s="13" t="s">
        <v>87</v>
      </c>
      <c r="AW218" s="13" t="s">
        <v>32</v>
      </c>
      <c r="AX218" s="13" t="s">
        <v>77</v>
      </c>
      <c r="AY218" s="223" t="s">
        <v>209</v>
      </c>
    </row>
    <row r="219" spans="1:65" s="13" customFormat="1" ht="22.5">
      <c r="B219" s="212"/>
      <c r="C219" s="213"/>
      <c r="D219" s="214" t="s">
        <v>555</v>
      </c>
      <c r="E219" s="215" t="s">
        <v>1</v>
      </c>
      <c r="F219" s="216" t="s">
        <v>685</v>
      </c>
      <c r="G219" s="213"/>
      <c r="H219" s="217">
        <v>289.8</v>
      </c>
      <c r="I219" s="218"/>
      <c r="J219" s="213"/>
      <c r="K219" s="213"/>
      <c r="L219" s="219"/>
      <c r="M219" s="220"/>
      <c r="N219" s="221"/>
      <c r="O219" s="221"/>
      <c r="P219" s="221"/>
      <c r="Q219" s="221"/>
      <c r="R219" s="221"/>
      <c r="S219" s="221"/>
      <c r="T219" s="222"/>
      <c r="AT219" s="223" t="s">
        <v>555</v>
      </c>
      <c r="AU219" s="223" t="s">
        <v>87</v>
      </c>
      <c r="AV219" s="13" t="s">
        <v>87</v>
      </c>
      <c r="AW219" s="13" t="s">
        <v>32</v>
      </c>
      <c r="AX219" s="13" t="s">
        <v>77</v>
      </c>
      <c r="AY219" s="223" t="s">
        <v>209</v>
      </c>
    </row>
    <row r="220" spans="1:65" s="13" customFormat="1" ht="22.5">
      <c r="B220" s="212"/>
      <c r="C220" s="213"/>
      <c r="D220" s="214" t="s">
        <v>555</v>
      </c>
      <c r="E220" s="215" t="s">
        <v>1</v>
      </c>
      <c r="F220" s="216" t="s">
        <v>686</v>
      </c>
      <c r="G220" s="213"/>
      <c r="H220" s="217">
        <v>484.08</v>
      </c>
      <c r="I220" s="218"/>
      <c r="J220" s="213"/>
      <c r="K220" s="213"/>
      <c r="L220" s="219"/>
      <c r="M220" s="220"/>
      <c r="N220" s="221"/>
      <c r="O220" s="221"/>
      <c r="P220" s="221"/>
      <c r="Q220" s="221"/>
      <c r="R220" s="221"/>
      <c r="S220" s="221"/>
      <c r="T220" s="222"/>
      <c r="AT220" s="223" t="s">
        <v>555</v>
      </c>
      <c r="AU220" s="223" t="s">
        <v>87</v>
      </c>
      <c r="AV220" s="13" t="s">
        <v>87</v>
      </c>
      <c r="AW220" s="13" t="s">
        <v>32</v>
      </c>
      <c r="AX220" s="13" t="s">
        <v>77</v>
      </c>
      <c r="AY220" s="223" t="s">
        <v>209</v>
      </c>
    </row>
    <row r="221" spans="1:65" s="13" customFormat="1">
      <c r="B221" s="212"/>
      <c r="C221" s="213"/>
      <c r="D221" s="214" t="s">
        <v>555</v>
      </c>
      <c r="E221" s="215" t="s">
        <v>1</v>
      </c>
      <c r="F221" s="216" t="s">
        <v>687</v>
      </c>
      <c r="G221" s="213"/>
      <c r="H221" s="217">
        <v>224</v>
      </c>
      <c r="I221" s="218"/>
      <c r="J221" s="213"/>
      <c r="K221" s="213"/>
      <c r="L221" s="219"/>
      <c r="M221" s="220"/>
      <c r="N221" s="221"/>
      <c r="O221" s="221"/>
      <c r="P221" s="221"/>
      <c r="Q221" s="221"/>
      <c r="R221" s="221"/>
      <c r="S221" s="221"/>
      <c r="T221" s="222"/>
      <c r="AT221" s="223" t="s">
        <v>555</v>
      </c>
      <c r="AU221" s="223" t="s">
        <v>87</v>
      </c>
      <c r="AV221" s="13" t="s">
        <v>87</v>
      </c>
      <c r="AW221" s="13" t="s">
        <v>32</v>
      </c>
      <c r="AX221" s="13" t="s">
        <v>77</v>
      </c>
      <c r="AY221" s="223" t="s">
        <v>209</v>
      </c>
    </row>
    <row r="222" spans="1:65" s="14" customFormat="1">
      <c r="B222" s="235"/>
      <c r="C222" s="236"/>
      <c r="D222" s="214" t="s">
        <v>555</v>
      </c>
      <c r="E222" s="237" t="s">
        <v>1</v>
      </c>
      <c r="F222" s="238" t="s">
        <v>645</v>
      </c>
      <c r="G222" s="236"/>
      <c r="H222" s="239">
        <v>1640.8999999999999</v>
      </c>
      <c r="I222" s="240"/>
      <c r="J222" s="236"/>
      <c r="K222" s="236"/>
      <c r="L222" s="241"/>
      <c r="M222" s="242"/>
      <c r="N222" s="243"/>
      <c r="O222" s="243"/>
      <c r="P222" s="243"/>
      <c r="Q222" s="243"/>
      <c r="R222" s="243"/>
      <c r="S222" s="243"/>
      <c r="T222" s="244"/>
      <c r="AT222" s="245" t="s">
        <v>555</v>
      </c>
      <c r="AU222" s="245" t="s">
        <v>87</v>
      </c>
      <c r="AV222" s="14" t="s">
        <v>218</v>
      </c>
      <c r="AW222" s="14" t="s">
        <v>32</v>
      </c>
      <c r="AX222" s="14" t="s">
        <v>85</v>
      </c>
      <c r="AY222" s="245" t="s">
        <v>209</v>
      </c>
    </row>
    <row r="223" spans="1:65" s="2" customFormat="1" ht="33" customHeight="1">
      <c r="A223" s="35"/>
      <c r="B223" s="36"/>
      <c r="C223" s="193" t="s">
        <v>341</v>
      </c>
      <c r="D223" s="193" t="s">
        <v>214</v>
      </c>
      <c r="E223" s="194" t="s">
        <v>688</v>
      </c>
      <c r="F223" s="195" t="s">
        <v>689</v>
      </c>
      <c r="G223" s="196" t="s">
        <v>217</v>
      </c>
      <c r="H223" s="197">
        <v>875.72</v>
      </c>
      <c r="I223" s="198"/>
      <c r="J223" s="199">
        <f>ROUND(I223*H223,2)</f>
        <v>0</v>
      </c>
      <c r="K223" s="200"/>
      <c r="L223" s="40"/>
      <c r="M223" s="201" t="s">
        <v>1</v>
      </c>
      <c r="N223" s="202" t="s">
        <v>42</v>
      </c>
      <c r="O223" s="72"/>
      <c r="P223" s="203">
        <f>O223*H223</f>
        <v>0</v>
      </c>
      <c r="Q223" s="203">
        <v>0.18772</v>
      </c>
      <c r="R223" s="203">
        <f>Q223*H223</f>
        <v>164.39015839999999</v>
      </c>
      <c r="S223" s="203">
        <v>0</v>
      </c>
      <c r="T223" s="204">
        <f>S223*H223</f>
        <v>0</v>
      </c>
      <c r="U223" s="35"/>
      <c r="V223" s="35"/>
      <c r="W223" s="35"/>
      <c r="X223" s="35"/>
      <c r="Y223" s="35"/>
      <c r="Z223" s="35"/>
      <c r="AA223" s="35"/>
      <c r="AB223" s="35"/>
      <c r="AC223" s="35"/>
      <c r="AD223" s="35"/>
      <c r="AE223" s="35"/>
      <c r="AR223" s="205" t="s">
        <v>218</v>
      </c>
      <c r="AT223" s="205" t="s">
        <v>214</v>
      </c>
      <c r="AU223" s="205" t="s">
        <v>87</v>
      </c>
      <c r="AY223" s="18" t="s">
        <v>209</v>
      </c>
      <c r="BE223" s="206">
        <f>IF(N223="základní",J223,0)</f>
        <v>0</v>
      </c>
      <c r="BF223" s="206">
        <f>IF(N223="snížená",J223,0)</f>
        <v>0</v>
      </c>
      <c r="BG223" s="206">
        <f>IF(N223="zákl. přenesená",J223,0)</f>
        <v>0</v>
      </c>
      <c r="BH223" s="206">
        <f>IF(N223="sníž. přenesená",J223,0)</f>
        <v>0</v>
      </c>
      <c r="BI223" s="206">
        <f>IF(N223="nulová",J223,0)</f>
        <v>0</v>
      </c>
      <c r="BJ223" s="18" t="s">
        <v>85</v>
      </c>
      <c r="BK223" s="206">
        <f>ROUND(I223*H223,2)</f>
        <v>0</v>
      </c>
      <c r="BL223" s="18" t="s">
        <v>218</v>
      </c>
      <c r="BM223" s="205" t="s">
        <v>690</v>
      </c>
    </row>
    <row r="224" spans="1:65" s="13" customFormat="1">
      <c r="B224" s="212"/>
      <c r="C224" s="213"/>
      <c r="D224" s="214" t="s">
        <v>555</v>
      </c>
      <c r="E224" s="215" t="s">
        <v>1</v>
      </c>
      <c r="F224" s="216" t="s">
        <v>691</v>
      </c>
      <c r="G224" s="213"/>
      <c r="H224" s="217">
        <v>48.36</v>
      </c>
      <c r="I224" s="218"/>
      <c r="J224" s="213"/>
      <c r="K224" s="213"/>
      <c r="L224" s="219"/>
      <c r="M224" s="220"/>
      <c r="N224" s="221"/>
      <c r="O224" s="221"/>
      <c r="P224" s="221"/>
      <c r="Q224" s="221"/>
      <c r="R224" s="221"/>
      <c r="S224" s="221"/>
      <c r="T224" s="222"/>
      <c r="AT224" s="223" t="s">
        <v>555</v>
      </c>
      <c r="AU224" s="223" t="s">
        <v>87</v>
      </c>
      <c r="AV224" s="13" t="s">
        <v>87</v>
      </c>
      <c r="AW224" s="13" t="s">
        <v>32</v>
      </c>
      <c r="AX224" s="13" t="s">
        <v>77</v>
      </c>
      <c r="AY224" s="223" t="s">
        <v>209</v>
      </c>
    </row>
    <row r="225" spans="1:65" s="13" customFormat="1">
      <c r="B225" s="212"/>
      <c r="C225" s="213"/>
      <c r="D225" s="214" t="s">
        <v>555</v>
      </c>
      <c r="E225" s="215" t="s">
        <v>1</v>
      </c>
      <c r="F225" s="216" t="s">
        <v>692</v>
      </c>
      <c r="G225" s="213"/>
      <c r="H225" s="217">
        <v>103</v>
      </c>
      <c r="I225" s="218"/>
      <c r="J225" s="213"/>
      <c r="K225" s="213"/>
      <c r="L225" s="219"/>
      <c r="M225" s="220"/>
      <c r="N225" s="221"/>
      <c r="O225" s="221"/>
      <c r="P225" s="221"/>
      <c r="Q225" s="221"/>
      <c r="R225" s="221"/>
      <c r="S225" s="221"/>
      <c r="T225" s="222"/>
      <c r="AT225" s="223" t="s">
        <v>555</v>
      </c>
      <c r="AU225" s="223" t="s">
        <v>87</v>
      </c>
      <c r="AV225" s="13" t="s">
        <v>87</v>
      </c>
      <c r="AW225" s="13" t="s">
        <v>32</v>
      </c>
      <c r="AX225" s="13" t="s">
        <v>77</v>
      </c>
      <c r="AY225" s="223" t="s">
        <v>209</v>
      </c>
    </row>
    <row r="226" spans="1:65" s="13" customFormat="1">
      <c r="B226" s="212"/>
      <c r="C226" s="213"/>
      <c r="D226" s="214" t="s">
        <v>555</v>
      </c>
      <c r="E226" s="215" t="s">
        <v>1</v>
      </c>
      <c r="F226" s="216" t="s">
        <v>693</v>
      </c>
      <c r="G226" s="213"/>
      <c r="H226" s="217">
        <v>72.400000000000006</v>
      </c>
      <c r="I226" s="218"/>
      <c r="J226" s="213"/>
      <c r="K226" s="213"/>
      <c r="L226" s="219"/>
      <c r="M226" s="220"/>
      <c r="N226" s="221"/>
      <c r="O226" s="221"/>
      <c r="P226" s="221"/>
      <c r="Q226" s="221"/>
      <c r="R226" s="221"/>
      <c r="S226" s="221"/>
      <c r="T226" s="222"/>
      <c r="AT226" s="223" t="s">
        <v>555</v>
      </c>
      <c r="AU226" s="223" t="s">
        <v>87</v>
      </c>
      <c r="AV226" s="13" t="s">
        <v>87</v>
      </c>
      <c r="AW226" s="13" t="s">
        <v>32</v>
      </c>
      <c r="AX226" s="13" t="s">
        <v>77</v>
      </c>
      <c r="AY226" s="223" t="s">
        <v>209</v>
      </c>
    </row>
    <row r="227" spans="1:65" s="13" customFormat="1">
      <c r="B227" s="212"/>
      <c r="C227" s="213"/>
      <c r="D227" s="214" t="s">
        <v>555</v>
      </c>
      <c r="E227" s="215" t="s">
        <v>1</v>
      </c>
      <c r="F227" s="216" t="s">
        <v>694</v>
      </c>
      <c r="G227" s="213"/>
      <c r="H227" s="217">
        <v>332.6</v>
      </c>
      <c r="I227" s="218"/>
      <c r="J227" s="213"/>
      <c r="K227" s="213"/>
      <c r="L227" s="219"/>
      <c r="M227" s="220"/>
      <c r="N227" s="221"/>
      <c r="O227" s="221"/>
      <c r="P227" s="221"/>
      <c r="Q227" s="221"/>
      <c r="R227" s="221"/>
      <c r="S227" s="221"/>
      <c r="T227" s="222"/>
      <c r="AT227" s="223" t="s">
        <v>555</v>
      </c>
      <c r="AU227" s="223" t="s">
        <v>87</v>
      </c>
      <c r="AV227" s="13" t="s">
        <v>87</v>
      </c>
      <c r="AW227" s="13" t="s">
        <v>32</v>
      </c>
      <c r="AX227" s="13" t="s">
        <v>77</v>
      </c>
      <c r="AY227" s="223" t="s">
        <v>209</v>
      </c>
    </row>
    <row r="228" spans="1:65" s="13" customFormat="1">
      <c r="B228" s="212"/>
      <c r="C228" s="213"/>
      <c r="D228" s="214" t="s">
        <v>555</v>
      </c>
      <c r="E228" s="215" t="s">
        <v>1</v>
      </c>
      <c r="F228" s="216" t="s">
        <v>695</v>
      </c>
      <c r="G228" s="213"/>
      <c r="H228" s="217">
        <v>292</v>
      </c>
      <c r="I228" s="218"/>
      <c r="J228" s="213"/>
      <c r="K228" s="213"/>
      <c r="L228" s="219"/>
      <c r="M228" s="220"/>
      <c r="N228" s="221"/>
      <c r="O228" s="221"/>
      <c r="P228" s="221"/>
      <c r="Q228" s="221"/>
      <c r="R228" s="221"/>
      <c r="S228" s="221"/>
      <c r="T228" s="222"/>
      <c r="AT228" s="223" t="s">
        <v>555</v>
      </c>
      <c r="AU228" s="223" t="s">
        <v>87</v>
      </c>
      <c r="AV228" s="13" t="s">
        <v>87</v>
      </c>
      <c r="AW228" s="13" t="s">
        <v>32</v>
      </c>
      <c r="AX228" s="13" t="s">
        <v>77</v>
      </c>
      <c r="AY228" s="223" t="s">
        <v>209</v>
      </c>
    </row>
    <row r="229" spans="1:65" s="13" customFormat="1">
      <c r="B229" s="212"/>
      <c r="C229" s="213"/>
      <c r="D229" s="214" t="s">
        <v>555</v>
      </c>
      <c r="E229" s="215" t="s">
        <v>1</v>
      </c>
      <c r="F229" s="216" t="s">
        <v>696</v>
      </c>
      <c r="G229" s="213"/>
      <c r="H229" s="217">
        <v>27.36</v>
      </c>
      <c r="I229" s="218"/>
      <c r="J229" s="213"/>
      <c r="K229" s="213"/>
      <c r="L229" s="219"/>
      <c r="M229" s="220"/>
      <c r="N229" s="221"/>
      <c r="O229" s="221"/>
      <c r="P229" s="221"/>
      <c r="Q229" s="221"/>
      <c r="R229" s="221"/>
      <c r="S229" s="221"/>
      <c r="T229" s="222"/>
      <c r="AT229" s="223" t="s">
        <v>555</v>
      </c>
      <c r="AU229" s="223" t="s">
        <v>87</v>
      </c>
      <c r="AV229" s="13" t="s">
        <v>87</v>
      </c>
      <c r="AW229" s="13" t="s">
        <v>32</v>
      </c>
      <c r="AX229" s="13" t="s">
        <v>77</v>
      </c>
      <c r="AY229" s="223" t="s">
        <v>209</v>
      </c>
    </row>
    <row r="230" spans="1:65" s="14" customFormat="1">
      <c r="B230" s="235"/>
      <c r="C230" s="236"/>
      <c r="D230" s="214" t="s">
        <v>555</v>
      </c>
      <c r="E230" s="237" t="s">
        <v>1</v>
      </c>
      <c r="F230" s="238" t="s">
        <v>645</v>
      </c>
      <c r="G230" s="236"/>
      <c r="H230" s="239">
        <v>875.72</v>
      </c>
      <c r="I230" s="240"/>
      <c r="J230" s="236"/>
      <c r="K230" s="236"/>
      <c r="L230" s="241"/>
      <c r="M230" s="242"/>
      <c r="N230" s="243"/>
      <c r="O230" s="243"/>
      <c r="P230" s="243"/>
      <c r="Q230" s="243"/>
      <c r="R230" s="243"/>
      <c r="S230" s="243"/>
      <c r="T230" s="244"/>
      <c r="AT230" s="245" t="s">
        <v>555</v>
      </c>
      <c r="AU230" s="245" t="s">
        <v>87</v>
      </c>
      <c r="AV230" s="14" t="s">
        <v>218</v>
      </c>
      <c r="AW230" s="14" t="s">
        <v>32</v>
      </c>
      <c r="AX230" s="14" t="s">
        <v>85</v>
      </c>
      <c r="AY230" s="245" t="s">
        <v>209</v>
      </c>
    </row>
    <row r="231" spans="1:65" s="2" customFormat="1" ht="24.2" customHeight="1">
      <c r="A231" s="35"/>
      <c r="B231" s="36"/>
      <c r="C231" s="193" t="s">
        <v>346</v>
      </c>
      <c r="D231" s="193" t="s">
        <v>214</v>
      </c>
      <c r="E231" s="194" t="s">
        <v>697</v>
      </c>
      <c r="F231" s="195" t="s">
        <v>698</v>
      </c>
      <c r="G231" s="196" t="s">
        <v>318</v>
      </c>
      <c r="H231" s="197">
        <v>243.256</v>
      </c>
      <c r="I231" s="198"/>
      <c r="J231" s="199">
        <f>ROUND(I231*H231,2)</f>
        <v>0</v>
      </c>
      <c r="K231" s="200"/>
      <c r="L231" s="40"/>
      <c r="M231" s="201" t="s">
        <v>1</v>
      </c>
      <c r="N231" s="202" t="s">
        <v>42</v>
      </c>
      <c r="O231" s="72"/>
      <c r="P231" s="203">
        <f>O231*H231</f>
        <v>0</v>
      </c>
      <c r="Q231" s="203">
        <v>1.24E-2</v>
      </c>
      <c r="R231" s="203">
        <f>Q231*H231</f>
        <v>3.0163743999999997</v>
      </c>
      <c r="S231" s="203">
        <v>0</v>
      </c>
      <c r="T231" s="204">
        <f>S231*H231</f>
        <v>0</v>
      </c>
      <c r="U231" s="35"/>
      <c r="V231" s="35"/>
      <c r="W231" s="35"/>
      <c r="X231" s="35"/>
      <c r="Y231" s="35"/>
      <c r="Z231" s="35"/>
      <c r="AA231" s="35"/>
      <c r="AB231" s="35"/>
      <c r="AC231" s="35"/>
      <c r="AD231" s="35"/>
      <c r="AE231" s="35"/>
      <c r="AR231" s="205" t="s">
        <v>218</v>
      </c>
      <c r="AT231" s="205" t="s">
        <v>214</v>
      </c>
      <c r="AU231" s="205" t="s">
        <v>87</v>
      </c>
      <c r="AY231" s="18" t="s">
        <v>209</v>
      </c>
      <c r="BE231" s="206">
        <f>IF(N231="základní",J231,0)</f>
        <v>0</v>
      </c>
      <c r="BF231" s="206">
        <f>IF(N231="snížená",J231,0)</f>
        <v>0</v>
      </c>
      <c r="BG231" s="206">
        <f>IF(N231="zákl. přenesená",J231,0)</f>
        <v>0</v>
      </c>
      <c r="BH231" s="206">
        <f>IF(N231="sníž. přenesená",J231,0)</f>
        <v>0</v>
      </c>
      <c r="BI231" s="206">
        <f>IF(N231="nulová",J231,0)</f>
        <v>0</v>
      </c>
      <c r="BJ231" s="18" t="s">
        <v>85</v>
      </c>
      <c r="BK231" s="206">
        <f>ROUND(I231*H231,2)</f>
        <v>0</v>
      </c>
      <c r="BL231" s="18" t="s">
        <v>218</v>
      </c>
      <c r="BM231" s="205" t="s">
        <v>699</v>
      </c>
    </row>
    <row r="232" spans="1:65" s="13" customFormat="1">
      <c r="B232" s="212"/>
      <c r="C232" s="213"/>
      <c r="D232" s="214" t="s">
        <v>555</v>
      </c>
      <c r="E232" s="215" t="s">
        <v>1</v>
      </c>
      <c r="F232" s="216" t="s">
        <v>700</v>
      </c>
      <c r="G232" s="213"/>
      <c r="H232" s="217">
        <v>243.256</v>
      </c>
      <c r="I232" s="218"/>
      <c r="J232" s="213"/>
      <c r="K232" s="213"/>
      <c r="L232" s="219"/>
      <c r="M232" s="220"/>
      <c r="N232" s="221"/>
      <c r="O232" s="221"/>
      <c r="P232" s="221"/>
      <c r="Q232" s="221"/>
      <c r="R232" s="221"/>
      <c r="S232" s="221"/>
      <c r="T232" s="222"/>
      <c r="AT232" s="223" t="s">
        <v>555</v>
      </c>
      <c r="AU232" s="223" t="s">
        <v>87</v>
      </c>
      <c r="AV232" s="13" t="s">
        <v>87</v>
      </c>
      <c r="AW232" s="13" t="s">
        <v>32</v>
      </c>
      <c r="AX232" s="13" t="s">
        <v>85</v>
      </c>
      <c r="AY232" s="223" t="s">
        <v>209</v>
      </c>
    </row>
    <row r="233" spans="1:65" s="2" customFormat="1" ht="24.2" customHeight="1">
      <c r="A233" s="35"/>
      <c r="B233" s="36"/>
      <c r="C233" s="193" t="s">
        <v>350</v>
      </c>
      <c r="D233" s="193" t="s">
        <v>214</v>
      </c>
      <c r="E233" s="194" t="s">
        <v>701</v>
      </c>
      <c r="F233" s="195" t="s">
        <v>702</v>
      </c>
      <c r="G233" s="196" t="s">
        <v>318</v>
      </c>
      <c r="H233" s="197">
        <v>20.933</v>
      </c>
      <c r="I233" s="198"/>
      <c r="J233" s="199">
        <f>ROUND(I233*H233,2)</f>
        <v>0</v>
      </c>
      <c r="K233" s="200"/>
      <c r="L233" s="40"/>
      <c r="M233" s="201" t="s">
        <v>1</v>
      </c>
      <c r="N233" s="202" t="s">
        <v>42</v>
      </c>
      <c r="O233" s="72"/>
      <c r="P233" s="203">
        <f>O233*H233</f>
        <v>0</v>
      </c>
      <c r="Q233" s="203">
        <v>1.856E-2</v>
      </c>
      <c r="R233" s="203">
        <f>Q233*H233</f>
        <v>0.38851648</v>
      </c>
      <c r="S233" s="203">
        <v>0</v>
      </c>
      <c r="T233" s="204">
        <f>S233*H233</f>
        <v>0</v>
      </c>
      <c r="U233" s="35"/>
      <c r="V233" s="35"/>
      <c r="W233" s="35"/>
      <c r="X233" s="35"/>
      <c r="Y233" s="35"/>
      <c r="Z233" s="35"/>
      <c r="AA233" s="35"/>
      <c r="AB233" s="35"/>
      <c r="AC233" s="35"/>
      <c r="AD233" s="35"/>
      <c r="AE233" s="35"/>
      <c r="AR233" s="205" t="s">
        <v>218</v>
      </c>
      <c r="AT233" s="205" t="s">
        <v>214</v>
      </c>
      <c r="AU233" s="205" t="s">
        <v>87</v>
      </c>
      <c r="AY233" s="18" t="s">
        <v>209</v>
      </c>
      <c r="BE233" s="206">
        <f>IF(N233="základní",J233,0)</f>
        <v>0</v>
      </c>
      <c r="BF233" s="206">
        <f>IF(N233="snížená",J233,0)</f>
        <v>0</v>
      </c>
      <c r="BG233" s="206">
        <f>IF(N233="zákl. přenesená",J233,0)</f>
        <v>0</v>
      </c>
      <c r="BH233" s="206">
        <f>IF(N233="sníž. přenesená",J233,0)</f>
        <v>0</v>
      </c>
      <c r="BI233" s="206">
        <f>IF(N233="nulová",J233,0)</f>
        <v>0</v>
      </c>
      <c r="BJ233" s="18" t="s">
        <v>85</v>
      </c>
      <c r="BK233" s="206">
        <f>ROUND(I233*H233,2)</f>
        <v>0</v>
      </c>
      <c r="BL233" s="18" t="s">
        <v>218</v>
      </c>
      <c r="BM233" s="205" t="s">
        <v>703</v>
      </c>
    </row>
    <row r="234" spans="1:65" s="13" customFormat="1">
      <c r="B234" s="212"/>
      <c r="C234" s="213"/>
      <c r="D234" s="214" t="s">
        <v>555</v>
      </c>
      <c r="E234" s="215" t="s">
        <v>1</v>
      </c>
      <c r="F234" s="216" t="s">
        <v>704</v>
      </c>
      <c r="G234" s="213"/>
      <c r="H234" s="217">
        <v>20.933</v>
      </c>
      <c r="I234" s="218"/>
      <c r="J234" s="213"/>
      <c r="K234" s="213"/>
      <c r="L234" s="219"/>
      <c r="M234" s="220"/>
      <c r="N234" s="221"/>
      <c r="O234" s="221"/>
      <c r="P234" s="221"/>
      <c r="Q234" s="221"/>
      <c r="R234" s="221"/>
      <c r="S234" s="221"/>
      <c r="T234" s="222"/>
      <c r="AT234" s="223" t="s">
        <v>555</v>
      </c>
      <c r="AU234" s="223" t="s">
        <v>87</v>
      </c>
      <c r="AV234" s="13" t="s">
        <v>87</v>
      </c>
      <c r="AW234" s="13" t="s">
        <v>32</v>
      </c>
      <c r="AX234" s="13" t="s">
        <v>85</v>
      </c>
      <c r="AY234" s="223" t="s">
        <v>209</v>
      </c>
    </row>
    <row r="235" spans="1:65" s="2" customFormat="1" ht="24.2" customHeight="1">
      <c r="A235" s="35"/>
      <c r="B235" s="36"/>
      <c r="C235" s="193" t="s">
        <v>354</v>
      </c>
      <c r="D235" s="193" t="s">
        <v>214</v>
      </c>
      <c r="E235" s="194" t="s">
        <v>705</v>
      </c>
      <c r="F235" s="195" t="s">
        <v>706</v>
      </c>
      <c r="G235" s="196" t="s">
        <v>318</v>
      </c>
      <c r="H235" s="197">
        <v>359.41699999999997</v>
      </c>
      <c r="I235" s="198"/>
      <c r="J235" s="199">
        <f>ROUND(I235*H235,2)</f>
        <v>0</v>
      </c>
      <c r="K235" s="200"/>
      <c r="L235" s="40"/>
      <c r="M235" s="201" t="s">
        <v>1</v>
      </c>
      <c r="N235" s="202" t="s">
        <v>42</v>
      </c>
      <c r="O235" s="72"/>
      <c r="P235" s="203">
        <f>O235*H235</f>
        <v>0</v>
      </c>
      <c r="Q235" s="203">
        <v>2.3529999999999999E-2</v>
      </c>
      <c r="R235" s="203">
        <f>Q235*H235</f>
        <v>8.4570820099999988</v>
      </c>
      <c r="S235" s="203">
        <v>0</v>
      </c>
      <c r="T235" s="204">
        <f>S235*H235</f>
        <v>0</v>
      </c>
      <c r="U235" s="35"/>
      <c r="V235" s="35"/>
      <c r="W235" s="35"/>
      <c r="X235" s="35"/>
      <c r="Y235" s="35"/>
      <c r="Z235" s="35"/>
      <c r="AA235" s="35"/>
      <c r="AB235" s="35"/>
      <c r="AC235" s="35"/>
      <c r="AD235" s="35"/>
      <c r="AE235" s="35"/>
      <c r="AR235" s="205" t="s">
        <v>218</v>
      </c>
      <c r="AT235" s="205" t="s">
        <v>214</v>
      </c>
      <c r="AU235" s="205" t="s">
        <v>87</v>
      </c>
      <c r="AY235" s="18" t="s">
        <v>209</v>
      </c>
      <c r="BE235" s="206">
        <f>IF(N235="základní",J235,0)</f>
        <v>0</v>
      </c>
      <c r="BF235" s="206">
        <f>IF(N235="snížená",J235,0)</f>
        <v>0</v>
      </c>
      <c r="BG235" s="206">
        <f>IF(N235="zákl. přenesená",J235,0)</f>
        <v>0</v>
      </c>
      <c r="BH235" s="206">
        <f>IF(N235="sníž. přenesená",J235,0)</f>
        <v>0</v>
      </c>
      <c r="BI235" s="206">
        <f>IF(N235="nulová",J235,0)</f>
        <v>0</v>
      </c>
      <c r="BJ235" s="18" t="s">
        <v>85</v>
      </c>
      <c r="BK235" s="206">
        <f>ROUND(I235*H235,2)</f>
        <v>0</v>
      </c>
      <c r="BL235" s="18" t="s">
        <v>218</v>
      </c>
      <c r="BM235" s="205" t="s">
        <v>707</v>
      </c>
    </row>
    <row r="236" spans="1:65" s="13" customFormat="1">
      <c r="B236" s="212"/>
      <c r="C236" s="213"/>
      <c r="D236" s="214" t="s">
        <v>555</v>
      </c>
      <c r="E236" s="215" t="s">
        <v>1</v>
      </c>
      <c r="F236" s="216" t="s">
        <v>708</v>
      </c>
      <c r="G236" s="213"/>
      <c r="H236" s="217">
        <v>359.41699999999997</v>
      </c>
      <c r="I236" s="218"/>
      <c r="J236" s="213"/>
      <c r="K236" s="213"/>
      <c r="L236" s="219"/>
      <c r="M236" s="220"/>
      <c r="N236" s="221"/>
      <c r="O236" s="221"/>
      <c r="P236" s="221"/>
      <c r="Q236" s="221"/>
      <c r="R236" s="221"/>
      <c r="S236" s="221"/>
      <c r="T236" s="222"/>
      <c r="AT236" s="223" t="s">
        <v>555</v>
      </c>
      <c r="AU236" s="223" t="s">
        <v>87</v>
      </c>
      <c r="AV236" s="13" t="s">
        <v>87</v>
      </c>
      <c r="AW236" s="13" t="s">
        <v>32</v>
      </c>
      <c r="AX236" s="13" t="s">
        <v>85</v>
      </c>
      <c r="AY236" s="223" t="s">
        <v>209</v>
      </c>
    </row>
    <row r="237" spans="1:65" s="2" customFormat="1" ht="21.75" customHeight="1">
      <c r="A237" s="35"/>
      <c r="B237" s="36"/>
      <c r="C237" s="193" t="s">
        <v>358</v>
      </c>
      <c r="D237" s="193" t="s">
        <v>214</v>
      </c>
      <c r="E237" s="194" t="s">
        <v>709</v>
      </c>
      <c r="F237" s="195" t="s">
        <v>710</v>
      </c>
      <c r="G237" s="196" t="s">
        <v>323</v>
      </c>
      <c r="H237" s="197">
        <v>163</v>
      </c>
      <c r="I237" s="198"/>
      <c r="J237" s="199">
        <f t="shared" ref="J237:J245" si="0">ROUND(I237*H237,2)</f>
        <v>0</v>
      </c>
      <c r="K237" s="200"/>
      <c r="L237" s="40"/>
      <c r="M237" s="201" t="s">
        <v>1</v>
      </c>
      <c r="N237" s="202" t="s">
        <v>42</v>
      </c>
      <c r="O237" s="72"/>
      <c r="P237" s="203">
        <f t="shared" ref="P237:P245" si="1">O237*H237</f>
        <v>0</v>
      </c>
      <c r="Q237" s="203">
        <v>1.7940000000000001E-2</v>
      </c>
      <c r="R237" s="203">
        <f t="shared" ref="R237:R245" si="2">Q237*H237</f>
        <v>2.92422</v>
      </c>
      <c r="S237" s="203">
        <v>0</v>
      </c>
      <c r="T237" s="204">
        <f t="shared" ref="T237:T245" si="3">S237*H237</f>
        <v>0</v>
      </c>
      <c r="U237" s="35"/>
      <c r="V237" s="35"/>
      <c r="W237" s="35"/>
      <c r="X237" s="35"/>
      <c r="Y237" s="35"/>
      <c r="Z237" s="35"/>
      <c r="AA237" s="35"/>
      <c r="AB237" s="35"/>
      <c r="AC237" s="35"/>
      <c r="AD237" s="35"/>
      <c r="AE237" s="35"/>
      <c r="AR237" s="205" t="s">
        <v>218</v>
      </c>
      <c r="AT237" s="205" t="s">
        <v>214</v>
      </c>
      <c r="AU237" s="205" t="s">
        <v>87</v>
      </c>
      <c r="AY237" s="18" t="s">
        <v>209</v>
      </c>
      <c r="BE237" s="206">
        <f t="shared" ref="BE237:BE245" si="4">IF(N237="základní",J237,0)</f>
        <v>0</v>
      </c>
      <c r="BF237" s="206">
        <f t="shared" ref="BF237:BF245" si="5">IF(N237="snížená",J237,0)</f>
        <v>0</v>
      </c>
      <c r="BG237" s="206">
        <f t="shared" ref="BG237:BG245" si="6">IF(N237="zákl. přenesená",J237,0)</f>
        <v>0</v>
      </c>
      <c r="BH237" s="206">
        <f t="shared" ref="BH237:BH245" si="7">IF(N237="sníž. přenesená",J237,0)</f>
        <v>0</v>
      </c>
      <c r="BI237" s="206">
        <f t="shared" ref="BI237:BI245" si="8">IF(N237="nulová",J237,0)</f>
        <v>0</v>
      </c>
      <c r="BJ237" s="18" t="s">
        <v>85</v>
      </c>
      <c r="BK237" s="206">
        <f t="shared" ref="BK237:BK245" si="9">ROUND(I237*H237,2)</f>
        <v>0</v>
      </c>
      <c r="BL237" s="18" t="s">
        <v>218</v>
      </c>
      <c r="BM237" s="205" t="s">
        <v>711</v>
      </c>
    </row>
    <row r="238" spans="1:65" s="2" customFormat="1" ht="21.75" customHeight="1">
      <c r="A238" s="35"/>
      <c r="B238" s="36"/>
      <c r="C238" s="193" t="s">
        <v>365</v>
      </c>
      <c r="D238" s="193" t="s">
        <v>214</v>
      </c>
      <c r="E238" s="194" t="s">
        <v>712</v>
      </c>
      <c r="F238" s="195" t="s">
        <v>713</v>
      </c>
      <c r="G238" s="196" t="s">
        <v>323</v>
      </c>
      <c r="H238" s="197">
        <v>403</v>
      </c>
      <c r="I238" s="198"/>
      <c r="J238" s="199">
        <f t="shared" si="0"/>
        <v>0</v>
      </c>
      <c r="K238" s="200"/>
      <c r="L238" s="40"/>
      <c r="M238" s="201" t="s">
        <v>1</v>
      </c>
      <c r="N238" s="202" t="s">
        <v>42</v>
      </c>
      <c r="O238" s="72"/>
      <c r="P238" s="203">
        <f t="shared" si="1"/>
        <v>0</v>
      </c>
      <c r="Q238" s="203">
        <v>2.2780000000000002E-2</v>
      </c>
      <c r="R238" s="203">
        <f t="shared" si="2"/>
        <v>9.1803400000000011</v>
      </c>
      <c r="S238" s="203">
        <v>0</v>
      </c>
      <c r="T238" s="204">
        <f t="shared" si="3"/>
        <v>0</v>
      </c>
      <c r="U238" s="35"/>
      <c r="V238" s="35"/>
      <c r="W238" s="35"/>
      <c r="X238" s="35"/>
      <c r="Y238" s="35"/>
      <c r="Z238" s="35"/>
      <c r="AA238" s="35"/>
      <c r="AB238" s="35"/>
      <c r="AC238" s="35"/>
      <c r="AD238" s="35"/>
      <c r="AE238" s="35"/>
      <c r="AR238" s="205" t="s">
        <v>218</v>
      </c>
      <c r="AT238" s="205" t="s">
        <v>214</v>
      </c>
      <c r="AU238" s="205" t="s">
        <v>87</v>
      </c>
      <c r="AY238" s="18" t="s">
        <v>209</v>
      </c>
      <c r="BE238" s="206">
        <f t="shared" si="4"/>
        <v>0</v>
      </c>
      <c r="BF238" s="206">
        <f t="shared" si="5"/>
        <v>0</v>
      </c>
      <c r="BG238" s="206">
        <f t="shared" si="6"/>
        <v>0</v>
      </c>
      <c r="BH238" s="206">
        <f t="shared" si="7"/>
        <v>0</v>
      </c>
      <c r="BI238" s="206">
        <f t="shared" si="8"/>
        <v>0</v>
      </c>
      <c r="BJ238" s="18" t="s">
        <v>85</v>
      </c>
      <c r="BK238" s="206">
        <f t="shared" si="9"/>
        <v>0</v>
      </c>
      <c r="BL238" s="18" t="s">
        <v>218</v>
      </c>
      <c r="BM238" s="205" t="s">
        <v>714</v>
      </c>
    </row>
    <row r="239" spans="1:65" s="2" customFormat="1" ht="21.75" customHeight="1">
      <c r="A239" s="35"/>
      <c r="B239" s="36"/>
      <c r="C239" s="193" t="s">
        <v>369</v>
      </c>
      <c r="D239" s="193" t="s">
        <v>214</v>
      </c>
      <c r="E239" s="194" t="s">
        <v>715</v>
      </c>
      <c r="F239" s="195" t="s">
        <v>716</v>
      </c>
      <c r="G239" s="196" t="s">
        <v>323</v>
      </c>
      <c r="H239" s="197">
        <v>115</v>
      </c>
      <c r="I239" s="198"/>
      <c r="J239" s="199">
        <f t="shared" si="0"/>
        <v>0</v>
      </c>
      <c r="K239" s="200"/>
      <c r="L239" s="40"/>
      <c r="M239" s="201" t="s">
        <v>1</v>
      </c>
      <c r="N239" s="202" t="s">
        <v>42</v>
      </c>
      <c r="O239" s="72"/>
      <c r="P239" s="203">
        <f t="shared" si="1"/>
        <v>0</v>
      </c>
      <c r="Q239" s="203">
        <v>2.7109999999999999E-2</v>
      </c>
      <c r="R239" s="203">
        <f t="shared" si="2"/>
        <v>3.1176499999999998</v>
      </c>
      <c r="S239" s="203">
        <v>0</v>
      </c>
      <c r="T239" s="204">
        <f t="shared" si="3"/>
        <v>0</v>
      </c>
      <c r="U239" s="35"/>
      <c r="V239" s="35"/>
      <c r="W239" s="35"/>
      <c r="X239" s="35"/>
      <c r="Y239" s="35"/>
      <c r="Z239" s="35"/>
      <c r="AA239" s="35"/>
      <c r="AB239" s="35"/>
      <c r="AC239" s="35"/>
      <c r="AD239" s="35"/>
      <c r="AE239" s="35"/>
      <c r="AR239" s="205" t="s">
        <v>218</v>
      </c>
      <c r="AT239" s="205" t="s">
        <v>214</v>
      </c>
      <c r="AU239" s="205" t="s">
        <v>87</v>
      </c>
      <c r="AY239" s="18" t="s">
        <v>209</v>
      </c>
      <c r="BE239" s="206">
        <f t="shared" si="4"/>
        <v>0</v>
      </c>
      <c r="BF239" s="206">
        <f t="shared" si="5"/>
        <v>0</v>
      </c>
      <c r="BG239" s="206">
        <f t="shared" si="6"/>
        <v>0</v>
      </c>
      <c r="BH239" s="206">
        <f t="shared" si="7"/>
        <v>0</v>
      </c>
      <c r="BI239" s="206">
        <f t="shared" si="8"/>
        <v>0</v>
      </c>
      <c r="BJ239" s="18" t="s">
        <v>85</v>
      </c>
      <c r="BK239" s="206">
        <f t="shared" si="9"/>
        <v>0</v>
      </c>
      <c r="BL239" s="18" t="s">
        <v>218</v>
      </c>
      <c r="BM239" s="205" t="s">
        <v>717</v>
      </c>
    </row>
    <row r="240" spans="1:65" s="2" customFormat="1" ht="21.75" customHeight="1">
      <c r="A240" s="35"/>
      <c r="B240" s="36"/>
      <c r="C240" s="193" t="s">
        <v>373</v>
      </c>
      <c r="D240" s="193" t="s">
        <v>214</v>
      </c>
      <c r="E240" s="194" t="s">
        <v>718</v>
      </c>
      <c r="F240" s="195" t="s">
        <v>719</v>
      </c>
      <c r="G240" s="196" t="s">
        <v>323</v>
      </c>
      <c r="H240" s="197">
        <v>113</v>
      </c>
      <c r="I240" s="198"/>
      <c r="J240" s="199">
        <f t="shared" si="0"/>
        <v>0</v>
      </c>
      <c r="K240" s="200"/>
      <c r="L240" s="40"/>
      <c r="M240" s="201" t="s">
        <v>1</v>
      </c>
      <c r="N240" s="202" t="s">
        <v>42</v>
      </c>
      <c r="O240" s="72"/>
      <c r="P240" s="203">
        <f t="shared" si="1"/>
        <v>0</v>
      </c>
      <c r="Q240" s="203">
        <v>3.1320000000000001E-2</v>
      </c>
      <c r="R240" s="203">
        <f t="shared" si="2"/>
        <v>3.5391599999999999</v>
      </c>
      <c r="S240" s="203">
        <v>0</v>
      </c>
      <c r="T240" s="204">
        <f t="shared" si="3"/>
        <v>0</v>
      </c>
      <c r="U240" s="35"/>
      <c r="V240" s="35"/>
      <c r="W240" s="35"/>
      <c r="X240" s="35"/>
      <c r="Y240" s="35"/>
      <c r="Z240" s="35"/>
      <c r="AA240" s="35"/>
      <c r="AB240" s="35"/>
      <c r="AC240" s="35"/>
      <c r="AD240" s="35"/>
      <c r="AE240" s="35"/>
      <c r="AR240" s="205" t="s">
        <v>218</v>
      </c>
      <c r="AT240" s="205" t="s">
        <v>214</v>
      </c>
      <c r="AU240" s="205" t="s">
        <v>87</v>
      </c>
      <c r="AY240" s="18" t="s">
        <v>209</v>
      </c>
      <c r="BE240" s="206">
        <f t="shared" si="4"/>
        <v>0</v>
      </c>
      <c r="BF240" s="206">
        <f t="shared" si="5"/>
        <v>0</v>
      </c>
      <c r="BG240" s="206">
        <f t="shared" si="6"/>
        <v>0</v>
      </c>
      <c r="BH240" s="206">
        <f t="shared" si="7"/>
        <v>0</v>
      </c>
      <c r="BI240" s="206">
        <f t="shared" si="8"/>
        <v>0</v>
      </c>
      <c r="BJ240" s="18" t="s">
        <v>85</v>
      </c>
      <c r="BK240" s="206">
        <f t="shared" si="9"/>
        <v>0</v>
      </c>
      <c r="BL240" s="18" t="s">
        <v>218</v>
      </c>
      <c r="BM240" s="205" t="s">
        <v>720</v>
      </c>
    </row>
    <row r="241" spans="1:65" s="2" customFormat="1" ht="21.75" customHeight="1">
      <c r="A241" s="35"/>
      <c r="B241" s="36"/>
      <c r="C241" s="193" t="s">
        <v>377</v>
      </c>
      <c r="D241" s="193" t="s">
        <v>214</v>
      </c>
      <c r="E241" s="194" t="s">
        <v>721</v>
      </c>
      <c r="F241" s="195" t="s">
        <v>722</v>
      </c>
      <c r="G241" s="196" t="s">
        <v>323</v>
      </c>
      <c r="H241" s="197">
        <v>15</v>
      </c>
      <c r="I241" s="198"/>
      <c r="J241" s="199">
        <f t="shared" si="0"/>
        <v>0</v>
      </c>
      <c r="K241" s="200"/>
      <c r="L241" s="40"/>
      <c r="M241" s="201" t="s">
        <v>1</v>
      </c>
      <c r="N241" s="202" t="s">
        <v>42</v>
      </c>
      <c r="O241" s="72"/>
      <c r="P241" s="203">
        <f t="shared" si="1"/>
        <v>0</v>
      </c>
      <c r="Q241" s="203">
        <v>3.5639999999999998E-2</v>
      </c>
      <c r="R241" s="203">
        <f t="shared" si="2"/>
        <v>0.53459999999999996</v>
      </c>
      <c r="S241" s="203">
        <v>0</v>
      </c>
      <c r="T241" s="204">
        <f t="shared" si="3"/>
        <v>0</v>
      </c>
      <c r="U241" s="35"/>
      <c r="V241" s="35"/>
      <c r="W241" s="35"/>
      <c r="X241" s="35"/>
      <c r="Y241" s="35"/>
      <c r="Z241" s="35"/>
      <c r="AA241" s="35"/>
      <c r="AB241" s="35"/>
      <c r="AC241" s="35"/>
      <c r="AD241" s="35"/>
      <c r="AE241" s="35"/>
      <c r="AR241" s="205" t="s">
        <v>218</v>
      </c>
      <c r="AT241" s="205" t="s">
        <v>214</v>
      </c>
      <c r="AU241" s="205" t="s">
        <v>87</v>
      </c>
      <c r="AY241" s="18" t="s">
        <v>209</v>
      </c>
      <c r="BE241" s="206">
        <f t="shared" si="4"/>
        <v>0</v>
      </c>
      <c r="BF241" s="206">
        <f t="shared" si="5"/>
        <v>0</v>
      </c>
      <c r="BG241" s="206">
        <f t="shared" si="6"/>
        <v>0</v>
      </c>
      <c r="BH241" s="206">
        <f t="shared" si="7"/>
        <v>0</v>
      </c>
      <c r="BI241" s="206">
        <f t="shared" si="8"/>
        <v>0</v>
      </c>
      <c r="BJ241" s="18" t="s">
        <v>85</v>
      </c>
      <c r="BK241" s="206">
        <f t="shared" si="9"/>
        <v>0</v>
      </c>
      <c r="BL241" s="18" t="s">
        <v>218</v>
      </c>
      <c r="BM241" s="205" t="s">
        <v>723</v>
      </c>
    </row>
    <row r="242" spans="1:65" s="2" customFormat="1" ht="21.75" customHeight="1">
      <c r="A242" s="35"/>
      <c r="B242" s="36"/>
      <c r="C242" s="193" t="s">
        <v>381</v>
      </c>
      <c r="D242" s="193" t="s">
        <v>214</v>
      </c>
      <c r="E242" s="194" t="s">
        <v>724</v>
      </c>
      <c r="F242" s="195" t="s">
        <v>725</v>
      </c>
      <c r="G242" s="196" t="s">
        <v>323</v>
      </c>
      <c r="H242" s="197">
        <v>6</v>
      </c>
      <c r="I242" s="198"/>
      <c r="J242" s="199">
        <f t="shared" si="0"/>
        <v>0</v>
      </c>
      <c r="K242" s="200"/>
      <c r="L242" s="40"/>
      <c r="M242" s="201" t="s">
        <v>1</v>
      </c>
      <c r="N242" s="202" t="s">
        <v>42</v>
      </c>
      <c r="O242" s="72"/>
      <c r="P242" s="203">
        <f t="shared" si="1"/>
        <v>0</v>
      </c>
      <c r="Q242" s="203">
        <v>4.0550000000000003E-2</v>
      </c>
      <c r="R242" s="203">
        <f t="shared" si="2"/>
        <v>0.24330000000000002</v>
      </c>
      <c r="S242" s="203">
        <v>0</v>
      </c>
      <c r="T242" s="204">
        <f t="shared" si="3"/>
        <v>0</v>
      </c>
      <c r="U242" s="35"/>
      <c r="V242" s="35"/>
      <c r="W242" s="35"/>
      <c r="X242" s="35"/>
      <c r="Y242" s="35"/>
      <c r="Z242" s="35"/>
      <c r="AA242" s="35"/>
      <c r="AB242" s="35"/>
      <c r="AC242" s="35"/>
      <c r="AD242" s="35"/>
      <c r="AE242" s="35"/>
      <c r="AR242" s="205" t="s">
        <v>218</v>
      </c>
      <c r="AT242" s="205" t="s">
        <v>214</v>
      </c>
      <c r="AU242" s="205" t="s">
        <v>87</v>
      </c>
      <c r="AY242" s="18" t="s">
        <v>209</v>
      </c>
      <c r="BE242" s="206">
        <f t="shared" si="4"/>
        <v>0</v>
      </c>
      <c r="BF242" s="206">
        <f t="shared" si="5"/>
        <v>0</v>
      </c>
      <c r="BG242" s="206">
        <f t="shared" si="6"/>
        <v>0</v>
      </c>
      <c r="BH242" s="206">
        <f t="shared" si="7"/>
        <v>0</v>
      </c>
      <c r="BI242" s="206">
        <f t="shared" si="8"/>
        <v>0</v>
      </c>
      <c r="BJ242" s="18" t="s">
        <v>85</v>
      </c>
      <c r="BK242" s="206">
        <f t="shared" si="9"/>
        <v>0</v>
      </c>
      <c r="BL242" s="18" t="s">
        <v>218</v>
      </c>
      <c r="BM242" s="205" t="s">
        <v>726</v>
      </c>
    </row>
    <row r="243" spans="1:65" s="2" customFormat="1" ht="21.75" customHeight="1">
      <c r="A243" s="35"/>
      <c r="B243" s="36"/>
      <c r="C243" s="193" t="s">
        <v>385</v>
      </c>
      <c r="D243" s="193" t="s">
        <v>214</v>
      </c>
      <c r="E243" s="194" t="s">
        <v>727</v>
      </c>
      <c r="F243" s="195" t="s">
        <v>728</v>
      </c>
      <c r="G243" s="196" t="s">
        <v>323</v>
      </c>
      <c r="H243" s="197">
        <v>2</v>
      </c>
      <c r="I243" s="198"/>
      <c r="J243" s="199">
        <f t="shared" si="0"/>
        <v>0</v>
      </c>
      <c r="K243" s="200"/>
      <c r="L243" s="40"/>
      <c r="M243" s="201" t="s">
        <v>1</v>
      </c>
      <c r="N243" s="202" t="s">
        <v>42</v>
      </c>
      <c r="O243" s="72"/>
      <c r="P243" s="203">
        <f t="shared" si="1"/>
        <v>0</v>
      </c>
      <c r="Q243" s="203">
        <v>4.487E-2</v>
      </c>
      <c r="R243" s="203">
        <f t="shared" si="2"/>
        <v>8.974E-2</v>
      </c>
      <c r="S243" s="203">
        <v>0</v>
      </c>
      <c r="T243" s="204">
        <f t="shared" si="3"/>
        <v>0</v>
      </c>
      <c r="U243" s="35"/>
      <c r="V243" s="35"/>
      <c r="W243" s="35"/>
      <c r="X243" s="35"/>
      <c r="Y243" s="35"/>
      <c r="Z243" s="35"/>
      <c r="AA243" s="35"/>
      <c r="AB243" s="35"/>
      <c r="AC243" s="35"/>
      <c r="AD243" s="35"/>
      <c r="AE243" s="35"/>
      <c r="AR243" s="205" t="s">
        <v>218</v>
      </c>
      <c r="AT243" s="205" t="s">
        <v>214</v>
      </c>
      <c r="AU243" s="205" t="s">
        <v>87</v>
      </c>
      <c r="AY243" s="18" t="s">
        <v>209</v>
      </c>
      <c r="BE243" s="206">
        <f t="shared" si="4"/>
        <v>0</v>
      </c>
      <c r="BF243" s="206">
        <f t="shared" si="5"/>
        <v>0</v>
      </c>
      <c r="BG243" s="206">
        <f t="shared" si="6"/>
        <v>0</v>
      </c>
      <c r="BH243" s="206">
        <f t="shared" si="7"/>
        <v>0</v>
      </c>
      <c r="BI243" s="206">
        <f t="shared" si="8"/>
        <v>0</v>
      </c>
      <c r="BJ243" s="18" t="s">
        <v>85</v>
      </c>
      <c r="BK243" s="206">
        <f t="shared" si="9"/>
        <v>0</v>
      </c>
      <c r="BL243" s="18" t="s">
        <v>218</v>
      </c>
      <c r="BM243" s="205" t="s">
        <v>729</v>
      </c>
    </row>
    <row r="244" spans="1:65" s="2" customFormat="1" ht="21.75" customHeight="1">
      <c r="A244" s="35"/>
      <c r="B244" s="36"/>
      <c r="C244" s="193" t="s">
        <v>389</v>
      </c>
      <c r="D244" s="193" t="s">
        <v>214</v>
      </c>
      <c r="E244" s="194" t="s">
        <v>730</v>
      </c>
      <c r="F244" s="195" t="s">
        <v>731</v>
      </c>
      <c r="G244" s="196" t="s">
        <v>323</v>
      </c>
      <c r="H244" s="197">
        <v>1</v>
      </c>
      <c r="I244" s="198"/>
      <c r="J244" s="199">
        <f t="shared" si="0"/>
        <v>0</v>
      </c>
      <c r="K244" s="200"/>
      <c r="L244" s="40"/>
      <c r="M244" s="201" t="s">
        <v>1</v>
      </c>
      <c r="N244" s="202" t="s">
        <v>42</v>
      </c>
      <c r="O244" s="72"/>
      <c r="P244" s="203">
        <f t="shared" si="1"/>
        <v>0</v>
      </c>
      <c r="Q244" s="203">
        <v>4.9090000000000002E-2</v>
      </c>
      <c r="R244" s="203">
        <f t="shared" si="2"/>
        <v>4.9090000000000002E-2</v>
      </c>
      <c r="S244" s="203">
        <v>0</v>
      </c>
      <c r="T244" s="204">
        <f t="shared" si="3"/>
        <v>0</v>
      </c>
      <c r="U244" s="35"/>
      <c r="V244" s="35"/>
      <c r="W244" s="35"/>
      <c r="X244" s="35"/>
      <c r="Y244" s="35"/>
      <c r="Z244" s="35"/>
      <c r="AA244" s="35"/>
      <c r="AB244" s="35"/>
      <c r="AC244" s="35"/>
      <c r="AD244" s="35"/>
      <c r="AE244" s="35"/>
      <c r="AR244" s="205" t="s">
        <v>218</v>
      </c>
      <c r="AT244" s="205" t="s">
        <v>214</v>
      </c>
      <c r="AU244" s="205" t="s">
        <v>87</v>
      </c>
      <c r="AY244" s="18" t="s">
        <v>209</v>
      </c>
      <c r="BE244" s="206">
        <f t="shared" si="4"/>
        <v>0</v>
      </c>
      <c r="BF244" s="206">
        <f t="shared" si="5"/>
        <v>0</v>
      </c>
      <c r="BG244" s="206">
        <f t="shared" si="6"/>
        <v>0</v>
      </c>
      <c r="BH244" s="206">
        <f t="shared" si="7"/>
        <v>0</v>
      </c>
      <c r="BI244" s="206">
        <f t="shared" si="8"/>
        <v>0</v>
      </c>
      <c r="BJ244" s="18" t="s">
        <v>85</v>
      </c>
      <c r="BK244" s="206">
        <f t="shared" si="9"/>
        <v>0</v>
      </c>
      <c r="BL244" s="18" t="s">
        <v>218</v>
      </c>
      <c r="BM244" s="205" t="s">
        <v>732</v>
      </c>
    </row>
    <row r="245" spans="1:65" s="2" customFormat="1" ht="21.75" customHeight="1">
      <c r="A245" s="35"/>
      <c r="B245" s="36"/>
      <c r="C245" s="193" t="s">
        <v>394</v>
      </c>
      <c r="D245" s="193" t="s">
        <v>214</v>
      </c>
      <c r="E245" s="194" t="s">
        <v>733</v>
      </c>
      <c r="F245" s="195" t="s">
        <v>734</v>
      </c>
      <c r="G245" s="196" t="s">
        <v>323</v>
      </c>
      <c r="H245" s="197">
        <v>32</v>
      </c>
      <c r="I245" s="198"/>
      <c r="J245" s="199">
        <f t="shared" si="0"/>
        <v>0</v>
      </c>
      <c r="K245" s="200"/>
      <c r="L245" s="40"/>
      <c r="M245" s="201" t="s">
        <v>1</v>
      </c>
      <c r="N245" s="202" t="s">
        <v>42</v>
      </c>
      <c r="O245" s="72"/>
      <c r="P245" s="203">
        <f t="shared" si="1"/>
        <v>0</v>
      </c>
      <c r="Q245" s="203">
        <v>4.555E-2</v>
      </c>
      <c r="R245" s="203">
        <f t="shared" si="2"/>
        <v>1.4576</v>
      </c>
      <c r="S245" s="203">
        <v>0</v>
      </c>
      <c r="T245" s="204">
        <f t="shared" si="3"/>
        <v>0</v>
      </c>
      <c r="U245" s="35"/>
      <c r="V245" s="35"/>
      <c r="W245" s="35"/>
      <c r="X245" s="35"/>
      <c r="Y245" s="35"/>
      <c r="Z245" s="35"/>
      <c r="AA245" s="35"/>
      <c r="AB245" s="35"/>
      <c r="AC245" s="35"/>
      <c r="AD245" s="35"/>
      <c r="AE245" s="35"/>
      <c r="AR245" s="205" t="s">
        <v>218</v>
      </c>
      <c r="AT245" s="205" t="s">
        <v>214</v>
      </c>
      <c r="AU245" s="205" t="s">
        <v>87</v>
      </c>
      <c r="AY245" s="18" t="s">
        <v>209</v>
      </c>
      <c r="BE245" s="206">
        <f t="shared" si="4"/>
        <v>0</v>
      </c>
      <c r="BF245" s="206">
        <f t="shared" si="5"/>
        <v>0</v>
      </c>
      <c r="BG245" s="206">
        <f t="shared" si="6"/>
        <v>0</v>
      </c>
      <c r="BH245" s="206">
        <f t="shared" si="7"/>
        <v>0</v>
      </c>
      <c r="BI245" s="206">
        <f t="shared" si="8"/>
        <v>0</v>
      </c>
      <c r="BJ245" s="18" t="s">
        <v>85</v>
      </c>
      <c r="BK245" s="206">
        <f t="shared" si="9"/>
        <v>0</v>
      </c>
      <c r="BL245" s="18" t="s">
        <v>218</v>
      </c>
      <c r="BM245" s="205" t="s">
        <v>735</v>
      </c>
    </row>
    <row r="246" spans="1:65" s="13" customFormat="1">
      <c r="B246" s="212"/>
      <c r="C246" s="213"/>
      <c r="D246" s="214" t="s">
        <v>555</v>
      </c>
      <c r="E246" s="215" t="s">
        <v>1</v>
      </c>
      <c r="F246" s="216" t="s">
        <v>736</v>
      </c>
      <c r="G246" s="213"/>
      <c r="H246" s="217">
        <v>22</v>
      </c>
      <c r="I246" s="218"/>
      <c r="J246" s="213"/>
      <c r="K246" s="213"/>
      <c r="L246" s="219"/>
      <c r="M246" s="220"/>
      <c r="N246" s="221"/>
      <c r="O246" s="221"/>
      <c r="P246" s="221"/>
      <c r="Q246" s="221"/>
      <c r="R246" s="221"/>
      <c r="S246" s="221"/>
      <c r="T246" s="222"/>
      <c r="AT246" s="223" t="s">
        <v>555</v>
      </c>
      <c r="AU246" s="223" t="s">
        <v>87</v>
      </c>
      <c r="AV246" s="13" t="s">
        <v>87</v>
      </c>
      <c r="AW246" s="13" t="s">
        <v>32</v>
      </c>
      <c r="AX246" s="13" t="s">
        <v>77</v>
      </c>
      <c r="AY246" s="223" t="s">
        <v>209</v>
      </c>
    </row>
    <row r="247" spans="1:65" s="13" customFormat="1">
      <c r="B247" s="212"/>
      <c r="C247" s="213"/>
      <c r="D247" s="214" t="s">
        <v>555</v>
      </c>
      <c r="E247" s="215" t="s">
        <v>1</v>
      </c>
      <c r="F247" s="216" t="s">
        <v>737</v>
      </c>
      <c r="G247" s="213"/>
      <c r="H247" s="217">
        <v>10</v>
      </c>
      <c r="I247" s="218"/>
      <c r="J247" s="213"/>
      <c r="K247" s="213"/>
      <c r="L247" s="219"/>
      <c r="M247" s="220"/>
      <c r="N247" s="221"/>
      <c r="O247" s="221"/>
      <c r="P247" s="221"/>
      <c r="Q247" s="221"/>
      <c r="R247" s="221"/>
      <c r="S247" s="221"/>
      <c r="T247" s="222"/>
      <c r="AT247" s="223" t="s">
        <v>555</v>
      </c>
      <c r="AU247" s="223" t="s">
        <v>87</v>
      </c>
      <c r="AV247" s="13" t="s">
        <v>87</v>
      </c>
      <c r="AW247" s="13" t="s">
        <v>32</v>
      </c>
      <c r="AX247" s="13" t="s">
        <v>77</v>
      </c>
      <c r="AY247" s="223" t="s">
        <v>209</v>
      </c>
    </row>
    <row r="248" spans="1:65" s="14" customFormat="1">
      <c r="B248" s="235"/>
      <c r="C248" s="236"/>
      <c r="D248" s="214" t="s">
        <v>555</v>
      </c>
      <c r="E248" s="237" t="s">
        <v>1</v>
      </c>
      <c r="F248" s="238" t="s">
        <v>645</v>
      </c>
      <c r="G248" s="236"/>
      <c r="H248" s="239">
        <v>32</v>
      </c>
      <c r="I248" s="240"/>
      <c r="J248" s="236"/>
      <c r="K248" s="236"/>
      <c r="L248" s="241"/>
      <c r="M248" s="242"/>
      <c r="N248" s="243"/>
      <c r="O248" s="243"/>
      <c r="P248" s="243"/>
      <c r="Q248" s="243"/>
      <c r="R248" s="243"/>
      <c r="S248" s="243"/>
      <c r="T248" s="244"/>
      <c r="AT248" s="245" t="s">
        <v>555</v>
      </c>
      <c r="AU248" s="245" t="s">
        <v>87</v>
      </c>
      <c r="AV248" s="14" t="s">
        <v>218</v>
      </c>
      <c r="AW248" s="14" t="s">
        <v>32</v>
      </c>
      <c r="AX248" s="14" t="s">
        <v>85</v>
      </c>
      <c r="AY248" s="245" t="s">
        <v>209</v>
      </c>
    </row>
    <row r="249" spans="1:65" s="2" customFormat="1" ht="21.75" customHeight="1">
      <c r="A249" s="35"/>
      <c r="B249" s="36"/>
      <c r="C249" s="193" t="s">
        <v>398</v>
      </c>
      <c r="D249" s="193" t="s">
        <v>214</v>
      </c>
      <c r="E249" s="194" t="s">
        <v>738</v>
      </c>
      <c r="F249" s="195" t="s">
        <v>739</v>
      </c>
      <c r="G249" s="196" t="s">
        <v>323</v>
      </c>
      <c r="H249" s="197">
        <v>51</v>
      </c>
      <c r="I249" s="198"/>
      <c r="J249" s="199">
        <f>ROUND(I249*H249,2)</f>
        <v>0</v>
      </c>
      <c r="K249" s="200"/>
      <c r="L249" s="40"/>
      <c r="M249" s="201" t="s">
        <v>1</v>
      </c>
      <c r="N249" s="202" t="s">
        <v>42</v>
      </c>
      <c r="O249" s="72"/>
      <c r="P249" s="203">
        <f>O249*H249</f>
        <v>0</v>
      </c>
      <c r="Q249" s="203">
        <v>5.4550000000000001E-2</v>
      </c>
      <c r="R249" s="203">
        <f>Q249*H249</f>
        <v>2.7820499999999999</v>
      </c>
      <c r="S249" s="203">
        <v>0</v>
      </c>
      <c r="T249" s="204">
        <f>S249*H249</f>
        <v>0</v>
      </c>
      <c r="U249" s="35"/>
      <c r="V249" s="35"/>
      <c r="W249" s="35"/>
      <c r="X249" s="35"/>
      <c r="Y249" s="35"/>
      <c r="Z249" s="35"/>
      <c r="AA249" s="35"/>
      <c r="AB249" s="35"/>
      <c r="AC249" s="35"/>
      <c r="AD249" s="35"/>
      <c r="AE249" s="35"/>
      <c r="AR249" s="205" t="s">
        <v>218</v>
      </c>
      <c r="AT249" s="205" t="s">
        <v>214</v>
      </c>
      <c r="AU249" s="205" t="s">
        <v>87</v>
      </c>
      <c r="AY249" s="18" t="s">
        <v>209</v>
      </c>
      <c r="BE249" s="206">
        <f>IF(N249="základní",J249,0)</f>
        <v>0</v>
      </c>
      <c r="BF249" s="206">
        <f>IF(N249="snížená",J249,0)</f>
        <v>0</v>
      </c>
      <c r="BG249" s="206">
        <f>IF(N249="zákl. přenesená",J249,0)</f>
        <v>0</v>
      </c>
      <c r="BH249" s="206">
        <f>IF(N249="sníž. přenesená",J249,0)</f>
        <v>0</v>
      </c>
      <c r="BI249" s="206">
        <f>IF(N249="nulová",J249,0)</f>
        <v>0</v>
      </c>
      <c r="BJ249" s="18" t="s">
        <v>85</v>
      </c>
      <c r="BK249" s="206">
        <f>ROUND(I249*H249,2)</f>
        <v>0</v>
      </c>
      <c r="BL249" s="18" t="s">
        <v>218</v>
      </c>
      <c r="BM249" s="205" t="s">
        <v>740</v>
      </c>
    </row>
    <row r="250" spans="1:65" s="13" customFormat="1">
      <c r="B250" s="212"/>
      <c r="C250" s="213"/>
      <c r="D250" s="214" t="s">
        <v>555</v>
      </c>
      <c r="E250" s="215" t="s">
        <v>1</v>
      </c>
      <c r="F250" s="216" t="s">
        <v>741</v>
      </c>
      <c r="G250" s="213"/>
      <c r="H250" s="217">
        <v>26</v>
      </c>
      <c r="I250" s="218"/>
      <c r="J250" s="213"/>
      <c r="K250" s="213"/>
      <c r="L250" s="219"/>
      <c r="M250" s="220"/>
      <c r="N250" s="221"/>
      <c r="O250" s="221"/>
      <c r="P250" s="221"/>
      <c r="Q250" s="221"/>
      <c r="R250" s="221"/>
      <c r="S250" s="221"/>
      <c r="T250" s="222"/>
      <c r="AT250" s="223" t="s">
        <v>555</v>
      </c>
      <c r="AU250" s="223" t="s">
        <v>87</v>
      </c>
      <c r="AV250" s="13" t="s">
        <v>87</v>
      </c>
      <c r="AW250" s="13" t="s">
        <v>32</v>
      </c>
      <c r="AX250" s="13" t="s">
        <v>77</v>
      </c>
      <c r="AY250" s="223" t="s">
        <v>209</v>
      </c>
    </row>
    <row r="251" spans="1:65" s="13" customFormat="1">
      <c r="B251" s="212"/>
      <c r="C251" s="213"/>
      <c r="D251" s="214" t="s">
        <v>555</v>
      </c>
      <c r="E251" s="215" t="s">
        <v>1</v>
      </c>
      <c r="F251" s="216" t="s">
        <v>742</v>
      </c>
      <c r="G251" s="213"/>
      <c r="H251" s="217">
        <v>25</v>
      </c>
      <c r="I251" s="218"/>
      <c r="J251" s="213"/>
      <c r="K251" s="213"/>
      <c r="L251" s="219"/>
      <c r="M251" s="220"/>
      <c r="N251" s="221"/>
      <c r="O251" s="221"/>
      <c r="P251" s="221"/>
      <c r="Q251" s="221"/>
      <c r="R251" s="221"/>
      <c r="S251" s="221"/>
      <c r="T251" s="222"/>
      <c r="AT251" s="223" t="s">
        <v>555</v>
      </c>
      <c r="AU251" s="223" t="s">
        <v>87</v>
      </c>
      <c r="AV251" s="13" t="s">
        <v>87</v>
      </c>
      <c r="AW251" s="13" t="s">
        <v>32</v>
      </c>
      <c r="AX251" s="13" t="s">
        <v>77</v>
      </c>
      <c r="AY251" s="223" t="s">
        <v>209</v>
      </c>
    </row>
    <row r="252" spans="1:65" s="14" customFormat="1">
      <c r="B252" s="235"/>
      <c r="C252" s="236"/>
      <c r="D252" s="214" t="s">
        <v>555</v>
      </c>
      <c r="E252" s="237" t="s">
        <v>1</v>
      </c>
      <c r="F252" s="238" t="s">
        <v>645</v>
      </c>
      <c r="G252" s="236"/>
      <c r="H252" s="239">
        <v>51</v>
      </c>
      <c r="I252" s="240"/>
      <c r="J252" s="236"/>
      <c r="K252" s="236"/>
      <c r="L252" s="241"/>
      <c r="M252" s="242"/>
      <c r="N252" s="243"/>
      <c r="O252" s="243"/>
      <c r="P252" s="243"/>
      <c r="Q252" s="243"/>
      <c r="R252" s="243"/>
      <c r="S252" s="243"/>
      <c r="T252" s="244"/>
      <c r="AT252" s="245" t="s">
        <v>555</v>
      </c>
      <c r="AU252" s="245" t="s">
        <v>87</v>
      </c>
      <c r="AV252" s="14" t="s">
        <v>218</v>
      </c>
      <c r="AW252" s="14" t="s">
        <v>32</v>
      </c>
      <c r="AX252" s="14" t="s">
        <v>85</v>
      </c>
      <c r="AY252" s="245" t="s">
        <v>209</v>
      </c>
    </row>
    <row r="253" spans="1:65" s="2" customFormat="1" ht="21.75" customHeight="1">
      <c r="A253" s="35"/>
      <c r="B253" s="36"/>
      <c r="C253" s="193" t="s">
        <v>402</v>
      </c>
      <c r="D253" s="193" t="s">
        <v>214</v>
      </c>
      <c r="E253" s="194" t="s">
        <v>743</v>
      </c>
      <c r="F253" s="195" t="s">
        <v>744</v>
      </c>
      <c r="G253" s="196" t="s">
        <v>323</v>
      </c>
      <c r="H253" s="197">
        <v>190</v>
      </c>
      <c r="I253" s="198"/>
      <c r="J253" s="199">
        <f>ROUND(I253*H253,2)</f>
        <v>0</v>
      </c>
      <c r="K253" s="200"/>
      <c r="L253" s="40"/>
      <c r="M253" s="201" t="s">
        <v>1</v>
      </c>
      <c r="N253" s="202" t="s">
        <v>42</v>
      </c>
      <c r="O253" s="72"/>
      <c r="P253" s="203">
        <f>O253*H253</f>
        <v>0</v>
      </c>
      <c r="Q253" s="203">
        <v>8.1850000000000006E-2</v>
      </c>
      <c r="R253" s="203">
        <f>Q253*H253</f>
        <v>15.551500000000001</v>
      </c>
      <c r="S253" s="203">
        <v>0</v>
      </c>
      <c r="T253" s="204">
        <f>S253*H253</f>
        <v>0</v>
      </c>
      <c r="U253" s="35"/>
      <c r="V253" s="35"/>
      <c r="W253" s="35"/>
      <c r="X253" s="35"/>
      <c r="Y253" s="35"/>
      <c r="Z253" s="35"/>
      <c r="AA253" s="35"/>
      <c r="AB253" s="35"/>
      <c r="AC253" s="35"/>
      <c r="AD253" s="35"/>
      <c r="AE253" s="35"/>
      <c r="AR253" s="205" t="s">
        <v>218</v>
      </c>
      <c r="AT253" s="205" t="s">
        <v>214</v>
      </c>
      <c r="AU253" s="205" t="s">
        <v>87</v>
      </c>
      <c r="AY253" s="18" t="s">
        <v>209</v>
      </c>
      <c r="BE253" s="206">
        <f>IF(N253="základní",J253,0)</f>
        <v>0</v>
      </c>
      <c r="BF253" s="206">
        <f>IF(N253="snížená",J253,0)</f>
        <v>0</v>
      </c>
      <c r="BG253" s="206">
        <f>IF(N253="zákl. přenesená",J253,0)</f>
        <v>0</v>
      </c>
      <c r="BH253" s="206">
        <f>IF(N253="sníž. přenesená",J253,0)</f>
        <v>0</v>
      </c>
      <c r="BI253" s="206">
        <f>IF(N253="nulová",J253,0)</f>
        <v>0</v>
      </c>
      <c r="BJ253" s="18" t="s">
        <v>85</v>
      </c>
      <c r="BK253" s="206">
        <f>ROUND(I253*H253,2)</f>
        <v>0</v>
      </c>
      <c r="BL253" s="18" t="s">
        <v>218</v>
      </c>
      <c r="BM253" s="205" t="s">
        <v>745</v>
      </c>
    </row>
    <row r="254" spans="1:65" s="13" customFormat="1">
      <c r="B254" s="212"/>
      <c r="C254" s="213"/>
      <c r="D254" s="214" t="s">
        <v>555</v>
      </c>
      <c r="E254" s="215" t="s">
        <v>1</v>
      </c>
      <c r="F254" s="216" t="s">
        <v>746</v>
      </c>
      <c r="G254" s="213"/>
      <c r="H254" s="217">
        <v>5</v>
      </c>
      <c r="I254" s="218"/>
      <c r="J254" s="213"/>
      <c r="K254" s="213"/>
      <c r="L254" s="219"/>
      <c r="M254" s="220"/>
      <c r="N254" s="221"/>
      <c r="O254" s="221"/>
      <c r="P254" s="221"/>
      <c r="Q254" s="221"/>
      <c r="R254" s="221"/>
      <c r="S254" s="221"/>
      <c r="T254" s="222"/>
      <c r="AT254" s="223" t="s">
        <v>555</v>
      </c>
      <c r="AU254" s="223" t="s">
        <v>87</v>
      </c>
      <c r="AV254" s="13" t="s">
        <v>87</v>
      </c>
      <c r="AW254" s="13" t="s">
        <v>32</v>
      </c>
      <c r="AX254" s="13" t="s">
        <v>77</v>
      </c>
      <c r="AY254" s="223" t="s">
        <v>209</v>
      </c>
    </row>
    <row r="255" spans="1:65" s="13" customFormat="1">
      <c r="B255" s="212"/>
      <c r="C255" s="213"/>
      <c r="D255" s="214" t="s">
        <v>555</v>
      </c>
      <c r="E255" s="215" t="s">
        <v>1</v>
      </c>
      <c r="F255" s="216" t="s">
        <v>747</v>
      </c>
      <c r="G255" s="213"/>
      <c r="H255" s="217">
        <v>50</v>
      </c>
      <c r="I255" s="218"/>
      <c r="J255" s="213"/>
      <c r="K255" s="213"/>
      <c r="L255" s="219"/>
      <c r="M255" s="220"/>
      <c r="N255" s="221"/>
      <c r="O255" s="221"/>
      <c r="P255" s="221"/>
      <c r="Q255" s="221"/>
      <c r="R255" s="221"/>
      <c r="S255" s="221"/>
      <c r="T255" s="222"/>
      <c r="AT255" s="223" t="s">
        <v>555</v>
      </c>
      <c r="AU255" s="223" t="s">
        <v>87</v>
      </c>
      <c r="AV255" s="13" t="s">
        <v>87</v>
      </c>
      <c r="AW255" s="13" t="s">
        <v>32</v>
      </c>
      <c r="AX255" s="13" t="s">
        <v>77</v>
      </c>
      <c r="AY255" s="223" t="s">
        <v>209</v>
      </c>
    </row>
    <row r="256" spans="1:65" s="13" customFormat="1">
      <c r="B256" s="212"/>
      <c r="C256" s="213"/>
      <c r="D256" s="214" t="s">
        <v>555</v>
      </c>
      <c r="E256" s="215" t="s">
        <v>1</v>
      </c>
      <c r="F256" s="216" t="s">
        <v>748</v>
      </c>
      <c r="G256" s="213"/>
      <c r="H256" s="217">
        <v>20</v>
      </c>
      <c r="I256" s="218"/>
      <c r="J256" s="213"/>
      <c r="K256" s="213"/>
      <c r="L256" s="219"/>
      <c r="M256" s="220"/>
      <c r="N256" s="221"/>
      <c r="O256" s="221"/>
      <c r="P256" s="221"/>
      <c r="Q256" s="221"/>
      <c r="R256" s="221"/>
      <c r="S256" s="221"/>
      <c r="T256" s="222"/>
      <c r="AT256" s="223" t="s">
        <v>555</v>
      </c>
      <c r="AU256" s="223" t="s">
        <v>87</v>
      </c>
      <c r="AV256" s="13" t="s">
        <v>87</v>
      </c>
      <c r="AW256" s="13" t="s">
        <v>32</v>
      </c>
      <c r="AX256" s="13" t="s">
        <v>77</v>
      </c>
      <c r="AY256" s="223" t="s">
        <v>209</v>
      </c>
    </row>
    <row r="257" spans="1:65" s="13" customFormat="1">
      <c r="B257" s="212"/>
      <c r="C257" s="213"/>
      <c r="D257" s="214" t="s">
        <v>555</v>
      </c>
      <c r="E257" s="215" t="s">
        <v>1</v>
      </c>
      <c r="F257" s="216" t="s">
        <v>749</v>
      </c>
      <c r="G257" s="213"/>
      <c r="H257" s="217">
        <v>75</v>
      </c>
      <c r="I257" s="218"/>
      <c r="J257" s="213"/>
      <c r="K257" s="213"/>
      <c r="L257" s="219"/>
      <c r="M257" s="220"/>
      <c r="N257" s="221"/>
      <c r="O257" s="221"/>
      <c r="P257" s="221"/>
      <c r="Q257" s="221"/>
      <c r="R257" s="221"/>
      <c r="S257" s="221"/>
      <c r="T257" s="222"/>
      <c r="AT257" s="223" t="s">
        <v>555</v>
      </c>
      <c r="AU257" s="223" t="s">
        <v>87</v>
      </c>
      <c r="AV257" s="13" t="s">
        <v>87</v>
      </c>
      <c r="AW257" s="13" t="s">
        <v>32</v>
      </c>
      <c r="AX257" s="13" t="s">
        <v>77</v>
      </c>
      <c r="AY257" s="223" t="s">
        <v>209</v>
      </c>
    </row>
    <row r="258" spans="1:65" s="13" customFormat="1">
      <c r="B258" s="212"/>
      <c r="C258" s="213"/>
      <c r="D258" s="214" t="s">
        <v>555</v>
      </c>
      <c r="E258" s="215" t="s">
        <v>1</v>
      </c>
      <c r="F258" s="216" t="s">
        <v>750</v>
      </c>
      <c r="G258" s="213"/>
      <c r="H258" s="217">
        <v>40</v>
      </c>
      <c r="I258" s="218"/>
      <c r="J258" s="213"/>
      <c r="K258" s="213"/>
      <c r="L258" s="219"/>
      <c r="M258" s="220"/>
      <c r="N258" s="221"/>
      <c r="O258" s="221"/>
      <c r="P258" s="221"/>
      <c r="Q258" s="221"/>
      <c r="R258" s="221"/>
      <c r="S258" s="221"/>
      <c r="T258" s="222"/>
      <c r="AT258" s="223" t="s">
        <v>555</v>
      </c>
      <c r="AU258" s="223" t="s">
        <v>87</v>
      </c>
      <c r="AV258" s="13" t="s">
        <v>87</v>
      </c>
      <c r="AW258" s="13" t="s">
        <v>32</v>
      </c>
      <c r="AX258" s="13" t="s">
        <v>77</v>
      </c>
      <c r="AY258" s="223" t="s">
        <v>209</v>
      </c>
    </row>
    <row r="259" spans="1:65" s="14" customFormat="1">
      <c r="B259" s="235"/>
      <c r="C259" s="236"/>
      <c r="D259" s="214" t="s">
        <v>555</v>
      </c>
      <c r="E259" s="237" t="s">
        <v>1</v>
      </c>
      <c r="F259" s="238" t="s">
        <v>645</v>
      </c>
      <c r="G259" s="236"/>
      <c r="H259" s="239">
        <v>190</v>
      </c>
      <c r="I259" s="240"/>
      <c r="J259" s="236"/>
      <c r="K259" s="236"/>
      <c r="L259" s="241"/>
      <c r="M259" s="242"/>
      <c r="N259" s="243"/>
      <c r="O259" s="243"/>
      <c r="P259" s="243"/>
      <c r="Q259" s="243"/>
      <c r="R259" s="243"/>
      <c r="S259" s="243"/>
      <c r="T259" s="244"/>
      <c r="AT259" s="245" t="s">
        <v>555</v>
      </c>
      <c r="AU259" s="245" t="s">
        <v>87</v>
      </c>
      <c r="AV259" s="14" t="s">
        <v>218</v>
      </c>
      <c r="AW259" s="14" t="s">
        <v>32</v>
      </c>
      <c r="AX259" s="14" t="s">
        <v>85</v>
      </c>
      <c r="AY259" s="245" t="s">
        <v>209</v>
      </c>
    </row>
    <row r="260" spans="1:65" s="2" customFormat="1" ht="21.75" customHeight="1">
      <c r="A260" s="35"/>
      <c r="B260" s="36"/>
      <c r="C260" s="193" t="s">
        <v>406</v>
      </c>
      <c r="D260" s="193" t="s">
        <v>214</v>
      </c>
      <c r="E260" s="194" t="s">
        <v>751</v>
      </c>
      <c r="F260" s="195" t="s">
        <v>752</v>
      </c>
      <c r="G260" s="196" t="s">
        <v>323</v>
      </c>
      <c r="H260" s="197">
        <v>20</v>
      </c>
      <c r="I260" s="198"/>
      <c r="J260" s="199">
        <f>ROUND(I260*H260,2)</f>
        <v>0</v>
      </c>
      <c r="K260" s="200"/>
      <c r="L260" s="40"/>
      <c r="M260" s="201" t="s">
        <v>1</v>
      </c>
      <c r="N260" s="202" t="s">
        <v>42</v>
      </c>
      <c r="O260" s="72"/>
      <c r="P260" s="203">
        <f>O260*H260</f>
        <v>0</v>
      </c>
      <c r="Q260" s="203">
        <v>9.1050000000000006E-2</v>
      </c>
      <c r="R260" s="203">
        <f>Q260*H260</f>
        <v>1.8210000000000002</v>
      </c>
      <c r="S260" s="203">
        <v>0</v>
      </c>
      <c r="T260" s="204">
        <f>S260*H260</f>
        <v>0</v>
      </c>
      <c r="U260" s="35"/>
      <c r="V260" s="35"/>
      <c r="W260" s="35"/>
      <c r="X260" s="35"/>
      <c r="Y260" s="35"/>
      <c r="Z260" s="35"/>
      <c r="AA260" s="35"/>
      <c r="AB260" s="35"/>
      <c r="AC260" s="35"/>
      <c r="AD260" s="35"/>
      <c r="AE260" s="35"/>
      <c r="AR260" s="205" t="s">
        <v>218</v>
      </c>
      <c r="AT260" s="205" t="s">
        <v>214</v>
      </c>
      <c r="AU260" s="205" t="s">
        <v>87</v>
      </c>
      <c r="AY260" s="18" t="s">
        <v>209</v>
      </c>
      <c r="BE260" s="206">
        <f>IF(N260="základní",J260,0)</f>
        <v>0</v>
      </c>
      <c r="BF260" s="206">
        <f>IF(N260="snížená",J260,0)</f>
        <v>0</v>
      </c>
      <c r="BG260" s="206">
        <f>IF(N260="zákl. přenesená",J260,0)</f>
        <v>0</v>
      </c>
      <c r="BH260" s="206">
        <f>IF(N260="sníž. přenesená",J260,0)</f>
        <v>0</v>
      </c>
      <c r="BI260" s="206">
        <f>IF(N260="nulová",J260,0)</f>
        <v>0</v>
      </c>
      <c r="BJ260" s="18" t="s">
        <v>85</v>
      </c>
      <c r="BK260" s="206">
        <f>ROUND(I260*H260,2)</f>
        <v>0</v>
      </c>
      <c r="BL260" s="18" t="s">
        <v>218</v>
      </c>
      <c r="BM260" s="205" t="s">
        <v>753</v>
      </c>
    </row>
    <row r="261" spans="1:65" s="13" customFormat="1">
      <c r="B261" s="212"/>
      <c r="C261" s="213"/>
      <c r="D261" s="214" t="s">
        <v>555</v>
      </c>
      <c r="E261" s="215" t="s">
        <v>1</v>
      </c>
      <c r="F261" s="216" t="s">
        <v>754</v>
      </c>
      <c r="G261" s="213"/>
      <c r="H261" s="217">
        <v>20</v>
      </c>
      <c r="I261" s="218"/>
      <c r="J261" s="213"/>
      <c r="K261" s="213"/>
      <c r="L261" s="219"/>
      <c r="M261" s="220"/>
      <c r="N261" s="221"/>
      <c r="O261" s="221"/>
      <c r="P261" s="221"/>
      <c r="Q261" s="221"/>
      <c r="R261" s="221"/>
      <c r="S261" s="221"/>
      <c r="T261" s="222"/>
      <c r="AT261" s="223" t="s">
        <v>555</v>
      </c>
      <c r="AU261" s="223" t="s">
        <v>87</v>
      </c>
      <c r="AV261" s="13" t="s">
        <v>87</v>
      </c>
      <c r="AW261" s="13" t="s">
        <v>32</v>
      </c>
      <c r="AX261" s="13" t="s">
        <v>85</v>
      </c>
      <c r="AY261" s="223" t="s">
        <v>209</v>
      </c>
    </row>
    <row r="262" spans="1:65" s="2" customFormat="1" ht="21.75" customHeight="1">
      <c r="A262" s="35"/>
      <c r="B262" s="36"/>
      <c r="C262" s="193" t="s">
        <v>410</v>
      </c>
      <c r="D262" s="193" t="s">
        <v>214</v>
      </c>
      <c r="E262" s="194" t="s">
        <v>755</v>
      </c>
      <c r="F262" s="195" t="s">
        <v>756</v>
      </c>
      <c r="G262" s="196" t="s">
        <v>323</v>
      </c>
      <c r="H262" s="197">
        <v>118</v>
      </c>
      <c r="I262" s="198"/>
      <c r="J262" s="199">
        <f>ROUND(I262*H262,2)</f>
        <v>0</v>
      </c>
      <c r="K262" s="200"/>
      <c r="L262" s="40"/>
      <c r="M262" s="201" t="s">
        <v>1</v>
      </c>
      <c r="N262" s="202" t="s">
        <v>42</v>
      </c>
      <c r="O262" s="72"/>
      <c r="P262" s="203">
        <f>O262*H262</f>
        <v>0</v>
      </c>
      <c r="Q262" s="203">
        <v>0.10005</v>
      </c>
      <c r="R262" s="203">
        <f>Q262*H262</f>
        <v>11.805899999999999</v>
      </c>
      <c r="S262" s="203">
        <v>0</v>
      </c>
      <c r="T262" s="204">
        <f>S262*H262</f>
        <v>0</v>
      </c>
      <c r="U262" s="35"/>
      <c r="V262" s="35"/>
      <c r="W262" s="35"/>
      <c r="X262" s="35"/>
      <c r="Y262" s="35"/>
      <c r="Z262" s="35"/>
      <c r="AA262" s="35"/>
      <c r="AB262" s="35"/>
      <c r="AC262" s="35"/>
      <c r="AD262" s="35"/>
      <c r="AE262" s="35"/>
      <c r="AR262" s="205" t="s">
        <v>218</v>
      </c>
      <c r="AT262" s="205" t="s">
        <v>214</v>
      </c>
      <c r="AU262" s="205" t="s">
        <v>87</v>
      </c>
      <c r="AY262" s="18" t="s">
        <v>209</v>
      </c>
      <c r="BE262" s="206">
        <f>IF(N262="základní",J262,0)</f>
        <v>0</v>
      </c>
      <c r="BF262" s="206">
        <f>IF(N262="snížená",J262,0)</f>
        <v>0</v>
      </c>
      <c r="BG262" s="206">
        <f>IF(N262="zákl. přenesená",J262,0)</f>
        <v>0</v>
      </c>
      <c r="BH262" s="206">
        <f>IF(N262="sníž. přenesená",J262,0)</f>
        <v>0</v>
      </c>
      <c r="BI262" s="206">
        <f>IF(N262="nulová",J262,0)</f>
        <v>0</v>
      </c>
      <c r="BJ262" s="18" t="s">
        <v>85</v>
      </c>
      <c r="BK262" s="206">
        <f>ROUND(I262*H262,2)</f>
        <v>0</v>
      </c>
      <c r="BL262" s="18" t="s">
        <v>218</v>
      </c>
      <c r="BM262" s="205" t="s">
        <v>757</v>
      </c>
    </row>
    <row r="263" spans="1:65" s="13" customFormat="1">
      <c r="B263" s="212"/>
      <c r="C263" s="213"/>
      <c r="D263" s="214" t="s">
        <v>555</v>
      </c>
      <c r="E263" s="215" t="s">
        <v>1</v>
      </c>
      <c r="F263" s="216" t="s">
        <v>758</v>
      </c>
      <c r="G263" s="213"/>
      <c r="H263" s="217">
        <v>8</v>
      </c>
      <c r="I263" s="218"/>
      <c r="J263" s="213"/>
      <c r="K263" s="213"/>
      <c r="L263" s="219"/>
      <c r="M263" s="220"/>
      <c r="N263" s="221"/>
      <c r="O263" s="221"/>
      <c r="P263" s="221"/>
      <c r="Q263" s="221"/>
      <c r="R263" s="221"/>
      <c r="S263" s="221"/>
      <c r="T263" s="222"/>
      <c r="AT263" s="223" t="s">
        <v>555</v>
      </c>
      <c r="AU263" s="223" t="s">
        <v>87</v>
      </c>
      <c r="AV263" s="13" t="s">
        <v>87</v>
      </c>
      <c r="AW263" s="13" t="s">
        <v>32</v>
      </c>
      <c r="AX263" s="13" t="s">
        <v>77</v>
      </c>
      <c r="AY263" s="223" t="s">
        <v>209</v>
      </c>
    </row>
    <row r="264" spans="1:65" s="13" customFormat="1">
      <c r="B264" s="212"/>
      <c r="C264" s="213"/>
      <c r="D264" s="214" t="s">
        <v>555</v>
      </c>
      <c r="E264" s="215" t="s">
        <v>1</v>
      </c>
      <c r="F264" s="216" t="s">
        <v>759</v>
      </c>
      <c r="G264" s="213"/>
      <c r="H264" s="217">
        <v>45</v>
      </c>
      <c r="I264" s="218"/>
      <c r="J264" s="213"/>
      <c r="K264" s="213"/>
      <c r="L264" s="219"/>
      <c r="M264" s="220"/>
      <c r="N264" s="221"/>
      <c r="O264" s="221"/>
      <c r="P264" s="221"/>
      <c r="Q264" s="221"/>
      <c r="R264" s="221"/>
      <c r="S264" s="221"/>
      <c r="T264" s="222"/>
      <c r="AT264" s="223" t="s">
        <v>555</v>
      </c>
      <c r="AU264" s="223" t="s">
        <v>87</v>
      </c>
      <c r="AV264" s="13" t="s">
        <v>87</v>
      </c>
      <c r="AW264" s="13" t="s">
        <v>32</v>
      </c>
      <c r="AX264" s="13" t="s">
        <v>77</v>
      </c>
      <c r="AY264" s="223" t="s">
        <v>209</v>
      </c>
    </row>
    <row r="265" spans="1:65" s="13" customFormat="1">
      <c r="B265" s="212"/>
      <c r="C265" s="213"/>
      <c r="D265" s="214" t="s">
        <v>555</v>
      </c>
      <c r="E265" s="215" t="s">
        <v>1</v>
      </c>
      <c r="F265" s="216" t="s">
        <v>760</v>
      </c>
      <c r="G265" s="213"/>
      <c r="H265" s="217">
        <v>40</v>
      </c>
      <c r="I265" s="218"/>
      <c r="J265" s="213"/>
      <c r="K265" s="213"/>
      <c r="L265" s="219"/>
      <c r="M265" s="220"/>
      <c r="N265" s="221"/>
      <c r="O265" s="221"/>
      <c r="P265" s="221"/>
      <c r="Q265" s="221"/>
      <c r="R265" s="221"/>
      <c r="S265" s="221"/>
      <c r="T265" s="222"/>
      <c r="AT265" s="223" t="s">
        <v>555</v>
      </c>
      <c r="AU265" s="223" t="s">
        <v>87</v>
      </c>
      <c r="AV265" s="13" t="s">
        <v>87</v>
      </c>
      <c r="AW265" s="13" t="s">
        <v>32</v>
      </c>
      <c r="AX265" s="13" t="s">
        <v>77</v>
      </c>
      <c r="AY265" s="223" t="s">
        <v>209</v>
      </c>
    </row>
    <row r="266" spans="1:65" s="13" customFormat="1">
      <c r="B266" s="212"/>
      <c r="C266" s="213"/>
      <c r="D266" s="214" t="s">
        <v>555</v>
      </c>
      <c r="E266" s="215" t="s">
        <v>1</v>
      </c>
      <c r="F266" s="216" t="s">
        <v>761</v>
      </c>
      <c r="G266" s="213"/>
      <c r="H266" s="217">
        <v>25</v>
      </c>
      <c r="I266" s="218"/>
      <c r="J266" s="213"/>
      <c r="K266" s="213"/>
      <c r="L266" s="219"/>
      <c r="M266" s="220"/>
      <c r="N266" s="221"/>
      <c r="O266" s="221"/>
      <c r="P266" s="221"/>
      <c r="Q266" s="221"/>
      <c r="R266" s="221"/>
      <c r="S266" s="221"/>
      <c r="T266" s="222"/>
      <c r="AT266" s="223" t="s">
        <v>555</v>
      </c>
      <c r="AU266" s="223" t="s">
        <v>87</v>
      </c>
      <c r="AV266" s="13" t="s">
        <v>87</v>
      </c>
      <c r="AW266" s="13" t="s">
        <v>32</v>
      </c>
      <c r="AX266" s="13" t="s">
        <v>77</v>
      </c>
      <c r="AY266" s="223" t="s">
        <v>209</v>
      </c>
    </row>
    <row r="267" spans="1:65" s="14" customFormat="1">
      <c r="B267" s="235"/>
      <c r="C267" s="236"/>
      <c r="D267" s="214" t="s">
        <v>555</v>
      </c>
      <c r="E267" s="237" t="s">
        <v>1</v>
      </c>
      <c r="F267" s="238" t="s">
        <v>645</v>
      </c>
      <c r="G267" s="236"/>
      <c r="H267" s="239">
        <v>118</v>
      </c>
      <c r="I267" s="240"/>
      <c r="J267" s="236"/>
      <c r="K267" s="236"/>
      <c r="L267" s="241"/>
      <c r="M267" s="242"/>
      <c r="N267" s="243"/>
      <c r="O267" s="243"/>
      <c r="P267" s="243"/>
      <c r="Q267" s="243"/>
      <c r="R267" s="243"/>
      <c r="S267" s="243"/>
      <c r="T267" s="244"/>
      <c r="AT267" s="245" t="s">
        <v>555</v>
      </c>
      <c r="AU267" s="245" t="s">
        <v>87</v>
      </c>
      <c r="AV267" s="14" t="s">
        <v>218</v>
      </c>
      <c r="AW267" s="14" t="s">
        <v>32</v>
      </c>
      <c r="AX267" s="14" t="s">
        <v>85</v>
      </c>
      <c r="AY267" s="245" t="s">
        <v>209</v>
      </c>
    </row>
    <row r="268" spans="1:65" s="2" customFormat="1" ht="21.75" customHeight="1">
      <c r="A268" s="35"/>
      <c r="B268" s="36"/>
      <c r="C268" s="193" t="s">
        <v>414</v>
      </c>
      <c r="D268" s="193" t="s">
        <v>214</v>
      </c>
      <c r="E268" s="194" t="s">
        <v>762</v>
      </c>
      <c r="F268" s="195" t="s">
        <v>763</v>
      </c>
      <c r="G268" s="196" t="s">
        <v>323</v>
      </c>
      <c r="H268" s="197">
        <v>10</v>
      </c>
      <c r="I268" s="198"/>
      <c r="J268" s="199">
        <f>ROUND(I268*H268,2)</f>
        <v>0</v>
      </c>
      <c r="K268" s="200"/>
      <c r="L268" s="40"/>
      <c r="M268" s="201" t="s">
        <v>1</v>
      </c>
      <c r="N268" s="202" t="s">
        <v>42</v>
      </c>
      <c r="O268" s="72"/>
      <c r="P268" s="203">
        <f>O268*H268</f>
        <v>0</v>
      </c>
      <c r="Q268" s="203">
        <v>0.10904999999999999</v>
      </c>
      <c r="R268" s="203">
        <f>Q268*H268</f>
        <v>1.0905</v>
      </c>
      <c r="S268" s="203">
        <v>0</v>
      </c>
      <c r="T268" s="204">
        <f>S268*H268</f>
        <v>0</v>
      </c>
      <c r="U268" s="35"/>
      <c r="V268" s="35"/>
      <c r="W268" s="35"/>
      <c r="X268" s="35"/>
      <c r="Y268" s="35"/>
      <c r="Z268" s="35"/>
      <c r="AA268" s="35"/>
      <c r="AB268" s="35"/>
      <c r="AC268" s="35"/>
      <c r="AD268" s="35"/>
      <c r="AE268" s="35"/>
      <c r="AR268" s="205" t="s">
        <v>218</v>
      </c>
      <c r="AT268" s="205" t="s">
        <v>214</v>
      </c>
      <c r="AU268" s="205" t="s">
        <v>87</v>
      </c>
      <c r="AY268" s="18" t="s">
        <v>209</v>
      </c>
      <c r="BE268" s="206">
        <f>IF(N268="základní",J268,0)</f>
        <v>0</v>
      </c>
      <c r="BF268" s="206">
        <f>IF(N268="snížená",J268,0)</f>
        <v>0</v>
      </c>
      <c r="BG268" s="206">
        <f>IF(N268="zákl. přenesená",J268,0)</f>
        <v>0</v>
      </c>
      <c r="BH268" s="206">
        <f>IF(N268="sníž. přenesená",J268,0)</f>
        <v>0</v>
      </c>
      <c r="BI268" s="206">
        <f>IF(N268="nulová",J268,0)</f>
        <v>0</v>
      </c>
      <c r="BJ268" s="18" t="s">
        <v>85</v>
      </c>
      <c r="BK268" s="206">
        <f>ROUND(I268*H268,2)</f>
        <v>0</v>
      </c>
      <c r="BL268" s="18" t="s">
        <v>218</v>
      </c>
      <c r="BM268" s="205" t="s">
        <v>764</v>
      </c>
    </row>
    <row r="269" spans="1:65" s="13" customFormat="1">
      <c r="B269" s="212"/>
      <c r="C269" s="213"/>
      <c r="D269" s="214" t="s">
        <v>555</v>
      </c>
      <c r="E269" s="215" t="s">
        <v>1</v>
      </c>
      <c r="F269" s="216" t="s">
        <v>746</v>
      </c>
      <c r="G269" s="213"/>
      <c r="H269" s="217">
        <v>5</v>
      </c>
      <c r="I269" s="218"/>
      <c r="J269" s="213"/>
      <c r="K269" s="213"/>
      <c r="L269" s="219"/>
      <c r="M269" s="220"/>
      <c r="N269" s="221"/>
      <c r="O269" s="221"/>
      <c r="P269" s="221"/>
      <c r="Q269" s="221"/>
      <c r="R269" s="221"/>
      <c r="S269" s="221"/>
      <c r="T269" s="222"/>
      <c r="AT269" s="223" t="s">
        <v>555</v>
      </c>
      <c r="AU269" s="223" t="s">
        <v>87</v>
      </c>
      <c r="AV269" s="13" t="s">
        <v>87</v>
      </c>
      <c r="AW269" s="13" t="s">
        <v>32</v>
      </c>
      <c r="AX269" s="13" t="s">
        <v>77</v>
      </c>
      <c r="AY269" s="223" t="s">
        <v>209</v>
      </c>
    </row>
    <row r="270" spans="1:65" s="13" customFormat="1">
      <c r="B270" s="212"/>
      <c r="C270" s="213"/>
      <c r="D270" s="214" t="s">
        <v>555</v>
      </c>
      <c r="E270" s="215" t="s">
        <v>1</v>
      </c>
      <c r="F270" s="216" t="s">
        <v>765</v>
      </c>
      <c r="G270" s="213"/>
      <c r="H270" s="217">
        <v>5</v>
      </c>
      <c r="I270" s="218"/>
      <c r="J270" s="213"/>
      <c r="K270" s="213"/>
      <c r="L270" s="219"/>
      <c r="M270" s="220"/>
      <c r="N270" s="221"/>
      <c r="O270" s="221"/>
      <c r="P270" s="221"/>
      <c r="Q270" s="221"/>
      <c r="R270" s="221"/>
      <c r="S270" s="221"/>
      <c r="T270" s="222"/>
      <c r="AT270" s="223" t="s">
        <v>555</v>
      </c>
      <c r="AU270" s="223" t="s">
        <v>87</v>
      </c>
      <c r="AV270" s="13" t="s">
        <v>87</v>
      </c>
      <c r="AW270" s="13" t="s">
        <v>32</v>
      </c>
      <c r="AX270" s="13" t="s">
        <v>77</v>
      </c>
      <c r="AY270" s="223" t="s">
        <v>209</v>
      </c>
    </row>
    <row r="271" spans="1:65" s="14" customFormat="1">
      <c r="B271" s="235"/>
      <c r="C271" s="236"/>
      <c r="D271" s="214" t="s">
        <v>555</v>
      </c>
      <c r="E271" s="237" t="s">
        <v>1</v>
      </c>
      <c r="F271" s="238" t="s">
        <v>645</v>
      </c>
      <c r="G271" s="236"/>
      <c r="H271" s="239">
        <v>10</v>
      </c>
      <c r="I271" s="240"/>
      <c r="J271" s="236"/>
      <c r="K271" s="236"/>
      <c r="L271" s="241"/>
      <c r="M271" s="242"/>
      <c r="N271" s="243"/>
      <c r="O271" s="243"/>
      <c r="P271" s="243"/>
      <c r="Q271" s="243"/>
      <c r="R271" s="243"/>
      <c r="S271" s="243"/>
      <c r="T271" s="244"/>
      <c r="AT271" s="245" t="s">
        <v>555</v>
      </c>
      <c r="AU271" s="245" t="s">
        <v>87</v>
      </c>
      <c r="AV271" s="14" t="s">
        <v>218</v>
      </c>
      <c r="AW271" s="14" t="s">
        <v>32</v>
      </c>
      <c r="AX271" s="14" t="s">
        <v>85</v>
      </c>
      <c r="AY271" s="245" t="s">
        <v>209</v>
      </c>
    </row>
    <row r="272" spans="1:65" s="2" customFormat="1" ht="24.2" customHeight="1">
      <c r="A272" s="35"/>
      <c r="B272" s="36"/>
      <c r="C272" s="193" t="s">
        <v>418</v>
      </c>
      <c r="D272" s="193" t="s">
        <v>214</v>
      </c>
      <c r="E272" s="194" t="s">
        <v>766</v>
      </c>
      <c r="F272" s="195" t="s">
        <v>767</v>
      </c>
      <c r="G272" s="196" t="s">
        <v>217</v>
      </c>
      <c r="H272" s="197">
        <v>1.8</v>
      </c>
      <c r="I272" s="198"/>
      <c r="J272" s="199">
        <f>ROUND(I272*H272,2)</f>
        <v>0</v>
      </c>
      <c r="K272" s="200"/>
      <c r="L272" s="40"/>
      <c r="M272" s="201" t="s">
        <v>1</v>
      </c>
      <c r="N272" s="202" t="s">
        <v>42</v>
      </c>
      <c r="O272" s="72"/>
      <c r="P272" s="203">
        <f>O272*H272</f>
        <v>0</v>
      </c>
      <c r="Q272" s="203">
        <v>0.12623999999999999</v>
      </c>
      <c r="R272" s="203">
        <f>Q272*H272</f>
        <v>0.22723199999999999</v>
      </c>
      <c r="S272" s="203">
        <v>0</v>
      </c>
      <c r="T272" s="204">
        <f>S272*H272</f>
        <v>0</v>
      </c>
      <c r="U272" s="35"/>
      <c r="V272" s="35"/>
      <c r="W272" s="35"/>
      <c r="X272" s="35"/>
      <c r="Y272" s="35"/>
      <c r="Z272" s="35"/>
      <c r="AA272" s="35"/>
      <c r="AB272" s="35"/>
      <c r="AC272" s="35"/>
      <c r="AD272" s="35"/>
      <c r="AE272" s="35"/>
      <c r="AR272" s="205" t="s">
        <v>218</v>
      </c>
      <c r="AT272" s="205" t="s">
        <v>214</v>
      </c>
      <c r="AU272" s="205" t="s">
        <v>87</v>
      </c>
      <c r="AY272" s="18" t="s">
        <v>209</v>
      </c>
      <c r="BE272" s="206">
        <f>IF(N272="základní",J272,0)</f>
        <v>0</v>
      </c>
      <c r="BF272" s="206">
        <f>IF(N272="snížená",J272,0)</f>
        <v>0</v>
      </c>
      <c r="BG272" s="206">
        <f>IF(N272="zákl. přenesená",J272,0)</f>
        <v>0</v>
      </c>
      <c r="BH272" s="206">
        <f>IF(N272="sníž. přenesená",J272,0)</f>
        <v>0</v>
      </c>
      <c r="BI272" s="206">
        <f>IF(N272="nulová",J272,0)</f>
        <v>0</v>
      </c>
      <c r="BJ272" s="18" t="s">
        <v>85</v>
      </c>
      <c r="BK272" s="206">
        <f>ROUND(I272*H272,2)</f>
        <v>0</v>
      </c>
      <c r="BL272" s="18" t="s">
        <v>218</v>
      </c>
      <c r="BM272" s="205" t="s">
        <v>768</v>
      </c>
    </row>
    <row r="273" spans="1:65" s="13" customFormat="1">
      <c r="B273" s="212"/>
      <c r="C273" s="213"/>
      <c r="D273" s="214" t="s">
        <v>555</v>
      </c>
      <c r="E273" s="215" t="s">
        <v>1</v>
      </c>
      <c r="F273" s="216" t="s">
        <v>769</v>
      </c>
      <c r="G273" s="213"/>
      <c r="H273" s="217">
        <v>1.8</v>
      </c>
      <c r="I273" s="218"/>
      <c r="J273" s="213"/>
      <c r="K273" s="213"/>
      <c r="L273" s="219"/>
      <c r="M273" s="220"/>
      <c r="N273" s="221"/>
      <c r="O273" s="221"/>
      <c r="P273" s="221"/>
      <c r="Q273" s="221"/>
      <c r="R273" s="221"/>
      <c r="S273" s="221"/>
      <c r="T273" s="222"/>
      <c r="AT273" s="223" t="s">
        <v>555</v>
      </c>
      <c r="AU273" s="223" t="s">
        <v>87</v>
      </c>
      <c r="AV273" s="13" t="s">
        <v>87</v>
      </c>
      <c r="AW273" s="13" t="s">
        <v>32</v>
      </c>
      <c r="AX273" s="13" t="s">
        <v>85</v>
      </c>
      <c r="AY273" s="223" t="s">
        <v>209</v>
      </c>
    </row>
    <row r="274" spans="1:65" s="2" customFormat="1" ht="24.2" customHeight="1">
      <c r="A274" s="35"/>
      <c r="B274" s="36"/>
      <c r="C274" s="193" t="s">
        <v>422</v>
      </c>
      <c r="D274" s="193" t="s">
        <v>214</v>
      </c>
      <c r="E274" s="194" t="s">
        <v>770</v>
      </c>
      <c r="F274" s="195" t="s">
        <v>771</v>
      </c>
      <c r="G274" s="196" t="s">
        <v>217</v>
      </c>
      <c r="H274" s="197">
        <v>4.4800000000000004</v>
      </c>
      <c r="I274" s="198"/>
      <c r="J274" s="199">
        <f>ROUND(I274*H274,2)</f>
        <v>0</v>
      </c>
      <c r="K274" s="200"/>
      <c r="L274" s="40"/>
      <c r="M274" s="201" t="s">
        <v>1</v>
      </c>
      <c r="N274" s="202" t="s">
        <v>42</v>
      </c>
      <c r="O274" s="72"/>
      <c r="P274" s="203">
        <f>O274*H274</f>
        <v>0</v>
      </c>
      <c r="Q274" s="203">
        <v>0.155</v>
      </c>
      <c r="R274" s="203">
        <f>Q274*H274</f>
        <v>0.69440000000000002</v>
      </c>
      <c r="S274" s="203">
        <v>0</v>
      </c>
      <c r="T274" s="204">
        <f>S274*H274</f>
        <v>0</v>
      </c>
      <c r="U274" s="35"/>
      <c r="V274" s="35"/>
      <c r="W274" s="35"/>
      <c r="X274" s="35"/>
      <c r="Y274" s="35"/>
      <c r="Z274" s="35"/>
      <c r="AA274" s="35"/>
      <c r="AB274" s="35"/>
      <c r="AC274" s="35"/>
      <c r="AD274" s="35"/>
      <c r="AE274" s="35"/>
      <c r="AR274" s="205" t="s">
        <v>218</v>
      </c>
      <c r="AT274" s="205" t="s">
        <v>214</v>
      </c>
      <c r="AU274" s="205" t="s">
        <v>87</v>
      </c>
      <c r="AY274" s="18" t="s">
        <v>209</v>
      </c>
      <c r="BE274" s="206">
        <f>IF(N274="základní",J274,0)</f>
        <v>0</v>
      </c>
      <c r="BF274" s="206">
        <f>IF(N274="snížená",J274,0)</f>
        <v>0</v>
      </c>
      <c r="BG274" s="206">
        <f>IF(N274="zákl. přenesená",J274,0)</f>
        <v>0</v>
      </c>
      <c r="BH274" s="206">
        <f>IF(N274="sníž. přenesená",J274,0)</f>
        <v>0</v>
      </c>
      <c r="BI274" s="206">
        <f>IF(N274="nulová",J274,0)</f>
        <v>0</v>
      </c>
      <c r="BJ274" s="18" t="s">
        <v>85</v>
      </c>
      <c r="BK274" s="206">
        <f>ROUND(I274*H274,2)</f>
        <v>0</v>
      </c>
      <c r="BL274" s="18" t="s">
        <v>218</v>
      </c>
      <c r="BM274" s="205" t="s">
        <v>772</v>
      </c>
    </row>
    <row r="275" spans="1:65" s="13" customFormat="1">
      <c r="B275" s="212"/>
      <c r="C275" s="213"/>
      <c r="D275" s="214" t="s">
        <v>555</v>
      </c>
      <c r="E275" s="215" t="s">
        <v>1</v>
      </c>
      <c r="F275" s="216" t="s">
        <v>773</v>
      </c>
      <c r="G275" s="213"/>
      <c r="H275" s="217">
        <v>4.4800000000000004</v>
      </c>
      <c r="I275" s="218"/>
      <c r="J275" s="213"/>
      <c r="K275" s="213"/>
      <c r="L275" s="219"/>
      <c r="M275" s="220"/>
      <c r="N275" s="221"/>
      <c r="O275" s="221"/>
      <c r="P275" s="221"/>
      <c r="Q275" s="221"/>
      <c r="R275" s="221"/>
      <c r="S275" s="221"/>
      <c r="T275" s="222"/>
      <c r="AT275" s="223" t="s">
        <v>555</v>
      </c>
      <c r="AU275" s="223" t="s">
        <v>87</v>
      </c>
      <c r="AV275" s="13" t="s">
        <v>87</v>
      </c>
      <c r="AW275" s="13" t="s">
        <v>32</v>
      </c>
      <c r="AX275" s="13" t="s">
        <v>85</v>
      </c>
      <c r="AY275" s="223" t="s">
        <v>209</v>
      </c>
    </row>
    <row r="276" spans="1:65" s="2" customFormat="1" ht="24.2" customHeight="1">
      <c r="A276" s="35"/>
      <c r="B276" s="36"/>
      <c r="C276" s="193" t="s">
        <v>426</v>
      </c>
      <c r="D276" s="193" t="s">
        <v>214</v>
      </c>
      <c r="E276" s="194" t="s">
        <v>774</v>
      </c>
      <c r="F276" s="195" t="s">
        <v>775</v>
      </c>
      <c r="G276" s="196" t="s">
        <v>217</v>
      </c>
      <c r="H276" s="197">
        <v>1657.7650000000001</v>
      </c>
      <c r="I276" s="198"/>
      <c r="J276" s="199">
        <f>ROUND(I276*H276,2)</f>
        <v>0</v>
      </c>
      <c r="K276" s="200"/>
      <c r="L276" s="40"/>
      <c r="M276" s="201" t="s">
        <v>1</v>
      </c>
      <c r="N276" s="202" t="s">
        <v>42</v>
      </c>
      <c r="O276" s="72"/>
      <c r="P276" s="203">
        <f>O276*H276</f>
        <v>0</v>
      </c>
      <c r="Q276" s="203">
        <v>6.5280000000000005E-2</v>
      </c>
      <c r="R276" s="203">
        <f>Q276*H276</f>
        <v>108.21889920000001</v>
      </c>
      <c r="S276" s="203">
        <v>0</v>
      </c>
      <c r="T276" s="204">
        <f>S276*H276</f>
        <v>0</v>
      </c>
      <c r="U276" s="35"/>
      <c r="V276" s="35"/>
      <c r="W276" s="35"/>
      <c r="X276" s="35"/>
      <c r="Y276" s="35"/>
      <c r="Z276" s="35"/>
      <c r="AA276" s="35"/>
      <c r="AB276" s="35"/>
      <c r="AC276" s="35"/>
      <c r="AD276" s="35"/>
      <c r="AE276" s="35"/>
      <c r="AR276" s="205" t="s">
        <v>218</v>
      </c>
      <c r="AT276" s="205" t="s">
        <v>214</v>
      </c>
      <c r="AU276" s="205" t="s">
        <v>87</v>
      </c>
      <c r="AY276" s="18" t="s">
        <v>209</v>
      </c>
      <c r="BE276" s="206">
        <f>IF(N276="základní",J276,0)</f>
        <v>0</v>
      </c>
      <c r="BF276" s="206">
        <f>IF(N276="snížená",J276,0)</f>
        <v>0</v>
      </c>
      <c r="BG276" s="206">
        <f>IF(N276="zákl. přenesená",J276,0)</f>
        <v>0</v>
      </c>
      <c r="BH276" s="206">
        <f>IF(N276="sníž. přenesená",J276,0)</f>
        <v>0</v>
      </c>
      <c r="BI276" s="206">
        <f>IF(N276="nulová",J276,0)</f>
        <v>0</v>
      </c>
      <c r="BJ276" s="18" t="s">
        <v>85</v>
      </c>
      <c r="BK276" s="206">
        <f>ROUND(I276*H276,2)</f>
        <v>0</v>
      </c>
      <c r="BL276" s="18" t="s">
        <v>218</v>
      </c>
      <c r="BM276" s="205" t="s">
        <v>776</v>
      </c>
    </row>
    <row r="277" spans="1:65" s="13" customFormat="1">
      <c r="B277" s="212"/>
      <c r="C277" s="213"/>
      <c r="D277" s="214" t="s">
        <v>555</v>
      </c>
      <c r="E277" s="215" t="s">
        <v>1</v>
      </c>
      <c r="F277" s="216" t="s">
        <v>777</v>
      </c>
      <c r="G277" s="213"/>
      <c r="H277" s="217">
        <v>122.84</v>
      </c>
      <c r="I277" s="218"/>
      <c r="J277" s="213"/>
      <c r="K277" s="213"/>
      <c r="L277" s="219"/>
      <c r="M277" s="220"/>
      <c r="N277" s="221"/>
      <c r="O277" s="221"/>
      <c r="P277" s="221"/>
      <c r="Q277" s="221"/>
      <c r="R277" s="221"/>
      <c r="S277" s="221"/>
      <c r="T277" s="222"/>
      <c r="AT277" s="223" t="s">
        <v>555</v>
      </c>
      <c r="AU277" s="223" t="s">
        <v>87</v>
      </c>
      <c r="AV277" s="13" t="s">
        <v>87</v>
      </c>
      <c r="AW277" s="13" t="s">
        <v>32</v>
      </c>
      <c r="AX277" s="13" t="s">
        <v>77</v>
      </c>
      <c r="AY277" s="223" t="s">
        <v>209</v>
      </c>
    </row>
    <row r="278" spans="1:65" s="13" customFormat="1">
      <c r="B278" s="212"/>
      <c r="C278" s="213"/>
      <c r="D278" s="214" t="s">
        <v>555</v>
      </c>
      <c r="E278" s="215" t="s">
        <v>1</v>
      </c>
      <c r="F278" s="216" t="s">
        <v>778</v>
      </c>
      <c r="G278" s="213"/>
      <c r="H278" s="217">
        <v>63.12</v>
      </c>
      <c r="I278" s="218"/>
      <c r="J278" s="213"/>
      <c r="K278" s="213"/>
      <c r="L278" s="219"/>
      <c r="M278" s="220"/>
      <c r="N278" s="221"/>
      <c r="O278" s="221"/>
      <c r="P278" s="221"/>
      <c r="Q278" s="221"/>
      <c r="R278" s="221"/>
      <c r="S278" s="221"/>
      <c r="T278" s="222"/>
      <c r="AT278" s="223" t="s">
        <v>555</v>
      </c>
      <c r="AU278" s="223" t="s">
        <v>87</v>
      </c>
      <c r="AV278" s="13" t="s">
        <v>87</v>
      </c>
      <c r="AW278" s="13" t="s">
        <v>32</v>
      </c>
      <c r="AX278" s="13" t="s">
        <v>77</v>
      </c>
      <c r="AY278" s="223" t="s">
        <v>209</v>
      </c>
    </row>
    <row r="279" spans="1:65" s="13" customFormat="1">
      <c r="B279" s="212"/>
      <c r="C279" s="213"/>
      <c r="D279" s="214" t="s">
        <v>555</v>
      </c>
      <c r="E279" s="215" t="s">
        <v>1</v>
      </c>
      <c r="F279" s="216" t="s">
        <v>779</v>
      </c>
      <c r="G279" s="213"/>
      <c r="H279" s="217">
        <v>465.28</v>
      </c>
      <c r="I279" s="218"/>
      <c r="J279" s="213"/>
      <c r="K279" s="213"/>
      <c r="L279" s="219"/>
      <c r="M279" s="220"/>
      <c r="N279" s="221"/>
      <c r="O279" s="221"/>
      <c r="P279" s="221"/>
      <c r="Q279" s="221"/>
      <c r="R279" s="221"/>
      <c r="S279" s="221"/>
      <c r="T279" s="222"/>
      <c r="AT279" s="223" t="s">
        <v>555</v>
      </c>
      <c r="AU279" s="223" t="s">
        <v>87</v>
      </c>
      <c r="AV279" s="13" t="s">
        <v>87</v>
      </c>
      <c r="AW279" s="13" t="s">
        <v>32</v>
      </c>
      <c r="AX279" s="13" t="s">
        <v>77</v>
      </c>
      <c r="AY279" s="223" t="s">
        <v>209</v>
      </c>
    </row>
    <row r="280" spans="1:65" s="13" customFormat="1">
      <c r="B280" s="212"/>
      <c r="C280" s="213"/>
      <c r="D280" s="214" t="s">
        <v>555</v>
      </c>
      <c r="E280" s="215" t="s">
        <v>1</v>
      </c>
      <c r="F280" s="216" t="s">
        <v>780</v>
      </c>
      <c r="G280" s="213"/>
      <c r="H280" s="217">
        <v>372.625</v>
      </c>
      <c r="I280" s="218"/>
      <c r="J280" s="213"/>
      <c r="K280" s="213"/>
      <c r="L280" s="219"/>
      <c r="M280" s="220"/>
      <c r="N280" s="221"/>
      <c r="O280" s="221"/>
      <c r="P280" s="221"/>
      <c r="Q280" s="221"/>
      <c r="R280" s="221"/>
      <c r="S280" s="221"/>
      <c r="T280" s="222"/>
      <c r="AT280" s="223" t="s">
        <v>555</v>
      </c>
      <c r="AU280" s="223" t="s">
        <v>87</v>
      </c>
      <c r="AV280" s="13" t="s">
        <v>87</v>
      </c>
      <c r="AW280" s="13" t="s">
        <v>32</v>
      </c>
      <c r="AX280" s="13" t="s">
        <v>77</v>
      </c>
      <c r="AY280" s="223" t="s">
        <v>209</v>
      </c>
    </row>
    <row r="281" spans="1:65" s="13" customFormat="1">
      <c r="B281" s="212"/>
      <c r="C281" s="213"/>
      <c r="D281" s="214" t="s">
        <v>555</v>
      </c>
      <c r="E281" s="215" t="s">
        <v>1</v>
      </c>
      <c r="F281" s="216" t="s">
        <v>781</v>
      </c>
      <c r="G281" s="213"/>
      <c r="H281" s="217">
        <v>366.2</v>
      </c>
      <c r="I281" s="218"/>
      <c r="J281" s="213"/>
      <c r="K281" s="213"/>
      <c r="L281" s="219"/>
      <c r="M281" s="220"/>
      <c r="N281" s="221"/>
      <c r="O281" s="221"/>
      <c r="P281" s="221"/>
      <c r="Q281" s="221"/>
      <c r="R281" s="221"/>
      <c r="S281" s="221"/>
      <c r="T281" s="222"/>
      <c r="AT281" s="223" t="s">
        <v>555</v>
      </c>
      <c r="AU281" s="223" t="s">
        <v>87</v>
      </c>
      <c r="AV281" s="13" t="s">
        <v>87</v>
      </c>
      <c r="AW281" s="13" t="s">
        <v>32</v>
      </c>
      <c r="AX281" s="13" t="s">
        <v>77</v>
      </c>
      <c r="AY281" s="223" t="s">
        <v>209</v>
      </c>
    </row>
    <row r="282" spans="1:65" s="13" customFormat="1">
      <c r="B282" s="212"/>
      <c r="C282" s="213"/>
      <c r="D282" s="214" t="s">
        <v>555</v>
      </c>
      <c r="E282" s="215" t="s">
        <v>1</v>
      </c>
      <c r="F282" s="216" t="s">
        <v>782</v>
      </c>
      <c r="G282" s="213"/>
      <c r="H282" s="217">
        <v>165.02</v>
      </c>
      <c r="I282" s="218"/>
      <c r="J282" s="213"/>
      <c r="K282" s="213"/>
      <c r="L282" s="219"/>
      <c r="M282" s="220"/>
      <c r="N282" s="221"/>
      <c r="O282" s="221"/>
      <c r="P282" s="221"/>
      <c r="Q282" s="221"/>
      <c r="R282" s="221"/>
      <c r="S282" s="221"/>
      <c r="T282" s="222"/>
      <c r="AT282" s="223" t="s">
        <v>555</v>
      </c>
      <c r="AU282" s="223" t="s">
        <v>87</v>
      </c>
      <c r="AV282" s="13" t="s">
        <v>87</v>
      </c>
      <c r="AW282" s="13" t="s">
        <v>32</v>
      </c>
      <c r="AX282" s="13" t="s">
        <v>77</v>
      </c>
      <c r="AY282" s="223" t="s">
        <v>209</v>
      </c>
    </row>
    <row r="283" spans="1:65" s="13" customFormat="1">
      <c r="B283" s="212"/>
      <c r="C283" s="213"/>
      <c r="D283" s="214" t="s">
        <v>555</v>
      </c>
      <c r="E283" s="215" t="s">
        <v>1</v>
      </c>
      <c r="F283" s="216" t="s">
        <v>783</v>
      </c>
      <c r="G283" s="213"/>
      <c r="H283" s="217">
        <v>102.68</v>
      </c>
      <c r="I283" s="218"/>
      <c r="J283" s="213"/>
      <c r="K283" s="213"/>
      <c r="L283" s="219"/>
      <c r="M283" s="220"/>
      <c r="N283" s="221"/>
      <c r="O283" s="221"/>
      <c r="P283" s="221"/>
      <c r="Q283" s="221"/>
      <c r="R283" s="221"/>
      <c r="S283" s="221"/>
      <c r="T283" s="222"/>
      <c r="AT283" s="223" t="s">
        <v>555</v>
      </c>
      <c r="AU283" s="223" t="s">
        <v>87</v>
      </c>
      <c r="AV283" s="13" t="s">
        <v>87</v>
      </c>
      <c r="AW283" s="13" t="s">
        <v>32</v>
      </c>
      <c r="AX283" s="13" t="s">
        <v>77</v>
      </c>
      <c r="AY283" s="223" t="s">
        <v>209</v>
      </c>
    </row>
    <row r="284" spans="1:65" s="14" customFormat="1">
      <c r="B284" s="235"/>
      <c r="C284" s="236"/>
      <c r="D284" s="214" t="s">
        <v>555</v>
      </c>
      <c r="E284" s="237" t="s">
        <v>1</v>
      </c>
      <c r="F284" s="238" t="s">
        <v>645</v>
      </c>
      <c r="G284" s="236"/>
      <c r="H284" s="239">
        <v>1657.7650000000001</v>
      </c>
      <c r="I284" s="240"/>
      <c r="J284" s="236"/>
      <c r="K284" s="236"/>
      <c r="L284" s="241"/>
      <c r="M284" s="242"/>
      <c r="N284" s="243"/>
      <c r="O284" s="243"/>
      <c r="P284" s="243"/>
      <c r="Q284" s="243"/>
      <c r="R284" s="243"/>
      <c r="S284" s="243"/>
      <c r="T284" s="244"/>
      <c r="AT284" s="245" t="s">
        <v>555</v>
      </c>
      <c r="AU284" s="245" t="s">
        <v>87</v>
      </c>
      <c r="AV284" s="14" t="s">
        <v>218</v>
      </c>
      <c r="AW284" s="14" t="s">
        <v>32</v>
      </c>
      <c r="AX284" s="14" t="s">
        <v>85</v>
      </c>
      <c r="AY284" s="245" t="s">
        <v>209</v>
      </c>
    </row>
    <row r="285" spans="1:65" s="2" customFormat="1" ht="24.2" customHeight="1">
      <c r="A285" s="35"/>
      <c r="B285" s="36"/>
      <c r="C285" s="193" t="s">
        <v>430</v>
      </c>
      <c r="D285" s="193" t="s">
        <v>214</v>
      </c>
      <c r="E285" s="194" t="s">
        <v>784</v>
      </c>
      <c r="F285" s="195" t="s">
        <v>785</v>
      </c>
      <c r="G285" s="196" t="s">
        <v>217</v>
      </c>
      <c r="H285" s="197">
        <v>7315.4229999999998</v>
      </c>
      <c r="I285" s="198"/>
      <c r="J285" s="199">
        <f>ROUND(I285*H285,2)</f>
        <v>0</v>
      </c>
      <c r="K285" s="200"/>
      <c r="L285" s="40"/>
      <c r="M285" s="201" t="s">
        <v>1</v>
      </c>
      <c r="N285" s="202" t="s">
        <v>42</v>
      </c>
      <c r="O285" s="72"/>
      <c r="P285" s="203">
        <f>O285*H285</f>
        <v>0</v>
      </c>
      <c r="Q285" s="203">
        <v>9.0069999999999997E-2</v>
      </c>
      <c r="R285" s="203">
        <f>Q285*H285</f>
        <v>658.90014960999997</v>
      </c>
      <c r="S285" s="203">
        <v>0</v>
      </c>
      <c r="T285" s="204">
        <f>S285*H285</f>
        <v>0</v>
      </c>
      <c r="U285" s="35"/>
      <c r="V285" s="35"/>
      <c r="W285" s="35"/>
      <c r="X285" s="35"/>
      <c r="Y285" s="35"/>
      <c r="Z285" s="35"/>
      <c r="AA285" s="35"/>
      <c r="AB285" s="35"/>
      <c r="AC285" s="35"/>
      <c r="AD285" s="35"/>
      <c r="AE285" s="35"/>
      <c r="AR285" s="205" t="s">
        <v>218</v>
      </c>
      <c r="AT285" s="205" t="s">
        <v>214</v>
      </c>
      <c r="AU285" s="205" t="s">
        <v>87</v>
      </c>
      <c r="AY285" s="18" t="s">
        <v>209</v>
      </c>
      <c r="BE285" s="206">
        <f>IF(N285="základní",J285,0)</f>
        <v>0</v>
      </c>
      <c r="BF285" s="206">
        <f>IF(N285="snížená",J285,0)</f>
        <v>0</v>
      </c>
      <c r="BG285" s="206">
        <f>IF(N285="zákl. přenesená",J285,0)</f>
        <v>0</v>
      </c>
      <c r="BH285" s="206">
        <f>IF(N285="sníž. přenesená",J285,0)</f>
        <v>0</v>
      </c>
      <c r="BI285" s="206">
        <f>IF(N285="nulová",J285,0)</f>
        <v>0</v>
      </c>
      <c r="BJ285" s="18" t="s">
        <v>85</v>
      </c>
      <c r="BK285" s="206">
        <f>ROUND(I285*H285,2)</f>
        <v>0</v>
      </c>
      <c r="BL285" s="18" t="s">
        <v>218</v>
      </c>
      <c r="BM285" s="205" t="s">
        <v>786</v>
      </c>
    </row>
    <row r="286" spans="1:65" s="13" customFormat="1">
      <c r="B286" s="212"/>
      <c r="C286" s="213"/>
      <c r="D286" s="214" t="s">
        <v>555</v>
      </c>
      <c r="E286" s="215" t="s">
        <v>1</v>
      </c>
      <c r="F286" s="216" t="s">
        <v>787</v>
      </c>
      <c r="G286" s="213"/>
      <c r="H286" s="217">
        <v>366.36</v>
      </c>
      <c r="I286" s="218"/>
      <c r="J286" s="213"/>
      <c r="K286" s="213"/>
      <c r="L286" s="219"/>
      <c r="M286" s="220"/>
      <c r="N286" s="221"/>
      <c r="O286" s="221"/>
      <c r="P286" s="221"/>
      <c r="Q286" s="221"/>
      <c r="R286" s="221"/>
      <c r="S286" s="221"/>
      <c r="T286" s="222"/>
      <c r="AT286" s="223" t="s">
        <v>555</v>
      </c>
      <c r="AU286" s="223" t="s">
        <v>87</v>
      </c>
      <c r="AV286" s="13" t="s">
        <v>87</v>
      </c>
      <c r="AW286" s="13" t="s">
        <v>32</v>
      </c>
      <c r="AX286" s="13" t="s">
        <v>77</v>
      </c>
      <c r="AY286" s="223" t="s">
        <v>209</v>
      </c>
    </row>
    <row r="287" spans="1:65" s="13" customFormat="1">
      <c r="B287" s="212"/>
      <c r="C287" s="213"/>
      <c r="D287" s="214" t="s">
        <v>555</v>
      </c>
      <c r="E287" s="215" t="s">
        <v>1</v>
      </c>
      <c r="F287" s="216" t="s">
        <v>788</v>
      </c>
      <c r="G287" s="213"/>
      <c r="H287" s="217">
        <v>625.16999999999996</v>
      </c>
      <c r="I287" s="218"/>
      <c r="J287" s="213"/>
      <c r="K287" s="213"/>
      <c r="L287" s="219"/>
      <c r="M287" s="220"/>
      <c r="N287" s="221"/>
      <c r="O287" s="221"/>
      <c r="P287" s="221"/>
      <c r="Q287" s="221"/>
      <c r="R287" s="221"/>
      <c r="S287" s="221"/>
      <c r="T287" s="222"/>
      <c r="AT287" s="223" t="s">
        <v>555</v>
      </c>
      <c r="AU287" s="223" t="s">
        <v>87</v>
      </c>
      <c r="AV287" s="13" t="s">
        <v>87</v>
      </c>
      <c r="AW287" s="13" t="s">
        <v>32</v>
      </c>
      <c r="AX287" s="13" t="s">
        <v>77</v>
      </c>
      <c r="AY287" s="223" t="s">
        <v>209</v>
      </c>
    </row>
    <row r="288" spans="1:65" s="13" customFormat="1">
      <c r="B288" s="212"/>
      <c r="C288" s="213"/>
      <c r="D288" s="214" t="s">
        <v>555</v>
      </c>
      <c r="E288" s="215" t="s">
        <v>1</v>
      </c>
      <c r="F288" s="216" t="s">
        <v>789</v>
      </c>
      <c r="G288" s="213"/>
      <c r="H288" s="217">
        <v>2144.02</v>
      </c>
      <c r="I288" s="218"/>
      <c r="J288" s="213"/>
      <c r="K288" s="213"/>
      <c r="L288" s="219"/>
      <c r="M288" s="220"/>
      <c r="N288" s="221"/>
      <c r="O288" s="221"/>
      <c r="P288" s="221"/>
      <c r="Q288" s="221"/>
      <c r="R288" s="221"/>
      <c r="S288" s="221"/>
      <c r="T288" s="222"/>
      <c r="AT288" s="223" t="s">
        <v>555</v>
      </c>
      <c r="AU288" s="223" t="s">
        <v>87</v>
      </c>
      <c r="AV288" s="13" t="s">
        <v>87</v>
      </c>
      <c r="AW288" s="13" t="s">
        <v>32</v>
      </c>
      <c r="AX288" s="13" t="s">
        <v>77</v>
      </c>
      <c r="AY288" s="223" t="s">
        <v>209</v>
      </c>
    </row>
    <row r="289" spans="1:65" s="13" customFormat="1">
      <c r="B289" s="212"/>
      <c r="C289" s="213"/>
      <c r="D289" s="214" t="s">
        <v>555</v>
      </c>
      <c r="E289" s="215" t="s">
        <v>1</v>
      </c>
      <c r="F289" s="216" t="s">
        <v>790</v>
      </c>
      <c r="G289" s="213"/>
      <c r="H289" s="217">
        <v>1622.518</v>
      </c>
      <c r="I289" s="218"/>
      <c r="J289" s="213"/>
      <c r="K289" s="213"/>
      <c r="L289" s="219"/>
      <c r="M289" s="220"/>
      <c r="N289" s="221"/>
      <c r="O289" s="221"/>
      <c r="P289" s="221"/>
      <c r="Q289" s="221"/>
      <c r="R289" s="221"/>
      <c r="S289" s="221"/>
      <c r="T289" s="222"/>
      <c r="AT289" s="223" t="s">
        <v>555</v>
      </c>
      <c r="AU289" s="223" t="s">
        <v>87</v>
      </c>
      <c r="AV289" s="13" t="s">
        <v>87</v>
      </c>
      <c r="AW289" s="13" t="s">
        <v>32</v>
      </c>
      <c r="AX289" s="13" t="s">
        <v>77</v>
      </c>
      <c r="AY289" s="223" t="s">
        <v>209</v>
      </c>
    </row>
    <row r="290" spans="1:65" s="13" customFormat="1">
      <c r="B290" s="212"/>
      <c r="C290" s="213"/>
      <c r="D290" s="214" t="s">
        <v>555</v>
      </c>
      <c r="E290" s="215" t="s">
        <v>1</v>
      </c>
      <c r="F290" s="216" t="s">
        <v>791</v>
      </c>
      <c r="G290" s="213"/>
      <c r="H290" s="217">
        <v>736.65499999999997</v>
      </c>
      <c r="I290" s="218"/>
      <c r="J290" s="213"/>
      <c r="K290" s="213"/>
      <c r="L290" s="219"/>
      <c r="M290" s="220"/>
      <c r="N290" s="221"/>
      <c r="O290" s="221"/>
      <c r="P290" s="221"/>
      <c r="Q290" s="221"/>
      <c r="R290" s="221"/>
      <c r="S290" s="221"/>
      <c r="T290" s="222"/>
      <c r="AT290" s="223" t="s">
        <v>555</v>
      </c>
      <c r="AU290" s="223" t="s">
        <v>87</v>
      </c>
      <c r="AV290" s="13" t="s">
        <v>87</v>
      </c>
      <c r="AW290" s="13" t="s">
        <v>32</v>
      </c>
      <c r="AX290" s="13" t="s">
        <v>77</v>
      </c>
      <c r="AY290" s="223" t="s">
        <v>209</v>
      </c>
    </row>
    <row r="291" spans="1:65" s="13" customFormat="1">
      <c r="B291" s="212"/>
      <c r="C291" s="213"/>
      <c r="D291" s="214" t="s">
        <v>555</v>
      </c>
      <c r="E291" s="215" t="s">
        <v>1</v>
      </c>
      <c r="F291" s="216" t="s">
        <v>792</v>
      </c>
      <c r="G291" s="213"/>
      <c r="H291" s="217">
        <v>1532.38</v>
      </c>
      <c r="I291" s="218"/>
      <c r="J291" s="213"/>
      <c r="K291" s="213"/>
      <c r="L291" s="219"/>
      <c r="M291" s="220"/>
      <c r="N291" s="221"/>
      <c r="O291" s="221"/>
      <c r="P291" s="221"/>
      <c r="Q291" s="221"/>
      <c r="R291" s="221"/>
      <c r="S291" s="221"/>
      <c r="T291" s="222"/>
      <c r="AT291" s="223" t="s">
        <v>555</v>
      </c>
      <c r="AU291" s="223" t="s">
        <v>87</v>
      </c>
      <c r="AV291" s="13" t="s">
        <v>87</v>
      </c>
      <c r="AW291" s="13" t="s">
        <v>32</v>
      </c>
      <c r="AX291" s="13" t="s">
        <v>77</v>
      </c>
      <c r="AY291" s="223" t="s">
        <v>209</v>
      </c>
    </row>
    <row r="292" spans="1:65" s="13" customFormat="1">
      <c r="B292" s="212"/>
      <c r="C292" s="213"/>
      <c r="D292" s="214" t="s">
        <v>555</v>
      </c>
      <c r="E292" s="215" t="s">
        <v>1</v>
      </c>
      <c r="F292" s="216" t="s">
        <v>793</v>
      </c>
      <c r="G292" s="213"/>
      <c r="H292" s="217">
        <v>288.32</v>
      </c>
      <c r="I292" s="218"/>
      <c r="J292" s="213"/>
      <c r="K292" s="213"/>
      <c r="L292" s="219"/>
      <c r="M292" s="220"/>
      <c r="N292" s="221"/>
      <c r="O292" s="221"/>
      <c r="P292" s="221"/>
      <c r="Q292" s="221"/>
      <c r="R292" s="221"/>
      <c r="S292" s="221"/>
      <c r="T292" s="222"/>
      <c r="AT292" s="223" t="s">
        <v>555</v>
      </c>
      <c r="AU292" s="223" t="s">
        <v>87</v>
      </c>
      <c r="AV292" s="13" t="s">
        <v>87</v>
      </c>
      <c r="AW292" s="13" t="s">
        <v>32</v>
      </c>
      <c r="AX292" s="13" t="s">
        <v>77</v>
      </c>
      <c r="AY292" s="223" t="s">
        <v>209</v>
      </c>
    </row>
    <row r="293" spans="1:65" s="14" customFormat="1">
      <c r="B293" s="235"/>
      <c r="C293" s="236"/>
      <c r="D293" s="214" t="s">
        <v>555</v>
      </c>
      <c r="E293" s="237" t="s">
        <v>1</v>
      </c>
      <c r="F293" s="238" t="s">
        <v>645</v>
      </c>
      <c r="G293" s="236"/>
      <c r="H293" s="239">
        <v>7315.4229999999998</v>
      </c>
      <c r="I293" s="240"/>
      <c r="J293" s="236"/>
      <c r="K293" s="236"/>
      <c r="L293" s="241"/>
      <c r="M293" s="242"/>
      <c r="N293" s="243"/>
      <c r="O293" s="243"/>
      <c r="P293" s="243"/>
      <c r="Q293" s="243"/>
      <c r="R293" s="243"/>
      <c r="S293" s="243"/>
      <c r="T293" s="244"/>
      <c r="AT293" s="245" t="s">
        <v>555</v>
      </c>
      <c r="AU293" s="245" t="s">
        <v>87</v>
      </c>
      <c r="AV293" s="14" t="s">
        <v>218</v>
      </c>
      <c r="AW293" s="14" t="s">
        <v>32</v>
      </c>
      <c r="AX293" s="14" t="s">
        <v>85</v>
      </c>
      <c r="AY293" s="245" t="s">
        <v>209</v>
      </c>
    </row>
    <row r="294" spans="1:65" s="2" customFormat="1" ht="33" customHeight="1">
      <c r="A294" s="35"/>
      <c r="B294" s="36"/>
      <c r="C294" s="193" t="s">
        <v>434</v>
      </c>
      <c r="D294" s="193" t="s">
        <v>214</v>
      </c>
      <c r="E294" s="194" t="s">
        <v>794</v>
      </c>
      <c r="F294" s="195" t="s">
        <v>795</v>
      </c>
      <c r="G294" s="196" t="s">
        <v>217</v>
      </c>
      <c r="H294" s="197">
        <v>4992.8100000000004</v>
      </c>
      <c r="I294" s="198"/>
      <c r="J294" s="199">
        <f>ROUND(I294*H294,2)</f>
        <v>0</v>
      </c>
      <c r="K294" s="200"/>
      <c r="L294" s="40"/>
      <c r="M294" s="201" t="s">
        <v>1</v>
      </c>
      <c r="N294" s="202" t="s">
        <v>42</v>
      </c>
      <c r="O294" s="72"/>
      <c r="P294" s="203">
        <f>O294*H294</f>
        <v>0</v>
      </c>
      <c r="Q294" s="203">
        <v>0.12315</v>
      </c>
      <c r="R294" s="203">
        <f>Q294*H294</f>
        <v>614.86455150000006</v>
      </c>
      <c r="S294" s="203">
        <v>0</v>
      </c>
      <c r="T294" s="204">
        <f>S294*H294</f>
        <v>0</v>
      </c>
      <c r="U294" s="35"/>
      <c r="V294" s="35"/>
      <c r="W294" s="35"/>
      <c r="X294" s="35"/>
      <c r="Y294" s="35"/>
      <c r="Z294" s="35"/>
      <c r="AA294" s="35"/>
      <c r="AB294" s="35"/>
      <c r="AC294" s="35"/>
      <c r="AD294" s="35"/>
      <c r="AE294" s="35"/>
      <c r="AR294" s="205" t="s">
        <v>218</v>
      </c>
      <c r="AT294" s="205" t="s">
        <v>214</v>
      </c>
      <c r="AU294" s="205" t="s">
        <v>87</v>
      </c>
      <c r="AY294" s="18" t="s">
        <v>209</v>
      </c>
      <c r="BE294" s="206">
        <f>IF(N294="základní",J294,0)</f>
        <v>0</v>
      </c>
      <c r="BF294" s="206">
        <f>IF(N294="snížená",J294,0)</f>
        <v>0</v>
      </c>
      <c r="BG294" s="206">
        <f>IF(N294="zákl. přenesená",J294,0)</f>
        <v>0</v>
      </c>
      <c r="BH294" s="206">
        <f>IF(N294="sníž. přenesená",J294,0)</f>
        <v>0</v>
      </c>
      <c r="BI294" s="206">
        <f>IF(N294="nulová",J294,0)</f>
        <v>0</v>
      </c>
      <c r="BJ294" s="18" t="s">
        <v>85</v>
      </c>
      <c r="BK294" s="206">
        <f>ROUND(I294*H294,2)</f>
        <v>0</v>
      </c>
      <c r="BL294" s="18" t="s">
        <v>218</v>
      </c>
      <c r="BM294" s="205" t="s">
        <v>796</v>
      </c>
    </row>
    <row r="295" spans="1:65" s="13" customFormat="1">
      <c r="B295" s="212"/>
      <c r="C295" s="213"/>
      <c r="D295" s="214" t="s">
        <v>555</v>
      </c>
      <c r="E295" s="215" t="s">
        <v>1</v>
      </c>
      <c r="F295" s="216" t="s">
        <v>797</v>
      </c>
      <c r="G295" s="213"/>
      <c r="H295" s="217">
        <v>102.28</v>
      </c>
      <c r="I295" s="218"/>
      <c r="J295" s="213"/>
      <c r="K295" s="213"/>
      <c r="L295" s="219"/>
      <c r="M295" s="220"/>
      <c r="N295" s="221"/>
      <c r="O295" s="221"/>
      <c r="P295" s="221"/>
      <c r="Q295" s="221"/>
      <c r="R295" s="221"/>
      <c r="S295" s="221"/>
      <c r="T295" s="222"/>
      <c r="AT295" s="223" t="s">
        <v>555</v>
      </c>
      <c r="AU295" s="223" t="s">
        <v>87</v>
      </c>
      <c r="AV295" s="13" t="s">
        <v>87</v>
      </c>
      <c r="AW295" s="13" t="s">
        <v>32</v>
      </c>
      <c r="AX295" s="13" t="s">
        <v>77</v>
      </c>
      <c r="AY295" s="223" t="s">
        <v>209</v>
      </c>
    </row>
    <row r="296" spans="1:65" s="13" customFormat="1">
      <c r="B296" s="212"/>
      <c r="C296" s="213"/>
      <c r="D296" s="214" t="s">
        <v>555</v>
      </c>
      <c r="E296" s="215" t="s">
        <v>1</v>
      </c>
      <c r="F296" s="216" t="s">
        <v>798</v>
      </c>
      <c r="G296" s="213"/>
      <c r="H296" s="217">
        <v>551.89</v>
      </c>
      <c r="I296" s="218"/>
      <c r="J296" s="213"/>
      <c r="K296" s="213"/>
      <c r="L296" s="219"/>
      <c r="M296" s="220"/>
      <c r="N296" s="221"/>
      <c r="O296" s="221"/>
      <c r="P296" s="221"/>
      <c r="Q296" s="221"/>
      <c r="R296" s="221"/>
      <c r="S296" s="221"/>
      <c r="T296" s="222"/>
      <c r="AT296" s="223" t="s">
        <v>555</v>
      </c>
      <c r="AU296" s="223" t="s">
        <v>87</v>
      </c>
      <c r="AV296" s="13" t="s">
        <v>87</v>
      </c>
      <c r="AW296" s="13" t="s">
        <v>32</v>
      </c>
      <c r="AX296" s="13" t="s">
        <v>77</v>
      </c>
      <c r="AY296" s="223" t="s">
        <v>209</v>
      </c>
    </row>
    <row r="297" spans="1:65" s="13" customFormat="1">
      <c r="B297" s="212"/>
      <c r="C297" s="213"/>
      <c r="D297" s="214" t="s">
        <v>555</v>
      </c>
      <c r="E297" s="215" t="s">
        <v>1</v>
      </c>
      <c r="F297" s="216" t="s">
        <v>799</v>
      </c>
      <c r="G297" s="213"/>
      <c r="H297" s="217">
        <v>1422.46</v>
      </c>
      <c r="I297" s="218"/>
      <c r="J297" s="213"/>
      <c r="K297" s="213"/>
      <c r="L297" s="219"/>
      <c r="M297" s="220"/>
      <c r="N297" s="221"/>
      <c r="O297" s="221"/>
      <c r="P297" s="221"/>
      <c r="Q297" s="221"/>
      <c r="R297" s="221"/>
      <c r="S297" s="221"/>
      <c r="T297" s="222"/>
      <c r="AT297" s="223" t="s">
        <v>555</v>
      </c>
      <c r="AU297" s="223" t="s">
        <v>87</v>
      </c>
      <c r="AV297" s="13" t="s">
        <v>87</v>
      </c>
      <c r="AW297" s="13" t="s">
        <v>32</v>
      </c>
      <c r="AX297" s="13" t="s">
        <v>77</v>
      </c>
      <c r="AY297" s="223" t="s">
        <v>209</v>
      </c>
    </row>
    <row r="298" spans="1:65" s="13" customFormat="1">
      <c r="B298" s="212"/>
      <c r="C298" s="213"/>
      <c r="D298" s="214" t="s">
        <v>555</v>
      </c>
      <c r="E298" s="215" t="s">
        <v>1</v>
      </c>
      <c r="F298" s="216" t="s">
        <v>800</v>
      </c>
      <c r="G298" s="213"/>
      <c r="H298" s="217">
        <v>803.29</v>
      </c>
      <c r="I298" s="218"/>
      <c r="J298" s="213"/>
      <c r="K298" s="213"/>
      <c r="L298" s="219"/>
      <c r="M298" s="220"/>
      <c r="N298" s="221"/>
      <c r="O298" s="221"/>
      <c r="P298" s="221"/>
      <c r="Q298" s="221"/>
      <c r="R298" s="221"/>
      <c r="S298" s="221"/>
      <c r="T298" s="222"/>
      <c r="AT298" s="223" t="s">
        <v>555</v>
      </c>
      <c r="AU298" s="223" t="s">
        <v>87</v>
      </c>
      <c r="AV298" s="13" t="s">
        <v>87</v>
      </c>
      <c r="AW298" s="13" t="s">
        <v>32</v>
      </c>
      <c r="AX298" s="13" t="s">
        <v>77</v>
      </c>
      <c r="AY298" s="223" t="s">
        <v>209</v>
      </c>
    </row>
    <row r="299" spans="1:65" s="13" customFormat="1">
      <c r="B299" s="212"/>
      <c r="C299" s="213"/>
      <c r="D299" s="214" t="s">
        <v>555</v>
      </c>
      <c r="E299" s="215" t="s">
        <v>1</v>
      </c>
      <c r="F299" s="216" t="s">
        <v>801</v>
      </c>
      <c r="G299" s="213"/>
      <c r="H299" s="217">
        <v>716.28</v>
      </c>
      <c r="I299" s="218"/>
      <c r="J299" s="213"/>
      <c r="K299" s="213"/>
      <c r="L299" s="219"/>
      <c r="M299" s="220"/>
      <c r="N299" s="221"/>
      <c r="O299" s="221"/>
      <c r="P299" s="221"/>
      <c r="Q299" s="221"/>
      <c r="R299" s="221"/>
      <c r="S299" s="221"/>
      <c r="T299" s="222"/>
      <c r="AT299" s="223" t="s">
        <v>555</v>
      </c>
      <c r="AU299" s="223" t="s">
        <v>87</v>
      </c>
      <c r="AV299" s="13" t="s">
        <v>87</v>
      </c>
      <c r="AW299" s="13" t="s">
        <v>32</v>
      </c>
      <c r="AX299" s="13" t="s">
        <v>77</v>
      </c>
      <c r="AY299" s="223" t="s">
        <v>209</v>
      </c>
    </row>
    <row r="300" spans="1:65" s="13" customFormat="1">
      <c r="B300" s="212"/>
      <c r="C300" s="213"/>
      <c r="D300" s="214" t="s">
        <v>555</v>
      </c>
      <c r="E300" s="215" t="s">
        <v>1</v>
      </c>
      <c r="F300" s="216" t="s">
        <v>802</v>
      </c>
      <c r="G300" s="213"/>
      <c r="H300" s="217">
        <v>741.9</v>
      </c>
      <c r="I300" s="218"/>
      <c r="J300" s="213"/>
      <c r="K300" s="213"/>
      <c r="L300" s="219"/>
      <c r="M300" s="220"/>
      <c r="N300" s="221"/>
      <c r="O300" s="221"/>
      <c r="P300" s="221"/>
      <c r="Q300" s="221"/>
      <c r="R300" s="221"/>
      <c r="S300" s="221"/>
      <c r="T300" s="222"/>
      <c r="AT300" s="223" t="s">
        <v>555</v>
      </c>
      <c r="AU300" s="223" t="s">
        <v>87</v>
      </c>
      <c r="AV300" s="13" t="s">
        <v>87</v>
      </c>
      <c r="AW300" s="13" t="s">
        <v>32</v>
      </c>
      <c r="AX300" s="13" t="s">
        <v>77</v>
      </c>
      <c r="AY300" s="223" t="s">
        <v>209</v>
      </c>
    </row>
    <row r="301" spans="1:65" s="13" customFormat="1">
      <c r="B301" s="212"/>
      <c r="C301" s="213"/>
      <c r="D301" s="214" t="s">
        <v>555</v>
      </c>
      <c r="E301" s="215" t="s">
        <v>1</v>
      </c>
      <c r="F301" s="216" t="s">
        <v>803</v>
      </c>
      <c r="G301" s="213"/>
      <c r="H301" s="217">
        <v>654.71</v>
      </c>
      <c r="I301" s="218"/>
      <c r="J301" s="213"/>
      <c r="K301" s="213"/>
      <c r="L301" s="219"/>
      <c r="M301" s="220"/>
      <c r="N301" s="221"/>
      <c r="O301" s="221"/>
      <c r="P301" s="221"/>
      <c r="Q301" s="221"/>
      <c r="R301" s="221"/>
      <c r="S301" s="221"/>
      <c r="T301" s="222"/>
      <c r="AT301" s="223" t="s">
        <v>555</v>
      </c>
      <c r="AU301" s="223" t="s">
        <v>87</v>
      </c>
      <c r="AV301" s="13" t="s">
        <v>87</v>
      </c>
      <c r="AW301" s="13" t="s">
        <v>32</v>
      </c>
      <c r="AX301" s="13" t="s">
        <v>77</v>
      </c>
      <c r="AY301" s="223" t="s">
        <v>209</v>
      </c>
    </row>
    <row r="302" spans="1:65" s="14" customFormat="1">
      <c r="B302" s="235"/>
      <c r="C302" s="236"/>
      <c r="D302" s="214" t="s">
        <v>555</v>
      </c>
      <c r="E302" s="237" t="s">
        <v>1</v>
      </c>
      <c r="F302" s="238" t="s">
        <v>645</v>
      </c>
      <c r="G302" s="236"/>
      <c r="H302" s="239">
        <v>4992.8099999999995</v>
      </c>
      <c r="I302" s="240"/>
      <c r="J302" s="236"/>
      <c r="K302" s="236"/>
      <c r="L302" s="241"/>
      <c r="M302" s="242"/>
      <c r="N302" s="243"/>
      <c r="O302" s="243"/>
      <c r="P302" s="243"/>
      <c r="Q302" s="243"/>
      <c r="R302" s="243"/>
      <c r="S302" s="243"/>
      <c r="T302" s="244"/>
      <c r="AT302" s="245" t="s">
        <v>555</v>
      </c>
      <c r="AU302" s="245" t="s">
        <v>87</v>
      </c>
      <c r="AV302" s="14" t="s">
        <v>218</v>
      </c>
      <c r="AW302" s="14" t="s">
        <v>32</v>
      </c>
      <c r="AX302" s="14" t="s">
        <v>85</v>
      </c>
      <c r="AY302" s="245" t="s">
        <v>209</v>
      </c>
    </row>
    <row r="303" spans="1:65" s="2" customFormat="1" ht="24.2" customHeight="1">
      <c r="A303" s="35"/>
      <c r="B303" s="36"/>
      <c r="C303" s="193" t="s">
        <v>442</v>
      </c>
      <c r="D303" s="193" t="s">
        <v>214</v>
      </c>
      <c r="E303" s="194" t="s">
        <v>804</v>
      </c>
      <c r="F303" s="195" t="s">
        <v>805</v>
      </c>
      <c r="G303" s="196" t="s">
        <v>318</v>
      </c>
      <c r="H303" s="197">
        <v>460.49</v>
      </c>
      <c r="I303" s="198"/>
      <c r="J303" s="199">
        <f>ROUND(I303*H303,2)</f>
        <v>0</v>
      </c>
      <c r="K303" s="200"/>
      <c r="L303" s="40"/>
      <c r="M303" s="201" t="s">
        <v>1</v>
      </c>
      <c r="N303" s="202" t="s">
        <v>42</v>
      </c>
      <c r="O303" s="72"/>
      <c r="P303" s="203">
        <f>O303*H303</f>
        <v>0</v>
      </c>
      <c r="Q303" s="203">
        <v>8.0000000000000007E-5</v>
      </c>
      <c r="R303" s="203">
        <f>Q303*H303</f>
        <v>3.6839200000000002E-2</v>
      </c>
      <c r="S303" s="203">
        <v>0</v>
      </c>
      <c r="T303" s="204">
        <f>S303*H303</f>
        <v>0</v>
      </c>
      <c r="U303" s="35"/>
      <c r="V303" s="35"/>
      <c r="W303" s="35"/>
      <c r="X303" s="35"/>
      <c r="Y303" s="35"/>
      <c r="Z303" s="35"/>
      <c r="AA303" s="35"/>
      <c r="AB303" s="35"/>
      <c r="AC303" s="35"/>
      <c r="AD303" s="35"/>
      <c r="AE303" s="35"/>
      <c r="AR303" s="205" t="s">
        <v>218</v>
      </c>
      <c r="AT303" s="205" t="s">
        <v>214</v>
      </c>
      <c r="AU303" s="205" t="s">
        <v>87</v>
      </c>
      <c r="AY303" s="18" t="s">
        <v>209</v>
      </c>
      <c r="BE303" s="206">
        <f>IF(N303="základní",J303,0)</f>
        <v>0</v>
      </c>
      <c r="BF303" s="206">
        <f>IF(N303="snížená",J303,0)</f>
        <v>0</v>
      </c>
      <c r="BG303" s="206">
        <f>IF(N303="zákl. přenesená",J303,0)</f>
        <v>0</v>
      </c>
      <c r="BH303" s="206">
        <f>IF(N303="sníž. přenesená",J303,0)</f>
        <v>0</v>
      </c>
      <c r="BI303" s="206">
        <f>IF(N303="nulová",J303,0)</f>
        <v>0</v>
      </c>
      <c r="BJ303" s="18" t="s">
        <v>85</v>
      </c>
      <c r="BK303" s="206">
        <f>ROUND(I303*H303,2)</f>
        <v>0</v>
      </c>
      <c r="BL303" s="18" t="s">
        <v>218</v>
      </c>
      <c r="BM303" s="205" t="s">
        <v>806</v>
      </c>
    </row>
    <row r="304" spans="1:65" s="2" customFormat="1" ht="19.5">
      <c r="A304" s="35"/>
      <c r="B304" s="36"/>
      <c r="C304" s="37"/>
      <c r="D304" s="214" t="s">
        <v>807</v>
      </c>
      <c r="E304" s="37"/>
      <c r="F304" s="256" t="s">
        <v>808</v>
      </c>
      <c r="G304" s="37"/>
      <c r="H304" s="37"/>
      <c r="I304" s="257"/>
      <c r="J304" s="37"/>
      <c r="K304" s="37"/>
      <c r="L304" s="40"/>
      <c r="M304" s="258"/>
      <c r="N304" s="259"/>
      <c r="O304" s="72"/>
      <c r="P304" s="72"/>
      <c r="Q304" s="72"/>
      <c r="R304" s="72"/>
      <c r="S304" s="72"/>
      <c r="T304" s="73"/>
      <c r="U304" s="35"/>
      <c r="V304" s="35"/>
      <c r="W304" s="35"/>
      <c r="X304" s="35"/>
      <c r="Y304" s="35"/>
      <c r="Z304" s="35"/>
      <c r="AA304" s="35"/>
      <c r="AB304" s="35"/>
      <c r="AC304" s="35"/>
      <c r="AD304" s="35"/>
      <c r="AE304" s="35"/>
      <c r="AT304" s="18" t="s">
        <v>807</v>
      </c>
      <c r="AU304" s="18" t="s">
        <v>87</v>
      </c>
    </row>
    <row r="305" spans="1:65" s="13" customFormat="1">
      <c r="B305" s="212"/>
      <c r="C305" s="213"/>
      <c r="D305" s="214" t="s">
        <v>555</v>
      </c>
      <c r="E305" s="215" t="s">
        <v>1</v>
      </c>
      <c r="F305" s="216" t="s">
        <v>809</v>
      </c>
      <c r="G305" s="213"/>
      <c r="H305" s="217">
        <v>460.49</v>
      </c>
      <c r="I305" s="218"/>
      <c r="J305" s="213"/>
      <c r="K305" s="213"/>
      <c r="L305" s="219"/>
      <c r="M305" s="220"/>
      <c r="N305" s="221"/>
      <c r="O305" s="221"/>
      <c r="P305" s="221"/>
      <c r="Q305" s="221"/>
      <c r="R305" s="221"/>
      <c r="S305" s="221"/>
      <c r="T305" s="222"/>
      <c r="AT305" s="223" t="s">
        <v>555</v>
      </c>
      <c r="AU305" s="223" t="s">
        <v>87</v>
      </c>
      <c r="AV305" s="13" t="s">
        <v>87</v>
      </c>
      <c r="AW305" s="13" t="s">
        <v>32</v>
      </c>
      <c r="AX305" s="13" t="s">
        <v>85</v>
      </c>
      <c r="AY305" s="223" t="s">
        <v>209</v>
      </c>
    </row>
    <row r="306" spans="1:65" s="2" customFormat="1" ht="24.2" customHeight="1">
      <c r="A306" s="35"/>
      <c r="B306" s="36"/>
      <c r="C306" s="193" t="s">
        <v>446</v>
      </c>
      <c r="D306" s="193" t="s">
        <v>214</v>
      </c>
      <c r="E306" s="194" t="s">
        <v>810</v>
      </c>
      <c r="F306" s="195" t="s">
        <v>811</v>
      </c>
      <c r="G306" s="196" t="s">
        <v>318</v>
      </c>
      <c r="H306" s="197">
        <v>3418.9540000000002</v>
      </c>
      <c r="I306" s="198"/>
      <c r="J306" s="199">
        <f>ROUND(I306*H306,2)</f>
        <v>0</v>
      </c>
      <c r="K306" s="200"/>
      <c r="L306" s="40"/>
      <c r="M306" s="201" t="s">
        <v>1</v>
      </c>
      <c r="N306" s="202" t="s">
        <v>42</v>
      </c>
      <c r="O306" s="72"/>
      <c r="P306" s="203">
        <f>O306*H306</f>
        <v>0</v>
      </c>
      <c r="Q306" s="203">
        <v>1.2E-4</v>
      </c>
      <c r="R306" s="203">
        <f>Q306*H306</f>
        <v>0.41027448000000005</v>
      </c>
      <c r="S306" s="203">
        <v>0</v>
      </c>
      <c r="T306" s="204">
        <f>S306*H306</f>
        <v>0</v>
      </c>
      <c r="U306" s="35"/>
      <c r="V306" s="35"/>
      <c r="W306" s="35"/>
      <c r="X306" s="35"/>
      <c r="Y306" s="35"/>
      <c r="Z306" s="35"/>
      <c r="AA306" s="35"/>
      <c r="AB306" s="35"/>
      <c r="AC306" s="35"/>
      <c r="AD306" s="35"/>
      <c r="AE306" s="35"/>
      <c r="AR306" s="205" t="s">
        <v>218</v>
      </c>
      <c r="AT306" s="205" t="s">
        <v>214</v>
      </c>
      <c r="AU306" s="205" t="s">
        <v>87</v>
      </c>
      <c r="AY306" s="18" t="s">
        <v>209</v>
      </c>
      <c r="BE306" s="206">
        <f>IF(N306="základní",J306,0)</f>
        <v>0</v>
      </c>
      <c r="BF306" s="206">
        <f>IF(N306="snížená",J306,0)</f>
        <v>0</v>
      </c>
      <c r="BG306" s="206">
        <f>IF(N306="zákl. přenesená",J306,0)</f>
        <v>0</v>
      </c>
      <c r="BH306" s="206">
        <f>IF(N306="sníž. přenesená",J306,0)</f>
        <v>0</v>
      </c>
      <c r="BI306" s="206">
        <f>IF(N306="nulová",J306,0)</f>
        <v>0</v>
      </c>
      <c r="BJ306" s="18" t="s">
        <v>85</v>
      </c>
      <c r="BK306" s="206">
        <f>ROUND(I306*H306,2)</f>
        <v>0</v>
      </c>
      <c r="BL306" s="18" t="s">
        <v>218</v>
      </c>
      <c r="BM306" s="205" t="s">
        <v>812</v>
      </c>
    </row>
    <row r="307" spans="1:65" s="2" customFormat="1" ht="19.5">
      <c r="A307" s="35"/>
      <c r="B307" s="36"/>
      <c r="C307" s="37"/>
      <c r="D307" s="214" t="s">
        <v>807</v>
      </c>
      <c r="E307" s="37"/>
      <c r="F307" s="256" t="s">
        <v>808</v>
      </c>
      <c r="G307" s="37"/>
      <c r="H307" s="37"/>
      <c r="I307" s="257"/>
      <c r="J307" s="37"/>
      <c r="K307" s="37"/>
      <c r="L307" s="40"/>
      <c r="M307" s="258"/>
      <c r="N307" s="259"/>
      <c r="O307" s="72"/>
      <c r="P307" s="72"/>
      <c r="Q307" s="72"/>
      <c r="R307" s="72"/>
      <c r="S307" s="72"/>
      <c r="T307" s="73"/>
      <c r="U307" s="35"/>
      <c r="V307" s="35"/>
      <c r="W307" s="35"/>
      <c r="X307" s="35"/>
      <c r="Y307" s="35"/>
      <c r="Z307" s="35"/>
      <c r="AA307" s="35"/>
      <c r="AB307" s="35"/>
      <c r="AC307" s="35"/>
      <c r="AD307" s="35"/>
      <c r="AE307" s="35"/>
      <c r="AT307" s="18" t="s">
        <v>807</v>
      </c>
      <c r="AU307" s="18" t="s">
        <v>87</v>
      </c>
    </row>
    <row r="308" spans="1:65" s="13" customFormat="1">
      <c r="B308" s="212"/>
      <c r="C308" s="213"/>
      <c r="D308" s="214" t="s">
        <v>555</v>
      </c>
      <c r="E308" s="215" t="s">
        <v>1</v>
      </c>
      <c r="F308" s="216" t="s">
        <v>813</v>
      </c>
      <c r="G308" s="213"/>
      <c r="H308" s="217">
        <v>2032.0619999999999</v>
      </c>
      <c r="I308" s="218"/>
      <c r="J308" s="213"/>
      <c r="K308" s="213"/>
      <c r="L308" s="219"/>
      <c r="M308" s="220"/>
      <c r="N308" s="221"/>
      <c r="O308" s="221"/>
      <c r="P308" s="221"/>
      <c r="Q308" s="221"/>
      <c r="R308" s="221"/>
      <c r="S308" s="221"/>
      <c r="T308" s="222"/>
      <c r="AT308" s="223" t="s">
        <v>555</v>
      </c>
      <c r="AU308" s="223" t="s">
        <v>87</v>
      </c>
      <c r="AV308" s="13" t="s">
        <v>87</v>
      </c>
      <c r="AW308" s="13" t="s">
        <v>32</v>
      </c>
      <c r="AX308" s="13" t="s">
        <v>77</v>
      </c>
      <c r="AY308" s="223" t="s">
        <v>209</v>
      </c>
    </row>
    <row r="309" spans="1:65" s="13" customFormat="1">
      <c r="B309" s="212"/>
      <c r="C309" s="213"/>
      <c r="D309" s="214" t="s">
        <v>555</v>
      </c>
      <c r="E309" s="215" t="s">
        <v>1</v>
      </c>
      <c r="F309" s="216" t="s">
        <v>814</v>
      </c>
      <c r="G309" s="213"/>
      <c r="H309" s="217">
        <v>1386.8920000000001</v>
      </c>
      <c r="I309" s="218"/>
      <c r="J309" s="213"/>
      <c r="K309" s="213"/>
      <c r="L309" s="219"/>
      <c r="M309" s="220"/>
      <c r="N309" s="221"/>
      <c r="O309" s="221"/>
      <c r="P309" s="221"/>
      <c r="Q309" s="221"/>
      <c r="R309" s="221"/>
      <c r="S309" s="221"/>
      <c r="T309" s="222"/>
      <c r="AT309" s="223" t="s">
        <v>555</v>
      </c>
      <c r="AU309" s="223" t="s">
        <v>87</v>
      </c>
      <c r="AV309" s="13" t="s">
        <v>87</v>
      </c>
      <c r="AW309" s="13" t="s">
        <v>32</v>
      </c>
      <c r="AX309" s="13" t="s">
        <v>77</v>
      </c>
      <c r="AY309" s="223" t="s">
        <v>209</v>
      </c>
    </row>
    <row r="310" spans="1:65" s="14" customFormat="1">
      <c r="B310" s="235"/>
      <c r="C310" s="236"/>
      <c r="D310" s="214" t="s">
        <v>555</v>
      </c>
      <c r="E310" s="237" t="s">
        <v>1</v>
      </c>
      <c r="F310" s="238" t="s">
        <v>645</v>
      </c>
      <c r="G310" s="236"/>
      <c r="H310" s="239">
        <v>3418.9539999999997</v>
      </c>
      <c r="I310" s="240"/>
      <c r="J310" s="236"/>
      <c r="K310" s="236"/>
      <c r="L310" s="241"/>
      <c r="M310" s="242"/>
      <c r="N310" s="243"/>
      <c r="O310" s="243"/>
      <c r="P310" s="243"/>
      <c r="Q310" s="243"/>
      <c r="R310" s="243"/>
      <c r="S310" s="243"/>
      <c r="T310" s="244"/>
      <c r="AT310" s="245" t="s">
        <v>555</v>
      </c>
      <c r="AU310" s="245" t="s">
        <v>87</v>
      </c>
      <c r="AV310" s="14" t="s">
        <v>218</v>
      </c>
      <c r="AW310" s="14" t="s">
        <v>32</v>
      </c>
      <c r="AX310" s="14" t="s">
        <v>85</v>
      </c>
      <c r="AY310" s="245" t="s">
        <v>209</v>
      </c>
    </row>
    <row r="311" spans="1:65" s="12" customFormat="1" ht="22.9" customHeight="1">
      <c r="B311" s="177"/>
      <c r="C311" s="178"/>
      <c r="D311" s="179" t="s">
        <v>76</v>
      </c>
      <c r="E311" s="191" t="s">
        <v>238</v>
      </c>
      <c r="F311" s="191" t="s">
        <v>815</v>
      </c>
      <c r="G311" s="178"/>
      <c r="H311" s="178"/>
      <c r="I311" s="181"/>
      <c r="J311" s="192">
        <f>BK311</f>
        <v>0</v>
      </c>
      <c r="K311" s="178"/>
      <c r="L311" s="183"/>
      <c r="M311" s="184"/>
      <c r="N311" s="185"/>
      <c r="O311" s="185"/>
      <c r="P311" s="186">
        <f>SUM(P312:P445)</f>
        <v>0</v>
      </c>
      <c r="Q311" s="185"/>
      <c r="R311" s="186">
        <f>SUM(R312:R445)</f>
        <v>3450.5656162899995</v>
      </c>
      <c r="S311" s="185"/>
      <c r="T311" s="187">
        <f>SUM(T312:T445)</f>
        <v>0</v>
      </c>
      <c r="AR311" s="188" t="s">
        <v>85</v>
      </c>
      <c r="AT311" s="189" t="s">
        <v>76</v>
      </c>
      <c r="AU311" s="189" t="s">
        <v>85</v>
      </c>
      <c r="AY311" s="188" t="s">
        <v>209</v>
      </c>
      <c r="BK311" s="190">
        <f>SUM(BK312:BK445)</f>
        <v>0</v>
      </c>
    </row>
    <row r="312" spans="1:65" s="2" customFormat="1" ht="24.2" customHeight="1">
      <c r="A312" s="35"/>
      <c r="B312" s="36"/>
      <c r="C312" s="193" t="s">
        <v>450</v>
      </c>
      <c r="D312" s="193" t="s">
        <v>214</v>
      </c>
      <c r="E312" s="194" t="s">
        <v>816</v>
      </c>
      <c r="F312" s="195" t="s">
        <v>817</v>
      </c>
      <c r="G312" s="196" t="s">
        <v>217</v>
      </c>
      <c r="H312" s="197">
        <v>912.76</v>
      </c>
      <c r="I312" s="198"/>
      <c r="J312" s="199">
        <f>ROUND(I312*H312,2)</f>
        <v>0</v>
      </c>
      <c r="K312" s="200"/>
      <c r="L312" s="40"/>
      <c r="M312" s="201" t="s">
        <v>1</v>
      </c>
      <c r="N312" s="202" t="s">
        <v>42</v>
      </c>
      <c r="O312" s="72"/>
      <c r="P312" s="203">
        <f>O312*H312</f>
        <v>0</v>
      </c>
      <c r="Q312" s="203">
        <v>1.4E-3</v>
      </c>
      <c r="R312" s="203">
        <f>Q312*H312</f>
        <v>1.2778639999999999</v>
      </c>
      <c r="S312" s="203">
        <v>0</v>
      </c>
      <c r="T312" s="204">
        <f>S312*H312</f>
        <v>0</v>
      </c>
      <c r="U312" s="35"/>
      <c r="V312" s="35"/>
      <c r="W312" s="35"/>
      <c r="X312" s="35"/>
      <c r="Y312" s="35"/>
      <c r="Z312" s="35"/>
      <c r="AA312" s="35"/>
      <c r="AB312" s="35"/>
      <c r="AC312" s="35"/>
      <c r="AD312" s="35"/>
      <c r="AE312" s="35"/>
      <c r="AR312" s="205" t="s">
        <v>218</v>
      </c>
      <c r="AT312" s="205" t="s">
        <v>214</v>
      </c>
      <c r="AU312" s="205" t="s">
        <v>87</v>
      </c>
      <c r="AY312" s="18" t="s">
        <v>209</v>
      </c>
      <c r="BE312" s="206">
        <f>IF(N312="základní",J312,0)</f>
        <v>0</v>
      </c>
      <c r="BF312" s="206">
        <f>IF(N312="snížená",J312,0)</f>
        <v>0</v>
      </c>
      <c r="BG312" s="206">
        <f>IF(N312="zákl. přenesená",J312,0)</f>
        <v>0</v>
      </c>
      <c r="BH312" s="206">
        <f>IF(N312="sníž. přenesená",J312,0)</f>
        <v>0</v>
      </c>
      <c r="BI312" s="206">
        <f>IF(N312="nulová",J312,0)</f>
        <v>0</v>
      </c>
      <c r="BJ312" s="18" t="s">
        <v>85</v>
      </c>
      <c r="BK312" s="206">
        <f>ROUND(I312*H312,2)</f>
        <v>0</v>
      </c>
      <c r="BL312" s="18" t="s">
        <v>218</v>
      </c>
      <c r="BM312" s="205" t="s">
        <v>818</v>
      </c>
    </row>
    <row r="313" spans="1:65" s="15" customFormat="1">
      <c r="B313" s="246"/>
      <c r="C313" s="247"/>
      <c r="D313" s="214" t="s">
        <v>555</v>
      </c>
      <c r="E313" s="248" t="s">
        <v>1</v>
      </c>
      <c r="F313" s="249" t="s">
        <v>819</v>
      </c>
      <c r="G313" s="247"/>
      <c r="H313" s="248" t="s">
        <v>1</v>
      </c>
      <c r="I313" s="250"/>
      <c r="J313" s="247"/>
      <c r="K313" s="247"/>
      <c r="L313" s="251"/>
      <c r="M313" s="252"/>
      <c r="N313" s="253"/>
      <c r="O313" s="253"/>
      <c r="P313" s="253"/>
      <c r="Q313" s="253"/>
      <c r="R313" s="253"/>
      <c r="S313" s="253"/>
      <c r="T313" s="254"/>
      <c r="AT313" s="255" t="s">
        <v>555</v>
      </c>
      <c r="AU313" s="255" t="s">
        <v>87</v>
      </c>
      <c r="AV313" s="15" t="s">
        <v>85</v>
      </c>
      <c r="AW313" s="15" t="s">
        <v>32</v>
      </c>
      <c r="AX313" s="15" t="s">
        <v>77</v>
      </c>
      <c r="AY313" s="255" t="s">
        <v>209</v>
      </c>
    </row>
    <row r="314" spans="1:65" s="13" customFormat="1">
      <c r="B314" s="212"/>
      <c r="C314" s="213"/>
      <c r="D314" s="214" t="s">
        <v>555</v>
      </c>
      <c r="E314" s="215" t="s">
        <v>1</v>
      </c>
      <c r="F314" s="216" t="s">
        <v>820</v>
      </c>
      <c r="G314" s="213"/>
      <c r="H314" s="217">
        <v>912.76</v>
      </c>
      <c r="I314" s="218"/>
      <c r="J314" s="213"/>
      <c r="K314" s="213"/>
      <c r="L314" s="219"/>
      <c r="M314" s="220"/>
      <c r="N314" s="221"/>
      <c r="O314" s="221"/>
      <c r="P314" s="221"/>
      <c r="Q314" s="221"/>
      <c r="R314" s="221"/>
      <c r="S314" s="221"/>
      <c r="T314" s="222"/>
      <c r="AT314" s="223" t="s">
        <v>555</v>
      </c>
      <c r="AU314" s="223" t="s">
        <v>87</v>
      </c>
      <c r="AV314" s="13" t="s">
        <v>87</v>
      </c>
      <c r="AW314" s="13" t="s">
        <v>32</v>
      </c>
      <c r="AX314" s="13" t="s">
        <v>85</v>
      </c>
      <c r="AY314" s="223" t="s">
        <v>209</v>
      </c>
    </row>
    <row r="315" spans="1:65" s="2" customFormat="1" ht="24.2" customHeight="1">
      <c r="A315" s="35"/>
      <c r="B315" s="36"/>
      <c r="C315" s="193" t="s">
        <v>456</v>
      </c>
      <c r="D315" s="193" t="s">
        <v>214</v>
      </c>
      <c r="E315" s="194" t="s">
        <v>821</v>
      </c>
      <c r="F315" s="195" t="s">
        <v>822</v>
      </c>
      <c r="G315" s="196" t="s">
        <v>217</v>
      </c>
      <c r="H315" s="197">
        <v>912.76</v>
      </c>
      <c r="I315" s="198"/>
      <c r="J315" s="199">
        <f>ROUND(I315*H315,2)</f>
        <v>0</v>
      </c>
      <c r="K315" s="200"/>
      <c r="L315" s="40"/>
      <c r="M315" s="201" t="s">
        <v>1</v>
      </c>
      <c r="N315" s="202" t="s">
        <v>42</v>
      </c>
      <c r="O315" s="72"/>
      <c r="P315" s="203">
        <f>O315*H315</f>
        <v>0</v>
      </c>
      <c r="Q315" s="203">
        <v>1.8380000000000001E-2</v>
      </c>
      <c r="R315" s="203">
        <f>Q315*H315</f>
        <v>16.776528800000001</v>
      </c>
      <c r="S315" s="203">
        <v>0</v>
      </c>
      <c r="T315" s="204">
        <f>S315*H315</f>
        <v>0</v>
      </c>
      <c r="U315" s="35"/>
      <c r="V315" s="35"/>
      <c r="W315" s="35"/>
      <c r="X315" s="35"/>
      <c r="Y315" s="35"/>
      <c r="Z315" s="35"/>
      <c r="AA315" s="35"/>
      <c r="AB315" s="35"/>
      <c r="AC315" s="35"/>
      <c r="AD315" s="35"/>
      <c r="AE315" s="35"/>
      <c r="AR315" s="205" t="s">
        <v>218</v>
      </c>
      <c r="AT315" s="205" t="s">
        <v>214</v>
      </c>
      <c r="AU315" s="205" t="s">
        <v>87</v>
      </c>
      <c r="AY315" s="18" t="s">
        <v>209</v>
      </c>
      <c r="BE315" s="206">
        <f>IF(N315="základní",J315,0)</f>
        <v>0</v>
      </c>
      <c r="BF315" s="206">
        <f>IF(N315="snížená",J315,0)</f>
        <v>0</v>
      </c>
      <c r="BG315" s="206">
        <f>IF(N315="zákl. přenesená",J315,0)</f>
        <v>0</v>
      </c>
      <c r="BH315" s="206">
        <f>IF(N315="sníž. přenesená",J315,0)</f>
        <v>0</v>
      </c>
      <c r="BI315" s="206">
        <f>IF(N315="nulová",J315,0)</f>
        <v>0</v>
      </c>
      <c r="BJ315" s="18" t="s">
        <v>85</v>
      </c>
      <c r="BK315" s="206">
        <f>ROUND(I315*H315,2)</f>
        <v>0</v>
      </c>
      <c r="BL315" s="18" t="s">
        <v>218</v>
      </c>
      <c r="BM315" s="205" t="s">
        <v>823</v>
      </c>
    </row>
    <row r="316" spans="1:65" s="15" customFormat="1">
      <c r="B316" s="246"/>
      <c r="C316" s="247"/>
      <c r="D316" s="214" t="s">
        <v>555</v>
      </c>
      <c r="E316" s="248" t="s">
        <v>1</v>
      </c>
      <c r="F316" s="249" t="s">
        <v>819</v>
      </c>
      <c r="G316" s="247"/>
      <c r="H316" s="248" t="s">
        <v>1</v>
      </c>
      <c r="I316" s="250"/>
      <c r="J316" s="247"/>
      <c r="K316" s="247"/>
      <c r="L316" s="251"/>
      <c r="M316" s="252"/>
      <c r="N316" s="253"/>
      <c r="O316" s="253"/>
      <c r="P316" s="253"/>
      <c r="Q316" s="253"/>
      <c r="R316" s="253"/>
      <c r="S316" s="253"/>
      <c r="T316" s="254"/>
      <c r="AT316" s="255" t="s">
        <v>555</v>
      </c>
      <c r="AU316" s="255" t="s">
        <v>87</v>
      </c>
      <c r="AV316" s="15" t="s">
        <v>85</v>
      </c>
      <c r="AW316" s="15" t="s">
        <v>32</v>
      </c>
      <c r="AX316" s="15" t="s">
        <v>77</v>
      </c>
      <c r="AY316" s="255" t="s">
        <v>209</v>
      </c>
    </row>
    <row r="317" spans="1:65" s="13" customFormat="1">
      <c r="B317" s="212"/>
      <c r="C317" s="213"/>
      <c r="D317" s="214" t="s">
        <v>555</v>
      </c>
      <c r="E317" s="215" t="s">
        <v>1</v>
      </c>
      <c r="F317" s="216" t="s">
        <v>820</v>
      </c>
      <c r="G317" s="213"/>
      <c r="H317" s="217">
        <v>912.76</v>
      </c>
      <c r="I317" s="218"/>
      <c r="J317" s="213"/>
      <c r="K317" s="213"/>
      <c r="L317" s="219"/>
      <c r="M317" s="220"/>
      <c r="N317" s="221"/>
      <c r="O317" s="221"/>
      <c r="P317" s="221"/>
      <c r="Q317" s="221"/>
      <c r="R317" s="221"/>
      <c r="S317" s="221"/>
      <c r="T317" s="222"/>
      <c r="AT317" s="223" t="s">
        <v>555</v>
      </c>
      <c r="AU317" s="223" t="s">
        <v>87</v>
      </c>
      <c r="AV317" s="13" t="s">
        <v>87</v>
      </c>
      <c r="AW317" s="13" t="s">
        <v>32</v>
      </c>
      <c r="AX317" s="13" t="s">
        <v>85</v>
      </c>
      <c r="AY317" s="223" t="s">
        <v>209</v>
      </c>
    </row>
    <row r="318" spans="1:65" s="2" customFormat="1" ht="24.2" customHeight="1">
      <c r="A318" s="35"/>
      <c r="B318" s="36"/>
      <c r="C318" s="193" t="s">
        <v>460</v>
      </c>
      <c r="D318" s="193" t="s">
        <v>214</v>
      </c>
      <c r="E318" s="194" t="s">
        <v>824</v>
      </c>
      <c r="F318" s="195" t="s">
        <v>825</v>
      </c>
      <c r="G318" s="196" t="s">
        <v>217</v>
      </c>
      <c r="H318" s="197">
        <v>2383</v>
      </c>
      <c r="I318" s="198"/>
      <c r="J318" s="199">
        <f>ROUND(I318*H318,2)</f>
        <v>0</v>
      </c>
      <c r="K318" s="200"/>
      <c r="L318" s="40"/>
      <c r="M318" s="201" t="s">
        <v>1</v>
      </c>
      <c r="N318" s="202" t="s">
        <v>42</v>
      </c>
      <c r="O318" s="72"/>
      <c r="P318" s="203">
        <f>O318*H318</f>
        <v>0</v>
      </c>
      <c r="Q318" s="203">
        <v>1.4E-3</v>
      </c>
      <c r="R318" s="203">
        <f>Q318*H318</f>
        <v>3.3361999999999998</v>
      </c>
      <c r="S318" s="203">
        <v>0</v>
      </c>
      <c r="T318" s="204">
        <f>S318*H318</f>
        <v>0</v>
      </c>
      <c r="U318" s="35"/>
      <c r="V318" s="35"/>
      <c r="W318" s="35"/>
      <c r="X318" s="35"/>
      <c r="Y318" s="35"/>
      <c r="Z318" s="35"/>
      <c r="AA318" s="35"/>
      <c r="AB318" s="35"/>
      <c r="AC318" s="35"/>
      <c r="AD318" s="35"/>
      <c r="AE318" s="35"/>
      <c r="AR318" s="205" t="s">
        <v>218</v>
      </c>
      <c r="AT318" s="205" t="s">
        <v>214</v>
      </c>
      <c r="AU318" s="205" t="s">
        <v>87</v>
      </c>
      <c r="AY318" s="18" t="s">
        <v>209</v>
      </c>
      <c r="BE318" s="206">
        <f>IF(N318="základní",J318,0)</f>
        <v>0</v>
      </c>
      <c r="BF318" s="206">
        <f>IF(N318="snížená",J318,0)</f>
        <v>0</v>
      </c>
      <c r="BG318" s="206">
        <f>IF(N318="zákl. přenesená",J318,0)</f>
        <v>0</v>
      </c>
      <c r="BH318" s="206">
        <f>IF(N318="sníž. přenesená",J318,0)</f>
        <v>0</v>
      </c>
      <c r="BI318" s="206">
        <f>IF(N318="nulová",J318,0)</f>
        <v>0</v>
      </c>
      <c r="BJ318" s="18" t="s">
        <v>85</v>
      </c>
      <c r="BK318" s="206">
        <f>ROUND(I318*H318,2)</f>
        <v>0</v>
      </c>
      <c r="BL318" s="18" t="s">
        <v>218</v>
      </c>
      <c r="BM318" s="205" t="s">
        <v>826</v>
      </c>
    </row>
    <row r="319" spans="1:65" s="13" customFormat="1">
      <c r="B319" s="212"/>
      <c r="C319" s="213"/>
      <c r="D319" s="214" t="s">
        <v>555</v>
      </c>
      <c r="E319" s="215" t="s">
        <v>1</v>
      </c>
      <c r="F319" s="216" t="s">
        <v>827</v>
      </c>
      <c r="G319" s="213"/>
      <c r="H319" s="217">
        <v>2383</v>
      </c>
      <c r="I319" s="218"/>
      <c r="J319" s="213"/>
      <c r="K319" s="213"/>
      <c r="L319" s="219"/>
      <c r="M319" s="220"/>
      <c r="N319" s="221"/>
      <c r="O319" s="221"/>
      <c r="P319" s="221"/>
      <c r="Q319" s="221"/>
      <c r="R319" s="221"/>
      <c r="S319" s="221"/>
      <c r="T319" s="222"/>
      <c r="AT319" s="223" t="s">
        <v>555</v>
      </c>
      <c r="AU319" s="223" t="s">
        <v>87</v>
      </c>
      <c r="AV319" s="13" t="s">
        <v>87</v>
      </c>
      <c r="AW319" s="13" t="s">
        <v>32</v>
      </c>
      <c r="AX319" s="13" t="s">
        <v>85</v>
      </c>
      <c r="AY319" s="223" t="s">
        <v>209</v>
      </c>
    </row>
    <row r="320" spans="1:65" s="2" customFormat="1" ht="24.2" customHeight="1">
      <c r="A320" s="35"/>
      <c r="B320" s="36"/>
      <c r="C320" s="193" t="s">
        <v>464</v>
      </c>
      <c r="D320" s="193" t="s">
        <v>214</v>
      </c>
      <c r="E320" s="194" t="s">
        <v>828</v>
      </c>
      <c r="F320" s="195" t="s">
        <v>829</v>
      </c>
      <c r="G320" s="196" t="s">
        <v>217</v>
      </c>
      <c r="H320" s="197">
        <v>10909.664000000001</v>
      </c>
      <c r="I320" s="198"/>
      <c r="J320" s="199">
        <f>ROUND(I320*H320,2)</f>
        <v>0</v>
      </c>
      <c r="K320" s="200"/>
      <c r="L320" s="40"/>
      <c r="M320" s="201" t="s">
        <v>1</v>
      </c>
      <c r="N320" s="202" t="s">
        <v>42</v>
      </c>
      <c r="O320" s="72"/>
      <c r="P320" s="203">
        <f>O320*H320</f>
        <v>0</v>
      </c>
      <c r="Q320" s="203">
        <v>2.0480000000000002E-2</v>
      </c>
      <c r="R320" s="203">
        <f>Q320*H320</f>
        <v>223.42991872000005</v>
      </c>
      <c r="S320" s="203">
        <v>0</v>
      </c>
      <c r="T320" s="204">
        <f>S320*H320</f>
        <v>0</v>
      </c>
      <c r="U320" s="35"/>
      <c r="V320" s="35"/>
      <c r="W320" s="35"/>
      <c r="X320" s="35"/>
      <c r="Y320" s="35"/>
      <c r="Z320" s="35"/>
      <c r="AA320" s="35"/>
      <c r="AB320" s="35"/>
      <c r="AC320" s="35"/>
      <c r="AD320" s="35"/>
      <c r="AE320" s="35"/>
      <c r="AR320" s="205" t="s">
        <v>218</v>
      </c>
      <c r="AT320" s="205" t="s">
        <v>214</v>
      </c>
      <c r="AU320" s="205" t="s">
        <v>87</v>
      </c>
      <c r="AY320" s="18" t="s">
        <v>209</v>
      </c>
      <c r="BE320" s="206">
        <f>IF(N320="základní",J320,0)</f>
        <v>0</v>
      </c>
      <c r="BF320" s="206">
        <f>IF(N320="snížená",J320,0)</f>
        <v>0</v>
      </c>
      <c r="BG320" s="206">
        <f>IF(N320="zákl. přenesená",J320,0)</f>
        <v>0</v>
      </c>
      <c r="BH320" s="206">
        <f>IF(N320="sníž. přenesená",J320,0)</f>
        <v>0</v>
      </c>
      <c r="BI320" s="206">
        <f>IF(N320="nulová",J320,0)</f>
        <v>0</v>
      </c>
      <c r="BJ320" s="18" t="s">
        <v>85</v>
      </c>
      <c r="BK320" s="206">
        <f>ROUND(I320*H320,2)</f>
        <v>0</v>
      </c>
      <c r="BL320" s="18" t="s">
        <v>218</v>
      </c>
      <c r="BM320" s="205" t="s">
        <v>830</v>
      </c>
    </row>
    <row r="321" spans="1:65" s="13" customFormat="1">
      <c r="B321" s="212"/>
      <c r="C321" s="213"/>
      <c r="D321" s="214" t="s">
        <v>555</v>
      </c>
      <c r="E321" s="215" t="s">
        <v>1</v>
      </c>
      <c r="F321" s="216" t="s">
        <v>831</v>
      </c>
      <c r="G321" s="213"/>
      <c r="H321" s="217">
        <v>38915</v>
      </c>
      <c r="I321" s="218"/>
      <c r="J321" s="213"/>
      <c r="K321" s="213"/>
      <c r="L321" s="219"/>
      <c r="M321" s="220"/>
      <c r="N321" s="221"/>
      <c r="O321" s="221"/>
      <c r="P321" s="221"/>
      <c r="Q321" s="221"/>
      <c r="R321" s="221"/>
      <c r="S321" s="221"/>
      <c r="T321" s="222"/>
      <c r="AT321" s="223" t="s">
        <v>555</v>
      </c>
      <c r="AU321" s="223" t="s">
        <v>87</v>
      </c>
      <c r="AV321" s="13" t="s">
        <v>87</v>
      </c>
      <c r="AW321" s="13" t="s">
        <v>32</v>
      </c>
      <c r="AX321" s="13" t="s">
        <v>77</v>
      </c>
      <c r="AY321" s="223" t="s">
        <v>209</v>
      </c>
    </row>
    <row r="322" spans="1:65" s="13" customFormat="1">
      <c r="B322" s="212"/>
      <c r="C322" s="213"/>
      <c r="D322" s="214" t="s">
        <v>555</v>
      </c>
      <c r="E322" s="215" t="s">
        <v>1</v>
      </c>
      <c r="F322" s="216" t="s">
        <v>832</v>
      </c>
      <c r="G322" s="213"/>
      <c r="H322" s="217">
        <v>5355</v>
      </c>
      <c r="I322" s="218"/>
      <c r="J322" s="213"/>
      <c r="K322" s="213"/>
      <c r="L322" s="219"/>
      <c r="M322" s="220"/>
      <c r="N322" s="221"/>
      <c r="O322" s="221"/>
      <c r="P322" s="221"/>
      <c r="Q322" s="221"/>
      <c r="R322" s="221"/>
      <c r="S322" s="221"/>
      <c r="T322" s="222"/>
      <c r="AT322" s="223" t="s">
        <v>555</v>
      </c>
      <c r="AU322" s="223" t="s">
        <v>87</v>
      </c>
      <c r="AV322" s="13" t="s">
        <v>87</v>
      </c>
      <c r="AW322" s="13" t="s">
        <v>32</v>
      </c>
      <c r="AX322" s="13" t="s">
        <v>77</v>
      </c>
      <c r="AY322" s="223" t="s">
        <v>209</v>
      </c>
    </row>
    <row r="323" spans="1:65" s="13" customFormat="1">
      <c r="B323" s="212"/>
      <c r="C323" s="213"/>
      <c r="D323" s="214" t="s">
        <v>555</v>
      </c>
      <c r="E323" s="215" t="s">
        <v>1</v>
      </c>
      <c r="F323" s="216" t="s">
        <v>833</v>
      </c>
      <c r="G323" s="213"/>
      <c r="H323" s="217">
        <v>-2383</v>
      </c>
      <c r="I323" s="218"/>
      <c r="J323" s="213"/>
      <c r="K323" s="213"/>
      <c r="L323" s="219"/>
      <c r="M323" s="220"/>
      <c r="N323" s="221"/>
      <c r="O323" s="221"/>
      <c r="P323" s="221"/>
      <c r="Q323" s="221"/>
      <c r="R323" s="221"/>
      <c r="S323" s="221"/>
      <c r="T323" s="222"/>
      <c r="AT323" s="223" t="s">
        <v>555</v>
      </c>
      <c r="AU323" s="223" t="s">
        <v>87</v>
      </c>
      <c r="AV323" s="13" t="s">
        <v>87</v>
      </c>
      <c r="AW323" s="13" t="s">
        <v>32</v>
      </c>
      <c r="AX323" s="13" t="s">
        <v>77</v>
      </c>
      <c r="AY323" s="223" t="s">
        <v>209</v>
      </c>
    </row>
    <row r="324" spans="1:65" s="13" customFormat="1">
      <c r="B324" s="212"/>
      <c r="C324" s="213"/>
      <c r="D324" s="214" t="s">
        <v>555</v>
      </c>
      <c r="E324" s="215" t="s">
        <v>1</v>
      </c>
      <c r="F324" s="216" t="s">
        <v>834</v>
      </c>
      <c r="G324" s="213"/>
      <c r="H324" s="217">
        <v>-1293.9000000000001</v>
      </c>
      <c r="I324" s="218"/>
      <c r="J324" s="213"/>
      <c r="K324" s="213"/>
      <c r="L324" s="219"/>
      <c r="M324" s="220"/>
      <c r="N324" s="221"/>
      <c r="O324" s="221"/>
      <c r="P324" s="221"/>
      <c r="Q324" s="221"/>
      <c r="R324" s="221"/>
      <c r="S324" s="221"/>
      <c r="T324" s="222"/>
      <c r="AT324" s="223" t="s">
        <v>555</v>
      </c>
      <c r="AU324" s="223" t="s">
        <v>87</v>
      </c>
      <c r="AV324" s="13" t="s">
        <v>87</v>
      </c>
      <c r="AW324" s="13" t="s">
        <v>32</v>
      </c>
      <c r="AX324" s="13" t="s">
        <v>77</v>
      </c>
      <c r="AY324" s="223" t="s">
        <v>209</v>
      </c>
    </row>
    <row r="325" spans="1:65" s="13" customFormat="1">
      <c r="B325" s="212"/>
      <c r="C325" s="213"/>
      <c r="D325" s="214" t="s">
        <v>555</v>
      </c>
      <c r="E325" s="215" t="s">
        <v>1</v>
      </c>
      <c r="F325" s="216" t="s">
        <v>835</v>
      </c>
      <c r="G325" s="213"/>
      <c r="H325" s="217">
        <v>-1751.44</v>
      </c>
      <c r="I325" s="218"/>
      <c r="J325" s="213"/>
      <c r="K325" s="213"/>
      <c r="L325" s="219"/>
      <c r="M325" s="220"/>
      <c r="N325" s="221"/>
      <c r="O325" s="221"/>
      <c r="P325" s="221"/>
      <c r="Q325" s="221"/>
      <c r="R325" s="221"/>
      <c r="S325" s="221"/>
      <c r="T325" s="222"/>
      <c r="AT325" s="223" t="s">
        <v>555</v>
      </c>
      <c r="AU325" s="223" t="s">
        <v>87</v>
      </c>
      <c r="AV325" s="13" t="s">
        <v>87</v>
      </c>
      <c r="AW325" s="13" t="s">
        <v>32</v>
      </c>
      <c r="AX325" s="13" t="s">
        <v>77</v>
      </c>
      <c r="AY325" s="223" t="s">
        <v>209</v>
      </c>
    </row>
    <row r="326" spans="1:65" s="13" customFormat="1">
      <c r="B326" s="212"/>
      <c r="C326" s="213"/>
      <c r="D326" s="214" t="s">
        <v>555</v>
      </c>
      <c r="E326" s="215" t="s">
        <v>1</v>
      </c>
      <c r="F326" s="216" t="s">
        <v>836</v>
      </c>
      <c r="G326" s="213"/>
      <c r="H326" s="217">
        <v>-3315.53</v>
      </c>
      <c r="I326" s="218"/>
      <c r="J326" s="213"/>
      <c r="K326" s="213"/>
      <c r="L326" s="219"/>
      <c r="M326" s="220"/>
      <c r="N326" s="221"/>
      <c r="O326" s="221"/>
      <c r="P326" s="221"/>
      <c r="Q326" s="221"/>
      <c r="R326" s="221"/>
      <c r="S326" s="221"/>
      <c r="T326" s="222"/>
      <c r="AT326" s="223" t="s">
        <v>555</v>
      </c>
      <c r="AU326" s="223" t="s">
        <v>87</v>
      </c>
      <c r="AV326" s="13" t="s">
        <v>87</v>
      </c>
      <c r="AW326" s="13" t="s">
        <v>32</v>
      </c>
      <c r="AX326" s="13" t="s">
        <v>77</v>
      </c>
      <c r="AY326" s="223" t="s">
        <v>209</v>
      </c>
    </row>
    <row r="327" spans="1:65" s="13" customFormat="1">
      <c r="B327" s="212"/>
      <c r="C327" s="213"/>
      <c r="D327" s="214" t="s">
        <v>555</v>
      </c>
      <c r="E327" s="215" t="s">
        <v>1</v>
      </c>
      <c r="F327" s="216" t="s">
        <v>837</v>
      </c>
      <c r="G327" s="213"/>
      <c r="H327" s="217">
        <v>-14630.846</v>
      </c>
      <c r="I327" s="218"/>
      <c r="J327" s="213"/>
      <c r="K327" s="213"/>
      <c r="L327" s="219"/>
      <c r="M327" s="220"/>
      <c r="N327" s="221"/>
      <c r="O327" s="221"/>
      <c r="P327" s="221"/>
      <c r="Q327" s="221"/>
      <c r="R327" s="221"/>
      <c r="S327" s="221"/>
      <c r="T327" s="222"/>
      <c r="AT327" s="223" t="s">
        <v>555</v>
      </c>
      <c r="AU327" s="223" t="s">
        <v>87</v>
      </c>
      <c r="AV327" s="13" t="s">
        <v>87</v>
      </c>
      <c r="AW327" s="13" t="s">
        <v>32</v>
      </c>
      <c r="AX327" s="13" t="s">
        <v>77</v>
      </c>
      <c r="AY327" s="223" t="s">
        <v>209</v>
      </c>
    </row>
    <row r="328" spans="1:65" s="13" customFormat="1">
      <c r="B328" s="212"/>
      <c r="C328" s="213"/>
      <c r="D328" s="214" t="s">
        <v>555</v>
      </c>
      <c r="E328" s="215" t="s">
        <v>1</v>
      </c>
      <c r="F328" s="216" t="s">
        <v>838</v>
      </c>
      <c r="G328" s="213"/>
      <c r="H328" s="217">
        <v>-9985.6200000000008</v>
      </c>
      <c r="I328" s="218"/>
      <c r="J328" s="213"/>
      <c r="K328" s="213"/>
      <c r="L328" s="219"/>
      <c r="M328" s="220"/>
      <c r="N328" s="221"/>
      <c r="O328" s="221"/>
      <c r="P328" s="221"/>
      <c r="Q328" s="221"/>
      <c r="R328" s="221"/>
      <c r="S328" s="221"/>
      <c r="T328" s="222"/>
      <c r="AT328" s="223" t="s">
        <v>555</v>
      </c>
      <c r="AU328" s="223" t="s">
        <v>87</v>
      </c>
      <c r="AV328" s="13" t="s">
        <v>87</v>
      </c>
      <c r="AW328" s="13" t="s">
        <v>32</v>
      </c>
      <c r="AX328" s="13" t="s">
        <v>77</v>
      </c>
      <c r="AY328" s="223" t="s">
        <v>209</v>
      </c>
    </row>
    <row r="329" spans="1:65" s="14" customFormat="1">
      <c r="B329" s="235"/>
      <c r="C329" s="236"/>
      <c r="D329" s="214" t="s">
        <v>555</v>
      </c>
      <c r="E329" s="237" t="s">
        <v>1</v>
      </c>
      <c r="F329" s="238" t="s">
        <v>645</v>
      </c>
      <c r="G329" s="236"/>
      <c r="H329" s="239">
        <v>10909.663999999999</v>
      </c>
      <c r="I329" s="240"/>
      <c r="J329" s="236"/>
      <c r="K329" s="236"/>
      <c r="L329" s="241"/>
      <c r="M329" s="242"/>
      <c r="N329" s="243"/>
      <c r="O329" s="243"/>
      <c r="P329" s="243"/>
      <c r="Q329" s="243"/>
      <c r="R329" s="243"/>
      <c r="S329" s="243"/>
      <c r="T329" s="244"/>
      <c r="AT329" s="245" t="s">
        <v>555</v>
      </c>
      <c r="AU329" s="245" t="s">
        <v>87</v>
      </c>
      <c r="AV329" s="14" t="s">
        <v>218</v>
      </c>
      <c r="AW329" s="14" t="s">
        <v>32</v>
      </c>
      <c r="AX329" s="14" t="s">
        <v>85</v>
      </c>
      <c r="AY329" s="245" t="s">
        <v>209</v>
      </c>
    </row>
    <row r="330" spans="1:65" s="2" customFormat="1" ht="24.2" customHeight="1">
      <c r="A330" s="35"/>
      <c r="B330" s="36"/>
      <c r="C330" s="193" t="s">
        <v>468</v>
      </c>
      <c r="D330" s="193" t="s">
        <v>214</v>
      </c>
      <c r="E330" s="194" t="s">
        <v>839</v>
      </c>
      <c r="F330" s="195" t="s">
        <v>840</v>
      </c>
      <c r="G330" s="196" t="s">
        <v>217</v>
      </c>
      <c r="H330" s="197">
        <v>5355</v>
      </c>
      <c r="I330" s="198"/>
      <c r="J330" s="199">
        <f>ROUND(I330*H330,2)</f>
        <v>0</v>
      </c>
      <c r="K330" s="200"/>
      <c r="L330" s="40"/>
      <c r="M330" s="201" t="s">
        <v>1</v>
      </c>
      <c r="N330" s="202" t="s">
        <v>42</v>
      </c>
      <c r="O330" s="72"/>
      <c r="P330" s="203">
        <f>O330*H330</f>
        <v>0</v>
      </c>
      <c r="Q330" s="203">
        <v>1.3599999999999999E-2</v>
      </c>
      <c r="R330" s="203">
        <f>Q330*H330</f>
        <v>72.828000000000003</v>
      </c>
      <c r="S330" s="203">
        <v>0</v>
      </c>
      <c r="T330" s="204">
        <f>S330*H330</f>
        <v>0</v>
      </c>
      <c r="U330" s="35"/>
      <c r="V330" s="35"/>
      <c r="W330" s="35"/>
      <c r="X330" s="35"/>
      <c r="Y330" s="35"/>
      <c r="Z330" s="35"/>
      <c r="AA330" s="35"/>
      <c r="AB330" s="35"/>
      <c r="AC330" s="35"/>
      <c r="AD330" s="35"/>
      <c r="AE330" s="35"/>
      <c r="AR330" s="205" t="s">
        <v>218</v>
      </c>
      <c r="AT330" s="205" t="s">
        <v>214</v>
      </c>
      <c r="AU330" s="205" t="s">
        <v>87</v>
      </c>
      <c r="AY330" s="18" t="s">
        <v>209</v>
      </c>
      <c r="BE330" s="206">
        <f>IF(N330="základní",J330,0)</f>
        <v>0</v>
      </c>
      <c r="BF330" s="206">
        <f>IF(N330="snížená",J330,0)</f>
        <v>0</v>
      </c>
      <c r="BG330" s="206">
        <f>IF(N330="zákl. přenesená",J330,0)</f>
        <v>0</v>
      </c>
      <c r="BH330" s="206">
        <f>IF(N330="sníž. přenesená",J330,0)</f>
        <v>0</v>
      </c>
      <c r="BI330" s="206">
        <f>IF(N330="nulová",J330,0)</f>
        <v>0</v>
      </c>
      <c r="BJ330" s="18" t="s">
        <v>85</v>
      </c>
      <c r="BK330" s="206">
        <f>ROUND(I330*H330,2)</f>
        <v>0</v>
      </c>
      <c r="BL330" s="18" t="s">
        <v>218</v>
      </c>
      <c r="BM330" s="205" t="s">
        <v>841</v>
      </c>
    </row>
    <row r="331" spans="1:65" s="13" customFormat="1">
      <c r="B331" s="212"/>
      <c r="C331" s="213"/>
      <c r="D331" s="214" t="s">
        <v>555</v>
      </c>
      <c r="E331" s="215" t="s">
        <v>1</v>
      </c>
      <c r="F331" s="216" t="s">
        <v>842</v>
      </c>
      <c r="G331" s="213"/>
      <c r="H331" s="217">
        <v>5355</v>
      </c>
      <c r="I331" s="218"/>
      <c r="J331" s="213"/>
      <c r="K331" s="213"/>
      <c r="L331" s="219"/>
      <c r="M331" s="220"/>
      <c r="N331" s="221"/>
      <c r="O331" s="221"/>
      <c r="P331" s="221"/>
      <c r="Q331" s="221"/>
      <c r="R331" s="221"/>
      <c r="S331" s="221"/>
      <c r="T331" s="222"/>
      <c r="AT331" s="223" t="s">
        <v>555</v>
      </c>
      <c r="AU331" s="223" t="s">
        <v>87</v>
      </c>
      <c r="AV331" s="13" t="s">
        <v>87</v>
      </c>
      <c r="AW331" s="13" t="s">
        <v>32</v>
      </c>
      <c r="AX331" s="13" t="s">
        <v>85</v>
      </c>
      <c r="AY331" s="223" t="s">
        <v>209</v>
      </c>
    </row>
    <row r="332" spans="1:65" s="2" customFormat="1" ht="24.2" customHeight="1">
      <c r="A332" s="35"/>
      <c r="B332" s="36"/>
      <c r="C332" s="193" t="s">
        <v>474</v>
      </c>
      <c r="D332" s="193" t="s">
        <v>214</v>
      </c>
      <c r="E332" s="194" t="s">
        <v>843</v>
      </c>
      <c r="F332" s="195" t="s">
        <v>844</v>
      </c>
      <c r="G332" s="196" t="s">
        <v>217</v>
      </c>
      <c r="H332" s="197">
        <v>38915</v>
      </c>
      <c r="I332" s="198"/>
      <c r="J332" s="199">
        <f>ROUND(I332*H332,2)</f>
        <v>0</v>
      </c>
      <c r="K332" s="200"/>
      <c r="L332" s="40"/>
      <c r="M332" s="201" t="s">
        <v>1</v>
      </c>
      <c r="N332" s="202" t="s">
        <v>42</v>
      </c>
      <c r="O332" s="72"/>
      <c r="P332" s="203">
        <f>O332*H332</f>
        <v>0</v>
      </c>
      <c r="Q332" s="203">
        <v>1.6279999999999999E-2</v>
      </c>
      <c r="R332" s="203">
        <f>Q332*H332</f>
        <v>633.53620000000001</v>
      </c>
      <c r="S332" s="203">
        <v>0</v>
      </c>
      <c r="T332" s="204">
        <f>S332*H332</f>
        <v>0</v>
      </c>
      <c r="U332" s="35"/>
      <c r="V332" s="35"/>
      <c r="W332" s="35"/>
      <c r="X332" s="35"/>
      <c r="Y332" s="35"/>
      <c r="Z332" s="35"/>
      <c r="AA332" s="35"/>
      <c r="AB332" s="35"/>
      <c r="AC332" s="35"/>
      <c r="AD332" s="35"/>
      <c r="AE332" s="35"/>
      <c r="AR332" s="205" t="s">
        <v>218</v>
      </c>
      <c r="AT332" s="205" t="s">
        <v>214</v>
      </c>
      <c r="AU332" s="205" t="s">
        <v>87</v>
      </c>
      <c r="AY332" s="18" t="s">
        <v>209</v>
      </c>
      <c r="BE332" s="206">
        <f>IF(N332="základní",J332,0)</f>
        <v>0</v>
      </c>
      <c r="BF332" s="206">
        <f>IF(N332="snížená",J332,0)</f>
        <v>0</v>
      </c>
      <c r="BG332" s="206">
        <f>IF(N332="zákl. přenesená",J332,0)</f>
        <v>0</v>
      </c>
      <c r="BH332" s="206">
        <f>IF(N332="sníž. přenesená",J332,0)</f>
        <v>0</v>
      </c>
      <c r="BI332" s="206">
        <f>IF(N332="nulová",J332,0)</f>
        <v>0</v>
      </c>
      <c r="BJ332" s="18" t="s">
        <v>85</v>
      </c>
      <c r="BK332" s="206">
        <f>ROUND(I332*H332,2)</f>
        <v>0</v>
      </c>
      <c r="BL332" s="18" t="s">
        <v>218</v>
      </c>
      <c r="BM332" s="205" t="s">
        <v>845</v>
      </c>
    </row>
    <row r="333" spans="1:65" s="13" customFormat="1">
      <c r="B333" s="212"/>
      <c r="C333" s="213"/>
      <c r="D333" s="214" t="s">
        <v>555</v>
      </c>
      <c r="E333" s="215" t="s">
        <v>1</v>
      </c>
      <c r="F333" s="216" t="s">
        <v>846</v>
      </c>
      <c r="G333" s="213"/>
      <c r="H333" s="217">
        <v>4079</v>
      </c>
      <c r="I333" s="218"/>
      <c r="J333" s="213"/>
      <c r="K333" s="213"/>
      <c r="L333" s="219"/>
      <c r="M333" s="220"/>
      <c r="N333" s="221"/>
      <c r="O333" s="221"/>
      <c r="P333" s="221"/>
      <c r="Q333" s="221"/>
      <c r="R333" s="221"/>
      <c r="S333" s="221"/>
      <c r="T333" s="222"/>
      <c r="AT333" s="223" t="s">
        <v>555</v>
      </c>
      <c r="AU333" s="223" t="s">
        <v>87</v>
      </c>
      <c r="AV333" s="13" t="s">
        <v>87</v>
      </c>
      <c r="AW333" s="13" t="s">
        <v>32</v>
      </c>
      <c r="AX333" s="13" t="s">
        <v>77</v>
      </c>
      <c r="AY333" s="223" t="s">
        <v>209</v>
      </c>
    </row>
    <row r="334" spans="1:65" s="13" customFormat="1">
      <c r="B334" s="212"/>
      <c r="C334" s="213"/>
      <c r="D334" s="214" t="s">
        <v>555</v>
      </c>
      <c r="E334" s="215" t="s">
        <v>1</v>
      </c>
      <c r="F334" s="216" t="s">
        <v>847</v>
      </c>
      <c r="G334" s="213"/>
      <c r="H334" s="217">
        <v>5874</v>
      </c>
      <c r="I334" s="218"/>
      <c r="J334" s="213"/>
      <c r="K334" s="213"/>
      <c r="L334" s="219"/>
      <c r="M334" s="220"/>
      <c r="N334" s="221"/>
      <c r="O334" s="221"/>
      <c r="P334" s="221"/>
      <c r="Q334" s="221"/>
      <c r="R334" s="221"/>
      <c r="S334" s="221"/>
      <c r="T334" s="222"/>
      <c r="AT334" s="223" t="s">
        <v>555</v>
      </c>
      <c r="AU334" s="223" t="s">
        <v>87</v>
      </c>
      <c r="AV334" s="13" t="s">
        <v>87</v>
      </c>
      <c r="AW334" s="13" t="s">
        <v>32</v>
      </c>
      <c r="AX334" s="13" t="s">
        <v>77</v>
      </c>
      <c r="AY334" s="223" t="s">
        <v>209</v>
      </c>
    </row>
    <row r="335" spans="1:65" s="13" customFormat="1">
      <c r="B335" s="212"/>
      <c r="C335" s="213"/>
      <c r="D335" s="214" t="s">
        <v>555</v>
      </c>
      <c r="E335" s="215" t="s">
        <v>1</v>
      </c>
      <c r="F335" s="216" t="s">
        <v>848</v>
      </c>
      <c r="G335" s="213"/>
      <c r="H335" s="217">
        <v>11793</v>
      </c>
      <c r="I335" s="218"/>
      <c r="J335" s="213"/>
      <c r="K335" s="213"/>
      <c r="L335" s="219"/>
      <c r="M335" s="220"/>
      <c r="N335" s="221"/>
      <c r="O335" s="221"/>
      <c r="P335" s="221"/>
      <c r="Q335" s="221"/>
      <c r="R335" s="221"/>
      <c r="S335" s="221"/>
      <c r="T335" s="222"/>
      <c r="AT335" s="223" t="s">
        <v>555</v>
      </c>
      <c r="AU335" s="223" t="s">
        <v>87</v>
      </c>
      <c r="AV335" s="13" t="s">
        <v>87</v>
      </c>
      <c r="AW335" s="13" t="s">
        <v>32</v>
      </c>
      <c r="AX335" s="13" t="s">
        <v>77</v>
      </c>
      <c r="AY335" s="223" t="s">
        <v>209</v>
      </c>
    </row>
    <row r="336" spans="1:65" s="13" customFormat="1">
      <c r="B336" s="212"/>
      <c r="C336" s="213"/>
      <c r="D336" s="214" t="s">
        <v>555</v>
      </c>
      <c r="E336" s="215" t="s">
        <v>1</v>
      </c>
      <c r="F336" s="216" t="s">
        <v>849</v>
      </c>
      <c r="G336" s="213"/>
      <c r="H336" s="217">
        <v>9203</v>
      </c>
      <c r="I336" s="218"/>
      <c r="J336" s="213"/>
      <c r="K336" s="213"/>
      <c r="L336" s="219"/>
      <c r="M336" s="220"/>
      <c r="N336" s="221"/>
      <c r="O336" s="221"/>
      <c r="P336" s="221"/>
      <c r="Q336" s="221"/>
      <c r="R336" s="221"/>
      <c r="S336" s="221"/>
      <c r="T336" s="222"/>
      <c r="AT336" s="223" t="s">
        <v>555</v>
      </c>
      <c r="AU336" s="223" t="s">
        <v>87</v>
      </c>
      <c r="AV336" s="13" t="s">
        <v>87</v>
      </c>
      <c r="AW336" s="13" t="s">
        <v>32</v>
      </c>
      <c r="AX336" s="13" t="s">
        <v>77</v>
      </c>
      <c r="AY336" s="223" t="s">
        <v>209</v>
      </c>
    </row>
    <row r="337" spans="1:65" s="13" customFormat="1">
      <c r="B337" s="212"/>
      <c r="C337" s="213"/>
      <c r="D337" s="214" t="s">
        <v>555</v>
      </c>
      <c r="E337" s="215" t="s">
        <v>1</v>
      </c>
      <c r="F337" s="216" t="s">
        <v>850</v>
      </c>
      <c r="G337" s="213"/>
      <c r="H337" s="217">
        <v>7718</v>
      </c>
      <c r="I337" s="218"/>
      <c r="J337" s="213"/>
      <c r="K337" s="213"/>
      <c r="L337" s="219"/>
      <c r="M337" s="220"/>
      <c r="N337" s="221"/>
      <c r="O337" s="221"/>
      <c r="P337" s="221"/>
      <c r="Q337" s="221"/>
      <c r="R337" s="221"/>
      <c r="S337" s="221"/>
      <c r="T337" s="222"/>
      <c r="AT337" s="223" t="s">
        <v>555</v>
      </c>
      <c r="AU337" s="223" t="s">
        <v>87</v>
      </c>
      <c r="AV337" s="13" t="s">
        <v>87</v>
      </c>
      <c r="AW337" s="13" t="s">
        <v>32</v>
      </c>
      <c r="AX337" s="13" t="s">
        <v>77</v>
      </c>
      <c r="AY337" s="223" t="s">
        <v>209</v>
      </c>
    </row>
    <row r="338" spans="1:65" s="13" customFormat="1">
      <c r="B338" s="212"/>
      <c r="C338" s="213"/>
      <c r="D338" s="214" t="s">
        <v>555</v>
      </c>
      <c r="E338" s="215" t="s">
        <v>1</v>
      </c>
      <c r="F338" s="216" t="s">
        <v>851</v>
      </c>
      <c r="G338" s="213"/>
      <c r="H338" s="217">
        <v>3800</v>
      </c>
      <c r="I338" s="218"/>
      <c r="J338" s="213"/>
      <c r="K338" s="213"/>
      <c r="L338" s="219"/>
      <c r="M338" s="220"/>
      <c r="N338" s="221"/>
      <c r="O338" s="221"/>
      <c r="P338" s="221"/>
      <c r="Q338" s="221"/>
      <c r="R338" s="221"/>
      <c r="S338" s="221"/>
      <c r="T338" s="222"/>
      <c r="AT338" s="223" t="s">
        <v>555</v>
      </c>
      <c r="AU338" s="223" t="s">
        <v>87</v>
      </c>
      <c r="AV338" s="13" t="s">
        <v>87</v>
      </c>
      <c r="AW338" s="13" t="s">
        <v>32</v>
      </c>
      <c r="AX338" s="13" t="s">
        <v>77</v>
      </c>
      <c r="AY338" s="223" t="s">
        <v>209</v>
      </c>
    </row>
    <row r="339" spans="1:65" s="13" customFormat="1">
      <c r="B339" s="212"/>
      <c r="C339" s="213"/>
      <c r="D339" s="214" t="s">
        <v>555</v>
      </c>
      <c r="E339" s="215" t="s">
        <v>1</v>
      </c>
      <c r="F339" s="216" t="s">
        <v>852</v>
      </c>
      <c r="G339" s="213"/>
      <c r="H339" s="217">
        <v>3493</v>
      </c>
      <c r="I339" s="218"/>
      <c r="J339" s="213"/>
      <c r="K339" s="213"/>
      <c r="L339" s="219"/>
      <c r="M339" s="220"/>
      <c r="N339" s="221"/>
      <c r="O339" s="221"/>
      <c r="P339" s="221"/>
      <c r="Q339" s="221"/>
      <c r="R339" s="221"/>
      <c r="S339" s="221"/>
      <c r="T339" s="222"/>
      <c r="AT339" s="223" t="s">
        <v>555</v>
      </c>
      <c r="AU339" s="223" t="s">
        <v>87</v>
      </c>
      <c r="AV339" s="13" t="s">
        <v>87</v>
      </c>
      <c r="AW339" s="13" t="s">
        <v>32</v>
      </c>
      <c r="AX339" s="13" t="s">
        <v>77</v>
      </c>
      <c r="AY339" s="223" t="s">
        <v>209</v>
      </c>
    </row>
    <row r="340" spans="1:65" s="13" customFormat="1">
      <c r="B340" s="212"/>
      <c r="C340" s="213"/>
      <c r="D340" s="214" t="s">
        <v>555</v>
      </c>
      <c r="E340" s="215" t="s">
        <v>1</v>
      </c>
      <c r="F340" s="216" t="s">
        <v>853</v>
      </c>
      <c r="G340" s="213"/>
      <c r="H340" s="217">
        <v>-5355</v>
      </c>
      <c r="I340" s="218"/>
      <c r="J340" s="213"/>
      <c r="K340" s="213"/>
      <c r="L340" s="219"/>
      <c r="M340" s="220"/>
      <c r="N340" s="221"/>
      <c r="O340" s="221"/>
      <c r="P340" s="221"/>
      <c r="Q340" s="221"/>
      <c r="R340" s="221"/>
      <c r="S340" s="221"/>
      <c r="T340" s="222"/>
      <c r="AT340" s="223" t="s">
        <v>555</v>
      </c>
      <c r="AU340" s="223" t="s">
        <v>87</v>
      </c>
      <c r="AV340" s="13" t="s">
        <v>87</v>
      </c>
      <c r="AW340" s="13" t="s">
        <v>32</v>
      </c>
      <c r="AX340" s="13" t="s">
        <v>77</v>
      </c>
      <c r="AY340" s="223" t="s">
        <v>209</v>
      </c>
    </row>
    <row r="341" spans="1:65" s="13" customFormat="1">
      <c r="B341" s="212"/>
      <c r="C341" s="213"/>
      <c r="D341" s="214" t="s">
        <v>555</v>
      </c>
      <c r="E341" s="215" t="s">
        <v>1</v>
      </c>
      <c r="F341" s="216" t="s">
        <v>854</v>
      </c>
      <c r="G341" s="213"/>
      <c r="H341" s="217">
        <v>-1690</v>
      </c>
      <c r="I341" s="218"/>
      <c r="J341" s="213"/>
      <c r="K341" s="213"/>
      <c r="L341" s="219"/>
      <c r="M341" s="220"/>
      <c r="N341" s="221"/>
      <c r="O341" s="221"/>
      <c r="P341" s="221"/>
      <c r="Q341" s="221"/>
      <c r="R341" s="221"/>
      <c r="S341" s="221"/>
      <c r="T341" s="222"/>
      <c r="AT341" s="223" t="s">
        <v>555</v>
      </c>
      <c r="AU341" s="223" t="s">
        <v>87</v>
      </c>
      <c r="AV341" s="13" t="s">
        <v>87</v>
      </c>
      <c r="AW341" s="13" t="s">
        <v>32</v>
      </c>
      <c r="AX341" s="13" t="s">
        <v>77</v>
      </c>
      <c r="AY341" s="223" t="s">
        <v>209</v>
      </c>
    </row>
    <row r="342" spans="1:65" s="14" customFormat="1">
      <c r="B342" s="235"/>
      <c r="C342" s="236"/>
      <c r="D342" s="214" t="s">
        <v>555</v>
      </c>
      <c r="E342" s="237" t="s">
        <v>1</v>
      </c>
      <c r="F342" s="238" t="s">
        <v>645</v>
      </c>
      <c r="G342" s="236"/>
      <c r="H342" s="239">
        <v>38915</v>
      </c>
      <c r="I342" s="240"/>
      <c r="J342" s="236"/>
      <c r="K342" s="236"/>
      <c r="L342" s="241"/>
      <c r="M342" s="242"/>
      <c r="N342" s="243"/>
      <c r="O342" s="243"/>
      <c r="P342" s="243"/>
      <c r="Q342" s="243"/>
      <c r="R342" s="243"/>
      <c r="S342" s="243"/>
      <c r="T342" s="244"/>
      <c r="AT342" s="245" t="s">
        <v>555</v>
      </c>
      <c r="AU342" s="245" t="s">
        <v>87</v>
      </c>
      <c r="AV342" s="14" t="s">
        <v>218</v>
      </c>
      <c r="AW342" s="14" t="s">
        <v>32</v>
      </c>
      <c r="AX342" s="14" t="s">
        <v>85</v>
      </c>
      <c r="AY342" s="245" t="s">
        <v>209</v>
      </c>
    </row>
    <row r="343" spans="1:65" s="2" customFormat="1" ht="24.2" customHeight="1">
      <c r="A343" s="35"/>
      <c r="B343" s="36"/>
      <c r="C343" s="193" t="s">
        <v>478</v>
      </c>
      <c r="D343" s="193" t="s">
        <v>214</v>
      </c>
      <c r="E343" s="194" t="s">
        <v>855</v>
      </c>
      <c r="F343" s="195" t="s">
        <v>856</v>
      </c>
      <c r="G343" s="196" t="s">
        <v>217</v>
      </c>
      <c r="H343" s="197">
        <v>5644.61</v>
      </c>
      <c r="I343" s="198"/>
      <c r="J343" s="199">
        <f>ROUND(I343*H343,2)</f>
        <v>0</v>
      </c>
      <c r="K343" s="200"/>
      <c r="L343" s="40"/>
      <c r="M343" s="201" t="s">
        <v>1</v>
      </c>
      <c r="N343" s="202" t="s">
        <v>42</v>
      </c>
      <c r="O343" s="72"/>
      <c r="P343" s="203">
        <f>O343*H343</f>
        <v>0</v>
      </c>
      <c r="Q343" s="203">
        <v>2.9999999999999997E-4</v>
      </c>
      <c r="R343" s="203">
        <f>Q343*H343</f>
        <v>1.6933829999999999</v>
      </c>
      <c r="S343" s="203">
        <v>0</v>
      </c>
      <c r="T343" s="204">
        <f>S343*H343</f>
        <v>0</v>
      </c>
      <c r="U343" s="35"/>
      <c r="V343" s="35"/>
      <c r="W343" s="35"/>
      <c r="X343" s="35"/>
      <c r="Y343" s="35"/>
      <c r="Z343" s="35"/>
      <c r="AA343" s="35"/>
      <c r="AB343" s="35"/>
      <c r="AC343" s="35"/>
      <c r="AD343" s="35"/>
      <c r="AE343" s="35"/>
      <c r="AR343" s="205" t="s">
        <v>218</v>
      </c>
      <c r="AT343" s="205" t="s">
        <v>214</v>
      </c>
      <c r="AU343" s="205" t="s">
        <v>87</v>
      </c>
      <c r="AY343" s="18" t="s">
        <v>209</v>
      </c>
      <c r="BE343" s="206">
        <f>IF(N343="základní",J343,0)</f>
        <v>0</v>
      </c>
      <c r="BF343" s="206">
        <f>IF(N343="snížená",J343,0)</f>
        <v>0</v>
      </c>
      <c r="BG343" s="206">
        <f>IF(N343="zákl. přenesená",J343,0)</f>
        <v>0</v>
      </c>
      <c r="BH343" s="206">
        <f>IF(N343="sníž. přenesená",J343,0)</f>
        <v>0</v>
      </c>
      <c r="BI343" s="206">
        <f>IF(N343="nulová",J343,0)</f>
        <v>0</v>
      </c>
      <c r="BJ343" s="18" t="s">
        <v>85</v>
      </c>
      <c r="BK343" s="206">
        <f>ROUND(I343*H343,2)</f>
        <v>0</v>
      </c>
      <c r="BL343" s="18" t="s">
        <v>218</v>
      </c>
      <c r="BM343" s="205" t="s">
        <v>857</v>
      </c>
    </row>
    <row r="344" spans="1:65" s="2" customFormat="1" ht="49.15" customHeight="1">
      <c r="A344" s="35"/>
      <c r="B344" s="36"/>
      <c r="C344" s="193" t="s">
        <v>482</v>
      </c>
      <c r="D344" s="193" t="s">
        <v>214</v>
      </c>
      <c r="E344" s="194" t="s">
        <v>858</v>
      </c>
      <c r="F344" s="195" t="s">
        <v>859</v>
      </c>
      <c r="G344" s="196" t="s">
        <v>217</v>
      </c>
      <c r="H344" s="197">
        <v>3780.65</v>
      </c>
      <c r="I344" s="198"/>
      <c r="J344" s="199">
        <f>ROUND(I344*H344,2)</f>
        <v>0</v>
      </c>
      <c r="K344" s="200"/>
      <c r="L344" s="40"/>
      <c r="M344" s="201" t="s">
        <v>1</v>
      </c>
      <c r="N344" s="202" t="s">
        <v>42</v>
      </c>
      <c r="O344" s="72"/>
      <c r="P344" s="203">
        <f>O344*H344</f>
        <v>0</v>
      </c>
      <c r="Q344" s="203">
        <v>1.268E-2</v>
      </c>
      <c r="R344" s="203">
        <f>Q344*H344</f>
        <v>47.938642000000002</v>
      </c>
      <c r="S344" s="203">
        <v>0</v>
      </c>
      <c r="T344" s="204">
        <f>S344*H344</f>
        <v>0</v>
      </c>
      <c r="U344" s="35"/>
      <c r="V344" s="35"/>
      <c r="W344" s="35"/>
      <c r="X344" s="35"/>
      <c r="Y344" s="35"/>
      <c r="Z344" s="35"/>
      <c r="AA344" s="35"/>
      <c r="AB344" s="35"/>
      <c r="AC344" s="35"/>
      <c r="AD344" s="35"/>
      <c r="AE344" s="35"/>
      <c r="AR344" s="205" t="s">
        <v>218</v>
      </c>
      <c r="AT344" s="205" t="s">
        <v>214</v>
      </c>
      <c r="AU344" s="205" t="s">
        <v>87</v>
      </c>
      <c r="AY344" s="18" t="s">
        <v>209</v>
      </c>
      <c r="BE344" s="206">
        <f>IF(N344="základní",J344,0)</f>
        <v>0</v>
      </c>
      <c r="BF344" s="206">
        <f>IF(N344="snížená",J344,0)</f>
        <v>0</v>
      </c>
      <c r="BG344" s="206">
        <f>IF(N344="zákl. přenesená",J344,0)</f>
        <v>0</v>
      </c>
      <c r="BH344" s="206">
        <f>IF(N344="sníž. přenesená",J344,0)</f>
        <v>0</v>
      </c>
      <c r="BI344" s="206">
        <f>IF(N344="nulová",J344,0)</f>
        <v>0</v>
      </c>
      <c r="BJ344" s="18" t="s">
        <v>85</v>
      </c>
      <c r="BK344" s="206">
        <f>ROUND(I344*H344,2)</f>
        <v>0</v>
      </c>
      <c r="BL344" s="18" t="s">
        <v>218</v>
      </c>
      <c r="BM344" s="205" t="s">
        <v>860</v>
      </c>
    </row>
    <row r="345" spans="1:65" s="13" customFormat="1">
      <c r="B345" s="212"/>
      <c r="C345" s="213"/>
      <c r="D345" s="214" t="s">
        <v>555</v>
      </c>
      <c r="E345" s="215" t="s">
        <v>1</v>
      </c>
      <c r="F345" s="216" t="s">
        <v>861</v>
      </c>
      <c r="G345" s="213"/>
      <c r="H345" s="217">
        <v>382.06</v>
      </c>
      <c r="I345" s="218"/>
      <c r="J345" s="213"/>
      <c r="K345" s="213"/>
      <c r="L345" s="219"/>
      <c r="M345" s="220"/>
      <c r="N345" s="221"/>
      <c r="O345" s="221"/>
      <c r="P345" s="221"/>
      <c r="Q345" s="221"/>
      <c r="R345" s="221"/>
      <c r="S345" s="221"/>
      <c r="T345" s="222"/>
      <c r="AT345" s="223" t="s">
        <v>555</v>
      </c>
      <c r="AU345" s="223" t="s">
        <v>87</v>
      </c>
      <c r="AV345" s="13" t="s">
        <v>87</v>
      </c>
      <c r="AW345" s="13" t="s">
        <v>32</v>
      </c>
      <c r="AX345" s="13" t="s">
        <v>77</v>
      </c>
      <c r="AY345" s="223" t="s">
        <v>209</v>
      </c>
    </row>
    <row r="346" spans="1:65" s="13" customFormat="1">
      <c r="B346" s="212"/>
      <c r="C346" s="213"/>
      <c r="D346" s="214" t="s">
        <v>555</v>
      </c>
      <c r="E346" s="215" t="s">
        <v>1</v>
      </c>
      <c r="F346" s="216" t="s">
        <v>862</v>
      </c>
      <c r="G346" s="213"/>
      <c r="H346" s="217">
        <v>378.35</v>
      </c>
      <c r="I346" s="218"/>
      <c r="J346" s="213"/>
      <c r="K346" s="213"/>
      <c r="L346" s="219"/>
      <c r="M346" s="220"/>
      <c r="N346" s="221"/>
      <c r="O346" s="221"/>
      <c r="P346" s="221"/>
      <c r="Q346" s="221"/>
      <c r="R346" s="221"/>
      <c r="S346" s="221"/>
      <c r="T346" s="222"/>
      <c r="AT346" s="223" t="s">
        <v>555</v>
      </c>
      <c r="AU346" s="223" t="s">
        <v>87</v>
      </c>
      <c r="AV346" s="13" t="s">
        <v>87</v>
      </c>
      <c r="AW346" s="13" t="s">
        <v>32</v>
      </c>
      <c r="AX346" s="13" t="s">
        <v>77</v>
      </c>
      <c r="AY346" s="223" t="s">
        <v>209</v>
      </c>
    </row>
    <row r="347" spans="1:65" s="13" customFormat="1" ht="22.5">
      <c r="B347" s="212"/>
      <c r="C347" s="213"/>
      <c r="D347" s="214" t="s">
        <v>555</v>
      </c>
      <c r="E347" s="215" t="s">
        <v>1</v>
      </c>
      <c r="F347" s="216" t="s">
        <v>863</v>
      </c>
      <c r="G347" s="213"/>
      <c r="H347" s="217">
        <v>510.04</v>
      </c>
      <c r="I347" s="218"/>
      <c r="J347" s="213"/>
      <c r="K347" s="213"/>
      <c r="L347" s="219"/>
      <c r="M347" s="220"/>
      <c r="N347" s="221"/>
      <c r="O347" s="221"/>
      <c r="P347" s="221"/>
      <c r="Q347" s="221"/>
      <c r="R347" s="221"/>
      <c r="S347" s="221"/>
      <c r="T347" s="222"/>
      <c r="AT347" s="223" t="s">
        <v>555</v>
      </c>
      <c r="AU347" s="223" t="s">
        <v>87</v>
      </c>
      <c r="AV347" s="13" t="s">
        <v>87</v>
      </c>
      <c r="AW347" s="13" t="s">
        <v>32</v>
      </c>
      <c r="AX347" s="13" t="s">
        <v>77</v>
      </c>
      <c r="AY347" s="223" t="s">
        <v>209</v>
      </c>
    </row>
    <row r="348" spans="1:65" s="13" customFormat="1" ht="33.75">
      <c r="B348" s="212"/>
      <c r="C348" s="213"/>
      <c r="D348" s="214" t="s">
        <v>555</v>
      </c>
      <c r="E348" s="215" t="s">
        <v>1</v>
      </c>
      <c r="F348" s="216" t="s">
        <v>864</v>
      </c>
      <c r="G348" s="213"/>
      <c r="H348" s="217">
        <v>687.37</v>
      </c>
      <c r="I348" s="218"/>
      <c r="J348" s="213"/>
      <c r="K348" s="213"/>
      <c r="L348" s="219"/>
      <c r="M348" s="220"/>
      <c r="N348" s="221"/>
      <c r="O348" s="221"/>
      <c r="P348" s="221"/>
      <c r="Q348" s="221"/>
      <c r="R348" s="221"/>
      <c r="S348" s="221"/>
      <c r="T348" s="222"/>
      <c r="AT348" s="223" t="s">
        <v>555</v>
      </c>
      <c r="AU348" s="223" t="s">
        <v>87</v>
      </c>
      <c r="AV348" s="13" t="s">
        <v>87</v>
      </c>
      <c r="AW348" s="13" t="s">
        <v>32</v>
      </c>
      <c r="AX348" s="13" t="s">
        <v>77</v>
      </c>
      <c r="AY348" s="223" t="s">
        <v>209</v>
      </c>
    </row>
    <row r="349" spans="1:65" s="13" customFormat="1" ht="33.75">
      <c r="B349" s="212"/>
      <c r="C349" s="213"/>
      <c r="D349" s="214" t="s">
        <v>555</v>
      </c>
      <c r="E349" s="215" t="s">
        <v>1</v>
      </c>
      <c r="F349" s="216" t="s">
        <v>865</v>
      </c>
      <c r="G349" s="213"/>
      <c r="H349" s="217">
        <v>712.9</v>
      </c>
      <c r="I349" s="218"/>
      <c r="J349" s="213"/>
      <c r="K349" s="213"/>
      <c r="L349" s="219"/>
      <c r="M349" s="220"/>
      <c r="N349" s="221"/>
      <c r="O349" s="221"/>
      <c r="P349" s="221"/>
      <c r="Q349" s="221"/>
      <c r="R349" s="221"/>
      <c r="S349" s="221"/>
      <c r="T349" s="222"/>
      <c r="AT349" s="223" t="s">
        <v>555</v>
      </c>
      <c r="AU349" s="223" t="s">
        <v>87</v>
      </c>
      <c r="AV349" s="13" t="s">
        <v>87</v>
      </c>
      <c r="AW349" s="13" t="s">
        <v>32</v>
      </c>
      <c r="AX349" s="13" t="s">
        <v>77</v>
      </c>
      <c r="AY349" s="223" t="s">
        <v>209</v>
      </c>
    </row>
    <row r="350" spans="1:65" s="13" customFormat="1" ht="22.5">
      <c r="B350" s="212"/>
      <c r="C350" s="213"/>
      <c r="D350" s="214" t="s">
        <v>555</v>
      </c>
      <c r="E350" s="215" t="s">
        <v>1</v>
      </c>
      <c r="F350" s="216" t="s">
        <v>866</v>
      </c>
      <c r="G350" s="213"/>
      <c r="H350" s="217">
        <v>390.65</v>
      </c>
      <c r="I350" s="218"/>
      <c r="J350" s="213"/>
      <c r="K350" s="213"/>
      <c r="L350" s="219"/>
      <c r="M350" s="220"/>
      <c r="N350" s="221"/>
      <c r="O350" s="221"/>
      <c r="P350" s="221"/>
      <c r="Q350" s="221"/>
      <c r="R350" s="221"/>
      <c r="S350" s="221"/>
      <c r="T350" s="222"/>
      <c r="AT350" s="223" t="s">
        <v>555</v>
      </c>
      <c r="AU350" s="223" t="s">
        <v>87</v>
      </c>
      <c r="AV350" s="13" t="s">
        <v>87</v>
      </c>
      <c r="AW350" s="13" t="s">
        <v>32</v>
      </c>
      <c r="AX350" s="13" t="s">
        <v>77</v>
      </c>
      <c r="AY350" s="223" t="s">
        <v>209</v>
      </c>
    </row>
    <row r="351" spans="1:65" s="13" customFormat="1">
      <c r="B351" s="212"/>
      <c r="C351" s="213"/>
      <c r="D351" s="214" t="s">
        <v>555</v>
      </c>
      <c r="E351" s="215" t="s">
        <v>1</v>
      </c>
      <c r="F351" s="216" t="s">
        <v>867</v>
      </c>
      <c r="G351" s="213"/>
      <c r="H351" s="217">
        <v>261.27999999999997</v>
      </c>
      <c r="I351" s="218"/>
      <c r="J351" s="213"/>
      <c r="K351" s="213"/>
      <c r="L351" s="219"/>
      <c r="M351" s="220"/>
      <c r="N351" s="221"/>
      <c r="O351" s="221"/>
      <c r="P351" s="221"/>
      <c r="Q351" s="221"/>
      <c r="R351" s="221"/>
      <c r="S351" s="221"/>
      <c r="T351" s="222"/>
      <c r="AT351" s="223" t="s">
        <v>555</v>
      </c>
      <c r="AU351" s="223" t="s">
        <v>87</v>
      </c>
      <c r="AV351" s="13" t="s">
        <v>87</v>
      </c>
      <c r="AW351" s="13" t="s">
        <v>32</v>
      </c>
      <c r="AX351" s="13" t="s">
        <v>77</v>
      </c>
      <c r="AY351" s="223" t="s">
        <v>209</v>
      </c>
    </row>
    <row r="352" spans="1:65" s="13" customFormat="1">
      <c r="B352" s="212"/>
      <c r="C352" s="213"/>
      <c r="D352" s="214" t="s">
        <v>555</v>
      </c>
      <c r="E352" s="215" t="s">
        <v>1</v>
      </c>
      <c r="F352" s="216" t="s">
        <v>868</v>
      </c>
      <c r="G352" s="213"/>
      <c r="H352" s="217">
        <v>448</v>
      </c>
      <c r="I352" s="218"/>
      <c r="J352" s="213"/>
      <c r="K352" s="213"/>
      <c r="L352" s="219"/>
      <c r="M352" s="220"/>
      <c r="N352" s="221"/>
      <c r="O352" s="221"/>
      <c r="P352" s="221"/>
      <c r="Q352" s="221"/>
      <c r="R352" s="221"/>
      <c r="S352" s="221"/>
      <c r="T352" s="222"/>
      <c r="AT352" s="223" t="s">
        <v>555</v>
      </c>
      <c r="AU352" s="223" t="s">
        <v>87</v>
      </c>
      <c r="AV352" s="13" t="s">
        <v>87</v>
      </c>
      <c r="AW352" s="13" t="s">
        <v>32</v>
      </c>
      <c r="AX352" s="13" t="s">
        <v>77</v>
      </c>
      <c r="AY352" s="223" t="s">
        <v>209</v>
      </c>
    </row>
    <row r="353" spans="1:65" s="13" customFormat="1">
      <c r="B353" s="212"/>
      <c r="C353" s="213"/>
      <c r="D353" s="214" t="s">
        <v>555</v>
      </c>
      <c r="E353" s="215" t="s">
        <v>1</v>
      </c>
      <c r="F353" s="216" t="s">
        <v>869</v>
      </c>
      <c r="G353" s="213"/>
      <c r="H353" s="217">
        <v>10</v>
      </c>
      <c r="I353" s="218"/>
      <c r="J353" s="213"/>
      <c r="K353" s="213"/>
      <c r="L353" s="219"/>
      <c r="M353" s="220"/>
      <c r="N353" s="221"/>
      <c r="O353" s="221"/>
      <c r="P353" s="221"/>
      <c r="Q353" s="221"/>
      <c r="R353" s="221"/>
      <c r="S353" s="221"/>
      <c r="T353" s="222"/>
      <c r="AT353" s="223" t="s">
        <v>555</v>
      </c>
      <c r="AU353" s="223" t="s">
        <v>87</v>
      </c>
      <c r="AV353" s="13" t="s">
        <v>87</v>
      </c>
      <c r="AW353" s="13" t="s">
        <v>32</v>
      </c>
      <c r="AX353" s="13" t="s">
        <v>77</v>
      </c>
      <c r="AY353" s="223" t="s">
        <v>209</v>
      </c>
    </row>
    <row r="354" spans="1:65" s="14" customFormat="1">
      <c r="B354" s="235"/>
      <c r="C354" s="236"/>
      <c r="D354" s="214" t="s">
        <v>555</v>
      </c>
      <c r="E354" s="237" t="s">
        <v>1</v>
      </c>
      <c r="F354" s="238" t="s">
        <v>645</v>
      </c>
      <c r="G354" s="236"/>
      <c r="H354" s="239">
        <v>3780.6500000000005</v>
      </c>
      <c r="I354" s="240"/>
      <c r="J354" s="236"/>
      <c r="K354" s="236"/>
      <c r="L354" s="241"/>
      <c r="M354" s="242"/>
      <c r="N354" s="243"/>
      <c r="O354" s="243"/>
      <c r="P354" s="243"/>
      <c r="Q354" s="243"/>
      <c r="R354" s="243"/>
      <c r="S354" s="243"/>
      <c r="T354" s="244"/>
      <c r="AT354" s="245" t="s">
        <v>555</v>
      </c>
      <c r="AU354" s="245" t="s">
        <v>87</v>
      </c>
      <c r="AV354" s="14" t="s">
        <v>218</v>
      </c>
      <c r="AW354" s="14" t="s">
        <v>32</v>
      </c>
      <c r="AX354" s="14" t="s">
        <v>85</v>
      </c>
      <c r="AY354" s="245" t="s">
        <v>209</v>
      </c>
    </row>
    <row r="355" spans="1:65" s="2" customFormat="1" ht="24.2" customHeight="1">
      <c r="A355" s="35"/>
      <c r="B355" s="36"/>
      <c r="C355" s="224" t="s">
        <v>486</v>
      </c>
      <c r="D355" s="224" t="s">
        <v>576</v>
      </c>
      <c r="E355" s="225" t="s">
        <v>870</v>
      </c>
      <c r="F355" s="226" t="s">
        <v>871</v>
      </c>
      <c r="G355" s="227" t="s">
        <v>217</v>
      </c>
      <c r="H355" s="228">
        <v>3969.683</v>
      </c>
      <c r="I355" s="229"/>
      <c r="J355" s="230">
        <f>ROUND(I355*H355,2)</f>
        <v>0</v>
      </c>
      <c r="K355" s="231"/>
      <c r="L355" s="232"/>
      <c r="M355" s="233" t="s">
        <v>1</v>
      </c>
      <c r="N355" s="234" t="s">
        <v>42</v>
      </c>
      <c r="O355" s="72"/>
      <c r="P355" s="203">
        <f>O355*H355</f>
        <v>0</v>
      </c>
      <c r="Q355" s="203">
        <v>1.4999999999999999E-2</v>
      </c>
      <c r="R355" s="203">
        <f>Q355*H355</f>
        <v>59.545244999999994</v>
      </c>
      <c r="S355" s="203">
        <v>0</v>
      </c>
      <c r="T355" s="204">
        <f>S355*H355</f>
        <v>0</v>
      </c>
      <c r="U355" s="35"/>
      <c r="V355" s="35"/>
      <c r="W355" s="35"/>
      <c r="X355" s="35"/>
      <c r="Y355" s="35"/>
      <c r="Z355" s="35"/>
      <c r="AA355" s="35"/>
      <c r="AB355" s="35"/>
      <c r="AC355" s="35"/>
      <c r="AD355" s="35"/>
      <c r="AE355" s="35"/>
      <c r="AR355" s="205" t="s">
        <v>246</v>
      </c>
      <c r="AT355" s="205" t="s">
        <v>576</v>
      </c>
      <c r="AU355" s="205" t="s">
        <v>87</v>
      </c>
      <c r="AY355" s="18" t="s">
        <v>209</v>
      </c>
      <c r="BE355" s="206">
        <f>IF(N355="základní",J355,0)</f>
        <v>0</v>
      </c>
      <c r="BF355" s="206">
        <f>IF(N355="snížená",J355,0)</f>
        <v>0</v>
      </c>
      <c r="BG355" s="206">
        <f>IF(N355="zákl. přenesená",J355,0)</f>
        <v>0</v>
      </c>
      <c r="BH355" s="206">
        <f>IF(N355="sníž. přenesená",J355,0)</f>
        <v>0</v>
      </c>
      <c r="BI355" s="206">
        <f>IF(N355="nulová",J355,0)</f>
        <v>0</v>
      </c>
      <c r="BJ355" s="18" t="s">
        <v>85</v>
      </c>
      <c r="BK355" s="206">
        <f>ROUND(I355*H355,2)</f>
        <v>0</v>
      </c>
      <c r="BL355" s="18" t="s">
        <v>218</v>
      </c>
      <c r="BM355" s="205" t="s">
        <v>872</v>
      </c>
    </row>
    <row r="356" spans="1:65" s="13" customFormat="1">
      <c r="B356" s="212"/>
      <c r="C356" s="213"/>
      <c r="D356" s="214" t="s">
        <v>555</v>
      </c>
      <c r="E356" s="215" t="s">
        <v>1</v>
      </c>
      <c r="F356" s="216" t="s">
        <v>873</v>
      </c>
      <c r="G356" s="213"/>
      <c r="H356" s="217">
        <v>3969.683</v>
      </c>
      <c r="I356" s="218"/>
      <c r="J356" s="213"/>
      <c r="K356" s="213"/>
      <c r="L356" s="219"/>
      <c r="M356" s="220"/>
      <c r="N356" s="221"/>
      <c r="O356" s="221"/>
      <c r="P356" s="221"/>
      <c r="Q356" s="221"/>
      <c r="R356" s="221"/>
      <c r="S356" s="221"/>
      <c r="T356" s="222"/>
      <c r="AT356" s="223" t="s">
        <v>555</v>
      </c>
      <c r="AU356" s="223" t="s">
        <v>87</v>
      </c>
      <c r="AV356" s="13" t="s">
        <v>87</v>
      </c>
      <c r="AW356" s="13" t="s">
        <v>32</v>
      </c>
      <c r="AX356" s="13" t="s">
        <v>85</v>
      </c>
      <c r="AY356" s="223" t="s">
        <v>209</v>
      </c>
    </row>
    <row r="357" spans="1:65" s="2" customFormat="1" ht="49.15" customHeight="1">
      <c r="A357" s="35"/>
      <c r="B357" s="36"/>
      <c r="C357" s="193" t="s">
        <v>490</v>
      </c>
      <c r="D357" s="193" t="s">
        <v>214</v>
      </c>
      <c r="E357" s="194" t="s">
        <v>874</v>
      </c>
      <c r="F357" s="195" t="s">
        <v>875</v>
      </c>
      <c r="G357" s="196" t="s">
        <v>217</v>
      </c>
      <c r="H357" s="197">
        <v>1599.96</v>
      </c>
      <c r="I357" s="198"/>
      <c r="J357" s="199">
        <f>ROUND(I357*H357,2)</f>
        <v>0</v>
      </c>
      <c r="K357" s="200"/>
      <c r="L357" s="40"/>
      <c r="M357" s="201" t="s">
        <v>1</v>
      </c>
      <c r="N357" s="202" t="s">
        <v>42</v>
      </c>
      <c r="O357" s="72"/>
      <c r="P357" s="203">
        <f>O357*H357</f>
        <v>0</v>
      </c>
      <c r="Q357" s="203">
        <v>1.2760000000000001E-2</v>
      </c>
      <c r="R357" s="203">
        <f>Q357*H357</f>
        <v>20.415489600000001</v>
      </c>
      <c r="S357" s="203">
        <v>0</v>
      </c>
      <c r="T357" s="204">
        <f>S357*H357</f>
        <v>0</v>
      </c>
      <c r="U357" s="35"/>
      <c r="V357" s="35"/>
      <c r="W357" s="35"/>
      <c r="X357" s="35"/>
      <c r="Y357" s="35"/>
      <c r="Z357" s="35"/>
      <c r="AA357" s="35"/>
      <c r="AB357" s="35"/>
      <c r="AC357" s="35"/>
      <c r="AD357" s="35"/>
      <c r="AE357" s="35"/>
      <c r="AR357" s="205" t="s">
        <v>218</v>
      </c>
      <c r="AT357" s="205" t="s">
        <v>214</v>
      </c>
      <c r="AU357" s="205" t="s">
        <v>87</v>
      </c>
      <c r="AY357" s="18" t="s">
        <v>209</v>
      </c>
      <c r="BE357" s="206">
        <f>IF(N357="základní",J357,0)</f>
        <v>0</v>
      </c>
      <c r="BF357" s="206">
        <f>IF(N357="snížená",J357,0)</f>
        <v>0</v>
      </c>
      <c r="BG357" s="206">
        <f>IF(N357="zákl. přenesená",J357,0)</f>
        <v>0</v>
      </c>
      <c r="BH357" s="206">
        <f>IF(N357="sníž. přenesená",J357,0)</f>
        <v>0</v>
      </c>
      <c r="BI357" s="206">
        <f>IF(N357="nulová",J357,0)</f>
        <v>0</v>
      </c>
      <c r="BJ357" s="18" t="s">
        <v>85</v>
      </c>
      <c r="BK357" s="206">
        <f>ROUND(I357*H357,2)</f>
        <v>0</v>
      </c>
      <c r="BL357" s="18" t="s">
        <v>218</v>
      </c>
      <c r="BM357" s="205" t="s">
        <v>876</v>
      </c>
    </row>
    <row r="358" spans="1:65" s="13" customFormat="1">
      <c r="B358" s="212"/>
      <c r="C358" s="213"/>
      <c r="D358" s="214" t="s">
        <v>555</v>
      </c>
      <c r="E358" s="215" t="s">
        <v>1</v>
      </c>
      <c r="F358" s="216" t="s">
        <v>877</v>
      </c>
      <c r="G358" s="213"/>
      <c r="H358" s="217">
        <v>95.46</v>
      </c>
      <c r="I358" s="218"/>
      <c r="J358" s="213"/>
      <c r="K358" s="213"/>
      <c r="L358" s="219"/>
      <c r="M358" s="220"/>
      <c r="N358" s="221"/>
      <c r="O358" s="221"/>
      <c r="P358" s="221"/>
      <c r="Q358" s="221"/>
      <c r="R358" s="221"/>
      <c r="S358" s="221"/>
      <c r="T358" s="222"/>
      <c r="AT358" s="223" t="s">
        <v>555</v>
      </c>
      <c r="AU358" s="223" t="s">
        <v>87</v>
      </c>
      <c r="AV358" s="13" t="s">
        <v>87</v>
      </c>
      <c r="AW358" s="13" t="s">
        <v>32</v>
      </c>
      <c r="AX358" s="13" t="s">
        <v>77</v>
      </c>
      <c r="AY358" s="223" t="s">
        <v>209</v>
      </c>
    </row>
    <row r="359" spans="1:65" s="13" customFormat="1">
      <c r="B359" s="212"/>
      <c r="C359" s="213"/>
      <c r="D359" s="214" t="s">
        <v>555</v>
      </c>
      <c r="E359" s="215" t="s">
        <v>1</v>
      </c>
      <c r="F359" s="216" t="s">
        <v>878</v>
      </c>
      <c r="G359" s="213"/>
      <c r="H359" s="217">
        <v>188.25</v>
      </c>
      <c r="I359" s="218"/>
      <c r="J359" s="213"/>
      <c r="K359" s="213"/>
      <c r="L359" s="219"/>
      <c r="M359" s="220"/>
      <c r="N359" s="221"/>
      <c r="O359" s="221"/>
      <c r="P359" s="221"/>
      <c r="Q359" s="221"/>
      <c r="R359" s="221"/>
      <c r="S359" s="221"/>
      <c r="T359" s="222"/>
      <c r="AT359" s="223" t="s">
        <v>555</v>
      </c>
      <c r="AU359" s="223" t="s">
        <v>87</v>
      </c>
      <c r="AV359" s="13" t="s">
        <v>87</v>
      </c>
      <c r="AW359" s="13" t="s">
        <v>32</v>
      </c>
      <c r="AX359" s="13" t="s">
        <v>77</v>
      </c>
      <c r="AY359" s="223" t="s">
        <v>209</v>
      </c>
    </row>
    <row r="360" spans="1:65" s="13" customFormat="1">
      <c r="B360" s="212"/>
      <c r="C360" s="213"/>
      <c r="D360" s="214" t="s">
        <v>555</v>
      </c>
      <c r="E360" s="215" t="s">
        <v>1</v>
      </c>
      <c r="F360" s="216" t="s">
        <v>879</v>
      </c>
      <c r="G360" s="213"/>
      <c r="H360" s="217">
        <v>238.02</v>
      </c>
      <c r="I360" s="218"/>
      <c r="J360" s="213"/>
      <c r="K360" s="213"/>
      <c r="L360" s="219"/>
      <c r="M360" s="220"/>
      <c r="N360" s="221"/>
      <c r="O360" s="221"/>
      <c r="P360" s="221"/>
      <c r="Q360" s="221"/>
      <c r="R360" s="221"/>
      <c r="S360" s="221"/>
      <c r="T360" s="222"/>
      <c r="AT360" s="223" t="s">
        <v>555</v>
      </c>
      <c r="AU360" s="223" t="s">
        <v>87</v>
      </c>
      <c r="AV360" s="13" t="s">
        <v>87</v>
      </c>
      <c r="AW360" s="13" t="s">
        <v>32</v>
      </c>
      <c r="AX360" s="13" t="s">
        <v>77</v>
      </c>
      <c r="AY360" s="223" t="s">
        <v>209</v>
      </c>
    </row>
    <row r="361" spans="1:65" s="13" customFormat="1">
      <c r="B361" s="212"/>
      <c r="C361" s="213"/>
      <c r="D361" s="214" t="s">
        <v>555</v>
      </c>
      <c r="E361" s="215" t="s">
        <v>1</v>
      </c>
      <c r="F361" s="216" t="s">
        <v>880</v>
      </c>
      <c r="G361" s="213"/>
      <c r="H361" s="217">
        <v>243.69</v>
      </c>
      <c r="I361" s="218"/>
      <c r="J361" s="213"/>
      <c r="K361" s="213"/>
      <c r="L361" s="219"/>
      <c r="M361" s="220"/>
      <c r="N361" s="221"/>
      <c r="O361" s="221"/>
      <c r="P361" s="221"/>
      <c r="Q361" s="221"/>
      <c r="R361" s="221"/>
      <c r="S361" s="221"/>
      <c r="T361" s="222"/>
      <c r="AT361" s="223" t="s">
        <v>555</v>
      </c>
      <c r="AU361" s="223" t="s">
        <v>87</v>
      </c>
      <c r="AV361" s="13" t="s">
        <v>87</v>
      </c>
      <c r="AW361" s="13" t="s">
        <v>32</v>
      </c>
      <c r="AX361" s="13" t="s">
        <v>77</v>
      </c>
      <c r="AY361" s="223" t="s">
        <v>209</v>
      </c>
    </row>
    <row r="362" spans="1:65" s="13" customFormat="1">
      <c r="B362" s="212"/>
      <c r="C362" s="213"/>
      <c r="D362" s="214" t="s">
        <v>555</v>
      </c>
      <c r="E362" s="215" t="s">
        <v>1</v>
      </c>
      <c r="F362" s="216" t="s">
        <v>881</v>
      </c>
      <c r="G362" s="213"/>
      <c r="H362" s="217">
        <v>276.45</v>
      </c>
      <c r="I362" s="218"/>
      <c r="J362" s="213"/>
      <c r="K362" s="213"/>
      <c r="L362" s="219"/>
      <c r="M362" s="220"/>
      <c r="N362" s="221"/>
      <c r="O362" s="221"/>
      <c r="P362" s="221"/>
      <c r="Q362" s="221"/>
      <c r="R362" s="221"/>
      <c r="S362" s="221"/>
      <c r="T362" s="222"/>
      <c r="AT362" s="223" t="s">
        <v>555</v>
      </c>
      <c r="AU362" s="223" t="s">
        <v>87</v>
      </c>
      <c r="AV362" s="13" t="s">
        <v>87</v>
      </c>
      <c r="AW362" s="13" t="s">
        <v>32</v>
      </c>
      <c r="AX362" s="13" t="s">
        <v>77</v>
      </c>
      <c r="AY362" s="223" t="s">
        <v>209</v>
      </c>
    </row>
    <row r="363" spans="1:65" s="13" customFormat="1">
      <c r="B363" s="212"/>
      <c r="C363" s="213"/>
      <c r="D363" s="214" t="s">
        <v>555</v>
      </c>
      <c r="E363" s="215" t="s">
        <v>1</v>
      </c>
      <c r="F363" s="216" t="s">
        <v>882</v>
      </c>
      <c r="G363" s="213"/>
      <c r="H363" s="217">
        <v>447.66</v>
      </c>
      <c r="I363" s="218"/>
      <c r="J363" s="213"/>
      <c r="K363" s="213"/>
      <c r="L363" s="219"/>
      <c r="M363" s="220"/>
      <c r="N363" s="221"/>
      <c r="O363" s="221"/>
      <c r="P363" s="221"/>
      <c r="Q363" s="221"/>
      <c r="R363" s="221"/>
      <c r="S363" s="221"/>
      <c r="T363" s="222"/>
      <c r="AT363" s="223" t="s">
        <v>555</v>
      </c>
      <c r="AU363" s="223" t="s">
        <v>87</v>
      </c>
      <c r="AV363" s="13" t="s">
        <v>87</v>
      </c>
      <c r="AW363" s="13" t="s">
        <v>32</v>
      </c>
      <c r="AX363" s="13" t="s">
        <v>77</v>
      </c>
      <c r="AY363" s="223" t="s">
        <v>209</v>
      </c>
    </row>
    <row r="364" spans="1:65" s="13" customFormat="1">
      <c r="B364" s="212"/>
      <c r="C364" s="213"/>
      <c r="D364" s="214" t="s">
        <v>555</v>
      </c>
      <c r="E364" s="215" t="s">
        <v>1</v>
      </c>
      <c r="F364" s="216" t="s">
        <v>883</v>
      </c>
      <c r="G364" s="213"/>
      <c r="H364" s="217">
        <v>110.43</v>
      </c>
      <c r="I364" s="218"/>
      <c r="J364" s="213"/>
      <c r="K364" s="213"/>
      <c r="L364" s="219"/>
      <c r="M364" s="220"/>
      <c r="N364" s="221"/>
      <c r="O364" s="221"/>
      <c r="P364" s="221"/>
      <c r="Q364" s="221"/>
      <c r="R364" s="221"/>
      <c r="S364" s="221"/>
      <c r="T364" s="222"/>
      <c r="AT364" s="223" t="s">
        <v>555</v>
      </c>
      <c r="AU364" s="223" t="s">
        <v>87</v>
      </c>
      <c r="AV364" s="13" t="s">
        <v>87</v>
      </c>
      <c r="AW364" s="13" t="s">
        <v>32</v>
      </c>
      <c r="AX364" s="13" t="s">
        <v>77</v>
      </c>
      <c r="AY364" s="223" t="s">
        <v>209</v>
      </c>
    </row>
    <row r="365" spans="1:65" s="14" customFormat="1">
      <c r="B365" s="235"/>
      <c r="C365" s="236"/>
      <c r="D365" s="214" t="s">
        <v>555</v>
      </c>
      <c r="E365" s="237" t="s">
        <v>1</v>
      </c>
      <c r="F365" s="238" t="s">
        <v>645</v>
      </c>
      <c r="G365" s="236"/>
      <c r="H365" s="239">
        <v>1599.9600000000003</v>
      </c>
      <c r="I365" s="240"/>
      <c r="J365" s="236"/>
      <c r="K365" s="236"/>
      <c r="L365" s="241"/>
      <c r="M365" s="242"/>
      <c r="N365" s="243"/>
      <c r="O365" s="243"/>
      <c r="P365" s="243"/>
      <c r="Q365" s="243"/>
      <c r="R365" s="243"/>
      <c r="S365" s="243"/>
      <c r="T365" s="244"/>
      <c r="AT365" s="245" t="s">
        <v>555</v>
      </c>
      <c r="AU365" s="245" t="s">
        <v>87</v>
      </c>
      <c r="AV365" s="14" t="s">
        <v>218</v>
      </c>
      <c r="AW365" s="14" t="s">
        <v>32</v>
      </c>
      <c r="AX365" s="14" t="s">
        <v>85</v>
      </c>
      <c r="AY365" s="245" t="s">
        <v>209</v>
      </c>
    </row>
    <row r="366" spans="1:65" s="2" customFormat="1" ht="24.2" customHeight="1">
      <c r="A366" s="35"/>
      <c r="B366" s="36"/>
      <c r="C366" s="224" t="s">
        <v>496</v>
      </c>
      <c r="D366" s="224" t="s">
        <v>576</v>
      </c>
      <c r="E366" s="225" t="s">
        <v>884</v>
      </c>
      <c r="F366" s="226" t="s">
        <v>885</v>
      </c>
      <c r="G366" s="227" t="s">
        <v>217</v>
      </c>
      <c r="H366" s="228">
        <v>1679.9580000000001</v>
      </c>
      <c r="I366" s="229"/>
      <c r="J366" s="230">
        <f>ROUND(I366*H366,2)</f>
        <v>0</v>
      </c>
      <c r="K366" s="231"/>
      <c r="L366" s="232"/>
      <c r="M366" s="233" t="s">
        <v>1</v>
      </c>
      <c r="N366" s="234" t="s">
        <v>42</v>
      </c>
      <c r="O366" s="72"/>
      <c r="P366" s="203">
        <f>O366*H366</f>
        <v>0</v>
      </c>
      <c r="Q366" s="203">
        <v>0.02</v>
      </c>
      <c r="R366" s="203">
        <f>Q366*H366</f>
        <v>33.599160000000005</v>
      </c>
      <c r="S366" s="203">
        <v>0</v>
      </c>
      <c r="T366" s="204">
        <f>S366*H366</f>
        <v>0</v>
      </c>
      <c r="U366" s="35"/>
      <c r="V366" s="35"/>
      <c r="W366" s="35"/>
      <c r="X366" s="35"/>
      <c r="Y366" s="35"/>
      <c r="Z366" s="35"/>
      <c r="AA366" s="35"/>
      <c r="AB366" s="35"/>
      <c r="AC366" s="35"/>
      <c r="AD366" s="35"/>
      <c r="AE366" s="35"/>
      <c r="AR366" s="205" t="s">
        <v>246</v>
      </c>
      <c r="AT366" s="205" t="s">
        <v>576</v>
      </c>
      <c r="AU366" s="205" t="s">
        <v>87</v>
      </c>
      <c r="AY366" s="18" t="s">
        <v>209</v>
      </c>
      <c r="BE366" s="206">
        <f>IF(N366="základní",J366,0)</f>
        <v>0</v>
      </c>
      <c r="BF366" s="206">
        <f>IF(N366="snížená",J366,0)</f>
        <v>0</v>
      </c>
      <c r="BG366" s="206">
        <f>IF(N366="zákl. přenesená",J366,0)</f>
        <v>0</v>
      </c>
      <c r="BH366" s="206">
        <f>IF(N366="sníž. přenesená",J366,0)</f>
        <v>0</v>
      </c>
      <c r="BI366" s="206">
        <f>IF(N366="nulová",J366,0)</f>
        <v>0</v>
      </c>
      <c r="BJ366" s="18" t="s">
        <v>85</v>
      </c>
      <c r="BK366" s="206">
        <f>ROUND(I366*H366,2)</f>
        <v>0</v>
      </c>
      <c r="BL366" s="18" t="s">
        <v>218</v>
      </c>
      <c r="BM366" s="205" t="s">
        <v>886</v>
      </c>
    </row>
    <row r="367" spans="1:65" s="13" customFormat="1">
      <c r="B367" s="212"/>
      <c r="C367" s="213"/>
      <c r="D367" s="214" t="s">
        <v>555</v>
      </c>
      <c r="E367" s="215" t="s">
        <v>1</v>
      </c>
      <c r="F367" s="216" t="s">
        <v>887</v>
      </c>
      <c r="G367" s="213"/>
      <c r="H367" s="217">
        <v>1679.9580000000001</v>
      </c>
      <c r="I367" s="218"/>
      <c r="J367" s="213"/>
      <c r="K367" s="213"/>
      <c r="L367" s="219"/>
      <c r="M367" s="220"/>
      <c r="N367" s="221"/>
      <c r="O367" s="221"/>
      <c r="P367" s="221"/>
      <c r="Q367" s="221"/>
      <c r="R367" s="221"/>
      <c r="S367" s="221"/>
      <c r="T367" s="222"/>
      <c r="AT367" s="223" t="s">
        <v>555</v>
      </c>
      <c r="AU367" s="223" t="s">
        <v>87</v>
      </c>
      <c r="AV367" s="13" t="s">
        <v>87</v>
      </c>
      <c r="AW367" s="13" t="s">
        <v>32</v>
      </c>
      <c r="AX367" s="13" t="s">
        <v>85</v>
      </c>
      <c r="AY367" s="223" t="s">
        <v>209</v>
      </c>
    </row>
    <row r="368" spans="1:65" s="2" customFormat="1" ht="37.9" customHeight="1">
      <c r="A368" s="35"/>
      <c r="B368" s="36"/>
      <c r="C368" s="193" t="s">
        <v>500</v>
      </c>
      <c r="D368" s="193" t="s">
        <v>214</v>
      </c>
      <c r="E368" s="194" t="s">
        <v>888</v>
      </c>
      <c r="F368" s="195" t="s">
        <v>889</v>
      </c>
      <c r="G368" s="196" t="s">
        <v>318</v>
      </c>
      <c r="H368" s="197">
        <v>880</v>
      </c>
      <c r="I368" s="198"/>
      <c r="J368" s="199">
        <f>ROUND(I368*H368,2)</f>
        <v>0</v>
      </c>
      <c r="K368" s="200"/>
      <c r="L368" s="40"/>
      <c r="M368" s="201" t="s">
        <v>1</v>
      </c>
      <c r="N368" s="202" t="s">
        <v>42</v>
      </c>
      <c r="O368" s="72"/>
      <c r="P368" s="203">
        <f>O368*H368</f>
        <v>0</v>
      </c>
      <c r="Q368" s="203">
        <v>1.7600000000000001E-3</v>
      </c>
      <c r="R368" s="203">
        <f>Q368*H368</f>
        <v>1.5488</v>
      </c>
      <c r="S368" s="203">
        <v>0</v>
      </c>
      <c r="T368" s="204">
        <f>S368*H368</f>
        <v>0</v>
      </c>
      <c r="U368" s="35"/>
      <c r="V368" s="35"/>
      <c r="W368" s="35"/>
      <c r="X368" s="35"/>
      <c r="Y368" s="35"/>
      <c r="Z368" s="35"/>
      <c r="AA368" s="35"/>
      <c r="AB368" s="35"/>
      <c r="AC368" s="35"/>
      <c r="AD368" s="35"/>
      <c r="AE368" s="35"/>
      <c r="AR368" s="205" t="s">
        <v>218</v>
      </c>
      <c r="AT368" s="205" t="s">
        <v>214</v>
      </c>
      <c r="AU368" s="205" t="s">
        <v>87</v>
      </c>
      <c r="AY368" s="18" t="s">
        <v>209</v>
      </c>
      <c r="BE368" s="206">
        <f>IF(N368="základní",J368,0)</f>
        <v>0</v>
      </c>
      <c r="BF368" s="206">
        <f>IF(N368="snížená",J368,0)</f>
        <v>0</v>
      </c>
      <c r="BG368" s="206">
        <f>IF(N368="zákl. přenesená",J368,0)</f>
        <v>0</v>
      </c>
      <c r="BH368" s="206">
        <f>IF(N368="sníž. přenesená",J368,0)</f>
        <v>0</v>
      </c>
      <c r="BI368" s="206">
        <f>IF(N368="nulová",J368,0)</f>
        <v>0</v>
      </c>
      <c r="BJ368" s="18" t="s">
        <v>85</v>
      </c>
      <c r="BK368" s="206">
        <f>ROUND(I368*H368,2)</f>
        <v>0</v>
      </c>
      <c r="BL368" s="18" t="s">
        <v>218</v>
      </c>
      <c r="BM368" s="205" t="s">
        <v>890</v>
      </c>
    </row>
    <row r="369" spans="1:65" s="2" customFormat="1" ht="24.2" customHeight="1">
      <c r="A369" s="35"/>
      <c r="B369" s="36"/>
      <c r="C369" s="224" t="s">
        <v>504</v>
      </c>
      <c r="D369" s="224" t="s">
        <v>576</v>
      </c>
      <c r="E369" s="225" t="s">
        <v>891</v>
      </c>
      <c r="F369" s="226" t="s">
        <v>892</v>
      </c>
      <c r="G369" s="227" t="s">
        <v>217</v>
      </c>
      <c r="H369" s="228">
        <v>264</v>
      </c>
      <c r="I369" s="229"/>
      <c r="J369" s="230">
        <f>ROUND(I369*H369,2)</f>
        <v>0</v>
      </c>
      <c r="K369" s="231"/>
      <c r="L369" s="232"/>
      <c r="M369" s="233" t="s">
        <v>1</v>
      </c>
      <c r="N369" s="234" t="s">
        <v>42</v>
      </c>
      <c r="O369" s="72"/>
      <c r="P369" s="203">
        <f>O369*H369</f>
        <v>0</v>
      </c>
      <c r="Q369" s="203">
        <v>4.0000000000000001E-3</v>
      </c>
      <c r="R369" s="203">
        <f>Q369*H369</f>
        <v>1.056</v>
      </c>
      <c r="S369" s="203">
        <v>0</v>
      </c>
      <c r="T369" s="204">
        <f>S369*H369</f>
        <v>0</v>
      </c>
      <c r="U369" s="35"/>
      <c r="V369" s="35"/>
      <c r="W369" s="35"/>
      <c r="X369" s="35"/>
      <c r="Y369" s="35"/>
      <c r="Z369" s="35"/>
      <c r="AA369" s="35"/>
      <c r="AB369" s="35"/>
      <c r="AC369" s="35"/>
      <c r="AD369" s="35"/>
      <c r="AE369" s="35"/>
      <c r="AR369" s="205" t="s">
        <v>246</v>
      </c>
      <c r="AT369" s="205" t="s">
        <v>576</v>
      </c>
      <c r="AU369" s="205" t="s">
        <v>87</v>
      </c>
      <c r="AY369" s="18" t="s">
        <v>209</v>
      </c>
      <c r="BE369" s="206">
        <f>IF(N369="základní",J369,0)</f>
        <v>0</v>
      </c>
      <c r="BF369" s="206">
        <f>IF(N369="snížená",J369,0)</f>
        <v>0</v>
      </c>
      <c r="BG369" s="206">
        <f>IF(N369="zákl. přenesená",J369,0)</f>
        <v>0</v>
      </c>
      <c r="BH369" s="206">
        <f>IF(N369="sníž. přenesená",J369,0)</f>
        <v>0</v>
      </c>
      <c r="BI369" s="206">
        <f>IF(N369="nulová",J369,0)</f>
        <v>0</v>
      </c>
      <c r="BJ369" s="18" t="s">
        <v>85</v>
      </c>
      <c r="BK369" s="206">
        <f>ROUND(I369*H369,2)</f>
        <v>0</v>
      </c>
      <c r="BL369" s="18" t="s">
        <v>218</v>
      </c>
      <c r="BM369" s="205" t="s">
        <v>893</v>
      </c>
    </row>
    <row r="370" spans="1:65" s="13" customFormat="1">
      <c r="B370" s="212"/>
      <c r="C370" s="213"/>
      <c r="D370" s="214" t="s">
        <v>555</v>
      </c>
      <c r="E370" s="215" t="s">
        <v>1</v>
      </c>
      <c r="F370" s="216" t="s">
        <v>894</v>
      </c>
      <c r="G370" s="213"/>
      <c r="H370" s="217">
        <v>264</v>
      </c>
      <c r="I370" s="218"/>
      <c r="J370" s="213"/>
      <c r="K370" s="213"/>
      <c r="L370" s="219"/>
      <c r="M370" s="220"/>
      <c r="N370" s="221"/>
      <c r="O370" s="221"/>
      <c r="P370" s="221"/>
      <c r="Q370" s="221"/>
      <c r="R370" s="221"/>
      <c r="S370" s="221"/>
      <c r="T370" s="222"/>
      <c r="AT370" s="223" t="s">
        <v>555</v>
      </c>
      <c r="AU370" s="223" t="s">
        <v>87</v>
      </c>
      <c r="AV370" s="13" t="s">
        <v>87</v>
      </c>
      <c r="AW370" s="13" t="s">
        <v>32</v>
      </c>
      <c r="AX370" s="13" t="s">
        <v>85</v>
      </c>
      <c r="AY370" s="223" t="s">
        <v>209</v>
      </c>
    </row>
    <row r="371" spans="1:65" s="2" customFormat="1" ht="24.2" customHeight="1">
      <c r="A371" s="35"/>
      <c r="B371" s="36"/>
      <c r="C371" s="193" t="s">
        <v>510</v>
      </c>
      <c r="D371" s="193" t="s">
        <v>214</v>
      </c>
      <c r="E371" s="194" t="s">
        <v>895</v>
      </c>
      <c r="F371" s="195" t="s">
        <v>896</v>
      </c>
      <c r="G371" s="196" t="s">
        <v>217</v>
      </c>
      <c r="H371" s="197">
        <v>278</v>
      </c>
      <c r="I371" s="198"/>
      <c r="J371" s="199">
        <f>ROUND(I371*H371,2)</f>
        <v>0</v>
      </c>
      <c r="K371" s="200"/>
      <c r="L371" s="40"/>
      <c r="M371" s="201" t="s">
        <v>1</v>
      </c>
      <c r="N371" s="202" t="s">
        <v>42</v>
      </c>
      <c r="O371" s="72"/>
      <c r="P371" s="203">
        <f>O371*H371</f>
        <v>0</v>
      </c>
      <c r="Q371" s="203">
        <v>1.3440000000000001E-2</v>
      </c>
      <c r="R371" s="203">
        <f>Q371*H371</f>
        <v>3.7363200000000001</v>
      </c>
      <c r="S371" s="203">
        <v>0</v>
      </c>
      <c r="T371" s="204">
        <f>S371*H371</f>
        <v>0</v>
      </c>
      <c r="U371" s="35"/>
      <c r="V371" s="35"/>
      <c r="W371" s="35"/>
      <c r="X371" s="35"/>
      <c r="Y371" s="35"/>
      <c r="Z371" s="35"/>
      <c r="AA371" s="35"/>
      <c r="AB371" s="35"/>
      <c r="AC371" s="35"/>
      <c r="AD371" s="35"/>
      <c r="AE371" s="35"/>
      <c r="AR371" s="205" t="s">
        <v>218</v>
      </c>
      <c r="AT371" s="205" t="s">
        <v>214</v>
      </c>
      <c r="AU371" s="205" t="s">
        <v>87</v>
      </c>
      <c r="AY371" s="18" t="s">
        <v>209</v>
      </c>
      <c r="BE371" s="206">
        <f>IF(N371="základní",J371,0)</f>
        <v>0</v>
      </c>
      <c r="BF371" s="206">
        <f>IF(N371="snížená",J371,0)</f>
        <v>0</v>
      </c>
      <c r="BG371" s="206">
        <f>IF(N371="zákl. přenesená",J371,0)</f>
        <v>0</v>
      </c>
      <c r="BH371" s="206">
        <f>IF(N371="sníž. přenesená",J371,0)</f>
        <v>0</v>
      </c>
      <c r="BI371" s="206">
        <f>IF(N371="nulová",J371,0)</f>
        <v>0</v>
      </c>
      <c r="BJ371" s="18" t="s">
        <v>85</v>
      </c>
      <c r="BK371" s="206">
        <f>ROUND(I371*H371,2)</f>
        <v>0</v>
      </c>
      <c r="BL371" s="18" t="s">
        <v>218</v>
      </c>
      <c r="BM371" s="205" t="s">
        <v>897</v>
      </c>
    </row>
    <row r="372" spans="1:65" s="13" customFormat="1">
      <c r="B372" s="212"/>
      <c r="C372" s="213"/>
      <c r="D372" s="214" t="s">
        <v>555</v>
      </c>
      <c r="E372" s="215" t="s">
        <v>1</v>
      </c>
      <c r="F372" s="216" t="s">
        <v>898</v>
      </c>
      <c r="G372" s="213"/>
      <c r="H372" s="217">
        <v>278</v>
      </c>
      <c r="I372" s="218"/>
      <c r="J372" s="213"/>
      <c r="K372" s="213"/>
      <c r="L372" s="219"/>
      <c r="M372" s="220"/>
      <c r="N372" s="221"/>
      <c r="O372" s="221"/>
      <c r="P372" s="221"/>
      <c r="Q372" s="221"/>
      <c r="R372" s="221"/>
      <c r="S372" s="221"/>
      <c r="T372" s="222"/>
      <c r="AT372" s="223" t="s">
        <v>555</v>
      </c>
      <c r="AU372" s="223" t="s">
        <v>87</v>
      </c>
      <c r="AV372" s="13" t="s">
        <v>87</v>
      </c>
      <c r="AW372" s="13" t="s">
        <v>32</v>
      </c>
      <c r="AX372" s="13" t="s">
        <v>85</v>
      </c>
      <c r="AY372" s="223" t="s">
        <v>209</v>
      </c>
    </row>
    <row r="373" spans="1:65" s="2" customFormat="1" ht="21.75" customHeight="1">
      <c r="A373" s="35"/>
      <c r="B373" s="36"/>
      <c r="C373" s="224" t="s">
        <v>514</v>
      </c>
      <c r="D373" s="224" t="s">
        <v>576</v>
      </c>
      <c r="E373" s="225" t="s">
        <v>899</v>
      </c>
      <c r="F373" s="226" t="s">
        <v>900</v>
      </c>
      <c r="G373" s="227" t="s">
        <v>217</v>
      </c>
      <c r="H373" s="228">
        <v>278.75</v>
      </c>
      <c r="I373" s="229"/>
      <c r="J373" s="230">
        <f>ROUND(I373*H373,2)</f>
        <v>0</v>
      </c>
      <c r="K373" s="231"/>
      <c r="L373" s="232"/>
      <c r="M373" s="233" t="s">
        <v>1</v>
      </c>
      <c r="N373" s="234" t="s">
        <v>42</v>
      </c>
      <c r="O373" s="72"/>
      <c r="P373" s="203">
        <f>O373*H373</f>
        <v>0</v>
      </c>
      <c r="Q373" s="203">
        <v>1.46E-2</v>
      </c>
      <c r="R373" s="203">
        <f>Q373*H373</f>
        <v>4.06975</v>
      </c>
      <c r="S373" s="203">
        <v>0</v>
      </c>
      <c r="T373" s="204">
        <f>S373*H373</f>
        <v>0</v>
      </c>
      <c r="U373" s="35"/>
      <c r="V373" s="35"/>
      <c r="W373" s="35"/>
      <c r="X373" s="35"/>
      <c r="Y373" s="35"/>
      <c r="Z373" s="35"/>
      <c r="AA373" s="35"/>
      <c r="AB373" s="35"/>
      <c r="AC373" s="35"/>
      <c r="AD373" s="35"/>
      <c r="AE373" s="35"/>
      <c r="AR373" s="205" t="s">
        <v>246</v>
      </c>
      <c r="AT373" s="205" t="s">
        <v>576</v>
      </c>
      <c r="AU373" s="205" t="s">
        <v>87</v>
      </c>
      <c r="AY373" s="18" t="s">
        <v>209</v>
      </c>
      <c r="BE373" s="206">
        <f>IF(N373="základní",J373,0)</f>
        <v>0</v>
      </c>
      <c r="BF373" s="206">
        <f>IF(N373="snížená",J373,0)</f>
        <v>0</v>
      </c>
      <c r="BG373" s="206">
        <f>IF(N373="zákl. přenesená",J373,0)</f>
        <v>0</v>
      </c>
      <c r="BH373" s="206">
        <f>IF(N373="sníž. přenesená",J373,0)</f>
        <v>0</v>
      </c>
      <c r="BI373" s="206">
        <f>IF(N373="nulová",J373,0)</f>
        <v>0</v>
      </c>
      <c r="BJ373" s="18" t="s">
        <v>85</v>
      </c>
      <c r="BK373" s="206">
        <f>ROUND(I373*H373,2)</f>
        <v>0</v>
      </c>
      <c r="BL373" s="18" t="s">
        <v>218</v>
      </c>
      <c r="BM373" s="205" t="s">
        <v>901</v>
      </c>
    </row>
    <row r="374" spans="1:65" s="13" customFormat="1">
      <c r="B374" s="212"/>
      <c r="C374" s="213"/>
      <c r="D374" s="214" t="s">
        <v>555</v>
      </c>
      <c r="E374" s="215" t="s">
        <v>1</v>
      </c>
      <c r="F374" s="216" t="s">
        <v>902</v>
      </c>
      <c r="G374" s="213"/>
      <c r="H374" s="217">
        <v>223</v>
      </c>
      <c r="I374" s="218"/>
      <c r="J374" s="213"/>
      <c r="K374" s="213"/>
      <c r="L374" s="219"/>
      <c r="M374" s="220"/>
      <c r="N374" s="221"/>
      <c r="O374" s="221"/>
      <c r="P374" s="221"/>
      <c r="Q374" s="221"/>
      <c r="R374" s="221"/>
      <c r="S374" s="221"/>
      <c r="T374" s="222"/>
      <c r="AT374" s="223" t="s">
        <v>555</v>
      </c>
      <c r="AU374" s="223" t="s">
        <v>87</v>
      </c>
      <c r="AV374" s="13" t="s">
        <v>87</v>
      </c>
      <c r="AW374" s="13" t="s">
        <v>32</v>
      </c>
      <c r="AX374" s="13" t="s">
        <v>77</v>
      </c>
      <c r="AY374" s="223" t="s">
        <v>209</v>
      </c>
    </row>
    <row r="375" spans="1:65" s="13" customFormat="1">
      <c r="B375" s="212"/>
      <c r="C375" s="213"/>
      <c r="D375" s="214" t="s">
        <v>555</v>
      </c>
      <c r="E375" s="215" t="s">
        <v>1</v>
      </c>
      <c r="F375" s="216" t="s">
        <v>903</v>
      </c>
      <c r="G375" s="213"/>
      <c r="H375" s="217">
        <v>278.75</v>
      </c>
      <c r="I375" s="218"/>
      <c r="J375" s="213"/>
      <c r="K375" s="213"/>
      <c r="L375" s="219"/>
      <c r="M375" s="220"/>
      <c r="N375" s="221"/>
      <c r="O375" s="221"/>
      <c r="P375" s="221"/>
      <c r="Q375" s="221"/>
      <c r="R375" s="221"/>
      <c r="S375" s="221"/>
      <c r="T375" s="222"/>
      <c r="AT375" s="223" t="s">
        <v>555</v>
      </c>
      <c r="AU375" s="223" t="s">
        <v>87</v>
      </c>
      <c r="AV375" s="13" t="s">
        <v>87</v>
      </c>
      <c r="AW375" s="13" t="s">
        <v>32</v>
      </c>
      <c r="AX375" s="13" t="s">
        <v>85</v>
      </c>
      <c r="AY375" s="223" t="s">
        <v>209</v>
      </c>
    </row>
    <row r="376" spans="1:65" s="2" customFormat="1" ht="49.15" customHeight="1">
      <c r="A376" s="35"/>
      <c r="B376" s="36"/>
      <c r="C376" s="224" t="s">
        <v>518</v>
      </c>
      <c r="D376" s="224" t="s">
        <v>576</v>
      </c>
      <c r="E376" s="225" t="s">
        <v>904</v>
      </c>
      <c r="F376" s="226" t="s">
        <v>905</v>
      </c>
      <c r="G376" s="227" t="s">
        <v>217</v>
      </c>
      <c r="H376" s="228">
        <v>223</v>
      </c>
      <c r="I376" s="229"/>
      <c r="J376" s="230">
        <f>ROUND(I376*H376,2)</f>
        <v>0</v>
      </c>
      <c r="K376" s="231"/>
      <c r="L376" s="232"/>
      <c r="M376" s="233" t="s">
        <v>1</v>
      </c>
      <c r="N376" s="234" t="s">
        <v>42</v>
      </c>
      <c r="O376" s="72"/>
      <c r="P376" s="203">
        <f>O376*H376</f>
        <v>0</v>
      </c>
      <c r="Q376" s="203">
        <v>2.7999999999999998E-4</v>
      </c>
      <c r="R376" s="203">
        <f>Q376*H376</f>
        <v>6.2439999999999996E-2</v>
      </c>
      <c r="S376" s="203">
        <v>0</v>
      </c>
      <c r="T376" s="204">
        <f>S376*H376</f>
        <v>0</v>
      </c>
      <c r="U376" s="35"/>
      <c r="V376" s="35"/>
      <c r="W376" s="35"/>
      <c r="X376" s="35"/>
      <c r="Y376" s="35"/>
      <c r="Z376" s="35"/>
      <c r="AA376" s="35"/>
      <c r="AB376" s="35"/>
      <c r="AC376" s="35"/>
      <c r="AD376" s="35"/>
      <c r="AE376" s="35"/>
      <c r="AR376" s="205" t="s">
        <v>246</v>
      </c>
      <c r="AT376" s="205" t="s">
        <v>576</v>
      </c>
      <c r="AU376" s="205" t="s">
        <v>87</v>
      </c>
      <c r="AY376" s="18" t="s">
        <v>209</v>
      </c>
      <c r="BE376" s="206">
        <f>IF(N376="základní",J376,0)</f>
        <v>0</v>
      </c>
      <c r="BF376" s="206">
        <f>IF(N376="snížená",J376,0)</f>
        <v>0</v>
      </c>
      <c r="BG376" s="206">
        <f>IF(N376="zákl. přenesená",J376,0)</f>
        <v>0</v>
      </c>
      <c r="BH376" s="206">
        <f>IF(N376="sníž. přenesená",J376,0)</f>
        <v>0</v>
      </c>
      <c r="BI376" s="206">
        <f>IF(N376="nulová",J376,0)</f>
        <v>0</v>
      </c>
      <c r="BJ376" s="18" t="s">
        <v>85</v>
      </c>
      <c r="BK376" s="206">
        <f>ROUND(I376*H376,2)</f>
        <v>0</v>
      </c>
      <c r="BL376" s="18" t="s">
        <v>218</v>
      </c>
      <c r="BM376" s="205" t="s">
        <v>906</v>
      </c>
    </row>
    <row r="377" spans="1:65" s="13" customFormat="1">
      <c r="B377" s="212"/>
      <c r="C377" s="213"/>
      <c r="D377" s="214" t="s">
        <v>555</v>
      </c>
      <c r="E377" s="215" t="s">
        <v>1</v>
      </c>
      <c r="F377" s="216" t="s">
        <v>907</v>
      </c>
      <c r="G377" s="213"/>
      <c r="H377" s="217">
        <v>223</v>
      </c>
      <c r="I377" s="218"/>
      <c r="J377" s="213"/>
      <c r="K377" s="213"/>
      <c r="L377" s="219"/>
      <c r="M377" s="220"/>
      <c r="N377" s="221"/>
      <c r="O377" s="221"/>
      <c r="P377" s="221"/>
      <c r="Q377" s="221"/>
      <c r="R377" s="221"/>
      <c r="S377" s="221"/>
      <c r="T377" s="222"/>
      <c r="AT377" s="223" t="s">
        <v>555</v>
      </c>
      <c r="AU377" s="223" t="s">
        <v>87</v>
      </c>
      <c r="AV377" s="13" t="s">
        <v>87</v>
      </c>
      <c r="AW377" s="13" t="s">
        <v>32</v>
      </c>
      <c r="AX377" s="13" t="s">
        <v>85</v>
      </c>
      <c r="AY377" s="223" t="s">
        <v>209</v>
      </c>
    </row>
    <row r="378" spans="1:65" s="2" customFormat="1" ht="24.2" customHeight="1">
      <c r="A378" s="35"/>
      <c r="B378" s="36"/>
      <c r="C378" s="224" t="s">
        <v>524</v>
      </c>
      <c r="D378" s="224" t="s">
        <v>576</v>
      </c>
      <c r="E378" s="225" t="s">
        <v>908</v>
      </c>
      <c r="F378" s="226" t="s">
        <v>909</v>
      </c>
      <c r="G378" s="227" t="s">
        <v>217</v>
      </c>
      <c r="H378" s="228">
        <v>234.15</v>
      </c>
      <c r="I378" s="229"/>
      <c r="J378" s="230">
        <f>ROUND(I378*H378,2)</f>
        <v>0</v>
      </c>
      <c r="K378" s="231"/>
      <c r="L378" s="232"/>
      <c r="M378" s="233" t="s">
        <v>1</v>
      </c>
      <c r="N378" s="234" t="s">
        <v>42</v>
      </c>
      <c r="O378" s="72"/>
      <c r="P378" s="203">
        <f>O378*H378</f>
        <v>0</v>
      </c>
      <c r="Q378" s="203">
        <v>5.0000000000000001E-3</v>
      </c>
      <c r="R378" s="203">
        <f>Q378*H378</f>
        <v>1.17075</v>
      </c>
      <c r="S378" s="203">
        <v>0</v>
      </c>
      <c r="T378" s="204">
        <f>S378*H378</f>
        <v>0</v>
      </c>
      <c r="U378" s="35"/>
      <c r="V378" s="35"/>
      <c r="W378" s="35"/>
      <c r="X378" s="35"/>
      <c r="Y378" s="35"/>
      <c r="Z378" s="35"/>
      <c r="AA378" s="35"/>
      <c r="AB378" s="35"/>
      <c r="AC378" s="35"/>
      <c r="AD378" s="35"/>
      <c r="AE378" s="35"/>
      <c r="AR378" s="205" t="s">
        <v>246</v>
      </c>
      <c r="AT378" s="205" t="s">
        <v>576</v>
      </c>
      <c r="AU378" s="205" t="s">
        <v>87</v>
      </c>
      <c r="AY378" s="18" t="s">
        <v>209</v>
      </c>
      <c r="BE378" s="206">
        <f>IF(N378="základní",J378,0)</f>
        <v>0</v>
      </c>
      <c r="BF378" s="206">
        <f>IF(N378="snížená",J378,0)</f>
        <v>0</v>
      </c>
      <c r="BG378" s="206">
        <f>IF(N378="zákl. přenesená",J378,0)</f>
        <v>0</v>
      </c>
      <c r="BH378" s="206">
        <f>IF(N378="sníž. přenesená",J378,0)</f>
        <v>0</v>
      </c>
      <c r="BI378" s="206">
        <f>IF(N378="nulová",J378,0)</f>
        <v>0</v>
      </c>
      <c r="BJ378" s="18" t="s">
        <v>85</v>
      </c>
      <c r="BK378" s="206">
        <f>ROUND(I378*H378,2)</f>
        <v>0</v>
      </c>
      <c r="BL378" s="18" t="s">
        <v>218</v>
      </c>
      <c r="BM378" s="205" t="s">
        <v>910</v>
      </c>
    </row>
    <row r="379" spans="1:65" s="13" customFormat="1">
      <c r="B379" s="212"/>
      <c r="C379" s="213"/>
      <c r="D379" s="214" t="s">
        <v>555</v>
      </c>
      <c r="E379" s="215" t="s">
        <v>1</v>
      </c>
      <c r="F379" s="216" t="s">
        <v>911</v>
      </c>
      <c r="G379" s="213"/>
      <c r="H379" s="217">
        <v>234.15</v>
      </c>
      <c r="I379" s="218"/>
      <c r="J379" s="213"/>
      <c r="K379" s="213"/>
      <c r="L379" s="219"/>
      <c r="M379" s="220"/>
      <c r="N379" s="221"/>
      <c r="O379" s="221"/>
      <c r="P379" s="221"/>
      <c r="Q379" s="221"/>
      <c r="R379" s="221"/>
      <c r="S379" s="221"/>
      <c r="T379" s="222"/>
      <c r="AT379" s="223" t="s">
        <v>555</v>
      </c>
      <c r="AU379" s="223" t="s">
        <v>87</v>
      </c>
      <c r="AV379" s="13" t="s">
        <v>87</v>
      </c>
      <c r="AW379" s="13" t="s">
        <v>32</v>
      </c>
      <c r="AX379" s="13" t="s">
        <v>85</v>
      </c>
      <c r="AY379" s="223" t="s">
        <v>209</v>
      </c>
    </row>
    <row r="380" spans="1:65" s="2" customFormat="1" ht="24.2" customHeight="1">
      <c r="A380" s="35"/>
      <c r="B380" s="36"/>
      <c r="C380" s="193" t="s">
        <v>530</v>
      </c>
      <c r="D380" s="193" t="s">
        <v>214</v>
      </c>
      <c r="E380" s="194" t="s">
        <v>912</v>
      </c>
      <c r="F380" s="195" t="s">
        <v>913</v>
      </c>
      <c r="G380" s="196" t="s">
        <v>217</v>
      </c>
      <c r="H380" s="197">
        <v>278</v>
      </c>
      <c r="I380" s="198"/>
      <c r="J380" s="199">
        <f>ROUND(I380*H380,2)</f>
        <v>0</v>
      </c>
      <c r="K380" s="200"/>
      <c r="L380" s="40"/>
      <c r="M380" s="201" t="s">
        <v>1</v>
      </c>
      <c r="N380" s="202" t="s">
        <v>42</v>
      </c>
      <c r="O380" s="72"/>
      <c r="P380" s="203">
        <f>O380*H380</f>
        <v>0</v>
      </c>
      <c r="Q380" s="203">
        <v>1.0000000000000001E-5</v>
      </c>
      <c r="R380" s="203">
        <f>Q380*H380</f>
        <v>2.7800000000000004E-3</v>
      </c>
      <c r="S380" s="203">
        <v>0</v>
      </c>
      <c r="T380" s="204">
        <f>S380*H380</f>
        <v>0</v>
      </c>
      <c r="U380" s="35"/>
      <c r="V380" s="35"/>
      <c r="W380" s="35"/>
      <c r="X380" s="35"/>
      <c r="Y380" s="35"/>
      <c r="Z380" s="35"/>
      <c r="AA380" s="35"/>
      <c r="AB380" s="35"/>
      <c r="AC380" s="35"/>
      <c r="AD380" s="35"/>
      <c r="AE380" s="35"/>
      <c r="AR380" s="205" t="s">
        <v>218</v>
      </c>
      <c r="AT380" s="205" t="s">
        <v>214</v>
      </c>
      <c r="AU380" s="205" t="s">
        <v>87</v>
      </c>
      <c r="AY380" s="18" t="s">
        <v>209</v>
      </c>
      <c r="BE380" s="206">
        <f>IF(N380="základní",J380,0)</f>
        <v>0</v>
      </c>
      <c r="BF380" s="206">
        <f>IF(N380="snížená",J380,0)</f>
        <v>0</v>
      </c>
      <c r="BG380" s="206">
        <f>IF(N380="zákl. přenesená",J380,0)</f>
        <v>0</v>
      </c>
      <c r="BH380" s="206">
        <f>IF(N380="sníž. přenesená",J380,0)</f>
        <v>0</v>
      </c>
      <c r="BI380" s="206">
        <f>IF(N380="nulová",J380,0)</f>
        <v>0</v>
      </c>
      <c r="BJ380" s="18" t="s">
        <v>85</v>
      </c>
      <c r="BK380" s="206">
        <f>ROUND(I380*H380,2)</f>
        <v>0</v>
      </c>
      <c r="BL380" s="18" t="s">
        <v>218</v>
      </c>
      <c r="BM380" s="205" t="s">
        <v>914</v>
      </c>
    </row>
    <row r="381" spans="1:65" s="2" customFormat="1" ht="19.5">
      <c r="A381" s="35"/>
      <c r="B381" s="36"/>
      <c r="C381" s="37"/>
      <c r="D381" s="214" t="s">
        <v>807</v>
      </c>
      <c r="E381" s="37"/>
      <c r="F381" s="256" t="s">
        <v>915</v>
      </c>
      <c r="G381" s="37"/>
      <c r="H381" s="37"/>
      <c r="I381" s="257"/>
      <c r="J381" s="37"/>
      <c r="K381" s="37"/>
      <c r="L381" s="40"/>
      <c r="M381" s="258"/>
      <c r="N381" s="259"/>
      <c r="O381" s="72"/>
      <c r="P381" s="72"/>
      <c r="Q381" s="72"/>
      <c r="R381" s="72"/>
      <c r="S381" s="72"/>
      <c r="T381" s="73"/>
      <c r="U381" s="35"/>
      <c r="V381" s="35"/>
      <c r="W381" s="35"/>
      <c r="X381" s="35"/>
      <c r="Y381" s="35"/>
      <c r="Z381" s="35"/>
      <c r="AA381" s="35"/>
      <c r="AB381" s="35"/>
      <c r="AC381" s="35"/>
      <c r="AD381" s="35"/>
      <c r="AE381" s="35"/>
      <c r="AT381" s="18" t="s">
        <v>807</v>
      </c>
      <c r="AU381" s="18" t="s">
        <v>87</v>
      </c>
    </row>
    <row r="382" spans="1:65" s="2" customFormat="1" ht="24.2" customHeight="1">
      <c r="A382" s="35"/>
      <c r="B382" s="36"/>
      <c r="C382" s="193" t="s">
        <v>536</v>
      </c>
      <c r="D382" s="193" t="s">
        <v>214</v>
      </c>
      <c r="E382" s="194" t="s">
        <v>916</v>
      </c>
      <c r="F382" s="195" t="s">
        <v>917</v>
      </c>
      <c r="G382" s="196" t="s">
        <v>217</v>
      </c>
      <c r="H382" s="197">
        <v>5644.61</v>
      </c>
      <c r="I382" s="198"/>
      <c r="J382" s="199">
        <f>ROUND(I382*H382,2)</f>
        <v>0</v>
      </c>
      <c r="K382" s="200"/>
      <c r="L382" s="40"/>
      <c r="M382" s="201" t="s">
        <v>1</v>
      </c>
      <c r="N382" s="202" t="s">
        <v>42</v>
      </c>
      <c r="O382" s="72"/>
      <c r="P382" s="203">
        <f>O382*H382</f>
        <v>0</v>
      </c>
      <c r="Q382" s="203">
        <v>3.63E-3</v>
      </c>
      <c r="R382" s="203">
        <f>Q382*H382</f>
        <v>20.489934299999998</v>
      </c>
      <c r="S382" s="203">
        <v>0</v>
      </c>
      <c r="T382" s="204">
        <f>S382*H382</f>
        <v>0</v>
      </c>
      <c r="U382" s="35"/>
      <c r="V382" s="35"/>
      <c r="W382" s="35"/>
      <c r="X382" s="35"/>
      <c r="Y382" s="35"/>
      <c r="Z382" s="35"/>
      <c r="AA382" s="35"/>
      <c r="AB382" s="35"/>
      <c r="AC382" s="35"/>
      <c r="AD382" s="35"/>
      <c r="AE382" s="35"/>
      <c r="AR382" s="205" t="s">
        <v>218</v>
      </c>
      <c r="AT382" s="205" t="s">
        <v>214</v>
      </c>
      <c r="AU382" s="205" t="s">
        <v>87</v>
      </c>
      <c r="AY382" s="18" t="s">
        <v>209</v>
      </c>
      <c r="BE382" s="206">
        <f>IF(N382="základní",J382,0)</f>
        <v>0</v>
      </c>
      <c r="BF382" s="206">
        <f>IF(N382="snížená",J382,0)</f>
        <v>0</v>
      </c>
      <c r="BG382" s="206">
        <f>IF(N382="zákl. přenesená",J382,0)</f>
        <v>0</v>
      </c>
      <c r="BH382" s="206">
        <f>IF(N382="sníž. přenesená",J382,0)</f>
        <v>0</v>
      </c>
      <c r="BI382" s="206">
        <f>IF(N382="nulová",J382,0)</f>
        <v>0</v>
      </c>
      <c r="BJ382" s="18" t="s">
        <v>85</v>
      </c>
      <c r="BK382" s="206">
        <f>ROUND(I382*H382,2)</f>
        <v>0</v>
      </c>
      <c r="BL382" s="18" t="s">
        <v>218</v>
      </c>
      <c r="BM382" s="205" t="s">
        <v>918</v>
      </c>
    </row>
    <row r="383" spans="1:65" s="13" customFormat="1">
      <c r="B383" s="212"/>
      <c r="C383" s="213"/>
      <c r="D383" s="214" t="s">
        <v>555</v>
      </c>
      <c r="E383" s="215" t="s">
        <v>1</v>
      </c>
      <c r="F383" s="216" t="s">
        <v>919</v>
      </c>
      <c r="G383" s="213"/>
      <c r="H383" s="217">
        <v>3780.65</v>
      </c>
      <c r="I383" s="218"/>
      <c r="J383" s="213"/>
      <c r="K383" s="213"/>
      <c r="L383" s="219"/>
      <c r="M383" s="220"/>
      <c r="N383" s="221"/>
      <c r="O383" s="221"/>
      <c r="P383" s="221"/>
      <c r="Q383" s="221"/>
      <c r="R383" s="221"/>
      <c r="S383" s="221"/>
      <c r="T383" s="222"/>
      <c r="AT383" s="223" t="s">
        <v>555</v>
      </c>
      <c r="AU383" s="223" t="s">
        <v>87</v>
      </c>
      <c r="AV383" s="13" t="s">
        <v>87</v>
      </c>
      <c r="AW383" s="13" t="s">
        <v>32</v>
      </c>
      <c r="AX383" s="13" t="s">
        <v>77</v>
      </c>
      <c r="AY383" s="223" t="s">
        <v>209</v>
      </c>
    </row>
    <row r="384" spans="1:65" s="13" customFormat="1">
      <c r="B384" s="212"/>
      <c r="C384" s="213"/>
      <c r="D384" s="214" t="s">
        <v>555</v>
      </c>
      <c r="E384" s="215" t="s">
        <v>1</v>
      </c>
      <c r="F384" s="216" t="s">
        <v>920</v>
      </c>
      <c r="G384" s="213"/>
      <c r="H384" s="217">
        <v>1599.96</v>
      </c>
      <c r="I384" s="218"/>
      <c r="J384" s="213"/>
      <c r="K384" s="213"/>
      <c r="L384" s="219"/>
      <c r="M384" s="220"/>
      <c r="N384" s="221"/>
      <c r="O384" s="221"/>
      <c r="P384" s="221"/>
      <c r="Q384" s="221"/>
      <c r="R384" s="221"/>
      <c r="S384" s="221"/>
      <c r="T384" s="222"/>
      <c r="AT384" s="223" t="s">
        <v>555</v>
      </c>
      <c r="AU384" s="223" t="s">
        <v>87</v>
      </c>
      <c r="AV384" s="13" t="s">
        <v>87</v>
      </c>
      <c r="AW384" s="13" t="s">
        <v>32</v>
      </c>
      <c r="AX384" s="13" t="s">
        <v>77</v>
      </c>
      <c r="AY384" s="223" t="s">
        <v>209</v>
      </c>
    </row>
    <row r="385" spans="1:65" s="13" customFormat="1">
      <c r="B385" s="212"/>
      <c r="C385" s="213"/>
      <c r="D385" s="214" t="s">
        <v>555</v>
      </c>
      <c r="E385" s="215" t="s">
        <v>1</v>
      </c>
      <c r="F385" s="216" t="s">
        <v>921</v>
      </c>
      <c r="G385" s="213"/>
      <c r="H385" s="217">
        <v>264</v>
      </c>
      <c r="I385" s="218"/>
      <c r="J385" s="213"/>
      <c r="K385" s="213"/>
      <c r="L385" s="219"/>
      <c r="M385" s="220"/>
      <c r="N385" s="221"/>
      <c r="O385" s="221"/>
      <c r="P385" s="221"/>
      <c r="Q385" s="221"/>
      <c r="R385" s="221"/>
      <c r="S385" s="221"/>
      <c r="T385" s="222"/>
      <c r="AT385" s="223" t="s">
        <v>555</v>
      </c>
      <c r="AU385" s="223" t="s">
        <v>87</v>
      </c>
      <c r="AV385" s="13" t="s">
        <v>87</v>
      </c>
      <c r="AW385" s="13" t="s">
        <v>32</v>
      </c>
      <c r="AX385" s="13" t="s">
        <v>77</v>
      </c>
      <c r="AY385" s="223" t="s">
        <v>209</v>
      </c>
    </row>
    <row r="386" spans="1:65" s="14" customFormat="1">
      <c r="B386" s="235"/>
      <c r="C386" s="236"/>
      <c r="D386" s="214" t="s">
        <v>555</v>
      </c>
      <c r="E386" s="237" t="s">
        <v>1</v>
      </c>
      <c r="F386" s="238" t="s">
        <v>645</v>
      </c>
      <c r="G386" s="236"/>
      <c r="H386" s="239">
        <v>5644.6100000000006</v>
      </c>
      <c r="I386" s="240"/>
      <c r="J386" s="236"/>
      <c r="K386" s="236"/>
      <c r="L386" s="241"/>
      <c r="M386" s="242"/>
      <c r="N386" s="243"/>
      <c r="O386" s="243"/>
      <c r="P386" s="243"/>
      <c r="Q386" s="243"/>
      <c r="R386" s="243"/>
      <c r="S386" s="243"/>
      <c r="T386" s="244"/>
      <c r="AT386" s="245" t="s">
        <v>555</v>
      </c>
      <c r="AU386" s="245" t="s">
        <v>87</v>
      </c>
      <c r="AV386" s="14" t="s">
        <v>218</v>
      </c>
      <c r="AW386" s="14" t="s">
        <v>32</v>
      </c>
      <c r="AX386" s="14" t="s">
        <v>85</v>
      </c>
      <c r="AY386" s="245" t="s">
        <v>209</v>
      </c>
    </row>
    <row r="387" spans="1:65" s="2" customFormat="1" ht="33" customHeight="1">
      <c r="A387" s="35"/>
      <c r="B387" s="36"/>
      <c r="C387" s="193" t="s">
        <v>922</v>
      </c>
      <c r="D387" s="193" t="s">
        <v>214</v>
      </c>
      <c r="E387" s="194" t="s">
        <v>923</v>
      </c>
      <c r="F387" s="195" t="s">
        <v>924</v>
      </c>
      <c r="G387" s="196" t="s">
        <v>224</v>
      </c>
      <c r="H387" s="197">
        <v>171.7</v>
      </c>
      <c r="I387" s="198"/>
      <c r="J387" s="199">
        <f>ROUND(I387*H387,2)</f>
        <v>0</v>
      </c>
      <c r="K387" s="200"/>
      <c r="L387" s="40"/>
      <c r="M387" s="201" t="s">
        <v>1</v>
      </c>
      <c r="N387" s="202" t="s">
        <v>42</v>
      </c>
      <c r="O387" s="72"/>
      <c r="P387" s="203">
        <f>O387*H387</f>
        <v>0</v>
      </c>
      <c r="Q387" s="203">
        <v>2.3010199999999998</v>
      </c>
      <c r="R387" s="203">
        <f>Q387*H387</f>
        <v>395.08513399999993</v>
      </c>
      <c r="S387" s="203">
        <v>0</v>
      </c>
      <c r="T387" s="204">
        <f>S387*H387</f>
        <v>0</v>
      </c>
      <c r="U387" s="35"/>
      <c r="V387" s="35"/>
      <c r="W387" s="35"/>
      <c r="X387" s="35"/>
      <c r="Y387" s="35"/>
      <c r="Z387" s="35"/>
      <c r="AA387" s="35"/>
      <c r="AB387" s="35"/>
      <c r="AC387" s="35"/>
      <c r="AD387" s="35"/>
      <c r="AE387" s="35"/>
      <c r="AR387" s="205" t="s">
        <v>218</v>
      </c>
      <c r="AT387" s="205" t="s">
        <v>214</v>
      </c>
      <c r="AU387" s="205" t="s">
        <v>87</v>
      </c>
      <c r="AY387" s="18" t="s">
        <v>209</v>
      </c>
      <c r="BE387" s="206">
        <f>IF(N387="základní",J387,0)</f>
        <v>0</v>
      </c>
      <c r="BF387" s="206">
        <f>IF(N387="snížená",J387,0)</f>
        <v>0</v>
      </c>
      <c r="BG387" s="206">
        <f>IF(N387="zákl. přenesená",J387,0)</f>
        <v>0</v>
      </c>
      <c r="BH387" s="206">
        <f>IF(N387="sníž. přenesená",J387,0)</f>
        <v>0</v>
      </c>
      <c r="BI387" s="206">
        <f>IF(N387="nulová",J387,0)</f>
        <v>0</v>
      </c>
      <c r="BJ387" s="18" t="s">
        <v>85</v>
      </c>
      <c r="BK387" s="206">
        <f>ROUND(I387*H387,2)</f>
        <v>0</v>
      </c>
      <c r="BL387" s="18" t="s">
        <v>218</v>
      </c>
      <c r="BM387" s="205" t="s">
        <v>925</v>
      </c>
    </row>
    <row r="388" spans="1:65" s="13" customFormat="1" ht="33.75">
      <c r="B388" s="212"/>
      <c r="C388" s="213"/>
      <c r="D388" s="214" t="s">
        <v>555</v>
      </c>
      <c r="E388" s="215" t="s">
        <v>1</v>
      </c>
      <c r="F388" s="216" t="s">
        <v>926</v>
      </c>
      <c r="G388" s="213"/>
      <c r="H388" s="217">
        <v>137.94999999999999</v>
      </c>
      <c r="I388" s="218"/>
      <c r="J388" s="213"/>
      <c r="K388" s="213"/>
      <c r="L388" s="219"/>
      <c r="M388" s="220"/>
      <c r="N388" s="221"/>
      <c r="O388" s="221"/>
      <c r="P388" s="221"/>
      <c r="Q388" s="221"/>
      <c r="R388" s="221"/>
      <c r="S388" s="221"/>
      <c r="T388" s="222"/>
      <c r="AT388" s="223" t="s">
        <v>555</v>
      </c>
      <c r="AU388" s="223" t="s">
        <v>87</v>
      </c>
      <c r="AV388" s="13" t="s">
        <v>87</v>
      </c>
      <c r="AW388" s="13" t="s">
        <v>32</v>
      </c>
      <c r="AX388" s="13" t="s">
        <v>77</v>
      </c>
      <c r="AY388" s="223" t="s">
        <v>209</v>
      </c>
    </row>
    <row r="389" spans="1:65" s="13" customFormat="1">
      <c r="B389" s="212"/>
      <c r="C389" s="213"/>
      <c r="D389" s="214" t="s">
        <v>555</v>
      </c>
      <c r="E389" s="215" t="s">
        <v>1</v>
      </c>
      <c r="F389" s="216" t="s">
        <v>927</v>
      </c>
      <c r="G389" s="213"/>
      <c r="H389" s="217">
        <v>33.75</v>
      </c>
      <c r="I389" s="218"/>
      <c r="J389" s="213"/>
      <c r="K389" s="213"/>
      <c r="L389" s="219"/>
      <c r="M389" s="220"/>
      <c r="N389" s="221"/>
      <c r="O389" s="221"/>
      <c r="P389" s="221"/>
      <c r="Q389" s="221"/>
      <c r="R389" s="221"/>
      <c r="S389" s="221"/>
      <c r="T389" s="222"/>
      <c r="AT389" s="223" t="s">
        <v>555</v>
      </c>
      <c r="AU389" s="223" t="s">
        <v>87</v>
      </c>
      <c r="AV389" s="13" t="s">
        <v>87</v>
      </c>
      <c r="AW389" s="13" t="s">
        <v>32</v>
      </c>
      <c r="AX389" s="13" t="s">
        <v>77</v>
      </c>
      <c r="AY389" s="223" t="s">
        <v>209</v>
      </c>
    </row>
    <row r="390" spans="1:65" s="14" customFormat="1">
      <c r="B390" s="235"/>
      <c r="C390" s="236"/>
      <c r="D390" s="214" t="s">
        <v>555</v>
      </c>
      <c r="E390" s="237" t="s">
        <v>1</v>
      </c>
      <c r="F390" s="238" t="s">
        <v>645</v>
      </c>
      <c r="G390" s="236"/>
      <c r="H390" s="239">
        <v>171.7</v>
      </c>
      <c r="I390" s="240"/>
      <c r="J390" s="236"/>
      <c r="K390" s="236"/>
      <c r="L390" s="241"/>
      <c r="M390" s="242"/>
      <c r="N390" s="243"/>
      <c r="O390" s="243"/>
      <c r="P390" s="243"/>
      <c r="Q390" s="243"/>
      <c r="R390" s="243"/>
      <c r="S390" s="243"/>
      <c r="T390" s="244"/>
      <c r="AT390" s="245" t="s">
        <v>555</v>
      </c>
      <c r="AU390" s="245" t="s">
        <v>87</v>
      </c>
      <c r="AV390" s="14" t="s">
        <v>218</v>
      </c>
      <c r="AW390" s="14" t="s">
        <v>32</v>
      </c>
      <c r="AX390" s="14" t="s">
        <v>85</v>
      </c>
      <c r="AY390" s="245" t="s">
        <v>209</v>
      </c>
    </row>
    <row r="391" spans="1:65" s="2" customFormat="1" ht="33" customHeight="1">
      <c r="A391" s="35"/>
      <c r="B391" s="36"/>
      <c r="C391" s="193" t="s">
        <v>928</v>
      </c>
      <c r="D391" s="193" t="s">
        <v>214</v>
      </c>
      <c r="E391" s="194" t="s">
        <v>929</v>
      </c>
      <c r="F391" s="195" t="s">
        <v>930</v>
      </c>
      <c r="G391" s="196" t="s">
        <v>224</v>
      </c>
      <c r="H391" s="197">
        <v>727.072</v>
      </c>
      <c r="I391" s="198"/>
      <c r="J391" s="199">
        <f>ROUND(I391*H391,2)</f>
        <v>0</v>
      </c>
      <c r="K391" s="200"/>
      <c r="L391" s="40"/>
      <c r="M391" s="201" t="s">
        <v>1</v>
      </c>
      <c r="N391" s="202" t="s">
        <v>42</v>
      </c>
      <c r="O391" s="72"/>
      <c r="P391" s="203">
        <f>O391*H391</f>
        <v>0</v>
      </c>
      <c r="Q391" s="203">
        <v>2.5018699999999998</v>
      </c>
      <c r="R391" s="203">
        <f>Q391*H391</f>
        <v>1819.0396246399998</v>
      </c>
      <c r="S391" s="203">
        <v>0</v>
      </c>
      <c r="T391" s="204">
        <f>S391*H391</f>
        <v>0</v>
      </c>
      <c r="U391" s="35"/>
      <c r="V391" s="35"/>
      <c r="W391" s="35"/>
      <c r="X391" s="35"/>
      <c r="Y391" s="35"/>
      <c r="Z391" s="35"/>
      <c r="AA391" s="35"/>
      <c r="AB391" s="35"/>
      <c r="AC391" s="35"/>
      <c r="AD391" s="35"/>
      <c r="AE391" s="35"/>
      <c r="AR391" s="205" t="s">
        <v>218</v>
      </c>
      <c r="AT391" s="205" t="s">
        <v>214</v>
      </c>
      <c r="AU391" s="205" t="s">
        <v>87</v>
      </c>
      <c r="AY391" s="18" t="s">
        <v>209</v>
      </c>
      <c r="BE391" s="206">
        <f>IF(N391="základní",J391,0)</f>
        <v>0</v>
      </c>
      <c r="BF391" s="206">
        <f>IF(N391="snížená",J391,0)</f>
        <v>0</v>
      </c>
      <c r="BG391" s="206">
        <f>IF(N391="zákl. přenesená",J391,0)</f>
        <v>0</v>
      </c>
      <c r="BH391" s="206">
        <f>IF(N391="sníž. přenesená",J391,0)</f>
        <v>0</v>
      </c>
      <c r="BI391" s="206">
        <f>IF(N391="nulová",J391,0)</f>
        <v>0</v>
      </c>
      <c r="BJ391" s="18" t="s">
        <v>85</v>
      </c>
      <c r="BK391" s="206">
        <f>ROUND(I391*H391,2)</f>
        <v>0</v>
      </c>
      <c r="BL391" s="18" t="s">
        <v>218</v>
      </c>
      <c r="BM391" s="205" t="s">
        <v>931</v>
      </c>
    </row>
    <row r="392" spans="1:65" s="2" customFormat="1" ht="29.25">
      <c r="A392" s="35"/>
      <c r="B392" s="36"/>
      <c r="C392" s="37"/>
      <c r="D392" s="214" t="s">
        <v>807</v>
      </c>
      <c r="E392" s="37"/>
      <c r="F392" s="256" t="s">
        <v>932</v>
      </c>
      <c r="G392" s="37"/>
      <c r="H392" s="37"/>
      <c r="I392" s="257"/>
      <c r="J392" s="37"/>
      <c r="K392" s="37"/>
      <c r="L392" s="40"/>
      <c r="M392" s="258"/>
      <c r="N392" s="259"/>
      <c r="O392" s="72"/>
      <c r="P392" s="72"/>
      <c r="Q392" s="72"/>
      <c r="R392" s="72"/>
      <c r="S392" s="72"/>
      <c r="T392" s="73"/>
      <c r="U392" s="35"/>
      <c r="V392" s="35"/>
      <c r="W392" s="35"/>
      <c r="X392" s="35"/>
      <c r="Y392" s="35"/>
      <c r="Z392" s="35"/>
      <c r="AA392" s="35"/>
      <c r="AB392" s="35"/>
      <c r="AC392" s="35"/>
      <c r="AD392" s="35"/>
      <c r="AE392" s="35"/>
      <c r="AT392" s="18" t="s">
        <v>807</v>
      </c>
      <c r="AU392" s="18" t="s">
        <v>87</v>
      </c>
    </row>
    <row r="393" spans="1:65" s="15" customFormat="1">
      <c r="B393" s="246"/>
      <c r="C393" s="247"/>
      <c r="D393" s="214" t="s">
        <v>555</v>
      </c>
      <c r="E393" s="248" t="s">
        <v>1</v>
      </c>
      <c r="F393" s="249" t="s">
        <v>933</v>
      </c>
      <c r="G393" s="247"/>
      <c r="H393" s="248" t="s">
        <v>1</v>
      </c>
      <c r="I393" s="250"/>
      <c r="J393" s="247"/>
      <c r="K393" s="247"/>
      <c r="L393" s="251"/>
      <c r="M393" s="252"/>
      <c r="N393" s="253"/>
      <c r="O393" s="253"/>
      <c r="P393" s="253"/>
      <c r="Q393" s="253"/>
      <c r="R393" s="253"/>
      <c r="S393" s="253"/>
      <c r="T393" s="254"/>
      <c r="AT393" s="255" t="s">
        <v>555</v>
      </c>
      <c r="AU393" s="255" t="s">
        <v>87</v>
      </c>
      <c r="AV393" s="15" t="s">
        <v>85</v>
      </c>
      <c r="AW393" s="15" t="s">
        <v>32</v>
      </c>
      <c r="AX393" s="15" t="s">
        <v>77</v>
      </c>
      <c r="AY393" s="255" t="s">
        <v>209</v>
      </c>
    </row>
    <row r="394" spans="1:65" s="15" customFormat="1">
      <c r="B394" s="246"/>
      <c r="C394" s="247"/>
      <c r="D394" s="214" t="s">
        <v>555</v>
      </c>
      <c r="E394" s="248" t="s">
        <v>1</v>
      </c>
      <c r="F394" s="249" t="s">
        <v>934</v>
      </c>
      <c r="G394" s="247"/>
      <c r="H394" s="248" t="s">
        <v>1</v>
      </c>
      <c r="I394" s="250"/>
      <c r="J394" s="247"/>
      <c r="K394" s="247"/>
      <c r="L394" s="251"/>
      <c r="M394" s="252"/>
      <c r="N394" s="253"/>
      <c r="O394" s="253"/>
      <c r="P394" s="253"/>
      <c r="Q394" s="253"/>
      <c r="R394" s="253"/>
      <c r="S394" s="253"/>
      <c r="T394" s="254"/>
      <c r="AT394" s="255" t="s">
        <v>555</v>
      </c>
      <c r="AU394" s="255" t="s">
        <v>87</v>
      </c>
      <c r="AV394" s="15" t="s">
        <v>85</v>
      </c>
      <c r="AW394" s="15" t="s">
        <v>32</v>
      </c>
      <c r="AX394" s="15" t="s">
        <v>77</v>
      </c>
      <c r="AY394" s="255" t="s">
        <v>209</v>
      </c>
    </row>
    <row r="395" spans="1:65" s="13" customFormat="1">
      <c r="B395" s="212"/>
      <c r="C395" s="213"/>
      <c r="D395" s="214" t="s">
        <v>555</v>
      </c>
      <c r="E395" s="215" t="s">
        <v>1</v>
      </c>
      <c r="F395" s="216" t="s">
        <v>935</v>
      </c>
      <c r="G395" s="213"/>
      <c r="H395" s="217">
        <v>0</v>
      </c>
      <c r="I395" s="218"/>
      <c r="J395" s="213"/>
      <c r="K395" s="213"/>
      <c r="L395" s="219"/>
      <c r="M395" s="220"/>
      <c r="N395" s="221"/>
      <c r="O395" s="221"/>
      <c r="P395" s="221"/>
      <c r="Q395" s="221"/>
      <c r="R395" s="221"/>
      <c r="S395" s="221"/>
      <c r="T395" s="222"/>
      <c r="AT395" s="223" t="s">
        <v>555</v>
      </c>
      <c r="AU395" s="223" t="s">
        <v>87</v>
      </c>
      <c r="AV395" s="13" t="s">
        <v>87</v>
      </c>
      <c r="AW395" s="13" t="s">
        <v>32</v>
      </c>
      <c r="AX395" s="13" t="s">
        <v>77</v>
      </c>
      <c r="AY395" s="223" t="s">
        <v>209</v>
      </c>
    </row>
    <row r="396" spans="1:65" s="13" customFormat="1" ht="33.75">
      <c r="B396" s="212"/>
      <c r="C396" s="213"/>
      <c r="D396" s="214" t="s">
        <v>555</v>
      </c>
      <c r="E396" s="215" t="s">
        <v>1</v>
      </c>
      <c r="F396" s="216" t="s">
        <v>936</v>
      </c>
      <c r="G396" s="213"/>
      <c r="H396" s="217">
        <v>8.766</v>
      </c>
      <c r="I396" s="218"/>
      <c r="J396" s="213"/>
      <c r="K396" s="213"/>
      <c r="L396" s="219"/>
      <c r="M396" s="220"/>
      <c r="N396" s="221"/>
      <c r="O396" s="221"/>
      <c r="P396" s="221"/>
      <c r="Q396" s="221"/>
      <c r="R396" s="221"/>
      <c r="S396" s="221"/>
      <c r="T396" s="222"/>
      <c r="AT396" s="223" t="s">
        <v>555</v>
      </c>
      <c r="AU396" s="223" t="s">
        <v>87</v>
      </c>
      <c r="AV396" s="13" t="s">
        <v>87</v>
      </c>
      <c r="AW396" s="13" t="s">
        <v>32</v>
      </c>
      <c r="AX396" s="13" t="s">
        <v>77</v>
      </c>
      <c r="AY396" s="223" t="s">
        <v>209</v>
      </c>
    </row>
    <row r="397" spans="1:65" s="13" customFormat="1">
      <c r="B397" s="212"/>
      <c r="C397" s="213"/>
      <c r="D397" s="214" t="s">
        <v>555</v>
      </c>
      <c r="E397" s="215" t="s">
        <v>1</v>
      </c>
      <c r="F397" s="216" t="s">
        <v>937</v>
      </c>
      <c r="G397" s="213"/>
      <c r="H397" s="217">
        <v>48.703000000000003</v>
      </c>
      <c r="I397" s="218"/>
      <c r="J397" s="213"/>
      <c r="K397" s="213"/>
      <c r="L397" s="219"/>
      <c r="M397" s="220"/>
      <c r="N397" s="221"/>
      <c r="O397" s="221"/>
      <c r="P397" s="221"/>
      <c r="Q397" s="221"/>
      <c r="R397" s="221"/>
      <c r="S397" s="221"/>
      <c r="T397" s="222"/>
      <c r="AT397" s="223" t="s">
        <v>555</v>
      </c>
      <c r="AU397" s="223" t="s">
        <v>87</v>
      </c>
      <c r="AV397" s="13" t="s">
        <v>87</v>
      </c>
      <c r="AW397" s="13" t="s">
        <v>32</v>
      </c>
      <c r="AX397" s="13" t="s">
        <v>77</v>
      </c>
      <c r="AY397" s="223" t="s">
        <v>209</v>
      </c>
    </row>
    <row r="398" spans="1:65" s="13" customFormat="1">
      <c r="B398" s="212"/>
      <c r="C398" s="213"/>
      <c r="D398" s="214" t="s">
        <v>555</v>
      </c>
      <c r="E398" s="215" t="s">
        <v>1</v>
      </c>
      <c r="F398" s="216" t="s">
        <v>938</v>
      </c>
      <c r="G398" s="213"/>
      <c r="H398" s="217">
        <v>48.703000000000003</v>
      </c>
      <c r="I398" s="218"/>
      <c r="J398" s="213"/>
      <c r="K398" s="213"/>
      <c r="L398" s="219"/>
      <c r="M398" s="220"/>
      <c r="N398" s="221"/>
      <c r="O398" s="221"/>
      <c r="P398" s="221"/>
      <c r="Q398" s="221"/>
      <c r="R398" s="221"/>
      <c r="S398" s="221"/>
      <c r="T398" s="222"/>
      <c r="AT398" s="223" t="s">
        <v>555</v>
      </c>
      <c r="AU398" s="223" t="s">
        <v>87</v>
      </c>
      <c r="AV398" s="13" t="s">
        <v>87</v>
      </c>
      <c r="AW398" s="13" t="s">
        <v>32</v>
      </c>
      <c r="AX398" s="13" t="s">
        <v>77</v>
      </c>
      <c r="AY398" s="223" t="s">
        <v>209</v>
      </c>
    </row>
    <row r="399" spans="1:65" s="13" customFormat="1">
      <c r="B399" s="212"/>
      <c r="C399" s="213"/>
      <c r="D399" s="214" t="s">
        <v>555</v>
      </c>
      <c r="E399" s="215" t="s">
        <v>1</v>
      </c>
      <c r="F399" s="216" t="s">
        <v>939</v>
      </c>
      <c r="G399" s="213"/>
      <c r="H399" s="217">
        <v>49.183999999999997</v>
      </c>
      <c r="I399" s="218"/>
      <c r="J399" s="213"/>
      <c r="K399" s="213"/>
      <c r="L399" s="219"/>
      <c r="M399" s="220"/>
      <c r="N399" s="221"/>
      <c r="O399" s="221"/>
      <c r="P399" s="221"/>
      <c r="Q399" s="221"/>
      <c r="R399" s="221"/>
      <c r="S399" s="221"/>
      <c r="T399" s="222"/>
      <c r="AT399" s="223" t="s">
        <v>555</v>
      </c>
      <c r="AU399" s="223" t="s">
        <v>87</v>
      </c>
      <c r="AV399" s="13" t="s">
        <v>87</v>
      </c>
      <c r="AW399" s="13" t="s">
        <v>32</v>
      </c>
      <c r="AX399" s="13" t="s">
        <v>77</v>
      </c>
      <c r="AY399" s="223" t="s">
        <v>209</v>
      </c>
    </row>
    <row r="400" spans="1:65" s="13" customFormat="1">
      <c r="B400" s="212"/>
      <c r="C400" s="213"/>
      <c r="D400" s="214" t="s">
        <v>555</v>
      </c>
      <c r="E400" s="215" t="s">
        <v>1</v>
      </c>
      <c r="F400" s="216" t="s">
        <v>940</v>
      </c>
      <c r="G400" s="213"/>
      <c r="H400" s="217">
        <v>9.7330000000000005</v>
      </c>
      <c r="I400" s="218"/>
      <c r="J400" s="213"/>
      <c r="K400" s="213"/>
      <c r="L400" s="219"/>
      <c r="M400" s="220"/>
      <c r="N400" s="221"/>
      <c r="O400" s="221"/>
      <c r="P400" s="221"/>
      <c r="Q400" s="221"/>
      <c r="R400" s="221"/>
      <c r="S400" s="221"/>
      <c r="T400" s="222"/>
      <c r="AT400" s="223" t="s">
        <v>555</v>
      </c>
      <c r="AU400" s="223" t="s">
        <v>87</v>
      </c>
      <c r="AV400" s="13" t="s">
        <v>87</v>
      </c>
      <c r="AW400" s="13" t="s">
        <v>32</v>
      </c>
      <c r="AX400" s="13" t="s">
        <v>77</v>
      </c>
      <c r="AY400" s="223" t="s">
        <v>209</v>
      </c>
    </row>
    <row r="401" spans="1:65" s="13" customFormat="1">
      <c r="B401" s="212"/>
      <c r="C401" s="213"/>
      <c r="D401" s="214" t="s">
        <v>555</v>
      </c>
      <c r="E401" s="215" t="s">
        <v>1</v>
      </c>
      <c r="F401" s="216" t="s">
        <v>941</v>
      </c>
      <c r="G401" s="213"/>
      <c r="H401" s="217">
        <v>3.5870000000000002</v>
      </c>
      <c r="I401" s="218"/>
      <c r="J401" s="213"/>
      <c r="K401" s="213"/>
      <c r="L401" s="219"/>
      <c r="M401" s="220"/>
      <c r="N401" s="221"/>
      <c r="O401" s="221"/>
      <c r="P401" s="221"/>
      <c r="Q401" s="221"/>
      <c r="R401" s="221"/>
      <c r="S401" s="221"/>
      <c r="T401" s="222"/>
      <c r="AT401" s="223" t="s">
        <v>555</v>
      </c>
      <c r="AU401" s="223" t="s">
        <v>87</v>
      </c>
      <c r="AV401" s="13" t="s">
        <v>87</v>
      </c>
      <c r="AW401" s="13" t="s">
        <v>32</v>
      </c>
      <c r="AX401" s="13" t="s">
        <v>77</v>
      </c>
      <c r="AY401" s="223" t="s">
        <v>209</v>
      </c>
    </row>
    <row r="402" spans="1:65" s="16" customFormat="1">
      <c r="B402" s="260"/>
      <c r="C402" s="261"/>
      <c r="D402" s="214" t="s">
        <v>555</v>
      </c>
      <c r="E402" s="262" t="s">
        <v>1</v>
      </c>
      <c r="F402" s="263" t="s">
        <v>942</v>
      </c>
      <c r="G402" s="261"/>
      <c r="H402" s="264">
        <v>168.67599999999999</v>
      </c>
      <c r="I402" s="265"/>
      <c r="J402" s="261"/>
      <c r="K402" s="261"/>
      <c r="L402" s="266"/>
      <c r="M402" s="267"/>
      <c r="N402" s="268"/>
      <c r="O402" s="268"/>
      <c r="P402" s="268"/>
      <c r="Q402" s="268"/>
      <c r="R402" s="268"/>
      <c r="S402" s="268"/>
      <c r="T402" s="269"/>
      <c r="AT402" s="270" t="s">
        <v>555</v>
      </c>
      <c r="AU402" s="270" t="s">
        <v>87</v>
      </c>
      <c r="AV402" s="16" t="s">
        <v>226</v>
      </c>
      <c r="AW402" s="16" t="s">
        <v>32</v>
      </c>
      <c r="AX402" s="16" t="s">
        <v>77</v>
      </c>
      <c r="AY402" s="270" t="s">
        <v>209</v>
      </c>
    </row>
    <row r="403" spans="1:65" s="15" customFormat="1">
      <c r="B403" s="246"/>
      <c r="C403" s="247"/>
      <c r="D403" s="214" t="s">
        <v>555</v>
      </c>
      <c r="E403" s="248" t="s">
        <v>1</v>
      </c>
      <c r="F403" s="249" t="s">
        <v>943</v>
      </c>
      <c r="G403" s="247"/>
      <c r="H403" s="248" t="s">
        <v>1</v>
      </c>
      <c r="I403" s="250"/>
      <c r="J403" s="247"/>
      <c r="K403" s="247"/>
      <c r="L403" s="251"/>
      <c r="M403" s="252"/>
      <c r="N403" s="253"/>
      <c r="O403" s="253"/>
      <c r="P403" s="253"/>
      <c r="Q403" s="253"/>
      <c r="R403" s="253"/>
      <c r="S403" s="253"/>
      <c r="T403" s="254"/>
      <c r="AT403" s="255" t="s">
        <v>555</v>
      </c>
      <c r="AU403" s="255" t="s">
        <v>87</v>
      </c>
      <c r="AV403" s="15" t="s">
        <v>85</v>
      </c>
      <c r="AW403" s="15" t="s">
        <v>32</v>
      </c>
      <c r="AX403" s="15" t="s">
        <v>77</v>
      </c>
      <c r="AY403" s="255" t="s">
        <v>209</v>
      </c>
    </row>
    <row r="404" spans="1:65" s="15" customFormat="1">
      <c r="B404" s="246"/>
      <c r="C404" s="247"/>
      <c r="D404" s="214" t="s">
        <v>555</v>
      </c>
      <c r="E404" s="248" t="s">
        <v>1</v>
      </c>
      <c r="F404" s="249" t="s">
        <v>944</v>
      </c>
      <c r="G404" s="247"/>
      <c r="H404" s="248" t="s">
        <v>1</v>
      </c>
      <c r="I404" s="250"/>
      <c r="J404" s="247"/>
      <c r="K404" s="247"/>
      <c r="L404" s="251"/>
      <c r="M404" s="252"/>
      <c r="N404" s="253"/>
      <c r="O404" s="253"/>
      <c r="P404" s="253"/>
      <c r="Q404" s="253"/>
      <c r="R404" s="253"/>
      <c r="S404" s="253"/>
      <c r="T404" s="254"/>
      <c r="AT404" s="255" t="s">
        <v>555</v>
      </c>
      <c r="AU404" s="255" t="s">
        <v>87</v>
      </c>
      <c r="AV404" s="15" t="s">
        <v>85</v>
      </c>
      <c r="AW404" s="15" t="s">
        <v>32</v>
      </c>
      <c r="AX404" s="15" t="s">
        <v>77</v>
      </c>
      <c r="AY404" s="255" t="s">
        <v>209</v>
      </c>
    </row>
    <row r="405" spans="1:65" s="13" customFormat="1">
      <c r="B405" s="212"/>
      <c r="C405" s="213"/>
      <c r="D405" s="214" t="s">
        <v>555</v>
      </c>
      <c r="E405" s="215" t="s">
        <v>1</v>
      </c>
      <c r="F405" s="216" t="s">
        <v>945</v>
      </c>
      <c r="G405" s="213"/>
      <c r="H405" s="217">
        <v>350.35</v>
      </c>
      <c r="I405" s="218"/>
      <c r="J405" s="213"/>
      <c r="K405" s="213"/>
      <c r="L405" s="219"/>
      <c r="M405" s="220"/>
      <c r="N405" s="221"/>
      <c r="O405" s="221"/>
      <c r="P405" s="221"/>
      <c r="Q405" s="221"/>
      <c r="R405" s="221"/>
      <c r="S405" s="221"/>
      <c r="T405" s="222"/>
      <c r="AT405" s="223" t="s">
        <v>555</v>
      </c>
      <c r="AU405" s="223" t="s">
        <v>87</v>
      </c>
      <c r="AV405" s="13" t="s">
        <v>87</v>
      </c>
      <c r="AW405" s="13" t="s">
        <v>32</v>
      </c>
      <c r="AX405" s="13" t="s">
        <v>77</v>
      </c>
      <c r="AY405" s="223" t="s">
        <v>209</v>
      </c>
    </row>
    <row r="406" spans="1:65" s="13" customFormat="1">
      <c r="B406" s="212"/>
      <c r="C406" s="213"/>
      <c r="D406" s="214" t="s">
        <v>555</v>
      </c>
      <c r="E406" s="215" t="s">
        <v>1</v>
      </c>
      <c r="F406" s="216" t="s">
        <v>946</v>
      </c>
      <c r="G406" s="213"/>
      <c r="H406" s="217">
        <v>31.062000000000001</v>
      </c>
      <c r="I406" s="218"/>
      <c r="J406" s="213"/>
      <c r="K406" s="213"/>
      <c r="L406" s="219"/>
      <c r="M406" s="220"/>
      <c r="N406" s="221"/>
      <c r="O406" s="221"/>
      <c r="P406" s="221"/>
      <c r="Q406" s="221"/>
      <c r="R406" s="221"/>
      <c r="S406" s="221"/>
      <c r="T406" s="222"/>
      <c r="AT406" s="223" t="s">
        <v>555</v>
      </c>
      <c r="AU406" s="223" t="s">
        <v>87</v>
      </c>
      <c r="AV406" s="13" t="s">
        <v>87</v>
      </c>
      <c r="AW406" s="13" t="s">
        <v>32</v>
      </c>
      <c r="AX406" s="13" t="s">
        <v>77</v>
      </c>
      <c r="AY406" s="223" t="s">
        <v>209</v>
      </c>
    </row>
    <row r="407" spans="1:65" s="13" customFormat="1">
      <c r="B407" s="212"/>
      <c r="C407" s="213"/>
      <c r="D407" s="214" t="s">
        <v>555</v>
      </c>
      <c r="E407" s="215" t="s">
        <v>1</v>
      </c>
      <c r="F407" s="216" t="s">
        <v>947</v>
      </c>
      <c r="G407" s="213"/>
      <c r="H407" s="217">
        <v>47.765999999999998</v>
      </c>
      <c r="I407" s="218"/>
      <c r="J407" s="213"/>
      <c r="K407" s="213"/>
      <c r="L407" s="219"/>
      <c r="M407" s="220"/>
      <c r="N407" s="221"/>
      <c r="O407" s="221"/>
      <c r="P407" s="221"/>
      <c r="Q407" s="221"/>
      <c r="R407" s="221"/>
      <c r="S407" s="221"/>
      <c r="T407" s="222"/>
      <c r="AT407" s="223" t="s">
        <v>555</v>
      </c>
      <c r="AU407" s="223" t="s">
        <v>87</v>
      </c>
      <c r="AV407" s="13" t="s">
        <v>87</v>
      </c>
      <c r="AW407" s="13" t="s">
        <v>32</v>
      </c>
      <c r="AX407" s="13" t="s">
        <v>77</v>
      </c>
      <c r="AY407" s="223" t="s">
        <v>209</v>
      </c>
    </row>
    <row r="408" spans="1:65" s="13" customFormat="1">
      <c r="B408" s="212"/>
      <c r="C408" s="213"/>
      <c r="D408" s="214" t="s">
        <v>555</v>
      </c>
      <c r="E408" s="215" t="s">
        <v>1</v>
      </c>
      <c r="F408" s="216" t="s">
        <v>948</v>
      </c>
      <c r="G408" s="213"/>
      <c r="H408" s="217">
        <v>56.341000000000001</v>
      </c>
      <c r="I408" s="218"/>
      <c r="J408" s="213"/>
      <c r="K408" s="213"/>
      <c r="L408" s="219"/>
      <c r="M408" s="220"/>
      <c r="N408" s="221"/>
      <c r="O408" s="221"/>
      <c r="P408" s="221"/>
      <c r="Q408" s="221"/>
      <c r="R408" s="221"/>
      <c r="S408" s="221"/>
      <c r="T408" s="222"/>
      <c r="AT408" s="223" t="s">
        <v>555</v>
      </c>
      <c r="AU408" s="223" t="s">
        <v>87</v>
      </c>
      <c r="AV408" s="13" t="s">
        <v>87</v>
      </c>
      <c r="AW408" s="13" t="s">
        <v>32</v>
      </c>
      <c r="AX408" s="13" t="s">
        <v>77</v>
      </c>
      <c r="AY408" s="223" t="s">
        <v>209</v>
      </c>
    </row>
    <row r="409" spans="1:65" s="13" customFormat="1">
      <c r="B409" s="212"/>
      <c r="C409" s="213"/>
      <c r="D409" s="214" t="s">
        <v>555</v>
      </c>
      <c r="E409" s="215" t="s">
        <v>1</v>
      </c>
      <c r="F409" s="216" t="s">
        <v>949</v>
      </c>
      <c r="G409" s="213"/>
      <c r="H409" s="217">
        <v>4.976</v>
      </c>
      <c r="I409" s="218"/>
      <c r="J409" s="213"/>
      <c r="K409" s="213"/>
      <c r="L409" s="219"/>
      <c r="M409" s="220"/>
      <c r="N409" s="221"/>
      <c r="O409" s="221"/>
      <c r="P409" s="221"/>
      <c r="Q409" s="221"/>
      <c r="R409" s="221"/>
      <c r="S409" s="221"/>
      <c r="T409" s="222"/>
      <c r="AT409" s="223" t="s">
        <v>555</v>
      </c>
      <c r="AU409" s="223" t="s">
        <v>87</v>
      </c>
      <c r="AV409" s="13" t="s">
        <v>87</v>
      </c>
      <c r="AW409" s="13" t="s">
        <v>32</v>
      </c>
      <c r="AX409" s="13" t="s">
        <v>77</v>
      </c>
      <c r="AY409" s="223" t="s">
        <v>209</v>
      </c>
    </row>
    <row r="410" spans="1:65" s="13" customFormat="1">
      <c r="B410" s="212"/>
      <c r="C410" s="213"/>
      <c r="D410" s="214" t="s">
        <v>555</v>
      </c>
      <c r="E410" s="215" t="s">
        <v>1</v>
      </c>
      <c r="F410" s="216" t="s">
        <v>950</v>
      </c>
      <c r="G410" s="213"/>
      <c r="H410" s="217">
        <v>67.900999999999996</v>
      </c>
      <c r="I410" s="218"/>
      <c r="J410" s="213"/>
      <c r="K410" s="213"/>
      <c r="L410" s="219"/>
      <c r="M410" s="220"/>
      <c r="N410" s="221"/>
      <c r="O410" s="221"/>
      <c r="P410" s="221"/>
      <c r="Q410" s="221"/>
      <c r="R410" s="221"/>
      <c r="S410" s="221"/>
      <c r="T410" s="222"/>
      <c r="AT410" s="223" t="s">
        <v>555</v>
      </c>
      <c r="AU410" s="223" t="s">
        <v>87</v>
      </c>
      <c r="AV410" s="13" t="s">
        <v>87</v>
      </c>
      <c r="AW410" s="13" t="s">
        <v>32</v>
      </c>
      <c r="AX410" s="13" t="s">
        <v>77</v>
      </c>
      <c r="AY410" s="223" t="s">
        <v>209</v>
      </c>
    </row>
    <row r="411" spans="1:65" s="16" customFormat="1">
      <c r="B411" s="260"/>
      <c r="C411" s="261"/>
      <c r="D411" s="214" t="s">
        <v>555</v>
      </c>
      <c r="E411" s="262" t="s">
        <v>1</v>
      </c>
      <c r="F411" s="263" t="s">
        <v>942</v>
      </c>
      <c r="G411" s="261"/>
      <c r="H411" s="264">
        <v>558.39600000000007</v>
      </c>
      <c r="I411" s="265"/>
      <c r="J411" s="261"/>
      <c r="K411" s="261"/>
      <c r="L411" s="266"/>
      <c r="M411" s="267"/>
      <c r="N411" s="268"/>
      <c r="O411" s="268"/>
      <c r="P411" s="268"/>
      <c r="Q411" s="268"/>
      <c r="R411" s="268"/>
      <c r="S411" s="268"/>
      <c r="T411" s="269"/>
      <c r="AT411" s="270" t="s">
        <v>555</v>
      </c>
      <c r="AU411" s="270" t="s">
        <v>87</v>
      </c>
      <c r="AV411" s="16" t="s">
        <v>226</v>
      </c>
      <c r="AW411" s="16" t="s">
        <v>32</v>
      </c>
      <c r="AX411" s="16" t="s">
        <v>77</v>
      </c>
      <c r="AY411" s="270" t="s">
        <v>209</v>
      </c>
    </row>
    <row r="412" spans="1:65" s="14" customFormat="1">
      <c r="B412" s="235"/>
      <c r="C412" s="236"/>
      <c r="D412" s="214" t="s">
        <v>555</v>
      </c>
      <c r="E412" s="237" t="s">
        <v>1</v>
      </c>
      <c r="F412" s="238" t="s">
        <v>645</v>
      </c>
      <c r="G412" s="236"/>
      <c r="H412" s="239">
        <v>727.072</v>
      </c>
      <c r="I412" s="240"/>
      <c r="J412" s="236"/>
      <c r="K412" s="236"/>
      <c r="L412" s="241"/>
      <c r="M412" s="242"/>
      <c r="N412" s="243"/>
      <c r="O412" s="243"/>
      <c r="P412" s="243"/>
      <c r="Q412" s="243"/>
      <c r="R412" s="243"/>
      <c r="S412" s="243"/>
      <c r="T412" s="244"/>
      <c r="AT412" s="245" t="s">
        <v>555</v>
      </c>
      <c r="AU412" s="245" t="s">
        <v>87</v>
      </c>
      <c r="AV412" s="14" t="s">
        <v>218</v>
      </c>
      <c r="AW412" s="14" t="s">
        <v>32</v>
      </c>
      <c r="AX412" s="14" t="s">
        <v>85</v>
      </c>
      <c r="AY412" s="245" t="s">
        <v>209</v>
      </c>
    </row>
    <row r="413" spans="1:65" s="2" customFormat="1" ht="24.2" customHeight="1">
      <c r="A413" s="35"/>
      <c r="B413" s="36"/>
      <c r="C413" s="193" t="s">
        <v>951</v>
      </c>
      <c r="D413" s="193" t="s">
        <v>214</v>
      </c>
      <c r="E413" s="194" t="s">
        <v>952</v>
      </c>
      <c r="F413" s="195" t="s">
        <v>953</v>
      </c>
      <c r="G413" s="196" t="s">
        <v>224</v>
      </c>
      <c r="H413" s="197">
        <v>171.7</v>
      </c>
      <c r="I413" s="198"/>
      <c r="J413" s="199">
        <f>ROUND(I413*H413,2)</f>
        <v>0</v>
      </c>
      <c r="K413" s="200"/>
      <c r="L413" s="40"/>
      <c r="M413" s="201" t="s">
        <v>1</v>
      </c>
      <c r="N413" s="202" t="s">
        <v>42</v>
      </c>
      <c r="O413" s="72"/>
      <c r="P413" s="203">
        <f>O413*H413</f>
        <v>0</v>
      </c>
      <c r="Q413" s="203">
        <v>0</v>
      </c>
      <c r="R413" s="203">
        <f>Q413*H413</f>
        <v>0</v>
      </c>
      <c r="S413" s="203">
        <v>0</v>
      </c>
      <c r="T413" s="204">
        <f>S413*H413</f>
        <v>0</v>
      </c>
      <c r="U413" s="35"/>
      <c r="V413" s="35"/>
      <c r="W413" s="35"/>
      <c r="X413" s="35"/>
      <c r="Y413" s="35"/>
      <c r="Z413" s="35"/>
      <c r="AA413" s="35"/>
      <c r="AB413" s="35"/>
      <c r="AC413" s="35"/>
      <c r="AD413" s="35"/>
      <c r="AE413" s="35"/>
      <c r="AR413" s="205" t="s">
        <v>218</v>
      </c>
      <c r="AT413" s="205" t="s">
        <v>214</v>
      </c>
      <c r="AU413" s="205" t="s">
        <v>87</v>
      </c>
      <c r="AY413" s="18" t="s">
        <v>209</v>
      </c>
      <c r="BE413" s="206">
        <f>IF(N413="základní",J413,0)</f>
        <v>0</v>
      </c>
      <c r="BF413" s="206">
        <f>IF(N413="snížená",J413,0)</f>
        <v>0</v>
      </c>
      <c r="BG413" s="206">
        <f>IF(N413="zákl. přenesená",J413,0)</f>
        <v>0</v>
      </c>
      <c r="BH413" s="206">
        <f>IF(N413="sníž. přenesená",J413,0)</f>
        <v>0</v>
      </c>
      <c r="BI413" s="206">
        <f>IF(N413="nulová",J413,0)</f>
        <v>0</v>
      </c>
      <c r="BJ413" s="18" t="s">
        <v>85</v>
      </c>
      <c r="BK413" s="206">
        <f>ROUND(I413*H413,2)</f>
        <v>0</v>
      </c>
      <c r="BL413" s="18" t="s">
        <v>218</v>
      </c>
      <c r="BM413" s="205" t="s">
        <v>954</v>
      </c>
    </row>
    <row r="414" spans="1:65" s="2" customFormat="1" ht="24.2" customHeight="1">
      <c r="A414" s="35"/>
      <c r="B414" s="36"/>
      <c r="C414" s="193" t="s">
        <v>955</v>
      </c>
      <c r="D414" s="193" t="s">
        <v>214</v>
      </c>
      <c r="E414" s="194" t="s">
        <v>952</v>
      </c>
      <c r="F414" s="195" t="s">
        <v>953</v>
      </c>
      <c r="G414" s="196" t="s">
        <v>224</v>
      </c>
      <c r="H414" s="197">
        <v>727.072</v>
      </c>
      <c r="I414" s="198"/>
      <c r="J414" s="199">
        <f>ROUND(I414*H414,2)</f>
        <v>0</v>
      </c>
      <c r="K414" s="200"/>
      <c r="L414" s="40"/>
      <c r="M414" s="201" t="s">
        <v>1</v>
      </c>
      <c r="N414" s="202" t="s">
        <v>42</v>
      </c>
      <c r="O414" s="72"/>
      <c r="P414" s="203">
        <f>O414*H414</f>
        <v>0</v>
      </c>
      <c r="Q414" s="203">
        <v>0</v>
      </c>
      <c r="R414" s="203">
        <f>Q414*H414</f>
        <v>0</v>
      </c>
      <c r="S414" s="203">
        <v>0</v>
      </c>
      <c r="T414" s="204">
        <f>S414*H414</f>
        <v>0</v>
      </c>
      <c r="U414" s="35"/>
      <c r="V414" s="35"/>
      <c r="W414" s="35"/>
      <c r="X414" s="35"/>
      <c r="Y414" s="35"/>
      <c r="Z414" s="35"/>
      <c r="AA414" s="35"/>
      <c r="AB414" s="35"/>
      <c r="AC414" s="35"/>
      <c r="AD414" s="35"/>
      <c r="AE414" s="35"/>
      <c r="AR414" s="205" t="s">
        <v>218</v>
      </c>
      <c r="AT414" s="205" t="s">
        <v>214</v>
      </c>
      <c r="AU414" s="205" t="s">
        <v>87</v>
      </c>
      <c r="AY414" s="18" t="s">
        <v>209</v>
      </c>
      <c r="BE414" s="206">
        <f>IF(N414="základní",J414,0)</f>
        <v>0</v>
      </c>
      <c r="BF414" s="206">
        <f>IF(N414="snížená",J414,0)</f>
        <v>0</v>
      </c>
      <c r="BG414" s="206">
        <f>IF(N414="zákl. přenesená",J414,0)</f>
        <v>0</v>
      </c>
      <c r="BH414" s="206">
        <f>IF(N414="sníž. přenesená",J414,0)</f>
        <v>0</v>
      </c>
      <c r="BI414" s="206">
        <f>IF(N414="nulová",J414,0)</f>
        <v>0</v>
      </c>
      <c r="BJ414" s="18" t="s">
        <v>85</v>
      </c>
      <c r="BK414" s="206">
        <f>ROUND(I414*H414,2)</f>
        <v>0</v>
      </c>
      <c r="BL414" s="18" t="s">
        <v>218</v>
      </c>
      <c r="BM414" s="205" t="s">
        <v>956</v>
      </c>
    </row>
    <row r="415" spans="1:65" s="2" customFormat="1" ht="33" customHeight="1">
      <c r="A415" s="35"/>
      <c r="B415" s="36"/>
      <c r="C415" s="193" t="s">
        <v>957</v>
      </c>
      <c r="D415" s="193" t="s">
        <v>214</v>
      </c>
      <c r="E415" s="194" t="s">
        <v>958</v>
      </c>
      <c r="F415" s="195" t="s">
        <v>959</v>
      </c>
      <c r="G415" s="196" t="s">
        <v>224</v>
      </c>
      <c r="H415" s="197">
        <v>558.39599999999996</v>
      </c>
      <c r="I415" s="198"/>
      <c r="J415" s="199">
        <f>ROUND(I415*H415,2)</f>
        <v>0</v>
      </c>
      <c r="K415" s="200"/>
      <c r="L415" s="40"/>
      <c r="M415" s="201" t="s">
        <v>1</v>
      </c>
      <c r="N415" s="202" t="s">
        <v>42</v>
      </c>
      <c r="O415" s="72"/>
      <c r="P415" s="203">
        <f>O415*H415</f>
        <v>0</v>
      </c>
      <c r="Q415" s="203">
        <v>0</v>
      </c>
      <c r="R415" s="203">
        <f>Q415*H415</f>
        <v>0</v>
      </c>
      <c r="S415" s="203">
        <v>0</v>
      </c>
      <c r="T415" s="204">
        <f>S415*H415</f>
        <v>0</v>
      </c>
      <c r="U415" s="35"/>
      <c r="V415" s="35"/>
      <c r="W415" s="35"/>
      <c r="X415" s="35"/>
      <c r="Y415" s="35"/>
      <c r="Z415" s="35"/>
      <c r="AA415" s="35"/>
      <c r="AB415" s="35"/>
      <c r="AC415" s="35"/>
      <c r="AD415" s="35"/>
      <c r="AE415" s="35"/>
      <c r="AR415" s="205" t="s">
        <v>218</v>
      </c>
      <c r="AT415" s="205" t="s">
        <v>214</v>
      </c>
      <c r="AU415" s="205" t="s">
        <v>87</v>
      </c>
      <c r="AY415" s="18" t="s">
        <v>209</v>
      </c>
      <c r="BE415" s="206">
        <f>IF(N415="základní",J415,0)</f>
        <v>0</v>
      </c>
      <c r="BF415" s="206">
        <f>IF(N415="snížená",J415,0)</f>
        <v>0</v>
      </c>
      <c r="BG415" s="206">
        <f>IF(N415="zákl. přenesená",J415,0)</f>
        <v>0</v>
      </c>
      <c r="BH415" s="206">
        <f>IF(N415="sníž. přenesená",J415,0)</f>
        <v>0</v>
      </c>
      <c r="BI415" s="206">
        <f>IF(N415="nulová",J415,0)</f>
        <v>0</v>
      </c>
      <c r="BJ415" s="18" t="s">
        <v>85</v>
      </c>
      <c r="BK415" s="206">
        <f>ROUND(I415*H415,2)</f>
        <v>0</v>
      </c>
      <c r="BL415" s="18" t="s">
        <v>218</v>
      </c>
      <c r="BM415" s="205" t="s">
        <v>960</v>
      </c>
    </row>
    <row r="416" spans="1:65" s="13" customFormat="1">
      <c r="B416" s="212"/>
      <c r="C416" s="213"/>
      <c r="D416" s="214" t="s">
        <v>555</v>
      </c>
      <c r="E416" s="215" t="s">
        <v>1</v>
      </c>
      <c r="F416" s="216" t="s">
        <v>961</v>
      </c>
      <c r="G416" s="213"/>
      <c r="H416" s="217">
        <v>727.072</v>
      </c>
      <c r="I416" s="218"/>
      <c r="J416" s="213"/>
      <c r="K416" s="213"/>
      <c r="L416" s="219"/>
      <c r="M416" s="220"/>
      <c r="N416" s="221"/>
      <c r="O416" s="221"/>
      <c r="P416" s="221"/>
      <c r="Q416" s="221"/>
      <c r="R416" s="221"/>
      <c r="S416" s="221"/>
      <c r="T416" s="222"/>
      <c r="AT416" s="223" t="s">
        <v>555</v>
      </c>
      <c r="AU416" s="223" t="s">
        <v>87</v>
      </c>
      <c r="AV416" s="13" t="s">
        <v>87</v>
      </c>
      <c r="AW416" s="13" t="s">
        <v>32</v>
      </c>
      <c r="AX416" s="13" t="s">
        <v>77</v>
      </c>
      <c r="AY416" s="223" t="s">
        <v>209</v>
      </c>
    </row>
    <row r="417" spans="1:65" s="13" customFormat="1">
      <c r="B417" s="212"/>
      <c r="C417" s="213"/>
      <c r="D417" s="214" t="s">
        <v>555</v>
      </c>
      <c r="E417" s="215" t="s">
        <v>1</v>
      </c>
      <c r="F417" s="216" t="s">
        <v>962</v>
      </c>
      <c r="G417" s="213"/>
      <c r="H417" s="217">
        <v>-168.67599999999999</v>
      </c>
      <c r="I417" s="218"/>
      <c r="J417" s="213"/>
      <c r="K417" s="213"/>
      <c r="L417" s="219"/>
      <c r="M417" s="220"/>
      <c r="N417" s="221"/>
      <c r="O417" s="221"/>
      <c r="P417" s="221"/>
      <c r="Q417" s="221"/>
      <c r="R417" s="221"/>
      <c r="S417" s="221"/>
      <c r="T417" s="222"/>
      <c r="AT417" s="223" t="s">
        <v>555</v>
      </c>
      <c r="AU417" s="223" t="s">
        <v>87</v>
      </c>
      <c r="AV417" s="13" t="s">
        <v>87</v>
      </c>
      <c r="AW417" s="13" t="s">
        <v>32</v>
      </c>
      <c r="AX417" s="13" t="s">
        <v>77</v>
      </c>
      <c r="AY417" s="223" t="s">
        <v>209</v>
      </c>
    </row>
    <row r="418" spans="1:65" s="14" customFormat="1">
      <c r="B418" s="235"/>
      <c r="C418" s="236"/>
      <c r="D418" s="214" t="s">
        <v>555</v>
      </c>
      <c r="E418" s="237" t="s">
        <v>1</v>
      </c>
      <c r="F418" s="238" t="s">
        <v>645</v>
      </c>
      <c r="G418" s="236"/>
      <c r="H418" s="239">
        <v>558.39599999999996</v>
      </c>
      <c r="I418" s="240"/>
      <c r="J418" s="236"/>
      <c r="K418" s="236"/>
      <c r="L418" s="241"/>
      <c r="M418" s="242"/>
      <c r="N418" s="243"/>
      <c r="O418" s="243"/>
      <c r="P418" s="243"/>
      <c r="Q418" s="243"/>
      <c r="R418" s="243"/>
      <c r="S418" s="243"/>
      <c r="T418" s="244"/>
      <c r="AT418" s="245" t="s">
        <v>555</v>
      </c>
      <c r="AU418" s="245" t="s">
        <v>87</v>
      </c>
      <c r="AV418" s="14" t="s">
        <v>218</v>
      </c>
      <c r="AW418" s="14" t="s">
        <v>32</v>
      </c>
      <c r="AX418" s="14" t="s">
        <v>85</v>
      </c>
      <c r="AY418" s="245" t="s">
        <v>209</v>
      </c>
    </row>
    <row r="419" spans="1:65" s="2" customFormat="1" ht="33" customHeight="1">
      <c r="A419" s="35"/>
      <c r="B419" s="36"/>
      <c r="C419" s="193" t="s">
        <v>963</v>
      </c>
      <c r="D419" s="193" t="s">
        <v>214</v>
      </c>
      <c r="E419" s="194" t="s">
        <v>958</v>
      </c>
      <c r="F419" s="195" t="s">
        <v>959</v>
      </c>
      <c r="G419" s="196" t="s">
        <v>224</v>
      </c>
      <c r="H419" s="197">
        <v>171.7</v>
      </c>
      <c r="I419" s="198"/>
      <c r="J419" s="199">
        <f>ROUND(I419*H419,2)</f>
        <v>0</v>
      </c>
      <c r="K419" s="200"/>
      <c r="L419" s="40"/>
      <c r="M419" s="201" t="s">
        <v>1</v>
      </c>
      <c r="N419" s="202" t="s">
        <v>42</v>
      </c>
      <c r="O419" s="72"/>
      <c r="P419" s="203">
        <f>O419*H419</f>
        <v>0</v>
      </c>
      <c r="Q419" s="203">
        <v>0</v>
      </c>
      <c r="R419" s="203">
        <f>Q419*H419</f>
        <v>0</v>
      </c>
      <c r="S419" s="203">
        <v>0</v>
      </c>
      <c r="T419" s="204">
        <f>S419*H419</f>
        <v>0</v>
      </c>
      <c r="U419" s="35"/>
      <c r="V419" s="35"/>
      <c r="W419" s="35"/>
      <c r="X419" s="35"/>
      <c r="Y419" s="35"/>
      <c r="Z419" s="35"/>
      <c r="AA419" s="35"/>
      <c r="AB419" s="35"/>
      <c r="AC419" s="35"/>
      <c r="AD419" s="35"/>
      <c r="AE419" s="35"/>
      <c r="AR419" s="205" t="s">
        <v>218</v>
      </c>
      <c r="AT419" s="205" t="s">
        <v>214</v>
      </c>
      <c r="AU419" s="205" t="s">
        <v>87</v>
      </c>
      <c r="AY419" s="18" t="s">
        <v>209</v>
      </c>
      <c r="BE419" s="206">
        <f>IF(N419="základní",J419,0)</f>
        <v>0</v>
      </c>
      <c r="BF419" s="206">
        <f>IF(N419="snížená",J419,0)</f>
        <v>0</v>
      </c>
      <c r="BG419" s="206">
        <f>IF(N419="zákl. přenesená",J419,0)</f>
        <v>0</v>
      </c>
      <c r="BH419" s="206">
        <f>IF(N419="sníž. přenesená",J419,0)</f>
        <v>0</v>
      </c>
      <c r="BI419" s="206">
        <f>IF(N419="nulová",J419,0)</f>
        <v>0</v>
      </c>
      <c r="BJ419" s="18" t="s">
        <v>85</v>
      </c>
      <c r="BK419" s="206">
        <f>ROUND(I419*H419,2)</f>
        <v>0</v>
      </c>
      <c r="BL419" s="18" t="s">
        <v>218</v>
      </c>
      <c r="BM419" s="205" t="s">
        <v>964</v>
      </c>
    </row>
    <row r="420" spans="1:65" s="2" customFormat="1" ht="24.2" customHeight="1">
      <c r="A420" s="35"/>
      <c r="B420" s="36"/>
      <c r="C420" s="193" t="s">
        <v>965</v>
      </c>
      <c r="D420" s="193" t="s">
        <v>214</v>
      </c>
      <c r="E420" s="194" t="s">
        <v>966</v>
      </c>
      <c r="F420" s="195" t="s">
        <v>967</v>
      </c>
      <c r="G420" s="196" t="s">
        <v>224</v>
      </c>
      <c r="H420" s="197">
        <v>168.67599999999999</v>
      </c>
      <c r="I420" s="198"/>
      <c r="J420" s="199">
        <f>ROUND(I420*H420,2)</f>
        <v>0</v>
      </c>
      <c r="K420" s="200"/>
      <c r="L420" s="40"/>
      <c r="M420" s="201" t="s">
        <v>1</v>
      </c>
      <c r="N420" s="202" t="s">
        <v>42</v>
      </c>
      <c r="O420" s="72"/>
      <c r="P420" s="203">
        <f>O420*H420</f>
        <v>0</v>
      </c>
      <c r="Q420" s="203">
        <v>2.5300000000000001E-3</v>
      </c>
      <c r="R420" s="203">
        <f>Q420*H420</f>
        <v>0.42675027999999998</v>
      </c>
      <c r="S420" s="203">
        <v>0</v>
      </c>
      <c r="T420" s="204">
        <f>S420*H420</f>
        <v>0</v>
      </c>
      <c r="U420" s="35"/>
      <c r="V420" s="35"/>
      <c r="W420" s="35"/>
      <c r="X420" s="35"/>
      <c r="Y420" s="35"/>
      <c r="Z420" s="35"/>
      <c r="AA420" s="35"/>
      <c r="AB420" s="35"/>
      <c r="AC420" s="35"/>
      <c r="AD420" s="35"/>
      <c r="AE420" s="35"/>
      <c r="AR420" s="205" t="s">
        <v>218</v>
      </c>
      <c r="AT420" s="205" t="s">
        <v>214</v>
      </c>
      <c r="AU420" s="205" t="s">
        <v>87</v>
      </c>
      <c r="AY420" s="18" t="s">
        <v>209</v>
      </c>
      <c r="BE420" s="206">
        <f>IF(N420="základní",J420,0)</f>
        <v>0</v>
      </c>
      <c r="BF420" s="206">
        <f>IF(N420="snížená",J420,0)</f>
        <v>0</v>
      </c>
      <c r="BG420" s="206">
        <f>IF(N420="zákl. přenesená",J420,0)</f>
        <v>0</v>
      </c>
      <c r="BH420" s="206">
        <f>IF(N420="sníž. přenesená",J420,0)</f>
        <v>0</v>
      </c>
      <c r="BI420" s="206">
        <f>IF(N420="nulová",J420,0)</f>
        <v>0</v>
      </c>
      <c r="BJ420" s="18" t="s">
        <v>85</v>
      </c>
      <c r="BK420" s="206">
        <f>ROUND(I420*H420,2)</f>
        <v>0</v>
      </c>
      <c r="BL420" s="18" t="s">
        <v>218</v>
      </c>
      <c r="BM420" s="205" t="s">
        <v>968</v>
      </c>
    </row>
    <row r="421" spans="1:65" s="15" customFormat="1">
      <c r="B421" s="246"/>
      <c r="C421" s="247"/>
      <c r="D421" s="214" t="s">
        <v>555</v>
      </c>
      <c r="E421" s="248" t="s">
        <v>1</v>
      </c>
      <c r="F421" s="249" t="s">
        <v>933</v>
      </c>
      <c r="G421" s="247"/>
      <c r="H421" s="248" t="s">
        <v>1</v>
      </c>
      <c r="I421" s="250"/>
      <c r="J421" s="247"/>
      <c r="K421" s="247"/>
      <c r="L421" s="251"/>
      <c r="M421" s="252"/>
      <c r="N421" s="253"/>
      <c r="O421" s="253"/>
      <c r="P421" s="253"/>
      <c r="Q421" s="253"/>
      <c r="R421" s="253"/>
      <c r="S421" s="253"/>
      <c r="T421" s="254"/>
      <c r="AT421" s="255" t="s">
        <v>555</v>
      </c>
      <c r="AU421" s="255" t="s">
        <v>87</v>
      </c>
      <c r="AV421" s="15" t="s">
        <v>85</v>
      </c>
      <c r="AW421" s="15" t="s">
        <v>32</v>
      </c>
      <c r="AX421" s="15" t="s">
        <v>77</v>
      </c>
      <c r="AY421" s="255" t="s">
        <v>209</v>
      </c>
    </row>
    <row r="422" spans="1:65" s="15" customFormat="1">
      <c r="B422" s="246"/>
      <c r="C422" s="247"/>
      <c r="D422" s="214" t="s">
        <v>555</v>
      </c>
      <c r="E422" s="248" t="s">
        <v>1</v>
      </c>
      <c r="F422" s="249" t="s">
        <v>934</v>
      </c>
      <c r="G422" s="247"/>
      <c r="H422" s="248" t="s">
        <v>1</v>
      </c>
      <c r="I422" s="250"/>
      <c r="J422" s="247"/>
      <c r="K422" s="247"/>
      <c r="L422" s="251"/>
      <c r="M422" s="252"/>
      <c r="N422" s="253"/>
      <c r="O422" s="253"/>
      <c r="P422" s="253"/>
      <c r="Q422" s="253"/>
      <c r="R422" s="253"/>
      <c r="S422" s="253"/>
      <c r="T422" s="254"/>
      <c r="AT422" s="255" t="s">
        <v>555</v>
      </c>
      <c r="AU422" s="255" t="s">
        <v>87</v>
      </c>
      <c r="AV422" s="15" t="s">
        <v>85</v>
      </c>
      <c r="AW422" s="15" t="s">
        <v>32</v>
      </c>
      <c r="AX422" s="15" t="s">
        <v>77</v>
      </c>
      <c r="AY422" s="255" t="s">
        <v>209</v>
      </c>
    </row>
    <row r="423" spans="1:65" s="13" customFormat="1">
      <c r="B423" s="212"/>
      <c r="C423" s="213"/>
      <c r="D423" s="214" t="s">
        <v>555</v>
      </c>
      <c r="E423" s="215" t="s">
        <v>1</v>
      </c>
      <c r="F423" s="216" t="s">
        <v>935</v>
      </c>
      <c r="G423" s="213"/>
      <c r="H423" s="217">
        <v>0</v>
      </c>
      <c r="I423" s="218"/>
      <c r="J423" s="213"/>
      <c r="K423" s="213"/>
      <c r="L423" s="219"/>
      <c r="M423" s="220"/>
      <c r="N423" s="221"/>
      <c r="O423" s="221"/>
      <c r="P423" s="221"/>
      <c r="Q423" s="221"/>
      <c r="R423" s="221"/>
      <c r="S423" s="221"/>
      <c r="T423" s="222"/>
      <c r="AT423" s="223" t="s">
        <v>555</v>
      </c>
      <c r="AU423" s="223" t="s">
        <v>87</v>
      </c>
      <c r="AV423" s="13" t="s">
        <v>87</v>
      </c>
      <c r="AW423" s="13" t="s">
        <v>32</v>
      </c>
      <c r="AX423" s="13" t="s">
        <v>77</v>
      </c>
      <c r="AY423" s="223" t="s">
        <v>209</v>
      </c>
    </row>
    <row r="424" spans="1:65" s="13" customFormat="1" ht="33.75">
      <c r="B424" s="212"/>
      <c r="C424" s="213"/>
      <c r="D424" s="214" t="s">
        <v>555</v>
      </c>
      <c r="E424" s="215" t="s">
        <v>1</v>
      </c>
      <c r="F424" s="216" t="s">
        <v>936</v>
      </c>
      <c r="G424" s="213"/>
      <c r="H424" s="217">
        <v>8.766</v>
      </c>
      <c r="I424" s="218"/>
      <c r="J424" s="213"/>
      <c r="K424" s="213"/>
      <c r="L424" s="219"/>
      <c r="M424" s="220"/>
      <c r="N424" s="221"/>
      <c r="O424" s="221"/>
      <c r="P424" s="221"/>
      <c r="Q424" s="221"/>
      <c r="R424" s="221"/>
      <c r="S424" s="221"/>
      <c r="T424" s="222"/>
      <c r="AT424" s="223" t="s">
        <v>555</v>
      </c>
      <c r="AU424" s="223" t="s">
        <v>87</v>
      </c>
      <c r="AV424" s="13" t="s">
        <v>87</v>
      </c>
      <c r="AW424" s="13" t="s">
        <v>32</v>
      </c>
      <c r="AX424" s="13" t="s">
        <v>77</v>
      </c>
      <c r="AY424" s="223" t="s">
        <v>209</v>
      </c>
    </row>
    <row r="425" spans="1:65" s="13" customFormat="1">
      <c r="B425" s="212"/>
      <c r="C425" s="213"/>
      <c r="D425" s="214" t="s">
        <v>555</v>
      </c>
      <c r="E425" s="215" t="s">
        <v>1</v>
      </c>
      <c r="F425" s="216" t="s">
        <v>937</v>
      </c>
      <c r="G425" s="213"/>
      <c r="H425" s="217">
        <v>48.703000000000003</v>
      </c>
      <c r="I425" s="218"/>
      <c r="J425" s="213"/>
      <c r="K425" s="213"/>
      <c r="L425" s="219"/>
      <c r="M425" s="220"/>
      <c r="N425" s="221"/>
      <c r="O425" s="221"/>
      <c r="P425" s="221"/>
      <c r="Q425" s="221"/>
      <c r="R425" s="221"/>
      <c r="S425" s="221"/>
      <c r="T425" s="222"/>
      <c r="AT425" s="223" t="s">
        <v>555</v>
      </c>
      <c r="AU425" s="223" t="s">
        <v>87</v>
      </c>
      <c r="AV425" s="13" t="s">
        <v>87</v>
      </c>
      <c r="AW425" s="13" t="s">
        <v>32</v>
      </c>
      <c r="AX425" s="13" t="s">
        <v>77</v>
      </c>
      <c r="AY425" s="223" t="s">
        <v>209</v>
      </c>
    </row>
    <row r="426" spans="1:65" s="13" customFormat="1">
      <c r="B426" s="212"/>
      <c r="C426" s="213"/>
      <c r="D426" s="214" t="s">
        <v>555</v>
      </c>
      <c r="E426" s="215" t="s">
        <v>1</v>
      </c>
      <c r="F426" s="216" t="s">
        <v>938</v>
      </c>
      <c r="G426" s="213"/>
      <c r="H426" s="217">
        <v>48.703000000000003</v>
      </c>
      <c r="I426" s="218"/>
      <c r="J426" s="213"/>
      <c r="K426" s="213"/>
      <c r="L426" s="219"/>
      <c r="M426" s="220"/>
      <c r="N426" s="221"/>
      <c r="O426" s="221"/>
      <c r="P426" s="221"/>
      <c r="Q426" s="221"/>
      <c r="R426" s="221"/>
      <c r="S426" s="221"/>
      <c r="T426" s="222"/>
      <c r="AT426" s="223" t="s">
        <v>555</v>
      </c>
      <c r="AU426" s="223" t="s">
        <v>87</v>
      </c>
      <c r="AV426" s="13" t="s">
        <v>87</v>
      </c>
      <c r="AW426" s="13" t="s">
        <v>32</v>
      </c>
      <c r="AX426" s="13" t="s">
        <v>77</v>
      </c>
      <c r="AY426" s="223" t="s">
        <v>209</v>
      </c>
    </row>
    <row r="427" spans="1:65" s="13" customFormat="1">
      <c r="B427" s="212"/>
      <c r="C427" s="213"/>
      <c r="D427" s="214" t="s">
        <v>555</v>
      </c>
      <c r="E427" s="215" t="s">
        <v>1</v>
      </c>
      <c r="F427" s="216" t="s">
        <v>939</v>
      </c>
      <c r="G427" s="213"/>
      <c r="H427" s="217">
        <v>49.183999999999997</v>
      </c>
      <c r="I427" s="218"/>
      <c r="J427" s="213"/>
      <c r="K427" s="213"/>
      <c r="L427" s="219"/>
      <c r="M427" s="220"/>
      <c r="N427" s="221"/>
      <c r="O427" s="221"/>
      <c r="P427" s="221"/>
      <c r="Q427" s="221"/>
      <c r="R427" s="221"/>
      <c r="S427" s="221"/>
      <c r="T427" s="222"/>
      <c r="AT427" s="223" t="s">
        <v>555</v>
      </c>
      <c r="AU427" s="223" t="s">
        <v>87</v>
      </c>
      <c r="AV427" s="13" t="s">
        <v>87</v>
      </c>
      <c r="AW427" s="13" t="s">
        <v>32</v>
      </c>
      <c r="AX427" s="13" t="s">
        <v>77</v>
      </c>
      <c r="AY427" s="223" t="s">
        <v>209</v>
      </c>
    </row>
    <row r="428" spans="1:65" s="13" customFormat="1">
      <c r="B428" s="212"/>
      <c r="C428" s="213"/>
      <c r="D428" s="214" t="s">
        <v>555</v>
      </c>
      <c r="E428" s="215" t="s">
        <v>1</v>
      </c>
      <c r="F428" s="216" t="s">
        <v>940</v>
      </c>
      <c r="G428" s="213"/>
      <c r="H428" s="217">
        <v>9.7330000000000005</v>
      </c>
      <c r="I428" s="218"/>
      <c r="J428" s="213"/>
      <c r="K428" s="213"/>
      <c r="L428" s="219"/>
      <c r="M428" s="220"/>
      <c r="N428" s="221"/>
      <c r="O428" s="221"/>
      <c r="P428" s="221"/>
      <c r="Q428" s="221"/>
      <c r="R428" s="221"/>
      <c r="S428" s="221"/>
      <c r="T428" s="222"/>
      <c r="AT428" s="223" t="s">
        <v>555</v>
      </c>
      <c r="AU428" s="223" t="s">
        <v>87</v>
      </c>
      <c r="AV428" s="13" t="s">
        <v>87</v>
      </c>
      <c r="AW428" s="13" t="s">
        <v>32</v>
      </c>
      <c r="AX428" s="13" t="s">
        <v>77</v>
      </c>
      <c r="AY428" s="223" t="s">
        <v>209</v>
      </c>
    </row>
    <row r="429" spans="1:65" s="13" customFormat="1">
      <c r="B429" s="212"/>
      <c r="C429" s="213"/>
      <c r="D429" s="214" t="s">
        <v>555</v>
      </c>
      <c r="E429" s="215" t="s">
        <v>1</v>
      </c>
      <c r="F429" s="216" t="s">
        <v>941</v>
      </c>
      <c r="G429" s="213"/>
      <c r="H429" s="217">
        <v>3.5870000000000002</v>
      </c>
      <c r="I429" s="218"/>
      <c r="J429" s="213"/>
      <c r="K429" s="213"/>
      <c r="L429" s="219"/>
      <c r="M429" s="220"/>
      <c r="N429" s="221"/>
      <c r="O429" s="221"/>
      <c r="P429" s="221"/>
      <c r="Q429" s="221"/>
      <c r="R429" s="221"/>
      <c r="S429" s="221"/>
      <c r="T429" s="222"/>
      <c r="AT429" s="223" t="s">
        <v>555</v>
      </c>
      <c r="AU429" s="223" t="s">
        <v>87</v>
      </c>
      <c r="AV429" s="13" t="s">
        <v>87</v>
      </c>
      <c r="AW429" s="13" t="s">
        <v>32</v>
      </c>
      <c r="AX429" s="13" t="s">
        <v>77</v>
      </c>
      <c r="AY429" s="223" t="s">
        <v>209</v>
      </c>
    </row>
    <row r="430" spans="1:65" s="14" customFormat="1">
      <c r="B430" s="235"/>
      <c r="C430" s="236"/>
      <c r="D430" s="214" t="s">
        <v>555</v>
      </c>
      <c r="E430" s="237" t="s">
        <v>1</v>
      </c>
      <c r="F430" s="238" t="s">
        <v>645</v>
      </c>
      <c r="G430" s="236"/>
      <c r="H430" s="239">
        <v>168.67599999999999</v>
      </c>
      <c r="I430" s="240"/>
      <c r="J430" s="236"/>
      <c r="K430" s="236"/>
      <c r="L430" s="241"/>
      <c r="M430" s="242"/>
      <c r="N430" s="243"/>
      <c r="O430" s="243"/>
      <c r="P430" s="243"/>
      <c r="Q430" s="243"/>
      <c r="R430" s="243"/>
      <c r="S430" s="243"/>
      <c r="T430" s="244"/>
      <c r="AT430" s="245" t="s">
        <v>555</v>
      </c>
      <c r="AU430" s="245" t="s">
        <v>87</v>
      </c>
      <c r="AV430" s="14" t="s">
        <v>218</v>
      </c>
      <c r="AW430" s="14" t="s">
        <v>32</v>
      </c>
      <c r="AX430" s="14" t="s">
        <v>85</v>
      </c>
      <c r="AY430" s="245" t="s">
        <v>209</v>
      </c>
    </row>
    <row r="431" spans="1:65" s="2" customFormat="1" ht="16.5" customHeight="1">
      <c r="A431" s="35"/>
      <c r="B431" s="36"/>
      <c r="C431" s="193" t="s">
        <v>969</v>
      </c>
      <c r="D431" s="193" t="s">
        <v>214</v>
      </c>
      <c r="E431" s="194" t="s">
        <v>970</v>
      </c>
      <c r="F431" s="195" t="s">
        <v>971</v>
      </c>
      <c r="G431" s="196" t="s">
        <v>236</v>
      </c>
      <c r="H431" s="197">
        <v>71.888999999999996</v>
      </c>
      <c r="I431" s="198"/>
      <c r="J431" s="199">
        <f>ROUND(I431*H431,2)</f>
        <v>0</v>
      </c>
      <c r="K431" s="200"/>
      <c r="L431" s="40"/>
      <c r="M431" s="201" t="s">
        <v>1</v>
      </c>
      <c r="N431" s="202" t="s">
        <v>42</v>
      </c>
      <c r="O431" s="72"/>
      <c r="P431" s="203">
        <f>O431*H431</f>
        <v>0</v>
      </c>
      <c r="Q431" s="203">
        <v>1.06277</v>
      </c>
      <c r="R431" s="203">
        <f>Q431*H431</f>
        <v>76.401472529999992</v>
      </c>
      <c r="S431" s="203">
        <v>0</v>
      </c>
      <c r="T431" s="204">
        <f>S431*H431</f>
        <v>0</v>
      </c>
      <c r="U431" s="35"/>
      <c r="V431" s="35"/>
      <c r="W431" s="35"/>
      <c r="X431" s="35"/>
      <c r="Y431" s="35"/>
      <c r="Z431" s="35"/>
      <c r="AA431" s="35"/>
      <c r="AB431" s="35"/>
      <c r="AC431" s="35"/>
      <c r="AD431" s="35"/>
      <c r="AE431" s="35"/>
      <c r="AR431" s="205" t="s">
        <v>218</v>
      </c>
      <c r="AT431" s="205" t="s">
        <v>214</v>
      </c>
      <c r="AU431" s="205" t="s">
        <v>87</v>
      </c>
      <c r="AY431" s="18" t="s">
        <v>209</v>
      </c>
      <c r="BE431" s="206">
        <f>IF(N431="základní",J431,0)</f>
        <v>0</v>
      </c>
      <c r="BF431" s="206">
        <f>IF(N431="snížená",J431,0)</f>
        <v>0</v>
      </c>
      <c r="BG431" s="206">
        <f>IF(N431="zákl. přenesená",J431,0)</f>
        <v>0</v>
      </c>
      <c r="BH431" s="206">
        <f>IF(N431="sníž. přenesená",J431,0)</f>
        <v>0</v>
      </c>
      <c r="BI431" s="206">
        <f>IF(N431="nulová",J431,0)</f>
        <v>0</v>
      </c>
      <c r="BJ431" s="18" t="s">
        <v>85</v>
      </c>
      <c r="BK431" s="206">
        <f>ROUND(I431*H431,2)</f>
        <v>0</v>
      </c>
      <c r="BL431" s="18" t="s">
        <v>218</v>
      </c>
      <c r="BM431" s="205" t="s">
        <v>972</v>
      </c>
    </row>
    <row r="432" spans="1:65" s="15" customFormat="1">
      <c r="B432" s="246"/>
      <c r="C432" s="247"/>
      <c r="D432" s="214" t="s">
        <v>555</v>
      </c>
      <c r="E432" s="248" t="s">
        <v>1</v>
      </c>
      <c r="F432" s="249" t="s">
        <v>973</v>
      </c>
      <c r="G432" s="247"/>
      <c r="H432" s="248" t="s">
        <v>1</v>
      </c>
      <c r="I432" s="250"/>
      <c r="J432" s="247"/>
      <c r="K432" s="247"/>
      <c r="L432" s="251"/>
      <c r="M432" s="252"/>
      <c r="N432" s="253"/>
      <c r="O432" s="253"/>
      <c r="P432" s="253"/>
      <c r="Q432" s="253"/>
      <c r="R432" s="253"/>
      <c r="S432" s="253"/>
      <c r="T432" s="254"/>
      <c r="AT432" s="255" t="s">
        <v>555</v>
      </c>
      <c r="AU432" s="255" t="s">
        <v>87</v>
      </c>
      <c r="AV432" s="15" t="s">
        <v>85</v>
      </c>
      <c r="AW432" s="15" t="s">
        <v>32</v>
      </c>
      <c r="AX432" s="15" t="s">
        <v>77</v>
      </c>
      <c r="AY432" s="255" t="s">
        <v>209</v>
      </c>
    </row>
    <row r="433" spans="1:65" s="13" customFormat="1">
      <c r="B433" s="212"/>
      <c r="C433" s="213"/>
      <c r="D433" s="214" t="s">
        <v>555</v>
      </c>
      <c r="E433" s="215" t="s">
        <v>1</v>
      </c>
      <c r="F433" s="216" t="s">
        <v>974</v>
      </c>
      <c r="G433" s="213"/>
      <c r="H433" s="217">
        <v>45.206000000000003</v>
      </c>
      <c r="I433" s="218"/>
      <c r="J433" s="213"/>
      <c r="K433" s="213"/>
      <c r="L433" s="219"/>
      <c r="M433" s="220"/>
      <c r="N433" s="221"/>
      <c r="O433" s="221"/>
      <c r="P433" s="221"/>
      <c r="Q433" s="221"/>
      <c r="R433" s="221"/>
      <c r="S433" s="221"/>
      <c r="T433" s="222"/>
      <c r="AT433" s="223" t="s">
        <v>555</v>
      </c>
      <c r="AU433" s="223" t="s">
        <v>87</v>
      </c>
      <c r="AV433" s="13" t="s">
        <v>87</v>
      </c>
      <c r="AW433" s="13" t="s">
        <v>32</v>
      </c>
      <c r="AX433" s="13" t="s">
        <v>77</v>
      </c>
      <c r="AY433" s="223" t="s">
        <v>209</v>
      </c>
    </row>
    <row r="434" spans="1:65" s="13" customFormat="1">
      <c r="B434" s="212"/>
      <c r="C434" s="213"/>
      <c r="D434" s="214" t="s">
        <v>555</v>
      </c>
      <c r="E434" s="215" t="s">
        <v>1</v>
      </c>
      <c r="F434" s="216" t="s">
        <v>975</v>
      </c>
      <c r="G434" s="213"/>
      <c r="H434" s="217">
        <v>3.7090000000000001</v>
      </c>
      <c r="I434" s="218"/>
      <c r="J434" s="213"/>
      <c r="K434" s="213"/>
      <c r="L434" s="219"/>
      <c r="M434" s="220"/>
      <c r="N434" s="221"/>
      <c r="O434" s="221"/>
      <c r="P434" s="221"/>
      <c r="Q434" s="221"/>
      <c r="R434" s="221"/>
      <c r="S434" s="221"/>
      <c r="T434" s="222"/>
      <c r="AT434" s="223" t="s">
        <v>555</v>
      </c>
      <c r="AU434" s="223" t="s">
        <v>87</v>
      </c>
      <c r="AV434" s="13" t="s">
        <v>87</v>
      </c>
      <c r="AW434" s="13" t="s">
        <v>32</v>
      </c>
      <c r="AX434" s="13" t="s">
        <v>77</v>
      </c>
      <c r="AY434" s="223" t="s">
        <v>209</v>
      </c>
    </row>
    <row r="435" spans="1:65" s="13" customFormat="1">
      <c r="B435" s="212"/>
      <c r="C435" s="213"/>
      <c r="D435" s="214" t="s">
        <v>555</v>
      </c>
      <c r="E435" s="215" t="s">
        <v>1</v>
      </c>
      <c r="F435" s="216" t="s">
        <v>976</v>
      </c>
      <c r="G435" s="213"/>
      <c r="H435" s="217">
        <v>5.3070000000000004</v>
      </c>
      <c r="I435" s="218"/>
      <c r="J435" s="213"/>
      <c r="K435" s="213"/>
      <c r="L435" s="219"/>
      <c r="M435" s="220"/>
      <c r="N435" s="221"/>
      <c r="O435" s="221"/>
      <c r="P435" s="221"/>
      <c r="Q435" s="221"/>
      <c r="R435" s="221"/>
      <c r="S435" s="221"/>
      <c r="T435" s="222"/>
      <c r="AT435" s="223" t="s">
        <v>555</v>
      </c>
      <c r="AU435" s="223" t="s">
        <v>87</v>
      </c>
      <c r="AV435" s="13" t="s">
        <v>87</v>
      </c>
      <c r="AW435" s="13" t="s">
        <v>32</v>
      </c>
      <c r="AX435" s="13" t="s">
        <v>77</v>
      </c>
      <c r="AY435" s="223" t="s">
        <v>209</v>
      </c>
    </row>
    <row r="436" spans="1:65" s="13" customFormat="1">
      <c r="B436" s="212"/>
      <c r="C436" s="213"/>
      <c r="D436" s="214" t="s">
        <v>555</v>
      </c>
      <c r="E436" s="215" t="s">
        <v>1</v>
      </c>
      <c r="F436" s="216" t="s">
        <v>977</v>
      </c>
      <c r="G436" s="213"/>
      <c r="H436" s="217">
        <v>8.1950000000000003</v>
      </c>
      <c r="I436" s="218"/>
      <c r="J436" s="213"/>
      <c r="K436" s="213"/>
      <c r="L436" s="219"/>
      <c r="M436" s="220"/>
      <c r="N436" s="221"/>
      <c r="O436" s="221"/>
      <c r="P436" s="221"/>
      <c r="Q436" s="221"/>
      <c r="R436" s="221"/>
      <c r="S436" s="221"/>
      <c r="T436" s="222"/>
      <c r="AT436" s="223" t="s">
        <v>555</v>
      </c>
      <c r="AU436" s="223" t="s">
        <v>87</v>
      </c>
      <c r="AV436" s="13" t="s">
        <v>87</v>
      </c>
      <c r="AW436" s="13" t="s">
        <v>32</v>
      </c>
      <c r="AX436" s="13" t="s">
        <v>77</v>
      </c>
      <c r="AY436" s="223" t="s">
        <v>209</v>
      </c>
    </row>
    <row r="437" spans="1:65" s="13" customFormat="1">
      <c r="B437" s="212"/>
      <c r="C437" s="213"/>
      <c r="D437" s="214" t="s">
        <v>555</v>
      </c>
      <c r="E437" s="215" t="s">
        <v>1</v>
      </c>
      <c r="F437" s="216" t="s">
        <v>978</v>
      </c>
      <c r="G437" s="213"/>
      <c r="H437" s="217">
        <v>0.71099999999999997</v>
      </c>
      <c r="I437" s="218"/>
      <c r="J437" s="213"/>
      <c r="K437" s="213"/>
      <c r="L437" s="219"/>
      <c r="M437" s="220"/>
      <c r="N437" s="221"/>
      <c r="O437" s="221"/>
      <c r="P437" s="221"/>
      <c r="Q437" s="221"/>
      <c r="R437" s="221"/>
      <c r="S437" s="221"/>
      <c r="T437" s="222"/>
      <c r="AT437" s="223" t="s">
        <v>555</v>
      </c>
      <c r="AU437" s="223" t="s">
        <v>87</v>
      </c>
      <c r="AV437" s="13" t="s">
        <v>87</v>
      </c>
      <c r="AW437" s="13" t="s">
        <v>32</v>
      </c>
      <c r="AX437" s="13" t="s">
        <v>77</v>
      </c>
      <c r="AY437" s="223" t="s">
        <v>209</v>
      </c>
    </row>
    <row r="438" spans="1:65" s="13" customFormat="1">
      <c r="B438" s="212"/>
      <c r="C438" s="213"/>
      <c r="D438" s="214" t="s">
        <v>555</v>
      </c>
      <c r="E438" s="215" t="s">
        <v>1</v>
      </c>
      <c r="F438" s="216" t="s">
        <v>979</v>
      </c>
      <c r="G438" s="213"/>
      <c r="H438" s="217">
        <v>8.7609999999999992</v>
      </c>
      <c r="I438" s="218"/>
      <c r="J438" s="213"/>
      <c r="K438" s="213"/>
      <c r="L438" s="219"/>
      <c r="M438" s="220"/>
      <c r="N438" s="221"/>
      <c r="O438" s="221"/>
      <c r="P438" s="221"/>
      <c r="Q438" s="221"/>
      <c r="R438" s="221"/>
      <c r="S438" s="221"/>
      <c r="T438" s="222"/>
      <c r="AT438" s="223" t="s">
        <v>555</v>
      </c>
      <c r="AU438" s="223" t="s">
        <v>87</v>
      </c>
      <c r="AV438" s="13" t="s">
        <v>87</v>
      </c>
      <c r="AW438" s="13" t="s">
        <v>32</v>
      </c>
      <c r="AX438" s="13" t="s">
        <v>77</v>
      </c>
      <c r="AY438" s="223" t="s">
        <v>209</v>
      </c>
    </row>
    <row r="439" spans="1:65" s="14" customFormat="1">
      <c r="B439" s="235"/>
      <c r="C439" s="236"/>
      <c r="D439" s="214" t="s">
        <v>555</v>
      </c>
      <c r="E439" s="237" t="s">
        <v>1</v>
      </c>
      <c r="F439" s="238" t="s">
        <v>645</v>
      </c>
      <c r="G439" s="236"/>
      <c r="H439" s="239">
        <v>71.88900000000001</v>
      </c>
      <c r="I439" s="240"/>
      <c r="J439" s="236"/>
      <c r="K439" s="236"/>
      <c r="L439" s="241"/>
      <c r="M439" s="242"/>
      <c r="N439" s="243"/>
      <c r="O439" s="243"/>
      <c r="P439" s="243"/>
      <c r="Q439" s="243"/>
      <c r="R439" s="243"/>
      <c r="S439" s="243"/>
      <c r="T439" s="244"/>
      <c r="AT439" s="245" t="s">
        <v>555</v>
      </c>
      <c r="AU439" s="245" t="s">
        <v>87</v>
      </c>
      <c r="AV439" s="14" t="s">
        <v>218</v>
      </c>
      <c r="AW439" s="14" t="s">
        <v>32</v>
      </c>
      <c r="AX439" s="14" t="s">
        <v>85</v>
      </c>
      <c r="AY439" s="245" t="s">
        <v>209</v>
      </c>
    </row>
    <row r="440" spans="1:65" s="2" customFormat="1" ht="16.5" customHeight="1">
      <c r="A440" s="35"/>
      <c r="B440" s="36"/>
      <c r="C440" s="193" t="s">
        <v>980</v>
      </c>
      <c r="D440" s="193" t="s">
        <v>214</v>
      </c>
      <c r="E440" s="194" t="s">
        <v>970</v>
      </c>
      <c r="F440" s="195" t="s">
        <v>971</v>
      </c>
      <c r="G440" s="196" t="s">
        <v>236</v>
      </c>
      <c r="H440" s="197">
        <v>10.646000000000001</v>
      </c>
      <c r="I440" s="198"/>
      <c r="J440" s="199">
        <f>ROUND(I440*H440,2)</f>
        <v>0</v>
      </c>
      <c r="K440" s="200"/>
      <c r="L440" s="40"/>
      <c r="M440" s="201" t="s">
        <v>1</v>
      </c>
      <c r="N440" s="202" t="s">
        <v>42</v>
      </c>
      <c r="O440" s="72"/>
      <c r="P440" s="203">
        <f>O440*H440</f>
        <v>0</v>
      </c>
      <c r="Q440" s="203">
        <v>1.06277</v>
      </c>
      <c r="R440" s="203">
        <f>Q440*H440</f>
        <v>11.314249420000001</v>
      </c>
      <c r="S440" s="203">
        <v>0</v>
      </c>
      <c r="T440" s="204">
        <f>S440*H440</f>
        <v>0</v>
      </c>
      <c r="U440" s="35"/>
      <c r="V440" s="35"/>
      <c r="W440" s="35"/>
      <c r="X440" s="35"/>
      <c r="Y440" s="35"/>
      <c r="Z440" s="35"/>
      <c r="AA440" s="35"/>
      <c r="AB440" s="35"/>
      <c r="AC440" s="35"/>
      <c r="AD440" s="35"/>
      <c r="AE440" s="35"/>
      <c r="AR440" s="205" t="s">
        <v>218</v>
      </c>
      <c r="AT440" s="205" t="s">
        <v>214</v>
      </c>
      <c r="AU440" s="205" t="s">
        <v>87</v>
      </c>
      <c r="AY440" s="18" t="s">
        <v>209</v>
      </c>
      <c r="BE440" s="206">
        <f>IF(N440="základní",J440,0)</f>
        <v>0</v>
      </c>
      <c r="BF440" s="206">
        <f>IF(N440="snížená",J440,0)</f>
        <v>0</v>
      </c>
      <c r="BG440" s="206">
        <f>IF(N440="zákl. přenesená",J440,0)</f>
        <v>0</v>
      </c>
      <c r="BH440" s="206">
        <f>IF(N440="sníž. přenesená",J440,0)</f>
        <v>0</v>
      </c>
      <c r="BI440" s="206">
        <f>IF(N440="nulová",J440,0)</f>
        <v>0</v>
      </c>
      <c r="BJ440" s="18" t="s">
        <v>85</v>
      </c>
      <c r="BK440" s="206">
        <f>ROUND(I440*H440,2)</f>
        <v>0</v>
      </c>
      <c r="BL440" s="18" t="s">
        <v>218</v>
      </c>
      <c r="BM440" s="205" t="s">
        <v>981</v>
      </c>
    </row>
    <row r="441" spans="1:65" s="13" customFormat="1" ht="33.75">
      <c r="B441" s="212"/>
      <c r="C441" s="213"/>
      <c r="D441" s="214" t="s">
        <v>555</v>
      </c>
      <c r="E441" s="215" t="s">
        <v>1</v>
      </c>
      <c r="F441" s="216" t="s">
        <v>982</v>
      </c>
      <c r="G441" s="213"/>
      <c r="H441" s="217">
        <v>8.5530000000000008</v>
      </c>
      <c r="I441" s="218"/>
      <c r="J441" s="213"/>
      <c r="K441" s="213"/>
      <c r="L441" s="219"/>
      <c r="M441" s="220"/>
      <c r="N441" s="221"/>
      <c r="O441" s="221"/>
      <c r="P441" s="221"/>
      <c r="Q441" s="221"/>
      <c r="R441" s="221"/>
      <c r="S441" s="221"/>
      <c r="T441" s="222"/>
      <c r="AT441" s="223" t="s">
        <v>555</v>
      </c>
      <c r="AU441" s="223" t="s">
        <v>87</v>
      </c>
      <c r="AV441" s="13" t="s">
        <v>87</v>
      </c>
      <c r="AW441" s="13" t="s">
        <v>32</v>
      </c>
      <c r="AX441" s="13" t="s">
        <v>77</v>
      </c>
      <c r="AY441" s="223" t="s">
        <v>209</v>
      </c>
    </row>
    <row r="442" spans="1:65" s="13" customFormat="1">
      <c r="B442" s="212"/>
      <c r="C442" s="213"/>
      <c r="D442" s="214" t="s">
        <v>555</v>
      </c>
      <c r="E442" s="215" t="s">
        <v>1</v>
      </c>
      <c r="F442" s="216" t="s">
        <v>983</v>
      </c>
      <c r="G442" s="213"/>
      <c r="H442" s="217">
        <v>2.093</v>
      </c>
      <c r="I442" s="218"/>
      <c r="J442" s="213"/>
      <c r="K442" s="213"/>
      <c r="L442" s="219"/>
      <c r="M442" s="220"/>
      <c r="N442" s="221"/>
      <c r="O442" s="221"/>
      <c r="P442" s="221"/>
      <c r="Q442" s="221"/>
      <c r="R442" s="221"/>
      <c r="S442" s="221"/>
      <c r="T442" s="222"/>
      <c r="AT442" s="223" t="s">
        <v>555</v>
      </c>
      <c r="AU442" s="223" t="s">
        <v>87</v>
      </c>
      <c r="AV442" s="13" t="s">
        <v>87</v>
      </c>
      <c r="AW442" s="13" t="s">
        <v>32</v>
      </c>
      <c r="AX442" s="13" t="s">
        <v>77</v>
      </c>
      <c r="AY442" s="223" t="s">
        <v>209</v>
      </c>
    </row>
    <row r="443" spans="1:65" s="14" customFormat="1">
      <c r="B443" s="235"/>
      <c r="C443" s="236"/>
      <c r="D443" s="214" t="s">
        <v>555</v>
      </c>
      <c r="E443" s="237" t="s">
        <v>1</v>
      </c>
      <c r="F443" s="238" t="s">
        <v>645</v>
      </c>
      <c r="G443" s="236"/>
      <c r="H443" s="239">
        <v>10.646000000000001</v>
      </c>
      <c r="I443" s="240"/>
      <c r="J443" s="236"/>
      <c r="K443" s="236"/>
      <c r="L443" s="241"/>
      <c r="M443" s="242"/>
      <c r="N443" s="243"/>
      <c r="O443" s="243"/>
      <c r="P443" s="243"/>
      <c r="Q443" s="243"/>
      <c r="R443" s="243"/>
      <c r="S443" s="243"/>
      <c r="T443" s="244"/>
      <c r="AT443" s="245" t="s">
        <v>555</v>
      </c>
      <c r="AU443" s="245" t="s">
        <v>87</v>
      </c>
      <c r="AV443" s="14" t="s">
        <v>218</v>
      </c>
      <c r="AW443" s="14" t="s">
        <v>32</v>
      </c>
      <c r="AX443" s="14" t="s">
        <v>85</v>
      </c>
      <c r="AY443" s="245" t="s">
        <v>209</v>
      </c>
    </row>
    <row r="444" spans="1:65" s="2" customFormat="1" ht="16.5" customHeight="1">
      <c r="A444" s="35"/>
      <c r="B444" s="36"/>
      <c r="C444" s="193" t="s">
        <v>984</v>
      </c>
      <c r="D444" s="193" t="s">
        <v>214</v>
      </c>
      <c r="E444" s="194" t="s">
        <v>985</v>
      </c>
      <c r="F444" s="195" t="s">
        <v>986</v>
      </c>
      <c r="G444" s="196" t="s">
        <v>217</v>
      </c>
      <c r="H444" s="197">
        <v>11964</v>
      </c>
      <c r="I444" s="198"/>
      <c r="J444" s="199">
        <f>ROUND(I444*H444,2)</f>
        <v>0</v>
      </c>
      <c r="K444" s="200"/>
      <c r="L444" s="40"/>
      <c r="M444" s="201" t="s">
        <v>1</v>
      </c>
      <c r="N444" s="202" t="s">
        <v>42</v>
      </c>
      <c r="O444" s="72"/>
      <c r="P444" s="203">
        <f>O444*H444</f>
        <v>0</v>
      </c>
      <c r="Q444" s="203">
        <v>1.2999999999999999E-4</v>
      </c>
      <c r="R444" s="203">
        <f>Q444*H444</f>
        <v>1.5553199999999998</v>
      </c>
      <c r="S444" s="203">
        <v>0</v>
      </c>
      <c r="T444" s="204">
        <f>S444*H444</f>
        <v>0</v>
      </c>
      <c r="U444" s="35"/>
      <c r="V444" s="35"/>
      <c r="W444" s="35"/>
      <c r="X444" s="35"/>
      <c r="Y444" s="35"/>
      <c r="Z444" s="35"/>
      <c r="AA444" s="35"/>
      <c r="AB444" s="35"/>
      <c r="AC444" s="35"/>
      <c r="AD444" s="35"/>
      <c r="AE444" s="35"/>
      <c r="AR444" s="205" t="s">
        <v>218</v>
      </c>
      <c r="AT444" s="205" t="s">
        <v>214</v>
      </c>
      <c r="AU444" s="205" t="s">
        <v>87</v>
      </c>
      <c r="AY444" s="18" t="s">
        <v>209</v>
      </c>
      <c r="BE444" s="206">
        <f>IF(N444="základní",J444,0)</f>
        <v>0</v>
      </c>
      <c r="BF444" s="206">
        <f>IF(N444="snížená",J444,0)</f>
        <v>0</v>
      </c>
      <c r="BG444" s="206">
        <f>IF(N444="zákl. přenesená",J444,0)</f>
        <v>0</v>
      </c>
      <c r="BH444" s="206">
        <f>IF(N444="sníž. přenesená",J444,0)</f>
        <v>0</v>
      </c>
      <c r="BI444" s="206">
        <f>IF(N444="nulová",J444,0)</f>
        <v>0</v>
      </c>
      <c r="BJ444" s="18" t="s">
        <v>85</v>
      </c>
      <c r="BK444" s="206">
        <f>ROUND(I444*H444,2)</f>
        <v>0</v>
      </c>
      <c r="BL444" s="18" t="s">
        <v>218</v>
      </c>
      <c r="BM444" s="205" t="s">
        <v>987</v>
      </c>
    </row>
    <row r="445" spans="1:65" s="2" customFormat="1" ht="37.9" customHeight="1">
      <c r="A445" s="35"/>
      <c r="B445" s="36"/>
      <c r="C445" s="193" t="s">
        <v>988</v>
      </c>
      <c r="D445" s="193" t="s">
        <v>214</v>
      </c>
      <c r="E445" s="194" t="s">
        <v>989</v>
      </c>
      <c r="F445" s="195" t="s">
        <v>990</v>
      </c>
      <c r="G445" s="196" t="s">
        <v>318</v>
      </c>
      <c r="H445" s="197">
        <v>11483</v>
      </c>
      <c r="I445" s="198"/>
      <c r="J445" s="199">
        <f>ROUND(I445*H445,2)</f>
        <v>0</v>
      </c>
      <c r="K445" s="200"/>
      <c r="L445" s="40"/>
      <c r="M445" s="201" t="s">
        <v>1</v>
      </c>
      <c r="N445" s="202" t="s">
        <v>42</v>
      </c>
      <c r="O445" s="72"/>
      <c r="P445" s="203">
        <f>O445*H445</f>
        <v>0</v>
      </c>
      <c r="Q445" s="203">
        <v>2.0000000000000002E-5</v>
      </c>
      <c r="R445" s="203">
        <f>Q445*H445</f>
        <v>0.22966000000000003</v>
      </c>
      <c r="S445" s="203">
        <v>0</v>
      </c>
      <c r="T445" s="204">
        <f>S445*H445</f>
        <v>0</v>
      </c>
      <c r="U445" s="35"/>
      <c r="V445" s="35"/>
      <c r="W445" s="35"/>
      <c r="X445" s="35"/>
      <c r="Y445" s="35"/>
      <c r="Z445" s="35"/>
      <c r="AA445" s="35"/>
      <c r="AB445" s="35"/>
      <c r="AC445" s="35"/>
      <c r="AD445" s="35"/>
      <c r="AE445" s="35"/>
      <c r="AR445" s="205" t="s">
        <v>218</v>
      </c>
      <c r="AT445" s="205" t="s">
        <v>214</v>
      </c>
      <c r="AU445" s="205" t="s">
        <v>87</v>
      </c>
      <c r="AY445" s="18" t="s">
        <v>209</v>
      </c>
      <c r="BE445" s="206">
        <f>IF(N445="základní",J445,0)</f>
        <v>0</v>
      </c>
      <c r="BF445" s="206">
        <f>IF(N445="snížená",J445,0)</f>
        <v>0</v>
      </c>
      <c r="BG445" s="206">
        <f>IF(N445="zákl. přenesená",J445,0)</f>
        <v>0</v>
      </c>
      <c r="BH445" s="206">
        <f>IF(N445="sníž. přenesená",J445,0)</f>
        <v>0</v>
      </c>
      <c r="BI445" s="206">
        <f>IF(N445="nulová",J445,0)</f>
        <v>0</v>
      </c>
      <c r="BJ445" s="18" t="s">
        <v>85</v>
      </c>
      <c r="BK445" s="206">
        <f>ROUND(I445*H445,2)</f>
        <v>0</v>
      </c>
      <c r="BL445" s="18" t="s">
        <v>218</v>
      </c>
      <c r="BM445" s="205" t="s">
        <v>991</v>
      </c>
    </row>
    <row r="446" spans="1:65" s="12" customFormat="1" ht="22.9" customHeight="1">
      <c r="B446" s="177"/>
      <c r="C446" s="178"/>
      <c r="D446" s="179" t="s">
        <v>76</v>
      </c>
      <c r="E446" s="191" t="s">
        <v>210</v>
      </c>
      <c r="F446" s="191" t="s">
        <v>211</v>
      </c>
      <c r="G446" s="178"/>
      <c r="H446" s="178"/>
      <c r="I446" s="181"/>
      <c r="J446" s="192">
        <f>BK446</f>
        <v>0</v>
      </c>
      <c r="K446" s="178"/>
      <c r="L446" s="183"/>
      <c r="M446" s="184"/>
      <c r="N446" s="185"/>
      <c r="O446" s="185"/>
      <c r="P446" s="186">
        <f>SUM(P447:P502)</f>
        <v>0</v>
      </c>
      <c r="Q446" s="185"/>
      <c r="R446" s="186">
        <f>SUM(R447:R502)</f>
        <v>15.288226</v>
      </c>
      <c r="S446" s="185"/>
      <c r="T446" s="187">
        <f>SUM(T447:T502)</f>
        <v>0</v>
      </c>
      <c r="AR446" s="188" t="s">
        <v>85</v>
      </c>
      <c r="AT446" s="189" t="s">
        <v>76</v>
      </c>
      <c r="AU446" s="189" t="s">
        <v>85</v>
      </c>
      <c r="AY446" s="188" t="s">
        <v>209</v>
      </c>
      <c r="BK446" s="190">
        <f>SUM(BK447:BK502)</f>
        <v>0</v>
      </c>
    </row>
    <row r="447" spans="1:65" s="2" customFormat="1" ht="37.9" customHeight="1">
      <c r="A447" s="35"/>
      <c r="B447" s="36"/>
      <c r="C447" s="193" t="s">
        <v>992</v>
      </c>
      <c r="D447" s="193" t="s">
        <v>214</v>
      </c>
      <c r="E447" s="194" t="s">
        <v>993</v>
      </c>
      <c r="F447" s="195" t="s">
        <v>994</v>
      </c>
      <c r="G447" s="196" t="s">
        <v>217</v>
      </c>
      <c r="H447" s="197">
        <v>8750</v>
      </c>
      <c r="I447" s="198"/>
      <c r="J447" s="199">
        <f>ROUND(I447*H447,2)</f>
        <v>0</v>
      </c>
      <c r="K447" s="200"/>
      <c r="L447" s="40"/>
      <c r="M447" s="201" t="s">
        <v>1</v>
      </c>
      <c r="N447" s="202" t="s">
        <v>42</v>
      </c>
      <c r="O447" s="72"/>
      <c r="P447" s="203">
        <f>O447*H447</f>
        <v>0</v>
      </c>
      <c r="Q447" s="203">
        <v>0</v>
      </c>
      <c r="R447" s="203">
        <f>Q447*H447</f>
        <v>0</v>
      </c>
      <c r="S447" s="203">
        <v>0</v>
      </c>
      <c r="T447" s="204">
        <f>S447*H447</f>
        <v>0</v>
      </c>
      <c r="U447" s="35"/>
      <c r="V447" s="35"/>
      <c r="W447" s="35"/>
      <c r="X447" s="35"/>
      <c r="Y447" s="35"/>
      <c r="Z447" s="35"/>
      <c r="AA447" s="35"/>
      <c r="AB447" s="35"/>
      <c r="AC447" s="35"/>
      <c r="AD447" s="35"/>
      <c r="AE447" s="35"/>
      <c r="AR447" s="205" t="s">
        <v>218</v>
      </c>
      <c r="AT447" s="205" t="s">
        <v>214</v>
      </c>
      <c r="AU447" s="205" t="s">
        <v>87</v>
      </c>
      <c r="AY447" s="18" t="s">
        <v>209</v>
      </c>
      <c r="BE447" s="206">
        <f>IF(N447="základní",J447,0)</f>
        <v>0</v>
      </c>
      <c r="BF447" s="206">
        <f>IF(N447="snížená",J447,0)</f>
        <v>0</v>
      </c>
      <c r="BG447" s="206">
        <f>IF(N447="zákl. přenesená",J447,0)</f>
        <v>0</v>
      </c>
      <c r="BH447" s="206">
        <f>IF(N447="sníž. přenesená",J447,0)</f>
        <v>0</v>
      </c>
      <c r="BI447" s="206">
        <f>IF(N447="nulová",J447,0)</f>
        <v>0</v>
      </c>
      <c r="BJ447" s="18" t="s">
        <v>85</v>
      </c>
      <c r="BK447" s="206">
        <f>ROUND(I447*H447,2)</f>
        <v>0</v>
      </c>
      <c r="BL447" s="18" t="s">
        <v>218</v>
      </c>
      <c r="BM447" s="205" t="s">
        <v>995</v>
      </c>
    </row>
    <row r="448" spans="1:65" s="13" customFormat="1">
      <c r="B448" s="212"/>
      <c r="C448" s="213"/>
      <c r="D448" s="214" t="s">
        <v>555</v>
      </c>
      <c r="E448" s="215" t="s">
        <v>1</v>
      </c>
      <c r="F448" s="216" t="s">
        <v>996</v>
      </c>
      <c r="G448" s="213"/>
      <c r="H448" s="217">
        <v>8750</v>
      </c>
      <c r="I448" s="218"/>
      <c r="J448" s="213"/>
      <c r="K448" s="213"/>
      <c r="L448" s="219"/>
      <c r="M448" s="220"/>
      <c r="N448" s="221"/>
      <c r="O448" s="221"/>
      <c r="P448" s="221"/>
      <c r="Q448" s="221"/>
      <c r="R448" s="221"/>
      <c r="S448" s="221"/>
      <c r="T448" s="222"/>
      <c r="AT448" s="223" t="s">
        <v>555</v>
      </c>
      <c r="AU448" s="223" t="s">
        <v>87</v>
      </c>
      <c r="AV448" s="13" t="s">
        <v>87</v>
      </c>
      <c r="AW448" s="13" t="s">
        <v>32</v>
      </c>
      <c r="AX448" s="13" t="s">
        <v>85</v>
      </c>
      <c r="AY448" s="223" t="s">
        <v>209</v>
      </c>
    </row>
    <row r="449" spans="1:65" s="2" customFormat="1" ht="33" customHeight="1">
      <c r="A449" s="35"/>
      <c r="B449" s="36"/>
      <c r="C449" s="193" t="s">
        <v>997</v>
      </c>
      <c r="D449" s="193" t="s">
        <v>214</v>
      </c>
      <c r="E449" s="194" t="s">
        <v>998</v>
      </c>
      <c r="F449" s="195" t="s">
        <v>999</v>
      </c>
      <c r="G449" s="196" t="s">
        <v>217</v>
      </c>
      <c r="H449" s="197">
        <v>1312500</v>
      </c>
      <c r="I449" s="198"/>
      <c r="J449" s="199">
        <f>ROUND(I449*H449,2)</f>
        <v>0</v>
      </c>
      <c r="K449" s="200"/>
      <c r="L449" s="40"/>
      <c r="M449" s="201" t="s">
        <v>1</v>
      </c>
      <c r="N449" s="202" t="s">
        <v>42</v>
      </c>
      <c r="O449" s="72"/>
      <c r="P449" s="203">
        <f>O449*H449</f>
        <v>0</v>
      </c>
      <c r="Q449" s="203">
        <v>0</v>
      </c>
      <c r="R449" s="203">
        <f>Q449*H449</f>
        <v>0</v>
      </c>
      <c r="S449" s="203">
        <v>0</v>
      </c>
      <c r="T449" s="204">
        <f>S449*H449</f>
        <v>0</v>
      </c>
      <c r="U449" s="35"/>
      <c r="V449" s="35"/>
      <c r="W449" s="35"/>
      <c r="X449" s="35"/>
      <c r="Y449" s="35"/>
      <c r="Z449" s="35"/>
      <c r="AA449" s="35"/>
      <c r="AB449" s="35"/>
      <c r="AC449" s="35"/>
      <c r="AD449" s="35"/>
      <c r="AE449" s="35"/>
      <c r="AR449" s="205" t="s">
        <v>218</v>
      </c>
      <c r="AT449" s="205" t="s">
        <v>214</v>
      </c>
      <c r="AU449" s="205" t="s">
        <v>87</v>
      </c>
      <c r="AY449" s="18" t="s">
        <v>209</v>
      </c>
      <c r="BE449" s="206">
        <f>IF(N449="základní",J449,0)</f>
        <v>0</v>
      </c>
      <c r="BF449" s="206">
        <f>IF(N449="snížená",J449,0)</f>
        <v>0</v>
      </c>
      <c r="BG449" s="206">
        <f>IF(N449="zákl. přenesená",J449,0)</f>
        <v>0</v>
      </c>
      <c r="BH449" s="206">
        <f>IF(N449="sníž. přenesená",J449,0)</f>
        <v>0</v>
      </c>
      <c r="BI449" s="206">
        <f>IF(N449="nulová",J449,0)</f>
        <v>0</v>
      </c>
      <c r="BJ449" s="18" t="s">
        <v>85</v>
      </c>
      <c r="BK449" s="206">
        <f>ROUND(I449*H449,2)</f>
        <v>0</v>
      </c>
      <c r="BL449" s="18" t="s">
        <v>218</v>
      </c>
      <c r="BM449" s="205" t="s">
        <v>1000</v>
      </c>
    </row>
    <row r="450" spans="1:65" s="13" customFormat="1">
      <c r="B450" s="212"/>
      <c r="C450" s="213"/>
      <c r="D450" s="214" t="s">
        <v>555</v>
      </c>
      <c r="E450" s="215" t="s">
        <v>1</v>
      </c>
      <c r="F450" s="216" t="s">
        <v>1001</v>
      </c>
      <c r="G450" s="213"/>
      <c r="H450" s="217">
        <v>1312500</v>
      </c>
      <c r="I450" s="218"/>
      <c r="J450" s="213"/>
      <c r="K450" s="213"/>
      <c r="L450" s="219"/>
      <c r="M450" s="220"/>
      <c r="N450" s="221"/>
      <c r="O450" s="221"/>
      <c r="P450" s="221"/>
      <c r="Q450" s="221"/>
      <c r="R450" s="221"/>
      <c r="S450" s="221"/>
      <c r="T450" s="222"/>
      <c r="AT450" s="223" t="s">
        <v>555</v>
      </c>
      <c r="AU450" s="223" t="s">
        <v>87</v>
      </c>
      <c r="AV450" s="13" t="s">
        <v>87</v>
      </c>
      <c r="AW450" s="13" t="s">
        <v>32</v>
      </c>
      <c r="AX450" s="13" t="s">
        <v>85</v>
      </c>
      <c r="AY450" s="223" t="s">
        <v>209</v>
      </c>
    </row>
    <row r="451" spans="1:65" s="2" customFormat="1" ht="37.9" customHeight="1">
      <c r="A451" s="35"/>
      <c r="B451" s="36"/>
      <c r="C451" s="193" t="s">
        <v>1002</v>
      </c>
      <c r="D451" s="193" t="s">
        <v>214</v>
      </c>
      <c r="E451" s="194" t="s">
        <v>1003</v>
      </c>
      <c r="F451" s="195" t="s">
        <v>1004</v>
      </c>
      <c r="G451" s="196" t="s">
        <v>217</v>
      </c>
      <c r="H451" s="197">
        <v>8750</v>
      </c>
      <c r="I451" s="198"/>
      <c r="J451" s="199">
        <f>ROUND(I451*H451,2)</f>
        <v>0</v>
      </c>
      <c r="K451" s="200"/>
      <c r="L451" s="40"/>
      <c r="M451" s="201" t="s">
        <v>1</v>
      </c>
      <c r="N451" s="202" t="s">
        <v>42</v>
      </c>
      <c r="O451" s="72"/>
      <c r="P451" s="203">
        <f>O451*H451</f>
        <v>0</v>
      </c>
      <c r="Q451" s="203">
        <v>0</v>
      </c>
      <c r="R451" s="203">
        <f>Q451*H451</f>
        <v>0</v>
      </c>
      <c r="S451" s="203">
        <v>0</v>
      </c>
      <c r="T451" s="204">
        <f>S451*H451</f>
        <v>0</v>
      </c>
      <c r="U451" s="35"/>
      <c r="V451" s="35"/>
      <c r="W451" s="35"/>
      <c r="X451" s="35"/>
      <c r="Y451" s="35"/>
      <c r="Z451" s="35"/>
      <c r="AA451" s="35"/>
      <c r="AB451" s="35"/>
      <c r="AC451" s="35"/>
      <c r="AD451" s="35"/>
      <c r="AE451" s="35"/>
      <c r="AR451" s="205" t="s">
        <v>218</v>
      </c>
      <c r="AT451" s="205" t="s">
        <v>214</v>
      </c>
      <c r="AU451" s="205" t="s">
        <v>87</v>
      </c>
      <c r="AY451" s="18" t="s">
        <v>209</v>
      </c>
      <c r="BE451" s="206">
        <f>IF(N451="základní",J451,0)</f>
        <v>0</v>
      </c>
      <c r="BF451" s="206">
        <f>IF(N451="snížená",J451,0)</f>
        <v>0</v>
      </c>
      <c r="BG451" s="206">
        <f>IF(N451="zákl. přenesená",J451,0)</f>
        <v>0</v>
      </c>
      <c r="BH451" s="206">
        <f>IF(N451="sníž. přenesená",J451,0)</f>
        <v>0</v>
      </c>
      <c r="BI451" s="206">
        <f>IF(N451="nulová",J451,0)</f>
        <v>0</v>
      </c>
      <c r="BJ451" s="18" t="s">
        <v>85</v>
      </c>
      <c r="BK451" s="206">
        <f>ROUND(I451*H451,2)</f>
        <v>0</v>
      </c>
      <c r="BL451" s="18" t="s">
        <v>218</v>
      </c>
      <c r="BM451" s="205" t="s">
        <v>1005</v>
      </c>
    </row>
    <row r="452" spans="1:65" s="2" customFormat="1" ht="21.75" customHeight="1">
      <c r="A452" s="35"/>
      <c r="B452" s="36"/>
      <c r="C452" s="193" t="s">
        <v>1006</v>
      </c>
      <c r="D452" s="193" t="s">
        <v>214</v>
      </c>
      <c r="E452" s="194" t="s">
        <v>1007</v>
      </c>
      <c r="F452" s="195" t="s">
        <v>1008</v>
      </c>
      <c r="G452" s="196" t="s">
        <v>217</v>
      </c>
      <c r="H452" s="197">
        <v>8750</v>
      </c>
      <c r="I452" s="198"/>
      <c r="J452" s="199">
        <f>ROUND(I452*H452,2)</f>
        <v>0</v>
      </c>
      <c r="K452" s="200"/>
      <c r="L452" s="40"/>
      <c r="M452" s="201" t="s">
        <v>1</v>
      </c>
      <c r="N452" s="202" t="s">
        <v>42</v>
      </c>
      <c r="O452" s="72"/>
      <c r="P452" s="203">
        <f>O452*H452</f>
        <v>0</v>
      </c>
      <c r="Q452" s="203">
        <v>0</v>
      </c>
      <c r="R452" s="203">
        <f>Q452*H452</f>
        <v>0</v>
      </c>
      <c r="S452" s="203">
        <v>0</v>
      </c>
      <c r="T452" s="204">
        <f>S452*H452</f>
        <v>0</v>
      </c>
      <c r="U452" s="35"/>
      <c r="V452" s="35"/>
      <c r="W452" s="35"/>
      <c r="X452" s="35"/>
      <c r="Y452" s="35"/>
      <c r="Z452" s="35"/>
      <c r="AA452" s="35"/>
      <c r="AB452" s="35"/>
      <c r="AC452" s="35"/>
      <c r="AD452" s="35"/>
      <c r="AE452" s="35"/>
      <c r="AR452" s="205" t="s">
        <v>218</v>
      </c>
      <c r="AT452" s="205" t="s">
        <v>214</v>
      </c>
      <c r="AU452" s="205" t="s">
        <v>87</v>
      </c>
      <c r="AY452" s="18" t="s">
        <v>209</v>
      </c>
      <c r="BE452" s="206">
        <f>IF(N452="základní",J452,0)</f>
        <v>0</v>
      </c>
      <c r="BF452" s="206">
        <f>IF(N452="snížená",J452,0)</f>
        <v>0</v>
      </c>
      <c r="BG452" s="206">
        <f>IF(N452="zákl. přenesená",J452,0)</f>
        <v>0</v>
      </c>
      <c r="BH452" s="206">
        <f>IF(N452="sníž. přenesená",J452,0)</f>
        <v>0</v>
      </c>
      <c r="BI452" s="206">
        <f>IF(N452="nulová",J452,0)</f>
        <v>0</v>
      </c>
      <c r="BJ452" s="18" t="s">
        <v>85</v>
      </c>
      <c r="BK452" s="206">
        <f>ROUND(I452*H452,2)</f>
        <v>0</v>
      </c>
      <c r="BL452" s="18" t="s">
        <v>218</v>
      </c>
      <c r="BM452" s="205" t="s">
        <v>1009</v>
      </c>
    </row>
    <row r="453" spans="1:65" s="2" customFormat="1" ht="21.75" customHeight="1">
      <c r="A453" s="35"/>
      <c r="B453" s="36"/>
      <c r="C453" s="193" t="s">
        <v>1010</v>
      </c>
      <c r="D453" s="193" t="s">
        <v>214</v>
      </c>
      <c r="E453" s="194" t="s">
        <v>1011</v>
      </c>
      <c r="F453" s="195" t="s">
        <v>1012</v>
      </c>
      <c r="G453" s="196" t="s">
        <v>217</v>
      </c>
      <c r="H453" s="197">
        <v>1312500</v>
      </c>
      <c r="I453" s="198"/>
      <c r="J453" s="199">
        <f>ROUND(I453*H453,2)</f>
        <v>0</v>
      </c>
      <c r="K453" s="200"/>
      <c r="L453" s="40"/>
      <c r="M453" s="201" t="s">
        <v>1</v>
      </c>
      <c r="N453" s="202" t="s">
        <v>42</v>
      </c>
      <c r="O453" s="72"/>
      <c r="P453" s="203">
        <f>O453*H453</f>
        <v>0</v>
      </c>
      <c r="Q453" s="203">
        <v>0</v>
      </c>
      <c r="R453" s="203">
        <f>Q453*H453</f>
        <v>0</v>
      </c>
      <c r="S453" s="203">
        <v>0</v>
      </c>
      <c r="T453" s="204">
        <f>S453*H453</f>
        <v>0</v>
      </c>
      <c r="U453" s="35"/>
      <c r="V453" s="35"/>
      <c r="W453" s="35"/>
      <c r="X453" s="35"/>
      <c r="Y453" s="35"/>
      <c r="Z453" s="35"/>
      <c r="AA453" s="35"/>
      <c r="AB453" s="35"/>
      <c r="AC453" s="35"/>
      <c r="AD453" s="35"/>
      <c r="AE453" s="35"/>
      <c r="AR453" s="205" t="s">
        <v>218</v>
      </c>
      <c r="AT453" s="205" t="s">
        <v>214</v>
      </c>
      <c r="AU453" s="205" t="s">
        <v>87</v>
      </c>
      <c r="AY453" s="18" t="s">
        <v>209</v>
      </c>
      <c r="BE453" s="206">
        <f>IF(N453="základní",J453,0)</f>
        <v>0</v>
      </c>
      <c r="BF453" s="206">
        <f>IF(N453="snížená",J453,0)</f>
        <v>0</v>
      </c>
      <c r="BG453" s="206">
        <f>IF(N453="zákl. přenesená",J453,0)</f>
        <v>0</v>
      </c>
      <c r="BH453" s="206">
        <f>IF(N453="sníž. přenesená",J453,0)</f>
        <v>0</v>
      </c>
      <c r="BI453" s="206">
        <f>IF(N453="nulová",J453,0)</f>
        <v>0</v>
      </c>
      <c r="BJ453" s="18" t="s">
        <v>85</v>
      </c>
      <c r="BK453" s="206">
        <f>ROUND(I453*H453,2)</f>
        <v>0</v>
      </c>
      <c r="BL453" s="18" t="s">
        <v>218</v>
      </c>
      <c r="BM453" s="205" t="s">
        <v>1013</v>
      </c>
    </row>
    <row r="454" spans="1:65" s="13" customFormat="1">
      <c r="B454" s="212"/>
      <c r="C454" s="213"/>
      <c r="D454" s="214" t="s">
        <v>555</v>
      </c>
      <c r="E454" s="215" t="s">
        <v>1</v>
      </c>
      <c r="F454" s="216" t="s">
        <v>1001</v>
      </c>
      <c r="G454" s="213"/>
      <c r="H454" s="217">
        <v>1312500</v>
      </c>
      <c r="I454" s="218"/>
      <c r="J454" s="213"/>
      <c r="K454" s="213"/>
      <c r="L454" s="219"/>
      <c r="M454" s="220"/>
      <c r="N454" s="221"/>
      <c r="O454" s="221"/>
      <c r="P454" s="221"/>
      <c r="Q454" s="221"/>
      <c r="R454" s="221"/>
      <c r="S454" s="221"/>
      <c r="T454" s="222"/>
      <c r="AT454" s="223" t="s">
        <v>555</v>
      </c>
      <c r="AU454" s="223" t="s">
        <v>87</v>
      </c>
      <c r="AV454" s="13" t="s">
        <v>87</v>
      </c>
      <c r="AW454" s="13" t="s">
        <v>32</v>
      </c>
      <c r="AX454" s="13" t="s">
        <v>85</v>
      </c>
      <c r="AY454" s="223" t="s">
        <v>209</v>
      </c>
    </row>
    <row r="455" spans="1:65" s="2" customFormat="1" ht="21.75" customHeight="1">
      <c r="A455" s="35"/>
      <c r="B455" s="36"/>
      <c r="C455" s="193" t="s">
        <v>1014</v>
      </c>
      <c r="D455" s="193" t="s">
        <v>214</v>
      </c>
      <c r="E455" s="194" t="s">
        <v>1015</v>
      </c>
      <c r="F455" s="195" t="s">
        <v>1016</v>
      </c>
      <c r="G455" s="196" t="s">
        <v>217</v>
      </c>
      <c r="H455" s="197">
        <v>8750</v>
      </c>
      <c r="I455" s="198"/>
      <c r="J455" s="199">
        <f t="shared" ref="J455:J461" si="10">ROUND(I455*H455,2)</f>
        <v>0</v>
      </c>
      <c r="K455" s="200"/>
      <c r="L455" s="40"/>
      <c r="M455" s="201" t="s">
        <v>1</v>
      </c>
      <c r="N455" s="202" t="s">
        <v>42</v>
      </c>
      <c r="O455" s="72"/>
      <c r="P455" s="203">
        <f t="shared" ref="P455:P461" si="11">O455*H455</f>
        <v>0</v>
      </c>
      <c r="Q455" s="203">
        <v>0</v>
      </c>
      <c r="R455" s="203">
        <f t="shared" ref="R455:R461" si="12">Q455*H455</f>
        <v>0</v>
      </c>
      <c r="S455" s="203">
        <v>0</v>
      </c>
      <c r="T455" s="204">
        <f t="shared" ref="T455:T461" si="13">S455*H455</f>
        <v>0</v>
      </c>
      <c r="U455" s="35"/>
      <c r="V455" s="35"/>
      <c r="W455" s="35"/>
      <c r="X455" s="35"/>
      <c r="Y455" s="35"/>
      <c r="Z455" s="35"/>
      <c r="AA455" s="35"/>
      <c r="AB455" s="35"/>
      <c r="AC455" s="35"/>
      <c r="AD455" s="35"/>
      <c r="AE455" s="35"/>
      <c r="AR455" s="205" t="s">
        <v>218</v>
      </c>
      <c r="AT455" s="205" t="s">
        <v>214</v>
      </c>
      <c r="AU455" s="205" t="s">
        <v>87</v>
      </c>
      <c r="AY455" s="18" t="s">
        <v>209</v>
      </c>
      <c r="BE455" s="206">
        <f t="shared" ref="BE455:BE461" si="14">IF(N455="základní",J455,0)</f>
        <v>0</v>
      </c>
      <c r="BF455" s="206">
        <f t="shared" ref="BF455:BF461" si="15">IF(N455="snížená",J455,0)</f>
        <v>0</v>
      </c>
      <c r="BG455" s="206">
        <f t="shared" ref="BG455:BG461" si="16">IF(N455="zákl. přenesená",J455,0)</f>
        <v>0</v>
      </c>
      <c r="BH455" s="206">
        <f t="shared" ref="BH455:BH461" si="17">IF(N455="sníž. přenesená",J455,0)</f>
        <v>0</v>
      </c>
      <c r="BI455" s="206">
        <f t="shared" ref="BI455:BI461" si="18">IF(N455="nulová",J455,0)</f>
        <v>0</v>
      </c>
      <c r="BJ455" s="18" t="s">
        <v>85</v>
      </c>
      <c r="BK455" s="206">
        <f t="shared" ref="BK455:BK461" si="19">ROUND(I455*H455,2)</f>
        <v>0</v>
      </c>
      <c r="BL455" s="18" t="s">
        <v>218</v>
      </c>
      <c r="BM455" s="205" t="s">
        <v>1017</v>
      </c>
    </row>
    <row r="456" spans="1:65" s="2" customFormat="1" ht="33" customHeight="1">
      <c r="A456" s="35"/>
      <c r="B456" s="36"/>
      <c r="C456" s="193" t="s">
        <v>1018</v>
      </c>
      <c r="D456" s="193" t="s">
        <v>214</v>
      </c>
      <c r="E456" s="194" t="s">
        <v>215</v>
      </c>
      <c r="F456" s="195" t="s">
        <v>1019</v>
      </c>
      <c r="G456" s="196" t="s">
        <v>217</v>
      </c>
      <c r="H456" s="197">
        <v>12586</v>
      </c>
      <c r="I456" s="198"/>
      <c r="J456" s="199">
        <f t="shared" si="10"/>
        <v>0</v>
      </c>
      <c r="K456" s="200"/>
      <c r="L456" s="40"/>
      <c r="M456" s="201" t="s">
        <v>1</v>
      </c>
      <c r="N456" s="202" t="s">
        <v>42</v>
      </c>
      <c r="O456" s="72"/>
      <c r="P456" s="203">
        <f t="shared" si="11"/>
        <v>0</v>
      </c>
      <c r="Q456" s="203">
        <v>1.2999999999999999E-4</v>
      </c>
      <c r="R456" s="203">
        <f t="shared" si="12"/>
        <v>1.63618</v>
      </c>
      <c r="S456" s="203">
        <v>0</v>
      </c>
      <c r="T456" s="204">
        <f t="shared" si="13"/>
        <v>0</v>
      </c>
      <c r="U456" s="35"/>
      <c r="V456" s="35"/>
      <c r="W456" s="35"/>
      <c r="X456" s="35"/>
      <c r="Y456" s="35"/>
      <c r="Z456" s="35"/>
      <c r="AA456" s="35"/>
      <c r="AB456" s="35"/>
      <c r="AC456" s="35"/>
      <c r="AD456" s="35"/>
      <c r="AE456" s="35"/>
      <c r="AR456" s="205" t="s">
        <v>218</v>
      </c>
      <c r="AT456" s="205" t="s">
        <v>214</v>
      </c>
      <c r="AU456" s="205" t="s">
        <v>87</v>
      </c>
      <c r="AY456" s="18" t="s">
        <v>209</v>
      </c>
      <c r="BE456" s="206">
        <f t="shared" si="14"/>
        <v>0</v>
      </c>
      <c r="BF456" s="206">
        <f t="shared" si="15"/>
        <v>0</v>
      </c>
      <c r="BG456" s="206">
        <f t="shared" si="16"/>
        <v>0</v>
      </c>
      <c r="BH456" s="206">
        <f t="shared" si="17"/>
        <v>0</v>
      </c>
      <c r="BI456" s="206">
        <f t="shared" si="18"/>
        <v>0</v>
      </c>
      <c r="BJ456" s="18" t="s">
        <v>85</v>
      </c>
      <c r="BK456" s="206">
        <f t="shared" si="19"/>
        <v>0</v>
      </c>
      <c r="BL456" s="18" t="s">
        <v>218</v>
      </c>
      <c r="BM456" s="205" t="s">
        <v>1020</v>
      </c>
    </row>
    <row r="457" spans="1:65" s="2" customFormat="1" ht="24.2" customHeight="1">
      <c r="A457" s="35"/>
      <c r="B457" s="36"/>
      <c r="C457" s="193" t="s">
        <v>212</v>
      </c>
      <c r="D457" s="193" t="s">
        <v>214</v>
      </c>
      <c r="E457" s="194" t="s">
        <v>1021</v>
      </c>
      <c r="F457" s="195" t="s">
        <v>1022</v>
      </c>
      <c r="G457" s="196" t="s">
        <v>217</v>
      </c>
      <c r="H457" s="197">
        <v>12586</v>
      </c>
      <c r="I457" s="198"/>
      <c r="J457" s="199">
        <f t="shared" si="10"/>
        <v>0</v>
      </c>
      <c r="K457" s="200"/>
      <c r="L457" s="40"/>
      <c r="M457" s="201" t="s">
        <v>1</v>
      </c>
      <c r="N457" s="202" t="s">
        <v>42</v>
      </c>
      <c r="O457" s="72"/>
      <c r="P457" s="203">
        <f t="shared" si="11"/>
        <v>0</v>
      </c>
      <c r="Q457" s="203">
        <v>4.0000000000000003E-5</v>
      </c>
      <c r="R457" s="203">
        <f t="shared" si="12"/>
        <v>0.50344</v>
      </c>
      <c r="S457" s="203">
        <v>0</v>
      </c>
      <c r="T457" s="204">
        <f t="shared" si="13"/>
        <v>0</v>
      </c>
      <c r="U457" s="35"/>
      <c r="V457" s="35"/>
      <c r="W457" s="35"/>
      <c r="X457" s="35"/>
      <c r="Y457" s="35"/>
      <c r="Z457" s="35"/>
      <c r="AA457" s="35"/>
      <c r="AB457" s="35"/>
      <c r="AC457" s="35"/>
      <c r="AD457" s="35"/>
      <c r="AE457" s="35"/>
      <c r="AR457" s="205" t="s">
        <v>218</v>
      </c>
      <c r="AT457" s="205" t="s">
        <v>214</v>
      </c>
      <c r="AU457" s="205" t="s">
        <v>87</v>
      </c>
      <c r="AY457" s="18" t="s">
        <v>209</v>
      </c>
      <c r="BE457" s="206">
        <f t="shared" si="14"/>
        <v>0</v>
      </c>
      <c r="BF457" s="206">
        <f t="shared" si="15"/>
        <v>0</v>
      </c>
      <c r="BG457" s="206">
        <f t="shared" si="16"/>
        <v>0</v>
      </c>
      <c r="BH457" s="206">
        <f t="shared" si="17"/>
        <v>0</v>
      </c>
      <c r="BI457" s="206">
        <f t="shared" si="18"/>
        <v>0</v>
      </c>
      <c r="BJ457" s="18" t="s">
        <v>85</v>
      </c>
      <c r="BK457" s="206">
        <f t="shared" si="19"/>
        <v>0</v>
      </c>
      <c r="BL457" s="18" t="s">
        <v>218</v>
      </c>
      <c r="BM457" s="205" t="s">
        <v>1023</v>
      </c>
    </row>
    <row r="458" spans="1:65" s="2" customFormat="1" ht="16.5" customHeight="1">
      <c r="A458" s="35"/>
      <c r="B458" s="36"/>
      <c r="C458" s="193" t="s">
        <v>1024</v>
      </c>
      <c r="D458" s="193" t="s">
        <v>214</v>
      </c>
      <c r="E458" s="194" t="s">
        <v>1025</v>
      </c>
      <c r="F458" s="195" t="s">
        <v>1026</v>
      </c>
      <c r="G458" s="196" t="s">
        <v>323</v>
      </c>
      <c r="H458" s="197">
        <v>101</v>
      </c>
      <c r="I458" s="198"/>
      <c r="J458" s="199">
        <f t="shared" si="10"/>
        <v>0</v>
      </c>
      <c r="K458" s="200"/>
      <c r="L458" s="40"/>
      <c r="M458" s="201" t="s">
        <v>1</v>
      </c>
      <c r="N458" s="202" t="s">
        <v>42</v>
      </c>
      <c r="O458" s="72"/>
      <c r="P458" s="203">
        <f t="shared" si="11"/>
        <v>0</v>
      </c>
      <c r="Q458" s="203">
        <v>1.8000000000000001E-4</v>
      </c>
      <c r="R458" s="203">
        <f t="shared" si="12"/>
        <v>1.8180000000000002E-2</v>
      </c>
      <c r="S458" s="203">
        <v>0</v>
      </c>
      <c r="T458" s="204">
        <f t="shared" si="13"/>
        <v>0</v>
      </c>
      <c r="U458" s="35"/>
      <c r="V458" s="35"/>
      <c r="W458" s="35"/>
      <c r="X458" s="35"/>
      <c r="Y458" s="35"/>
      <c r="Z458" s="35"/>
      <c r="AA458" s="35"/>
      <c r="AB458" s="35"/>
      <c r="AC458" s="35"/>
      <c r="AD458" s="35"/>
      <c r="AE458" s="35"/>
      <c r="AR458" s="205" t="s">
        <v>218</v>
      </c>
      <c r="AT458" s="205" t="s">
        <v>214</v>
      </c>
      <c r="AU458" s="205" t="s">
        <v>87</v>
      </c>
      <c r="AY458" s="18" t="s">
        <v>209</v>
      </c>
      <c r="BE458" s="206">
        <f t="shared" si="14"/>
        <v>0</v>
      </c>
      <c r="BF458" s="206">
        <f t="shared" si="15"/>
        <v>0</v>
      </c>
      <c r="BG458" s="206">
        <f t="shared" si="16"/>
        <v>0</v>
      </c>
      <c r="BH458" s="206">
        <f t="shared" si="17"/>
        <v>0</v>
      </c>
      <c r="BI458" s="206">
        <f t="shared" si="18"/>
        <v>0</v>
      </c>
      <c r="BJ458" s="18" t="s">
        <v>85</v>
      </c>
      <c r="BK458" s="206">
        <f t="shared" si="19"/>
        <v>0</v>
      </c>
      <c r="BL458" s="18" t="s">
        <v>218</v>
      </c>
      <c r="BM458" s="205" t="s">
        <v>1027</v>
      </c>
    </row>
    <row r="459" spans="1:65" s="2" customFormat="1" ht="16.5" customHeight="1">
      <c r="A459" s="35"/>
      <c r="B459" s="36"/>
      <c r="C459" s="224" t="s">
        <v>220</v>
      </c>
      <c r="D459" s="224" t="s">
        <v>576</v>
      </c>
      <c r="E459" s="225" t="s">
        <v>1028</v>
      </c>
      <c r="F459" s="226" t="s">
        <v>1029</v>
      </c>
      <c r="G459" s="227" t="s">
        <v>323</v>
      </c>
      <c r="H459" s="228">
        <v>80</v>
      </c>
      <c r="I459" s="229"/>
      <c r="J459" s="230">
        <f t="shared" si="10"/>
        <v>0</v>
      </c>
      <c r="K459" s="231"/>
      <c r="L459" s="232"/>
      <c r="M459" s="233" t="s">
        <v>1</v>
      </c>
      <c r="N459" s="234" t="s">
        <v>42</v>
      </c>
      <c r="O459" s="72"/>
      <c r="P459" s="203">
        <f t="shared" si="11"/>
        <v>0</v>
      </c>
      <c r="Q459" s="203">
        <v>1.2E-2</v>
      </c>
      <c r="R459" s="203">
        <f t="shared" si="12"/>
        <v>0.96</v>
      </c>
      <c r="S459" s="203">
        <v>0</v>
      </c>
      <c r="T459" s="204">
        <f t="shared" si="13"/>
        <v>0</v>
      </c>
      <c r="U459" s="35"/>
      <c r="V459" s="35"/>
      <c r="W459" s="35"/>
      <c r="X459" s="35"/>
      <c r="Y459" s="35"/>
      <c r="Z459" s="35"/>
      <c r="AA459" s="35"/>
      <c r="AB459" s="35"/>
      <c r="AC459" s="35"/>
      <c r="AD459" s="35"/>
      <c r="AE459" s="35"/>
      <c r="AR459" s="205" t="s">
        <v>246</v>
      </c>
      <c r="AT459" s="205" t="s">
        <v>576</v>
      </c>
      <c r="AU459" s="205" t="s">
        <v>87</v>
      </c>
      <c r="AY459" s="18" t="s">
        <v>209</v>
      </c>
      <c r="BE459" s="206">
        <f t="shared" si="14"/>
        <v>0</v>
      </c>
      <c r="BF459" s="206">
        <f t="shared" si="15"/>
        <v>0</v>
      </c>
      <c r="BG459" s="206">
        <f t="shared" si="16"/>
        <v>0</v>
      </c>
      <c r="BH459" s="206">
        <f t="shared" si="17"/>
        <v>0</v>
      </c>
      <c r="BI459" s="206">
        <f t="shared" si="18"/>
        <v>0</v>
      </c>
      <c r="BJ459" s="18" t="s">
        <v>85</v>
      </c>
      <c r="BK459" s="206">
        <f t="shared" si="19"/>
        <v>0</v>
      </c>
      <c r="BL459" s="18" t="s">
        <v>218</v>
      </c>
      <c r="BM459" s="205" t="s">
        <v>1030</v>
      </c>
    </row>
    <row r="460" spans="1:65" s="2" customFormat="1" ht="16.5" customHeight="1">
      <c r="A460" s="35"/>
      <c r="B460" s="36"/>
      <c r="C460" s="224" t="s">
        <v>1031</v>
      </c>
      <c r="D460" s="224" t="s">
        <v>576</v>
      </c>
      <c r="E460" s="225" t="s">
        <v>1032</v>
      </c>
      <c r="F460" s="226" t="s">
        <v>1033</v>
      </c>
      <c r="G460" s="227" t="s">
        <v>323</v>
      </c>
      <c r="H460" s="228">
        <v>21</v>
      </c>
      <c r="I460" s="229"/>
      <c r="J460" s="230">
        <f t="shared" si="10"/>
        <v>0</v>
      </c>
      <c r="K460" s="231"/>
      <c r="L460" s="232"/>
      <c r="M460" s="233" t="s">
        <v>1</v>
      </c>
      <c r="N460" s="234" t="s">
        <v>42</v>
      </c>
      <c r="O460" s="72"/>
      <c r="P460" s="203">
        <f t="shared" si="11"/>
        <v>0</v>
      </c>
      <c r="Q460" s="203">
        <v>8.9999999999999993E-3</v>
      </c>
      <c r="R460" s="203">
        <f t="shared" si="12"/>
        <v>0.18899999999999997</v>
      </c>
      <c r="S460" s="203">
        <v>0</v>
      </c>
      <c r="T460" s="204">
        <f t="shared" si="13"/>
        <v>0</v>
      </c>
      <c r="U460" s="35"/>
      <c r="V460" s="35"/>
      <c r="W460" s="35"/>
      <c r="X460" s="35"/>
      <c r="Y460" s="35"/>
      <c r="Z460" s="35"/>
      <c r="AA460" s="35"/>
      <c r="AB460" s="35"/>
      <c r="AC460" s="35"/>
      <c r="AD460" s="35"/>
      <c r="AE460" s="35"/>
      <c r="AR460" s="205" t="s">
        <v>246</v>
      </c>
      <c r="AT460" s="205" t="s">
        <v>576</v>
      </c>
      <c r="AU460" s="205" t="s">
        <v>87</v>
      </c>
      <c r="AY460" s="18" t="s">
        <v>209</v>
      </c>
      <c r="BE460" s="206">
        <f t="shared" si="14"/>
        <v>0</v>
      </c>
      <c r="BF460" s="206">
        <f t="shared" si="15"/>
        <v>0</v>
      </c>
      <c r="BG460" s="206">
        <f t="shared" si="16"/>
        <v>0</v>
      </c>
      <c r="BH460" s="206">
        <f t="shared" si="17"/>
        <v>0</v>
      </c>
      <c r="BI460" s="206">
        <f t="shared" si="18"/>
        <v>0</v>
      </c>
      <c r="BJ460" s="18" t="s">
        <v>85</v>
      </c>
      <c r="BK460" s="206">
        <f t="shared" si="19"/>
        <v>0</v>
      </c>
      <c r="BL460" s="18" t="s">
        <v>218</v>
      </c>
      <c r="BM460" s="205" t="s">
        <v>1034</v>
      </c>
    </row>
    <row r="461" spans="1:65" s="2" customFormat="1" ht="24.2" customHeight="1">
      <c r="A461" s="35"/>
      <c r="B461" s="36"/>
      <c r="C461" s="193" t="s">
        <v>1035</v>
      </c>
      <c r="D461" s="193" t="s">
        <v>214</v>
      </c>
      <c r="E461" s="194" t="s">
        <v>1036</v>
      </c>
      <c r="F461" s="195" t="s">
        <v>1037</v>
      </c>
      <c r="G461" s="196" t="s">
        <v>323</v>
      </c>
      <c r="H461" s="197">
        <v>28</v>
      </c>
      <c r="I461" s="198"/>
      <c r="J461" s="199">
        <f t="shared" si="10"/>
        <v>0</v>
      </c>
      <c r="K461" s="200"/>
      <c r="L461" s="40"/>
      <c r="M461" s="201" t="s">
        <v>1</v>
      </c>
      <c r="N461" s="202" t="s">
        <v>42</v>
      </c>
      <c r="O461" s="72"/>
      <c r="P461" s="203">
        <f t="shared" si="11"/>
        <v>0</v>
      </c>
      <c r="Q461" s="203">
        <v>1.0000000000000001E-5</v>
      </c>
      <c r="R461" s="203">
        <f t="shared" si="12"/>
        <v>2.8000000000000003E-4</v>
      </c>
      <c r="S461" s="203">
        <v>0</v>
      </c>
      <c r="T461" s="204">
        <f t="shared" si="13"/>
        <v>0</v>
      </c>
      <c r="U461" s="35"/>
      <c r="V461" s="35"/>
      <c r="W461" s="35"/>
      <c r="X461" s="35"/>
      <c r="Y461" s="35"/>
      <c r="Z461" s="35"/>
      <c r="AA461" s="35"/>
      <c r="AB461" s="35"/>
      <c r="AC461" s="35"/>
      <c r="AD461" s="35"/>
      <c r="AE461" s="35"/>
      <c r="AR461" s="205" t="s">
        <v>218</v>
      </c>
      <c r="AT461" s="205" t="s">
        <v>214</v>
      </c>
      <c r="AU461" s="205" t="s">
        <v>87</v>
      </c>
      <c r="AY461" s="18" t="s">
        <v>209</v>
      </c>
      <c r="BE461" s="206">
        <f t="shared" si="14"/>
        <v>0</v>
      </c>
      <c r="BF461" s="206">
        <f t="shared" si="15"/>
        <v>0</v>
      </c>
      <c r="BG461" s="206">
        <f t="shared" si="16"/>
        <v>0</v>
      </c>
      <c r="BH461" s="206">
        <f t="shared" si="17"/>
        <v>0</v>
      </c>
      <c r="BI461" s="206">
        <f t="shared" si="18"/>
        <v>0</v>
      </c>
      <c r="BJ461" s="18" t="s">
        <v>85</v>
      </c>
      <c r="BK461" s="206">
        <f t="shared" si="19"/>
        <v>0</v>
      </c>
      <c r="BL461" s="18" t="s">
        <v>218</v>
      </c>
      <c r="BM461" s="205" t="s">
        <v>1038</v>
      </c>
    </row>
    <row r="462" spans="1:65" s="13" customFormat="1">
      <c r="B462" s="212"/>
      <c r="C462" s="213"/>
      <c r="D462" s="214" t="s">
        <v>555</v>
      </c>
      <c r="E462" s="215" t="s">
        <v>1</v>
      </c>
      <c r="F462" s="216" t="s">
        <v>1039</v>
      </c>
      <c r="G462" s="213"/>
      <c r="H462" s="217">
        <v>28</v>
      </c>
      <c r="I462" s="218"/>
      <c r="J462" s="213"/>
      <c r="K462" s="213"/>
      <c r="L462" s="219"/>
      <c r="M462" s="220"/>
      <c r="N462" s="221"/>
      <c r="O462" s="221"/>
      <c r="P462" s="221"/>
      <c r="Q462" s="221"/>
      <c r="R462" s="221"/>
      <c r="S462" s="221"/>
      <c r="T462" s="222"/>
      <c r="AT462" s="223" t="s">
        <v>555</v>
      </c>
      <c r="AU462" s="223" t="s">
        <v>87</v>
      </c>
      <c r="AV462" s="13" t="s">
        <v>87</v>
      </c>
      <c r="AW462" s="13" t="s">
        <v>32</v>
      </c>
      <c r="AX462" s="13" t="s">
        <v>85</v>
      </c>
      <c r="AY462" s="223" t="s">
        <v>209</v>
      </c>
    </row>
    <row r="463" spans="1:65" s="2" customFormat="1" ht="21.75" customHeight="1">
      <c r="A463" s="35"/>
      <c r="B463" s="36"/>
      <c r="C463" s="193" t="s">
        <v>1040</v>
      </c>
      <c r="D463" s="193" t="s">
        <v>214</v>
      </c>
      <c r="E463" s="194" t="s">
        <v>1041</v>
      </c>
      <c r="F463" s="195" t="s">
        <v>1042</v>
      </c>
      <c r="G463" s="196" t="s">
        <v>323</v>
      </c>
      <c r="H463" s="197">
        <v>28</v>
      </c>
      <c r="I463" s="198"/>
      <c r="J463" s="199">
        <f>ROUND(I463*H463,2)</f>
        <v>0</v>
      </c>
      <c r="K463" s="200"/>
      <c r="L463" s="40"/>
      <c r="M463" s="201" t="s">
        <v>1</v>
      </c>
      <c r="N463" s="202" t="s">
        <v>42</v>
      </c>
      <c r="O463" s="72"/>
      <c r="P463" s="203">
        <f>O463*H463</f>
        <v>0</v>
      </c>
      <c r="Q463" s="203">
        <v>6.9999999999999994E-5</v>
      </c>
      <c r="R463" s="203">
        <f>Q463*H463</f>
        <v>1.9599999999999999E-3</v>
      </c>
      <c r="S463" s="203">
        <v>0</v>
      </c>
      <c r="T463" s="204">
        <f>S463*H463</f>
        <v>0</v>
      </c>
      <c r="U463" s="35"/>
      <c r="V463" s="35"/>
      <c r="W463" s="35"/>
      <c r="X463" s="35"/>
      <c r="Y463" s="35"/>
      <c r="Z463" s="35"/>
      <c r="AA463" s="35"/>
      <c r="AB463" s="35"/>
      <c r="AC463" s="35"/>
      <c r="AD463" s="35"/>
      <c r="AE463" s="35"/>
      <c r="AR463" s="205" t="s">
        <v>218</v>
      </c>
      <c r="AT463" s="205" t="s">
        <v>214</v>
      </c>
      <c r="AU463" s="205" t="s">
        <v>87</v>
      </c>
      <c r="AY463" s="18" t="s">
        <v>209</v>
      </c>
      <c r="BE463" s="206">
        <f>IF(N463="základní",J463,0)</f>
        <v>0</v>
      </c>
      <c r="BF463" s="206">
        <f>IF(N463="snížená",J463,0)</f>
        <v>0</v>
      </c>
      <c r="BG463" s="206">
        <f>IF(N463="zákl. přenesená",J463,0)</f>
        <v>0</v>
      </c>
      <c r="BH463" s="206">
        <f>IF(N463="sníž. přenesená",J463,0)</f>
        <v>0</v>
      </c>
      <c r="BI463" s="206">
        <f>IF(N463="nulová",J463,0)</f>
        <v>0</v>
      </c>
      <c r="BJ463" s="18" t="s">
        <v>85</v>
      </c>
      <c r="BK463" s="206">
        <f>ROUND(I463*H463,2)</f>
        <v>0</v>
      </c>
      <c r="BL463" s="18" t="s">
        <v>218</v>
      </c>
      <c r="BM463" s="205" t="s">
        <v>1043</v>
      </c>
    </row>
    <row r="464" spans="1:65" s="13" customFormat="1">
      <c r="B464" s="212"/>
      <c r="C464" s="213"/>
      <c r="D464" s="214" t="s">
        <v>555</v>
      </c>
      <c r="E464" s="215" t="s">
        <v>1</v>
      </c>
      <c r="F464" s="216" t="s">
        <v>1039</v>
      </c>
      <c r="G464" s="213"/>
      <c r="H464" s="217">
        <v>28</v>
      </c>
      <c r="I464" s="218"/>
      <c r="J464" s="213"/>
      <c r="K464" s="213"/>
      <c r="L464" s="219"/>
      <c r="M464" s="220"/>
      <c r="N464" s="221"/>
      <c r="O464" s="221"/>
      <c r="P464" s="221"/>
      <c r="Q464" s="221"/>
      <c r="R464" s="221"/>
      <c r="S464" s="221"/>
      <c r="T464" s="222"/>
      <c r="AT464" s="223" t="s">
        <v>555</v>
      </c>
      <c r="AU464" s="223" t="s">
        <v>87</v>
      </c>
      <c r="AV464" s="13" t="s">
        <v>87</v>
      </c>
      <c r="AW464" s="13" t="s">
        <v>32</v>
      </c>
      <c r="AX464" s="13" t="s">
        <v>85</v>
      </c>
      <c r="AY464" s="223" t="s">
        <v>209</v>
      </c>
    </row>
    <row r="465" spans="1:65" s="2" customFormat="1" ht="44.25" customHeight="1">
      <c r="A465" s="35"/>
      <c r="B465" s="36"/>
      <c r="C465" s="193" t="s">
        <v>1044</v>
      </c>
      <c r="D465" s="193" t="s">
        <v>214</v>
      </c>
      <c r="E465" s="194" t="s">
        <v>1045</v>
      </c>
      <c r="F465" s="195" t="s">
        <v>1046</v>
      </c>
      <c r="G465" s="196" t="s">
        <v>318</v>
      </c>
      <c r="H465" s="197">
        <v>6259</v>
      </c>
      <c r="I465" s="198"/>
      <c r="J465" s="199">
        <f>ROUND(I465*H465,2)</f>
        <v>0</v>
      </c>
      <c r="K465" s="200"/>
      <c r="L465" s="40"/>
      <c r="M465" s="201" t="s">
        <v>1</v>
      </c>
      <c r="N465" s="202" t="s">
        <v>42</v>
      </c>
      <c r="O465" s="72"/>
      <c r="P465" s="203">
        <f>O465*H465</f>
        <v>0</v>
      </c>
      <c r="Q465" s="203">
        <v>0</v>
      </c>
      <c r="R465" s="203">
        <f>Q465*H465</f>
        <v>0</v>
      </c>
      <c r="S465" s="203">
        <v>0</v>
      </c>
      <c r="T465" s="204">
        <f>S465*H465</f>
        <v>0</v>
      </c>
      <c r="U465" s="35"/>
      <c r="V465" s="35"/>
      <c r="W465" s="35"/>
      <c r="X465" s="35"/>
      <c r="Y465" s="35"/>
      <c r="Z465" s="35"/>
      <c r="AA465" s="35"/>
      <c r="AB465" s="35"/>
      <c r="AC465" s="35"/>
      <c r="AD465" s="35"/>
      <c r="AE465" s="35"/>
      <c r="AR465" s="205" t="s">
        <v>218</v>
      </c>
      <c r="AT465" s="205" t="s">
        <v>214</v>
      </c>
      <c r="AU465" s="205" t="s">
        <v>87</v>
      </c>
      <c r="AY465" s="18" t="s">
        <v>209</v>
      </c>
      <c r="BE465" s="206">
        <f>IF(N465="základní",J465,0)</f>
        <v>0</v>
      </c>
      <c r="BF465" s="206">
        <f>IF(N465="snížená",J465,0)</f>
        <v>0</v>
      </c>
      <c r="BG465" s="206">
        <f>IF(N465="zákl. přenesená",J465,0)</f>
        <v>0</v>
      </c>
      <c r="BH465" s="206">
        <f>IF(N465="sníž. přenesená",J465,0)</f>
        <v>0</v>
      </c>
      <c r="BI465" s="206">
        <f>IF(N465="nulová",J465,0)</f>
        <v>0</v>
      </c>
      <c r="BJ465" s="18" t="s">
        <v>85</v>
      </c>
      <c r="BK465" s="206">
        <f>ROUND(I465*H465,2)</f>
        <v>0</v>
      </c>
      <c r="BL465" s="18" t="s">
        <v>218</v>
      </c>
      <c r="BM465" s="205" t="s">
        <v>1047</v>
      </c>
    </row>
    <row r="466" spans="1:65" s="15" customFormat="1">
      <c r="B466" s="246"/>
      <c r="C466" s="247"/>
      <c r="D466" s="214" t="s">
        <v>555</v>
      </c>
      <c r="E466" s="248" t="s">
        <v>1</v>
      </c>
      <c r="F466" s="249" t="s">
        <v>1048</v>
      </c>
      <c r="G466" s="247"/>
      <c r="H466" s="248" t="s">
        <v>1</v>
      </c>
      <c r="I466" s="250"/>
      <c r="J466" s="247"/>
      <c r="K466" s="247"/>
      <c r="L466" s="251"/>
      <c r="M466" s="252"/>
      <c r="N466" s="253"/>
      <c r="O466" s="253"/>
      <c r="P466" s="253"/>
      <c r="Q466" s="253"/>
      <c r="R466" s="253"/>
      <c r="S466" s="253"/>
      <c r="T466" s="254"/>
      <c r="AT466" s="255" t="s">
        <v>555</v>
      </c>
      <c r="AU466" s="255" t="s">
        <v>87</v>
      </c>
      <c r="AV466" s="15" t="s">
        <v>85</v>
      </c>
      <c r="AW466" s="15" t="s">
        <v>32</v>
      </c>
      <c r="AX466" s="15" t="s">
        <v>77</v>
      </c>
      <c r="AY466" s="255" t="s">
        <v>209</v>
      </c>
    </row>
    <row r="467" spans="1:65" s="13" customFormat="1">
      <c r="B467" s="212"/>
      <c r="C467" s="213"/>
      <c r="D467" s="214" t="s">
        <v>555</v>
      </c>
      <c r="E467" s="215" t="s">
        <v>1</v>
      </c>
      <c r="F467" s="216" t="s">
        <v>1049</v>
      </c>
      <c r="G467" s="213"/>
      <c r="H467" s="217">
        <v>494</v>
      </c>
      <c r="I467" s="218"/>
      <c r="J467" s="213"/>
      <c r="K467" s="213"/>
      <c r="L467" s="219"/>
      <c r="M467" s="220"/>
      <c r="N467" s="221"/>
      <c r="O467" s="221"/>
      <c r="P467" s="221"/>
      <c r="Q467" s="221"/>
      <c r="R467" s="221"/>
      <c r="S467" s="221"/>
      <c r="T467" s="222"/>
      <c r="AT467" s="223" t="s">
        <v>555</v>
      </c>
      <c r="AU467" s="223" t="s">
        <v>87</v>
      </c>
      <c r="AV467" s="13" t="s">
        <v>87</v>
      </c>
      <c r="AW467" s="13" t="s">
        <v>32</v>
      </c>
      <c r="AX467" s="13" t="s">
        <v>77</v>
      </c>
      <c r="AY467" s="223" t="s">
        <v>209</v>
      </c>
    </row>
    <row r="468" spans="1:65" s="13" customFormat="1">
      <c r="B468" s="212"/>
      <c r="C468" s="213"/>
      <c r="D468" s="214" t="s">
        <v>555</v>
      </c>
      <c r="E468" s="215" t="s">
        <v>1</v>
      </c>
      <c r="F468" s="216" t="s">
        <v>1050</v>
      </c>
      <c r="G468" s="213"/>
      <c r="H468" s="217">
        <v>587</v>
      </c>
      <c r="I468" s="218"/>
      <c r="J468" s="213"/>
      <c r="K468" s="213"/>
      <c r="L468" s="219"/>
      <c r="M468" s="220"/>
      <c r="N468" s="221"/>
      <c r="O468" s="221"/>
      <c r="P468" s="221"/>
      <c r="Q468" s="221"/>
      <c r="R468" s="221"/>
      <c r="S468" s="221"/>
      <c r="T468" s="222"/>
      <c r="AT468" s="223" t="s">
        <v>555</v>
      </c>
      <c r="AU468" s="223" t="s">
        <v>87</v>
      </c>
      <c r="AV468" s="13" t="s">
        <v>87</v>
      </c>
      <c r="AW468" s="13" t="s">
        <v>32</v>
      </c>
      <c r="AX468" s="13" t="s">
        <v>77</v>
      </c>
      <c r="AY468" s="223" t="s">
        <v>209</v>
      </c>
    </row>
    <row r="469" spans="1:65" s="13" customFormat="1">
      <c r="B469" s="212"/>
      <c r="C469" s="213"/>
      <c r="D469" s="214" t="s">
        <v>555</v>
      </c>
      <c r="E469" s="215" t="s">
        <v>1</v>
      </c>
      <c r="F469" s="216" t="s">
        <v>1051</v>
      </c>
      <c r="G469" s="213"/>
      <c r="H469" s="217">
        <v>537</v>
      </c>
      <c r="I469" s="218"/>
      <c r="J469" s="213"/>
      <c r="K469" s="213"/>
      <c r="L469" s="219"/>
      <c r="M469" s="220"/>
      <c r="N469" s="221"/>
      <c r="O469" s="221"/>
      <c r="P469" s="221"/>
      <c r="Q469" s="221"/>
      <c r="R469" s="221"/>
      <c r="S469" s="221"/>
      <c r="T469" s="222"/>
      <c r="AT469" s="223" t="s">
        <v>555</v>
      </c>
      <c r="AU469" s="223" t="s">
        <v>87</v>
      </c>
      <c r="AV469" s="13" t="s">
        <v>87</v>
      </c>
      <c r="AW469" s="13" t="s">
        <v>32</v>
      </c>
      <c r="AX469" s="13" t="s">
        <v>77</v>
      </c>
      <c r="AY469" s="223" t="s">
        <v>209</v>
      </c>
    </row>
    <row r="470" spans="1:65" s="13" customFormat="1">
      <c r="B470" s="212"/>
      <c r="C470" s="213"/>
      <c r="D470" s="214" t="s">
        <v>555</v>
      </c>
      <c r="E470" s="215" t="s">
        <v>1</v>
      </c>
      <c r="F470" s="216" t="s">
        <v>1052</v>
      </c>
      <c r="G470" s="213"/>
      <c r="H470" s="217">
        <v>394</v>
      </c>
      <c r="I470" s="218"/>
      <c r="J470" s="213"/>
      <c r="K470" s="213"/>
      <c r="L470" s="219"/>
      <c r="M470" s="220"/>
      <c r="N470" s="221"/>
      <c r="O470" s="221"/>
      <c r="P470" s="221"/>
      <c r="Q470" s="221"/>
      <c r="R470" s="221"/>
      <c r="S470" s="221"/>
      <c r="T470" s="222"/>
      <c r="AT470" s="223" t="s">
        <v>555</v>
      </c>
      <c r="AU470" s="223" t="s">
        <v>87</v>
      </c>
      <c r="AV470" s="13" t="s">
        <v>87</v>
      </c>
      <c r="AW470" s="13" t="s">
        <v>32</v>
      </c>
      <c r="AX470" s="13" t="s">
        <v>77</v>
      </c>
      <c r="AY470" s="223" t="s">
        <v>209</v>
      </c>
    </row>
    <row r="471" spans="1:65" s="13" customFormat="1">
      <c r="B471" s="212"/>
      <c r="C471" s="213"/>
      <c r="D471" s="214" t="s">
        <v>555</v>
      </c>
      <c r="E471" s="215" t="s">
        <v>1</v>
      </c>
      <c r="F471" s="216" t="s">
        <v>1053</v>
      </c>
      <c r="G471" s="213"/>
      <c r="H471" s="217">
        <v>348</v>
      </c>
      <c r="I471" s="218"/>
      <c r="J471" s="213"/>
      <c r="K471" s="213"/>
      <c r="L471" s="219"/>
      <c r="M471" s="220"/>
      <c r="N471" s="221"/>
      <c r="O471" s="221"/>
      <c r="P471" s="221"/>
      <c r="Q471" s="221"/>
      <c r="R471" s="221"/>
      <c r="S471" s="221"/>
      <c r="T471" s="222"/>
      <c r="AT471" s="223" t="s">
        <v>555</v>
      </c>
      <c r="AU471" s="223" t="s">
        <v>87</v>
      </c>
      <c r="AV471" s="13" t="s">
        <v>87</v>
      </c>
      <c r="AW471" s="13" t="s">
        <v>32</v>
      </c>
      <c r="AX471" s="13" t="s">
        <v>77</v>
      </c>
      <c r="AY471" s="223" t="s">
        <v>209</v>
      </c>
    </row>
    <row r="472" spans="1:65" s="13" customFormat="1">
      <c r="B472" s="212"/>
      <c r="C472" s="213"/>
      <c r="D472" s="214" t="s">
        <v>555</v>
      </c>
      <c r="E472" s="215" t="s">
        <v>1</v>
      </c>
      <c r="F472" s="216" t="s">
        <v>1054</v>
      </c>
      <c r="G472" s="213"/>
      <c r="H472" s="217">
        <v>482</v>
      </c>
      <c r="I472" s="218"/>
      <c r="J472" s="213"/>
      <c r="K472" s="213"/>
      <c r="L472" s="219"/>
      <c r="M472" s="220"/>
      <c r="N472" s="221"/>
      <c r="O472" s="221"/>
      <c r="P472" s="221"/>
      <c r="Q472" s="221"/>
      <c r="R472" s="221"/>
      <c r="S472" s="221"/>
      <c r="T472" s="222"/>
      <c r="AT472" s="223" t="s">
        <v>555</v>
      </c>
      <c r="AU472" s="223" t="s">
        <v>87</v>
      </c>
      <c r="AV472" s="13" t="s">
        <v>87</v>
      </c>
      <c r="AW472" s="13" t="s">
        <v>32</v>
      </c>
      <c r="AX472" s="13" t="s">
        <v>77</v>
      </c>
      <c r="AY472" s="223" t="s">
        <v>209</v>
      </c>
    </row>
    <row r="473" spans="1:65" s="13" customFormat="1">
      <c r="B473" s="212"/>
      <c r="C473" s="213"/>
      <c r="D473" s="214" t="s">
        <v>555</v>
      </c>
      <c r="E473" s="215" t="s">
        <v>1</v>
      </c>
      <c r="F473" s="216" t="s">
        <v>1055</v>
      </c>
      <c r="G473" s="213"/>
      <c r="H473" s="217">
        <v>196</v>
      </c>
      <c r="I473" s="218"/>
      <c r="J473" s="213"/>
      <c r="K473" s="213"/>
      <c r="L473" s="219"/>
      <c r="M473" s="220"/>
      <c r="N473" s="221"/>
      <c r="O473" s="221"/>
      <c r="P473" s="221"/>
      <c r="Q473" s="221"/>
      <c r="R473" s="221"/>
      <c r="S473" s="221"/>
      <c r="T473" s="222"/>
      <c r="AT473" s="223" t="s">
        <v>555</v>
      </c>
      <c r="AU473" s="223" t="s">
        <v>87</v>
      </c>
      <c r="AV473" s="13" t="s">
        <v>87</v>
      </c>
      <c r="AW473" s="13" t="s">
        <v>32</v>
      </c>
      <c r="AX473" s="13" t="s">
        <v>77</v>
      </c>
      <c r="AY473" s="223" t="s">
        <v>209</v>
      </c>
    </row>
    <row r="474" spans="1:65" s="16" customFormat="1">
      <c r="B474" s="260"/>
      <c r="C474" s="261"/>
      <c r="D474" s="214" t="s">
        <v>555</v>
      </c>
      <c r="E474" s="262" t="s">
        <v>1</v>
      </c>
      <c r="F474" s="263" t="s">
        <v>942</v>
      </c>
      <c r="G474" s="261"/>
      <c r="H474" s="264">
        <v>3038</v>
      </c>
      <c r="I474" s="265"/>
      <c r="J474" s="261"/>
      <c r="K474" s="261"/>
      <c r="L474" s="266"/>
      <c r="M474" s="267"/>
      <c r="N474" s="268"/>
      <c r="O474" s="268"/>
      <c r="P474" s="268"/>
      <c r="Q474" s="268"/>
      <c r="R474" s="268"/>
      <c r="S474" s="268"/>
      <c r="T474" s="269"/>
      <c r="AT474" s="270" t="s">
        <v>555</v>
      </c>
      <c r="AU474" s="270" t="s">
        <v>87</v>
      </c>
      <c r="AV474" s="16" t="s">
        <v>226</v>
      </c>
      <c r="AW474" s="16" t="s">
        <v>32</v>
      </c>
      <c r="AX474" s="16" t="s">
        <v>77</v>
      </c>
      <c r="AY474" s="270" t="s">
        <v>209</v>
      </c>
    </row>
    <row r="475" spans="1:65" s="15" customFormat="1">
      <c r="B475" s="246"/>
      <c r="C475" s="247"/>
      <c r="D475" s="214" t="s">
        <v>555</v>
      </c>
      <c r="E475" s="248" t="s">
        <v>1</v>
      </c>
      <c r="F475" s="249" t="s">
        <v>1056</v>
      </c>
      <c r="G475" s="247"/>
      <c r="H475" s="248" t="s">
        <v>1</v>
      </c>
      <c r="I475" s="250"/>
      <c r="J475" s="247"/>
      <c r="K475" s="247"/>
      <c r="L475" s="251"/>
      <c r="M475" s="252"/>
      <c r="N475" s="253"/>
      <c r="O475" s="253"/>
      <c r="P475" s="253"/>
      <c r="Q475" s="253"/>
      <c r="R475" s="253"/>
      <c r="S475" s="253"/>
      <c r="T475" s="254"/>
      <c r="AT475" s="255" t="s">
        <v>555</v>
      </c>
      <c r="AU475" s="255" t="s">
        <v>87</v>
      </c>
      <c r="AV475" s="15" t="s">
        <v>85</v>
      </c>
      <c r="AW475" s="15" t="s">
        <v>32</v>
      </c>
      <c r="AX475" s="15" t="s">
        <v>77</v>
      </c>
      <c r="AY475" s="255" t="s">
        <v>209</v>
      </c>
    </row>
    <row r="476" spans="1:65" s="13" customFormat="1">
      <c r="B476" s="212"/>
      <c r="C476" s="213"/>
      <c r="D476" s="214" t="s">
        <v>555</v>
      </c>
      <c r="E476" s="215" t="s">
        <v>1</v>
      </c>
      <c r="F476" s="216" t="s">
        <v>1049</v>
      </c>
      <c r="G476" s="213"/>
      <c r="H476" s="217">
        <v>494</v>
      </c>
      <c r="I476" s="218"/>
      <c r="J476" s="213"/>
      <c r="K476" s="213"/>
      <c r="L476" s="219"/>
      <c r="M476" s="220"/>
      <c r="N476" s="221"/>
      <c r="O476" s="221"/>
      <c r="P476" s="221"/>
      <c r="Q476" s="221"/>
      <c r="R476" s="221"/>
      <c r="S476" s="221"/>
      <c r="T476" s="222"/>
      <c r="AT476" s="223" t="s">
        <v>555</v>
      </c>
      <c r="AU476" s="223" t="s">
        <v>87</v>
      </c>
      <c r="AV476" s="13" t="s">
        <v>87</v>
      </c>
      <c r="AW476" s="13" t="s">
        <v>32</v>
      </c>
      <c r="AX476" s="13" t="s">
        <v>77</v>
      </c>
      <c r="AY476" s="223" t="s">
        <v>209</v>
      </c>
    </row>
    <row r="477" spans="1:65" s="13" customFormat="1">
      <c r="B477" s="212"/>
      <c r="C477" s="213"/>
      <c r="D477" s="214" t="s">
        <v>555</v>
      </c>
      <c r="E477" s="215" t="s">
        <v>1</v>
      </c>
      <c r="F477" s="216" t="s">
        <v>1050</v>
      </c>
      <c r="G477" s="213"/>
      <c r="H477" s="217">
        <v>587</v>
      </c>
      <c r="I477" s="218"/>
      <c r="J477" s="213"/>
      <c r="K477" s="213"/>
      <c r="L477" s="219"/>
      <c r="M477" s="220"/>
      <c r="N477" s="221"/>
      <c r="O477" s="221"/>
      <c r="P477" s="221"/>
      <c r="Q477" s="221"/>
      <c r="R477" s="221"/>
      <c r="S477" s="221"/>
      <c r="T477" s="222"/>
      <c r="AT477" s="223" t="s">
        <v>555</v>
      </c>
      <c r="AU477" s="223" t="s">
        <v>87</v>
      </c>
      <c r="AV477" s="13" t="s">
        <v>87</v>
      </c>
      <c r="AW477" s="13" t="s">
        <v>32</v>
      </c>
      <c r="AX477" s="13" t="s">
        <v>77</v>
      </c>
      <c r="AY477" s="223" t="s">
        <v>209</v>
      </c>
    </row>
    <row r="478" spans="1:65" s="13" customFormat="1">
      <c r="B478" s="212"/>
      <c r="C478" s="213"/>
      <c r="D478" s="214" t="s">
        <v>555</v>
      </c>
      <c r="E478" s="215" t="s">
        <v>1</v>
      </c>
      <c r="F478" s="216" t="s">
        <v>1051</v>
      </c>
      <c r="G478" s="213"/>
      <c r="H478" s="217">
        <v>537</v>
      </c>
      <c r="I478" s="218"/>
      <c r="J478" s="213"/>
      <c r="K478" s="213"/>
      <c r="L478" s="219"/>
      <c r="M478" s="220"/>
      <c r="N478" s="221"/>
      <c r="O478" s="221"/>
      <c r="P478" s="221"/>
      <c r="Q478" s="221"/>
      <c r="R478" s="221"/>
      <c r="S478" s="221"/>
      <c r="T478" s="222"/>
      <c r="AT478" s="223" t="s">
        <v>555</v>
      </c>
      <c r="AU478" s="223" t="s">
        <v>87</v>
      </c>
      <c r="AV478" s="13" t="s">
        <v>87</v>
      </c>
      <c r="AW478" s="13" t="s">
        <v>32</v>
      </c>
      <c r="AX478" s="13" t="s">
        <v>77</v>
      </c>
      <c r="AY478" s="223" t="s">
        <v>209</v>
      </c>
    </row>
    <row r="479" spans="1:65" s="13" customFormat="1">
      <c r="B479" s="212"/>
      <c r="C479" s="213"/>
      <c r="D479" s="214" t="s">
        <v>555</v>
      </c>
      <c r="E479" s="215" t="s">
        <v>1</v>
      </c>
      <c r="F479" s="216" t="s">
        <v>1052</v>
      </c>
      <c r="G479" s="213"/>
      <c r="H479" s="217">
        <v>394</v>
      </c>
      <c r="I479" s="218"/>
      <c r="J479" s="213"/>
      <c r="K479" s="213"/>
      <c r="L479" s="219"/>
      <c r="M479" s="220"/>
      <c r="N479" s="221"/>
      <c r="O479" s="221"/>
      <c r="P479" s="221"/>
      <c r="Q479" s="221"/>
      <c r="R479" s="221"/>
      <c r="S479" s="221"/>
      <c r="T479" s="222"/>
      <c r="AT479" s="223" t="s">
        <v>555</v>
      </c>
      <c r="AU479" s="223" t="s">
        <v>87</v>
      </c>
      <c r="AV479" s="13" t="s">
        <v>87</v>
      </c>
      <c r="AW479" s="13" t="s">
        <v>32</v>
      </c>
      <c r="AX479" s="13" t="s">
        <v>77</v>
      </c>
      <c r="AY479" s="223" t="s">
        <v>209</v>
      </c>
    </row>
    <row r="480" spans="1:65" s="13" customFormat="1">
      <c r="B480" s="212"/>
      <c r="C480" s="213"/>
      <c r="D480" s="214" t="s">
        <v>555</v>
      </c>
      <c r="E480" s="215" t="s">
        <v>1</v>
      </c>
      <c r="F480" s="216" t="s">
        <v>1053</v>
      </c>
      <c r="G480" s="213"/>
      <c r="H480" s="217">
        <v>348</v>
      </c>
      <c r="I480" s="218"/>
      <c r="J480" s="213"/>
      <c r="K480" s="213"/>
      <c r="L480" s="219"/>
      <c r="M480" s="220"/>
      <c r="N480" s="221"/>
      <c r="O480" s="221"/>
      <c r="P480" s="221"/>
      <c r="Q480" s="221"/>
      <c r="R480" s="221"/>
      <c r="S480" s="221"/>
      <c r="T480" s="222"/>
      <c r="AT480" s="223" t="s">
        <v>555</v>
      </c>
      <c r="AU480" s="223" t="s">
        <v>87</v>
      </c>
      <c r="AV480" s="13" t="s">
        <v>87</v>
      </c>
      <c r="AW480" s="13" t="s">
        <v>32</v>
      </c>
      <c r="AX480" s="13" t="s">
        <v>77</v>
      </c>
      <c r="AY480" s="223" t="s">
        <v>209</v>
      </c>
    </row>
    <row r="481" spans="1:65" s="13" customFormat="1">
      <c r="B481" s="212"/>
      <c r="C481" s="213"/>
      <c r="D481" s="214" t="s">
        <v>555</v>
      </c>
      <c r="E481" s="215" t="s">
        <v>1</v>
      </c>
      <c r="F481" s="216" t="s">
        <v>1057</v>
      </c>
      <c r="G481" s="213"/>
      <c r="H481" s="217">
        <v>665</v>
      </c>
      <c r="I481" s="218"/>
      <c r="J481" s="213"/>
      <c r="K481" s="213"/>
      <c r="L481" s="219"/>
      <c r="M481" s="220"/>
      <c r="N481" s="221"/>
      <c r="O481" s="221"/>
      <c r="P481" s="221"/>
      <c r="Q481" s="221"/>
      <c r="R481" s="221"/>
      <c r="S481" s="221"/>
      <c r="T481" s="222"/>
      <c r="AT481" s="223" t="s">
        <v>555</v>
      </c>
      <c r="AU481" s="223" t="s">
        <v>87</v>
      </c>
      <c r="AV481" s="13" t="s">
        <v>87</v>
      </c>
      <c r="AW481" s="13" t="s">
        <v>32</v>
      </c>
      <c r="AX481" s="13" t="s">
        <v>77</v>
      </c>
      <c r="AY481" s="223" t="s">
        <v>209</v>
      </c>
    </row>
    <row r="482" spans="1:65" s="13" customFormat="1">
      <c r="B482" s="212"/>
      <c r="C482" s="213"/>
      <c r="D482" s="214" t="s">
        <v>555</v>
      </c>
      <c r="E482" s="215" t="s">
        <v>1</v>
      </c>
      <c r="F482" s="216" t="s">
        <v>1055</v>
      </c>
      <c r="G482" s="213"/>
      <c r="H482" s="217">
        <v>196</v>
      </c>
      <c r="I482" s="218"/>
      <c r="J482" s="213"/>
      <c r="K482" s="213"/>
      <c r="L482" s="219"/>
      <c r="M482" s="220"/>
      <c r="N482" s="221"/>
      <c r="O482" s="221"/>
      <c r="P482" s="221"/>
      <c r="Q482" s="221"/>
      <c r="R482" s="221"/>
      <c r="S482" s="221"/>
      <c r="T482" s="222"/>
      <c r="AT482" s="223" t="s">
        <v>555</v>
      </c>
      <c r="AU482" s="223" t="s">
        <v>87</v>
      </c>
      <c r="AV482" s="13" t="s">
        <v>87</v>
      </c>
      <c r="AW482" s="13" t="s">
        <v>32</v>
      </c>
      <c r="AX482" s="13" t="s">
        <v>77</v>
      </c>
      <c r="AY482" s="223" t="s">
        <v>209</v>
      </c>
    </row>
    <row r="483" spans="1:65" s="16" customFormat="1">
      <c r="B483" s="260"/>
      <c r="C483" s="261"/>
      <c r="D483" s="214" t="s">
        <v>555</v>
      </c>
      <c r="E483" s="262" t="s">
        <v>1</v>
      </c>
      <c r="F483" s="263" t="s">
        <v>942</v>
      </c>
      <c r="G483" s="261"/>
      <c r="H483" s="264">
        <v>3221</v>
      </c>
      <c r="I483" s="265"/>
      <c r="J483" s="261"/>
      <c r="K483" s="261"/>
      <c r="L483" s="266"/>
      <c r="M483" s="267"/>
      <c r="N483" s="268"/>
      <c r="O483" s="268"/>
      <c r="P483" s="268"/>
      <c r="Q483" s="268"/>
      <c r="R483" s="268"/>
      <c r="S483" s="268"/>
      <c r="T483" s="269"/>
      <c r="AT483" s="270" t="s">
        <v>555</v>
      </c>
      <c r="AU483" s="270" t="s">
        <v>87</v>
      </c>
      <c r="AV483" s="16" t="s">
        <v>226</v>
      </c>
      <c r="AW483" s="16" t="s">
        <v>32</v>
      </c>
      <c r="AX483" s="16" t="s">
        <v>77</v>
      </c>
      <c r="AY483" s="270" t="s">
        <v>209</v>
      </c>
    </row>
    <row r="484" spans="1:65" s="14" customFormat="1">
      <c r="B484" s="235"/>
      <c r="C484" s="236"/>
      <c r="D484" s="214" t="s">
        <v>555</v>
      </c>
      <c r="E484" s="237" t="s">
        <v>1</v>
      </c>
      <c r="F484" s="238" t="s">
        <v>645</v>
      </c>
      <c r="G484" s="236"/>
      <c r="H484" s="239">
        <v>6259</v>
      </c>
      <c r="I484" s="240"/>
      <c r="J484" s="236"/>
      <c r="K484" s="236"/>
      <c r="L484" s="241"/>
      <c r="M484" s="242"/>
      <c r="N484" s="243"/>
      <c r="O484" s="243"/>
      <c r="P484" s="243"/>
      <c r="Q484" s="243"/>
      <c r="R484" s="243"/>
      <c r="S484" s="243"/>
      <c r="T484" s="244"/>
      <c r="AT484" s="245" t="s">
        <v>555</v>
      </c>
      <c r="AU484" s="245" t="s">
        <v>87</v>
      </c>
      <c r="AV484" s="14" t="s">
        <v>218</v>
      </c>
      <c r="AW484" s="14" t="s">
        <v>32</v>
      </c>
      <c r="AX484" s="14" t="s">
        <v>85</v>
      </c>
      <c r="AY484" s="245" t="s">
        <v>209</v>
      </c>
    </row>
    <row r="485" spans="1:65" s="2" customFormat="1" ht="37.9" customHeight="1">
      <c r="A485" s="35"/>
      <c r="B485" s="36"/>
      <c r="C485" s="224" t="s">
        <v>1058</v>
      </c>
      <c r="D485" s="224" t="s">
        <v>576</v>
      </c>
      <c r="E485" s="225" t="s">
        <v>1059</v>
      </c>
      <c r="F485" s="226" t="s">
        <v>1060</v>
      </c>
      <c r="G485" s="227" t="s">
        <v>318</v>
      </c>
      <c r="H485" s="228">
        <v>3341.8</v>
      </c>
      <c r="I485" s="229"/>
      <c r="J485" s="230">
        <f>ROUND(I485*H485,2)</f>
        <v>0</v>
      </c>
      <c r="K485" s="231"/>
      <c r="L485" s="232"/>
      <c r="M485" s="233" t="s">
        <v>1</v>
      </c>
      <c r="N485" s="234" t="s">
        <v>42</v>
      </c>
      <c r="O485" s="72"/>
      <c r="P485" s="203">
        <f>O485*H485</f>
        <v>0</v>
      </c>
      <c r="Q485" s="203">
        <v>2.3E-3</v>
      </c>
      <c r="R485" s="203">
        <f>Q485*H485</f>
        <v>7.68614</v>
      </c>
      <c r="S485" s="203">
        <v>0</v>
      </c>
      <c r="T485" s="204">
        <f>S485*H485</f>
        <v>0</v>
      </c>
      <c r="U485" s="35"/>
      <c r="V485" s="35"/>
      <c r="W485" s="35"/>
      <c r="X485" s="35"/>
      <c r="Y485" s="35"/>
      <c r="Z485" s="35"/>
      <c r="AA485" s="35"/>
      <c r="AB485" s="35"/>
      <c r="AC485" s="35"/>
      <c r="AD485" s="35"/>
      <c r="AE485" s="35"/>
      <c r="AR485" s="205" t="s">
        <v>246</v>
      </c>
      <c r="AT485" s="205" t="s">
        <v>576</v>
      </c>
      <c r="AU485" s="205" t="s">
        <v>87</v>
      </c>
      <c r="AY485" s="18" t="s">
        <v>209</v>
      </c>
      <c r="BE485" s="206">
        <f>IF(N485="základní",J485,0)</f>
        <v>0</v>
      </c>
      <c r="BF485" s="206">
        <f>IF(N485="snížená",J485,0)</f>
        <v>0</v>
      </c>
      <c r="BG485" s="206">
        <f>IF(N485="zákl. přenesená",J485,0)</f>
        <v>0</v>
      </c>
      <c r="BH485" s="206">
        <f>IF(N485="sníž. přenesená",J485,0)</f>
        <v>0</v>
      </c>
      <c r="BI485" s="206">
        <f>IF(N485="nulová",J485,0)</f>
        <v>0</v>
      </c>
      <c r="BJ485" s="18" t="s">
        <v>85</v>
      </c>
      <c r="BK485" s="206">
        <f>ROUND(I485*H485,2)</f>
        <v>0</v>
      </c>
      <c r="BL485" s="18" t="s">
        <v>218</v>
      </c>
      <c r="BM485" s="205" t="s">
        <v>1061</v>
      </c>
    </row>
    <row r="486" spans="1:65" s="2" customFormat="1" ht="19.5">
      <c r="A486" s="35"/>
      <c r="B486" s="36"/>
      <c r="C486" s="37"/>
      <c r="D486" s="214" t="s">
        <v>807</v>
      </c>
      <c r="E486" s="37"/>
      <c r="F486" s="256" t="s">
        <v>1062</v>
      </c>
      <c r="G486" s="37"/>
      <c r="H486" s="37"/>
      <c r="I486" s="257"/>
      <c r="J486" s="37"/>
      <c r="K486" s="37"/>
      <c r="L486" s="40"/>
      <c r="M486" s="258"/>
      <c r="N486" s="259"/>
      <c r="O486" s="72"/>
      <c r="P486" s="72"/>
      <c r="Q486" s="72"/>
      <c r="R486" s="72"/>
      <c r="S486" s="72"/>
      <c r="T486" s="73"/>
      <c r="U486" s="35"/>
      <c r="V486" s="35"/>
      <c r="W486" s="35"/>
      <c r="X486" s="35"/>
      <c r="Y486" s="35"/>
      <c r="Z486" s="35"/>
      <c r="AA486" s="35"/>
      <c r="AB486" s="35"/>
      <c r="AC486" s="35"/>
      <c r="AD486" s="35"/>
      <c r="AE486" s="35"/>
      <c r="AT486" s="18" t="s">
        <v>807</v>
      </c>
      <c r="AU486" s="18" t="s">
        <v>87</v>
      </c>
    </row>
    <row r="487" spans="1:65" s="13" customFormat="1">
      <c r="B487" s="212"/>
      <c r="C487" s="213"/>
      <c r="D487" s="214" t="s">
        <v>555</v>
      </c>
      <c r="E487" s="215" t="s">
        <v>1</v>
      </c>
      <c r="F487" s="216" t="s">
        <v>1063</v>
      </c>
      <c r="G487" s="213"/>
      <c r="H487" s="217">
        <v>3341.8</v>
      </c>
      <c r="I487" s="218"/>
      <c r="J487" s="213"/>
      <c r="K487" s="213"/>
      <c r="L487" s="219"/>
      <c r="M487" s="220"/>
      <c r="N487" s="221"/>
      <c r="O487" s="221"/>
      <c r="P487" s="221"/>
      <c r="Q487" s="221"/>
      <c r="R487" s="221"/>
      <c r="S487" s="221"/>
      <c r="T487" s="222"/>
      <c r="AT487" s="223" t="s">
        <v>555</v>
      </c>
      <c r="AU487" s="223" t="s">
        <v>87</v>
      </c>
      <c r="AV487" s="13" t="s">
        <v>87</v>
      </c>
      <c r="AW487" s="13" t="s">
        <v>32</v>
      </c>
      <c r="AX487" s="13" t="s">
        <v>85</v>
      </c>
      <c r="AY487" s="223" t="s">
        <v>209</v>
      </c>
    </row>
    <row r="488" spans="1:65" s="2" customFormat="1" ht="37.9" customHeight="1">
      <c r="A488" s="35"/>
      <c r="B488" s="36"/>
      <c r="C488" s="224" t="s">
        <v>1064</v>
      </c>
      <c r="D488" s="224" t="s">
        <v>576</v>
      </c>
      <c r="E488" s="225" t="s">
        <v>1065</v>
      </c>
      <c r="F488" s="226" t="s">
        <v>1066</v>
      </c>
      <c r="G488" s="227" t="s">
        <v>318</v>
      </c>
      <c r="H488" s="228">
        <v>3543.1</v>
      </c>
      <c r="I488" s="229"/>
      <c r="J488" s="230">
        <f>ROUND(I488*H488,2)</f>
        <v>0</v>
      </c>
      <c r="K488" s="231"/>
      <c r="L488" s="232"/>
      <c r="M488" s="233" t="s">
        <v>1</v>
      </c>
      <c r="N488" s="234" t="s">
        <v>42</v>
      </c>
      <c r="O488" s="72"/>
      <c r="P488" s="203">
        <f>O488*H488</f>
        <v>0</v>
      </c>
      <c r="Q488" s="203">
        <v>7.6000000000000004E-4</v>
      </c>
      <c r="R488" s="203">
        <f>Q488*H488</f>
        <v>2.6927560000000001</v>
      </c>
      <c r="S488" s="203">
        <v>0</v>
      </c>
      <c r="T488" s="204">
        <f>S488*H488</f>
        <v>0</v>
      </c>
      <c r="U488" s="35"/>
      <c r="V488" s="35"/>
      <c r="W488" s="35"/>
      <c r="X488" s="35"/>
      <c r="Y488" s="35"/>
      <c r="Z488" s="35"/>
      <c r="AA488" s="35"/>
      <c r="AB488" s="35"/>
      <c r="AC488" s="35"/>
      <c r="AD488" s="35"/>
      <c r="AE488" s="35"/>
      <c r="AR488" s="205" t="s">
        <v>246</v>
      </c>
      <c r="AT488" s="205" t="s">
        <v>576</v>
      </c>
      <c r="AU488" s="205" t="s">
        <v>87</v>
      </c>
      <c r="AY488" s="18" t="s">
        <v>209</v>
      </c>
      <c r="BE488" s="206">
        <f>IF(N488="základní",J488,0)</f>
        <v>0</v>
      </c>
      <c r="BF488" s="206">
        <f>IF(N488="snížená",J488,0)</f>
        <v>0</v>
      </c>
      <c r="BG488" s="206">
        <f>IF(N488="zákl. přenesená",J488,0)</f>
        <v>0</v>
      </c>
      <c r="BH488" s="206">
        <f>IF(N488="sníž. přenesená",J488,0)</f>
        <v>0</v>
      </c>
      <c r="BI488" s="206">
        <f>IF(N488="nulová",J488,0)</f>
        <v>0</v>
      </c>
      <c r="BJ488" s="18" t="s">
        <v>85</v>
      </c>
      <c r="BK488" s="206">
        <f>ROUND(I488*H488,2)</f>
        <v>0</v>
      </c>
      <c r="BL488" s="18" t="s">
        <v>218</v>
      </c>
      <c r="BM488" s="205" t="s">
        <v>1067</v>
      </c>
    </row>
    <row r="489" spans="1:65" s="2" customFormat="1" ht="19.5">
      <c r="A489" s="35"/>
      <c r="B489" s="36"/>
      <c r="C489" s="37"/>
      <c r="D489" s="214" t="s">
        <v>807</v>
      </c>
      <c r="E489" s="37"/>
      <c r="F489" s="256" t="s">
        <v>1062</v>
      </c>
      <c r="G489" s="37"/>
      <c r="H489" s="37"/>
      <c r="I489" s="257"/>
      <c r="J489" s="37"/>
      <c r="K489" s="37"/>
      <c r="L489" s="40"/>
      <c r="M489" s="258"/>
      <c r="N489" s="259"/>
      <c r="O489" s="72"/>
      <c r="P489" s="72"/>
      <c r="Q489" s="72"/>
      <c r="R489" s="72"/>
      <c r="S489" s="72"/>
      <c r="T489" s="73"/>
      <c r="U489" s="35"/>
      <c r="V489" s="35"/>
      <c r="W489" s="35"/>
      <c r="X489" s="35"/>
      <c r="Y489" s="35"/>
      <c r="Z489" s="35"/>
      <c r="AA489" s="35"/>
      <c r="AB489" s="35"/>
      <c r="AC489" s="35"/>
      <c r="AD489" s="35"/>
      <c r="AE489" s="35"/>
      <c r="AT489" s="18" t="s">
        <v>807</v>
      </c>
      <c r="AU489" s="18" t="s">
        <v>87</v>
      </c>
    </row>
    <row r="490" spans="1:65" s="13" customFormat="1">
      <c r="B490" s="212"/>
      <c r="C490" s="213"/>
      <c r="D490" s="214" t="s">
        <v>555</v>
      </c>
      <c r="E490" s="215" t="s">
        <v>1</v>
      </c>
      <c r="F490" s="216" t="s">
        <v>1068</v>
      </c>
      <c r="G490" s="213"/>
      <c r="H490" s="217">
        <v>3543.1</v>
      </c>
      <c r="I490" s="218"/>
      <c r="J490" s="213"/>
      <c r="K490" s="213"/>
      <c r="L490" s="219"/>
      <c r="M490" s="220"/>
      <c r="N490" s="221"/>
      <c r="O490" s="221"/>
      <c r="P490" s="221"/>
      <c r="Q490" s="221"/>
      <c r="R490" s="221"/>
      <c r="S490" s="221"/>
      <c r="T490" s="222"/>
      <c r="AT490" s="223" t="s">
        <v>555</v>
      </c>
      <c r="AU490" s="223" t="s">
        <v>87</v>
      </c>
      <c r="AV490" s="13" t="s">
        <v>87</v>
      </c>
      <c r="AW490" s="13" t="s">
        <v>32</v>
      </c>
      <c r="AX490" s="13" t="s">
        <v>85</v>
      </c>
      <c r="AY490" s="223" t="s">
        <v>209</v>
      </c>
    </row>
    <row r="491" spans="1:65" s="2" customFormat="1" ht="37.9" customHeight="1">
      <c r="A491" s="35"/>
      <c r="B491" s="36"/>
      <c r="C491" s="193" t="s">
        <v>1069</v>
      </c>
      <c r="D491" s="193" t="s">
        <v>214</v>
      </c>
      <c r="E491" s="194" t="s">
        <v>1070</v>
      </c>
      <c r="F491" s="195" t="s">
        <v>1071</v>
      </c>
      <c r="G491" s="196" t="s">
        <v>318</v>
      </c>
      <c r="H491" s="197">
        <v>2078</v>
      </c>
      <c r="I491" s="198"/>
      <c r="J491" s="199">
        <f>ROUND(I491*H491,2)</f>
        <v>0</v>
      </c>
      <c r="K491" s="200"/>
      <c r="L491" s="40"/>
      <c r="M491" s="201" t="s">
        <v>1</v>
      </c>
      <c r="N491" s="202" t="s">
        <v>42</v>
      </c>
      <c r="O491" s="72"/>
      <c r="P491" s="203">
        <f>O491*H491</f>
        <v>0</v>
      </c>
      <c r="Q491" s="203">
        <v>0</v>
      </c>
      <c r="R491" s="203">
        <f>Q491*H491</f>
        <v>0</v>
      </c>
      <c r="S491" s="203">
        <v>0</v>
      </c>
      <c r="T491" s="204">
        <f>S491*H491</f>
        <v>0</v>
      </c>
      <c r="U491" s="35"/>
      <c r="V491" s="35"/>
      <c r="W491" s="35"/>
      <c r="X491" s="35"/>
      <c r="Y491" s="35"/>
      <c r="Z491" s="35"/>
      <c r="AA491" s="35"/>
      <c r="AB491" s="35"/>
      <c r="AC491" s="35"/>
      <c r="AD491" s="35"/>
      <c r="AE491" s="35"/>
      <c r="AR491" s="205" t="s">
        <v>218</v>
      </c>
      <c r="AT491" s="205" t="s">
        <v>214</v>
      </c>
      <c r="AU491" s="205" t="s">
        <v>87</v>
      </c>
      <c r="AY491" s="18" t="s">
        <v>209</v>
      </c>
      <c r="BE491" s="206">
        <f>IF(N491="základní",J491,0)</f>
        <v>0</v>
      </c>
      <c r="BF491" s="206">
        <f>IF(N491="snížená",J491,0)</f>
        <v>0</v>
      </c>
      <c r="BG491" s="206">
        <f>IF(N491="zákl. přenesená",J491,0)</f>
        <v>0</v>
      </c>
      <c r="BH491" s="206">
        <f>IF(N491="sníž. přenesená",J491,0)</f>
        <v>0</v>
      </c>
      <c r="BI491" s="206">
        <f>IF(N491="nulová",J491,0)</f>
        <v>0</v>
      </c>
      <c r="BJ491" s="18" t="s">
        <v>85</v>
      </c>
      <c r="BK491" s="206">
        <f>ROUND(I491*H491,2)</f>
        <v>0</v>
      </c>
      <c r="BL491" s="18" t="s">
        <v>218</v>
      </c>
      <c r="BM491" s="205" t="s">
        <v>1072</v>
      </c>
    </row>
    <row r="492" spans="1:65" s="13" customFormat="1">
      <c r="B492" s="212"/>
      <c r="C492" s="213"/>
      <c r="D492" s="214" t="s">
        <v>555</v>
      </c>
      <c r="E492" s="215" t="s">
        <v>1</v>
      </c>
      <c r="F492" s="216" t="s">
        <v>1073</v>
      </c>
      <c r="G492" s="213"/>
      <c r="H492" s="217">
        <v>294</v>
      </c>
      <c r="I492" s="218"/>
      <c r="J492" s="213"/>
      <c r="K492" s="213"/>
      <c r="L492" s="219"/>
      <c r="M492" s="220"/>
      <c r="N492" s="221"/>
      <c r="O492" s="221"/>
      <c r="P492" s="221"/>
      <c r="Q492" s="221"/>
      <c r="R492" s="221"/>
      <c r="S492" s="221"/>
      <c r="T492" s="222"/>
      <c r="AT492" s="223" t="s">
        <v>555</v>
      </c>
      <c r="AU492" s="223" t="s">
        <v>87</v>
      </c>
      <c r="AV492" s="13" t="s">
        <v>87</v>
      </c>
      <c r="AW492" s="13" t="s">
        <v>32</v>
      </c>
      <c r="AX492" s="13" t="s">
        <v>77</v>
      </c>
      <c r="AY492" s="223" t="s">
        <v>209</v>
      </c>
    </row>
    <row r="493" spans="1:65" s="13" customFormat="1">
      <c r="B493" s="212"/>
      <c r="C493" s="213"/>
      <c r="D493" s="214" t="s">
        <v>555</v>
      </c>
      <c r="E493" s="215" t="s">
        <v>1</v>
      </c>
      <c r="F493" s="216" t="s">
        <v>1074</v>
      </c>
      <c r="G493" s="213"/>
      <c r="H493" s="217">
        <v>312</v>
      </c>
      <c r="I493" s="218"/>
      <c r="J493" s="213"/>
      <c r="K493" s="213"/>
      <c r="L493" s="219"/>
      <c r="M493" s="220"/>
      <c r="N493" s="221"/>
      <c r="O493" s="221"/>
      <c r="P493" s="221"/>
      <c r="Q493" s="221"/>
      <c r="R493" s="221"/>
      <c r="S493" s="221"/>
      <c r="T493" s="222"/>
      <c r="AT493" s="223" t="s">
        <v>555</v>
      </c>
      <c r="AU493" s="223" t="s">
        <v>87</v>
      </c>
      <c r="AV493" s="13" t="s">
        <v>87</v>
      </c>
      <c r="AW493" s="13" t="s">
        <v>32</v>
      </c>
      <c r="AX493" s="13" t="s">
        <v>77</v>
      </c>
      <c r="AY493" s="223" t="s">
        <v>209</v>
      </c>
    </row>
    <row r="494" spans="1:65" s="13" customFormat="1">
      <c r="B494" s="212"/>
      <c r="C494" s="213"/>
      <c r="D494" s="214" t="s">
        <v>555</v>
      </c>
      <c r="E494" s="215" t="s">
        <v>1</v>
      </c>
      <c r="F494" s="216" t="s">
        <v>1075</v>
      </c>
      <c r="G494" s="213"/>
      <c r="H494" s="217">
        <v>348</v>
      </c>
      <c r="I494" s="218"/>
      <c r="J494" s="213"/>
      <c r="K494" s="213"/>
      <c r="L494" s="219"/>
      <c r="M494" s="220"/>
      <c r="N494" s="221"/>
      <c r="O494" s="221"/>
      <c r="P494" s="221"/>
      <c r="Q494" s="221"/>
      <c r="R494" s="221"/>
      <c r="S494" s="221"/>
      <c r="T494" s="222"/>
      <c r="AT494" s="223" t="s">
        <v>555</v>
      </c>
      <c r="AU494" s="223" t="s">
        <v>87</v>
      </c>
      <c r="AV494" s="13" t="s">
        <v>87</v>
      </c>
      <c r="AW494" s="13" t="s">
        <v>32</v>
      </c>
      <c r="AX494" s="13" t="s">
        <v>77</v>
      </c>
      <c r="AY494" s="223" t="s">
        <v>209</v>
      </c>
    </row>
    <row r="495" spans="1:65" s="13" customFormat="1">
      <c r="B495" s="212"/>
      <c r="C495" s="213"/>
      <c r="D495" s="214" t="s">
        <v>555</v>
      </c>
      <c r="E495" s="215" t="s">
        <v>1</v>
      </c>
      <c r="F495" s="216" t="s">
        <v>1076</v>
      </c>
      <c r="G495" s="213"/>
      <c r="H495" s="217">
        <v>330</v>
      </c>
      <c r="I495" s="218"/>
      <c r="J495" s="213"/>
      <c r="K495" s="213"/>
      <c r="L495" s="219"/>
      <c r="M495" s="220"/>
      <c r="N495" s="221"/>
      <c r="O495" s="221"/>
      <c r="P495" s="221"/>
      <c r="Q495" s="221"/>
      <c r="R495" s="221"/>
      <c r="S495" s="221"/>
      <c r="T495" s="222"/>
      <c r="AT495" s="223" t="s">
        <v>555</v>
      </c>
      <c r="AU495" s="223" t="s">
        <v>87</v>
      </c>
      <c r="AV495" s="13" t="s">
        <v>87</v>
      </c>
      <c r="AW495" s="13" t="s">
        <v>32</v>
      </c>
      <c r="AX495" s="13" t="s">
        <v>77</v>
      </c>
      <c r="AY495" s="223" t="s">
        <v>209</v>
      </c>
    </row>
    <row r="496" spans="1:65" s="13" customFormat="1">
      <c r="B496" s="212"/>
      <c r="C496" s="213"/>
      <c r="D496" s="214" t="s">
        <v>555</v>
      </c>
      <c r="E496" s="215" t="s">
        <v>1</v>
      </c>
      <c r="F496" s="216" t="s">
        <v>1077</v>
      </c>
      <c r="G496" s="213"/>
      <c r="H496" s="217">
        <v>350</v>
      </c>
      <c r="I496" s="218"/>
      <c r="J496" s="213"/>
      <c r="K496" s="213"/>
      <c r="L496" s="219"/>
      <c r="M496" s="220"/>
      <c r="N496" s="221"/>
      <c r="O496" s="221"/>
      <c r="P496" s="221"/>
      <c r="Q496" s="221"/>
      <c r="R496" s="221"/>
      <c r="S496" s="221"/>
      <c r="T496" s="222"/>
      <c r="AT496" s="223" t="s">
        <v>555</v>
      </c>
      <c r="AU496" s="223" t="s">
        <v>87</v>
      </c>
      <c r="AV496" s="13" t="s">
        <v>87</v>
      </c>
      <c r="AW496" s="13" t="s">
        <v>32</v>
      </c>
      <c r="AX496" s="13" t="s">
        <v>77</v>
      </c>
      <c r="AY496" s="223" t="s">
        <v>209</v>
      </c>
    </row>
    <row r="497" spans="1:65" s="13" customFormat="1">
      <c r="B497" s="212"/>
      <c r="C497" s="213"/>
      <c r="D497" s="214" t="s">
        <v>555</v>
      </c>
      <c r="E497" s="215" t="s">
        <v>1</v>
      </c>
      <c r="F497" s="216" t="s">
        <v>1078</v>
      </c>
      <c r="G497" s="213"/>
      <c r="H497" s="217">
        <v>308</v>
      </c>
      <c r="I497" s="218"/>
      <c r="J497" s="213"/>
      <c r="K497" s="213"/>
      <c r="L497" s="219"/>
      <c r="M497" s="220"/>
      <c r="N497" s="221"/>
      <c r="O497" s="221"/>
      <c r="P497" s="221"/>
      <c r="Q497" s="221"/>
      <c r="R497" s="221"/>
      <c r="S497" s="221"/>
      <c r="T497" s="222"/>
      <c r="AT497" s="223" t="s">
        <v>555</v>
      </c>
      <c r="AU497" s="223" t="s">
        <v>87</v>
      </c>
      <c r="AV497" s="13" t="s">
        <v>87</v>
      </c>
      <c r="AW497" s="13" t="s">
        <v>32</v>
      </c>
      <c r="AX497" s="13" t="s">
        <v>77</v>
      </c>
      <c r="AY497" s="223" t="s">
        <v>209</v>
      </c>
    </row>
    <row r="498" spans="1:65" s="13" customFormat="1">
      <c r="B498" s="212"/>
      <c r="C498" s="213"/>
      <c r="D498" s="214" t="s">
        <v>555</v>
      </c>
      <c r="E498" s="215" t="s">
        <v>1</v>
      </c>
      <c r="F498" s="216" t="s">
        <v>1079</v>
      </c>
      <c r="G498" s="213"/>
      <c r="H498" s="217">
        <v>136</v>
      </c>
      <c r="I498" s="218"/>
      <c r="J498" s="213"/>
      <c r="K498" s="213"/>
      <c r="L498" s="219"/>
      <c r="M498" s="220"/>
      <c r="N498" s="221"/>
      <c r="O498" s="221"/>
      <c r="P498" s="221"/>
      <c r="Q498" s="221"/>
      <c r="R498" s="221"/>
      <c r="S498" s="221"/>
      <c r="T498" s="222"/>
      <c r="AT498" s="223" t="s">
        <v>555</v>
      </c>
      <c r="AU498" s="223" t="s">
        <v>87</v>
      </c>
      <c r="AV498" s="13" t="s">
        <v>87</v>
      </c>
      <c r="AW498" s="13" t="s">
        <v>32</v>
      </c>
      <c r="AX498" s="13" t="s">
        <v>77</v>
      </c>
      <c r="AY498" s="223" t="s">
        <v>209</v>
      </c>
    </row>
    <row r="499" spans="1:65" s="14" customFormat="1">
      <c r="B499" s="235"/>
      <c r="C499" s="236"/>
      <c r="D499" s="214" t="s">
        <v>555</v>
      </c>
      <c r="E499" s="237" t="s">
        <v>1</v>
      </c>
      <c r="F499" s="238" t="s">
        <v>645</v>
      </c>
      <c r="G499" s="236"/>
      <c r="H499" s="239">
        <v>2078</v>
      </c>
      <c r="I499" s="240"/>
      <c r="J499" s="236"/>
      <c r="K499" s="236"/>
      <c r="L499" s="241"/>
      <c r="M499" s="242"/>
      <c r="N499" s="243"/>
      <c r="O499" s="243"/>
      <c r="P499" s="243"/>
      <c r="Q499" s="243"/>
      <c r="R499" s="243"/>
      <c r="S499" s="243"/>
      <c r="T499" s="244"/>
      <c r="AT499" s="245" t="s">
        <v>555</v>
      </c>
      <c r="AU499" s="245" t="s">
        <v>87</v>
      </c>
      <c r="AV499" s="14" t="s">
        <v>218</v>
      </c>
      <c r="AW499" s="14" t="s">
        <v>32</v>
      </c>
      <c r="AX499" s="14" t="s">
        <v>85</v>
      </c>
      <c r="AY499" s="245" t="s">
        <v>209</v>
      </c>
    </row>
    <row r="500" spans="1:65" s="2" customFormat="1" ht="37.9" customHeight="1">
      <c r="A500" s="35"/>
      <c r="B500" s="36"/>
      <c r="C500" s="224" t="s">
        <v>1080</v>
      </c>
      <c r="D500" s="224" t="s">
        <v>576</v>
      </c>
      <c r="E500" s="225" t="s">
        <v>1081</v>
      </c>
      <c r="F500" s="226" t="s">
        <v>1082</v>
      </c>
      <c r="G500" s="227" t="s">
        <v>318</v>
      </c>
      <c r="H500" s="228">
        <v>2285.8000000000002</v>
      </c>
      <c r="I500" s="229"/>
      <c r="J500" s="230">
        <f>ROUND(I500*H500,2)</f>
        <v>0</v>
      </c>
      <c r="K500" s="231"/>
      <c r="L500" s="232"/>
      <c r="M500" s="233" t="s">
        <v>1</v>
      </c>
      <c r="N500" s="234" t="s">
        <v>42</v>
      </c>
      <c r="O500" s="72"/>
      <c r="P500" s="203">
        <f>O500*H500</f>
        <v>0</v>
      </c>
      <c r="Q500" s="203">
        <v>6.9999999999999999E-4</v>
      </c>
      <c r="R500" s="203">
        <f>Q500*H500</f>
        <v>1.60006</v>
      </c>
      <c r="S500" s="203">
        <v>0</v>
      </c>
      <c r="T500" s="204">
        <f>S500*H500</f>
        <v>0</v>
      </c>
      <c r="U500" s="35"/>
      <c r="V500" s="35"/>
      <c r="W500" s="35"/>
      <c r="X500" s="35"/>
      <c r="Y500" s="35"/>
      <c r="Z500" s="35"/>
      <c r="AA500" s="35"/>
      <c r="AB500" s="35"/>
      <c r="AC500" s="35"/>
      <c r="AD500" s="35"/>
      <c r="AE500" s="35"/>
      <c r="AR500" s="205" t="s">
        <v>246</v>
      </c>
      <c r="AT500" s="205" t="s">
        <v>576</v>
      </c>
      <c r="AU500" s="205" t="s">
        <v>87</v>
      </c>
      <c r="AY500" s="18" t="s">
        <v>209</v>
      </c>
      <c r="BE500" s="206">
        <f>IF(N500="základní",J500,0)</f>
        <v>0</v>
      </c>
      <c r="BF500" s="206">
        <f>IF(N500="snížená",J500,0)</f>
        <v>0</v>
      </c>
      <c r="BG500" s="206">
        <f>IF(N500="zákl. přenesená",J500,0)</f>
        <v>0</v>
      </c>
      <c r="BH500" s="206">
        <f>IF(N500="sníž. přenesená",J500,0)</f>
        <v>0</v>
      </c>
      <c r="BI500" s="206">
        <f>IF(N500="nulová",J500,0)</f>
        <v>0</v>
      </c>
      <c r="BJ500" s="18" t="s">
        <v>85</v>
      </c>
      <c r="BK500" s="206">
        <f>ROUND(I500*H500,2)</f>
        <v>0</v>
      </c>
      <c r="BL500" s="18" t="s">
        <v>218</v>
      </c>
      <c r="BM500" s="205" t="s">
        <v>1083</v>
      </c>
    </row>
    <row r="501" spans="1:65" s="13" customFormat="1">
      <c r="B501" s="212"/>
      <c r="C501" s="213"/>
      <c r="D501" s="214" t="s">
        <v>555</v>
      </c>
      <c r="E501" s="215" t="s">
        <v>1</v>
      </c>
      <c r="F501" s="216" t="s">
        <v>1084</v>
      </c>
      <c r="G501" s="213"/>
      <c r="H501" s="217">
        <v>2285.8000000000002</v>
      </c>
      <c r="I501" s="218"/>
      <c r="J501" s="213"/>
      <c r="K501" s="213"/>
      <c r="L501" s="219"/>
      <c r="M501" s="220"/>
      <c r="N501" s="221"/>
      <c r="O501" s="221"/>
      <c r="P501" s="221"/>
      <c r="Q501" s="221"/>
      <c r="R501" s="221"/>
      <c r="S501" s="221"/>
      <c r="T501" s="222"/>
      <c r="AT501" s="223" t="s">
        <v>555</v>
      </c>
      <c r="AU501" s="223" t="s">
        <v>87</v>
      </c>
      <c r="AV501" s="13" t="s">
        <v>87</v>
      </c>
      <c r="AW501" s="13" t="s">
        <v>32</v>
      </c>
      <c r="AX501" s="13" t="s">
        <v>85</v>
      </c>
      <c r="AY501" s="223" t="s">
        <v>209</v>
      </c>
    </row>
    <row r="502" spans="1:65" s="2" customFormat="1" ht="24.2" customHeight="1">
      <c r="A502" s="35"/>
      <c r="B502" s="36"/>
      <c r="C502" s="193" t="s">
        <v>1085</v>
      </c>
      <c r="D502" s="193" t="s">
        <v>214</v>
      </c>
      <c r="E502" s="194" t="s">
        <v>1086</v>
      </c>
      <c r="F502" s="195" t="s">
        <v>1087</v>
      </c>
      <c r="G502" s="196" t="s">
        <v>1088</v>
      </c>
      <c r="H502" s="197">
        <v>1</v>
      </c>
      <c r="I502" s="198"/>
      <c r="J502" s="199">
        <f>ROUND(I502*H502,2)</f>
        <v>0</v>
      </c>
      <c r="K502" s="200"/>
      <c r="L502" s="40"/>
      <c r="M502" s="201" t="s">
        <v>1</v>
      </c>
      <c r="N502" s="202" t="s">
        <v>42</v>
      </c>
      <c r="O502" s="72"/>
      <c r="P502" s="203">
        <f>O502*H502</f>
        <v>0</v>
      </c>
      <c r="Q502" s="203">
        <v>2.3000000000000001E-4</v>
      </c>
      <c r="R502" s="203">
        <f>Q502*H502</f>
        <v>2.3000000000000001E-4</v>
      </c>
      <c r="S502" s="203">
        <v>0</v>
      </c>
      <c r="T502" s="204">
        <f>S502*H502</f>
        <v>0</v>
      </c>
      <c r="U502" s="35"/>
      <c r="V502" s="35"/>
      <c r="W502" s="35"/>
      <c r="X502" s="35"/>
      <c r="Y502" s="35"/>
      <c r="Z502" s="35"/>
      <c r="AA502" s="35"/>
      <c r="AB502" s="35"/>
      <c r="AC502" s="35"/>
      <c r="AD502" s="35"/>
      <c r="AE502" s="35"/>
      <c r="AR502" s="205" t="s">
        <v>218</v>
      </c>
      <c r="AT502" s="205" t="s">
        <v>214</v>
      </c>
      <c r="AU502" s="205" t="s">
        <v>87</v>
      </c>
      <c r="AY502" s="18" t="s">
        <v>209</v>
      </c>
      <c r="BE502" s="206">
        <f>IF(N502="základní",J502,0)</f>
        <v>0</v>
      </c>
      <c r="BF502" s="206">
        <f>IF(N502="snížená",J502,0)</f>
        <v>0</v>
      </c>
      <c r="BG502" s="206">
        <f>IF(N502="zákl. přenesená",J502,0)</f>
        <v>0</v>
      </c>
      <c r="BH502" s="206">
        <f>IF(N502="sníž. přenesená",J502,0)</f>
        <v>0</v>
      </c>
      <c r="BI502" s="206">
        <f>IF(N502="nulová",J502,0)</f>
        <v>0</v>
      </c>
      <c r="BJ502" s="18" t="s">
        <v>85</v>
      </c>
      <c r="BK502" s="206">
        <f>ROUND(I502*H502,2)</f>
        <v>0</v>
      </c>
      <c r="BL502" s="18" t="s">
        <v>218</v>
      </c>
      <c r="BM502" s="205" t="s">
        <v>1089</v>
      </c>
    </row>
    <row r="503" spans="1:65" s="12" customFormat="1" ht="22.9" customHeight="1">
      <c r="B503" s="177"/>
      <c r="C503" s="178"/>
      <c r="D503" s="179" t="s">
        <v>76</v>
      </c>
      <c r="E503" s="191" t="s">
        <v>1090</v>
      </c>
      <c r="F503" s="191" t="s">
        <v>1091</v>
      </c>
      <c r="G503" s="178"/>
      <c r="H503" s="178"/>
      <c r="I503" s="181"/>
      <c r="J503" s="192">
        <f>BK503</f>
        <v>0</v>
      </c>
      <c r="K503" s="178"/>
      <c r="L503" s="183"/>
      <c r="M503" s="184"/>
      <c r="N503" s="185"/>
      <c r="O503" s="185"/>
      <c r="P503" s="186">
        <f>P504</f>
        <v>0</v>
      </c>
      <c r="Q503" s="185"/>
      <c r="R503" s="186">
        <f>R504</f>
        <v>0</v>
      </c>
      <c r="S503" s="185"/>
      <c r="T503" s="187">
        <f>T504</f>
        <v>0</v>
      </c>
      <c r="AR503" s="188" t="s">
        <v>85</v>
      </c>
      <c r="AT503" s="189" t="s">
        <v>76</v>
      </c>
      <c r="AU503" s="189" t="s">
        <v>85</v>
      </c>
      <c r="AY503" s="188" t="s">
        <v>209</v>
      </c>
      <c r="BK503" s="190">
        <f>BK504</f>
        <v>0</v>
      </c>
    </row>
    <row r="504" spans="1:65" s="2" customFormat="1" ht="21.75" customHeight="1">
      <c r="A504" s="35"/>
      <c r="B504" s="36"/>
      <c r="C504" s="193" t="s">
        <v>1092</v>
      </c>
      <c r="D504" s="193" t="s">
        <v>214</v>
      </c>
      <c r="E504" s="194" t="s">
        <v>1093</v>
      </c>
      <c r="F504" s="195" t="s">
        <v>1094</v>
      </c>
      <c r="G504" s="196" t="s">
        <v>236</v>
      </c>
      <c r="H504" s="197">
        <v>7858.5209999999997</v>
      </c>
      <c r="I504" s="198"/>
      <c r="J504" s="199">
        <f>ROUND(I504*H504,2)</f>
        <v>0</v>
      </c>
      <c r="K504" s="200"/>
      <c r="L504" s="40"/>
      <c r="M504" s="201" t="s">
        <v>1</v>
      </c>
      <c r="N504" s="202" t="s">
        <v>42</v>
      </c>
      <c r="O504" s="72"/>
      <c r="P504" s="203">
        <f>O504*H504</f>
        <v>0</v>
      </c>
      <c r="Q504" s="203">
        <v>0</v>
      </c>
      <c r="R504" s="203">
        <f>Q504*H504</f>
        <v>0</v>
      </c>
      <c r="S504" s="203">
        <v>0</v>
      </c>
      <c r="T504" s="204">
        <f>S504*H504</f>
        <v>0</v>
      </c>
      <c r="U504" s="35"/>
      <c r="V504" s="35"/>
      <c r="W504" s="35"/>
      <c r="X504" s="35"/>
      <c r="Y504" s="35"/>
      <c r="Z504" s="35"/>
      <c r="AA504" s="35"/>
      <c r="AB504" s="35"/>
      <c r="AC504" s="35"/>
      <c r="AD504" s="35"/>
      <c r="AE504" s="35"/>
      <c r="AR504" s="205" t="s">
        <v>218</v>
      </c>
      <c r="AT504" s="205" t="s">
        <v>214</v>
      </c>
      <c r="AU504" s="205" t="s">
        <v>87</v>
      </c>
      <c r="AY504" s="18" t="s">
        <v>209</v>
      </c>
      <c r="BE504" s="206">
        <f>IF(N504="základní",J504,0)</f>
        <v>0</v>
      </c>
      <c r="BF504" s="206">
        <f>IF(N504="snížená",J504,0)</f>
        <v>0</v>
      </c>
      <c r="BG504" s="206">
        <f>IF(N504="zákl. přenesená",J504,0)</f>
        <v>0</v>
      </c>
      <c r="BH504" s="206">
        <f>IF(N504="sníž. přenesená",J504,0)</f>
        <v>0</v>
      </c>
      <c r="BI504" s="206">
        <f>IF(N504="nulová",J504,0)</f>
        <v>0</v>
      </c>
      <c r="BJ504" s="18" t="s">
        <v>85</v>
      </c>
      <c r="BK504" s="206">
        <f>ROUND(I504*H504,2)</f>
        <v>0</v>
      </c>
      <c r="BL504" s="18" t="s">
        <v>218</v>
      </c>
      <c r="BM504" s="205" t="s">
        <v>1095</v>
      </c>
    </row>
    <row r="505" spans="1:65" s="12" customFormat="1" ht="25.9" customHeight="1">
      <c r="B505" s="177"/>
      <c r="C505" s="178"/>
      <c r="D505" s="179" t="s">
        <v>76</v>
      </c>
      <c r="E505" s="180" t="s">
        <v>438</v>
      </c>
      <c r="F505" s="180" t="s">
        <v>439</v>
      </c>
      <c r="G505" s="178"/>
      <c r="H505" s="178"/>
      <c r="I505" s="181"/>
      <c r="J505" s="182">
        <f>BK505</f>
        <v>0</v>
      </c>
      <c r="K505" s="178"/>
      <c r="L505" s="183"/>
      <c r="M505" s="184"/>
      <c r="N505" s="185"/>
      <c r="O505" s="185"/>
      <c r="P505" s="186">
        <f>P506+P510+P582+P626+P628+P637+P2105+P2172+P2371+P2980+P4014+P4047+P4432</f>
        <v>0</v>
      </c>
      <c r="Q505" s="185"/>
      <c r="R505" s="186">
        <f>R506+R510+R582+R626+R628+R637+R2105+R2172+R2371+R2980+R4014+R4047+R4432</f>
        <v>941.95082645000002</v>
      </c>
      <c r="S505" s="185"/>
      <c r="T505" s="187">
        <f>T506+T510+T582+T626+T628+T637+T2105+T2172+T2371+T2980+T4014+T4047+T4432</f>
        <v>0</v>
      </c>
      <c r="AR505" s="188" t="s">
        <v>87</v>
      </c>
      <c r="AT505" s="189" t="s">
        <v>76</v>
      </c>
      <c r="AU505" s="189" t="s">
        <v>77</v>
      </c>
      <c r="AY505" s="188" t="s">
        <v>209</v>
      </c>
      <c r="BK505" s="190">
        <f>BK506+BK510+BK582+BK626+BK628+BK637+BK2105+BK2172+BK2371+BK2980+BK4014+BK4047+BK4432</f>
        <v>0</v>
      </c>
    </row>
    <row r="506" spans="1:65" s="12" customFormat="1" ht="22.9" customHeight="1">
      <c r="B506" s="177"/>
      <c r="C506" s="178"/>
      <c r="D506" s="179" t="s">
        <v>76</v>
      </c>
      <c r="E506" s="191" t="s">
        <v>1096</v>
      </c>
      <c r="F506" s="191" t="s">
        <v>1097</v>
      </c>
      <c r="G506" s="178"/>
      <c r="H506" s="178"/>
      <c r="I506" s="181"/>
      <c r="J506" s="192">
        <f>BK506</f>
        <v>0</v>
      </c>
      <c r="K506" s="178"/>
      <c r="L506" s="183"/>
      <c r="M506" s="184"/>
      <c r="N506" s="185"/>
      <c r="O506" s="185"/>
      <c r="P506" s="186">
        <f>SUM(P507:P509)</f>
        <v>0</v>
      </c>
      <c r="Q506" s="185"/>
      <c r="R506" s="186">
        <f>SUM(R507:R509)</f>
        <v>3.2000000000000001E-2</v>
      </c>
      <c r="S506" s="185"/>
      <c r="T506" s="187">
        <f>SUM(T507:T509)</f>
        <v>0</v>
      </c>
      <c r="AR506" s="188" t="s">
        <v>87</v>
      </c>
      <c r="AT506" s="189" t="s">
        <v>76</v>
      </c>
      <c r="AU506" s="189" t="s">
        <v>85</v>
      </c>
      <c r="AY506" s="188" t="s">
        <v>209</v>
      </c>
      <c r="BK506" s="190">
        <f>SUM(BK507:BK509)</f>
        <v>0</v>
      </c>
    </row>
    <row r="507" spans="1:65" s="2" customFormat="1" ht="24.2" customHeight="1">
      <c r="A507" s="35"/>
      <c r="B507" s="36"/>
      <c r="C507" s="193" t="s">
        <v>1098</v>
      </c>
      <c r="D507" s="193" t="s">
        <v>214</v>
      </c>
      <c r="E507" s="194" t="s">
        <v>1099</v>
      </c>
      <c r="F507" s="195" t="s">
        <v>1100</v>
      </c>
      <c r="G507" s="196" t="s">
        <v>217</v>
      </c>
      <c r="H507" s="197">
        <v>40</v>
      </c>
      <c r="I507" s="198"/>
      <c r="J507" s="199">
        <f>ROUND(I507*H507,2)</f>
        <v>0</v>
      </c>
      <c r="K507" s="200"/>
      <c r="L507" s="40"/>
      <c r="M507" s="201" t="s">
        <v>1</v>
      </c>
      <c r="N507" s="202" t="s">
        <v>42</v>
      </c>
      <c r="O507" s="72"/>
      <c r="P507" s="203">
        <f>O507*H507</f>
        <v>0</v>
      </c>
      <c r="Q507" s="203">
        <v>8.0000000000000004E-4</v>
      </c>
      <c r="R507" s="203">
        <f>Q507*H507</f>
        <v>3.2000000000000001E-2</v>
      </c>
      <c r="S507" s="203">
        <v>0</v>
      </c>
      <c r="T507" s="204">
        <f>S507*H507</f>
        <v>0</v>
      </c>
      <c r="U507" s="35"/>
      <c r="V507" s="35"/>
      <c r="W507" s="35"/>
      <c r="X507" s="35"/>
      <c r="Y507" s="35"/>
      <c r="Z507" s="35"/>
      <c r="AA507" s="35"/>
      <c r="AB507" s="35"/>
      <c r="AC507" s="35"/>
      <c r="AD507" s="35"/>
      <c r="AE507" s="35"/>
      <c r="AR507" s="205" t="s">
        <v>276</v>
      </c>
      <c r="AT507" s="205" t="s">
        <v>214</v>
      </c>
      <c r="AU507" s="205" t="s">
        <v>87</v>
      </c>
      <c r="AY507" s="18" t="s">
        <v>209</v>
      </c>
      <c r="BE507" s="206">
        <f>IF(N507="základní",J507,0)</f>
        <v>0</v>
      </c>
      <c r="BF507" s="206">
        <f>IF(N507="snížená",J507,0)</f>
        <v>0</v>
      </c>
      <c r="BG507" s="206">
        <f>IF(N507="zákl. přenesená",J507,0)</f>
        <v>0</v>
      </c>
      <c r="BH507" s="206">
        <f>IF(N507="sníž. přenesená",J507,0)</f>
        <v>0</v>
      </c>
      <c r="BI507" s="206">
        <f>IF(N507="nulová",J507,0)</f>
        <v>0</v>
      </c>
      <c r="BJ507" s="18" t="s">
        <v>85</v>
      </c>
      <c r="BK507" s="206">
        <f>ROUND(I507*H507,2)</f>
        <v>0</v>
      </c>
      <c r="BL507" s="18" t="s">
        <v>276</v>
      </c>
      <c r="BM507" s="205" t="s">
        <v>1101</v>
      </c>
    </row>
    <row r="508" spans="1:65" s="13" customFormat="1">
      <c r="B508" s="212"/>
      <c r="C508" s="213"/>
      <c r="D508" s="214" t="s">
        <v>555</v>
      </c>
      <c r="E508" s="215" t="s">
        <v>1</v>
      </c>
      <c r="F508" s="216" t="s">
        <v>1102</v>
      </c>
      <c r="G508" s="213"/>
      <c r="H508" s="217">
        <v>40</v>
      </c>
      <c r="I508" s="218"/>
      <c r="J508" s="213"/>
      <c r="K508" s="213"/>
      <c r="L508" s="219"/>
      <c r="M508" s="220"/>
      <c r="N508" s="221"/>
      <c r="O508" s="221"/>
      <c r="P508" s="221"/>
      <c r="Q508" s="221"/>
      <c r="R508" s="221"/>
      <c r="S508" s="221"/>
      <c r="T508" s="222"/>
      <c r="AT508" s="223" t="s">
        <v>555</v>
      </c>
      <c r="AU508" s="223" t="s">
        <v>87</v>
      </c>
      <c r="AV508" s="13" t="s">
        <v>87</v>
      </c>
      <c r="AW508" s="13" t="s">
        <v>32</v>
      </c>
      <c r="AX508" s="13" t="s">
        <v>85</v>
      </c>
      <c r="AY508" s="223" t="s">
        <v>209</v>
      </c>
    </row>
    <row r="509" spans="1:65" s="2" customFormat="1" ht="24.2" customHeight="1">
      <c r="A509" s="35"/>
      <c r="B509" s="36"/>
      <c r="C509" s="193" t="s">
        <v>1103</v>
      </c>
      <c r="D509" s="193" t="s">
        <v>214</v>
      </c>
      <c r="E509" s="194" t="s">
        <v>1104</v>
      </c>
      <c r="F509" s="195" t="s">
        <v>1105</v>
      </c>
      <c r="G509" s="196" t="s">
        <v>236</v>
      </c>
      <c r="H509" s="197">
        <v>3.2000000000000001E-2</v>
      </c>
      <c r="I509" s="198"/>
      <c r="J509" s="199">
        <f>ROUND(I509*H509,2)</f>
        <v>0</v>
      </c>
      <c r="K509" s="200"/>
      <c r="L509" s="40"/>
      <c r="M509" s="201" t="s">
        <v>1</v>
      </c>
      <c r="N509" s="202" t="s">
        <v>42</v>
      </c>
      <c r="O509" s="72"/>
      <c r="P509" s="203">
        <f>O509*H509</f>
        <v>0</v>
      </c>
      <c r="Q509" s="203">
        <v>0</v>
      </c>
      <c r="R509" s="203">
        <f>Q509*H509</f>
        <v>0</v>
      </c>
      <c r="S509" s="203">
        <v>0</v>
      </c>
      <c r="T509" s="204">
        <f>S509*H509</f>
        <v>0</v>
      </c>
      <c r="U509" s="35"/>
      <c r="V509" s="35"/>
      <c r="W509" s="35"/>
      <c r="X509" s="35"/>
      <c r="Y509" s="35"/>
      <c r="Z509" s="35"/>
      <c r="AA509" s="35"/>
      <c r="AB509" s="35"/>
      <c r="AC509" s="35"/>
      <c r="AD509" s="35"/>
      <c r="AE509" s="35"/>
      <c r="AR509" s="205" t="s">
        <v>276</v>
      </c>
      <c r="AT509" s="205" t="s">
        <v>214</v>
      </c>
      <c r="AU509" s="205" t="s">
        <v>87</v>
      </c>
      <c r="AY509" s="18" t="s">
        <v>209</v>
      </c>
      <c r="BE509" s="206">
        <f>IF(N509="základní",J509,0)</f>
        <v>0</v>
      </c>
      <c r="BF509" s="206">
        <f>IF(N509="snížená",J509,0)</f>
        <v>0</v>
      </c>
      <c r="BG509" s="206">
        <f>IF(N509="zákl. přenesená",J509,0)</f>
        <v>0</v>
      </c>
      <c r="BH509" s="206">
        <f>IF(N509="sníž. přenesená",J509,0)</f>
        <v>0</v>
      </c>
      <c r="BI509" s="206">
        <f>IF(N509="nulová",J509,0)</f>
        <v>0</v>
      </c>
      <c r="BJ509" s="18" t="s">
        <v>85</v>
      </c>
      <c r="BK509" s="206">
        <f>ROUND(I509*H509,2)</f>
        <v>0</v>
      </c>
      <c r="BL509" s="18" t="s">
        <v>276</v>
      </c>
      <c r="BM509" s="205" t="s">
        <v>1106</v>
      </c>
    </row>
    <row r="510" spans="1:65" s="12" customFormat="1" ht="22.9" customHeight="1">
      <c r="B510" s="177"/>
      <c r="C510" s="178"/>
      <c r="D510" s="179" t="s">
        <v>76</v>
      </c>
      <c r="E510" s="191" t="s">
        <v>440</v>
      </c>
      <c r="F510" s="191" t="s">
        <v>441</v>
      </c>
      <c r="G510" s="178"/>
      <c r="H510" s="178"/>
      <c r="I510" s="181"/>
      <c r="J510" s="192">
        <f>BK510</f>
        <v>0</v>
      </c>
      <c r="K510" s="178"/>
      <c r="L510" s="183"/>
      <c r="M510" s="184"/>
      <c r="N510" s="185"/>
      <c r="O510" s="185"/>
      <c r="P510" s="186">
        <f>SUM(P511:P581)</f>
        <v>0</v>
      </c>
      <c r="Q510" s="185"/>
      <c r="R510" s="186">
        <f>SUM(R511:R581)</f>
        <v>101.44460991999999</v>
      </c>
      <c r="S510" s="185"/>
      <c r="T510" s="187">
        <f>SUM(T511:T581)</f>
        <v>0</v>
      </c>
      <c r="AR510" s="188" t="s">
        <v>87</v>
      </c>
      <c r="AT510" s="189" t="s">
        <v>76</v>
      </c>
      <c r="AU510" s="189" t="s">
        <v>85</v>
      </c>
      <c r="AY510" s="188" t="s">
        <v>209</v>
      </c>
      <c r="BK510" s="190">
        <f>SUM(BK511:BK581)</f>
        <v>0</v>
      </c>
    </row>
    <row r="511" spans="1:65" s="2" customFormat="1" ht="24.2" customHeight="1">
      <c r="A511" s="35"/>
      <c r="B511" s="36"/>
      <c r="C511" s="193" t="s">
        <v>1107</v>
      </c>
      <c r="D511" s="193" t="s">
        <v>214</v>
      </c>
      <c r="E511" s="194" t="s">
        <v>1108</v>
      </c>
      <c r="F511" s="195" t="s">
        <v>1109</v>
      </c>
      <c r="G511" s="196" t="s">
        <v>217</v>
      </c>
      <c r="H511" s="197">
        <v>3434</v>
      </c>
      <c r="I511" s="198"/>
      <c r="J511" s="199">
        <f>ROUND(I511*H511,2)</f>
        <v>0</v>
      </c>
      <c r="K511" s="200"/>
      <c r="L511" s="40"/>
      <c r="M511" s="201" t="s">
        <v>1</v>
      </c>
      <c r="N511" s="202" t="s">
        <v>42</v>
      </c>
      <c r="O511" s="72"/>
      <c r="P511" s="203">
        <f>O511*H511</f>
        <v>0</v>
      </c>
      <c r="Q511" s="203">
        <v>0</v>
      </c>
      <c r="R511" s="203">
        <f>Q511*H511</f>
        <v>0</v>
      </c>
      <c r="S511" s="203">
        <v>0</v>
      </c>
      <c r="T511" s="204">
        <f>S511*H511</f>
        <v>0</v>
      </c>
      <c r="U511" s="35"/>
      <c r="V511" s="35"/>
      <c r="W511" s="35"/>
      <c r="X511" s="35"/>
      <c r="Y511" s="35"/>
      <c r="Z511" s="35"/>
      <c r="AA511" s="35"/>
      <c r="AB511" s="35"/>
      <c r="AC511" s="35"/>
      <c r="AD511" s="35"/>
      <c r="AE511" s="35"/>
      <c r="AR511" s="205" t="s">
        <v>276</v>
      </c>
      <c r="AT511" s="205" t="s">
        <v>214</v>
      </c>
      <c r="AU511" s="205" t="s">
        <v>87</v>
      </c>
      <c r="AY511" s="18" t="s">
        <v>209</v>
      </c>
      <c r="BE511" s="206">
        <f>IF(N511="základní",J511,0)</f>
        <v>0</v>
      </c>
      <c r="BF511" s="206">
        <f>IF(N511="snížená",J511,0)</f>
        <v>0</v>
      </c>
      <c r="BG511" s="206">
        <f>IF(N511="zákl. přenesená",J511,0)</f>
        <v>0</v>
      </c>
      <c r="BH511" s="206">
        <f>IF(N511="sníž. přenesená",J511,0)</f>
        <v>0</v>
      </c>
      <c r="BI511" s="206">
        <f>IF(N511="nulová",J511,0)</f>
        <v>0</v>
      </c>
      <c r="BJ511" s="18" t="s">
        <v>85</v>
      </c>
      <c r="BK511" s="206">
        <f>ROUND(I511*H511,2)</f>
        <v>0</v>
      </c>
      <c r="BL511" s="18" t="s">
        <v>276</v>
      </c>
      <c r="BM511" s="205" t="s">
        <v>1110</v>
      </c>
    </row>
    <row r="512" spans="1:65" s="13" customFormat="1" ht="33.75">
      <c r="B512" s="212"/>
      <c r="C512" s="213"/>
      <c r="D512" s="214" t="s">
        <v>555</v>
      </c>
      <c r="E512" s="215" t="s">
        <v>1</v>
      </c>
      <c r="F512" s="216" t="s">
        <v>1111</v>
      </c>
      <c r="G512" s="213"/>
      <c r="H512" s="217">
        <v>2759</v>
      </c>
      <c r="I512" s="218"/>
      <c r="J512" s="213"/>
      <c r="K512" s="213"/>
      <c r="L512" s="219"/>
      <c r="M512" s="220"/>
      <c r="N512" s="221"/>
      <c r="O512" s="221"/>
      <c r="P512" s="221"/>
      <c r="Q512" s="221"/>
      <c r="R512" s="221"/>
      <c r="S512" s="221"/>
      <c r="T512" s="222"/>
      <c r="AT512" s="223" t="s">
        <v>555</v>
      </c>
      <c r="AU512" s="223" t="s">
        <v>87</v>
      </c>
      <c r="AV512" s="13" t="s">
        <v>87</v>
      </c>
      <c r="AW512" s="13" t="s">
        <v>32</v>
      </c>
      <c r="AX512" s="13" t="s">
        <v>77</v>
      </c>
      <c r="AY512" s="223" t="s">
        <v>209</v>
      </c>
    </row>
    <row r="513" spans="1:65" s="13" customFormat="1">
      <c r="B513" s="212"/>
      <c r="C513" s="213"/>
      <c r="D513" s="214" t="s">
        <v>555</v>
      </c>
      <c r="E513" s="215" t="s">
        <v>1</v>
      </c>
      <c r="F513" s="216" t="s">
        <v>1112</v>
      </c>
      <c r="G513" s="213"/>
      <c r="H513" s="217">
        <v>675</v>
      </c>
      <c r="I513" s="218"/>
      <c r="J513" s="213"/>
      <c r="K513" s="213"/>
      <c r="L513" s="219"/>
      <c r="M513" s="220"/>
      <c r="N513" s="221"/>
      <c r="O513" s="221"/>
      <c r="P513" s="221"/>
      <c r="Q513" s="221"/>
      <c r="R513" s="221"/>
      <c r="S513" s="221"/>
      <c r="T513" s="222"/>
      <c r="AT513" s="223" t="s">
        <v>555</v>
      </c>
      <c r="AU513" s="223" t="s">
        <v>87</v>
      </c>
      <c r="AV513" s="13" t="s">
        <v>87</v>
      </c>
      <c r="AW513" s="13" t="s">
        <v>32</v>
      </c>
      <c r="AX513" s="13" t="s">
        <v>77</v>
      </c>
      <c r="AY513" s="223" t="s">
        <v>209</v>
      </c>
    </row>
    <row r="514" spans="1:65" s="14" customFormat="1">
      <c r="B514" s="235"/>
      <c r="C514" s="236"/>
      <c r="D514" s="214" t="s">
        <v>555</v>
      </c>
      <c r="E514" s="237" t="s">
        <v>1</v>
      </c>
      <c r="F514" s="238" t="s">
        <v>645</v>
      </c>
      <c r="G514" s="236"/>
      <c r="H514" s="239">
        <v>3434</v>
      </c>
      <c r="I514" s="240"/>
      <c r="J514" s="236"/>
      <c r="K514" s="236"/>
      <c r="L514" s="241"/>
      <c r="M514" s="242"/>
      <c r="N514" s="243"/>
      <c r="O514" s="243"/>
      <c r="P514" s="243"/>
      <c r="Q514" s="243"/>
      <c r="R514" s="243"/>
      <c r="S514" s="243"/>
      <c r="T514" s="244"/>
      <c r="AT514" s="245" t="s">
        <v>555</v>
      </c>
      <c r="AU514" s="245" t="s">
        <v>87</v>
      </c>
      <c r="AV514" s="14" t="s">
        <v>218</v>
      </c>
      <c r="AW514" s="14" t="s">
        <v>32</v>
      </c>
      <c r="AX514" s="14" t="s">
        <v>85</v>
      </c>
      <c r="AY514" s="245" t="s">
        <v>209</v>
      </c>
    </row>
    <row r="515" spans="1:65" s="2" customFormat="1" ht="16.5" customHeight="1">
      <c r="A515" s="35"/>
      <c r="B515" s="36"/>
      <c r="C515" s="224" t="s">
        <v>1113</v>
      </c>
      <c r="D515" s="224" t="s">
        <v>576</v>
      </c>
      <c r="E515" s="225" t="s">
        <v>1114</v>
      </c>
      <c r="F515" s="226" t="s">
        <v>1115</v>
      </c>
      <c r="G515" s="227" t="s">
        <v>236</v>
      </c>
      <c r="H515" s="228">
        <v>1.099</v>
      </c>
      <c r="I515" s="229"/>
      <c r="J515" s="230">
        <f>ROUND(I515*H515,2)</f>
        <v>0</v>
      </c>
      <c r="K515" s="231"/>
      <c r="L515" s="232"/>
      <c r="M515" s="233" t="s">
        <v>1</v>
      </c>
      <c r="N515" s="234" t="s">
        <v>42</v>
      </c>
      <c r="O515" s="72"/>
      <c r="P515" s="203">
        <f>O515*H515</f>
        <v>0</v>
      </c>
      <c r="Q515" s="203">
        <v>1</v>
      </c>
      <c r="R515" s="203">
        <f>Q515*H515</f>
        <v>1.099</v>
      </c>
      <c r="S515" s="203">
        <v>0</v>
      </c>
      <c r="T515" s="204">
        <f>S515*H515</f>
        <v>0</v>
      </c>
      <c r="U515" s="35"/>
      <c r="V515" s="35"/>
      <c r="W515" s="35"/>
      <c r="X515" s="35"/>
      <c r="Y515" s="35"/>
      <c r="Z515" s="35"/>
      <c r="AA515" s="35"/>
      <c r="AB515" s="35"/>
      <c r="AC515" s="35"/>
      <c r="AD515" s="35"/>
      <c r="AE515" s="35"/>
      <c r="AR515" s="205" t="s">
        <v>341</v>
      </c>
      <c r="AT515" s="205" t="s">
        <v>576</v>
      </c>
      <c r="AU515" s="205" t="s">
        <v>87</v>
      </c>
      <c r="AY515" s="18" t="s">
        <v>209</v>
      </c>
      <c r="BE515" s="206">
        <f>IF(N515="základní",J515,0)</f>
        <v>0</v>
      </c>
      <c r="BF515" s="206">
        <f>IF(N515="snížená",J515,0)</f>
        <v>0</v>
      </c>
      <c r="BG515" s="206">
        <f>IF(N515="zákl. přenesená",J515,0)</f>
        <v>0</v>
      </c>
      <c r="BH515" s="206">
        <f>IF(N515="sníž. přenesená",J515,0)</f>
        <v>0</v>
      </c>
      <c r="BI515" s="206">
        <f>IF(N515="nulová",J515,0)</f>
        <v>0</v>
      </c>
      <c r="BJ515" s="18" t="s">
        <v>85</v>
      </c>
      <c r="BK515" s="206">
        <f>ROUND(I515*H515,2)</f>
        <v>0</v>
      </c>
      <c r="BL515" s="18" t="s">
        <v>276</v>
      </c>
      <c r="BM515" s="205" t="s">
        <v>1116</v>
      </c>
    </row>
    <row r="516" spans="1:65" s="13" customFormat="1">
      <c r="B516" s="212"/>
      <c r="C516" s="213"/>
      <c r="D516" s="214" t="s">
        <v>555</v>
      </c>
      <c r="E516" s="215" t="s">
        <v>1</v>
      </c>
      <c r="F516" s="216" t="s">
        <v>1117</v>
      </c>
      <c r="G516" s="213"/>
      <c r="H516" s="217">
        <v>1.099</v>
      </c>
      <c r="I516" s="218"/>
      <c r="J516" s="213"/>
      <c r="K516" s="213"/>
      <c r="L516" s="219"/>
      <c r="M516" s="220"/>
      <c r="N516" s="221"/>
      <c r="O516" s="221"/>
      <c r="P516" s="221"/>
      <c r="Q516" s="221"/>
      <c r="R516" s="221"/>
      <c r="S516" s="221"/>
      <c r="T516" s="222"/>
      <c r="AT516" s="223" t="s">
        <v>555</v>
      </c>
      <c r="AU516" s="223" t="s">
        <v>87</v>
      </c>
      <c r="AV516" s="13" t="s">
        <v>87</v>
      </c>
      <c r="AW516" s="13" t="s">
        <v>32</v>
      </c>
      <c r="AX516" s="13" t="s">
        <v>85</v>
      </c>
      <c r="AY516" s="223" t="s">
        <v>209</v>
      </c>
    </row>
    <row r="517" spans="1:65" s="2" customFormat="1" ht="24.2" customHeight="1">
      <c r="A517" s="35"/>
      <c r="B517" s="36"/>
      <c r="C517" s="193" t="s">
        <v>1118</v>
      </c>
      <c r="D517" s="193" t="s">
        <v>214</v>
      </c>
      <c r="E517" s="194" t="s">
        <v>1119</v>
      </c>
      <c r="F517" s="195" t="s">
        <v>1120</v>
      </c>
      <c r="G517" s="196" t="s">
        <v>217</v>
      </c>
      <c r="H517" s="197">
        <v>3434</v>
      </c>
      <c r="I517" s="198"/>
      <c r="J517" s="199">
        <f>ROUND(I517*H517,2)</f>
        <v>0</v>
      </c>
      <c r="K517" s="200"/>
      <c r="L517" s="40"/>
      <c r="M517" s="201" t="s">
        <v>1</v>
      </c>
      <c r="N517" s="202" t="s">
        <v>42</v>
      </c>
      <c r="O517" s="72"/>
      <c r="P517" s="203">
        <f>O517*H517</f>
        <v>0</v>
      </c>
      <c r="Q517" s="203">
        <v>8.8000000000000003E-4</v>
      </c>
      <c r="R517" s="203">
        <f>Q517*H517</f>
        <v>3.0219200000000002</v>
      </c>
      <c r="S517" s="203">
        <v>0</v>
      </c>
      <c r="T517" s="204">
        <f>S517*H517</f>
        <v>0</v>
      </c>
      <c r="U517" s="35"/>
      <c r="V517" s="35"/>
      <c r="W517" s="35"/>
      <c r="X517" s="35"/>
      <c r="Y517" s="35"/>
      <c r="Z517" s="35"/>
      <c r="AA517" s="35"/>
      <c r="AB517" s="35"/>
      <c r="AC517" s="35"/>
      <c r="AD517" s="35"/>
      <c r="AE517" s="35"/>
      <c r="AR517" s="205" t="s">
        <v>276</v>
      </c>
      <c r="AT517" s="205" t="s">
        <v>214</v>
      </c>
      <c r="AU517" s="205" t="s">
        <v>87</v>
      </c>
      <c r="AY517" s="18" t="s">
        <v>209</v>
      </c>
      <c r="BE517" s="206">
        <f>IF(N517="základní",J517,0)</f>
        <v>0</v>
      </c>
      <c r="BF517" s="206">
        <f>IF(N517="snížená",J517,0)</f>
        <v>0</v>
      </c>
      <c r="BG517" s="206">
        <f>IF(N517="zákl. přenesená",J517,0)</f>
        <v>0</v>
      </c>
      <c r="BH517" s="206">
        <f>IF(N517="sníž. přenesená",J517,0)</f>
        <v>0</v>
      </c>
      <c r="BI517" s="206">
        <f>IF(N517="nulová",J517,0)</f>
        <v>0</v>
      </c>
      <c r="BJ517" s="18" t="s">
        <v>85</v>
      </c>
      <c r="BK517" s="206">
        <f>ROUND(I517*H517,2)</f>
        <v>0</v>
      </c>
      <c r="BL517" s="18" t="s">
        <v>276</v>
      </c>
      <c r="BM517" s="205" t="s">
        <v>1121</v>
      </c>
    </row>
    <row r="518" spans="1:65" s="13" customFormat="1" ht="33.75">
      <c r="B518" s="212"/>
      <c r="C518" s="213"/>
      <c r="D518" s="214" t="s">
        <v>555</v>
      </c>
      <c r="E518" s="215" t="s">
        <v>1</v>
      </c>
      <c r="F518" s="216" t="s">
        <v>1111</v>
      </c>
      <c r="G518" s="213"/>
      <c r="H518" s="217">
        <v>2759</v>
      </c>
      <c r="I518" s="218"/>
      <c r="J518" s="213"/>
      <c r="K518" s="213"/>
      <c r="L518" s="219"/>
      <c r="M518" s="220"/>
      <c r="N518" s="221"/>
      <c r="O518" s="221"/>
      <c r="P518" s="221"/>
      <c r="Q518" s="221"/>
      <c r="R518" s="221"/>
      <c r="S518" s="221"/>
      <c r="T518" s="222"/>
      <c r="AT518" s="223" t="s">
        <v>555</v>
      </c>
      <c r="AU518" s="223" t="s">
        <v>87</v>
      </c>
      <c r="AV518" s="13" t="s">
        <v>87</v>
      </c>
      <c r="AW518" s="13" t="s">
        <v>32</v>
      </c>
      <c r="AX518" s="13" t="s">
        <v>77</v>
      </c>
      <c r="AY518" s="223" t="s">
        <v>209</v>
      </c>
    </row>
    <row r="519" spans="1:65" s="13" customFormat="1">
      <c r="B519" s="212"/>
      <c r="C519" s="213"/>
      <c r="D519" s="214" t="s">
        <v>555</v>
      </c>
      <c r="E519" s="215" t="s">
        <v>1</v>
      </c>
      <c r="F519" s="216" t="s">
        <v>1112</v>
      </c>
      <c r="G519" s="213"/>
      <c r="H519" s="217">
        <v>675</v>
      </c>
      <c r="I519" s="218"/>
      <c r="J519" s="213"/>
      <c r="K519" s="213"/>
      <c r="L519" s="219"/>
      <c r="M519" s="220"/>
      <c r="N519" s="221"/>
      <c r="O519" s="221"/>
      <c r="P519" s="221"/>
      <c r="Q519" s="221"/>
      <c r="R519" s="221"/>
      <c r="S519" s="221"/>
      <c r="T519" s="222"/>
      <c r="AT519" s="223" t="s">
        <v>555</v>
      </c>
      <c r="AU519" s="223" t="s">
        <v>87</v>
      </c>
      <c r="AV519" s="13" t="s">
        <v>87</v>
      </c>
      <c r="AW519" s="13" t="s">
        <v>32</v>
      </c>
      <c r="AX519" s="13" t="s">
        <v>77</v>
      </c>
      <c r="AY519" s="223" t="s">
        <v>209</v>
      </c>
    </row>
    <row r="520" spans="1:65" s="14" customFormat="1">
      <c r="B520" s="235"/>
      <c r="C520" s="236"/>
      <c r="D520" s="214" t="s">
        <v>555</v>
      </c>
      <c r="E520" s="237" t="s">
        <v>1</v>
      </c>
      <c r="F520" s="238" t="s">
        <v>645</v>
      </c>
      <c r="G520" s="236"/>
      <c r="H520" s="239">
        <v>3434</v>
      </c>
      <c r="I520" s="240"/>
      <c r="J520" s="236"/>
      <c r="K520" s="236"/>
      <c r="L520" s="241"/>
      <c r="M520" s="242"/>
      <c r="N520" s="243"/>
      <c r="O520" s="243"/>
      <c r="P520" s="243"/>
      <c r="Q520" s="243"/>
      <c r="R520" s="243"/>
      <c r="S520" s="243"/>
      <c r="T520" s="244"/>
      <c r="AT520" s="245" t="s">
        <v>555</v>
      </c>
      <c r="AU520" s="245" t="s">
        <v>87</v>
      </c>
      <c r="AV520" s="14" t="s">
        <v>218</v>
      </c>
      <c r="AW520" s="14" t="s">
        <v>32</v>
      </c>
      <c r="AX520" s="14" t="s">
        <v>85</v>
      </c>
      <c r="AY520" s="245" t="s">
        <v>209</v>
      </c>
    </row>
    <row r="521" spans="1:65" s="2" customFormat="1" ht="44.25" customHeight="1">
      <c r="A521" s="35"/>
      <c r="B521" s="36"/>
      <c r="C521" s="224" t="s">
        <v>1122</v>
      </c>
      <c r="D521" s="224" t="s">
        <v>576</v>
      </c>
      <c r="E521" s="225" t="s">
        <v>1123</v>
      </c>
      <c r="F521" s="226" t="s">
        <v>1124</v>
      </c>
      <c r="G521" s="227" t="s">
        <v>217</v>
      </c>
      <c r="H521" s="228">
        <v>4002.3270000000002</v>
      </c>
      <c r="I521" s="229"/>
      <c r="J521" s="230">
        <f>ROUND(I521*H521,2)</f>
        <v>0</v>
      </c>
      <c r="K521" s="231"/>
      <c r="L521" s="232"/>
      <c r="M521" s="233" t="s">
        <v>1</v>
      </c>
      <c r="N521" s="234" t="s">
        <v>42</v>
      </c>
      <c r="O521" s="72"/>
      <c r="P521" s="203">
        <f>O521*H521</f>
        <v>0</v>
      </c>
      <c r="Q521" s="203">
        <v>5.4000000000000003E-3</v>
      </c>
      <c r="R521" s="203">
        <f>Q521*H521</f>
        <v>21.612565800000002</v>
      </c>
      <c r="S521" s="203">
        <v>0</v>
      </c>
      <c r="T521" s="204">
        <f>S521*H521</f>
        <v>0</v>
      </c>
      <c r="U521" s="35"/>
      <c r="V521" s="35"/>
      <c r="W521" s="35"/>
      <c r="X521" s="35"/>
      <c r="Y521" s="35"/>
      <c r="Z521" s="35"/>
      <c r="AA521" s="35"/>
      <c r="AB521" s="35"/>
      <c r="AC521" s="35"/>
      <c r="AD521" s="35"/>
      <c r="AE521" s="35"/>
      <c r="AR521" s="205" t="s">
        <v>341</v>
      </c>
      <c r="AT521" s="205" t="s">
        <v>576</v>
      </c>
      <c r="AU521" s="205" t="s">
        <v>87</v>
      </c>
      <c r="AY521" s="18" t="s">
        <v>209</v>
      </c>
      <c r="BE521" s="206">
        <f>IF(N521="základní",J521,0)</f>
        <v>0</v>
      </c>
      <c r="BF521" s="206">
        <f>IF(N521="snížená",J521,0)</f>
        <v>0</v>
      </c>
      <c r="BG521" s="206">
        <f>IF(N521="zákl. přenesená",J521,0)</f>
        <v>0</v>
      </c>
      <c r="BH521" s="206">
        <f>IF(N521="sníž. přenesená",J521,0)</f>
        <v>0</v>
      </c>
      <c r="BI521" s="206">
        <f>IF(N521="nulová",J521,0)</f>
        <v>0</v>
      </c>
      <c r="BJ521" s="18" t="s">
        <v>85</v>
      </c>
      <c r="BK521" s="206">
        <f>ROUND(I521*H521,2)</f>
        <v>0</v>
      </c>
      <c r="BL521" s="18" t="s">
        <v>276</v>
      </c>
      <c r="BM521" s="205" t="s">
        <v>1125</v>
      </c>
    </row>
    <row r="522" spans="1:65" s="13" customFormat="1">
      <c r="B522" s="212"/>
      <c r="C522" s="213"/>
      <c r="D522" s="214" t="s">
        <v>555</v>
      </c>
      <c r="E522" s="215" t="s">
        <v>1</v>
      </c>
      <c r="F522" s="216" t="s">
        <v>1126</v>
      </c>
      <c r="G522" s="213"/>
      <c r="H522" s="217">
        <v>4002.3270000000002</v>
      </c>
      <c r="I522" s="218"/>
      <c r="J522" s="213"/>
      <c r="K522" s="213"/>
      <c r="L522" s="219"/>
      <c r="M522" s="220"/>
      <c r="N522" s="221"/>
      <c r="O522" s="221"/>
      <c r="P522" s="221"/>
      <c r="Q522" s="221"/>
      <c r="R522" s="221"/>
      <c r="S522" s="221"/>
      <c r="T522" s="222"/>
      <c r="AT522" s="223" t="s">
        <v>555</v>
      </c>
      <c r="AU522" s="223" t="s">
        <v>87</v>
      </c>
      <c r="AV522" s="13" t="s">
        <v>87</v>
      </c>
      <c r="AW522" s="13" t="s">
        <v>32</v>
      </c>
      <c r="AX522" s="13" t="s">
        <v>85</v>
      </c>
      <c r="AY522" s="223" t="s">
        <v>209</v>
      </c>
    </row>
    <row r="523" spans="1:65" s="2" customFormat="1" ht="24.2" customHeight="1">
      <c r="A523" s="35"/>
      <c r="B523" s="36"/>
      <c r="C523" s="193" t="s">
        <v>1127</v>
      </c>
      <c r="D523" s="193" t="s">
        <v>214</v>
      </c>
      <c r="E523" s="194" t="s">
        <v>1128</v>
      </c>
      <c r="F523" s="195" t="s">
        <v>1129</v>
      </c>
      <c r="G523" s="196" t="s">
        <v>217</v>
      </c>
      <c r="H523" s="197">
        <v>100</v>
      </c>
      <c r="I523" s="198"/>
      <c r="J523" s="199">
        <f>ROUND(I523*H523,2)</f>
        <v>0</v>
      </c>
      <c r="K523" s="200"/>
      <c r="L523" s="40"/>
      <c r="M523" s="201" t="s">
        <v>1</v>
      </c>
      <c r="N523" s="202" t="s">
        <v>42</v>
      </c>
      <c r="O523" s="72"/>
      <c r="P523" s="203">
        <f>O523*H523</f>
        <v>0</v>
      </c>
      <c r="Q523" s="203">
        <v>7.2000000000000005E-4</v>
      </c>
      <c r="R523" s="203">
        <f>Q523*H523</f>
        <v>7.2000000000000008E-2</v>
      </c>
      <c r="S523" s="203">
        <v>0</v>
      </c>
      <c r="T523" s="204">
        <f>S523*H523</f>
        <v>0</v>
      </c>
      <c r="U523" s="35"/>
      <c r="V523" s="35"/>
      <c r="W523" s="35"/>
      <c r="X523" s="35"/>
      <c r="Y523" s="35"/>
      <c r="Z523" s="35"/>
      <c r="AA523" s="35"/>
      <c r="AB523" s="35"/>
      <c r="AC523" s="35"/>
      <c r="AD523" s="35"/>
      <c r="AE523" s="35"/>
      <c r="AR523" s="205" t="s">
        <v>276</v>
      </c>
      <c r="AT523" s="205" t="s">
        <v>214</v>
      </c>
      <c r="AU523" s="205" t="s">
        <v>87</v>
      </c>
      <c r="AY523" s="18" t="s">
        <v>209</v>
      </c>
      <c r="BE523" s="206">
        <f>IF(N523="základní",J523,0)</f>
        <v>0</v>
      </c>
      <c r="BF523" s="206">
        <f>IF(N523="snížená",J523,0)</f>
        <v>0</v>
      </c>
      <c r="BG523" s="206">
        <f>IF(N523="zákl. přenesená",J523,0)</f>
        <v>0</v>
      </c>
      <c r="BH523" s="206">
        <f>IF(N523="sníž. přenesená",J523,0)</f>
        <v>0</v>
      </c>
      <c r="BI523" s="206">
        <f>IF(N523="nulová",J523,0)</f>
        <v>0</v>
      </c>
      <c r="BJ523" s="18" t="s">
        <v>85</v>
      </c>
      <c r="BK523" s="206">
        <f>ROUND(I523*H523,2)</f>
        <v>0</v>
      </c>
      <c r="BL523" s="18" t="s">
        <v>276</v>
      </c>
      <c r="BM523" s="205" t="s">
        <v>1130</v>
      </c>
    </row>
    <row r="524" spans="1:65" s="13" customFormat="1">
      <c r="B524" s="212"/>
      <c r="C524" s="213"/>
      <c r="D524" s="214" t="s">
        <v>555</v>
      </c>
      <c r="E524" s="215" t="s">
        <v>1</v>
      </c>
      <c r="F524" s="216" t="s">
        <v>1131</v>
      </c>
      <c r="G524" s="213"/>
      <c r="H524" s="217">
        <v>100</v>
      </c>
      <c r="I524" s="218"/>
      <c r="J524" s="213"/>
      <c r="K524" s="213"/>
      <c r="L524" s="219"/>
      <c r="M524" s="220"/>
      <c r="N524" s="221"/>
      <c r="O524" s="221"/>
      <c r="P524" s="221"/>
      <c r="Q524" s="221"/>
      <c r="R524" s="221"/>
      <c r="S524" s="221"/>
      <c r="T524" s="222"/>
      <c r="AT524" s="223" t="s">
        <v>555</v>
      </c>
      <c r="AU524" s="223" t="s">
        <v>87</v>
      </c>
      <c r="AV524" s="13" t="s">
        <v>87</v>
      </c>
      <c r="AW524" s="13" t="s">
        <v>32</v>
      </c>
      <c r="AX524" s="13" t="s">
        <v>85</v>
      </c>
      <c r="AY524" s="223" t="s">
        <v>209</v>
      </c>
    </row>
    <row r="525" spans="1:65" s="2" customFormat="1" ht="33" customHeight="1">
      <c r="A525" s="35"/>
      <c r="B525" s="36"/>
      <c r="C525" s="224" t="s">
        <v>1132</v>
      </c>
      <c r="D525" s="224" t="s">
        <v>576</v>
      </c>
      <c r="E525" s="225" t="s">
        <v>1133</v>
      </c>
      <c r="F525" s="226" t="s">
        <v>1134</v>
      </c>
      <c r="G525" s="227" t="s">
        <v>217</v>
      </c>
      <c r="H525" s="228">
        <v>116.55</v>
      </c>
      <c r="I525" s="229"/>
      <c r="J525" s="230">
        <f>ROUND(I525*H525,2)</f>
        <v>0</v>
      </c>
      <c r="K525" s="231"/>
      <c r="L525" s="232"/>
      <c r="M525" s="233" t="s">
        <v>1</v>
      </c>
      <c r="N525" s="234" t="s">
        <v>42</v>
      </c>
      <c r="O525" s="72"/>
      <c r="P525" s="203">
        <f>O525*H525</f>
        <v>0</v>
      </c>
      <c r="Q525" s="203">
        <v>2.0999999999999999E-3</v>
      </c>
      <c r="R525" s="203">
        <f>Q525*H525</f>
        <v>0.24475499999999997</v>
      </c>
      <c r="S525" s="203">
        <v>0</v>
      </c>
      <c r="T525" s="204">
        <f>S525*H525</f>
        <v>0</v>
      </c>
      <c r="U525" s="35"/>
      <c r="V525" s="35"/>
      <c r="W525" s="35"/>
      <c r="X525" s="35"/>
      <c r="Y525" s="35"/>
      <c r="Z525" s="35"/>
      <c r="AA525" s="35"/>
      <c r="AB525" s="35"/>
      <c r="AC525" s="35"/>
      <c r="AD525" s="35"/>
      <c r="AE525" s="35"/>
      <c r="AR525" s="205" t="s">
        <v>341</v>
      </c>
      <c r="AT525" s="205" t="s">
        <v>576</v>
      </c>
      <c r="AU525" s="205" t="s">
        <v>87</v>
      </c>
      <c r="AY525" s="18" t="s">
        <v>209</v>
      </c>
      <c r="BE525" s="206">
        <f>IF(N525="základní",J525,0)</f>
        <v>0</v>
      </c>
      <c r="BF525" s="206">
        <f>IF(N525="snížená",J525,0)</f>
        <v>0</v>
      </c>
      <c r="BG525" s="206">
        <f>IF(N525="zákl. přenesená",J525,0)</f>
        <v>0</v>
      </c>
      <c r="BH525" s="206">
        <f>IF(N525="sníž. přenesená",J525,0)</f>
        <v>0</v>
      </c>
      <c r="BI525" s="206">
        <f>IF(N525="nulová",J525,0)</f>
        <v>0</v>
      </c>
      <c r="BJ525" s="18" t="s">
        <v>85</v>
      </c>
      <c r="BK525" s="206">
        <f>ROUND(I525*H525,2)</f>
        <v>0</v>
      </c>
      <c r="BL525" s="18" t="s">
        <v>276</v>
      </c>
      <c r="BM525" s="205" t="s">
        <v>1135</v>
      </c>
    </row>
    <row r="526" spans="1:65" s="13" customFormat="1">
      <c r="B526" s="212"/>
      <c r="C526" s="213"/>
      <c r="D526" s="214" t="s">
        <v>555</v>
      </c>
      <c r="E526" s="215" t="s">
        <v>1</v>
      </c>
      <c r="F526" s="216" t="s">
        <v>1136</v>
      </c>
      <c r="G526" s="213"/>
      <c r="H526" s="217">
        <v>116.55</v>
      </c>
      <c r="I526" s="218"/>
      <c r="J526" s="213"/>
      <c r="K526" s="213"/>
      <c r="L526" s="219"/>
      <c r="M526" s="220"/>
      <c r="N526" s="221"/>
      <c r="O526" s="221"/>
      <c r="P526" s="221"/>
      <c r="Q526" s="221"/>
      <c r="R526" s="221"/>
      <c r="S526" s="221"/>
      <c r="T526" s="222"/>
      <c r="AT526" s="223" t="s">
        <v>555</v>
      </c>
      <c r="AU526" s="223" t="s">
        <v>87</v>
      </c>
      <c r="AV526" s="13" t="s">
        <v>87</v>
      </c>
      <c r="AW526" s="13" t="s">
        <v>32</v>
      </c>
      <c r="AX526" s="13" t="s">
        <v>85</v>
      </c>
      <c r="AY526" s="223" t="s">
        <v>209</v>
      </c>
    </row>
    <row r="527" spans="1:65" s="2" customFormat="1" ht="33" customHeight="1">
      <c r="A527" s="35"/>
      <c r="B527" s="36"/>
      <c r="C527" s="193" t="s">
        <v>1137</v>
      </c>
      <c r="D527" s="193" t="s">
        <v>214</v>
      </c>
      <c r="E527" s="194" t="s">
        <v>1138</v>
      </c>
      <c r="F527" s="195" t="s">
        <v>1139</v>
      </c>
      <c r="G527" s="196" t="s">
        <v>318</v>
      </c>
      <c r="H527" s="197">
        <v>25</v>
      </c>
      <c r="I527" s="198"/>
      <c r="J527" s="199">
        <f>ROUND(I527*H527,2)</f>
        <v>0</v>
      </c>
      <c r="K527" s="200"/>
      <c r="L527" s="40"/>
      <c r="M527" s="201" t="s">
        <v>1</v>
      </c>
      <c r="N527" s="202" t="s">
        <v>42</v>
      </c>
      <c r="O527" s="72"/>
      <c r="P527" s="203">
        <f>O527*H527</f>
        <v>0</v>
      </c>
      <c r="Q527" s="203">
        <v>0</v>
      </c>
      <c r="R527" s="203">
        <f>Q527*H527</f>
        <v>0</v>
      </c>
      <c r="S527" s="203">
        <v>0</v>
      </c>
      <c r="T527" s="204">
        <f>S527*H527</f>
        <v>0</v>
      </c>
      <c r="U527" s="35"/>
      <c r="V527" s="35"/>
      <c r="W527" s="35"/>
      <c r="X527" s="35"/>
      <c r="Y527" s="35"/>
      <c r="Z527" s="35"/>
      <c r="AA527" s="35"/>
      <c r="AB527" s="35"/>
      <c r="AC527" s="35"/>
      <c r="AD527" s="35"/>
      <c r="AE527" s="35"/>
      <c r="AR527" s="205" t="s">
        <v>276</v>
      </c>
      <c r="AT527" s="205" t="s">
        <v>214</v>
      </c>
      <c r="AU527" s="205" t="s">
        <v>87</v>
      </c>
      <c r="AY527" s="18" t="s">
        <v>209</v>
      </c>
      <c r="BE527" s="206">
        <f>IF(N527="základní",J527,0)</f>
        <v>0</v>
      </c>
      <c r="BF527" s="206">
        <f>IF(N527="snížená",J527,0)</f>
        <v>0</v>
      </c>
      <c r="BG527" s="206">
        <f>IF(N527="zákl. přenesená",J527,0)</f>
        <v>0</v>
      </c>
      <c r="BH527" s="206">
        <f>IF(N527="sníž. přenesená",J527,0)</f>
        <v>0</v>
      </c>
      <c r="BI527" s="206">
        <f>IF(N527="nulová",J527,0)</f>
        <v>0</v>
      </c>
      <c r="BJ527" s="18" t="s">
        <v>85</v>
      </c>
      <c r="BK527" s="206">
        <f>ROUND(I527*H527,2)</f>
        <v>0</v>
      </c>
      <c r="BL527" s="18" t="s">
        <v>276</v>
      </c>
      <c r="BM527" s="205" t="s">
        <v>1140</v>
      </c>
    </row>
    <row r="528" spans="1:65" s="13" customFormat="1">
      <c r="B528" s="212"/>
      <c r="C528" s="213"/>
      <c r="D528" s="214" t="s">
        <v>555</v>
      </c>
      <c r="E528" s="215" t="s">
        <v>1</v>
      </c>
      <c r="F528" s="216" t="s">
        <v>1141</v>
      </c>
      <c r="G528" s="213"/>
      <c r="H528" s="217">
        <v>25</v>
      </c>
      <c r="I528" s="218"/>
      <c r="J528" s="213"/>
      <c r="K528" s="213"/>
      <c r="L528" s="219"/>
      <c r="M528" s="220"/>
      <c r="N528" s="221"/>
      <c r="O528" s="221"/>
      <c r="P528" s="221"/>
      <c r="Q528" s="221"/>
      <c r="R528" s="221"/>
      <c r="S528" s="221"/>
      <c r="T528" s="222"/>
      <c r="AT528" s="223" t="s">
        <v>555</v>
      </c>
      <c r="AU528" s="223" t="s">
        <v>87</v>
      </c>
      <c r="AV528" s="13" t="s">
        <v>87</v>
      </c>
      <c r="AW528" s="13" t="s">
        <v>32</v>
      </c>
      <c r="AX528" s="13" t="s">
        <v>85</v>
      </c>
      <c r="AY528" s="223" t="s">
        <v>209</v>
      </c>
    </row>
    <row r="529" spans="1:65" s="2" customFormat="1" ht="21.75" customHeight="1">
      <c r="A529" s="35"/>
      <c r="B529" s="36"/>
      <c r="C529" s="224" t="s">
        <v>1142</v>
      </c>
      <c r="D529" s="224" t="s">
        <v>576</v>
      </c>
      <c r="E529" s="225" t="s">
        <v>1143</v>
      </c>
      <c r="F529" s="226" t="s">
        <v>1144</v>
      </c>
      <c r="G529" s="227" t="s">
        <v>586</v>
      </c>
      <c r="H529" s="228">
        <v>1.25</v>
      </c>
      <c r="I529" s="229"/>
      <c r="J529" s="230">
        <f>ROUND(I529*H529,2)</f>
        <v>0</v>
      </c>
      <c r="K529" s="231"/>
      <c r="L529" s="232"/>
      <c r="M529" s="233" t="s">
        <v>1</v>
      </c>
      <c r="N529" s="234" t="s">
        <v>42</v>
      </c>
      <c r="O529" s="72"/>
      <c r="P529" s="203">
        <f>O529*H529</f>
        <v>0</v>
      </c>
      <c r="Q529" s="203">
        <v>1E-3</v>
      </c>
      <c r="R529" s="203">
        <f>Q529*H529</f>
        <v>1.25E-3</v>
      </c>
      <c r="S529" s="203">
        <v>0</v>
      </c>
      <c r="T529" s="204">
        <f>S529*H529</f>
        <v>0</v>
      </c>
      <c r="U529" s="35"/>
      <c r="V529" s="35"/>
      <c r="W529" s="35"/>
      <c r="X529" s="35"/>
      <c r="Y529" s="35"/>
      <c r="Z529" s="35"/>
      <c r="AA529" s="35"/>
      <c r="AB529" s="35"/>
      <c r="AC529" s="35"/>
      <c r="AD529" s="35"/>
      <c r="AE529" s="35"/>
      <c r="AR529" s="205" t="s">
        <v>341</v>
      </c>
      <c r="AT529" s="205" t="s">
        <v>576</v>
      </c>
      <c r="AU529" s="205" t="s">
        <v>87</v>
      </c>
      <c r="AY529" s="18" t="s">
        <v>209</v>
      </c>
      <c r="BE529" s="206">
        <f>IF(N529="základní",J529,0)</f>
        <v>0</v>
      </c>
      <c r="BF529" s="206">
        <f>IF(N529="snížená",J529,0)</f>
        <v>0</v>
      </c>
      <c r="BG529" s="206">
        <f>IF(N529="zákl. přenesená",J529,0)</f>
        <v>0</v>
      </c>
      <c r="BH529" s="206">
        <f>IF(N529="sníž. přenesená",J529,0)</f>
        <v>0</v>
      </c>
      <c r="BI529" s="206">
        <f>IF(N529="nulová",J529,0)</f>
        <v>0</v>
      </c>
      <c r="BJ529" s="18" t="s">
        <v>85</v>
      </c>
      <c r="BK529" s="206">
        <f>ROUND(I529*H529,2)</f>
        <v>0</v>
      </c>
      <c r="BL529" s="18" t="s">
        <v>276</v>
      </c>
      <c r="BM529" s="205" t="s">
        <v>1145</v>
      </c>
    </row>
    <row r="530" spans="1:65" s="13" customFormat="1">
      <c r="B530" s="212"/>
      <c r="C530" s="213"/>
      <c r="D530" s="214" t="s">
        <v>555</v>
      </c>
      <c r="E530" s="215" t="s">
        <v>1</v>
      </c>
      <c r="F530" s="216" t="s">
        <v>1146</v>
      </c>
      <c r="G530" s="213"/>
      <c r="H530" s="217">
        <v>1.25</v>
      </c>
      <c r="I530" s="218"/>
      <c r="J530" s="213"/>
      <c r="K530" s="213"/>
      <c r="L530" s="219"/>
      <c r="M530" s="220"/>
      <c r="N530" s="221"/>
      <c r="O530" s="221"/>
      <c r="P530" s="221"/>
      <c r="Q530" s="221"/>
      <c r="R530" s="221"/>
      <c r="S530" s="221"/>
      <c r="T530" s="222"/>
      <c r="AT530" s="223" t="s">
        <v>555</v>
      </c>
      <c r="AU530" s="223" t="s">
        <v>87</v>
      </c>
      <c r="AV530" s="13" t="s">
        <v>87</v>
      </c>
      <c r="AW530" s="13" t="s">
        <v>32</v>
      </c>
      <c r="AX530" s="13" t="s">
        <v>85</v>
      </c>
      <c r="AY530" s="223" t="s">
        <v>209</v>
      </c>
    </row>
    <row r="531" spans="1:65" s="2" customFormat="1" ht="37.9" customHeight="1">
      <c r="A531" s="35"/>
      <c r="B531" s="36"/>
      <c r="C531" s="193" t="s">
        <v>1147</v>
      </c>
      <c r="D531" s="193" t="s">
        <v>214</v>
      </c>
      <c r="E531" s="194" t="s">
        <v>1148</v>
      </c>
      <c r="F531" s="195" t="s">
        <v>1149</v>
      </c>
      <c r="G531" s="196" t="s">
        <v>217</v>
      </c>
      <c r="H531" s="197">
        <v>154.69999999999999</v>
      </c>
      <c r="I531" s="198"/>
      <c r="J531" s="199">
        <f>ROUND(I531*H531,2)</f>
        <v>0</v>
      </c>
      <c r="K531" s="200"/>
      <c r="L531" s="40"/>
      <c r="M531" s="201" t="s">
        <v>1</v>
      </c>
      <c r="N531" s="202" t="s">
        <v>42</v>
      </c>
      <c r="O531" s="72"/>
      <c r="P531" s="203">
        <f>O531*H531</f>
        <v>0</v>
      </c>
      <c r="Q531" s="203">
        <v>1.2999999999999999E-4</v>
      </c>
      <c r="R531" s="203">
        <f>Q531*H531</f>
        <v>2.0110999999999997E-2</v>
      </c>
      <c r="S531" s="203">
        <v>0</v>
      </c>
      <c r="T531" s="204">
        <f>S531*H531</f>
        <v>0</v>
      </c>
      <c r="U531" s="35"/>
      <c r="V531" s="35"/>
      <c r="W531" s="35"/>
      <c r="X531" s="35"/>
      <c r="Y531" s="35"/>
      <c r="Z531" s="35"/>
      <c r="AA531" s="35"/>
      <c r="AB531" s="35"/>
      <c r="AC531" s="35"/>
      <c r="AD531" s="35"/>
      <c r="AE531" s="35"/>
      <c r="AR531" s="205" t="s">
        <v>276</v>
      </c>
      <c r="AT531" s="205" t="s">
        <v>214</v>
      </c>
      <c r="AU531" s="205" t="s">
        <v>87</v>
      </c>
      <c r="AY531" s="18" t="s">
        <v>209</v>
      </c>
      <c r="BE531" s="206">
        <f>IF(N531="základní",J531,0)</f>
        <v>0</v>
      </c>
      <c r="BF531" s="206">
        <f>IF(N531="snížená",J531,0)</f>
        <v>0</v>
      </c>
      <c r="BG531" s="206">
        <f>IF(N531="zákl. přenesená",J531,0)</f>
        <v>0</v>
      </c>
      <c r="BH531" s="206">
        <f>IF(N531="sníž. přenesená",J531,0)</f>
        <v>0</v>
      </c>
      <c r="BI531" s="206">
        <f>IF(N531="nulová",J531,0)</f>
        <v>0</v>
      </c>
      <c r="BJ531" s="18" t="s">
        <v>85</v>
      </c>
      <c r="BK531" s="206">
        <f>ROUND(I531*H531,2)</f>
        <v>0</v>
      </c>
      <c r="BL531" s="18" t="s">
        <v>276</v>
      </c>
      <c r="BM531" s="205" t="s">
        <v>1150</v>
      </c>
    </row>
    <row r="532" spans="1:65" s="13" customFormat="1">
      <c r="B532" s="212"/>
      <c r="C532" s="213"/>
      <c r="D532" s="214" t="s">
        <v>555</v>
      </c>
      <c r="E532" s="215" t="s">
        <v>1</v>
      </c>
      <c r="F532" s="216" t="s">
        <v>1151</v>
      </c>
      <c r="G532" s="213"/>
      <c r="H532" s="217">
        <v>154.69999999999999</v>
      </c>
      <c r="I532" s="218"/>
      <c r="J532" s="213"/>
      <c r="K532" s="213"/>
      <c r="L532" s="219"/>
      <c r="M532" s="220"/>
      <c r="N532" s="221"/>
      <c r="O532" s="221"/>
      <c r="P532" s="221"/>
      <c r="Q532" s="221"/>
      <c r="R532" s="221"/>
      <c r="S532" s="221"/>
      <c r="T532" s="222"/>
      <c r="AT532" s="223" t="s">
        <v>555</v>
      </c>
      <c r="AU532" s="223" t="s">
        <v>87</v>
      </c>
      <c r="AV532" s="13" t="s">
        <v>87</v>
      </c>
      <c r="AW532" s="13" t="s">
        <v>32</v>
      </c>
      <c r="AX532" s="13" t="s">
        <v>85</v>
      </c>
      <c r="AY532" s="223" t="s">
        <v>209</v>
      </c>
    </row>
    <row r="533" spans="1:65" s="2" customFormat="1" ht="24.2" customHeight="1">
      <c r="A533" s="35"/>
      <c r="B533" s="36"/>
      <c r="C533" s="224" t="s">
        <v>1152</v>
      </c>
      <c r="D533" s="224" t="s">
        <v>576</v>
      </c>
      <c r="E533" s="225" t="s">
        <v>1153</v>
      </c>
      <c r="F533" s="226" t="s">
        <v>1154</v>
      </c>
      <c r="G533" s="227" t="s">
        <v>217</v>
      </c>
      <c r="H533" s="228">
        <v>180.303</v>
      </c>
      <c r="I533" s="229"/>
      <c r="J533" s="230">
        <f>ROUND(I533*H533,2)</f>
        <v>0</v>
      </c>
      <c r="K533" s="231"/>
      <c r="L533" s="232"/>
      <c r="M533" s="233" t="s">
        <v>1</v>
      </c>
      <c r="N533" s="234" t="s">
        <v>42</v>
      </c>
      <c r="O533" s="72"/>
      <c r="P533" s="203">
        <f>O533*H533</f>
        <v>0</v>
      </c>
      <c r="Q533" s="203">
        <v>2.5400000000000002E-3</v>
      </c>
      <c r="R533" s="203">
        <f>Q533*H533</f>
        <v>0.45796962000000002</v>
      </c>
      <c r="S533" s="203">
        <v>0</v>
      </c>
      <c r="T533" s="204">
        <f>S533*H533</f>
        <v>0</v>
      </c>
      <c r="U533" s="35"/>
      <c r="V533" s="35"/>
      <c r="W533" s="35"/>
      <c r="X533" s="35"/>
      <c r="Y533" s="35"/>
      <c r="Z533" s="35"/>
      <c r="AA533" s="35"/>
      <c r="AB533" s="35"/>
      <c r="AC533" s="35"/>
      <c r="AD533" s="35"/>
      <c r="AE533" s="35"/>
      <c r="AR533" s="205" t="s">
        <v>341</v>
      </c>
      <c r="AT533" s="205" t="s">
        <v>576</v>
      </c>
      <c r="AU533" s="205" t="s">
        <v>87</v>
      </c>
      <c r="AY533" s="18" t="s">
        <v>209</v>
      </c>
      <c r="BE533" s="206">
        <f>IF(N533="základní",J533,0)</f>
        <v>0</v>
      </c>
      <c r="BF533" s="206">
        <f>IF(N533="snížená",J533,0)</f>
        <v>0</v>
      </c>
      <c r="BG533" s="206">
        <f>IF(N533="zákl. přenesená",J533,0)</f>
        <v>0</v>
      </c>
      <c r="BH533" s="206">
        <f>IF(N533="sníž. přenesená",J533,0)</f>
        <v>0</v>
      </c>
      <c r="BI533" s="206">
        <f>IF(N533="nulová",J533,0)</f>
        <v>0</v>
      </c>
      <c r="BJ533" s="18" t="s">
        <v>85</v>
      </c>
      <c r="BK533" s="206">
        <f>ROUND(I533*H533,2)</f>
        <v>0</v>
      </c>
      <c r="BL533" s="18" t="s">
        <v>276</v>
      </c>
      <c r="BM533" s="205" t="s">
        <v>1155</v>
      </c>
    </row>
    <row r="534" spans="1:65" s="13" customFormat="1">
      <c r="B534" s="212"/>
      <c r="C534" s="213"/>
      <c r="D534" s="214" t="s">
        <v>555</v>
      </c>
      <c r="E534" s="215" t="s">
        <v>1</v>
      </c>
      <c r="F534" s="216" t="s">
        <v>1156</v>
      </c>
      <c r="G534" s="213"/>
      <c r="H534" s="217">
        <v>180.303</v>
      </c>
      <c r="I534" s="218"/>
      <c r="J534" s="213"/>
      <c r="K534" s="213"/>
      <c r="L534" s="219"/>
      <c r="M534" s="220"/>
      <c r="N534" s="221"/>
      <c r="O534" s="221"/>
      <c r="P534" s="221"/>
      <c r="Q534" s="221"/>
      <c r="R534" s="221"/>
      <c r="S534" s="221"/>
      <c r="T534" s="222"/>
      <c r="AT534" s="223" t="s">
        <v>555</v>
      </c>
      <c r="AU534" s="223" t="s">
        <v>87</v>
      </c>
      <c r="AV534" s="13" t="s">
        <v>87</v>
      </c>
      <c r="AW534" s="13" t="s">
        <v>32</v>
      </c>
      <c r="AX534" s="13" t="s">
        <v>85</v>
      </c>
      <c r="AY534" s="223" t="s">
        <v>209</v>
      </c>
    </row>
    <row r="535" spans="1:65" s="2" customFormat="1" ht="37.9" customHeight="1">
      <c r="A535" s="35"/>
      <c r="B535" s="36"/>
      <c r="C535" s="193" t="s">
        <v>1157</v>
      </c>
      <c r="D535" s="193" t="s">
        <v>214</v>
      </c>
      <c r="E535" s="194" t="s">
        <v>1158</v>
      </c>
      <c r="F535" s="195" t="s">
        <v>1159</v>
      </c>
      <c r="G535" s="196" t="s">
        <v>217</v>
      </c>
      <c r="H535" s="197">
        <v>44.2</v>
      </c>
      <c r="I535" s="198"/>
      <c r="J535" s="199">
        <f>ROUND(I535*H535,2)</f>
        <v>0</v>
      </c>
      <c r="K535" s="200"/>
      <c r="L535" s="40"/>
      <c r="M535" s="201" t="s">
        <v>1</v>
      </c>
      <c r="N535" s="202" t="s">
        <v>42</v>
      </c>
      <c r="O535" s="72"/>
      <c r="P535" s="203">
        <f>O535*H535</f>
        <v>0</v>
      </c>
      <c r="Q535" s="203">
        <v>2.0000000000000001E-4</v>
      </c>
      <c r="R535" s="203">
        <f>Q535*H535</f>
        <v>8.8400000000000006E-3</v>
      </c>
      <c r="S535" s="203">
        <v>0</v>
      </c>
      <c r="T535" s="204">
        <f>S535*H535</f>
        <v>0</v>
      </c>
      <c r="U535" s="35"/>
      <c r="V535" s="35"/>
      <c r="W535" s="35"/>
      <c r="X535" s="35"/>
      <c r="Y535" s="35"/>
      <c r="Z535" s="35"/>
      <c r="AA535" s="35"/>
      <c r="AB535" s="35"/>
      <c r="AC535" s="35"/>
      <c r="AD535" s="35"/>
      <c r="AE535" s="35"/>
      <c r="AR535" s="205" t="s">
        <v>276</v>
      </c>
      <c r="AT535" s="205" t="s">
        <v>214</v>
      </c>
      <c r="AU535" s="205" t="s">
        <v>87</v>
      </c>
      <c r="AY535" s="18" t="s">
        <v>209</v>
      </c>
      <c r="BE535" s="206">
        <f>IF(N535="základní",J535,0)</f>
        <v>0</v>
      </c>
      <c r="BF535" s="206">
        <f>IF(N535="snížená",J535,0)</f>
        <v>0</v>
      </c>
      <c r="BG535" s="206">
        <f>IF(N535="zákl. přenesená",J535,0)</f>
        <v>0</v>
      </c>
      <c r="BH535" s="206">
        <f>IF(N535="sníž. přenesená",J535,0)</f>
        <v>0</v>
      </c>
      <c r="BI535" s="206">
        <f>IF(N535="nulová",J535,0)</f>
        <v>0</v>
      </c>
      <c r="BJ535" s="18" t="s">
        <v>85</v>
      </c>
      <c r="BK535" s="206">
        <f>ROUND(I535*H535,2)</f>
        <v>0</v>
      </c>
      <c r="BL535" s="18" t="s">
        <v>276</v>
      </c>
      <c r="BM535" s="205" t="s">
        <v>1160</v>
      </c>
    </row>
    <row r="536" spans="1:65" s="13" customFormat="1">
      <c r="B536" s="212"/>
      <c r="C536" s="213"/>
      <c r="D536" s="214" t="s">
        <v>555</v>
      </c>
      <c r="E536" s="215" t="s">
        <v>1</v>
      </c>
      <c r="F536" s="216" t="s">
        <v>1161</v>
      </c>
      <c r="G536" s="213"/>
      <c r="H536" s="217">
        <v>44.2</v>
      </c>
      <c r="I536" s="218"/>
      <c r="J536" s="213"/>
      <c r="K536" s="213"/>
      <c r="L536" s="219"/>
      <c r="M536" s="220"/>
      <c r="N536" s="221"/>
      <c r="O536" s="221"/>
      <c r="P536" s="221"/>
      <c r="Q536" s="221"/>
      <c r="R536" s="221"/>
      <c r="S536" s="221"/>
      <c r="T536" s="222"/>
      <c r="AT536" s="223" t="s">
        <v>555</v>
      </c>
      <c r="AU536" s="223" t="s">
        <v>87</v>
      </c>
      <c r="AV536" s="13" t="s">
        <v>87</v>
      </c>
      <c r="AW536" s="13" t="s">
        <v>32</v>
      </c>
      <c r="AX536" s="13" t="s">
        <v>85</v>
      </c>
      <c r="AY536" s="223" t="s">
        <v>209</v>
      </c>
    </row>
    <row r="537" spans="1:65" s="2" customFormat="1" ht="24.2" customHeight="1">
      <c r="A537" s="35"/>
      <c r="B537" s="36"/>
      <c r="C537" s="224" t="s">
        <v>1162</v>
      </c>
      <c r="D537" s="224" t="s">
        <v>576</v>
      </c>
      <c r="E537" s="225" t="s">
        <v>1153</v>
      </c>
      <c r="F537" s="226" t="s">
        <v>1154</v>
      </c>
      <c r="G537" s="227" t="s">
        <v>217</v>
      </c>
      <c r="H537" s="228">
        <v>51.515000000000001</v>
      </c>
      <c r="I537" s="229"/>
      <c r="J537" s="230">
        <f>ROUND(I537*H537,2)</f>
        <v>0</v>
      </c>
      <c r="K537" s="231"/>
      <c r="L537" s="232"/>
      <c r="M537" s="233" t="s">
        <v>1</v>
      </c>
      <c r="N537" s="234" t="s">
        <v>42</v>
      </c>
      <c r="O537" s="72"/>
      <c r="P537" s="203">
        <f>O537*H537</f>
        <v>0</v>
      </c>
      <c r="Q537" s="203">
        <v>2.5400000000000002E-3</v>
      </c>
      <c r="R537" s="203">
        <f>Q537*H537</f>
        <v>0.13084810000000002</v>
      </c>
      <c r="S537" s="203">
        <v>0</v>
      </c>
      <c r="T537" s="204">
        <f>S537*H537</f>
        <v>0</v>
      </c>
      <c r="U537" s="35"/>
      <c r="V537" s="35"/>
      <c r="W537" s="35"/>
      <c r="X537" s="35"/>
      <c r="Y537" s="35"/>
      <c r="Z537" s="35"/>
      <c r="AA537" s="35"/>
      <c r="AB537" s="35"/>
      <c r="AC537" s="35"/>
      <c r="AD537" s="35"/>
      <c r="AE537" s="35"/>
      <c r="AR537" s="205" t="s">
        <v>341</v>
      </c>
      <c r="AT537" s="205" t="s">
        <v>576</v>
      </c>
      <c r="AU537" s="205" t="s">
        <v>87</v>
      </c>
      <c r="AY537" s="18" t="s">
        <v>209</v>
      </c>
      <c r="BE537" s="206">
        <f>IF(N537="základní",J537,0)</f>
        <v>0</v>
      </c>
      <c r="BF537" s="206">
        <f>IF(N537="snížená",J537,0)</f>
        <v>0</v>
      </c>
      <c r="BG537" s="206">
        <f>IF(N537="zákl. přenesená",J537,0)</f>
        <v>0</v>
      </c>
      <c r="BH537" s="206">
        <f>IF(N537="sníž. přenesená",J537,0)</f>
        <v>0</v>
      </c>
      <c r="BI537" s="206">
        <f>IF(N537="nulová",J537,0)</f>
        <v>0</v>
      </c>
      <c r="BJ537" s="18" t="s">
        <v>85</v>
      </c>
      <c r="BK537" s="206">
        <f>ROUND(I537*H537,2)</f>
        <v>0</v>
      </c>
      <c r="BL537" s="18" t="s">
        <v>276</v>
      </c>
      <c r="BM537" s="205" t="s">
        <v>1163</v>
      </c>
    </row>
    <row r="538" spans="1:65" s="13" customFormat="1">
      <c r="B538" s="212"/>
      <c r="C538" s="213"/>
      <c r="D538" s="214" t="s">
        <v>555</v>
      </c>
      <c r="E538" s="215" t="s">
        <v>1</v>
      </c>
      <c r="F538" s="216" t="s">
        <v>1164</v>
      </c>
      <c r="G538" s="213"/>
      <c r="H538" s="217">
        <v>51.515000000000001</v>
      </c>
      <c r="I538" s="218"/>
      <c r="J538" s="213"/>
      <c r="K538" s="213"/>
      <c r="L538" s="219"/>
      <c r="M538" s="220"/>
      <c r="N538" s="221"/>
      <c r="O538" s="221"/>
      <c r="P538" s="221"/>
      <c r="Q538" s="221"/>
      <c r="R538" s="221"/>
      <c r="S538" s="221"/>
      <c r="T538" s="222"/>
      <c r="AT538" s="223" t="s">
        <v>555</v>
      </c>
      <c r="AU538" s="223" t="s">
        <v>87</v>
      </c>
      <c r="AV538" s="13" t="s">
        <v>87</v>
      </c>
      <c r="AW538" s="13" t="s">
        <v>32</v>
      </c>
      <c r="AX538" s="13" t="s">
        <v>85</v>
      </c>
      <c r="AY538" s="223" t="s">
        <v>209</v>
      </c>
    </row>
    <row r="539" spans="1:65" s="2" customFormat="1" ht="33" customHeight="1">
      <c r="A539" s="35"/>
      <c r="B539" s="36"/>
      <c r="C539" s="193" t="s">
        <v>1165</v>
      </c>
      <c r="D539" s="193" t="s">
        <v>214</v>
      </c>
      <c r="E539" s="194" t="s">
        <v>1166</v>
      </c>
      <c r="F539" s="195" t="s">
        <v>1167</v>
      </c>
      <c r="G539" s="196" t="s">
        <v>217</v>
      </c>
      <c r="H539" s="197">
        <v>22.1</v>
      </c>
      <c r="I539" s="198"/>
      <c r="J539" s="199">
        <f>ROUND(I539*H539,2)</f>
        <v>0</v>
      </c>
      <c r="K539" s="200"/>
      <c r="L539" s="40"/>
      <c r="M539" s="201" t="s">
        <v>1</v>
      </c>
      <c r="N539" s="202" t="s">
        <v>42</v>
      </c>
      <c r="O539" s="72"/>
      <c r="P539" s="203">
        <f>O539*H539</f>
        <v>0</v>
      </c>
      <c r="Q539" s="203">
        <v>2.7999999999999998E-4</v>
      </c>
      <c r="R539" s="203">
        <f>Q539*H539</f>
        <v>6.1879999999999999E-3</v>
      </c>
      <c r="S539" s="203">
        <v>0</v>
      </c>
      <c r="T539" s="204">
        <f>S539*H539</f>
        <v>0</v>
      </c>
      <c r="U539" s="35"/>
      <c r="V539" s="35"/>
      <c r="W539" s="35"/>
      <c r="X539" s="35"/>
      <c r="Y539" s="35"/>
      <c r="Z539" s="35"/>
      <c r="AA539" s="35"/>
      <c r="AB539" s="35"/>
      <c r="AC539" s="35"/>
      <c r="AD539" s="35"/>
      <c r="AE539" s="35"/>
      <c r="AR539" s="205" t="s">
        <v>276</v>
      </c>
      <c r="AT539" s="205" t="s">
        <v>214</v>
      </c>
      <c r="AU539" s="205" t="s">
        <v>87</v>
      </c>
      <c r="AY539" s="18" t="s">
        <v>209</v>
      </c>
      <c r="BE539" s="206">
        <f>IF(N539="základní",J539,0)</f>
        <v>0</v>
      </c>
      <c r="BF539" s="206">
        <f>IF(N539="snížená",J539,0)</f>
        <v>0</v>
      </c>
      <c r="BG539" s="206">
        <f>IF(N539="zákl. přenesená",J539,0)</f>
        <v>0</v>
      </c>
      <c r="BH539" s="206">
        <f>IF(N539="sníž. přenesená",J539,0)</f>
        <v>0</v>
      </c>
      <c r="BI539" s="206">
        <f>IF(N539="nulová",J539,0)</f>
        <v>0</v>
      </c>
      <c r="BJ539" s="18" t="s">
        <v>85</v>
      </c>
      <c r="BK539" s="206">
        <f>ROUND(I539*H539,2)</f>
        <v>0</v>
      </c>
      <c r="BL539" s="18" t="s">
        <v>276</v>
      </c>
      <c r="BM539" s="205" t="s">
        <v>1168</v>
      </c>
    </row>
    <row r="540" spans="1:65" s="13" customFormat="1">
      <c r="B540" s="212"/>
      <c r="C540" s="213"/>
      <c r="D540" s="214" t="s">
        <v>555</v>
      </c>
      <c r="E540" s="215" t="s">
        <v>1</v>
      </c>
      <c r="F540" s="216" t="s">
        <v>1169</v>
      </c>
      <c r="G540" s="213"/>
      <c r="H540" s="217">
        <v>22.1</v>
      </c>
      <c r="I540" s="218"/>
      <c r="J540" s="213"/>
      <c r="K540" s="213"/>
      <c r="L540" s="219"/>
      <c r="M540" s="220"/>
      <c r="N540" s="221"/>
      <c r="O540" s="221"/>
      <c r="P540" s="221"/>
      <c r="Q540" s="221"/>
      <c r="R540" s="221"/>
      <c r="S540" s="221"/>
      <c r="T540" s="222"/>
      <c r="AT540" s="223" t="s">
        <v>555</v>
      </c>
      <c r="AU540" s="223" t="s">
        <v>87</v>
      </c>
      <c r="AV540" s="13" t="s">
        <v>87</v>
      </c>
      <c r="AW540" s="13" t="s">
        <v>32</v>
      </c>
      <c r="AX540" s="13" t="s">
        <v>85</v>
      </c>
      <c r="AY540" s="223" t="s">
        <v>209</v>
      </c>
    </row>
    <row r="541" spans="1:65" s="2" customFormat="1" ht="24.2" customHeight="1">
      <c r="A541" s="35"/>
      <c r="B541" s="36"/>
      <c r="C541" s="224" t="s">
        <v>1170</v>
      </c>
      <c r="D541" s="224" t="s">
        <v>576</v>
      </c>
      <c r="E541" s="225" t="s">
        <v>1153</v>
      </c>
      <c r="F541" s="226" t="s">
        <v>1154</v>
      </c>
      <c r="G541" s="227" t="s">
        <v>217</v>
      </c>
      <c r="H541" s="228">
        <v>25.757999999999999</v>
      </c>
      <c r="I541" s="229"/>
      <c r="J541" s="230">
        <f>ROUND(I541*H541,2)</f>
        <v>0</v>
      </c>
      <c r="K541" s="231"/>
      <c r="L541" s="232"/>
      <c r="M541" s="233" t="s">
        <v>1</v>
      </c>
      <c r="N541" s="234" t="s">
        <v>42</v>
      </c>
      <c r="O541" s="72"/>
      <c r="P541" s="203">
        <f>O541*H541</f>
        <v>0</v>
      </c>
      <c r="Q541" s="203">
        <v>2.5400000000000002E-3</v>
      </c>
      <c r="R541" s="203">
        <f>Q541*H541</f>
        <v>6.5425319999999995E-2</v>
      </c>
      <c r="S541" s="203">
        <v>0</v>
      </c>
      <c r="T541" s="204">
        <f>S541*H541</f>
        <v>0</v>
      </c>
      <c r="U541" s="35"/>
      <c r="V541" s="35"/>
      <c r="W541" s="35"/>
      <c r="X541" s="35"/>
      <c r="Y541" s="35"/>
      <c r="Z541" s="35"/>
      <c r="AA541" s="35"/>
      <c r="AB541" s="35"/>
      <c r="AC541" s="35"/>
      <c r="AD541" s="35"/>
      <c r="AE541" s="35"/>
      <c r="AR541" s="205" t="s">
        <v>341</v>
      </c>
      <c r="AT541" s="205" t="s">
        <v>576</v>
      </c>
      <c r="AU541" s="205" t="s">
        <v>87</v>
      </c>
      <c r="AY541" s="18" t="s">
        <v>209</v>
      </c>
      <c r="BE541" s="206">
        <f>IF(N541="základní",J541,0)</f>
        <v>0</v>
      </c>
      <c r="BF541" s="206">
        <f>IF(N541="snížená",J541,0)</f>
        <v>0</v>
      </c>
      <c r="BG541" s="206">
        <f>IF(N541="zákl. přenesená",J541,0)</f>
        <v>0</v>
      </c>
      <c r="BH541" s="206">
        <f>IF(N541="sníž. přenesená",J541,0)</f>
        <v>0</v>
      </c>
      <c r="BI541" s="206">
        <f>IF(N541="nulová",J541,0)</f>
        <v>0</v>
      </c>
      <c r="BJ541" s="18" t="s">
        <v>85</v>
      </c>
      <c r="BK541" s="206">
        <f>ROUND(I541*H541,2)</f>
        <v>0</v>
      </c>
      <c r="BL541" s="18" t="s">
        <v>276</v>
      </c>
      <c r="BM541" s="205" t="s">
        <v>1171</v>
      </c>
    </row>
    <row r="542" spans="1:65" s="13" customFormat="1">
      <c r="B542" s="212"/>
      <c r="C542" s="213"/>
      <c r="D542" s="214" t="s">
        <v>555</v>
      </c>
      <c r="E542" s="215" t="s">
        <v>1</v>
      </c>
      <c r="F542" s="216" t="s">
        <v>1172</v>
      </c>
      <c r="G542" s="213"/>
      <c r="H542" s="217">
        <v>25.757999999999999</v>
      </c>
      <c r="I542" s="218"/>
      <c r="J542" s="213"/>
      <c r="K542" s="213"/>
      <c r="L542" s="219"/>
      <c r="M542" s="220"/>
      <c r="N542" s="221"/>
      <c r="O542" s="221"/>
      <c r="P542" s="221"/>
      <c r="Q542" s="221"/>
      <c r="R542" s="221"/>
      <c r="S542" s="221"/>
      <c r="T542" s="222"/>
      <c r="AT542" s="223" t="s">
        <v>555</v>
      </c>
      <c r="AU542" s="223" t="s">
        <v>87</v>
      </c>
      <c r="AV542" s="13" t="s">
        <v>87</v>
      </c>
      <c r="AW542" s="13" t="s">
        <v>32</v>
      </c>
      <c r="AX542" s="13" t="s">
        <v>85</v>
      </c>
      <c r="AY542" s="223" t="s">
        <v>209</v>
      </c>
    </row>
    <row r="543" spans="1:65" s="2" customFormat="1" ht="37.9" customHeight="1">
      <c r="A543" s="35"/>
      <c r="B543" s="36"/>
      <c r="C543" s="193" t="s">
        <v>1173</v>
      </c>
      <c r="D543" s="193" t="s">
        <v>214</v>
      </c>
      <c r="E543" s="194" t="s">
        <v>1174</v>
      </c>
      <c r="F543" s="195" t="s">
        <v>1175</v>
      </c>
      <c r="G543" s="196" t="s">
        <v>217</v>
      </c>
      <c r="H543" s="197">
        <v>2403.8000000000002</v>
      </c>
      <c r="I543" s="198"/>
      <c r="J543" s="199">
        <f>ROUND(I543*H543,2)</f>
        <v>0</v>
      </c>
      <c r="K543" s="200"/>
      <c r="L543" s="40"/>
      <c r="M543" s="201" t="s">
        <v>1</v>
      </c>
      <c r="N543" s="202" t="s">
        <v>42</v>
      </c>
      <c r="O543" s="72"/>
      <c r="P543" s="203">
        <f>O543*H543</f>
        <v>0</v>
      </c>
      <c r="Q543" s="203">
        <v>2.4000000000000001E-4</v>
      </c>
      <c r="R543" s="203">
        <f>Q543*H543</f>
        <v>0.57691200000000009</v>
      </c>
      <c r="S543" s="203">
        <v>0</v>
      </c>
      <c r="T543" s="204">
        <f>S543*H543</f>
        <v>0</v>
      </c>
      <c r="U543" s="35"/>
      <c r="V543" s="35"/>
      <c r="W543" s="35"/>
      <c r="X543" s="35"/>
      <c r="Y543" s="35"/>
      <c r="Z543" s="35"/>
      <c r="AA543" s="35"/>
      <c r="AB543" s="35"/>
      <c r="AC543" s="35"/>
      <c r="AD543" s="35"/>
      <c r="AE543" s="35"/>
      <c r="AR543" s="205" t="s">
        <v>276</v>
      </c>
      <c r="AT543" s="205" t="s">
        <v>214</v>
      </c>
      <c r="AU543" s="205" t="s">
        <v>87</v>
      </c>
      <c r="AY543" s="18" t="s">
        <v>209</v>
      </c>
      <c r="BE543" s="206">
        <f>IF(N543="základní",J543,0)</f>
        <v>0</v>
      </c>
      <c r="BF543" s="206">
        <f>IF(N543="snížená",J543,0)</f>
        <v>0</v>
      </c>
      <c r="BG543" s="206">
        <f>IF(N543="zákl. přenesená",J543,0)</f>
        <v>0</v>
      </c>
      <c r="BH543" s="206">
        <f>IF(N543="sníž. přenesená",J543,0)</f>
        <v>0</v>
      </c>
      <c r="BI543" s="206">
        <f>IF(N543="nulová",J543,0)</f>
        <v>0</v>
      </c>
      <c r="BJ543" s="18" t="s">
        <v>85</v>
      </c>
      <c r="BK543" s="206">
        <f>ROUND(I543*H543,2)</f>
        <v>0</v>
      </c>
      <c r="BL543" s="18" t="s">
        <v>276</v>
      </c>
      <c r="BM543" s="205" t="s">
        <v>1176</v>
      </c>
    </row>
    <row r="544" spans="1:65" s="13" customFormat="1">
      <c r="B544" s="212"/>
      <c r="C544" s="213"/>
      <c r="D544" s="214" t="s">
        <v>555</v>
      </c>
      <c r="E544" s="215" t="s">
        <v>1</v>
      </c>
      <c r="F544" s="216" t="s">
        <v>1177</v>
      </c>
      <c r="G544" s="213"/>
      <c r="H544" s="217">
        <v>2403.8000000000002</v>
      </c>
      <c r="I544" s="218"/>
      <c r="J544" s="213"/>
      <c r="K544" s="213"/>
      <c r="L544" s="219"/>
      <c r="M544" s="220"/>
      <c r="N544" s="221"/>
      <c r="O544" s="221"/>
      <c r="P544" s="221"/>
      <c r="Q544" s="221"/>
      <c r="R544" s="221"/>
      <c r="S544" s="221"/>
      <c r="T544" s="222"/>
      <c r="AT544" s="223" t="s">
        <v>555</v>
      </c>
      <c r="AU544" s="223" t="s">
        <v>87</v>
      </c>
      <c r="AV544" s="13" t="s">
        <v>87</v>
      </c>
      <c r="AW544" s="13" t="s">
        <v>32</v>
      </c>
      <c r="AX544" s="13" t="s">
        <v>85</v>
      </c>
      <c r="AY544" s="223" t="s">
        <v>209</v>
      </c>
    </row>
    <row r="545" spans="1:65" s="2" customFormat="1" ht="24.2" customHeight="1">
      <c r="A545" s="35"/>
      <c r="B545" s="36"/>
      <c r="C545" s="224" t="s">
        <v>1178</v>
      </c>
      <c r="D545" s="224" t="s">
        <v>576</v>
      </c>
      <c r="E545" s="225" t="s">
        <v>1153</v>
      </c>
      <c r="F545" s="226" t="s">
        <v>1154</v>
      </c>
      <c r="G545" s="227" t="s">
        <v>217</v>
      </c>
      <c r="H545" s="228">
        <v>2801.6289999999999</v>
      </c>
      <c r="I545" s="229"/>
      <c r="J545" s="230">
        <f>ROUND(I545*H545,2)</f>
        <v>0</v>
      </c>
      <c r="K545" s="231"/>
      <c r="L545" s="232"/>
      <c r="M545" s="233" t="s">
        <v>1</v>
      </c>
      <c r="N545" s="234" t="s">
        <v>42</v>
      </c>
      <c r="O545" s="72"/>
      <c r="P545" s="203">
        <f>O545*H545</f>
        <v>0</v>
      </c>
      <c r="Q545" s="203">
        <v>2.5400000000000002E-3</v>
      </c>
      <c r="R545" s="203">
        <f>Q545*H545</f>
        <v>7.1161376600000006</v>
      </c>
      <c r="S545" s="203">
        <v>0</v>
      </c>
      <c r="T545" s="204">
        <f>S545*H545</f>
        <v>0</v>
      </c>
      <c r="U545" s="35"/>
      <c r="V545" s="35"/>
      <c r="W545" s="35"/>
      <c r="X545" s="35"/>
      <c r="Y545" s="35"/>
      <c r="Z545" s="35"/>
      <c r="AA545" s="35"/>
      <c r="AB545" s="35"/>
      <c r="AC545" s="35"/>
      <c r="AD545" s="35"/>
      <c r="AE545" s="35"/>
      <c r="AR545" s="205" t="s">
        <v>341</v>
      </c>
      <c r="AT545" s="205" t="s">
        <v>576</v>
      </c>
      <c r="AU545" s="205" t="s">
        <v>87</v>
      </c>
      <c r="AY545" s="18" t="s">
        <v>209</v>
      </c>
      <c r="BE545" s="206">
        <f>IF(N545="základní",J545,0)</f>
        <v>0</v>
      </c>
      <c r="BF545" s="206">
        <f>IF(N545="snížená",J545,0)</f>
        <v>0</v>
      </c>
      <c r="BG545" s="206">
        <f>IF(N545="zákl. přenesená",J545,0)</f>
        <v>0</v>
      </c>
      <c r="BH545" s="206">
        <f>IF(N545="sníž. přenesená",J545,0)</f>
        <v>0</v>
      </c>
      <c r="BI545" s="206">
        <f>IF(N545="nulová",J545,0)</f>
        <v>0</v>
      </c>
      <c r="BJ545" s="18" t="s">
        <v>85</v>
      </c>
      <c r="BK545" s="206">
        <f>ROUND(I545*H545,2)</f>
        <v>0</v>
      </c>
      <c r="BL545" s="18" t="s">
        <v>276</v>
      </c>
      <c r="BM545" s="205" t="s">
        <v>1179</v>
      </c>
    </row>
    <row r="546" spans="1:65" s="13" customFormat="1">
      <c r="B546" s="212"/>
      <c r="C546" s="213"/>
      <c r="D546" s="214" t="s">
        <v>555</v>
      </c>
      <c r="E546" s="215" t="s">
        <v>1</v>
      </c>
      <c r="F546" s="216" t="s">
        <v>1180</v>
      </c>
      <c r="G546" s="213"/>
      <c r="H546" s="217">
        <v>2801.6289999999999</v>
      </c>
      <c r="I546" s="218"/>
      <c r="J546" s="213"/>
      <c r="K546" s="213"/>
      <c r="L546" s="219"/>
      <c r="M546" s="220"/>
      <c r="N546" s="221"/>
      <c r="O546" s="221"/>
      <c r="P546" s="221"/>
      <c r="Q546" s="221"/>
      <c r="R546" s="221"/>
      <c r="S546" s="221"/>
      <c r="T546" s="222"/>
      <c r="AT546" s="223" t="s">
        <v>555</v>
      </c>
      <c r="AU546" s="223" t="s">
        <v>87</v>
      </c>
      <c r="AV546" s="13" t="s">
        <v>87</v>
      </c>
      <c r="AW546" s="13" t="s">
        <v>32</v>
      </c>
      <c r="AX546" s="13" t="s">
        <v>85</v>
      </c>
      <c r="AY546" s="223" t="s">
        <v>209</v>
      </c>
    </row>
    <row r="547" spans="1:65" s="2" customFormat="1" ht="37.9" customHeight="1">
      <c r="A547" s="35"/>
      <c r="B547" s="36"/>
      <c r="C547" s="193" t="s">
        <v>1181</v>
      </c>
      <c r="D547" s="193" t="s">
        <v>214</v>
      </c>
      <c r="E547" s="194" t="s">
        <v>1182</v>
      </c>
      <c r="F547" s="195" t="s">
        <v>1183</v>
      </c>
      <c r="G547" s="196" t="s">
        <v>217</v>
      </c>
      <c r="H547" s="197">
        <v>686.8</v>
      </c>
      <c r="I547" s="198"/>
      <c r="J547" s="199">
        <f>ROUND(I547*H547,2)</f>
        <v>0</v>
      </c>
      <c r="K547" s="200"/>
      <c r="L547" s="40"/>
      <c r="M547" s="201" t="s">
        <v>1</v>
      </c>
      <c r="N547" s="202" t="s">
        <v>42</v>
      </c>
      <c r="O547" s="72"/>
      <c r="P547" s="203">
        <f>O547*H547</f>
        <v>0</v>
      </c>
      <c r="Q547" s="203">
        <v>3.8000000000000002E-4</v>
      </c>
      <c r="R547" s="203">
        <f>Q547*H547</f>
        <v>0.26098399999999999</v>
      </c>
      <c r="S547" s="203">
        <v>0</v>
      </c>
      <c r="T547" s="204">
        <f>S547*H547</f>
        <v>0</v>
      </c>
      <c r="U547" s="35"/>
      <c r="V547" s="35"/>
      <c r="W547" s="35"/>
      <c r="X547" s="35"/>
      <c r="Y547" s="35"/>
      <c r="Z547" s="35"/>
      <c r="AA547" s="35"/>
      <c r="AB547" s="35"/>
      <c r="AC547" s="35"/>
      <c r="AD547" s="35"/>
      <c r="AE547" s="35"/>
      <c r="AR547" s="205" t="s">
        <v>276</v>
      </c>
      <c r="AT547" s="205" t="s">
        <v>214</v>
      </c>
      <c r="AU547" s="205" t="s">
        <v>87</v>
      </c>
      <c r="AY547" s="18" t="s">
        <v>209</v>
      </c>
      <c r="BE547" s="206">
        <f>IF(N547="základní",J547,0)</f>
        <v>0</v>
      </c>
      <c r="BF547" s="206">
        <f>IF(N547="snížená",J547,0)</f>
        <v>0</v>
      </c>
      <c r="BG547" s="206">
        <f>IF(N547="zákl. přenesená",J547,0)</f>
        <v>0</v>
      </c>
      <c r="BH547" s="206">
        <f>IF(N547="sníž. přenesená",J547,0)</f>
        <v>0</v>
      </c>
      <c r="BI547" s="206">
        <f>IF(N547="nulová",J547,0)</f>
        <v>0</v>
      </c>
      <c r="BJ547" s="18" t="s">
        <v>85</v>
      </c>
      <c r="BK547" s="206">
        <f>ROUND(I547*H547,2)</f>
        <v>0</v>
      </c>
      <c r="BL547" s="18" t="s">
        <v>276</v>
      </c>
      <c r="BM547" s="205" t="s">
        <v>1184</v>
      </c>
    </row>
    <row r="548" spans="1:65" s="13" customFormat="1">
      <c r="B548" s="212"/>
      <c r="C548" s="213"/>
      <c r="D548" s="214" t="s">
        <v>555</v>
      </c>
      <c r="E548" s="215" t="s">
        <v>1</v>
      </c>
      <c r="F548" s="216" t="s">
        <v>1185</v>
      </c>
      <c r="G548" s="213"/>
      <c r="H548" s="217">
        <v>686.8</v>
      </c>
      <c r="I548" s="218"/>
      <c r="J548" s="213"/>
      <c r="K548" s="213"/>
      <c r="L548" s="219"/>
      <c r="M548" s="220"/>
      <c r="N548" s="221"/>
      <c r="O548" s="221"/>
      <c r="P548" s="221"/>
      <c r="Q548" s="221"/>
      <c r="R548" s="221"/>
      <c r="S548" s="221"/>
      <c r="T548" s="222"/>
      <c r="AT548" s="223" t="s">
        <v>555</v>
      </c>
      <c r="AU548" s="223" t="s">
        <v>87</v>
      </c>
      <c r="AV548" s="13" t="s">
        <v>87</v>
      </c>
      <c r="AW548" s="13" t="s">
        <v>32</v>
      </c>
      <c r="AX548" s="13" t="s">
        <v>85</v>
      </c>
      <c r="AY548" s="223" t="s">
        <v>209</v>
      </c>
    </row>
    <row r="549" spans="1:65" s="2" customFormat="1" ht="24.2" customHeight="1">
      <c r="A549" s="35"/>
      <c r="B549" s="36"/>
      <c r="C549" s="224" t="s">
        <v>1186</v>
      </c>
      <c r="D549" s="224" t="s">
        <v>576</v>
      </c>
      <c r="E549" s="225" t="s">
        <v>1153</v>
      </c>
      <c r="F549" s="226" t="s">
        <v>1154</v>
      </c>
      <c r="G549" s="227" t="s">
        <v>217</v>
      </c>
      <c r="H549" s="228">
        <v>800.46500000000003</v>
      </c>
      <c r="I549" s="229"/>
      <c r="J549" s="230">
        <f>ROUND(I549*H549,2)</f>
        <v>0</v>
      </c>
      <c r="K549" s="231"/>
      <c r="L549" s="232"/>
      <c r="M549" s="233" t="s">
        <v>1</v>
      </c>
      <c r="N549" s="234" t="s">
        <v>42</v>
      </c>
      <c r="O549" s="72"/>
      <c r="P549" s="203">
        <f>O549*H549</f>
        <v>0</v>
      </c>
      <c r="Q549" s="203">
        <v>2.5400000000000002E-3</v>
      </c>
      <c r="R549" s="203">
        <f>Q549*H549</f>
        <v>2.0331811000000002</v>
      </c>
      <c r="S549" s="203">
        <v>0</v>
      </c>
      <c r="T549" s="204">
        <f>S549*H549</f>
        <v>0</v>
      </c>
      <c r="U549" s="35"/>
      <c r="V549" s="35"/>
      <c r="W549" s="35"/>
      <c r="X549" s="35"/>
      <c r="Y549" s="35"/>
      <c r="Z549" s="35"/>
      <c r="AA549" s="35"/>
      <c r="AB549" s="35"/>
      <c r="AC549" s="35"/>
      <c r="AD549" s="35"/>
      <c r="AE549" s="35"/>
      <c r="AR549" s="205" t="s">
        <v>341</v>
      </c>
      <c r="AT549" s="205" t="s">
        <v>576</v>
      </c>
      <c r="AU549" s="205" t="s">
        <v>87</v>
      </c>
      <c r="AY549" s="18" t="s">
        <v>209</v>
      </c>
      <c r="BE549" s="206">
        <f>IF(N549="základní",J549,0)</f>
        <v>0</v>
      </c>
      <c r="BF549" s="206">
        <f>IF(N549="snížená",J549,0)</f>
        <v>0</v>
      </c>
      <c r="BG549" s="206">
        <f>IF(N549="zákl. přenesená",J549,0)</f>
        <v>0</v>
      </c>
      <c r="BH549" s="206">
        <f>IF(N549="sníž. přenesená",J549,0)</f>
        <v>0</v>
      </c>
      <c r="BI549" s="206">
        <f>IF(N549="nulová",J549,0)</f>
        <v>0</v>
      </c>
      <c r="BJ549" s="18" t="s">
        <v>85</v>
      </c>
      <c r="BK549" s="206">
        <f>ROUND(I549*H549,2)</f>
        <v>0</v>
      </c>
      <c r="BL549" s="18" t="s">
        <v>276</v>
      </c>
      <c r="BM549" s="205" t="s">
        <v>1187</v>
      </c>
    </row>
    <row r="550" spans="1:65" s="13" customFormat="1">
      <c r="B550" s="212"/>
      <c r="C550" s="213"/>
      <c r="D550" s="214" t="s">
        <v>555</v>
      </c>
      <c r="E550" s="215" t="s">
        <v>1</v>
      </c>
      <c r="F550" s="216" t="s">
        <v>1188</v>
      </c>
      <c r="G550" s="213"/>
      <c r="H550" s="217">
        <v>800.46500000000003</v>
      </c>
      <c r="I550" s="218"/>
      <c r="J550" s="213"/>
      <c r="K550" s="213"/>
      <c r="L550" s="219"/>
      <c r="M550" s="220"/>
      <c r="N550" s="221"/>
      <c r="O550" s="221"/>
      <c r="P550" s="221"/>
      <c r="Q550" s="221"/>
      <c r="R550" s="221"/>
      <c r="S550" s="221"/>
      <c r="T550" s="222"/>
      <c r="AT550" s="223" t="s">
        <v>555</v>
      </c>
      <c r="AU550" s="223" t="s">
        <v>87</v>
      </c>
      <c r="AV550" s="13" t="s">
        <v>87</v>
      </c>
      <c r="AW550" s="13" t="s">
        <v>32</v>
      </c>
      <c r="AX550" s="13" t="s">
        <v>85</v>
      </c>
      <c r="AY550" s="223" t="s">
        <v>209</v>
      </c>
    </row>
    <row r="551" spans="1:65" s="2" customFormat="1" ht="37.9" customHeight="1">
      <c r="A551" s="35"/>
      <c r="B551" s="36"/>
      <c r="C551" s="193" t="s">
        <v>1189</v>
      </c>
      <c r="D551" s="193" t="s">
        <v>214</v>
      </c>
      <c r="E551" s="194" t="s">
        <v>1190</v>
      </c>
      <c r="F551" s="195" t="s">
        <v>1191</v>
      </c>
      <c r="G551" s="196" t="s">
        <v>217</v>
      </c>
      <c r="H551" s="197">
        <v>343.4</v>
      </c>
      <c r="I551" s="198"/>
      <c r="J551" s="199">
        <f>ROUND(I551*H551,2)</f>
        <v>0</v>
      </c>
      <c r="K551" s="200"/>
      <c r="L551" s="40"/>
      <c r="M551" s="201" t="s">
        <v>1</v>
      </c>
      <c r="N551" s="202" t="s">
        <v>42</v>
      </c>
      <c r="O551" s="72"/>
      <c r="P551" s="203">
        <f>O551*H551</f>
        <v>0</v>
      </c>
      <c r="Q551" s="203">
        <v>5.1999999999999995E-4</v>
      </c>
      <c r="R551" s="203">
        <f>Q551*H551</f>
        <v>0.17856799999999998</v>
      </c>
      <c r="S551" s="203">
        <v>0</v>
      </c>
      <c r="T551" s="204">
        <f>S551*H551</f>
        <v>0</v>
      </c>
      <c r="U551" s="35"/>
      <c r="V551" s="35"/>
      <c r="W551" s="35"/>
      <c r="X551" s="35"/>
      <c r="Y551" s="35"/>
      <c r="Z551" s="35"/>
      <c r="AA551" s="35"/>
      <c r="AB551" s="35"/>
      <c r="AC551" s="35"/>
      <c r="AD551" s="35"/>
      <c r="AE551" s="35"/>
      <c r="AR551" s="205" t="s">
        <v>276</v>
      </c>
      <c r="AT551" s="205" t="s">
        <v>214</v>
      </c>
      <c r="AU551" s="205" t="s">
        <v>87</v>
      </c>
      <c r="AY551" s="18" t="s">
        <v>209</v>
      </c>
      <c r="BE551" s="206">
        <f>IF(N551="základní",J551,0)</f>
        <v>0</v>
      </c>
      <c r="BF551" s="206">
        <f>IF(N551="snížená",J551,0)</f>
        <v>0</v>
      </c>
      <c r="BG551" s="206">
        <f>IF(N551="zákl. přenesená",J551,0)</f>
        <v>0</v>
      </c>
      <c r="BH551" s="206">
        <f>IF(N551="sníž. přenesená",J551,0)</f>
        <v>0</v>
      </c>
      <c r="BI551" s="206">
        <f>IF(N551="nulová",J551,0)</f>
        <v>0</v>
      </c>
      <c r="BJ551" s="18" t="s">
        <v>85</v>
      </c>
      <c r="BK551" s="206">
        <f>ROUND(I551*H551,2)</f>
        <v>0</v>
      </c>
      <c r="BL551" s="18" t="s">
        <v>276</v>
      </c>
      <c r="BM551" s="205" t="s">
        <v>1192</v>
      </c>
    </row>
    <row r="552" spans="1:65" s="13" customFormat="1">
      <c r="B552" s="212"/>
      <c r="C552" s="213"/>
      <c r="D552" s="214" t="s">
        <v>555</v>
      </c>
      <c r="E552" s="215" t="s">
        <v>1</v>
      </c>
      <c r="F552" s="216" t="s">
        <v>1193</v>
      </c>
      <c r="G552" s="213"/>
      <c r="H552" s="217">
        <v>343.4</v>
      </c>
      <c r="I552" s="218"/>
      <c r="J552" s="213"/>
      <c r="K552" s="213"/>
      <c r="L552" s="219"/>
      <c r="M552" s="220"/>
      <c r="N552" s="221"/>
      <c r="O552" s="221"/>
      <c r="P552" s="221"/>
      <c r="Q552" s="221"/>
      <c r="R552" s="221"/>
      <c r="S552" s="221"/>
      <c r="T552" s="222"/>
      <c r="AT552" s="223" t="s">
        <v>555</v>
      </c>
      <c r="AU552" s="223" t="s">
        <v>87</v>
      </c>
      <c r="AV552" s="13" t="s">
        <v>87</v>
      </c>
      <c r="AW552" s="13" t="s">
        <v>32</v>
      </c>
      <c r="AX552" s="13" t="s">
        <v>85</v>
      </c>
      <c r="AY552" s="223" t="s">
        <v>209</v>
      </c>
    </row>
    <row r="553" spans="1:65" s="2" customFormat="1" ht="24.2" customHeight="1">
      <c r="A553" s="35"/>
      <c r="B553" s="36"/>
      <c r="C553" s="224" t="s">
        <v>1194</v>
      </c>
      <c r="D553" s="224" t="s">
        <v>576</v>
      </c>
      <c r="E553" s="225" t="s">
        <v>1153</v>
      </c>
      <c r="F553" s="226" t="s">
        <v>1154</v>
      </c>
      <c r="G553" s="227" t="s">
        <v>217</v>
      </c>
      <c r="H553" s="228">
        <v>400.233</v>
      </c>
      <c r="I553" s="229"/>
      <c r="J553" s="230">
        <f>ROUND(I553*H553,2)</f>
        <v>0</v>
      </c>
      <c r="K553" s="231"/>
      <c r="L553" s="232"/>
      <c r="M553" s="233" t="s">
        <v>1</v>
      </c>
      <c r="N553" s="234" t="s">
        <v>42</v>
      </c>
      <c r="O553" s="72"/>
      <c r="P553" s="203">
        <f>O553*H553</f>
        <v>0</v>
      </c>
      <c r="Q553" s="203">
        <v>2.5400000000000002E-3</v>
      </c>
      <c r="R553" s="203">
        <f>Q553*H553</f>
        <v>1.0165918200000001</v>
      </c>
      <c r="S553" s="203">
        <v>0</v>
      </c>
      <c r="T553" s="204">
        <f>S553*H553</f>
        <v>0</v>
      </c>
      <c r="U553" s="35"/>
      <c r="V553" s="35"/>
      <c r="W553" s="35"/>
      <c r="X553" s="35"/>
      <c r="Y553" s="35"/>
      <c r="Z553" s="35"/>
      <c r="AA553" s="35"/>
      <c r="AB553" s="35"/>
      <c r="AC553" s="35"/>
      <c r="AD553" s="35"/>
      <c r="AE553" s="35"/>
      <c r="AR553" s="205" t="s">
        <v>341</v>
      </c>
      <c r="AT553" s="205" t="s">
        <v>576</v>
      </c>
      <c r="AU553" s="205" t="s">
        <v>87</v>
      </c>
      <c r="AY553" s="18" t="s">
        <v>209</v>
      </c>
      <c r="BE553" s="206">
        <f>IF(N553="základní",J553,0)</f>
        <v>0</v>
      </c>
      <c r="BF553" s="206">
        <f>IF(N553="snížená",J553,0)</f>
        <v>0</v>
      </c>
      <c r="BG553" s="206">
        <f>IF(N553="zákl. přenesená",J553,0)</f>
        <v>0</v>
      </c>
      <c r="BH553" s="206">
        <f>IF(N553="sníž. přenesená",J553,0)</f>
        <v>0</v>
      </c>
      <c r="BI553" s="206">
        <f>IF(N553="nulová",J553,0)</f>
        <v>0</v>
      </c>
      <c r="BJ553" s="18" t="s">
        <v>85</v>
      </c>
      <c r="BK553" s="206">
        <f>ROUND(I553*H553,2)</f>
        <v>0</v>
      </c>
      <c r="BL553" s="18" t="s">
        <v>276</v>
      </c>
      <c r="BM553" s="205" t="s">
        <v>1195</v>
      </c>
    </row>
    <row r="554" spans="1:65" s="13" customFormat="1">
      <c r="B554" s="212"/>
      <c r="C554" s="213"/>
      <c r="D554" s="214" t="s">
        <v>555</v>
      </c>
      <c r="E554" s="215" t="s">
        <v>1</v>
      </c>
      <c r="F554" s="216" t="s">
        <v>1196</v>
      </c>
      <c r="G554" s="213"/>
      <c r="H554" s="217">
        <v>400.233</v>
      </c>
      <c r="I554" s="218"/>
      <c r="J554" s="213"/>
      <c r="K554" s="213"/>
      <c r="L554" s="219"/>
      <c r="M554" s="220"/>
      <c r="N554" s="221"/>
      <c r="O554" s="221"/>
      <c r="P554" s="221"/>
      <c r="Q554" s="221"/>
      <c r="R554" s="221"/>
      <c r="S554" s="221"/>
      <c r="T554" s="222"/>
      <c r="AT554" s="223" t="s">
        <v>555</v>
      </c>
      <c r="AU554" s="223" t="s">
        <v>87</v>
      </c>
      <c r="AV554" s="13" t="s">
        <v>87</v>
      </c>
      <c r="AW554" s="13" t="s">
        <v>32</v>
      </c>
      <c r="AX554" s="13" t="s">
        <v>85</v>
      </c>
      <c r="AY554" s="223" t="s">
        <v>209</v>
      </c>
    </row>
    <row r="555" spans="1:65" s="2" customFormat="1" ht="24.2" customHeight="1">
      <c r="A555" s="35"/>
      <c r="B555" s="36"/>
      <c r="C555" s="193" t="s">
        <v>1197</v>
      </c>
      <c r="D555" s="193" t="s">
        <v>214</v>
      </c>
      <c r="E555" s="194" t="s">
        <v>1198</v>
      </c>
      <c r="F555" s="195" t="s">
        <v>1199</v>
      </c>
      <c r="G555" s="196" t="s">
        <v>217</v>
      </c>
      <c r="H555" s="197">
        <v>3655</v>
      </c>
      <c r="I555" s="198"/>
      <c r="J555" s="199">
        <f>ROUND(I555*H555,2)</f>
        <v>0</v>
      </c>
      <c r="K555" s="200"/>
      <c r="L555" s="40"/>
      <c r="M555" s="201" t="s">
        <v>1</v>
      </c>
      <c r="N555" s="202" t="s">
        <v>42</v>
      </c>
      <c r="O555" s="72"/>
      <c r="P555" s="203">
        <f>O555*H555</f>
        <v>0</v>
      </c>
      <c r="Q555" s="203">
        <v>0</v>
      </c>
      <c r="R555" s="203">
        <f>Q555*H555</f>
        <v>0</v>
      </c>
      <c r="S555" s="203">
        <v>0</v>
      </c>
      <c r="T555" s="204">
        <f>S555*H555</f>
        <v>0</v>
      </c>
      <c r="U555" s="35"/>
      <c r="V555" s="35"/>
      <c r="W555" s="35"/>
      <c r="X555" s="35"/>
      <c r="Y555" s="35"/>
      <c r="Z555" s="35"/>
      <c r="AA555" s="35"/>
      <c r="AB555" s="35"/>
      <c r="AC555" s="35"/>
      <c r="AD555" s="35"/>
      <c r="AE555" s="35"/>
      <c r="AR555" s="205" t="s">
        <v>276</v>
      </c>
      <c r="AT555" s="205" t="s">
        <v>214</v>
      </c>
      <c r="AU555" s="205" t="s">
        <v>87</v>
      </c>
      <c r="AY555" s="18" t="s">
        <v>209</v>
      </c>
      <c r="BE555" s="206">
        <f>IF(N555="základní",J555,0)</f>
        <v>0</v>
      </c>
      <c r="BF555" s="206">
        <f>IF(N555="snížená",J555,0)</f>
        <v>0</v>
      </c>
      <c r="BG555" s="206">
        <f>IF(N555="zákl. přenesená",J555,0)</f>
        <v>0</v>
      </c>
      <c r="BH555" s="206">
        <f>IF(N555="sníž. přenesená",J555,0)</f>
        <v>0</v>
      </c>
      <c r="BI555" s="206">
        <f>IF(N555="nulová",J555,0)</f>
        <v>0</v>
      </c>
      <c r="BJ555" s="18" t="s">
        <v>85</v>
      </c>
      <c r="BK555" s="206">
        <f>ROUND(I555*H555,2)</f>
        <v>0</v>
      </c>
      <c r="BL555" s="18" t="s">
        <v>276</v>
      </c>
      <c r="BM555" s="205" t="s">
        <v>1200</v>
      </c>
    </row>
    <row r="556" spans="1:65" s="13" customFormat="1" ht="33.75">
      <c r="B556" s="212"/>
      <c r="C556" s="213"/>
      <c r="D556" s="214" t="s">
        <v>555</v>
      </c>
      <c r="E556" s="215" t="s">
        <v>1</v>
      </c>
      <c r="F556" s="216" t="s">
        <v>1111</v>
      </c>
      <c r="G556" s="213"/>
      <c r="H556" s="217">
        <v>2759</v>
      </c>
      <c r="I556" s="218"/>
      <c r="J556" s="213"/>
      <c r="K556" s="213"/>
      <c r="L556" s="219"/>
      <c r="M556" s="220"/>
      <c r="N556" s="221"/>
      <c r="O556" s="221"/>
      <c r="P556" s="221"/>
      <c r="Q556" s="221"/>
      <c r="R556" s="221"/>
      <c r="S556" s="221"/>
      <c r="T556" s="222"/>
      <c r="AT556" s="223" t="s">
        <v>555</v>
      </c>
      <c r="AU556" s="223" t="s">
        <v>87</v>
      </c>
      <c r="AV556" s="13" t="s">
        <v>87</v>
      </c>
      <c r="AW556" s="13" t="s">
        <v>32</v>
      </c>
      <c r="AX556" s="13" t="s">
        <v>77</v>
      </c>
      <c r="AY556" s="223" t="s">
        <v>209</v>
      </c>
    </row>
    <row r="557" spans="1:65" s="13" customFormat="1">
      <c r="B557" s="212"/>
      <c r="C557" s="213"/>
      <c r="D557" s="214" t="s">
        <v>555</v>
      </c>
      <c r="E557" s="215" t="s">
        <v>1</v>
      </c>
      <c r="F557" s="216" t="s">
        <v>1112</v>
      </c>
      <c r="G557" s="213"/>
      <c r="H557" s="217">
        <v>675</v>
      </c>
      <c r="I557" s="218"/>
      <c r="J557" s="213"/>
      <c r="K557" s="213"/>
      <c r="L557" s="219"/>
      <c r="M557" s="220"/>
      <c r="N557" s="221"/>
      <c r="O557" s="221"/>
      <c r="P557" s="221"/>
      <c r="Q557" s="221"/>
      <c r="R557" s="221"/>
      <c r="S557" s="221"/>
      <c r="T557" s="222"/>
      <c r="AT557" s="223" t="s">
        <v>555</v>
      </c>
      <c r="AU557" s="223" t="s">
        <v>87</v>
      </c>
      <c r="AV557" s="13" t="s">
        <v>87</v>
      </c>
      <c r="AW557" s="13" t="s">
        <v>32</v>
      </c>
      <c r="AX557" s="13" t="s">
        <v>77</v>
      </c>
      <c r="AY557" s="223" t="s">
        <v>209</v>
      </c>
    </row>
    <row r="558" spans="1:65" s="13" customFormat="1">
      <c r="B558" s="212"/>
      <c r="C558" s="213"/>
      <c r="D558" s="214" t="s">
        <v>555</v>
      </c>
      <c r="E558" s="215" t="s">
        <v>1</v>
      </c>
      <c r="F558" s="216" t="s">
        <v>1201</v>
      </c>
      <c r="G558" s="213"/>
      <c r="H558" s="217">
        <v>221</v>
      </c>
      <c r="I558" s="218"/>
      <c r="J558" s="213"/>
      <c r="K558" s="213"/>
      <c r="L558" s="219"/>
      <c r="M558" s="220"/>
      <c r="N558" s="221"/>
      <c r="O558" s="221"/>
      <c r="P558" s="221"/>
      <c r="Q558" s="221"/>
      <c r="R558" s="221"/>
      <c r="S558" s="221"/>
      <c r="T558" s="222"/>
      <c r="AT558" s="223" t="s">
        <v>555</v>
      </c>
      <c r="AU558" s="223" t="s">
        <v>87</v>
      </c>
      <c r="AV558" s="13" t="s">
        <v>87</v>
      </c>
      <c r="AW558" s="13" t="s">
        <v>32</v>
      </c>
      <c r="AX558" s="13" t="s">
        <v>77</v>
      </c>
      <c r="AY558" s="223" t="s">
        <v>209</v>
      </c>
    </row>
    <row r="559" spans="1:65" s="14" customFormat="1">
      <c r="B559" s="235"/>
      <c r="C559" s="236"/>
      <c r="D559" s="214" t="s">
        <v>555</v>
      </c>
      <c r="E559" s="237" t="s">
        <v>1</v>
      </c>
      <c r="F559" s="238" t="s">
        <v>645</v>
      </c>
      <c r="G559" s="236"/>
      <c r="H559" s="239">
        <v>3655</v>
      </c>
      <c r="I559" s="240"/>
      <c r="J559" s="236"/>
      <c r="K559" s="236"/>
      <c r="L559" s="241"/>
      <c r="M559" s="242"/>
      <c r="N559" s="243"/>
      <c r="O559" s="243"/>
      <c r="P559" s="243"/>
      <c r="Q559" s="243"/>
      <c r="R559" s="243"/>
      <c r="S559" s="243"/>
      <c r="T559" s="244"/>
      <c r="AT559" s="245" t="s">
        <v>555</v>
      </c>
      <c r="AU559" s="245" t="s">
        <v>87</v>
      </c>
      <c r="AV559" s="14" t="s">
        <v>218</v>
      </c>
      <c r="AW559" s="14" t="s">
        <v>32</v>
      </c>
      <c r="AX559" s="14" t="s">
        <v>85</v>
      </c>
      <c r="AY559" s="245" t="s">
        <v>209</v>
      </c>
    </row>
    <row r="560" spans="1:65" s="2" customFormat="1" ht="24.2" customHeight="1">
      <c r="A560" s="35"/>
      <c r="B560" s="36"/>
      <c r="C560" s="224" t="s">
        <v>1202</v>
      </c>
      <c r="D560" s="224" t="s">
        <v>576</v>
      </c>
      <c r="E560" s="225" t="s">
        <v>1203</v>
      </c>
      <c r="F560" s="226" t="s">
        <v>1204</v>
      </c>
      <c r="G560" s="227" t="s">
        <v>217</v>
      </c>
      <c r="H560" s="228">
        <v>4221.5249999999996</v>
      </c>
      <c r="I560" s="229"/>
      <c r="J560" s="230">
        <f>ROUND(I560*H560,2)</f>
        <v>0</v>
      </c>
      <c r="K560" s="231"/>
      <c r="L560" s="232"/>
      <c r="M560" s="233" t="s">
        <v>1</v>
      </c>
      <c r="N560" s="234" t="s">
        <v>42</v>
      </c>
      <c r="O560" s="72"/>
      <c r="P560" s="203">
        <f>O560*H560</f>
        <v>0</v>
      </c>
      <c r="Q560" s="203">
        <v>5.0000000000000001E-4</v>
      </c>
      <c r="R560" s="203">
        <f>Q560*H560</f>
        <v>2.1107624999999999</v>
      </c>
      <c r="S560" s="203">
        <v>0</v>
      </c>
      <c r="T560" s="204">
        <f>S560*H560</f>
        <v>0</v>
      </c>
      <c r="U560" s="35"/>
      <c r="V560" s="35"/>
      <c r="W560" s="35"/>
      <c r="X560" s="35"/>
      <c r="Y560" s="35"/>
      <c r="Z560" s="35"/>
      <c r="AA560" s="35"/>
      <c r="AB560" s="35"/>
      <c r="AC560" s="35"/>
      <c r="AD560" s="35"/>
      <c r="AE560" s="35"/>
      <c r="AR560" s="205" t="s">
        <v>341</v>
      </c>
      <c r="AT560" s="205" t="s">
        <v>576</v>
      </c>
      <c r="AU560" s="205" t="s">
        <v>87</v>
      </c>
      <c r="AY560" s="18" t="s">
        <v>209</v>
      </c>
      <c r="BE560" s="206">
        <f>IF(N560="základní",J560,0)</f>
        <v>0</v>
      </c>
      <c r="BF560" s="206">
        <f>IF(N560="snížená",J560,0)</f>
        <v>0</v>
      </c>
      <c r="BG560" s="206">
        <f>IF(N560="zákl. přenesená",J560,0)</f>
        <v>0</v>
      </c>
      <c r="BH560" s="206">
        <f>IF(N560="sníž. přenesená",J560,0)</f>
        <v>0</v>
      </c>
      <c r="BI560" s="206">
        <f>IF(N560="nulová",J560,0)</f>
        <v>0</v>
      </c>
      <c r="BJ560" s="18" t="s">
        <v>85</v>
      </c>
      <c r="BK560" s="206">
        <f>ROUND(I560*H560,2)</f>
        <v>0</v>
      </c>
      <c r="BL560" s="18" t="s">
        <v>276</v>
      </c>
      <c r="BM560" s="205" t="s">
        <v>1205</v>
      </c>
    </row>
    <row r="561" spans="1:65" s="13" customFormat="1">
      <c r="B561" s="212"/>
      <c r="C561" s="213"/>
      <c r="D561" s="214" t="s">
        <v>555</v>
      </c>
      <c r="E561" s="215" t="s">
        <v>1</v>
      </c>
      <c r="F561" s="216" t="s">
        <v>1206</v>
      </c>
      <c r="G561" s="213"/>
      <c r="H561" s="217">
        <v>4221.5249999999996</v>
      </c>
      <c r="I561" s="218"/>
      <c r="J561" s="213"/>
      <c r="K561" s="213"/>
      <c r="L561" s="219"/>
      <c r="M561" s="220"/>
      <c r="N561" s="221"/>
      <c r="O561" s="221"/>
      <c r="P561" s="221"/>
      <c r="Q561" s="221"/>
      <c r="R561" s="221"/>
      <c r="S561" s="221"/>
      <c r="T561" s="222"/>
      <c r="AT561" s="223" t="s">
        <v>555</v>
      </c>
      <c r="AU561" s="223" t="s">
        <v>87</v>
      </c>
      <c r="AV561" s="13" t="s">
        <v>87</v>
      </c>
      <c r="AW561" s="13" t="s">
        <v>32</v>
      </c>
      <c r="AX561" s="13" t="s">
        <v>85</v>
      </c>
      <c r="AY561" s="223" t="s">
        <v>209</v>
      </c>
    </row>
    <row r="562" spans="1:65" s="2" customFormat="1" ht="24.2" customHeight="1">
      <c r="A562" s="35"/>
      <c r="B562" s="36"/>
      <c r="C562" s="193" t="s">
        <v>1207</v>
      </c>
      <c r="D562" s="193" t="s">
        <v>214</v>
      </c>
      <c r="E562" s="194" t="s">
        <v>1208</v>
      </c>
      <c r="F562" s="195" t="s">
        <v>1209</v>
      </c>
      <c r="G562" s="196" t="s">
        <v>217</v>
      </c>
      <c r="H562" s="197">
        <v>675</v>
      </c>
      <c r="I562" s="198"/>
      <c r="J562" s="199">
        <f>ROUND(I562*H562,2)</f>
        <v>0</v>
      </c>
      <c r="K562" s="200"/>
      <c r="L562" s="40"/>
      <c r="M562" s="201" t="s">
        <v>1</v>
      </c>
      <c r="N562" s="202" t="s">
        <v>42</v>
      </c>
      <c r="O562" s="72"/>
      <c r="P562" s="203">
        <f>O562*H562</f>
        <v>0</v>
      </c>
      <c r="Q562" s="203">
        <v>0</v>
      </c>
      <c r="R562" s="203">
        <f>Q562*H562</f>
        <v>0</v>
      </c>
      <c r="S562" s="203">
        <v>0</v>
      </c>
      <c r="T562" s="204">
        <f>S562*H562</f>
        <v>0</v>
      </c>
      <c r="U562" s="35"/>
      <c r="V562" s="35"/>
      <c r="W562" s="35"/>
      <c r="X562" s="35"/>
      <c r="Y562" s="35"/>
      <c r="Z562" s="35"/>
      <c r="AA562" s="35"/>
      <c r="AB562" s="35"/>
      <c r="AC562" s="35"/>
      <c r="AD562" s="35"/>
      <c r="AE562" s="35"/>
      <c r="AR562" s="205" t="s">
        <v>276</v>
      </c>
      <c r="AT562" s="205" t="s">
        <v>214</v>
      </c>
      <c r="AU562" s="205" t="s">
        <v>87</v>
      </c>
      <c r="AY562" s="18" t="s">
        <v>209</v>
      </c>
      <c r="BE562" s="206">
        <f>IF(N562="základní",J562,0)</f>
        <v>0</v>
      </c>
      <c r="BF562" s="206">
        <f>IF(N562="snížená",J562,0)</f>
        <v>0</v>
      </c>
      <c r="BG562" s="206">
        <f>IF(N562="zákl. přenesená",J562,0)</f>
        <v>0</v>
      </c>
      <c r="BH562" s="206">
        <f>IF(N562="sníž. přenesená",J562,0)</f>
        <v>0</v>
      </c>
      <c r="BI562" s="206">
        <f>IF(N562="nulová",J562,0)</f>
        <v>0</v>
      </c>
      <c r="BJ562" s="18" t="s">
        <v>85</v>
      </c>
      <c r="BK562" s="206">
        <f>ROUND(I562*H562,2)</f>
        <v>0</v>
      </c>
      <c r="BL562" s="18" t="s">
        <v>276</v>
      </c>
      <c r="BM562" s="205" t="s">
        <v>1210</v>
      </c>
    </row>
    <row r="563" spans="1:65" s="13" customFormat="1">
      <c r="B563" s="212"/>
      <c r="C563" s="213"/>
      <c r="D563" s="214" t="s">
        <v>555</v>
      </c>
      <c r="E563" s="215" t="s">
        <v>1</v>
      </c>
      <c r="F563" s="216" t="s">
        <v>1112</v>
      </c>
      <c r="G563" s="213"/>
      <c r="H563" s="217">
        <v>675</v>
      </c>
      <c r="I563" s="218"/>
      <c r="J563" s="213"/>
      <c r="K563" s="213"/>
      <c r="L563" s="219"/>
      <c r="M563" s="220"/>
      <c r="N563" s="221"/>
      <c r="O563" s="221"/>
      <c r="P563" s="221"/>
      <c r="Q563" s="221"/>
      <c r="R563" s="221"/>
      <c r="S563" s="221"/>
      <c r="T563" s="222"/>
      <c r="AT563" s="223" t="s">
        <v>555</v>
      </c>
      <c r="AU563" s="223" t="s">
        <v>87</v>
      </c>
      <c r="AV563" s="13" t="s">
        <v>87</v>
      </c>
      <c r="AW563" s="13" t="s">
        <v>32</v>
      </c>
      <c r="AX563" s="13" t="s">
        <v>85</v>
      </c>
      <c r="AY563" s="223" t="s">
        <v>209</v>
      </c>
    </row>
    <row r="564" spans="1:65" s="2" customFormat="1" ht="16.5" customHeight="1">
      <c r="A564" s="35"/>
      <c r="B564" s="36"/>
      <c r="C564" s="224" t="s">
        <v>1211</v>
      </c>
      <c r="D564" s="224" t="s">
        <v>576</v>
      </c>
      <c r="E564" s="225" t="s">
        <v>1212</v>
      </c>
      <c r="F564" s="226" t="s">
        <v>1213</v>
      </c>
      <c r="G564" s="227" t="s">
        <v>236</v>
      </c>
      <c r="H564" s="228">
        <v>55.688000000000002</v>
      </c>
      <c r="I564" s="229"/>
      <c r="J564" s="230">
        <f>ROUND(I564*H564,2)</f>
        <v>0</v>
      </c>
      <c r="K564" s="231"/>
      <c r="L564" s="232"/>
      <c r="M564" s="233" t="s">
        <v>1</v>
      </c>
      <c r="N564" s="234" t="s">
        <v>42</v>
      </c>
      <c r="O564" s="72"/>
      <c r="P564" s="203">
        <f>O564*H564</f>
        <v>0</v>
      </c>
      <c r="Q564" s="203">
        <v>1</v>
      </c>
      <c r="R564" s="203">
        <f>Q564*H564</f>
        <v>55.688000000000002</v>
      </c>
      <c r="S564" s="203">
        <v>0</v>
      </c>
      <c r="T564" s="204">
        <f>S564*H564</f>
        <v>0</v>
      </c>
      <c r="U564" s="35"/>
      <c r="V564" s="35"/>
      <c r="W564" s="35"/>
      <c r="X564" s="35"/>
      <c r="Y564" s="35"/>
      <c r="Z564" s="35"/>
      <c r="AA564" s="35"/>
      <c r="AB564" s="35"/>
      <c r="AC564" s="35"/>
      <c r="AD564" s="35"/>
      <c r="AE564" s="35"/>
      <c r="AR564" s="205" t="s">
        <v>341</v>
      </c>
      <c r="AT564" s="205" t="s">
        <v>576</v>
      </c>
      <c r="AU564" s="205" t="s">
        <v>87</v>
      </c>
      <c r="AY564" s="18" t="s">
        <v>209</v>
      </c>
      <c r="BE564" s="206">
        <f>IF(N564="základní",J564,0)</f>
        <v>0</v>
      </c>
      <c r="BF564" s="206">
        <f>IF(N564="snížená",J564,0)</f>
        <v>0</v>
      </c>
      <c r="BG564" s="206">
        <f>IF(N564="zákl. přenesená",J564,0)</f>
        <v>0</v>
      </c>
      <c r="BH564" s="206">
        <f>IF(N564="sníž. přenesená",J564,0)</f>
        <v>0</v>
      </c>
      <c r="BI564" s="206">
        <f>IF(N564="nulová",J564,0)</f>
        <v>0</v>
      </c>
      <c r="BJ564" s="18" t="s">
        <v>85</v>
      </c>
      <c r="BK564" s="206">
        <f>ROUND(I564*H564,2)</f>
        <v>0</v>
      </c>
      <c r="BL564" s="18" t="s">
        <v>276</v>
      </c>
      <c r="BM564" s="205" t="s">
        <v>1214</v>
      </c>
    </row>
    <row r="565" spans="1:65" s="13" customFormat="1">
      <c r="B565" s="212"/>
      <c r="C565" s="213"/>
      <c r="D565" s="214" t="s">
        <v>555</v>
      </c>
      <c r="E565" s="215" t="s">
        <v>1</v>
      </c>
      <c r="F565" s="216" t="s">
        <v>1215</v>
      </c>
      <c r="G565" s="213"/>
      <c r="H565" s="217">
        <v>55.688000000000002</v>
      </c>
      <c r="I565" s="218"/>
      <c r="J565" s="213"/>
      <c r="K565" s="213"/>
      <c r="L565" s="219"/>
      <c r="M565" s="220"/>
      <c r="N565" s="221"/>
      <c r="O565" s="221"/>
      <c r="P565" s="221"/>
      <c r="Q565" s="221"/>
      <c r="R565" s="221"/>
      <c r="S565" s="221"/>
      <c r="T565" s="222"/>
      <c r="AT565" s="223" t="s">
        <v>555</v>
      </c>
      <c r="AU565" s="223" t="s">
        <v>87</v>
      </c>
      <c r="AV565" s="13" t="s">
        <v>87</v>
      </c>
      <c r="AW565" s="13" t="s">
        <v>32</v>
      </c>
      <c r="AX565" s="13" t="s">
        <v>85</v>
      </c>
      <c r="AY565" s="223" t="s">
        <v>209</v>
      </c>
    </row>
    <row r="566" spans="1:65" s="2" customFormat="1" ht="24.2" customHeight="1">
      <c r="A566" s="35"/>
      <c r="B566" s="36"/>
      <c r="C566" s="193" t="s">
        <v>1216</v>
      </c>
      <c r="D566" s="193" t="s">
        <v>214</v>
      </c>
      <c r="E566" s="194" t="s">
        <v>1217</v>
      </c>
      <c r="F566" s="195" t="s">
        <v>1218</v>
      </c>
      <c r="G566" s="196" t="s">
        <v>217</v>
      </c>
      <c r="H566" s="197">
        <v>370</v>
      </c>
      <c r="I566" s="198"/>
      <c r="J566" s="199">
        <f>ROUND(I566*H566,2)</f>
        <v>0</v>
      </c>
      <c r="K566" s="200"/>
      <c r="L566" s="40"/>
      <c r="M566" s="201" t="s">
        <v>1</v>
      </c>
      <c r="N566" s="202" t="s">
        <v>42</v>
      </c>
      <c r="O566" s="72"/>
      <c r="P566" s="203">
        <f>O566*H566</f>
        <v>0</v>
      </c>
      <c r="Q566" s="203">
        <v>0</v>
      </c>
      <c r="R566" s="203">
        <f>Q566*H566</f>
        <v>0</v>
      </c>
      <c r="S566" s="203">
        <v>0</v>
      </c>
      <c r="T566" s="204">
        <f>S566*H566</f>
        <v>0</v>
      </c>
      <c r="U566" s="35"/>
      <c r="V566" s="35"/>
      <c r="W566" s="35"/>
      <c r="X566" s="35"/>
      <c r="Y566" s="35"/>
      <c r="Z566" s="35"/>
      <c r="AA566" s="35"/>
      <c r="AB566" s="35"/>
      <c r="AC566" s="35"/>
      <c r="AD566" s="35"/>
      <c r="AE566" s="35"/>
      <c r="AR566" s="205" t="s">
        <v>276</v>
      </c>
      <c r="AT566" s="205" t="s">
        <v>214</v>
      </c>
      <c r="AU566" s="205" t="s">
        <v>87</v>
      </c>
      <c r="AY566" s="18" t="s">
        <v>209</v>
      </c>
      <c r="BE566" s="206">
        <f>IF(N566="základní",J566,0)</f>
        <v>0</v>
      </c>
      <c r="BF566" s="206">
        <f>IF(N566="snížená",J566,0)</f>
        <v>0</v>
      </c>
      <c r="BG566" s="206">
        <f>IF(N566="zákl. přenesená",J566,0)</f>
        <v>0</v>
      </c>
      <c r="BH566" s="206">
        <f>IF(N566="sníž. přenesená",J566,0)</f>
        <v>0</v>
      </c>
      <c r="BI566" s="206">
        <f>IF(N566="nulová",J566,0)</f>
        <v>0</v>
      </c>
      <c r="BJ566" s="18" t="s">
        <v>85</v>
      </c>
      <c r="BK566" s="206">
        <f>ROUND(I566*H566,2)</f>
        <v>0</v>
      </c>
      <c r="BL566" s="18" t="s">
        <v>276</v>
      </c>
      <c r="BM566" s="205" t="s">
        <v>1219</v>
      </c>
    </row>
    <row r="567" spans="1:65" s="2" customFormat="1" ht="16.5" customHeight="1">
      <c r="A567" s="35"/>
      <c r="B567" s="36"/>
      <c r="C567" s="224" t="s">
        <v>1220</v>
      </c>
      <c r="D567" s="224" t="s">
        <v>576</v>
      </c>
      <c r="E567" s="225" t="s">
        <v>1114</v>
      </c>
      <c r="F567" s="226" t="s">
        <v>1115</v>
      </c>
      <c r="G567" s="227" t="s">
        <v>236</v>
      </c>
      <c r="H567" s="228">
        <v>0.13</v>
      </c>
      <c r="I567" s="229"/>
      <c r="J567" s="230">
        <f>ROUND(I567*H567,2)</f>
        <v>0</v>
      </c>
      <c r="K567" s="231"/>
      <c r="L567" s="232"/>
      <c r="M567" s="233" t="s">
        <v>1</v>
      </c>
      <c r="N567" s="234" t="s">
        <v>42</v>
      </c>
      <c r="O567" s="72"/>
      <c r="P567" s="203">
        <f>O567*H567</f>
        <v>0</v>
      </c>
      <c r="Q567" s="203">
        <v>1</v>
      </c>
      <c r="R567" s="203">
        <f>Q567*H567</f>
        <v>0.13</v>
      </c>
      <c r="S567" s="203">
        <v>0</v>
      </c>
      <c r="T567" s="204">
        <f>S567*H567</f>
        <v>0</v>
      </c>
      <c r="U567" s="35"/>
      <c r="V567" s="35"/>
      <c r="W567" s="35"/>
      <c r="X567" s="35"/>
      <c r="Y567" s="35"/>
      <c r="Z567" s="35"/>
      <c r="AA567" s="35"/>
      <c r="AB567" s="35"/>
      <c r="AC567" s="35"/>
      <c r="AD567" s="35"/>
      <c r="AE567" s="35"/>
      <c r="AR567" s="205" t="s">
        <v>341</v>
      </c>
      <c r="AT567" s="205" t="s">
        <v>576</v>
      </c>
      <c r="AU567" s="205" t="s">
        <v>87</v>
      </c>
      <c r="AY567" s="18" t="s">
        <v>209</v>
      </c>
      <c r="BE567" s="206">
        <f>IF(N567="základní",J567,0)</f>
        <v>0</v>
      </c>
      <c r="BF567" s="206">
        <f>IF(N567="snížená",J567,0)</f>
        <v>0</v>
      </c>
      <c r="BG567" s="206">
        <f>IF(N567="zákl. přenesená",J567,0)</f>
        <v>0</v>
      </c>
      <c r="BH567" s="206">
        <f>IF(N567="sníž. přenesená",J567,0)</f>
        <v>0</v>
      </c>
      <c r="BI567" s="206">
        <f>IF(N567="nulová",J567,0)</f>
        <v>0</v>
      </c>
      <c r="BJ567" s="18" t="s">
        <v>85</v>
      </c>
      <c r="BK567" s="206">
        <f>ROUND(I567*H567,2)</f>
        <v>0</v>
      </c>
      <c r="BL567" s="18" t="s">
        <v>276</v>
      </c>
      <c r="BM567" s="205" t="s">
        <v>1221</v>
      </c>
    </row>
    <row r="568" spans="1:65" s="13" customFormat="1">
      <c r="B568" s="212"/>
      <c r="C568" s="213"/>
      <c r="D568" s="214" t="s">
        <v>555</v>
      </c>
      <c r="E568" s="215" t="s">
        <v>1</v>
      </c>
      <c r="F568" s="216" t="s">
        <v>1222</v>
      </c>
      <c r="G568" s="213"/>
      <c r="H568" s="217">
        <v>0.13</v>
      </c>
      <c r="I568" s="218"/>
      <c r="J568" s="213"/>
      <c r="K568" s="213"/>
      <c r="L568" s="219"/>
      <c r="M568" s="220"/>
      <c r="N568" s="221"/>
      <c r="O568" s="221"/>
      <c r="P568" s="221"/>
      <c r="Q568" s="221"/>
      <c r="R568" s="221"/>
      <c r="S568" s="221"/>
      <c r="T568" s="222"/>
      <c r="AT568" s="223" t="s">
        <v>555</v>
      </c>
      <c r="AU568" s="223" t="s">
        <v>87</v>
      </c>
      <c r="AV568" s="13" t="s">
        <v>87</v>
      </c>
      <c r="AW568" s="13" t="s">
        <v>32</v>
      </c>
      <c r="AX568" s="13" t="s">
        <v>85</v>
      </c>
      <c r="AY568" s="223" t="s">
        <v>209</v>
      </c>
    </row>
    <row r="569" spans="1:65" s="2" customFormat="1" ht="24.2" customHeight="1">
      <c r="A569" s="35"/>
      <c r="B569" s="36"/>
      <c r="C569" s="193" t="s">
        <v>1223</v>
      </c>
      <c r="D569" s="193" t="s">
        <v>214</v>
      </c>
      <c r="E569" s="194" t="s">
        <v>1224</v>
      </c>
      <c r="F569" s="195" t="s">
        <v>1225</v>
      </c>
      <c r="G569" s="196" t="s">
        <v>217</v>
      </c>
      <c r="H569" s="197">
        <v>370</v>
      </c>
      <c r="I569" s="198"/>
      <c r="J569" s="199">
        <f>ROUND(I569*H569,2)</f>
        <v>0</v>
      </c>
      <c r="K569" s="200"/>
      <c r="L569" s="40"/>
      <c r="M569" s="201" t="s">
        <v>1</v>
      </c>
      <c r="N569" s="202" t="s">
        <v>42</v>
      </c>
      <c r="O569" s="72"/>
      <c r="P569" s="203">
        <f>O569*H569</f>
        <v>0</v>
      </c>
      <c r="Q569" s="203">
        <v>9.3999999999999997E-4</v>
      </c>
      <c r="R569" s="203">
        <f>Q569*H569</f>
        <v>0.3478</v>
      </c>
      <c r="S569" s="203">
        <v>0</v>
      </c>
      <c r="T569" s="204">
        <f>S569*H569</f>
        <v>0</v>
      </c>
      <c r="U569" s="35"/>
      <c r="V569" s="35"/>
      <c r="W569" s="35"/>
      <c r="X569" s="35"/>
      <c r="Y569" s="35"/>
      <c r="Z569" s="35"/>
      <c r="AA569" s="35"/>
      <c r="AB569" s="35"/>
      <c r="AC569" s="35"/>
      <c r="AD569" s="35"/>
      <c r="AE569" s="35"/>
      <c r="AR569" s="205" t="s">
        <v>276</v>
      </c>
      <c r="AT569" s="205" t="s">
        <v>214</v>
      </c>
      <c r="AU569" s="205" t="s">
        <v>87</v>
      </c>
      <c r="AY569" s="18" t="s">
        <v>209</v>
      </c>
      <c r="BE569" s="206">
        <f>IF(N569="základní",J569,0)</f>
        <v>0</v>
      </c>
      <c r="BF569" s="206">
        <f>IF(N569="snížená",J569,0)</f>
        <v>0</v>
      </c>
      <c r="BG569" s="206">
        <f>IF(N569="zákl. přenesená",J569,0)</f>
        <v>0</v>
      </c>
      <c r="BH569" s="206">
        <f>IF(N569="sníž. přenesená",J569,0)</f>
        <v>0</v>
      </c>
      <c r="BI569" s="206">
        <f>IF(N569="nulová",J569,0)</f>
        <v>0</v>
      </c>
      <c r="BJ569" s="18" t="s">
        <v>85</v>
      </c>
      <c r="BK569" s="206">
        <f>ROUND(I569*H569,2)</f>
        <v>0</v>
      </c>
      <c r="BL569" s="18" t="s">
        <v>276</v>
      </c>
      <c r="BM569" s="205" t="s">
        <v>1226</v>
      </c>
    </row>
    <row r="570" spans="1:65" s="2" customFormat="1" ht="44.25" customHeight="1">
      <c r="A570" s="35"/>
      <c r="B570" s="36"/>
      <c r="C570" s="224" t="s">
        <v>1227</v>
      </c>
      <c r="D570" s="224" t="s">
        <v>576</v>
      </c>
      <c r="E570" s="225" t="s">
        <v>1123</v>
      </c>
      <c r="F570" s="226" t="s">
        <v>1124</v>
      </c>
      <c r="G570" s="227" t="s">
        <v>217</v>
      </c>
      <c r="H570" s="228">
        <v>444</v>
      </c>
      <c r="I570" s="229"/>
      <c r="J570" s="230">
        <f>ROUND(I570*H570,2)</f>
        <v>0</v>
      </c>
      <c r="K570" s="231"/>
      <c r="L570" s="232"/>
      <c r="M570" s="233" t="s">
        <v>1</v>
      </c>
      <c r="N570" s="234" t="s">
        <v>42</v>
      </c>
      <c r="O570" s="72"/>
      <c r="P570" s="203">
        <f>O570*H570</f>
        <v>0</v>
      </c>
      <c r="Q570" s="203">
        <v>5.4000000000000003E-3</v>
      </c>
      <c r="R570" s="203">
        <f>Q570*H570</f>
        <v>2.3976000000000002</v>
      </c>
      <c r="S570" s="203">
        <v>0</v>
      </c>
      <c r="T570" s="204">
        <f>S570*H570</f>
        <v>0</v>
      </c>
      <c r="U570" s="35"/>
      <c r="V570" s="35"/>
      <c r="W570" s="35"/>
      <c r="X570" s="35"/>
      <c r="Y570" s="35"/>
      <c r="Z570" s="35"/>
      <c r="AA570" s="35"/>
      <c r="AB570" s="35"/>
      <c r="AC570" s="35"/>
      <c r="AD570" s="35"/>
      <c r="AE570" s="35"/>
      <c r="AR570" s="205" t="s">
        <v>341</v>
      </c>
      <c r="AT570" s="205" t="s">
        <v>576</v>
      </c>
      <c r="AU570" s="205" t="s">
        <v>87</v>
      </c>
      <c r="AY570" s="18" t="s">
        <v>209</v>
      </c>
      <c r="BE570" s="206">
        <f>IF(N570="základní",J570,0)</f>
        <v>0</v>
      </c>
      <c r="BF570" s="206">
        <f>IF(N570="snížená",J570,0)</f>
        <v>0</v>
      </c>
      <c r="BG570" s="206">
        <f>IF(N570="zákl. přenesená",J570,0)</f>
        <v>0</v>
      </c>
      <c r="BH570" s="206">
        <f>IF(N570="sníž. přenesená",J570,0)</f>
        <v>0</v>
      </c>
      <c r="BI570" s="206">
        <f>IF(N570="nulová",J570,0)</f>
        <v>0</v>
      </c>
      <c r="BJ570" s="18" t="s">
        <v>85</v>
      </c>
      <c r="BK570" s="206">
        <f>ROUND(I570*H570,2)</f>
        <v>0</v>
      </c>
      <c r="BL570" s="18" t="s">
        <v>276</v>
      </c>
      <c r="BM570" s="205" t="s">
        <v>1228</v>
      </c>
    </row>
    <row r="571" spans="1:65" s="13" customFormat="1">
      <c r="B571" s="212"/>
      <c r="C571" s="213"/>
      <c r="D571" s="214" t="s">
        <v>555</v>
      </c>
      <c r="E571" s="215" t="s">
        <v>1</v>
      </c>
      <c r="F571" s="216" t="s">
        <v>1229</v>
      </c>
      <c r="G571" s="213"/>
      <c r="H571" s="217">
        <v>444</v>
      </c>
      <c r="I571" s="218"/>
      <c r="J571" s="213"/>
      <c r="K571" s="213"/>
      <c r="L571" s="219"/>
      <c r="M571" s="220"/>
      <c r="N571" s="221"/>
      <c r="O571" s="221"/>
      <c r="P571" s="221"/>
      <c r="Q571" s="221"/>
      <c r="R571" s="221"/>
      <c r="S571" s="221"/>
      <c r="T571" s="222"/>
      <c r="AT571" s="223" t="s">
        <v>555</v>
      </c>
      <c r="AU571" s="223" t="s">
        <v>87</v>
      </c>
      <c r="AV571" s="13" t="s">
        <v>87</v>
      </c>
      <c r="AW571" s="13" t="s">
        <v>32</v>
      </c>
      <c r="AX571" s="13" t="s">
        <v>85</v>
      </c>
      <c r="AY571" s="223" t="s">
        <v>209</v>
      </c>
    </row>
    <row r="572" spans="1:65" s="2" customFormat="1" ht="24.2" customHeight="1">
      <c r="A572" s="35"/>
      <c r="B572" s="36"/>
      <c r="C572" s="193" t="s">
        <v>1230</v>
      </c>
      <c r="D572" s="193" t="s">
        <v>214</v>
      </c>
      <c r="E572" s="194" t="s">
        <v>1231</v>
      </c>
      <c r="F572" s="195" t="s">
        <v>1232</v>
      </c>
      <c r="G572" s="196" t="s">
        <v>217</v>
      </c>
      <c r="H572" s="197">
        <v>370</v>
      </c>
      <c r="I572" s="198"/>
      <c r="J572" s="199">
        <f>ROUND(I572*H572,2)</f>
        <v>0</v>
      </c>
      <c r="K572" s="200"/>
      <c r="L572" s="40"/>
      <c r="M572" s="201" t="s">
        <v>1</v>
      </c>
      <c r="N572" s="202" t="s">
        <v>42</v>
      </c>
      <c r="O572" s="72"/>
      <c r="P572" s="203">
        <f>O572*H572</f>
        <v>0</v>
      </c>
      <c r="Q572" s="203">
        <v>7.6999999999999996E-4</v>
      </c>
      <c r="R572" s="203">
        <f>Q572*H572</f>
        <v>0.28489999999999999</v>
      </c>
      <c r="S572" s="203">
        <v>0</v>
      </c>
      <c r="T572" s="204">
        <f>S572*H572</f>
        <v>0</v>
      </c>
      <c r="U572" s="35"/>
      <c r="V572" s="35"/>
      <c r="W572" s="35"/>
      <c r="X572" s="35"/>
      <c r="Y572" s="35"/>
      <c r="Z572" s="35"/>
      <c r="AA572" s="35"/>
      <c r="AB572" s="35"/>
      <c r="AC572" s="35"/>
      <c r="AD572" s="35"/>
      <c r="AE572" s="35"/>
      <c r="AR572" s="205" t="s">
        <v>276</v>
      </c>
      <c r="AT572" s="205" t="s">
        <v>214</v>
      </c>
      <c r="AU572" s="205" t="s">
        <v>87</v>
      </c>
      <c r="AY572" s="18" t="s">
        <v>209</v>
      </c>
      <c r="BE572" s="206">
        <f>IF(N572="základní",J572,0)</f>
        <v>0</v>
      </c>
      <c r="BF572" s="206">
        <f>IF(N572="snížená",J572,0)</f>
        <v>0</v>
      </c>
      <c r="BG572" s="206">
        <f>IF(N572="zákl. přenesená",J572,0)</f>
        <v>0</v>
      </c>
      <c r="BH572" s="206">
        <f>IF(N572="sníž. přenesená",J572,0)</f>
        <v>0</v>
      </c>
      <c r="BI572" s="206">
        <f>IF(N572="nulová",J572,0)</f>
        <v>0</v>
      </c>
      <c r="BJ572" s="18" t="s">
        <v>85</v>
      </c>
      <c r="BK572" s="206">
        <f>ROUND(I572*H572,2)</f>
        <v>0</v>
      </c>
      <c r="BL572" s="18" t="s">
        <v>276</v>
      </c>
      <c r="BM572" s="205" t="s">
        <v>1233</v>
      </c>
    </row>
    <row r="573" spans="1:65" s="13" customFormat="1">
      <c r="B573" s="212"/>
      <c r="C573" s="213"/>
      <c r="D573" s="214" t="s">
        <v>555</v>
      </c>
      <c r="E573" s="215" t="s">
        <v>1</v>
      </c>
      <c r="F573" s="216" t="s">
        <v>1234</v>
      </c>
      <c r="G573" s="213"/>
      <c r="H573" s="217">
        <v>370</v>
      </c>
      <c r="I573" s="218"/>
      <c r="J573" s="213"/>
      <c r="K573" s="213"/>
      <c r="L573" s="219"/>
      <c r="M573" s="220"/>
      <c r="N573" s="221"/>
      <c r="O573" s="221"/>
      <c r="P573" s="221"/>
      <c r="Q573" s="221"/>
      <c r="R573" s="221"/>
      <c r="S573" s="221"/>
      <c r="T573" s="222"/>
      <c r="AT573" s="223" t="s">
        <v>555</v>
      </c>
      <c r="AU573" s="223" t="s">
        <v>87</v>
      </c>
      <c r="AV573" s="13" t="s">
        <v>87</v>
      </c>
      <c r="AW573" s="13" t="s">
        <v>32</v>
      </c>
      <c r="AX573" s="13" t="s">
        <v>85</v>
      </c>
      <c r="AY573" s="223" t="s">
        <v>209</v>
      </c>
    </row>
    <row r="574" spans="1:65" s="2" customFormat="1" ht="24.2" customHeight="1">
      <c r="A574" s="35"/>
      <c r="B574" s="36"/>
      <c r="C574" s="224" t="s">
        <v>1235</v>
      </c>
      <c r="D574" s="224" t="s">
        <v>576</v>
      </c>
      <c r="E574" s="225" t="s">
        <v>1153</v>
      </c>
      <c r="F574" s="226" t="s">
        <v>1154</v>
      </c>
      <c r="G574" s="227" t="s">
        <v>217</v>
      </c>
      <c r="H574" s="228">
        <v>444</v>
      </c>
      <c r="I574" s="229"/>
      <c r="J574" s="230">
        <f>ROUND(I574*H574,2)</f>
        <v>0</v>
      </c>
      <c r="K574" s="231"/>
      <c r="L574" s="232"/>
      <c r="M574" s="233" t="s">
        <v>1</v>
      </c>
      <c r="N574" s="234" t="s">
        <v>42</v>
      </c>
      <c r="O574" s="72"/>
      <c r="P574" s="203">
        <f>O574*H574</f>
        <v>0</v>
      </c>
      <c r="Q574" s="203">
        <v>2.5400000000000002E-3</v>
      </c>
      <c r="R574" s="203">
        <f>Q574*H574</f>
        <v>1.1277600000000001</v>
      </c>
      <c r="S574" s="203">
        <v>0</v>
      </c>
      <c r="T574" s="204">
        <f>S574*H574</f>
        <v>0</v>
      </c>
      <c r="U574" s="35"/>
      <c r="V574" s="35"/>
      <c r="W574" s="35"/>
      <c r="X574" s="35"/>
      <c r="Y574" s="35"/>
      <c r="Z574" s="35"/>
      <c r="AA574" s="35"/>
      <c r="AB574" s="35"/>
      <c r="AC574" s="35"/>
      <c r="AD574" s="35"/>
      <c r="AE574" s="35"/>
      <c r="AR574" s="205" t="s">
        <v>341</v>
      </c>
      <c r="AT574" s="205" t="s">
        <v>576</v>
      </c>
      <c r="AU574" s="205" t="s">
        <v>87</v>
      </c>
      <c r="AY574" s="18" t="s">
        <v>209</v>
      </c>
      <c r="BE574" s="206">
        <f>IF(N574="základní",J574,0)</f>
        <v>0</v>
      </c>
      <c r="BF574" s="206">
        <f>IF(N574="snížená",J574,0)</f>
        <v>0</v>
      </c>
      <c r="BG574" s="206">
        <f>IF(N574="zákl. přenesená",J574,0)</f>
        <v>0</v>
      </c>
      <c r="BH574" s="206">
        <f>IF(N574="sníž. přenesená",J574,0)</f>
        <v>0</v>
      </c>
      <c r="BI574" s="206">
        <f>IF(N574="nulová",J574,0)</f>
        <v>0</v>
      </c>
      <c r="BJ574" s="18" t="s">
        <v>85</v>
      </c>
      <c r="BK574" s="206">
        <f>ROUND(I574*H574,2)</f>
        <v>0</v>
      </c>
      <c r="BL574" s="18" t="s">
        <v>276</v>
      </c>
      <c r="BM574" s="205" t="s">
        <v>1236</v>
      </c>
    </row>
    <row r="575" spans="1:65" s="13" customFormat="1">
      <c r="B575" s="212"/>
      <c r="C575" s="213"/>
      <c r="D575" s="214" t="s">
        <v>555</v>
      </c>
      <c r="E575" s="215" t="s">
        <v>1</v>
      </c>
      <c r="F575" s="216" t="s">
        <v>1229</v>
      </c>
      <c r="G575" s="213"/>
      <c r="H575" s="217">
        <v>444</v>
      </c>
      <c r="I575" s="218"/>
      <c r="J575" s="213"/>
      <c r="K575" s="213"/>
      <c r="L575" s="219"/>
      <c r="M575" s="220"/>
      <c r="N575" s="221"/>
      <c r="O575" s="221"/>
      <c r="P575" s="221"/>
      <c r="Q575" s="221"/>
      <c r="R575" s="221"/>
      <c r="S575" s="221"/>
      <c r="T575" s="222"/>
      <c r="AT575" s="223" t="s">
        <v>555</v>
      </c>
      <c r="AU575" s="223" t="s">
        <v>87</v>
      </c>
      <c r="AV575" s="13" t="s">
        <v>87</v>
      </c>
      <c r="AW575" s="13" t="s">
        <v>32</v>
      </c>
      <c r="AX575" s="13" t="s">
        <v>85</v>
      </c>
      <c r="AY575" s="223" t="s">
        <v>209</v>
      </c>
    </row>
    <row r="576" spans="1:65" s="2" customFormat="1" ht="21.75" customHeight="1">
      <c r="A576" s="35"/>
      <c r="B576" s="36"/>
      <c r="C576" s="193" t="s">
        <v>1237</v>
      </c>
      <c r="D576" s="193" t="s">
        <v>214</v>
      </c>
      <c r="E576" s="194" t="s">
        <v>1238</v>
      </c>
      <c r="F576" s="195" t="s">
        <v>1239</v>
      </c>
      <c r="G576" s="196" t="s">
        <v>217</v>
      </c>
      <c r="H576" s="197">
        <v>3434</v>
      </c>
      <c r="I576" s="198"/>
      <c r="J576" s="199">
        <f>ROUND(I576*H576,2)</f>
        <v>0</v>
      </c>
      <c r="K576" s="200"/>
      <c r="L576" s="40"/>
      <c r="M576" s="201" t="s">
        <v>1</v>
      </c>
      <c r="N576" s="202" t="s">
        <v>42</v>
      </c>
      <c r="O576" s="72"/>
      <c r="P576" s="203">
        <f>O576*H576</f>
        <v>0</v>
      </c>
      <c r="Q576" s="203">
        <v>3.1E-4</v>
      </c>
      <c r="R576" s="203">
        <f>Q576*H576</f>
        <v>1.06454</v>
      </c>
      <c r="S576" s="203">
        <v>0</v>
      </c>
      <c r="T576" s="204">
        <f>S576*H576</f>
        <v>0</v>
      </c>
      <c r="U576" s="35"/>
      <c r="V576" s="35"/>
      <c r="W576" s="35"/>
      <c r="X576" s="35"/>
      <c r="Y576" s="35"/>
      <c r="Z576" s="35"/>
      <c r="AA576" s="35"/>
      <c r="AB576" s="35"/>
      <c r="AC576" s="35"/>
      <c r="AD576" s="35"/>
      <c r="AE576" s="35"/>
      <c r="AR576" s="205" t="s">
        <v>276</v>
      </c>
      <c r="AT576" s="205" t="s">
        <v>214</v>
      </c>
      <c r="AU576" s="205" t="s">
        <v>87</v>
      </c>
      <c r="AY576" s="18" t="s">
        <v>209</v>
      </c>
      <c r="BE576" s="206">
        <f>IF(N576="základní",J576,0)</f>
        <v>0</v>
      </c>
      <c r="BF576" s="206">
        <f>IF(N576="snížená",J576,0)</f>
        <v>0</v>
      </c>
      <c r="BG576" s="206">
        <f>IF(N576="zákl. přenesená",J576,0)</f>
        <v>0</v>
      </c>
      <c r="BH576" s="206">
        <f>IF(N576="sníž. přenesená",J576,0)</f>
        <v>0</v>
      </c>
      <c r="BI576" s="206">
        <f>IF(N576="nulová",J576,0)</f>
        <v>0</v>
      </c>
      <c r="BJ576" s="18" t="s">
        <v>85</v>
      </c>
      <c r="BK576" s="206">
        <f>ROUND(I576*H576,2)</f>
        <v>0</v>
      </c>
      <c r="BL576" s="18" t="s">
        <v>276</v>
      </c>
      <c r="BM576" s="205" t="s">
        <v>1240</v>
      </c>
    </row>
    <row r="577" spans="1:65" s="2" customFormat="1" ht="19.5">
      <c r="A577" s="35"/>
      <c r="B577" s="36"/>
      <c r="C577" s="37"/>
      <c r="D577" s="214" t="s">
        <v>807</v>
      </c>
      <c r="E577" s="37"/>
      <c r="F577" s="256" t="s">
        <v>1241</v>
      </c>
      <c r="G577" s="37"/>
      <c r="H577" s="37"/>
      <c r="I577" s="257"/>
      <c r="J577" s="37"/>
      <c r="K577" s="37"/>
      <c r="L577" s="40"/>
      <c r="M577" s="258"/>
      <c r="N577" s="259"/>
      <c r="O577" s="72"/>
      <c r="P577" s="72"/>
      <c r="Q577" s="72"/>
      <c r="R577" s="72"/>
      <c r="S577" s="72"/>
      <c r="T577" s="73"/>
      <c r="U577" s="35"/>
      <c r="V577" s="35"/>
      <c r="W577" s="35"/>
      <c r="X577" s="35"/>
      <c r="Y577" s="35"/>
      <c r="Z577" s="35"/>
      <c r="AA577" s="35"/>
      <c r="AB577" s="35"/>
      <c r="AC577" s="35"/>
      <c r="AD577" s="35"/>
      <c r="AE577" s="35"/>
      <c r="AT577" s="18" t="s">
        <v>807</v>
      </c>
      <c r="AU577" s="18" t="s">
        <v>87</v>
      </c>
    </row>
    <row r="578" spans="1:65" s="2" customFormat="1" ht="24.2" customHeight="1">
      <c r="A578" s="35"/>
      <c r="B578" s="36"/>
      <c r="C578" s="193" t="s">
        <v>1242</v>
      </c>
      <c r="D578" s="193" t="s">
        <v>214</v>
      </c>
      <c r="E578" s="194" t="s">
        <v>1243</v>
      </c>
      <c r="F578" s="195" t="s">
        <v>1244</v>
      </c>
      <c r="G578" s="196" t="s">
        <v>318</v>
      </c>
      <c r="H578" s="197">
        <v>740</v>
      </c>
      <c r="I578" s="198"/>
      <c r="J578" s="199">
        <f>ROUND(I578*H578,2)</f>
        <v>0</v>
      </c>
      <c r="K578" s="200"/>
      <c r="L578" s="40"/>
      <c r="M578" s="201" t="s">
        <v>1</v>
      </c>
      <c r="N578" s="202" t="s">
        <v>42</v>
      </c>
      <c r="O578" s="72"/>
      <c r="P578" s="203">
        <f>O578*H578</f>
        <v>0</v>
      </c>
      <c r="Q578" s="203">
        <v>0</v>
      </c>
      <c r="R578" s="203">
        <f>Q578*H578</f>
        <v>0</v>
      </c>
      <c r="S578" s="203">
        <v>0</v>
      </c>
      <c r="T578" s="204">
        <f>S578*H578</f>
        <v>0</v>
      </c>
      <c r="U578" s="35"/>
      <c r="V578" s="35"/>
      <c r="W578" s="35"/>
      <c r="X578" s="35"/>
      <c r="Y578" s="35"/>
      <c r="Z578" s="35"/>
      <c r="AA578" s="35"/>
      <c r="AB578" s="35"/>
      <c r="AC578" s="35"/>
      <c r="AD578" s="35"/>
      <c r="AE578" s="35"/>
      <c r="AR578" s="205" t="s">
        <v>276</v>
      </c>
      <c r="AT578" s="205" t="s">
        <v>214</v>
      </c>
      <c r="AU578" s="205" t="s">
        <v>87</v>
      </c>
      <c r="AY578" s="18" t="s">
        <v>209</v>
      </c>
      <c r="BE578" s="206">
        <f>IF(N578="základní",J578,0)</f>
        <v>0</v>
      </c>
      <c r="BF578" s="206">
        <f>IF(N578="snížená",J578,0)</f>
        <v>0</v>
      </c>
      <c r="BG578" s="206">
        <f>IF(N578="zákl. přenesená",J578,0)</f>
        <v>0</v>
      </c>
      <c r="BH578" s="206">
        <f>IF(N578="sníž. přenesená",J578,0)</f>
        <v>0</v>
      </c>
      <c r="BI578" s="206">
        <f>IF(N578="nulová",J578,0)</f>
        <v>0</v>
      </c>
      <c r="BJ578" s="18" t="s">
        <v>85</v>
      </c>
      <c r="BK578" s="206">
        <f>ROUND(I578*H578,2)</f>
        <v>0</v>
      </c>
      <c r="BL578" s="18" t="s">
        <v>276</v>
      </c>
      <c r="BM578" s="205" t="s">
        <v>1245</v>
      </c>
    </row>
    <row r="579" spans="1:65" s="13" customFormat="1">
      <c r="B579" s="212"/>
      <c r="C579" s="213"/>
      <c r="D579" s="214" t="s">
        <v>555</v>
      </c>
      <c r="E579" s="215" t="s">
        <v>1</v>
      </c>
      <c r="F579" s="216" t="s">
        <v>1246</v>
      </c>
      <c r="G579" s="213"/>
      <c r="H579" s="217">
        <v>740</v>
      </c>
      <c r="I579" s="218"/>
      <c r="J579" s="213"/>
      <c r="K579" s="213"/>
      <c r="L579" s="219"/>
      <c r="M579" s="220"/>
      <c r="N579" s="221"/>
      <c r="O579" s="221"/>
      <c r="P579" s="221"/>
      <c r="Q579" s="221"/>
      <c r="R579" s="221"/>
      <c r="S579" s="221"/>
      <c r="T579" s="222"/>
      <c r="AT579" s="223" t="s">
        <v>555</v>
      </c>
      <c r="AU579" s="223" t="s">
        <v>87</v>
      </c>
      <c r="AV579" s="13" t="s">
        <v>87</v>
      </c>
      <c r="AW579" s="13" t="s">
        <v>32</v>
      </c>
      <c r="AX579" s="13" t="s">
        <v>85</v>
      </c>
      <c r="AY579" s="223" t="s">
        <v>209</v>
      </c>
    </row>
    <row r="580" spans="1:65" s="2" customFormat="1" ht="24.2" customHeight="1">
      <c r="A580" s="35"/>
      <c r="B580" s="36"/>
      <c r="C580" s="224" t="s">
        <v>1247</v>
      </c>
      <c r="D580" s="224" t="s">
        <v>576</v>
      </c>
      <c r="E580" s="225" t="s">
        <v>1248</v>
      </c>
      <c r="F580" s="226" t="s">
        <v>1249</v>
      </c>
      <c r="G580" s="227" t="s">
        <v>318</v>
      </c>
      <c r="H580" s="228">
        <v>740</v>
      </c>
      <c r="I580" s="229"/>
      <c r="J580" s="230">
        <f>ROUND(I580*H580,2)</f>
        <v>0</v>
      </c>
      <c r="K580" s="231"/>
      <c r="L580" s="232"/>
      <c r="M580" s="233" t="s">
        <v>1</v>
      </c>
      <c r="N580" s="234" t="s">
        <v>42</v>
      </c>
      <c r="O580" s="72"/>
      <c r="P580" s="203">
        <f>O580*H580</f>
        <v>0</v>
      </c>
      <c r="Q580" s="203">
        <v>5.0000000000000001E-4</v>
      </c>
      <c r="R580" s="203">
        <f>Q580*H580</f>
        <v>0.37</v>
      </c>
      <c r="S580" s="203">
        <v>0</v>
      </c>
      <c r="T580" s="204">
        <f>S580*H580</f>
        <v>0</v>
      </c>
      <c r="U580" s="35"/>
      <c r="V580" s="35"/>
      <c r="W580" s="35"/>
      <c r="X580" s="35"/>
      <c r="Y580" s="35"/>
      <c r="Z580" s="35"/>
      <c r="AA580" s="35"/>
      <c r="AB580" s="35"/>
      <c r="AC580" s="35"/>
      <c r="AD580" s="35"/>
      <c r="AE580" s="35"/>
      <c r="AR580" s="205" t="s">
        <v>341</v>
      </c>
      <c r="AT580" s="205" t="s">
        <v>576</v>
      </c>
      <c r="AU580" s="205" t="s">
        <v>87</v>
      </c>
      <c r="AY580" s="18" t="s">
        <v>209</v>
      </c>
      <c r="BE580" s="206">
        <f>IF(N580="základní",J580,0)</f>
        <v>0</v>
      </c>
      <c r="BF580" s="206">
        <f>IF(N580="snížená",J580,0)</f>
        <v>0</v>
      </c>
      <c r="BG580" s="206">
        <f>IF(N580="zákl. přenesená",J580,0)</f>
        <v>0</v>
      </c>
      <c r="BH580" s="206">
        <f>IF(N580="sníž. přenesená",J580,0)</f>
        <v>0</v>
      </c>
      <c r="BI580" s="206">
        <f>IF(N580="nulová",J580,0)</f>
        <v>0</v>
      </c>
      <c r="BJ580" s="18" t="s">
        <v>85</v>
      </c>
      <c r="BK580" s="206">
        <f>ROUND(I580*H580,2)</f>
        <v>0</v>
      </c>
      <c r="BL580" s="18" t="s">
        <v>276</v>
      </c>
      <c r="BM580" s="205" t="s">
        <v>1250</v>
      </c>
    </row>
    <row r="581" spans="1:65" s="2" customFormat="1" ht="24.2" customHeight="1">
      <c r="A581" s="35"/>
      <c r="B581" s="36"/>
      <c r="C581" s="193" t="s">
        <v>1251</v>
      </c>
      <c r="D581" s="193" t="s">
        <v>214</v>
      </c>
      <c r="E581" s="194" t="s">
        <v>1252</v>
      </c>
      <c r="F581" s="195" t="s">
        <v>1253</v>
      </c>
      <c r="G581" s="196" t="s">
        <v>236</v>
      </c>
      <c r="H581" s="197">
        <v>101.44499999999999</v>
      </c>
      <c r="I581" s="198"/>
      <c r="J581" s="199">
        <f>ROUND(I581*H581,2)</f>
        <v>0</v>
      </c>
      <c r="K581" s="200"/>
      <c r="L581" s="40"/>
      <c r="M581" s="201" t="s">
        <v>1</v>
      </c>
      <c r="N581" s="202" t="s">
        <v>42</v>
      </c>
      <c r="O581" s="72"/>
      <c r="P581" s="203">
        <f>O581*H581</f>
        <v>0</v>
      </c>
      <c r="Q581" s="203">
        <v>0</v>
      </c>
      <c r="R581" s="203">
        <f>Q581*H581</f>
        <v>0</v>
      </c>
      <c r="S581" s="203">
        <v>0</v>
      </c>
      <c r="T581" s="204">
        <f>S581*H581</f>
        <v>0</v>
      </c>
      <c r="U581" s="35"/>
      <c r="V581" s="35"/>
      <c r="W581" s="35"/>
      <c r="X581" s="35"/>
      <c r="Y581" s="35"/>
      <c r="Z581" s="35"/>
      <c r="AA581" s="35"/>
      <c r="AB581" s="35"/>
      <c r="AC581" s="35"/>
      <c r="AD581" s="35"/>
      <c r="AE581" s="35"/>
      <c r="AR581" s="205" t="s">
        <v>276</v>
      </c>
      <c r="AT581" s="205" t="s">
        <v>214</v>
      </c>
      <c r="AU581" s="205" t="s">
        <v>87</v>
      </c>
      <c r="AY581" s="18" t="s">
        <v>209</v>
      </c>
      <c r="BE581" s="206">
        <f>IF(N581="základní",J581,0)</f>
        <v>0</v>
      </c>
      <c r="BF581" s="206">
        <f>IF(N581="snížená",J581,0)</f>
        <v>0</v>
      </c>
      <c r="BG581" s="206">
        <f>IF(N581="zákl. přenesená",J581,0)</f>
        <v>0</v>
      </c>
      <c r="BH581" s="206">
        <f>IF(N581="sníž. přenesená",J581,0)</f>
        <v>0</v>
      </c>
      <c r="BI581" s="206">
        <f>IF(N581="nulová",J581,0)</f>
        <v>0</v>
      </c>
      <c r="BJ581" s="18" t="s">
        <v>85</v>
      </c>
      <c r="BK581" s="206">
        <f>ROUND(I581*H581,2)</f>
        <v>0</v>
      </c>
      <c r="BL581" s="18" t="s">
        <v>276</v>
      </c>
      <c r="BM581" s="205" t="s">
        <v>1254</v>
      </c>
    </row>
    <row r="582" spans="1:65" s="12" customFormat="1" ht="22.9" customHeight="1">
      <c r="B582" s="177"/>
      <c r="C582" s="178"/>
      <c r="D582" s="179" t="s">
        <v>76</v>
      </c>
      <c r="E582" s="191" t="s">
        <v>454</v>
      </c>
      <c r="F582" s="191" t="s">
        <v>455</v>
      </c>
      <c r="G582" s="178"/>
      <c r="H582" s="178"/>
      <c r="I582" s="181"/>
      <c r="J582" s="192">
        <f>BK582</f>
        <v>0</v>
      </c>
      <c r="K582" s="178"/>
      <c r="L582" s="183"/>
      <c r="M582" s="184"/>
      <c r="N582" s="185"/>
      <c r="O582" s="185"/>
      <c r="P582" s="186">
        <f>SUM(P583:P625)</f>
        <v>0</v>
      </c>
      <c r="Q582" s="185"/>
      <c r="R582" s="186">
        <f>SUM(R583:R625)</f>
        <v>71.03072868000001</v>
      </c>
      <c r="S582" s="185"/>
      <c r="T582" s="187">
        <f>SUM(T583:T625)</f>
        <v>0</v>
      </c>
      <c r="AR582" s="188" t="s">
        <v>87</v>
      </c>
      <c r="AT582" s="189" t="s">
        <v>76</v>
      </c>
      <c r="AU582" s="189" t="s">
        <v>85</v>
      </c>
      <c r="AY582" s="188" t="s">
        <v>209</v>
      </c>
      <c r="BK582" s="190">
        <f>SUM(BK583:BK625)</f>
        <v>0</v>
      </c>
    </row>
    <row r="583" spans="1:65" s="2" customFormat="1" ht="37.9" customHeight="1">
      <c r="A583" s="35"/>
      <c r="B583" s="36"/>
      <c r="C583" s="193" t="s">
        <v>1255</v>
      </c>
      <c r="D583" s="193" t="s">
        <v>214</v>
      </c>
      <c r="E583" s="194" t="s">
        <v>1256</v>
      </c>
      <c r="F583" s="195" t="s">
        <v>1257</v>
      </c>
      <c r="G583" s="196" t="s">
        <v>217</v>
      </c>
      <c r="H583" s="197">
        <v>250</v>
      </c>
      <c r="I583" s="198"/>
      <c r="J583" s="199">
        <f>ROUND(I583*H583,2)</f>
        <v>0</v>
      </c>
      <c r="K583" s="200"/>
      <c r="L583" s="40"/>
      <c r="M583" s="201" t="s">
        <v>1</v>
      </c>
      <c r="N583" s="202" t="s">
        <v>42</v>
      </c>
      <c r="O583" s="72"/>
      <c r="P583" s="203">
        <f>O583*H583</f>
        <v>0</v>
      </c>
      <c r="Q583" s="203">
        <v>6.0299999999999998E-3</v>
      </c>
      <c r="R583" s="203">
        <f>Q583*H583</f>
        <v>1.5074999999999998</v>
      </c>
      <c r="S583" s="203">
        <v>0</v>
      </c>
      <c r="T583" s="204">
        <f>S583*H583</f>
        <v>0</v>
      </c>
      <c r="U583" s="35"/>
      <c r="V583" s="35"/>
      <c r="W583" s="35"/>
      <c r="X583" s="35"/>
      <c r="Y583" s="35"/>
      <c r="Z583" s="35"/>
      <c r="AA583" s="35"/>
      <c r="AB583" s="35"/>
      <c r="AC583" s="35"/>
      <c r="AD583" s="35"/>
      <c r="AE583" s="35"/>
      <c r="AR583" s="205" t="s">
        <v>276</v>
      </c>
      <c r="AT583" s="205" t="s">
        <v>214</v>
      </c>
      <c r="AU583" s="205" t="s">
        <v>87</v>
      </c>
      <c r="AY583" s="18" t="s">
        <v>209</v>
      </c>
      <c r="BE583" s="206">
        <f>IF(N583="základní",J583,0)</f>
        <v>0</v>
      </c>
      <c r="BF583" s="206">
        <f>IF(N583="snížená",J583,0)</f>
        <v>0</v>
      </c>
      <c r="BG583" s="206">
        <f>IF(N583="zákl. přenesená",J583,0)</f>
        <v>0</v>
      </c>
      <c r="BH583" s="206">
        <f>IF(N583="sníž. přenesená",J583,0)</f>
        <v>0</v>
      </c>
      <c r="BI583" s="206">
        <f>IF(N583="nulová",J583,0)</f>
        <v>0</v>
      </c>
      <c r="BJ583" s="18" t="s">
        <v>85</v>
      </c>
      <c r="BK583" s="206">
        <f>ROUND(I583*H583,2)</f>
        <v>0</v>
      </c>
      <c r="BL583" s="18" t="s">
        <v>276</v>
      </c>
      <c r="BM583" s="205" t="s">
        <v>1258</v>
      </c>
    </row>
    <row r="584" spans="1:65" s="13" customFormat="1">
      <c r="B584" s="212"/>
      <c r="C584" s="213"/>
      <c r="D584" s="214" t="s">
        <v>555</v>
      </c>
      <c r="E584" s="215" t="s">
        <v>1</v>
      </c>
      <c r="F584" s="216" t="s">
        <v>1259</v>
      </c>
      <c r="G584" s="213"/>
      <c r="H584" s="217">
        <v>250</v>
      </c>
      <c r="I584" s="218"/>
      <c r="J584" s="213"/>
      <c r="K584" s="213"/>
      <c r="L584" s="219"/>
      <c r="M584" s="220"/>
      <c r="N584" s="221"/>
      <c r="O584" s="221"/>
      <c r="P584" s="221"/>
      <c r="Q584" s="221"/>
      <c r="R584" s="221"/>
      <c r="S584" s="221"/>
      <c r="T584" s="222"/>
      <c r="AT584" s="223" t="s">
        <v>555</v>
      </c>
      <c r="AU584" s="223" t="s">
        <v>87</v>
      </c>
      <c r="AV584" s="13" t="s">
        <v>87</v>
      </c>
      <c r="AW584" s="13" t="s">
        <v>32</v>
      </c>
      <c r="AX584" s="13" t="s">
        <v>85</v>
      </c>
      <c r="AY584" s="223" t="s">
        <v>209</v>
      </c>
    </row>
    <row r="585" spans="1:65" s="2" customFormat="1" ht="24.2" customHeight="1">
      <c r="A585" s="35"/>
      <c r="B585" s="36"/>
      <c r="C585" s="224" t="s">
        <v>1260</v>
      </c>
      <c r="D585" s="224" t="s">
        <v>576</v>
      </c>
      <c r="E585" s="225" t="s">
        <v>1261</v>
      </c>
      <c r="F585" s="226" t="s">
        <v>1262</v>
      </c>
      <c r="G585" s="227" t="s">
        <v>217</v>
      </c>
      <c r="H585" s="228">
        <v>255</v>
      </c>
      <c r="I585" s="229"/>
      <c r="J585" s="230">
        <f>ROUND(I585*H585,2)</f>
        <v>0</v>
      </c>
      <c r="K585" s="231"/>
      <c r="L585" s="232"/>
      <c r="M585" s="233" t="s">
        <v>1</v>
      </c>
      <c r="N585" s="234" t="s">
        <v>42</v>
      </c>
      <c r="O585" s="72"/>
      <c r="P585" s="203">
        <f>O585*H585</f>
        <v>0</v>
      </c>
      <c r="Q585" s="203">
        <v>0.01</v>
      </c>
      <c r="R585" s="203">
        <f>Q585*H585</f>
        <v>2.5500000000000003</v>
      </c>
      <c r="S585" s="203">
        <v>0</v>
      </c>
      <c r="T585" s="204">
        <f>S585*H585</f>
        <v>0</v>
      </c>
      <c r="U585" s="35"/>
      <c r="V585" s="35"/>
      <c r="W585" s="35"/>
      <c r="X585" s="35"/>
      <c r="Y585" s="35"/>
      <c r="Z585" s="35"/>
      <c r="AA585" s="35"/>
      <c r="AB585" s="35"/>
      <c r="AC585" s="35"/>
      <c r="AD585" s="35"/>
      <c r="AE585" s="35"/>
      <c r="AR585" s="205" t="s">
        <v>341</v>
      </c>
      <c r="AT585" s="205" t="s">
        <v>576</v>
      </c>
      <c r="AU585" s="205" t="s">
        <v>87</v>
      </c>
      <c r="AY585" s="18" t="s">
        <v>209</v>
      </c>
      <c r="BE585" s="206">
        <f>IF(N585="základní",J585,0)</f>
        <v>0</v>
      </c>
      <c r="BF585" s="206">
        <f>IF(N585="snížená",J585,0)</f>
        <v>0</v>
      </c>
      <c r="BG585" s="206">
        <f>IF(N585="zákl. přenesená",J585,0)</f>
        <v>0</v>
      </c>
      <c r="BH585" s="206">
        <f>IF(N585="sníž. přenesená",J585,0)</f>
        <v>0</v>
      </c>
      <c r="BI585" s="206">
        <f>IF(N585="nulová",J585,0)</f>
        <v>0</v>
      </c>
      <c r="BJ585" s="18" t="s">
        <v>85</v>
      </c>
      <c r="BK585" s="206">
        <f>ROUND(I585*H585,2)</f>
        <v>0</v>
      </c>
      <c r="BL585" s="18" t="s">
        <v>276</v>
      </c>
      <c r="BM585" s="205" t="s">
        <v>1263</v>
      </c>
    </row>
    <row r="586" spans="1:65" s="13" customFormat="1">
      <c r="B586" s="212"/>
      <c r="C586" s="213"/>
      <c r="D586" s="214" t="s">
        <v>555</v>
      </c>
      <c r="E586" s="215" t="s">
        <v>1</v>
      </c>
      <c r="F586" s="216" t="s">
        <v>1264</v>
      </c>
      <c r="G586" s="213"/>
      <c r="H586" s="217">
        <v>255</v>
      </c>
      <c r="I586" s="218"/>
      <c r="J586" s="213"/>
      <c r="K586" s="213"/>
      <c r="L586" s="219"/>
      <c r="M586" s="220"/>
      <c r="N586" s="221"/>
      <c r="O586" s="221"/>
      <c r="P586" s="221"/>
      <c r="Q586" s="221"/>
      <c r="R586" s="221"/>
      <c r="S586" s="221"/>
      <c r="T586" s="222"/>
      <c r="AT586" s="223" t="s">
        <v>555</v>
      </c>
      <c r="AU586" s="223" t="s">
        <v>87</v>
      </c>
      <c r="AV586" s="13" t="s">
        <v>87</v>
      </c>
      <c r="AW586" s="13" t="s">
        <v>32</v>
      </c>
      <c r="AX586" s="13" t="s">
        <v>85</v>
      </c>
      <c r="AY586" s="223" t="s">
        <v>209</v>
      </c>
    </row>
    <row r="587" spans="1:65" s="2" customFormat="1" ht="24.2" customHeight="1">
      <c r="A587" s="35"/>
      <c r="B587" s="36"/>
      <c r="C587" s="224" t="s">
        <v>1265</v>
      </c>
      <c r="D587" s="224" t="s">
        <v>576</v>
      </c>
      <c r="E587" s="225" t="s">
        <v>1266</v>
      </c>
      <c r="F587" s="226" t="s">
        <v>1267</v>
      </c>
      <c r="G587" s="227" t="s">
        <v>217</v>
      </c>
      <c r="H587" s="228">
        <v>255</v>
      </c>
      <c r="I587" s="229"/>
      <c r="J587" s="230">
        <f>ROUND(I587*H587,2)</f>
        <v>0</v>
      </c>
      <c r="K587" s="231"/>
      <c r="L587" s="232"/>
      <c r="M587" s="233" t="s">
        <v>1</v>
      </c>
      <c r="N587" s="234" t="s">
        <v>42</v>
      </c>
      <c r="O587" s="72"/>
      <c r="P587" s="203">
        <f>O587*H587</f>
        <v>0</v>
      </c>
      <c r="Q587" s="203">
        <v>8.0000000000000002E-3</v>
      </c>
      <c r="R587" s="203">
        <f>Q587*H587</f>
        <v>2.04</v>
      </c>
      <c r="S587" s="203">
        <v>0</v>
      </c>
      <c r="T587" s="204">
        <f>S587*H587</f>
        <v>0</v>
      </c>
      <c r="U587" s="35"/>
      <c r="V587" s="35"/>
      <c r="W587" s="35"/>
      <c r="X587" s="35"/>
      <c r="Y587" s="35"/>
      <c r="Z587" s="35"/>
      <c r="AA587" s="35"/>
      <c r="AB587" s="35"/>
      <c r="AC587" s="35"/>
      <c r="AD587" s="35"/>
      <c r="AE587" s="35"/>
      <c r="AR587" s="205" t="s">
        <v>341</v>
      </c>
      <c r="AT587" s="205" t="s">
        <v>576</v>
      </c>
      <c r="AU587" s="205" t="s">
        <v>87</v>
      </c>
      <c r="AY587" s="18" t="s">
        <v>209</v>
      </c>
      <c r="BE587" s="206">
        <f>IF(N587="základní",J587,0)</f>
        <v>0</v>
      </c>
      <c r="BF587" s="206">
        <f>IF(N587="snížená",J587,0)</f>
        <v>0</v>
      </c>
      <c r="BG587" s="206">
        <f>IF(N587="zákl. přenesená",J587,0)</f>
        <v>0</v>
      </c>
      <c r="BH587" s="206">
        <f>IF(N587="sníž. přenesená",J587,0)</f>
        <v>0</v>
      </c>
      <c r="BI587" s="206">
        <f>IF(N587="nulová",J587,0)</f>
        <v>0</v>
      </c>
      <c r="BJ587" s="18" t="s">
        <v>85</v>
      </c>
      <c r="BK587" s="206">
        <f>ROUND(I587*H587,2)</f>
        <v>0</v>
      </c>
      <c r="BL587" s="18" t="s">
        <v>276</v>
      </c>
      <c r="BM587" s="205" t="s">
        <v>1268</v>
      </c>
    </row>
    <row r="588" spans="1:65" s="13" customFormat="1">
      <c r="B588" s="212"/>
      <c r="C588" s="213"/>
      <c r="D588" s="214" t="s">
        <v>555</v>
      </c>
      <c r="E588" s="215" t="s">
        <v>1</v>
      </c>
      <c r="F588" s="216" t="s">
        <v>1264</v>
      </c>
      <c r="G588" s="213"/>
      <c r="H588" s="217">
        <v>255</v>
      </c>
      <c r="I588" s="218"/>
      <c r="J588" s="213"/>
      <c r="K588" s="213"/>
      <c r="L588" s="219"/>
      <c r="M588" s="220"/>
      <c r="N588" s="221"/>
      <c r="O588" s="221"/>
      <c r="P588" s="221"/>
      <c r="Q588" s="221"/>
      <c r="R588" s="221"/>
      <c r="S588" s="221"/>
      <c r="T588" s="222"/>
      <c r="AT588" s="223" t="s">
        <v>555</v>
      </c>
      <c r="AU588" s="223" t="s">
        <v>87</v>
      </c>
      <c r="AV588" s="13" t="s">
        <v>87</v>
      </c>
      <c r="AW588" s="13" t="s">
        <v>32</v>
      </c>
      <c r="AX588" s="13" t="s">
        <v>85</v>
      </c>
      <c r="AY588" s="223" t="s">
        <v>209</v>
      </c>
    </row>
    <row r="589" spans="1:65" s="2" customFormat="1" ht="24.2" customHeight="1">
      <c r="A589" s="35"/>
      <c r="B589" s="36"/>
      <c r="C589" s="193" t="s">
        <v>1269</v>
      </c>
      <c r="D589" s="193" t="s">
        <v>214</v>
      </c>
      <c r="E589" s="194" t="s">
        <v>1270</v>
      </c>
      <c r="F589" s="195" t="s">
        <v>1271</v>
      </c>
      <c r="G589" s="196" t="s">
        <v>217</v>
      </c>
      <c r="H589" s="197">
        <v>221</v>
      </c>
      <c r="I589" s="198"/>
      <c r="J589" s="199">
        <f>ROUND(I589*H589,2)</f>
        <v>0</v>
      </c>
      <c r="K589" s="200"/>
      <c r="L589" s="40"/>
      <c r="M589" s="201" t="s">
        <v>1</v>
      </c>
      <c r="N589" s="202" t="s">
        <v>42</v>
      </c>
      <c r="O589" s="72"/>
      <c r="P589" s="203">
        <f>O589*H589</f>
        <v>0</v>
      </c>
      <c r="Q589" s="203">
        <v>3.0000000000000001E-3</v>
      </c>
      <c r="R589" s="203">
        <f>Q589*H589</f>
        <v>0.66300000000000003</v>
      </c>
      <c r="S589" s="203">
        <v>0</v>
      </c>
      <c r="T589" s="204">
        <f>S589*H589</f>
        <v>0</v>
      </c>
      <c r="U589" s="35"/>
      <c r="V589" s="35"/>
      <c r="W589" s="35"/>
      <c r="X589" s="35"/>
      <c r="Y589" s="35"/>
      <c r="Z589" s="35"/>
      <c r="AA589" s="35"/>
      <c r="AB589" s="35"/>
      <c r="AC589" s="35"/>
      <c r="AD589" s="35"/>
      <c r="AE589" s="35"/>
      <c r="AR589" s="205" t="s">
        <v>276</v>
      </c>
      <c r="AT589" s="205" t="s">
        <v>214</v>
      </c>
      <c r="AU589" s="205" t="s">
        <v>87</v>
      </c>
      <c r="AY589" s="18" t="s">
        <v>209</v>
      </c>
      <c r="BE589" s="206">
        <f>IF(N589="základní",J589,0)</f>
        <v>0</v>
      </c>
      <c r="BF589" s="206">
        <f>IF(N589="snížená",J589,0)</f>
        <v>0</v>
      </c>
      <c r="BG589" s="206">
        <f>IF(N589="zákl. přenesená",J589,0)</f>
        <v>0</v>
      </c>
      <c r="BH589" s="206">
        <f>IF(N589="sníž. přenesená",J589,0)</f>
        <v>0</v>
      </c>
      <c r="BI589" s="206">
        <f>IF(N589="nulová",J589,0)</f>
        <v>0</v>
      </c>
      <c r="BJ589" s="18" t="s">
        <v>85</v>
      </c>
      <c r="BK589" s="206">
        <f>ROUND(I589*H589,2)</f>
        <v>0</v>
      </c>
      <c r="BL589" s="18" t="s">
        <v>276</v>
      </c>
      <c r="BM589" s="205" t="s">
        <v>1272</v>
      </c>
    </row>
    <row r="590" spans="1:65" s="13" customFormat="1">
      <c r="B590" s="212"/>
      <c r="C590" s="213"/>
      <c r="D590" s="214" t="s">
        <v>555</v>
      </c>
      <c r="E590" s="215" t="s">
        <v>1</v>
      </c>
      <c r="F590" s="216" t="s">
        <v>1201</v>
      </c>
      <c r="G590" s="213"/>
      <c r="H590" s="217">
        <v>221</v>
      </c>
      <c r="I590" s="218"/>
      <c r="J590" s="213"/>
      <c r="K590" s="213"/>
      <c r="L590" s="219"/>
      <c r="M590" s="220"/>
      <c r="N590" s="221"/>
      <c r="O590" s="221"/>
      <c r="P590" s="221"/>
      <c r="Q590" s="221"/>
      <c r="R590" s="221"/>
      <c r="S590" s="221"/>
      <c r="T590" s="222"/>
      <c r="AT590" s="223" t="s">
        <v>555</v>
      </c>
      <c r="AU590" s="223" t="s">
        <v>87</v>
      </c>
      <c r="AV590" s="13" t="s">
        <v>87</v>
      </c>
      <c r="AW590" s="13" t="s">
        <v>32</v>
      </c>
      <c r="AX590" s="13" t="s">
        <v>85</v>
      </c>
      <c r="AY590" s="223" t="s">
        <v>209</v>
      </c>
    </row>
    <row r="591" spans="1:65" s="2" customFormat="1" ht="24.2" customHeight="1">
      <c r="A591" s="35"/>
      <c r="B591" s="36"/>
      <c r="C591" s="224" t="s">
        <v>1273</v>
      </c>
      <c r="D591" s="224" t="s">
        <v>576</v>
      </c>
      <c r="E591" s="225" t="s">
        <v>1274</v>
      </c>
      <c r="F591" s="226" t="s">
        <v>1275</v>
      </c>
      <c r="G591" s="227" t="s">
        <v>217</v>
      </c>
      <c r="H591" s="228">
        <v>225.42</v>
      </c>
      <c r="I591" s="229"/>
      <c r="J591" s="230">
        <f>ROUND(I591*H591,2)</f>
        <v>0</v>
      </c>
      <c r="K591" s="231"/>
      <c r="L591" s="232"/>
      <c r="M591" s="233" t="s">
        <v>1</v>
      </c>
      <c r="N591" s="234" t="s">
        <v>42</v>
      </c>
      <c r="O591" s="72"/>
      <c r="P591" s="203">
        <f>O591*H591</f>
        <v>0</v>
      </c>
      <c r="Q591" s="203">
        <v>5.4000000000000003E-3</v>
      </c>
      <c r="R591" s="203">
        <f>Q591*H591</f>
        <v>1.217268</v>
      </c>
      <c r="S591" s="203">
        <v>0</v>
      </c>
      <c r="T591" s="204">
        <f>S591*H591</f>
        <v>0</v>
      </c>
      <c r="U591" s="35"/>
      <c r="V591" s="35"/>
      <c r="W591" s="35"/>
      <c r="X591" s="35"/>
      <c r="Y591" s="35"/>
      <c r="Z591" s="35"/>
      <c r="AA591" s="35"/>
      <c r="AB591" s="35"/>
      <c r="AC591" s="35"/>
      <c r="AD591" s="35"/>
      <c r="AE591" s="35"/>
      <c r="AR591" s="205" t="s">
        <v>341</v>
      </c>
      <c r="AT591" s="205" t="s">
        <v>576</v>
      </c>
      <c r="AU591" s="205" t="s">
        <v>87</v>
      </c>
      <c r="AY591" s="18" t="s">
        <v>209</v>
      </c>
      <c r="BE591" s="206">
        <f>IF(N591="základní",J591,0)</f>
        <v>0</v>
      </c>
      <c r="BF591" s="206">
        <f>IF(N591="snížená",J591,0)</f>
        <v>0</v>
      </c>
      <c r="BG591" s="206">
        <f>IF(N591="zákl. přenesená",J591,0)</f>
        <v>0</v>
      </c>
      <c r="BH591" s="206">
        <f>IF(N591="sníž. přenesená",J591,0)</f>
        <v>0</v>
      </c>
      <c r="BI591" s="206">
        <f>IF(N591="nulová",J591,0)</f>
        <v>0</v>
      </c>
      <c r="BJ591" s="18" t="s">
        <v>85</v>
      </c>
      <c r="BK591" s="206">
        <f>ROUND(I591*H591,2)</f>
        <v>0</v>
      </c>
      <c r="BL591" s="18" t="s">
        <v>276</v>
      </c>
      <c r="BM591" s="205" t="s">
        <v>1276</v>
      </c>
    </row>
    <row r="592" spans="1:65" s="13" customFormat="1">
      <c r="B592" s="212"/>
      <c r="C592" s="213"/>
      <c r="D592" s="214" t="s">
        <v>555</v>
      </c>
      <c r="E592" s="215" t="s">
        <v>1</v>
      </c>
      <c r="F592" s="216" t="s">
        <v>1277</v>
      </c>
      <c r="G592" s="213"/>
      <c r="H592" s="217">
        <v>225.42</v>
      </c>
      <c r="I592" s="218"/>
      <c r="J592" s="213"/>
      <c r="K592" s="213"/>
      <c r="L592" s="219"/>
      <c r="M592" s="220"/>
      <c r="N592" s="221"/>
      <c r="O592" s="221"/>
      <c r="P592" s="221"/>
      <c r="Q592" s="221"/>
      <c r="R592" s="221"/>
      <c r="S592" s="221"/>
      <c r="T592" s="222"/>
      <c r="AT592" s="223" t="s">
        <v>555</v>
      </c>
      <c r="AU592" s="223" t="s">
        <v>87</v>
      </c>
      <c r="AV592" s="13" t="s">
        <v>87</v>
      </c>
      <c r="AW592" s="13" t="s">
        <v>32</v>
      </c>
      <c r="AX592" s="13" t="s">
        <v>85</v>
      </c>
      <c r="AY592" s="223" t="s">
        <v>209</v>
      </c>
    </row>
    <row r="593" spans="1:65" s="2" customFormat="1" ht="24.2" customHeight="1">
      <c r="A593" s="35"/>
      <c r="B593" s="36"/>
      <c r="C593" s="193" t="s">
        <v>1278</v>
      </c>
      <c r="D593" s="193" t="s">
        <v>214</v>
      </c>
      <c r="E593" s="194" t="s">
        <v>1279</v>
      </c>
      <c r="F593" s="195" t="s">
        <v>1280</v>
      </c>
      <c r="G593" s="196" t="s">
        <v>217</v>
      </c>
      <c r="H593" s="197">
        <v>463.61</v>
      </c>
      <c r="I593" s="198"/>
      <c r="J593" s="199">
        <f>ROUND(I593*H593,2)</f>
        <v>0</v>
      </c>
      <c r="K593" s="200"/>
      <c r="L593" s="40"/>
      <c r="M593" s="201" t="s">
        <v>1</v>
      </c>
      <c r="N593" s="202" t="s">
        <v>42</v>
      </c>
      <c r="O593" s="72"/>
      <c r="P593" s="203">
        <f>O593*H593</f>
        <v>0</v>
      </c>
      <c r="Q593" s="203">
        <v>0</v>
      </c>
      <c r="R593" s="203">
        <f>Q593*H593</f>
        <v>0</v>
      </c>
      <c r="S593" s="203">
        <v>0</v>
      </c>
      <c r="T593" s="204">
        <f>S593*H593</f>
        <v>0</v>
      </c>
      <c r="U593" s="35"/>
      <c r="V593" s="35"/>
      <c r="W593" s="35"/>
      <c r="X593" s="35"/>
      <c r="Y593" s="35"/>
      <c r="Z593" s="35"/>
      <c r="AA593" s="35"/>
      <c r="AB593" s="35"/>
      <c r="AC593" s="35"/>
      <c r="AD593" s="35"/>
      <c r="AE593" s="35"/>
      <c r="AR593" s="205" t="s">
        <v>276</v>
      </c>
      <c r="AT593" s="205" t="s">
        <v>214</v>
      </c>
      <c r="AU593" s="205" t="s">
        <v>87</v>
      </c>
      <c r="AY593" s="18" t="s">
        <v>209</v>
      </c>
      <c r="BE593" s="206">
        <f>IF(N593="základní",J593,0)</f>
        <v>0</v>
      </c>
      <c r="BF593" s="206">
        <f>IF(N593="snížená",J593,0)</f>
        <v>0</v>
      </c>
      <c r="BG593" s="206">
        <f>IF(N593="zákl. přenesená",J593,0)</f>
        <v>0</v>
      </c>
      <c r="BH593" s="206">
        <f>IF(N593="sníž. přenesená",J593,0)</f>
        <v>0</v>
      </c>
      <c r="BI593" s="206">
        <f>IF(N593="nulová",J593,0)</f>
        <v>0</v>
      </c>
      <c r="BJ593" s="18" t="s">
        <v>85</v>
      </c>
      <c r="BK593" s="206">
        <f>ROUND(I593*H593,2)</f>
        <v>0</v>
      </c>
      <c r="BL593" s="18" t="s">
        <v>276</v>
      </c>
      <c r="BM593" s="205" t="s">
        <v>1281</v>
      </c>
    </row>
    <row r="594" spans="1:65" s="13" customFormat="1">
      <c r="B594" s="212"/>
      <c r="C594" s="213"/>
      <c r="D594" s="214" t="s">
        <v>555</v>
      </c>
      <c r="E594" s="215" t="s">
        <v>1</v>
      </c>
      <c r="F594" s="216" t="s">
        <v>1282</v>
      </c>
      <c r="G594" s="213"/>
      <c r="H594" s="217">
        <v>463.61</v>
      </c>
      <c r="I594" s="218"/>
      <c r="J594" s="213"/>
      <c r="K594" s="213"/>
      <c r="L594" s="219"/>
      <c r="M594" s="220"/>
      <c r="N594" s="221"/>
      <c r="O594" s="221"/>
      <c r="P594" s="221"/>
      <c r="Q594" s="221"/>
      <c r="R594" s="221"/>
      <c r="S594" s="221"/>
      <c r="T594" s="222"/>
      <c r="AT594" s="223" t="s">
        <v>555</v>
      </c>
      <c r="AU594" s="223" t="s">
        <v>87</v>
      </c>
      <c r="AV594" s="13" t="s">
        <v>87</v>
      </c>
      <c r="AW594" s="13" t="s">
        <v>32</v>
      </c>
      <c r="AX594" s="13" t="s">
        <v>85</v>
      </c>
      <c r="AY594" s="223" t="s">
        <v>209</v>
      </c>
    </row>
    <row r="595" spans="1:65" s="2" customFormat="1" ht="24.2" customHeight="1">
      <c r="A595" s="35"/>
      <c r="B595" s="36"/>
      <c r="C595" s="224" t="s">
        <v>1283</v>
      </c>
      <c r="D595" s="224" t="s">
        <v>576</v>
      </c>
      <c r="E595" s="225" t="s">
        <v>1284</v>
      </c>
      <c r="F595" s="226" t="s">
        <v>1285</v>
      </c>
      <c r="G595" s="227" t="s">
        <v>217</v>
      </c>
      <c r="H595" s="228">
        <v>472.88200000000001</v>
      </c>
      <c r="I595" s="229"/>
      <c r="J595" s="230">
        <f>ROUND(I595*H595,2)</f>
        <v>0</v>
      </c>
      <c r="K595" s="231"/>
      <c r="L595" s="232"/>
      <c r="M595" s="233" t="s">
        <v>1</v>
      </c>
      <c r="N595" s="234" t="s">
        <v>42</v>
      </c>
      <c r="O595" s="72"/>
      <c r="P595" s="203">
        <f>O595*H595</f>
        <v>0</v>
      </c>
      <c r="Q595" s="203">
        <v>1.6000000000000001E-3</v>
      </c>
      <c r="R595" s="203">
        <f>Q595*H595</f>
        <v>0.75661120000000004</v>
      </c>
      <c r="S595" s="203">
        <v>0</v>
      </c>
      <c r="T595" s="204">
        <f>S595*H595</f>
        <v>0</v>
      </c>
      <c r="U595" s="35"/>
      <c r="V595" s="35"/>
      <c r="W595" s="35"/>
      <c r="X595" s="35"/>
      <c r="Y595" s="35"/>
      <c r="Z595" s="35"/>
      <c r="AA595" s="35"/>
      <c r="AB595" s="35"/>
      <c r="AC595" s="35"/>
      <c r="AD595" s="35"/>
      <c r="AE595" s="35"/>
      <c r="AR595" s="205" t="s">
        <v>341</v>
      </c>
      <c r="AT595" s="205" t="s">
        <v>576</v>
      </c>
      <c r="AU595" s="205" t="s">
        <v>87</v>
      </c>
      <c r="AY595" s="18" t="s">
        <v>209</v>
      </c>
      <c r="BE595" s="206">
        <f>IF(N595="základní",J595,0)</f>
        <v>0</v>
      </c>
      <c r="BF595" s="206">
        <f>IF(N595="snížená",J595,0)</f>
        <v>0</v>
      </c>
      <c r="BG595" s="206">
        <f>IF(N595="zákl. přenesená",J595,0)</f>
        <v>0</v>
      </c>
      <c r="BH595" s="206">
        <f>IF(N595="sníž. přenesená",J595,0)</f>
        <v>0</v>
      </c>
      <c r="BI595" s="206">
        <f>IF(N595="nulová",J595,0)</f>
        <v>0</v>
      </c>
      <c r="BJ595" s="18" t="s">
        <v>85</v>
      </c>
      <c r="BK595" s="206">
        <f>ROUND(I595*H595,2)</f>
        <v>0</v>
      </c>
      <c r="BL595" s="18" t="s">
        <v>276</v>
      </c>
      <c r="BM595" s="205" t="s">
        <v>1286</v>
      </c>
    </row>
    <row r="596" spans="1:65" s="13" customFormat="1">
      <c r="B596" s="212"/>
      <c r="C596" s="213"/>
      <c r="D596" s="214" t="s">
        <v>555</v>
      </c>
      <c r="E596" s="215" t="s">
        <v>1</v>
      </c>
      <c r="F596" s="216" t="s">
        <v>1287</v>
      </c>
      <c r="G596" s="213"/>
      <c r="H596" s="217">
        <v>472.88200000000001</v>
      </c>
      <c r="I596" s="218"/>
      <c r="J596" s="213"/>
      <c r="K596" s="213"/>
      <c r="L596" s="219"/>
      <c r="M596" s="220"/>
      <c r="N596" s="221"/>
      <c r="O596" s="221"/>
      <c r="P596" s="221"/>
      <c r="Q596" s="221"/>
      <c r="R596" s="221"/>
      <c r="S596" s="221"/>
      <c r="T596" s="222"/>
      <c r="AT596" s="223" t="s">
        <v>555</v>
      </c>
      <c r="AU596" s="223" t="s">
        <v>87</v>
      </c>
      <c r="AV596" s="13" t="s">
        <v>87</v>
      </c>
      <c r="AW596" s="13" t="s">
        <v>32</v>
      </c>
      <c r="AX596" s="13" t="s">
        <v>85</v>
      </c>
      <c r="AY596" s="223" t="s">
        <v>209</v>
      </c>
    </row>
    <row r="597" spans="1:65" s="2" customFormat="1" ht="24.2" customHeight="1">
      <c r="A597" s="35"/>
      <c r="B597" s="36"/>
      <c r="C597" s="193" t="s">
        <v>1288</v>
      </c>
      <c r="D597" s="193" t="s">
        <v>214</v>
      </c>
      <c r="E597" s="194" t="s">
        <v>1279</v>
      </c>
      <c r="F597" s="195" t="s">
        <v>1280</v>
      </c>
      <c r="G597" s="196" t="s">
        <v>217</v>
      </c>
      <c r="H597" s="197">
        <v>11589.46</v>
      </c>
      <c r="I597" s="198"/>
      <c r="J597" s="199">
        <f>ROUND(I597*H597,2)</f>
        <v>0</v>
      </c>
      <c r="K597" s="200"/>
      <c r="L597" s="40"/>
      <c r="M597" s="201" t="s">
        <v>1</v>
      </c>
      <c r="N597" s="202" t="s">
        <v>42</v>
      </c>
      <c r="O597" s="72"/>
      <c r="P597" s="203">
        <f>O597*H597</f>
        <v>0</v>
      </c>
      <c r="Q597" s="203">
        <v>0</v>
      </c>
      <c r="R597" s="203">
        <f>Q597*H597</f>
        <v>0</v>
      </c>
      <c r="S597" s="203">
        <v>0</v>
      </c>
      <c r="T597" s="204">
        <f>S597*H597</f>
        <v>0</v>
      </c>
      <c r="U597" s="35"/>
      <c r="V597" s="35"/>
      <c r="W597" s="35"/>
      <c r="X597" s="35"/>
      <c r="Y597" s="35"/>
      <c r="Z597" s="35"/>
      <c r="AA597" s="35"/>
      <c r="AB597" s="35"/>
      <c r="AC597" s="35"/>
      <c r="AD597" s="35"/>
      <c r="AE597" s="35"/>
      <c r="AR597" s="205" t="s">
        <v>276</v>
      </c>
      <c r="AT597" s="205" t="s">
        <v>214</v>
      </c>
      <c r="AU597" s="205" t="s">
        <v>87</v>
      </c>
      <c r="AY597" s="18" t="s">
        <v>209</v>
      </c>
      <c r="BE597" s="206">
        <f>IF(N597="základní",J597,0)</f>
        <v>0</v>
      </c>
      <c r="BF597" s="206">
        <f>IF(N597="snížená",J597,0)</f>
        <v>0</v>
      </c>
      <c r="BG597" s="206">
        <f>IF(N597="zákl. přenesená",J597,0)</f>
        <v>0</v>
      </c>
      <c r="BH597" s="206">
        <f>IF(N597="sníž. přenesená",J597,0)</f>
        <v>0</v>
      </c>
      <c r="BI597" s="206">
        <f>IF(N597="nulová",J597,0)</f>
        <v>0</v>
      </c>
      <c r="BJ597" s="18" t="s">
        <v>85</v>
      </c>
      <c r="BK597" s="206">
        <f>ROUND(I597*H597,2)</f>
        <v>0</v>
      </c>
      <c r="BL597" s="18" t="s">
        <v>276</v>
      </c>
      <c r="BM597" s="205" t="s">
        <v>1289</v>
      </c>
    </row>
    <row r="598" spans="1:65" s="13" customFormat="1">
      <c r="B598" s="212"/>
      <c r="C598" s="213"/>
      <c r="D598" s="214" t="s">
        <v>555</v>
      </c>
      <c r="E598" s="215" t="s">
        <v>1</v>
      </c>
      <c r="F598" s="216" t="s">
        <v>1290</v>
      </c>
      <c r="G598" s="213"/>
      <c r="H598" s="217">
        <v>5650.81</v>
      </c>
      <c r="I598" s="218"/>
      <c r="J598" s="213"/>
      <c r="K598" s="213"/>
      <c r="L598" s="219"/>
      <c r="M598" s="220"/>
      <c r="N598" s="221"/>
      <c r="O598" s="221"/>
      <c r="P598" s="221"/>
      <c r="Q598" s="221"/>
      <c r="R598" s="221"/>
      <c r="S598" s="221"/>
      <c r="T598" s="222"/>
      <c r="AT598" s="223" t="s">
        <v>555</v>
      </c>
      <c r="AU598" s="223" t="s">
        <v>87</v>
      </c>
      <c r="AV598" s="13" t="s">
        <v>87</v>
      </c>
      <c r="AW598" s="13" t="s">
        <v>32</v>
      </c>
      <c r="AX598" s="13" t="s">
        <v>77</v>
      </c>
      <c r="AY598" s="223" t="s">
        <v>209</v>
      </c>
    </row>
    <row r="599" spans="1:65" s="13" customFormat="1">
      <c r="B599" s="212"/>
      <c r="C599" s="213"/>
      <c r="D599" s="214" t="s">
        <v>555</v>
      </c>
      <c r="E599" s="215" t="s">
        <v>1</v>
      </c>
      <c r="F599" s="216" t="s">
        <v>1291</v>
      </c>
      <c r="G599" s="213"/>
      <c r="H599" s="217">
        <v>663.41</v>
      </c>
      <c r="I599" s="218"/>
      <c r="J599" s="213"/>
      <c r="K599" s="213"/>
      <c r="L599" s="219"/>
      <c r="M599" s="220"/>
      <c r="N599" s="221"/>
      <c r="O599" s="221"/>
      <c r="P599" s="221"/>
      <c r="Q599" s="221"/>
      <c r="R599" s="221"/>
      <c r="S599" s="221"/>
      <c r="T599" s="222"/>
      <c r="AT599" s="223" t="s">
        <v>555</v>
      </c>
      <c r="AU599" s="223" t="s">
        <v>87</v>
      </c>
      <c r="AV599" s="13" t="s">
        <v>87</v>
      </c>
      <c r="AW599" s="13" t="s">
        <v>32</v>
      </c>
      <c r="AX599" s="13" t="s">
        <v>77</v>
      </c>
      <c r="AY599" s="223" t="s">
        <v>209</v>
      </c>
    </row>
    <row r="600" spans="1:65" s="13" customFormat="1">
      <c r="B600" s="212"/>
      <c r="C600" s="213"/>
      <c r="D600" s="214" t="s">
        <v>555</v>
      </c>
      <c r="E600" s="215" t="s">
        <v>1</v>
      </c>
      <c r="F600" s="216" t="s">
        <v>1292</v>
      </c>
      <c r="G600" s="213"/>
      <c r="H600" s="217">
        <v>4091.21</v>
      </c>
      <c r="I600" s="218"/>
      <c r="J600" s="213"/>
      <c r="K600" s="213"/>
      <c r="L600" s="219"/>
      <c r="M600" s="220"/>
      <c r="N600" s="221"/>
      <c r="O600" s="221"/>
      <c r="P600" s="221"/>
      <c r="Q600" s="221"/>
      <c r="R600" s="221"/>
      <c r="S600" s="221"/>
      <c r="T600" s="222"/>
      <c r="AT600" s="223" t="s">
        <v>555</v>
      </c>
      <c r="AU600" s="223" t="s">
        <v>87</v>
      </c>
      <c r="AV600" s="13" t="s">
        <v>87</v>
      </c>
      <c r="AW600" s="13" t="s">
        <v>32</v>
      </c>
      <c r="AX600" s="13" t="s">
        <v>77</v>
      </c>
      <c r="AY600" s="223" t="s">
        <v>209</v>
      </c>
    </row>
    <row r="601" spans="1:65" s="13" customFormat="1">
      <c r="B601" s="212"/>
      <c r="C601" s="213"/>
      <c r="D601" s="214" t="s">
        <v>555</v>
      </c>
      <c r="E601" s="215" t="s">
        <v>1</v>
      </c>
      <c r="F601" s="216" t="s">
        <v>1293</v>
      </c>
      <c r="G601" s="213"/>
      <c r="H601" s="217">
        <v>88.86</v>
      </c>
      <c r="I601" s="218"/>
      <c r="J601" s="213"/>
      <c r="K601" s="213"/>
      <c r="L601" s="219"/>
      <c r="M601" s="220"/>
      <c r="N601" s="221"/>
      <c r="O601" s="221"/>
      <c r="P601" s="221"/>
      <c r="Q601" s="221"/>
      <c r="R601" s="221"/>
      <c r="S601" s="221"/>
      <c r="T601" s="222"/>
      <c r="AT601" s="223" t="s">
        <v>555</v>
      </c>
      <c r="AU601" s="223" t="s">
        <v>87</v>
      </c>
      <c r="AV601" s="13" t="s">
        <v>87</v>
      </c>
      <c r="AW601" s="13" t="s">
        <v>32</v>
      </c>
      <c r="AX601" s="13" t="s">
        <v>77</v>
      </c>
      <c r="AY601" s="223" t="s">
        <v>209</v>
      </c>
    </row>
    <row r="602" spans="1:65" s="13" customFormat="1">
      <c r="B602" s="212"/>
      <c r="C602" s="213"/>
      <c r="D602" s="214" t="s">
        <v>555</v>
      </c>
      <c r="E602" s="215" t="s">
        <v>1</v>
      </c>
      <c r="F602" s="216" t="s">
        <v>1294</v>
      </c>
      <c r="G602" s="213"/>
      <c r="H602" s="217">
        <v>1095.17</v>
      </c>
      <c r="I602" s="218"/>
      <c r="J602" s="213"/>
      <c r="K602" s="213"/>
      <c r="L602" s="219"/>
      <c r="M602" s="220"/>
      <c r="N602" s="221"/>
      <c r="O602" s="221"/>
      <c r="P602" s="221"/>
      <c r="Q602" s="221"/>
      <c r="R602" s="221"/>
      <c r="S602" s="221"/>
      <c r="T602" s="222"/>
      <c r="AT602" s="223" t="s">
        <v>555</v>
      </c>
      <c r="AU602" s="223" t="s">
        <v>87</v>
      </c>
      <c r="AV602" s="13" t="s">
        <v>87</v>
      </c>
      <c r="AW602" s="13" t="s">
        <v>32</v>
      </c>
      <c r="AX602" s="13" t="s">
        <v>77</v>
      </c>
      <c r="AY602" s="223" t="s">
        <v>209</v>
      </c>
    </row>
    <row r="603" spans="1:65" s="14" customFormat="1">
      <c r="B603" s="235"/>
      <c r="C603" s="236"/>
      <c r="D603" s="214" t="s">
        <v>555</v>
      </c>
      <c r="E603" s="237" t="s">
        <v>1</v>
      </c>
      <c r="F603" s="238" t="s">
        <v>645</v>
      </c>
      <c r="G603" s="236"/>
      <c r="H603" s="239">
        <v>11589.460000000001</v>
      </c>
      <c r="I603" s="240"/>
      <c r="J603" s="236"/>
      <c r="K603" s="236"/>
      <c r="L603" s="241"/>
      <c r="M603" s="242"/>
      <c r="N603" s="243"/>
      <c r="O603" s="243"/>
      <c r="P603" s="243"/>
      <c r="Q603" s="243"/>
      <c r="R603" s="243"/>
      <c r="S603" s="243"/>
      <c r="T603" s="244"/>
      <c r="AT603" s="245" t="s">
        <v>555</v>
      </c>
      <c r="AU603" s="245" t="s">
        <v>87</v>
      </c>
      <c r="AV603" s="14" t="s">
        <v>218</v>
      </c>
      <c r="AW603" s="14" t="s">
        <v>32</v>
      </c>
      <c r="AX603" s="14" t="s">
        <v>85</v>
      </c>
      <c r="AY603" s="245" t="s">
        <v>209</v>
      </c>
    </row>
    <row r="604" spans="1:65" s="2" customFormat="1" ht="24.2" customHeight="1">
      <c r="A604" s="35"/>
      <c r="B604" s="36"/>
      <c r="C604" s="224" t="s">
        <v>1295</v>
      </c>
      <c r="D604" s="224" t="s">
        <v>576</v>
      </c>
      <c r="E604" s="225" t="s">
        <v>1296</v>
      </c>
      <c r="F604" s="226" t="s">
        <v>1297</v>
      </c>
      <c r="G604" s="227" t="s">
        <v>217</v>
      </c>
      <c r="H604" s="228">
        <v>11821.249</v>
      </c>
      <c r="I604" s="229"/>
      <c r="J604" s="230">
        <f>ROUND(I604*H604,2)</f>
        <v>0</v>
      </c>
      <c r="K604" s="231"/>
      <c r="L604" s="232"/>
      <c r="M604" s="233" t="s">
        <v>1</v>
      </c>
      <c r="N604" s="234" t="s">
        <v>42</v>
      </c>
      <c r="O604" s="72"/>
      <c r="P604" s="203">
        <f>O604*H604</f>
        <v>0</v>
      </c>
      <c r="Q604" s="203">
        <v>5.1999999999999995E-4</v>
      </c>
      <c r="R604" s="203">
        <f>Q604*H604</f>
        <v>6.1470494799999997</v>
      </c>
      <c r="S604" s="203">
        <v>0</v>
      </c>
      <c r="T604" s="204">
        <f>S604*H604</f>
        <v>0</v>
      </c>
      <c r="U604" s="35"/>
      <c r="V604" s="35"/>
      <c r="W604" s="35"/>
      <c r="X604" s="35"/>
      <c r="Y604" s="35"/>
      <c r="Z604" s="35"/>
      <c r="AA604" s="35"/>
      <c r="AB604" s="35"/>
      <c r="AC604" s="35"/>
      <c r="AD604" s="35"/>
      <c r="AE604" s="35"/>
      <c r="AR604" s="205" t="s">
        <v>341</v>
      </c>
      <c r="AT604" s="205" t="s">
        <v>576</v>
      </c>
      <c r="AU604" s="205" t="s">
        <v>87</v>
      </c>
      <c r="AY604" s="18" t="s">
        <v>209</v>
      </c>
      <c r="BE604" s="206">
        <f>IF(N604="základní",J604,0)</f>
        <v>0</v>
      </c>
      <c r="BF604" s="206">
        <f>IF(N604="snížená",J604,0)</f>
        <v>0</v>
      </c>
      <c r="BG604" s="206">
        <f>IF(N604="zákl. přenesená",J604,0)</f>
        <v>0</v>
      </c>
      <c r="BH604" s="206">
        <f>IF(N604="sníž. přenesená",J604,0)</f>
        <v>0</v>
      </c>
      <c r="BI604" s="206">
        <f>IF(N604="nulová",J604,0)</f>
        <v>0</v>
      </c>
      <c r="BJ604" s="18" t="s">
        <v>85</v>
      </c>
      <c r="BK604" s="206">
        <f>ROUND(I604*H604,2)</f>
        <v>0</v>
      </c>
      <c r="BL604" s="18" t="s">
        <v>276</v>
      </c>
      <c r="BM604" s="205" t="s">
        <v>1298</v>
      </c>
    </row>
    <row r="605" spans="1:65" s="13" customFormat="1">
      <c r="B605" s="212"/>
      <c r="C605" s="213"/>
      <c r="D605" s="214" t="s">
        <v>555</v>
      </c>
      <c r="E605" s="215" t="s">
        <v>1</v>
      </c>
      <c r="F605" s="216" t="s">
        <v>1299</v>
      </c>
      <c r="G605" s="213"/>
      <c r="H605" s="217">
        <v>11821.249</v>
      </c>
      <c r="I605" s="218"/>
      <c r="J605" s="213"/>
      <c r="K605" s="213"/>
      <c r="L605" s="219"/>
      <c r="M605" s="220"/>
      <c r="N605" s="221"/>
      <c r="O605" s="221"/>
      <c r="P605" s="221"/>
      <c r="Q605" s="221"/>
      <c r="R605" s="221"/>
      <c r="S605" s="221"/>
      <c r="T605" s="222"/>
      <c r="AT605" s="223" t="s">
        <v>555</v>
      </c>
      <c r="AU605" s="223" t="s">
        <v>87</v>
      </c>
      <c r="AV605" s="13" t="s">
        <v>87</v>
      </c>
      <c r="AW605" s="13" t="s">
        <v>32</v>
      </c>
      <c r="AX605" s="13" t="s">
        <v>85</v>
      </c>
      <c r="AY605" s="223" t="s">
        <v>209</v>
      </c>
    </row>
    <row r="606" spans="1:65" s="2" customFormat="1" ht="24.2" customHeight="1">
      <c r="A606" s="35"/>
      <c r="B606" s="36"/>
      <c r="C606" s="193" t="s">
        <v>1300</v>
      </c>
      <c r="D606" s="193" t="s">
        <v>214</v>
      </c>
      <c r="E606" s="194" t="s">
        <v>1279</v>
      </c>
      <c r="F606" s="195" t="s">
        <v>1280</v>
      </c>
      <c r="G606" s="196" t="s">
        <v>217</v>
      </c>
      <c r="H606" s="197">
        <v>1750</v>
      </c>
      <c r="I606" s="198"/>
      <c r="J606" s="199">
        <f>ROUND(I606*H606,2)</f>
        <v>0</v>
      </c>
      <c r="K606" s="200"/>
      <c r="L606" s="40"/>
      <c r="M606" s="201" t="s">
        <v>1</v>
      </c>
      <c r="N606" s="202" t="s">
        <v>42</v>
      </c>
      <c r="O606" s="72"/>
      <c r="P606" s="203">
        <f>O606*H606</f>
        <v>0</v>
      </c>
      <c r="Q606" s="203">
        <v>0</v>
      </c>
      <c r="R606" s="203">
        <f>Q606*H606</f>
        <v>0</v>
      </c>
      <c r="S606" s="203">
        <v>0</v>
      </c>
      <c r="T606" s="204">
        <f>S606*H606</f>
        <v>0</v>
      </c>
      <c r="U606" s="35"/>
      <c r="V606" s="35"/>
      <c r="W606" s="35"/>
      <c r="X606" s="35"/>
      <c r="Y606" s="35"/>
      <c r="Z606" s="35"/>
      <c r="AA606" s="35"/>
      <c r="AB606" s="35"/>
      <c r="AC606" s="35"/>
      <c r="AD606" s="35"/>
      <c r="AE606" s="35"/>
      <c r="AR606" s="205" t="s">
        <v>276</v>
      </c>
      <c r="AT606" s="205" t="s">
        <v>214</v>
      </c>
      <c r="AU606" s="205" t="s">
        <v>87</v>
      </c>
      <c r="AY606" s="18" t="s">
        <v>209</v>
      </c>
      <c r="BE606" s="206">
        <f>IF(N606="základní",J606,0)</f>
        <v>0</v>
      </c>
      <c r="BF606" s="206">
        <f>IF(N606="snížená",J606,0)</f>
        <v>0</v>
      </c>
      <c r="BG606" s="206">
        <f>IF(N606="zákl. přenesená",J606,0)</f>
        <v>0</v>
      </c>
      <c r="BH606" s="206">
        <f>IF(N606="sníž. přenesená",J606,0)</f>
        <v>0</v>
      </c>
      <c r="BI606" s="206">
        <f>IF(N606="nulová",J606,0)</f>
        <v>0</v>
      </c>
      <c r="BJ606" s="18" t="s">
        <v>85</v>
      </c>
      <c r="BK606" s="206">
        <f>ROUND(I606*H606,2)</f>
        <v>0</v>
      </c>
      <c r="BL606" s="18" t="s">
        <v>276</v>
      </c>
      <c r="BM606" s="205" t="s">
        <v>1301</v>
      </c>
    </row>
    <row r="607" spans="1:65" s="13" customFormat="1">
      <c r="B607" s="212"/>
      <c r="C607" s="213"/>
      <c r="D607" s="214" t="s">
        <v>555</v>
      </c>
      <c r="E607" s="215" t="s">
        <v>1</v>
      </c>
      <c r="F607" s="216" t="s">
        <v>1302</v>
      </c>
      <c r="G607" s="213"/>
      <c r="H607" s="217">
        <v>1750</v>
      </c>
      <c r="I607" s="218"/>
      <c r="J607" s="213"/>
      <c r="K607" s="213"/>
      <c r="L607" s="219"/>
      <c r="M607" s="220"/>
      <c r="N607" s="221"/>
      <c r="O607" s="221"/>
      <c r="P607" s="221"/>
      <c r="Q607" s="221"/>
      <c r="R607" s="221"/>
      <c r="S607" s="221"/>
      <c r="T607" s="222"/>
      <c r="AT607" s="223" t="s">
        <v>555</v>
      </c>
      <c r="AU607" s="223" t="s">
        <v>87</v>
      </c>
      <c r="AV607" s="13" t="s">
        <v>87</v>
      </c>
      <c r="AW607" s="13" t="s">
        <v>32</v>
      </c>
      <c r="AX607" s="13" t="s">
        <v>85</v>
      </c>
      <c r="AY607" s="223" t="s">
        <v>209</v>
      </c>
    </row>
    <row r="608" spans="1:65" s="2" customFormat="1" ht="24.2" customHeight="1">
      <c r="A608" s="35"/>
      <c r="B608" s="36"/>
      <c r="C608" s="224" t="s">
        <v>1303</v>
      </c>
      <c r="D608" s="224" t="s">
        <v>576</v>
      </c>
      <c r="E608" s="225" t="s">
        <v>1304</v>
      </c>
      <c r="F608" s="226" t="s">
        <v>1305</v>
      </c>
      <c r="G608" s="227" t="s">
        <v>217</v>
      </c>
      <c r="H608" s="228">
        <v>1785</v>
      </c>
      <c r="I608" s="229"/>
      <c r="J608" s="230">
        <f>ROUND(I608*H608,2)</f>
        <v>0</v>
      </c>
      <c r="K608" s="231"/>
      <c r="L608" s="232"/>
      <c r="M608" s="233" t="s">
        <v>1</v>
      </c>
      <c r="N608" s="234" t="s">
        <v>42</v>
      </c>
      <c r="O608" s="72"/>
      <c r="P608" s="203">
        <f>O608*H608</f>
        <v>0</v>
      </c>
      <c r="Q608" s="203">
        <v>6.0000000000000001E-3</v>
      </c>
      <c r="R608" s="203">
        <f>Q608*H608</f>
        <v>10.71</v>
      </c>
      <c r="S608" s="203">
        <v>0</v>
      </c>
      <c r="T608" s="204">
        <f>S608*H608</f>
        <v>0</v>
      </c>
      <c r="U608" s="35"/>
      <c r="V608" s="35"/>
      <c r="W608" s="35"/>
      <c r="X608" s="35"/>
      <c r="Y608" s="35"/>
      <c r="Z608" s="35"/>
      <c r="AA608" s="35"/>
      <c r="AB608" s="35"/>
      <c r="AC608" s="35"/>
      <c r="AD608" s="35"/>
      <c r="AE608" s="35"/>
      <c r="AR608" s="205" t="s">
        <v>341</v>
      </c>
      <c r="AT608" s="205" t="s">
        <v>576</v>
      </c>
      <c r="AU608" s="205" t="s">
        <v>87</v>
      </c>
      <c r="AY608" s="18" t="s">
        <v>209</v>
      </c>
      <c r="BE608" s="206">
        <f>IF(N608="základní",J608,0)</f>
        <v>0</v>
      </c>
      <c r="BF608" s="206">
        <f>IF(N608="snížená",J608,0)</f>
        <v>0</v>
      </c>
      <c r="BG608" s="206">
        <f>IF(N608="zákl. přenesená",J608,0)</f>
        <v>0</v>
      </c>
      <c r="BH608" s="206">
        <f>IF(N608="sníž. přenesená",J608,0)</f>
        <v>0</v>
      </c>
      <c r="BI608" s="206">
        <f>IF(N608="nulová",J608,0)</f>
        <v>0</v>
      </c>
      <c r="BJ608" s="18" t="s">
        <v>85</v>
      </c>
      <c r="BK608" s="206">
        <f>ROUND(I608*H608,2)</f>
        <v>0</v>
      </c>
      <c r="BL608" s="18" t="s">
        <v>276</v>
      </c>
      <c r="BM608" s="205" t="s">
        <v>1306</v>
      </c>
    </row>
    <row r="609" spans="1:65" s="13" customFormat="1">
      <c r="B609" s="212"/>
      <c r="C609" s="213"/>
      <c r="D609" s="214" t="s">
        <v>555</v>
      </c>
      <c r="E609" s="215" t="s">
        <v>1</v>
      </c>
      <c r="F609" s="216" t="s">
        <v>1307</v>
      </c>
      <c r="G609" s="213"/>
      <c r="H609" s="217">
        <v>1785</v>
      </c>
      <c r="I609" s="218"/>
      <c r="J609" s="213"/>
      <c r="K609" s="213"/>
      <c r="L609" s="219"/>
      <c r="M609" s="220"/>
      <c r="N609" s="221"/>
      <c r="O609" s="221"/>
      <c r="P609" s="221"/>
      <c r="Q609" s="221"/>
      <c r="R609" s="221"/>
      <c r="S609" s="221"/>
      <c r="T609" s="222"/>
      <c r="AT609" s="223" t="s">
        <v>555</v>
      </c>
      <c r="AU609" s="223" t="s">
        <v>87</v>
      </c>
      <c r="AV609" s="13" t="s">
        <v>87</v>
      </c>
      <c r="AW609" s="13" t="s">
        <v>32</v>
      </c>
      <c r="AX609" s="13" t="s">
        <v>85</v>
      </c>
      <c r="AY609" s="223" t="s">
        <v>209</v>
      </c>
    </row>
    <row r="610" spans="1:65" s="2" customFormat="1" ht="24.2" customHeight="1">
      <c r="A610" s="35"/>
      <c r="B610" s="36"/>
      <c r="C610" s="193" t="s">
        <v>1308</v>
      </c>
      <c r="D610" s="193" t="s">
        <v>214</v>
      </c>
      <c r="E610" s="194" t="s">
        <v>1309</v>
      </c>
      <c r="F610" s="195" t="s">
        <v>1310</v>
      </c>
      <c r="G610" s="196" t="s">
        <v>217</v>
      </c>
      <c r="H610" s="197">
        <v>3534</v>
      </c>
      <c r="I610" s="198"/>
      <c r="J610" s="199">
        <f>ROUND(I610*H610,2)</f>
        <v>0</v>
      </c>
      <c r="K610" s="200"/>
      <c r="L610" s="40"/>
      <c r="M610" s="201" t="s">
        <v>1</v>
      </c>
      <c r="N610" s="202" t="s">
        <v>42</v>
      </c>
      <c r="O610" s="72"/>
      <c r="P610" s="203">
        <f>O610*H610</f>
        <v>0</v>
      </c>
      <c r="Q610" s="203">
        <v>0</v>
      </c>
      <c r="R610" s="203">
        <f>Q610*H610</f>
        <v>0</v>
      </c>
      <c r="S610" s="203">
        <v>0</v>
      </c>
      <c r="T610" s="204">
        <f>S610*H610</f>
        <v>0</v>
      </c>
      <c r="U610" s="35"/>
      <c r="V610" s="35"/>
      <c r="W610" s="35"/>
      <c r="X610" s="35"/>
      <c r="Y610" s="35"/>
      <c r="Z610" s="35"/>
      <c r="AA610" s="35"/>
      <c r="AB610" s="35"/>
      <c r="AC610" s="35"/>
      <c r="AD610" s="35"/>
      <c r="AE610" s="35"/>
      <c r="AR610" s="205" t="s">
        <v>276</v>
      </c>
      <c r="AT610" s="205" t="s">
        <v>214</v>
      </c>
      <c r="AU610" s="205" t="s">
        <v>87</v>
      </c>
      <c r="AY610" s="18" t="s">
        <v>209</v>
      </c>
      <c r="BE610" s="206">
        <f>IF(N610="základní",J610,0)</f>
        <v>0</v>
      </c>
      <c r="BF610" s="206">
        <f>IF(N610="snížená",J610,0)</f>
        <v>0</v>
      </c>
      <c r="BG610" s="206">
        <f>IF(N610="zákl. přenesená",J610,0)</f>
        <v>0</v>
      </c>
      <c r="BH610" s="206">
        <f>IF(N610="sníž. přenesená",J610,0)</f>
        <v>0</v>
      </c>
      <c r="BI610" s="206">
        <f>IF(N610="nulová",J610,0)</f>
        <v>0</v>
      </c>
      <c r="BJ610" s="18" t="s">
        <v>85</v>
      </c>
      <c r="BK610" s="206">
        <f>ROUND(I610*H610,2)</f>
        <v>0</v>
      </c>
      <c r="BL610" s="18" t="s">
        <v>276</v>
      </c>
      <c r="BM610" s="205" t="s">
        <v>1311</v>
      </c>
    </row>
    <row r="611" spans="1:65" s="13" customFormat="1" ht="33.75">
      <c r="B611" s="212"/>
      <c r="C611" s="213"/>
      <c r="D611" s="214" t="s">
        <v>555</v>
      </c>
      <c r="E611" s="215" t="s">
        <v>1</v>
      </c>
      <c r="F611" s="216" t="s">
        <v>1111</v>
      </c>
      <c r="G611" s="213"/>
      <c r="H611" s="217">
        <v>2759</v>
      </c>
      <c r="I611" s="218"/>
      <c r="J611" s="213"/>
      <c r="K611" s="213"/>
      <c r="L611" s="219"/>
      <c r="M611" s="220"/>
      <c r="N611" s="221"/>
      <c r="O611" s="221"/>
      <c r="P611" s="221"/>
      <c r="Q611" s="221"/>
      <c r="R611" s="221"/>
      <c r="S611" s="221"/>
      <c r="T611" s="222"/>
      <c r="AT611" s="223" t="s">
        <v>555</v>
      </c>
      <c r="AU611" s="223" t="s">
        <v>87</v>
      </c>
      <c r="AV611" s="13" t="s">
        <v>87</v>
      </c>
      <c r="AW611" s="13" t="s">
        <v>32</v>
      </c>
      <c r="AX611" s="13" t="s">
        <v>77</v>
      </c>
      <c r="AY611" s="223" t="s">
        <v>209</v>
      </c>
    </row>
    <row r="612" spans="1:65" s="13" customFormat="1">
      <c r="B612" s="212"/>
      <c r="C612" s="213"/>
      <c r="D612" s="214" t="s">
        <v>555</v>
      </c>
      <c r="E612" s="215" t="s">
        <v>1</v>
      </c>
      <c r="F612" s="216" t="s">
        <v>1112</v>
      </c>
      <c r="G612" s="213"/>
      <c r="H612" s="217">
        <v>675</v>
      </c>
      <c r="I612" s="218"/>
      <c r="J612" s="213"/>
      <c r="K612" s="213"/>
      <c r="L612" s="219"/>
      <c r="M612" s="220"/>
      <c r="N612" s="221"/>
      <c r="O612" s="221"/>
      <c r="P612" s="221"/>
      <c r="Q612" s="221"/>
      <c r="R612" s="221"/>
      <c r="S612" s="221"/>
      <c r="T612" s="222"/>
      <c r="AT612" s="223" t="s">
        <v>555</v>
      </c>
      <c r="AU612" s="223" t="s">
        <v>87</v>
      </c>
      <c r="AV612" s="13" t="s">
        <v>87</v>
      </c>
      <c r="AW612" s="13" t="s">
        <v>32</v>
      </c>
      <c r="AX612" s="13" t="s">
        <v>77</v>
      </c>
      <c r="AY612" s="223" t="s">
        <v>209</v>
      </c>
    </row>
    <row r="613" spans="1:65" s="13" customFormat="1">
      <c r="B613" s="212"/>
      <c r="C613" s="213"/>
      <c r="D613" s="214" t="s">
        <v>555</v>
      </c>
      <c r="E613" s="215" t="s">
        <v>1</v>
      </c>
      <c r="F613" s="216" t="s">
        <v>1131</v>
      </c>
      <c r="G613" s="213"/>
      <c r="H613" s="217">
        <v>100</v>
      </c>
      <c r="I613" s="218"/>
      <c r="J613" s="213"/>
      <c r="K613" s="213"/>
      <c r="L613" s="219"/>
      <c r="M613" s="220"/>
      <c r="N613" s="221"/>
      <c r="O613" s="221"/>
      <c r="P613" s="221"/>
      <c r="Q613" s="221"/>
      <c r="R613" s="221"/>
      <c r="S613" s="221"/>
      <c r="T613" s="222"/>
      <c r="AT613" s="223" t="s">
        <v>555</v>
      </c>
      <c r="AU613" s="223" t="s">
        <v>87</v>
      </c>
      <c r="AV613" s="13" t="s">
        <v>87</v>
      </c>
      <c r="AW613" s="13" t="s">
        <v>32</v>
      </c>
      <c r="AX613" s="13" t="s">
        <v>77</v>
      </c>
      <c r="AY613" s="223" t="s">
        <v>209</v>
      </c>
    </row>
    <row r="614" spans="1:65" s="14" customFormat="1">
      <c r="B614" s="235"/>
      <c r="C614" s="236"/>
      <c r="D614" s="214" t="s">
        <v>555</v>
      </c>
      <c r="E614" s="237" t="s">
        <v>1</v>
      </c>
      <c r="F614" s="238" t="s">
        <v>645</v>
      </c>
      <c r="G614" s="236"/>
      <c r="H614" s="239">
        <v>3534</v>
      </c>
      <c r="I614" s="240"/>
      <c r="J614" s="236"/>
      <c r="K614" s="236"/>
      <c r="L614" s="241"/>
      <c r="M614" s="242"/>
      <c r="N614" s="243"/>
      <c r="O614" s="243"/>
      <c r="P614" s="243"/>
      <c r="Q614" s="243"/>
      <c r="R614" s="243"/>
      <c r="S614" s="243"/>
      <c r="T614" s="244"/>
      <c r="AT614" s="245" t="s">
        <v>555</v>
      </c>
      <c r="AU614" s="245" t="s">
        <v>87</v>
      </c>
      <c r="AV614" s="14" t="s">
        <v>218</v>
      </c>
      <c r="AW614" s="14" t="s">
        <v>32</v>
      </c>
      <c r="AX614" s="14" t="s">
        <v>85</v>
      </c>
      <c r="AY614" s="245" t="s">
        <v>209</v>
      </c>
    </row>
    <row r="615" spans="1:65" s="2" customFormat="1" ht="24.2" customHeight="1">
      <c r="A615" s="35"/>
      <c r="B615" s="36"/>
      <c r="C615" s="224" t="s">
        <v>1312</v>
      </c>
      <c r="D615" s="224" t="s">
        <v>576</v>
      </c>
      <c r="E615" s="225" t="s">
        <v>1313</v>
      </c>
      <c r="F615" s="226" t="s">
        <v>1314</v>
      </c>
      <c r="G615" s="227" t="s">
        <v>217</v>
      </c>
      <c r="H615" s="228">
        <v>3604.68</v>
      </c>
      <c r="I615" s="229"/>
      <c r="J615" s="230">
        <f>ROUND(I615*H615,2)</f>
        <v>0</v>
      </c>
      <c r="K615" s="231"/>
      <c r="L615" s="232"/>
      <c r="M615" s="233" t="s">
        <v>1</v>
      </c>
      <c r="N615" s="234" t="s">
        <v>42</v>
      </c>
      <c r="O615" s="72"/>
      <c r="P615" s="203">
        <f>O615*H615</f>
        <v>0</v>
      </c>
      <c r="Q615" s="203">
        <v>6.0000000000000001E-3</v>
      </c>
      <c r="R615" s="203">
        <f>Q615*H615</f>
        <v>21.628080000000001</v>
      </c>
      <c r="S615" s="203">
        <v>0</v>
      </c>
      <c r="T615" s="204">
        <f>S615*H615</f>
        <v>0</v>
      </c>
      <c r="U615" s="35"/>
      <c r="V615" s="35"/>
      <c r="W615" s="35"/>
      <c r="X615" s="35"/>
      <c r="Y615" s="35"/>
      <c r="Z615" s="35"/>
      <c r="AA615" s="35"/>
      <c r="AB615" s="35"/>
      <c r="AC615" s="35"/>
      <c r="AD615" s="35"/>
      <c r="AE615" s="35"/>
      <c r="AR615" s="205" t="s">
        <v>341</v>
      </c>
      <c r="AT615" s="205" t="s">
        <v>576</v>
      </c>
      <c r="AU615" s="205" t="s">
        <v>87</v>
      </c>
      <c r="AY615" s="18" t="s">
        <v>209</v>
      </c>
      <c r="BE615" s="206">
        <f>IF(N615="základní",J615,0)</f>
        <v>0</v>
      </c>
      <c r="BF615" s="206">
        <f>IF(N615="snížená",J615,0)</f>
        <v>0</v>
      </c>
      <c r="BG615" s="206">
        <f>IF(N615="zákl. přenesená",J615,0)</f>
        <v>0</v>
      </c>
      <c r="BH615" s="206">
        <f>IF(N615="sníž. přenesená",J615,0)</f>
        <v>0</v>
      </c>
      <c r="BI615" s="206">
        <f>IF(N615="nulová",J615,0)</f>
        <v>0</v>
      </c>
      <c r="BJ615" s="18" t="s">
        <v>85</v>
      </c>
      <c r="BK615" s="206">
        <f>ROUND(I615*H615,2)</f>
        <v>0</v>
      </c>
      <c r="BL615" s="18" t="s">
        <v>276</v>
      </c>
      <c r="BM615" s="205" t="s">
        <v>1315</v>
      </c>
    </row>
    <row r="616" spans="1:65" s="13" customFormat="1">
      <c r="B616" s="212"/>
      <c r="C616" s="213"/>
      <c r="D616" s="214" t="s">
        <v>555</v>
      </c>
      <c r="E616" s="215" t="s">
        <v>1</v>
      </c>
      <c r="F616" s="216" t="s">
        <v>1316</v>
      </c>
      <c r="G616" s="213"/>
      <c r="H616" s="217">
        <v>3604.68</v>
      </c>
      <c r="I616" s="218"/>
      <c r="J616" s="213"/>
      <c r="K616" s="213"/>
      <c r="L616" s="219"/>
      <c r="M616" s="220"/>
      <c r="N616" s="221"/>
      <c r="O616" s="221"/>
      <c r="P616" s="221"/>
      <c r="Q616" s="221"/>
      <c r="R616" s="221"/>
      <c r="S616" s="221"/>
      <c r="T616" s="222"/>
      <c r="AT616" s="223" t="s">
        <v>555</v>
      </c>
      <c r="AU616" s="223" t="s">
        <v>87</v>
      </c>
      <c r="AV616" s="13" t="s">
        <v>87</v>
      </c>
      <c r="AW616" s="13" t="s">
        <v>32</v>
      </c>
      <c r="AX616" s="13" t="s">
        <v>85</v>
      </c>
      <c r="AY616" s="223" t="s">
        <v>209</v>
      </c>
    </row>
    <row r="617" spans="1:65" s="2" customFormat="1" ht="24.2" customHeight="1">
      <c r="A617" s="35"/>
      <c r="B617" s="36"/>
      <c r="C617" s="224" t="s">
        <v>1317</v>
      </c>
      <c r="D617" s="224" t="s">
        <v>576</v>
      </c>
      <c r="E617" s="225" t="s">
        <v>1318</v>
      </c>
      <c r="F617" s="226" t="s">
        <v>1319</v>
      </c>
      <c r="G617" s="227" t="s">
        <v>217</v>
      </c>
      <c r="H617" s="228">
        <v>3604.68</v>
      </c>
      <c r="I617" s="229"/>
      <c r="J617" s="230">
        <f>ROUND(I617*H617,2)</f>
        <v>0</v>
      </c>
      <c r="K617" s="231"/>
      <c r="L617" s="232"/>
      <c r="M617" s="233" t="s">
        <v>1</v>
      </c>
      <c r="N617" s="234" t="s">
        <v>42</v>
      </c>
      <c r="O617" s="72"/>
      <c r="P617" s="203">
        <f>O617*H617</f>
        <v>0</v>
      </c>
      <c r="Q617" s="203">
        <v>3.5000000000000001E-3</v>
      </c>
      <c r="R617" s="203">
        <f>Q617*H617</f>
        <v>12.616379999999999</v>
      </c>
      <c r="S617" s="203">
        <v>0</v>
      </c>
      <c r="T617" s="204">
        <f>S617*H617</f>
        <v>0</v>
      </c>
      <c r="U617" s="35"/>
      <c r="V617" s="35"/>
      <c r="W617" s="35"/>
      <c r="X617" s="35"/>
      <c r="Y617" s="35"/>
      <c r="Z617" s="35"/>
      <c r="AA617" s="35"/>
      <c r="AB617" s="35"/>
      <c r="AC617" s="35"/>
      <c r="AD617" s="35"/>
      <c r="AE617" s="35"/>
      <c r="AR617" s="205" t="s">
        <v>341</v>
      </c>
      <c r="AT617" s="205" t="s">
        <v>576</v>
      </c>
      <c r="AU617" s="205" t="s">
        <v>87</v>
      </c>
      <c r="AY617" s="18" t="s">
        <v>209</v>
      </c>
      <c r="BE617" s="206">
        <f>IF(N617="základní",J617,0)</f>
        <v>0</v>
      </c>
      <c r="BF617" s="206">
        <f>IF(N617="snížená",J617,0)</f>
        <v>0</v>
      </c>
      <c r="BG617" s="206">
        <f>IF(N617="zákl. přenesená",J617,0)</f>
        <v>0</v>
      </c>
      <c r="BH617" s="206">
        <f>IF(N617="sníž. přenesená",J617,0)</f>
        <v>0</v>
      </c>
      <c r="BI617" s="206">
        <f>IF(N617="nulová",J617,0)</f>
        <v>0</v>
      </c>
      <c r="BJ617" s="18" t="s">
        <v>85</v>
      </c>
      <c r="BK617" s="206">
        <f>ROUND(I617*H617,2)</f>
        <v>0</v>
      </c>
      <c r="BL617" s="18" t="s">
        <v>276</v>
      </c>
      <c r="BM617" s="205" t="s">
        <v>1320</v>
      </c>
    </row>
    <row r="618" spans="1:65" s="13" customFormat="1">
      <c r="B618" s="212"/>
      <c r="C618" s="213"/>
      <c r="D618" s="214" t="s">
        <v>555</v>
      </c>
      <c r="E618" s="215" t="s">
        <v>1</v>
      </c>
      <c r="F618" s="216" t="s">
        <v>1316</v>
      </c>
      <c r="G618" s="213"/>
      <c r="H618" s="217">
        <v>3604.68</v>
      </c>
      <c r="I618" s="218"/>
      <c r="J618" s="213"/>
      <c r="K618" s="213"/>
      <c r="L618" s="219"/>
      <c r="M618" s="220"/>
      <c r="N618" s="221"/>
      <c r="O618" s="221"/>
      <c r="P618" s="221"/>
      <c r="Q618" s="221"/>
      <c r="R618" s="221"/>
      <c r="S618" s="221"/>
      <c r="T618" s="222"/>
      <c r="AT618" s="223" t="s">
        <v>555</v>
      </c>
      <c r="AU618" s="223" t="s">
        <v>87</v>
      </c>
      <c r="AV618" s="13" t="s">
        <v>87</v>
      </c>
      <c r="AW618" s="13" t="s">
        <v>32</v>
      </c>
      <c r="AX618" s="13" t="s">
        <v>85</v>
      </c>
      <c r="AY618" s="223" t="s">
        <v>209</v>
      </c>
    </row>
    <row r="619" spans="1:65" s="2" customFormat="1" ht="24.2" customHeight="1">
      <c r="A619" s="35"/>
      <c r="B619" s="36"/>
      <c r="C619" s="193" t="s">
        <v>1321</v>
      </c>
      <c r="D619" s="193" t="s">
        <v>214</v>
      </c>
      <c r="E619" s="194" t="s">
        <v>1322</v>
      </c>
      <c r="F619" s="195" t="s">
        <v>1323</v>
      </c>
      <c r="G619" s="196" t="s">
        <v>217</v>
      </c>
      <c r="H619" s="197">
        <v>3434</v>
      </c>
      <c r="I619" s="198"/>
      <c r="J619" s="199">
        <f>ROUND(I619*H619,2)</f>
        <v>0</v>
      </c>
      <c r="K619" s="200"/>
      <c r="L619" s="40"/>
      <c r="M619" s="201" t="s">
        <v>1</v>
      </c>
      <c r="N619" s="202" t="s">
        <v>42</v>
      </c>
      <c r="O619" s="72"/>
      <c r="P619" s="203">
        <f>O619*H619</f>
        <v>0</v>
      </c>
      <c r="Q619" s="203">
        <v>1.16E-3</v>
      </c>
      <c r="R619" s="203">
        <f>Q619*H619</f>
        <v>3.9834399999999999</v>
      </c>
      <c r="S619" s="203">
        <v>0</v>
      </c>
      <c r="T619" s="204">
        <f>S619*H619</f>
        <v>0</v>
      </c>
      <c r="U619" s="35"/>
      <c r="V619" s="35"/>
      <c r="W619" s="35"/>
      <c r="X619" s="35"/>
      <c r="Y619" s="35"/>
      <c r="Z619" s="35"/>
      <c r="AA619" s="35"/>
      <c r="AB619" s="35"/>
      <c r="AC619" s="35"/>
      <c r="AD619" s="35"/>
      <c r="AE619" s="35"/>
      <c r="AR619" s="205" t="s">
        <v>276</v>
      </c>
      <c r="AT619" s="205" t="s">
        <v>214</v>
      </c>
      <c r="AU619" s="205" t="s">
        <v>87</v>
      </c>
      <c r="AY619" s="18" t="s">
        <v>209</v>
      </c>
      <c r="BE619" s="206">
        <f>IF(N619="základní",J619,0)</f>
        <v>0</v>
      </c>
      <c r="BF619" s="206">
        <f>IF(N619="snížená",J619,0)</f>
        <v>0</v>
      </c>
      <c r="BG619" s="206">
        <f>IF(N619="zákl. přenesená",J619,0)</f>
        <v>0</v>
      </c>
      <c r="BH619" s="206">
        <f>IF(N619="sníž. přenesená",J619,0)</f>
        <v>0</v>
      </c>
      <c r="BI619" s="206">
        <f>IF(N619="nulová",J619,0)</f>
        <v>0</v>
      </c>
      <c r="BJ619" s="18" t="s">
        <v>85</v>
      </c>
      <c r="BK619" s="206">
        <f>ROUND(I619*H619,2)</f>
        <v>0</v>
      </c>
      <c r="BL619" s="18" t="s">
        <v>276</v>
      </c>
      <c r="BM619" s="205" t="s">
        <v>1324</v>
      </c>
    </row>
    <row r="620" spans="1:65" s="13" customFormat="1" ht="33.75">
      <c r="B620" s="212"/>
      <c r="C620" s="213"/>
      <c r="D620" s="214" t="s">
        <v>555</v>
      </c>
      <c r="E620" s="215" t="s">
        <v>1</v>
      </c>
      <c r="F620" s="216" t="s">
        <v>1111</v>
      </c>
      <c r="G620" s="213"/>
      <c r="H620" s="217">
        <v>2759</v>
      </c>
      <c r="I620" s="218"/>
      <c r="J620" s="213"/>
      <c r="K620" s="213"/>
      <c r="L620" s="219"/>
      <c r="M620" s="220"/>
      <c r="N620" s="221"/>
      <c r="O620" s="221"/>
      <c r="P620" s="221"/>
      <c r="Q620" s="221"/>
      <c r="R620" s="221"/>
      <c r="S620" s="221"/>
      <c r="T620" s="222"/>
      <c r="AT620" s="223" t="s">
        <v>555</v>
      </c>
      <c r="AU620" s="223" t="s">
        <v>87</v>
      </c>
      <c r="AV620" s="13" t="s">
        <v>87</v>
      </c>
      <c r="AW620" s="13" t="s">
        <v>32</v>
      </c>
      <c r="AX620" s="13" t="s">
        <v>77</v>
      </c>
      <c r="AY620" s="223" t="s">
        <v>209</v>
      </c>
    </row>
    <row r="621" spans="1:65" s="13" customFormat="1">
      <c r="B621" s="212"/>
      <c r="C621" s="213"/>
      <c r="D621" s="214" t="s">
        <v>555</v>
      </c>
      <c r="E621" s="215" t="s">
        <v>1</v>
      </c>
      <c r="F621" s="216" t="s">
        <v>1112</v>
      </c>
      <c r="G621" s="213"/>
      <c r="H621" s="217">
        <v>675</v>
      </c>
      <c r="I621" s="218"/>
      <c r="J621" s="213"/>
      <c r="K621" s="213"/>
      <c r="L621" s="219"/>
      <c r="M621" s="220"/>
      <c r="N621" s="221"/>
      <c r="O621" s="221"/>
      <c r="P621" s="221"/>
      <c r="Q621" s="221"/>
      <c r="R621" s="221"/>
      <c r="S621" s="221"/>
      <c r="T621" s="222"/>
      <c r="AT621" s="223" t="s">
        <v>555</v>
      </c>
      <c r="AU621" s="223" t="s">
        <v>87</v>
      </c>
      <c r="AV621" s="13" t="s">
        <v>87</v>
      </c>
      <c r="AW621" s="13" t="s">
        <v>32</v>
      </c>
      <c r="AX621" s="13" t="s">
        <v>77</v>
      </c>
      <c r="AY621" s="223" t="s">
        <v>209</v>
      </c>
    </row>
    <row r="622" spans="1:65" s="14" customFormat="1">
      <c r="B622" s="235"/>
      <c r="C622" s="236"/>
      <c r="D622" s="214" t="s">
        <v>555</v>
      </c>
      <c r="E622" s="237" t="s">
        <v>1</v>
      </c>
      <c r="F622" s="238" t="s">
        <v>645</v>
      </c>
      <c r="G622" s="236"/>
      <c r="H622" s="239">
        <v>3434</v>
      </c>
      <c r="I622" s="240"/>
      <c r="J622" s="236"/>
      <c r="K622" s="236"/>
      <c r="L622" s="241"/>
      <c r="M622" s="242"/>
      <c r="N622" s="243"/>
      <c r="O622" s="243"/>
      <c r="P622" s="243"/>
      <c r="Q622" s="243"/>
      <c r="R622" s="243"/>
      <c r="S622" s="243"/>
      <c r="T622" s="244"/>
      <c r="AT622" s="245" t="s">
        <v>555</v>
      </c>
      <c r="AU622" s="245" t="s">
        <v>87</v>
      </c>
      <c r="AV622" s="14" t="s">
        <v>218</v>
      </c>
      <c r="AW622" s="14" t="s">
        <v>32</v>
      </c>
      <c r="AX622" s="14" t="s">
        <v>85</v>
      </c>
      <c r="AY622" s="245" t="s">
        <v>209</v>
      </c>
    </row>
    <row r="623" spans="1:65" s="2" customFormat="1" ht="24.2" customHeight="1">
      <c r="A623" s="35"/>
      <c r="B623" s="36"/>
      <c r="C623" s="224" t="s">
        <v>1325</v>
      </c>
      <c r="D623" s="224" t="s">
        <v>576</v>
      </c>
      <c r="E623" s="225" t="s">
        <v>1326</v>
      </c>
      <c r="F623" s="226" t="s">
        <v>1327</v>
      </c>
      <c r="G623" s="227" t="s">
        <v>224</v>
      </c>
      <c r="H623" s="228">
        <v>274.72000000000003</v>
      </c>
      <c r="I623" s="229"/>
      <c r="J623" s="230">
        <f>ROUND(I623*H623,2)</f>
        <v>0</v>
      </c>
      <c r="K623" s="231"/>
      <c r="L623" s="232"/>
      <c r="M623" s="233" t="s">
        <v>1</v>
      </c>
      <c r="N623" s="234" t="s">
        <v>42</v>
      </c>
      <c r="O623" s="72"/>
      <c r="P623" s="203">
        <f>O623*H623</f>
        <v>0</v>
      </c>
      <c r="Q623" s="203">
        <v>2.6249999999999999E-2</v>
      </c>
      <c r="R623" s="203">
        <f>Q623*H623</f>
        <v>7.2114000000000003</v>
      </c>
      <c r="S623" s="203">
        <v>0</v>
      </c>
      <c r="T623" s="204">
        <f>S623*H623</f>
        <v>0</v>
      </c>
      <c r="U623" s="35"/>
      <c r="V623" s="35"/>
      <c r="W623" s="35"/>
      <c r="X623" s="35"/>
      <c r="Y623" s="35"/>
      <c r="Z623" s="35"/>
      <c r="AA623" s="35"/>
      <c r="AB623" s="35"/>
      <c r="AC623" s="35"/>
      <c r="AD623" s="35"/>
      <c r="AE623" s="35"/>
      <c r="AR623" s="205" t="s">
        <v>341</v>
      </c>
      <c r="AT623" s="205" t="s">
        <v>576</v>
      </c>
      <c r="AU623" s="205" t="s">
        <v>87</v>
      </c>
      <c r="AY623" s="18" t="s">
        <v>209</v>
      </c>
      <c r="BE623" s="206">
        <f>IF(N623="základní",J623,0)</f>
        <v>0</v>
      </c>
      <c r="BF623" s="206">
        <f>IF(N623="snížená",J623,0)</f>
        <v>0</v>
      </c>
      <c r="BG623" s="206">
        <f>IF(N623="zákl. přenesená",J623,0)</f>
        <v>0</v>
      </c>
      <c r="BH623" s="206">
        <f>IF(N623="sníž. přenesená",J623,0)</f>
        <v>0</v>
      </c>
      <c r="BI623" s="206">
        <f>IF(N623="nulová",J623,0)</f>
        <v>0</v>
      </c>
      <c r="BJ623" s="18" t="s">
        <v>85</v>
      </c>
      <c r="BK623" s="206">
        <f>ROUND(I623*H623,2)</f>
        <v>0</v>
      </c>
      <c r="BL623" s="18" t="s">
        <v>276</v>
      </c>
      <c r="BM623" s="205" t="s">
        <v>1328</v>
      </c>
    </row>
    <row r="624" spans="1:65" s="13" customFormat="1">
      <c r="B624" s="212"/>
      <c r="C624" s="213"/>
      <c r="D624" s="214" t="s">
        <v>555</v>
      </c>
      <c r="E624" s="215" t="s">
        <v>1</v>
      </c>
      <c r="F624" s="216" t="s">
        <v>1329</v>
      </c>
      <c r="G624" s="213"/>
      <c r="H624" s="217">
        <v>274.72000000000003</v>
      </c>
      <c r="I624" s="218"/>
      <c r="J624" s="213"/>
      <c r="K624" s="213"/>
      <c r="L624" s="219"/>
      <c r="M624" s="220"/>
      <c r="N624" s="221"/>
      <c r="O624" s="221"/>
      <c r="P624" s="221"/>
      <c r="Q624" s="221"/>
      <c r="R624" s="221"/>
      <c r="S624" s="221"/>
      <c r="T624" s="222"/>
      <c r="AT624" s="223" t="s">
        <v>555</v>
      </c>
      <c r="AU624" s="223" t="s">
        <v>87</v>
      </c>
      <c r="AV624" s="13" t="s">
        <v>87</v>
      </c>
      <c r="AW624" s="13" t="s">
        <v>32</v>
      </c>
      <c r="AX624" s="13" t="s">
        <v>85</v>
      </c>
      <c r="AY624" s="223" t="s">
        <v>209</v>
      </c>
    </row>
    <row r="625" spans="1:65" s="2" customFormat="1" ht="24.2" customHeight="1">
      <c r="A625" s="35"/>
      <c r="B625" s="36"/>
      <c r="C625" s="193" t="s">
        <v>1330</v>
      </c>
      <c r="D625" s="193" t="s">
        <v>214</v>
      </c>
      <c r="E625" s="194" t="s">
        <v>1331</v>
      </c>
      <c r="F625" s="195" t="s">
        <v>1332</v>
      </c>
      <c r="G625" s="196" t="s">
        <v>236</v>
      </c>
      <c r="H625" s="197">
        <v>71.031000000000006</v>
      </c>
      <c r="I625" s="198"/>
      <c r="J625" s="199">
        <f>ROUND(I625*H625,2)</f>
        <v>0</v>
      </c>
      <c r="K625" s="200"/>
      <c r="L625" s="40"/>
      <c r="M625" s="201" t="s">
        <v>1</v>
      </c>
      <c r="N625" s="202" t="s">
        <v>42</v>
      </c>
      <c r="O625" s="72"/>
      <c r="P625" s="203">
        <f>O625*H625</f>
        <v>0</v>
      </c>
      <c r="Q625" s="203">
        <v>0</v>
      </c>
      <c r="R625" s="203">
        <f>Q625*H625</f>
        <v>0</v>
      </c>
      <c r="S625" s="203">
        <v>0</v>
      </c>
      <c r="T625" s="204">
        <f>S625*H625</f>
        <v>0</v>
      </c>
      <c r="U625" s="35"/>
      <c r="V625" s="35"/>
      <c r="W625" s="35"/>
      <c r="X625" s="35"/>
      <c r="Y625" s="35"/>
      <c r="Z625" s="35"/>
      <c r="AA625" s="35"/>
      <c r="AB625" s="35"/>
      <c r="AC625" s="35"/>
      <c r="AD625" s="35"/>
      <c r="AE625" s="35"/>
      <c r="AR625" s="205" t="s">
        <v>276</v>
      </c>
      <c r="AT625" s="205" t="s">
        <v>214</v>
      </c>
      <c r="AU625" s="205" t="s">
        <v>87</v>
      </c>
      <c r="AY625" s="18" t="s">
        <v>209</v>
      </c>
      <c r="BE625" s="206">
        <f>IF(N625="základní",J625,0)</f>
        <v>0</v>
      </c>
      <c r="BF625" s="206">
        <f>IF(N625="snížená",J625,0)</f>
        <v>0</v>
      </c>
      <c r="BG625" s="206">
        <f>IF(N625="zákl. přenesená",J625,0)</f>
        <v>0</v>
      </c>
      <c r="BH625" s="206">
        <f>IF(N625="sníž. přenesená",J625,0)</f>
        <v>0</v>
      </c>
      <c r="BI625" s="206">
        <f>IF(N625="nulová",J625,0)</f>
        <v>0</v>
      </c>
      <c r="BJ625" s="18" t="s">
        <v>85</v>
      </c>
      <c r="BK625" s="206">
        <f>ROUND(I625*H625,2)</f>
        <v>0</v>
      </c>
      <c r="BL625" s="18" t="s">
        <v>276</v>
      </c>
      <c r="BM625" s="205" t="s">
        <v>1333</v>
      </c>
    </row>
    <row r="626" spans="1:65" s="12" customFormat="1" ht="22.9" customHeight="1">
      <c r="B626" s="177"/>
      <c r="C626" s="178"/>
      <c r="D626" s="179" t="s">
        <v>76</v>
      </c>
      <c r="E626" s="191" t="s">
        <v>1334</v>
      </c>
      <c r="F626" s="191" t="s">
        <v>1335</v>
      </c>
      <c r="G626" s="178"/>
      <c r="H626" s="178"/>
      <c r="I626" s="181"/>
      <c r="J626" s="192">
        <f>BK626</f>
        <v>0</v>
      </c>
      <c r="K626" s="178"/>
      <c r="L626" s="183"/>
      <c r="M626" s="184"/>
      <c r="N626" s="185"/>
      <c r="O626" s="185"/>
      <c r="P626" s="186">
        <f>P627</f>
        <v>0</v>
      </c>
      <c r="Q626" s="185"/>
      <c r="R626" s="186">
        <f>R627</f>
        <v>0</v>
      </c>
      <c r="S626" s="185"/>
      <c r="T626" s="187">
        <f>T627</f>
        <v>0</v>
      </c>
      <c r="AR626" s="188" t="s">
        <v>87</v>
      </c>
      <c r="AT626" s="189" t="s">
        <v>76</v>
      </c>
      <c r="AU626" s="189" t="s">
        <v>85</v>
      </c>
      <c r="AY626" s="188" t="s">
        <v>209</v>
      </c>
      <c r="BK626" s="190">
        <f>BK627</f>
        <v>0</v>
      </c>
    </row>
    <row r="627" spans="1:65" s="2" customFormat="1" ht="24.2" customHeight="1">
      <c r="A627" s="35"/>
      <c r="B627" s="36"/>
      <c r="C627" s="193" t="s">
        <v>1336</v>
      </c>
      <c r="D627" s="193" t="s">
        <v>214</v>
      </c>
      <c r="E627" s="194" t="s">
        <v>1337</v>
      </c>
      <c r="F627" s="195" t="s">
        <v>1338</v>
      </c>
      <c r="G627" s="196" t="s">
        <v>1088</v>
      </c>
      <c r="H627" s="197">
        <v>1</v>
      </c>
      <c r="I627" s="198"/>
      <c r="J627" s="199">
        <f>ROUND(I627*H627,2)</f>
        <v>0</v>
      </c>
      <c r="K627" s="200"/>
      <c r="L627" s="40"/>
      <c r="M627" s="201" t="s">
        <v>1</v>
      </c>
      <c r="N627" s="202" t="s">
        <v>42</v>
      </c>
      <c r="O627" s="72"/>
      <c r="P627" s="203">
        <f>O627*H627</f>
        <v>0</v>
      </c>
      <c r="Q627" s="203">
        <v>0</v>
      </c>
      <c r="R627" s="203">
        <f>Q627*H627</f>
        <v>0</v>
      </c>
      <c r="S627" s="203">
        <v>0</v>
      </c>
      <c r="T627" s="204">
        <f>S627*H627</f>
        <v>0</v>
      </c>
      <c r="U627" s="35"/>
      <c r="V627" s="35"/>
      <c r="W627" s="35"/>
      <c r="X627" s="35"/>
      <c r="Y627" s="35"/>
      <c r="Z627" s="35"/>
      <c r="AA627" s="35"/>
      <c r="AB627" s="35"/>
      <c r="AC627" s="35"/>
      <c r="AD627" s="35"/>
      <c r="AE627" s="35"/>
      <c r="AR627" s="205" t="s">
        <v>276</v>
      </c>
      <c r="AT627" s="205" t="s">
        <v>214</v>
      </c>
      <c r="AU627" s="205" t="s">
        <v>87</v>
      </c>
      <c r="AY627" s="18" t="s">
        <v>209</v>
      </c>
      <c r="BE627" s="206">
        <f>IF(N627="základní",J627,0)</f>
        <v>0</v>
      </c>
      <c r="BF627" s="206">
        <f>IF(N627="snížená",J627,0)</f>
        <v>0</v>
      </c>
      <c r="BG627" s="206">
        <f>IF(N627="zákl. přenesená",J627,0)</f>
        <v>0</v>
      </c>
      <c r="BH627" s="206">
        <f>IF(N627="sníž. přenesená",J627,0)</f>
        <v>0</v>
      </c>
      <c r="BI627" s="206">
        <f>IF(N627="nulová",J627,0)</f>
        <v>0</v>
      </c>
      <c r="BJ627" s="18" t="s">
        <v>85</v>
      </c>
      <c r="BK627" s="206">
        <f>ROUND(I627*H627,2)</f>
        <v>0</v>
      </c>
      <c r="BL627" s="18" t="s">
        <v>276</v>
      </c>
      <c r="BM627" s="205" t="s">
        <v>1339</v>
      </c>
    </row>
    <row r="628" spans="1:65" s="12" customFormat="1" ht="22.9" customHeight="1">
      <c r="B628" s="177"/>
      <c r="C628" s="178"/>
      <c r="D628" s="179" t="s">
        <v>76</v>
      </c>
      <c r="E628" s="191" t="s">
        <v>472</v>
      </c>
      <c r="F628" s="191" t="s">
        <v>473</v>
      </c>
      <c r="G628" s="178"/>
      <c r="H628" s="178"/>
      <c r="I628" s="181"/>
      <c r="J628" s="192">
        <f>BK628</f>
        <v>0</v>
      </c>
      <c r="K628" s="178"/>
      <c r="L628" s="183"/>
      <c r="M628" s="184"/>
      <c r="N628" s="185"/>
      <c r="O628" s="185"/>
      <c r="P628" s="186">
        <f>SUM(P629:P636)</f>
        <v>0</v>
      </c>
      <c r="Q628" s="185"/>
      <c r="R628" s="186">
        <f>SUM(R629:R636)</f>
        <v>25.958193999999999</v>
      </c>
      <c r="S628" s="185"/>
      <c r="T628" s="187">
        <f>SUM(T629:T636)</f>
        <v>0</v>
      </c>
      <c r="AR628" s="188" t="s">
        <v>87</v>
      </c>
      <c r="AT628" s="189" t="s">
        <v>76</v>
      </c>
      <c r="AU628" s="189" t="s">
        <v>85</v>
      </c>
      <c r="AY628" s="188" t="s">
        <v>209</v>
      </c>
      <c r="BK628" s="190">
        <f>SUM(BK629:BK636)</f>
        <v>0</v>
      </c>
    </row>
    <row r="629" spans="1:65" s="2" customFormat="1" ht="24.2" customHeight="1">
      <c r="A629" s="35"/>
      <c r="B629" s="36"/>
      <c r="C629" s="193" t="s">
        <v>1340</v>
      </c>
      <c r="D629" s="193" t="s">
        <v>214</v>
      </c>
      <c r="E629" s="194" t="s">
        <v>1341</v>
      </c>
      <c r="F629" s="195" t="s">
        <v>1342</v>
      </c>
      <c r="G629" s="196" t="s">
        <v>217</v>
      </c>
      <c r="H629" s="197">
        <v>386.4</v>
      </c>
      <c r="I629" s="198"/>
      <c r="J629" s="199">
        <f>ROUND(I629*H629,2)</f>
        <v>0</v>
      </c>
      <c r="K629" s="200"/>
      <c r="L629" s="40"/>
      <c r="M629" s="201" t="s">
        <v>1</v>
      </c>
      <c r="N629" s="202" t="s">
        <v>42</v>
      </c>
      <c r="O629" s="72"/>
      <c r="P629" s="203">
        <f>O629*H629</f>
        <v>0</v>
      </c>
      <c r="Q629" s="203">
        <v>1.396E-2</v>
      </c>
      <c r="R629" s="203">
        <f>Q629*H629</f>
        <v>5.3941439999999998</v>
      </c>
      <c r="S629" s="203">
        <v>0</v>
      </c>
      <c r="T629" s="204">
        <f>S629*H629</f>
        <v>0</v>
      </c>
      <c r="U629" s="35"/>
      <c r="V629" s="35"/>
      <c r="W629" s="35"/>
      <c r="X629" s="35"/>
      <c r="Y629" s="35"/>
      <c r="Z629" s="35"/>
      <c r="AA629" s="35"/>
      <c r="AB629" s="35"/>
      <c r="AC629" s="35"/>
      <c r="AD629" s="35"/>
      <c r="AE629" s="35"/>
      <c r="AR629" s="205" t="s">
        <v>276</v>
      </c>
      <c r="AT629" s="205" t="s">
        <v>214</v>
      </c>
      <c r="AU629" s="205" t="s">
        <v>87</v>
      </c>
      <c r="AY629" s="18" t="s">
        <v>209</v>
      </c>
      <c r="BE629" s="206">
        <f>IF(N629="základní",J629,0)</f>
        <v>0</v>
      </c>
      <c r="BF629" s="206">
        <f>IF(N629="snížená",J629,0)</f>
        <v>0</v>
      </c>
      <c r="BG629" s="206">
        <f>IF(N629="zákl. přenesená",J629,0)</f>
        <v>0</v>
      </c>
      <c r="BH629" s="206">
        <f>IF(N629="sníž. přenesená",J629,0)</f>
        <v>0</v>
      </c>
      <c r="BI629" s="206">
        <f>IF(N629="nulová",J629,0)</f>
        <v>0</v>
      </c>
      <c r="BJ629" s="18" t="s">
        <v>85</v>
      </c>
      <c r="BK629" s="206">
        <f>ROUND(I629*H629,2)</f>
        <v>0</v>
      </c>
      <c r="BL629" s="18" t="s">
        <v>276</v>
      </c>
      <c r="BM629" s="205" t="s">
        <v>1343</v>
      </c>
    </row>
    <row r="630" spans="1:65" s="13" customFormat="1">
      <c r="B630" s="212"/>
      <c r="C630" s="213"/>
      <c r="D630" s="214" t="s">
        <v>555</v>
      </c>
      <c r="E630" s="215" t="s">
        <v>1</v>
      </c>
      <c r="F630" s="216" t="s">
        <v>1344</v>
      </c>
      <c r="G630" s="213"/>
      <c r="H630" s="217">
        <v>165.6</v>
      </c>
      <c r="I630" s="218"/>
      <c r="J630" s="213"/>
      <c r="K630" s="213"/>
      <c r="L630" s="219"/>
      <c r="M630" s="220"/>
      <c r="N630" s="221"/>
      <c r="O630" s="221"/>
      <c r="P630" s="221"/>
      <c r="Q630" s="221"/>
      <c r="R630" s="221"/>
      <c r="S630" s="221"/>
      <c r="T630" s="222"/>
      <c r="AT630" s="223" t="s">
        <v>555</v>
      </c>
      <c r="AU630" s="223" t="s">
        <v>87</v>
      </c>
      <c r="AV630" s="13" t="s">
        <v>87</v>
      </c>
      <c r="AW630" s="13" t="s">
        <v>32</v>
      </c>
      <c r="AX630" s="13" t="s">
        <v>77</v>
      </c>
      <c r="AY630" s="223" t="s">
        <v>209</v>
      </c>
    </row>
    <row r="631" spans="1:65" s="13" customFormat="1">
      <c r="B631" s="212"/>
      <c r="C631" s="213"/>
      <c r="D631" s="214" t="s">
        <v>555</v>
      </c>
      <c r="E631" s="215" t="s">
        <v>1</v>
      </c>
      <c r="F631" s="216" t="s">
        <v>1345</v>
      </c>
      <c r="G631" s="213"/>
      <c r="H631" s="217">
        <v>220.8</v>
      </c>
      <c r="I631" s="218"/>
      <c r="J631" s="213"/>
      <c r="K631" s="213"/>
      <c r="L631" s="219"/>
      <c r="M631" s="220"/>
      <c r="N631" s="221"/>
      <c r="O631" s="221"/>
      <c r="P631" s="221"/>
      <c r="Q631" s="221"/>
      <c r="R631" s="221"/>
      <c r="S631" s="221"/>
      <c r="T631" s="222"/>
      <c r="AT631" s="223" t="s">
        <v>555</v>
      </c>
      <c r="AU631" s="223" t="s">
        <v>87</v>
      </c>
      <c r="AV631" s="13" t="s">
        <v>87</v>
      </c>
      <c r="AW631" s="13" t="s">
        <v>32</v>
      </c>
      <c r="AX631" s="13" t="s">
        <v>77</v>
      </c>
      <c r="AY631" s="223" t="s">
        <v>209</v>
      </c>
    </row>
    <row r="632" spans="1:65" s="14" customFormat="1">
      <c r="B632" s="235"/>
      <c r="C632" s="236"/>
      <c r="D632" s="214" t="s">
        <v>555</v>
      </c>
      <c r="E632" s="237" t="s">
        <v>1</v>
      </c>
      <c r="F632" s="238" t="s">
        <v>645</v>
      </c>
      <c r="G632" s="236"/>
      <c r="H632" s="239">
        <v>386.4</v>
      </c>
      <c r="I632" s="240"/>
      <c r="J632" s="236"/>
      <c r="K632" s="236"/>
      <c r="L632" s="241"/>
      <c r="M632" s="242"/>
      <c r="N632" s="243"/>
      <c r="O632" s="243"/>
      <c r="P632" s="243"/>
      <c r="Q632" s="243"/>
      <c r="R632" s="243"/>
      <c r="S632" s="243"/>
      <c r="T632" s="244"/>
      <c r="AT632" s="245" t="s">
        <v>555</v>
      </c>
      <c r="AU632" s="245" t="s">
        <v>87</v>
      </c>
      <c r="AV632" s="14" t="s">
        <v>218</v>
      </c>
      <c r="AW632" s="14" t="s">
        <v>32</v>
      </c>
      <c r="AX632" s="14" t="s">
        <v>85</v>
      </c>
      <c r="AY632" s="245" t="s">
        <v>209</v>
      </c>
    </row>
    <row r="633" spans="1:65" s="2" customFormat="1" ht="37.9" customHeight="1">
      <c r="A633" s="35"/>
      <c r="B633" s="36"/>
      <c r="C633" s="193" t="s">
        <v>1346</v>
      </c>
      <c r="D633" s="193" t="s">
        <v>214</v>
      </c>
      <c r="E633" s="194" t="s">
        <v>1347</v>
      </c>
      <c r="F633" s="195" t="s">
        <v>1348</v>
      </c>
      <c r="G633" s="196" t="s">
        <v>217</v>
      </c>
      <c r="H633" s="197">
        <v>221</v>
      </c>
      <c r="I633" s="198"/>
      <c r="J633" s="199">
        <f>ROUND(I633*H633,2)</f>
        <v>0</v>
      </c>
      <c r="K633" s="200"/>
      <c r="L633" s="40"/>
      <c r="M633" s="201" t="s">
        <v>1</v>
      </c>
      <c r="N633" s="202" t="s">
        <v>42</v>
      </c>
      <c r="O633" s="72"/>
      <c r="P633" s="203">
        <f>O633*H633</f>
        <v>0</v>
      </c>
      <c r="Q633" s="203">
        <v>4.3049999999999998E-2</v>
      </c>
      <c r="R633" s="203">
        <f>Q633*H633</f>
        <v>9.5140499999999992</v>
      </c>
      <c r="S633" s="203">
        <v>0</v>
      </c>
      <c r="T633" s="204">
        <f>S633*H633</f>
        <v>0</v>
      </c>
      <c r="U633" s="35"/>
      <c r="V633" s="35"/>
      <c r="W633" s="35"/>
      <c r="X633" s="35"/>
      <c r="Y633" s="35"/>
      <c r="Z633" s="35"/>
      <c r="AA633" s="35"/>
      <c r="AB633" s="35"/>
      <c r="AC633" s="35"/>
      <c r="AD633" s="35"/>
      <c r="AE633" s="35"/>
      <c r="AR633" s="205" t="s">
        <v>276</v>
      </c>
      <c r="AT633" s="205" t="s">
        <v>214</v>
      </c>
      <c r="AU633" s="205" t="s">
        <v>87</v>
      </c>
      <c r="AY633" s="18" t="s">
        <v>209</v>
      </c>
      <c r="BE633" s="206">
        <f>IF(N633="základní",J633,0)</f>
        <v>0</v>
      </c>
      <c r="BF633" s="206">
        <f>IF(N633="snížená",J633,0)</f>
        <v>0</v>
      </c>
      <c r="BG633" s="206">
        <f>IF(N633="zákl. přenesená",J633,0)</f>
        <v>0</v>
      </c>
      <c r="BH633" s="206">
        <f>IF(N633="sníž. přenesená",J633,0)</f>
        <v>0</v>
      </c>
      <c r="BI633" s="206">
        <f>IF(N633="nulová",J633,0)</f>
        <v>0</v>
      </c>
      <c r="BJ633" s="18" t="s">
        <v>85</v>
      </c>
      <c r="BK633" s="206">
        <f>ROUND(I633*H633,2)</f>
        <v>0</v>
      </c>
      <c r="BL633" s="18" t="s">
        <v>276</v>
      </c>
      <c r="BM633" s="205" t="s">
        <v>1349</v>
      </c>
    </row>
    <row r="634" spans="1:65" s="13" customFormat="1">
      <c r="B634" s="212"/>
      <c r="C634" s="213"/>
      <c r="D634" s="214" t="s">
        <v>555</v>
      </c>
      <c r="E634" s="215" t="s">
        <v>1</v>
      </c>
      <c r="F634" s="216" t="s">
        <v>1201</v>
      </c>
      <c r="G634" s="213"/>
      <c r="H634" s="217">
        <v>221</v>
      </c>
      <c r="I634" s="218"/>
      <c r="J634" s="213"/>
      <c r="K634" s="213"/>
      <c r="L634" s="219"/>
      <c r="M634" s="220"/>
      <c r="N634" s="221"/>
      <c r="O634" s="221"/>
      <c r="P634" s="221"/>
      <c r="Q634" s="221"/>
      <c r="R634" s="221"/>
      <c r="S634" s="221"/>
      <c r="T634" s="222"/>
      <c r="AT634" s="223" t="s">
        <v>555</v>
      </c>
      <c r="AU634" s="223" t="s">
        <v>87</v>
      </c>
      <c r="AV634" s="13" t="s">
        <v>87</v>
      </c>
      <c r="AW634" s="13" t="s">
        <v>32</v>
      </c>
      <c r="AX634" s="13" t="s">
        <v>85</v>
      </c>
      <c r="AY634" s="223" t="s">
        <v>209</v>
      </c>
    </row>
    <row r="635" spans="1:65" s="2" customFormat="1" ht="24.2" customHeight="1">
      <c r="A635" s="35"/>
      <c r="B635" s="36"/>
      <c r="C635" s="193" t="s">
        <v>1350</v>
      </c>
      <c r="D635" s="193" t="s">
        <v>214</v>
      </c>
      <c r="E635" s="194" t="s">
        <v>1351</v>
      </c>
      <c r="F635" s="195" t="s">
        <v>1352</v>
      </c>
      <c r="G635" s="196" t="s">
        <v>217</v>
      </c>
      <c r="H635" s="197">
        <v>221</v>
      </c>
      <c r="I635" s="198"/>
      <c r="J635" s="199">
        <f>ROUND(I635*H635,2)</f>
        <v>0</v>
      </c>
      <c r="K635" s="200"/>
      <c r="L635" s="40"/>
      <c r="M635" s="201" t="s">
        <v>1</v>
      </c>
      <c r="N635" s="202" t="s">
        <v>42</v>
      </c>
      <c r="O635" s="72"/>
      <c r="P635" s="203">
        <f>O635*H635</f>
        <v>0</v>
      </c>
      <c r="Q635" s="203">
        <v>0.05</v>
      </c>
      <c r="R635" s="203">
        <f>Q635*H635</f>
        <v>11.05</v>
      </c>
      <c r="S635" s="203">
        <v>0</v>
      </c>
      <c r="T635" s="204">
        <f>S635*H635</f>
        <v>0</v>
      </c>
      <c r="U635" s="35"/>
      <c r="V635" s="35"/>
      <c r="W635" s="35"/>
      <c r="X635" s="35"/>
      <c r="Y635" s="35"/>
      <c r="Z635" s="35"/>
      <c r="AA635" s="35"/>
      <c r="AB635" s="35"/>
      <c r="AC635" s="35"/>
      <c r="AD635" s="35"/>
      <c r="AE635" s="35"/>
      <c r="AR635" s="205" t="s">
        <v>276</v>
      </c>
      <c r="AT635" s="205" t="s">
        <v>214</v>
      </c>
      <c r="AU635" s="205" t="s">
        <v>87</v>
      </c>
      <c r="AY635" s="18" t="s">
        <v>209</v>
      </c>
      <c r="BE635" s="206">
        <f>IF(N635="základní",J635,0)</f>
        <v>0</v>
      </c>
      <c r="BF635" s="206">
        <f>IF(N635="snížená",J635,0)</f>
        <v>0</v>
      </c>
      <c r="BG635" s="206">
        <f>IF(N635="zákl. přenesená",J635,0)</f>
        <v>0</v>
      </c>
      <c r="BH635" s="206">
        <f>IF(N635="sníž. přenesená",J635,0)</f>
        <v>0</v>
      </c>
      <c r="BI635" s="206">
        <f>IF(N635="nulová",J635,0)</f>
        <v>0</v>
      </c>
      <c r="BJ635" s="18" t="s">
        <v>85</v>
      </c>
      <c r="BK635" s="206">
        <f>ROUND(I635*H635,2)</f>
        <v>0</v>
      </c>
      <c r="BL635" s="18" t="s">
        <v>276</v>
      </c>
      <c r="BM635" s="205" t="s">
        <v>1353</v>
      </c>
    </row>
    <row r="636" spans="1:65" s="2" customFormat="1" ht="24.2" customHeight="1">
      <c r="A636" s="35"/>
      <c r="B636" s="36"/>
      <c r="C636" s="193" t="s">
        <v>1354</v>
      </c>
      <c r="D636" s="193" t="s">
        <v>214</v>
      </c>
      <c r="E636" s="194" t="s">
        <v>1355</v>
      </c>
      <c r="F636" s="195" t="s">
        <v>1356</v>
      </c>
      <c r="G636" s="196" t="s">
        <v>236</v>
      </c>
      <c r="H636" s="197">
        <v>25.957999999999998</v>
      </c>
      <c r="I636" s="198"/>
      <c r="J636" s="199">
        <f>ROUND(I636*H636,2)</f>
        <v>0</v>
      </c>
      <c r="K636" s="200"/>
      <c r="L636" s="40"/>
      <c r="M636" s="201" t="s">
        <v>1</v>
      </c>
      <c r="N636" s="202" t="s">
        <v>42</v>
      </c>
      <c r="O636" s="72"/>
      <c r="P636" s="203">
        <f>O636*H636</f>
        <v>0</v>
      </c>
      <c r="Q636" s="203">
        <v>0</v>
      </c>
      <c r="R636" s="203">
        <f>Q636*H636</f>
        <v>0</v>
      </c>
      <c r="S636" s="203">
        <v>0</v>
      </c>
      <c r="T636" s="204">
        <f>S636*H636</f>
        <v>0</v>
      </c>
      <c r="U636" s="35"/>
      <c r="V636" s="35"/>
      <c r="W636" s="35"/>
      <c r="X636" s="35"/>
      <c r="Y636" s="35"/>
      <c r="Z636" s="35"/>
      <c r="AA636" s="35"/>
      <c r="AB636" s="35"/>
      <c r="AC636" s="35"/>
      <c r="AD636" s="35"/>
      <c r="AE636" s="35"/>
      <c r="AR636" s="205" t="s">
        <v>276</v>
      </c>
      <c r="AT636" s="205" t="s">
        <v>214</v>
      </c>
      <c r="AU636" s="205" t="s">
        <v>87</v>
      </c>
      <c r="AY636" s="18" t="s">
        <v>209</v>
      </c>
      <c r="BE636" s="206">
        <f>IF(N636="základní",J636,0)</f>
        <v>0</v>
      </c>
      <c r="BF636" s="206">
        <f>IF(N636="snížená",J636,0)</f>
        <v>0</v>
      </c>
      <c r="BG636" s="206">
        <f>IF(N636="zákl. přenesená",J636,0)</f>
        <v>0</v>
      </c>
      <c r="BH636" s="206">
        <f>IF(N636="sníž. přenesená",J636,0)</f>
        <v>0</v>
      </c>
      <c r="BI636" s="206">
        <f>IF(N636="nulová",J636,0)</f>
        <v>0</v>
      </c>
      <c r="BJ636" s="18" t="s">
        <v>85</v>
      </c>
      <c r="BK636" s="206">
        <f>ROUND(I636*H636,2)</f>
        <v>0</v>
      </c>
      <c r="BL636" s="18" t="s">
        <v>276</v>
      </c>
      <c r="BM636" s="205" t="s">
        <v>1357</v>
      </c>
    </row>
    <row r="637" spans="1:65" s="12" customFormat="1" ht="22.9" customHeight="1">
      <c r="B637" s="177"/>
      <c r="C637" s="178"/>
      <c r="D637" s="179" t="s">
        <v>76</v>
      </c>
      <c r="E637" s="191" t="s">
        <v>494</v>
      </c>
      <c r="F637" s="191" t="s">
        <v>495</v>
      </c>
      <c r="G637" s="178"/>
      <c r="H637" s="178"/>
      <c r="I637" s="181"/>
      <c r="J637" s="192">
        <f>BK637</f>
        <v>0</v>
      </c>
      <c r="K637" s="178"/>
      <c r="L637" s="183"/>
      <c r="M637" s="184"/>
      <c r="N637" s="185"/>
      <c r="O637" s="185"/>
      <c r="P637" s="186">
        <f>SUM(P638:P2104)</f>
        <v>0</v>
      </c>
      <c r="Q637" s="185"/>
      <c r="R637" s="186">
        <f>SUM(R638:R2104)</f>
        <v>75.315638140000004</v>
      </c>
      <c r="S637" s="185"/>
      <c r="T637" s="187">
        <f>SUM(T638:T2104)</f>
        <v>0</v>
      </c>
      <c r="AR637" s="188" t="s">
        <v>87</v>
      </c>
      <c r="AT637" s="189" t="s">
        <v>76</v>
      </c>
      <c r="AU637" s="189" t="s">
        <v>85</v>
      </c>
      <c r="AY637" s="188" t="s">
        <v>209</v>
      </c>
      <c r="BK637" s="190">
        <f>SUM(BK638:BK2104)</f>
        <v>0</v>
      </c>
    </row>
    <row r="638" spans="1:65" s="2" customFormat="1" ht="24.2" customHeight="1">
      <c r="A638" s="35"/>
      <c r="B638" s="36"/>
      <c r="C638" s="193" t="s">
        <v>1358</v>
      </c>
      <c r="D638" s="193" t="s">
        <v>214</v>
      </c>
      <c r="E638" s="194" t="s">
        <v>1359</v>
      </c>
      <c r="F638" s="195" t="s">
        <v>1360</v>
      </c>
      <c r="G638" s="196" t="s">
        <v>217</v>
      </c>
      <c r="H638" s="197">
        <v>389.74400000000003</v>
      </c>
      <c r="I638" s="198"/>
      <c r="J638" s="199">
        <f>ROUND(I638*H638,2)</f>
        <v>0</v>
      </c>
      <c r="K638" s="200"/>
      <c r="L638" s="40"/>
      <c r="M638" s="201" t="s">
        <v>1</v>
      </c>
      <c r="N638" s="202" t="s">
        <v>42</v>
      </c>
      <c r="O638" s="72"/>
      <c r="P638" s="203">
        <f>O638*H638</f>
        <v>0</v>
      </c>
      <c r="Q638" s="203">
        <v>2.4649999999999998E-2</v>
      </c>
      <c r="R638" s="203">
        <f>Q638*H638</f>
        <v>9.6071895999999999</v>
      </c>
      <c r="S638" s="203">
        <v>0</v>
      </c>
      <c r="T638" s="204">
        <f>S638*H638</f>
        <v>0</v>
      </c>
      <c r="U638" s="35"/>
      <c r="V638" s="35"/>
      <c r="W638" s="35"/>
      <c r="X638" s="35"/>
      <c r="Y638" s="35"/>
      <c r="Z638" s="35"/>
      <c r="AA638" s="35"/>
      <c r="AB638" s="35"/>
      <c r="AC638" s="35"/>
      <c r="AD638" s="35"/>
      <c r="AE638" s="35"/>
      <c r="AR638" s="205" t="s">
        <v>276</v>
      </c>
      <c r="AT638" s="205" t="s">
        <v>214</v>
      </c>
      <c r="AU638" s="205" t="s">
        <v>87</v>
      </c>
      <c r="AY638" s="18" t="s">
        <v>209</v>
      </c>
      <c r="BE638" s="206">
        <f>IF(N638="základní",J638,0)</f>
        <v>0</v>
      </c>
      <c r="BF638" s="206">
        <f>IF(N638="snížená",J638,0)</f>
        <v>0</v>
      </c>
      <c r="BG638" s="206">
        <f>IF(N638="zákl. přenesená",J638,0)</f>
        <v>0</v>
      </c>
      <c r="BH638" s="206">
        <f>IF(N638="sníž. přenesená",J638,0)</f>
        <v>0</v>
      </c>
      <c r="BI638" s="206">
        <f>IF(N638="nulová",J638,0)</f>
        <v>0</v>
      </c>
      <c r="BJ638" s="18" t="s">
        <v>85</v>
      </c>
      <c r="BK638" s="206">
        <f>ROUND(I638*H638,2)</f>
        <v>0</v>
      </c>
      <c r="BL638" s="18" t="s">
        <v>276</v>
      </c>
      <c r="BM638" s="205" t="s">
        <v>1361</v>
      </c>
    </row>
    <row r="639" spans="1:65" s="13" customFormat="1">
      <c r="B639" s="212"/>
      <c r="C639" s="213"/>
      <c r="D639" s="214" t="s">
        <v>555</v>
      </c>
      <c r="E639" s="215" t="s">
        <v>1</v>
      </c>
      <c r="F639" s="216" t="s">
        <v>1362</v>
      </c>
      <c r="G639" s="213"/>
      <c r="H639" s="217">
        <v>389.74400000000003</v>
      </c>
      <c r="I639" s="218"/>
      <c r="J639" s="213"/>
      <c r="K639" s="213"/>
      <c r="L639" s="219"/>
      <c r="M639" s="220"/>
      <c r="N639" s="221"/>
      <c r="O639" s="221"/>
      <c r="P639" s="221"/>
      <c r="Q639" s="221"/>
      <c r="R639" s="221"/>
      <c r="S639" s="221"/>
      <c r="T639" s="222"/>
      <c r="AT639" s="223" t="s">
        <v>555</v>
      </c>
      <c r="AU639" s="223" t="s">
        <v>87</v>
      </c>
      <c r="AV639" s="13" t="s">
        <v>87</v>
      </c>
      <c r="AW639" s="13" t="s">
        <v>32</v>
      </c>
      <c r="AX639" s="13" t="s">
        <v>85</v>
      </c>
      <c r="AY639" s="223" t="s">
        <v>209</v>
      </c>
    </row>
    <row r="640" spans="1:65" s="2" customFormat="1" ht="24.2" customHeight="1">
      <c r="A640" s="35"/>
      <c r="B640" s="36"/>
      <c r="C640" s="193" t="s">
        <v>1363</v>
      </c>
      <c r="D640" s="193" t="s">
        <v>214</v>
      </c>
      <c r="E640" s="194" t="s">
        <v>1364</v>
      </c>
      <c r="F640" s="195" t="s">
        <v>1365</v>
      </c>
      <c r="G640" s="196" t="s">
        <v>217</v>
      </c>
      <c r="H640" s="197">
        <v>221</v>
      </c>
      <c r="I640" s="198"/>
      <c r="J640" s="199">
        <f>ROUND(I640*H640,2)</f>
        <v>0</v>
      </c>
      <c r="K640" s="200"/>
      <c r="L640" s="40"/>
      <c r="M640" s="201" t="s">
        <v>1</v>
      </c>
      <c r="N640" s="202" t="s">
        <v>42</v>
      </c>
      <c r="O640" s="72"/>
      <c r="P640" s="203">
        <f>O640*H640</f>
        <v>0</v>
      </c>
      <c r="Q640" s="203">
        <v>3.1359999999999999E-2</v>
      </c>
      <c r="R640" s="203">
        <f>Q640*H640</f>
        <v>6.9305599999999998</v>
      </c>
      <c r="S640" s="203">
        <v>0</v>
      </c>
      <c r="T640" s="204">
        <f>S640*H640</f>
        <v>0</v>
      </c>
      <c r="U640" s="35"/>
      <c r="V640" s="35"/>
      <c r="W640" s="35"/>
      <c r="X640" s="35"/>
      <c r="Y640" s="35"/>
      <c r="Z640" s="35"/>
      <c r="AA640" s="35"/>
      <c r="AB640" s="35"/>
      <c r="AC640" s="35"/>
      <c r="AD640" s="35"/>
      <c r="AE640" s="35"/>
      <c r="AR640" s="205" t="s">
        <v>276</v>
      </c>
      <c r="AT640" s="205" t="s">
        <v>214</v>
      </c>
      <c r="AU640" s="205" t="s">
        <v>87</v>
      </c>
      <c r="AY640" s="18" t="s">
        <v>209</v>
      </c>
      <c r="BE640" s="206">
        <f>IF(N640="základní",J640,0)</f>
        <v>0</v>
      </c>
      <c r="BF640" s="206">
        <f>IF(N640="snížená",J640,0)</f>
        <v>0</v>
      </c>
      <c r="BG640" s="206">
        <f>IF(N640="zákl. přenesená",J640,0)</f>
        <v>0</v>
      </c>
      <c r="BH640" s="206">
        <f>IF(N640="sníž. přenesená",J640,0)</f>
        <v>0</v>
      </c>
      <c r="BI640" s="206">
        <f>IF(N640="nulová",J640,0)</f>
        <v>0</v>
      </c>
      <c r="BJ640" s="18" t="s">
        <v>85</v>
      </c>
      <c r="BK640" s="206">
        <f>ROUND(I640*H640,2)</f>
        <v>0</v>
      </c>
      <c r="BL640" s="18" t="s">
        <v>276</v>
      </c>
      <c r="BM640" s="205" t="s">
        <v>1366</v>
      </c>
    </row>
    <row r="641" spans="1:65" s="13" customFormat="1">
      <c r="B641" s="212"/>
      <c r="C641" s="213"/>
      <c r="D641" s="214" t="s">
        <v>555</v>
      </c>
      <c r="E641" s="215" t="s">
        <v>1</v>
      </c>
      <c r="F641" s="216" t="s">
        <v>1201</v>
      </c>
      <c r="G641" s="213"/>
      <c r="H641" s="217">
        <v>221</v>
      </c>
      <c r="I641" s="218"/>
      <c r="J641" s="213"/>
      <c r="K641" s="213"/>
      <c r="L641" s="219"/>
      <c r="M641" s="220"/>
      <c r="N641" s="221"/>
      <c r="O641" s="221"/>
      <c r="P641" s="221"/>
      <c r="Q641" s="221"/>
      <c r="R641" s="221"/>
      <c r="S641" s="221"/>
      <c r="T641" s="222"/>
      <c r="AT641" s="223" t="s">
        <v>555</v>
      </c>
      <c r="AU641" s="223" t="s">
        <v>87</v>
      </c>
      <c r="AV641" s="13" t="s">
        <v>87</v>
      </c>
      <c r="AW641" s="13" t="s">
        <v>32</v>
      </c>
      <c r="AX641" s="13" t="s">
        <v>85</v>
      </c>
      <c r="AY641" s="223" t="s">
        <v>209</v>
      </c>
    </row>
    <row r="642" spans="1:65" s="2" customFormat="1" ht="16.5" customHeight="1">
      <c r="A642" s="35"/>
      <c r="B642" s="36"/>
      <c r="C642" s="193" t="s">
        <v>1367</v>
      </c>
      <c r="D642" s="193" t="s">
        <v>214</v>
      </c>
      <c r="E642" s="194" t="s">
        <v>1368</v>
      </c>
      <c r="F642" s="195" t="s">
        <v>1369</v>
      </c>
      <c r="G642" s="196" t="s">
        <v>217</v>
      </c>
      <c r="H642" s="197">
        <v>221</v>
      </c>
      <c r="I642" s="198"/>
      <c r="J642" s="199">
        <f>ROUND(I642*H642,2)</f>
        <v>0</v>
      </c>
      <c r="K642" s="200"/>
      <c r="L642" s="40"/>
      <c r="M642" s="201" t="s">
        <v>1</v>
      </c>
      <c r="N642" s="202" t="s">
        <v>42</v>
      </c>
      <c r="O642" s="72"/>
      <c r="P642" s="203">
        <f>O642*H642</f>
        <v>0</v>
      </c>
      <c r="Q642" s="203">
        <v>0</v>
      </c>
      <c r="R642" s="203">
        <f>Q642*H642</f>
        <v>0</v>
      </c>
      <c r="S642" s="203">
        <v>0</v>
      </c>
      <c r="T642" s="204">
        <f>S642*H642</f>
        <v>0</v>
      </c>
      <c r="U642" s="35"/>
      <c r="V642" s="35"/>
      <c r="W642" s="35"/>
      <c r="X642" s="35"/>
      <c r="Y642" s="35"/>
      <c r="Z642" s="35"/>
      <c r="AA642" s="35"/>
      <c r="AB642" s="35"/>
      <c r="AC642" s="35"/>
      <c r="AD642" s="35"/>
      <c r="AE642" s="35"/>
      <c r="AR642" s="205" t="s">
        <v>276</v>
      </c>
      <c r="AT642" s="205" t="s">
        <v>214</v>
      </c>
      <c r="AU642" s="205" t="s">
        <v>87</v>
      </c>
      <c r="AY642" s="18" t="s">
        <v>209</v>
      </c>
      <c r="BE642" s="206">
        <f>IF(N642="základní",J642,0)</f>
        <v>0</v>
      </c>
      <c r="BF642" s="206">
        <f>IF(N642="snížená",J642,0)</f>
        <v>0</v>
      </c>
      <c r="BG642" s="206">
        <f>IF(N642="zákl. přenesená",J642,0)</f>
        <v>0</v>
      </c>
      <c r="BH642" s="206">
        <f>IF(N642="sníž. přenesená",J642,0)</f>
        <v>0</v>
      </c>
      <c r="BI642" s="206">
        <f>IF(N642="nulová",J642,0)</f>
        <v>0</v>
      </c>
      <c r="BJ642" s="18" t="s">
        <v>85</v>
      </c>
      <c r="BK642" s="206">
        <f>ROUND(I642*H642,2)</f>
        <v>0</v>
      </c>
      <c r="BL642" s="18" t="s">
        <v>276</v>
      </c>
      <c r="BM642" s="205" t="s">
        <v>1370</v>
      </c>
    </row>
    <row r="643" spans="1:65" s="2" customFormat="1" ht="24.2" customHeight="1">
      <c r="A643" s="35"/>
      <c r="B643" s="36"/>
      <c r="C643" s="224" t="s">
        <v>1371</v>
      </c>
      <c r="D643" s="224" t="s">
        <v>576</v>
      </c>
      <c r="E643" s="225" t="s">
        <v>1372</v>
      </c>
      <c r="F643" s="226" t="s">
        <v>1373</v>
      </c>
      <c r="G643" s="227" t="s">
        <v>217</v>
      </c>
      <c r="H643" s="228">
        <v>248.29400000000001</v>
      </c>
      <c r="I643" s="229"/>
      <c r="J643" s="230">
        <f>ROUND(I643*H643,2)</f>
        <v>0</v>
      </c>
      <c r="K643" s="231"/>
      <c r="L643" s="232"/>
      <c r="M643" s="233" t="s">
        <v>1</v>
      </c>
      <c r="N643" s="234" t="s">
        <v>42</v>
      </c>
      <c r="O643" s="72"/>
      <c r="P643" s="203">
        <f>O643*H643</f>
        <v>0</v>
      </c>
      <c r="Q643" s="203">
        <v>1.6000000000000001E-4</v>
      </c>
      <c r="R643" s="203">
        <f>Q643*H643</f>
        <v>3.9727040000000005E-2</v>
      </c>
      <c r="S643" s="203">
        <v>0</v>
      </c>
      <c r="T643" s="204">
        <f>S643*H643</f>
        <v>0</v>
      </c>
      <c r="U643" s="35"/>
      <c r="V643" s="35"/>
      <c r="W643" s="35"/>
      <c r="X643" s="35"/>
      <c r="Y643" s="35"/>
      <c r="Z643" s="35"/>
      <c r="AA643" s="35"/>
      <c r="AB643" s="35"/>
      <c r="AC643" s="35"/>
      <c r="AD643" s="35"/>
      <c r="AE643" s="35"/>
      <c r="AR643" s="205" t="s">
        <v>341</v>
      </c>
      <c r="AT643" s="205" t="s">
        <v>576</v>
      </c>
      <c r="AU643" s="205" t="s">
        <v>87</v>
      </c>
      <c r="AY643" s="18" t="s">
        <v>209</v>
      </c>
      <c r="BE643" s="206">
        <f>IF(N643="základní",J643,0)</f>
        <v>0</v>
      </c>
      <c r="BF643" s="206">
        <f>IF(N643="snížená",J643,0)</f>
        <v>0</v>
      </c>
      <c r="BG643" s="206">
        <f>IF(N643="zákl. přenesená",J643,0)</f>
        <v>0</v>
      </c>
      <c r="BH643" s="206">
        <f>IF(N643="sníž. přenesená",J643,0)</f>
        <v>0</v>
      </c>
      <c r="BI643" s="206">
        <f>IF(N643="nulová",J643,0)</f>
        <v>0</v>
      </c>
      <c r="BJ643" s="18" t="s">
        <v>85</v>
      </c>
      <c r="BK643" s="206">
        <f>ROUND(I643*H643,2)</f>
        <v>0</v>
      </c>
      <c r="BL643" s="18" t="s">
        <v>276</v>
      </c>
      <c r="BM643" s="205" t="s">
        <v>1374</v>
      </c>
    </row>
    <row r="644" spans="1:65" s="13" customFormat="1">
      <c r="B644" s="212"/>
      <c r="C644" s="213"/>
      <c r="D644" s="214" t="s">
        <v>555</v>
      </c>
      <c r="E644" s="215" t="s">
        <v>1</v>
      </c>
      <c r="F644" s="216" t="s">
        <v>1375</v>
      </c>
      <c r="G644" s="213"/>
      <c r="H644" s="217">
        <v>248.29400000000001</v>
      </c>
      <c r="I644" s="218"/>
      <c r="J644" s="213"/>
      <c r="K644" s="213"/>
      <c r="L644" s="219"/>
      <c r="M644" s="220"/>
      <c r="N644" s="221"/>
      <c r="O644" s="221"/>
      <c r="P644" s="221"/>
      <c r="Q644" s="221"/>
      <c r="R644" s="221"/>
      <c r="S644" s="221"/>
      <c r="T644" s="222"/>
      <c r="AT644" s="223" t="s">
        <v>555</v>
      </c>
      <c r="AU644" s="223" t="s">
        <v>87</v>
      </c>
      <c r="AV644" s="13" t="s">
        <v>87</v>
      </c>
      <c r="AW644" s="13" t="s">
        <v>32</v>
      </c>
      <c r="AX644" s="13" t="s">
        <v>85</v>
      </c>
      <c r="AY644" s="223" t="s">
        <v>209</v>
      </c>
    </row>
    <row r="645" spans="1:65" s="2" customFormat="1" ht="21.75" customHeight="1">
      <c r="A645" s="35"/>
      <c r="B645" s="36"/>
      <c r="C645" s="193" t="s">
        <v>1376</v>
      </c>
      <c r="D645" s="193" t="s">
        <v>214</v>
      </c>
      <c r="E645" s="194" t="s">
        <v>1377</v>
      </c>
      <c r="F645" s="195" t="s">
        <v>1378</v>
      </c>
      <c r="G645" s="196" t="s">
        <v>217</v>
      </c>
      <c r="H645" s="197">
        <v>221</v>
      </c>
      <c r="I645" s="198"/>
      <c r="J645" s="199">
        <f>ROUND(I645*H645,2)</f>
        <v>0</v>
      </c>
      <c r="K645" s="200"/>
      <c r="L645" s="40"/>
      <c r="M645" s="201" t="s">
        <v>1</v>
      </c>
      <c r="N645" s="202" t="s">
        <v>42</v>
      </c>
      <c r="O645" s="72"/>
      <c r="P645" s="203">
        <f>O645*H645</f>
        <v>0</v>
      </c>
      <c r="Q645" s="203">
        <v>0</v>
      </c>
      <c r="R645" s="203">
        <f>Q645*H645</f>
        <v>0</v>
      </c>
      <c r="S645" s="203">
        <v>0</v>
      </c>
      <c r="T645" s="204">
        <f>S645*H645</f>
        <v>0</v>
      </c>
      <c r="U645" s="35"/>
      <c r="V645" s="35"/>
      <c r="W645" s="35"/>
      <c r="X645" s="35"/>
      <c r="Y645" s="35"/>
      <c r="Z645" s="35"/>
      <c r="AA645" s="35"/>
      <c r="AB645" s="35"/>
      <c r="AC645" s="35"/>
      <c r="AD645" s="35"/>
      <c r="AE645" s="35"/>
      <c r="AR645" s="205" t="s">
        <v>276</v>
      </c>
      <c r="AT645" s="205" t="s">
        <v>214</v>
      </c>
      <c r="AU645" s="205" t="s">
        <v>87</v>
      </c>
      <c r="AY645" s="18" t="s">
        <v>209</v>
      </c>
      <c r="BE645" s="206">
        <f>IF(N645="základní",J645,0)</f>
        <v>0</v>
      </c>
      <c r="BF645" s="206">
        <f>IF(N645="snížená",J645,0)</f>
        <v>0</v>
      </c>
      <c r="BG645" s="206">
        <f>IF(N645="zákl. přenesená",J645,0)</f>
        <v>0</v>
      </c>
      <c r="BH645" s="206">
        <f>IF(N645="sníž. přenesená",J645,0)</f>
        <v>0</v>
      </c>
      <c r="BI645" s="206">
        <f>IF(N645="nulová",J645,0)</f>
        <v>0</v>
      </c>
      <c r="BJ645" s="18" t="s">
        <v>85</v>
      </c>
      <c r="BK645" s="206">
        <f>ROUND(I645*H645,2)</f>
        <v>0</v>
      </c>
      <c r="BL645" s="18" t="s">
        <v>276</v>
      </c>
      <c r="BM645" s="205" t="s">
        <v>1379</v>
      </c>
    </row>
    <row r="646" spans="1:65" s="2" customFormat="1" ht="24.2" customHeight="1">
      <c r="A646" s="35"/>
      <c r="B646" s="36"/>
      <c r="C646" s="224" t="s">
        <v>1380</v>
      </c>
      <c r="D646" s="224" t="s">
        <v>576</v>
      </c>
      <c r="E646" s="225" t="s">
        <v>1381</v>
      </c>
      <c r="F646" s="226" t="s">
        <v>1382</v>
      </c>
      <c r="G646" s="227" t="s">
        <v>217</v>
      </c>
      <c r="H646" s="228">
        <v>225.42</v>
      </c>
      <c r="I646" s="229"/>
      <c r="J646" s="230">
        <f>ROUND(I646*H646,2)</f>
        <v>0</v>
      </c>
      <c r="K646" s="231"/>
      <c r="L646" s="232"/>
      <c r="M646" s="233" t="s">
        <v>1</v>
      </c>
      <c r="N646" s="234" t="s">
        <v>42</v>
      </c>
      <c r="O646" s="72"/>
      <c r="P646" s="203">
        <f>O646*H646</f>
        <v>0</v>
      </c>
      <c r="Q646" s="203">
        <v>2.8E-3</v>
      </c>
      <c r="R646" s="203">
        <f>Q646*H646</f>
        <v>0.63117599999999996</v>
      </c>
      <c r="S646" s="203">
        <v>0</v>
      </c>
      <c r="T646" s="204">
        <f>S646*H646</f>
        <v>0</v>
      </c>
      <c r="U646" s="35"/>
      <c r="V646" s="35"/>
      <c r="W646" s="35"/>
      <c r="X646" s="35"/>
      <c r="Y646" s="35"/>
      <c r="Z646" s="35"/>
      <c r="AA646" s="35"/>
      <c r="AB646" s="35"/>
      <c r="AC646" s="35"/>
      <c r="AD646" s="35"/>
      <c r="AE646" s="35"/>
      <c r="AR646" s="205" t="s">
        <v>341</v>
      </c>
      <c r="AT646" s="205" t="s">
        <v>576</v>
      </c>
      <c r="AU646" s="205" t="s">
        <v>87</v>
      </c>
      <c r="AY646" s="18" t="s">
        <v>209</v>
      </c>
      <c r="BE646" s="206">
        <f>IF(N646="základní",J646,0)</f>
        <v>0</v>
      </c>
      <c r="BF646" s="206">
        <f>IF(N646="snížená",J646,0)</f>
        <v>0</v>
      </c>
      <c r="BG646" s="206">
        <f>IF(N646="zákl. přenesená",J646,0)</f>
        <v>0</v>
      </c>
      <c r="BH646" s="206">
        <f>IF(N646="sníž. přenesená",J646,0)</f>
        <v>0</v>
      </c>
      <c r="BI646" s="206">
        <f>IF(N646="nulová",J646,0)</f>
        <v>0</v>
      </c>
      <c r="BJ646" s="18" t="s">
        <v>85</v>
      </c>
      <c r="BK646" s="206">
        <f>ROUND(I646*H646,2)</f>
        <v>0</v>
      </c>
      <c r="BL646" s="18" t="s">
        <v>276</v>
      </c>
      <c r="BM646" s="205" t="s">
        <v>1383</v>
      </c>
    </row>
    <row r="647" spans="1:65" s="13" customFormat="1">
      <c r="B647" s="212"/>
      <c r="C647" s="213"/>
      <c r="D647" s="214" t="s">
        <v>555</v>
      </c>
      <c r="E647" s="215" t="s">
        <v>1</v>
      </c>
      <c r="F647" s="216" t="s">
        <v>1277</v>
      </c>
      <c r="G647" s="213"/>
      <c r="H647" s="217">
        <v>225.42</v>
      </c>
      <c r="I647" s="218"/>
      <c r="J647" s="213"/>
      <c r="K647" s="213"/>
      <c r="L647" s="219"/>
      <c r="M647" s="220"/>
      <c r="N647" s="221"/>
      <c r="O647" s="221"/>
      <c r="P647" s="221"/>
      <c r="Q647" s="221"/>
      <c r="R647" s="221"/>
      <c r="S647" s="221"/>
      <c r="T647" s="222"/>
      <c r="AT647" s="223" t="s">
        <v>555</v>
      </c>
      <c r="AU647" s="223" t="s">
        <v>87</v>
      </c>
      <c r="AV647" s="13" t="s">
        <v>87</v>
      </c>
      <c r="AW647" s="13" t="s">
        <v>32</v>
      </c>
      <c r="AX647" s="13" t="s">
        <v>85</v>
      </c>
      <c r="AY647" s="223" t="s">
        <v>209</v>
      </c>
    </row>
    <row r="648" spans="1:65" s="2" customFormat="1" ht="33" customHeight="1">
      <c r="A648" s="35"/>
      <c r="B648" s="36"/>
      <c r="C648" s="193" t="s">
        <v>1384</v>
      </c>
      <c r="D648" s="193" t="s">
        <v>214</v>
      </c>
      <c r="E648" s="194" t="s">
        <v>1385</v>
      </c>
      <c r="F648" s="195" t="s">
        <v>1386</v>
      </c>
      <c r="G648" s="196" t="s">
        <v>217</v>
      </c>
      <c r="H648" s="197">
        <v>5726.09</v>
      </c>
      <c r="I648" s="198"/>
      <c r="J648" s="199">
        <f>ROUND(I648*H648,2)</f>
        <v>0</v>
      </c>
      <c r="K648" s="200"/>
      <c r="L648" s="40"/>
      <c r="M648" s="201" t="s">
        <v>1</v>
      </c>
      <c r="N648" s="202" t="s">
        <v>42</v>
      </c>
      <c r="O648" s="72"/>
      <c r="P648" s="203">
        <f>O648*H648</f>
        <v>0</v>
      </c>
      <c r="Q648" s="203">
        <v>1.17E-3</v>
      </c>
      <c r="R648" s="203">
        <f>Q648*H648</f>
        <v>6.6995253000000003</v>
      </c>
      <c r="S648" s="203">
        <v>0</v>
      </c>
      <c r="T648" s="204">
        <f>S648*H648</f>
        <v>0</v>
      </c>
      <c r="U648" s="35"/>
      <c r="V648" s="35"/>
      <c r="W648" s="35"/>
      <c r="X648" s="35"/>
      <c r="Y648" s="35"/>
      <c r="Z648" s="35"/>
      <c r="AA648" s="35"/>
      <c r="AB648" s="35"/>
      <c r="AC648" s="35"/>
      <c r="AD648" s="35"/>
      <c r="AE648" s="35"/>
      <c r="AR648" s="205" t="s">
        <v>276</v>
      </c>
      <c r="AT648" s="205" t="s">
        <v>214</v>
      </c>
      <c r="AU648" s="205" t="s">
        <v>87</v>
      </c>
      <c r="AY648" s="18" t="s">
        <v>209</v>
      </c>
      <c r="BE648" s="206">
        <f>IF(N648="základní",J648,0)</f>
        <v>0</v>
      </c>
      <c r="BF648" s="206">
        <f>IF(N648="snížená",J648,0)</f>
        <v>0</v>
      </c>
      <c r="BG648" s="206">
        <f>IF(N648="zákl. přenesená",J648,0)</f>
        <v>0</v>
      </c>
      <c r="BH648" s="206">
        <f>IF(N648="sníž. přenesená",J648,0)</f>
        <v>0</v>
      </c>
      <c r="BI648" s="206">
        <f>IF(N648="nulová",J648,0)</f>
        <v>0</v>
      </c>
      <c r="BJ648" s="18" t="s">
        <v>85</v>
      </c>
      <c r="BK648" s="206">
        <f>ROUND(I648*H648,2)</f>
        <v>0</v>
      </c>
      <c r="BL648" s="18" t="s">
        <v>276</v>
      </c>
      <c r="BM648" s="205" t="s">
        <v>1387</v>
      </c>
    </row>
    <row r="649" spans="1:65" s="15" customFormat="1">
      <c r="B649" s="246"/>
      <c r="C649" s="247"/>
      <c r="D649" s="214" t="s">
        <v>555</v>
      </c>
      <c r="E649" s="248" t="s">
        <v>1</v>
      </c>
      <c r="F649" s="249" t="s">
        <v>1388</v>
      </c>
      <c r="G649" s="247"/>
      <c r="H649" s="248" t="s">
        <v>1</v>
      </c>
      <c r="I649" s="250"/>
      <c r="J649" s="247"/>
      <c r="K649" s="247"/>
      <c r="L649" s="251"/>
      <c r="M649" s="252"/>
      <c r="N649" s="253"/>
      <c r="O649" s="253"/>
      <c r="P649" s="253"/>
      <c r="Q649" s="253"/>
      <c r="R649" s="253"/>
      <c r="S649" s="253"/>
      <c r="T649" s="254"/>
      <c r="AT649" s="255" t="s">
        <v>555</v>
      </c>
      <c r="AU649" s="255" t="s">
        <v>87</v>
      </c>
      <c r="AV649" s="15" t="s">
        <v>85</v>
      </c>
      <c r="AW649" s="15" t="s">
        <v>32</v>
      </c>
      <c r="AX649" s="15" t="s">
        <v>77</v>
      </c>
      <c r="AY649" s="255" t="s">
        <v>209</v>
      </c>
    </row>
    <row r="650" spans="1:65" s="15" customFormat="1">
      <c r="B650" s="246"/>
      <c r="C650" s="247"/>
      <c r="D650" s="214" t="s">
        <v>555</v>
      </c>
      <c r="E650" s="248" t="s">
        <v>1</v>
      </c>
      <c r="F650" s="249" t="s">
        <v>1389</v>
      </c>
      <c r="G650" s="247"/>
      <c r="H650" s="248" t="s">
        <v>1</v>
      </c>
      <c r="I650" s="250"/>
      <c r="J650" s="247"/>
      <c r="K650" s="247"/>
      <c r="L650" s="251"/>
      <c r="M650" s="252"/>
      <c r="N650" s="253"/>
      <c r="O650" s="253"/>
      <c r="P650" s="253"/>
      <c r="Q650" s="253"/>
      <c r="R650" s="253"/>
      <c r="S650" s="253"/>
      <c r="T650" s="254"/>
      <c r="AT650" s="255" t="s">
        <v>555</v>
      </c>
      <c r="AU650" s="255" t="s">
        <v>87</v>
      </c>
      <c r="AV650" s="15" t="s">
        <v>85</v>
      </c>
      <c r="AW650" s="15" t="s">
        <v>32</v>
      </c>
      <c r="AX650" s="15" t="s">
        <v>77</v>
      </c>
      <c r="AY650" s="255" t="s">
        <v>209</v>
      </c>
    </row>
    <row r="651" spans="1:65" s="13" customFormat="1">
      <c r="B651" s="212"/>
      <c r="C651" s="213"/>
      <c r="D651" s="214" t="s">
        <v>555</v>
      </c>
      <c r="E651" s="215" t="s">
        <v>1</v>
      </c>
      <c r="F651" s="216" t="s">
        <v>1390</v>
      </c>
      <c r="G651" s="213"/>
      <c r="H651" s="217">
        <v>273.29000000000002</v>
      </c>
      <c r="I651" s="218"/>
      <c r="J651" s="213"/>
      <c r="K651" s="213"/>
      <c r="L651" s="219"/>
      <c r="M651" s="220"/>
      <c r="N651" s="221"/>
      <c r="O651" s="221"/>
      <c r="P651" s="221"/>
      <c r="Q651" s="221"/>
      <c r="R651" s="221"/>
      <c r="S651" s="221"/>
      <c r="T651" s="222"/>
      <c r="AT651" s="223" t="s">
        <v>555</v>
      </c>
      <c r="AU651" s="223" t="s">
        <v>87</v>
      </c>
      <c r="AV651" s="13" t="s">
        <v>87</v>
      </c>
      <c r="AW651" s="13" t="s">
        <v>32</v>
      </c>
      <c r="AX651" s="13" t="s">
        <v>77</v>
      </c>
      <c r="AY651" s="223" t="s">
        <v>209</v>
      </c>
    </row>
    <row r="652" spans="1:65" s="15" customFormat="1">
      <c r="B652" s="246"/>
      <c r="C652" s="247"/>
      <c r="D652" s="214" t="s">
        <v>555</v>
      </c>
      <c r="E652" s="248" t="s">
        <v>1</v>
      </c>
      <c r="F652" s="249" t="s">
        <v>1391</v>
      </c>
      <c r="G652" s="247"/>
      <c r="H652" s="248" t="s">
        <v>1</v>
      </c>
      <c r="I652" s="250"/>
      <c r="J652" s="247"/>
      <c r="K652" s="247"/>
      <c r="L652" s="251"/>
      <c r="M652" s="252"/>
      <c r="N652" s="253"/>
      <c r="O652" s="253"/>
      <c r="P652" s="253"/>
      <c r="Q652" s="253"/>
      <c r="R652" s="253"/>
      <c r="S652" s="253"/>
      <c r="T652" s="254"/>
      <c r="AT652" s="255" t="s">
        <v>555</v>
      </c>
      <c r="AU652" s="255" t="s">
        <v>87</v>
      </c>
      <c r="AV652" s="15" t="s">
        <v>85</v>
      </c>
      <c r="AW652" s="15" t="s">
        <v>32</v>
      </c>
      <c r="AX652" s="15" t="s">
        <v>77</v>
      </c>
      <c r="AY652" s="255" t="s">
        <v>209</v>
      </c>
    </row>
    <row r="653" spans="1:65" s="13" customFormat="1">
      <c r="B653" s="212"/>
      <c r="C653" s="213"/>
      <c r="D653" s="214" t="s">
        <v>555</v>
      </c>
      <c r="E653" s="215" t="s">
        <v>1</v>
      </c>
      <c r="F653" s="216" t="s">
        <v>1392</v>
      </c>
      <c r="G653" s="213"/>
      <c r="H653" s="217">
        <v>13.51</v>
      </c>
      <c r="I653" s="218"/>
      <c r="J653" s="213"/>
      <c r="K653" s="213"/>
      <c r="L653" s="219"/>
      <c r="M653" s="220"/>
      <c r="N653" s="221"/>
      <c r="O653" s="221"/>
      <c r="P653" s="221"/>
      <c r="Q653" s="221"/>
      <c r="R653" s="221"/>
      <c r="S653" s="221"/>
      <c r="T653" s="222"/>
      <c r="AT653" s="223" t="s">
        <v>555</v>
      </c>
      <c r="AU653" s="223" t="s">
        <v>87</v>
      </c>
      <c r="AV653" s="13" t="s">
        <v>87</v>
      </c>
      <c r="AW653" s="13" t="s">
        <v>32</v>
      </c>
      <c r="AX653" s="13" t="s">
        <v>77</v>
      </c>
      <c r="AY653" s="223" t="s">
        <v>209</v>
      </c>
    </row>
    <row r="654" spans="1:65" s="15" customFormat="1">
      <c r="B654" s="246"/>
      <c r="C654" s="247"/>
      <c r="D654" s="214" t="s">
        <v>555</v>
      </c>
      <c r="E654" s="248" t="s">
        <v>1</v>
      </c>
      <c r="F654" s="249" t="s">
        <v>1393</v>
      </c>
      <c r="G654" s="247"/>
      <c r="H654" s="248" t="s">
        <v>1</v>
      </c>
      <c r="I654" s="250"/>
      <c r="J654" s="247"/>
      <c r="K654" s="247"/>
      <c r="L654" s="251"/>
      <c r="M654" s="252"/>
      <c r="N654" s="253"/>
      <c r="O654" s="253"/>
      <c r="P654" s="253"/>
      <c r="Q654" s="253"/>
      <c r="R654" s="253"/>
      <c r="S654" s="253"/>
      <c r="T654" s="254"/>
      <c r="AT654" s="255" t="s">
        <v>555</v>
      </c>
      <c r="AU654" s="255" t="s">
        <v>87</v>
      </c>
      <c r="AV654" s="15" t="s">
        <v>85</v>
      </c>
      <c r="AW654" s="15" t="s">
        <v>32</v>
      </c>
      <c r="AX654" s="15" t="s">
        <v>77</v>
      </c>
      <c r="AY654" s="255" t="s">
        <v>209</v>
      </c>
    </row>
    <row r="655" spans="1:65" s="13" customFormat="1">
      <c r="B655" s="212"/>
      <c r="C655" s="213"/>
      <c r="D655" s="214" t="s">
        <v>555</v>
      </c>
      <c r="E655" s="215" t="s">
        <v>1</v>
      </c>
      <c r="F655" s="216" t="s">
        <v>1394</v>
      </c>
      <c r="G655" s="213"/>
      <c r="H655" s="217">
        <v>52.95</v>
      </c>
      <c r="I655" s="218"/>
      <c r="J655" s="213"/>
      <c r="K655" s="213"/>
      <c r="L655" s="219"/>
      <c r="M655" s="220"/>
      <c r="N655" s="221"/>
      <c r="O655" s="221"/>
      <c r="P655" s="221"/>
      <c r="Q655" s="221"/>
      <c r="R655" s="221"/>
      <c r="S655" s="221"/>
      <c r="T655" s="222"/>
      <c r="AT655" s="223" t="s">
        <v>555</v>
      </c>
      <c r="AU655" s="223" t="s">
        <v>87</v>
      </c>
      <c r="AV655" s="13" t="s">
        <v>87</v>
      </c>
      <c r="AW655" s="13" t="s">
        <v>32</v>
      </c>
      <c r="AX655" s="13" t="s">
        <v>77</v>
      </c>
      <c r="AY655" s="223" t="s">
        <v>209</v>
      </c>
    </row>
    <row r="656" spans="1:65" s="15" customFormat="1">
      <c r="B656" s="246"/>
      <c r="C656" s="247"/>
      <c r="D656" s="214" t="s">
        <v>555</v>
      </c>
      <c r="E656" s="248" t="s">
        <v>1</v>
      </c>
      <c r="F656" s="249" t="s">
        <v>1395</v>
      </c>
      <c r="G656" s="247"/>
      <c r="H656" s="248" t="s">
        <v>1</v>
      </c>
      <c r="I656" s="250"/>
      <c r="J656" s="247"/>
      <c r="K656" s="247"/>
      <c r="L656" s="251"/>
      <c r="M656" s="252"/>
      <c r="N656" s="253"/>
      <c r="O656" s="253"/>
      <c r="P656" s="253"/>
      <c r="Q656" s="253"/>
      <c r="R656" s="253"/>
      <c r="S656" s="253"/>
      <c r="T656" s="254"/>
      <c r="AT656" s="255" t="s">
        <v>555</v>
      </c>
      <c r="AU656" s="255" t="s">
        <v>87</v>
      </c>
      <c r="AV656" s="15" t="s">
        <v>85</v>
      </c>
      <c r="AW656" s="15" t="s">
        <v>32</v>
      </c>
      <c r="AX656" s="15" t="s">
        <v>77</v>
      </c>
      <c r="AY656" s="255" t="s">
        <v>209</v>
      </c>
    </row>
    <row r="657" spans="2:51" s="13" customFormat="1">
      <c r="B657" s="212"/>
      <c r="C657" s="213"/>
      <c r="D657" s="214" t="s">
        <v>555</v>
      </c>
      <c r="E657" s="215" t="s">
        <v>1</v>
      </c>
      <c r="F657" s="216" t="s">
        <v>1396</v>
      </c>
      <c r="G657" s="213"/>
      <c r="H657" s="217">
        <v>54.21</v>
      </c>
      <c r="I657" s="218"/>
      <c r="J657" s="213"/>
      <c r="K657" s="213"/>
      <c r="L657" s="219"/>
      <c r="M657" s="220"/>
      <c r="N657" s="221"/>
      <c r="O657" s="221"/>
      <c r="P657" s="221"/>
      <c r="Q657" s="221"/>
      <c r="R657" s="221"/>
      <c r="S657" s="221"/>
      <c r="T657" s="222"/>
      <c r="AT657" s="223" t="s">
        <v>555</v>
      </c>
      <c r="AU657" s="223" t="s">
        <v>87</v>
      </c>
      <c r="AV657" s="13" t="s">
        <v>87</v>
      </c>
      <c r="AW657" s="13" t="s">
        <v>32</v>
      </c>
      <c r="AX657" s="13" t="s">
        <v>77</v>
      </c>
      <c r="AY657" s="223" t="s">
        <v>209</v>
      </c>
    </row>
    <row r="658" spans="2:51" s="15" customFormat="1">
      <c r="B658" s="246"/>
      <c r="C658" s="247"/>
      <c r="D658" s="214" t="s">
        <v>555</v>
      </c>
      <c r="E658" s="248" t="s">
        <v>1</v>
      </c>
      <c r="F658" s="249" t="s">
        <v>1397</v>
      </c>
      <c r="G658" s="247"/>
      <c r="H658" s="248" t="s">
        <v>1</v>
      </c>
      <c r="I658" s="250"/>
      <c r="J658" s="247"/>
      <c r="K658" s="247"/>
      <c r="L658" s="251"/>
      <c r="M658" s="252"/>
      <c r="N658" s="253"/>
      <c r="O658" s="253"/>
      <c r="P658" s="253"/>
      <c r="Q658" s="253"/>
      <c r="R658" s="253"/>
      <c r="S658" s="253"/>
      <c r="T658" s="254"/>
      <c r="AT658" s="255" t="s">
        <v>555</v>
      </c>
      <c r="AU658" s="255" t="s">
        <v>87</v>
      </c>
      <c r="AV658" s="15" t="s">
        <v>85</v>
      </c>
      <c r="AW658" s="15" t="s">
        <v>32</v>
      </c>
      <c r="AX658" s="15" t="s">
        <v>77</v>
      </c>
      <c r="AY658" s="255" t="s">
        <v>209</v>
      </c>
    </row>
    <row r="659" spans="2:51" s="13" customFormat="1">
      <c r="B659" s="212"/>
      <c r="C659" s="213"/>
      <c r="D659" s="214" t="s">
        <v>555</v>
      </c>
      <c r="E659" s="215" t="s">
        <v>1</v>
      </c>
      <c r="F659" s="216" t="s">
        <v>1398</v>
      </c>
      <c r="G659" s="213"/>
      <c r="H659" s="217">
        <v>23.24</v>
      </c>
      <c r="I659" s="218"/>
      <c r="J659" s="213"/>
      <c r="K659" s="213"/>
      <c r="L659" s="219"/>
      <c r="M659" s="220"/>
      <c r="N659" s="221"/>
      <c r="O659" s="221"/>
      <c r="P659" s="221"/>
      <c r="Q659" s="221"/>
      <c r="R659" s="221"/>
      <c r="S659" s="221"/>
      <c r="T659" s="222"/>
      <c r="AT659" s="223" t="s">
        <v>555</v>
      </c>
      <c r="AU659" s="223" t="s">
        <v>87</v>
      </c>
      <c r="AV659" s="13" t="s">
        <v>87</v>
      </c>
      <c r="AW659" s="13" t="s">
        <v>32</v>
      </c>
      <c r="AX659" s="13" t="s">
        <v>77</v>
      </c>
      <c r="AY659" s="223" t="s">
        <v>209</v>
      </c>
    </row>
    <row r="660" spans="2:51" s="15" customFormat="1">
      <c r="B660" s="246"/>
      <c r="C660" s="247"/>
      <c r="D660" s="214" t="s">
        <v>555</v>
      </c>
      <c r="E660" s="248" t="s">
        <v>1</v>
      </c>
      <c r="F660" s="249" t="s">
        <v>1399</v>
      </c>
      <c r="G660" s="247"/>
      <c r="H660" s="248" t="s">
        <v>1</v>
      </c>
      <c r="I660" s="250"/>
      <c r="J660" s="247"/>
      <c r="K660" s="247"/>
      <c r="L660" s="251"/>
      <c r="M660" s="252"/>
      <c r="N660" s="253"/>
      <c r="O660" s="253"/>
      <c r="P660" s="253"/>
      <c r="Q660" s="253"/>
      <c r="R660" s="253"/>
      <c r="S660" s="253"/>
      <c r="T660" s="254"/>
      <c r="AT660" s="255" t="s">
        <v>555</v>
      </c>
      <c r="AU660" s="255" t="s">
        <v>87</v>
      </c>
      <c r="AV660" s="15" t="s">
        <v>85</v>
      </c>
      <c r="AW660" s="15" t="s">
        <v>32</v>
      </c>
      <c r="AX660" s="15" t="s">
        <v>77</v>
      </c>
      <c r="AY660" s="255" t="s">
        <v>209</v>
      </c>
    </row>
    <row r="661" spans="2:51" s="13" customFormat="1">
      <c r="B661" s="212"/>
      <c r="C661" s="213"/>
      <c r="D661" s="214" t="s">
        <v>555</v>
      </c>
      <c r="E661" s="215" t="s">
        <v>1</v>
      </c>
      <c r="F661" s="216" t="s">
        <v>1400</v>
      </c>
      <c r="G661" s="213"/>
      <c r="H661" s="217">
        <v>36.31</v>
      </c>
      <c r="I661" s="218"/>
      <c r="J661" s="213"/>
      <c r="K661" s="213"/>
      <c r="L661" s="219"/>
      <c r="M661" s="220"/>
      <c r="N661" s="221"/>
      <c r="O661" s="221"/>
      <c r="P661" s="221"/>
      <c r="Q661" s="221"/>
      <c r="R661" s="221"/>
      <c r="S661" s="221"/>
      <c r="T661" s="222"/>
      <c r="AT661" s="223" t="s">
        <v>555</v>
      </c>
      <c r="AU661" s="223" t="s">
        <v>87</v>
      </c>
      <c r="AV661" s="13" t="s">
        <v>87</v>
      </c>
      <c r="AW661" s="13" t="s">
        <v>32</v>
      </c>
      <c r="AX661" s="13" t="s">
        <v>77</v>
      </c>
      <c r="AY661" s="223" t="s">
        <v>209</v>
      </c>
    </row>
    <row r="662" spans="2:51" s="15" customFormat="1">
      <c r="B662" s="246"/>
      <c r="C662" s="247"/>
      <c r="D662" s="214" t="s">
        <v>555</v>
      </c>
      <c r="E662" s="248" t="s">
        <v>1</v>
      </c>
      <c r="F662" s="249" t="s">
        <v>1401</v>
      </c>
      <c r="G662" s="247"/>
      <c r="H662" s="248" t="s">
        <v>1</v>
      </c>
      <c r="I662" s="250"/>
      <c r="J662" s="247"/>
      <c r="K662" s="247"/>
      <c r="L662" s="251"/>
      <c r="M662" s="252"/>
      <c r="N662" s="253"/>
      <c r="O662" s="253"/>
      <c r="P662" s="253"/>
      <c r="Q662" s="253"/>
      <c r="R662" s="253"/>
      <c r="S662" s="253"/>
      <c r="T662" s="254"/>
      <c r="AT662" s="255" t="s">
        <v>555</v>
      </c>
      <c r="AU662" s="255" t="s">
        <v>87</v>
      </c>
      <c r="AV662" s="15" t="s">
        <v>85</v>
      </c>
      <c r="AW662" s="15" t="s">
        <v>32</v>
      </c>
      <c r="AX662" s="15" t="s">
        <v>77</v>
      </c>
      <c r="AY662" s="255" t="s">
        <v>209</v>
      </c>
    </row>
    <row r="663" spans="2:51" s="13" customFormat="1">
      <c r="B663" s="212"/>
      <c r="C663" s="213"/>
      <c r="D663" s="214" t="s">
        <v>555</v>
      </c>
      <c r="E663" s="215" t="s">
        <v>1</v>
      </c>
      <c r="F663" s="216" t="s">
        <v>1402</v>
      </c>
      <c r="G663" s="213"/>
      <c r="H663" s="217">
        <v>18.850000000000001</v>
      </c>
      <c r="I663" s="218"/>
      <c r="J663" s="213"/>
      <c r="K663" s="213"/>
      <c r="L663" s="219"/>
      <c r="M663" s="220"/>
      <c r="N663" s="221"/>
      <c r="O663" s="221"/>
      <c r="P663" s="221"/>
      <c r="Q663" s="221"/>
      <c r="R663" s="221"/>
      <c r="S663" s="221"/>
      <c r="T663" s="222"/>
      <c r="AT663" s="223" t="s">
        <v>555</v>
      </c>
      <c r="AU663" s="223" t="s">
        <v>87</v>
      </c>
      <c r="AV663" s="13" t="s">
        <v>87</v>
      </c>
      <c r="AW663" s="13" t="s">
        <v>32</v>
      </c>
      <c r="AX663" s="13" t="s">
        <v>77</v>
      </c>
      <c r="AY663" s="223" t="s">
        <v>209</v>
      </c>
    </row>
    <row r="664" spans="2:51" s="15" customFormat="1">
      <c r="B664" s="246"/>
      <c r="C664" s="247"/>
      <c r="D664" s="214" t="s">
        <v>555</v>
      </c>
      <c r="E664" s="248" t="s">
        <v>1</v>
      </c>
      <c r="F664" s="249" t="s">
        <v>1403</v>
      </c>
      <c r="G664" s="247"/>
      <c r="H664" s="248" t="s">
        <v>1</v>
      </c>
      <c r="I664" s="250"/>
      <c r="J664" s="247"/>
      <c r="K664" s="247"/>
      <c r="L664" s="251"/>
      <c r="M664" s="252"/>
      <c r="N664" s="253"/>
      <c r="O664" s="253"/>
      <c r="P664" s="253"/>
      <c r="Q664" s="253"/>
      <c r="R664" s="253"/>
      <c r="S664" s="253"/>
      <c r="T664" s="254"/>
      <c r="AT664" s="255" t="s">
        <v>555</v>
      </c>
      <c r="AU664" s="255" t="s">
        <v>87</v>
      </c>
      <c r="AV664" s="15" t="s">
        <v>85</v>
      </c>
      <c r="AW664" s="15" t="s">
        <v>32</v>
      </c>
      <c r="AX664" s="15" t="s">
        <v>77</v>
      </c>
      <c r="AY664" s="255" t="s">
        <v>209</v>
      </c>
    </row>
    <row r="665" spans="2:51" s="13" customFormat="1">
      <c r="B665" s="212"/>
      <c r="C665" s="213"/>
      <c r="D665" s="214" t="s">
        <v>555</v>
      </c>
      <c r="E665" s="215" t="s">
        <v>1</v>
      </c>
      <c r="F665" s="216" t="s">
        <v>1404</v>
      </c>
      <c r="G665" s="213"/>
      <c r="H665" s="217">
        <v>9.92</v>
      </c>
      <c r="I665" s="218"/>
      <c r="J665" s="213"/>
      <c r="K665" s="213"/>
      <c r="L665" s="219"/>
      <c r="M665" s="220"/>
      <c r="N665" s="221"/>
      <c r="O665" s="221"/>
      <c r="P665" s="221"/>
      <c r="Q665" s="221"/>
      <c r="R665" s="221"/>
      <c r="S665" s="221"/>
      <c r="T665" s="222"/>
      <c r="AT665" s="223" t="s">
        <v>555</v>
      </c>
      <c r="AU665" s="223" t="s">
        <v>87</v>
      </c>
      <c r="AV665" s="13" t="s">
        <v>87</v>
      </c>
      <c r="AW665" s="13" t="s">
        <v>32</v>
      </c>
      <c r="AX665" s="13" t="s">
        <v>77</v>
      </c>
      <c r="AY665" s="223" t="s">
        <v>209</v>
      </c>
    </row>
    <row r="666" spans="2:51" s="15" customFormat="1">
      <c r="B666" s="246"/>
      <c r="C666" s="247"/>
      <c r="D666" s="214" t="s">
        <v>555</v>
      </c>
      <c r="E666" s="248" t="s">
        <v>1</v>
      </c>
      <c r="F666" s="249" t="s">
        <v>1405</v>
      </c>
      <c r="G666" s="247"/>
      <c r="H666" s="248" t="s">
        <v>1</v>
      </c>
      <c r="I666" s="250"/>
      <c r="J666" s="247"/>
      <c r="K666" s="247"/>
      <c r="L666" s="251"/>
      <c r="M666" s="252"/>
      <c r="N666" s="253"/>
      <c r="O666" s="253"/>
      <c r="P666" s="253"/>
      <c r="Q666" s="253"/>
      <c r="R666" s="253"/>
      <c r="S666" s="253"/>
      <c r="T666" s="254"/>
      <c r="AT666" s="255" t="s">
        <v>555</v>
      </c>
      <c r="AU666" s="255" t="s">
        <v>87</v>
      </c>
      <c r="AV666" s="15" t="s">
        <v>85</v>
      </c>
      <c r="AW666" s="15" t="s">
        <v>32</v>
      </c>
      <c r="AX666" s="15" t="s">
        <v>77</v>
      </c>
      <c r="AY666" s="255" t="s">
        <v>209</v>
      </c>
    </row>
    <row r="667" spans="2:51" s="13" customFormat="1">
      <c r="B667" s="212"/>
      <c r="C667" s="213"/>
      <c r="D667" s="214" t="s">
        <v>555</v>
      </c>
      <c r="E667" s="215" t="s">
        <v>1</v>
      </c>
      <c r="F667" s="216" t="s">
        <v>1406</v>
      </c>
      <c r="G667" s="213"/>
      <c r="H667" s="217">
        <v>2.5499999999999998</v>
      </c>
      <c r="I667" s="218"/>
      <c r="J667" s="213"/>
      <c r="K667" s="213"/>
      <c r="L667" s="219"/>
      <c r="M667" s="220"/>
      <c r="N667" s="221"/>
      <c r="O667" s="221"/>
      <c r="P667" s="221"/>
      <c r="Q667" s="221"/>
      <c r="R667" s="221"/>
      <c r="S667" s="221"/>
      <c r="T667" s="222"/>
      <c r="AT667" s="223" t="s">
        <v>555</v>
      </c>
      <c r="AU667" s="223" t="s">
        <v>87</v>
      </c>
      <c r="AV667" s="13" t="s">
        <v>87</v>
      </c>
      <c r="AW667" s="13" t="s">
        <v>32</v>
      </c>
      <c r="AX667" s="13" t="s">
        <v>77</v>
      </c>
      <c r="AY667" s="223" t="s">
        <v>209</v>
      </c>
    </row>
    <row r="668" spans="2:51" s="15" customFormat="1">
      <c r="B668" s="246"/>
      <c r="C668" s="247"/>
      <c r="D668" s="214" t="s">
        <v>555</v>
      </c>
      <c r="E668" s="248" t="s">
        <v>1</v>
      </c>
      <c r="F668" s="249" t="s">
        <v>1407</v>
      </c>
      <c r="G668" s="247"/>
      <c r="H668" s="248" t="s">
        <v>1</v>
      </c>
      <c r="I668" s="250"/>
      <c r="J668" s="247"/>
      <c r="K668" s="247"/>
      <c r="L668" s="251"/>
      <c r="M668" s="252"/>
      <c r="N668" s="253"/>
      <c r="O668" s="253"/>
      <c r="P668" s="253"/>
      <c r="Q668" s="253"/>
      <c r="R668" s="253"/>
      <c r="S668" s="253"/>
      <c r="T668" s="254"/>
      <c r="AT668" s="255" t="s">
        <v>555</v>
      </c>
      <c r="AU668" s="255" t="s">
        <v>87</v>
      </c>
      <c r="AV668" s="15" t="s">
        <v>85</v>
      </c>
      <c r="AW668" s="15" t="s">
        <v>32</v>
      </c>
      <c r="AX668" s="15" t="s">
        <v>77</v>
      </c>
      <c r="AY668" s="255" t="s">
        <v>209</v>
      </c>
    </row>
    <row r="669" spans="2:51" s="13" customFormat="1">
      <c r="B669" s="212"/>
      <c r="C669" s="213"/>
      <c r="D669" s="214" t="s">
        <v>555</v>
      </c>
      <c r="E669" s="215" t="s">
        <v>1</v>
      </c>
      <c r="F669" s="216" t="s">
        <v>1408</v>
      </c>
      <c r="G669" s="213"/>
      <c r="H669" s="217">
        <v>15.39</v>
      </c>
      <c r="I669" s="218"/>
      <c r="J669" s="213"/>
      <c r="K669" s="213"/>
      <c r="L669" s="219"/>
      <c r="M669" s="220"/>
      <c r="N669" s="221"/>
      <c r="O669" s="221"/>
      <c r="P669" s="221"/>
      <c r="Q669" s="221"/>
      <c r="R669" s="221"/>
      <c r="S669" s="221"/>
      <c r="T669" s="222"/>
      <c r="AT669" s="223" t="s">
        <v>555</v>
      </c>
      <c r="AU669" s="223" t="s">
        <v>87</v>
      </c>
      <c r="AV669" s="13" t="s">
        <v>87</v>
      </c>
      <c r="AW669" s="13" t="s">
        <v>32</v>
      </c>
      <c r="AX669" s="13" t="s">
        <v>77</v>
      </c>
      <c r="AY669" s="223" t="s">
        <v>209</v>
      </c>
    </row>
    <row r="670" spans="2:51" s="15" customFormat="1">
      <c r="B670" s="246"/>
      <c r="C670" s="247"/>
      <c r="D670" s="214" t="s">
        <v>555</v>
      </c>
      <c r="E670" s="248" t="s">
        <v>1</v>
      </c>
      <c r="F670" s="249" t="s">
        <v>1409</v>
      </c>
      <c r="G670" s="247"/>
      <c r="H670" s="248" t="s">
        <v>1</v>
      </c>
      <c r="I670" s="250"/>
      <c r="J670" s="247"/>
      <c r="K670" s="247"/>
      <c r="L670" s="251"/>
      <c r="M670" s="252"/>
      <c r="N670" s="253"/>
      <c r="O670" s="253"/>
      <c r="P670" s="253"/>
      <c r="Q670" s="253"/>
      <c r="R670" s="253"/>
      <c r="S670" s="253"/>
      <c r="T670" s="254"/>
      <c r="AT670" s="255" t="s">
        <v>555</v>
      </c>
      <c r="AU670" s="255" t="s">
        <v>87</v>
      </c>
      <c r="AV670" s="15" t="s">
        <v>85</v>
      </c>
      <c r="AW670" s="15" t="s">
        <v>32</v>
      </c>
      <c r="AX670" s="15" t="s">
        <v>77</v>
      </c>
      <c r="AY670" s="255" t="s">
        <v>209</v>
      </c>
    </row>
    <row r="671" spans="2:51" s="13" customFormat="1">
      <c r="B671" s="212"/>
      <c r="C671" s="213"/>
      <c r="D671" s="214" t="s">
        <v>555</v>
      </c>
      <c r="E671" s="215" t="s">
        <v>1</v>
      </c>
      <c r="F671" s="216" t="s">
        <v>1410</v>
      </c>
      <c r="G671" s="213"/>
      <c r="H671" s="217">
        <v>15.46</v>
      </c>
      <c r="I671" s="218"/>
      <c r="J671" s="213"/>
      <c r="K671" s="213"/>
      <c r="L671" s="219"/>
      <c r="M671" s="220"/>
      <c r="N671" s="221"/>
      <c r="O671" s="221"/>
      <c r="P671" s="221"/>
      <c r="Q671" s="221"/>
      <c r="R671" s="221"/>
      <c r="S671" s="221"/>
      <c r="T671" s="222"/>
      <c r="AT671" s="223" t="s">
        <v>555</v>
      </c>
      <c r="AU671" s="223" t="s">
        <v>87</v>
      </c>
      <c r="AV671" s="13" t="s">
        <v>87</v>
      </c>
      <c r="AW671" s="13" t="s">
        <v>32</v>
      </c>
      <c r="AX671" s="13" t="s">
        <v>77</v>
      </c>
      <c r="AY671" s="223" t="s">
        <v>209</v>
      </c>
    </row>
    <row r="672" spans="2:51" s="15" customFormat="1">
      <c r="B672" s="246"/>
      <c r="C672" s="247"/>
      <c r="D672" s="214" t="s">
        <v>555</v>
      </c>
      <c r="E672" s="248" t="s">
        <v>1</v>
      </c>
      <c r="F672" s="249" t="s">
        <v>1411</v>
      </c>
      <c r="G672" s="247"/>
      <c r="H672" s="248" t="s">
        <v>1</v>
      </c>
      <c r="I672" s="250"/>
      <c r="J672" s="247"/>
      <c r="K672" s="247"/>
      <c r="L672" s="251"/>
      <c r="M672" s="252"/>
      <c r="N672" s="253"/>
      <c r="O672" s="253"/>
      <c r="P672" s="253"/>
      <c r="Q672" s="253"/>
      <c r="R672" s="253"/>
      <c r="S672" s="253"/>
      <c r="T672" s="254"/>
      <c r="AT672" s="255" t="s">
        <v>555</v>
      </c>
      <c r="AU672" s="255" t="s">
        <v>87</v>
      </c>
      <c r="AV672" s="15" t="s">
        <v>85</v>
      </c>
      <c r="AW672" s="15" t="s">
        <v>32</v>
      </c>
      <c r="AX672" s="15" t="s">
        <v>77</v>
      </c>
      <c r="AY672" s="255" t="s">
        <v>209</v>
      </c>
    </row>
    <row r="673" spans="2:51" s="13" customFormat="1">
      <c r="B673" s="212"/>
      <c r="C673" s="213"/>
      <c r="D673" s="214" t="s">
        <v>555</v>
      </c>
      <c r="E673" s="215" t="s">
        <v>1</v>
      </c>
      <c r="F673" s="216" t="s">
        <v>1412</v>
      </c>
      <c r="G673" s="213"/>
      <c r="H673" s="217">
        <v>2.78</v>
      </c>
      <c r="I673" s="218"/>
      <c r="J673" s="213"/>
      <c r="K673" s="213"/>
      <c r="L673" s="219"/>
      <c r="M673" s="220"/>
      <c r="N673" s="221"/>
      <c r="O673" s="221"/>
      <c r="P673" s="221"/>
      <c r="Q673" s="221"/>
      <c r="R673" s="221"/>
      <c r="S673" s="221"/>
      <c r="T673" s="222"/>
      <c r="AT673" s="223" t="s">
        <v>555</v>
      </c>
      <c r="AU673" s="223" t="s">
        <v>87</v>
      </c>
      <c r="AV673" s="13" t="s">
        <v>87</v>
      </c>
      <c r="AW673" s="13" t="s">
        <v>32</v>
      </c>
      <c r="AX673" s="13" t="s">
        <v>77</v>
      </c>
      <c r="AY673" s="223" t="s">
        <v>209</v>
      </c>
    </row>
    <row r="674" spans="2:51" s="15" customFormat="1">
      <c r="B674" s="246"/>
      <c r="C674" s="247"/>
      <c r="D674" s="214" t="s">
        <v>555</v>
      </c>
      <c r="E674" s="248" t="s">
        <v>1</v>
      </c>
      <c r="F674" s="249" t="s">
        <v>1413</v>
      </c>
      <c r="G674" s="247"/>
      <c r="H674" s="248" t="s">
        <v>1</v>
      </c>
      <c r="I674" s="250"/>
      <c r="J674" s="247"/>
      <c r="K674" s="247"/>
      <c r="L674" s="251"/>
      <c r="M674" s="252"/>
      <c r="N674" s="253"/>
      <c r="O674" s="253"/>
      <c r="P674" s="253"/>
      <c r="Q674" s="253"/>
      <c r="R674" s="253"/>
      <c r="S674" s="253"/>
      <c r="T674" s="254"/>
      <c r="AT674" s="255" t="s">
        <v>555</v>
      </c>
      <c r="AU674" s="255" t="s">
        <v>87</v>
      </c>
      <c r="AV674" s="15" t="s">
        <v>85</v>
      </c>
      <c r="AW674" s="15" t="s">
        <v>32</v>
      </c>
      <c r="AX674" s="15" t="s">
        <v>77</v>
      </c>
      <c r="AY674" s="255" t="s">
        <v>209</v>
      </c>
    </row>
    <row r="675" spans="2:51" s="13" customFormat="1">
      <c r="B675" s="212"/>
      <c r="C675" s="213"/>
      <c r="D675" s="214" t="s">
        <v>555</v>
      </c>
      <c r="E675" s="215" t="s">
        <v>1</v>
      </c>
      <c r="F675" s="216" t="s">
        <v>1414</v>
      </c>
      <c r="G675" s="213"/>
      <c r="H675" s="217">
        <v>47.35</v>
      </c>
      <c r="I675" s="218"/>
      <c r="J675" s="213"/>
      <c r="K675" s="213"/>
      <c r="L675" s="219"/>
      <c r="M675" s="220"/>
      <c r="N675" s="221"/>
      <c r="O675" s="221"/>
      <c r="P675" s="221"/>
      <c r="Q675" s="221"/>
      <c r="R675" s="221"/>
      <c r="S675" s="221"/>
      <c r="T675" s="222"/>
      <c r="AT675" s="223" t="s">
        <v>555</v>
      </c>
      <c r="AU675" s="223" t="s">
        <v>87</v>
      </c>
      <c r="AV675" s="13" t="s">
        <v>87</v>
      </c>
      <c r="AW675" s="13" t="s">
        <v>32</v>
      </c>
      <c r="AX675" s="13" t="s">
        <v>77</v>
      </c>
      <c r="AY675" s="223" t="s">
        <v>209</v>
      </c>
    </row>
    <row r="676" spans="2:51" s="15" customFormat="1">
      <c r="B676" s="246"/>
      <c r="C676" s="247"/>
      <c r="D676" s="214" t="s">
        <v>555</v>
      </c>
      <c r="E676" s="248" t="s">
        <v>1</v>
      </c>
      <c r="F676" s="249" t="s">
        <v>1415</v>
      </c>
      <c r="G676" s="247"/>
      <c r="H676" s="248" t="s">
        <v>1</v>
      </c>
      <c r="I676" s="250"/>
      <c r="J676" s="247"/>
      <c r="K676" s="247"/>
      <c r="L676" s="251"/>
      <c r="M676" s="252"/>
      <c r="N676" s="253"/>
      <c r="O676" s="253"/>
      <c r="P676" s="253"/>
      <c r="Q676" s="253"/>
      <c r="R676" s="253"/>
      <c r="S676" s="253"/>
      <c r="T676" s="254"/>
      <c r="AT676" s="255" t="s">
        <v>555</v>
      </c>
      <c r="AU676" s="255" t="s">
        <v>87</v>
      </c>
      <c r="AV676" s="15" t="s">
        <v>85</v>
      </c>
      <c r="AW676" s="15" t="s">
        <v>32</v>
      </c>
      <c r="AX676" s="15" t="s">
        <v>77</v>
      </c>
      <c r="AY676" s="255" t="s">
        <v>209</v>
      </c>
    </row>
    <row r="677" spans="2:51" s="13" customFormat="1">
      <c r="B677" s="212"/>
      <c r="C677" s="213"/>
      <c r="D677" s="214" t="s">
        <v>555</v>
      </c>
      <c r="E677" s="215" t="s">
        <v>1</v>
      </c>
      <c r="F677" s="216" t="s">
        <v>1416</v>
      </c>
      <c r="G677" s="213"/>
      <c r="H677" s="217">
        <v>273.89999999999998</v>
      </c>
      <c r="I677" s="218"/>
      <c r="J677" s="213"/>
      <c r="K677" s="213"/>
      <c r="L677" s="219"/>
      <c r="M677" s="220"/>
      <c r="N677" s="221"/>
      <c r="O677" s="221"/>
      <c r="P677" s="221"/>
      <c r="Q677" s="221"/>
      <c r="R677" s="221"/>
      <c r="S677" s="221"/>
      <c r="T677" s="222"/>
      <c r="AT677" s="223" t="s">
        <v>555</v>
      </c>
      <c r="AU677" s="223" t="s">
        <v>87</v>
      </c>
      <c r="AV677" s="13" t="s">
        <v>87</v>
      </c>
      <c r="AW677" s="13" t="s">
        <v>32</v>
      </c>
      <c r="AX677" s="13" t="s">
        <v>77</v>
      </c>
      <c r="AY677" s="223" t="s">
        <v>209</v>
      </c>
    </row>
    <row r="678" spans="2:51" s="15" customFormat="1">
      <c r="B678" s="246"/>
      <c r="C678" s="247"/>
      <c r="D678" s="214" t="s">
        <v>555</v>
      </c>
      <c r="E678" s="248" t="s">
        <v>1</v>
      </c>
      <c r="F678" s="249" t="s">
        <v>1417</v>
      </c>
      <c r="G678" s="247"/>
      <c r="H678" s="248" t="s">
        <v>1</v>
      </c>
      <c r="I678" s="250"/>
      <c r="J678" s="247"/>
      <c r="K678" s="247"/>
      <c r="L678" s="251"/>
      <c r="M678" s="252"/>
      <c r="N678" s="253"/>
      <c r="O678" s="253"/>
      <c r="P678" s="253"/>
      <c r="Q678" s="253"/>
      <c r="R678" s="253"/>
      <c r="S678" s="253"/>
      <c r="T678" s="254"/>
      <c r="AT678" s="255" t="s">
        <v>555</v>
      </c>
      <c r="AU678" s="255" t="s">
        <v>87</v>
      </c>
      <c r="AV678" s="15" t="s">
        <v>85</v>
      </c>
      <c r="AW678" s="15" t="s">
        <v>32</v>
      </c>
      <c r="AX678" s="15" t="s">
        <v>77</v>
      </c>
      <c r="AY678" s="255" t="s">
        <v>209</v>
      </c>
    </row>
    <row r="679" spans="2:51" s="13" customFormat="1">
      <c r="B679" s="212"/>
      <c r="C679" s="213"/>
      <c r="D679" s="214" t="s">
        <v>555</v>
      </c>
      <c r="E679" s="215" t="s">
        <v>1</v>
      </c>
      <c r="F679" s="216" t="s">
        <v>1418</v>
      </c>
      <c r="G679" s="213"/>
      <c r="H679" s="217">
        <v>7.41</v>
      </c>
      <c r="I679" s="218"/>
      <c r="J679" s="213"/>
      <c r="K679" s="213"/>
      <c r="L679" s="219"/>
      <c r="M679" s="220"/>
      <c r="N679" s="221"/>
      <c r="O679" s="221"/>
      <c r="P679" s="221"/>
      <c r="Q679" s="221"/>
      <c r="R679" s="221"/>
      <c r="S679" s="221"/>
      <c r="T679" s="222"/>
      <c r="AT679" s="223" t="s">
        <v>555</v>
      </c>
      <c r="AU679" s="223" t="s">
        <v>87</v>
      </c>
      <c r="AV679" s="13" t="s">
        <v>87</v>
      </c>
      <c r="AW679" s="13" t="s">
        <v>32</v>
      </c>
      <c r="AX679" s="13" t="s">
        <v>77</v>
      </c>
      <c r="AY679" s="223" t="s">
        <v>209</v>
      </c>
    </row>
    <row r="680" spans="2:51" s="15" customFormat="1">
      <c r="B680" s="246"/>
      <c r="C680" s="247"/>
      <c r="D680" s="214" t="s">
        <v>555</v>
      </c>
      <c r="E680" s="248" t="s">
        <v>1</v>
      </c>
      <c r="F680" s="249" t="s">
        <v>1419</v>
      </c>
      <c r="G680" s="247"/>
      <c r="H680" s="248" t="s">
        <v>1</v>
      </c>
      <c r="I680" s="250"/>
      <c r="J680" s="247"/>
      <c r="K680" s="247"/>
      <c r="L680" s="251"/>
      <c r="M680" s="252"/>
      <c r="N680" s="253"/>
      <c r="O680" s="253"/>
      <c r="P680" s="253"/>
      <c r="Q680" s="253"/>
      <c r="R680" s="253"/>
      <c r="S680" s="253"/>
      <c r="T680" s="254"/>
      <c r="AT680" s="255" t="s">
        <v>555</v>
      </c>
      <c r="AU680" s="255" t="s">
        <v>87</v>
      </c>
      <c r="AV680" s="15" t="s">
        <v>85</v>
      </c>
      <c r="AW680" s="15" t="s">
        <v>32</v>
      </c>
      <c r="AX680" s="15" t="s">
        <v>77</v>
      </c>
      <c r="AY680" s="255" t="s">
        <v>209</v>
      </c>
    </row>
    <row r="681" spans="2:51" s="13" customFormat="1">
      <c r="B681" s="212"/>
      <c r="C681" s="213"/>
      <c r="D681" s="214" t="s">
        <v>555</v>
      </c>
      <c r="E681" s="215" t="s">
        <v>1</v>
      </c>
      <c r="F681" s="216" t="s">
        <v>1420</v>
      </c>
      <c r="G681" s="213"/>
      <c r="H681" s="217">
        <v>13.44</v>
      </c>
      <c r="I681" s="218"/>
      <c r="J681" s="213"/>
      <c r="K681" s="213"/>
      <c r="L681" s="219"/>
      <c r="M681" s="220"/>
      <c r="N681" s="221"/>
      <c r="O681" s="221"/>
      <c r="P681" s="221"/>
      <c r="Q681" s="221"/>
      <c r="R681" s="221"/>
      <c r="S681" s="221"/>
      <c r="T681" s="222"/>
      <c r="AT681" s="223" t="s">
        <v>555</v>
      </c>
      <c r="AU681" s="223" t="s">
        <v>87</v>
      </c>
      <c r="AV681" s="13" t="s">
        <v>87</v>
      </c>
      <c r="AW681" s="13" t="s">
        <v>32</v>
      </c>
      <c r="AX681" s="13" t="s">
        <v>77</v>
      </c>
      <c r="AY681" s="223" t="s">
        <v>209</v>
      </c>
    </row>
    <row r="682" spans="2:51" s="15" customFormat="1">
      <c r="B682" s="246"/>
      <c r="C682" s="247"/>
      <c r="D682" s="214" t="s">
        <v>555</v>
      </c>
      <c r="E682" s="248" t="s">
        <v>1</v>
      </c>
      <c r="F682" s="249" t="s">
        <v>1421</v>
      </c>
      <c r="G682" s="247"/>
      <c r="H682" s="248" t="s">
        <v>1</v>
      </c>
      <c r="I682" s="250"/>
      <c r="J682" s="247"/>
      <c r="K682" s="247"/>
      <c r="L682" s="251"/>
      <c r="M682" s="252"/>
      <c r="N682" s="253"/>
      <c r="O682" s="253"/>
      <c r="P682" s="253"/>
      <c r="Q682" s="253"/>
      <c r="R682" s="253"/>
      <c r="S682" s="253"/>
      <c r="T682" s="254"/>
      <c r="AT682" s="255" t="s">
        <v>555</v>
      </c>
      <c r="AU682" s="255" t="s">
        <v>87</v>
      </c>
      <c r="AV682" s="15" t="s">
        <v>85</v>
      </c>
      <c r="AW682" s="15" t="s">
        <v>32</v>
      </c>
      <c r="AX682" s="15" t="s">
        <v>77</v>
      </c>
      <c r="AY682" s="255" t="s">
        <v>209</v>
      </c>
    </row>
    <row r="683" spans="2:51" s="13" customFormat="1">
      <c r="B683" s="212"/>
      <c r="C683" s="213"/>
      <c r="D683" s="214" t="s">
        <v>555</v>
      </c>
      <c r="E683" s="215" t="s">
        <v>1</v>
      </c>
      <c r="F683" s="216" t="s">
        <v>1422</v>
      </c>
      <c r="G683" s="213"/>
      <c r="H683" s="217">
        <v>6.14</v>
      </c>
      <c r="I683" s="218"/>
      <c r="J683" s="213"/>
      <c r="K683" s="213"/>
      <c r="L683" s="219"/>
      <c r="M683" s="220"/>
      <c r="N683" s="221"/>
      <c r="O683" s="221"/>
      <c r="P683" s="221"/>
      <c r="Q683" s="221"/>
      <c r="R683" s="221"/>
      <c r="S683" s="221"/>
      <c r="T683" s="222"/>
      <c r="AT683" s="223" t="s">
        <v>555</v>
      </c>
      <c r="AU683" s="223" t="s">
        <v>87</v>
      </c>
      <c r="AV683" s="13" t="s">
        <v>87</v>
      </c>
      <c r="AW683" s="13" t="s">
        <v>32</v>
      </c>
      <c r="AX683" s="13" t="s">
        <v>77</v>
      </c>
      <c r="AY683" s="223" t="s">
        <v>209</v>
      </c>
    </row>
    <row r="684" spans="2:51" s="15" customFormat="1">
      <c r="B684" s="246"/>
      <c r="C684" s="247"/>
      <c r="D684" s="214" t="s">
        <v>555</v>
      </c>
      <c r="E684" s="248" t="s">
        <v>1</v>
      </c>
      <c r="F684" s="249" t="s">
        <v>1423</v>
      </c>
      <c r="G684" s="247"/>
      <c r="H684" s="248" t="s">
        <v>1</v>
      </c>
      <c r="I684" s="250"/>
      <c r="J684" s="247"/>
      <c r="K684" s="247"/>
      <c r="L684" s="251"/>
      <c r="M684" s="252"/>
      <c r="N684" s="253"/>
      <c r="O684" s="253"/>
      <c r="P684" s="253"/>
      <c r="Q684" s="253"/>
      <c r="R684" s="253"/>
      <c r="S684" s="253"/>
      <c r="T684" s="254"/>
      <c r="AT684" s="255" t="s">
        <v>555</v>
      </c>
      <c r="AU684" s="255" t="s">
        <v>87</v>
      </c>
      <c r="AV684" s="15" t="s">
        <v>85</v>
      </c>
      <c r="AW684" s="15" t="s">
        <v>32</v>
      </c>
      <c r="AX684" s="15" t="s">
        <v>77</v>
      </c>
      <c r="AY684" s="255" t="s">
        <v>209</v>
      </c>
    </row>
    <row r="685" spans="2:51" s="13" customFormat="1">
      <c r="B685" s="212"/>
      <c r="C685" s="213"/>
      <c r="D685" s="214" t="s">
        <v>555</v>
      </c>
      <c r="E685" s="215" t="s">
        <v>1</v>
      </c>
      <c r="F685" s="216" t="s">
        <v>1424</v>
      </c>
      <c r="G685" s="213"/>
      <c r="H685" s="217">
        <v>1.74</v>
      </c>
      <c r="I685" s="218"/>
      <c r="J685" s="213"/>
      <c r="K685" s="213"/>
      <c r="L685" s="219"/>
      <c r="M685" s="220"/>
      <c r="N685" s="221"/>
      <c r="O685" s="221"/>
      <c r="P685" s="221"/>
      <c r="Q685" s="221"/>
      <c r="R685" s="221"/>
      <c r="S685" s="221"/>
      <c r="T685" s="222"/>
      <c r="AT685" s="223" t="s">
        <v>555</v>
      </c>
      <c r="AU685" s="223" t="s">
        <v>87</v>
      </c>
      <c r="AV685" s="13" t="s">
        <v>87</v>
      </c>
      <c r="AW685" s="13" t="s">
        <v>32</v>
      </c>
      <c r="AX685" s="13" t="s">
        <v>77</v>
      </c>
      <c r="AY685" s="223" t="s">
        <v>209</v>
      </c>
    </row>
    <row r="686" spans="2:51" s="15" customFormat="1">
      <c r="B686" s="246"/>
      <c r="C686" s="247"/>
      <c r="D686" s="214" t="s">
        <v>555</v>
      </c>
      <c r="E686" s="248" t="s">
        <v>1</v>
      </c>
      <c r="F686" s="249" t="s">
        <v>1425</v>
      </c>
      <c r="G686" s="247"/>
      <c r="H686" s="248" t="s">
        <v>1</v>
      </c>
      <c r="I686" s="250"/>
      <c r="J686" s="247"/>
      <c r="K686" s="247"/>
      <c r="L686" s="251"/>
      <c r="M686" s="252"/>
      <c r="N686" s="253"/>
      <c r="O686" s="253"/>
      <c r="P686" s="253"/>
      <c r="Q686" s="253"/>
      <c r="R686" s="253"/>
      <c r="S686" s="253"/>
      <c r="T686" s="254"/>
      <c r="AT686" s="255" t="s">
        <v>555</v>
      </c>
      <c r="AU686" s="255" t="s">
        <v>87</v>
      </c>
      <c r="AV686" s="15" t="s">
        <v>85</v>
      </c>
      <c r="AW686" s="15" t="s">
        <v>32</v>
      </c>
      <c r="AX686" s="15" t="s">
        <v>77</v>
      </c>
      <c r="AY686" s="255" t="s">
        <v>209</v>
      </c>
    </row>
    <row r="687" spans="2:51" s="13" customFormat="1">
      <c r="B687" s="212"/>
      <c r="C687" s="213"/>
      <c r="D687" s="214" t="s">
        <v>555</v>
      </c>
      <c r="E687" s="215" t="s">
        <v>1</v>
      </c>
      <c r="F687" s="216" t="s">
        <v>1426</v>
      </c>
      <c r="G687" s="213"/>
      <c r="H687" s="217">
        <v>1.21</v>
      </c>
      <c r="I687" s="218"/>
      <c r="J687" s="213"/>
      <c r="K687" s="213"/>
      <c r="L687" s="219"/>
      <c r="M687" s="220"/>
      <c r="N687" s="221"/>
      <c r="O687" s="221"/>
      <c r="P687" s="221"/>
      <c r="Q687" s="221"/>
      <c r="R687" s="221"/>
      <c r="S687" s="221"/>
      <c r="T687" s="222"/>
      <c r="AT687" s="223" t="s">
        <v>555</v>
      </c>
      <c r="AU687" s="223" t="s">
        <v>87</v>
      </c>
      <c r="AV687" s="13" t="s">
        <v>87</v>
      </c>
      <c r="AW687" s="13" t="s">
        <v>32</v>
      </c>
      <c r="AX687" s="13" t="s">
        <v>77</v>
      </c>
      <c r="AY687" s="223" t="s">
        <v>209</v>
      </c>
    </row>
    <row r="688" spans="2:51" s="15" customFormat="1">
      <c r="B688" s="246"/>
      <c r="C688" s="247"/>
      <c r="D688" s="214" t="s">
        <v>555</v>
      </c>
      <c r="E688" s="248" t="s">
        <v>1</v>
      </c>
      <c r="F688" s="249" t="s">
        <v>1427</v>
      </c>
      <c r="G688" s="247"/>
      <c r="H688" s="248" t="s">
        <v>1</v>
      </c>
      <c r="I688" s="250"/>
      <c r="J688" s="247"/>
      <c r="K688" s="247"/>
      <c r="L688" s="251"/>
      <c r="M688" s="252"/>
      <c r="N688" s="253"/>
      <c r="O688" s="253"/>
      <c r="P688" s="253"/>
      <c r="Q688" s="253"/>
      <c r="R688" s="253"/>
      <c r="S688" s="253"/>
      <c r="T688" s="254"/>
      <c r="AT688" s="255" t="s">
        <v>555</v>
      </c>
      <c r="AU688" s="255" t="s">
        <v>87</v>
      </c>
      <c r="AV688" s="15" t="s">
        <v>85</v>
      </c>
      <c r="AW688" s="15" t="s">
        <v>32</v>
      </c>
      <c r="AX688" s="15" t="s">
        <v>77</v>
      </c>
      <c r="AY688" s="255" t="s">
        <v>209</v>
      </c>
    </row>
    <row r="689" spans="2:51" s="13" customFormat="1">
      <c r="B689" s="212"/>
      <c r="C689" s="213"/>
      <c r="D689" s="214" t="s">
        <v>555</v>
      </c>
      <c r="E689" s="215" t="s">
        <v>1</v>
      </c>
      <c r="F689" s="216" t="s">
        <v>1428</v>
      </c>
      <c r="G689" s="213"/>
      <c r="H689" s="217">
        <v>10.89</v>
      </c>
      <c r="I689" s="218"/>
      <c r="J689" s="213"/>
      <c r="K689" s="213"/>
      <c r="L689" s="219"/>
      <c r="M689" s="220"/>
      <c r="N689" s="221"/>
      <c r="O689" s="221"/>
      <c r="P689" s="221"/>
      <c r="Q689" s="221"/>
      <c r="R689" s="221"/>
      <c r="S689" s="221"/>
      <c r="T689" s="222"/>
      <c r="AT689" s="223" t="s">
        <v>555</v>
      </c>
      <c r="AU689" s="223" t="s">
        <v>87</v>
      </c>
      <c r="AV689" s="13" t="s">
        <v>87</v>
      </c>
      <c r="AW689" s="13" t="s">
        <v>32</v>
      </c>
      <c r="AX689" s="13" t="s">
        <v>77</v>
      </c>
      <c r="AY689" s="223" t="s">
        <v>209</v>
      </c>
    </row>
    <row r="690" spans="2:51" s="15" customFormat="1">
      <c r="B690" s="246"/>
      <c r="C690" s="247"/>
      <c r="D690" s="214" t="s">
        <v>555</v>
      </c>
      <c r="E690" s="248" t="s">
        <v>1</v>
      </c>
      <c r="F690" s="249" t="s">
        <v>1429</v>
      </c>
      <c r="G690" s="247"/>
      <c r="H690" s="248" t="s">
        <v>1</v>
      </c>
      <c r="I690" s="250"/>
      <c r="J690" s="247"/>
      <c r="K690" s="247"/>
      <c r="L690" s="251"/>
      <c r="M690" s="252"/>
      <c r="N690" s="253"/>
      <c r="O690" s="253"/>
      <c r="P690" s="253"/>
      <c r="Q690" s="253"/>
      <c r="R690" s="253"/>
      <c r="S690" s="253"/>
      <c r="T690" s="254"/>
      <c r="AT690" s="255" t="s">
        <v>555</v>
      </c>
      <c r="AU690" s="255" t="s">
        <v>87</v>
      </c>
      <c r="AV690" s="15" t="s">
        <v>85</v>
      </c>
      <c r="AW690" s="15" t="s">
        <v>32</v>
      </c>
      <c r="AX690" s="15" t="s">
        <v>77</v>
      </c>
      <c r="AY690" s="255" t="s">
        <v>209</v>
      </c>
    </row>
    <row r="691" spans="2:51" s="13" customFormat="1">
      <c r="B691" s="212"/>
      <c r="C691" s="213"/>
      <c r="D691" s="214" t="s">
        <v>555</v>
      </c>
      <c r="E691" s="215" t="s">
        <v>1</v>
      </c>
      <c r="F691" s="216" t="s">
        <v>1430</v>
      </c>
      <c r="G691" s="213"/>
      <c r="H691" s="217">
        <v>8.15</v>
      </c>
      <c r="I691" s="218"/>
      <c r="J691" s="213"/>
      <c r="K691" s="213"/>
      <c r="L691" s="219"/>
      <c r="M691" s="220"/>
      <c r="N691" s="221"/>
      <c r="O691" s="221"/>
      <c r="P691" s="221"/>
      <c r="Q691" s="221"/>
      <c r="R691" s="221"/>
      <c r="S691" s="221"/>
      <c r="T691" s="222"/>
      <c r="AT691" s="223" t="s">
        <v>555</v>
      </c>
      <c r="AU691" s="223" t="s">
        <v>87</v>
      </c>
      <c r="AV691" s="13" t="s">
        <v>87</v>
      </c>
      <c r="AW691" s="13" t="s">
        <v>32</v>
      </c>
      <c r="AX691" s="13" t="s">
        <v>77</v>
      </c>
      <c r="AY691" s="223" t="s">
        <v>209</v>
      </c>
    </row>
    <row r="692" spans="2:51" s="15" customFormat="1">
      <c r="B692" s="246"/>
      <c r="C692" s="247"/>
      <c r="D692" s="214" t="s">
        <v>555</v>
      </c>
      <c r="E692" s="248" t="s">
        <v>1</v>
      </c>
      <c r="F692" s="249" t="s">
        <v>1431</v>
      </c>
      <c r="G692" s="247"/>
      <c r="H692" s="248" t="s">
        <v>1</v>
      </c>
      <c r="I692" s="250"/>
      <c r="J692" s="247"/>
      <c r="K692" s="247"/>
      <c r="L692" s="251"/>
      <c r="M692" s="252"/>
      <c r="N692" s="253"/>
      <c r="O692" s="253"/>
      <c r="P692" s="253"/>
      <c r="Q692" s="253"/>
      <c r="R692" s="253"/>
      <c r="S692" s="253"/>
      <c r="T692" s="254"/>
      <c r="AT692" s="255" t="s">
        <v>555</v>
      </c>
      <c r="AU692" s="255" t="s">
        <v>87</v>
      </c>
      <c r="AV692" s="15" t="s">
        <v>85</v>
      </c>
      <c r="AW692" s="15" t="s">
        <v>32</v>
      </c>
      <c r="AX692" s="15" t="s">
        <v>77</v>
      </c>
      <c r="AY692" s="255" t="s">
        <v>209</v>
      </c>
    </row>
    <row r="693" spans="2:51" s="13" customFormat="1">
      <c r="B693" s="212"/>
      <c r="C693" s="213"/>
      <c r="D693" s="214" t="s">
        <v>555</v>
      </c>
      <c r="E693" s="215" t="s">
        <v>1</v>
      </c>
      <c r="F693" s="216" t="s">
        <v>1432</v>
      </c>
      <c r="G693" s="213"/>
      <c r="H693" s="217">
        <v>4.75</v>
      </c>
      <c r="I693" s="218"/>
      <c r="J693" s="213"/>
      <c r="K693" s="213"/>
      <c r="L693" s="219"/>
      <c r="M693" s="220"/>
      <c r="N693" s="221"/>
      <c r="O693" s="221"/>
      <c r="P693" s="221"/>
      <c r="Q693" s="221"/>
      <c r="R693" s="221"/>
      <c r="S693" s="221"/>
      <c r="T693" s="222"/>
      <c r="AT693" s="223" t="s">
        <v>555</v>
      </c>
      <c r="AU693" s="223" t="s">
        <v>87</v>
      </c>
      <c r="AV693" s="13" t="s">
        <v>87</v>
      </c>
      <c r="AW693" s="13" t="s">
        <v>32</v>
      </c>
      <c r="AX693" s="13" t="s">
        <v>77</v>
      </c>
      <c r="AY693" s="223" t="s">
        <v>209</v>
      </c>
    </row>
    <row r="694" spans="2:51" s="15" customFormat="1">
      <c r="B694" s="246"/>
      <c r="C694" s="247"/>
      <c r="D694" s="214" t="s">
        <v>555</v>
      </c>
      <c r="E694" s="248" t="s">
        <v>1</v>
      </c>
      <c r="F694" s="249" t="s">
        <v>1433</v>
      </c>
      <c r="G694" s="247"/>
      <c r="H694" s="248" t="s">
        <v>1</v>
      </c>
      <c r="I694" s="250"/>
      <c r="J694" s="247"/>
      <c r="K694" s="247"/>
      <c r="L694" s="251"/>
      <c r="M694" s="252"/>
      <c r="N694" s="253"/>
      <c r="O694" s="253"/>
      <c r="P694" s="253"/>
      <c r="Q694" s="253"/>
      <c r="R694" s="253"/>
      <c r="S694" s="253"/>
      <c r="T694" s="254"/>
      <c r="AT694" s="255" t="s">
        <v>555</v>
      </c>
      <c r="AU694" s="255" t="s">
        <v>87</v>
      </c>
      <c r="AV694" s="15" t="s">
        <v>85</v>
      </c>
      <c r="AW694" s="15" t="s">
        <v>32</v>
      </c>
      <c r="AX694" s="15" t="s">
        <v>77</v>
      </c>
      <c r="AY694" s="255" t="s">
        <v>209</v>
      </c>
    </row>
    <row r="695" spans="2:51" s="13" customFormat="1">
      <c r="B695" s="212"/>
      <c r="C695" s="213"/>
      <c r="D695" s="214" t="s">
        <v>555</v>
      </c>
      <c r="E695" s="215" t="s">
        <v>1</v>
      </c>
      <c r="F695" s="216" t="s">
        <v>1434</v>
      </c>
      <c r="G695" s="213"/>
      <c r="H695" s="217">
        <v>1.99</v>
      </c>
      <c r="I695" s="218"/>
      <c r="J695" s="213"/>
      <c r="K695" s="213"/>
      <c r="L695" s="219"/>
      <c r="M695" s="220"/>
      <c r="N695" s="221"/>
      <c r="O695" s="221"/>
      <c r="P695" s="221"/>
      <c r="Q695" s="221"/>
      <c r="R695" s="221"/>
      <c r="S695" s="221"/>
      <c r="T695" s="222"/>
      <c r="AT695" s="223" t="s">
        <v>555</v>
      </c>
      <c r="AU695" s="223" t="s">
        <v>87</v>
      </c>
      <c r="AV695" s="13" t="s">
        <v>87</v>
      </c>
      <c r="AW695" s="13" t="s">
        <v>32</v>
      </c>
      <c r="AX695" s="13" t="s">
        <v>77</v>
      </c>
      <c r="AY695" s="223" t="s">
        <v>209</v>
      </c>
    </row>
    <row r="696" spans="2:51" s="15" customFormat="1">
      <c r="B696" s="246"/>
      <c r="C696" s="247"/>
      <c r="D696" s="214" t="s">
        <v>555</v>
      </c>
      <c r="E696" s="248" t="s">
        <v>1</v>
      </c>
      <c r="F696" s="249" t="s">
        <v>1435</v>
      </c>
      <c r="G696" s="247"/>
      <c r="H696" s="248" t="s">
        <v>1</v>
      </c>
      <c r="I696" s="250"/>
      <c r="J696" s="247"/>
      <c r="K696" s="247"/>
      <c r="L696" s="251"/>
      <c r="M696" s="252"/>
      <c r="N696" s="253"/>
      <c r="O696" s="253"/>
      <c r="P696" s="253"/>
      <c r="Q696" s="253"/>
      <c r="R696" s="253"/>
      <c r="S696" s="253"/>
      <c r="T696" s="254"/>
      <c r="AT696" s="255" t="s">
        <v>555</v>
      </c>
      <c r="AU696" s="255" t="s">
        <v>87</v>
      </c>
      <c r="AV696" s="15" t="s">
        <v>85</v>
      </c>
      <c r="AW696" s="15" t="s">
        <v>32</v>
      </c>
      <c r="AX696" s="15" t="s">
        <v>77</v>
      </c>
      <c r="AY696" s="255" t="s">
        <v>209</v>
      </c>
    </row>
    <row r="697" spans="2:51" s="13" customFormat="1">
      <c r="B697" s="212"/>
      <c r="C697" s="213"/>
      <c r="D697" s="214" t="s">
        <v>555</v>
      </c>
      <c r="E697" s="215" t="s">
        <v>1</v>
      </c>
      <c r="F697" s="216" t="s">
        <v>1426</v>
      </c>
      <c r="G697" s="213"/>
      <c r="H697" s="217">
        <v>1.21</v>
      </c>
      <c r="I697" s="218"/>
      <c r="J697" s="213"/>
      <c r="K697" s="213"/>
      <c r="L697" s="219"/>
      <c r="M697" s="220"/>
      <c r="N697" s="221"/>
      <c r="O697" s="221"/>
      <c r="P697" s="221"/>
      <c r="Q697" s="221"/>
      <c r="R697" s="221"/>
      <c r="S697" s="221"/>
      <c r="T697" s="222"/>
      <c r="AT697" s="223" t="s">
        <v>555</v>
      </c>
      <c r="AU697" s="223" t="s">
        <v>87</v>
      </c>
      <c r="AV697" s="13" t="s">
        <v>87</v>
      </c>
      <c r="AW697" s="13" t="s">
        <v>32</v>
      </c>
      <c r="AX697" s="13" t="s">
        <v>77</v>
      </c>
      <c r="AY697" s="223" t="s">
        <v>209</v>
      </c>
    </row>
    <row r="698" spans="2:51" s="15" customFormat="1">
      <c r="B698" s="246"/>
      <c r="C698" s="247"/>
      <c r="D698" s="214" t="s">
        <v>555</v>
      </c>
      <c r="E698" s="248" t="s">
        <v>1</v>
      </c>
      <c r="F698" s="249" t="s">
        <v>1436</v>
      </c>
      <c r="G698" s="247"/>
      <c r="H698" s="248" t="s">
        <v>1</v>
      </c>
      <c r="I698" s="250"/>
      <c r="J698" s="247"/>
      <c r="K698" s="247"/>
      <c r="L698" s="251"/>
      <c r="M698" s="252"/>
      <c r="N698" s="253"/>
      <c r="O698" s="253"/>
      <c r="P698" s="253"/>
      <c r="Q698" s="253"/>
      <c r="R698" s="253"/>
      <c r="S698" s="253"/>
      <c r="T698" s="254"/>
      <c r="AT698" s="255" t="s">
        <v>555</v>
      </c>
      <c r="AU698" s="255" t="s">
        <v>87</v>
      </c>
      <c r="AV698" s="15" t="s">
        <v>85</v>
      </c>
      <c r="AW698" s="15" t="s">
        <v>32</v>
      </c>
      <c r="AX698" s="15" t="s">
        <v>77</v>
      </c>
      <c r="AY698" s="255" t="s">
        <v>209</v>
      </c>
    </row>
    <row r="699" spans="2:51" s="13" customFormat="1">
      <c r="B699" s="212"/>
      <c r="C699" s="213"/>
      <c r="D699" s="214" t="s">
        <v>555</v>
      </c>
      <c r="E699" s="215" t="s">
        <v>1</v>
      </c>
      <c r="F699" s="216" t="s">
        <v>1437</v>
      </c>
      <c r="G699" s="213"/>
      <c r="H699" s="217">
        <v>1.19</v>
      </c>
      <c r="I699" s="218"/>
      <c r="J699" s="213"/>
      <c r="K699" s="213"/>
      <c r="L699" s="219"/>
      <c r="M699" s="220"/>
      <c r="N699" s="221"/>
      <c r="O699" s="221"/>
      <c r="P699" s="221"/>
      <c r="Q699" s="221"/>
      <c r="R699" s="221"/>
      <c r="S699" s="221"/>
      <c r="T699" s="222"/>
      <c r="AT699" s="223" t="s">
        <v>555</v>
      </c>
      <c r="AU699" s="223" t="s">
        <v>87</v>
      </c>
      <c r="AV699" s="13" t="s">
        <v>87</v>
      </c>
      <c r="AW699" s="13" t="s">
        <v>32</v>
      </c>
      <c r="AX699" s="13" t="s">
        <v>77</v>
      </c>
      <c r="AY699" s="223" t="s">
        <v>209</v>
      </c>
    </row>
    <row r="700" spans="2:51" s="15" customFormat="1">
      <c r="B700" s="246"/>
      <c r="C700" s="247"/>
      <c r="D700" s="214" t="s">
        <v>555</v>
      </c>
      <c r="E700" s="248" t="s">
        <v>1</v>
      </c>
      <c r="F700" s="249" t="s">
        <v>1438</v>
      </c>
      <c r="G700" s="247"/>
      <c r="H700" s="248" t="s">
        <v>1</v>
      </c>
      <c r="I700" s="250"/>
      <c r="J700" s="247"/>
      <c r="K700" s="247"/>
      <c r="L700" s="251"/>
      <c r="M700" s="252"/>
      <c r="N700" s="253"/>
      <c r="O700" s="253"/>
      <c r="P700" s="253"/>
      <c r="Q700" s="253"/>
      <c r="R700" s="253"/>
      <c r="S700" s="253"/>
      <c r="T700" s="254"/>
      <c r="AT700" s="255" t="s">
        <v>555</v>
      </c>
      <c r="AU700" s="255" t="s">
        <v>87</v>
      </c>
      <c r="AV700" s="15" t="s">
        <v>85</v>
      </c>
      <c r="AW700" s="15" t="s">
        <v>32</v>
      </c>
      <c r="AX700" s="15" t="s">
        <v>77</v>
      </c>
      <c r="AY700" s="255" t="s">
        <v>209</v>
      </c>
    </row>
    <row r="701" spans="2:51" s="13" customFormat="1">
      <c r="B701" s="212"/>
      <c r="C701" s="213"/>
      <c r="D701" s="214" t="s">
        <v>555</v>
      </c>
      <c r="E701" s="215" t="s">
        <v>1</v>
      </c>
      <c r="F701" s="216" t="s">
        <v>1439</v>
      </c>
      <c r="G701" s="213"/>
      <c r="H701" s="217">
        <v>33.33</v>
      </c>
      <c r="I701" s="218"/>
      <c r="J701" s="213"/>
      <c r="K701" s="213"/>
      <c r="L701" s="219"/>
      <c r="M701" s="220"/>
      <c r="N701" s="221"/>
      <c r="O701" s="221"/>
      <c r="P701" s="221"/>
      <c r="Q701" s="221"/>
      <c r="R701" s="221"/>
      <c r="S701" s="221"/>
      <c r="T701" s="222"/>
      <c r="AT701" s="223" t="s">
        <v>555</v>
      </c>
      <c r="AU701" s="223" t="s">
        <v>87</v>
      </c>
      <c r="AV701" s="13" t="s">
        <v>87</v>
      </c>
      <c r="AW701" s="13" t="s">
        <v>32</v>
      </c>
      <c r="AX701" s="13" t="s">
        <v>77</v>
      </c>
      <c r="AY701" s="223" t="s">
        <v>209</v>
      </c>
    </row>
    <row r="702" spans="2:51" s="15" customFormat="1">
      <c r="B702" s="246"/>
      <c r="C702" s="247"/>
      <c r="D702" s="214" t="s">
        <v>555</v>
      </c>
      <c r="E702" s="248" t="s">
        <v>1</v>
      </c>
      <c r="F702" s="249" t="s">
        <v>1440</v>
      </c>
      <c r="G702" s="247"/>
      <c r="H702" s="248" t="s">
        <v>1</v>
      </c>
      <c r="I702" s="250"/>
      <c r="J702" s="247"/>
      <c r="K702" s="247"/>
      <c r="L702" s="251"/>
      <c r="M702" s="252"/>
      <c r="N702" s="253"/>
      <c r="O702" s="253"/>
      <c r="P702" s="253"/>
      <c r="Q702" s="253"/>
      <c r="R702" s="253"/>
      <c r="S702" s="253"/>
      <c r="T702" s="254"/>
      <c r="AT702" s="255" t="s">
        <v>555</v>
      </c>
      <c r="AU702" s="255" t="s">
        <v>87</v>
      </c>
      <c r="AV702" s="15" t="s">
        <v>85</v>
      </c>
      <c r="AW702" s="15" t="s">
        <v>32</v>
      </c>
      <c r="AX702" s="15" t="s">
        <v>77</v>
      </c>
      <c r="AY702" s="255" t="s">
        <v>209</v>
      </c>
    </row>
    <row r="703" spans="2:51" s="13" customFormat="1">
      <c r="B703" s="212"/>
      <c r="C703" s="213"/>
      <c r="D703" s="214" t="s">
        <v>555</v>
      </c>
      <c r="E703" s="215" t="s">
        <v>1</v>
      </c>
      <c r="F703" s="216" t="s">
        <v>1441</v>
      </c>
      <c r="G703" s="213"/>
      <c r="H703" s="217">
        <v>12.44</v>
      </c>
      <c r="I703" s="218"/>
      <c r="J703" s="213"/>
      <c r="K703" s="213"/>
      <c r="L703" s="219"/>
      <c r="M703" s="220"/>
      <c r="N703" s="221"/>
      <c r="O703" s="221"/>
      <c r="P703" s="221"/>
      <c r="Q703" s="221"/>
      <c r="R703" s="221"/>
      <c r="S703" s="221"/>
      <c r="T703" s="222"/>
      <c r="AT703" s="223" t="s">
        <v>555</v>
      </c>
      <c r="AU703" s="223" t="s">
        <v>87</v>
      </c>
      <c r="AV703" s="13" t="s">
        <v>87</v>
      </c>
      <c r="AW703" s="13" t="s">
        <v>32</v>
      </c>
      <c r="AX703" s="13" t="s">
        <v>77</v>
      </c>
      <c r="AY703" s="223" t="s">
        <v>209</v>
      </c>
    </row>
    <row r="704" spans="2:51" s="15" customFormat="1">
      <c r="B704" s="246"/>
      <c r="C704" s="247"/>
      <c r="D704" s="214" t="s">
        <v>555</v>
      </c>
      <c r="E704" s="248" t="s">
        <v>1</v>
      </c>
      <c r="F704" s="249" t="s">
        <v>1442</v>
      </c>
      <c r="G704" s="247"/>
      <c r="H704" s="248" t="s">
        <v>1</v>
      </c>
      <c r="I704" s="250"/>
      <c r="J704" s="247"/>
      <c r="K704" s="247"/>
      <c r="L704" s="251"/>
      <c r="M704" s="252"/>
      <c r="N704" s="253"/>
      <c r="O704" s="253"/>
      <c r="P704" s="253"/>
      <c r="Q704" s="253"/>
      <c r="R704" s="253"/>
      <c r="S704" s="253"/>
      <c r="T704" s="254"/>
      <c r="AT704" s="255" t="s">
        <v>555</v>
      </c>
      <c r="AU704" s="255" t="s">
        <v>87</v>
      </c>
      <c r="AV704" s="15" t="s">
        <v>85</v>
      </c>
      <c r="AW704" s="15" t="s">
        <v>32</v>
      </c>
      <c r="AX704" s="15" t="s">
        <v>77</v>
      </c>
      <c r="AY704" s="255" t="s">
        <v>209</v>
      </c>
    </row>
    <row r="705" spans="2:51" s="13" customFormat="1">
      <c r="B705" s="212"/>
      <c r="C705" s="213"/>
      <c r="D705" s="214" t="s">
        <v>555</v>
      </c>
      <c r="E705" s="215" t="s">
        <v>1</v>
      </c>
      <c r="F705" s="216" t="s">
        <v>1443</v>
      </c>
      <c r="G705" s="213"/>
      <c r="H705" s="217">
        <v>1.43</v>
      </c>
      <c r="I705" s="218"/>
      <c r="J705" s="213"/>
      <c r="K705" s="213"/>
      <c r="L705" s="219"/>
      <c r="M705" s="220"/>
      <c r="N705" s="221"/>
      <c r="O705" s="221"/>
      <c r="P705" s="221"/>
      <c r="Q705" s="221"/>
      <c r="R705" s="221"/>
      <c r="S705" s="221"/>
      <c r="T705" s="222"/>
      <c r="AT705" s="223" t="s">
        <v>555</v>
      </c>
      <c r="AU705" s="223" t="s">
        <v>87</v>
      </c>
      <c r="AV705" s="13" t="s">
        <v>87</v>
      </c>
      <c r="AW705" s="13" t="s">
        <v>32</v>
      </c>
      <c r="AX705" s="13" t="s">
        <v>77</v>
      </c>
      <c r="AY705" s="223" t="s">
        <v>209</v>
      </c>
    </row>
    <row r="706" spans="2:51" s="15" customFormat="1">
      <c r="B706" s="246"/>
      <c r="C706" s="247"/>
      <c r="D706" s="214" t="s">
        <v>555</v>
      </c>
      <c r="E706" s="248" t="s">
        <v>1</v>
      </c>
      <c r="F706" s="249" t="s">
        <v>1444</v>
      </c>
      <c r="G706" s="247"/>
      <c r="H706" s="248" t="s">
        <v>1</v>
      </c>
      <c r="I706" s="250"/>
      <c r="J706" s="247"/>
      <c r="K706" s="247"/>
      <c r="L706" s="251"/>
      <c r="M706" s="252"/>
      <c r="N706" s="253"/>
      <c r="O706" s="253"/>
      <c r="P706" s="253"/>
      <c r="Q706" s="253"/>
      <c r="R706" s="253"/>
      <c r="S706" s="253"/>
      <c r="T706" s="254"/>
      <c r="AT706" s="255" t="s">
        <v>555</v>
      </c>
      <c r="AU706" s="255" t="s">
        <v>87</v>
      </c>
      <c r="AV706" s="15" t="s">
        <v>85</v>
      </c>
      <c r="AW706" s="15" t="s">
        <v>32</v>
      </c>
      <c r="AX706" s="15" t="s">
        <v>77</v>
      </c>
      <c r="AY706" s="255" t="s">
        <v>209</v>
      </c>
    </row>
    <row r="707" spans="2:51" s="13" customFormat="1">
      <c r="B707" s="212"/>
      <c r="C707" s="213"/>
      <c r="D707" s="214" t="s">
        <v>555</v>
      </c>
      <c r="E707" s="215" t="s">
        <v>1</v>
      </c>
      <c r="F707" s="216" t="s">
        <v>1445</v>
      </c>
      <c r="G707" s="213"/>
      <c r="H707" s="217">
        <v>1.44</v>
      </c>
      <c r="I707" s="218"/>
      <c r="J707" s="213"/>
      <c r="K707" s="213"/>
      <c r="L707" s="219"/>
      <c r="M707" s="220"/>
      <c r="N707" s="221"/>
      <c r="O707" s="221"/>
      <c r="P707" s="221"/>
      <c r="Q707" s="221"/>
      <c r="R707" s="221"/>
      <c r="S707" s="221"/>
      <c r="T707" s="222"/>
      <c r="AT707" s="223" t="s">
        <v>555</v>
      </c>
      <c r="AU707" s="223" t="s">
        <v>87</v>
      </c>
      <c r="AV707" s="13" t="s">
        <v>87</v>
      </c>
      <c r="AW707" s="13" t="s">
        <v>32</v>
      </c>
      <c r="AX707" s="13" t="s">
        <v>77</v>
      </c>
      <c r="AY707" s="223" t="s">
        <v>209</v>
      </c>
    </row>
    <row r="708" spans="2:51" s="15" customFormat="1">
      <c r="B708" s="246"/>
      <c r="C708" s="247"/>
      <c r="D708" s="214" t="s">
        <v>555</v>
      </c>
      <c r="E708" s="248" t="s">
        <v>1</v>
      </c>
      <c r="F708" s="249" t="s">
        <v>1446</v>
      </c>
      <c r="G708" s="247"/>
      <c r="H708" s="248" t="s">
        <v>1</v>
      </c>
      <c r="I708" s="250"/>
      <c r="J708" s="247"/>
      <c r="K708" s="247"/>
      <c r="L708" s="251"/>
      <c r="M708" s="252"/>
      <c r="N708" s="253"/>
      <c r="O708" s="253"/>
      <c r="P708" s="253"/>
      <c r="Q708" s="253"/>
      <c r="R708" s="253"/>
      <c r="S708" s="253"/>
      <c r="T708" s="254"/>
      <c r="AT708" s="255" t="s">
        <v>555</v>
      </c>
      <c r="AU708" s="255" t="s">
        <v>87</v>
      </c>
      <c r="AV708" s="15" t="s">
        <v>85</v>
      </c>
      <c r="AW708" s="15" t="s">
        <v>32</v>
      </c>
      <c r="AX708" s="15" t="s">
        <v>77</v>
      </c>
      <c r="AY708" s="255" t="s">
        <v>209</v>
      </c>
    </row>
    <row r="709" spans="2:51" s="13" customFormat="1">
      <c r="B709" s="212"/>
      <c r="C709" s="213"/>
      <c r="D709" s="214" t="s">
        <v>555</v>
      </c>
      <c r="E709" s="215" t="s">
        <v>1</v>
      </c>
      <c r="F709" s="216" t="s">
        <v>1445</v>
      </c>
      <c r="G709" s="213"/>
      <c r="H709" s="217">
        <v>1.44</v>
      </c>
      <c r="I709" s="218"/>
      <c r="J709" s="213"/>
      <c r="K709" s="213"/>
      <c r="L709" s="219"/>
      <c r="M709" s="220"/>
      <c r="N709" s="221"/>
      <c r="O709" s="221"/>
      <c r="P709" s="221"/>
      <c r="Q709" s="221"/>
      <c r="R709" s="221"/>
      <c r="S709" s="221"/>
      <c r="T709" s="222"/>
      <c r="AT709" s="223" t="s">
        <v>555</v>
      </c>
      <c r="AU709" s="223" t="s">
        <v>87</v>
      </c>
      <c r="AV709" s="13" t="s">
        <v>87</v>
      </c>
      <c r="AW709" s="13" t="s">
        <v>32</v>
      </c>
      <c r="AX709" s="13" t="s">
        <v>77</v>
      </c>
      <c r="AY709" s="223" t="s">
        <v>209</v>
      </c>
    </row>
    <row r="710" spans="2:51" s="15" customFormat="1">
      <c r="B710" s="246"/>
      <c r="C710" s="247"/>
      <c r="D710" s="214" t="s">
        <v>555</v>
      </c>
      <c r="E710" s="248" t="s">
        <v>1</v>
      </c>
      <c r="F710" s="249" t="s">
        <v>1447</v>
      </c>
      <c r="G710" s="247"/>
      <c r="H710" s="248" t="s">
        <v>1</v>
      </c>
      <c r="I710" s="250"/>
      <c r="J710" s="247"/>
      <c r="K710" s="247"/>
      <c r="L710" s="251"/>
      <c r="M710" s="252"/>
      <c r="N710" s="253"/>
      <c r="O710" s="253"/>
      <c r="P710" s="253"/>
      <c r="Q710" s="253"/>
      <c r="R710" s="253"/>
      <c r="S710" s="253"/>
      <c r="T710" s="254"/>
      <c r="AT710" s="255" t="s">
        <v>555</v>
      </c>
      <c r="AU710" s="255" t="s">
        <v>87</v>
      </c>
      <c r="AV710" s="15" t="s">
        <v>85</v>
      </c>
      <c r="AW710" s="15" t="s">
        <v>32</v>
      </c>
      <c r="AX710" s="15" t="s">
        <v>77</v>
      </c>
      <c r="AY710" s="255" t="s">
        <v>209</v>
      </c>
    </row>
    <row r="711" spans="2:51" s="13" customFormat="1">
      <c r="B711" s="212"/>
      <c r="C711" s="213"/>
      <c r="D711" s="214" t="s">
        <v>555</v>
      </c>
      <c r="E711" s="215" t="s">
        <v>1</v>
      </c>
      <c r="F711" s="216" t="s">
        <v>1448</v>
      </c>
      <c r="G711" s="213"/>
      <c r="H711" s="217">
        <v>1.48</v>
      </c>
      <c r="I711" s="218"/>
      <c r="J711" s="213"/>
      <c r="K711" s="213"/>
      <c r="L711" s="219"/>
      <c r="M711" s="220"/>
      <c r="N711" s="221"/>
      <c r="O711" s="221"/>
      <c r="P711" s="221"/>
      <c r="Q711" s="221"/>
      <c r="R711" s="221"/>
      <c r="S711" s="221"/>
      <c r="T711" s="222"/>
      <c r="AT711" s="223" t="s">
        <v>555</v>
      </c>
      <c r="AU711" s="223" t="s">
        <v>87</v>
      </c>
      <c r="AV711" s="13" t="s">
        <v>87</v>
      </c>
      <c r="AW711" s="13" t="s">
        <v>32</v>
      </c>
      <c r="AX711" s="13" t="s">
        <v>77</v>
      </c>
      <c r="AY711" s="223" t="s">
        <v>209</v>
      </c>
    </row>
    <row r="712" spans="2:51" s="15" customFormat="1">
      <c r="B712" s="246"/>
      <c r="C712" s="247"/>
      <c r="D712" s="214" t="s">
        <v>555</v>
      </c>
      <c r="E712" s="248" t="s">
        <v>1</v>
      </c>
      <c r="F712" s="249" t="s">
        <v>1449</v>
      </c>
      <c r="G712" s="247"/>
      <c r="H712" s="248" t="s">
        <v>1</v>
      </c>
      <c r="I712" s="250"/>
      <c r="J712" s="247"/>
      <c r="K712" s="247"/>
      <c r="L712" s="251"/>
      <c r="M712" s="252"/>
      <c r="N712" s="253"/>
      <c r="O712" s="253"/>
      <c r="P712" s="253"/>
      <c r="Q712" s="253"/>
      <c r="R712" s="253"/>
      <c r="S712" s="253"/>
      <c r="T712" s="254"/>
      <c r="AT712" s="255" t="s">
        <v>555</v>
      </c>
      <c r="AU712" s="255" t="s">
        <v>87</v>
      </c>
      <c r="AV712" s="15" t="s">
        <v>85</v>
      </c>
      <c r="AW712" s="15" t="s">
        <v>32</v>
      </c>
      <c r="AX712" s="15" t="s">
        <v>77</v>
      </c>
      <c r="AY712" s="255" t="s">
        <v>209</v>
      </c>
    </row>
    <row r="713" spans="2:51" s="13" customFormat="1">
      <c r="B713" s="212"/>
      <c r="C713" s="213"/>
      <c r="D713" s="214" t="s">
        <v>555</v>
      </c>
      <c r="E713" s="215" t="s">
        <v>1</v>
      </c>
      <c r="F713" s="216" t="s">
        <v>1450</v>
      </c>
      <c r="G713" s="213"/>
      <c r="H713" s="217">
        <v>0.95</v>
      </c>
      <c r="I713" s="218"/>
      <c r="J713" s="213"/>
      <c r="K713" s="213"/>
      <c r="L713" s="219"/>
      <c r="M713" s="220"/>
      <c r="N713" s="221"/>
      <c r="O713" s="221"/>
      <c r="P713" s="221"/>
      <c r="Q713" s="221"/>
      <c r="R713" s="221"/>
      <c r="S713" s="221"/>
      <c r="T713" s="222"/>
      <c r="AT713" s="223" t="s">
        <v>555</v>
      </c>
      <c r="AU713" s="223" t="s">
        <v>87</v>
      </c>
      <c r="AV713" s="13" t="s">
        <v>87</v>
      </c>
      <c r="AW713" s="13" t="s">
        <v>32</v>
      </c>
      <c r="AX713" s="13" t="s">
        <v>77</v>
      </c>
      <c r="AY713" s="223" t="s">
        <v>209</v>
      </c>
    </row>
    <row r="714" spans="2:51" s="15" customFormat="1">
      <c r="B714" s="246"/>
      <c r="C714" s="247"/>
      <c r="D714" s="214" t="s">
        <v>555</v>
      </c>
      <c r="E714" s="248" t="s">
        <v>1</v>
      </c>
      <c r="F714" s="249" t="s">
        <v>1451</v>
      </c>
      <c r="G714" s="247"/>
      <c r="H714" s="248" t="s">
        <v>1</v>
      </c>
      <c r="I714" s="250"/>
      <c r="J714" s="247"/>
      <c r="K714" s="247"/>
      <c r="L714" s="251"/>
      <c r="M714" s="252"/>
      <c r="N714" s="253"/>
      <c r="O714" s="253"/>
      <c r="P714" s="253"/>
      <c r="Q714" s="253"/>
      <c r="R714" s="253"/>
      <c r="S714" s="253"/>
      <c r="T714" s="254"/>
      <c r="AT714" s="255" t="s">
        <v>555</v>
      </c>
      <c r="AU714" s="255" t="s">
        <v>87</v>
      </c>
      <c r="AV714" s="15" t="s">
        <v>85</v>
      </c>
      <c r="AW714" s="15" t="s">
        <v>32</v>
      </c>
      <c r="AX714" s="15" t="s">
        <v>77</v>
      </c>
      <c r="AY714" s="255" t="s">
        <v>209</v>
      </c>
    </row>
    <row r="715" spans="2:51" s="13" customFormat="1">
      <c r="B715" s="212"/>
      <c r="C715" s="213"/>
      <c r="D715" s="214" t="s">
        <v>555</v>
      </c>
      <c r="E715" s="215" t="s">
        <v>1</v>
      </c>
      <c r="F715" s="216" t="s">
        <v>1450</v>
      </c>
      <c r="G715" s="213"/>
      <c r="H715" s="217">
        <v>0.95</v>
      </c>
      <c r="I715" s="218"/>
      <c r="J715" s="213"/>
      <c r="K715" s="213"/>
      <c r="L715" s="219"/>
      <c r="M715" s="220"/>
      <c r="N715" s="221"/>
      <c r="O715" s="221"/>
      <c r="P715" s="221"/>
      <c r="Q715" s="221"/>
      <c r="R715" s="221"/>
      <c r="S715" s="221"/>
      <c r="T715" s="222"/>
      <c r="AT715" s="223" t="s">
        <v>555</v>
      </c>
      <c r="AU715" s="223" t="s">
        <v>87</v>
      </c>
      <c r="AV715" s="13" t="s">
        <v>87</v>
      </c>
      <c r="AW715" s="13" t="s">
        <v>32</v>
      </c>
      <c r="AX715" s="13" t="s">
        <v>77</v>
      </c>
      <c r="AY715" s="223" t="s">
        <v>209</v>
      </c>
    </row>
    <row r="716" spans="2:51" s="15" customFormat="1">
      <c r="B716" s="246"/>
      <c r="C716" s="247"/>
      <c r="D716" s="214" t="s">
        <v>555</v>
      </c>
      <c r="E716" s="248" t="s">
        <v>1</v>
      </c>
      <c r="F716" s="249" t="s">
        <v>1452</v>
      </c>
      <c r="G716" s="247"/>
      <c r="H716" s="248" t="s">
        <v>1</v>
      </c>
      <c r="I716" s="250"/>
      <c r="J716" s="247"/>
      <c r="K716" s="247"/>
      <c r="L716" s="251"/>
      <c r="M716" s="252"/>
      <c r="N716" s="253"/>
      <c r="O716" s="253"/>
      <c r="P716" s="253"/>
      <c r="Q716" s="253"/>
      <c r="R716" s="253"/>
      <c r="S716" s="253"/>
      <c r="T716" s="254"/>
      <c r="AT716" s="255" t="s">
        <v>555</v>
      </c>
      <c r="AU716" s="255" t="s">
        <v>87</v>
      </c>
      <c r="AV716" s="15" t="s">
        <v>85</v>
      </c>
      <c r="AW716" s="15" t="s">
        <v>32</v>
      </c>
      <c r="AX716" s="15" t="s">
        <v>77</v>
      </c>
      <c r="AY716" s="255" t="s">
        <v>209</v>
      </c>
    </row>
    <row r="717" spans="2:51" s="13" customFormat="1">
      <c r="B717" s="212"/>
      <c r="C717" s="213"/>
      <c r="D717" s="214" t="s">
        <v>555</v>
      </c>
      <c r="E717" s="215" t="s">
        <v>1</v>
      </c>
      <c r="F717" s="216" t="s">
        <v>1453</v>
      </c>
      <c r="G717" s="213"/>
      <c r="H717" s="217">
        <v>1.26</v>
      </c>
      <c r="I717" s="218"/>
      <c r="J717" s="213"/>
      <c r="K717" s="213"/>
      <c r="L717" s="219"/>
      <c r="M717" s="220"/>
      <c r="N717" s="221"/>
      <c r="O717" s="221"/>
      <c r="P717" s="221"/>
      <c r="Q717" s="221"/>
      <c r="R717" s="221"/>
      <c r="S717" s="221"/>
      <c r="T717" s="222"/>
      <c r="AT717" s="223" t="s">
        <v>555</v>
      </c>
      <c r="AU717" s="223" t="s">
        <v>87</v>
      </c>
      <c r="AV717" s="13" t="s">
        <v>87</v>
      </c>
      <c r="AW717" s="13" t="s">
        <v>32</v>
      </c>
      <c r="AX717" s="13" t="s">
        <v>77</v>
      </c>
      <c r="AY717" s="223" t="s">
        <v>209</v>
      </c>
    </row>
    <row r="718" spans="2:51" s="15" customFormat="1">
      <c r="B718" s="246"/>
      <c r="C718" s="247"/>
      <c r="D718" s="214" t="s">
        <v>555</v>
      </c>
      <c r="E718" s="248" t="s">
        <v>1</v>
      </c>
      <c r="F718" s="249" t="s">
        <v>1454</v>
      </c>
      <c r="G718" s="247"/>
      <c r="H718" s="248" t="s">
        <v>1</v>
      </c>
      <c r="I718" s="250"/>
      <c r="J718" s="247"/>
      <c r="K718" s="247"/>
      <c r="L718" s="251"/>
      <c r="M718" s="252"/>
      <c r="N718" s="253"/>
      <c r="O718" s="253"/>
      <c r="P718" s="253"/>
      <c r="Q718" s="253"/>
      <c r="R718" s="253"/>
      <c r="S718" s="253"/>
      <c r="T718" s="254"/>
      <c r="AT718" s="255" t="s">
        <v>555</v>
      </c>
      <c r="AU718" s="255" t="s">
        <v>87</v>
      </c>
      <c r="AV718" s="15" t="s">
        <v>85</v>
      </c>
      <c r="AW718" s="15" t="s">
        <v>32</v>
      </c>
      <c r="AX718" s="15" t="s">
        <v>77</v>
      </c>
      <c r="AY718" s="255" t="s">
        <v>209</v>
      </c>
    </row>
    <row r="719" spans="2:51" s="13" customFormat="1">
      <c r="B719" s="212"/>
      <c r="C719" s="213"/>
      <c r="D719" s="214" t="s">
        <v>555</v>
      </c>
      <c r="E719" s="215" t="s">
        <v>1</v>
      </c>
      <c r="F719" s="216" t="s">
        <v>1453</v>
      </c>
      <c r="G719" s="213"/>
      <c r="H719" s="217">
        <v>1.26</v>
      </c>
      <c r="I719" s="218"/>
      <c r="J719" s="213"/>
      <c r="K719" s="213"/>
      <c r="L719" s="219"/>
      <c r="M719" s="220"/>
      <c r="N719" s="221"/>
      <c r="O719" s="221"/>
      <c r="P719" s="221"/>
      <c r="Q719" s="221"/>
      <c r="R719" s="221"/>
      <c r="S719" s="221"/>
      <c r="T719" s="222"/>
      <c r="AT719" s="223" t="s">
        <v>555</v>
      </c>
      <c r="AU719" s="223" t="s">
        <v>87</v>
      </c>
      <c r="AV719" s="13" t="s">
        <v>87</v>
      </c>
      <c r="AW719" s="13" t="s">
        <v>32</v>
      </c>
      <c r="AX719" s="13" t="s">
        <v>77</v>
      </c>
      <c r="AY719" s="223" t="s">
        <v>209</v>
      </c>
    </row>
    <row r="720" spans="2:51" s="15" customFormat="1">
      <c r="B720" s="246"/>
      <c r="C720" s="247"/>
      <c r="D720" s="214" t="s">
        <v>555</v>
      </c>
      <c r="E720" s="248" t="s">
        <v>1</v>
      </c>
      <c r="F720" s="249" t="s">
        <v>1455</v>
      </c>
      <c r="G720" s="247"/>
      <c r="H720" s="248" t="s">
        <v>1</v>
      </c>
      <c r="I720" s="250"/>
      <c r="J720" s="247"/>
      <c r="K720" s="247"/>
      <c r="L720" s="251"/>
      <c r="M720" s="252"/>
      <c r="N720" s="253"/>
      <c r="O720" s="253"/>
      <c r="P720" s="253"/>
      <c r="Q720" s="253"/>
      <c r="R720" s="253"/>
      <c r="S720" s="253"/>
      <c r="T720" s="254"/>
      <c r="AT720" s="255" t="s">
        <v>555</v>
      </c>
      <c r="AU720" s="255" t="s">
        <v>87</v>
      </c>
      <c r="AV720" s="15" t="s">
        <v>85</v>
      </c>
      <c r="AW720" s="15" t="s">
        <v>32</v>
      </c>
      <c r="AX720" s="15" t="s">
        <v>77</v>
      </c>
      <c r="AY720" s="255" t="s">
        <v>209</v>
      </c>
    </row>
    <row r="721" spans="2:51" s="13" customFormat="1">
      <c r="B721" s="212"/>
      <c r="C721" s="213"/>
      <c r="D721" s="214" t="s">
        <v>555</v>
      </c>
      <c r="E721" s="215" t="s">
        <v>1</v>
      </c>
      <c r="F721" s="216" t="s">
        <v>1453</v>
      </c>
      <c r="G721" s="213"/>
      <c r="H721" s="217">
        <v>1.26</v>
      </c>
      <c r="I721" s="218"/>
      <c r="J721" s="213"/>
      <c r="K721" s="213"/>
      <c r="L721" s="219"/>
      <c r="M721" s="220"/>
      <c r="N721" s="221"/>
      <c r="O721" s="221"/>
      <c r="P721" s="221"/>
      <c r="Q721" s="221"/>
      <c r="R721" s="221"/>
      <c r="S721" s="221"/>
      <c r="T721" s="222"/>
      <c r="AT721" s="223" t="s">
        <v>555</v>
      </c>
      <c r="AU721" s="223" t="s">
        <v>87</v>
      </c>
      <c r="AV721" s="13" t="s">
        <v>87</v>
      </c>
      <c r="AW721" s="13" t="s">
        <v>32</v>
      </c>
      <c r="AX721" s="13" t="s">
        <v>77</v>
      </c>
      <c r="AY721" s="223" t="s">
        <v>209</v>
      </c>
    </row>
    <row r="722" spans="2:51" s="15" customFormat="1">
      <c r="B722" s="246"/>
      <c r="C722" s="247"/>
      <c r="D722" s="214" t="s">
        <v>555</v>
      </c>
      <c r="E722" s="248" t="s">
        <v>1</v>
      </c>
      <c r="F722" s="249" t="s">
        <v>1456</v>
      </c>
      <c r="G722" s="247"/>
      <c r="H722" s="248" t="s">
        <v>1</v>
      </c>
      <c r="I722" s="250"/>
      <c r="J722" s="247"/>
      <c r="K722" s="247"/>
      <c r="L722" s="251"/>
      <c r="M722" s="252"/>
      <c r="N722" s="253"/>
      <c r="O722" s="253"/>
      <c r="P722" s="253"/>
      <c r="Q722" s="253"/>
      <c r="R722" s="253"/>
      <c r="S722" s="253"/>
      <c r="T722" s="254"/>
      <c r="AT722" s="255" t="s">
        <v>555</v>
      </c>
      <c r="AU722" s="255" t="s">
        <v>87</v>
      </c>
      <c r="AV722" s="15" t="s">
        <v>85</v>
      </c>
      <c r="AW722" s="15" t="s">
        <v>32</v>
      </c>
      <c r="AX722" s="15" t="s">
        <v>77</v>
      </c>
      <c r="AY722" s="255" t="s">
        <v>209</v>
      </c>
    </row>
    <row r="723" spans="2:51" s="13" customFormat="1">
      <c r="B723" s="212"/>
      <c r="C723" s="213"/>
      <c r="D723" s="214" t="s">
        <v>555</v>
      </c>
      <c r="E723" s="215" t="s">
        <v>1</v>
      </c>
      <c r="F723" s="216" t="s">
        <v>1453</v>
      </c>
      <c r="G723" s="213"/>
      <c r="H723" s="217">
        <v>1.26</v>
      </c>
      <c r="I723" s="218"/>
      <c r="J723" s="213"/>
      <c r="K723" s="213"/>
      <c r="L723" s="219"/>
      <c r="M723" s="220"/>
      <c r="N723" s="221"/>
      <c r="O723" s="221"/>
      <c r="P723" s="221"/>
      <c r="Q723" s="221"/>
      <c r="R723" s="221"/>
      <c r="S723" s="221"/>
      <c r="T723" s="222"/>
      <c r="AT723" s="223" t="s">
        <v>555</v>
      </c>
      <c r="AU723" s="223" t="s">
        <v>87</v>
      </c>
      <c r="AV723" s="13" t="s">
        <v>87</v>
      </c>
      <c r="AW723" s="13" t="s">
        <v>32</v>
      </c>
      <c r="AX723" s="13" t="s">
        <v>77</v>
      </c>
      <c r="AY723" s="223" t="s">
        <v>209</v>
      </c>
    </row>
    <row r="724" spans="2:51" s="15" customFormat="1">
      <c r="B724" s="246"/>
      <c r="C724" s="247"/>
      <c r="D724" s="214" t="s">
        <v>555</v>
      </c>
      <c r="E724" s="248" t="s">
        <v>1</v>
      </c>
      <c r="F724" s="249" t="s">
        <v>1457</v>
      </c>
      <c r="G724" s="247"/>
      <c r="H724" s="248" t="s">
        <v>1</v>
      </c>
      <c r="I724" s="250"/>
      <c r="J724" s="247"/>
      <c r="K724" s="247"/>
      <c r="L724" s="251"/>
      <c r="M724" s="252"/>
      <c r="N724" s="253"/>
      <c r="O724" s="253"/>
      <c r="P724" s="253"/>
      <c r="Q724" s="253"/>
      <c r="R724" s="253"/>
      <c r="S724" s="253"/>
      <c r="T724" s="254"/>
      <c r="AT724" s="255" t="s">
        <v>555</v>
      </c>
      <c r="AU724" s="255" t="s">
        <v>87</v>
      </c>
      <c r="AV724" s="15" t="s">
        <v>85</v>
      </c>
      <c r="AW724" s="15" t="s">
        <v>32</v>
      </c>
      <c r="AX724" s="15" t="s">
        <v>77</v>
      </c>
      <c r="AY724" s="255" t="s">
        <v>209</v>
      </c>
    </row>
    <row r="725" spans="2:51" s="13" customFormat="1">
      <c r="B725" s="212"/>
      <c r="C725" s="213"/>
      <c r="D725" s="214" t="s">
        <v>555</v>
      </c>
      <c r="E725" s="215" t="s">
        <v>1</v>
      </c>
      <c r="F725" s="216" t="s">
        <v>1458</v>
      </c>
      <c r="G725" s="213"/>
      <c r="H725" s="217">
        <v>63.84</v>
      </c>
      <c r="I725" s="218"/>
      <c r="J725" s="213"/>
      <c r="K725" s="213"/>
      <c r="L725" s="219"/>
      <c r="M725" s="220"/>
      <c r="N725" s="221"/>
      <c r="O725" s="221"/>
      <c r="P725" s="221"/>
      <c r="Q725" s="221"/>
      <c r="R725" s="221"/>
      <c r="S725" s="221"/>
      <c r="T725" s="222"/>
      <c r="AT725" s="223" t="s">
        <v>555</v>
      </c>
      <c r="AU725" s="223" t="s">
        <v>87</v>
      </c>
      <c r="AV725" s="13" t="s">
        <v>87</v>
      </c>
      <c r="AW725" s="13" t="s">
        <v>32</v>
      </c>
      <c r="AX725" s="13" t="s">
        <v>77</v>
      </c>
      <c r="AY725" s="223" t="s">
        <v>209</v>
      </c>
    </row>
    <row r="726" spans="2:51" s="15" customFormat="1">
      <c r="B726" s="246"/>
      <c r="C726" s="247"/>
      <c r="D726" s="214" t="s">
        <v>555</v>
      </c>
      <c r="E726" s="248" t="s">
        <v>1</v>
      </c>
      <c r="F726" s="249" t="s">
        <v>1459</v>
      </c>
      <c r="G726" s="247"/>
      <c r="H726" s="248" t="s">
        <v>1</v>
      </c>
      <c r="I726" s="250"/>
      <c r="J726" s="247"/>
      <c r="K726" s="247"/>
      <c r="L726" s="251"/>
      <c r="M726" s="252"/>
      <c r="N726" s="253"/>
      <c r="O726" s="253"/>
      <c r="P726" s="253"/>
      <c r="Q726" s="253"/>
      <c r="R726" s="253"/>
      <c r="S726" s="253"/>
      <c r="T726" s="254"/>
      <c r="AT726" s="255" t="s">
        <v>555</v>
      </c>
      <c r="AU726" s="255" t="s">
        <v>87</v>
      </c>
      <c r="AV726" s="15" t="s">
        <v>85</v>
      </c>
      <c r="AW726" s="15" t="s">
        <v>32</v>
      </c>
      <c r="AX726" s="15" t="s">
        <v>77</v>
      </c>
      <c r="AY726" s="255" t="s">
        <v>209</v>
      </c>
    </row>
    <row r="727" spans="2:51" s="13" customFormat="1">
      <c r="B727" s="212"/>
      <c r="C727" s="213"/>
      <c r="D727" s="214" t="s">
        <v>555</v>
      </c>
      <c r="E727" s="215" t="s">
        <v>1</v>
      </c>
      <c r="F727" s="216" t="s">
        <v>1460</v>
      </c>
      <c r="G727" s="213"/>
      <c r="H727" s="217">
        <v>27.6</v>
      </c>
      <c r="I727" s="218"/>
      <c r="J727" s="213"/>
      <c r="K727" s="213"/>
      <c r="L727" s="219"/>
      <c r="M727" s="220"/>
      <c r="N727" s="221"/>
      <c r="O727" s="221"/>
      <c r="P727" s="221"/>
      <c r="Q727" s="221"/>
      <c r="R727" s="221"/>
      <c r="S727" s="221"/>
      <c r="T727" s="222"/>
      <c r="AT727" s="223" t="s">
        <v>555</v>
      </c>
      <c r="AU727" s="223" t="s">
        <v>87</v>
      </c>
      <c r="AV727" s="13" t="s">
        <v>87</v>
      </c>
      <c r="AW727" s="13" t="s">
        <v>32</v>
      </c>
      <c r="AX727" s="13" t="s">
        <v>77</v>
      </c>
      <c r="AY727" s="223" t="s">
        <v>209</v>
      </c>
    </row>
    <row r="728" spans="2:51" s="15" customFormat="1">
      <c r="B728" s="246"/>
      <c r="C728" s="247"/>
      <c r="D728" s="214" t="s">
        <v>555</v>
      </c>
      <c r="E728" s="248" t="s">
        <v>1</v>
      </c>
      <c r="F728" s="249" t="s">
        <v>1461</v>
      </c>
      <c r="G728" s="247"/>
      <c r="H728" s="248" t="s">
        <v>1</v>
      </c>
      <c r="I728" s="250"/>
      <c r="J728" s="247"/>
      <c r="K728" s="247"/>
      <c r="L728" s="251"/>
      <c r="M728" s="252"/>
      <c r="N728" s="253"/>
      <c r="O728" s="253"/>
      <c r="P728" s="253"/>
      <c r="Q728" s="253"/>
      <c r="R728" s="253"/>
      <c r="S728" s="253"/>
      <c r="T728" s="254"/>
      <c r="AT728" s="255" t="s">
        <v>555</v>
      </c>
      <c r="AU728" s="255" t="s">
        <v>87</v>
      </c>
      <c r="AV728" s="15" t="s">
        <v>85</v>
      </c>
      <c r="AW728" s="15" t="s">
        <v>32</v>
      </c>
      <c r="AX728" s="15" t="s">
        <v>77</v>
      </c>
      <c r="AY728" s="255" t="s">
        <v>209</v>
      </c>
    </row>
    <row r="729" spans="2:51" s="13" customFormat="1">
      <c r="B729" s="212"/>
      <c r="C729" s="213"/>
      <c r="D729" s="214" t="s">
        <v>555</v>
      </c>
      <c r="E729" s="215" t="s">
        <v>1</v>
      </c>
      <c r="F729" s="216" t="s">
        <v>1462</v>
      </c>
      <c r="G729" s="213"/>
      <c r="H729" s="217">
        <v>13.18</v>
      </c>
      <c r="I729" s="218"/>
      <c r="J729" s="213"/>
      <c r="K729" s="213"/>
      <c r="L729" s="219"/>
      <c r="M729" s="220"/>
      <c r="N729" s="221"/>
      <c r="O729" s="221"/>
      <c r="P729" s="221"/>
      <c r="Q729" s="221"/>
      <c r="R729" s="221"/>
      <c r="S729" s="221"/>
      <c r="T729" s="222"/>
      <c r="AT729" s="223" t="s">
        <v>555</v>
      </c>
      <c r="AU729" s="223" t="s">
        <v>87</v>
      </c>
      <c r="AV729" s="13" t="s">
        <v>87</v>
      </c>
      <c r="AW729" s="13" t="s">
        <v>32</v>
      </c>
      <c r="AX729" s="13" t="s">
        <v>77</v>
      </c>
      <c r="AY729" s="223" t="s">
        <v>209</v>
      </c>
    </row>
    <row r="730" spans="2:51" s="15" customFormat="1">
      <c r="B730" s="246"/>
      <c r="C730" s="247"/>
      <c r="D730" s="214" t="s">
        <v>555</v>
      </c>
      <c r="E730" s="248" t="s">
        <v>1</v>
      </c>
      <c r="F730" s="249" t="s">
        <v>1463</v>
      </c>
      <c r="G730" s="247"/>
      <c r="H730" s="248" t="s">
        <v>1</v>
      </c>
      <c r="I730" s="250"/>
      <c r="J730" s="247"/>
      <c r="K730" s="247"/>
      <c r="L730" s="251"/>
      <c r="M730" s="252"/>
      <c r="N730" s="253"/>
      <c r="O730" s="253"/>
      <c r="P730" s="253"/>
      <c r="Q730" s="253"/>
      <c r="R730" s="253"/>
      <c r="S730" s="253"/>
      <c r="T730" s="254"/>
      <c r="AT730" s="255" t="s">
        <v>555</v>
      </c>
      <c r="AU730" s="255" t="s">
        <v>87</v>
      </c>
      <c r="AV730" s="15" t="s">
        <v>85</v>
      </c>
      <c r="AW730" s="15" t="s">
        <v>32</v>
      </c>
      <c r="AX730" s="15" t="s">
        <v>77</v>
      </c>
      <c r="AY730" s="255" t="s">
        <v>209</v>
      </c>
    </row>
    <row r="731" spans="2:51" s="13" customFormat="1">
      <c r="B731" s="212"/>
      <c r="C731" s="213"/>
      <c r="D731" s="214" t="s">
        <v>555</v>
      </c>
      <c r="E731" s="215" t="s">
        <v>1</v>
      </c>
      <c r="F731" s="216" t="s">
        <v>1464</v>
      </c>
      <c r="G731" s="213"/>
      <c r="H731" s="217">
        <v>1.61</v>
      </c>
      <c r="I731" s="218"/>
      <c r="J731" s="213"/>
      <c r="K731" s="213"/>
      <c r="L731" s="219"/>
      <c r="M731" s="220"/>
      <c r="N731" s="221"/>
      <c r="O731" s="221"/>
      <c r="P731" s="221"/>
      <c r="Q731" s="221"/>
      <c r="R731" s="221"/>
      <c r="S731" s="221"/>
      <c r="T731" s="222"/>
      <c r="AT731" s="223" t="s">
        <v>555</v>
      </c>
      <c r="AU731" s="223" t="s">
        <v>87</v>
      </c>
      <c r="AV731" s="13" t="s">
        <v>87</v>
      </c>
      <c r="AW731" s="13" t="s">
        <v>32</v>
      </c>
      <c r="AX731" s="13" t="s">
        <v>77</v>
      </c>
      <c r="AY731" s="223" t="s">
        <v>209</v>
      </c>
    </row>
    <row r="732" spans="2:51" s="15" customFormat="1">
      <c r="B732" s="246"/>
      <c r="C732" s="247"/>
      <c r="D732" s="214" t="s">
        <v>555</v>
      </c>
      <c r="E732" s="248" t="s">
        <v>1</v>
      </c>
      <c r="F732" s="249" t="s">
        <v>1465</v>
      </c>
      <c r="G732" s="247"/>
      <c r="H732" s="248" t="s">
        <v>1</v>
      </c>
      <c r="I732" s="250"/>
      <c r="J732" s="247"/>
      <c r="K732" s="247"/>
      <c r="L732" s="251"/>
      <c r="M732" s="252"/>
      <c r="N732" s="253"/>
      <c r="O732" s="253"/>
      <c r="P732" s="253"/>
      <c r="Q732" s="253"/>
      <c r="R732" s="253"/>
      <c r="S732" s="253"/>
      <c r="T732" s="254"/>
      <c r="AT732" s="255" t="s">
        <v>555</v>
      </c>
      <c r="AU732" s="255" t="s">
        <v>87</v>
      </c>
      <c r="AV732" s="15" t="s">
        <v>85</v>
      </c>
      <c r="AW732" s="15" t="s">
        <v>32</v>
      </c>
      <c r="AX732" s="15" t="s">
        <v>77</v>
      </c>
      <c r="AY732" s="255" t="s">
        <v>209</v>
      </c>
    </row>
    <row r="733" spans="2:51" s="13" customFormat="1">
      <c r="B733" s="212"/>
      <c r="C733" s="213"/>
      <c r="D733" s="214" t="s">
        <v>555</v>
      </c>
      <c r="E733" s="215" t="s">
        <v>1</v>
      </c>
      <c r="F733" s="216" t="s">
        <v>1466</v>
      </c>
      <c r="G733" s="213"/>
      <c r="H733" s="217">
        <v>1.69</v>
      </c>
      <c r="I733" s="218"/>
      <c r="J733" s="213"/>
      <c r="K733" s="213"/>
      <c r="L733" s="219"/>
      <c r="M733" s="220"/>
      <c r="N733" s="221"/>
      <c r="O733" s="221"/>
      <c r="P733" s="221"/>
      <c r="Q733" s="221"/>
      <c r="R733" s="221"/>
      <c r="S733" s="221"/>
      <c r="T733" s="222"/>
      <c r="AT733" s="223" t="s">
        <v>555</v>
      </c>
      <c r="AU733" s="223" t="s">
        <v>87</v>
      </c>
      <c r="AV733" s="13" t="s">
        <v>87</v>
      </c>
      <c r="AW733" s="13" t="s">
        <v>32</v>
      </c>
      <c r="AX733" s="13" t="s">
        <v>77</v>
      </c>
      <c r="AY733" s="223" t="s">
        <v>209</v>
      </c>
    </row>
    <row r="734" spans="2:51" s="15" customFormat="1">
      <c r="B734" s="246"/>
      <c r="C734" s="247"/>
      <c r="D734" s="214" t="s">
        <v>555</v>
      </c>
      <c r="E734" s="248" t="s">
        <v>1</v>
      </c>
      <c r="F734" s="249" t="s">
        <v>1467</v>
      </c>
      <c r="G734" s="247"/>
      <c r="H734" s="248" t="s">
        <v>1</v>
      </c>
      <c r="I734" s="250"/>
      <c r="J734" s="247"/>
      <c r="K734" s="247"/>
      <c r="L734" s="251"/>
      <c r="M734" s="252"/>
      <c r="N734" s="253"/>
      <c r="O734" s="253"/>
      <c r="P734" s="253"/>
      <c r="Q734" s="253"/>
      <c r="R734" s="253"/>
      <c r="S734" s="253"/>
      <c r="T734" s="254"/>
      <c r="AT734" s="255" t="s">
        <v>555</v>
      </c>
      <c r="AU734" s="255" t="s">
        <v>87</v>
      </c>
      <c r="AV734" s="15" t="s">
        <v>85</v>
      </c>
      <c r="AW734" s="15" t="s">
        <v>32</v>
      </c>
      <c r="AX734" s="15" t="s">
        <v>77</v>
      </c>
      <c r="AY734" s="255" t="s">
        <v>209</v>
      </c>
    </row>
    <row r="735" spans="2:51" s="13" customFormat="1">
      <c r="B735" s="212"/>
      <c r="C735" s="213"/>
      <c r="D735" s="214" t="s">
        <v>555</v>
      </c>
      <c r="E735" s="215" t="s">
        <v>1</v>
      </c>
      <c r="F735" s="216" t="s">
        <v>1468</v>
      </c>
      <c r="G735" s="213"/>
      <c r="H735" s="217">
        <v>27.76</v>
      </c>
      <c r="I735" s="218"/>
      <c r="J735" s="213"/>
      <c r="K735" s="213"/>
      <c r="L735" s="219"/>
      <c r="M735" s="220"/>
      <c r="N735" s="221"/>
      <c r="O735" s="221"/>
      <c r="P735" s="221"/>
      <c r="Q735" s="221"/>
      <c r="R735" s="221"/>
      <c r="S735" s="221"/>
      <c r="T735" s="222"/>
      <c r="AT735" s="223" t="s">
        <v>555</v>
      </c>
      <c r="AU735" s="223" t="s">
        <v>87</v>
      </c>
      <c r="AV735" s="13" t="s">
        <v>87</v>
      </c>
      <c r="AW735" s="13" t="s">
        <v>32</v>
      </c>
      <c r="AX735" s="13" t="s">
        <v>77</v>
      </c>
      <c r="AY735" s="223" t="s">
        <v>209</v>
      </c>
    </row>
    <row r="736" spans="2:51" s="15" customFormat="1">
      <c r="B736" s="246"/>
      <c r="C736" s="247"/>
      <c r="D736" s="214" t="s">
        <v>555</v>
      </c>
      <c r="E736" s="248" t="s">
        <v>1</v>
      </c>
      <c r="F736" s="249" t="s">
        <v>1469</v>
      </c>
      <c r="G736" s="247"/>
      <c r="H736" s="248" t="s">
        <v>1</v>
      </c>
      <c r="I736" s="250"/>
      <c r="J736" s="247"/>
      <c r="K736" s="247"/>
      <c r="L736" s="251"/>
      <c r="M736" s="252"/>
      <c r="N736" s="253"/>
      <c r="O736" s="253"/>
      <c r="P736" s="253"/>
      <c r="Q736" s="253"/>
      <c r="R736" s="253"/>
      <c r="S736" s="253"/>
      <c r="T736" s="254"/>
      <c r="AT736" s="255" t="s">
        <v>555</v>
      </c>
      <c r="AU736" s="255" t="s">
        <v>87</v>
      </c>
      <c r="AV736" s="15" t="s">
        <v>85</v>
      </c>
      <c r="AW736" s="15" t="s">
        <v>32</v>
      </c>
      <c r="AX736" s="15" t="s">
        <v>77</v>
      </c>
      <c r="AY736" s="255" t="s">
        <v>209</v>
      </c>
    </row>
    <row r="737" spans="2:51" s="13" customFormat="1">
      <c r="B737" s="212"/>
      <c r="C737" s="213"/>
      <c r="D737" s="214" t="s">
        <v>555</v>
      </c>
      <c r="E737" s="215" t="s">
        <v>1</v>
      </c>
      <c r="F737" s="216" t="s">
        <v>1470</v>
      </c>
      <c r="G737" s="213"/>
      <c r="H737" s="217">
        <v>25.51</v>
      </c>
      <c r="I737" s="218"/>
      <c r="J737" s="213"/>
      <c r="K737" s="213"/>
      <c r="L737" s="219"/>
      <c r="M737" s="220"/>
      <c r="N737" s="221"/>
      <c r="O737" s="221"/>
      <c r="P737" s="221"/>
      <c r="Q737" s="221"/>
      <c r="R737" s="221"/>
      <c r="S737" s="221"/>
      <c r="T737" s="222"/>
      <c r="AT737" s="223" t="s">
        <v>555</v>
      </c>
      <c r="AU737" s="223" t="s">
        <v>87</v>
      </c>
      <c r="AV737" s="13" t="s">
        <v>87</v>
      </c>
      <c r="AW737" s="13" t="s">
        <v>32</v>
      </c>
      <c r="AX737" s="13" t="s">
        <v>77</v>
      </c>
      <c r="AY737" s="223" t="s">
        <v>209</v>
      </c>
    </row>
    <row r="738" spans="2:51" s="15" customFormat="1">
      <c r="B738" s="246"/>
      <c r="C738" s="247"/>
      <c r="D738" s="214" t="s">
        <v>555</v>
      </c>
      <c r="E738" s="248" t="s">
        <v>1</v>
      </c>
      <c r="F738" s="249" t="s">
        <v>1471</v>
      </c>
      <c r="G738" s="247"/>
      <c r="H738" s="248" t="s">
        <v>1</v>
      </c>
      <c r="I738" s="250"/>
      <c r="J738" s="247"/>
      <c r="K738" s="247"/>
      <c r="L738" s="251"/>
      <c r="M738" s="252"/>
      <c r="N738" s="253"/>
      <c r="O738" s="253"/>
      <c r="P738" s="253"/>
      <c r="Q738" s="253"/>
      <c r="R738" s="253"/>
      <c r="S738" s="253"/>
      <c r="T738" s="254"/>
      <c r="AT738" s="255" t="s">
        <v>555</v>
      </c>
      <c r="AU738" s="255" t="s">
        <v>87</v>
      </c>
      <c r="AV738" s="15" t="s">
        <v>85</v>
      </c>
      <c r="AW738" s="15" t="s">
        <v>32</v>
      </c>
      <c r="AX738" s="15" t="s">
        <v>77</v>
      </c>
      <c r="AY738" s="255" t="s">
        <v>209</v>
      </c>
    </row>
    <row r="739" spans="2:51" s="13" customFormat="1">
      <c r="B739" s="212"/>
      <c r="C739" s="213"/>
      <c r="D739" s="214" t="s">
        <v>555</v>
      </c>
      <c r="E739" s="215" t="s">
        <v>1</v>
      </c>
      <c r="F739" s="216" t="s">
        <v>1472</v>
      </c>
      <c r="G739" s="213"/>
      <c r="H739" s="217">
        <v>13.06</v>
      </c>
      <c r="I739" s="218"/>
      <c r="J739" s="213"/>
      <c r="K739" s="213"/>
      <c r="L739" s="219"/>
      <c r="M739" s="220"/>
      <c r="N739" s="221"/>
      <c r="O739" s="221"/>
      <c r="P739" s="221"/>
      <c r="Q739" s="221"/>
      <c r="R739" s="221"/>
      <c r="S739" s="221"/>
      <c r="T739" s="222"/>
      <c r="AT739" s="223" t="s">
        <v>555</v>
      </c>
      <c r="AU739" s="223" t="s">
        <v>87</v>
      </c>
      <c r="AV739" s="13" t="s">
        <v>87</v>
      </c>
      <c r="AW739" s="13" t="s">
        <v>32</v>
      </c>
      <c r="AX739" s="13" t="s">
        <v>77</v>
      </c>
      <c r="AY739" s="223" t="s">
        <v>209</v>
      </c>
    </row>
    <row r="740" spans="2:51" s="15" customFormat="1">
      <c r="B740" s="246"/>
      <c r="C740" s="247"/>
      <c r="D740" s="214" t="s">
        <v>555</v>
      </c>
      <c r="E740" s="248" t="s">
        <v>1</v>
      </c>
      <c r="F740" s="249" t="s">
        <v>1473</v>
      </c>
      <c r="G740" s="247"/>
      <c r="H740" s="248" t="s">
        <v>1</v>
      </c>
      <c r="I740" s="250"/>
      <c r="J740" s="247"/>
      <c r="K740" s="247"/>
      <c r="L740" s="251"/>
      <c r="M740" s="252"/>
      <c r="N740" s="253"/>
      <c r="O740" s="253"/>
      <c r="P740" s="253"/>
      <c r="Q740" s="253"/>
      <c r="R740" s="253"/>
      <c r="S740" s="253"/>
      <c r="T740" s="254"/>
      <c r="AT740" s="255" t="s">
        <v>555</v>
      </c>
      <c r="AU740" s="255" t="s">
        <v>87</v>
      </c>
      <c r="AV740" s="15" t="s">
        <v>85</v>
      </c>
      <c r="AW740" s="15" t="s">
        <v>32</v>
      </c>
      <c r="AX740" s="15" t="s">
        <v>77</v>
      </c>
      <c r="AY740" s="255" t="s">
        <v>209</v>
      </c>
    </row>
    <row r="741" spans="2:51" s="13" customFormat="1">
      <c r="B741" s="212"/>
      <c r="C741" s="213"/>
      <c r="D741" s="214" t="s">
        <v>555</v>
      </c>
      <c r="E741" s="215" t="s">
        <v>1</v>
      </c>
      <c r="F741" s="216" t="s">
        <v>1453</v>
      </c>
      <c r="G741" s="213"/>
      <c r="H741" s="217">
        <v>1.26</v>
      </c>
      <c r="I741" s="218"/>
      <c r="J741" s="213"/>
      <c r="K741" s="213"/>
      <c r="L741" s="219"/>
      <c r="M741" s="220"/>
      <c r="N741" s="221"/>
      <c r="O741" s="221"/>
      <c r="P741" s="221"/>
      <c r="Q741" s="221"/>
      <c r="R741" s="221"/>
      <c r="S741" s="221"/>
      <c r="T741" s="222"/>
      <c r="AT741" s="223" t="s">
        <v>555</v>
      </c>
      <c r="AU741" s="223" t="s">
        <v>87</v>
      </c>
      <c r="AV741" s="13" t="s">
        <v>87</v>
      </c>
      <c r="AW741" s="13" t="s">
        <v>32</v>
      </c>
      <c r="AX741" s="13" t="s">
        <v>77</v>
      </c>
      <c r="AY741" s="223" t="s">
        <v>209</v>
      </c>
    </row>
    <row r="742" spans="2:51" s="15" customFormat="1">
      <c r="B742" s="246"/>
      <c r="C742" s="247"/>
      <c r="D742" s="214" t="s">
        <v>555</v>
      </c>
      <c r="E742" s="248" t="s">
        <v>1</v>
      </c>
      <c r="F742" s="249" t="s">
        <v>1474</v>
      </c>
      <c r="G742" s="247"/>
      <c r="H742" s="248" t="s">
        <v>1</v>
      </c>
      <c r="I742" s="250"/>
      <c r="J742" s="247"/>
      <c r="K742" s="247"/>
      <c r="L742" s="251"/>
      <c r="M742" s="252"/>
      <c r="N742" s="253"/>
      <c r="O742" s="253"/>
      <c r="P742" s="253"/>
      <c r="Q742" s="253"/>
      <c r="R742" s="253"/>
      <c r="S742" s="253"/>
      <c r="T742" s="254"/>
      <c r="AT742" s="255" t="s">
        <v>555</v>
      </c>
      <c r="AU742" s="255" t="s">
        <v>87</v>
      </c>
      <c r="AV742" s="15" t="s">
        <v>85</v>
      </c>
      <c r="AW742" s="15" t="s">
        <v>32</v>
      </c>
      <c r="AX742" s="15" t="s">
        <v>77</v>
      </c>
      <c r="AY742" s="255" t="s">
        <v>209</v>
      </c>
    </row>
    <row r="743" spans="2:51" s="13" customFormat="1">
      <c r="B743" s="212"/>
      <c r="C743" s="213"/>
      <c r="D743" s="214" t="s">
        <v>555</v>
      </c>
      <c r="E743" s="215" t="s">
        <v>1</v>
      </c>
      <c r="F743" s="216" t="s">
        <v>1453</v>
      </c>
      <c r="G743" s="213"/>
      <c r="H743" s="217">
        <v>1.26</v>
      </c>
      <c r="I743" s="218"/>
      <c r="J743" s="213"/>
      <c r="K743" s="213"/>
      <c r="L743" s="219"/>
      <c r="M743" s="220"/>
      <c r="N743" s="221"/>
      <c r="O743" s="221"/>
      <c r="P743" s="221"/>
      <c r="Q743" s="221"/>
      <c r="R743" s="221"/>
      <c r="S743" s="221"/>
      <c r="T743" s="222"/>
      <c r="AT743" s="223" t="s">
        <v>555</v>
      </c>
      <c r="AU743" s="223" t="s">
        <v>87</v>
      </c>
      <c r="AV743" s="13" t="s">
        <v>87</v>
      </c>
      <c r="AW743" s="13" t="s">
        <v>32</v>
      </c>
      <c r="AX743" s="13" t="s">
        <v>77</v>
      </c>
      <c r="AY743" s="223" t="s">
        <v>209</v>
      </c>
    </row>
    <row r="744" spans="2:51" s="15" customFormat="1">
      <c r="B744" s="246"/>
      <c r="C744" s="247"/>
      <c r="D744" s="214" t="s">
        <v>555</v>
      </c>
      <c r="E744" s="248" t="s">
        <v>1</v>
      </c>
      <c r="F744" s="249" t="s">
        <v>1475</v>
      </c>
      <c r="G744" s="247"/>
      <c r="H744" s="248" t="s">
        <v>1</v>
      </c>
      <c r="I744" s="250"/>
      <c r="J744" s="247"/>
      <c r="K744" s="247"/>
      <c r="L744" s="251"/>
      <c r="M744" s="252"/>
      <c r="N744" s="253"/>
      <c r="O744" s="253"/>
      <c r="P744" s="253"/>
      <c r="Q744" s="253"/>
      <c r="R744" s="253"/>
      <c r="S744" s="253"/>
      <c r="T744" s="254"/>
      <c r="AT744" s="255" t="s">
        <v>555</v>
      </c>
      <c r="AU744" s="255" t="s">
        <v>87</v>
      </c>
      <c r="AV744" s="15" t="s">
        <v>85</v>
      </c>
      <c r="AW744" s="15" t="s">
        <v>32</v>
      </c>
      <c r="AX744" s="15" t="s">
        <v>77</v>
      </c>
      <c r="AY744" s="255" t="s">
        <v>209</v>
      </c>
    </row>
    <row r="745" spans="2:51" s="13" customFormat="1">
      <c r="B745" s="212"/>
      <c r="C745" s="213"/>
      <c r="D745" s="214" t="s">
        <v>555</v>
      </c>
      <c r="E745" s="215" t="s">
        <v>1</v>
      </c>
      <c r="F745" s="216" t="s">
        <v>1453</v>
      </c>
      <c r="G745" s="213"/>
      <c r="H745" s="217">
        <v>1.26</v>
      </c>
      <c r="I745" s="218"/>
      <c r="J745" s="213"/>
      <c r="K745" s="213"/>
      <c r="L745" s="219"/>
      <c r="M745" s="220"/>
      <c r="N745" s="221"/>
      <c r="O745" s="221"/>
      <c r="P745" s="221"/>
      <c r="Q745" s="221"/>
      <c r="R745" s="221"/>
      <c r="S745" s="221"/>
      <c r="T745" s="222"/>
      <c r="AT745" s="223" t="s">
        <v>555</v>
      </c>
      <c r="AU745" s="223" t="s">
        <v>87</v>
      </c>
      <c r="AV745" s="13" t="s">
        <v>87</v>
      </c>
      <c r="AW745" s="13" t="s">
        <v>32</v>
      </c>
      <c r="AX745" s="13" t="s">
        <v>77</v>
      </c>
      <c r="AY745" s="223" t="s">
        <v>209</v>
      </c>
    </row>
    <row r="746" spans="2:51" s="15" customFormat="1">
      <c r="B746" s="246"/>
      <c r="C746" s="247"/>
      <c r="D746" s="214" t="s">
        <v>555</v>
      </c>
      <c r="E746" s="248" t="s">
        <v>1</v>
      </c>
      <c r="F746" s="249" t="s">
        <v>1476</v>
      </c>
      <c r="G746" s="247"/>
      <c r="H746" s="248" t="s">
        <v>1</v>
      </c>
      <c r="I746" s="250"/>
      <c r="J746" s="247"/>
      <c r="K746" s="247"/>
      <c r="L746" s="251"/>
      <c r="M746" s="252"/>
      <c r="N746" s="253"/>
      <c r="O746" s="253"/>
      <c r="P746" s="253"/>
      <c r="Q746" s="253"/>
      <c r="R746" s="253"/>
      <c r="S746" s="253"/>
      <c r="T746" s="254"/>
      <c r="AT746" s="255" t="s">
        <v>555</v>
      </c>
      <c r="AU746" s="255" t="s">
        <v>87</v>
      </c>
      <c r="AV746" s="15" t="s">
        <v>85</v>
      </c>
      <c r="AW746" s="15" t="s">
        <v>32</v>
      </c>
      <c r="AX746" s="15" t="s">
        <v>77</v>
      </c>
      <c r="AY746" s="255" t="s">
        <v>209</v>
      </c>
    </row>
    <row r="747" spans="2:51" s="13" customFormat="1">
      <c r="B747" s="212"/>
      <c r="C747" s="213"/>
      <c r="D747" s="214" t="s">
        <v>555</v>
      </c>
      <c r="E747" s="215" t="s">
        <v>1</v>
      </c>
      <c r="F747" s="216" t="s">
        <v>1453</v>
      </c>
      <c r="G747" s="213"/>
      <c r="H747" s="217">
        <v>1.26</v>
      </c>
      <c r="I747" s="218"/>
      <c r="J747" s="213"/>
      <c r="K747" s="213"/>
      <c r="L747" s="219"/>
      <c r="M747" s="220"/>
      <c r="N747" s="221"/>
      <c r="O747" s="221"/>
      <c r="P747" s="221"/>
      <c r="Q747" s="221"/>
      <c r="R747" s="221"/>
      <c r="S747" s="221"/>
      <c r="T747" s="222"/>
      <c r="AT747" s="223" t="s">
        <v>555</v>
      </c>
      <c r="AU747" s="223" t="s">
        <v>87</v>
      </c>
      <c r="AV747" s="13" t="s">
        <v>87</v>
      </c>
      <c r="AW747" s="13" t="s">
        <v>32</v>
      </c>
      <c r="AX747" s="13" t="s">
        <v>77</v>
      </c>
      <c r="AY747" s="223" t="s">
        <v>209</v>
      </c>
    </row>
    <row r="748" spans="2:51" s="15" customFormat="1">
      <c r="B748" s="246"/>
      <c r="C748" s="247"/>
      <c r="D748" s="214" t="s">
        <v>555</v>
      </c>
      <c r="E748" s="248" t="s">
        <v>1</v>
      </c>
      <c r="F748" s="249" t="s">
        <v>1477</v>
      </c>
      <c r="G748" s="247"/>
      <c r="H748" s="248" t="s">
        <v>1</v>
      </c>
      <c r="I748" s="250"/>
      <c r="J748" s="247"/>
      <c r="K748" s="247"/>
      <c r="L748" s="251"/>
      <c r="M748" s="252"/>
      <c r="N748" s="253"/>
      <c r="O748" s="253"/>
      <c r="P748" s="253"/>
      <c r="Q748" s="253"/>
      <c r="R748" s="253"/>
      <c r="S748" s="253"/>
      <c r="T748" s="254"/>
      <c r="AT748" s="255" t="s">
        <v>555</v>
      </c>
      <c r="AU748" s="255" t="s">
        <v>87</v>
      </c>
      <c r="AV748" s="15" t="s">
        <v>85</v>
      </c>
      <c r="AW748" s="15" t="s">
        <v>32</v>
      </c>
      <c r="AX748" s="15" t="s">
        <v>77</v>
      </c>
      <c r="AY748" s="255" t="s">
        <v>209</v>
      </c>
    </row>
    <row r="749" spans="2:51" s="13" customFormat="1">
      <c r="B749" s="212"/>
      <c r="C749" s="213"/>
      <c r="D749" s="214" t="s">
        <v>555</v>
      </c>
      <c r="E749" s="215" t="s">
        <v>1</v>
      </c>
      <c r="F749" s="216" t="s">
        <v>1478</v>
      </c>
      <c r="G749" s="213"/>
      <c r="H749" s="217">
        <v>1.33</v>
      </c>
      <c r="I749" s="218"/>
      <c r="J749" s="213"/>
      <c r="K749" s="213"/>
      <c r="L749" s="219"/>
      <c r="M749" s="220"/>
      <c r="N749" s="221"/>
      <c r="O749" s="221"/>
      <c r="P749" s="221"/>
      <c r="Q749" s="221"/>
      <c r="R749" s="221"/>
      <c r="S749" s="221"/>
      <c r="T749" s="222"/>
      <c r="AT749" s="223" t="s">
        <v>555</v>
      </c>
      <c r="AU749" s="223" t="s">
        <v>87</v>
      </c>
      <c r="AV749" s="13" t="s">
        <v>87</v>
      </c>
      <c r="AW749" s="13" t="s">
        <v>32</v>
      </c>
      <c r="AX749" s="13" t="s">
        <v>77</v>
      </c>
      <c r="AY749" s="223" t="s">
        <v>209</v>
      </c>
    </row>
    <row r="750" spans="2:51" s="15" customFormat="1">
      <c r="B750" s="246"/>
      <c r="C750" s="247"/>
      <c r="D750" s="214" t="s">
        <v>555</v>
      </c>
      <c r="E750" s="248" t="s">
        <v>1</v>
      </c>
      <c r="F750" s="249" t="s">
        <v>1479</v>
      </c>
      <c r="G750" s="247"/>
      <c r="H750" s="248" t="s">
        <v>1</v>
      </c>
      <c r="I750" s="250"/>
      <c r="J750" s="247"/>
      <c r="K750" s="247"/>
      <c r="L750" s="251"/>
      <c r="M750" s="252"/>
      <c r="N750" s="253"/>
      <c r="O750" s="253"/>
      <c r="P750" s="253"/>
      <c r="Q750" s="253"/>
      <c r="R750" s="253"/>
      <c r="S750" s="253"/>
      <c r="T750" s="254"/>
      <c r="AT750" s="255" t="s">
        <v>555</v>
      </c>
      <c r="AU750" s="255" t="s">
        <v>87</v>
      </c>
      <c r="AV750" s="15" t="s">
        <v>85</v>
      </c>
      <c r="AW750" s="15" t="s">
        <v>32</v>
      </c>
      <c r="AX750" s="15" t="s">
        <v>77</v>
      </c>
      <c r="AY750" s="255" t="s">
        <v>209</v>
      </c>
    </row>
    <row r="751" spans="2:51" s="13" customFormat="1">
      <c r="B751" s="212"/>
      <c r="C751" s="213"/>
      <c r="D751" s="214" t="s">
        <v>555</v>
      </c>
      <c r="E751" s="215" t="s">
        <v>1</v>
      </c>
      <c r="F751" s="216" t="s">
        <v>1480</v>
      </c>
      <c r="G751" s="213"/>
      <c r="H751" s="217">
        <v>1.36</v>
      </c>
      <c r="I751" s="218"/>
      <c r="J751" s="213"/>
      <c r="K751" s="213"/>
      <c r="L751" s="219"/>
      <c r="M751" s="220"/>
      <c r="N751" s="221"/>
      <c r="O751" s="221"/>
      <c r="P751" s="221"/>
      <c r="Q751" s="221"/>
      <c r="R751" s="221"/>
      <c r="S751" s="221"/>
      <c r="T751" s="222"/>
      <c r="AT751" s="223" t="s">
        <v>555</v>
      </c>
      <c r="AU751" s="223" t="s">
        <v>87</v>
      </c>
      <c r="AV751" s="13" t="s">
        <v>87</v>
      </c>
      <c r="AW751" s="13" t="s">
        <v>32</v>
      </c>
      <c r="AX751" s="13" t="s">
        <v>77</v>
      </c>
      <c r="AY751" s="223" t="s">
        <v>209</v>
      </c>
    </row>
    <row r="752" spans="2:51" s="15" customFormat="1">
      <c r="B752" s="246"/>
      <c r="C752" s="247"/>
      <c r="D752" s="214" t="s">
        <v>555</v>
      </c>
      <c r="E752" s="248" t="s">
        <v>1</v>
      </c>
      <c r="F752" s="249" t="s">
        <v>1481</v>
      </c>
      <c r="G752" s="247"/>
      <c r="H752" s="248" t="s">
        <v>1</v>
      </c>
      <c r="I752" s="250"/>
      <c r="J752" s="247"/>
      <c r="K752" s="247"/>
      <c r="L752" s="251"/>
      <c r="M752" s="252"/>
      <c r="N752" s="253"/>
      <c r="O752" s="253"/>
      <c r="P752" s="253"/>
      <c r="Q752" s="253"/>
      <c r="R752" s="253"/>
      <c r="S752" s="253"/>
      <c r="T752" s="254"/>
      <c r="AT752" s="255" t="s">
        <v>555</v>
      </c>
      <c r="AU752" s="255" t="s">
        <v>87</v>
      </c>
      <c r="AV752" s="15" t="s">
        <v>85</v>
      </c>
      <c r="AW752" s="15" t="s">
        <v>32</v>
      </c>
      <c r="AX752" s="15" t="s">
        <v>77</v>
      </c>
      <c r="AY752" s="255" t="s">
        <v>209</v>
      </c>
    </row>
    <row r="753" spans="2:51" s="13" customFormat="1">
      <c r="B753" s="212"/>
      <c r="C753" s="213"/>
      <c r="D753" s="214" t="s">
        <v>555</v>
      </c>
      <c r="E753" s="215" t="s">
        <v>1</v>
      </c>
      <c r="F753" s="216" t="s">
        <v>1482</v>
      </c>
      <c r="G753" s="213"/>
      <c r="H753" s="217">
        <v>16.190000000000001</v>
      </c>
      <c r="I753" s="218"/>
      <c r="J753" s="213"/>
      <c r="K753" s="213"/>
      <c r="L753" s="219"/>
      <c r="M753" s="220"/>
      <c r="N753" s="221"/>
      <c r="O753" s="221"/>
      <c r="P753" s="221"/>
      <c r="Q753" s="221"/>
      <c r="R753" s="221"/>
      <c r="S753" s="221"/>
      <c r="T753" s="222"/>
      <c r="AT753" s="223" t="s">
        <v>555</v>
      </c>
      <c r="AU753" s="223" t="s">
        <v>87</v>
      </c>
      <c r="AV753" s="13" t="s">
        <v>87</v>
      </c>
      <c r="AW753" s="13" t="s">
        <v>32</v>
      </c>
      <c r="AX753" s="13" t="s">
        <v>77</v>
      </c>
      <c r="AY753" s="223" t="s">
        <v>209</v>
      </c>
    </row>
    <row r="754" spans="2:51" s="15" customFormat="1">
      <c r="B754" s="246"/>
      <c r="C754" s="247"/>
      <c r="D754" s="214" t="s">
        <v>555</v>
      </c>
      <c r="E754" s="248" t="s">
        <v>1</v>
      </c>
      <c r="F754" s="249" t="s">
        <v>1483</v>
      </c>
      <c r="G754" s="247"/>
      <c r="H754" s="248" t="s">
        <v>1</v>
      </c>
      <c r="I754" s="250"/>
      <c r="J754" s="247"/>
      <c r="K754" s="247"/>
      <c r="L754" s="251"/>
      <c r="M754" s="252"/>
      <c r="N754" s="253"/>
      <c r="O754" s="253"/>
      <c r="P754" s="253"/>
      <c r="Q754" s="253"/>
      <c r="R754" s="253"/>
      <c r="S754" s="253"/>
      <c r="T754" s="254"/>
      <c r="AT754" s="255" t="s">
        <v>555</v>
      </c>
      <c r="AU754" s="255" t="s">
        <v>87</v>
      </c>
      <c r="AV754" s="15" t="s">
        <v>85</v>
      </c>
      <c r="AW754" s="15" t="s">
        <v>32</v>
      </c>
      <c r="AX754" s="15" t="s">
        <v>77</v>
      </c>
      <c r="AY754" s="255" t="s">
        <v>209</v>
      </c>
    </row>
    <row r="755" spans="2:51" s="13" customFormat="1">
      <c r="B755" s="212"/>
      <c r="C755" s="213"/>
      <c r="D755" s="214" t="s">
        <v>555</v>
      </c>
      <c r="E755" s="215" t="s">
        <v>1</v>
      </c>
      <c r="F755" s="216" t="s">
        <v>1484</v>
      </c>
      <c r="G755" s="213"/>
      <c r="H755" s="217">
        <v>8.3000000000000007</v>
      </c>
      <c r="I755" s="218"/>
      <c r="J755" s="213"/>
      <c r="K755" s="213"/>
      <c r="L755" s="219"/>
      <c r="M755" s="220"/>
      <c r="N755" s="221"/>
      <c r="O755" s="221"/>
      <c r="P755" s="221"/>
      <c r="Q755" s="221"/>
      <c r="R755" s="221"/>
      <c r="S755" s="221"/>
      <c r="T755" s="222"/>
      <c r="AT755" s="223" t="s">
        <v>555</v>
      </c>
      <c r="AU755" s="223" t="s">
        <v>87</v>
      </c>
      <c r="AV755" s="13" t="s">
        <v>87</v>
      </c>
      <c r="AW755" s="13" t="s">
        <v>32</v>
      </c>
      <c r="AX755" s="13" t="s">
        <v>77</v>
      </c>
      <c r="AY755" s="223" t="s">
        <v>209</v>
      </c>
    </row>
    <row r="756" spans="2:51" s="15" customFormat="1">
      <c r="B756" s="246"/>
      <c r="C756" s="247"/>
      <c r="D756" s="214" t="s">
        <v>555</v>
      </c>
      <c r="E756" s="248" t="s">
        <v>1</v>
      </c>
      <c r="F756" s="249" t="s">
        <v>1485</v>
      </c>
      <c r="G756" s="247"/>
      <c r="H756" s="248" t="s">
        <v>1</v>
      </c>
      <c r="I756" s="250"/>
      <c r="J756" s="247"/>
      <c r="K756" s="247"/>
      <c r="L756" s="251"/>
      <c r="M756" s="252"/>
      <c r="N756" s="253"/>
      <c r="O756" s="253"/>
      <c r="P756" s="253"/>
      <c r="Q756" s="253"/>
      <c r="R756" s="253"/>
      <c r="S756" s="253"/>
      <c r="T756" s="254"/>
      <c r="AT756" s="255" t="s">
        <v>555</v>
      </c>
      <c r="AU756" s="255" t="s">
        <v>87</v>
      </c>
      <c r="AV756" s="15" t="s">
        <v>85</v>
      </c>
      <c r="AW756" s="15" t="s">
        <v>32</v>
      </c>
      <c r="AX756" s="15" t="s">
        <v>77</v>
      </c>
      <c r="AY756" s="255" t="s">
        <v>209</v>
      </c>
    </row>
    <row r="757" spans="2:51" s="13" customFormat="1">
      <c r="B757" s="212"/>
      <c r="C757" s="213"/>
      <c r="D757" s="214" t="s">
        <v>555</v>
      </c>
      <c r="E757" s="215" t="s">
        <v>1</v>
      </c>
      <c r="F757" s="216" t="s">
        <v>1486</v>
      </c>
      <c r="G757" s="213"/>
      <c r="H757" s="217">
        <v>7.88</v>
      </c>
      <c r="I757" s="218"/>
      <c r="J757" s="213"/>
      <c r="K757" s="213"/>
      <c r="L757" s="219"/>
      <c r="M757" s="220"/>
      <c r="N757" s="221"/>
      <c r="O757" s="221"/>
      <c r="P757" s="221"/>
      <c r="Q757" s="221"/>
      <c r="R757" s="221"/>
      <c r="S757" s="221"/>
      <c r="T757" s="222"/>
      <c r="AT757" s="223" t="s">
        <v>555</v>
      </c>
      <c r="AU757" s="223" t="s">
        <v>87</v>
      </c>
      <c r="AV757" s="13" t="s">
        <v>87</v>
      </c>
      <c r="AW757" s="13" t="s">
        <v>32</v>
      </c>
      <c r="AX757" s="13" t="s">
        <v>77</v>
      </c>
      <c r="AY757" s="223" t="s">
        <v>209</v>
      </c>
    </row>
    <row r="758" spans="2:51" s="15" customFormat="1">
      <c r="B758" s="246"/>
      <c r="C758" s="247"/>
      <c r="D758" s="214" t="s">
        <v>555</v>
      </c>
      <c r="E758" s="248" t="s">
        <v>1</v>
      </c>
      <c r="F758" s="249" t="s">
        <v>1487</v>
      </c>
      <c r="G758" s="247"/>
      <c r="H758" s="248" t="s">
        <v>1</v>
      </c>
      <c r="I758" s="250"/>
      <c r="J758" s="247"/>
      <c r="K758" s="247"/>
      <c r="L758" s="251"/>
      <c r="M758" s="252"/>
      <c r="N758" s="253"/>
      <c r="O758" s="253"/>
      <c r="P758" s="253"/>
      <c r="Q758" s="253"/>
      <c r="R758" s="253"/>
      <c r="S758" s="253"/>
      <c r="T758" s="254"/>
      <c r="AT758" s="255" t="s">
        <v>555</v>
      </c>
      <c r="AU758" s="255" t="s">
        <v>87</v>
      </c>
      <c r="AV758" s="15" t="s">
        <v>85</v>
      </c>
      <c r="AW758" s="15" t="s">
        <v>32</v>
      </c>
      <c r="AX758" s="15" t="s">
        <v>77</v>
      </c>
      <c r="AY758" s="255" t="s">
        <v>209</v>
      </c>
    </row>
    <row r="759" spans="2:51" s="13" customFormat="1">
      <c r="B759" s="212"/>
      <c r="C759" s="213"/>
      <c r="D759" s="214" t="s">
        <v>555</v>
      </c>
      <c r="E759" s="215" t="s">
        <v>1</v>
      </c>
      <c r="F759" s="216" t="s">
        <v>1488</v>
      </c>
      <c r="G759" s="213"/>
      <c r="H759" s="217">
        <v>1.29</v>
      </c>
      <c r="I759" s="218"/>
      <c r="J759" s="213"/>
      <c r="K759" s="213"/>
      <c r="L759" s="219"/>
      <c r="M759" s="220"/>
      <c r="N759" s="221"/>
      <c r="O759" s="221"/>
      <c r="P759" s="221"/>
      <c r="Q759" s="221"/>
      <c r="R759" s="221"/>
      <c r="S759" s="221"/>
      <c r="T759" s="222"/>
      <c r="AT759" s="223" t="s">
        <v>555</v>
      </c>
      <c r="AU759" s="223" t="s">
        <v>87</v>
      </c>
      <c r="AV759" s="13" t="s">
        <v>87</v>
      </c>
      <c r="AW759" s="13" t="s">
        <v>32</v>
      </c>
      <c r="AX759" s="13" t="s">
        <v>77</v>
      </c>
      <c r="AY759" s="223" t="s">
        <v>209</v>
      </c>
    </row>
    <row r="760" spans="2:51" s="15" customFormat="1">
      <c r="B760" s="246"/>
      <c r="C760" s="247"/>
      <c r="D760" s="214" t="s">
        <v>555</v>
      </c>
      <c r="E760" s="248" t="s">
        <v>1</v>
      </c>
      <c r="F760" s="249" t="s">
        <v>1489</v>
      </c>
      <c r="G760" s="247"/>
      <c r="H760" s="248" t="s">
        <v>1</v>
      </c>
      <c r="I760" s="250"/>
      <c r="J760" s="247"/>
      <c r="K760" s="247"/>
      <c r="L760" s="251"/>
      <c r="M760" s="252"/>
      <c r="N760" s="253"/>
      <c r="O760" s="253"/>
      <c r="P760" s="253"/>
      <c r="Q760" s="253"/>
      <c r="R760" s="253"/>
      <c r="S760" s="253"/>
      <c r="T760" s="254"/>
      <c r="AT760" s="255" t="s">
        <v>555</v>
      </c>
      <c r="AU760" s="255" t="s">
        <v>87</v>
      </c>
      <c r="AV760" s="15" t="s">
        <v>85</v>
      </c>
      <c r="AW760" s="15" t="s">
        <v>32</v>
      </c>
      <c r="AX760" s="15" t="s">
        <v>77</v>
      </c>
      <c r="AY760" s="255" t="s">
        <v>209</v>
      </c>
    </row>
    <row r="761" spans="2:51" s="13" customFormat="1">
      <c r="B761" s="212"/>
      <c r="C761" s="213"/>
      <c r="D761" s="214" t="s">
        <v>555</v>
      </c>
      <c r="E761" s="215" t="s">
        <v>1</v>
      </c>
      <c r="F761" s="216" t="s">
        <v>1490</v>
      </c>
      <c r="G761" s="213"/>
      <c r="H761" s="217">
        <v>7.28</v>
      </c>
      <c r="I761" s="218"/>
      <c r="J761" s="213"/>
      <c r="K761" s="213"/>
      <c r="L761" s="219"/>
      <c r="M761" s="220"/>
      <c r="N761" s="221"/>
      <c r="O761" s="221"/>
      <c r="P761" s="221"/>
      <c r="Q761" s="221"/>
      <c r="R761" s="221"/>
      <c r="S761" s="221"/>
      <c r="T761" s="222"/>
      <c r="AT761" s="223" t="s">
        <v>555</v>
      </c>
      <c r="AU761" s="223" t="s">
        <v>87</v>
      </c>
      <c r="AV761" s="13" t="s">
        <v>87</v>
      </c>
      <c r="AW761" s="13" t="s">
        <v>32</v>
      </c>
      <c r="AX761" s="13" t="s">
        <v>77</v>
      </c>
      <c r="AY761" s="223" t="s">
        <v>209</v>
      </c>
    </row>
    <row r="762" spans="2:51" s="15" customFormat="1">
      <c r="B762" s="246"/>
      <c r="C762" s="247"/>
      <c r="D762" s="214" t="s">
        <v>555</v>
      </c>
      <c r="E762" s="248" t="s">
        <v>1</v>
      </c>
      <c r="F762" s="249" t="s">
        <v>1491</v>
      </c>
      <c r="G762" s="247"/>
      <c r="H762" s="248" t="s">
        <v>1</v>
      </c>
      <c r="I762" s="250"/>
      <c r="J762" s="247"/>
      <c r="K762" s="247"/>
      <c r="L762" s="251"/>
      <c r="M762" s="252"/>
      <c r="N762" s="253"/>
      <c r="O762" s="253"/>
      <c r="P762" s="253"/>
      <c r="Q762" s="253"/>
      <c r="R762" s="253"/>
      <c r="S762" s="253"/>
      <c r="T762" s="254"/>
      <c r="AT762" s="255" t="s">
        <v>555</v>
      </c>
      <c r="AU762" s="255" t="s">
        <v>87</v>
      </c>
      <c r="AV762" s="15" t="s">
        <v>85</v>
      </c>
      <c r="AW762" s="15" t="s">
        <v>32</v>
      </c>
      <c r="AX762" s="15" t="s">
        <v>77</v>
      </c>
      <c r="AY762" s="255" t="s">
        <v>209</v>
      </c>
    </row>
    <row r="763" spans="2:51" s="13" customFormat="1">
      <c r="B763" s="212"/>
      <c r="C763" s="213"/>
      <c r="D763" s="214" t="s">
        <v>555</v>
      </c>
      <c r="E763" s="215" t="s">
        <v>1</v>
      </c>
      <c r="F763" s="216" t="s">
        <v>1492</v>
      </c>
      <c r="G763" s="213"/>
      <c r="H763" s="217">
        <v>2.29</v>
      </c>
      <c r="I763" s="218"/>
      <c r="J763" s="213"/>
      <c r="K763" s="213"/>
      <c r="L763" s="219"/>
      <c r="M763" s="220"/>
      <c r="N763" s="221"/>
      <c r="O763" s="221"/>
      <c r="P763" s="221"/>
      <c r="Q763" s="221"/>
      <c r="R763" s="221"/>
      <c r="S763" s="221"/>
      <c r="T763" s="222"/>
      <c r="AT763" s="223" t="s">
        <v>555</v>
      </c>
      <c r="AU763" s="223" t="s">
        <v>87</v>
      </c>
      <c r="AV763" s="13" t="s">
        <v>87</v>
      </c>
      <c r="AW763" s="13" t="s">
        <v>32</v>
      </c>
      <c r="AX763" s="13" t="s">
        <v>77</v>
      </c>
      <c r="AY763" s="223" t="s">
        <v>209</v>
      </c>
    </row>
    <row r="764" spans="2:51" s="15" customFormat="1">
      <c r="B764" s="246"/>
      <c r="C764" s="247"/>
      <c r="D764" s="214" t="s">
        <v>555</v>
      </c>
      <c r="E764" s="248" t="s">
        <v>1</v>
      </c>
      <c r="F764" s="249" t="s">
        <v>1493</v>
      </c>
      <c r="G764" s="247"/>
      <c r="H764" s="248" t="s">
        <v>1</v>
      </c>
      <c r="I764" s="250"/>
      <c r="J764" s="247"/>
      <c r="K764" s="247"/>
      <c r="L764" s="251"/>
      <c r="M764" s="252"/>
      <c r="N764" s="253"/>
      <c r="O764" s="253"/>
      <c r="P764" s="253"/>
      <c r="Q764" s="253"/>
      <c r="R764" s="253"/>
      <c r="S764" s="253"/>
      <c r="T764" s="254"/>
      <c r="AT764" s="255" t="s">
        <v>555</v>
      </c>
      <c r="AU764" s="255" t="s">
        <v>87</v>
      </c>
      <c r="AV764" s="15" t="s">
        <v>85</v>
      </c>
      <c r="AW764" s="15" t="s">
        <v>32</v>
      </c>
      <c r="AX764" s="15" t="s">
        <v>77</v>
      </c>
      <c r="AY764" s="255" t="s">
        <v>209</v>
      </c>
    </row>
    <row r="765" spans="2:51" s="13" customFormat="1">
      <c r="B765" s="212"/>
      <c r="C765" s="213"/>
      <c r="D765" s="214" t="s">
        <v>555</v>
      </c>
      <c r="E765" s="215" t="s">
        <v>1</v>
      </c>
      <c r="F765" s="216" t="s">
        <v>1494</v>
      </c>
      <c r="G765" s="213"/>
      <c r="H765" s="217">
        <v>10.97</v>
      </c>
      <c r="I765" s="218"/>
      <c r="J765" s="213"/>
      <c r="K765" s="213"/>
      <c r="L765" s="219"/>
      <c r="M765" s="220"/>
      <c r="N765" s="221"/>
      <c r="O765" s="221"/>
      <c r="P765" s="221"/>
      <c r="Q765" s="221"/>
      <c r="R765" s="221"/>
      <c r="S765" s="221"/>
      <c r="T765" s="222"/>
      <c r="AT765" s="223" t="s">
        <v>555</v>
      </c>
      <c r="AU765" s="223" t="s">
        <v>87</v>
      </c>
      <c r="AV765" s="13" t="s">
        <v>87</v>
      </c>
      <c r="AW765" s="13" t="s">
        <v>32</v>
      </c>
      <c r="AX765" s="13" t="s">
        <v>77</v>
      </c>
      <c r="AY765" s="223" t="s">
        <v>209</v>
      </c>
    </row>
    <row r="766" spans="2:51" s="15" customFormat="1">
      <c r="B766" s="246"/>
      <c r="C766" s="247"/>
      <c r="D766" s="214" t="s">
        <v>555</v>
      </c>
      <c r="E766" s="248" t="s">
        <v>1</v>
      </c>
      <c r="F766" s="249" t="s">
        <v>1495</v>
      </c>
      <c r="G766" s="247"/>
      <c r="H766" s="248" t="s">
        <v>1</v>
      </c>
      <c r="I766" s="250"/>
      <c r="J766" s="247"/>
      <c r="K766" s="247"/>
      <c r="L766" s="251"/>
      <c r="M766" s="252"/>
      <c r="N766" s="253"/>
      <c r="O766" s="253"/>
      <c r="P766" s="253"/>
      <c r="Q766" s="253"/>
      <c r="R766" s="253"/>
      <c r="S766" s="253"/>
      <c r="T766" s="254"/>
      <c r="AT766" s="255" t="s">
        <v>555</v>
      </c>
      <c r="AU766" s="255" t="s">
        <v>87</v>
      </c>
      <c r="AV766" s="15" t="s">
        <v>85</v>
      </c>
      <c r="AW766" s="15" t="s">
        <v>32</v>
      </c>
      <c r="AX766" s="15" t="s">
        <v>77</v>
      </c>
      <c r="AY766" s="255" t="s">
        <v>209</v>
      </c>
    </row>
    <row r="767" spans="2:51" s="13" customFormat="1">
      <c r="B767" s="212"/>
      <c r="C767" s="213"/>
      <c r="D767" s="214" t="s">
        <v>555</v>
      </c>
      <c r="E767" s="215" t="s">
        <v>1</v>
      </c>
      <c r="F767" s="216" t="s">
        <v>1496</v>
      </c>
      <c r="G767" s="213"/>
      <c r="H767" s="217">
        <v>16.91</v>
      </c>
      <c r="I767" s="218"/>
      <c r="J767" s="213"/>
      <c r="K767" s="213"/>
      <c r="L767" s="219"/>
      <c r="M767" s="220"/>
      <c r="N767" s="221"/>
      <c r="O767" s="221"/>
      <c r="P767" s="221"/>
      <c r="Q767" s="221"/>
      <c r="R767" s="221"/>
      <c r="S767" s="221"/>
      <c r="T767" s="222"/>
      <c r="AT767" s="223" t="s">
        <v>555</v>
      </c>
      <c r="AU767" s="223" t="s">
        <v>87</v>
      </c>
      <c r="AV767" s="13" t="s">
        <v>87</v>
      </c>
      <c r="AW767" s="13" t="s">
        <v>32</v>
      </c>
      <c r="AX767" s="13" t="s">
        <v>77</v>
      </c>
      <c r="AY767" s="223" t="s">
        <v>209</v>
      </c>
    </row>
    <row r="768" spans="2:51" s="15" customFormat="1">
      <c r="B768" s="246"/>
      <c r="C768" s="247"/>
      <c r="D768" s="214" t="s">
        <v>555</v>
      </c>
      <c r="E768" s="248" t="s">
        <v>1</v>
      </c>
      <c r="F768" s="249" t="s">
        <v>1497</v>
      </c>
      <c r="G768" s="247"/>
      <c r="H768" s="248" t="s">
        <v>1</v>
      </c>
      <c r="I768" s="250"/>
      <c r="J768" s="247"/>
      <c r="K768" s="247"/>
      <c r="L768" s="251"/>
      <c r="M768" s="252"/>
      <c r="N768" s="253"/>
      <c r="O768" s="253"/>
      <c r="P768" s="253"/>
      <c r="Q768" s="253"/>
      <c r="R768" s="253"/>
      <c r="S768" s="253"/>
      <c r="T768" s="254"/>
      <c r="AT768" s="255" t="s">
        <v>555</v>
      </c>
      <c r="AU768" s="255" t="s">
        <v>87</v>
      </c>
      <c r="AV768" s="15" t="s">
        <v>85</v>
      </c>
      <c r="AW768" s="15" t="s">
        <v>32</v>
      </c>
      <c r="AX768" s="15" t="s">
        <v>77</v>
      </c>
      <c r="AY768" s="255" t="s">
        <v>209</v>
      </c>
    </row>
    <row r="769" spans="2:51" s="13" customFormat="1">
      <c r="B769" s="212"/>
      <c r="C769" s="213"/>
      <c r="D769" s="214" t="s">
        <v>555</v>
      </c>
      <c r="E769" s="215" t="s">
        <v>1</v>
      </c>
      <c r="F769" s="216" t="s">
        <v>1498</v>
      </c>
      <c r="G769" s="213"/>
      <c r="H769" s="217">
        <v>2.25</v>
      </c>
      <c r="I769" s="218"/>
      <c r="J769" s="213"/>
      <c r="K769" s="213"/>
      <c r="L769" s="219"/>
      <c r="M769" s="220"/>
      <c r="N769" s="221"/>
      <c r="O769" s="221"/>
      <c r="P769" s="221"/>
      <c r="Q769" s="221"/>
      <c r="R769" s="221"/>
      <c r="S769" s="221"/>
      <c r="T769" s="222"/>
      <c r="AT769" s="223" t="s">
        <v>555</v>
      </c>
      <c r="AU769" s="223" t="s">
        <v>87</v>
      </c>
      <c r="AV769" s="13" t="s">
        <v>87</v>
      </c>
      <c r="AW769" s="13" t="s">
        <v>32</v>
      </c>
      <c r="AX769" s="13" t="s">
        <v>77</v>
      </c>
      <c r="AY769" s="223" t="s">
        <v>209</v>
      </c>
    </row>
    <row r="770" spans="2:51" s="15" customFormat="1">
      <c r="B770" s="246"/>
      <c r="C770" s="247"/>
      <c r="D770" s="214" t="s">
        <v>555</v>
      </c>
      <c r="E770" s="248" t="s">
        <v>1</v>
      </c>
      <c r="F770" s="249" t="s">
        <v>1499</v>
      </c>
      <c r="G770" s="247"/>
      <c r="H770" s="248" t="s">
        <v>1</v>
      </c>
      <c r="I770" s="250"/>
      <c r="J770" s="247"/>
      <c r="K770" s="247"/>
      <c r="L770" s="251"/>
      <c r="M770" s="252"/>
      <c r="N770" s="253"/>
      <c r="O770" s="253"/>
      <c r="P770" s="253"/>
      <c r="Q770" s="253"/>
      <c r="R770" s="253"/>
      <c r="S770" s="253"/>
      <c r="T770" s="254"/>
      <c r="AT770" s="255" t="s">
        <v>555</v>
      </c>
      <c r="AU770" s="255" t="s">
        <v>87</v>
      </c>
      <c r="AV770" s="15" t="s">
        <v>85</v>
      </c>
      <c r="AW770" s="15" t="s">
        <v>32</v>
      </c>
      <c r="AX770" s="15" t="s">
        <v>77</v>
      </c>
      <c r="AY770" s="255" t="s">
        <v>209</v>
      </c>
    </row>
    <row r="771" spans="2:51" s="13" customFormat="1">
      <c r="B771" s="212"/>
      <c r="C771" s="213"/>
      <c r="D771" s="214" t="s">
        <v>555</v>
      </c>
      <c r="E771" s="215" t="s">
        <v>1</v>
      </c>
      <c r="F771" s="216" t="s">
        <v>1500</v>
      </c>
      <c r="G771" s="213"/>
      <c r="H771" s="217">
        <v>1.54</v>
      </c>
      <c r="I771" s="218"/>
      <c r="J771" s="213"/>
      <c r="K771" s="213"/>
      <c r="L771" s="219"/>
      <c r="M771" s="220"/>
      <c r="N771" s="221"/>
      <c r="O771" s="221"/>
      <c r="P771" s="221"/>
      <c r="Q771" s="221"/>
      <c r="R771" s="221"/>
      <c r="S771" s="221"/>
      <c r="T771" s="222"/>
      <c r="AT771" s="223" t="s">
        <v>555</v>
      </c>
      <c r="AU771" s="223" t="s">
        <v>87</v>
      </c>
      <c r="AV771" s="13" t="s">
        <v>87</v>
      </c>
      <c r="AW771" s="13" t="s">
        <v>32</v>
      </c>
      <c r="AX771" s="13" t="s">
        <v>77</v>
      </c>
      <c r="AY771" s="223" t="s">
        <v>209</v>
      </c>
    </row>
    <row r="772" spans="2:51" s="15" customFormat="1">
      <c r="B772" s="246"/>
      <c r="C772" s="247"/>
      <c r="D772" s="214" t="s">
        <v>555</v>
      </c>
      <c r="E772" s="248" t="s">
        <v>1</v>
      </c>
      <c r="F772" s="249" t="s">
        <v>1501</v>
      </c>
      <c r="G772" s="247"/>
      <c r="H772" s="248" t="s">
        <v>1</v>
      </c>
      <c r="I772" s="250"/>
      <c r="J772" s="247"/>
      <c r="K772" s="247"/>
      <c r="L772" s="251"/>
      <c r="M772" s="252"/>
      <c r="N772" s="253"/>
      <c r="O772" s="253"/>
      <c r="P772" s="253"/>
      <c r="Q772" s="253"/>
      <c r="R772" s="253"/>
      <c r="S772" s="253"/>
      <c r="T772" s="254"/>
      <c r="AT772" s="255" t="s">
        <v>555</v>
      </c>
      <c r="AU772" s="255" t="s">
        <v>87</v>
      </c>
      <c r="AV772" s="15" t="s">
        <v>85</v>
      </c>
      <c r="AW772" s="15" t="s">
        <v>32</v>
      </c>
      <c r="AX772" s="15" t="s">
        <v>77</v>
      </c>
      <c r="AY772" s="255" t="s">
        <v>209</v>
      </c>
    </row>
    <row r="773" spans="2:51" s="13" customFormat="1">
      <c r="B773" s="212"/>
      <c r="C773" s="213"/>
      <c r="D773" s="214" t="s">
        <v>555</v>
      </c>
      <c r="E773" s="215" t="s">
        <v>1</v>
      </c>
      <c r="F773" s="216" t="s">
        <v>1502</v>
      </c>
      <c r="G773" s="213"/>
      <c r="H773" s="217">
        <v>2.1</v>
      </c>
      <c r="I773" s="218"/>
      <c r="J773" s="213"/>
      <c r="K773" s="213"/>
      <c r="L773" s="219"/>
      <c r="M773" s="220"/>
      <c r="N773" s="221"/>
      <c r="O773" s="221"/>
      <c r="P773" s="221"/>
      <c r="Q773" s="221"/>
      <c r="R773" s="221"/>
      <c r="S773" s="221"/>
      <c r="T773" s="222"/>
      <c r="AT773" s="223" t="s">
        <v>555</v>
      </c>
      <c r="AU773" s="223" t="s">
        <v>87</v>
      </c>
      <c r="AV773" s="13" t="s">
        <v>87</v>
      </c>
      <c r="AW773" s="13" t="s">
        <v>32</v>
      </c>
      <c r="AX773" s="13" t="s">
        <v>77</v>
      </c>
      <c r="AY773" s="223" t="s">
        <v>209</v>
      </c>
    </row>
    <row r="774" spans="2:51" s="15" customFormat="1">
      <c r="B774" s="246"/>
      <c r="C774" s="247"/>
      <c r="D774" s="214" t="s">
        <v>555</v>
      </c>
      <c r="E774" s="248" t="s">
        <v>1</v>
      </c>
      <c r="F774" s="249" t="s">
        <v>1503</v>
      </c>
      <c r="G774" s="247"/>
      <c r="H774" s="248" t="s">
        <v>1</v>
      </c>
      <c r="I774" s="250"/>
      <c r="J774" s="247"/>
      <c r="K774" s="247"/>
      <c r="L774" s="251"/>
      <c r="M774" s="252"/>
      <c r="N774" s="253"/>
      <c r="O774" s="253"/>
      <c r="P774" s="253"/>
      <c r="Q774" s="253"/>
      <c r="R774" s="253"/>
      <c r="S774" s="253"/>
      <c r="T774" s="254"/>
      <c r="AT774" s="255" t="s">
        <v>555</v>
      </c>
      <c r="AU774" s="255" t="s">
        <v>87</v>
      </c>
      <c r="AV774" s="15" t="s">
        <v>85</v>
      </c>
      <c r="AW774" s="15" t="s">
        <v>32</v>
      </c>
      <c r="AX774" s="15" t="s">
        <v>77</v>
      </c>
      <c r="AY774" s="255" t="s">
        <v>209</v>
      </c>
    </row>
    <row r="775" spans="2:51" s="13" customFormat="1">
      <c r="B775" s="212"/>
      <c r="C775" s="213"/>
      <c r="D775" s="214" t="s">
        <v>555</v>
      </c>
      <c r="E775" s="215" t="s">
        <v>1</v>
      </c>
      <c r="F775" s="216" t="s">
        <v>1504</v>
      </c>
      <c r="G775" s="213"/>
      <c r="H775" s="217">
        <v>9.8699999999999992</v>
      </c>
      <c r="I775" s="218"/>
      <c r="J775" s="213"/>
      <c r="K775" s="213"/>
      <c r="L775" s="219"/>
      <c r="M775" s="220"/>
      <c r="N775" s="221"/>
      <c r="O775" s="221"/>
      <c r="P775" s="221"/>
      <c r="Q775" s="221"/>
      <c r="R775" s="221"/>
      <c r="S775" s="221"/>
      <c r="T775" s="222"/>
      <c r="AT775" s="223" t="s">
        <v>555</v>
      </c>
      <c r="AU775" s="223" t="s">
        <v>87</v>
      </c>
      <c r="AV775" s="13" t="s">
        <v>87</v>
      </c>
      <c r="AW775" s="13" t="s">
        <v>32</v>
      </c>
      <c r="AX775" s="13" t="s">
        <v>77</v>
      </c>
      <c r="AY775" s="223" t="s">
        <v>209</v>
      </c>
    </row>
    <row r="776" spans="2:51" s="16" customFormat="1">
      <c r="B776" s="260"/>
      <c r="C776" s="261"/>
      <c r="D776" s="214" t="s">
        <v>555</v>
      </c>
      <c r="E776" s="262" t="s">
        <v>1</v>
      </c>
      <c r="F776" s="263" t="s">
        <v>942</v>
      </c>
      <c r="G776" s="261"/>
      <c r="H776" s="264">
        <v>1225.18</v>
      </c>
      <c r="I776" s="265"/>
      <c r="J776" s="261"/>
      <c r="K776" s="261"/>
      <c r="L776" s="266"/>
      <c r="M776" s="267"/>
      <c r="N776" s="268"/>
      <c r="O776" s="268"/>
      <c r="P776" s="268"/>
      <c r="Q776" s="268"/>
      <c r="R776" s="268"/>
      <c r="S776" s="268"/>
      <c r="T776" s="269"/>
      <c r="AT776" s="270" t="s">
        <v>555</v>
      </c>
      <c r="AU776" s="270" t="s">
        <v>87</v>
      </c>
      <c r="AV776" s="16" t="s">
        <v>226</v>
      </c>
      <c r="AW776" s="16" t="s">
        <v>32</v>
      </c>
      <c r="AX776" s="16" t="s">
        <v>77</v>
      </c>
      <c r="AY776" s="270" t="s">
        <v>209</v>
      </c>
    </row>
    <row r="777" spans="2:51" s="15" customFormat="1">
      <c r="B777" s="246"/>
      <c r="C777" s="247"/>
      <c r="D777" s="214" t="s">
        <v>555</v>
      </c>
      <c r="E777" s="248" t="s">
        <v>1</v>
      </c>
      <c r="F777" s="249" t="s">
        <v>1505</v>
      </c>
      <c r="G777" s="247"/>
      <c r="H777" s="248" t="s">
        <v>1</v>
      </c>
      <c r="I777" s="250"/>
      <c r="J777" s="247"/>
      <c r="K777" s="247"/>
      <c r="L777" s="251"/>
      <c r="M777" s="252"/>
      <c r="N777" s="253"/>
      <c r="O777" s="253"/>
      <c r="P777" s="253"/>
      <c r="Q777" s="253"/>
      <c r="R777" s="253"/>
      <c r="S777" s="253"/>
      <c r="T777" s="254"/>
      <c r="AT777" s="255" t="s">
        <v>555</v>
      </c>
      <c r="AU777" s="255" t="s">
        <v>87</v>
      </c>
      <c r="AV777" s="15" t="s">
        <v>85</v>
      </c>
      <c r="AW777" s="15" t="s">
        <v>32</v>
      </c>
      <c r="AX777" s="15" t="s">
        <v>77</v>
      </c>
      <c r="AY777" s="255" t="s">
        <v>209</v>
      </c>
    </row>
    <row r="778" spans="2:51" s="15" customFormat="1">
      <c r="B778" s="246"/>
      <c r="C778" s="247"/>
      <c r="D778" s="214" t="s">
        <v>555</v>
      </c>
      <c r="E778" s="248" t="s">
        <v>1</v>
      </c>
      <c r="F778" s="249" t="s">
        <v>1506</v>
      </c>
      <c r="G778" s="247"/>
      <c r="H778" s="248" t="s">
        <v>1</v>
      </c>
      <c r="I778" s="250"/>
      <c r="J778" s="247"/>
      <c r="K778" s="247"/>
      <c r="L778" s="251"/>
      <c r="M778" s="252"/>
      <c r="N778" s="253"/>
      <c r="O778" s="253"/>
      <c r="P778" s="253"/>
      <c r="Q778" s="253"/>
      <c r="R778" s="253"/>
      <c r="S778" s="253"/>
      <c r="T778" s="254"/>
      <c r="AT778" s="255" t="s">
        <v>555</v>
      </c>
      <c r="AU778" s="255" t="s">
        <v>87</v>
      </c>
      <c r="AV778" s="15" t="s">
        <v>85</v>
      </c>
      <c r="AW778" s="15" t="s">
        <v>32</v>
      </c>
      <c r="AX778" s="15" t="s">
        <v>77</v>
      </c>
      <c r="AY778" s="255" t="s">
        <v>209</v>
      </c>
    </row>
    <row r="779" spans="2:51" s="13" customFormat="1">
      <c r="B779" s="212"/>
      <c r="C779" s="213"/>
      <c r="D779" s="214" t="s">
        <v>555</v>
      </c>
      <c r="E779" s="215" t="s">
        <v>1</v>
      </c>
      <c r="F779" s="216" t="s">
        <v>1507</v>
      </c>
      <c r="G779" s="213"/>
      <c r="H779" s="217">
        <v>16.059999999999999</v>
      </c>
      <c r="I779" s="218"/>
      <c r="J779" s="213"/>
      <c r="K779" s="213"/>
      <c r="L779" s="219"/>
      <c r="M779" s="220"/>
      <c r="N779" s="221"/>
      <c r="O779" s="221"/>
      <c r="P779" s="221"/>
      <c r="Q779" s="221"/>
      <c r="R779" s="221"/>
      <c r="S779" s="221"/>
      <c r="T779" s="222"/>
      <c r="AT779" s="223" t="s">
        <v>555</v>
      </c>
      <c r="AU779" s="223" t="s">
        <v>87</v>
      </c>
      <c r="AV779" s="13" t="s">
        <v>87</v>
      </c>
      <c r="AW779" s="13" t="s">
        <v>32</v>
      </c>
      <c r="AX779" s="13" t="s">
        <v>77</v>
      </c>
      <c r="AY779" s="223" t="s">
        <v>209</v>
      </c>
    </row>
    <row r="780" spans="2:51" s="15" customFormat="1">
      <c r="B780" s="246"/>
      <c r="C780" s="247"/>
      <c r="D780" s="214" t="s">
        <v>555</v>
      </c>
      <c r="E780" s="248" t="s">
        <v>1</v>
      </c>
      <c r="F780" s="249" t="s">
        <v>1508</v>
      </c>
      <c r="G780" s="247"/>
      <c r="H780" s="248" t="s">
        <v>1</v>
      </c>
      <c r="I780" s="250"/>
      <c r="J780" s="247"/>
      <c r="K780" s="247"/>
      <c r="L780" s="251"/>
      <c r="M780" s="252"/>
      <c r="N780" s="253"/>
      <c r="O780" s="253"/>
      <c r="P780" s="253"/>
      <c r="Q780" s="253"/>
      <c r="R780" s="253"/>
      <c r="S780" s="253"/>
      <c r="T780" s="254"/>
      <c r="AT780" s="255" t="s">
        <v>555</v>
      </c>
      <c r="AU780" s="255" t="s">
        <v>87</v>
      </c>
      <c r="AV780" s="15" t="s">
        <v>85</v>
      </c>
      <c r="AW780" s="15" t="s">
        <v>32</v>
      </c>
      <c r="AX780" s="15" t="s">
        <v>77</v>
      </c>
      <c r="AY780" s="255" t="s">
        <v>209</v>
      </c>
    </row>
    <row r="781" spans="2:51" s="13" customFormat="1">
      <c r="B781" s="212"/>
      <c r="C781" s="213"/>
      <c r="D781" s="214" t="s">
        <v>555</v>
      </c>
      <c r="E781" s="215" t="s">
        <v>1</v>
      </c>
      <c r="F781" s="216" t="s">
        <v>1400</v>
      </c>
      <c r="G781" s="213"/>
      <c r="H781" s="217">
        <v>36.31</v>
      </c>
      <c r="I781" s="218"/>
      <c r="J781" s="213"/>
      <c r="K781" s="213"/>
      <c r="L781" s="219"/>
      <c r="M781" s="220"/>
      <c r="N781" s="221"/>
      <c r="O781" s="221"/>
      <c r="P781" s="221"/>
      <c r="Q781" s="221"/>
      <c r="R781" s="221"/>
      <c r="S781" s="221"/>
      <c r="T781" s="222"/>
      <c r="AT781" s="223" t="s">
        <v>555</v>
      </c>
      <c r="AU781" s="223" t="s">
        <v>87</v>
      </c>
      <c r="AV781" s="13" t="s">
        <v>87</v>
      </c>
      <c r="AW781" s="13" t="s">
        <v>32</v>
      </c>
      <c r="AX781" s="13" t="s">
        <v>77</v>
      </c>
      <c r="AY781" s="223" t="s">
        <v>209</v>
      </c>
    </row>
    <row r="782" spans="2:51" s="15" customFormat="1">
      <c r="B782" s="246"/>
      <c r="C782" s="247"/>
      <c r="D782" s="214" t="s">
        <v>555</v>
      </c>
      <c r="E782" s="248" t="s">
        <v>1</v>
      </c>
      <c r="F782" s="249" t="s">
        <v>1509</v>
      </c>
      <c r="G782" s="247"/>
      <c r="H782" s="248" t="s">
        <v>1</v>
      </c>
      <c r="I782" s="250"/>
      <c r="J782" s="247"/>
      <c r="K782" s="247"/>
      <c r="L782" s="251"/>
      <c r="M782" s="252"/>
      <c r="N782" s="253"/>
      <c r="O782" s="253"/>
      <c r="P782" s="253"/>
      <c r="Q782" s="253"/>
      <c r="R782" s="253"/>
      <c r="S782" s="253"/>
      <c r="T782" s="254"/>
      <c r="AT782" s="255" t="s">
        <v>555</v>
      </c>
      <c r="AU782" s="255" t="s">
        <v>87</v>
      </c>
      <c r="AV782" s="15" t="s">
        <v>85</v>
      </c>
      <c r="AW782" s="15" t="s">
        <v>32</v>
      </c>
      <c r="AX782" s="15" t="s">
        <v>77</v>
      </c>
      <c r="AY782" s="255" t="s">
        <v>209</v>
      </c>
    </row>
    <row r="783" spans="2:51" s="13" customFormat="1">
      <c r="B783" s="212"/>
      <c r="C783" s="213"/>
      <c r="D783" s="214" t="s">
        <v>555</v>
      </c>
      <c r="E783" s="215" t="s">
        <v>1</v>
      </c>
      <c r="F783" s="216" t="s">
        <v>1510</v>
      </c>
      <c r="G783" s="213"/>
      <c r="H783" s="217">
        <v>15.61</v>
      </c>
      <c r="I783" s="218"/>
      <c r="J783" s="213"/>
      <c r="K783" s="213"/>
      <c r="L783" s="219"/>
      <c r="M783" s="220"/>
      <c r="N783" s="221"/>
      <c r="O783" s="221"/>
      <c r="P783" s="221"/>
      <c r="Q783" s="221"/>
      <c r="R783" s="221"/>
      <c r="S783" s="221"/>
      <c r="T783" s="222"/>
      <c r="AT783" s="223" t="s">
        <v>555</v>
      </c>
      <c r="AU783" s="223" t="s">
        <v>87</v>
      </c>
      <c r="AV783" s="13" t="s">
        <v>87</v>
      </c>
      <c r="AW783" s="13" t="s">
        <v>32</v>
      </c>
      <c r="AX783" s="13" t="s">
        <v>77</v>
      </c>
      <c r="AY783" s="223" t="s">
        <v>209</v>
      </c>
    </row>
    <row r="784" spans="2:51" s="15" customFormat="1">
      <c r="B784" s="246"/>
      <c r="C784" s="247"/>
      <c r="D784" s="214" t="s">
        <v>555</v>
      </c>
      <c r="E784" s="248" t="s">
        <v>1</v>
      </c>
      <c r="F784" s="249" t="s">
        <v>1511</v>
      </c>
      <c r="G784" s="247"/>
      <c r="H784" s="248" t="s">
        <v>1</v>
      </c>
      <c r="I784" s="250"/>
      <c r="J784" s="247"/>
      <c r="K784" s="247"/>
      <c r="L784" s="251"/>
      <c r="M784" s="252"/>
      <c r="N784" s="253"/>
      <c r="O784" s="253"/>
      <c r="P784" s="253"/>
      <c r="Q784" s="253"/>
      <c r="R784" s="253"/>
      <c r="S784" s="253"/>
      <c r="T784" s="254"/>
      <c r="AT784" s="255" t="s">
        <v>555</v>
      </c>
      <c r="AU784" s="255" t="s">
        <v>87</v>
      </c>
      <c r="AV784" s="15" t="s">
        <v>85</v>
      </c>
      <c r="AW784" s="15" t="s">
        <v>32</v>
      </c>
      <c r="AX784" s="15" t="s">
        <v>77</v>
      </c>
      <c r="AY784" s="255" t="s">
        <v>209</v>
      </c>
    </row>
    <row r="785" spans="2:51" s="13" customFormat="1">
      <c r="B785" s="212"/>
      <c r="C785" s="213"/>
      <c r="D785" s="214" t="s">
        <v>555</v>
      </c>
      <c r="E785" s="215" t="s">
        <v>1</v>
      </c>
      <c r="F785" s="216" t="s">
        <v>1512</v>
      </c>
      <c r="G785" s="213"/>
      <c r="H785" s="217">
        <v>3</v>
      </c>
      <c r="I785" s="218"/>
      <c r="J785" s="213"/>
      <c r="K785" s="213"/>
      <c r="L785" s="219"/>
      <c r="M785" s="220"/>
      <c r="N785" s="221"/>
      <c r="O785" s="221"/>
      <c r="P785" s="221"/>
      <c r="Q785" s="221"/>
      <c r="R785" s="221"/>
      <c r="S785" s="221"/>
      <c r="T785" s="222"/>
      <c r="AT785" s="223" t="s">
        <v>555</v>
      </c>
      <c r="AU785" s="223" t="s">
        <v>87</v>
      </c>
      <c r="AV785" s="13" t="s">
        <v>87</v>
      </c>
      <c r="AW785" s="13" t="s">
        <v>32</v>
      </c>
      <c r="AX785" s="13" t="s">
        <v>77</v>
      </c>
      <c r="AY785" s="223" t="s">
        <v>209</v>
      </c>
    </row>
    <row r="786" spans="2:51" s="15" customFormat="1">
      <c r="B786" s="246"/>
      <c r="C786" s="247"/>
      <c r="D786" s="214" t="s">
        <v>555</v>
      </c>
      <c r="E786" s="248" t="s">
        <v>1</v>
      </c>
      <c r="F786" s="249" t="s">
        <v>1513</v>
      </c>
      <c r="G786" s="247"/>
      <c r="H786" s="248" t="s">
        <v>1</v>
      </c>
      <c r="I786" s="250"/>
      <c r="J786" s="247"/>
      <c r="K786" s="247"/>
      <c r="L786" s="251"/>
      <c r="M786" s="252"/>
      <c r="N786" s="253"/>
      <c r="O786" s="253"/>
      <c r="P786" s="253"/>
      <c r="Q786" s="253"/>
      <c r="R786" s="253"/>
      <c r="S786" s="253"/>
      <c r="T786" s="254"/>
      <c r="AT786" s="255" t="s">
        <v>555</v>
      </c>
      <c r="AU786" s="255" t="s">
        <v>87</v>
      </c>
      <c r="AV786" s="15" t="s">
        <v>85</v>
      </c>
      <c r="AW786" s="15" t="s">
        <v>32</v>
      </c>
      <c r="AX786" s="15" t="s">
        <v>77</v>
      </c>
      <c r="AY786" s="255" t="s">
        <v>209</v>
      </c>
    </row>
    <row r="787" spans="2:51" s="13" customFormat="1">
      <c r="B787" s="212"/>
      <c r="C787" s="213"/>
      <c r="D787" s="214" t="s">
        <v>555</v>
      </c>
      <c r="E787" s="215" t="s">
        <v>1</v>
      </c>
      <c r="F787" s="216" t="s">
        <v>1514</v>
      </c>
      <c r="G787" s="213"/>
      <c r="H787" s="217">
        <v>11.18</v>
      </c>
      <c r="I787" s="218"/>
      <c r="J787" s="213"/>
      <c r="K787" s="213"/>
      <c r="L787" s="219"/>
      <c r="M787" s="220"/>
      <c r="N787" s="221"/>
      <c r="O787" s="221"/>
      <c r="P787" s="221"/>
      <c r="Q787" s="221"/>
      <c r="R787" s="221"/>
      <c r="S787" s="221"/>
      <c r="T787" s="222"/>
      <c r="AT787" s="223" t="s">
        <v>555</v>
      </c>
      <c r="AU787" s="223" t="s">
        <v>87</v>
      </c>
      <c r="AV787" s="13" t="s">
        <v>87</v>
      </c>
      <c r="AW787" s="13" t="s">
        <v>32</v>
      </c>
      <c r="AX787" s="13" t="s">
        <v>77</v>
      </c>
      <c r="AY787" s="223" t="s">
        <v>209</v>
      </c>
    </row>
    <row r="788" spans="2:51" s="15" customFormat="1">
      <c r="B788" s="246"/>
      <c r="C788" s="247"/>
      <c r="D788" s="214" t="s">
        <v>555</v>
      </c>
      <c r="E788" s="248" t="s">
        <v>1</v>
      </c>
      <c r="F788" s="249" t="s">
        <v>1515</v>
      </c>
      <c r="G788" s="247"/>
      <c r="H788" s="248" t="s">
        <v>1</v>
      </c>
      <c r="I788" s="250"/>
      <c r="J788" s="247"/>
      <c r="K788" s="247"/>
      <c r="L788" s="251"/>
      <c r="M788" s="252"/>
      <c r="N788" s="253"/>
      <c r="O788" s="253"/>
      <c r="P788" s="253"/>
      <c r="Q788" s="253"/>
      <c r="R788" s="253"/>
      <c r="S788" s="253"/>
      <c r="T788" s="254"/>
      <c r="AT788" s="255" t="s">
        <v>555</v>
      </c>
      <c r="AU788" s="255" t="s">
        <v>87</v>
      </c>
      <c r="AV788" s="15" t="s">
        <v>85</v>
      </c>
      <c r="AW788" s="15" t="s">
        <v>32</v>
      </c>
      <c r="AX788" s="15" t="s">
        <v>77</v>
      </c>
      <c r="AY788" s="255" t="s">
        <v>209</v>
      </c>
    </row>
    <row r="789" spans="2:51" s="13" customFormat="1">
      <c r="B789" s="212"/>
      <c r="C789" s="213"/>
      <c r="D789" s="214" t="s">
        <v>555</v>
      </c>
      <c r="E789" s="215" t="s">
        <v>1</v>
      </c>
      <c r="F789" s="216" t="s">
        <v>1516</v>
      </c>
      <c r="G789" s="213"/>
      <c r="H789" s="217">
        <v>1.49</v>
      </c>
      <c r="I789" s="218"/>
      <c r="J789" s="213"/>
      <c r="K789" s="213"/>
      <c r="L789" s="219"/>
      <c r="M789" s="220"/>
      <c r="N789" s="221"/>
      <c r="O789" s="221"/>
      <c r="P789" s="221"/>
      <c r="Q789" s="221"/>
      <c r="R789" s="221"/>
      <c r="S789" s="221"/>
      <c r="T789" s="222"/>
      <c r="AT789" s="223" t="s">
        <v>555</v>
      </c>
      <c r="AU789" s="223" t="s">
        <v>87</v>
      </c>
      <c r="AV789" s="13" t="s">
        <v>87</v>
      </c>
      <c r="AW789" s="13" t="s">
        <v>32</v>
      </c>
      <c r="AX789" s="13" t="s">
        <v>77</v>
      </c>
      <c r="AY789" s="223" t="s">
        <v>209</v>
      </c>
    </row>
    <row r="790" spans="2:51" s="15" customFormat="1">
      <c r="B790" s="246"/>
      <c r="C790" s="247"/>
      <c r="D790" s="214" t="s">
        <v>555</v>
      </c>
      <c r="E790" s="248" t="s">
        <v>1</v>
      </c>
      <c r="F790" s="249" t="s">
        <v>1517</v>
      </c>
      <c r="G790" s="247"/>
      <c r="H790" s="248" t="s">
        <v>1</v>
      </c>
      <c r="I790" s="250"/>
      <c r="J790" s="247"/>
      <c r="K790" s="247"/>
      <c r="L790" s="251"/>
      <c r="M790" s="252"/>
      <c r="N790" s="253"/>
      <c r="O790" s="253"/>
      <c r="P790" s="253"/>
      <c r="Q790" s="253"/>
      <c r="R790" s="253"/>
      <c r="S790" s="253"/>
      <c r="T790" s="254"/>
      <c r="AT790" s="255" t="s">
        <v>555</v>
      </c>
      <c r="AU790" s="255" t="s">
        <v>87</v>
      </c>
      <c r="AV790" s="15" t="s">
        <v>85</v>
      </c>
      <c r="AW790" s="15" t="s">
        <v>32</v>
      </c>
      <c r="AX790" s="15" t="s">
        <v>77</v>
      </c>
      <c r="AY790" s="255" t="s">
        <v>209</v>
      </c>
    </row>
    <row r="791" spans="2:51" s="13" customFormat="1">
      <c r="B791" s="212"/>
      <c r="C791" s="213"/>
      <c r="D791" s="214" t="s">
        <v>555</v>
      </c>
      <c r="E791" s="215" t="s">
        <v>1</v>
      </c>
      <c r="F791" s="216" t="s">
        <v>1518</v>
      </c>
      <c r="G791" s="213"/>
      <c r="H791" s="217">
        <v>1.85</v>
      </c>
      <c r="I791" s="218"/>
      <c r="J791" s="213"/>
      <c r="K791" s="213"/>
      <c r="L791" s="219"/>
      <c r="M791" s="220"/>
      <c r="N791" s="221"/>
      <c r="O791" s="221"/>
      <c r="P791" s="221"/>
      <c r="Q791" s="221"/>
      <c r="R791" s="221"/>
      <c r="S791" s="221"/>
      <c r="T791" s="222"/>
      <c r="AT791" s="223" t="s">
        <v>555</v>
      </c>
      <c r="AU791" s="223" t="s">
        <v>87</v>
      </c>
      <c r="AV791" s="13" t="s">
        <v>87</v>
      </c>
      <c r="AW791" s="13" t="s">
        <v>32</v>
      </c>
      <c r="AX791" s="13" t="s">
        <v>77</v>
      </c>
      <c r="AY791" s="223" t="s">
        <v>209</v>
      </c>
    </row>
    <row r="792" spans="2:51" s="15" customFormat="1">
      <c r="B792" s="246"/>
      <c r="C792" s="247"/>
      <c r="D792" s="214" t="s">
        <v>555</v>
      </c>
      <c r="E792" s="248" t="s">
        <v>1</v>
      </c>
      <c r="F792" s="249" t="s">
        <v>1519</v>
      </c>
      <c r="G792" s="247"/>
      <c r="H792" s="248" t="s">
        <v>1</v>
      </c>
      <c r="I792" s="250"/>
      <c r="J792" s="247"/>
      <c r="K792" s="247"/>
      <c r="L792" s="251"/>
      <c r="M792" s="252"/>
      <c r="N792" s="253"/>
      <c r="O792" s="253"/>
      <c r="P792" s="253"/>
      <c r="Q792" s="253"/>
      <c r="R792" s="253"/>
      <c r="S792" s="253"/>
      <c r="T792" s="254"/>
      <c r="AT792" s="255" t="s">
        <v>555</v>
      </c>
      <c r="AU792" s="255" t="s">
        <v>87</v>
      </c>
      <c r="AV792" s="15" t="s">
        <v>85</v>
      </c>
      <c r="AW792" s="15" t="s">
        <v>32</v>
      </c>
      <c r="AX792" s="15" t="s">
        <v>77</v>
      </c>
      <c r="AY792" s="255" t="s">
        <v>209</v>
      </c>
    </row>
    <row r="793" spans="2:51" s="13" customFormat="1">
      <c r="B793" s="212"/>
      <c r="C793" s="213"/>
      <c r="D793" s="214" t="s">
        <v>555</v>
      </c>
      <c r="E793" s="215" t="s">
        <v>1</v>
      </c>
      <c r="F793" s="216" t="s">
        <v>1520</v>
      </c>
      <c r="G793" s="213"/>
      <c r="H793" s="217">
        <v>15</v>
      </c>
      <c r="I793" s="218"/>
      <c r="J793" s="213"/>
      <c r="K793" s="213"/>
      <c r="L793" s="219"/>
      <c r="M793" s="220"/>
      <c r="N793" s="221"/>
      <c r="O793" s="221"/>
      <c r="P793" s="221"/>
      <c r="Q793" s="221"/>
      <c r="R793" s="221"/>
      <c r="S793" s="221"/>
      <c r="T793" s="222"/>
      <c r="AT793" s="223" t="s">
        <v>555</v>
      </c>
      <c r="AU793" s="223" t="s">
        <v>87</v>
      </c>
      <c r="AV793" s="13" t="s">
        <v>87</v>
      </c>
      <c r="AW793" s="13" t="s">
        <v>32</v>
      </c>
      <c r="AX793" s="13" t="s">
        <v>77</v>
      </c>
      <c r="AY793" s="223" t="s">
        <v>209</v>
      </c>
    </row>
    <row r="794" spans="2:51" s="15" customFormat="1">
      <c r="B794" s="246"/>
      <c r="C794" s="247"/>
      <c r="D794" s="214" t="s">
        <v>555</v>
      </c>
      <c r="E794" s="248" t="s">
        <v>1</v>
      </c>
      <c r="F794" s="249" t="s">
        <v>1521</v>
      </c>
      <c r="G794" s="247"/>
      <c r="H794" s="248" t="s">
        <v>1</v>
      </c>
      <c r="I794" s="250"/>
      <c r="J794" s="247"/>
      <c r="K794" s="247"/>
      <c r="L794" s="251"/>
      <c r="M794" s="252"/>
      <c r="N794" s="253"/>
      <c r="O794" s="253"/>
      <c r="P794" s="253"/>
      <c r="Q794" s="253"/>
      <c r="R794" s="253"/>
      <c r="S794" s="253"/>
      <c r="T794" s="254"/>
      <c r="AT794" s="255" t="s">
        <v>555</v>
      </c>
      <c r="AU794" s="255" t="s">
        <v>87</v>
      </c>
      <c r="AV794" s="15" t="s">
        <v>85</v>
      </c>
      <c r="AW794" s="15" t="s">
        <v>32</v>
      </c>
      <c r="AX794" s="15" t="s">
        <v>77</v>
      </c>
      <c r="AY794" s="255" t="s">
        <v>209</v>
      </c>
    </row>
    <row r="795" spans="2:51" s="13" customFormat="1">
      <c r="B795" s="212"/>
      <c r="C795" s="213"/>
      <c r="D795" s="214" t="s">
        <v>555</v>
      </c>
      <c r="E795" s="215" t="s">
        <v>1</v>
      </c>
      <c r="F795" s="216" t="s">
        <v>1522</v>
      </c>
      <c r="G795" s="213"/>
      <c r="H795" s="217">
        <v>66.069999999999993</v>
      </c>
      <c r="I795" s="218"/>
      <c r="J795" s="213"/>
      <c r="K795" s="213"/>
      <c r="L795" s="219"/>
      <c r="M795" s="220"/>
      <c r="N795" s="221"/>
      <c r="O795" s="221"/>
      <c r="P795" s="221"/>
      <c r="Q795" s="221"/>
      <c r="R795" s="221"/>
      <c r="S795" s="221"/>
      <c r="T795" s="222"/>
      <c r="AT795" s="223" t="s">
        <v>555</v>
      </c>
      <c r="AU795" s="223" t="s">
        <v>87</v>
      </c>
      <c r="AV795" s="13" t="s">
        <v>87</v>
      </c>
      <c r="AW795" s="13" t="s">
        <v>32</v>
      </c>
      <c r="AX795" s="13" t="s">
        <v>77</v>
      </c>
      <c r="AY795" s="223" t="s">
        <v>209</v>
      </c>
    </row>
    <row r="796" spans="2:51" s="15" customFormat="1">
      <c r="B796" s="246"/>
      <c r="C796" s="247"/>
      <c r="D796" s="214" t="s">
        <v>555</v>
      </c>
      <c r="E796" s="248" t="s">
        <v>1</v>
      </c>
      <c r="F796" s="249" t="s">
        <v>1523</v>
      </c>
      <c r="G796" s="247"/>
      <c r="H796" s="248" t="s">
        <v>1</v>
      </c>
      <c r="I796" s="250"/>
      <c r="J796" s="247"/>
      <c r="K796" s="247"/>
      <c r="L796" s="251"/>
      <c r="M796" s="252"/>
      <c r="N796" s="253"/>
      <c r="O796" s="253"/>
      <c r="P796" s="253"/>
      <c r="Q796" s="253"/>
      <c r="R796" s="253"/>
      <c r="S796" s="253"/>
      <c r="T796" s="254"/>
      <c r="AT796" s="255" t="s">
        <v>555</v>
      </c>
      <c r="AU796" s="255" t="s">
        <v>87</v>
      </c>
      <c r="AV796" s="15" t="s">
        <v>85</v>
      </c>
      <c r="AW796" s="15" t="s">
        <v>32</v>
      </c>
      <c r="AX796" s="15" t="s">
        <v>77</v>
      </c>
      <c r="AY796" s="255" t="s">
        <v>209</v>
      </c>
    </row>
    <row r="797" spans="2:51" s="13" customFormat="1">
      <c r="B797" s="212"/>
      <c r="C797" s="213"/>
      <c r="D797" s="214" t="s">
        <v>555</v>
      </c>
      <c r="E797" s="215" t="s">
        <v>1</v>
      </c>
      <c r="F797" s="216" t="s">
        <v>1524</v>
      </c>
      <c r="G797" s="213"/>
      <c r="H797" s="217">
        <v>32.659999999999997</v>
      </c>
      <c r="I797" s="218"/>
      <c r="J797" s="213"/>
      <c r="K797" s="213"/>
      <c r="L797" s="219"/>
      <c r="M797" s="220"/>
      <c r="N797" s="221"/>
      <c r="O797" s="221"/>
      <c r="P797" s="221"/>
      <c r="Q797" s="221"/>
      <c r="R797" s="221"/>
      <c r="S797" s="221"/>
      <c r="T797" s="222"/>
      <c r="AT797" s="223" t="s">
        <v>555</v>
      </c>
      <c r="AU797" s="223" t="s">
        <v>87</v>
      </c>
      <c r="AV797" s="13" t="s">
        <v>87</v>
      </c>
      <c r="AW797" s="13" t="s">
        <v>32</v>
      </c>
      <c r="AX797" s="13" t="s">
        <v>77</v>
      </c>
      <c r="AY797" s="223" t="s">
        <v>209</v>
      </c>
    </row>
    <row r="798" spans="2:51" s="15" customFormat="1">
      <c r="B798" s="246"/>
      <c r="C798" s="247"/>
      <c r="D798" s="214" t="s">
        <v>555</v>
      </c>
      <c r="E798" s="248" t="s">
        <v>1</v>
      </c>
      <c r="F798" s="249" t="s">
        <v>1525</v>
      </c>
      <c r="G798" s="247"/>
      <c r="H798" s="248" t="s">
        <v>1</v>
      </c>
      <c r="I798" s="250"/>
      <c r="J798" s="247"/>
      <c r="K798" s="247"/>
      <c r="L798" s="251"/>
      <c r="M798" s="252"/>
      <c r="N798" s="253"/>
      <c r="O798" s="253"/>
      <c r="P798" s="253"/>
      <c r="Q798" s="253"/>
      <c r="R798" s="253"/>
      <c r="S798" s="253"/>
      <c r="T798" s="254"/>
      <c r="AT798" s="255" t="s">
        <v>555</v>
      </c>
      <c r="AU798" s="255" t="s">
        <v>87</v>
      </c>
      <c r="AV798" s="15" t="s">
        <v>85</v>
      </c>
      <c r="AW798" s="15" t="s">
        <v>32</v>
      </c>
      <c r="AX798" s="15" t="s">
        <v>77</v>
      </c>
      <c r="AY798" s="255" t="s">
        <v>209</v>
      </c>
    </row>
    <row r="799" spans="2:51" s="13" customFormat="1">
      <c r="B799" s="212"/>
      <c r="C799" s="213"/>
      <c r="D799" s="214" t="s">
        <v>555</v>
      </c>
      <c r="E799" s="215" t="s">
        <v>1</v>
      </c>
      <c r="F799" s="216" t="s">
        <v>1526</v>
      </c>
      <c r="G799" s="213"/>
      <c r="H799" s="217">
        <v>7.03</v>
      </c>
      <c r="I799" s="218"/>
      <c r="J799" s="213"/>
      <c r="K799" s="213"/>
      <c r="L799" s="219"/>
      <c r="M799" s="220"/>
      <c r="N799" s="221"/>
      <c r="O799" s="221"/>
      <c r="P799" s="221"/>
      <c r="Q799" s="221"/>
      <c r="R799" s="221"/>
      <c r="S799" s="221"/>
      <c r="T799" s="222"/>
      <c r="AT799" s="223" t="s">
        <v>555</v>
      </c>
      <c r="AU799" s="223" t="s">
        <v>87</v>
      </c>
      <c r="AV799" s="13" t="s">
        <v>87</v>
      </c>
      <c r="AW799" s="13" t="s">
        <v>32</v>
      </c>
      <c r="AX799" s="13" t="s">
        <v>77</v>
      </c>
      <c r="AY799" s="223" t="s">
        <v>209</v>
      </c>
    </row>
    <row r="800" spans="2:51" s="15" customFormat="1">
      <c r="B800" s="246"/>
      <c r="C800" s="247"/>
      <c r="D800" s="214" t="s">
        <v>555</v>
      </c>
      <c r="E800" s="248" t="s">
        <v>1</v>
      </c>
      <c r="F800" s="249" t="s">
        <v>1527</v>
      </c>
      <c r="G800" s="247"/>
      <c r="H800" s="248" t="s">
        <v>1</v>
      </c>
      <c r="I800" s="250"/>
      <c r="J800" s="247"/>
      <c r="K800" s="247"/>
      <c r="L800" s="251"/>
      <c r="M800" s="252"/>
      <c r="N800" s="253"/>
      <c r="O800" s="253"/>
      <c r="P800" s="253"/>
      <c r="Q800" s="253"/>
      <c r="R800" s="253"/>
      <c r="S800" s="253"/>
      <c r="T800" s="254"/>
      <c r="AT800" s="255" t="s">
        <v>555</v>
      </c>
      <c r="AU800" s="255" t="s">
        <v>87</v>
      </c>
      <c r="AV800" s="15" t="s">
        <v>85</v>
      </c>
      <c r="AW800" s="15" t="s">
        <v>32</v>
      </c>
      <c r="AX800" s="15" t="s">
        <v>77</v>
      </c>
      <c r="AY800" s="255" t="s">
        <v>209</v>
      </c>
    </row>
    <row r="801" spans="2:51" s="13" customFormat="1">
      <c r="B801" s="212"/>
      <c r="C801" s="213"/>
      <c r="D801" s="214" t="s">
        <v>555</v>
      </c>
      <c r="E801" s="215" t="s">
        <v>1</v>
      </c>
      <c r="F801" s="216" t="s">
        <v>1528</v>
      </c>
      <c r="G801" s="213"/>
      <c r="H801" s="217">
        <v>4.4400000000000004</v>
      </c>
      <c r="I801" s="218"/>
      <c r="J801" s="213"/>
      <c r="K801" s="213"/>
      <c r="L801" s="219"/>
      <c r="M801" s="220"/>
      <c r="N801" s="221"/>
      <c r="O801" s="221"/>
      <c r="P801" s="221"/>
      <c r="Q801" s="221"/>
      <c r="R801" s="221"/>
      <c r="S801" s="221"/>
      <c r="T801" s="222"/>
      <c r="AT801" s="223" t="s">
        <v>555</v>
      </c>
      <c r="AU801" s="223" t="s">
        <v>87</v>
      </c>
      <c r="AV801" s="13" t="s">
        <v>87</v>
      </c>
      <c r="AW801" s="13" t="s">
        <v>32</v>
      </c>
      <c r="AX801" s="13" t="s">
        <v>77</v>
      </c>
      <c r="AY801" s="223" t="s">
        <v>209</v>
      </c>
    </row>
    <row r="802" spans="2:51" s="15" customFormat="1">
      <c r="B802" s="246"/>
      <c r="C802" s="247"/>
      <c r="D802" s="214" t="s">
        <v>555</v>
      </c>
      <c r="E802" s="248" t="s">
        <v>1</v>
      </c>
      <c r="F802" s="249" t="s">
        <v>1529</v>
      </c>
      <c r="G802" s="247"/>
      <c r="H802" s="248" t="s">
        <v>1</v>
      </c>
      <c r="I802" s="250"/>
      <c r="J802" s="247"/>
      <c r="K802" s="247"/>
      <c r="L802" s="251"/>
      <c r="M802" s="252"/>
      <c r="N802" s="253"/>
      <c r="O802" s="253"/>
      <c r="P802" s="253"/>
      <c r="Q802" s="253"/>
      <c r="R802" s="253"/>
      <c r="S802" s="253"/>
      <c r="T802" s="254"/>
      <c r="AT802" s="255" t="s">
        <v>555</v>
      </c>
      <c r="AU802" s="255" t="s">
        <v>87</v>
      </c>
      <c r="AV802" s="15" t="s">
        <v>85</v>
      </c>
      <c r="AW802" s="15" t="s">
        <v>32</v>
      </c>
      <c r="AX802" s="15" t="s">
        <v>77</v>
      </c>
      <c r="AY802" s="255" t="s">
        <v>209</v>
      </c>
    </row>
    <row r="803" spans="2:51" s="13" customFormat="1">
      <c r="B803" s="212"/>
      <c r="C803" s="213"/>
      <c r="D803" s="214" t="s">
        <v>555</v>
      </c>
      <c r="E803" s="215" t="s">
        <v>1</v>
      </c>
      <c r="F803" s="216" t="s">
        <v>1530</v>
      </c>
      <c r="G803" s="213"/>
      <c r="H803" s="217">
        <v>194.94</v>
      </c>
      <c r="I803" s="218"/>
      <c r="J803" s="213"/>
      <c r="K803" s="213"/>
      <c r="L803" s="219"/>
      <c r="M803" s="220"/>
      <c r="N803" s="221"/>
      <c r="O803" s="221"/>
      <c r="P803" s="221"/>
      <c r="Q803" s="221"/>
      <c r="R803" s="221"/>
      <c r="S803" s="221"/>
      <c r="T803" s="222"/>
      <c r="AT803" s="223" t="s">
        <v>555</v>
      </c>
      <c r="AU803" s="223" t="s">
        <v>87</v>
      </c>
      <c r="AV803" s="13" t="s">
        <v>87</v>
      </c>
      <c r="AW803" s="13" t="s">
        <v>32</v>
      </c>
      <c r="AX803" s="13" t="s">
        <v>77</v>
      </c>
      <c r="AY803" s="223" t="s">
        <v>209</v>
      </c>
    </row>
    <row r="804" spans="2:51" s="15" customFormat="1">
      <c r="B804" s="246"/>
      <c r="C804" s="247"/>
      <c r="D804" s="214" t="s">
        <v>555</v>
      </c>
      <c r="E804" s="248" t="s">
        <v>1</v>
      </c>
      <c r="F804" s="249" t="s">
        <v>1531</v>
      </c>
      <c r="G804" s="247"/>
      <c r="H804" s="248" t="s">
        <v>1</v>
      </c>
      <c r="I804" s="250"/>
      <c r="J804" s="247"/>
      <c r="K804" s="247"/>
      <c r="L804" s="251"/>
      <c r="M804" s="252"/>
      <c r="N804" s="253"/>
      <c r="O804" s="253"/>
      <c r="P804" s="253"/>
      <c r="Q804" s="253"/>
      <c r="R804" s="253"/>
      <c r="S804" s="253"/>
      <c r="T804" s="254"/>
      <c r="AT804" s="255" t="s">
        <v>555</v>
      </c>
      <c r="AU804" s="255" t="s">
        <v>87</v>
      </c>
      <c r="AV804" s="15" t="s">
        <v>85</v>
      </c>
      <c r="AW804" s="15" t="s">
        <v>32</v>
      </c>
      <c r="AX804" s="15" t="s">
        <v>77</v>
      </c>
      <c r="AY804" s="255" t="s">
        <v>209</v>
      </c>
    </row>
    <row r="805" spans="2:51" s="13" customFormat="1">
      <c r="B805" s="212"/>
      <c r="C805" s="213"/>
      <c r="D805" s="214" t="s">
        <v>555</v>
      </c>
      <c r="E805" s="215" t="s">
        <v>1</v>
      </c>
      <c r="F805" s="216" t="s">
        <v>1532</v>
      </c>
      <c r="G805" s="213"/>
      <c r="H805" s="217">
        <v>18.32</v>
      </c>
      <c r="I805" s="218"/>
      <c r="J805" s="213"/>
      <c r="K805" s="213"/>
      <c r="L805" s="219"/>
      <c r="M805" s="220"/>
      <c r="N805" s="221"/>
      <c r="O805" s="221"/>
      <c r="P805" s="221"/>
      <c r="Q805" s="221"/>
      <c r="R805" s="221"/>
      <c r="S805" s="221"/>
      <c r="T805" s="222"/>
      <c r="AT805" s="223" t="s">
        <v>555</v>
      </c>
      <c r="AU805" s="223" t="s">
        <v>87</v>
      </c>
      <c r="AV805" s="13" t="s">
        <v>87</v>
      </c>
      <c r="AW805" s="13" t="s">
        <v>32</v>
      </c>
      <c r="AX805" s="13" t="s">
        <v>77</v>
      </c>
      <c r="AY805" s="223" t="s">
        <v>209</v>
      </c>
    </row>
    <row r="806" spans="2:51" s="15" customFormat="1">
      <c r="B806" s="246"/>
      <c r="C806" s="247"/>
      <c r="D806" s="214" t="s">
        <v>555</v>
      </c>
      <c r="E806" s="248" t="s">
        <v>1</v>
      </c>
      <c r="F806" s="249" t="s">
        <v>1533</v>
      </c>
      <c r="G806" s="247"/>
      <c r="H806" s="248" t="s">
        <v>1</v>
      </c>
      <c r="I806" s="250"/>
      <c r="J806" s="247"/>
      <c r="K806" s="247"/>
      <c r="L806" s="251"/>
      <c r="M806" s="252"/>
      <c r="N806" s="253"/>
      <c r="O806" s="253"/>
      <c r="P806" s="253"/>
      <c r="Q806" s="253"/>
      <c r="R806" s="253"/>
      <c r="S806" s="253"/>
      <c r="T806" s="254"/>
      <c r="AT806" s="255" t="s">
        <v>555</v>
      </c>
      <c r="AU806" s="255" t="s">
        <v>87</v>
      </c>
      <c r="AV806" s="15" t="s">
        <v>85</v>
      </c>
      <c r="AW806" s="15" t="s">
        <v>32</v>
      </c>
      <c r="AX806" s="15" t="s">
        <v>77</v>
      </c>
      <c r="AY806" s="255" t="s">
        <v>209</v>
      </c>
    </row>
    <row r="807" spans="2:51" s="13" customFormat="1">
      <c r="B807" s="212"/>
      <c r="C807" s="213"/>
      <c r="D807" s="214" t="s">
        <v>555</v>
      </c>
      <c r="E807" s="215" t="s">
        <v>1</v>
      </c>
      <c r="F807" s="216" t="s">
        <v>1534</v>
      </c>
      <c r="G807" s="213"/>
      <c r="H807" s="217">
        <v>6.88</v>
      </c>
      <c r="I807" s="218"/>
      <c r="J807" s="213"/>
      <c r="K807" s="213"/>
      <c r="L807" s="219"/>
      <c r="M807" s="220"/>
      <c r="N807" s="221"/>
      <c r="O807" s="221"/>
      <c r="P807" s="221"/>
      <c r="Q807" s="221"/>
      <c r="R807" s="221"/>
      <c r="S807" s="221"/>
      <c r="T807" s="222"/>
      <c r="AT807" s="223" t="s">
        <v>555</v>
      </c>
      <c r="AU807" s="223" t="s">
        <v>87</v>
      </c>
      <c r="AV807" s="13" t="s">
        <v>87</v>
      </c>
      <c r="AW807" s="13" t="s">
        <v>32</v>
      </c>
      <c r="AX807" s="13" t="s">
        <v>77</v>
      </c>
      <c r="AY807" s="223" t="s">
        <v>209</v>
      </c>
    </row>
    <row r="808" spans="2:51" s="15" customFormat="1">
      <c r="B808" s="246"/>
      <c r="C808" s="247"/>
      <c r="D808" s="214" t="s">
        <v>555</v>
      </c>
      <c r="E808" s="248" t="s">
        <v>1</v>
      </c>
      <c r="F808" s="249" t="s">
        <v>1535</v>
      </c>
      <c r="G808" s="247"/>
      <c r="H808" s="248" t="s">
        <v>1</v>
      </c>
      <c r="I808" s="250"/>
      <c r="J808" s="247"/>
      <c r="K808" s="247"/>
      <c r="L808" s="251"/>
      <c r="M808" s="252"/>
      <c r="N808" s="253"/>
      <c r="O808" s="253"/>
      <c r="P808" s="253"/>
      <c r="Q808" s="253"/>
      <c r="R808" s="253"/>
      <c r="S808" s="253"/>
      <c r="T808" s="254"/>
      <c r="AT808" s="255" t="s">
        <v>555</v>
      </c>
      <c r="AU808" s="255" t="s">
        <v>87</v>
      </c>
      <c r="AV808" s="15" t="s">
        <v>85</v>
      </c>
      <c r="AW808" s="15" t="s">
        <v>32</v>
      </c>
      <c r="AX808" s="15" t="s">
        <v>77</v>
      </c>
      <c r="AY808" s="255" t="s">
        <v>209</v>
      </c>
    </row>
    <row r="809" spans="2:51" s="13" customFormat="1">
      <c r="B809" s="212"/>
      <c r="C809" s="213"/>
      <c r="D809" s="214" t="s">
        <v>555</v>
      </c>
      <c r="E809" s="215" t="s">
        <v>1</v>
      </c>
      <c r="F809" s="216" t="s">
        <v>1536</v>
      </c>
      <c r="G809" s="213"/>
      <c r="H809" s="217">
        <v>16.37</v>
      </c>
      <c r="I809" s="218"/>
      <c r="J809" s="213"/>
      <c r="K809" s="213"/>
      <c r="L809" s="219"/>
      <c r="M809" s="220"/>
      <c r="N809" s="221"/>
      <c r="O809" s="221"/>
      <c r="P809" s="221"/>
      <c r="Q809" s="221"/>
      <c r="R809" s="221"/>
      <c r="S809" s="221"/>
      <c r="T809" s="222"/>
      <c r="AT809" s="223" t="s">
        <v>555</v>
      </c>
      <c r="AU809" s="223" t="s">
        <v>87</v>
      </c>
      <c r="AV809" s="13" t="s">
        <v>87</v>
      </c>
      <c r="AW809" s="13" t="s">
        <v>32</v>
      </c>
      <c r="AX809" s="13" t="s">
        <v>77</v>
      </c>
      <c r="AY809" s="223" t="s">
        <v>209</v>
      </c>
    </row>
    <row r="810" spans="2:51" s="15" customFormat="1">
      <c r="B810" s="246"/>
      <c r="C810" s="247"/>
      <c r="D810" s="214" t="s">
        <v>555</v>
      </c>
      <c r="E810" s="248" t="s">
        <v>1</v>
      </c>
      <c r="F810" s="249" t="s">
        <v>1537</v>
      </c>
      <c r="G810" s="247"/>
      <c r="H810" s="248" t="s">
        <v>1</v>
      </c>
      <c r="I810" s="250"/>
      <c r="J810" s="247"/>
      <c r="K810" s="247"/>
      <c r="L810" s="251"/>
      <c r="M810" s="252"/>
      <c r="N810" s="253"/>
      <c r="O810" s="253"/>
      <c r="P810" s="253"/>
      <c r="Q810" s="253"/>
      <c r="R810" s="253"/>
      <c r="S810" s="253"/>
      <c r="T810" s="254"/>
      <c r="AT810" s="255" t="s">
        <v>555</v>
      </c>
      <c r="AU810" s="255" t="s">
        <v>87</v>
      </c>
      <c r="AV810" s="15" t="s">
        <v>85</v>
      </c>
      <c r="AW810" s="15" t="s">
        <v>32</v>
      </c>
      <c r="AX810" s="15" t="s">
        <v>77</v>
      </c>
      <c r="AY810" s="255" t="s">
        <v>209</v>
      </c>
    </row>
    <row r="811" spans="2:51" s="13" customFormat="1">
      <c r="B811" s="212"/>
      <c r="C811" s="213"/>
      <c r="D811" s="214" t="s">
        <v>555</v>
      </c>
      <c r="E811" s="215" t="s">
        <v>1</v>
      </c>
      <c r="F811" s="216" t="s">
        <v>1538</v>
      </c>
      <c r="G811" s="213"/>
      <c r="H811" s="217">
        <v>8.93</v>
      </c>
      <c r="I811" s="218"/>
      <c r="J811" s="213"/>
      <c r="K811" s="213"/>
      <c r="L811" s="219"/>
      <c r="M811" s="220"/>
      <c r="N811" s="221"/>
      <c r="O811" s="221"/>
      <c r="P811" s="221"/>
      <c r="Q811" s="221"/>
      <c r="R811" s="221"/>
      <c r="S811" s="221"/>
      <c r="T811" s="222"/>
      <c r="AT811" s="223" t="s">
        <v>555</v>
      </c>
      <c r="AU811" s="223" t="s">
        <v>87</v>
      </c>
      <c r="AV811" s="13" t="s">
        <v>87</v>
      </c>
      <c r="AW811" s="13" t="s">
        <v>32</v>
      </c>
      <c r="AX811" s="13" t="s">
        <v>77</v>
      </c>
      <c r="AY811" s="223" t="s">
        <v>209</v>
      </c>
    </row>
    <row r="812" spans="2:51" s="15" customFormat="1">
      <c r="B812" s="246"/>
      <c r="C812" s="247"/>
      <c r="D812" s="214" t="s">
        <v>555</v>
      </c>
      <c r="E812" s="248" t="s">
        <v>1</v>
      </c>
      <c r="F812" s="249" t="s">
        <v>1539</v>
      </c>
      <c r="G812" s="247"/>
      <c r="H812" s="248" t="s">
        <v>1</v>
      </c>
      <c r="I812" s="250"/>
      <c r="J812" s="247"/>
      <c r="K812" s="247"/>
      <c r="L812" s="251"/>
      <c r="M812" s="252"/>
      <c r="N812" s="253"/>
      <c r="O812" s="253"/>
      <c r="P812" s="253"/>
      <c r="Q812" s="253"/>
      <c r="R812" s="253"/>
      <c r="S812" s="253"/>
      <c r="T812" s="254"/>
      <c r="AT812" s="255" t="s">
        <v>555</v>
      </c>
      <c r="AU812" s="255" t="s">
        <v>87</v>
      </c>
      <c r="AV812" s="15" t="s">
        <v>85</v>
      </c>
      <c r="AW812" s="15" t="s">
        <v>32</v>
      </c>
      <c r="AX812" s="15" t="s">
        <v>77</v>
      </c>
      <c r="AY812" s="255" t="s">
        <v>209</v>
      </c>
    </row>
    <row r="813" spans="2:51" s="13" customFormat="1">
      <c r="B813" s="212"/>
      <c r="C813" s="213"/>
      <c r="D813" s="214" t="s">
        <v>555</v>
      </c>
      <c r="E813" s="215" t="s">
        <v>1</v>
      </c>
      <c r="F813" s="216" t="s">
        <v>1540</v>
      </c>
      <c r="G813" s="213"/>
      <c r="H813" s="217">
        <v>10.18</v>
      </c>
      <c r="I813" s="218"/>
      <c r="J813" s="213"/>
      <c r="K813" s="213"/>
      <c r="L813" s="219"/>
      <c r="M813" s="220"/>
      <c r="N813" s="221"/>
      <c r="O813" s="221"/>
      <c r="P813" s="221"/>
      <c r="Q813" s="221"/>
      <c r="R813" s="221"/>
      <c r="S813" s="221"/>
      <c r="T813" s="222"/>
      <c r="AT813" s="223" t="s">
        <v>555</v>
      </c>
      <c r="AU813" s="223" t="s">
        <v>87</v>
      </c>
      <c r="AV813" s="13" t="s">
        <v>87</v>
      </c>
      <c r="AW813" s="13" t="s">
        <v>32</v>
      </c>
      <c r="AX813" s="13" t="s">
        <v>77</v>
      </c>
      <c r="AY813" s="223" t="s">
        <v>209</v>
      </c>
    </row>
    <row r="814" spans="2:51" s="15" customFormat="1">
      <c r="B814" s="246"/>
      <c r="C814" s="247"/>
      <c r="D814" s="214" t="s">
        <v>555</v>
      </c>
      <c r="E814" s="248" t="s">
        <v>1</v>
      </c>
      <c r="F814" s="249" t="s">
        <v>1541</v>
      </c>
      <c r="G814" s="247"/>
      <c r="H814" s="248" t="s">
        <v>1</v>
      </c>
      <c r="I814" s="250"/>
      <c r="J814" s="247"/>
      <c r="K814" s="247"/>
      <c r="L814" s="251"/>
      <c r="M814" s="252"/>
      <c r="N814" s="253"/>
      <c r="O814" s="253"/>
      <c r="P814" s="253"/>
      <c r="Q814" s="253"/>
      <c r="R814" s="253"/>
      <c r="S814" s="253"/>
      <c r="T814" s="254"/>
      <c r="AT814" s="255" t="s">
        <v>555</v>
      </c>
      <c r="AU814" s="255" t="s">
        <v>87</v>
      </c>
      <c r="AV814" s="15" t="s">
        <v>85</v>
      </c>
      <c r="AW814" s="15" t="s">
        <v>32</v>
      </c>
      <c r="AX814" s="15" t="s">
        <v>77</v>
      </c>
      <c r="AY814" s="255" t="s">
        <v>209</v>
      </c>
    </row>
    <row r="815" spans="2:51" s="13" customFormat="1">
      <c r="B815" s="212"/>
      <c r="C815" s="213"/>
      <c r="D815" s="214" t="s">
        <v>555</v>
      </c>
      <c r="E815" s="215" t="s">
        <v>1</v>
      </c>
      <c r="F815" s="216" t="s">
        <v>1542</v>
      </c>
      <c r="G815" s="213"/>
      <c r="H815" s="217">
        <v>9</v>
      </c>
      <c r="I815" s="218"/>
      <c r="J815" s="213"/>
      <c r="K815" s="213"/>
      <c r="L815" s="219"/>
      <c r="M815" s="220"/>
      <c r="N815" s="221"/>
      <c r="O815" s="221"/>
      <c r="P815" s="221"/>
      <c r="Q815" s="221"/>
      <c r="R815" s="221"/>
      <c r="S815" s="221"/>
      <c r="T815" s="222"/>
      <c r="AT815" s="223" t="s">
        <v>555</v>
      </c>
      <c r="AU815" s="223" t="s">
        <v>87</v>
      </c>
      <c r="AV815" s="13" t="s">
        <v>87</v>
      </c>
      <c r="AW815" s="13" t="s">
        <v>32</v>
      </c>
      <c r="AX815" s="13" t="s">
        <v>77</v>
      </c>
      <c r="AY815" s="223" t="s">
        <v>209</v>
      </c>
    </row>
    <row r="816" spans="2:51" s="15" customFormat="1">
      <c r="B816" s="246"/>
      <c r="C816" s="247"/>
      <c r="D816" s="214" t="s">
        <v>555</v>
      </c>
      <c r="E816" s="248" t="s">
        <v>1</v>
      </c>
      <c r="F816" s="249" t="s">
        <v>1543</v>
      </c>
      <c r="G816" s="247"/>
      <c r="H816" s="248" t="s">
        <v>1</v>
      </c>
      <c r="I816" s="250"/>
      <c r="J816" s="247"/>
      <c r="K816" s="247"/>
      <c r="L816" s="251"/>
      <c r="M816" s="252"/>
      <c r="N816" s="253"/>
      <c r="O816" s="253"/>
      <c r="P816" s="253"/>
      <c r="Q816" s="253"/>
      <c r="R816" s="253"/>
      <c r="S816" s="253"/>
      <c r="T816" s="254"/>
      <c r="AT816" s="255" t="s">
        <v>555</v>
      </c>
      <c r="AU816" s="255" t="s">
        <v>87</v>
      </c>
      <c r="AV816" s="15" t="s">
        <v>85</v>
      </c>
      <c r="AW816" s="15" t="s">
        <v>32</v>
      </c>
      <c r="AX816" s="15" t="s">
        <v>77</v>
      </c>
      <c r="AY816" s="255" t="s">
        <v>209</v>
      </c>
    </row>
    <row r="817" spans="2:51" s="13" customFormat="1">
      <c r="B817" s="212"/>
      <c r="C817" s="213"/>
      <c r="D817" s="214" t="s">
        <v>555</v>
      </c>
      <c r="E817" s="215" t="s">
        <v>1</v>
      </c>
      <c r="F817" s="216" t="s">
        <v>1544</v>
      </c>
      <c r="G817" s="213"/>
      <c r="H817" s="217">
        <v>241.99</v>
      </c>
      <c r="I817" s="218"/>
      <c r="J817" s="213"/>
      <c r="K817" s="213"/>
      <c r="L817" s="219"/>
      <c r="M817" s="220"/>
      <c r="N817" s="221"/>
      <c r="O817" s="221"/>
      <c r="P817" s="221"/>
      <c r="Q817" s="221"/>
      <c r="R817" s="221"/>
      <c r="S817" s="221"/>
      <c r="T817" s="222"/>
      <c r="AT817" s="223" t="s">
        <v>555</v>
      </c>
      <c r="AU817" s="223" t="s">
        <v>87</v>
      </c>
      <c r="AV817" s="13" t="s">
        <v>87</v>
      </c>
      <c r="AW817" s="13" t="s">
        <v>32</v>
      </c>
      <c r="AX817" s="13" t="s">
        <v>77</v>
      </c>
      <c r="AY817" s="223" t="s">
        <v>209</v>
      </c>
    </row>
    <row r="818" spans="2:51" s="15" customFormat="1">
      <c r="B818" s="246"/>
      <c r="C818" s="247"/>
      <c r="D818" s="214" t="s">
        <v>555</v>
      </c>
      <c r="E818" s="248" t="s">
        <v>1</v>
      </c>
      <c r="F818" s="249" t="s">
        <v>1545</v>
      </c>
      <c r="G818" s="247"/>
      <c r="H818" s="248" t="s">
        <v>1</v>
      </c>
      <c r="I818" s="250"/>
      <c r="J818" s="247"/>
      <c r="K818" s="247"/>
      <c r="L818" s="251"/>
      <c r="M818" s="252"/>
      <c r="N818" s="253"/>
      <c r="O818" s="253"/>
      <c r="P818" s="253"/>
      <c r="Q818" s="253"/>
      <c r="R818" s="253"/>
      <c r="S818" s="253"/>
      <c r="T818" s="254"/>
      <c r="AT818" s="255" t="s">
        <v>555</v>
      </c>
      <c r="AU818" s="255" t="s">
        <v>87</v>
      </c>
      <c r="AV818" s="15" t="s">
        <v>85</v>
      </c>
      <c r="AW818" s="15" t="s">
        <v>32</v>
      </c>
      <c r="AX818" s="15" t="s">
        <v>77</v>
      </c>
      <c r="AY818" s="255" t="s">
        <v>209</v>
      </c>
    </row>
    <row r="819" spans="2:51" s="13" customFormat="1">
      <c r="B819" s="212"/>
      <c r="C819" s="213"/>
      <c r="D819" s="214" t="s">
        <v>555</v>
      </c>
      <c r="E819" s="215" t="s">
        <v>1</v>
      </c>
      <c r="F819" s="216" t="s">
        <v>1546</v>
      </c>
      <c r="G819" s="213"/>
      <c r="H819" s="217">
        <v>14.51</v>
      </c>
      <c r="I819" s="218"/>
      <c r="J819" s="213"/>
      <c r="K819" s="213"/>
      <c r="L819" s="219"/>
      <c r="M819" s="220"/>
      <c r="N819" s="221"/>
      <c r="O819" s="221"/>
      <c r="P819" s="221"/>
      <c r="Q819" s="221"/>
      <c r="R819" s="221"/>
      <c r="S819" s="221"/>
      <c r="T819" s="222"/>
      <c r="AT819" s="223" t="s">
        <v>555</v>
      </c>
      <c r="AU819" s="223" t="s">
        <v>87</v>
      </c>
      <c r="AV819" s="13" t="s">
        <v>87</v>
      </c>
      <c r="AW819" s="13" t="s">
        <v>32</v>
      </c>
      <c r="AX819" s="13" t="s">
        <v>77</v>
      </c>
      <c r="AY819" s="223" t="s">
        <v>209</v>
      </c>
    </row>
    <row r="820" spans="2:51" s="15" customFormat="1">
      <c r="B820" s="246"/>
      <c r="C820" s="247"/>
      <c r="D820" s="214" t="s">
        <v>555</v>
      </c>
      <c r="E820" s="248" t="s">
        <v>1</v>
      </c>
      <c r="F820" s="249" t="s">
        <v>1547</v>
      </c>
      <c r="G820" s="247"/>
      <c r="H820" s="248" t="s">
        <v>1</v>
      </c>
      <c r="I820" s="250"/>
      <c r="J820" s="247"/>
      <c r="K820" s="247"/>
      <c r="L820" s="251"/>
      <c r="M820" s="252"/>
      <c r="N820" s="253"/>
      <c r="O820" s="253"/>
      <c r="P820" s="253"/>
      <c r="Q820" s="253"/>
      <c r="R820" s="253"/>
      <c r="S820" s="253"/>
      <c r="T820" s="254"/>
      <c r="AT820" s="255" t="s">
        <v>555</v>
      </c>
      <c r="AU820" s="255" t="s">
        <v>87</v>
      </c>
      <c r="AV820" s="15" t="s">
        <v>85</v>
      </c>
      <c r="AW820" s="15" t="s">
        <v>32</v>
      </c>
      <c r="AX820" s="15" t="s">
        <v>77</v>
      </c>
      <c r="AY820" s="255" t="s">
        <v>209</v>
      </c>
    </row>
    <row r="821" spans="2:51" s="13" customFormat="1">
      <c r="B821" s="212"/>
      <c r="C821" s="213"/>
      <c r="D821" s="214" t="s">
        <v>555</v>
      </c>
      <c r="E821" s="215" t="s">
        <v>1</v>
      </c>
      <c r="F821" s="216" t="s">
        <v>1548</v>
      </c>
      <c r="G821" s="213"/>
      <c r="H821" s="217">
        <v>2.54</v>
      </c>
      <c r="I821" s="218"/>
      <c r="J821" s="213"/>
      <c r="K821" s="213"/>
      <c r="L821" s="219"/>
      <c r="M821" s="220"/>
      <c r="N821" s="221"/>
      <c r="O821" s="221"/>
      <c r="P821" s="221"/>
      <c r="Q821" s="221"/>
      <c r="R821" s="221"/>
      <c r="S821" s="221"/>
      <c r="T821" s="222"/>
      <c r="AT821" s="223" t="s">
        <v>555</v>
      </c>
      <c r="AU821" s="223" t="s">
        <v>87</v>
      </c>
      <c r="AV821" s="13" t="s">
        <v>87</v>
      </c>
      <c r="AW821" s="13" t="s">
        <v>32</v>
      </c>
      <c r="AX821" s="13" t="s">
        <v>77</v>
      </c>
      <c r="AY821" s="223" t="s">
        <v>209</v>
      </c>
    </row>
    <row r="822" spans="2:51" s="15" customFormat="1">
      <c r="B822" s="246"/>
      <c r="C822" s="247"/>
      <c r="D822" s="214" t="s">
        <v>555</v>
      </c>
      <c r="E822" s="248" t="s">
        <v>1</v>
      </c>
      <c r="F822" s="249" t="s">
        <v>1549</v>
      </c>
      <c r="G822" s="247"/>
      <c r="H822" s="248" t="s">
        <v>1</v>
      </c>
      <c r="I822" s="250"/>
      <c r="J822" s="247"/>
      <c r="K822" s="247"/>
      <c r="L822" s="251"/>
      <c r="M822" s="252"/>
      <c r="N822" s="253"/>
      <c r="O822" s="253"/>
      <c r="P822" s="253"/>
      <c r="Q822" s="253"/>
      <c r="R822" s="253"/>
      <c r="S822" s="253"/>
      <c r="T822" s="254"/>
      <c r="AT822" s="255" t="s">
        <v>555</v>
      </c>
      <c r="AU822" s="255" t="s">
        <v>87</v>
      </c>
      <c r="AV822" s="15" t="s">
        <v>85</v>
      </c>
      <c r="AW822" s="15" t="s">
        <v>32</v>
      </c>
      <c r="AX822" s="15" t="s">
        <v>77</v>
      </c>
      <c r="AY822" s="255" t="s">
        <v>209</v>
      </c>
    </row>
    <row r="823" spans="2:51" s="13" customFormat="1">
      <c r="B823" s="212"/>
      <c r="C823" s="213"/>
      <c r="D823" s="214" t="s">
        <v>555</v>
      </c>
      <c r="E823" s="215" t="s">
        <v>1</v>
      </c>
      <c r="F823" s="216" t="s">
        <v>1443</v>
      </c>
      <c r="G823" s="213"/>
      <c r="H823" s="217">
        <v>1.43</v>
      </c>
      <c r="I823" s="218"/>
      <c r="J823" s="213"/>
      <c r="K823" s="213"/>
      <c r="L823" s="219"/>
      <c r="M823" s="220"/>
      <c r="N823" s="221"/>
      <c r="O823" s="221"/>
      <c r="P823" s="221"/>
      <c r="Q823" s="221"/>
      <c r="R823" s="221"/>
      <c r="S823" s="221"/>
      <c r="T823" s="222"/>
      <c r="AT823" s="223" t="s">
        <v>555</v>
      </c>
      <c r="AU823" s="223" t="s">
        <v>87</v>
      </c>
      <c r="AV823" s="13" t="s">
        <v>87</v>
      </c>
      <c r="AW823" s="13" t="s">
        <v>32</v>
      </c>
      <c r="AX823" s="13" t="s">
        <v>77</v>
      </c>
      <c r="AY823" s="223" t="s">
        <v>209</v>
      </c>
    </row>
    <row r="824" spans="2:51" s="15" customFormat="1">
      <c r="B824" s="246"/>
      <c r="C824" s="247"/>
      <c r="D824" s="214" t="s">
        <v>555</v>
      </c>
      <c r="E824" s="248" t="s">
        <v>1</v>
      </c>
      <c r="F824" s="249" t="s">
        <v>1550</v>
      </c>
      <c r="G824" s="247"/>
      <c r="H824" s="248" t="s">
        <v>1</v>
      </c>
      <c r="I824" s="250"/>
      <c r="J824" s="247"/>
      <c r="K824" s="247"/>
      <c r="L824" s="251"/>
      <c r="M824" s="252"/>
      <c r="N824" s="253"/>
      <c r="O824" s="253"/>
      <c r="P824" s="253"/>
      <c r="Q824" s="253"/>
      <c r="R824" s="253"/>
      <c r="S824" s="253"/>
      <c r="T824" s="254"/>
      <c r="AT824" s="255" t="s">
        <v>555</v>
      </c>
      <c r="AU824" s="255" t="s">
        <v>87</v>
      </c>
      <c r="AV824" s="15" t="s">
        <v>85</v>
      </c>
      <c r="AW824" s="15" t="s">
        <v>32</v>
      </c>
      <c r="AX824" s="15" t="s">
        <v>77</v>
      </c>
      <c r="AY824" s="255" t="s">
        <v>209</v>
      </c>
    </row>
    <row r="825" spans="2:51" s="13" customFormat="1">
      <c r="B825" s="212"/>
      <c r="C825" s="213"/>
      <c r="D825" s="214" t="s">
        <v>555</v>
      </c>
      <c r="E825" s="215" t="s">
        <v>1</v>
      </c>
      <c r="F825" s="216" t="s">
        <v>1551</v>
      </c>
      <c r="G825" s="213"/>
      <c r="H825" s="217">
        <v>4.6900000000000004</v>
      </c>
      <c r="I825" s="218"/>
      <c r="J825" s="213"/>
      <c r="K825" s="213"/>
      <c r="L825" s="219"/>
      <c r="M825" s="220"/>
      <c r="N825" s="221"/>
      <c r="O825" s="221"/>
      <c r="P825" s="221"/>
      <c r="Q825" s="221"/>
      <c r="R825" s="221"/>
      <c r="S825" s="221"/>
      <c r="T825" s="222"/>
      <c r="AT825" s="223" t="s">
        <v>555</v>
      </c>
      <c r="AU825" s="223" t="s">
        <v>87</v>
      </c>
      <c r="AV825" s="13" t="s">
        <v>87</v>
      </c>
      <c r="AW825" s="13" t="s">
        <v>32</v>
      </c>
      <c r="AX825" s="13" t="s">
        <v>77</v>
      </c>
      <c r="AY825" s="223" t="s">
        <v>209</v>
      </c>
    </row>
    <row r="826" spans="2:51" s="15" customFormat="1">
      <c r="B826" s="246"/>
      <c r="C826" s="247"/>
      <c r="D826" s="214" t="s">
        <v>555</v>
      </c>
      <c r="E826" s="248" t="s">
        <v>1</v>
      </c>
      <c r="F826" s="249" t="s">
        <v>1552</v>
      </c>
      <c r="G826" s="247"/>
      <c r="H826" s="248" t="s">
        <v>1</v>
      </c>
      <c r="I826" s="250"/>
      <c r="J826" s="247"/>
      <c r="K826" s="247"/>
      <c r="L826" s="251"/>
      <c r="M826" s="252"/>
      <c r="N826" s="253"/>
      <c r="O826" s="253"/>
      <c r="P826" s="253"/>
      <c r="Q826" s="253"/>
      <c r="R826" s="253"/>
      <c r="S826" s="253"/>
      <c r="T826" s="254"/>
      <c r="AT826" s="255" t="s">
        <v>555</v>
      </c>
      <c r="AU826" s="255" t="s">
        <v>87</v>
      </c>
      <c r="AV826" s="15" t="s">
        <v>85</v>
      </c>
      <c r="AW826" s="15" t="s">
        <v>32</v>
      </c>
      <c r="AX826" s="15" t="s">
        <v>77</v>
      </c>
      <c r="AY826" s="255" t="s">
        <v>209</v>
      </c>
    </row>
    <row r="827" spans="2:51" s="13" customFormat="1">
      <c r="B827" s="212"/>
      <c r="C827" s="213"/>
      <c r="D827" s="214" t="s">
        <v>555</v>
      </c>
      <c r="E827" s="215" t="s">
        <v>1</v>
      </c>
      <c r="F827" s="216" t="s">
        <v>1553</v>
      </c>
      <c r="G827" s="213"/>
      <c r="H827" s="217">
        <v>4.6500000000000004</v>
      </c>
      <c r="I827" s="218"/>
      <c r="J827" s="213"/>
      <c r="K827" s="213"/>
      <c r="L827" s="219"/>
      <c r="M827" s="220"/>
      <c r="N827" s="221"/>
      <c r="O827" s="221"/>
      <c r="P827" s="221"/>
      <c r="Q827" s="221"/>
      <c r="R827" s="221"/>
      <c r="S827" s="221"/>
      <c r="T827" s="222"/>
      <c r="AT827" s="223" t="s">
        <v>555</v>
      </c>
      <c r="AU827" s="223" t="s">
        <v>87</v>
      </c>
      <c r="AV827" s="13" t="s">
        <v>87</v>
      </c>
      <c r="AW827" s="13" t="s">
        <v>32</v>
      </c>
      <c r="AX827" s="13" t="s">
        <v>77</v>
      </c>
      <c r="AY827" s="223" t="s">
        <v>209</v>
      </c>
    </row>
    <row r="828" spans="2:51" s="15" customFormat="1">
      <c r="B828" s="246"/>
      <c r="C828" s="247"/>
      <c r="D828" s="214" t="s">
        <v>555</v>
      </c>
      <c r="E828" s="248" t="s">
        <v>1</v>
      </c>
      <c r="F828" s="249" t="s">
        <v>1554</v>
      </c>
      <c r="G828" s="247"/>
      <c r="H828" s="248" t="s">
        <v>1</v>
      </c>
      <c r="I828" s="250"/>
      <c r="J828" s="247"/>
      <c r="K828" s="247"/>
      <c r="L828" s="251"/>
      <c r="M828" s="252"/>
      <c r="N828" s="253"/>
      <c r="O828" s="253"/>
      <c r="P828" s="253"/>
      <c r="Q828" s="253"/>
      <c r="R828" s="253"/>
      <c r="S828" s="253"/>
      <c r="T828" s="254"/>
      <c r="AT828" s="255" t="s">
        <v>555</v>
      </c>
      <c r="AU828" s="255" t="s">
        <v>87</v>
      </c>
      <c r="AV828" s="15" t="s">
        <v>85</v>
      </c>
      <c r="AW828" s="15" t="s">
        <v>32</v>
      </c>
      <c r="AX828" s="15" t="s">
        <v>77</v>
      </c>
      <c r="AY828" s="255" t="s">
        <v>209</v>
      </c>
    </row>
    <row r="829" spans="2:51" s="13" customFormat="1">
      <c r="B829" s="212"/>
      <c r="C829" s="213"/>
      <c r="D829" s="214" t="s">
        <v>555</v>
      </c>
      <c r="E829" s="215" t="s">
        <v>1</v>
      </c>
      <c r="F829" s="216" t="s">
        <v>1555</v>
      </c>
      <c r="G829" s="213"/>
      <c r="H829" s="217">
        <v>68.14</v>
      </c>
      <c r="I829" s="218"/>
      <c r="J829" s="213"/>
      <c r="K829" s="213"/>
      <c r="L829" s="219"/>
      <c r="M829" s="220"/>
      <c r="N829" s="221"/>
      <c r="O829" s="221"/>
      <c r="P829" s="221"/>
      <c r="Q829" s="221"/>
      <c r="R829" s="221"/>
      <c r="S829" s="221"/>
      <c r="T829" s="222"/>
      <c r="AT829" s="223" t="s">
        <v>555</v>
      </c>
      <c r="AU829" s="223" t="s">
        <v>87</v>
      </c>
      <c r="AV829" s="13" t="s">
        <v>87</v>
      </c>
      <c r="AW829" s="13" t="s">
        <v>32</v>
      </c>
      <c r="AX829" s="13" t="s">
        <v>77</v>
      </c>
      <c r="AY829" s="223" t="s">
        <v>209</v>
      </c>
    </row>
    <row r="830" spans="2:51" s="15" customFormat="1">
      <c r="B830" s="246"/>
      <c r="C830" s="247"/>
      <c r="D830" s="214" t="s">
        <v>555</v>
      </c>
      <c r="E830" s="248" t="s">
        <v>1</v>
      </c>
      <c r="F830" s="249" t="s">
        <v>1556</v>
      </c>
      <c r="G830" s="247"/>
      <c r="H830" s="248" t="s">
        <v>1</v>
      </c>
      <c r="I830" s="250"/>
      <c r="J830" s="247"/>
      <c r="K830" s="247"/>
      <c r="L830" s="251"/>
      <c r="M830" s="252"/>
      <c r="N830" s="253"/>
      <c r="O830" s="253"/>
      <c r="P830" s="253"/>
      <c r="Q830" s="253"/>
      <c r="R830" s="253"/>
      <c r="S830" s="253"/>
      <c r="T830" s="254"/>
      <c r="AT830" s="255" t="s">
        <v>555</v>
      </c>
      <c r="AU830" s="255" t="s">
        <v>87</v>
      </c>
      <c r="AV830" s="15" t="s">
        <v>85</v>
      </c>
      <c r="AW830" s="15" t="s">
        <v>32</v>
      </c>
      <c r="AX830" s="15" t="s">
        <v>77</v>
      </c>
      <c r="AY830" s="255" t="s">
        <v>209</v>
      </c>
    </row>
    <row r="831" spans="2:51" s="13" customFormat="1">
      <c r="B831" s="212"/>
      <c r="C831" s="213"/>
      <c r="D831" s="214" t="s">
        <v>555</v>
      </c>
      <c r="E831" s="215" t="s">
        <v>1</v>
      </c>
      <c r="F831" s="216" t="s">
        <v>1557</v>
      </c>
      <c r="G831" s="213"/>
      <c r="H831" s="217">
        <v>24.15</v>
      </c>
      <c r="I831" s="218"/>
      <c r="J831" s="213"/>
      <c r="K831" s="213"/>
      <c r="L831" s="219"/>
      <c r="M831" s="220"/>
      <c r="N831" s="221"/>
      <c r="O831" s="221"/>
      <c r="P831" s="221"/>
      <c r="Q831" s="221"/>
      <c r="R831" s="221"/>
      <c r="S831" s="221"/>
      <c r="T831" s="222"/>
      <c r="AT831" s="223" t="s">
        <v>555</v>
      </c>
      <c r="AU831" s="223" t="s">
        <v>87</v>
      </c>
      <c r="AV831" s="13" t="s">
        <v>87</v>
      </c>
      <c r="AW831" s="13" t="s">
        <v>32</v>
      </c>
      <c r="AX831" s="13" t="s">
        <v>77</v>
      </c>
      <c r="AY831" s="223" t="s">
        <v>209</v>
      </c>
    </row>
    <row r="832" spans="2:51" s="15" customFormat="1">
      <c r="B832" s="246"/>
      <c r="C832" s="247"/>
      <c r="D832" s="214" t="s">
        <v>555</v>
      </c>
      <c r="E832" s="248" t="s">
        <v>1</v>
      </c>
      <c r="F832" s="249" t="s">
        <v>1558</v>
      </c>
      <c r="G832" s="247"/>
      <c r="H832" s="248" t="s">
        <v>1</v>
      </c>
      <c r="I832" s="250"/>
      <c r="J832" s="247"/>
      <c r="K832" s="247"/>
      <c r="L832" s="251"/>
      <c r="M832" s="252"/>
      <c r="N832" s="253"/>
      <c r="O832" s="253"/>
      <c r="P832" s="253"/>
      <c r="Q832" s="253"/>
      <c r="R832" s="253"/>
      <c r="S832" s="253"/>
      <c r="T832" s="254"/>
      <c r="AT832" s="255" t="s">
        <v>555</v>
      </c>
      <c r="AU832" s="255" t="s">
        <v>87</v>
      </c>
      <c r="AV832" s="15" t="s">
        <v>85</v>
      </c>
      <c r="AW832" s="15" t="s">
        <v>32</v>
      </c>
      <c r="AX832" s="15" t="s">
        <v>77</v>
      </c>
      <c r="AY832" s="255" t="s">
        <v>209</v>
      </c>
    </row>
    <row r="833" spans="2:51" s="13" customFormat="1">
      <c r="B833" s="212"/>
      <c r="C833" s="213"/>
      <c r="D833" s="214" t="s">
        <v>555</v>
      </c>
      <c r="E833" s="215" t="s">
        <v>1</v>
      </c>
      <c r="F833" s="216" t="s">
        <v>1559</v>
      </c>
      <c r="G833" s="213"/>
      <c r="H833" s="217">
        <v>23.19</v>
      </c>
      <c r="I833" s="218"/>
      <c r="J833" s="213"/>
      <c r="K833" s="213"/>
      <c r="L833" s="219"/>
      <c r="M833" s="220"/>
      <c r="N833" s="221"/>
      <c r="O833" s="221"/>
      <c r="P833" s="221"/>
      <c r="Q833" s="221"/>
      <c r="R833" s="221"/>
      <c r="S833" s="221"/>
      <c r="T833" s="222"/>
      <c r="AT833" s="223" t="s">
        <v>555</v>
      </c>
      <c r="AU833" s="223" t="s">
        <v>87</v>
      </c>
      <c r="AV833" s="13" t="s">
        <v>87</v>
      </c>
      <c r="AW833" s="13" t="s">
        <v>32</v>
      </c>
      <c r="AX833" s="13" t="s">
        <v>77</v>
      </c>
      <c r="AY833" s="223" t="s">
        <v>209</v>
      </c>
    </row>
    <row r="834" spans="2:51" s="15" customFormat="1">
      <c r="B834" s="246"/>
      <c r="C834" s="247"/>
      <c r="D834" s="214" t="s">
        <v>555</v>
      </c>
      <c r="E834" s="248" t="s">
        <v>1</v>
      </c>
      <c r="F834" s="249" t="s">
        <v>1560</v>
      </c>
      <c r="G834" s="247"/>
      <c r="H834" s="248" t="s">
        <v>1</v>
      </c>
      <c r="I834" s="250"/>
      <c r="J834" s="247"/>
      <c r="K834" s="247"/>
      <c r="L834" s="251"/>
      <c r="M834" s="252"/>
      <c r="N834" s="253"/>
      <c r="O834" s="253"/>
      <c r="P834" s="253"/>
      <c r="Q834" s="253"/>
      <c r="R834" s="253"/>
      <c r="S834" s="253"/>
      <c r="T834" s="254"/>
      <c r="AT834" s="255" t="s">
        <v>555</v>
      </c>
      <c r="AU834" s="255" t="s">
        <v>87</v>
      </c>
      <c r="AV834" s="15" t="s">
        <v>85</v>
      </c>
      <c r="AW834" s="15" t="s">
        <v>32</v>
      </c>
      <c r="AX834" s="15" t="s">
        <v>77</v>
      </c>
      <c r="AY834" s="255" t="s">
        <v>209</v>
      </c>
    </row>
    <row r="835" spans="2:51" s="13" customFormat="1">
      <c r="B835" s="212"/>
      <c r="C835" s="213"/>
      <c r="D835" s="214" t="s">
        <v>555</v>
      </c>
      <c r="E835" s="215" t="s">
        <v>1</v>
      </c>
      <c r="F835" s="216" t="s">
        <v>1561</v>
      </c>
      <c r="G835" s="213"/>
      <c r="H835" s="217">
        <v>1.89</v>
      </c>
      <c r="I835" s="218"/>
      <c r="J835" s="213"/>
      <c r="K835" s="213"/>
      <c r="L835" s="219"/>
      <c r="M835" s="220"/>
      <c r="N835" s="221"/>
      <c r="O835" s="221"/>
      <c r="P835" s="221"/>
      <c r="Q835" s="221"/>
      <c r="R835" s="221"/>
      <c r="S835" s="221"/>
      <c r="T835" s="222"/>
      <c r="AT835" s="223" t="s">
        <v>555</v>
      </c>
      <c r="AU835" s="223" t="s">
        <v>87</v>
      </c>
      <c r="AV835" s="13" t="s">
        <v>87</v>
      </c>
      <c r="AW835" s="13" t="s">
        <v>32</v>
      </c>
      <c r="AX835" s="13" t="s">
        <v>77</v>
      </c>
      <c r="AY835" s="223" t="s">
        <v>209</v>
      </c>
    </row>
    <row r="836" spans="2:51" s="15" customFormat="1">
      <c r="B836" s="246"/>
      <c r="C836" s="247"/>
      <c r="D836" s="214" t="s">
        <v>555</v>
      </c>
      <c r="E836" s="248" t="s">
        <v>1</v>
      </c>
      <c r="F836" s="249" t="s">
        <v>1562</v>
      </c>
      <c r="G836" s="247"/>
      <c r="H836" s="248" t="s">
        <v>1</v>
      </c>
      <c r="I836" s="250"/>
      <c r="J836" s="247"/>
      <c r="K836" s="247"/>
      <c r="L836" s="251"/>
      <c r="M836" s="252"/>
      <c r="N836" s="253"/>
      <c r="O836" s="253"/>
      <c r="P836" s="253"/>
      <c r="Q836" s="253"/>
      <c r="R836" s="253"/>
      <c r="S836" s="253"/>
      <c r="T836" s="254"/>
      <c r="AT836" s="255" t="s">
        <v>555</v>
      </c>
      <c r="AU836" s="255" t="s">
        <v>87</v>
      </c>
      <c r="AV836" s="15" t="s">
        <v>85</v>
      </c>
      <c r="AW836" s="15" t="s">
        <v>32</v>
      </c>
      <c r="AX836" s="15" t="s">
        <v>77</v>
      </c>
      <c r="AY836" s="255" t="s">
        <v>209</v>
      </c>
    </row>
    <row r="837" spans="2:51" s="13" customFormat="1">
      <c r="B837" s="212"/>
      <c r="C837" s="213"/>
      <c r="D837" s="214" t="s">
        <v>555</v>
      </c>
      <c r="E837" s="215" t="s">
        <v>1</v>
      </c>
      <c r="F837" s="216" t="s">
        <v>1563</v>
      </c>
      <c r="G837" s="213"/>
      <c r="H837" s="217">
        <v>1.1599999999999999</v>
      </c>
      <c r="I837" s="218"/>
      <c r="J837" s="213"/>
      <c r="K837" s="213"/>
      <c r="L837" s="219"/>
      <c r="M837" s="220"/>
      <c r="N837" s="221"/>
      <c r="O837" s="221"/>
      <c r="P837" s="221"/>
      <c r="Q837" s="221"/>
      <c r="R837" s="221"/>
      <c r="S837" s="221"/>
      <c r="T837" s="222"/>
      <c r="AT837" s="223" t="s">
        <v>555</v>
      </c>
      <c r="AU837" s="223" t="s">
        <v>87</v>
      </c>
      <c r="AV837" s="13" t="s">
        <v>87</v>
      </c>
      <c r="AW837" s="13" t="s">
        <v>32</v>
      </c>
      <c r="AX837" s="13" t="s">
        <v>77</v>
      </c>
      <c r="AY837" s="223" t="s">
        <v>209</v>
      </c>
    </row>
    <row r="838" spans="2:51" s="15" customFormat="1">
      <c r="B838" s="246"/>
      <c r="C838" s="247"/>
      <c r="D838" s="214" t="s">
        <v>555</v>
      </c>
      <c r="E838" s="248" t="s">
        <v>1</v>
      </c>
      <c r="F838" s="249" t="s">
        <v>1564</v>
      </c>
      <c r="G838" s="247"/>
      <c r="H838" s="248" t="s">
        <v>1</v>
      </c>
      <c r="I838" s="250"/>
      <c r="J838" s="247"/>
      <c r="K838" s="247"/>
      <c r="L838" s="251"/>
      <c r="M838" s="252"/>
      <c r="N838" s="253"/>
      <c r="O838" s="253"/>
      <c r="P838" s="253"/>
      <c r="Q838" s="253"/>
      <c r="R838" s="253"/>
      <c r="S838" s="253"/>
      <c r="T838" s="254"/>
      <c r="AT838" s="255" t="s">
        <v>555</v>
      </c>
      <c r="AU838" s="255" t="s">
        <v>87</v>
      </c>
      <c r="AV838" s="15" t="s">
        <v>85</v>
      </c>
      <c r="AW838" s="15" t="s">
        <v>32</v>
      </c>
      <c r="AX838" s="15" t="s">
        <v>77</v>
      </c>
      <c r="AY838" s="255" t="s">
        <v>209</v>
      </c>
    </row>
    <row r="839" spans="2:51" s="13" customFormat="1">
      <c r="B839" s="212"/>
      <c r="C839" s="213"/>
      <c r="D839" s="214" t="s">
        <v>555</v>
      </c>
      <c r="E839" s="215" t="s">
        <v>1</v>
      </c>
      <c r="F839" s="216" t="s">
        <v>1565</v>
      </c>
      <c r="G839" s="213"/>
      <c r="H839" s="217">
        <v>10.74</v>
      </c>
      <c r="I839" s="218"/>
      <c r="J839" s="213"/>
      <c r="K839" s="213"/>
      <c r="L839" s="219"/>
      <c r="M839" s="220"/>
      <c r="N839" s="221"/>
      <c r="O839" s="221"/>
      <c r="P839" s="221"/>
      <c r="Q839" s="221"/>
      <c r="R839" s="221"/>
      <c r="S839" s="221"/>
      <c r="T839" s="222"/>
      <c r="AT839" s="223" t="s">
        <v>555</v>
      </c>
      <c r="AU839" s="223" t="s">
        <v>87</v>
      </c>
      <c r="AV839" s="13" t="s">
        <v>87</v>
      </c>
      <c r="AW839" s="13" t="s">
        <v>32</v>
      </c>
      <c r="AX839" s="13" t="s">
        <v>77</v>
      </c>
      <c r="AY839" s="223" t="s">
        <v>209</v>
      </c>
    </row>
    <row r="840" spans="2:51" s="15" customFormat="1">
      <c r="B840" s="246"/>
      <c r="C840" s="247"/>
      <c r="D840" s="214" t="s">
        <v>555</v>
      </c>
      <c r="E840" s="248" t="s">
        <v>1</v>
      </c>
      <c r="F840" s="249" t="s">
        <v>1566</v>
      </c>
      <c r="G840" s="247"/>
      <c r="H840" s="248" t="s">
        <v>1</v>
      </c>
      <c r="I840" s="250"/>
      <c r="J840" s="247"/>
      <c r="K840" s="247"/>
      <c r="L840" s="251"/>
      <c r="M840" s="252"/>
      <c r="N840" s="253"/>
      <c r="O840" s="253"/>
      <c r="P840" s="253"/>
      <c r="Q840" s="253"/>
      <c r="R840" s="253"/>
      <c r="S840" s="253"/>
      <c r="T840" s="254"/>
      <c r="AT840" s="255" t="s">
        <v>555</v>
      </c>
      <c r="AU840" s="255" t="s">
        <v>87</v>
      </c>
      <c r="AV840" s="15" t="s">
        <v>85</v>
      </c>
      <c r="AW840" s="15" t="s">
        <v>32</v>
      </c>
      <c r="AX840" s="15" t="s">
        <v>77</v>
      </c>
      <c r="AY840" s="255" t="s">
        <v>209</v>
      </c>
    </row>
    <row r="841" spans="2:51" s="13" customFormat="1">
      <c r="B841" s="212"/>
      <c r="C841" s="213"/>
      <c r="D841" s="214" t="s">
        <v>555</v>
      </c>
      <c r="E841" s="215" t="s">
        <v>1</v>
      </c>
      <c r="F841" s="216" t="s">
        <v>1567</v>
      </c>
      <c r="G841" s="213"/>
      <c r="H841" s="217">
        <v>2.16</v>
      </c>
      <c r="I841" s="218"/>
      <c r="J841" s="213"/>
      <c r="K841" s="213"/>
      <c r="L841" s="219"/>
      <c r="M841" s="220"/>
      <c r="N841" s="221"/>
      <c r="O841" s="221"/>
      <c r="P841" s="221"/>
      <c r="Q841" s="221"/>
      <c r="R841" s="221"/>
      <c r="S841" s="221"/>
      <c r="T841" s="222"/>
      <c r="AT841" s="223" t="s">
        <v>555</v>
      </c>
      <c r="AU841" s="223" t="s">
        <v>87</v>
      </c>
      <c r="AV841" s="13" t="s">
        <v>87</v>
      </c>
      <c r="AW841" s="13" t="s">
        <v>32</v>
      </c>
      <c r="AX841" s="13" t="s">
        <v>77</v>
      </c>
      <c r="AY841" s="223" t="s">
        <v>209</v>
      </c>
    </row>
    <row r="842" spans="2:51" s="15" customFormat="1">
      <c r="B842" s="246"/>
      <c r="C842" s="247"/>
      <c r="D842" s="214" t="s">
        <v>555</v>
      </c>
      <c r="E842" s="248" t="s">
        <v>1</v>
      </c>
      <c r="F842" s="249" t="s">
        <v>1568</v>
      </c>
      <c r="G842" s="247"/>
      <c r="H842" s="248" t="s">
        <v>1</v>
      </c>
      <c r="I842" s="250"/>
      <c r="J842" s="247"/>
      <c r="K842" s="247"/>
      <c r="L842" s="251"/>
      <c r="M842" s="252"/>
      <c r="N842" s="253"/>
      <c r="O842" s="253"/>
      <c r="P842" s="253"/>
      <c r="Q842" s="253"/>
      <c r="R842" s="253"/>
      <c r="S842" s="253"/>
      <c r="T842" s="254"/>
      <c r="AT842" s="255" t="s">
        <v>555</v>
      </c>
      <c r="AU842" s="255" t="s">
        <v>87</v>
      </c>
      <c r="AV842" s="15" t="s">
        <v>85</v>
      </c>
      <c r="AW842" s="15" t="s">
        <v>32</v>
      </c>
      <c r="AX842" s="15" t="s">
        <v>77</v>
      </c>
      <c r="AY842" s="255" t="s">
        <v>209</v>
      </c>
    </row>
    <row r="843" spans="2:51" s="13" customFormat="1">
      <c r="B843" s="212"/>
      <c r="C843" s="213"/>
      <c r="D843" s="214" t="s">
        <v>555</v>
      </c>
      <c r="E843" s="215" t="s">
        <v>1</v>
      </c>
      <c r="F843" s="216" t="s">
        <v>1569</v>
      </c>
      <c r="G843" s="213"/>
      <c r="H843" s="217">
        <v>1.27</v>
      </c>
      <c r="I843" s="218"/>
      <c r="J843" s="213"/>
      <c r="K843" s="213"/>
      <c r="L843" s="219"/>
      <c r="M843" s="220"/>
      <c r="N843" s="221"/>
      <c r="O843" s="221"/>
      <c r="P843" s="221"/>
      <c r="Q843" s="221"/>
      <c r="R843" s="221"/>
      <c r="S843" s="221"/>
      <c r="T843" s="222"/>
      <c r="AT843" s="223" t="s">
        <v>555</v>
      </c>
      <c r="AU843" s="223" t="s">
        <v>87</v>
      </c>
      <c r="AV843" s="13" t="s">
        <v>87</v>
      </c>
      <c r="AW843" s="13" t="s">
        <v>32</v>
      </c>
      <c r="AX843" s="13" t="s">
        <v>77</v>
      </c>
      <c r="AY843" s="223" t="s">
        <v>209</v>
      </c>
    </row>
    <row r="844" spans="2:51" s="15" customFormat="1">
      <c r="B844" s="246"/>
      <c r="C844" s="247"/>
      <c r="D844" s="214" t="s">
        <v>555</v>
      </c>
      <c r="E844" s="248" t="s">
        <v>1</v>
      </c>
      <c r="F844" s="249" t="s">
        <v>1570</v>
      </c>
      <c r="G844" s="247"/>
      <c r="H844" s="248" t="s">
        <v>1</v>
      </c>
      <c r="I844" s="250"/>
      <c r="J844" s="247"/>
      <c r="K844" s="247"/>
      <c r="L844" s="251"/>
      <c r="M844" s="252"/>
      <c r="N844" s="253"/>
      <c r="O844" s="253"/>
      <c r="P844" s="253"/>
      <c r="Q844" s="253"/>
      <c r="R844" s="253"/>
      <c r="S844" s="253"/>
      <c r="T844" s="254"/>
      <c r="AT844" s="255" t="s">
        <v>555</v>
      </c>
      <c r="AU844" s="255" t="s">
        <v>87</v>
      </c>
      <c r="AV844" s="15" t="s">
        <v>85</v>
      </c>
      <c r="AW844" s="15" t="s">
        <v>32</v>
      </c>
      <c r="AX844" s="15" t="s">
        <v>77</v>
      </c>
      <c r="AY844" s="255" t="s">
        <v>209</v>
      </c>
    </row>
    <row r="845" spans="2:51" s="13" customFormat="1">
      <c r="B845" s="212"/>
      <c r="C845" s="213"/>
      <c r="D845" s="214" t="s">
        <v>555</v>
      </c>
      <c r="E845" s="215" t="s">
        <v>1</v>
      </c>
      <c r="F845" s="216" t="s">
        <v>1567</v>
      </c>
      <c r="G845" s="213"/>
      <c r="H845" s="217">
        <v>2.16</v>
      </c>
      <c r="I845" s="218"/>
      <c r="J845" s="213"/>
      <c r="K845" s="213"/>
      <c r="L845" s="219"/>
      <c r="M845" s="220"/>
      <c r="N845" s="221"/>
      <c r="O845" s="221"/>
      <c r="P845" s="221"/>
      <c r="Q845" s="221"/>
      <c r="R845" s="221"/>
      <c r="S845" s="221"/>
      <c r="T845" s="222"/>
      <c r="AT845" s="223" t="s">
        <v>555</v>
      </c>
      <c r="AU845" s="223" t="s">
        <v>87</v>
      </c>
      <c r="AV845" s="13" t="s">
        <v>87</v>
      </c>
      <c r="AW845" s="13" t="s">
        <v>32</v>
      </c>
      <c r="AX845" s="13" t="s">
        <v>77</v>
      </c>
      <c r="AY845" s="223" t="s">
        <v>209</v>
      </c>
    </row>
    <row r="846" spans="2:51" s="15" customFormat="1">
      <c r="B846" s="246"/>
      <c r="C846" s="247"/>
      <c r="D846" s="214" t="s">
        <v>555</v>
      </c>
      <c r="E846" s="248" t="s">
        <v>1</v>
      </c>
      <c r="F846" s="249" t="s">
        <v>1571</v>
      </c>
      <c r="G846" s="247"/>
      <c r="H846" s="248" t="s">
        <v>1</v>
      </c>
      <c r="I846" s="250"/>
      <c r="J846" s="247"/>
      <c r="K846" s="247"/>
      <c r="L846" s="251"/>
      <c r="M846" s="252"/>
      <c r="N846" s="253"/>
      <c r="O846" s="253"/>
      <c r="P846" s="253"/>
      <c r="Q846" s="253"/>
      <c r="R846" s="253"/>
      <c r="S846" s="253"/>
      <c r="T846" s="254"/>
      <c r="AT846" s="255" t="s">
        <v>555</v>
      </c>
      <c r="AU846" s="255" t="s">
        <v>87</v>
      </c>
      <c r="AV846" s="15" t="s">
        <v>85</v>
      </c>
      <c r="AW846" s="15" t="s">
        <v>32</v>
      </c>
      <c r="AX846" s="15" t="s">
        <v>77</v>
      </c>
      <c r="AY846" s="255" t="s">
        <v>209</v>
      </c>
    </row>
    <row r="847" spans="2:51" s="13" customFormat="1">
      <c r="B847" s="212"/>
      <c r="C847" s="213"/>
      <c r="D847" s="214" t="s">
        <v>555</v>
      </c>
      <c r="E847" s="215" t="s">
        <v>1</v>
      </c>
      <c r="F847" s="216" t="s">
        <v>1572</v>
      </c>
      <c r="G847" s="213"/>
      <c r="H847" s="217">
        <v>1.4</v>
      </c>
      <c r="I847" s="218"/>
      <c r="J847" s="213"/>
      <c r="K847" s="213"/>
      <c r="L847" s="219"/>
      <c r="M847" s="220"/>
      <c r="N847" s="221"/>
      <c r="O847" s="221"/>
      <c r="P847" s="221"/>
      <c r="Q847" s="221"/>
      <c r="R847" s="221"/>
      <c r="S847" s="221"/>
      <c r="T847" s="222"/>
      <c r="AT847" s="223" t="s">
        <v>555</v>
      </c>
      <c r="AU847" s="223" t="s">
        <v>87</v>
      </c>
      <c r="AV847" s="13" t="s">
        <v>87</v>
      </c>
      <c r="AW847" s="13" t="s">
        <v>32</v>
      </c>
      <c r="AX847" s="13" t="s">
        <v>77</v>
      </c>
      <c r="AY847" s="223" t="s">
        <v>209</v>
      </c>
    </row>
    <row r="848" spans="2:51" s="15" customFormat="1">
      <c r="B848" s="246"/>
      <c r="C848" s="247"/>
      <c r="D848" s="214" t="s">
        <v>555</v>
      </c>
      <c r="E848" s="248" t="s">
        <v>1</v>
      </c>
      <c r="F848" s="249" t="s">
        <v>1573</v>
      </c>
      <c r="G848" s="247"/>
      <c r="H848" s="248" t="s">
        <v>1</v>
      </c>
      <c r="I848" s="250"/>
      <c r="J848" s="247"/>
      <c r="K848" s="247"/>
      <c r="L848" s="251"/>
      <c r="M848" s="252"/>
      <c r="N848" s="253"/>
      <c r="O848" s="253"/>
      <c r="P848" s="253"/>
      <c r="Q848" s="253"/>
      <c r="R848" s="253"/>
      <c r="S848" s="253"/>
      <c r="T848" s="254"/>
      <c r="AT848" s="255" t="s">
        <v>555</v>
      </c>
      <c r="AU848" s="255" t="s">
        <v>87</v>
      </c>
      <c r="AV848" s="15" t="s">
        <v>85</v>
      </c>
      <c r="AW848" s="15" t="s">
        <v>32</v>
      </c>
      <c r="AX848" s="15" t="s">
        <v>77</v>
      </c>
      <c r="AY848" s="255" t="s">
        <v>209</v>
      </c>
    </row>
    <row r="849" spans="2:51" s="13" customFormat="1">
      <c r="B849" s="212"/>
      <c r="C849" s="213"/>
      <c r="D849" s="214" t="s">
        <v>555</v>
      </c>
      <c r="E849" s="215" t="s">
        <v>1</v>
      </c>
      <c r="F849" s="216" t="s">
        <v>1448</v>
      </c>
      <c r="G849" s="213"/>
      <c r="H849" s="217">
        <v>1.48</v>
      </c>
      <c r="I849" s="218"/>
      <c r="J849" s="213"/>
      <c r="K849" s="213"/>
      <c r="L849" s="219"/>
      <c r="M849" s="220"/>
      <c r="N849" s="221"/>
      <c r="O849" s="221"/>
      <c r="P849" s="221"/>
      <c r="Q849" s="221"/>
      <c r="R849" s="221"/>
      <c r="S849" s="221"/>
      <c r="T849" s="222"/>
      <c r="AT849" s="223" t="s">
        <v>555</v>
      </c>
      <c r="AU849" s="223" t="s">
        <v>87</v>
      </c>
      <c r="AV849" s="13" t="s">
        <v>87</v>
      </c>
      <c r="AW849" s="13" t="s">
        <v>32</v>
      </c>
      <c r="AX849" s="13" t="s">
        <v>77</v>
      </c>
      <c r="AY849" s="223" t="s">
        <v>209</v>
      </c>
    </row>
    <row r="850" spans="2:51" s="15" customFormat="1">
      <c r="B850" s="246"/>
      <c r="C850" s="247"/>
      <c r="D850" s="214" t="s">
        <v>555</v>
      </c>
      <c r="E850" s="248" t="s">
        <v>1</v>
      </c>
      <c r="F850" s="249" t="s">
        <v>1574</v>
      </c>
      <c r="G850" s="247"/>
      <c r="H850" s="248" t="s">
        <v>1</v>
      </c>
      <c r="I850" s="250"/>
      <c r="J850" s="247"/>
      <c r="K850" s="247"/>
      <c r="L850" s="251"/>
      <c r="M850" s="252"/>
      <c r="N850" s="253"/>
      <c r="O850" s="253"/>
      <c r="P850" s="253"/>
      <c r="Q850" s="253"/>
      <c r="R850" s="253"/>
      <c r="S850" s="253"/>
      <c r="T850" s="254"/>
      <c r="AT850" s="255" t="s">
        <v>555</v>
      </c>
      <c r="AU850" s="255" t="s">
        <v>87</v>
      </c>
      <c r="AV850" s="15" t="s">
        <v>85</v>
      </c>
      <c r="AW850" s="15" t="s">
        <v>32</v>
      </c>
      <c r="AX850" s="15" t="s">
        <v>77</v>
      </c>
      <c r="AY850" s="255" t="s">
        <v>209</v>
      </c>
    </row>
    <row r="851" spans="2:51" s="13" customFormat="1">
      <c r="B851" s="212"/>
      <c r="C851" s="213"/>
      <c r="D851" s="214" t="s">
        <v>555</v>
      </c>
      <c r="E851" s="215" t="s">
        <v>1</v>
      </c>
      <c r="F851" s="216" t="s">
        <v>1575</v>
      </c>
      <c r="G851" s="213"/>
      <c r="H851" s="217">
        <v>95.68</v>
      </c>
      <c r="I851" s="218"/>
      <c r="J851" s="213"/>
      <c r="K851" s="213"/>
      <c r="L851" s="219"/>
      <c r="M851" s="220"/>
      <c r="N851" s="221"/>
      <c r="O851" s="221"/>
      <c r="P851" s="221"/>
      <c r="Q851" s="221"/>
      <c r="R851" s="221"/>
      <c r="S851" s="221"/>
      <c r="T851" s="222"/>
      <c r="AT851" s="223" t="s">
        <v>555</v>
      </c>
      <c r="AU851" s="223" t="s">
        <v>87</v>
      </c>
      <c r="AV851" s="13" t="s">
        <v>87</v>
      </c>
      <c r="AW851" s="13" t="s">
        <v>32</v>
      </c>
      <c r="AX851" s="13" t="s">
        <v>77</v>
      </c>
      <c r="AY851" s="223" t="s">
        <v>209</v>
      </c>
    </row>
    <row r="852" spans="2:51" s="15" customFormat="1">
      <c r="B852" s="246"/>
      <c r="C852" s="247"/>
      <c r="D852" s="214" t="s">
        <v>555</v>
      </c>
      <c r="E852" s="248" t="s">
        <v>1</v>
      </c>
      <c r="F852" s="249" t="s">
        <v>1576</v>
      </c>
      <c r="G852" s="247"/>
      <c r="H852" s="248" t="s">
        <v>1</v>
      </c>
      <c r="I852" s="250"/>
      <c r="J852" s="247"/>
      <c r="K852" s="247"/>
      <c r="L852" s="251"/>
      <c r="M852" s="252"/>
      <c r="N852" s="253"/>
      <c r="O852" s="253"/>
      <c r="P852" s="253"/>
      <c r="Q852" s="253"/>
      <c r="R852" s="253"/>
      <c r="S852" s="253"/>
      <c r="T852" s="254"/>
      <c r="AT852" s="255" t="s">
        <v>555</v>
      </c>
      <c r="AU852" s="255" t="s">
        <v>87</v>
      </c>
      <c r="AV852" s="15" t="s">
        <v>85</v>
      </c>
      <c r="AW852" s="15" t="s">
        <v>32</v>
      </c>
      <c r="AX852" s="15" t="s">
        <v>77</v>
      </c>
      <c r="AY852" s="255" t="s">
        <v>209</v>
      </c>
    </row>
    <row r="853" spans="2:51" s="13" customFormat="1">
      <c r="B853" s="212"/>
      <c r="C853" s="213"/>
      <c r="D853" s="214" t="s">
        <v>555</v>
      </c>
      <c r="E853" s="215" t="s">
        <v>1</v>
      </c>
      <c r="F853" s="216" t="s">
        <v>1577</v>
      </c>
      <c r="G853" s="213"/>
      <c r="H853" s="217">
        <v>9.7799999999999994</v>
      </c>
      <c r="I853" s="218"/>
      <c r="J853" s="213"/>
      <c r="K853" s="213"/>
      <c r="L853" s="219"/>
      <c r="M853" s="220"/>
      <c r="N853" s="221"/>
      <c r="O853" s="221"/>
      <c r="P853" s="221"/>
      <c r="Q853" s="221"/>
      <c r="R853" s="221"/>
      <c r="S853" s="221"/>
      <c r="T853" s="222"/>
      <c r="AT853" s="223" t="s">
        <v>555</v>
      </c>
      <c r="AU853" s="223" t="s">
        <v>87</v>
      </c>
      <c r="AV853" s="13" t="s">
        <v>87</v>
      </c>
      <c r="AW853" s="13" t="s">
        <v>32</v>
      </c>
      <c r="AX853" s="13" t="s">
        <v>77</v>
      </c>
      <c r="AY853" s="223" t="s">
        <v>209</v>
      </c>
    </row>
    <row r="854" spans="2:51" s="15" customFormat="1">
      <c r="B854" s="246"/>
      <c r="C854" s="247"/>
      <c r="D854" s="214" t="s">
        <v>555</v>
      </c>
      <c r="E854" s="248" t="s">
        <v>1</v>
      </c>
      <c r="F854" s="249" t="s">
        <v>1578</v>
      </c>
      <c r="G854" s="247"/>
      <c r="H854" s="248" t="s">
        <v>1</v>
      </c>
      <c r="I854" s="250"/>
      <c r="J854" s="247"/>
      <c r="K854" s="247"/>
      <c r="L854" s="251"/>
      <c r="M854" s="252"/>
      <c r="N854" s="253"/>
      <c r="O854" s="253"/>
      <c r="P854" s="253"/>
      <c r="Q854" s="253"/>
      <c r="R854" s="253"/>
      <c r="S854" s="253"/>
      <c r="T854" s="254"/>
      <c r="AT854" s="255" t="s">
        <v>555</v>
      </c>
      <c r="AU854" s="255" t="s">
        <v>87</v>
      </c>
      <c r="AV854" s="15" t="s">
        <v>85</v>
      </c>
      <c r="AW854" s="15" t="s">
        <v>32</v>
      </c>
      <c r="AX854" s="15" t="s">
        <v>77</v>
      </c>
      <c r="AY854" s="255" t="s">
        <v>209</v>
      </c>
    </row>
    <row r="855" spans="2:51" s="13" customFormat="1">
      <c r="B855" s="212"/>
      <c r="C855" s="213"/>
      <c r="D855" s="214" t="s">
        <v>555</v>
      </c>
      <c r="E855" s="215" t="s">
        <v>1</v>
      </c>
      <c r="F855" s="216" t="s">
        <v>1579</v>
      </c>
      <c r="G855" s="213"/>
      <c r="H855" s="217">
        <v>3.61</v>
      </c>
      <c r="I855" s="218"/>
      <c r="J855" s="213"/>
      <c r="K855" s="213"/>
      <c r="L855" s="219"/>
      <c r="M855" s="220"/>
      <c r="N855" s="221"/>
      <c r="O855" s="221"/>
      <c r="P855" s="221"/>
      <c r="Q855" s="221"/>
      <c r="R855" s="221"/>
      <c r="S855" s="221"/>
      <c r="T855" s="222"/>
      <c r="AT855" s="223" t="s">
        <v>555</v>
      </c>
      <c r="AU855" s="223" t="s">
        <v>87</v>
      </c>
      <c r="AV855" s="13" t="s">
        <v>87</v>
      </c>
      <c r="AW855" s="13" t="s">
        <v>32</v>
      </c>
      <c r="AX855" s="13" t="s">
        <v>77</v>
      </c>
      <c r="AY855" s="223" t="s">
        <v>209</v>
      </c>
    </row>
    <row r="856" spans="2:51" s="15" customFormat="1">
      <c r="B856" s="246"/>
      <c r="C856" s="247"/>
      <c r="D856" s="214" t="s">
        <v>555</v>
      </c>
      <c r="E856" s="248" t="s">
        <v>1</v>
      </c>
      <c r="F856" s="249" t="s">
        <v>1580</v>
      </c>
      <c r="G856" s="247"/>
      <c r="H856" s="248" t="s">
        <v>1</v>
      </c>
      <c r="I856" s="250"/>
      <c r="J856" s="247"/>
      <c r="K856" s="247"/>
      <c r="L856" s="251"/>
      <c r="M856" s="252"/>
      <c r="N856" s="253"/>
      <c r="O856" s="253"/>
      <c r="P856" s="253"/>
      <c r="Q856" s="253"/>
      <c r="R856" s="253"/>
      <c r="S856" s="253"/>
      <c r="T856" s="254"/>
      <c r="AT856" s="255" t="s">
        <v>555</v>
      </c>
      <c r="AU856" s="255" t="s">
        <v>87</v>
      </c>
      <c r="AV856" s="15" t="s">
        <v>85</v>
      </c>
      <c r="AW856" s="15" t="s">
        <v>32</v>
      </c>
      <c r="AX856" s="15" t="s">
        <v>77</v>
      </c>
      <c r="AY856" s="255" t="s">
        <v>209</v>
      </c>
    </row>
    <row r="857" spans="2:51" s="13" customFormat="1">
      <c r="B857" s="212"/>
      <c r="C857" s="213"/>
      <c r="D857" s="214" t="s">
        <v>555</v>
      </c>
      <c r="E857" s="215" t="s">
        <v>1</v>
      </c>
      <c r="F857" s="216" t="s">
        <v>1581</v>
      </c>
      <c r="G857" s="213"/>
      <c r="H857" s="217">
        <v>26.91</v>
      </c>
      <c r="I857" s="218"/>
      <c r="J857" s="213"/>
      <c r="K857" s="213"/>
      <c r="L857" s="219"/>
      <c r="M857" s="220"/>
      <c r="N857" s="221"/>
      <c r="O857" s="221"/>
      <c r="P857" s="221"/>
      <c r="Q857" s="221"/>
      <c r="R857" s="221"/>
      <c r="S857" s="221"/>
      <c r="T857" s="222"/>
      <c r="AT857" s="223" t="s">
        <v>555</v>
      </c>
      <c r="AU857" s="223" t="s">
        <v>87</v>
      </c>
      <c r="AV857" s="13" t="s">
        <v>87</v>
      </c>
      <c r="AW857" s="13" t="s">
        <v>32</v>
      </c>
      <c r="AX857" s="13" t="s">
        <v>77</v>
      </c>
      <c r="AY857" s="223" t="s">
        <v>209</v>
      </c>
    </row>
    <row r="858" spans="2:51" s="15" customFormat="1">
      <c r="B858" s="246"/>
      <c r="C858" s="247"/>
      <c r="D858" s="214" t="s">
        <v>555</v>
      </c>
      <c r="E858" s="248" t="s">
        <v>1</v>
      </c>
      <c r="F858" s="249" t="s">
        <v>1582</v>
      </c>
      <c r="G858" s="247"/>
      <c r="H858" s="248" t="s">
        <v>1</v>
      </c>
      <c r="I858" s="250"/>
      <c r="J858" s="247"/>
      <c r="K858" s="247"/>
      <c r="L858" s="251"/>
      <c r="M858" s="252"/>
      <c r="N858" s="253"/>
      <c r="O858" s="253"/>
      <c r="P858" s="253"/>
      <c r="Q858" s="253"/>
      <c r="R858" s="253"/>
      <c r="S858" s="253"/>
      <c r="T858" s="254"/>
      <c r="AT858" s="255" t="s">
        <v>555</v>
      </c>
      <c r="AU858" s="255" t="s">
        <v>87</v>
      </c>
      <c r="AV858" s="15" t="s">
        <v>85</v>
      </c>
      <c r="AW858" s="15" t="s">
        <v>32</v>
      </c>
      <c r="AX858" s="15" t="s">
        <v>77</v>
      </c>
      <c r="AY858" s="255" t="s">
        <v>209</v>
      </c>
    </row>
    <row r="859" spans="2:51" s="13" customFormat="1">
      <c r="B859" s="212"/>
      <c r="C859" s="213"/>
      <c r="D859" s="214" t="s">
        <v>555</v>
      </c>
      <c r="E859" s="215" t="s">
        <v>1</v>
      </c>
      <c r="F859" s="216" t="s">
        <v>1583</v>
      </c>
      <c r="G859" s="213"/>
      <c r="H859" s="217">
        <v>7.19</v>
      </c>
      <c r="I859" s="218"/>
      <c r="J859" s="213"/>
      <c r="K859" s="213"/>
      <c r="L859" s="219"/>
      <c r="M859" s="220"/>
      <c r="N859" s="221"/>
      <c r="O859" s="221"/>
      <c r="P859" s="221"/>
      <c r="Q859" s="221"/>
      <c r="R859" s="221"/>
      <c r="S859" s="221"/>
      <c r="T859" s="222"/>
      <c r="AT859" s="223" t="s">
        <v>555</v>
      </c>
      <c r="AU859" s="223" t="s">
        <v>87</v>
      </c>
      <c r="AV859" s="13" t="s">
        <v>87</v>
      </c>
      <c r="AW859" s="13" t="s">
        <v>32</v>
      </c>
      <c r="AX859" s="13" t="s">
        <v>77</v>
      </c>
      <c r="AY859" s="223" t="s">
        <v>209</v>
      </c>
    </row>
    <row r="860" spans="2:51" s="15" customFormat="1">
      <c r="B860" s="246"/>
      <c r="C860" s="247"/>
      <c r="D860" s="214" t="s">
        <v>555</v>
      </c>
      <c r="E860" s="248" t="s">
        <v>1</v>
      </c>
      <c r="F860" s="249" t="s">
        <v>1584</v>
      </c>
      <c r="G860" s="247"/>
      <c r="H860" s="248" t="s">
        <v>1</v>
      </c>
      <c r="I860" s="250"/>
      <c r="J860" s="247"/>
      <c r="K860" s="247"/>
      <c r="L860" s="251"/>
      <c r="M860" s="252"/>
      <c r="N860" s="253"/>
      <c r="O860" s="253"/>
      <c r="P860" s="253"/>
      <c r="Q860" s="253"/>
      <c r="R860" s="253"/>
      <c r="S860" s="253"/>
      <c r="T860" s="254"/>
      <c r="AT860" s="255" t="s">
        <v>555</v>
      </c>
      <c r="AU860" s="255" t="s">
        <v>87</v>
      </c>
      <c r="AV860" s="15" t="s">
        <v>85</v>
      </c>
      <c r="AW860" s="15" t="s">
        <v>32</v>
      </c>
      <c r="AX860" s="15" t="s">
        <v>77</v>
      </c>
      <c r="AY860" s="255" t="s">
        <v>209</v>
      </c>
    </row>
    <row r="861" spans="2:51" s="13" customFormat="1">
      <c r="B861" s="212"/>
      <c r="C861" s="213"/>
      <c r="D861" s="214" t="s">
        <v>555</v>
      </c>
      <c r="E861" s="215" t="s">
        <v>1</v>
      </c>
      <c r="F861" s="216" t="s">
        <v>1496</v>
      </c>
      <c r="G861" s="213"/>
      <c r="H861" s="217">
        <v>16.91</v>
      </c>
      <c r="I861" s="218"/>
      <c r="J861" s="213"/>
      <c r="K861" s="213"/>
      <c r="L861" s="219"/>
      <c r="M861" s="220"/>
      <c r="N861" s="221"/>
      <c r="O861" s="221"/>
      <c r="P861" s="221"/>
      <c r="Q861" s="221"/>
      <c r="R861" s="221"/>
      <c r="S861" s="221"/>
      <c r="T861" s="222"/>
      <c r="AT861" s="223" t="s">
        <v>555</v>
      </c>
      <c r="AU861" s="223" t="s">
        <v>87</v>
      </c>
      <c r="AV861" s="13" t="s">
        <v>87</v>
      </c>
      <c r="AW861" s="13" t="s">
        <v>32</v>
      </c>
      <c r="AX861" s="13" t="s">
        <v>77</v>
      </c>
      <c r="AY861" s="223" t="s">
        <v>209</v>
      </c>
    </row>
    <row r="862" spans="2:51" s="15" customFormat="1">
      <c r="B862" s="246"/>
      <c r="C862" s="247"/>
      <c r="D862" s="214" t="s">
        <v>555</v>
      </c>
      <c r="E862" s="248" t="s">
        <v>1</v>
      </c>
      <c r="F862" s="249" t="s">
        <v>1585</v>
      </c>
      <c r="G862" s="247"/>
      <c r="H862" s="248" t="s">
        <v>1</v>
      </c>
      <c r="I862" s="250"/>
      <c r="J862" s="247"/>
      <c r="K862" s="247"/>
      <c r="L862" s="251"/>
      <c r="M862" s="252"/>
      <c r="N862" s="253"/>
      <c r="O862" s="253"/>
      <c r="P862" s="253"/>
      <c r="Q862" s="253"/>
      <c r="R862" s="253"/>
      <c r="S862" s="253"/>
      <c r="T862" s="254"/>
      <c r="AT862" s="255" t="s">
        <v>555</v>
      </c>
      <c r="AU862" s="255" t="s">
        <v>87</v>
      </c>
      <c r="AV862" s="15" t="s">
        <v>85</v>
      </c>
      <c r="AW862" s="15" t="s">
        <v>32</v>
      </c>
      <c r="AX862" s="15" t="s">
        <v>77</v>
      </c>
      <c r="AY862" s="255" t="s">
        <v>209</v>
      </c>
    </row>
    <row r="863" spans="2:51" s="13" customFormat="1">
      <c r="B863" s="212"/>
      <c r="C863" s="213"/>
      <c r="D863" s="214" t="s">
        <v>555</v>
      </c>
      <c r="E863" s="215" t="s">
        <v>1</v>
      </c>
      <c r="F863" s="216" t="s">
        <v>1586</v>
      </c>
      <c r="G863" s="213"/>
      <c r="H863" s="217">
        <v>15.21</v>
      </c>
      <c r="I863" s="218"/>
      <c r="J863" s="213"/>
      <c r="K863" s="213"/>
      <c r="L863" s="219"/>
      <c r="M863" s="220"/>
      <c r="N863" s="221"/>
      <c r="O863" s="221"/>
      <c r="P863" s="221"/>
      <c r="Q863" s="221"/>
      <c r="R863" s="221"/>
      <c r="S863" s="221"/>
      <c r="T863" s="222"/>
      <c r="AT863" s="223" t="s">
        <v>555</v>
      </c>
      <c r="AU863" s="223" t="s">
        <v>87</v>
      </c>
      <c r="AV863" s="13" t="s">
        <v>87</v>
      </c>
      <c r="AW863" s="13" t="s">
        <v>32</v>
      </c>
      <c r="AX863" s="13" t="s">
        <v>77</v>
      </c>
      <c r="AY863" s="223" t="s">
        <v>209</v>
      </c>
    </row>
    <row r="864" spans="2:51" s="15" customFormat="1">
      <c r="B864" s="246"/>
      <c r="C864" s="247"/>
      <c r="D864" s="214" t="s">
        <v>555</v>
      </c>
      <c r="E864" s="248" t="s">
        <v>1</v>
      </c>
      <c r="F864" s="249" t="s">
        <v>1587</v>
      </c>
      <c r="G864" s="247"/>
      <c r="H864" s="248" t="s">
        <v>1</v>
      </c>
      <c r="I864" s="250"/>
      <c r="J864" s="247"/>
      <c r="K864" s="247"/>
      <c r="L864" s="251"/>
      <c r="M864" s="252"/>
      <c r="N864" s="253"/>
      <c r="O864" s="253"/>
      <c r="P864" s="253"/>
      <c r="Q864" s="253"/>
      <c r="R864" s="253"/>
      <c r="S864" s="253"/>
      <c r="T864" s="254"/>
      <c r="AT864" s="255" t="s">
        <v>555</v>
      </c>
      <c r="AU864" s="255" t="s">
        <v>87</v>
      </c>
      <c r="AV864" s="15" t="s">
        <v>85</v>
      </c>
      <c r="AW864" s="15" t="s">
        <v>32</v>
      </c>
      <c r="AX864" s="15" t="s">
        <v>77</v>
      </c>
      <c r="AY864" s="255" t="s">
        <v>209</v>
      </c>
    </row>
    <row r="865" spans="2:51" s="13" customFormat="1">
      <c r="B865" s="212"/>
      <c r="C865" s="213"/>
      <c r="D865" s="214" t="s">
        <v>555</v>
      </c>
      <c r="E865" s="215" t="s">
        <v>1</v>
      </c>
      <c r="F865" s="216" t="s">
        <v>1588</v>
      </c>
      <c r="G865" s="213"/>
      <c r="H865" s="217">
        <v>8.8800000000000008</v>
      </c>
      <c r="I865" s="218"/>
      <c r="J865" s="213"/>
      <c r="K865" s="213"/>
      <c r="L865" s="219"/>
      <c r="M865" s="220"/>
      <c r="N865" s="221"/>
      <c r="O865" s="221"/>
      <c r="P865" s="221"/>
      <c r="Q865" s="221"/>
      <c r="R865" s="221"/>
      <c r="S865" s="221"/>
      <c r="T865" s="222"/>
      <c r="AT865" s="223" t="s">
        <v>555</v>
      </c>
      <c r="AU865" s="223" t="s">
        <v>87</v>
      </c>
      <c r="AV865" s="13" t="s">
        <v>87</v>
      </c>
      <c r="AW865" s="13" t="s">
        <v>32</v>
      </c>
      <c r="AX865" s="13" t="s">
        <v>77</v>
      </c>
      <c r="AY865" s="223" t="s">
        <v>209</v>
      </c>
    </row>
    <row r="866" spans="2:51" s="15" customFormat="1">
      <c r="B866" s="246"/>
      <c r="C866" s="247"/>
      <c r="D866" s="214" t="s">
        <v>555</v>
      </c>
      <c r="E866" s="248" t="s">
        <v>1</v>
      </c>
      <c r="F866" s="249" t="s">
        <v>1589</v>
      </c>
      <c r="G866" s="247"/>
      <c r="H866" s="248" t="s">
        <v>1</v>
      </c>
      <c r="I866" s="250"/>
      <c r="J866" s="247"/>
      <c r="K866" s="247"/>
      <c r="L866" s="251"/>
      <c r="M866" s="252"/>
      <c r="N866" s="253"/>
      <c r="O866" s="253"/>
      <c r="P866" s="253"/>
      <c r="Q866" s="253"/>
      <c r="R866" s="253"/>
      <c r="S866" s="253"/>
      <c r="T866" s="254"/>
      <c r="AT866" s="255" t="s">
        <v>555</v>
      </c>
      <c r="AU866" s="255" t="s">
        <v>87</v>
      </c>
      <c r="AV866" s="15" t="s">
        <v>85</v>
      </c>
      <c r="AW866" s="15" t="s">
        <v>32</v>
      </c>
      <c r="AX866" s="15" t="s">
        <v>77</v>
      </c>
      <c r="AY866" s="255" t="s">
        <v>209</v>
      </c>
    </row>
    <row r="867" spans="2:51" s="13" customFormat="1">
      <c r="B867" s="212"/>
      <c r="C867" s="213"/>
      <c r="D867" s="214" t="s">
        <v>555</v>
      </c>
      <c r="E867" s="215" t="s">
        <v>1</v>
      </c>
      <c r="F867" s="216" t="s">
        <v>1590</v>
      </c>
      <c r="G867" s="213"/>
      <c r="H867" s="217">
        <v>5.84</v>
      </c>
      <c r="I867" s="218"/>
      <c r="J867" s="213"/>
      <c r="K867" s="213"/>
      <c r="L867" s="219"/>
      <c r="M867" s="220"/>
      <c r="N867" s="221"/>
      <c r="O867" s="221"/>
      <c r="P867" s="221"/>
      <c r="Q867" s="221"/>
      <c r="R867" s="221"/>
      <c r="S867" s="221"/>
      <c r="T867" s="222"/>
      <c r="AT867" s="223" t="s">
        <v>555</v>
      </c>
      <c r="AU867" s="223" t="s">
        <v>87</v>
      </c>
      <c r="AV867" s="13" t="s">
        <v>87</v>
      </c>
      <c r="AW867" s="13" t="s">
        <v>32</v>
      </c>
      <c r="AX867" s="13" t="s">
        <v>77</v>
      </c>
      <c r="AY867" s="223" t="s">
        <v>209</v>
      </c>
    </row>
    <row r="868" spans="2:51" s="15" customFormat="1">
      <c r="B868" s="246"/>
      <c r="C868" s="247"/>
      <c r="D868" s="214" t="s">
        <v>555</v>
      </c>
      <c r="E868" s="248" t="s">
        <v>1</v>
      </c>
      <c r="F868" s="249" t="s">
        <v>1591</v>
      </c>
      <c r="G868" s="247"/>
      <c r="H868" s="248" t="s">
        <v>1</v>
      </c>
      <c r="I868" s="250"/>
      <c r="J868" s="247"/>
      <c r="K868" s="247"/>
      <c r="L868" s="251"/>
      <c r="M868" s="252"/>
      <c r="N868" s="253"/>
      <c r="O868" s="253"/>
      <c r="P868" s="253"/>
      <c r="Q868" s="253"/>
      <c r="R868" s="253"/>
      <c r="S868" s="253"/>
      <c r="T868" s="254"/>
      <c r="AT868" s="255" t="s">
        <v>555</v>
      </c>
      <c r="AU868" s="255" t="s">
        <v>87</v>
      </c>
      <c r="AV868" s="15" t="s">
        <v>85</v>
      </c>
      <c r="AW868" s="15" t="s">
        <v>32</v>
      </c>
      <c r="AX868" s="15" t="s">
        <v>77</v>
      </c>
      <c r="AY868" s="255" t="s">
        <v>209</v>
      </c>
    </row>
    <row r="869" spans="2:51" s="13" customFormat="1">
      <c r="B869" s="212"/>
      <c r="C869" s="213"/>
      <c r="D869" s="214" t="s">
        <v>555</v>
      </c>
      <c r="E869" s="215" t="s">
        <v>1</v>
      </c>
      <c r="F869" s="216" t="s">
        <v>1592</v>
      </c>
      <c r="G869" s="213"/>
      <c r="H869" s="217">
        <v>2.95</v>
      </c>
      <c r="I869" s="218"/>
      <c r="J869" s="213"/>
      <c r="K869" s="213"/>
      <c r="L869" s="219"/>
      <c r="M869" s="220"/>
      <c r="N869" s="221"/>
      <c r="O869" s="221"/>
      <c r="P869" s="221"/>
      <c r="Q869" s="221"/>
      <c r="R869" s="221"/>
      <c r="S869" s="221"/>
      <c r="T869" s="222"/>
      <c r="AT869" s="223" t="s">
        <v>555</v>
      </c>
      <c r="AU869" s="223" t="s">
        <v>87</v>
      </c>
      <c r="AV869" s="13" t="s">
        <v>87</v>
      </c>
      <c r="AW869" s="13" t="s">
        <v>32</v>
      </c>
      <c r="AX869" s="13" t="s">
        <v>77</v>
      </c>
      <c r="AY869" s="223" t="s">
        <v>209</v>
      </c>
    </row>
    <row r="870" spans="2:51" s="15" customFormat="1">
      <c r="B870" s="246"/>
      <c r="C870" s="247"/>
      <c r="D870" s="214" t="s">
        <v>555</v>
      </c>
      <c r="E870" s="248" t="s">
        <v>1</v>
      </c>
      <c r="F870" s="249" t="s">
        <v>1593</v>
      </c>
      <c r="G870" s="247"/>
      <c r="H870" s="248" t="s">
        <v>1</v>
      </c>
      <c r="I870" s="250"/>
      <c r="J870" s="247"/>
      <c r="K870" s="247"/>
      <c r="L870" s="251"/>
      <c r="M870" s="252"/>
      <c r="N870" s="253"/>
      <c r="O870" s="253"/>
      <c r="P870" s="253"/>
      <c r="Q870" s="253"/>
      <c r="R870" s="253"/>
      <c r="S870" s="253"/>
      <c r="T870" s="254"/>
      <c r="AT870" s="255" t="s">
        <v>555</v>
      </c>
      <c r="AU870" s="255" t="s">
        <v>87</v>
      </c>
      <c r="AV870" s="15" t="s">
        <v>85</v>
      </c>
      <c r="AW870" s="15" t="s">
        <v>32</v>
      </c>
      <c r="AX870" s="15" t="s">
        <v>77</v>
      </c>
      <c r="AY870" s="255" t="s">
        <v>209</v>
      </c>
    </row>
    <row r="871" spans="2:51" s="13" customFormat="1">
      <c r="B871" s="212"/>
      <c r="C871" s="213"/>
      <c r="D871" s="214" t="s">
        <v>555</v>
      </c>
      <c r="E871" s="215" t="s">
        <v>1</v>
      </c>
      <c r="F871" s="216" t="s">
        <v>1594</v>
      </c>
      <c r="G871" s="213"/>
      <c r="H871" s="217">
        <v>3.68</v>
      </c>
      <c r="I871" s="218"/>
      <c r="J871" s="213"/>
      <c r="K871" s="213"/>
      <c r="L871" s="219"/>
      <c r="M871" s="220"/>
      <c r="N871" s="221"/>
      <c r="O871" s="221"/>
      <c r="P871" s="221"/>
      <c r="Q871" s="221"/>
      <c r="R871" s="221"/>
      <c r="S871" s="221"/>
      <c r="T871" s="222"/>
      <c r="AT871" s="223" t="s">
        <v>555</v>
      </c>
      <c r="AU871" s="223" t="s">
        <v>87</v>
      </c>
      <c r="AV871" s="13" t="s">
        <v>87</v>
      </c>
      <c r="AW871" s="13" t="s">
        <v>32</v>
      </c>
      <c r="AX871" s="13" t="s">
        <v>77</v>
      </c>
      <c r="AY871" s="223" t="s">
        <v>209</v>
      </c>
    </row>
    <row r="872" spans="2:51" s="15" customFormat="1">
      <c r="B872" s="246"/>
      <c r="C872" s="247"/>
      <c r="D872" s="214" t="s">
        <v>555</v>
      </c>
      <c r="E872" s="248" t="s">
        <v>1</v>
      </c>
      <c r="F872" s="249" t="s">
        <v>1595</v>
      </c>
      <c r="G872" s="247"/>
      <c r="H872" s="248" t="s">
        <v>1</v>
      </c>
      <c r="I872" s="250"/>
      <c r="J872" s="247"/>
      <c r="K872" s="247"/>
      <c r="L872" s="251"/>
      <c r="M872" s="252"/>
      <c r="N872" s="253"/>
      <c r="O872" s="253"/>
      <c r="P872" s="253"/>
      <c r="Q872" s="253"/>
      <c r="R872" s="253"/>
      <c r="S872" s="253"/>
      <c r="T872" s="254"/>
      <c r="AT872" s="255" t="s">
        <v>555</v>
      </c>
      <c r="AU872" s="255" t="s">
        <v>87</v>
      </c>
      <c r="AV872" s="15" t="s">
        <v>85</v>
      </c>
      <c r="AW872" s="15" t="s">
        <v>32</v>
      </c>
      <c r="AX872" s="15" t="s">
        <v>77</v>
      </c>
      <c r="AY872" s="255" t="s">
        <v>209</v>
      </c>
    </row>
    <row r="873" spans="2:51" s="13" customFormat="1">
      <c r="B873" s="212"/>
      <c r="C873" s="213"/>
      <c r="D873" s="214" t="s">
        <v>555</v>
      </c>
      <c r="E873" s="215" t="s">
        <v>1</v>
      </c>
      <c r="F873" s="216" t="s">
        <v>1437</v>
      </c>
      <c r="G873" s="213"/>
      <c r="H873" s="217">
        <v>1.19</v>
      </c>
      <c r="I873" s="218"/>
      <c r="J873" s="213"/>
      <c r="K873" s="213"/>
      <c r="L873" s="219"/>
      <c r="M873" s="220"/>
      <c r="N873" s="221"/>
      <c r="O873" s="221"/>
      <c r="P873" s="221"/>
      <c r="Q873" s="221"/>
      <c r="R873" s="221"/>
      <c r="S873" s="221"/>
      <c r="T873" s="222"/>
      <c r="AT873" s="223" t="s">
        <v>555</v>
      </c>
      <c r="AU873" s="223" t="s">
        <v>87</v>
      </c>
      <c r="AV873" s="13" t="s">
        <v>87</v>
      </c>
      <c r="AW873" s="13" t="s">
        <v>32</v>
      </c>
      <c r="AX873" s="13" t="s">
        <v>77</v>
      </c>
      <c r="AY873" s="223" t="s">
        <v>209</v>
      </c>
    </row>
    <row r="874" spans="2:51" s="15" customFormat="1">
      <c r="B874" s="246"/>
      <c r="C874" s="247"/>
      <c r="D874" s="214" t="s">
        <v>555</v>
      </c>
      <c r="E874" s="248" t="s">
        <v>1</v>
      </c>
      <c r="F874" s="249" t="s">
        <v>1596</v>
      </c>
      <c r="G874" s="247"/>
      <c r="H874" s="248" t="s">
        <v>1</v>
      </c>
      <c r="I874" s="250"/>
      <c r="J874" s="247"/>
      <c r="K874" s="247"/>
      <c r="L874" s="251"/>
      <c r="M874" s="252"/>
      <c r="N874" s="253"/>
      <c r="O874" s="253"/>
      <c r="P874" s="253"/>
      <c r="Q874" s="253"/>
      <c r="R874" s="253"/>
      <c r="S874" s="253"/>
      <c r="T874" s="254"/>
      <c r="AT874" s="255" t="s">
        <v>555</v>
      </c>
      <c r="AU874" s="255" t="s">
        <v>87</v>
      </c>
      <c r="AV874" s="15" t="s">
        <v>85</v>
      </c>
      <c r="AW874" s="15" t="s">
        <v>32</v>
      </c>
      <c r="AX874" s="15" t="s">
        <v>77</v>
      </c>
      <c r="AY874" s="255" t="s">
        <v>209</v>
      </c>
    </row>
    <row r="875" spans="2:51" s="13" customFormat="1">
      <c r="B875" s="212"/>
      <c r="C875" s="213"/>
      <c r="D875" s="214" t="s">
        <v>555</v>
      </c>
      <c r="E875" s="215" t="s">
        <v>1</v>
      </c>
      <c r="F875" s="216" t="s">
        <v>1437</v>
      </c>
      <c r="G875" s="213"/>
      <c r="H875" s="217">
        <v>1.19</v>
      </c>
      <c r="I875" s="218"/>
      <c r="J875" s="213"/>
      <c r="K875" s="213"/>
      <c r="L875" s="219"/>
      <c r="M875" s="220"/>
      <c r="N875" s="221"/>
      <c r="O875" s="221"/>
      <c r="P875" s="221"/>
      <c r="Q875" s="221"/>
      <c r="R875" s="221"/>
      <c r="S875" s="221"/>
      <c r="T875" s="222"/>
      <c r="AT875" s="223" t="s">
        <v>555</v>
      </c>
      <c r="AU875" s="223" t="s">
        <v>87</v>
      </c>
      <c r="AV875" s="13" t="s">
        <v>87</v>
      </c>
      <c r="AW875" s="13" t="s">
        <v>32</v>
      </c>
      <c r="AX875" s="13" t="s">
        <v>77</v>
      </c>
      <c r="AY875" s="223" t="s">
        <v>209</v>
      </c>
    </row>
    <row r="876" spans="2:51" s="15" customFormat="1">
      <c r="B876" s="246"/>
      <c r="C876" s="247"/>
      <c r="D876" s="214" t="s">
        <v>555</v>
      </c>
      <c r="E876" s="248" t="s">
        <v>1</v>
      </c>
      <c r="F876" s="249" t="s">
        <v>1597</v>
      </c>
      <c r="G876" s="247"/>
      <c r="H876" s="248" t="s">
        <v>1</v>
      </c>
      <c r="I876" s="250"/>
      <c r="J876" s="247"/>
      <c r="K876" s="247"/>
      <c r="L876" s="251"/>
      <c r="M876" s="252"/>
      <c r="N876" s="253"/>
      <c r="O876" s="253"/>
      <c r="P876" s="253"/>
      <c r="Q876" s="253"/>
      <c r="R876" s="253"/>
      <c r="S876" s="253"/>
      <c r="T876" s="254"/>
      <c r="AT876" s="255" t="s">
        <v>555</v>
      </c>
      <c r="AU876" s="255" t="s">
        <v>87</v>
      </c>
      <c r="AV876" s="15" t="s">
        <v>85</v>
      </c>
      <c r="AW876" s="15" t="s">
        <v>32</v>
      </c>
      <c r="AX876" s="15" t="s">
        <v>77</v>
      </c>
      <c r="AY876" s="255" t="s">
        <v>209</v>
      </c>
    </row>
    <row r="877" spans="2:51" s="13" customFormat="1">
      <c r="B877" s="212"/>
      <c r="C877" s="213"/>
      <c r="D877" s="214" t="s">
        <v>555</v>
      </c>
      <c r="E877" s="215" t="s">
        <v>1</v>
      </c>
      <c r="F877" s="216" t="s">
        <v>1437</v>
      </c>
      <c r="G877" s="213"/>
      <c r="H877" s="217">
        <v>1.19</v>
      </c>
      <c r="I877" s="218"/>
      <c r="J877" s="213"/>
      <c r="K877" s="213"/>
      <c r="L877" s="219"/>
      <c r="M877" s="220"/>
      <c r="N877" s="221"/>
      <c r="O877" s="221"/>
      <c r="P877" s="221"/>
      <c r="Q877" s="221"/>
      <c r="R877" s="221"/>
      <c r="S877" s="221"/>
      <c r="T877" s="222"/>
      <c r="AT877" s="223" t="s">
        <v>555</v>
      </c>
      <c r="AU877" s="223" t="s">
        <v>87</v>
      </c>
      <c r="AV877" s="13" t="s">
        <v>87</v>
      </c>
      <c r="AW877" s="13" t="s">
        <v>32</v>
      </c>
      <c r="AX877" s="13" t="s">
        <v>77</v>
      </c>
      <c r="AY877" s="223" t="s">
        <v>209</v>
      </c>
    </row>
    <row r="878" spans="2:51" s="15" customFormat="1">
      <c r="B878" s="246"/>
      <c r="C878" s="247"/>
      <c r="D878" s="214" t="s">
        <v>555</v>
      </c>
      <c r="E878" s="248" t="s">
        <v>1</v>
      </c>
      <c r="F878" s="249" t="s">
        <v>1598</v>
      </c>
      <c r="G878" s="247"/>
      <c r="H878" s="248" t="s">
        <v>1</v>
      </c>
      <c r="I878" s="250"/>
      <c r="J878" s="247"/>
      <c r="K878" s="247"/>
      <c r="L878" s="251"/>
      <c r="M878" s="252"/>
      <c r="N878" s="253"/>
      <c r="O878" s="253"/>
      <c r="P878" s="253"/>
      <c r="Q878" s="253"/>
      <c r="R878" s="253"/>
      <c r="S878" s="253"/>
      <c r="T878" s="254"/>
      <c r="AT878" s="255" t="s">
        <v>555</v>
      </c>
      <c r="AU878" s="255" t="s">
        <v>87</v>
      </c>
      <c r="AV878" s="15" t="s">
        <v>85</v>
      </c>
      <c r="AW878" s="15" t="s">
        <v>32</v>
      </c>
      <c r="AX878" s="15" t="s">
        <v>77</v>
      </c>
      <c r="AY878" s="255" t="s">
        <v>209</v>
      </c>
    </row>
    <row r="879" spans="2:51" s="13" customFormat="1">
      <c r="B879" s="212"/>
      <c r="C879" s="213"/>
      <c r="D879" s="214" t="s">
        <v>555</v>
      </c>
      <c r="E879" s="215" t="s">
        <v>1</v>
      </c>
      <c r="F879" s="216" t="s">
        <v>1437</v>
      </c>
      <c r="G879" s="213"/>
      <c r="H879" s="217">
        <v>1.19</v>
      </c>
      <c r="I879" s="218"/>
      <c r="J879" s="213"/>
      <c r="K879" s="213"/>
      <c r="L879" s="219"/>
      <c r="M879" s="220"/>
      <c r="N879" s="221"/>
      <c r="O879" s="221"/>
      <c r="P879" s="221"/>
      <c r="Q879" s="221"/>
      <c r="R879" s="221"/>
      <c r="S879" s="221"/>
      <c r="T879" s="222"/>
      <c r="AT879" s="223" t="s">
        <v>555</v>
      </c>
      <c r="AU879" s="223" t="s">
        <v>87</v>
      </c>
      <c r="AV879" s="13" t="s">
        <v>87</v>
      </c>
      <c r="AW879" s="13" t="s">
        <v>32</v>
      </c>
      <c r="AX879" s="13" t="s">
        <v>77</v>
      </c>
      <c r="AY879" s="223" t="s">
        <v>209</v>
      </c>
    </row>
    <row r="880" spans="2:51" s="15" customFormat="1">
      <c r="B880" s="246"/>
      <c r="C880" s="247"/>
      <c r="D880" s="214" t="s">
        <v>555</v>
      </c>
      <c r="E880" s="248" t="s">
        <v>1</v>
      </c>
      <c r="F880" s="249" t="s">
        <v>1599</v>
      </c>
      <c r="G880" s="247"/>
      <c r="H880" s="248" t="s">
        <v>1</v>
      </c>
      <c r="I880" s="250"/>
      <c r="J880" s="247"/>
      <c r="K880" s="247"/>
      <c r="L880" s="251"/>
      <c r="M880" s="252"/>
      <c r="N880" s="253"/>
      <c r="O880" s="253"/>
      <c r="P880" s="253"/>
      <c r="Q880" s="253"/>
      <c r="R880" s="253"/>
      <c r="S880" s="253"/>
      <c r="T880" s="254"/>
      <c r="AT880" s="255" t="s">
        <v>555</v>
      </c>
      <c r="AU880" s="255" t="s">
        <v>87</v>
      </c>
      <c r="AV880" s="15" t="s">
        <v>85</v>
      </c>
      <c r="AW880" s="15" t="s">
        <v>32</v>
      </c>
      <c r="AX880" s="15" t="s">
        <v>77</v>
      </c>
      <c r="AY880" s="255" t="s">
        <v>209</v>
      </c>
    </row>
    <row r="881" spans="2:51" s="13" customFormat="1">
      <c r="B881" s="212"/>
      <c r="C881" s="213"/>
      <c r="D881" s="214" t="s">
        <v>555</v>
      </c>
      <c r="E881" s="215" t="s">
        <v>1</v>
      </c>
      <c r="F881" s="216" t="s">
        <v>1600</v>
      </c>
      <c r="G881" s="213"/>
      <c r="H881" s="217">
        <v>3.8</v>
      </c>
      <c r="I881" s="218"/>
      <c r="J881" s="213"/>
      <c r="K881" s="213"/>
      <c r="L881" s="219"/>
      <c r="M881" s="220"/>
      <c r="N881" s="221"/>
      <c r="O881" s="221"/>
      <c r="P881" s="221"/>
      <c r="Q881" s="221"/>
      <c r="R881" s="221"/>
      <c r="S881" s="221"/>
      <c r="T881" s="222"/>
      <c r="AT881" s="223" t="s">
        <v>555</v>
      </c>
      <c r="AU881" s="223" t="s">
        <v>87</v>
      </c>
      <c r="AV881" s="13" t="s">
        <v>87</v>
      </c>
      <c r="AW881" s="13" t="s">
        <v>32</v>
      </c>
      <c r="AX881" s="13" t="s">
        <v>77</v>
      </c>
      <c r="AY881" s="223" t="s">
        <v>209</v>
      </c>
    </row>
    <row r="882" spans="2:51" s="15" customFormat="1">
      <c r="B882" s="246"/>
      <c r="C882" s="247"/>
      <c r="D882" s="214" t="s">
        <v>555</v>
      </c>
      <c r="E882" s="248" t="s">
        <v>1</v>
      </c>
      <c r="F882" s="249" t="s">
        <v>1601</v>
      </c>
      <c r="G882" s="247"/>
      <c r="H882" s="248" t="s">
        <v>1</v>
      </c>
      <c r="I882" s="250"/>
      <c r="J882" s="247"/>
      <c r="K882" s="247"/>
      <c r="L882" s="251"/>
      <c r="M882" s="252"/>
      <c r="N882" s="253"/>
      <c r="O882" s="253"/>
      <c r="P882" s="253"/>
      <c r="Q882" s="253"/>
      <c r="R882" s="253"/>
      <c r="S882" s="253"/>
      <c r="T882" s="254"/>
      <c r="AT882" s="255" t="s">
        <v>555</v>
      </c>
      <c r="AU882" s="255" t="s">
        <v>87</v>
      </c>
      <c r="AV882" s="15" t="s">
        <v>85</v>
      </c>
      <c r="AW882" s="15" t="s">
        <v>32</v>
      </c>
      <c r="AX882" s="15" t="s">
        <v>77</v>
      </c>
      <c r="AY882" s="255" t="s">
        <v>209</v>
      </c>
    </row>
    <row r="883" spans="2:51" s="13" customFormat="1">
      <c r="B883" s="212"/>
      <c r="C883" s="213"/>
      <c r="D883" s="214" t="s">
        <v>555</v>
      </c>
      <c r="E883" s="215" t="s">
        <v>1</v>
      </c>
      <c r="F883" s="216" t="s">
        <v>1602</v>
      </c>
      <c r="G883" s="213"/>
      <c r="H883" s="217">
        <v>17.739999999999998</v>
      </c>
      <c r="I883" s="218"/>
      <c r="J883" s="213"/>
      <c r="K883" s="213"/>
      <c r="L883" s="219"/>
      <c r="M883" s="220"/>
      <c r="N883" s="221"/>
      <c r="O883" s="221"/>
      <c r="P883" s="221"/>
      <c r="Q883" s="221"/>
      <c r="R883" s="221"/>
      <c r="S883" s="221"/>
      <c r="T883" s="222"/>
      <c r="AT883" s="223" t="s">
        <v>555</v>
      </c>
      <c r="AU883" s="223" t="s">
        <v>87</v>
      </c>
      <c r="AV883" s="13" t="s">
        <v>87</v>
      </c>
      <c r="AW883" s="13" t="s">
        <v>32</v>
      </c>
      <c r="AX883" s="13" t="s">
        <v>77</v>
      </c>
      <c r="AY883" s="223" t="s">
        <v>209</v>
      </c>
    </row>
    <row r="884" spans="2:51" s="15" customFormat="1">
      <c r="B884" s="246"/>
      <c r="C884" s="247"/>
      <c r="D884" s="214" t="s">
        <v>555</v>
      </c>
      <c r="E884" s="248" t="s">
        <v>1</v>
      </c>
      <c r="F884" s="249" t="s">
        <v>1603</v>
      </c>
      <c r="G884" s="247"/>
      <c r="H884" s="248" t="s">
        <v>1</v>
      </c>
      <c r="I884" s="250"/>
      <c r="J884" s="247"/>
      <c r="K884" s="247"/>
      <c r="L884" s="251"/>
      <c r="M884" s="252"/>
      <c r="N884" s="253"/>
      <c r="O884" s="253"/>
      <c r="P884" s="253"/>
      <c r="Q884" s="253"/>
      <c r="R884" s="253"/>
      <c r="S884" s="253"/>
      <c r="T884" s="254"/>
      <c r="AT884" s="255" t="s">
        <v>555</v>
      </c>
      <c r="AU884" s="255" t="s">
        <v>87</v>
      </c>
      <c r="AV884" s="15" t="s">
        <v>85</v>
      </c>
      <c r="AW884" s="15" t="s">
        <v>32</v>
      </c>
      <c r="AX884" s="15" t="s">
        <v>77</v>
      </c>
      <c r="AY884" s="255" t="s">
        <v>209</v>
      </c>
    </row>
    <row r="885" spans="2:51" s="13" customFormat="1">
      <c r="B885" s="212"/>
      <c r="C885" s="213"/>
      <c r="D885" s="214" t="s">
        <v>555</v>
      </c>
      <c r="E885" s="215" t="s">
        <v>1</v>
      </c>
      <c r="F885" s="216" t="s">
        <v>1604</v>
      </c>
      <c r="G885" s="213"/>
      <c r="H885" s="217">
        <v>4.01</v>
      </c>
      <c r="I885" s="218"/>
      <c r="J885" s="213"/>
      <c r="K885" s="213"/>
      <c r="L885" s="219"/>
      <c r="M885" s="220"/>
      <c r="N885" s="221"/>
      <c r="O885" s="221"/>
      <c r="P885" s="221"/>
      <c r="Q885" s="221"/>
      <c r="R885" s="221"/>
      <c r="S885" s="221"/>
      <c r="T885" s="222"/>
      <c r="AT885" s="223" t="s">
        <v>555</v>
      </c>
      <c r="AU885" s="223" t="s">
        <v>87</v>
      </c>
      <c r="AV885" s="13" t="s">
        <v>87</v>
      </c>
      <c r="AW885" s="13" t="s">
        <v>32</v>
      </c>
      <c r="AX885" s="13" t="s">
        <v>77</v>
      </c>
      <c r="AY885" s="223" t="s">
        <v>209</v>
      </c>
    </row>
    <row r="886" spans="2:51" s="16" customFormat="1">
      <c r="B886" s="260"/>
      <c r="C886" s="261"/>
      <c r="D886" s="214" t="s">
        <v>555</v>
      </c>
      <c r="E886" s="262" t="s">
        <v>1</v>
      </c>
      <c r="F886" s="263" t="s">
        <v>942</v>
      </c>
      <c r="G886" s="261"/>
      <c r="H886" s="264">
        <v>1109.8200000000002</v>
      </c>
      <c r="I886" s="265"/>
      <c r="J886" s="261"/>
      <c r="K886" s="261"/>
      <c r="L886" s="266"/>
      <c r="M886" s="267"/>
      <c r="N886" s="268"/>
      <c r="O886" s="268"/>
      <c r="P886" s="268"/>
      <c r="Q886" s="268"/>
      <c r="R886" s="268"/>
      <c r="S886" s="268"/>
      <c r="T886" s="269"/>
      <c r="AT886" s="270" t="s">
        <v>555</v>
      </c>
      <c r="AU886" s="270" t="s">
        <v>87</v>
      </c>
      <c r="AV886" s="16" t="s">
        <v>226</v>
      </c>
      <c r="AW886" s="16" t="s">
        <v>32</v>
      </c>
      <c r="AX886" s="16" t="s">
        <v>77</v>
      </c>
      <c r="AY886" s="270" t="s">
        <v>209</v>
      </c>
    </row>
    <row r="887" spans="2:51" s="15" customFormat="1">
      <c r="B887" s="246"/>
      <c r="C887" s="247"/>
      <c r="D887" s="214" t="s">
        <v>555</v>
      </c>
      <c r="E887" s="248" t="s">
        <v>1</v>
      </c>
      <c r="F887" s="249" t="s">
        <v>1605</v>
      </c>
      <c r="G887" s="247"/>
      <c r="H887" s="248" t="s">
        <v>1</v>
      </c>
      <c r="I887" s="250"/>
      <c r="J887" s="247"/>
      <c r="K887" s="247"/>
      <c r="L887" s="251"/>
      <c r="M887" s="252"/>
      <c r="N887" s="253"/>
      <c r="O887" s="253"/>
      <c r="P887" s="253"/>
      <c r="Q887" s="253"/>
      <c r="R887" s="253"/>
      <c r="S887" s="253"/>
      <c r="T887" s="254"/>
      <c r="AT887" s="255" t="s">
        <v>555</v>
      </c>
      <c r="AU887" s="255" t="s">
        <v>87</v>
      </c>
      <c r="AV887" s="15" t="s">
        <v>85</v>
      </c>
      <c r="AW887" s="15" t="s">
        <v>32</v>
      </c>
      <c r="AX887" s="15" t="s">
        <v>77</v>
      </c>
      <c r="AY887" s="255" t="s">
        <v>209</v>
      </c>
    </row>
    <row r="888" spans="2:51" s="15" customFormat="1">
      <c r="B888" s="246"/>
      <c r="C888" s="247"/>
      <c r="D888" s="214" t="s">
        <v>555</v>
      </c>
      <c r="E888" s="248" t="s">
        <v>1</v>
      </c>
      <c r="F888" s="249" t="s">
        <v>1606</v>
      </c>
      <c r="G888" s="247"/>
      <c r="H888" s="248" t="s">
        <v>1</v>
      </c>
      <c r="I888" s="250"/>
      <c r="J888" s="247"/>
      <c r="K888" s="247"/>
      <c r="L888" s="251"/>
      <c r="M888" s="252"/>
      <c r="N888" s="253"/>
      <c r="O888" s="253"/>
      <c r="P888" s="253"/>
      <c r="Q888" s="253"/>
      <c r="R888" s="253"/>
      <c r="S888" s="253"/>
      <c r="T888" s="254"/>
      <c r="AT888" s="255" t="s">
        <v>555</v>
      </c>
      <c r="AU888" s="255" t="s">
        <v>87</v>
      </c>
      <c r="AV888" s="15" t="s">
        <v>85</v>
      </c>
      <c r="AW888" s="15" t="s">
        <v>32</v>
      </c>
      <c r="AX888" s="15" t="s">
        <v>77</v>
      </c>
      <c r="AY888" s="255" t="s">
        <v>209</v>
      </c>
    </row>
    <row r="889" spans="2:51" s="13" customFormat="1">
      <c r="B889" s="212"/>
      <c r="C889" s="213"/>
      <c r="D889" s="214" t="s">
        <v>555</v>
      </c>
      <c r="E889" s="215" t="s">
        <v>1</v>
      </c>
      <c r="F889" s="216" t="s">
        <v>1607</v>
      </c>
      <c r="G889" s="213"/>
      <c r="H889" s="217">
        <v>7.4</v>
      </c>
      <c r="I889" s="218"/>
      <c r="J889" s="213"/>
      <c r="K889" s="213"/>
      <c r="L889" s="219"/>
      <c r="M889" s="220"/>
      <c r="N889" s="221"/>
      <c r="O889" s="221"/>
      <c r="P889" s="221"/>
      <c r="Q889" s="221"/>
      <c r="R889" s="221"/>
      <c r="S889" s="221"/>
      <c r="T889" s="222"/>
      <c r="AT889" s="223" t="s">
        <v>555</v>
      </c>
      <c r="AU889" s="223" t="s">
        <v>87</v>
      </c>
      <c r="AV889" s="13" t="s">
        <v>87</v>
      </c>
      <c r="AW889" s="13" t="s">
        <v>32</v>
      </c>
      <c r="AX889" s="13" t="s">
        <v>77</v>
      </c>
      <c r="AY889" s="223" t="s">
        <v>209</v>
      </c>
    </row>
    <row r="890" spans="2:51" s="15" customFormat="1">
      <c r="B890" s="246"/>
      <c r="C890" s="247"/>
      <c r="D890" s="214" t="s">
        <v>555</v>
      </c>
      <c r="E890" s="248" t="s">
        <v>1</v>
      </c>
      <c r="F890" s="249" t="s">
        <v>1608</v>
      </c>
      <c r="G890" s="247"/>
      <c r="H890" s="248" t="s">
        <v>1</v>
      </c>
      <c r="I890" s="250"/>
      <c r="J890" s="247"/>
      <c r="K890" s="247"/>
      <c r="L890" s="251"/>
      <c r="M890" s="252"/>
      <c r="N890" s="253"/>
      <c r="O890" s="253"/>
      <c r="P890" s="253"/>
      <c r="Q890" s="253"/>
      <c r="R890" s="253"/>
      <c r="S890" s="253"/>
      <c r="T890" s="254"/>
      <c r="AT890" s="255" t="s">
        <v>555</v>
      </c>
      <c r="AU890" s="255" t="s">
        <v>87</v>
      </c>
      <c r="AV890" s="15" t="s">
        <v>85</v>
      </c>
      <c r="AW890" s="15" t="s">
        <v>32</v>
      </c>
      <c r="AX890" s="15" t="s">
        <v>77</v>
      </c>
      <c r="AY890" s="255" t="s">
        <v>209</v>
      </c>
    </row>
    <row r="891" spans="2:51" s="13" customFormat="1">
      <c r="B891" s="212"/>
      <c r="C891" s="213"/>
      <c r="D891" s="214" t="s">
        <v>555</v>
      </c>
      <c r="E891" s="215" t="s">
        <v>1</v>
      </c>
      <c r="F891" s="216" t="s">
        <v>1609</v>
      </c>
      <c r="G891" s="213"/>
      <c r="H891" s="217">
        <v>31.43</v>
      </c>
      <c r="I891" s="218"/>
      <c r="J891" s="213"/>
      <c r="K891" s="213"/>
      <c r="L891" s="219"/>
      <c r="M891" s="220"/>
      <c r="N891" s="221"/>
      <c r="O891" s="221"/>
      <c r="P891" s="221"/>
      <c r="Q891" s="221"/>
      <c r="R891" s="221"/>
      <c r="S891" s="221"/>
      <c r="T891" s="222"/>
      <c r="AT891" s="223" t="s">
        <v>555</v>
      </c>
      <c r="AU891" s="223" t="s">
        <v>87</v>
      </c>
      <c r="AV891" s="13" t="s">
        <v>87</v>
      </c>
      <c r="AW891" s="13" t="s">
        <v>32</v>
      </c>
      <c r="AX891" s="13" t="s">
        <v>77</v>
      </c>
      <c r="AY891" s="223" t="s">
        <v>209</v>
      </c>
    </row>
    <row r="892" spans="2:51" s="15" customFormat="1">
      <c r="B892" s="246"/>
      <c r="C892" s="247"/>
      <c r="D892" s="214" t="s">
        <v>555</v>
      </c>
      <c r="E892" s="248" t="s">
        <v>1</v>
      </c>
      <c r="F892" s="249" t="s">
        <v>1610</v>
      </c>
      <c r="G892" s="247"/>
      <c r="H892" s="248" t="s">
        <v>1</v>
      </c>
      <c r="I892" s="250"/>
      <c r="J892" s="247"/>
      <c r="K892" s="247"/>
      <c r="L892" s="251"/>
      <c r="M892" s="252"/>
      <c r="N892" s="253"/>
      <c r="O892" s="253"/>
      <c r="P892" s="253"/>
      <c r="Q892" s="253"/>
      <c r="R892" s="253"/>
      <c r="S892" s="253"/>
      <c r="T892" s="254"/>
      <c r="AT892" s="255" t="s">
        <v>555</v>
      </c>
      <c r="AU892" s="255" t="s">
        <v>87</v>
      </c>
      <c r="AV892" s="15" t="s">
        <v>85</v>
      </c>
      <c r="AW892" s="15" t="s">
        <v>32</v>
      </c>
      <c r="AX892" s="15" t="s">
        <v>77</v>
      </c>
      <c r="AY892" s="255" t="s">
        <v>209</v>
      </c>
    </row>
    <row r="893" spans="2:51" s="13" customFormat="1">
      <c r="B893" s="212"/>
      <c r="C893" s="213"/>
      <c r="D893" s="214" t="s">
        <v>555</v>
      </c>
      <c r="E893" s="215" t="s">
        <v>1</v>
      </c>
      <c r="F893" s="216" t="s">
        <v>1611</v>
      </c>
      <c r="G893" s="213"/>
      <c r="H893" s="217">
        <v>68.31</v>
      </c>
      <c r="I893" s="218"/>
      <c r="J893" s="213"/>
      <c r="K893" s="213"/>
      <c r="L893" s="219"/>
      <c r="M893" s="220"/>
      <c r="N893" s="221"/>
      <c r="O893" s="221"/>
      <c r="P893" s="221"/>
      <c r="Q893" s="221"/>
      <c r="R893" s="221"/>
      <c r="S893" s="221"/>
      <c r="T893" s="222"/>
      <c r="AT893" s="223" t="s">
        <v>555</v>
      </c>
      <c r="AU893" s="223" t="s">
        <v>87</v>
      </c>
      <c r="AV893" s="13" t="s">
        <v>87</v>
      </c>
      <c r="AW893" s="13" t="s">
        <v>32</v>
      </c>
      <c r="AX893" s="13" t="s">
        <v>77</v>
      </c>
      <c r="AY893" s="223" t="s">
        <v>209</v>
      </c>
    </row>
    <row r="894" spans="2:51" s="15" customFormat="1">
      <c r="B894" s="246"/>
      <c r="C894" s="247"/>
      <c r="D894" s="214" t="s">
        <v>555</v>
      </c>
      <c r="E894" s="248" t="s">
        <v>1</v>
      </c>
      <c r="F894" s="249" t="s">
        <v>1612</v>
      </c>
      <c r="G894" s="247"/>
      <c r="H894" s="248" t="s">
        <v>1</v>
      </c>
      <c r="I894" s="250"/>
      <c r="J894" s="247"/>
      <c r="K894" s="247"/>
      <c r="L894" s="251"/>
      <c r="M894" s="252"/>
      <c r="N894" s="253"/>
      <c r="O894" s="253"/>
      <c r="P894" s="253"/>
      <c r="Q894" s="253"/>
      <c r="R894" s="253"/>
      <c r="S894" s="253"/>
      <c r="T894" s="254"/>
      <c r="AT894" s="255" t="s">
        <v>555</v>
      </c>
      <c r="AU894" s="255" t="s">
        <v>87</v>
      </c>
      <c r="AV894" s="15" t="s">
        <v>85</v>
      </c>
      <c r="AW894" s="15" t="s">
        <v>32</v>
      </c>
      <c r="AX894" s="15" t="s">
        <v>77</v>
      </c>
      <c r="AY894" s="255" t="s">
        <v>209</v>
      </c>
    </row>
    <row r="895" spans="2:51" s="13" customFormat="1">
      <c r="B895" s="212"/>
      <c r="C895" s="213"/>
      <c r="D895" s="214" t="s">
        <v>555</v>
      </c>
      <c r="E895" s="215" t="s">
        <v>1</v>
      </c>
      <c r="F895" s="216" t="s">
        <v>1613</v>
      </c>
      <c r="G895" s="213"/>
      <c r="H895" s="217">
        <v>3.86</v>
      </c>
      <c r="I895" s="218"/>
      <c r="J895" s="213"/>
      <c r="K895" s="213"/>
      <c r="L895" s="219"/>
      <c r="M895" s="220"/>
      <c r="N895" s="221"/>
      <c r="O895" s="221"/>
      <c r="P895" s="221"/>
      <c r="Q895" s="221"/>
      <c r="R895" s="221"/>
      <c r="S895" s="221"/>
      <c r="T895" s="222"/>
      <c r="AT895" s="223" t="s">
        <v>555</v>
      </c>
      <c r="AU895" s="223" t="s">
        <v>87</v>
      </c>
      <c r="AV895" s="13" t="s">
        <v>87</v>
      </c>
      <c r="AW895" s="13" t="s">
        <v>32</v>
      </c>
      <c r="AX895" s="13" t="s">
        <v>77</v>
      </c>
      <c r="AY895" s="223" t="s">
        <v>209</v>
      </c>
    </row>
    <row r="896" spans="2:51" s="15" customFormat="1">
      <c r="B896" s="246"/>
      <c r="C896" s="247"/>
      <c r="D896" s="214" t="s">
        <v>555</v>
      </c>
      <c r="E896" s="248" t="s">
        <v>1</v>
      </c>
      <c r="F896" s="249" t="s">
        <v>1614</v>
      </c>
      <c r="G896" s="247"/>
      <c r="H896" s="248" t="s">
        <v>1</v>
      </c>
      <c r="I896" s="250"/>
      <c r="J896" s="247"/>
      <c r="K896" s="247"/>
      <c r="L896" s="251"/>
      <c r="M896" s="252"/>
      <c r="N896" s="253"/>
      <c r="O896" s="253"/>
      <c r="P896" s="253"/>
      <c r="Q896" s="253"/>
      <c r="R896" s="253"/>
      <c r="S896" s="253"/>
      <c r="T896" s="254"/>
      <c r="AT896" s="255" t="s">
        <v>555</v>
      </c>
      <c r="AU896" s="255" t="s">
        <v>87</v>
      </c>
      <c r="AV896" s="15" t="s">
        <v>85</v>
      </c>
      <c r="AW896" s="15" t="s">
        <v>32</v>
      </c>
      <c r="AX896" s="15" t="s">
        <v>77</v>
      </c>
      <c r="AY896" s="255" t="s">
        <v>209</v>
      </c>
    </row>
    <row r="897" spans="2:51" s="13" customFormat="1">
      <c r="B897" s="212"/>
      <c r="C897" s="213"/>
      <c r="D897" s="214" t="s">
        <v>555</v>
      </c>
      <c r="E897" s="215" t="s">
        <v>1</v>
      </c>
      <c r="F897" s="216" t="s">
        <v>1532</v>
      </c>
      <c r="G897" s="213"/>
      <c r="H897" s="217">
        <v>18.32</v>
      </c>
      <c r="I897" s="218"/>
      <c r="J897" s="213"/>
      <c r="K897" s="213"/>
      <c r="L897" s="219"/>
      <c r="M897" s="220"/>
      <c r="N897" s="221"/>
      <c r="O897" s="221"/>
      <c r="P897" s="221"/>
      <c r="Q897" s="221"/>
      <c r="R897" s="221"/>
      <c r="S897" s="221"/>
      <c r="T897" s="222"/>
      <c r="AT897" s="223" t="s">
        <v>555</v>
      </c>
      <c r="AU897" s="223" t="s">
        <v>87</v>
      </c>
      <c r="AV897" s="13" t="s">
        <v>87</v>
      </c>
      <c r="AW897" s="13" t="s">
        <v>32</v>
      </c>
      <c r="AX897" s="13" t="s">
        <v>77</v>
      </c>
      <c r="AY897" s="223" t="s">
        <v>209</v>
      </c>
    </row>
    <row r="898" spans="2:51" s="15" customFormat="1">
      <c r="B898" s="246"/>
      <c r="C898" s="247"/>
      <c r="D898" s="214" t="s">
        <v>555</v>
      </c>
      <c r="E898" s="248" t="s">
        <v>1</v>
      </c>
      <c r="F898" s="249" t="s">
        <v>1615</v>
      </c>
      <c r="G898" s="247"/>
      <c r="H898" s="248" t="s">
        <v>1</v>
      </c>
      <c r="I898" s="250"/>
      <c r="J898" s="247"/>
      <c r="K898" s="247"/>
      <c r="L898" s="251"/>
      <c r="M898" s="252"/>
      <c r="N898" s="253"/>
      <c r="O898" s="253"/>
      <c r="P898" s="253"/>
      <c r="Q898" s="253"/>
      <c r="R898" s="253"/>
      <c r="S898" s="253"/>
      <c r="T898" s="254"/>
      <c r="AT898" s="255" t="s">
        <v>555</v>
      </c>
      <c r="AU898" s="255" t="s">
        <v>87</v>
      </c>
      <c r="AV898" s="15" t="s">
        <v>85</v>
      </c>
      <c r="AW898" s="15" t="s">
        <v>32</v>
      </c>
      <c r="AX898" s="15" t="s">
        <v>77</v>
      </c>
      <c r="AY898" s="255" t="s">
        <v>209</v>
      </c>
    </row>
    <row r="899" spans="2:51" s="13" customFormat="1">
      <c r="B899" s="212"/>
      <c r="C899" s="213"/>
      <c r="D899" s="214" t="s">
        <v>555</v>
      </c>
      <c r="E899" s="215" t="s">
        <v>1</v>
      </c>
      <c r="F899" s="216" t="s">
        <v>1616</v>
      </c>
      <c r="G899" s="213"/>
      <c r="H899" s="217">
        <v>42.07</v>
      </c>
      <c r="I899" s="218"/>
      <c r="J899" s="213"/>
      <c r="K899" s="213"/>
      <c r="L899" s="219"/>
      <c r="M899" s="220"/>
      <c r="N899" s="221"/>
      <c r="O899" s="221"/>
      <c r="P899" s="221"/>
      <c r="Q899" s="221"/>
      <c r="R899" s="221"/>
      <c r="S899" s="221"/>
      <c r="T899" s="222"/>
      <c r="AT899" s="223" t="s">
        <v>555</v>
      </c>
      <c r="AU899" s="223" t="s">
        <v>87</v>
      </c>
      <c r="AV899" s="13" t="s">
        <v>87</v>
      </c>
      <c r="AW899" s="13" t="s">
        <v>32</v>
      </c>
      <c r="AX899" s="13" t="s">
        <v>77</v>
      </c>
      <c r="AY899" s="223" t="s">
        <v>209</v>
      </c>
    </row>
    <row r="900" spans="2:51" s="15" customFormat="1">
      <c r="B900" s="246"/>
      <c r="C900" s="247"/>
      <c r="D900" s="214" t="s">
        <v>555</v>
      </c>
      <c r="E900" s="248" t="s">
        <v>1</v>
      </c>
      <c r="F900" s="249" t="s">
        <v>1617</v>
      </c>
      <c r="G900" s="247"/>
      <c r="H900" s="248" t="s">
        <v>1</v>
      </c>
      <c r="I900" s="250"/>
      <c r="J900" s="247"/>
      <c r="K900" s="247"/>
      <c r="L900" s="251"/>
      <c r="M900" s="252"/>
      <c r="N900" s="253"/>
      <c r="O900" s="253"/>
      <c r="P900" s="253"/>
      <c r="Q900" s="253"/>
      <c r="R900" s="253"/>
      <c r="S900" s="253"/>
      <c r="T900" s="254"/>
      <c r="AT900" s="255" t="s">
        <v>555</v>
      </c>
      <c r="AU900" s="255" t="s">
        <v>87</v>
      </c>
      <c r="AV900" s="15" t="s">
        <v>85</v>
      </c>
      <c r="AW900" s="15" t="s">
        <v>32</v>
      </c>
      <c r="AX900" s="15" t="s">
        <v>77</v>
      </c>
      <c r="AY900" s="255" t="s">
        <v>209</v>
      </c>
    </row>
    <row r="901" spans="2:51" s="13" customFormat="1">
      <c r="B901" s="212"/>
      <c r="C901" s="213"/>
      <c r="D901" s="214" t="s">
        <v>555</v>
      </c>
      <c r="E901" s="215" t="s">
        <v>1</v>
      </c>
      <c r="F901" s="216" t="s">
        <v>1618</v>
      </c>
      <c r="G901" s="213"/>
      <c r="H901" s="217">
        <v>2.91</v>
      </c>
      <c r="I901" s="218"/>
      <c r="J901" s="213"/>
      <c r="K901" s="213"/>
      <c r="L901" s="219"/>
      <c r="M901" s="220"/>
      <c r="N901" s="221"/>
      <c r="O901" s="221"/>
      <c r="P901" s="221"/>
      <c r="Q901" s="221"/>
      <c r="R901" s="221"/>
      <c r="S901" s="221"/>
      <c r="T901" s="222"/>
      <c r="AT901" s="223" t="s">
        <v>555</v>
      </c>
      <c r="AU901" s="223" t="s">
        <v>87</v>
      </c>
      <c r="AV901" s="13" t="s">
        <v>87</v>
      </c>
      <c r="AW901" s="13" t="s">
        <v>32</v>
      </c>
      <c r="AX901" s="13" t="s">
        <v>77</v>
      </c>
      <c r="AY901" s="223" t="s">
        <v>209</v>
      </c>
    </row>
    <row r="902" spans="2:51" s="15" customFormat="1">
      <c r="B902" s="246"/>
      <c r="C902" s="247"/>
      <c r="D902" s="214" t="s">
        <v>555</v>
      </c>
      <c r="E902" s="248" t="s">
        <v>1</v>
      </c>
      <c r="F902" s="249" t="s">
        <v>1619</v>
      </c>
      <c r="G902" s="247"/>
      <c r="H902" s="248" t="s">
        <v>1</v>
      </c>
      <c r="I902" s="250"/>
      <c r="J902" s="247"/>
      <c r="K902" s="247"/>
      <c r="L902" s="251"/>
      <c r="M902" s="252"/>
      <c r="N902" s="253"/>
      <c r="O902" s="253"/>
      <c r="P902" s="253"/>
      <c r="Q902" s="253"/>
      <c r="R902" s="253"/>
      <c r="S902" s="253"/>
      <c r="T902" s="254"/>
      <c r="AT902" s="255" t="s">
        <v>555</v>
      </c>
      <c r="AU902" s="255" t="s">
        <v>87</v>
      </c>
      <c r="AV902" s="15" t="s">
        <v>85</v>
      </c>
      <c r="AW902" s="15" t="s">
        <v>32</v>
      </c>
      <c r="AX902" s="15" t="s">
        <v>77</v>
      </c>
      <c r="AY902" s="255" t="s">
        <v>209</v>
      </c>
    </row>
    <row r="903" spans="2:51" s="13" customFormat="1">
      <c r="B903" s="212"/>
      <c r="C903" s="213"/>
      <c r="D903" s="214" t="s">
        <v>555</v>
      </c>
      <c r="E903" s="215" t="s">
        <v>1</v>
      </c>
      <c r="F903" s="216" t="s">
        <v>1620</v>
      </c>
      <c r="G903" s="213"/>
      <c r="H903" s="217">
        <v>0.99</v>
      </c>
      <c r="I903" s="218"/>
      <c r="J903" s="213"/>
      <c r="K903" s="213"/>
      <c r="L903" s="219"/>
      <c r="M903" s="220"/>
      <c r="N903" s="221"/>
      <c r="O903" s="221"/>
      <c r="P903" s="221"/>
      <c r="Q903" s="221"/>
      <c r="R903" s="221"/>
      <c r="S903" s="221"/>
      <c r="T903" s="222"/>
      <c r="AT903" s="223" t="s">
        <v>555</v>
      </c>
      <c r="AU903" s="223" t="s">
        <v>87</v>
      </c>
      <c r="AV903" s="13" t="s">
        <v>87</v>
      </c>
      <c r="AW903" s="13" t="s">
        <v>32</v>
      </c>
      <c r="AX903" s="13" t="s">
        <v>77</v>
      </c>
      <c r="AY903" s="223" t="s">
        <v>209</v>
      </c>
    </row>
    <row r="904" spans="2:51" s="15" customFormat="1">
      <c r="B904" s="246"/>
      <c r="C904" s="247"/>
      <c r="D904" s="214" t="s">
        <v>555</v>
      </c>
      <c r="E904" s="248" t="s">
        <v>1</v>
      </c>
      <c r="F904" s="249" t="s">
        <v>1621</v>
      </c>
      <c r="G904" s="247"/>
      <c r="H904" s="248" t="s">
        <v>1</v>
      </c>
      <c r="I904" s="250"/>
      <c r="J904" s="247"/>
      <c r="K904" s="247"/>
      <c r="L904" s="251"/>
      <c r="M904" s="252"/>
      <c r="N904" s="253"/>
      <c r="O904" s="253"/>
      <c r="P904" s="253"/>
      <c r="Q904" s="253"/>
      <c r="R904" s="253"/>
      <c r="S904" s="253"/>
      <c r="T904" s="254"/>
      <c r="AT904" s="255" t="s">
        <v>555</v>
      </c>
      <c r="AU904" s="255" t="s">
        <v>87</v>
      </c>
      <c r="AV904" s="15" t="s">
        <v>85</v>
      </c>
      <c r="AW904" s="15" t="s">
        <v>32</v>
      </c>
      <c r="AX904" s="15" t="s">
        <v>77</v>
      </c>
      <c r="AY904" s="255" t="s">
        <v>209</v>
      </c>
    </row>
    <row r="905" spans="2:51" s="13" customFormat="1">
      <c r="B905" s="212"/>
      <c r="C905" s="213"/>
      <c r="D905" s="214" t="s">
        <v>555</v>
      </c>
      <c r="E905" s="215" t="s">
        <v>1</v>
      </c>
      <c r="F905" s="216" t="s">
        <v>1622</v>
      </c>
      <c r="G905" s="213"/>
      <c r="H905" s="217">
        <v>0.79</v>
      </c>
      <c r="I905" s="218"/>
      <c r="J905" s="213"/>
      <c r="K905" s="213"/>
      <c r="L905" s="219"/>
      <c r="M905" s="220"/>
      <c r="N905" s="221"/>
      <c r="O905" s="221"/>
      <c r="P905" s="221"/>
      <c r="Q905" s="221"/>
      <c r="R905" s="221"/>
      <c r="S905" s="221"/>
      <c r="T905" s="222"/>
      <c r="AT905" s="223" t="s">
        <v>555</v>
      </c>
      <c r="AU905" s="223" t="s">
        <v>87</v>
      </c>
      <c r="AV905" s="13" t="s">
        <v>87</v>
      </c>
      <c r="AW905" s="13" t="s">
        <v>32</v>
      </c>
      <c r="AX905" s="13" t="s">
        <v>77</v>
      </c>
      <c r="AY905" s="223" t="s">
        <v>209</v>
      </c>
    </row>
    <row r="906" spans="2:51" s="15" customFormat="1">
      <c r="B906" s="246"/>
      <c r="C906" s="247"/>
      <c r="D906" s="214" t="s">
        <v>555</v>
      </c>
      <c r="E906" s="248" t="s">
        <v>1</v>
      </c>
      <c r="F906" s="249" t="s">
        <v>1623</v>
      </c>
      <c r="G906" s="247"/>
      <c r="H906" s="248" t="s">
        <v>1</v>
      </c>
      <c r="I906" s="250"/>
      <c r="J906" s="247"/>
      <c r="K906" s="247"/>
      <c r="L906" s="251"/>
      <c r="M906" s="252"/>
      <c r="N906" s="253"/>
      <c r="O906" s="253"/>
      <c r="P906" s="253"/>
      <c r="Q906" s="253"/>
      <c r="R906" s="253"/>
      <c r="S906" s="253"/>
      <c r="T906" s="254"/>
      <c r="AT906" s="255" t="s">
        <v>555</v>
      </c>
      <c r="AU906" s="255" t="s">
        <v>87</v>
      </c>
      <c r="AV906" s="15" t="s">
        <v>85</v>
      </c>
      <c r="AW906" s="15" t="s">
        <v>32</v>
      </c>
      <c r="AX906" s="15" t="s">
        <v>77</v>
      </c>
      <c r="AY906" s="255" t="s">
        <v>209</v>
      </c>
    </row>
    <row r="907" spans="2:51" s="13" customFormat="1">
      <c r="B907" s="212"/>
      <c r="C907" s="213"/>
      <c r="D907" s="214" t="s">
        <v>555</v>
      </c>
      <c r="E907" s="215" t="s">
        <v>1</v>
      </c>
      <c r="F907" s="216" t="s">
        <v>1624</v>
      </c>
      <c r="G907" s="213"/>
      <c r="H907" s="217">
        <v>3.22</v>
      </c>
      <c r="I907" s="218"/>
      <c r="J907" s="213"/>
      <c r="K907" s="213"/>
      <c r="L907" s="219"/>
      <c r="M907" s="220"/>
      <c r="N907" s="221"/>
      <c r="O907" s="221"/>
      <c r="P907" s="221"/>
      <c r="Q907" s="221"/>
      <c r="R907" s="221"/>
      <c r="S907" s="221"/>
      <c r="T907" s="222"/>
      <c r="AT907" s="223" t="s">
        <v>555</v>
      </c>
      <c r="AU907" s="223" t="s">
        <v>87</v>
      </c>
      <c r="AV907" s="13" t="s">
        <v>87</v>
      </c>
      <c r="AW907" s="13" t="s">
        <v>32</v>
      </c>
      <c r="AX907" s="13" t="s">
        <v>77</v>
      </c>
      <c r="AY907" s="223" t="s">
        <v>209</v>
      </c>
    </row>
    <row r="908" spans="2:51" s="15" customFormat="1">
      <c r="B908" s="246"/>
      <c r="C908" s="247"/>
      <c r="D908" s="214" t="s">
        <v>555</v>
      </c>
      <c r="E908" s="248" t="s">
        <v>1</v>
      </c>
      <c r="F908" s="249" t="s">
        <v>1625</v>
      </c>
      <c r="G908" s="247"/>
      <c r="H908" s="248" t="s">
        <v>1</v>
      </c>
      <c r="I908" s="250"/>
      <c r="J908" s="247"/>
      <c r="K908" s="247"/>
      <c r="L908" s="251"/>
      <c r="M908" s="252"/>
      <c r="N908" s="253"/>
      <c r="O908" s="253"/>
      <c r="P908" s="253"/>
      <c r="Q908" s="253"/>
      <c r="R908" s="253"/>
      <c r="S908" s="253"/>
      <c r="T908" s="254"/>
      <c r="AT908" s="255" t="s">
        <v>555</v>
      </c>
      <c r="AU908" s="255" t="s">
        <v>87</v>
      </c>
      <c r="AV908" s="15" t="s">
        <v>85</v>
      </c>
      <c r="AW908" s="15" t="s">
        <v>32</v>
      </c>
      <c r="AX908" s="15" t="s">
        <v>77</v>
      </c>
      <c r="AY908" s="255" t="s">
        <v>209</v>
      </c>
    </row>
    <row r="909" spans="2:51" s="13" customFormat="1">
      <c r="B909" s="212"/>
      <c r="C909" s="213"/>
      <c r="D909" s="214" t="s">
        <v>555</v>
      </c>
      <c r="E909" s="215" t="s">
        <v>1</v>
      </c>
      <c r="F909" s="216" t="s">
        <v>1620</v>
      </c>
      <c r="G909" s="213"/>
      <c r="H909" s="217">
        <v>0.99</v>
      </c>
      <c r="I909" s="218"/>
      <c r="J909" s="213"/>
      <c r="K909" s="213"/>
      <c r="L909" s="219"/>
      <c r="M909" s="220"/>
      <c r="N909" s="221"/>
      <c r="O909" s="221"/>
      <c r="P909" s="221"/>
      <c r="Q909" s="221"/>
      <c r="R909" s="221"/>
      <c r="S909" s="221"/>
      <c r="T909" s="222"/>
      <c r="AT909" s="223" t="s">
        <v>555</v>
      </c>
      <c r="AU909" s="223" t="s">
        <v>87</v>
      </c>
      <c r="AV909" s="13" t="s">
        <v>87</v>
      </c>
      <c r="AW909" s="13" t="s">
        <v>32</v>
      </c>
      <c r="AX909" s="13" t="s">
        <v>77</v>
      </c>
      <c r="AY909" s="223" t="s">
        <v>209</v>
      </c>
    </row>
    <row r="910" spans="2:51" s="15" customFormat="1">
      <c r="B910" s="246"/>
      <c r="C910" s="247"/>
      <c r="D910" s="214" t="s">
        <v>555</v>
      </c>
      <c r="E910" s="248" t="s">
        <v>1</v>
      </c>
      <c r="F910" s="249" t="s">
        <v>1626</v>
      </c>
      <c r="G910" s="247"/>
      <c r="H910" s="248" t="s">
        <v>1</v>
      </c>
      <c r="I910" s="250"/>
      <c r="J910" s="247"/>
      <c r="K910" s="247"/>
      <c r="L910" s="251"/>
      <c r="M910" s="252"/>
      <c r="N910" s="253"/>
      <c r="O910" s="253"/>
      <c r="P910" s="253"/>
      <c r="Q910" s="253"/>
      <c r="R910" s="253"/>
      <c r="S910" s="253"/>
      <c r="T910" s="254"/>
      <c r="AT910" s="255" t="s">
        <v>555</v>
      </c>
      <c r="AU910" s="255" t="s">
        <v>87</v>
      </c>
      <c r="AV910" s="15" t="s">
        <v>85</v>
      </c>
      <c r="AW910" s="15" t="s">
        <v>32</v>
      </c>
      <c r="AX910" s="15" t="s">
        <v>77</v>
      </c>
      <c r="AY910" s="255" t="s">
        <v>209</v>
      </c>
    </row>
    <row r="911" spans="2:51" s="13" customFormat="1">
      <c r="B911" s="212"/>
      <c r="C911" s="213"/>
      <c r="D911" s="214" t="s">
        <v>555</v>
      </c>
      <c r="E911" s="215" t="s">
        <v>1</v>
      </c>
      <c r="F911" s="216" t="s">
        <v>1620</v>
      </c>
      <c r="G911" s="213"/>
      <c r="H911" s="217">
        <v>0.99</v>
      </c>
      <c r="I911" s="218"/>
      <c r="J911" s="213"/>
      <c r="K911" s="213"/>
      <c r="L911" s="219"/>
      <c r="M911" s="220"/>
      <c r="N911" s="221"/>
      <c r="O911" s="221"/>
      <c r="P911" s="221"/>
      <c r="Q911" s="221"/>
      <c r="R911" s="221"/>
      <c r="S911" s="221"/>
      <c r="T911" s="222"/>
      <c r="AT911" s="223" t="s">
        <v>555</v>
      </c>
      <c r="AU911" s="223" t="s">
        <v>87</v>
      </c>
      <c r="AV911" s="13" t="s">
        <v>87</v>
      </c>
      <c r="AW911" s="13" t="s">
        <v>32</v>
      </c>
      <c r="AX911" s="13" t="s">
        <v>77</v>
      </c>
      <c r="AY911" s="223" t="s">
        <v>209</v>
      </c>
    </row>
    <row r="912" spans="2:51" s="15" customFormat="1">
      <c r="B912" s="246"/>
      <c r="C912" s="247"/>
      <c r="D912" s="214" t="s">
        <v>555</v>
      </c>
      <c r="E912" s="248" t="s">
        <v>1</v>
      </c>
      <c r="F912" s="249" t="s">
        <v>1627</v>
      </c>
      <c r="G912" s="247"/>
      <c r="H912" s="248" t="s">
        <v>1</v>
      </c>
      <c r="I912" s="250"/>
      <c r="J912" s="247"/>
      <c r="K912" s="247"/>
      <c r="L912" s="251"/>
      <c r="M912" s="252"/>
      <c r="N912" s="253"/>
      <c r="O912" s="253"/>
      <c r="P912" s="253"/>
      <c r="Q912" s="253"/>
      <c r="R912" s="253"/>
      <c r="S912" s="253"/>
      <c r="T912" s="254"/>
      <c r="AT912" s="255" t="s">
        <v>555</v>
      </c>
      <c r="AU912" s="255" t="s">
        <v>87</v>
      </c>
      <c r="AV912" s="15" t="s">
        <v>85</v>
      </c>
      <c r="AW912" s="15" t="s">
        <v>32</v>
      </c>
      <c r="AX912" s="15" t="s">
        <v>77</v>
      </c>
      <c r="AY912" s="255" t="s">
        <v>209</v>
      </c>
    </row>
    <row r="913" spans="2:51" s="13" customFormat="1">
      <c r="B913" s="212"/>
      <c r="C913" s="213"/>
      <c r="D913" s="214" t="s">
        <v>555</v>
      </c>
      <c r="E913" s="215" t="s">
        <v>1</v>
      </c>
      <c r="F913" s="216" t="s">
        <v>1628</v>
      </c>
      <c r="G913" s="213"/>
      <c r="H913" s="217">
        <v>48.6</v>
      </c>
      <c r="I913" s="218"/>
      <c r="J913" s="213"/>
      <c r="K913" s="213"/>
      <c r="L913" s="219"/>
      <c r="M913" s="220"/>
      <c r="N913" s="221"/>
      <c r="O913" s="221"/>
      <c r="P913" s="221"/>
      <c r="Q913" s="221"/>
      <c r="R913" s="221"/>
      <c r="S913" s="221"/>
      <c r="T913" s="222"/>
      <c r="AT913" s="223" t="s">
        <v>555</v>
      </c>
      <c r="AU913" s="223" t="s">
        <v>87</v>
      </c>
      <c r="AV913" s="13" t="s">
        <v>87</v>
      </c>
      <c r="AW913" s="13" t="s">
        <v>32</v>
      </c>
      <c r="AX913" s="13" t="s">
        <v>77</v>
      </c>
      <c r="AY913" s="223" t="s">
        <v>209</v>
      </c>
    </row>
    <row r="914" spans="2:51" s="15" customFormat="1">
      <c r="B914" s="246"/>
      <c r="C914" s="247"/>
      <c r="D914" s="214" t="s">
        <v>555</v>
      </c>
      <c r="E914" s="248" t="s">
        <v>1</v>
      </c>
      <c r="F914" s="249" t="s">
        <v>1629</v>
      </c>
      <c r="G914" s="247"/>
      <c r="H914" s="248" t="s">
        <v>1</v>
      </c>
      <c r="I914" s="250"/>
      <c r="J914" s="247"/>
      <c r="K914" s="247"/>
      <c r="L914" s="251"/>
      <c r="M914" s="252"/>
      <c r="N914" s="253"/>
      <c r="O914" s="253"/>
      <c r="P914" s="253"/>
      <c r="Q914" s="253"/>
      <c r="R914" s="253"/>
      <c r="S914" s="253"/>
      <c r="T914" s="254"/>
      <c r="AT914" s="255" t="s">
        <v>555</v>
      </c>
      <c r="AU914" s="255" t="s">
        <v>87</v>
      </c>
      <c r="AV914" s="15" t="s">
        <v>85</v>
      </c>
      <c r="AW914" s="15" t="s">
        <v>32</v>
      </c>
      <c r="AX914" s="15" t="s">
        <v>77</v>
      </c>
      <c r="AY914" s="255" t="s">
        <v>209</v>
      </c>
    </row>
    <row r="915" spans="2:51" s="13" customFormat="1">
      <c r="B915" s="212"/>
      <c r="C915" s="213"/>
      <c r="D915" s="214" t="s">
        <v>555</v>
      </c>
      <c r="E915" s="215" t="s">
        <v>1</v>
      </c>
      <c r="F915" s="216" t="s">
        <v>1630</v>
      </c>
      <c r="G915" s="213"/>
      <c r="H915" s="217">
        <v>32.68</v>
      </c>
      <c r="I915" s="218"/>
      <c r="J915" s="213"/>
      <c r="K915" s="213"/>
      <c r="L915" s="219"/>
      <c r="M915" s="220"/>
      <c r="N915" s="221"/>
      <c r="O915" s="221"/>
      <c r="P915" s="221"/>
      <c r="Q915" s="221"/>
      <c r="R915" s="221"/>
      <c r="S915" s="221"/>
      <c r="T915" s="222"/>
      <c r="AT915" s="223" t="s">
        <v>555</v>
      </c>
      <c r="AU915" s="223" t="s">
        <v>87</v>
      </c>
      <c r="AV915" s="13" t="s">
        <v>87</v>
      </c>
      <c r="AW915" s="13" t="s">
        <v>32</v>
      </c>
      <c r="AX915" s="13" t="s">
        <v>77</v>
      </c>
      <c r="AY915" s="223" t="s">
        <v>209</v>
      </c>
    </row>
    <row r="916" spans="2:51" s="15" customFormat="1">
      <c r="B916" s="246"/>
      <c r="C916" s="247"/>
      <c r="D916" s="214" t="s">
        <v>555</v>
      </c>
      <c r="E916" s="248" t="s">
        <v>1</v>
      </c>
      <c r="F916" s="249" t="s">
        <v>1631</v>
      </c>
      <c r="G916" s="247"/>
      <c r="H916" s="248" t="s">
        <v>1</v>
      </c>
      <c r="I916" s="250"/>
      <c r="J916" s="247"/>
      <c r="K916" s="247"/>
      <c r="L916" s="251"/>
      <c r="M916" s="252"/>
      <c r="N916" s="253"/>
      <c r="O916" s="253"/>
      <c r="P916" s="253"/>
      <c r="Q916" s="253"/>
      <c r="R916" s="253"/>
      <c r="S916" s="253"/>
      <c r="T916" s="254"/>
      <c r="AT916" s="255" t="s">
        <v>555</v>
      </c>
      <c r="AU916" s="255" t="s">
        <v>87</v>
      </c>
      <c r="AV916" s="15" t="s">
        <v>85</v>
      </c>
      <c r="AW916" s="15" t="s">
        <v>32</v>
      </c>
      <c r="AX916" s="15" t="s">
        <v>77</v>
      </c>
      <c r="AY916" s="255" t="s">
        <v>209</v>
      </c>
    </row>
    <row r="917" spans="2:51" s="13" customFormat="1">
      <c r="B917" s="212"/>
      <c r="C917" s="213"/>
      <c r="D917" s="214" t="s">
        <v>555</v>
      </c>
      <c r="E917" s="215" t="s">
        <v>1</v>
      </c>
      <c r="F917" s="216" t="s">
        <v>1632</v>
      </c>
      <c r="G917" s="213"/>
      <c r="H917" s="217">
        <v>46.77</v>
      </c>
      <c r="I917" s="218"/>
      <c r="J917" s="213"/>
      <c r="K917" s="213"/>
      <c r="L917" s="219"/>
      <c r="M917" s="220"/>
      <c r="N917" s="221"/>
      <c r="O917" s="221"/>
      <c r="P917" s="221"/>
      <c r="Q917" s="221"/>
      <c r="R917" s="221"/>
      <c r="S917" s="221"/>
      <c r="T917" s="222"/>
      <c r="AT917" s="223" t="s">
        <v>555</v>
      </c>
      <c r="AU917" s="223" t="s">
        <v>87</v>
      </c>
      <c r="AV917" s="13" t="s">
        <v>87</v>
      </c>
      <c r="AW917" s="13" t="s">
        <v>32</v>
      </c>
      <c r="AX917" s="13" t="s">
        <v>77</v>
      </c>
      <c r="AY917" s="223" t="s">
        <v>209</v>
      </c>
    </row>
    <row r="918" spans="2:51" s="15" customFormat="1">
      <c r="B918" s="246"/>
      <c r="C918" s="247"/>
      <c r="D918" s="214" t="s">
        <v>555</v>
      </c>
      <c r="E918" s="248" t="s">
        <v>1</v>
      </c>
      <c r="F918" s="249" t="s">
        <v>1633</v>
      </c>
      <c r="G918" s="247"/>
      <c r="H918" s="248" t="s">
        <v>1</v>
      </c>
      <c r="I918" s="250"/>
      <c r="J918" s="247"/>
      <c r="K918" s="247"/>
      <c r="L918" s="251"/>
      <c r="M918" s="252"/>
      <c r="N918" s="253"/>
      <c r="O918" s="253"/>
      <c r="P918" s="253"/>
      <c r="Q918" s="253"/>
      <c r="R918" s="253"/>
      <c r="S918" s="253"/>
      <c r="T918" s="254"/>
      <c r="AT918" s="255" t="s">
        <v>555</v>
      </c>
      <c r="AU918" s="255" t="s">
        <v>87</v>
      </c>
      <c r="AV918" s="15" t="s">
        <v>85</v>
      </c>
      <c r="AW918" s="15" t="s">
        <v>32</v>
      </c>
      <c r="AX918" s="15" t="s">
        <v>77</v>
      </c>
      <c r="AY918" s="255" t="s">
        <v>209</v>
      </c>
    </row>
    <row r="919" spans="2:51" s="13" customFormat="1">
      <c r="B919" s="212"/>
      <c r="C919" s="213"/>
      <c r="D919" s="214" t="s">
        <v>555</v>
      </c>
      <c r="E919" s="215" t="s">
        <v>1</v>
      </c>
      <c r="F919" s="216" t="s">
        <v>1634</v>
      </c>
      <c r="G919" s="213"/>
      <c r="H919" s="217">
        <v>5.19</v>
      </c>
      <c r="I919" s="218"/>
      <c r="J919" s="213"/>
      <c r="K919" s="213"/>
      <c r="L919" s="219"/>
      <c r="M919" s="220"/>
      <c r="N919" s="221"/>
      <c r="O919" s="221"/>
      <c r="P919" s="221"/>
      <c r="Q919" s="221"/>
      <c r="R919" s="221"/>
      <c r="S919" s="221"/>
      <c r="T919" s="222"/>
      <c r="AT919" s="223" t="s">
        <v>555</v>
      </c>
      <c r="AU919" s="223" t="s">
        <v>87</v>
      </c>
      <c r="AV919" s="13" t="s">
        <v>87</v>
      </c>
      <c r="AW919" s="13" t="s">
        <v>32</v>
      </c>
      <c r="AX919" s="13" t="s">
        <v>77</v>
      </c>
      <c r="AY919" s="223" t="s">
        <v>209</v>
      </c>
    </row>
    <row r="920" spans="2:51" s="15" customFormat="1">
      <c r="B920" s="246"/>
      <c r="C920" s="247"/>
      <c r="D920" s="214" t="s">
        <v>555</v>
      </c>
      <c r="E920" s="248" t="s">
        <v>1</v>
      </c>
      <c r="F920" s="249" t="s">
        <v>1635</v>
      </c>
      <c r="G920" s="247"/>
      <c r="H920" s="248" t="s">
        <v>1</v>
      </c>
      <c r="I920" s="250"/>
      <c r="J920" s="247"/>
      <c r="K920" s="247"/>
      <c r="L920" s="251"/>
      <c r="M920" s="252"/>
      <c r="N920" s="253"/>
      <c r="O920" s="253"/>
      <c r="P920" s="253"/>
      <c r="Q920" s="253"/>
      <c r="R920" s="253"/>
      <c r="S920" s="253"/>
      <c r="T920" s="254"/>
      <c r="AT920" s="255" t="s">
        <v>555</v>
      </c>
      <c r="AU920" s="255" t="s">
        <v>87</v>
      </c>
      <c r="AV920" s="15" t="s">
        <v>85</v>
      </c>
      <c r="AW920" s="15" t="s">
        <v>32</v>
      </c>
      <c r="AX920" s="15" t="s">
        <v>77</v>
      </c>
      <c r="AY920" s="255" t="s">
        <v>209</v>
      </c>
    </row>
    <row r="921" spans="2:51" s="13" customFormat="1">
      <c r="B921" s="212"/>
      <c r="C921" s="213"/>
      <c r="D921" s="214" t="s">
        <v>555</v>
      </c>
      <c r="E921" s="215" t="s">
        <v>1</v>
      </c>
      <c r="F921" s="216" t="s">
        <v>1634</v>
      </c>
      <c r="G921" s="213"/>
      <c r="H921" s="217">
        <v>5.19</v>
      </c>
      <c r="I921" s="218"/>
      <c r="J921" s="213"/>
      <c r="K921" s="213"/>
      <c r="L921" s="219"/>
      <c r="M921" s="220"/>
      <c r="N921" s="221"/>
      <c r="O921" s="221"/>
      <c r="P921" s="221"/>
      <c r="Q921" s="221"/>
      <c r="R921" s="221"/>
      <c r="S921" s="221"/>
      <c r="T921" s="222"/>
      <c r="AT921" s="223" t="s">
        <v>555</v>
      </c>
      <c r="AU921" s="223" t="s">
        <v>87</v>
      </c>
      <c r="AV921" s="13" t="s">
        <v>87</v>
      </c>
      <c r="AW921" s="13" t="s">
        <v>32</v>
      </c>
      <c r="AX921" s="13" t="s">
        <v>77</v>
      </c>
      <c r="AY921" s="223" t="s">
        <v>209</v>
      </c>
    </row>
    <row r="922" spans="2:51" s="15" customFormat="1">
      <c r="B922" s="246"/>
      <c r="C922" s="247"/>
      <c r="D922" s="214" t="s">
        <v>555</v>
      </c>
      <c r="E922" s="248" t="s">
        <v>1</v>
      </c>
      <c r="F922" s="249" t="s">
        <v>1636</v>
      </c>
      <c r="G922" s="247"/>
      <c r="H922" s="248" t="s">
        <v>1</v>
      </c>
      <c r="I922" s="250"/>
      <c r="J922" s="247"/>
      <c r="K922" s="247"/>
      <c r="L922" s="251"/>
      <c r="M922" s="252"/>
      <c r="N922" s="253"/>
      <c r="O922" s="253"/>
      <c r="P922" s="253"/>
      <c r="Q922" s="253"/>
      <c r="R922" s="253"/>
      <c r="S922" s="253"/>
      <c r="T922" s="254"/>
      <c r="AT922" s="255" t="s">
        <v>555</v>
      </c>
      <c r="AU922" s="255" t="s">
        <v>87</v>
      </c>
      <c r="AV922" s="15" t="s">
        <v>85</v>
      </c>
      <c r="AW922" s="15" t="s">
        <v>32</v>
      </c>
      <c r="AX922" s="15" t="s">
        <v>77</v>
      </c>
      <c r="AY922" s="255" t="s">
        <v>209</v>
      </c>
    </row>
    <row r="923" spans="2:51" s="13" customFormat="1">
      <c r="B923" s="212"/>
      <c r="C923" s="213"/>
      <c r="D923" s="214" t="s">
        <v>555</v>
      </c>
      <c r="E923" s="215" t="s">
        <v>1</v>
      </c>
      <c r="F923" s="216" t="s">
        <v>1637</v>
      </c>
      <c r="G923" s="213"/>
      <c r="H923" s="217">
        <v>196</v>
      </c>
      <c r="I923" s="218"/>
      <c r="J923" s="213"/>
      <c r="K923" s="213"/>
      <c r="L923" s="219"/>
      <c r="M923" s="220"/>
      <c r="N923" s="221"/>
      <c r="O923" s="221"/>
      <c r="P923" s="221"/>
      <c r="Q923" s="221"/>
      <c r="R923" s="221"/>
      <c r="S923" s="221"/>
      <c r="T923" s="222"/>
      <c r="AT923" s="223" t="s">
        <v>555</v>
      </c>
      <c r="AU923" s="223" t="s">
        <v>87</v>
      </c>
      <c r="AV923" s="13" t="s">
        <v>87</v>
      </c>
      <c r="AW923" s="13" t="s">
        <v>32</v>
      </c>
      <c r="AX923" s="13" t="s">
        <v>77</v>
      </c>
      <c r="AY923" s="223" t="s">
        <v>209</v>
      </c>
    </row>
    <row r="924" spans="2:51" s="15" customFormat="1">
      <c r="B924" s="246"/>
      <c r="C924" s="247"/>
      <c r="D924" s="214" t="s">
        <v>555</v>
      </c>
      <c r="E924" s="248" t="s">
        <v>1</v>
      </c>
      <c r="F924" s="249" t="s">
        <v>1638</v>
      </c>
      <c r="G924" s="247"/>
      <c r="H924" s="248" t="s">
        <v>1</v>
      </c>
      <c r="I924" s="250"/>
      <c r="J924" s="247"/>
      <c r="K924" s="247"/>
      <c r="L924" s="251"/>
      <c r="M924" s="252"/>
      <c r="N924" s="253"/>
      <c r="O924" s="253"/>
      <c r="P924" s="253"/>
      <c r="Q924" s="253"/>
      <c r="R924" s="253"/>
      <c r="S924" s="253"/>
      <c r="T924" s="254"/>
      <c r="AT924" s="255" t="s">
        <v>555</v>
      </c>
      <c r="AU924" s="255" t="s">
        <v>87</v>
      </c>
      <c r="AV924" s="15" t="s">
        <v>85</v>
      </c>
      <c r="AW924" s="15" t="s">
        <v>32</v>
      </c>
      <c r="AX924" s="15" t="s">
        <v>77</v>
      </c>
      <c r="AY924" s="255" t="s">
        <v>209</v>
      </c>
    </row>
    <row r="925" spans="2:51" s="13" customFormat="1">
      <c r="B925" s="212"/>
      <c r="C925" s="213"/>
      <c r="D925" s="214" t="s">
        <v>555</v>
      </c>
      <c r="E925" s="215" t="s">
        <v>1</v>
      </c>
      <c r="F925" s="216" t="s">
        <v>1639</v>
      </c>
      <c r="G925" s="213"/>
      <c r="H925" s="217">
        <v>22.83</v>
      </c>
      <c r="I925" s="218"/>
      <c r="J925" s="213"/>
      <c r="K925" s="213"/>
      <c r="L925" s="219"/>
      <c r="M925" s="220"/>
      <c r="N925" s="221"/>
      <c r="O925" s="221"/>
      <c r="P925" s="221"/>
      <c r="Q925" s="221"/>
      <c r="R925" s="221"/>
      <c r="S925" s="221"/>
      <c r="T925" s="222"/>
      <c r="AT925" s="223" t="s">
        <v>555</v>
      </c>
      <c r="AU925" s="223" t="s">
        <v>87</v>
      </c>
      <c r="AV925" s="13" t="s">
        <v>87</v>
      </c>
      <c r="AW925" s="13" t="s">
        <v>32</v>
      </c>
      <c r="AX925" s="13" t="s">
        <v>77</v>
      </c>
      <c r="AY925" s="223" t="s">
        <v>209</v>
      </c>
    </row>
    <row r="926" spans="2:51" s="15" customFormat="1">
      <c r="B926" s="246"/>
      <c r="C926" s="247"/>
      <c r="D926" s="214" t="s">
        <v>555</v>
      </c>
      <c r="E926" s="248" t="s">
        <v>1</v>
      </c>
      <c r="F926" s="249" t="s">
        <v>1640</v>
      </c>
      <c r="G926" s="247"/>
      <c r="H926" s="248" t="s">
        <v>1</v>
      </c>
      <c r="I926" s="250"/>
      <c r="J926" s="247"/>
      <c r="K926" s="247"/>
      <c r="L926" s="251"/>
      <c r="M926" s="252"/>
      <c r="N926" s="253"/>
      <c r="O926" s="253"/>
      <c r="P926" s="253"/>
      <c r="Q926" s="253"/>
      <c r="R926" s="253"/>
      <c r="S926" s="253"/>
      <c r="T926" s="254"/>
      <c r="AT926" s="255" t="s">
        <v>555</v>
      </c>
      <c r="AU926" s="255" t="s">
        <v>87</v>
      </c>
      <c r="AV926" s="15" t="s">
        <v>85</v>
      </c>
      <c r="AW926" s="15" t="s">
        <v>32</v>
      </c>
      <c r="AX926" s="15" t="s">
        <v>77</v>
      </c>
      <c r="AY926" s="255" t="s">
        <v>209</v>
      </c>
    </row>
    <row r="927" spans="2:51" s="13" customFormat="1">
      <c r="B927" s="212"/>
      <c r="C927" s="213"/>
      <c r="D927" s="214" t="s">
        <v>555</v>
      </c>
      <c r="E927" s="215" t="s">
        <v>1</v>
      </c>
      <c r="F927" s="216" t="s">
        <v>1641</v>
      </c>
      <c r="G927" s="213"/>
      <c r="H927" s="217">
        <v>2.79</v>
      </c>
      <c r="I927" s="218"/>
      <c r="J927" s="213"/>
      <c r="K927" s="213"/>
      <c r="L927" s="219"/>
      <c r="M927" s="220"/>
      <c r="N927" s="221"/>
      <c r="O927" s="221"/>
      <c r="P927" s="221"/>
      <c r="Q927" s="221"/>
      <c r="R927" s="221"/>
      <c r="S927" s="221"/>
      <c r="T927" s="222"/>
      <c r="AT927" s="223" t="s">
        <v>555</v>
      </c>
      <c r="AU927" s="223" t="s">
        <v>87</v>
      </c>
      <c r="AV927" s="13" t="s">
        <v>87</v>
      </c>
      <c r="AW927" s="13" t="s">
        <v>32</v>
      </c>
      <c r="AX927" s="13" t="s">
        <v>77</v>
      </c>
      <c r="AY927" s="223" t="s">
        <v>209</v>
      </c>
    </row>
    <row r="928" spans="2:51" s="15" customFormat="1">
      <c r="B928" s="246"/>
      <c r="C928" s="247"/>
      <c r="D928" s="214" t="s">
        <v>555</v>
      </c>
      <c r="E928" s="248" t="s">
        <v>1</v>
      </c>
      <c r="F928" s="249" t="s">
        <v>1642</v>
      </c>
      <c r="G928" s="247"/>
      <c r="H928" s="248" t="s">
        <v>1</v>
      </c>
      <c r="I928" s="250"/>
      <c r="J928" s="247"/>
      <c r="K928" s="247"/>
      <c r="L928" s="251"/>
      <c r="M928" s="252"/>
      <c r="N928" s="253"/>
      <c r="O928" s="253"/>
      <c r="P928" s="253"/>
      <c r="Q928" s="253"/>
      <c r="R928" s="253"/>
      <c r="S928" s="253"/>
      <c r="T928" s="254"/>
      <c r="AT928" s="255" t="s">
        <v>555</v>
      </c>
      <c r="AU928" s="255" t="s">
        <v>87</v>
      </c>
      <c r="AV928" s="15" t="s">
        <v>85</v>
      </c>
      <c r="AW928" s="15" t="s">
        <v>32</v>
      </c>
      <c r="AX928" s="15" t="s">
        <v>77</v>
      </c>
      <c r="AY928" s="255" t="s">
        <v>209</v>
      </c>
    </row>
    <row r="929" spans="2:51" s="13" customFormat="1">
      <c r="B929" s="212"/>
      <c r="C929" s="213"/>
      <c r="D929" s="214" t="s">
        <v>555</v>
      </c>
      <c r="E929" s="215" t="s">
        <v>1</v>
      </c>
      <c r="F929" s="216" t="s">
        <v>1643</v>
      </c>
      <c r="G929" s="213"/>
      <c r="H929" s="217">
        <v>1.53</v>
      </c>
      <c r="I929" s="218"/>
      <c r="J929" s="213"/>
      <c r="K929" s="213"/>
      <c r="L929" s="219"/>
      <c r="M929" s="220"/>
      <c r="N929" s="221"/>
      <c r="O929" s="221"/>
      <c r="P929" s="221"/>
      <c r="Q929" s="221"/>
      <c r="R929" s="221"/>
      <c r="S929" s="221"/>
      <c r="T929" s="222"/>
      <c r="AT929" s="223" t="s">
        <v>555</v>
      </c>
      <c r="AU929" s="223" t="s">
        <v>87</v>
      </c>
      <c r="AV929" s="13" t="s">
        <v>87</v>
      </c>
      <c r="AW929" s="13" t="s">
        <v>32</v>
      </c>
      <c r="AX929" s="13" t="s">
        <v>77</v>
      </c>
      <c r="AY929" s="223" t="s">
        <v>209</v>
      </c>
    </row>
    <row r="930" spans="2:51" s="15" customFormat="1">
      <c r="B930" s="246"/>
      <c r="C930" s="247"/>
      <c r="D930" s="214" t="s">
        <v>555</v>
      </c>
      <c r="E930" s="248" t="s">
        <v>1</v>
      </c>
      <c r="F930" s="249" t="s">
        <v>1644</v>
      </c>
      <c r="G930" s="247"/>
      <c r="H930" s="248" t="s">
        <v>1</v>
      </c>
      <c r="I930" s="250"/>
      <c r="J930" s="247"/>
      <c r="K930" s="247"/>
      <c r="L930" s="251"/>
      <c r="M930" s="252"/>
      <c r="N930" s="253"/>
      <c r="O930" s="253"/>
      <c r="P930" s="253"/>
      <c r="Q930" s="253"/>
      <c r="R930" s="253"/>
      <c r="S930" s="253"/>
      <c r="T930" s="254"/>
      <c r="AT930" s="255" t="s">
        <v>555</v>
      </c>
      <c r="AU930" s="255" t="s">
        <v>87</v>
      </c>
      <c r="AV930" s="15" t="s">
        <v>85</v>
      </c>
      <c r="AW930" s="15" t="s">
        <v>32</v>
      </c>
      <c r="AX930" s="15" t="s">
        <v>77</v>
      </c>
      <c r="AY930" s="255" t="s">
        <v>209</v>
      </c>
    </row>
    <row r="931" spans="2:51" s="13" customFormat="1">
      <c r="B931" s="212"/>
      <c r="C931" s="213"/>
      <c r="D931" s="214" t="s">
        <v>555</v>
      </c>
      <c r="E931" s="215" t="s">
        <v>1</v>
      </c>
      <c r="F931" s="216" t="s">
        <v>1645</v>
      </c>
      <c r="G931" s="213"/>
      <c r="H931" s="217">
        <v>25.39</v>
      </c>
      <c r="I931" s="218"/>
      <c r="J931" s="213"/>
      <c r="K931" s="213"/>
      <c r="L931" s="219"/>
      <c r="M931" s="220"/>
      <c r="N931" s="221"/>
      <c r="O931" s="221"/>
      <c r="P931" s="221"/>
      <c r="Q931" s="221"/>
      <c r="R931" s="221"/>
      <c r="S931" s="221"/>
      <c r="T931" s="222"/>
      <c r="AT931" s="223" t="s">
        <v>555</v>
      </c>
      <c r="AU931" s="223" t="s">
        <v>87</v>
      </c>
      <c r="AV931" s="13" t="s">
        <v>87</v>
      </c>
      <c r="AW931" s="13" t="s">
        <v>32</v>
      </c>
      <c r="AX931" s="13" t="s">
        <v>77</v>
      </c>
      <c r="AY931" s="223" t="s">
        <v>209</v>
      </c>
    </row>
    <row r="932" spans="2:51" s="15" customFormat="1">
      <c r="B932" s="246"/>
      <c r="C932" s="247"/>
      <c r="D932" s="214" t="s">
        <v>555</v>
      </c>
      <c r="E932" s="248" t="s">
        <v>1</v>
      </c>
      <c r="F932" s="249" t="s">
        <v>1646</v>
      </c>
      <c r="G932" s="247"/>
      <c r="H932" s="248" t="s">
        <v>1</v>
      </c>
      <c r="I932" s="250"/>
      <c r="J932" s="247"/>
      <c r="K932" s="247"/>
      <c r="L932" s="251"/>
      <c r="M932" s="252"/>
      <c r="N932" s="253"/>
      <c r="O932" s="253"/>
      <c r="P932" s="253"/>
      <c r="Q932" s="253"/>
      <c r="R932" s="253"/>
      <c r="S932" s="253"/>
      <c r="T932" s="254"/>
      <c r="AT932" s="255" t="s">
        <v>555</v>
      </c>
      <c r="AU932" s="255" t="s">
        <v>87</v>
      </c>
      <c r="AV932" s="15" t="s">
        <v>85</v>
      </c>
      <c r="AW932" s="15" t="s">
        <v>32</v>
      </c>
      <c r="AX932" s="15" t="s">
        <v>77</v>
      </c>
      <c r="AY932" s="255" t="s">
        <v>209</v>
      </c>
    </row>
    <row r="933" spans="2:51" s="13" customFormat="1">
      <c r="B933" s="212"/>
      <c r="C933" s="213"/>
      <c r="D933" s="214" t="s">
        <v>555</v>
      </c>
      <c r="E933" s="215" t="s">
        <v>1</v>
      </c>
      <c r="F933" s="216" t="s">
        <v>1647</v>
      </c>
      <c r="G933" s="213"/>
      <c r="H933" s="217">
        <v>3.07</v>
      </c>
      <c r="I933" s="218"/>
      <c r="J933" s="213"/>
      <c r="K933" s="213"/>
      <c r="L933" s="219"/>
      <c r="M933" s="220"/>
      <c r="N933" s="221"/>
      <c r="O933" s="221"/>
      <c r="P933" s="221"/>
      <c r="Q933" s="221"/>
      <c r="R933" s="221"/>
      <c r="S933" s="221"/>
      <c r="T933" s="222"/>
      <c r="AT933" s="223" t="s">
        <v>555</v>
      </c>
      <c r="AU933" s="223" t="s">
        <v>87</v>
      </c>
      <c r="AV933" s="13" t="s">
        <v>87</v>
      </c>
      <c r="AW933" s="13" t="s">
        <v>32</v>
      </c>
      <c r="AX933" s="13" t="s">
        <v>77</v>
      </c>
      <c r="AY933" s="223" t="s">
        <v>209</v>
      </c>
    </row>
    <row r="934" spans="2:51" s="15" customFormat="1">
      <c r="B934" s="246"/>
      <c r="C934" s="247"/>
      <c r="D934" s="214" t="s">
        <v>555</v>
      </c>
      <c r="E934" s="248" t="s">
        <v>1</v>
      </c>
      <c r="F934" s="249" t="s">
        <v>1648</v>
      </c>
      <c r="G934" s="247"/>
      <c r="H934" s="248" t="s">
        <v>1</v>
      </c>
      <c r="I934" s="250"/>
      <c r="J934" s="247"/>
      <c r="K934" s="247"/>
      <c r="L934" s="251"/>
      <c r="M934" s="252"/>
      <c r="N934" s="253"/>
      <c r="O934" s="253"/>
      <c r="P934" s="253"/>
      <c r="Q934" s="253"/>
      <c r="R934" s="253"/>
      <c r="S934" s="253"/>
      <c r="T934" s="254"/>
      <c r="AT934" s="255" t="s">
        <v>555</v>
      </c>
      <c r="AU934" s="255" t="s">
        <v>87</v>
      </c>
      <c r="AV934" s="15" t="s">
        <v>85</v>
      </c>
      <c r="AW934" s="15" t="s">
        <v>32</v>
      </c>
      <c r="AX934" s="15" t="s">
        <v>77</v>
      </c>
      <c r="AY934" s="255" t="s">
        <v>209</v>
      </c>
    </row>
    <row r="935" spans="2:51" s="13" customFormat="1">
      <c r="B935" s="212"/>
      <c r="C935" s="213"/>
      <c r="D935" s="214" t="s">
        <v>555</v>
      </c>
      <c r="E935" s="215" t="s">
        <v>1</v>
      </c>
      <c r="F935" s="216" t="s">
        <v>1649</v>
      </c>
      <c r="G935" s="213"/>
      <c r="H935" s="217">
        <v>2.19</v>
      </c>
      <c r="I935" s="218"/>
      <c r="J935" s="213"/>
      <c r="K935" s="213"/>
      <c r="L935" s="219"/>
      <c r="M935" s="220"/>
      <c r="N935" s="221"/>
      <c r="O935" s="221"/>
      <c r="P935" s="221"/>
      <c r="Q935" s="221"/>
      <c r="R935" s="221"/>
      <c r="S935" s="221"/>
      <c r="T935" s="222"/>
      <c r="AT935" s="223" t="s">
        <v>555</v>
      </c>
      <c r="AU935" s="223" t="s">
        <v>87</v>
      </c>
      <c r="AV935" s="13" t="s">
        <v>87</v>
      </c>
      <c r="AW935" s="13" t="s">
        <v>32</v>
      </c>
      <c r="AX935" s="13" t="s">
        <v>77</v>
      </c>
      <c r="AY935" s="223" t="s">
        <v>209</v>
      </c>
    </row>
    <row r="936" spans="2:51" s="15" customFormat="1">
      <c r="B936" s="246"/>
      <c r="C936" s="247"/>
      <c r="D936" s="214" t="s">
        <v>555</v>
      </c>
      <c r="E936" s="248" t="s">
        <v>1</v>
      </c>
      <c r="F936" s="249" t="s">
        <v>1650</v>
      </c>
      <c r="G936" s="247"/>
      <c r="H936" s="248" t="s">
        <v>1</v>
      </c>
      <c r="I936" s="250"/>
      <c r="J936" s="247"/>
      <c r="K936" s="247"/>
      <c r="L936" s="251"/>
      <c r="M936" s="252"/>
      <c r="N936" s="253"/>
      <c r="O936" s="253"/>
      <c r="P936" s="253"/>
      <c r="Q936" s="253"/>
      <c r="R936" s="253"/>
      <c r="S936" s="253"/>
      <c r="T936" s="254"/>
      <c r="AT936" s="255" t="s">
        <v>555</v>
      </c>
      <c r="AU936" s="255" t="s">
        <v>87</v>
      </c>
      <c r="AV936" s="15" t="s">
        <v>85</v>
      </c>
      <c r="AW936" s="15" t="s">
        <v>32</v>
      </c>
      <c r="AX936" s="15" t="s">
        <v>77</v>
      </c>
      <c r="AY936" s="255" t="s">
        <v>209</v>
      </c>
    </row>
    <row r="937" spans="2:51" s="13" customFormat="1">
      <c r="B937" s="212"/>
      <c r="C937" s="213"/>
      <c r="D937" s="214" t="s">
        <v>555</v>
      </c>
      <c r="E937" s="215" t="s">
        <v>1</v>
      </c>
      <c r="F937" s="216" t="s">
        <v>1651</v>
      </c>
      <c r="G937" s="213"/>
      <c r="H937" s="217">
        <v>1.45</v>
      </c>
      <c r="I937" s="218"/>
      <c r="J937" s="213"/>
      <c r="K937" s="213"/>
      <c r="L937" s="219"/>
      <c r="M937" s="220"/>
      <c r="N937" s="221"/>
      <c r="O937" s="221"/>
      <c r="P937" s="221"/>
      <c r="Q937" s="221"/>
      <c r="R937" s="221"/>
      <c r="S937" s="221"/>
      <c r="T937" s="222"/>
      <c r="AT937" s="223" t="s">
        <v>555</v>
      </c>
      <c r="AU937" s="223" t="s">
        <v>87</v>
      </c>
      <c r="AV937" s="13" t="s">
        <v>87</v>
      </c>
      <c r="AW937" s="13" t="s">
        <v>32</v>
      </c>
      <c r="AX937" s="13" t="s">
        <v>77</v>
      </c>
      <c r="AY937" s="223" t="s">
        <v>209</v>
      </c>
    </row>
    <row r="938" spans="2:51" s="15" customFormat="1">
      <c r="B938" s="246"/>
      <c r="C938" s="247"/>
      <c r="D938" s="214" t="s">
        <v>555</v>
      </c>
      <c r="E938" s="248" t="s">
        <v>1</v>
      </c>
      <c r="F938" s="249" t="s">
        <v>1652</v>
      </c>
      <c r="G938" s="247"/>
      <c r="H938" s="248" t="s">
        <v>1</v>
      </c>
      <c r="I938" s="250"/>
      <c r="J938" s="247"/>
      <c r="K938" s="247"/>
      <c r="L938" s="251"/>
      <c r="M938" s="252"/>
      <c r="N938" s="253"/>
      <c r="O938" s="253"/>
      <c r="P938" s="253"/>
      <c r="Q938" s="253"/>
      <c r="R938" s="253"/>
      <c r="S938" s="253"/>
      <c r="T938" s="254"/>
      <c r="AT938" s="255" t="s">
        <v>555</v>
      </c>
      <c r="AU938" s="255" t="s">
        <v>87</v>
      </c>
      <c r="AV938" s="15" t="s">
        <v>85</v>
      </c>
      <c r="AW938" s="15" t="s">
        <v>32</v>
      </c>
      <c r="AX938" s="15" t="s">
        <v>77</v>
      </c>
      <c r="AY938" s="255" t="s">
        <v>209</v>
      </c>
    </row>
    <row r="939" spans="2:51" s="13" customFormat="1">
      <c r="B939" s="212"/>
      <c r="C939" s="213"/>
      <c r="D939" s="214" t="s">
        <v>555</v>
      </c>
      <c r="E939" s="215" t="s">
        <v>1</v>
      </c>
      <c r="F939" s="216" t="s">
        <v>1643</v>
      </c>
      <c r="G939" s="213"/>
      <c r="H939" s="217">
        <v>1.53</v>
      </c>
      <c r="I939" s="218"/>
      <c r="J939" s="213"/>
      <c r="K939" s="213"/>
      <c r="L939" s="219"/>
      <c r="M939" s="220"/>
      <c r="N939" s="221"/>
      <c r="O939" s="221"/>
      <c r="P939" s="221"/>
      <c r="Q939" s="221"/>
      <c r="R939" s="221"/>
      <c r="S939" s="221"/>
      <c r="T939" s="222"/>
      <c r="AT939" s="223" t="s">
        <v>555</v>
      </c>
      <c r="AU939" s="223" t="s">
        <v>87</v>
      </c>
      <c r="AV939" s="13" t="s">
        <v>87</v>
      </c>
      <c r="AW939" s="13" t="s">
        <v>32</v>
      </c>
      <c r="AX939" s="13" t="s">
        <v>77</v>
      </c>
      <c r="AY939" s="223" t="s">
        <v>209</v>
      </c>
    </row>
    <row r="940" spans="2:51" s="15" customFormat="1">
      <c r="B940" s="246"/>
      <c r="C940" s="247"/>
      <c r="D940" s="214" t="s">
        <v>555</v>
      </c>
      <c r="E940" s="248" t="s">
        <v>1</v>
      </c>
      <c r="F940" s="249" t="s">
        <v>1653</v>
      </c>
      <c r="G940" s="247"/>
      <c r="H940" s="248" t="s">
        <v>1</v>
      </c>
      <c r="I940" s="250"/>
      <c r="J940" s="247"/>
      <c r="K940" s="247"/>
      <c r="L940" s="251"/>
      <c r="M940" s="252"/>
      <c r="N940" s="253"/>
      <c r="O940" s="253"/>
      <c r="P940" s="253"/>
      <c r="Q940" s="253"/>
      <c r="R940" s="253"/>
      <c r="S940" s="253"/>
      <c r="T940" s="254"/>
      <c r="AT940" s="255" t="s">
        <v>555</v>
      </c>
      <c r="AU940" s="255" t="s">
        <v>87</v>
      </c>
      <c r="AV940" s="15" t="s">
        <v>85</v>
      </c>
      <c r="AW940" s="15" t="s">
        <v>32</v>
      </c>
      <c r="AX940" s="15" t="s">
        <v>77</v>
      </c>
      <c r="AY940" s="255" t="s">
        <v>209</v>
      </c>
    </row>
    <row r="941" spans="2:51" s="13" customFormat="1">
      <c r="B941" s="212"/>
      <c r="C941" s="213"/>
      <c r="D941" s="214" t="s">
        <v>555</v>
      </c>
      <c r="E941" s="215" t="s">
        <v>1</v>
      </c>
      <c r="F941" s="216" t="s">
        <v>1649</v>
      </c>
      <c r="G941" s="213"/>
      <c r="H941" s="217">
        <v>2.19</v>
      </c>
      <c r="I941" s="218"/>
      <c r="J941" s="213"/>
      <c r="K941" s="213"/>
      <c r="L941" s="219"/>
      <c r="M941" s="220"/>
      <c r="N941" s="221"/>
      <c r="O941" s="221"/>
      <c r="P941" s="221"/>
      <c r="Q941" s="221"/>
      <c r="R941" s="221"/>
      <c r="S941" s="221"/>
      <c r="T941" s="222"/>
      <c r="AT941" s="223" t="s">
        <v>555</v>
      </c>
      <c r="AU941" s="223" t="s">
        <v>87</v>
      </c>
      <c r="AV941" s="13" t="s">
        <v>87</v>
      </c>
      <c r="AW941" s="13" t="s">
        <v>32</v>
      </c>
      <c r="AX941" s="13" t="s">
        <v>77</v>
      </c>
      <c r="AY941" s="223" t="s">
        <v>209</v>
      </c>
    </row>
    <row r="942" spans="2:51" s="15" customFormat="1">
      <c r="B942" s="246"/>
      <c r="C942" s="247"/>
      <c r="D942" s="214" t="s">
        <v>555</v>
      </c>
      <c r="E942" s="248" t="s">
        <v>1</v>
      </c>
      <c r="F942" s="249" t="s">
        <v>1654</v>
      </c>
      <c r="G942" s="247"/>
      <c r="H942" s="248" t="s">
        <v>1</v>
      </c>
      <c r="I942" s="250"/>
      <c r="J942" s="247"/>
      <c r="K942" s="247"/>
      <c r="L942" s="251"/>
      <c r="M942" s="252"/>
      <c r="N942" s="253"/>
      <c r="O942" s="253"/>
      <c r="P942" s="253"/>
      <c r="Q942" s="253"/>
      <c r="R942" s="253"/>
      <c r="S942" s="253"/>
      <c r="T942" s="254"/>
      <c r="AT942" s="255" t="s">
        <v>555</v>
      </c>
      <c r="AU942" s="255" t="s">
        <v>87</v>
      </c>
      <c r="AV942" s="15" t="s">
        <v>85</v>
      </c>
      <c r="AW942" s="15" t="s">
        <v>32</v>
      </c>
      <c r="AX942" s="15" t="s">
        <v>77</v>
      </c>
      <c r="AY942" s="255" t="s">
        <v>209</v>
      </c>
    </row>
    <row r="943" spans="2:51" s="13" customFormat="1">
      <c r="B943" s="212"/>
      <c r="C943" s="213"/>
      <c r="D943" s="214" t="s">
        <v>555</v>
      </c>
      <c r="E943" s="215" t="s">
        <v>1</v>
      </c>
      <c r="F943" s="216" t="s">
        <v>1655</v>
      </c>
      <c r="G943" s="213"/>
      <c r="H943" s="217">
        <v>1.07</v>
      </c>
      <c r="I943" s="218"/>
      <c r="J943" s="213"/>
      <c r="K943" s="213"/>
      <c r="L943" s="219"/>
      <c r="M943" s="220"/>
      <c r="N943" s="221"/>
      <c r="O943" s="221"/>
      <c r="P943" s="221"/>
      <c r="Q943" s="221"/>
      <c r="R943" s="221"/>
      <c r="S943" s="221"/>
      <c r="T943" s="222"/>
      <c r="AT943" s="223" t="s">
        <v>555</v>
      </c>
      <c r="AU943" s="223" t="s">
        <v>87</v>
      </c>
      <c r="AV943" s="13" t="s">
        <v>87</v>
      </c>
      <c r="AW943" s="13" t="s">
        <v>32</v>
      </c>
      <c r="AX943" s="13" t="s">
        <v>77</v>
      </c>
      <c r="AY943" s="223" t="s">
        <v>209</v>
      </c>
    </row>
    <row r="944" spans="2:51" s="15" customFormat="1">
      <c r="B944" s="246"/>
      <c r="C944" s="247"/>
      <c r="D944" s="214" t="s">
        <v>555</v>
      </c>
      <c r="E944" s="248" t="s">
        <v>1</v>
      </c>
      <c r="F944" s="249" t="s">
        <v>1656</v>
      </c>
      <c r="G944" s="247"/>
      <c r="H944" s="248" t="s">
        <v>1</v>
      </c>
      <c r="I944" s="250"/>
      <c r="J944" s="247"/>
      <c r="K944" s="247"/>
      <c r="L944" s="251"/>
      <c r="M944" s="252"/>
      <c r="N944" s="253"/>
      <c r="O944" s="253"/>
      <c r="P944" s="253"/>
      <c r="Q944" s="253"/>
      <c r="R944" s="253"/>
      <c r="S944" s="253"/>
      <c r="T944" s="254"/>
      <c r="AT944" s="255" t="s">
        <v>555</v>
      </c>
      <c r="AU944" s="255" t="s">
        <v>87</v>
      </c>
      <c r="AV944" s="15" t="s">
        <v>85</v>
      </c>
      <c r="AW944" s="15" t="s">
        <v>32</v>
      </c>
      <c r="AX944" s="15" t="s">
        <v>77</v>
      </c>
      <c r="AY944" s="255" t="s">
        <v>209</v>
      </c>
    </row>
    <row r="945" spans="2:51" s="13" customFormat="1">
      <c r="B945" s="212"/>
      <c r="C945" s="213"/>
      <c r="D945" s="214" t="s">
        <v>555</v>
      </c>
      <c r="E945" s="215" t="s">
        <v>1</v>
      </c>
      <c r="F945" s="216" t="s">
        <v>1657</v>
      </c>
      <c r="G945" s="213"/>
      <c r="H945" s="217">
        <v>1.35</v>
      </c>
      <c r="I945" s="218"/>
      <c r="J945" s="213"/>
      <c r="K945" s="213"/>
      <c r="L945" s="219"/>
      <c r="M945" s="220"/>
      <c r="N945" s="221"/>
      <c r="O945" s="221"/>
      <c r="P945" s="221"/>
      <c r="Q945" s="221"/>
      <c r="R945" s="221"/>
      <c r="S945" s="221"/>
      <c r="T945" s="222"/>
      <c r="AT945" s="223" t="s">
        <v>555</v>
      </c>
      <c r="AU945" s="223" t="s">
        <v>87</v>
      </c>
      <c r="AV945" s="13" t="s">
        <v>87</v>
      </c>
      <c r="AW945" s="13" t="s">
        <v>32</v>
      </c>
      <c r="AX945" s="13" t="s">
        <v>77</v>
      </c>
      <c r="AY945" s="223" t="s">
        <v>209</v>
      </c>
    </row>
    <row r="946" spans="2:51" s="15" customFormat="1">
      <c r="B946" s="246"/>
      <c r="C946" s="247"/>
      <c r="D946" s="214" t="s">
        <v>555</v>
      </c>
      <c r="E946" s="248" t="s">
        <v>1</v>
      </c>
      <c r="F946" s="249" t="s">
        <v>1658</v>
      </c>
      <c r="G946" s="247"/>
      <c r="H946" s="248" t="s">
        <v>1</v>
      </c>
      <c r="I946" s="250"/>
      <c r="J946" s="247"/>
      <c r="K946" s="247"/>
      <c r="L946" s="251"/>
      <c r="M946" s="252"/>
      <c r="N946" s="253"/>
      <c r="O946" s="253"/>
      <c r="P946" s="253"/>
      <c r="Q946" s="253"/>
      <c r="R946" s="253"/>
      <c r="S946" s="253"/>
      <c r="T946" s="254"/>
      <c r="AT946" s="255" t="s">
        <v>555</v>
      </c>
      <c r="AU946" s="255" t="s">
        <v>87</v>
      </c>
      <c r="AV946" s="15" t="s">
        <v>85</v>
      </c>
      <c r="AW946" s="15" t="s">
        <v>32</v>
      </c>
      <c r="AX946" s="15" t="s">
        <v>77</v>
      </c>
      <c r="AY946" s="255" t="s">
        <v>209</v>
      </c>
    </row>
    <row r="947" spans="2:51" s="13" customFormat="1">
      <c r="B947" s="212"/>
      <c r="C947" s="213"/>
      <c r="D947" s="214" t="s">
        <v>555</v>
      </c>
      <c r="E947" s="215" t="s">
        <v>1</v>
      </c>
      <c r="F947" s="216" t="s">
        <v>1659</v>
      </c>
      <c r="G947" s="213"/>
      <c r="H947" s="217">
        <v>3.37</v>
      </c>
      <c r="I947" s="218"/>
      <c r="J947" s="213"/>
      <c r="K947" s="213"/>
      <c r="L947" s="219"/>
      <c r="M947" s="220"/>
      <c r="N947" s="221"/>
      <c r="O947" s="221"/>
      <c r="P947" s="221"/>
      <c r="Q947" s="221"/>
      <c r="R947" s="221"/>
      <c r="S947" s="221"/>
      <c r="T947" s="222"/>
      <c r="AT947" s="223" t="s">
        <v>555</v>
      </c>
      <c r="AU947" s="223" t="s">
        <v>87</v>
      </c>
      <c r="AV947" s="13" t="s">
        <v>87</v>
      </c>
      <c r="AW947" s="13" t="s">
        <v>32</v>
      </c>
      <c r="AX947" s="13" t="s">
        <v>77</v>
      </c>
      <c r="AY947" s="223" t="s">
        <v>209</v>
      </c>
    </row>
    <row r="948" spans="2:51" s="15" customFormat="1">
      <c r="B948" s="246"/>
      <c r="C948" s="247"/>
      <c r="D948" s="214" t="s">
        <v>555</v>
      </c>
      <c r="E948" s="248" t="s">
        <v>1</v>
      </c>
      <c r="F948" s="249" t="s">
        <v>1660</v>
      </c>
      <c r="G948" s="247"/>
      <c r="H948" s="248" t="s">
        <v>1</v>
      </c>
      <c r="I948" s="250"/>
      <c r="J948" s="247"/>
      <c r="K948" s="247"/>
      <c r="L948" s="251"/>
      <c r="M948" s="252"/>
      <c r="N948" s="253"/>
      <c r="O948" s="253"/>
      <c r="P948" s="253"/>
      <c r="Q948" s="253"/>
      <c r="R948" s="253"/>
      <c r="S948" s="253"/>
      <c r="T948" s="254"/>
      <c r="AT948" s="255" t="s">
        <v>555</v>
      </c>
      <c r="AU948" s="255" t="s">
        <v>87</v>
      </c>
      <c r="AV948" s="15" t="s">
        <v>85</v>
      </c>
      <c r="AW948" s="15" t="s">
        <v>32</v>
      </c>
      <c r="AX948" s="15" t="s">
        <v>77</v>
      </c>
      <c r="AY948" s="255" t="s">
        <v>209</v>
      </c>
    </row>
    <row r="949" spans="2:51" s="13" customFormat="1">
      <c r="B949" s="212"/>
      <c r="C949" s="213"/>
      <c r="D949" s="214" t="s">
        <v>555</v>
      </c>
      <c r="E949" s="215" t="s">
        <v>1</v>
      </c>
      <c r="F949" s="216" t="s">
        <v>1661</v>
      </c>
      <c r="G949" s="213"/>
      <c r="H949" s="217">
        <v>2.5</v>
      </c>
      <c r="I949" s="218"/>
      <c r="J949" s="213"/>
      <c r="K949" s="213"/>
      <c r="L949" s="219"/>
      <c r="M949" s="220"/>
      <c r="N949" s="221"/>
      <c r="O949" s="221"/>
      <c r="P949" s="221"/>
      <c r="Q949" s="221"/>
      <c r="R949" s="221"/>
      <c r="S949" s="221"/>
      <c r="T949" s="222"/>
      <c r="AT949" s="223" t="s">
        <v>555</v>
      </c>
      <c r="AU949" s="223" t="s">
        <v>87</v>
      </c>
      <c r="AV949" s="13" t="s">
        <v>87</v>
      </c>
      <c r="AW949" s="13" t="s">
        <v>32</v>
      </c>
      <c r="AX949" s="13" t="s">
        <v>77</v>
      </c>
      <c r="AY949" s="223" t="s">
        <v>209</v>
      </c>
    </row>
    <row r="950" spans="2:51" s="15" customFormat="1">
      <c r="B950" s="246"/>
      <c r="C950" s="247"/>
      <c r="D950" s="214" t="s">
        <v>555</v>
      </c>
      <c r="E950" s="248" t="s">
        <v>1</v>
      </c>
      <c r="F950" s="249" t="s">
        <v>1662</v>
      </c>
      <c r="G950" s="247"/>
      <c r="H950" s="248" t="s">
        <v>1</v>
      </c>
      <c r="I950" s="250"/>
      <c r="J950" s="247"/>
      <c r="K950" s="247"/>
      <c r="L950" s="251"/>
      <c r="M950" s="252"/>
      <c r="N950" s="253"/>
      <c r="O950" s="253"/>
      <c r="P950" s="253"/>
      <c r="Q950" s="253"/>
      <c r="R950" s="253"/>
      <c r="S950" s="253"/>
      <c r="T950" s="254"/>
      <c r="AT950" s="255" t="s">
        <v>555</v>
      </c>
      <c r="AU950" s="255" t="s">
        <v>87</v>
      </c>
      <c r="AV950" s="15" t="s">
        <v>85</v>
      </c>
      <c r="AW950" s="15" t="s">
        <v>32</v>
      </c>
      <c r="AX950" s="15" t="s">
        <v>77</v>
      </c>
      <c r="AY950" s="255" t="s">
        <v>209</v>
      </c>
    </row>
    <row r="951" spans="2:51" s="13" customFormat="1">
      <c r="B951" s="212"/>
      <c r="C951" s="213"/>
      <c r="D951" s="214" t="s">
        <v>555</v>
      </c>
      <c r="E951" s="215" t="s">
        <v>1</v>
      </c>
      <c r="F951" s="216" t="s">
        <v>1663</v>
      </c>
      <c r="G951" s="213"/>
      <c r="H951" s="217">
        <v>1.68</v>
      </c>
      <c r="I951" s="218"/>
      <c r="J951" s="213"/>
      <c r="K951" s="213"/>
      <c r="L951" s="219"/>
      <c r="M951" s="220"/>
      <c r="N951" s="221"/>
      <c r="O951" s="221"/>
      <c r="P951" s="221"/>
      <c r="Q951" s="221"/>
      <c r="R951" s="221"/>
      <c r="S951" s="221"/>
      <c r="T951" s="222"/>
      <c r="AT951" s="223" t="s">
        <v>555</v>
      </c>
      <c r="AU951" s="223" t="s">
        <v>87</v>
      </c>
      <c r="AV951" s="13" t="s">
        <v>87</v>
      </c>
      <c r="AW951" s="13" t="s">
        <v>32</v>
      </c>
      <c r="AX951" s="13" t="s">
        <v>77</v>
      </c>
      <c r="AY951" s="223" t="s">
        <v>209</v>
      </c>
    </row>
    <row r="952" spans="2:51" s="15" customFormat="1">
      <c r="B952" s="246"/>
      <c r="C952" s="247"/>
      <c r="D952" s="214" t="s">
        <v>555</v>
      </c>
      <c r="E952" s="248" t="s">
        <v>1</v>
      </c>
      <c r="F952" s="249" t="s">
        <v>1664</v>
      </c>
      <c r="G952" s="247"/>
      <c r="H952" s="248" t="s">
        <v>1</v>
      </c>
      <c r="I952" s="250"/>
      <c r="J952" s="247"/>
      <c r="K952" s="247"/>
      <c r="L952" s="251"/>
      <c r="M952" s="252"/>
      <c r="N952" s="253"/>
      <c r="O952" s="253"/>
      <c r="P952" s="253"/>
      <c r="Q952" s="253"/>
      <c r="R952" s="253"/>
      <c r="S952" s="253"/>
      <c r="T952" s="254"/>
      <c r="AT952" s="255" t="s">
        <v>555</v>
      </c>
      <c r="AU952" s="255" t="s">
        <v>87</v>
      </c>
      <c r="AV952" s="15" t="s">
        <v>85</v>
      </c>
      <c r="AW952" s="15" t="s">
        <v>32</v>
      </c>
      <c r="AX952" s="15" t="s">
        <v>77</v>
      </c>
      <c r="AY952" s="255" t="s">
        <v>209</v>
      </c>
    </row>
    <row r="953" spans="2:51" s="13" customFormat="1">
      <c r="B953" s="212"/>
      <c r="C953" s="213"/>
      <c r="D953" s="214" t="s">
        <v>555</v>
      </c>
      <c r="E953" s="215" t="s">
        <v>1</v>
      </c>
      <c r="F953" s="216" t="s">
        <v>1665</v>
      </c>
      <c r="G953" s="213"/>
      <c r="H953" s="217">
        <v>11.74</v>
      </c>
      <c r="I953" s="218"/>
      <c r="J953" s="213"/>
      <c r="K953" s="213"/>
      <c r="L953" s="219"/>
      <c r="M953" s="220"/>
      <c r="N953" s="221"/>
      <c r="O953" s="221"/>
      <c r="P953" s="221"/>
      <c r="Q953" s="221"/>
      <c r="R953" s="221"/>
      <c r="S953" s="221"/>
      <c r="T953" s="222"/>
      <c r="AT953" s="223" t="s">
        <v>555</v>
      </c>
      <c r="AU953" s="223" t="s">
        <v>87</v>
      </c>
      <c r="AV953" s="13" t="s">
        <v>87</v>
      </c>
      <c r="AW953" s="13" t="s">
        <v>32</v>
      </c>
      <c r="AX953" s="13" t="s">
        <v>77</v>
      </c>
      <c r="AY953" s="223" t="s">
        <v>209</v>
      </c>
    </row>
    <row r="954" spans="2:51" s="15" customFormat="1">
      <c r="B954" s="246"/>
      <c r="C954" s="247"/>
      <c r="D954" s="214" t="s">
        <v>555</v>
      </c>
      <c r="E954" s="248" t="s">
        <v>1</v>
      </c>
      <c r="F954" s="249" t="s">
        <v>1666</v>
      </c>
      <c r="G954" s="247"/>
      <c r="H954" s="248" t="s">
        <v>1</v>
      </c>
      <c r="I954" s="250"/>
      <c r="J954" s="247"/>
      <c r="K954" s="247"/>
      <c r="L954" s="251"/>
      <c r="M954" s="252"/>
      <c r="N954" s="253"/>
      <c r="O954" s="253"/>
      <c r="P954" s="253"/>
      <c r="Q954" s="253"/>
      <c r="R954" s="253"/>
      <c r="S954" s="253"/>
      <c r="T954" s="254"/>
      <c r="AT954" s="255" t="s">
        <v>555</v>
      </c>
      <c r="AU954" s="255" t="s">
        <v>87</v>
      </c>
      <c r="AV954" s="15" t="s">
        <v>85</v>
      </c>
      <c r="AW954" s="15" t="s">
        <v>32</v>
      </c>
      <c r="AX954" s="15" t="s">
        <v>77</v>
      </c>
      <c r="AY954" s="255" t="s">
        <v>209</v>
      </c>
    </row>
    <row r="955" spans="2:51" s="13" customFormat="1">
      <c r="B955" s="212"/>
      <c r="C955" s="213"/>
      <c r="D955" s="214" t="s">
        <v>555</v>
      </c>
      <c r="E955" s="215" t="s">
        <v>1</v>
      </c>
      <c r="F955" s="216" t="s">
        <v>1667</v>
      </c>
      <c r="G955" s="213"/>
      <c r="H955" s="217">
        <v>7.48</v>
      </c>
      <c r="I955" s="218"/>
      <c r="J955" s="213"/>
      <c r="K955" s="213"/>
      <c r="L955" s="219"/>
      <c r="M955" s="220"/>
      <c r="N955" s="221"/>
      <c r="O955" s="221"/>
      <c r="P955" s="221"/>
      <c r="Q955" s="221"/>
      <c r="R955" s="221"/>
      <c r="S955" s="221"/>
      <c r="T955" s="222"/>
      <c r="AT955" s="223" t="s">
        <v>555</v>
      </c>
      <c r="AU955" s="223" t="s">
        <v>87</v>
      </c>
      <c r="AV955" s="13" t="s">
        <v>87</v>
      </c>
      <c r="AW955" s="13" t="s">
        <v>32</v>
      </c>
      <c r="AX955" s="13" t="s">
        <v>77</v>
      </c>
      <c r="AY955" s="223" t="s">
        <v>209</v>
      </c>
    </row>
    <row r="956" spans="2:51" s="15" customFormat="1">
      <c r="B956" s="246"/>
      <c r="C956" s="247"/>
      <c r="D956" s="214" t="s">
        <v>555</v>
      </c>
      <c r="E956" s="248" t="s">
        <v>1</v>
      </c>
      <c r="F956" s="249" t="s">
        <v>1668</v>
      </c>
      <c r="G956" s="247"/>
      <c r="H956" s="248" t="s">
        <v>1</v>
      </c>
      <c r="I956" s="250"/>
      <c r="J956" s="247"/>
      <c r="K956" s="247"/>
      <c r="L956" s="251"/>
      <c r="M956" s="252"/>
      <c r="N956" s="253"/>
      <c r="O956" s="253"/>
      <c r="P956" s="253"/>
      <c r="Q956" s="253"/>
      <c r="R956" s="253"/>
      <c r="S956" s="253"/>
      <c r="T956" s="254"/>
      <c r="AT956" s="255" t="s">
        <v>555</v>
      </c>
      <c r="AU956" s="255" t="s">
        <v>87</v>
      </c>
      <c r="AV956" s="15" t="s">
        <v>85</v>
      </c>
      <c r="AW956" s="15" t="s">
        <v>32</v>
      </c>
      <c r="AX956" s="15" t="s">
        <v>77</v>
      </c>
      <c r="AY956" s="255" t="s">
        <v>209</v>
      </c>
    </row>
    <row r="957" spans="2:51" s="13" customFormat="1">
      <c r="B957" s="212"/>
      <c r="C957" s="213"/>
      <c r="D957" s="214" t="s">
        <v>555</v>
      </c>
      <c r="E957" s="215" t="s">
        <v>1</v>
      </c>
      <c r="F957" s="216" t="s">
        <v>1669</v>
      </c>
      <c r="G957" s="213"/>
      <c r="H957" s="217">
        <v>4.88</v>
      </c>
      <c r="I957" s="218"/>
      <c r="J957" s="213"/>
      <c r="K957" s="213"/>
      <c r="L957" s="219"/>
      <c r="M957" s="220"/>
      <c r="N957" s="221"/>
      <c r="O957" s="221"/>
      <c r="P957" s="221"/>
      <c r="Q957" s="221"/>
      <c r="R957" s="221"/>
      <c r="S957" s="221"/>
      <c r="T957" s="222"/>
      <c r="AT957" s="223" t="s">
        <v>555</v>
      </c>
      <c r="AU957" s="223" t="s">
        <v>87</v>
      </c>
      <c r="AV957" s="13" t="s">
        <v>87</v>
      </c>
      <c r="AW957" s="13" t="s">
        <v>32</v>
      </c>
      <c r="AX957" s="13" t="s">
        <v>77</v>
      </c>
      <c r="AY957" s="223" t="s">
        <v>209</v>
      </c>
    </row>
    <row r="958" spans="2:51" s="15" customFormat="1">
      <c r="B958" s="246"/>
      <c r="C958" s="247"/>
      <c r="D958" s="214" t="s">
        <v>555</v>
      </c>
      <c r="E958" s="248" t="s">
        <v>1</v>
      </c>
      <c r="F958" s="249" t="s">
        <v>1670</v>
      </c>
      <c r="G958" s="247"/>
      <c r="H958" s="248" t="s">
        <v>1</v>
      </c>
      <c r="I958" s="250"/>
      <c r="J958" s="247"/>
      <c r="K958" s="247"/>
      <c r="L958" s="251"/>
      <c r="M958" s="252"/>
      <c r="N958" s="253"/>
      <c r="O958" s="253"/>
      <c r="P958" s="253"/>
      <c r="Q958" s="253"/>
      <c r="R958" s="253"/>
      <c r="S958" s="253"/>
      <c r="T958" s="254"/>
      <c r="AT958" s="255" t="s">
        <v>555</v>
      </c>
      <c r="AU958" s="255" t="s">
        <v>87</v>
      </c>
      <c r="AV958" s="15" t="s">
        <v>85</v>
      </c>
      <c r="AW958" s="15" t="s">
        <v>32</v>
      </c>
      <c r="AX958" s="15" t="s">
        <v>77</v>
      </c>
      <c r="AY958" s="255" t="s">
        <v>209</v>
      </c>
    </row>
    <row r="959" spans="2:51" s="13" customFormat="1">
      <c r="B959" s="212"/>
      <c r="C959" s="213"/>
      <c r="D959" s="214" t="s">
        <v>555</v>
      </c>
      <c r="E959" s="215" t="s">
        <v>1</v>
      </c>
      <c r="F959" s="216" t="s">
        <v>1671</v>
      </c>
      <c r="G959" s="213"/>
      <c r="H959" s="217">
        <v>23.12</v>
      </c>
      <c r="I959" s="218"/>
      <c r="J959" s="213"/>
      <c r="K959" s="213"/>
      <c r="L959" s="219"/>
      <c r="M959" s="220"/>
      <c r="N959" s="221"/>
      <c r="O959" s="221"/>
      <c r="P959" s="221"/>
      <c r="Q959" s="221"/>
      <c r="R959" s="221"/>
      <c r="S959" s="221"/>
      <c r="T959" s="222"/>
      <c r="AT959" s="223" t="s">
        <v>555</v>
      </c>
      <c r="AU959" s="223" t="s">
        <v>87</v>
      </c>
      <c r="AV959" s="13" t="s">
        <v>87</v>
      </c>
      <c r="AW959" s="13" t="s">
        <v>32</v>
      </c>
      <c r="AX959" s="13" t="s">
        <v>77</v>
      </c>
      <c r="AY959" s="223" t="s">
        <v>209</v>
      </c>
    </row>
    <row r="960" spans="2:51" s="15" customFormat="1">
      <c r="B960" s="246"/>
      <c r="C960" s="247"/>
      <c r="D960" s="214" t="s">
        <v>555</v>
      </c>
      <c r="E960" s="248" t="s">
        <v>1</v>
      </c>
      <c r="F960" s="249" t="s">
        <v>1672</v>
      </c>
      <c r="G960" s="247"/>
      <c r="H960" s="248" t="s">
        <v>1</v>
      </c>
      <c r="I960" s="250"/>
      <c r="J960" s="247"/>
      <c r="K960" s="247"/>
      <c r="L960" s="251"/>
      <c r="M960" s="252"/>
      <c r="N960" s="253"/>
      <c r="O960" s="253"/>
      <c r="P960" s="253"/>
      <c r="Q960" s="253"/>
      <c r="R960" s="253"/>
      <c r="S960" s="253"/>
      <c r="T960" s="254"/>
      <c r="AT960" s="255" t="s">
        <v>555</v>
      </c>
      <c r="AU960" s="255" t="s">
        <v>87</v>
      </c>
      <c r="AV960" s="15" t="s">
        <v>85</v>
      </c>
      <c r="AW960" s="15" t="s">
        <v>32</v>
      </c>
      <c r="AX960" s="15" t="s">
        <v>77</v>
      </c>
      <c r="AY960" s="255" t="s">
        <v>209</v>
      </c>
    </row>
    <row r="961" spans="2:51" s="13" customFormat="1">
      <c r="B961" s="212"/>
      <c r="C961" s="213"/>
      <c r="D961" s="214" t="s">
        <v>555</v>
      </c>
      <c r="E961" s="215" t="s">
        <v>1</v>
      </c>
      <c r="F961" s="216" t="s">
        <v>1673</v>
      </c>
      <c r="G961" s="213"/>
      <c r="H961" s="217">
        <v>2.98</v>
      </c>
      <c r="I961" s="218"/>
      <c r="J961" s="213"/>
      <c r="K961" s="213"/>
      <c r="L961" s="219"/>
      <c r="M961" s="220"/>
      <c r="N961" s="221"/>
      <c r="O961" s="221"/>
      <c r="P961" s="221"/>
      <c r="Q961" s="221"/>
      <c r="R961" s="221"/>
      <c r="S961" s="221"/>
      <c r="T961" s="222"/>
      <c r="AT961" s="223" t="s">
        <v>555</v>
      </c>
      <c r="AU961" s="223" t="s">
        <v>87</v>
      </c>
      <c r="AV961" s="13" t="s">
        <v>87</v>
      </c>
      <c r="AW961" s="13" t="s">
        <v>32</v>
      </c>
      <c r="AX961" s="13" t="s">
        <v>77</v>
      </c>
      <c r="AY961" s="223" t="s">
        <v>209</v>
      </c>
    </row>
    <row r="962" spans="2:51" s="15" customFormat="1">
      <c r="B962" s="246"/>
      <c r="C962" s="247"/>
      <c r="D962" s="214" t="s">
        <v>555</v>
      </c>
      <c r="E962" s="248" t="s">
        <v>1</v>
      </c>
      <c r="F962" s="249" t="s">
        <v>1674</v>
      </c>
      <c r="G962" s="247"/>
      <c r="H962" s="248" t="s">
        <v>1</v>
      </c>
      <c r="I962" s="250"/>
      <c r="J962" s="247"/>
      <c r="K962" s="247"/>
      <c r="L962" s="251"/>
      <c r="M962" s="252"/>
      <c r="N962" s="253"/>
      <c r="O962" s="253"/>
      <c r="P962" s="253"/>
      <c r="Q962" s="253"/>
      <c r="R962" s="253"/>
      <c r="S962" s="253"/>
      <c r="T962" s="254"/>
      <c r="AT962" s="255" t="s">
        <v>555</v>
      </c>
      <c r="AU962" s="255" t="s">
        <v>87</v>
      </c>
      <c r="AV962" s="15" t="s">
        <v>85</v>
      </c>
      <c r="AW962" s="15" t="s">
        <v>32</v>
      </c>
      <c r="AX962" s="15" t="s">
        <v>77</v>
      </c>
      <c r="AY962" s="255" t="s">
        <v>209</v>
      </c>
    </row>
    <row r="963" spans="2:51" s="13" customFormat="1">
      <c r="B963" s="212"/>
      <c r="C963" s="213"/>
      <c r="D963" s="214" t="s">
        <v>555</v>
      </c>
      <c r="E963" s="215" t="s">
        <v>1</v>
      </c>
      <c r="F963" s="216" t="s">
        <v>1675</v>
      </c>
      <c r="G963" s="213"/>
      <c r="H963" s="217">
        <v>12.62</v>
      </c>
      <c r="I963" s="218"/>
      <c r="J963" s="213"/>
      <c r="K963" s="213"/>
      <c r="L963" s="219"/>
      <c r="M963" s="220"/>
      <c r="N963" s="221"/>
      <c r="O963" s="221"/>
      <c r="P963" s="221"/>
      <c r="Q963" s="221"/>
      <c r="R963" s="221"/>
      <c r="S963" s="221"/>
      <c r="T963" s="222"/>
      <c r="AT963" s="223" t="s">
        <v>555</v>
      </c>
      <c r="AU963" s="223" t="s">
        <v>87</v>
      </c>
      <c r="AV963" s="13" t="s">
        <v>87</v>
      </c>
      <c r="AW963" s="13" t="s">
        <v>32</v>
      </c>
      <c r="AX963" s="13" t="s">
        <v>77</v>
      </c>
      <c r="AY963" s="223" t="s">
        <v>209</v>
      </c>
    </row>
    <row r="964" spans="2:51" s="15" customFormat="1">
      <c r="B964" s="246"/>
      <c r="C964" s="247"/>
      <c r="D964" s="214" t="s">
        <v>555</v>
      </c>
      <c r="E964" s="248" t="s">
        <v>1</v>
      </c>
      <c r="F964" s="249" t="s">
        <v>1676</v>
      </c>
      <c r="G964" s="247"/>
      <c r="H964" s="248" t="s">
        <v>1</v>
      </c>
      <c r="I964" s="250"/>
      <c r="J964" s="247"/>
      <c r="K964" s="247"/>
      <c r="L964" s="251"/>
      <c r="M964" s="252"/>
      <c r="N964" s="253"/>
      <c r="O964" s="253"/>
      <c r="P964" s="253"/>
      <c r="Q964" s="253"/>
      <c r="R964" s="253"/>
      <c r="S964" s="253"/>
      <c r="T964" s="254"/>
      <c r="AT964" s="255" t="s">
        <v>555</v>
      </c>
      <c r="AU964" s="255" t="s">
        <v>87</v>
      </c>
      <c r="AV964" s="15" t="s">
        <v>85</v>
      </c>
      <c r="AW964" s="15" t="s">
        <v>32</v>
      </c>
      <c r="AX964" s="15" t="s">
        <v>77</v>
      </c>
      <c r="AY964" s="255" t="s">
        <v>209</v>
      </c>
    </row>
    <row r="965" spans="2:51" s="13" customFormat="1">
      <c r="B965" s="212"/>
      <c r="C965" s="213"/>
      <c r="D965" s="214" t="s">
        <v>555</v>
      </c>
      <c r="E965" s="215" t="s">
        <v>1</v>
      </c>
      <c r="F965" s="216" t="s">
        <v>1677</v>
      </c>
      <c r="G965" s="213"/>
      <c r="H965" s="217">
        <v>58.25</v>
      </c>
      <c r="I965" s="218"/>
      <c r="J965" s="213"/>
      <c r="K965" s="213"/>
      <c r="L965" s="219"/>
      <c r="M965" s="220"/>
      <c r="N965" s="221"/>
      <c r="O965" s="221"/>
      <c r="P965" s="221"/>
      <c r="Q965" s="221"/>
      <c r="R965" s="221"/>
      <c r="S965" s="221"/>
      <c r="T965" s="222"/>
      <c r="AT965" s="223" t="s">
        <v>555</v>
      </c>
      <c r="AU965" s="223" t="s">
        <v>87</v>
      </c>
      <c r="AV965" s="13" t="s">
        <v>87</v>
      </c>
      <c r="AW965" s="13" t="s">
        <v>32</v>
      </c>
      <c r="AX965" s="13" t="s">
        <v>77</v>
      </c>
      <c r="AY965" s="223" t="s">
        <v>209</v>
      </c>
    </row>
    <row r="966" spans="2:51" s="15" customFormat="1">
      <c r="B966" s="246"/>
      <c r="C966" s="247"/>
      <c r="D966" s="214" t="s">
        <v>555</v>
      </c>
      <c r="E966" s="248" t="s">
        <v>1</v>
      </c>
      <c r="F966" s="249" t="s">
        <v>1678</v>
      </c>
      <c r="G966" s="247"/>
      <c r="H966" s="248" t="s">
        <v>1</v>
      </c>
      <c r="I966" s="250"/>
      <c r="J966" s="247"/>
      <c r="K966" s="247"/>
      <c r="L966" s="251"/>
      <c r="M966" s="252"/>
      <c r="N966" s="253"/>
      <c r="O966" s="253"/>
      <c r="P966" s="253"/>
      <c r="Q966" s="253"/>
      <c r="R966" s="253"/>
      <c r="S966" s="253"/>
      <c r="T966" s="254"/>
      <c r="AT966" s="255" t="s">
        <v>555</v>
      </c>
      <c r="AU966" s="255" t="s">
        <v>87</v>
      </c>
      <c r="AV966" s="15" t="s">
        <v>85</v>
      </c>
      <c r="AW966" s="15" t="s">
        <v>32</v>
      </c>
      <c r="AX966" s="15" t="s">
        <v>77</v>
      </c>
      <c r="AY966" s="255" t="s">
        <v>209</v>
      </c>
    </row>
    <row r="967" spans="2:51" s="13" customFormat="1">
      <c r="B967" s="212"/>
      <c r="C967" s="213"/>
      <c r="D967" s="214" t="s">
        <v>555</v>
      </c>
      <c r="E967" s="215" t="s">
        <v>1</v>
      </c>
      <c r="F967" s="216" t="s">
        <v>1418</v>
      </c>
      <c r="G967" s="213"/>
      <c r="H967" s="217">
        <v>7.41</v>
      </c>
      <c r="I967" s="218"/>
      <c r="J967" s="213"/>
      <c r="K967" s="213"/>
      <c r="L967" s="219"/>
      <c r="M967" s="220"/>
      <c r="N967" s="221"/>
      <c r="O967" s="221"/>
      <c r="P967" s="221"/>
      <c r="Q967" s="221"/>
      <c r="R967" s="221"/>
      <c r="S967" s="221"/>
      <c r="T967" s="222"/>
      <c r="AT967" s="223" t="s">
        <v>555</v>
      </c>
      <c r="AU967" s="223" t="s">
        <v>87</v>
      </c>
      <c r="AV967" s="13" t="s">
        <v>87</v>
      </c>
      <c r="AW967" s="13" t="s">
        <v>32</v>
      </c>
      <c r="AX967" s="13" t="s">
        <v>77</v>
      </c>
      <c r="AY967" s="223" t="s">
        <v>209</v>
      </c>
    </row>
    <row r="968" spans="2:51" s="15" customFormat="1">
      <c r="B968" s="246"/>
      <c r="C968" s="247"/>
      <c r="D968" s="214" t="s">
        <v>555</v>
      </c>
      <c r="E968" s="248" t="s">
        <v>1</v>
      </c>
      <c r="F968" s="249" t="s">
        <v>1679</v>
      </c>
      <c r="G968" s="247"/>
      <c r="H968" s="248" t="s">
        <v>1</v>
      </c>
      <c r="I968" s="250"/>
      <c r="J968" s="247"/>
      <c r="K968" s="247"/>
      <c r="L968" s="251"/>
      <c r="M968" s="252"/>
      <c r="N968" s="253"/>
      <c r="O968" s="253"/>
      <c r="P968" s="253"/>
      <c r="Q968" s="253"/>
      <c r="R968" s="253"/>
      <c r="S968" s="253"/>
      <c r="T968" s="254"/>
      <c r="AT968" s="255" t="s">
        <v>555</v>
      </c>
      <c r="AU968" s="255" t="s">
        <v>87</v>
      </c>
      <c r="AV968" s="15" t="s">
        <v>85</v>
      </c>
      <c r="AW968" s="15" t="s">
        <v>32</v>
      </c>
      <c r="AX968" s="15" t="s">
        <v>77</v>
      </c>
      <c r="AY968" s="255" t="s">
        <v>209</v>
      </c>
    </row>
    <row r="969" spans="2:51" s="13" customFormat="1">
      <c r="B969" s="212"/>
      <c r="C969" s="213"/>
      <c r="D969" s="214" t="s">
        <v>555</v>
      </c>
      <c r="E969" s="215" t="s">
        <v>1</v>
      </c>
      <c r="F969" s="216" t="s">
        <v>1680</v>
      </c>
      <c r="G969" s="213"/>
      <c r="H969" s="217">
        <v>9.6199999999999992</v>
      </c>
      <c r="I969" s="218"/>
      <c r="J969" s="213"/>
      <c r="K969" s="213"/>
      <c r="L969" s="219"/>
      <c r="M969" s="220"/>
      <c r="N969" s="221"/>
      <c r="O969" s="221"/>
      <c r="P969" s="221"/>
      <c r="Q969" s="221"/>
      <c r="R969" s="221"/>
      <c r="S969" s="221"/>
      <c r="T969" s="222"/>
      <c r="AT969" s="223" t="s">
        <v>555</v>
      </c>
      <c r="AU969" s="223" t="s">
        <v>87</v>
      </c>
      <c r="AV969" s="13" t="s">
        <v>87</v>
      </c>
      <c r="AW969" s="13" t="s">
        <v>32</v>
      </c>
      <c r="AX969" s="13" t="s">
        <v>77</v>
      </c>
      <c r="AY969" s="223" t="s">
        <v>209</v>
      </c>
    </row>
    <row r="970" spans="2:51" s="15" customFormat="1">
      <c r="B970" s="246"/>
      <c r="C970" s="247"/>
      <c r="D970" s="214" t="s">
        <v>555</v>
      </c>
      <c r="E970" s="248" t="s">
        <v>1</v>
      </c>
      <c r="F970" s="249" t="s">
        <v>1681</v>
      </c>
      <c r="G970" s="247"/>
      <c r="H970" s="248" t="s">
        <v>1</v>
      </c>
      <c r="I970" s="250"/>
      <c r="J970" s="247"/>
      <c r="K970" s="247"/>
      <c r="L970" s="251"/>
      <c r="M970" s="252"/>
      <c r="N970" s="253"/>
      <c r="O970" s="253"/>
      <c r="P970" s="253"/>
      <c r="Q970" s="253"/>
      <c r="R970" s="253"/>
      <c r="S970" s="253"/>
      <c r="T970" s="254"/>
      <c r="AT970" s="255" t="s">
        <v>555</v>
      </c>
      <c r="AU970" s="255" t="s">
        <v>87</v>
      </c>
      <c r="AV970" s="15" t="s">
        <v>85</v>
      </c>
      <c r="AW970" s="15" t="s">
        <v>32</v>
      </c>
      <c r="AX970" s="15" t="s">
        <v>77</v>
      </c>
      <c r="AY970" s="255" t="s">
        <v>209</v>
      </c>
    </row>
    <row r="971" spans="2:51" s="13" customFormat="1">
      <c r="B971" s="212"/>
      <c r="C971" s="213"/>
      <c r="D971" s="214" t="s">
        <v>555</v>
      </c>
      <c r="E971" s="215" t="s">
        <v>1</v>
      </c>
      <c r="F971" s="216" t="s">
        <v>1682</v>
      </c>
      <c r="G971" s="213"/>
      <c r="H971" s="217">
        <v>1.94</v>
      </c>
      <c r="I971" s="218"/>
      <c r="J971" s="213"/>
      <c r="K971" s="213"/>
      <c r="L971" s="219"/>
      <c r="M971" s="220"/>
      <c r="N971" s="221"/>
      <c r="O971" s="221"/>
      <c r="P971" s="221"/>
      <c r="Q971" s="221"/>
      <c r="R971" s="221"/>
      <c r="S971" s="221"/>
      <c r="T971" s="222"/>
      <c r="AT971" s="223" t="s">
        <v>555</v>
      </c>
      <c r="AU971" s="223" t="s">
        <v>87</v>
      </c>
      <c r="AV971" s="13" t="s">
        <v>87</v>
      </c>
      <c r="AW971" s="13" t="s">
        <v>32</v>
      </c>
      <c r="AX971" s="13" t="s">
        <v>77</v>
      </c>
      <c r="AY971" s="223" t="s">
        <v>209</v>
      </c>
    </row>
    <row r="972" spans="2:51" s="15" customFormat="1">
      <c r="B972" s="246"/>
      <c r="C972" s="247"/>
      <c r="D972" s="214" t="s">
        <v>555</v>
      </c>
      <c r="E972" s="248" t="s">
        <v>1</v>
      </c>
      <c r="F972" s="249" t="s">
        <v>1683</v>
      </c>
      <c r="G972" s="247"/>
      <c r="H972" s="248" t="s">
        <v>1</v>
      </c>
      <c r="I972" s="250"/>
      <c r="J972" s="247"/>
      <c r="K972" s="247"/>
      <c r="L972" s="251"/>
      <c r="M972" s="252"/>
      <c r="N972" s="253"/>
      <c r="O972" s="253"/>
      <c r="P972" s="253"/>
      <c r="Q972" s="253"/>
      <c r="R972" s="253"/>
      <c r="S972" s="253"/>
      <c r="T972" s="254"/>
      <c r="AT972" s="255" t="s">
        <v>555</v>
      </c>
      <c r="AU972" s="255" t="s">
        <v>87</v>
      </c>
      <c r="AV972" s="15" t="s">
        <v>85</v>
      </c>
      <c r="AW972" s="15" t="s">
        <v>32</v>
      </c>
      <c r="AX972" s="15" t="s">
        <v>77</v>
      </c>
      <c r="AY972" s="255" t="s">
        <v>209</v>
      </c>
    </row>
    <row r="973" spans="2:51" s="13" customFormat="1">
      <c r="B973" s="212"/>
      <c r="C973" s="213"/>
      <c r="D973" s="214" t="s">
        <v>555</v>
      </c>
      <c r="E973" s="215" t="s">
        <v>1</v>
      </c>
      <c r="F973" s="216" t="s">
        <v>1684</v>
      </c>
      <c r="G973" s="213"/>
      <c r="H973" s="217">
        <v>1.0900000000000001</v>
      </c>
      <c r="I973" s="218"/>
      <c r="J973" s="213"/>
      <c r="K973" s="213"/>
      <c r="L973" s="219"/>
      <c r="M973" s="220"/>
      <c r="N973" s="221"/>
      <c r="O973" s="221"/>
      <c r="P973" s="221"/>
      <c r="Q973" s="221"/>
      <c r="R973" s="221"/>
      <c r="S973" s="221"/>
      <c r="T973" s="222"/>
      <c r="AT973" s="223" t="s">
        <v>555</v>
      </c>
      <c r="AU973" s="223" t="s">
        <v>87</v>
      </c>
      <c r="AV973" s="13" t="s">
        <v>87</v>
      </c>
      <c r="AW973" s="13" t="s">
        <v>32</v>
      </c>
      <c r="AX973" s="13" t="s">
        <v>77</v>
      </c>
      <c r="AY973" s="223" t="s">
        <v>209</v>
      </c>
    </row>
    <row r="974" spans="2:51" s="15" customFormat="1">
      <c r="B974" s="246"/>
      <c r="C974" s="247"/>
      <c r="D974" s="214" t="s">
        <v>555</v>
      </c>
      <c r="E974" s="248" t="s">
        <v>1</v>
      </c>
      <c r="F974" s="249" t="s">
        <v>1685</v>
      </c>
      <c r="G974" s="247"/>
      <c r="H974" s="248" t="s">
        <v>1</v>
      </c>
      <c r="I974" s="250"/>
      <c r="J974" s="247"/>
      <c r="K974" s="247"/>
      <c r="L974" s="251"/>
      <c r="M974" s="252"/>
      <c r="N974" s="253"/>
      <c r="O974" s="253"/>
      <c r="P974" s="253"/>
      <c r="Q974" s="253"/>
      <c r="R974" s="253"/>
      <c r="S974" s="253"/>
      <c r="T974" s="254"/>
      <c r="AT974" s="255" t="s">
        <v>555</v>
      </c>
      <c r="AU974" s="255" t="s">
        <v>87</v>
      </c>
      <c r="AV974" s="15" t="s">
        <v>85</v>
      </c>
      <c r="AW974" s="15" t="s">
        <v>32</v>
      </c>
      <c r="AX974" s="15" t="s">
        <v>77</v>
      </c>
      <c r="AY974" s="255" t="s">
        <v>209</v>
      </c>
    </row>
    <row r="975" spans="2:51" s="13" customFormat="1">
      <c r="B975" s="212"/>
      <c r="C975" s="213"/>
      <c r="D975" s="214" t="s">
        <v>555</v>
      </c>
      <c r="E975" s="215" t="s">
        <v>1</v>
      </c>
      <c r="F975" s="216" t="s">
        <v>1682</v>
      </c>
      <c r="G975" s="213"/>
      <c r="H975" s="217">
        <v>1.94</v>
      </c>
      <c r="I975" s="218"/>
      <c r="J975" s="213"/>
      <c r="K975" s="213"/>
      <c r="L975" s="219"/>
      <c r="M975" s="220"/>
      <c r="N975" s="221"/>
      <c r="O975" s="221"/>
      <c r="P975" s="221"/>
      <c r="Q975" s="221"/>
      <c r="R975" s="221"/>
      <c r="S975" s="221"/>
      <c r="T975" s="222"/>
      <c r="AT975" s="223" t="s">
        <v>555</v>
      </c>
      <c r="AU975" s="223" t="s">
        <v>87</v>
      </c>
      <c r="AV975" s="13" t="s">
        <v>87</v>
      </c>
      <c r="AW975" s="13" t="s">
        <v>32</v>
      </c>
      <c r="AX975" s="13" t="s">
        <v>77</v>
      </c>
      <c r="AY975" s="223" t="s">
        <v>209</v>
      </c>
    </row>
    <row r="976" spans="2:51" s="15" customFormat="1">
      <c r="B976" s="246"/>
      <c r="C976" s="247"/>
      <c r="D976" s="214" t="s">
        <v>555</v>
      </c>
      <c r="E976" s="248" t="s">
        <v>1</v>
      </c>
      <c r="F976" s="249" t="s">
        <v>1686</v>
      </c>
      <c r="G976" s="247"/>
      <c r="H976" s="248" t="s">
        <v>1</v>
      </c>
      <c r="I976" s="250"/>
      <c r="J976" s="247"/>
      <c r="K976" s="247"/>
      <c r="L976" s="251"/>
      <c r="M976" s="252"/>
      <c r="N976" s="253"/>
      <c r="O976" s="253"/>
      <c r="P976" s="253"/>
      <c r="Q976" s="253"/>
      <c r="R976" s="253"/>
      <c r="S976" s="253"/>
      <c r="T976" s="254"/>
      <c r="AT976" s="255" t="s">
        <v>555</v>
      </c>
      <c r="AU976" s="255" t="s">
        <v>87</v>
      </c>
      <c r="AV976" s="15" t="s">
        <v>85</v>
      </c>
      <c r="AW976" s="15" t="s">
        <v>32</v>
      </c>
      <c r="AX976" s="15" t="s">
        <v>77</v>
      </c>
      <c r="AY976" s="255" t="s">
        <v>209</v>
      </c>
    </row>
    <row r="977" spans="2:51" s="13" customFormat="1">
      <c r="B977" s="212"/>
      <c r="C977" s="213"/>
      <c r="D977" s="214" t="s">
        <v>555</v>
      </c>
      <c r="E977" s="215" t="s">
        <v>1</v>
      </c>
      <c r="F977" s="216" t="s">
        <v>1684</v>
      </c>
      <c r="G977" s="213"/>
      <c r="H977" s="217">
        <v>1.0900000000000001</v>
      </c>
      <c r="I977" s="218"/>
      <c r="J977" s="213"/>
      <c r="K977" s="213"/>
      <c r="L977" s="219"/>
      <c r="M977" s="220"/>
      <c r="N977" s="221"/>
      <c r="O977" s="221"/>
      <c r="P977" s="221"/>
      <c r="Q977" s="221"/>
      <c r="R977" s="221"/>
      <c r="S977" s="221"/>
      <c r="T977" s="222"/>
      <c r="AT977" s="223" t="s">
        <v>555</v>
      </c>
      <c r="AU977" s="223" t="s">
        <v>87</v>
      </c>
      <c r="AV977" s="13" t="s">
        <v>87</v>
      </c>
      <c r="AW977" s="13" t="s">
        <v>32</v>
      </c>
      <c r="AX977" s="13" t="s">
        <v>77</v>
      </c>
      <c r="AY977" s="223" t="s">
        <v>209</v>
      </c>
    </row>
    <row r="978" spans="2:51" s="15" customFormat="1">
      <c r="B978" s="246"/>
      <c r="C978" s="247"/>
      <c r="D978" s="214" t="s">
        <v>555</v>
      </c>
      <c r="E978" s="248" t="s">
        <v>1</v>
      </c>
      <c r="F978" s="249" t="s">
        <v>1687</v>
      </c>
      <c r="G978" s="247"/>
      <c r="H978" s="248" t="s">
        <v>1</v>
      </c>
      <c r="I978" s="250"/>
      <c r="J978" s="247"/>
      <c r="K978" s="247"/>
      <c r="L978" s="251"/>
      <c r="M978" s="252"/>
      <c r="N978" s="253"/>
      <c r="O978" s="253"/>
      <c r="P978" s="253"/>
      <c r="Q978" s="253"/>
      <c r="R978" s="253"/>
      <c r="S978" s="253"/>
      <c r="T978" s="254"/>
      <c r="AT978" s="255" t="s">
        <v>555</v>
      </c>
      <c r="AU978" s="255" t="s">
        <v>87</v>
      </c>
      <c r="AV978" s="15" t="s">
        <v>85</v>
      </c>
      <c r="AW978" s="15" t="s">
        <v>32</v>
      </c>
      <c r="AX978" s="15" t="s">
        <v>77</v>
      </c>
      <c r="AY978" s="255" t="s">
        <v>209</v>
      </c>
    </row>
    <row r="979" spans="2:51" s="13" customFormat="1">
      <c r="B979" s="212"/>
      <c r="C979" s="213"/>
      <c r="D979" s="214" t="s">
        <v>555</v>
      </c>
      <c r="E979" s="215" t="s">
        <v>1</v>
      </c>
      <c r="F979" s="216" t="s">
        <v>1688</v>
      </c>
      <c r="G979" s="213"/>
      <c r="H979" s="217">
        <v>2.6</v>
      </c>
      <c r="I979" s="218"/>
      <c r="J979" s="213"/>
      <c r="K979" s="213"/>
      <c r="L979" s="219"/>
      <c r="M979" s="220"/>
      <c r="N979" s="221"/>
      <c r="O979" s="221"/>
      <c r="P979" s="221"/>
      <c r="Q979" s="221"/>
      <c r="R979" s="221"/>
      <c r="S979" s="221"/>
      <c r="T979" s="222"/>
      <c r="AT979" s="223" t="s">
        <v>555</v>
      </c>
      <c r="AU979" s="223" t="s">
        <v>87</v>
      </c>
      <c r="AV979" s="13" t="s">
        <v>87</v>
      </c>
      <c r="AW979" s="13" t="s">
        <v>32</v>
      </c>
      <c r="AX979" s="13" t="s">
        <v>77</v>
      </c>
      <c r="AY979" s="223" t="s">
        <v>209</v>
      </c>
    </row>
    <row r="980" spans="2:51" s="15" customFormat="1">
      <c r="B980" s="246"/>
      <c r="C980" s="247"/>
      <c r="D980" s="214" t="s">
        <v>555</v>
      </c>
      <c r="E980" s="248" t="s">
        <v>1</v>
      </c>
      <c r="F980" s="249" t="s">
        <v>1689</v>
      </c>
      <c r="G980" s="247"/>
      <c r="H980" s="248" t="s">
        <v>1</v>
      </c>
      <c r="I980" s="250"/>
      <c r="J980" s="247"/>
      <c r="K980" s="247"/>
      <c r="L980" s="251"/>
      <c r="M980" s="252"/>
      <c r="N980" s="253"/>
      <c r="O980" s="253"/>
      <c r="P980" s="253"/>
      <c r="Q980" s="253"/>
      <c r="R980" s="253"/>
      <c r="S980" s="253"/>
      <c r="T980" s="254"/>
      <c r="AT980" s="255" t="s">
        <v>555</v>
      </c>
      <c r="AU980" s="255" t="s">
        <v>87</v>
      </c>
      <c r="AV980" s="15" t="s">
        <v>85</v>
      </c>
      <c r="AW980" s="15" t="s">
        <v>32</v>
      </c>
      <c r="AX980" s="15" t="s">
        <v>77</v>
      </c>
      <c r="AY980" s="255" t="s">
        <v>209</v>
      </c>
    </row>
    <row r="981" spans="2:51" s="13" customFormat="1">
      <c r="B981" s="212"/>
      <c r="C981" s="213"/>
      <c r="D981" s="214" t="s">
        <v>555</v>
      </c>
      <c r="E981" s="215" t="s">
        <v>1</v>
      </c>
      <c r="F981" s="216" t="s">
        <v>1690</v>
      </c>
      <c r="G981" s="213"/>
      <c r="H981" s="217">
        <v>4.8499999999999996</v>
      </c>
      <c r="I981" s="218"/>
      <c r="J981" s="213"/>
      <c r="K981" s="213"/>
      <c r="L981" s="219"/>
      <c r="M981" s="220"/>
      <c r="N981" s="221"/>
      <c r="O981" s="221"/>
      <c r="P981" s="221"/>
      <c r="Q981" s="221"/>
      <c r="R981" s="221"/>
      <c r="S981" s="221"/>
      <c r="T981" s="222"/>
      <c r="AT981" s="223" t="s">
        <v>555</v>
      </c>
      <c r="AU981" s="223" t="s">
        <v>87</v>
      </c>
      <c r="AV981" s="13" t="s">
        <v>87</v>
      </c>
      <c r="AW981" s="13" t="s">
        <v>32</v>
      </c>
      <c r="AX981" s="13" t="s">
        <v>77</v>
      </c>
      <c r="AY981" s="223" t="s">
        <v>209</v>
      </c>
    </row>
    <row r="982" spans="2:51" s="15" customFormat="1">
      <c r="B982" s="246"/>
      <c r="C982" s="247"/>
      <c r="D982" s="214" t="s">
        <v>555</v>
      </c>
      <c r="E982" s="248" t="s">
        <v>1</v>
      </c>
      <c r="F982" s="249" t="s">
        <v>1691</v>
      </c>
      <c r="G982" s="247"/>
      <c r="H982" s="248" t="s">
        <v>1</v>
      </c>
      <c r="I982" s="250"/>
      <c r="J982" s="247"/>
      <c r="K982" s="247"/>
      <c r="L982" s="251"/>
      <c r="M982" s="252"/>
      <c r="N982" s="253"/>
      <c r="O982" s="253"/>
      <c r="P982" s="253"/>
      <c r="Q982" s="253"/>
      <c r="R982" s="253"/>
      <c r="S982" s="253"/>
      <c r="T982" s="254"/>
      <c r="AT982" s="255" t="s">
        <v>555</v>
      </c>
      <c r="AU982" s="255" t="s">
        <v>87</v>
      </c>
      <c r="AV982" s="15" t="s">
        <v>85</v>
      </c>
      <c r="AW982" s="15" t="s">
        <v>32</v>
      </c>
      <c r="AX982" s="15" t="s">
        <v>77</v>
      </c>
      <c r="AY982" s="255" t="s">
        <v>209</v>
      </c>
    </row>
    <row r="983" spans="2:51" s="13" customFormat="1">
      <c r="B983" s="212"/>
      <c r="C983" s="213"/>
      <c r="D983" s="214" t="s">
        <v>555</v>
      </c>
      <c r="E983" s="215" t="s">
        <v>1</v>
      </c>
      <c r="F983" s="216" t="s">
        <v>1692</v>
      </c>
      <c r="G983" s="213"/>
      <c r="H983" s="217">
        <v>11.94</v>
      </c>
      <c r="I983" s="218"/>
      <c r="J983" s="213"/>
      <c r="K983" s="213"/>
      <c r="L983" s="219"/>
      <c r="M983" s="220"/>
      <c r="N983" s="221"/>
      <c r="O983" s="221"/>
      <c r="P983" s="221"/>
      <c r="Q983" s="221"/>
      <c r="R983" s="221"/>
      <c r="S983" s="221"/>
      <c r="T983" s="222"/>
      <c r="AT983" s="223" t="s">
        <v>555</v>
      </c>
      <c r="AU983" s="223" t="s">
        <v>87</v>
      </c>
      <c r="AV983" s="13" t="s">
        <v>87</v>
      </c>
      <c r="AW983" s="13" t="s">
        <v>32</v>
      </c>
      <c r="AX983" s="13" t="s">
        <v>77</v>
      </c>
      <c r="AY983" s="223" t="s">
        <v>209</v>
      </c>
    </row>
    <row r="984" spans="2:51" s="15" customFormat="1">
      <c r="B984" s="246"/>
      <c r="C984" s="247"/>
      <c r="D984" s="214" t="s">
        <v>555</v>
      </c>
      <c r="E984" s="248" t="s">
        <v>1</v>
      </c>
      <c r="F984" s="249" t="s">
        <v>1693</v>
      </c>
      <c r="G984" s="247"/>
      <c r="H984" s="248" t="s">
        <v>1</v>
      </c>
      <c r="I984" s="250"/>
      <c r="J984" s="247"/>
      <c r="K984" s="247"/>
      <c r="L984" s="251"/>
      <c r="M984" s="252"/>
      <c r="N984" s="253"/>
      <c r="O984" s="253"/>
      <c r="P984" s="253"/>
      <c r="Q984" s="253"/>
      <c r="R984" s="253"/>
      <c r="S984" s="253"/>
      <c r="T984" s="254"/>
      <c r="AT984" s="255" t="s">
        <v>555</v>
      </c>
      <c r="AU984" s="255" t="s">
        <v>87</v>
      </c>
      <c r="AV984" s="15" t="s">
        <v>85</v>
      </c>
      <c r="AW984" s="15" t="s">
        <v>32</v>
      </c>
      <c r="AX984" s="15" t="s">
        <v>77</v>
      </c>
      <c r="AY984" s="255" t="s">
        <v>209</v>
      </c>
    </row>
    <row r="985" spans="2:51" s="13" customFormat="1">
      <c r="B985" s="212"/>
      <c r="C985" s="213"/>
      <c r="D985" s="214" t="s">
        <v>555</v>
      </c>
      <c r="E985" s="215" t="s">
        <v>1</v>
      </c>
      <c r="F985" s="216" t="s">
        <v>1694</v>
      </c>
      <c r="G985" s="213"/>
      <c r="H985" s="217">
        <v>11.19</v>
      </c>
      <c r="I985" s="218"/>
      <c r="J985" s="213"/>
      <c r="K985" s="213"/>
      <c r="L985" s="219"/>
      <c r="M985" s="220"/>
      <c r="N985" s="221"/>
      <c r="O985" s="221"/>
      <c r="P985" s="221"/>
      <c r="Q985" s="221"/>
      <c r="R985" s="221"/>
      <c r="S985" s="221"/>
      <c r="T985" s="222"/>
      <c r="AT985" s="223" t="s">
        <v>555</v>
      </c>
      <c r="AU985" s="223" t="s">
        <v>87</v>
      </c>
      <c r="AV985" s="13" t="s">
        <v>87</v>
      </c>
      <c r="AW985" s="13" t="s">
        <v>32</v>
      </c>
      <c r="AX985" s="13" t="s">
        <v>77</v>
      </c>
      <c r="AY985" s="223" t="s">
        <v>209</v>
      </c>
    </row>
    <row r="986" spans="2:51" s="15" customFormat="1">
      <c r="B986" s="246"/>
      <c r="C986" s="247"/>
      <c r="D986" s="214" t="s">
        <v>555</v>
      </c>
      <c r="E986" s="248" t="s">
        <v>1</v>
      </c>
      <c r="F986" s="249" t="s">
        <v>1695</v>
      </c>
      <c r="G986" s="247"/>
      <c r="H986" s="248" t="s">
        <v>1</v>
      </c>
      <c r="I986" s="250"/>
      <c r="J986" s="247"/>
      <c r="K986" s="247"/>
      <c r="L986" s="251"/>
      <c r="M986" s="252"/>
      <c r="N986" s="253"/>
      <c r="O986" s="253"/>
      <c r="P986" s="253"/>
      <c r="Q986" s="253"/>
      <c r="R986" s="253"/>
      <c r="S986" s="253"/>
      <c r="T986" s="254"/>
      <c r="AT986" s="255" t="s">
        <v>555</v>
      </c>
      <c r="AU986" s="255" t="s">
        <v>87</v>
      </c>
      <c r="AV986" s="15" t="s">
        <v>85</v>
      </c>
      <c r="AW986" s="15" t="s">
        <v>32</v>
      </c>
      <c r="AX986" s="15" t="s">
        <v>77</v>
      </c>
      <c r="AY986" s="255" t="s">
        <v>209</v>
      </c>
    </row>
    <row r="987" spans="2:51" s="13" customFormat="1">
      <c r="B987" s="212"/>
      <c r="C987" s="213"/>
      <c r="D987" s="214" t="s">
        <v>555</v>
      </c>
      <c r="E987" s="215" t="s">
        <v>1</v>
      </c>
      <c r="F987" s="216" t="s">
        <v>1696</v>
      </c>
      <c r="G987" s="213"/>
      <c r="H987" s="217">
        <v>2.04</v>
      </c>
      <c r="I987" s="218"/>
      <c r="J987" s="213"/>
      <c r="K987" s="213"/>
      <c r="L987" s="219"/>
      <c r="M987" s="220"/>
      <c r="N987" s="221"/>
      <c r="O987" s="221"/>
      <c r="P987" s="221"/>
      <c r="Q987" s="221"/>
      <c r="R987" s="221"/>
      <c r="S987" s="221"/>
      <c r="T987" s="222"/>
      <c r="AT987" s="223" t="s">
        <v>555</v>
      </c>
      <c r="AU987" s="223" t="s">
        <v>87</v>
      </c>
      <c r="AV987" s="13" t="s">
        <v>87</v>
      </c>
      <c r="AW987" s="13" t="s">
        <v>32</v>
      </c>
      <c r="AX987" s="13" t="s">
        <v>77</v>
      </c>
      <c r="AY987" s="223" t="s">
        <v>209</v>
      </c>
    </row>
    <row r="988" spans="2:51" s="15" customFormat="1">
      <c r="B988" s="246"/>
      <c r="C988" s="247"/>
      <c r="D988" s="214" t="s">
        <v>555</v>
      </c>
      <c r="E988" s="248" t="s">
        <v>1</v>
      </c>
      <c r="F988" s="249" t="s">
        <v>1697</v>
      </c>
      <c r="G988" s="247"/>
      <c r="H988" s="248" t="s">
        <v>1</v>
      </c>
      <c r="I988" s="250"/>
      <c r="J988" s="247"/>
      <c r="K988" s="247"/>
      <c r="L988" s="251"/>
      <c r="M988" s="252"/>
      <c r="N988" s="253"/>
      <c r="O988" s="253"/>
      <c r="P988" s="253"/>
      <c r="Q988" s="253"/>
      <c r="R988" s="253"/>
      <c r="S988" s="253"/>
      <c r="T988" s="254"/>
      <c r="AT988" s="255" t="s">
        <v>555</v>
      </c>
      <c r="AU988" s="255" t="s">
        <v>87</v>
      </c>
      <c r="AV988" s="15" t="s">
        <v>85</v>
      </c>
      <c r="AW988" s="15" t="s">
        <v>32</v>
      </c>
      <c r="AX988" s="15" t="s">
        <v>77</v>
      </c>
      <c r="AY988" s="255" t="s">
        <v>209</v>
      </c>
    </row>
    <row r="989" spans="2:51" s="13" customFormat="1">
      <c r="B989" s="212"/>
      <c r="C989" s="213"/>
      <c r="D989" s="214" t="s">
        <v>555</v>
      </c>
      <c r="E989" s="215" t="s">
        <v>1</v>
      </c>
      <c r="F989" s="216" t="s">
        <v>1698</v>
      </c>
      <c r="G989" s="213"/>
      <c r="H989" s="217">
        <v>10.63</v>
      </c>
      <c r="I989" s="218"/>
      <c r="J989" s="213"/>
      <c r="K989" s="213"/>
      <c r="L989" s="219"/>
      <c r="M989" s="220"/>
      <c r="N989" s="221"/>
      <c r="O989" s="221"/>
      <c r="P989" s="221"/>
      <c r="Q989" s="221"/>
      <c r="R989" s="221"/>
      <c r="S989" s="221"/>
      <c r="T989" s="222"/>
      <c r="AT989" s="223" t="s">
        <v>555</v>
      </c>
      <c r="AU989" s="223" t="s">
        <v>87</v>
      </c>
      <c r="AV989" s="13" t="s">
        <v>87</v>
      </c>
      <c r="AW989" s="13" t="s">
        <v>32</v>
      </c>
      <c r="AX989" s="13" t="s">
        <v>77</v>
      </c>
      <c r="AY989" s="223" t="s">
        <v>209</v>
      </c>
    </row>
    <row r="990" spans="2:51" s="15" customFormat="1">
      <c r="B990" s="246"/>
      <c r="C990" s="247"/>
      <c r="D990" s="214" t="s">
        <v>555</v>
      </c>
      <c r="E990" s="248" t="s">
        <v>1</v>
      </c>
      <c r="F990" s="249" t="s">
        <v>1699</v>
      </c>
      <c r="G990" s="247"/>
      <c r="H990" s="248" t="s">
        <v>1</v>
      </c>
      <c r="I990" s="250"/>
      <c r="J990" s="247"/>
      <c r="K990" s="247"/>
      <c r="L990" s="251"/>
      <c r="M990" s="252"/>
      <c r="N990" s="253"/>
      <c r="O990" s="253"/>
      <c r="P990" s="253"/>
      <c r="Q990" s="253"/>
      <c r="R990" s="253"/>
      <c r="S990" s="253"/>
      <c r="T990" s="254"/>
      <c r="AT990" s="255" t="s">
        <v>555</v>
      </c>
      <c r="AU990" s="255" t="s">
        <v>87</v>
      </c>
      <c r="AV990" s="15" t="s">
        <v>85</v>
      </c>
      <c r="AW990" s="15" t="s">
        <v>32</v>
      </c>
      <c r="AX990" s="15" t="s">
        <v>77</v>
      </c>
      <c r="AY990" s="255" t="s">
        <v>209</v>
      </c>
    </row>
    <row r="991" spans="2:51" s="13" customFormat="1">
      <c r="B991" s="212"/>
      <c r="C991" s="213"/>
      <c r="D991" s="214" t="s">
        <v>555</v>
      </c>
      <c r="E991" s="215" t="s">
        <v>1</v>
      </c>
      <c r="F991" s="216" t="s">
        <v>1700</v>
      </c>
      <c r="G991" s="213"/>
      <c r="H991" s="217">
        <v>3.18</v>
      </c>
      <c r="I991" s="218"/>
      <c r="J991" s="213"/>
      <c r="K991" s="213"/>
      <c r="L991" s="219"/>
      <c r="M991" s="220"/>
      <c r="N991" s="221"/>
      <c r="O991" s="221"/>
      <c r="P991" s="221"/>
      <c r="Q991" s="221"/>
      <c r="R991" s="221"/>
      <c r="S991" s="221"/>
      <c r="T991" s="222"/>
      <c r="AT991" s="223" t="s">
        <v>555</v>
      </c>
      <c r="AU991" s="223" t="s">
        <v>87</v>
      </c>
      <c r="AV991" s="13" t="s">
        <v>87</v>
      </c>
      <c r="AW991" s="13" t="s">
        <v>32</v>
      </c>
      <c r="AX991" s="13" t="s">
        <v>77</v>
      </c>
      <c r="AY991" s="223" t="s">
        <v>209</v>
      </c>
    </row>
    <row r="992" spans="2:51" s="15" customFormat="1">
      <c r="B992" s="246"/>
      <c r="C992" s="247"/>
      <c r="D992" s="214" t="s">
        <v>555</v>
      </c>
      <c r="E992" s="248" t="s">
        <v>1</v>
      </c>
      <c r="F992" s="249" t="s">
        <v>1701</v>
      </c>
      <c r="G992" s="247"/>
      <c r="H992" s="248" t="s">
        <v>1</v>
      </c>
      <c r="I992" s="250"/>
      <c r="J992" s="247"/>
      <c r="K992" s="247"/>
      <c r="L992" s="251"/>
      <c r="M992" s="252"/>
      <c r="N992" s="253"/>
      <c r="O992" s="253"/>
      <c r="P992" s="253"/>
      <c r="Q992" s="253"/>
      <c r="R992" s="253"/>
      <c r="S992" s="253"/>
      <c r="T992" s="254"/>
      <c r="AT992" s="255" t="s">
        <v>555</v>
      </c>
      <c r="AU992" s="255" t="s">
        <v>87</v>
      </c>
      <c r="AV992" s="15" t="s">
        <v>85</v>
      </c>
      <c r="AW992" s="15" t="s">
        <v>32</v>
      </c>
      <c r="AX992" s="15" t="s">
        <v>77</v>
      </c>
      <c r="AY992" s="255" t="s">
        <v>209</v>
      </c>
    </row>
    <row r="993" spans="2:51" s="13" customFormat="1">
      <c r="B993" s="212"/>
      <c r="C993" s="213"/>
      <c r="D993" s="214" t="s">
        <v>555</v>
      </c>
      <c r="E993" s="215" t="s">
        <v>1</v>
      </c>
      <c r="F993" s="216" t="s">
        <v>1702</v>
      </c>
      <c r="G993" s="213"/>
      <c r="H993" s="217">
        <v>20.45</v>
      </c>
      <c r="I993" s="218"/>
      <c r="J993" s="213"/>
      <c r="K993" s="213"/>
      <c r="L993" s="219"/>
      <c r="M993" s="220"/>
      <c r="N993" s="221"/>
      <c r="O993" s="221"/>
      <c r="P993" s="221"/>
      <c r="Q993" s="221"/>
      <c r="R993" s="221"/>
      <c r="S993" s="221"/>
      <c r="T993" s="222"/>
      <c r="AT993" s="223" t="s">
        <v>555</v>
      </c>
      <c r="AU993" s="223" t="s">
        <v>87</v>
      </c>
      <c r="AV993" s="13" t="s">
        <v>87</v>
      </c>
      <c r="AW993" s="13" t="s">
        <v>32</v>
      </c>
      <c r="AX993" s="13" t="s">
        <v>77</v>
      </c>
      <c r="AY993" s="223" t="s">
        <v>209</v>
      </c>
    </row>
    <row r="994" spans="2:51" s="15" customFormat="1">
      <c r="B994" s="246"/>
      <c r="C994" s="247"/>
      <c r="D994" s="214" t="s">
        <v>555</v>
      </c>
      <c r="E994" s="248" t="s">
        <v>1</v>
      </c>
      <c r="F994" s="249" t="s">
        <v>1703</v>
      </c>
      <c r="G994" s="247"/>
      <c r="H994" s="248" t="s">
        <v>1</v>
      </c>
      <c r="I994" s="250"/>
      <c r="J994" s="247"/>
      <c r="K994" s="247"/>
      <c r="L994" s="251"/>
      <c r="M994" s="252"/>
      <c r="N994" s="253"/>
      <c r="O994" s="253"/>
      <c r="P994" s="253"/>
      <c r="Q994" s="253"/>
      <c r="R994" s="253"/>
      <c r="S994" s="253"/>
      <c r="T994" s="254"/>
      <c r="AT994" s="255" t="s">
        <v>555</v>
      </c>
      <c r="AU994" s="255" t="s">
        <v>87</v>
      </c>
      <c r="AV994" s="15" t="s">
        <v>85</v>
      </c>
      <c r="AW994" s="15" t="s">
        <v>32</v>
      </c>
      <c r="AX994" s="15" t="s">
        <v>77</v>
      </c>
      <c r="AY994" s="255" t="s">
        <v>209</v>
      </c>
    </row>
    <row r="995" spans="2:51" s="13" customFormat="1">
      <c r="B995" s="212"/>
      <c r="C995" s="213"/>
      <c r="D995" s="214" t="s">
        <v>555</v>
      </c>
      <c r="E995" s="215" t="s">
        <v>1</v>
      </c>
      <c r="F995" s="216" t="s">
        <v>1500</v>
      </c>
      <c r="G995" s="213"/>
      <c r="H995" s="217">
        <v>1.54</v>
      </c>
      <c r="I995" s="218"/>
      <c r="J995" s="213"/>
      <c r="K995" s="213"/>
      <c r="L995" s="219"/>
      <c r="M995" s="220"/>
      <c r="N995" s="221"/>
      <c r="O995" s="221"/>
      <c r="P995" s="221"/>
      <c r="Q995" s="221"/>
      <c r="R995" s="221"/>
      <c r="S995" s="221"/>
      <c r="T995" s="222"/>
      <c r="AT995" s="223" t="s">
        <v>555</v>
      </c>
      <c r="AU995" s="223" t="s">
        <v>87</v>
      </c>
      <c r="AV995" s="13" t="s">
        <v>87</v>
      </c>
      <c r="AW995" s="13" t="s">
        <v>32</v>
      </c>
      <c r="AX995" s="13" t="s">
        <v>77</v>
      </c>
      <c r="AY995" s="223" t="s">
        <v>209</v>
      </c>
    </row>
    <row r="996" spans="2:51" s="15" customFormat="1">
      <c r="B996" s="246"/>
      <c r="C996" s="247"/>
      <c r="D996" s="214" t="s">
        <v>555</v>
      </c>
      <c r="E996" s="248" t="s">
        <v>1</v>
      </c>
      <c r="F996" s="249" t="s">
        <v>1704</v>
      </c>
      <c r="G996" s="247"/>
      <c r="H996" s="248" t="s">
        <v>1</v>
      </c>
      <c r="I996" s="250"/>
      <c r="J996" s="247"/>
      <c r="K996" s="247"/>
      <c r="L996" s="251"/>
      <c r="M996" s="252"/>
      <c r="N996" s="253"/>
      <c r="O996" s="253"/>
      <c r="P996" s="253"/>
      <c r="Q996" s="253"/>
      <c r="R996" s="253"/>
      <c r="S996" s="253"/>
      <c r="T996" s="254"/>
      <c r="AT996" s="255" t="s">
        <v>555</v>
      </c>
      <c r="AU996" s="255" t="s">
        <v>87</v>
      </c>
      <c r="AV996" s="15" t="s">
        <v>85</v>
      </c>
      <c r="AW996" s="15" t="s">
        <v>32</v>
      </c>
      <c r="AX996" s="15" t="s">
        <v>77</v>
      </c>
      <c r="AY996" s="255" t="s">
        <v>209</v>
      </c>
    </row>
    <row r="997" spans="2:51" s="13" customFormat="1">
      <c r="B997" s="212"/>
      <c r="C997" s="213"/>
      <c r="D997" s="214" t="s">
        <v>555</v>
      </c>
      <c r="E997" s="215" t="s">
        <v>1</v>
      </c>
      <c r="F997" s="216" t="s">
        <v>1426</v>
      </c>
      <c r="G997" s="213"/>
      <c r="H997" s="217">
        <v>1.21</v>
      </c>
      <c r="I997" s="218"/>
      <c r="J997" s="213"/>
      <c r="K997" s="213"/>
      <c r="L997" s="219"/>
      <c r="M997" s="220"/>
      <c r="N997" s="221"/>
      <c r="O997" s="221"/>
      <c r="P997" s="221"/>
      <c r="Q997" s="221"/>
      <c r="R997" s="221"/>
      <c r="S997" s="221"/>
      <c r="T997" s="222"/>
      <c r="AT997" s="223" t="s">
        <v>555</v>
      </c>
      <c r="AU997" s="223" t="s">
        <v>87</v>
      </c>
      <c r="AV997" s="13" t="s">
        <v>87</v>
      </c>
      <c r="AW997" s="13" t="s">
        <v>32</v>
      </c>
      <c r="AX997" s="13" t="s">
        <v>77</v>
      </c>
      <c r="AY997" s="223" t="s">
        <v>209</v>
      </c>
    </row>
    <row r="998" spans="2:51" s="15" customFormat="1">
      <c r="B998" s="246"/>
      <c r="C998" s="247"/>
      <c r="D998" s="214" t="s">
        <v>555</v>
      </c>
      <c r="E998" s="248" t="s">
        <v>1</v>
      </c>
      <c r="F998" s="249" t="s">
        <v>1705</v>
      </c>
      <c r="G998" s="247"/>
      <c r="H998" s="248" t="s">
        <v>1</v>
      </c>
      <c r="I998" s="250"/>
      <c r="J998" s="247"/>
      <c r="K998" s="247"/>
      <c r="L998" s="251"/>
      <c r="M998" s="252"/>
      <c r="N998" s="253"/>
      <c r="O998" s="253"/>
      <c r="P998" s="253"/>
      <c r="Q998" s="253"/>
      <c r="R998" s="253"/>
      <c r="S998" s="253"/>
      <c r="T998" s="254"/>
      <c r="AT998" s="255" t="s">
        <v>555</v>
      </c>
      <c r="AU998" s="255" t="s">
        <v>87</v>
      </c>
      <c r="AV998" s="15" t="s">
        <v>85</v>
      </c>
      <c r="AW998" s="15" t="s">
        <v>32</v>
      </c>
      <c r="AX998" s="15" t="s">
        <v>77</v>
      </c>
      <c r="AY998" s="255" t="s">
        <v>209</v>
      </c>
    </row>
    <row r="999" spans="2:51" s="13" customFormat="1">
      <c r="B999" s="212"/>
      <c r="C999" s="213"/>
      <c r="D999" s="214" t="s">
        <v>555</v>
      </c>
      <c r="E999" s="215" t="s">
        <v>1</v>
      </c>
      <c r="F999" s="216" t="s">
        <v>1706</v>
      </c>
      <c r="G999" s="213"/>
      <c r="H999" s="217">
        <v>1.28</v>
      </c>
      <c r="I999" s="218"/>
      <c r="J999" s="213"/>
      <c r="K999" s="213"/>
      <c r="L999" s="219"/>
      <c r="M999" s="220"/>
      <c r="N999" s="221"/>
      <c r="O999" s="221"/>
      <c r="P999" s="221"/>
      <c r="Q999" s="221"/>
      <c r="R999" s="221"/>
      <c r="S999" s="221"/>
      <c r="T999" s="222"/>
      <c r="AT999" s="223" t="s">
        <v>555</v>
      </c>
      <c r="AU999" s="223" t="s">
        <v>87</v>
      </c>
      <c r="AV999" s="13" t="s">
        <v>87</v>
      </c>
      <c r="AW999" s="13" t="s">
        <v>32</v>
      </c>
      <c r="AX999" s="13" t="s">
        <v>77</v>
      </c>
      <c r="AY999" s="223" t="s">
        <v>209</v>
      </c>
    </row>
    <row r="1000" spans="2:51" s="15" customFormat="1">
      <c r="B1000" s="246"/>
      <c r="C1000" s="247"/>
      <c r="D1000" s="214" t="s">
        <v>555</v>
      </c>
      <c r="E1000" s="248" t="s">
        <v>1</v>
      </c>
      <c r="F1000" s="249" t="s">
        <v>1707</v>
      </c>
      <c r="G1000" s="247"/>
      <c r="H1000" s="248" t="s">
        <v>1</v>
      </c>
      <c r="I1000" s="250"/>
      <c r="J1000" s="247"/>
      <c r="K1000" s="247"/>
      <c r="L1000" s="251"/>
      <c r="M1000" s="252"/>
      <c r="N1000" s="253"/>
      <c r="O1000" s="253"/>
      <c r="P1000" s="253"/>
      <c r="Q1000" s="253"/>
      <c r="R1000" s="253"/>
      <c r="S1000" s="253"/>
      <c r="T1000" s="254"/>
      <c r="AT1000" s="255" t="s">
        <v>555</v>
      </c>
      <c r="AU1000" s="255" t="s">
        <v>87</v>
      </c>
      <c r="AV1000" s="15" t="s">
        <v>85</v>
      </c>
      <c r="AW1000" s="15" t="s">
        <v>32</v>
      </c>
      <c r="AX1000" s="15" t="s">
        <v>77</v>
      </c>
      <c r="AY1000" s="255" t="s">
        <v>209</v>
      </c>
    </row>
    <row r="1001" spans="2:51" s="13" customFormat="1">
      <c r="B1001" s="212"/>
      <c r="C1001" s="213"/>
      <c r="D1001" s="214" t="s">
        <v>555</v>
      </c>
      <c r="E1001" s="215" t="s">
        <v>1</v>
      </c>
      <c r="F1001" s="216" t="s">
        <v>1448</v>
      </c>
      <c r="G1001" s="213"/>
      <c r="H1001" s="217">
        <v>1.48</v>
      </c>
      <c r="I1001" s="218"/>
      <c r="J1001" s="213"/>
      <c r="K1001" s="213"/>
      <c r="L1001" s="219"/>
      <c r="M1001" s="220"/>
      <c r="N1001" s="221"/>
      <c r="O1001" s="221"/>
      <c r="P1001" s="221"/>
      <c r="Q1001" s="221"/>
      <c r="R1001" s="221"/>
      <c r="S1001" s="221"/>
      <c r="T1001" s="222"/>
      <c r="AT1001" s="223" t="s">
        <v>555</v>
      </c>
      <c r="AU1001" s="223" t="s">
        <v>87</v>
      </c>
      <c r="AV1001" s="13" t="s">
        <v>87</v>
      </c>
      <c r="AW1001" s="13" t="s">
        <v>32</v>
      </c>
      <c r="AX1001" s="13" t="s">
        <v>77</v>
      </c>
      <c r="AY1001" s="223" t="s">
        <v>209</v>
      </c>
    </row>
    <row r="1002" spans="2:51" s="15" customFormat="1">
      <c r="B1002" s="246"/>
      <c r="C1002" s="247"/>
      <c r="D1002" s="214" t="s">
        <v>555</v>
      </c>
      <c r="E1002" s="248" t="s">
        <v>1</v>
      </c>
      <c r="F1002" s="249" t="s">
        <v>1708</v>
      </c>
      <c r="G1002" s="247"/>
      <c r="H1002" s="248" t="s">
        <v>1</v>
      </c>
      <c r="I1002" s="250"/>
      <c r="J1002" s="247"/>
      <c r="K1002" s="247"/>
      <c r="L1002" s="251"/>
      <c r="M1002" s="252"/>
      <c r="N1002" s="253"/>
      <c r="O1002" s="253"/>
      <c r="P1002" s="253"/>
      <c r="Q1002" s="253"/>
      <c r="R1002" s="253"/>
      <c r="S1002" s="253"/>
      <c r="T1002" s="254"/>
      <c r="AT1002" s="255" t="s">
        <v>555</v>
      </c>
      <c r="AU1002" s="255" t="s">
        <v>87</v>
      </c>
      <c r="AV1002" s="15" t="s">
        <v>85</v>
      </c>
      <c r="AW1002" s="15" t="s">
        <v>32</v>
      </c>
      <c r="AX1002" s="15" t="s">
        <v>77</v>
      </c>
      <c r="AY1002" s="255" t="s">
        <v>209</v>
      </c>
    </row>
    <row r="1003" spans="2:51" s="13" customFormat="1">
      <c r="B1003" s="212"/>
      <c r="C1003" s="213"/>
      <c r="D1003" s="214" t="s">
        <v>555</v>
      </c>
      <c r="E1003" s="215" t="s">
        <v>1</v>
      </c>
      <c r="F1003" s="216" t="s">
        <v>1709</v>
      </c>
      <c r="G1003" s="213"/>
      <c r="H1003" s="217">
        <v>4.1900000000000004</v>
      </c>
      <c r="I1003" s="218"/>
      <c r="J1003" s="213"/>
      <c r="K1003" s="213"/>
      <c r="L1003" s="219"/>
      <c r="M1003" s="220"/>
      <c r="N1003" s="221"/>
      <c r="O1003" s="221"/>
      <c r="P1003" s="221"/>
      <c r="Q1003" s="221"/>
      <c r="R1003" s="221"/>
      <c r="S1003" s="221"/>
      <c r="T1003" s="222"/>
      <c r="AT1003" s="223" t="s">
        <v>555</v>
      </c>
      <c r="AU1003" s="223" t="s">
        <v>87</v>
      </c>
      <c r="AV1003" s="13" t="s">
        <v>87</v>
      </c>
      <c r="AW1003" s="13" t="s">
        <v>32</v>
      </c>
      <c r="AX1003" s="13" t="s">
        <v>77</v>
      </c>
      <c r="AY1003" s="223" t="s">
        <v>209</v>
      </c>
    </row>
    <row r="1004" spans="2:51" s="15" customFormat="1">
      <c r="B1004" s="246"/>
      <c r="C1004" s="247"/>
      <c r="D1004" s="214" t="s">
        <v>555</v>
      </c>
      <c r="E1004" s="248" t="s">
        <v>1</v>
      </c>
      <c r="F1004" s="249" t="s">
        <v>1710</v>
      </c>
      <c r="G1004" s="247"/>
      <c r="H1004" s="248" t="s">
        <v>1</v>
      </c>
      <c r="I1004" s="250"/>
      <c r="J1004" s="247"/>
      <c r="K1004" s="247"/>
      <c r="L1004" s="251"/>
      <c r="M1004" s="252"/>
      <c r="N1004" s="253"/>
      <c r="O1004" s="253"/>
      <c r="P1004" s="253"/>
      <c r="Q1004" s="253"/>
      <c r="R1004" s="253"/>
      <c r="S1004" s="253"/>
      <c r="T1004" s="254"/>
      <c r="AT1004" s="255" t="s">
        <v>555</v>
      </c>
      <c r="AU1004" s="255" t="s">
        <v>87</v>
      </c>
      <c r="AV1004" s="15" t="s">
        <v>85</v>
      </c>
      <c r="AW1004" s="15" t="s">
        <v>32</v>
      </c>
      <c r="AX1004" s="15" t="s">
        <v>77</v>
      </c>
      <c r="AY1004" s="255" t="s">
        <v>209</v>
      </c>
    </row>
    <row r="1005" spans="2:51" s="13" customFormat="1">
      <c r="B1005" s="212"/>
      <c r="C1005" s="213"/>
      <c r="D1005" s="214" t="s">
        <v>555</v>
      </c>
      <c r="E1005" s="215" t="s">
        <v>1</v>
      </c>
      <c r="F1005" s="216" t="s">
        <v>1711</v>
      </c>
      <c r="G1005" s="213"/>
      <c r="H1005" s="217">
        <v>21.97</v>
      </c>
      <c r="I1005" s="218"/>
      <c r="J1005" s="213"/>
      <c r="K1005" s="213"/>
      <c r="L1005" s="219"/>
      <c r="M1005" s="220"/>
      <c r="N1005" s="221"/>
      <c r="O1005" s="221"/>
      <c r="P1005" s="221"/>
      <c r="Q1005" s="221"/>
      <c r="R1005" s="221"/>
      <c r="S1005" s="221"/>
      <c r="T1005" s="222"/>
      <c r="AT1005" s="223" t="s">
        <v>555</v>
      </c>
      <c r="AU1005" s="223" t="s">
        <v>87</v>
      </c>
      <c r="AV1005" s="13" t="s">
        <v>87</v>
      </c>
      <c r="AW1005" s="13" t="s">
        <v>32</v>
      </c>
      <c r="AX1005" s="13" t="s">
        <v>77</v>
      </c>
      <c r="AY1005" s="223" t="s">
        <v>209</v>
      </c>
    </row>
    <row r="1006" spans="2:51" s="15" customFormat="1">
      <c r="B1006" s="246"/>
      <c r="C1006" s="247"/>
      <c r="D1006" s="214" t="s">
        <v>555</v>
      </c>
      <c r="E1006" s="248" t="s">
        <v>1</v>
      </c>
      <c r="F1006" s="249" t="s">
        <v>1712</v>
      </c>
      <c r="G1006" s="247"/>
      <c r="H1006" s="248" t="s">
        <v>1</v>
      </c>
      <c r="I1006" s="250"/>
      <c r="J1006" s="247"/>
      <c r="K1006" s="247"/>
      <c r="L1006" s="251"/>
      <c r="M1006" s="252"/>
      <c r="N1006" s="253"/>
      <c r="O1006" s="253"/>
      <c r="P1006" s="253"/>
      <c r="Q1006" s="253"/>
      <c r="R1006" s="253"/>
      <c r="S1006" s="253"/>
      <c r="T1006" s="254"/>
      <c r="AT1006" s="255" t="s">
        <v>555</v>
      </c>
      <c r="AU1006" s="255" t="s">
        <v>87</v>
      </c>
      <c r="AV1006" s="15" t="s">
        <v>85</v>
      </c>
      <c r="AW1006" s="15" t="s">
        <v>32</v>
      </c>
      <c r="AX1006" s="15" t="s">
        <v>77</v>
      </c>
      <c r="AY1006" s="255" t="s">
        <v>209</v>
      </c>
    </row>
    <row r="1007" spans="2:51" s="13" customFormat="1">
      <c r="B1007" s="212"/>
      <c r="C1007" s="213"/>
      <c r="D1007" s="214" t="s">
        <v>555</v>
      </c>
      <c r="E1007" s="215" t="s">
        <v>1</v>
      </c>
      <c r="F1007" s="216" t="s">
        <v>1713</v>
      </c>
      <c r="G1007" s="213"/>
      <c r="H1007" s="217">
        <v>5.81</v>
      </c>
      <c r="I1007" s="218"/>
      <c r="J1007" s="213"/>
      <c r="K1007" s="213"/>
      <c r="L1007" s="219"/>
      <c r="M1007" s="220"/>
      <c r="N1007" s="221"/>
      <c r="O1007" s="221"/>
      <c r="P1007" s="221"/>
      <c r="Q1007" s="221"/>
      <c r="R1007" s="221"/>
      <c r="S1007" s="221"/>
      <c r="T1007" s="222"/>
      <c r="AT1007" s="223" t="s">
        <v>555</v>
      </c>
      <c r="AU1007" s="223" t="s">
        <v>87</v>
      </c>
      <c r="AV1007" s="13" t="s">
        <v>87</v>
      </c>
      <c r="AW1007" s="13" t="s">
        <v>32</v>
      </c>
      <c r="AX1007" s="13" t="s">
        <v>77</v>
      </c>
      <c r="AY1007" s="223" t="s">
        <v>209</v>
      </c>
    </row>
    <row r="1008" spans="2:51" s="15" customFormat="1">
      <c r="B1008" s="246"/>
      <c r="C1008" s="247"/>
      <c r="D1008" s="214" t="s">
        <v>555</v>
      </c>
      <c r="E1008" s="248" t="s">
        <v>1</v>
      </c>
      <c r="F1008" s="249" t="s">
        <v>1714</v>
      </c>
      <c r="G1008" s="247"/>
      <c r="H1008" s="248" t="s">
        <v>1</v>
      </c>
      <c r="I1008" s="250"/>
      <c r="J1008" s="247"/>
      <c r="K1008" s="247"/>
      <c r="L1008" s="251"/>
      <c r="M1008" s="252"/>
      <c r="N1008" s="253"/>
      <c r="O1008" s="253"/>
      <c r="P1008" s="253"/>
      <c r="Q1008" s="253"/>
      <c r="R1008" s="253"/>
      <c r="S1008" s="253"/>
      <c r="T1008" s="254"/>
      <c r="AT1008" s="255" t="s">
        <v>555</v>
      </c>
      <c r="AU1008" s="255" t="s">
        <v>87</v>
      </c>
      <c r="AV1008" s="15" t="s">
        <v>85</v>
      </c>
      <c r="AW1008" s="15" t="s">
        <v>32</v>
      </c>
      <c r="AX1008" s="15" t="s">
        <v>77</v>
      </c>
      <c r="AY1008" s="255" t="s">
        <v>209</v>
      </c>
    </row>
    <row r="1009" spans="2:51" s="13" customFormat="1">
      <c r="B1009" s="212"/>
      <c r="C1009" s="213"/>
      <c r="D1009" s="214" t="s">
        <v>555</v>
      </c>
      <c r="E1009" s="215" t="s">
        <v>1</v>
      </c>
      <c r="F1009" s="216" t="s">
        <v>1715</v>
      </c>
      <c r="G1009" s="213"/>
      <c r="H1009" s="217">
        <v>5.79</v>
      </c>
      <c r="I1009" s="218"/>
      <c r="J1009" s="213"/>
      <c r="K1009" s="213"/>
      <c r="L1009" s="219"/>
      <c r="M1009" s="220"/>
      <c r="N1009" s="221"/>
      <c r="O1009" s="221"/>
      <c r="P1009" s="221"/>
      <c r="Q1009" s="221"/>
      <c r="R1009" s="221"/>
      <c r="S1009" s="221"/>
      <c r="T1009" s="222"/>
      <c r="AT1009" s="223" t="s">
        <v>555</v>
      </c>
      <c r="AU1009" s="223" t="s">
        <v>87</v>
      </c>
      <c r="AV1009" s="13" t="s">
        <v>87</v>
      </c>
      <c r="AW1009" s="13" t="s">
        <v>32</v>
      </c>
      <c r="AX1009" s="13" t="s">
        <v>77</v>
      </c>
      <c r="AY1009" s="223" t="s">
        <v>209</v>
      </c>
    </row>
    <row r="1010" spans="2:51" s="15" customFormat="1">
      <c r="B1010" s="246"/>
      <c r="C1010" s="247"/>
      <c r="D1010" s="214" t="s">
        <v>555</v>
      </c>
      <c r="E1010" s="248" t="s">
        <v>1</v>
      </c>
      <c r="F1010" s="249" t="s">
        <v>1716</v>
      </c>
      <c r="G1010" s="247"/>
      <c r="H1010" s="248" t="s">
        <v>1</v>
      </c>
      <c r="I1010" s="250"/>
      <c r="J1010" s="247"/>
      <c r="K1010" s="247"/>
      <c r="L1010" s="251"/>
      <c r="M1010" s="252"/>
      <c r="N1010" s="253"/>
      <c r="O1010" s="253"/>
      <c r="P1010" s="253"/>
      <c r="Q1010" s="253"/>
      <c r="R1010" s="253"/>
      <c r="S1010" s="253"/>
      <c r="T1010" s="254"/>
      <c r="AT1010" s="255" t="s">
        <v>555</v>
      </c>
      <c r="AU1010" s="255" t="s">
        <v>87</v>
      </c>
      <c r="AV1010" s="15" t="s">
        <v>85</v>
      </c>
      <c r="AW1010" s="15" t="s">
        <v>32</v>
      </c>
      <c r="AX1010" s="15" t="s">
        <v>77</v>
      </c>
      <c r="AY1010" s="255" t="s">
        <v>209</v>
      </c>
    </row>
    <row r="1011" spans="2:51" s="13" customFormat="1">
      <c r="B1011" s="212"/>
      <c r="C1011" s="213"/>
      <c r="D1011" s="214" t="s">
        <v>555</v>
      </c>
      <c r="E1011" s="215" t="s">
        <v>1</v>
      </c>
      <c r="F1011" s="216" t="s">
        <v>1445</v>
      </c>
      <c r="G1011" s="213"/>
      <c r="H1011" s="217">
        <v>1.44</v>
      </c>
      <c r="I1011" s="218"/>
      <c r="J1011" s="213"/>
      <c r="K1011" s="213"/>
      <c r="L1011" s="219"/>
      <c r="M1011" s="220"/>
      <c r="N1011" s="221"/>
      <c r="O1011" s="221"/>
      <c r="P1011" s="221"/>
      <c r="Q1011" s="221"/>
      <c r="R1011" s="221"/>
      <c r="S1011" s="221"/>
      <c r="T1011" s="222"/>
      <c r="AT1011" s="223" t="s">
        <v>555</v>
      </c>
      <c r="AU1011" s="223" t="s">
        <v>87</v>
      </c>
      <c r="AV1011" s="13" t="s">
        <v>87</v>
      </c>
      <c r="AW1011" s="13" t="s">
        <v>32</v>
      </c>
      <c r="AX1011" s="13" t="s">
        <v>77</v>
      </c>
      <c r="AY1011" s="223" t="s">
        <v>209</v>
      </c>
    </row>
    <row r="1012" spans="2:51" s="16" customFormat="1">
      <c r="B1012" s="260"/>
      <c r="C1012" s="261"/>
      <c r="D1012" s="214" t="s">
        <v>555</v>
      </c>
      <c r="E1012" s="262" t="s">
        <v>1</v>
      </c>
      <c r="F1012" s="263" t="s">
        <v>942</v>
      </c>
      <c r="G1012" s="261"/>
      <c r="H1012" s="264">
        <v>844.40000000000055</v>
      </c>
      <c r="I1012" s="265"/>
      <c r="J1012" s="261"/>
      <c r="K1012" s="261"/>
      <c r="L1012" s="266"/>
      <c r="M1012" s="267"/>
      <c r="N1012" s="268"/>
      <c r="O1012" s="268"/>
      <c r="P1012" s="268"/>
      <c r="Q1012" s="268"/>
      <c r="R1012" s="268"/>
      <c r="S1012" s="268"/>
      <c r="T1012" s="269"/>
      <c r="AT1012" s="270" t="s">
        <v>555</v>
      </c>
      <c r="AU1012" s="270" t="s">
        <v>87</v>
      </c>
      <c r="AV1012" s="16" t="s">
        <v>226</v>
      </c>
      <c r="AW1012" s="16" t="s">
        <v>32</v>
      </c>
      <c r="AX1012" s="16" t="s">
        <v>77</v>
      </c>
      <c r="AY1012" s="270" t="s">
        <v>209</v>
      </c>
    </row>
    <row r="1013" spans="2:51" s="15" customFormat="1">
      <c r="B1013" s="246"/>
      <c r="C1013" s="247"/>
      <c r="D1013" s="214" t="s">
        <v>555</v>
      </c>
      <c r="E1013" s="248" t="s">
        <v>1</v>
      </c>
      <c r="F1013" s="249" t="s">
        <v>1717</v>
      </c>
      <c r="G1013" s="247"/>
      <c r="H1013" s="248" t="s">
        <v>1</v>
      </c>
      <c r="I1013" s="250"/>
      <c r="J1013" s="247"/>
      <c r="K1013" s="247"/>
      <c r="L1013" s="251"/>
      <c r="M1013" s="252"/>
      <c r="N1013" s="253"/>
      <c r="O1013" s="253"/>
      <c r="P1013" s="253"/>
      <c r="Q1013" s="253"/>
      <c r="R1013" s="253"/>
      <c r="S1013" s="253"/>
      <c r="T1013" s="254"/>
      <c r="AT1013" s="255" t="s">
        <v>555</v>
      </c>
      <c r="AU1013" s="255" t="s">
        <v>87</v>
      </c>
      <c r="AV1013" s="15" t="s">
        <v>85</v>
      </c>
      <c r="AW1013" s="15" t="s">
        <v>32</v>
      </c>
      <c r="AX1013" s="15" t="s">
        <v>77</v>
      </c>
      <c r="AY1013" s="255" t="s">
        <v>209</v>
      </c>
    </row>
    <row r="1014" spans="2:51" s="15" customFormat="1">
      <c r="B1014" s="246"/>
      <c r="C1014" s="247"/>
      <c r="D1014" s="214" t="s">
        <v>555</v>
      </c>
      <c r="E1014" s="248" t="s">
        <v>1</v>
      </c>
      <c r="F1014" s="249" t="s">
        <v>1718</v>
      </c>
      <c r="G1014" s="247"/>
      <c r="H1014" s="248" t="s">
        <v>1</v>
      </c>
      <c r="I1014" s="250"/>
      <c r="J1014" s="247"/>
      <c r="K1014" s="247"/>
      <c r="L1014" s="251"/>
      <c r="M1014" s="252"/>
      <c r="N1014" s="253"/>
      <c r="O1014" s="253"/>
      <c r="P1014" s="253"/>
      <c r="Q1014" s="253"/>
      <c r="R1014" s="253"/>
      <c r="S1014" s="253"/>
      <c r="T1014" s="254"/>
      <c r="AT1014" s="255" t="s">
        <v>555</v>
      </c>
      <c r="AU1014" s="255" t="s">
        <v>87</v>
      </c>
      <c r="AV1014" s="15" t="s">
        <v>85</v>
      </c>
      <c r="AW1014" s="15" t="s">
        <v>32</v>
      </c>
      <c r="AX1014" s="15" t="s">
        <v>77</v>
      </c>
      <c r="AY1014" s="255" t="s">
        <v>209</v>
      </c>
    </row>
    <row r="1015" spans="2:51" s="13" customFormat="1">
      <c r="B1015" s="212"/>
      <c r="C1015" s="213"/>
      <c r="D1015" s="214" t="s">
        <v>555</v>
      </c>
      <c r="E1015" s="215" t="s">
        <v>1</v>
      </c>
      <c r="F1015" s="216" t="s">
        <v>1719</v>
      </c>
      <c r="G1015" s="213"/>
      <c r="H1015" s="217">
        <v>15.54</v>
      </c>
      <c r="I1015" s="218"/>
      <c r="J1015" s="213"/>
      <c r="K1015" s="213"/>
      <c r="L1015" s="219"/>
      <c r="M1015" s="220"/>
      <c r="N1015" s="221"/>
      <c r="O1015" s="221"/>
      <c r="P1015" s="221"/>
      <c r="Q1015" s="221"/>
      <c r="R1015" s="221"/>
      <c r="S1015" s="221"/>
      <c r="T1015" s="222"/>
      <c r="AT1015" s="223" t="s">
        <v>555</v>
      </c>
      <c r="AU1015" s="223" t="s">
        <v>87</v>
      </c>
      <c r="AV1015" s="13" t="s">
        <v>87</v>
      </c>
      <c r="AW1015" s="13" t="s">
        <v>32</v>
      </c>
      <c r="AX1015" s="13" t="s">
        <v>77</v>
      </c>
      <c r="AY1015" s="223" t="s">
        <v>209</v>
      </c>
    </row>
    <row r="1016" spans="2:51" s="15" customFormat="1">
      <c r="B1016" s="246"/>
      <c r="C1016" s="247"/>
      <c r="D1016" s="214" t="s">
        <v>555</v>
      </c>
      <c r="E1016" s="248" t="s">
        <v>1</v>
      </c>
      <c r="F1016" s="249" t="s">
        <v>1720</v>
      </c>
      <c r="G1016" s="247"/>
      <c r="H1016" s="248" t="s">
        <v>1</v>
      </c>
      <c r="I1016" s="250"/>
      <c r="J1016" s="247"/>
      <c r="K1016" s="247"/>
      <c r="L1016" s="251"/>
      <c r="M1016" s="252"/>
      <c r="N1016" s="253"/>
      <c r="O1016" s="253"/>
      <c r="P1016" s="253"/>
      <c r="Q1016" s="253"/>
      <c r="R1016" s="253"/>
      <c r="S1016" s="253"/>
      <c r="T1016" s="254"/>
      <c r="AT1016" s="255" t="s">
        <v>555</v>
      </c>
      <c r="AU1016" s="255" t="s">
        <v>87</v>
      </c>
      <c r="AV1016" s="15" t="s">
        <v>85</v>
      </c>
      <c r="AW1016" s="15" t="s">
        <v>32</v>
      </c>
      <c r="AX1016" s="15" t="s">
        <v>77</v>
      </c>
      <c r="AY1016" s="255" t="s">
        <v>209</v>
      </c>
    </row>
    <row r="1017" spans="2:51" s="13" customFormat="1">
      <c r="B1017" s="212"/>
      <c r="C1017" s="213"/>
      <c r="D1017" s="214" t="s">
        <v>555</v>
      </c>
      <c r="E1017" s="215" t="s">
        <v>1</v>
      </c>
      <c r="F1017" s="216" t="s">
        <v>1609</v>
      </c>
      <c r="G1017" s="213"/>
      <c r="H1017" s="217">
        <v>31.43</v>
      </c>
      <c r="I1017" s="218"/>
      <c r="J1017" s="213"/>
      <c r="K1017" s="213"/>
      <c r="L1017" s="219"/>
      <c r="M1017" s="220"/>
      <c r="N1017" s="221"/>
      <c r="O1017" s="221"/>
      <c r="P1017" s="221"/>
      <c r="Q1017" s="221"/>
      <c r="R1017" s="221"/>
      <c r="S1017" s="221"/>
      <c r="T1017" s="222"/>
      <c r="AT1017" s="223" t="s">
        <v>555</v>
      </c>
      <c r="AU1017" s="223" t="s">
        <v>87</v>
      </c>
      <c r="AV1017" s="13" t="s">
        <v>87</v>
      </c>
      <c r="AW1017" s="13" t="s">
        <v>32</v>
      </c>
      <c r="AX1017" s="13" t="s">
        <v>77</v>
      </c>
      <c r="AY1017" s="223" t="s">
        <v>209</v>
      </c>
    </row>
    <row r="1018" spans="2:51" s="15" customFormat="1">
      <c r="B1018" s="246"/>
      <c r="C1018" s="247"/>
      <c r="D1018" s="214" t="s">
        <v>555</v>
      </c>
      <c r="E1018" s="248" t="s">
        <v>1</v>
      </c>
      <c r="F1018" s="249" t="s">
        <v>1721</v>
      </c>
      <c r="G1018" s="247"/>
      <c r="H1018" s="248" t="s">
        <v>1</v>
      </c>
      <c r="I1018" s="250"/>
      <c r="J1018" s="247"/>
      <c r="K1018" s="247"/>
      <c r="L1018" s="251"/>
      <c r="M1018" s="252"/>
      <c r="N1018" s="253"/>
      <c r="O1018" s="253"/>
      <c r="P1018" s="253"/>
      <c r="Q1018" s="253"/>
      <c r="R1018" s="253"/>
      <c r="S1018" s="253"/>
      <c r="T1018" s="254"/>
      <c r="AT1018" s="255" t="s">
        <v>555</v>
      </c>
      <c r="AU1018" s="255" t="s">
        <v>87</v>
      </c>
      <c r="AV1018" s="15" t="s">
        <v>85</v>
      </c>
      <c r="AW1018" s="15" t="s">
        <v>32</v>
      </c>
      <c r="AX1018" s="15" t="s">
        <v>77</v>
      </c>
      <c r="AY1018" s="255" t="s">
        <v>209</v>
      </c>
    </row>
    <row r="1019" spans="2:51" s="13" customFormat="1">
      <c r="B1019" s="212"/>
      <c r="C1019" s="213"/>
      <c r="D1019" s="214" t="s">
        <v>555</v>
      </c>
      <c r="E1019" s="215" t="s">
        <v>1</v>
      </c>
      <c r="F1019" s="216" t="s">
        <v>1722</v>
      </c>
      <c r="G1019" s="213"/>
      <c r="H1019" s="217">
        <v>35.08</v>
      </c>
      <c r="I1019" s="218"/>
      <c r="J1019" s="213"/>
      <c r="K1019" s="213"/>
      <c r="L1019" s="219"/>
      <c r="M1019" s="220"/>
      <c r="N1019" s="221"/>
      <c r="O1019" s="221"/>
      <c r="P1019" s="221"/>
      <c r="Q1019" s="221"/>
      <c r="R1019" s="221"/>
      <c r="S1019" s="221"/>
      <c r="T1019" s="222"/>
      <c r="AT1019" s="223" t="s">
        <v>555</v>
      </c>
      <c r="AU1019" s="223" t="s">
        <v>87</v>
      </c>
      <c r="AV1019" s="13" t="s">
        <v>87</v>
      </c>
      <c r="AW1019" s="13" t="s">
        <v>32</v>
      </c>
      <c r="AX1019" s="13" t="s">
        <v>77</v>
      </c>
      <c r="AY1019" s="223" t="s">
        <v>209</v>
      </c>
    </row>
    <row r="1020" spans="2:51" s="15" customFormat="1">
      <c r="B1020" s="246"/>
      <c r="C1020" s="247"/>
      <c r="D1020" s="214" t="s">
        <v>555</v>
      </c>
      <c r="E1020" s="248" t="s">
        <v>1</v>
      </c>
      <c r="F1020" s="249" t="s">
        <v>1723</v>
      </c>
      <c r="G1020" s="247"/>
      <c r="H1020" s="248" t="s">
        <v>1</v>
      </c>
      <c r="I1020" s="250"/>
      <c r="J1020" s="247"/>
      <c r="K1020" s="247"/>
      <c r="L1020" s="251"/>
      <c r="M1020" s="252"/>
      <c r="N1020" s="253"/>
      <c r="O1020" s="253"/>
      <c r="P1020" s="253"/>
      <c r="Q1020" s="253"/>
      <c r="R1020" s="253"/>
      <c r="S1020" s="253"/>
      <c r="T1020" s="254"/>
      <c r="AT1020" s="255" t="s">
        <v>555</v>
      </c>
      <c r="AU1020" s="255" t="s">
        <v>87</v>
      </c>
      <c r="AV1020" s="15" t="s">
        <v>85</v>
      </c>
      <c r="AW1020" s="15" t="s">
        <v>32</v>
      </c>
      <c r="AX1020" s="15" t="s">
        <v>77</v>
      </c>
      <c r="AY1020" s="255" t="s">
        <v>209</v>
      </c>
    </row>
    <row r="1021" spans="2:51" s="13" customFormat="1">
      <c r="B1021" s="212"/>
      <c r="C1021" s="213"/>
      <c r="D1021" s="214" t="s">
        <v>555</v>
      </c>
      <c r="E1021" s="215" t="s">
        <v>1</v>
      </c>
      <c r="F1021" s="216" t="s">
        <v>1724</v>
      </c>
      <c r="G1021" s="213"/>
      <c r="H1021" s="217">
        <v>9.51</v>
      </c>
      <c r="I1021" s="218"/>
      <c r="J1021" s="213"/>
      <c r="K1021" s="213"/>
      <c r="L1021" s="219"/>
      <c r="M1021" s="220"/>
      <c r="N1021" s="221"/>
      <c r="O1021" s="221"/>
      <c r="P1021" s="221"/>
      <c r="Q1021" s="221"/>
      <c r="R1021" s="221"/>
      <c r="S1021" s="221"/>
      <c r="T1021" s="222"/>
      <c r="AT1021" s="223" t="s">
        <v>555</v>
      </c>
      <c r="AU1021" s="223" t="s">
        <v>87</v>
      </c>
      <c r="AV1021" s="13" t="s">
        <v>87</v>
      </c>
      <c r="AW1021" s="13" t="s">
        <v>32</v>
      </c>
      <c r="AX1021" s="13" t="s">
        <v>77</v>
      </c>
      <c r="AY1021" s="223" t="s">
        <v>209</v>
      </c>
    </row>
    <row r="1022" spans="2:51" s="15" customFormat="1">
      <c r="B1022" s="246"/>
      <c r="C1022" s="247"/>
      <c r="D1022" s="214" t="s">
        <v>555</v>
      </c>
      <c r="E1022" s="248" t="s">
        <v>1</v>
      </c>
      <c r="F1022" s="249" t="s">
        <v>1725</v>
      </c>
      <c r="G1022" s="247"/>
      <c r="H1022" s="248" t="s">
        <v>1</v>
      </c>
      <c r="I1022" s="250"/>
      <c r="J1022" s="247"/>
      <c r="K1022" s="247"/>
      <c r="L1022" s="251"/>
      <c r="M1022" s="252"/>
      <c r="N1022" s="253"/>
      <c r="O1022" s="253"/>
      <c r="P1022" s="253"/>
      <c r="Q1022" s="253"/>
      <c r="R1022" s="253"/>
      <c r="S1022" s="253"/>
      <c r="T1022" s="254"/>
      <c r="AT1022" s="255" t="s">
        <v>555</v>
      </c>
      <c r="AU1022" s="255" t="s">
        <v>87</v>
      </c>
      <c r="AV1022" s="15" t="s">
        <v>85</v>
      </c>
      <c r="AW1022" s="15" t="s">
        <v>32</v>
      </c>
      <c r="AX1022" s="15" t="s">
        <v>77</v>
      </c>
      <c r="AY1022" s="255" t="s">
        <v>209</v>
      </c>
    </row>
    <row r="1023" spans="2:51" s="13" customFormat="1">
      <c r="B1023" s="212"/>
      <c r="C1023" s="213"/>
      <c r="D1023" s="214" t="s">
        <v>555</v>
      </c>
      <c r="E1023" s="215" t="s">
        <v>1</v>
      </c>
      <c r="F1023" s="216" t="s">
        <v>1726</v>
      </c>
      <c r="G1023" s="213"/>
      <c r="H1023" s="217">
        <v>11.86</v>
      </c>
      <c r="I1023" s="218"/>
      <c r="J1023" s="213"/>
      <c r="K1023" s="213"/>
      <c r="L1023" s="219"/>
      <c r="M1023" s="220"/>
      <c r="N1023" s="221"/>
      <c r="O1023" s="221"/>
      <c r="P1023" s="221"/>
      <c r="Q1023" s="221"/>
      <c r="R1023" s="221"/>
      <c r="S1023" s="221"/>
      <c r="T1023" s="222"/>
      <c r="AT1023" s="223" t="s">
        <v>555</v>
      </c>
      <c r="AU1023" s="223" t="s">
        <v>87</v>
      </c>
      <c r="AV1023" s="13" t="s">
        <v>87</v>
      </c>
      <c r="AW1023" s="13" t="s">
        <v>32</v>
      </c>
      <c r="AX1023" s="13" t="s">
        <v>77</v>
      </c>
      <c r="AY1023" s="223" t="s">
        <v>209</v>
      </c>
    </row>
    <row r="1024" spans="2:51" s="15" customFormat="1">
      <c r="B1024" s="246"/>
      <c r="C1024" s="247"/>
      <c r="D1024" s="214" t="s">
        <v>555</v>
      </c>
      <c r="E1024" s="248" t="s">
        <v>1</v>
      </c>
      <c r="F1024" s="249" t="s">
        <v>1727</v>
      </c>
      <c r="G1024" s="247"/>
      <c r="H1024" s="248" t="s">
        <v>1</v>
      </c>
      <c r="I1024" s="250"/>
      <c r="J1024" s="247"/>
      <c r="K1024" s="247"/>
      <c r="L1024" s="251"/>
      <c r="M1024" s="252"/>
      <c r="N1024" s="253"/>
      <c r="O1024" s="253"/>
      <c r="P1024" s="253"/>
      <c r="Q1024" s="253"/>
      <c r="R1024" s="253"/>
      <c r="S1024" s="253"/>
      <c r="T1024" s="254"/>
      <c r="AT1024" s="255" t="s">
        <v>555</v>
      </c>
      <c r="AU1024" s="255" t="s">
        <v>87</v>
      </c>
      <c r="AV1024" s="15" t="s">
        <v>85</v>
      </c>
      <c r="AW1024" s="15" t="s">
        <v>32</v>
      </c>
      <c r="AX1024" s="15" t="s">
        <v>77</v>
      </c>
      <c r="AY1024" s="255" t="s">
        <v>209</v>
      </c>
    </row>
    <row r="1025" spans="2:51" s="13" customFormat="1">
      <c r="B1025" s="212"/>
      <c r="C1025" s="213"/>
      <c r="D1025" s="214" t="s">
        <v>555</v>
      </c>
      <c r="E1025" s="215" t="s">
        <v>1</v>
      </c>
      <c r="F1025" s="216" t="s">
        <v>1728</v>
      </c>
      <c r="G1025" s="213"/>
      <c r="H1025" s="217">
        <v>7.75</v>
      </c>
      <c r="I1025" s="218"/>
      <c r="J1025" s="213"/>
      <c r="K1025" s="213"/>
      <c r="L1025" s="219"/>
      <c r="M1025" s="220"/>
      <c r="N1025" s="221"/>
      <c r="O1025" s="221"/>
      <c r="P1025" s="221"/>
      <c r="Q1025" s="221"/>
      <c r="R1025" s="221"/>
      <c r="S1025" s="221"/>
      <c r="T1025" s="222"/>
      <c r="AT1025" s="223" t="s">
        <v>555</v>
      </c>
      <c r="AU1025" s="223" t="s">
        <v>87</v>
      </c>
      <c r="AV1025" s="13" t="s">
        <v>87</v>
      </c>
      <c r="AW1025" s="13" t="s">
        <v>32</v>
      </c>
      <c r="AX1025" s="13" t="s">
        <v>77</v>
      </c>
      <c r="AY1025" s="223" t="s">
        <v>209</v>
      </c>
    </row>
    <row r="1026" spans="2:51" s="15" customFormat="1">
      <c r="B1026" s="246"/>
      <c r="C1026" s="247"/>
      <c r="D1026" s="214" t="s">
        <v>555</v>
      </c>
      <c r="E1026" s="248" t="s">
        <v>1</v>
      </c>
      <c r="F1026" s="249" t="s">
        <v>1729</v>
      </c>
      <c r="G1026" s="247"/>
      <c r="H1026" s="248" t="s">
        <v>1</v>
      </c>
      <c r="I1026" s="250"/>
      <c r="J1026" s="247"/>
      <c r="K1026" s="247"/>
      <c r="L1026" s="251"/>
      <c r="M1026" s="252"/>
      <c r="N1026" s="253"/>
      <c r="O1026" s="253"/>
      <c r="P1026" s="253"/>
      <c r="Q1026" s="253"/>
      <c r="R1026" s="253"/>
      <c r="S1026" s="253"/>
      <c r="T1026" s="254"/>
      <c r="AT1026" s="255" t="s">
        <v>555</v>
      </c>
      <c r="AU1026" s="255" t="s">
        <v>87</v>
      </c>
      <c r="AV1026" s="15" t="s">
        <v>85</v>
      </c>
      <c r="AW1026" s="15" t="s">
        <v>32</v>
      </c>
      <c r="AX1026" s="15" t="s">
        <v>77</v>
      </c>
      <c r="AY1026" s="255" t="s">
        <v>209</v>
      </c>
    </row>
    <row r="1027" spans="2:51" s="13" customFormat="1">
      <c r="B1027" s="212"/>
      <c r="C1027" s="213"/>
      <c r="D1027" s="214" t="s">
        <v>555</v>
      </c>
      <c r="E1027" s="215" t="s">
        <v>1</v>
      </c>
      <c r="F1027" s="216" t="s">
        <v>1730</v>
      </c>
      <c r="G1027" s="213"/>
      <c r="H1027" s="217">
        <v>6.24</v>
      </c>
      <c r="I1027" s="218"/>
      <c r="J1027" s="213"/>
      <c r="K1027" s="213"/>
      <c r="L1027" s="219"/>
      <c r="M1027" s="220"/>
      <c r="N1027" s="221"/>
      <c r="O1027" s="221"/>
      <c r="P1027" s="221"/>
      <c r="Q1027" s="221"/>
      <c r="R1027" s="221"/>
      <c r="S1027" s="221"/>
      <c r="T1027" s="222"/>
      <c r="AT1027" s="223" t="s">
        <v>555</v>
      </c>
      <c r="AU1027" s="223" t="s">
        <v>87</v>
      </c>
      <c r="AV1027" s="13" t="s">
        <v>87</v>
      </c>
      <c r="AW1027" s="13" t="s">
        <v>32</v>
      </c>
      <c r="AX1027" s="13" t="s">
        <v>77</v>
      </c>
      <c r="AY1027" s="223" t="s">
        <v>209</v>
      </c>
    </row>
    <row r="1028" spans="2:51" s="15" customFormat="1">
      <c r="B1028" s="246"/>
      <c r="C1028" s="247"/>
      <c r="D1028" s="214" t="s">
        <v>555</v>
      </c>
      <c r="E1028" s="248" t="s">
        <v>1</v>
      </c>
      <c r="F1028" s="249" t="s">
        <v>1731</v>
      </c>
      <c r="G1028" s="247"/>
      <c r="H1028" s="248" t="s">
        <v>1</v>
      </c>
      <c r="I1028" s="250"/>
      <c r="J1028" s="247"/>
      <c r="K1028" s="247"/>
      <c r="L1028" s="251"/>
      <c r="M1028" s="252"/>
      <c r="N1028" s="253"/>
      <c r="O1028" s="253"/>
      <c r="P1028" s="253"/>
      <c r="Q1028" s="253"/>
      <c r="R1028" s="253"/>
      <c r="S1028" s="253"/>
      <c r="T1028" s="254"/>
      <c r="AT1028" s="255" t="s">
        <v>555</v>
      </c>
      <c r="AU1028" s="255" t="s">
        <v>87</v>
      </c>
      <c r="AV1028" s="15" t="s">
        <v>85</v>
      </c>
      <c r="AW1028" s="15" t="s">
        <v>32</v>
      </c>
      <c r="AX1028" s="15" t="s">
        <v>77</v>
      </c>
      <c r="AY1028" s="255" t="s">
        <v>209</v>
      </c>
    </row>
    <row r="1029" spans="2:51" s="13" customFormat="1">
      <c r="B1029" s="212"/>
      <c r="C1029" s="213"/>
      <c r="D1029" s="214" t="s">
        <v>555</v>
      </c>
      <c r="E1029" s="215" t="s">
        <v>1</v>
      </c>
      <c r="F1029" s="216" t="s">
        <v>1450</v>
      </c>
      <c r="G1029" s="213"/>
      <c r="H1029" s="217">
        <v>0.95</v>
      </c>
      <c r="I1029" s="218"/>
      <c r="J1029" s="213"/>
      <c r="K1029" s="213"/>
      <c r="L1029" s="219"/>
      <c r="M1029" s="220"/>
      <c r="N1029" s="221"/>
      <c r="O1029" s="221"/>
      <c r="P1029" s="221"/>
      <c r="Q1029" s="221"/>
      <c r="R1029" s="221"/>
      <c r="S1029" s="221"/>
      <c r="T1029" s="222"/>
      <c r="AT1029" s="223" t="s">
        <v>555</v>
      </c>
      <c r="AU1029" s="223" t="s">
        <v>87</v>
      </c>
      <c r="AV1029" s="13" t="s">
        <v>87</v>
      </c>
      <c r="AW1029" s="13" t="s">
        <v>32</v>
      </c>
      <c r="AX1029" s="13" t="s">
        <v>77</v>
      </c>
      <c r="AY1029" s="223" t="s">
        <v>209</v>
      </c>
    </row>
    <row r="1030" spans="2:51" s="15" customFormat="1">
      <c r="B1030" s="246"/>
      <c r="C1030" s="247"/>
      <c r="D1030" s="214" t="s">
        <v>555</v>
      </c>
      <c r="E1030" s="248" t="s">
        <v>1</v>
      </c>
      <c r="F1030" s="249" t="s">
        <v>1732</v>
      </c>
      <c r="G1030" s="247"/>
      <c r="H1030" s="248" t="s">
        <v>1</v>
      </c>
      <c r="I1030" s="250"/>
      <c r="J1030" s="247"/>
      <c r="K1030" s="247"/>
      <c r="L1030" s="251"/>
      <c r="M1030" s="252"/>
      <c r="N1030" s="253"/>
      <c r="O1030" s="253"/>
      <c r="P1030" s="253"/>
      <c r="Q1030" s="253"/>
      <c r="R1030" s="253"/>
      <c r="S1030" s="253"/>
      <c r="T1030" s="254"/>
      <c r="AT1030" s="255" t="s">
        <v>555</v>
      </c>
      <c r="AU1030" s="255" t="s">
        <v>87</v>
      </c>
      <c r="AV1030" s="15" t="s">
        <v>85</v>
      </c>
      <c r="AW1030" s="15" t="s">
        <v>32</v>
      </c>
      <c r="AX1030" s="15" t="s">
        <v>77</v>
      </c>
      <c r="AY1030" s="255" t="s">
        <v>209</v>
      </c>
    </row>
    <row r="1031" spans="2:51" s="13" customFormat="1">
      <c r="B1031" s="212"/>
      <c r="C1031" s="213"/>
      <c r="D1031" s="214" t="s">
        <v>555</v>
      </c>
      <c r="E1031" s="215" t="s">
        <v>1</v>
      </c>
      <c r="F1031" s="216" t="s">
        <v>1450</v>
      </c>
      <c r="G1031" s="213"/>
      <c r="H1031" s="217">
        <v>0.95</v>
      </c>
      <c r="I1031" s="218"/>
      <c r="J1031" s="213"/>
      <c r="K1031" s="213"/>
      <c r="L1031" s="219"/>
      <c r="M1031" s="220"/>
      <c r="N1031" s="221"/>
      <c r="O1031" s="221"/>
      <c r="P1031" s="221"/>
      <c r="Q1031" s="221"/>
      <c r="R1031" s="221"/>
      <c r="S1031" s="221"/>
      <c r="T1031" s="222"/>
      <c r="AT1031" s="223" t="s">
        <v>555</v>
      </c>
      <c r="AU1031" s="223" t="s">
        <v>87</v>
      </c>
      <c r="AV1031" s="13" t="s">
        <v>87</v>
      </c>
      <c r="AW1031" s="13" t="s">
        <v>32</v>
      </c>
      <c r="AX1031" s="13" t="s">
        <v>77</v>
      </c>
      <c r="AY1031" s="223" t="s">
        <v>209</v>
      </c>
    </row>
    <row r="1032" spans="2:51" s="15" customFormat="1">
      <c r="B1032" s="246"/>
      <c r="C1032" s="247"/>
      <c r="D1032" s="214" t="s">
        <v>555</v>
      </c>
      <c r="E1032" s="248" t="s">
        <v>1</v>
      </c>
      <c r="F1032" s="249" t="s">
        <v>1733</v>
      </c>
      <c r="G1032" s="247"/>
      <c r="H1032" s="248" t="s">
        <v>1</v>
      </c>
      <c r="I1032" s="250"/>
      <c r="J1032" s="247"/>
      <c r="K1032" s="247"/>
      <c r="L1032" s="251"/>
      <c r="M1032" s="252"/>
      <c r="N1032" s="253"/>
      <c r="O1032" s="253"/>
      <c r="P1032" s="253"/>
      <c r="Q1032" s="253"/>
      <c r="R1032" s="253"/>
      <c r="S1032" s="253"/>
      <c r="T1032" s="254"/>
      <c r="AT1032" s="255" t="s">
        <v>555</v>
      </c>
      <c r="AU1032" s="255" t="s">
        <v>87</v>
      </c>
      <c r="AV1032" s="15" t="s">
        <v>85</v>
      </c>
      <c r="AW1032" s="15" t="s">
        <v>32</v>
      </c>
      <c r="AX1032" s="15" t="s">
        <v>77</v>
      </c>
      <c r="AY1032" s="255" t="s">
        <v>209</v>
      </c>
    </row>
    <row r="1033" spans="2:51" s="13" customFormat="1">
      <c r="B1033" s="212"/>
      <c r="C1033" s="213"/>
      <c r="D1033" s="214" t="s">
        <v>555</v>
      </c>
      <c r="E1033" s="215" t="s">
        <v>1</v>
      </c>
      <c r="F1033" s="216" t="s">
        <v>1734</v>
      </c>
      <c r="G1033" s="213"/>
      <c r="H1033" s="217">
        <v>3.73</v>
      </c>
      <c r="I1033" s="218"/>
      <c r="J1033" s="213"/>
      <c r="K1033" s="213"/>
      <c r="L1033" s="219"/>
      <c r="M1033" s="220"/>
      <c r="N1033" s="221"/>
      <c r="O1033" s="221"/>
      <c r="P1033" s="221"/>
      <c r="Q1033" s="221"/>
      <c r="R1033" s="221"/>
      <c r="S1033" s="221"/>
      <c r="T1033" s="222"/>
      <c r="AT1033" s="223" t="s">
        <v>555</v>
      </c>
      <c r="AU1033" s="223" t="s">
        <v>87</v>
      </c>
      <c r="AV1033" s="13" t="s">
        <v>87</v>
      </c>
      <c r="AW1033" s="13" t="s">
        <v>32</v>
      </c>
      <c r="AX1033" s="13" t="s">
        <v>77</v>
      </c>
      <c r="AY1033" s="223" t="s">
        <v>209</v>
      </c>
    </row>
    <row r="1034" spans="2:51" s="15" customFormat="1">
      <c r="B1034" s="246"/>
      <c r="C1034" s="247"/>
      <c r="D1034" s="214" t="s">
        <v>555</v>
      </c>
      <c r="E1034" s="248" t="s">
        <v>1</v>
      </c>
      <c r="F1034" s="249" t="s">
        <v>1735</v>
      </c>
      <c r="G1034" s="247"/>
      <c r="H1034" s="248" t="s">
        <v>1</v>
      </c>
      <c r="I1034" s="250"/>
      <c r="J1034" s="247"/>
      <c r="K1034" s="247"/>
      <c r="L1034" s="251"/>
      <c r="M1034" s="252"/>
      <c r="N1034" s="253"/>
      <c r="O1034" s="253"/>
      <c r="P1034" s="253"/>
      <c r="Q1034" s="253"/>
      <c r="R1034" s="253"/>
      <c r="S1034" s="253"/>
      <c r="T1034" s="254"/>
      <c r="AT1034" s="255" t="s">
        <v>555</v>
      </c>
      <c r="AU1034" s="255" t="s">
        <v>87</v>
      </c>
      <c r="AV1034" s="15" t="s">
        <v>85</v>
      </c>
      <c r="AW1034" s="15" t="s">
        <v>32</v>
      </c>
      <c r="AX1034" s="15" t="s">
        <v>77</v>
      </c>
      <c r="AY1034" s="255" t="s">
        <v>209</v>
      </c>
    </row>
    <row r="1035" spans="2:51" s="13" customFormat="1">
      <c r="B1035" s="212"/>
      <c r="C1035" s="213"/>
      <c r="D1035" s="214" t="s">
        <v>555</v>
      </c>
      <c r="E1035" s="215" t="s">
        <v>1</v>
      </c>
      <c r="F1035" s="216" t="s">
        <v>1736</v>
      </c>
      <c r="G1035" s="213"/>
      <c r="H1035" s="217">
        <v>1</v>
      </c>
      <c r="I1035" s="218"/>
      <c r="J1035" s="213"/>
      <c r="K1035" s="213"/>
      <c r="L1035" s="219"/>
      <c r="M1035" s="220"/>
      <c r="N1035" s="221"/>
      <c r="O1035" s="221"/>
      <c r="P1035" s="221"/>
      <c r="Q1035" s="221"/>
      <c r="R1035" s="221"/>
      <c r="S1035" s="221"/>
      <c r="T1035" s="222"/>
      <c r="AT1035" s="223" t="s">
        <v>555</v>
      </c>
      <c r="AU1035" s="223" t="s">
        <v>87</v>
      </c>
      <c r="AV1035" s="13" t="s">
        <v>87</v>
      </c>
      <c r="AW1035" s="13" t="s">
        <v>32</v>
      </c>
      <c r="AX1035" s="13" t="s">
        <v>77</v>
      </c>
      <c r="AY1035" s="223" t="s">
        <v>209</v>
      </c>
    </row>
    <row r="1036" spans="2:51" s="15" customFormat="1">
      <c r="B1036" s="246"/>
      <c r="C1036" s="247"/>
      <c r="D1036" s="214" t="s">
        <v>555</v>
      </c>
      <c r="E1036" s="248" t="s">
        <v>1</v>
      </c>
      <c r="F1036" s="249" t="s">
        <v>1737</v>
      </c>
      <c r="G1036" s="247"/>
      <c r="H1036" s="248" t="s">
        <v>1</v>
      </c>
      <c r="I1036" s="250"/>
      <c r="J1036" s="247"/>
      <c r="K1036" s="247"/>
      <c r="L1036" s="251"/>
      <c r="M1036" s="252"/>
      <c r="N1036" s="253"/>
      <c r="O1036" s="253"/>
      <c r="P1036" s="253"/>
      <c r="Q1036" s="253"/>
      <c r="R1036" s="253"/>
      <c r="S1036" s="253"/>
      <c r="T1036" s="254"/>
      <c r="AT1036" s="255" t="s">
        <v>555</v>
      </c>
      <c r="AU1036" s="255" t="s">
        <v>87</v>
      </c>
      <c r="AV1036" s="15" t="s">
        <v>85</v>
      </c>
      <c r="AW1036" s="15" t="s">
        <v>32</v>
      </c>
      <c r="AX1036" s="15" t="s">
        <v>77</v>
      </c>
      <c r="AY1036" s="255" t="s">
        <v>209</v>
      </c>
    </row>
    <row r="1037" spans="2:51" s="13" customFormat="1">
      <c r="B1037" s="212"/>
      <c r="C1037" s="213"/>
      <c r="D1037" s="214" t="s">
        <v>555</v>
      </c>
      <c r="E1037" s="215" t="s">
        <v>1</v>
      </c>
      <c r="F1037" s="216" t="s">
        <v>1736</v>
      </c>
      <c r="G1037" s="213"/>
      <c r="H1037" s="217">
        <v>1</v>
      </c>
      <c r="I1037" s="218"/>
      <c r="J1037" s="213"/>
      <c r="K1037" s="213"/>
      <c r="L1037" s="219"/>
      <c r="M1037" s="220"/>
      <c r="N1037" s="221"/>
      <c r="O1037" s="221"/>
      <c r="P1037" s="221"/>
      <c r="Q1037" s="221"/>
      <c r="R1037" s="221"/>
      <c r="S1037" s="221"/>
      <c r="T1037" s="222"/>
      <c r="AT1037" s="223" t="s">
        <v>555</v>
      </c>
      <c r="AU1037" s="223" t="s">
        <v>87</v>
      </c>
      <c r="AV1037" s="13" t="s">
        <v>87</v>
      </c>
      <c r="AW1037" s="13" t="s">
        <v>32</v>
      </c>
      <c r="AX1037" s="13" t="s">
        <v>77</v>
      </c>
      <c r="AY1037" s="223" t="s">
        <v>209</v>
      </c>
    </row>
    <row r="1038" spans="2:51" s="15" customFormat="1">
      <c r="B1038" s="246"/>
      <c r="C1038" s="247"/>
      <c r="D1038" s="214" t="s">
        <v>555</v>
      </c>
      <c r="E1038" s="248" t="s">
        <v>1</v>
      </c>
      <c r="F1038" s="249" t="s">
        <v>1738</v>
      </c>
      <c r="G1038" s="247"/>
      <c r="H1038" s="248" t="s">
        <v>1</v>
      </c>
      <c r="I1038" s="250"/>
      <c r="J1038" s="247"/>
      <c r="K1038" s="247"/>
      <c r="L1038" s="251"/>
      <c r="M1038" s="252"/>
      <c r="N1038" s="253"/>
      <c r="O1038" s="253"/>
      <c r="P1038" s="253"/>
      <c r="Q1038" s="253"/>
      <c r="R1038" s="253"/>
      <c r="S1038" s="253"/>
      <c r="T1038" s="254"/>
      <c r="AT1038" s="255" t="s">
        <v>555</v>
      </c>
      <c r="AU1038" s="255" t="s">
        <v>87</v>
      </c>
      <c r="AV1038" s="15" t="s">
        <v>85</v>
      </c>
      <c r="AW1038" s="15" t="s">
        <v>32</v>
      </c>
      <c r="AX1038" s="15" t="s">
        <v>77</v>
      </c>
      <c r="AY1038" s="255" t="s">
        <v>209</v>
      </c>
    </row>
    <row r="1039" spans="2:51" s="13" customFormat="1">
      <c r="B1039" s="212"/>
      <c r="C1039" s="213"/>
      <c r="D1039" s="214" t="s">
        <v>555</v>
      </c>
      <c r="E1039" s="215" t="s">
        <v>1</v>
      </c>
      <c r="F1039" s="216" t="s">
        <v>1739</v>
      </c>
      <c r="G1039" s="213"/>
      <c r="H1039" s="217">
        <v>3.94</v>
      </c>
      <c r="I1039" s="218"/>
      <c r="J1039" s="213"/>
      <c r="K1039" s="213"/>
      <c r="L1039" s="219"/>
      <c r="M1039" s="220"/>
      <c r="N1039" s="221"/>
      <c r="O1039" s="221"/>
      <c r="P1039" s="221"/>
      <c r="Q1039" s="221"/>
      <c r="R1039" s="221"/>
      <c r="S1039" s="221"/>
      <c r="T1039" s="222"/>
      <c r="AT1039" s="223" t="s">
        <v>555</v>
      </c>
      <c r="AU1039" s="223" t="s">
        <v>87</v>
      </c>
      <c r="AV1039" s="13" t="s">
        <v>87</v>
      </c>
      <c r="AW1039" s="13" t="s">
        <v>32</v>
      </c>
      <c r="AX1039" s="13" t="s">
        <v>77</v>
      </c>
      <c r="AY1039" s="223" t="s">
        <v>209</v>
      </c>
    </row>
    <row r="1040" spans="2:51" s="15" customFormat="1">
      <c r="B1040" s="246"/>
      <c r="C1040" s="247"/>
      <c r="D1040" s="214" t="s">
        <v>555</v>
      </c>
      <c r="E1040" s="248" t="s">
        <v>1</v>
      </c>
      <c r="F1040" s="249" t="s">
        <v>1740</v>
      </c>
      <c r="G1040" s="247"/>
      <c r="H1040" s="248" t="s">
        <v>1</v>
      </c>
      <c r="I1040" s="250"/>
      <c r="J1040" s="247"/>
      <c r="K1040" s="247"/>
      <c r="L1040" s="251"/>
      <c r="M1040" s="252"/>
      <c r="N1040" s="253"/>
      <c r="O1040" s="253"/>
      <c r="P1040" s="253"/>
      <c r="Q1040" s="253"/>
      <c r="R1040" s="253"/>
      <c r="S1040" s="253"/>
      <c r="T1040" s="254"/>
      <c r="AT1040" s="255" t="s">
        <v>555</v>
      </c>
      <c r="AU1040" s="255" t="s">
        <v>87</v>
      </c>
      <c r="AV1040" s="15" t="s">
        <v>85</v>
      </c>
      <c r="AW1040" s="15" t="s">
        <v>32</v>
      </c>
      <c r="AX1040" s="15" t="s">
        <v>77</v>
      </c>
      <c r="AY1040" s="255" t="s">
        <v>209</v>
      </c>
    </row>
    <row r="1041" spans="2:51" s="13" customFormat="1">
      <c r="B1041" s="212"/>
      <c r="C1041" s="213"/>
      <c r="D1041" s="214" t="s">
        <v>555</v>
      </c>
      <c r="E1041" s="215" t="s">
        <v>1</v>
      </c>
      <c r="F1041" s="216" t="s">
        <v>1741</v>
      </c>
      <c r="G1041" s="213"/>
      <c r="H1041" s="217">
        <v>70.16</v>
      </c>
      <c r="I1041" s="218"/>
      <c r="J1041" s="213"/>
      <c r="K1041" s="213"/>
      <c r="L1041" s="219"/>
      <c r="M1041" s="220"/>
      <c r="N1041" s="221"/>
      <c r="O1041" s="221"/>
      <c r="P1041" s="221"/>
      <c r="Q1041" s="221"/>
      <c r="R1041" s="221"/>
      <c r="S1041" s="221"/>
      <c r="T1041" s="222"/>
      <c r="AT1041" s="223" t="s">
        <v>555</v>
      </c>
      <c r="AU1041" s="223" t="s">
        <v>87</v>
      </c>
      <c r="AV1041" s="13" t="s">
        <v>87</v>
      </c>
      <c r="AW1041" s="13" t="s">
        <v>32</v>
      </c>
      <c r="AX1041" s="13" t="s">
        <v>77</v>
      </c>
      <c r="AY1041" s="223" t="s">
        <v>209</v>
      </c>
    </row>
    <row r="1042" spans="2:51" s="15" customFormat="1">
      <c r="B1042" s="246"/>
      <c r="C1042" s="247"/>
      <c r="D1042" s="214" t="s">
        <v>555</v>
      </c>
      <c r="E1042" s="248" t="s">
        <v>1</v>
      </c>
      <c r="F1042" s="249" t="s">
        <v>1742</v>
      </c>
      <c r="G1042" s="247"/>
      <c r="H1042" s="248" t="s">
        <v>1</v>
      </c>
      <c r="I1042" s="250"/>
      <c r="J1042" s="247"/>
      <c r="K1042" s="247"/>
      <c r="L1042" s="251"/>
      <c r="M1042" s="252"/>
      <c r="N1042" s="253"/>
      <c r="O1042" s="253"/>
      <c r="P1042" s="253"/>
      <c r="Q1042" s="253"/>
      <c r="R1042" s="253"/>
      <c r="S1042" s="253"/>
      <c r="T1042" s="254"/>
      <c r="AT1042" s="255" t="s">
        <v>555</v>
      </c>
      <c r="AU1042" s="255" t="s">
        <v>87</v>
      </c>
      <c r="AV1042" s="15" t="s">
        <v>85</v>
      </c>
      <c r="AW1042" s="15" t="s">
        <v>32</v>
      </c>
      <c r="AX1042" s="15" t="s">
        <v>77</v>
      </c>
      <c r="AY1042" s="255" t="s">
        <v>209</v>
      </c>
    </row>
    <row r="1043" spans="2:51" s="13" customFormat="1">
      <c r="B1043" s="212"/>
      <c r="C1043" s="213"/>
      <c r="D1043" s="214" t="s">
        <v>555</v>
      </c>
      <c r="E1043" s="215" t="s">
        <v>1</v>
      </c>
      <c r="F1043" s="216" t="s">
        <v>1743</v>
      </c>
      <c r="G1043" s="213"/>
      <c r="H1043" s="217">
        <v>43.33</v>
      </c>
      <c r="I1043" s="218"/>
      <c r="J1043" s="213"/>
      <c r="K1043" s="213"/>
      <c r="L1043" s="219"/>
      <c r="M1043" s="220"/>
      <c r="N1043" s="221"/>
      <c r="O1043" s="221"/>
      <c r="P1043" s="221"/>
      <c r="Q1043" s="221"/>
      <c r="R1043" s="221"/>
      <c r="S1043" s="221"/>
      <c r="T1043" s="222"/>
      <c r="AT1043" s="223" t="s">
        <v>555</v>
      </c>
      <c r="AU1043" s="223" t="s">
        <v>87</v>
      </c>
      <c r="AV1043" s="13" t="s">
        <v>87</v>
      </c>
      <c r="AW1043" s="13" t="s">
        <v>32</v>
      </c>
      <c r="AX1043" s="13" t="s">
        <v>77</v>
      </c>
      <c r="AY1043" s="223" t="s">
        <v>209</v>
      </c>
    </row>
    <row r="1044" spans="2:51" s="15" customFormat="1">
      <c r="B1044" s="246"/>
      <c r="C1044" s="247"/>
      <c r="D1044" s="214" t="s">
        <v>555</v>
      </c>
      <c r="E1044" s="248" t="s">
        <v>1</v>
      </c>
      <c r="F1044" s="249" t="s">
        <v>1744</v>
      </c>
      <c r="G1044" s="247"/>
      <c r="H1044" s="248" t="s">
        <v>1</v>
      </c>
      <c r="I1044" s="250"/>
      <c r="J1044" s="247"/>
      <c r="K1044" s="247"/>
      <c r="L1044" s="251"/>
      <c r="M1044" s="252"/>
      <c r="N1044" s="253"/>
      <c r="O1044" s="253"/>
      <c r="P1044" s="253"/>
      <c r="Q1044" s="253"/>
      <c r="R1044" s="253"/>
      <c r="S1044" s="253"/>
      <c r="T1044" s="254"/>
      <c r="AT1044" s="255" t="s">
        <v>555</v>
      </c>
      <c r="AU1044" s="255" t="s">
        <v>87</v>
      </c>
      <c r="AV1044" s="15" t="s">
        <v>85</v>
      </c>
      <c r="AW1044" s="15" t="s">
        <v>32</v>
      </c>
      <c r="AX1044" s="15" t="s">
        <v>77</v>
      </c>
      <c r="AY1044" s="255" t="s">
        <v>209</v>
      </c>
    </row>
    <row r="1045" spans="2:51" s="13" customFormat="1">
      <c r="B1045" s="212"/>
      <c r="C1045" s="213"/>
      <c r="D1045" s="214" t="s">
        <v>555</v>
      </c>
      <c r="E1045" s="215" t="s">
        <v>1</v>
      </c>
      <c r="F1045" s="216" t="s">
        <v>1745</v>
      </c>
      <c r="G1045" s="213"/>
      <c r="H1045" s="217">
        <v>1.31</v>
      </c>
      <c r="I1045" s="218"/>
      <c r="J1045" s="213"/>
      <c r="K1045" s="213"/>
      <c r="L1045" s="219"/>
      <c r="M1045" s="220"/>
      <c r="N1045" s="221"/>
      <c r="O1045" s="221"/>
      <c r="P1045" s="221"/>
      <c r="Q1045" s="221"/>
      <c r="R1045" s="221"/>
      <c r="S1045" s="221"/>
      <c r="T1045" s="222"/>
      <c r="AT1045" s="223" t="s">
        <v>555</v>
      </c>
      <c r="AU1045" s="223" t="s">
        <v>87</v>
      </c>
      <c r="AV1045" s="13" t="s">
        <v>87</v>
      </c>
      <c r="AW1045" s="13" t="s">
        <v>32</v>
      </c>
      <c r="AX1045" s="13" t="s">
        <v>77</v>
      </c>
      <c r="AY1045" s="223" t="s">
        <v>209</v>
      </c>
    </row>
    <row r="1046" spans="2:51" s="15" customFormat="1">
      <c r="B1046" s="246"/>
      <c r="C1046" s="247"/>
      <c r="D1046" s="214" t="s">
        <v>555</v>
      </c>
      <c r="E1046" s="248" t="s">
        <v>1</v>
      </c>
      <c r="F1046" s="249" t="s">
        <v>1746</v>
      </c>
      <c r="G1046" s="247"/>
      <c r="H1046" s="248" t="s">
        <v>1</v>
      </c>
      <c r="I1046" s="250"/>
      <c r="J1046" s="247"/>
      <c r="K1046" s="247"/>
      <c r="L1046" s="251"/>
      <c r="M1046" s="252"/>
      <c r="N1046" s="253"/>
      <c r="O1046" s="253"/>
      <c r="P1046" s="253"/>
      <c r="Q1046" s="253"/>
      <c r="R1046" s="253"/>
      <c r="S1046" s="253"/>
      <c r="T1046" s="254"/>
      <c r="AT1046" s="255" t="s">
        <v>555</v>
      </c>
      <c r="AU1046" s="255" t="s">
        <v>87</v>
      </c>
      <c r="AV1046" s="15" t="s">
        <v>85</v>
      </c>
      <c r="AW1046" s="15" t="s">
        <v>32</v>
      </c>
      <c r="AX1046" s="15" t="s">
        <v>77</v>
      </c>
      <c r="AY1046" s="255" t="s">
        <v>209</v>
      </c>
    </row>
    <row r="1047" spans="2:51" s="13" customFormat="1">
      <c r="B1047" s="212"/>
      <c r="C1047" s="213"/>
      <c r="D1047" s="214" t="s">
        <v>555</v>
      </c>
      <c r="E1047" s="215" t="s">
        <v>1</v>
      </c>
      <c r="F1047" s="216" t="s">
        <v>1747</v>
      </c>
      <c r="G1047" s="213"/>
      <c r="H1047" s="217">
        <v>2.56</v>
      </c>
      <c r="I1047" s="218"/>
      <c r="J1047" s="213"/>
      <c r="K1047" s="213"/>
      <c r="L1047" s="219"/>
      <c r="M1047" s="220"/>
      <c r="N1047" s="221"/>
      <c r="O1047" s="221"/>
      <c r="P1047" s="221"/>
      <c r="Q1047" s="221"/>
      <c r="R1047" s="221"/>
      <c r="S1047" s="221"/>
      <c r="T1047" s="222"/>
      <c r="AT1047" s="223" t="s">
        <v>555</v>
      </c>
      <c r="AU1047" s="223" t="s">
        <v>87</v>
      </c>
      <c r="AV1047" s="13" t="s">
        <v>87</v>
      </c>
      <c r="AW1047" s="13" t="s">
        <v>32</v>
      </c>
      <c r="AX1047" s="13" t="s">
        <v>77</v>
      </c>
      <c r="AY1047" s="223" t="s">
        <v>209</v>
      </c>
    </row>
    <row r="1048" spans="2:51" s="15" customFormat="1">
      <c r="B1048" s="246"/>
      <c r="C1048" s="247"/>
      <c r="D1048" s="214" t="s">
        <v>555</v>
      </c>
      <c r="E1048" s="248" t="s">
        <v>1</v>
      </c>
      <c r="F1048" s="249" t="s">
        <v>1748</v>
      </c>
      <c r="G1048" s="247"/>
      <c r="H1048" s="248" t="s">
        <v>1</v>
      </c>
      <c r="I1048" s="250"/>
      <c r="J1048" s="247"/>
      <c r="K1048" s="247"/>
      <c r="L1048" s="251"/>
      <c r="M1048" s="252"/>
      <c r="N1048" s="253"/>
      <c r="O1048" s="253"/>
      <c r="P1048" s="253"/>
      <c r="Q1048" s="253"/>
      <c r="R1048" s="253"/>
      <c r="S1048" s="253"/>
      <c r="T1048" s="254"/>
      <c r="AT1048" s="255" t="s">
        <v>555</v>
      </c>
      <c r="AU1048" s="255" t="s">
        <v>87</v>
      </c>
      <c r="AV1048" s="15" t="s">
        <v>85</v>
      </c>
      <c r="AW1048" s="15" t="s">
        <v>32</v>
      </c>
      <c r="AX1048" s="15" t="s">
        <v>77</v>
      </c>
      <c r="AY1048" s="255" t="s">
        <v>209</v>
      </c>
    </row>
    <row r="1049" spans="2:51" s="13" customFormat="1">
      <c r="B1049" s="212"/>
      <c r="C1049" s="213"/>
      <c r="D1049" s="214" t="s">
        <v>555</v>
      </c>
      <c r="E1049" s="215" t="s">
        <v>1</v>
      </c>
      <c r="F1049" s="216" t="s">
        <v>1749</v>
      </c>
      <c r="G1049" s="213"/>
      <c r="H1049" s="217">
        <v>1.1399999999999999</v>
      </c>
      <c r="I1049" s="218"/>
      <c r="J1049" s="213"/>
      <c r="K1049" s="213"/>
      <c r="L1049" s="219"/>
      <c r="M1049" s="220"/>
      <c r="N1049" s="221"/>
      <c r="O1049" s="221"/>
      <c r="P1049" s="221"/>
      <c r="Q1049" s="221"/>
      <c r="R1049" s="221"/>
      <c r="S1049" s="221"/>
      <c r="T1049" s="222"/>
      <c r="AT1049" s="223" t="s">
        <v>555</v>
      </c>
      <c r="AU1049" s="223" t="s">
        <v>87</v>
      </c>
      <c r="AV1049" s="13" t="s">
        <v>87</v>
      </c>
      <c r="AW1049" s="13" t="s">
        <v>32</v>
      </c>
      <c r="AX1049" s="13" t="s">
        <v>77</v>
      </c>
      <c r="AY1049" s="223" t="s">
        <v>209</v>
      </c>
    </row>
    <row r="1050" spans="2:51" s="15" customFormat="1">
      <c r="B1050" s="246"/>
      <c r="C1050" s="247"/>
      <c r="D1050" s="214" t="s">
        <v>555</v>
      </c>
      <c r="E1050" s="248" t="s">
        <v>1</v>
      </c>
      <c r="F1050" s="249" t="s">
        <v>1750</v>
      </c>
      <c r="G1050" s="247"/>
      <c r="H1050" s="248" t="s">
        <v>1</v>
      </c>
      <c r="I1050" s="250"/>
      <c r="J1050" s="247"/>
      <c r="K1050" s="247"/>
      <c r="L1050" s="251"/>
      <c r="M1050" s="252"/>
      <c r="N1050" s="253"/>
      <c r="O1050" s="253"/>
      <c r="P1050" s="253"/>
      <c r="Q1050" s="253"/>
      <c r="R1050" s="253"/>
      <c r="S1050" s="253"/>
      <c r="T1050" s="254"/>
      <c r="AT1050" s="255" t="s">
        <v>555</v>
      </c>
      <c r="AU1050" s="255" t="s">
        <v>87</v>
      </c>
      <c r="AV1050" s="15" t="s">
        <v>85</v>
      </c>
      <c r="AW1050" s="15" t="s">
        <v>32</v>
      </c>
      <c r="AX1050" s="15" t="s">
        <v>77</v>
      </c>
      <c r="AY1050" s="255" t="s">
        <v>209</v>
      </c>
    </row>
    <row r="1051" spans="2:51" s="13" customFormat="1">
      <c r="B1051" s="212"/>
      <c r="C1051" s="213"/>
      <c r="D1051" s="214" t="s">
        <v>555</v>
      </c>
      <c r="E1051" s="215" t="s">
        <v>1</v>
      </c>
      <c r="F1051" s="216" t="s">
        <v>1751</v>
      </c>
      <c r="G1051" s="213"/>
      <c r="H1051" s="217">
        <v>2.76</v>
      </c>
      <c r="I1051" s="218"/>
      <c r="J1051" s="213"/>
      <c r="K1051" s="213"/>
      <c r="L1051" s="219"/>
      <c r="M1051" s="220"/>
      <c r="N1051" s="221"/>
      <c r="O1051" s="221"/>
      <c r="P1051" s="221"/>
      <c r="Q1051" s="221"/>
      <c r="R1051" s="221"/>
      <c r="S1051" s="221"/>
      <c r="T1051" s="222"/>
      <c r="AT1051" s="223" t="s">
        <v>555</v>
      </c>
      <c r="AU1051" s="223" t="s">
        <v>87</v>
      </c>
      <c r="AV1051" s="13" t="s">
        <v>87</v>
      </c>
      <c r="AW1051" s="13" t="s">
        <v>32</v>
      </c>
      <c r="AX1051" s="13" t="s">
        <v>77</v>
      </c>
      <c r="AY1051" s="223" t="s">
        <v>209</v>
      </c>
    </row>
    <row r="1052" spans="2:51" s="15" customFormat="1">
      <c r="B1052" s="246"/>
      <c r="C1052" s="247"/>
      <c r="D1052" s="214" t="s">
        <v>555</v>
      </c>
      <c r="E1052" s="248" t="s">
        <v>1</v>
      </c>
      <c r="F1052" s="249" t="s">
        <v>1752</v>
      </c>
      <c r="G1052" s="247"/>
      <c r="H1052" s="248" t="s">
        <v>1</v>
      </c>
      <c r="I1052" s="250"/>
      <c r="J1052" s="247"/>
      <c r="K1052" s="247"/>
      <c r="L1052" s="251"/>
      <c r="M1052" s="252"/>
      <c r="N1052" s="253"/>
      <c r="O1052" s="253"/>
      <c r="P1052" s="253"/>
      <c r="Q1052" s="253"/>
      <c r="R1052" s="253"/>
      <c r="S1052" s="253"/>
      <c r="T1052" s="254"/>
      <c r="AT1052" s="255" t="s">
        <v>555</v>
      </c>
      <c r="AU1052" s="255" t="s">
        <v>87</v>
      </c>
      <c r="AV1052" s="15" t="s">
        <v>85</v>
      </c>
      <c r="AW1052" s="15" t="s">
        <v>32</v>
      </c>
      <c r="AX1052" s="15" t="s">
        <v>77</v>
      </c>
      <c r="AY1052" s="255" t="s">
        <v>209</v>
      </c>
    </row>
    <row r="1053" spans="2:51" s="13" customFormat="1">
      <c r="B1053" s="212"/>
      <c r="C1053" s="213"/>
      <c r="D1053" s="214" t="s">
        <v>555</v>
      </c>
      <c r="E1053" s="215" t="s">
        <v>1</v>
      </c>
      <c r="F1053" s="216" t="s">
        <v>1450</v>
      </c>
      <c r="G1053" s="213"/>
      <c r="H1053" s="217">
        <v>0.95</v>
      </c>
      <c r="I1053" s="218"/>
      <c r="J1053" s="213"/>
      <c r="K1053" s="213"/>
      <c r="L1053" s="219"/>
      <c r="M1053" s="220"/>
      <c r="N1053" s="221"/>
      <c r="O1053" s="221"/>
      <c r="P1053" s="221"/>
      <c r="Q1053" s="221"/>
      <c r="R1053" s="221"/>
      <c r="S1053" s="221"/>
      <c r="T1053" s="222"/>
      <c r="AT1053" s="223" t="s">
        <v>555</v>
      </c>
      <c r="AU1053" s="223" t="s">
        <v>87</v>
      </c>
      <c r="AV1053" s="13" t="s">
        <v>87</v>
      </c>
      <c r="AW1053" s="13" t="s">
        <v>32</v>
      </c>
      <c r="AX1053" s="13" t="s">
        <v>77</v>
      </c>
      <c r="AY1053" s="223" t="s">
        <v>209</v>
      </c>
    </row>
    <row r="1054" spans="2:51" s="15" customFormat="1">
      <c r="B1054" s="246"/>
      <c r="C1054" s="247"/>
      <c r="D1054" s="214" t="s">
        <v>555</v>
      </c>
      <c r="E1054" s="248" t="s">
        <v>1</v>
      </c>
      <c r="F1054" s="249" t="s">
        <v>1753</v>
      </c>
      <c r="G1054" s="247"/>
      <c r="H1054" s="248" t="s">
        <v>1</v>
      </c>
      <c r="I1054" s="250"/>
      <c r="J1054" s="247"/>
      <c r="K1054" s="247"/>
      <c r="L1054" s="251"/>
      <c r="M1054" s="252"/>
      <c r="N1054" s="253"/>
      <c r="O1054" s="253"/>
      <c r="P1054" s="253"/>
      <c r="Q1054" s="253"/>
      <c r="R1054" s="253"/>
      <c r="S1054" s="253"/>
      <c r="T1054" s="254"/>
      <c r="AT1054" s="255" t="s">
        <v>555</v>
      </c>
      <c r="AU1054" s="255" t="s">
        <v>87</v>
      </c>
      <c r="AV1054" s="15" t="s">
        <v>85</v>
      </c>
      <c r="AW1054" s="15" t="s">
        <v>32</v>
      </c>
      <c r="AX1054" s="15" t="s">
        <v>77</v>
      </c>
      <c r="AY1054" s="255" t="s">
        <v>209</v>
      </c>
    </row>
    <row r="1055" spans="2:51" s="13" customFormat="1">
      <c r="B1055" s="212"/>
      <c r="C1055" s="213"/>
      <c r="D1055" s="214" t="s">
        <v>555</v>
      </c>
      <c r="E1055" s="215" t="s">
        <v>1</v>
      </c>
      <c r="F1055" s="216" t="s">
        <v>1754</v>
      </c>
      <c r="G1055" s="213"/>
      <c r="H1055" s="217">
        <v>2.73</v>
      </c>
      <c r="I1055" s="218"/>
      <c r="J1055" s="213"/>
      <c r="K1055" s="213"/>
      <c r="L1055" s="219"/>
      <c r="M1055" s="220"/>
      <c r="N1055" s="221"/>
      <c r="O1055" s="221"/>
      <c r="P1055" s="221"/>
      <c r="Q1055" s="221"/>
      <c r="R1055" s="221"/>
      <c r="S1055" s="221"/>
      <c r="T1055" s="222"/>
      <c r="AT1055" s="223" t="s">
        <v>555</v>
      </c>
      <c r="AU1055" s="223" t="s">
        <v>87</v>
      </c>
      <c r="AV1055" s="13" t="s">
        <v>87</v>
      </c>
      <c r="AW1055" s="13" t="s">
        <v>32</v>
      </c>
      <c r="AX1055" s="13" t="s">
        <v>77</v>
      </c>
      <c r="AY1055" s="223" t="s">
        <v>209</v>
      </c>
    </row>
    <row r="1056" spans="2:51" s="15" customFormat="1">
      <c r="B1056" s="246"/>
      <c r="C1056" s="247"/>
      <c r="D1056" s="214" t="s">
        <v>555</v>
      </c>
      <c r="E1056" s="248" t="s">
        <v>1</v>
      </c>
      <c r="F1056" s="249" t="s">
        <v>1755</v>
      </c>
      <c r="G1056" s="247"/>
      <c r="H1056" s="248" t="s">
        <v>1</v>
      </c>
      <c r="I1056" s="250"/>
      <c r="J1056" s="247"/>
      <c r="K1056" s="247"/>
      <c r="L1056" s="251"/>
      <c r="M1056" s="252"/>
      <c r="N1056" s="253"/>
      <c r="O1056" s="253"/>
      <c r="P1056" s="253"/>
      <c r="Q1056" s="253"/>
      <c r="R1056" s="253"/>
      <c r="S1056" s="253"/>
      <c r="T1056" s="254"/>
      <c r="AT1056" s="255" t="s">
        <v>555</v>
      </c>
      <c r="AU1056" s="255" t="s">
        <v>87</v>
      </c>
      <c r="AV1056" s="15" t="s">
        <v>85</v>
      </c>
      <c r="AW1056" s="15" t="s">
        <v>32</v>
      </c>
      <c r="AX1056" s="15" t="s">
        <v>77</v>
      </c>
      <c r="AY1056" s="255" t="s">
        <v>209</v>
      </c>
    </row>
    <row r="1057" spans="2:51" s="13" customFormat="1">
      <c r="B1057" s="212"/>
      <c r="C1057" s="213"/>
      <c r="D1057" s="214" t="s">
        <v>555</v>
      </c>
      <c r="E1057" s="215" t="s">
        <v>1</v>
      </c>
      <c r="F1057" s="216" t="s">
        <v>1756</v>
      </c>
      <c r="G1057" s="213"/>
      <c r="H1057" s="217">
        <v>4.6399999999999997</v>
      </c>
      <c r="I1057" s="218"/>
      <c r="J1057" s="213"/>
      <c r="K1057" s="213"/>
      <c r="L1057" s="219"/>
      <c r="M1057" s="220"/>
      <c r="N1057" s="221"/>
      <c r="O1057" s="221"/>
      <c r="P1057" s="221"/>
      <c r="Q1057" s="221"/>
      <c r="R1057" s="221"/>
      <c r="S1057" s="221"/>
      <c r="T1057" s="222"/>
      <c r="AT1057" s="223" t="s">
        <v>555</v>
      </c>
      <c r="AU1057" s="223" t="s">
        <v>87</v>
      </c>
      <c r="AV1057" s="13" t="s">
        <v>87</v>
      </c>
      <c r="AW1057" s="13" t="s">
        <v>32</v>
      </c>
      <c r="AX1057" s="13" t="s">
        <v>77</v>
      </c>
      <c r="AY1057" s="223" t="s">
        <v>209</v>
      </c>
    </row>
    <row r="1058" spans="2:51" s="15" customFormat="1">
      <c r="B1058" s="246"/>
      <c r="C1058" s="247"/>
      <c r="D1058" s="214" t="s">
        <v>555</v>
      </c>
      <c r="E1058" s="248" t="s">
        <v>1</v>
      </c>
      <c r="F1058" s="249" t="s">
        <v>1757</v>
      </c>
      <c r="G1058" s="247"/>
      <c r="H1058" s="248" t="s">
        <v>1</v>
      </c>
      <c r="I1058" s="250"/>
      <c r="J1058" s="247"/>
      <c r="K1058" s="247"/>
      <c r="L1058" s="251"/>
      <c r="M1058" s="252"/>
      <c r="N1058" s="253"/>
      <c r="O1058" s="253"/>
      <c r="P1058" s="253"/>
      <c r="Q1058" s="253"/>
      <c r="R1058" s="253"/>
      <c r="S1058" s="253"/>
      <c r="T1058" s="254"/>
      <c r="AT1058" s="255" t="s">
        <v>555</v>
      </c>
      <c r="AU1058" s="255" t="s">
        <v>87</v>
      </c>
      <c r="AV1058" s="15" t="s">
        <v>85</v>
      </c>
      <c r="AW1058" s="15" t="s">
        <v>32</v>
      </c>
      <c r="AX1058" s="15" t="s">
        <v>77</v>
      </c>
      <c r="AY1058" s="255" t="s">
        <v>209</v>
      </c>
    </row>
    <row r="1059" spans="2:51" s="13" customFormat="1">
      <c r="B1059" s="212"/>
      <c r="C1059" s="213"/>
      <c r="D1059" s="214" t="s">
        <v>555</v>
      </c>
      <c r="E1059" s="215" t="s">
        <v>1</v>
      </c>
      <c r="F1059" s="216" t="s">
        <v>1758</v>
      </c>
      <c r="G1059" s="213"/>
      <c r="H1059" s="217">
        <v>11.57</v>
      </c>
      <c r="I1059" s="218"/>
      <c r="J1059" s="213"/>
      <c r="K1059" s="213"/>
      <c r="L1059" s="219"/>
      <c r="M1059" s="220"/>
      <c r="N1059" s="221"/>
      <c r="O1059" s="221"/>
      <c r="P1059" s="221"/>
      <c r="Q1059" s="221"/>
      <c r="R1059" s="221"/>
      <c r="S1059" s="221"/>
      <c r="T1059" s="222"/>
      <c r="AT1059" s="223" t="s">
        <v>555</v>
      </c>
      <c r="AU1059" s="223" t="s">
        <v>87</v>
      </c>
      <c r="AV1059" s="13" t="s">
        <v>87</v>
      </c>
      <c r="AW1059" s="13" t="s">
        <v>32</v>
      </c>
      <c r="AX1059" s="13" t="s">
        <v>77</v>
      </c>
      <c r="AY1059" s="223" t="s">
        <v>209</v>
      </c>
    </row>
    <row r="1060" spans="2:51" s="15" customFormat="1">
      <c r="B1060" s="246"/>
      <c r="C1060" s="247"/>
      <c r="D1060" s="214" t="s">
        <v>555</v>
      </c>
      <c r="E1060" s="248" t="s">
        <v>1</v>
      </c>
      <c r="F1060" s="249" t="s">
        <v>1759</v>
      </c>
      <c r="G1060" s="247"/>
      <c r="H1060" s="248" t="s">
        <v>1</v>
      </c>
      <c r="I1060" s="250"/>
      <c r="J1060" s="247"/>
      <c r="K1060" s="247"/>
      <c r="L1060" s="251"/>
      <c r="M1060" s="252"/>
      <c r="N1060" s="253"/>
      <c r="O1060" s="253"/>
      <c r="P1060" s="253"/>
      <c r="Q1060" s="253"/>
      <c r="R1060" s="253"/>
      <c r="S1060" s="253"/>
      <c r="T1060" s="254"/>
      <c r="AT1060" s="255" t="s">
        <v>555</v>
      </c>
      <c r="AU1060" s="255" t="s">
        <v>87</v>
      </c>
      <c r="AV1060" s="15" t="s">
        <v>85</v>
      </c>
      <c r="AW1060" s="15" t="s">
        <v>32</v>
      </c>
      <c r="AX1060" s="15" t="s">
        <v>77</v>
      </c>
      <c r="AY1060" s="255" t="s">
        <v>209</v>
      </c>
    </row>
    <row r="1061" spans="2:51" s="13" customFormat="1">
      <c r="B1061" s="212"/>
      <c r="C1061" s="213"/>
      <c r="D1061" s="214" t="s">
        <v>555</v>
      </c>
      <c r="E1061" s="215" t="s">
        <v>1</v>
      </c>
      <c r="F1061" s="216" t="s">
        <v>1760</v>
      </c>
      <c r="G1061" s="213"/>
      <c r="H1061" s="217">
        <v>3.44</v>
      </c>
      <c r="I1061" s="218"/>
      <c r="J1061" s="213"/>
      <c r="K1061" s="213"/>
      <c r="L1061" s="219"/>
      <c r="M1061" s="220"/>
      <c r="N1061" s="221"/>
      <c r="O1061" s="221"/>
      <c r="P1061" s="221"/>
      <c r="Q1061" s="221"/>
      <c r="R1061" s="221"/>
      <c r="S1061" s="221"/>
      <c r="T1061" s="222"/>
      <c r="AT1061" s="223" t="s">
        <v>555</v>
      </c>
      <c r="AU1061" s="223" t="s">
        <v>87</v>
      </c>
      <c r="AV1061" s="13" t="s">
        <v>87</v>
      </c>
      <c r="AW1061" s="13" t="s">
        <v>32</v>
      </c>
      <c r="AX1061" s="13" t="s">
        <v>77</v>
      </c>
      <c r="AY1061" s="223" t="s">
        <v>209</v>
      </c>
    </row>
    <row r="1062" spans="2:51" s="15" customFormat="1">
      <c r="B1062" s="246"/>
      <c r="C1062" s="247"/>
      <c r="D1062" s="214" t="s">
        <v>555</v>
      </c>
      <c r="E1062" s="248" t="s">
        <v>1</v>
      </c>
      <c r="F1062" s="249" t="s">
        <v>1761</v>
      </c>
      <c r="G1062" s="247"/>
      <c r="H1062" s="248" t="s">
        <v>1</v>
      </c>
      <c r="I1062" s="250"/>
      <c r="J1062" s="247"/>
      <c r="K1062" s="247"/>
      <c r="L1062" s="251"/>
      <c r="M1062" s="252"/>
      <c r="N1062" s="253"/>
      <c r="O1062" s="253"/>
      <c r="P1062" s="253"/>
      <c r="Q1062" s="253"/>
      <c r="R1062" s="253"/>
      <c r="S1062" s="253"/>
      <c r="T1062" s="254"/>
      <c r="AT1062" s="255" t="s">
        <v>555</v>
      </c>
      <c r="AU1062" s="255" t="s">
        <v>87</v>
      </c>
      <c r="AV1062" s="15" t="s">
        <v>85</v>
      </c>
      <c r="AW1062" s="15" t="s">
        <v>32</v>
      </c>
      <c r="AX1062" s="15" t="s">
        <v>77</v>
      </c>
      <c r="AY1062" s="255" t="s">
        <v>209</v>
      </c>
    </row>
    <row r="1063" spans="2:51" s="13" customFormat="1">
      <c r="B1063" s="212"/>
      <c r="C1063" s="213"/>
      <c r="D1063" s="214" t="s">
        <v>555</v>
      </c>
      <c r="E1063" s="215" t="s">
        <v>1</v>
      </c>
      <c r="F1063" s="216" t="s">
        <v>1762</v>
      </c>
      <c r="G1063" s="213"/>
      <c r="H1063" s="217">
        <v>1.78</v>
      </c>
      <c r="I1063" s="218"/>
      <c r="J1063" s="213"/>
      <c r="K1063" s="213"/>
      <c r="L1063" s="219"/>
      <c r="M1063" s="220"/>
      <c r="N1063" s="221"/>
      <c r="O1063" s="221"/>
      <c r="P1063" s="221"/>
      <c r="Q1063" s="221"/>
      <c r="R1063" s="221"/>
      <c r="S1063" s="221"/>
      <c r="T1063" s="222"/>
      <c r="AT1063" s="223" t="s">
        <v>555</v>
      </c>
      <c r="AU1063" s="223" t="s">
        <v>87</v>
      </c>
      <c r="AV1063" s="13" t="s">
        <v>87</v>
      </c>
      <c r="AW1063" s="13" t="s">
        <v>32</v>
      </c>
      <c r="AX1063" s="13" t="s">
        <v>77</v>
      </c>
      <c r="AY1063" s="223" t="s">
        <v>209</v>
      </c>
    </row>
    <row r="1064" spans="2:51" s="15" customFormat="1">
      <c r="B1064" s="246"/>
      <c r="C1064" s="247"/>
      <c r="D1064" s="214" t="s">
        <v>555</v>
      </c>
      <c r="E1064" s="248" t="s">
        <v>1</v>
      </c>
      <c r="F1064" s="249" t="s">
        <v>1763</v>
      </c>
      <c r="G1064" s="247"/>
      <c r="H1064" s="248" t="s">
        <v>1</v>
      </c>
      <c r="I1064" s="250"/>
      <c r="J1064" s="247"/>
      <c r="K1064" s="247"/>
      <c r="L1064" s="251"/>
      <c r="M1064" s="252"/>
      <c r="N1064" s="253"/>
      <c r="O1064" s="253"/>
      <c r="P1064" s="253"/>
      <c r="Q1064" s="253"/>
      <c r="R1064" s="253"/>
      <c r="S1064" s="253"/>
      <c r="T1064" s="254"/>
      <c r="AT1064" s="255" t="s">
        <v>555</v>
      </c>
      <c r="AU1064" s="255" t="s">
        <v>87</v>
      </c>
      <c r="AV1064" s="15" t="s">
        <v>85</v>
      </c>
      <c r="AW1064" s="15" t="s">
        <v>32</v>
      </c>
      <c r="AX1064" s="15" t="s">
        <v>77</v>
      </c>
      <c r="AY1064" s="255" t="s">
        <v>209</v>
      </c>
    </row>
    <row r="1065" spans="2:51" s="13" customFormat="1">
      <c r="B1065" s="212"/>
      <c r="C1065" s="213"/>
      <c r="D1065" s="214" t="s">
        <v>555</v>
      </c>
      <c r="E1065" s="215" t="s">
        <v>1</v>
      </c>
      <c r="F1065" s="216" t="s">
        <v>1764</v>
      </c>
      <c r="G1065" s="213"/>
      <c r="H1065" s="217">
        <v>2.5099999999999998</v>
      </c>
      <c r="I1065" s="218"/>
      <c r="J1065" s="213"/>
      <c r="K1065" s="213"/>
      <c r="L1065" s="219"/>
      <c r="M1065" s="220"/>
      <c r="N1065" s="221"/>
      <c r="O1065" s="221"/>
      <c r="P1065" s="221"/>
      <c r="Q1065" s="221"/>
      <c r="R1065" s="221"/>
      <c r="S1065" s="221"/>
      <c r="T1065" s="222"/>
      <c r="AT1065" s="223" t="s">
        <v>555</v>
      </c>
      <c r="AU1065" s="223" t="s">
        <v>87</v>
      </c>
      <c r="AV1065" s="13" t="s">
        <v>87</v>
      </c>
      <c r="AW1065" s="13" t="s">
        <v>32</v>
      </c>
      <c r="AX1065" s="13" t="s">
        <v>77</v>
      </c>
      <c r="AY1065" s="223" t="s">
        <v>209</v>
      </c>
    </row>
    <row r="1066" spans="2:51" s="15" customFormat="1">
      <c r="B1066" s="246"/>
      <c r="C1066" s="247"/>
      <c r="D1066" s="214" t="s">
        <v>555</v>
      </c>
      <c r="E1066" s="248" t="s">
        <v>1</v>
      </c>
      <c r="F1066" s="249" t="s">
        <v>1765</v>
      </c>
      <c r="G1066" s="247"/>
      <c r="H1066" s="248" t="s">
        <v>1</v>
      </c>
      <c r="I1066" s="250"/>
      <c r="J1066" s="247"/>
      <c r="K1066" s="247"/>
      <c r="L1066" s="251"/>
      <c r="M1066" s="252"/>
      <c r="N1066" s="253"/>
      <c r="O1066" s="253"/>
      <c r="P1066" s="253"/>
      <c r="Q1066" s="253"/>
      <c r="R1066" s="253"/>
      <c r="S1066" s="253"/>
      <c r="T1066" s="254"/>
      <c r="AT1066" s="255" t="s">
        <v>555</v>
      </c>
      <c r="AU1066" s="255" t="s">
        <v>87</v>
      </c>
      <c r="AV1066" s="15" t="s">
        <v>85</v>
      </c>
      <c r="AW1066" s="15" t="s">
        <v>32</v>
      </c>
      <c r="AX1066" s="15" t="s">
        <v>77</v>
      </c>
      <c r="AY1066" s="255" t="s">
        <v>209</v>
      </c>
    </row>
    <row r="1067" spans="2:51" s="13" customFormat="1">
      <c r="B1067" s="212"/>
      <c r="C1067" s="213"/>
      <c r="D1067" s="214" t="s">
        <v>555</v>
      </c>
      <c r="E1067" s="215" t="s">
        <v>1</v>
      </c>
      <c r="F1067" s="216" t="s">
        <v>1766</v>
      </c>
      <c r="G1067" s="213"/>
      <c r="H1067" s="217">
        <v>2.99</v>
      </c>
      <c r="I1067" s="218"/>
      <c r="J1067" s="213"/>
      <c r="K1067" s="213"/>
      <c r="L1067" s="219"/>
      <c r="M1067" s="220"/>
      <c r="N1067" s="221"/>
      <c r="O1067" s="221"/>
      <c r="P1067" s="221"/>
      <c r="Q1067" s="221"/>
      <c r="R1067" s="221"/>
      <c r="S1067" s="221"/>
      <c r="T1067" s="222"/>
      <c r="AT1067" s="223" t="s">
        <v>555</v>
      </c>
      <c r="AU1067" s="223" t="s">
        <v>87</v>
      </c>
      <c r="AV1067" s="13" t="s">
        <v>87</v>
      </c>
      <c r="AW1067" s="13" t="s">
        <v>32</v>
      </c>
      <c r="AX1067" s="13" t="s">
        <v>77</v>
      </c>
      <c r="AY1067" s="223" t="s">
        <v>209</v>
      </c>
    </row>
    <row r="1068" spans="2:51" s="15" customFormat="1">
      <c r="B1068" s="246"/>
      <c r="C1068" s="247"/>
      <c r="D1068" s="214" t="s">
        <v>555</v>
      </c>
      <c r="E1068" s="248" t="s">
        <v>1</v>
      </c>
      <c r="F1068" s="249" t="s">
        <v>1767</v>
      </c>
      <c r="G1068" s="247"/>
      <c r="H1068" s="248" t="s">
        <v>1</v>
      </c>
      <c r="I1068" s="250"/>
      <c r="J1068" s="247"/>
      <c r="K1068" s="247"/>
      <c r="L1068" s="251"/>
      <c r="M1068" s="252"/>
      <c r="N1068" s="253"/>
      <c r="O1068" s="253"/>
      <c r="P1068" s="253"/>
      <c r="Q1068" s="253"/>
      <c r="R1068" s="253"/>
      <c r="S1068" s="253"/>
      <c r="T1068" s="254"/>
      <c r="AT1068" s="255" t="s">
        <v>555</v>
      </c>
      <c r="AU1068" s="255" t="s">
        <v>87</v>
      </c>
      <c r="AV1068" s="15" t="s">
        <v>85</v>
      </c>
      <c r="AW1068" s="15" t="s">
        <v>32</v>
      </c>
      <c r="AX1068" s="15" t="s">
        <v>77</v>
      </c>
      <c r="AY1068" s="255" t="s">
        <v>209</v>
      </c>
    </row>
    <row r="1069" spans="2:51" s="13" customFormat="1">
      <c r="B1069" s="212"/>
      <c r="C1069" s="213"/>
      <c r="D1069" s="214" t="s">
        <v>555</v>
      </c>
      <c r="E1069" s="215" t="s">
        <v>1</v>
      </c>
      <c r="F1069" s="216" t="s">
        <v>1768</v>
      </c>
      <c r="G1069" s="213"/>
      <c r="H1069" s="217">
        <v>23.08</v>
      </c>
      <c r="I1069" s="218"/>
      <c r="J1069" s="213"/>
      <c r="K1069" s="213"/>
      <c r="L1069" s="219"/>
      <c r="M1069" s="220"/>
      <c r="N1069" s="221"/>
      <c r="O1069" s="221"/>
      <c r="P1069" s="221"/>
      <c r="Q1069" s="221"/>
      <c r="R1069" s="221"/>
      <c r="S1069" s="221"/>
      <c r="T1069" s="222"/>
      <c r="AT1069" s="223" t="s">
        <v>555</v>
      </c>
      <c r="AU1069" s="223" t="s">
        <v>87</v>
      </c>
      <c r="AV1069" s="13" t="s">
        <v>87</v>
      </c>
      <c r="AW1069" s="13" t="s">
        <v>32</v>
      </c>
      <c r="AX1069" s="13" t="s">
        <v>77</v>
      </c>
      <c r="AY1069" s="223" t="s">
        <v>209</v>
      </c>
    </row>
    <row r="1070" spans="2:51" s="15" customFormat="1">
      <c r="B1070" s="246"/>
      <c r="C1070" s="247"/>
      <c r="D1070" s="214" t="s">
        <v>555</v>
      </c>
      <c r="E1070" s="248" t="s">
        <v>1</v>
      </c>
      <c r="F1070" s="249" t="s">
        <v>1769</v>
      </c>
      <c r="G1070" s="247"/>
      <c r="H1070" s="248" t="s">
        <v>1</v>
      </c>
      <c r="I1070" s="250"/>
      <c r="J1070" s="247"/>
      <c r="K1070" s="247"/>
      <c r="L1070" s="251"/>
      <c r="M1070" s="252"/>
      <c r="N1070" s="253"/>
      <c r="O1070" s="253"/>
      <c r="P1070" s="253"/>
      <c r="Q1070" s="253"/>
      <c r="R1070" s="253"/>
      <c r="S1070" s="253"/>
      <c r="T1070" s="254"/>
      <c r="AT1070" s="255" t="s">
        <v>555</v>
      </c>
      <c r="AU1070" s="255" t="s">
        <v>87</v>
      </c>
      <c r="AV1070" s="15" t="s">
        <v>85</v>
      </c>
      <c r="AW1070" s="15" t="s">
        <v>32</v>
      </c>
      <c r="AX1070" s="15" t="s">
        <v>77</v>
      </c>
      <c r="AY1070" s="255" t="s">
        <v>209</v>
      </c>
    </row>
    <row r="1071" spans="2:51" s="13" customFormat="1">
      <c r="B1071" s="212"/>
      <c r="C1071" s="213"/>
      <c r="D1071" s="214" t="s">
        <v>555</v>
      </c>
      <c r="E1071" s="215" t="s">
        <v>1</v>
      </c>
      <c r="F1071" s="216" t="s">
        <v>1770</v>
      </c>
      <c r="G1071" s="213"/>
      <c r="H1071" s="217">
        <v>12.67</v>
      </c>
      <c r="I1071" s="218"/>
      <c r="J1071" s="213"/>
      <c r="K1071" s="213"/>
      <c r="L1071" s="219"/>
      <c r="M1071" s="220"/>
      <c r="N1071" s="221"/>
      <c r="O1071" s="221"/>
      <c r="P1071" s="221"/>
      <c r="Q1071" s="221"/>
      <c r="R1071" s="221"/>
      <c r="S1071" s="221"/>
      <c r="T1071" s="222"/>
      <c r="AT1071" s="223" t="s">
        <v>555</v>
      </c>
      <c r="AU1071" s="223" t="s">
        <v>87</v>
      </c>
      <c r="AV1071" s="13" t="s">
        <v>87</v>
      </c>
      <c r="AW1071" s="13" t="s">
        <v>32</v>
      </c>
      <c r="AX1071" s="13" t="s">
        <v>77</v>
      </c>
      <c r="AY1071" s="223" t="s">
        <v>209</v>
      </c>
    </row>
    <row r="1072" spans="2:51" s="15" customFormat="1">
      <c r="B1072" s="246"/>
      <c r="C1072" s="247"/>
      <c r="D1072" s="214" t="s">
        <v>555</v>
      </c>
      <c r="E1072" s="248" t="s">
        <v>1</v>
      </c>
      <c r="F1072" s="249" t="s">
        <v>1771</v>
      </c>
      <c r="G1072" s="247"/>
      <c r="H1072" s="248" t="s">
        <v>1</v>
      </c>
      <c r="I1072" s="250"/>
      <c r="J1072" s="247"/>
      <c r="K1072" s="247"/>
      <c r="L1072" s="251"/>
      <c r="M1072" s="252"/>
      <c r="N1072" s="253"/>
      <c r="O1072" s="253"/>
      <c r="P1072" s="253"/>
      <c r="Q1072" s="253"/>
      <c r="R1072" s="253"/>
      <c r="S1072" s="253"/>
      <c r="T1072" s="254"/>
      <c r="AT1072" s="255" t="s">
        <v>555</v>
      </c>
      <c r="AU1072" s="255" t="s">
        <v>87</v>
      </c>
      <c r="AV1072" s="15" t="s">
        <v>85</v>
      </c>
      <c r="AW1072" s="15" t="s">
        <v>32</v>
      </c>
      <c r="AX1072" s="15" t="s">
        <v>77</v>
      </c>
      <c r="AY1072" s="255" t="s">
        <v>209</v>
      </c>
    </row>
    <row r="1073" spans="2:51" s="13" customFormat="1">
      <c r="B1073" s="212"/>
      <c r="C1073" s="213"/>
      <c r="D1073" s="214" t="s">
        <v>555</v>
      </c>
      <c r="E1073" s="215" t="s">
        <v>1</v>
      </c>
      <c r="F1073" s="216" t="s">
        <v>1772</v>
      </c>
      <c r="G1073" s="213"/>
      <c r="H1073" s="217">
        <v>12.46</v>
      </c>
      <c r="I1073" s="218"/>
      <c r="J1073" s="213"/>
      <c r="K1073" s="213"/>
      <c r="L1073" s="219"/>
      <c r="M1073" s="220"/>
      <c r="N1073" s="221"/>
      <c r="O1073" s="221"/>
      <c r="P1073" s="221"/>
      <c r="Q1073" s="221"/>
      <c r="R1073" s="221"/>
      <c r="S1073" s="221"/>
      <c r="T1073" s="222"/>
      <c r="AT1073" s="223" t="s">
        <v>555</v>
      </c>
      <c r="AU1073" s="223" t="s">
        <v>87</v>
      </c>
      <c r="AV1073" s="13" t="s">
        <v>87</v>
      </c>
      <c r="AW1073" s="13" t="s">
        <v>32</v>
      </c>
      <c r="AX1073" s="13" t="s">
        <v>77</v>
      </c>
      <c r="AY1073" s="223" t="s">
        <v>209</v>
      </c>
    </row>
    <row r="1074" spans="2:51" s="15" customFormat="1">
      <c r="B1074" s="246"/>
      <c r="C1074" s="247"/>
      <c r="D1074" s="214" t="s">
        <v>555</v>
      </c>
      <c r="E1074" s="248" t="s">
        <v>1</v>
      </c>
      <c r="F1074" s="249" t="s">
        <v>1773</v>
      </c>
      <c r="G1074" s="247"/>
      <c r="H1074" s="248" t="s">
        <v>1</v>
      </c>
      <c r="I1074" s="250"/>
      <c r="J1074" s="247"/>
      <c r="K1074" s="247"/>
      <c r="L1074" s="251"/>
      <c r="M1074" s="252"/>
      <c r="N1074" s="253"/>
      <c r="O1074" s="253"/>
      <c r="P1074" s="253"/>
      <c r="Q1074" s="253"/>
      <c r="R1074" s="253"/>
      <c r="S1074" s="253"/>
      <c r="T1074" s="254"/>
      <c r="AT1074" s="255" t="s">
        <v>555</v>
      </c>
      <c r="AU1074" s="255" t="s">
        <v>87</v>
      </c>
      <c r="AV1074" s="15" t="s">
        <v>85</v>
      </c>
      <c r="AW1074" s="15" t="s">
        <v>32</v>
      </c>
      <c r="AX1074" s="15" t="s">
        <v>77</v>
      </c>
      <c r="AY1074" s="255" t="s">
        <v>209</v>
      </c>
    </row>
    <row r="1075" spans="2:51" s="13" customFormat="1">
      <c r="B1075" s="212"/>
      <c r="C1075" s="213"/>
      <c r="D1075" s="214" t="s">
        <v>555</v>
      </c>
      <c r="E1075" s="215" t="s">
        <v>1</v>
      </c>
      <c r="F1075" s="216" t="s">
        <v>1774</v>
      </c>
      <c r="G1075" s="213"/>
      <c r="H1075" s="217">
        <v>56.95</v>
      </c>
      <c r="I1075" s="218"/>
      <c r="J1075" s="213"/>
      <c r="K1075" s="213"/>
      <c r="L1075" s="219"/>
      <c r="M1075" s="220"/>
      <c r="N1075" s="221"/>
      <c r="O1075" s="221"/>
      <c r="P1075" s="221"/>
      <c r="Q1075" s="221"/>
      <c r="R1075" s="221"/>
      <c r="S1075" s="221"/>
      <c r="T1075" s="222"/>
      <c r="AT1075" s="223" t="s">
        <v>555</v>
      </c>
      <c r="AU1075" s="223" t="s">
        <v>87</v>
      </c>
      <c r="AV1075" s="13" t="s">
        <v>87</v>
      </c>
      <c r="AW1075" s="13" t="s">
        <v>32</v>
      </c>
      <c r="AX1075" s="13" t="s">
        <v>77</v>
      </c>
      <c r="AY1075" s="223" t="s">
        <v>209</v>
      </c>
    </row>
    <row r="1076" spans="2:51" s="15" customFormat="1">
      <c r="B1076" s="246"/>
      <c r="C1076" s="247"/>
      <c r="D1076" s="214" t="s">
        <v>555</v>
      </c>
      <c r="E1076" s="248" t="s">
        <v>1</v>
      </c>
      <c r="F1076" s="249" t="s">
        <v>1775</v>
      </c>
      <c r="G1076" s="247"/>
      <c r="H1076" s="248" t="s">
        <v>1</v>
      </c>
      <c r="I1076" s="250"/>
      <c r="J1076" s="247"/>
      <c r="K1076" s="247"/>
      <c r="L1076" s="251"/>
      <c r="M1076" s="252"/>
      <c r="N1076" s="253"/>
      <c r="O1076" s="253"/>
      <c r="P1076" s="253"/>
      <c r="Q1076" s="253"/>
      <c r="R1076" s="253"/>
      <c r="S1076" s="253"/>
      <c r="T1076" s="254"/>
      <c r="AT1076" s="255" t="s">
        <v>555</v>
      </c>
      <c r="AU1076" s="255" t="s">
        <v>87</v>
      </c>
      <c r="AV1076" s="15" t="s">
        <v>85</v>
      </c>
      <c r="AW1076" s="15" t="s">
        <v>32</v>
      </c>
      <c r="AX1076" s="15" t="s">
        <v>77</v>
      </c>
      <c r="AY1076" s="255" t="s">
        <v>209</v>
      </c>
    </row>
    <row r="1077" spans="2:51" s="13" customFormat="1">
      <c r="B1077" s="212"/>
      <c r="C1077" s="213"/>
      <c r="D1077" s="214" t="s">
        <v>555</v>
      </c>
      <c r="E1077" s="215" t="s">
        <v>1</v>
      </c>
      <c r="F1077" s="216" t="s">
        <v>1776</v>
      </c>
      <c r="G1077" s="213"/>
      <c r="H1077" s="217">
        <v>72.709999999999994</v>
      </c>
      <c r="I1077" s="218"/>
      <c r="J1077" s="213"/>
      <c r="K1077" s="213"/>
      <c r="L1077" s="219"/>
      <c r="M1077" s="220"/>
      <c r="N1077" s="221"/>
      <c r="O1077" s="221"/>
      <c r="P1077" s="221"/>
      <c r="Q1077" s="221"/>
      <c r="R1077" s="221"/>
      <c r="S1077" s="221"/>
      <c r="T1077" s="222"/>
      <c r="AT1077" s="223" t="s">
        <v>555</v>
      </c>
      <c r="AU1077" s="223" t="s">
        <v>87</v>
      </c>
      <c r="AV1077" s="13" t="s">
        <v>87</v>
      </c>
      <c r="AW1077" s="13" t="s">
        <v>32</v>
      </c>
      <c r="AX1077" s="13" t="s">
        <v>77</v>
      </c>
      <c r="AY1077" s="223" t="s">
        <v>209</v>
      </c>
    </row>
    <row r="1078" spans="2:51" s="15" customFormat="1">
      <c r="B1078" s="246"/>
      <c r="C1078" s="247"/>
      <c r="D1078" s="214" t="s">
        <v>555</v>
      </c>
      <c r="E1078" s="248" t="s">
        <v>1</v>
      </c>
      <c r="F1078" s="249" t="s">
        <v>1777</v>
      </c>
      <c r="G1078" s="247"/>
      <c r="H1078" s="248" t="s">
        <v>1</v>
      </c>
      <c r="I1078" s="250"/>
      <c r="J1078" s="247"/>
      <c r="K1078" s="247"/>
      <c r="L1078" s="251"/>
      <c r="M1078" s="252"/>
      <c r="N1078" s="253"/>
      <c r="O1078" s="253"/>
      <c r="P1078" s="253"/>
      <c r="Q1078" s="253"/>
      <c r="R1078" s="253"/>
      <c r="S1078" s="253"/>
      <c r="T1078" s="254"/>
      <c r="AT1078" s="255" t="s">
        <v>555</v>
      </c>
      <c r="AU1078" s="255" t="s">
        <v>87</v>
      </c>
      <c r="AV1078" s="15" t="s">
        <v>85</v>
      </c>
      <c r="AW1078" s="15" t="s">
        <v>32</v>
      </c>
      <c r="AX1078" s="15" t="s">
        <v>77</v>
      </c>
      <c r="AY1078" s="255" t="s">
        <v>209</v>
      </c>
    </row>
    <row r="1079" spans="2:51" s="13" customFormat="1">
      <c r="B1079" s="212"/>
      <c r="C1079" s="213"/>
      <c r="D1079" s="214" t="s">
        <v>555</v>
      </c>
      <c r="E1079" s="215" t="s">
        <v>1</v>
      </c>
      <c r="F1079" s="216" t="s">
        <v>1778</v>
      </c>
      <c r="G1079" s="213"/>
      <c r="H1079" s="217">
        <v>4.5</v>
      </c>
      <c r="I1079" s="218"/>
      <c r="J1079" s="213"/>
      <c r="K1079" s="213"/>
      <c r="L1079" s="219"/>
      <c r="M1079" s="220"/>
      <c r="N1079" s="221"/>
      <c r="O1079" s="221"/>
      <c r="P1079" s="221"/>
      <c r="Q1079" s="221"/>
      <c r="R1079" s="221"/>
      <c r="S1079" s="221"/>
      <c r="T1079" s="222"/>
      <c r="AT1079" s="223" t="s">
        <v>555</v>
      </c>
      <c r="AU1079" s="223" t="s">
        <v>87</v>
      </c>
      <c r="AV1079" s="13" t="s">
        <v>87</v>
      </c>
      <c r="AW1079" s="13" t="s">
        <v>32</v>
      </c>
      <c r="AX1079" s="13" t="s">
        <v>77</v>
      </c>
      <c r="AY1079" s="223" t="s">
        <v>209</v>
      </c>
    </row>
    <row r="1080" spans="2:51" s="15" customFormat="1">
      <c r="B1080" s="246"/>
      <c r="C1080" s="247"/>
      <c r="D1080" s="214" t="s">
        <v>555</v>
      </c>
      <c r="E1080" s="248" t="s">
        <v>1</v>
      </c>
      <c r="F1080" s="249" t="s">
        <v>1779</v>
      </c>
      <c r="G1080" s="247"/>
      <c r="H1080" s="248" t="s">
        <v>1</v>
      </c>
      <c r="I1080" s="250"/>
      <c r="J1080" s="247"/>
      <c r="K1080" s="247"/>
      <c r="L1080" s="251"/>
      <c r="M1080" s="252"/>
      <c r="N1080" s="253"/>
      <c r="O1080" s="253"/>
      <c r="P1080" s="253"/>
      <c r="Q1080" s="253"/>
      <c r="R1080" s="253"/>
      <c r="S1080" s="253"/>
      <c r="T1080" s="254"/>
      <c r="AT1080" s="255" t="s">
        <v>555</v>
      </c>
      <c r="AU1080" s="255" t="s">
        <v>87</v>
      </c>
      <c r="AV1080" s="15" t="s">
        <v>85</v>
      </c>
      <c r="AW1080" s="15" t="s">
        <v>32</v>
      </c>
      <c r="AX1080" s="15" t="s">
        <v>77</v>
      </c>
      <c r="AY1080" s="255" t="s">
        <v>209</v>
      </c>
    </row>
    <row r="1081" spans="2:51" s="13" customFormat="1">
      <c r="B1081" s="212"/>
      <c r="C1081" s="213"/>
      <c r="D1081" s="214" t="s">
        <v>555</v>
      </c>
      <c r="E1081" s="215" t="s">
        <v>1</v>
      </c>
      <c r="F1081" s="216" t="s">
        <v>1780</v>
      </c>
      <c r="G1081" s="213"/>
      <c r="H1081" s="217">
        <v>1.32</v>
      </c>
      <c r="I1081" s="218"/>
      <c r="J1081" s="213"/>
      <c r="K1081" s="213"/>
      <c r="L1081" s="219"/>
      <c r="M1081" s="220"/>
      <c r="N1081" s="221"/>
      <c r="O1081" s="221"/>
      <c r="P1081" s="221"/>
      <c r="Q1081" s="221"/>
      <c r="R1081" s="221"/>
      <c r="S1081" s="221"/>
      <c r="T1081" s="222"/>
      <c r="AT1081" s="223" t="s">
        <v>555</v>
      </c>
      <c r="AU1081" s="223" t="s">
        <v>87</v>
      </c>
      <c r="AV1081" s="13" t="s">
        <v>87</v>
      </c>
      <c r="AW1081" s="13" t="s">
        <v>32</v>
      </c>
      <c r="AX1081" s="13" t="s">
        <v>77</v>
      </c>
      <c r="AY1081" s="223" t="s">
        <v>209</v>
      </c>
    </row>
    <row r="1082" spans="2:51" s="15" customFormat="1">
      <c r="B1082" s="246"/>
      <c r="C1082" s="247"/>
      <c r="D1082" s="214" t="s">
        <v>555</v>
      </c>
      <c r="E1082" s="248" t="s">
        <v>1</v>
      </c>
      <c r="F1082" s="249" t="s">
        <v>1781</v>
      </c>
      <c r="G1082" s="247"/>
      <c r="H1082" s="248" t="s">
        <v>1</v>
      </c>
      <c r="I1082" s="250"/>
      <c r="J1082" s="247"/>
      <c r="K1082" s="247"/>
      <c r="L1082" s="251"/>
      <c r="M1082" s="252"/>
      <c r="N1082" s="253"/>
      <c r="O1082" s="253"/>
      <c r="P1082" s="253"/>
      <c r="Q1082" s="253"/>
      <c r="R1082" s="253"/>
      <c r="S1082" s="253"/>
      <c r="T1082" s="254"/>
      <c r="AT1082" s="255" t="s">
        <v>555</v>
      </c>
      <c r="AU1082" s="255" t="s">
        <v>87</v>
      </c>
      <c r="AV1082" s="15" t="s">
        <v>85</v>
      </c>
      <c r="AW1082" s="15" t="s">
        <v>32</v>
      </c>
      <c r="AX1082" s="15" t="s">
        <v>77</v>
      </c>
      <c r="AY1082" s="255" t="s">
        <v>209</v>
      </c>
    </row>
    <row r="1083" spans="2:51" s="13" customFormat="1">
      <c r="B1083" s="212"/>
      <c r="C1083" s="213"/>
      <c r="D1083" s="214" t="s">
        <v>555</v>
      </c>
      <c r="E1083" s="215" t="s">
        <v>1</v>
      </c>
      <c r="F1083" s="216" t="s">
        <v>1782</v>
      </c>
      <c r="G1083" s="213"/>
      <c r="H1083" s="217">
        <v>2.0099999999999998</v>
      </c>
      <c r="I1083" s="218"/>
      <c r="J1083" s="213"/>
      <c r="K1083" s="213"/>
      <c r="L1083" s="219"/>
      <c r="M1083" s="220"/>
      <c r="N1083" s="221"/>
      <c r="O1083" s="221"/>
      <c r="P1083" s="221"/>
      <c r="Q1083" s="221"/>
      <c r="R1083" s="221"/>
      <c r="S1083" s="221"/>
      <c r="T1083" s="222"/>
      <c r="AT1083" s="223" t="s">
        <v>555</v>
      </c>
      <c r="AU1083" s="223" t="s">
        <v>87</v>
      </c>
      <c r="AV1083" s="13" t="s">
        <v>87</v>
      </c>
      <c r="AW1083" s="13" t="s">
        <v>32</v>
      </c>
      <c r="AX1083" s="13" t="s">
        <v>77</v>
      </c>
      <c r="AY1083" s="223" t="s">
        <v>209</v>
      </c>
    </row>
    <row r="1084" spans="2:51" s="15" customFormat="1">
      <c r="B1084" s="246"/>
      <c r="C1084" s="247"/>
      <c r="D1084" s="214" t="s">
        <v>555</v>
      </c>
      <c r="E1084" s="248" t="s">
        <v>1</v>
      </c>
      <c r="F1084" s="249" t="s">
        <v>1783</v>
      </c>
      <c r="G1084" s="247"/>
      <c r="H1084" s="248" t="s">
        <v>1</v>
      </c>
      <c r="I1084" s="250"/>
      <c r="J1084" s="247"/>
      <c r="K1084" s="247"/>
      <c r="L1084" s="251"/>
      <c r="M1084" s="252"/>
      <c r="N1084" s="253"/>
      <c r="O1084" s="253"/>
      <c r="P1084" s="253"/>
      <c r="Q1084" s="253"/>
      <c r="R1084" s="253"/>
      <c r="S1084" s="253"/>
      <c r="T1084" s="254"/>
      <c r="AT1084" s="255" t="s">
        <v>555</v>
      </c>
      <c r="AU1084" s="255" t="s">
        <v>87</v>
      </c>
      <c r="AV1084" s="15" t="s">
        <v>85</v>
      </c>
      <c r="AW1084" s="15" t="s">
        <v>32</v>
      </c>
      <c r="AX1084" s="15" t="s">
        <v>77</v>
      </c>
      <c r="AY1084" s="255" t="s">
        <v>209</v>
      </c>
    </row>
    <row r="1085" spans="2:51" s="13" customFormat="1">
      <c r="B1085" s="212"/>
      <c r="C1085" s="213"/>
      <c r="D1085" s="214" t="s">
        <v>555</v>
      </c>
      <c r="E1085" s="215" t="s">
        <v>1</v>
      </c>
      <c r="F1085" s="216" t="s">
        <v>1784</v>
      </c>
      <c r="G1085" s="213"/>
      <c r="H1085" s="217">
        <v>2</v>
      </c>
      <c r="I1085" s="218"/>
      <c r="J1085" s="213"/>
      <c r="K1085" s="213"/>
      <c r="L1085" s="219"/>
      <c r="M1085" s="220"/>
      <c r="N1085" s="221"/>
      <c r="O1085" s="221"/>
      <c r="P1085" s="221"/>
      <c r="Q1085" s="221"/>
      <c r="R1085" s="221"/>
      <c r="S1085" s="221"/>
      <c r="T1085" s="222"/>
      <c r="AT1085" s="223" t="s">
        <v>555</v>
      </c>
      <c r="AU1085" s="223" t="s">
        <v>87</v>
      </c>
      <c r="AV1085" s="13" t="s">
        <v>87</v>
      </c>
      <c r="AW1085" s="13" t="s">
        <v>32</v>
      </c>
      <c r="AX1085" s="13" t="s">
        <v>77</v>
      </c>
      <c r="AY1085" s="223" t="s">
        <v>209</v>
      </c>
    </row>
    <row r="1086" spans="2:51" s="15" customFormat="1">
      <c r="B1086" s="246"/>
      <c r="C1086" s="247"/>
      <c r="D1086" s="214" t="s">
        <v>555</v>
      </c>
      <c r="E1086" s="248" t="s">
        <v>1</v>
      </c>
      <c r="F1086" s="249" t="s">
        <v>1785</v>
      </c>
      <c r="G1086" s="247"/>
      <c r="H1086" s="248" t="s">
        <v>1</v>
      </c>
      <c r="I1086" s="250"/>
      <c r="J1086" s="247"/>
      <c r="K1086" s="247"/>
      <c r="L1086" s="251"/>
      <c r="M1086" s="252"/>
      <c r="N1086" s="253"/>
      <c r="O1086" s="253"/>
      <c r="P1086" s="253"/>
      <c r="Q1086" s="253"/>
      <c r="R1086" s="253"/>
      <c r="S1086" s="253"/>
      <c r="T1086" s="254"/>
      <c r="AT1086" s="255" t="s">
        <v>555</v>
      </c>
      <c r="AU1086" s="255" t="s">
        <v>87</v>
      </c>
      <c r="AV1086" s="15" t="s">
        <v>85</v>
      </c>
      <c r="AW1086" s="15" t="s">
        <v>32</v>
      </c>
      <c r="AX1086" s="15" t="s">
        <v>77</v>
      </c>
      <c r="AY1086" s="255" t="s">
        <v>209</v>
      </c>
    </row>
    <row r="1087" spans="2:51" s="13" customFormat="1">
      <c r="B1087" s="212"/>
      <c r="C1087" s="213"/>
      <c r="D1087" s="214" t="s">
        <v>555</v>
      </c>
      <c r="E1087" s="215" t="s">
        <v>1</v>
      </c>
      <c r="F1087" s="216" t="s">
        <v>1786</v>
      </c>
      <c r="G1087" s="213"/>
      <c r="H1087" s="217">
        <v>20.92</v>
      </c>
      <c r="I1087" s="218"/>
      <c r="J1087" s="213"/>
      <c r="K1087" s="213"/>
      <c r="L1087" s="219"/>
      <c r="M1087" s="220"/>
      <c r="N1087" s="221"/>
      <c r="O1087" s="221"/>
      <c r="P1087" s="221"/>
      <c r="Q1087" s="221"/>
      <c r="R1087" s="221"/>
      <c r="S1087" s="221"/>
      <c r="T1087" s="222"/>
      <c r="AT1087" s="223" t="s">
        <v>555</v>
      </c>
      <c r="AU1087" s="223" t="s">
        <v>87</v>
      </c>
      <c r="AV1087" s="13" t="s">
        <v>87</v>
      </c>
      <c r="AW1087" s="13" t="s">
        <v>32</v>
      </c>
      <c r="AX1087" s="13" t="s">
        <v>77</v>
      </c>
      <c r="AY1087" s="223" t="s">
        <v>209</v>
      </c>
    </row>
    <row r="1088" spans="2:51" s="15" customFormat="1">
      <c r="B1088" s="246"/>
      <c r="C1088" s="247"/>
      <c r="D1088" s="214" t="s">
        <v>555</v>
      </c>
      <c r="E1088" s="248" t="s">
        <v>1</v>
      </c>
      <c r="F1088" s="249" t="s">
        <v>1787</v>
      </c>
      <c r="G1088" s="247"/>
      <c r="H1088" s="248" t="s">
        <v>1</v>
      </c>
      <c r="I1088" s="250"/>
      <c r="J1088" s="247"/>
      <c r="K1088" s="247"/>
      <c r="L1088" s="251"/>
      <c r="M1088" s="252"/>
      <c r="N1088" s="253"/>
      <c r="O1088" s="253"/>
      <c r="P1088" s="253"/>
      <c r="Q1088" s="253"/>
      <c r="R1088" s="253"/>
      <c r="S1088" s="253"/>
      <c r="T1088" s="254"/>
      <c r="AT1088" s="255" t="s">
        <v>555</v>
      </c>
      <c r="AU1088" s="255" t="s">
        <v>87</v>
      </c>
      <c r="AV1088" s="15" t="s">
        <v>85</v>
      </c>
      <c r="AW1088" s="15" t="s">
        <v>32</v>
      </c>
      <c r="AX1088" s="15" t="s">
        <v>77</v>
      </c>
      <c r="AY1088" s="255" t="s">
        <v>209</v>
      </c>
    </row>
    <row r="1089" spans="2:51" s="13" customFormat="1">
      <c r="B1089" s="212"/>
      <c r="C1089" s="213"/>
      <c r="D1089" s="214" t="s">
        <v>555</v>
      </c>
      <c r="E1089" s="215" t="s">
        <v>1</v>
      </c>
      <c r="F1089" s="216" t="s">
        <v>1788</v>
      </c>
      <c r="G1089" s="213"/>
      <c r="H1089" s="217">
        <v>53.31</v>
      </c>
      <c r="I1089" s="218"/>
      <c r="J1089" s="213"/>
      <c r="K1089" s="213"/>
      <c r="L1089" s="219"/>
      <c r="M1089" s="220"/>
      <c r="N1089" s="221"/>
      <c r="O1089" s="221"/>
      <c r="P1089" s="221"/>
      <c r="Q1089" s="221"/>
      <c r="R1089" s="221"/>
      <c r="S1089" s="221"/>
      <c r="T1089" s="222"/>
      <c r="AT1089" s="223" t="s">
        <v>555</v>
      </c>
      <c r="AU1089" s="223" t="s">
        <v>87</v>
      </c>
      <c r="AV1089" s="13" t="s">
        <v>87</v>
      </c>
      <c r="AW1089" s="13" t="s">
        <v>32</v>
      </c>
      <c r="AX1089" s="13" t="s">
        <v>77</v>
      </c>
      <c r="AY1089" s="223" t="s">
        <v>209</v>
      </c>
    </row>
    <row r="1090" spans="2:51" s="15" customFormat="1">
      <c r="B1090" s="246"/>
      <c r="C1090" s="247"/>
      <c r="D1090" s="214" t="s">
        <v>555</v>
      </c>
      <c r="E1090" s="248" t="s">
        <v>1</v>
      </c>
      <c r="F1090" s="249" t="s">
        <v>1789</v>
      </c>
      <c r="G1090" s="247"/>
      <c r="H1090" s="248" t="s">
        <v>1</v>
      </c>
      <c r="I1090" s="250"/>
      <c r="J1090" s="247"/>
      <c r="K1090" s="247"/>
      <c r="L1090" s="251"/>
      <c r="M1090" s="252"/>
      <c r="N1090" s="253"/>
      <c r="O1090" s="253"/>
      <c r="P1090" s="253"/>
      <c r="Q1090" s="253"/>
      <c r="R1090" s="253"/>
      <c r="S1090" s="253"/>
      <c r="T1090" s="254"/>
      <c r="AT1090" s="255" t="s">
        <v>555</v>
      </c>
      <c r="AU1090" s="255" t="s">
        <v>87</v>
      </c>
      <c r="AV1090" s="15" t="s">
        <v>85</v>
      </c>
      <c r="AW1090" s="15" t="s">
        <v>32</v>
      </c>
      <c r="AX1090" s="15" t="s">
        <v>77</v>
      </c>
      <c r="AY1090" s="255" t="s">
        <v>209</v>
      </c>
    </row>
    <row r="1091" spans="2:51" s="13" customFormat="1">
      <c r="B1091" s="212"/>
      <c r="C1091" s="213"/>
      <c r="D1091" s="214" t="s">
        <v>555</v>
      </c>
      <c r="E1091" s="215" t="s">
        <v>1</v>
      </c>
      <c r="F1091" s="216" t="s">
        <v>1790</v>
      </c>
      <c r="G1091" s="213"/>
      <c r="H1091" s="217">
        <v>32.79</v>
      </c>
      <c r="I1091" s="218"/>
      <c r="J1091" s="213"/>
      <c r="K1091" s="213"/>
      <c r="L1091" s="219"/>
      <c r="M1091" s="220"/>
      <c r="N1091" s="221"/>
      <c r="O1091" s="221"/>
      <c r="P1091" s="221"/>
      <c r="Q1091" s="221"/>
      <c r="R1091" s="221"/>
      <c r="S1091" s="221"/>
      <c r="T1091" s="222"/>
      <c r="AT1091" s="223" t="s">
        <v>555</v>
      </c>
      <c r="AU1091" s="223" t="s">
        <v>87</v>
      </c>
      <c r="AV1091" s="13" t="s">
        <v>87</v>
      </c>
      <c r="AW1091" s="13" t="s">
        <v>32</v>
      </c>
      <c r="AX1091" s="13" t="s">
        <v>77</v>
      </c>
      <c r="AY1091" s="223" t="s">
        <v>209</v>
      </c>
    </row>
    <row r="1092" spans="2:51" s="15" customFormat="1">
      <c r="B1092" s="246"/>
      <c r="C1092" s="247"/>
      <c r="D1092" s="214" t="s">
        <v>555</v>
      </c>
      <c r="E1092" s="248" t="s">
        <v>1</v>
      </c>
      <c r="F1092" s="249" t="s">
        <v>1791</v>
      </c>
      <c r="G1092" s="247"/>
      <c r="H1092" s="248" t="s">
        <v>1</v>
      </c>
      <c r="I1092" s="250"/>
      <c r="J1092" s="247"/>
      <c r="K1092" s="247"/>
      <c r="L1092" s="251"/>
      <c r="M1092" s="252"/>
      <c r="N1092" s="253"/>
      <c r="O1092" s="253"/>
      <c r="P1092" s="253"/>
      <c r="Q1092" s="253"/>
      <c r="R1092" s="253"/>
      <c r="S1092" s="253"/>
      <c r="T1092" s="254"/>
      <c r="AT1092" s="255" t="s">
        <v>555</v>
      </c>
      <c r="AU1092" s="255" t="s">
        <v>87</v>
      </c>
      <c r="AV1092" s="15" t="s">
        <v>85</v>
      </c>
      <c r="AW1092" s="15" t="s">
        <v>32</v>
      </c>
      <c r="AX1092" s="15" t="s">
        <v>77</v>
      </c>
      <c r="AY1092" s="255" t="s">
        <v>209</v>
      </c>
    </row>
    <row r="1093" spans="2:51" s="13" customFormat="1">
      <c r="B1093" s="212"/>
      <c r="C1093" s="213"/>
      <c r="D1093" s="214" t="s">
        <v>555</v>
      </c>
      <c r="E1093" s="215" t="s">
        <v>1</v>
      </c>
      <c r="F1093" s="216" t="s">
        <v>1792</v>
      </c>
      <c r="G1093" s="213"/>
      <c r="H1093" s="217">
        <v>5.36</v>
      </c>
      <c r="I1093" s="218"/>
      <c r="J1093" s="213"/>
      <c r="K1093" s="213"/>
      <c r="L1093" s="219"/>
      <c r="M1093" s="220"/>
      <c r="N1093" s="221"/>
      <c r="O1093" s="221"/>
      <c r="P1093" s="221"/>
      <c r="Q1093" s="221"/>
      <c r="R1093" s="221"/>
      <c r="S1093" s="221"/>
      <c r="T1093" s="222"/>
      <c r="AT1093" s="223" t="s">
        <v>555</v>
      </c>
      <c r="AU1093" s="223" t="s">
        <v>87</v>
      </c>
      <c r="AV1093" s="13" t="s">
        <v>87</v>
      </c>
      <c r="AW1093" s="13" t="s">
        <v>32</v>
      </c>
      <c r="AX1093" s="13" t="s">
        <v>77</v>
      </c>
      <c r="AY1093" s="223" t="s">
        <v>209</v>
      </c>
    </row>
    <row r="1094" spans="2:51" s="15" customFormat="1">
      <c r="B1094" s="246"/>
      <c r="C1094" s="247"/>
      <c r="D1094" s="214" t="s">
        <v>555</v>
      </c>
      <c r="E1094" s="248" t="s">
        <v>1</v>
      </c>
      <c r="F1094" s="249" t="s">
        <v>1793</v>
      </c>
      <c r="G1094" s="247"/>
      <c r="H1094" s="248" t="s">
        <v>1</v>
      </c>
      <c r="I1094" s="250"/>
      <c r="J1094" s="247"/>
      <c r="K1094" s="247"/>
      <c r="L1094" s="251"/>
      <c r="M1094" s="252"/>
      <c r="N1094" s="253"/>
      <c r="O1094" s="253"/>
      <c r="P1094" s="253"/>
      <c r="Q1094" s="253"/>
      <c r="R1094" s="253"/>
      <c r="S1094" s="253"/>
      <c r="T1094" s="254"/>
      <c r="AT1094" s="255" t="s">
        <v>555</v>
      </c>
      <c r="AU1094" s="255" t="s">
        <v>87</v>
      </c>
      <c r="AV1094" s="15" t="s">
        <v>85</v>
      </c>
      <c r="AW1094" s="15" t="s">
        <v>32</v>
      </c>
      <c r="AX1094" s="15" t="s">
        <v>77</v>
      </c>
      <c r="AY1094" s="255" t="s">
        <v>209</v>
      </c>
    </row>
    <row r="1095" spans="2:51" s="13" customFormat="1">
      <c r="B1095" s="212"/>
      <c r="C1095" s="213"/>
      <c r="D1095" s="214" t="s">
        <v>555</v>
      </c>
      <c r="E1095" s="215" t="s">
        <v>1</v>
      </c>
      <c r="F1095" s="216" t="s">
        <v>1794</v>
      </c>
      <c r="G1095" s="213"/>
      <c r="H1095" s="217">
        <v>5.44</v>
      </c>
      <c r="I1095" s="218"/>
      <c r="J1095" s="213"/>
      <c r="K1095" s="213"/>
      <c r="L1095" s="219"/>
      <c r="M1095" s="220"/>
      <c r="N1095" s="221"/>
      <c r="O1095" s="221"/>
      <c r="P1095" s="221"/>
      <c r="Q1095" s="221"/>
      <c r="R1095" s="221"/>
      <c r="S1095" s="221"/>
      <c r="T1095" s="222"/>
      <c r="AT1095" s="223" t="s">
        <v>555</v>
      </c>
      <c r="AU1095" s="223" t="s">
        <v>87</v>
      </c>
      <c r="AV1095" s="13" t="s">
        <v>87</v>
      </c>
      <c r="AW1095" s="13" t="s">
        <v>32</v>
      </c>
      <c r="AX1095" s="13" t="s">
        <v>77</v>
      </c>
      <c r="AY1095" s="223" t="s">
        <v>209</v>
      </c>
    </row>
    <row r="1096" spans="2:51" s="15" customFormat="1">
      <c r="B1096" s="246"/>
      <c r="C1096" s="247"/>
      <c r="D1096" s="214" t="s">
        <v>555</v>
      </c>
      <c r="E1096" s="248" t="s">
        <v>1</v>
      </c>
      <c r="F1096" s="249" t="s">
        <v>1795</v>
      </c>
      <c r="G1096" s="247"/>
      <c r="H1096" s="248" t="s">
        <v>1</v>
      </c>
      <c r="I1096" s="250"/>
      <c r="J1096" s="247"/>
      <c r="K1096" s="247"/>
      <c r="L1096" s="251"/>
      <c r="M1096" s="252"/>
      <c r="N1096" s="253"/>
      <c r="O1096" s="253"/>
      <c r="P1096" s="253"/>
      <c r="Q1096" s="253"/>
      <c r="R1096" s="253"/>
      <c r="S1096" s="253"/>
      <c r="T1096" s="254"/>
      <c r="AT1096" s="255" t="s">
        <v>555</v>
      </c>
      <c r="AU1096" s="255" t="s">
        <v>87</v>
      </c>
      <c r="AV1096" s="15" t="s">
        <v>85</v>
      </c>
      <c r="AW1096" s="15" t="s">
        <v>32</v>
      </c>
      <c r="AX1096" s="15" t="s">
        <v>77</v>
      </c>
      <c r="AY1096" s="255" t="s">
        <v>209</v>
      </c>
    </row>
    <row r="1097" spans="2:51" s="13" customFormat="1">
      <c r="B1097" s="212"/>
      <c r="C1097" s="213"/>
      <c r="D1097" s="214" t="s">
        <v>555</v>
      </c>
      <c r="E1097" s="215" t="s">
        <v>1</v>
      </c>
      <c r="F1097" s="216" t="s">
        <v>1592</v>
      </c>
      <c r="G1097" s="213"/>
      <c r="H1097" s="217">
        <v>2.95</v>
      </c>
      <c r="I1097" s="218"/>
      <c r="J1097" s="213"/>
      <c r="K1097" s="213"/>
      <c r="L1097" s="219"/>
      <c r="M1097" s="220"/>
      <c r="N1097" s="221"/>
      <c r="O1097" s="221"/>
      <c r="P1097" s="221"/>
      <c r="Q1097" s="221"/>
      <c r="R1097" s="221"/>
      <c r="S1097" s="221"/>
      <c r="T1097" s="222"/>
      <c r="AT1097" s="223" t="s">
        <v>555</v>
      </c>
      <c r="AU1097" s="223" t="s">
        <v>87</v>
      </c>
      <c r="AV1097" s="13" t="s">
        <v>87</v>
      </c>
      <c r="AW1097" s="13" t="s">
        <v>32</v>
      </c>
      <c r="AX1097" s="13" t="s">
        <v>77</v>
      </c>
      <c r="AY1097" s="223" t="s">
        <v>209</v>
      </c>
    </row>
    <row r="1098" spans="2:51" s="15" customFormat="1">
      <c r="B1098" s="246"/>
      <c r="C1098" s="247"/>
      <c r="D1098" s="214" t="s">
        <v>555</v>
      </c>
      <c r="E1098" s="248" t="s">
        <v>1</v>
      </c>
      <c r="F1098" s="249" t="s">
        <v>1796</v>
      </c>
      <c r="G1098" s="247"/>
      <c r="H1098" s="248" t="s">
        <v>1</v>
      </c>
      <c r="I1098" s="250"/>
      <c r="J1098" s="247"/>
      <c r="K1098" s="247"/>
      <c r="L1098" s="251"/>
      <c r="M1098" s="252"/>
      <c r="N1098" s="253"/>
      <c r="O1098" s="253"/>
      <c r="P1098" s="253"/>
      <c r="Q1098" s="253"/>
      <c r="R1098" s="253"/>
      <c r="S1098" s="253"/>
      <c r="T1098" s="254"/>
      <c r="AT1098" s="255" t="s">
        <v>555</v>
      </c>
      <c r="AU1098" s="255" t="s">
        <v>87</v>
      </c>
      <c r="AV1098" s="15" t="s">
        <v>85</v>
      </c>
      <c r="AW1098" s="15" t="s">
        <v>32</v>
      </c>
      <c r="AX1098" s="15" t="s">
        <v>77</v>
      </c>
      <c r="AY1098" s="255" t="s">
        <v>209</v>
      </c>
    </row>
    <row r="1099" spans="2:51" s="13" customFormat="1">
      <c r="B1099" s="212"/>
      <c r="C1099" s="213"/>
      <c r="D1099" s="214" t="s">
        <v>555</v>
      </c>
      <c r="E1099" s="215" t="s">
        <v>1</v>
      </c>
      <c r="F1099" s="216" t="s">
        <v>1496</v>
      </c>
      <c r="G1099" s="213"/>
      <c r="H1099" s="217">
        <v>16.91</v>
      </c>
      <c r="I1099" s="218"/>
      <c r="J1099" s="213"/>
      <c r="K1099" s="213"/>
      <c r="L1099" s="219"/>
      <c r="M1099" s="220"/>
      <c r="N1099" s="221"/>
      <c r="O1099" s="221"/>
      <c r="P1099" s="221"/>
      <c r="Q1099" s="221"/>
      <c r="R1099" s="221"/>
      <c r="S1099" s="221"/>
      <c r="T1099" s="222"/>
      <c r="AT1099" s="223" t="s">
        <v>555</v>
      </c>
      <c r="AU1099" s="223" t="s">
        <v>87</v>
      </c>
      <c r="AV1099" s="13" t="s">
        <v>87</v>
      </c>
      <c r="AW1099" s="13" t="s">
        <v>32</v>
      </c>
      <c r="AX1099" s="13" t="s">
        <v>77</v>
      </c>
      <c r="AY1099" s="223" t="s">
        <v>209</v>
      </c>
    </row>
    <row r="1100" spans="2:51" s="15" customFormat="1">
      <c r="B1100" s="246"/>
      <c r="C1100" s="247"/>
      <c r="D1100" s="214" t="s">
        <v>555</v>
      </c>
      <c r="E1100" s="248" t="s">
        <v>1</v>
      </c>
      <c r="F1100" s="249" t="s">
        <v>1797</v>
      </c>
      <c r="G1100" s="247"/>
      <c r="H1100" s="248" t="s">
        <v>1</v>
      </c>
      <c r="I1100" s="250"/>
      <c r="J1100" s="247"/>
      <c r="K1100" s="247"/>
      <c r="L1100" s="251"/>
      <c r="M1100" s="252"/>
      <c r="N1100" s="253"/>
      <c r="O1100" s="253"/>
      <c r="P1100" s="253"/>
      <c r="Q1100" s="253"/>
      <c r="R1100" s="253"/>
      <c r="S1100" s="253"/>
      <c r="T1100" s="254"/>
      <c r="AT1100" s="255" t="s">
        <v>555</v>
      </c>
      <c r="AU1100" s="255" t="s">
        <v>87</v>
      </c>
      <c r="AV1100" s="15" t="s">
        <v>85</v>
      </c>
      <c r="AW1100" s="15" t="s">
        <v>32</v>
      </c>
      <c r="AX1100" s="15" t="s">
        <v>77</v>
      </c>
      <c r="AY1100" s="255" t="s">
        <v>209</v>
      </c>
    </row>
    <row r="1101" spans="2:51" s="13" customFormat="1">
      <c r="B1101" s="212"/>
      <c r="C1101" s="213"/>
      <c r="D1101" s="214" t="s">
        <v>555</v>
      </c>
      <c r="E1101" s="215" t="s">
        <v>1</v>
      </c>
      <c r="F1101" s="216" t="s">
        <v>1713</v>
      </c>
      <c r="G1101" s="213"/>
      <c r="H1101" s="217">
        <v>5.81</v>
      </c>
      <c r="I1101" s="218"/>
      <c r="J1101" s="213"/>
      <c r="K1101" s="213"/>
      <c r="L1101" s="219"/>
      <c r="M1101" s="220"/>
      <c r="N1101" s="221"/>
      <c r="O1101" s="221"/>
      <c r="P1101" s="221"/>
      <c r="Q1101" s="221"/>
      <c r="R1101" s="221"/>
      <c r="S1101" s="221"/>
      <c r="T1101" s="222"/>
      <c r="AT1101" s="223" t="s">
        <v>555</v>
      </c>
      <c r="AU1101" s="223" t="s">
        <v>87</v>
      </c>
      <c r="AV1101" s="13" t="s">
        <v>87</v>
      </c>
      <c r="AW1101" s="13" t="s">
        <v>32</v>
      </c>
      <c r="AX1101" s="13" t="s">
        <v>77</v>
      </c>
      <c r="AY1101" s="223" t="s">
        <v>209</v>
      </c>
    </row>
    <row r="1102" spans="2:51" s="15" customFormat="1">
      <c r="B1102" s="246"/>
      <c r="C1102" s="247"/>
      <c r="D1102" s="214" t="s">
        <v>555</v>
      </c>
      <c r="E1102" s="248" t="s">
        <v>1</v>
      </c>
      <c r="F1102" s="249" t="s">
        <v>1798</v>
      </c>
      <c r="G1102" s="247"/>
      <c r="H1102" s="248" t="s">
        <v>1</v>
      </c>
      <c r="I1102" s="250"/>
      <c r="J1102" s="247"/>
      <c r="K1102" s="247"/>
      <c r="L1102" s="251"/>
      <c r="M1102" s="252"/>
      <c r="N1102" s="253"/>
      <c r="O1102" s="253"/>
      <c r="P1102" s="253"/>
      <c r="Q1102" s="253"/>
      <c r="R1102" s="253"/>
      <c r="S1102" s="253"/>
      <c r="T1102" s="254"/>
      <c r="AT1102" s="255" t="s">
        <v>555</v>
      </c>
      <c r="AU1102" s="255" t="s">
        <v>87</v>
      </c>
      <c r="AV1102" s="15" t="s">
        <v>85</v>
      </c>
      <c r="AW1102" s="15" t="s">
        <v>32</v>
      </c>
      <c r="AX1102" s="15" t="s">
        <v>77</v>
      </c>
      <c r="AY1102" s="255" t="s">
        <v>209</v>
      </c>
    </row>
    <row r="1103" spans="2:51" s="13" customFormat="1">
      <c r="B1103" s="212"/>
      <c r="C1103" s="213"/>
      <c r="D1103" s="214" t="s">
        <v>555</v>
      </c>
      <c r="E1103" s="215" t="s">
        <v>1</v>
      </c>
      <c r="F1103" s="216" t="s">
        <v>1715</v>
      </c>
      <c r="G1103" s="213"/>
      <c r="H1103" s="217">
        <v>5.79</v>
      </c>
      <c r="I1103" s="218"/>
      <c r="J1103" s="213"/>
      <c r="K1103" s="213"/>
      <c r="L1103" s="219"/>
      <c r="M1103" s="220"/>
      <c r="N1103" s="221"/>
      <c r="O1103" s="221"/>
      <c r="P1103" s="221"/>
      <c r="Q1103" s="221"/>
      <c r="R1103" s="221"/>
      <c r="S1103" s="221"/>
      <c r="T1103" s="222"/>
      <c r="AT1103" s="223" t="s">
        <v>555</v>
      </c>
      <c r="AU1103" s="223" t="s">
        <v>87</v>
      </c>
      <c r="AV1103" s="13" t="s">
        <v>87</v>
      </c>
      <c r="AW1103" s="13" t="s">
        <v>32</v>
      </c>
      <c r="AX1103" s="13" t="s">
        <v>77</v>
      </c>
      <c r="AY1103" s="223" t="s">
        <v>209</v>
      </c>
    </row>
    <row r="1104" spans="2:51" s="15" customFormat="1">
      <c r="B1104" s="246"/>
      <c r="C1104" s="247"/>
      <c r="D1104" s="214" t="s">
        <v>555</v>
      </c>
      <c r="E1104" s="248" t="s">
        <v>1</v>
      </c>
      <c r="F1104" s="249" t="s">
        <v>1799</v>
      </c>
      <c r="G1104" s="247"/>
      <c r="H1104" s="248" t="s">
        <v>1</v>
      </c>
      <c r="I1104" s="250"/>
      <c r="J1104" s="247"/>
      <c r="K1104" s="247"/>
      <c r="L1104" s="251"/>
      <c r="M1104" s="252"/>
      <c r="N1104" s="253"/>
      <c r="O1104" s="253"/>
      <c r="P1104" s="253"/>
      <c r="Q1104" s="253"/>
      <c r="R1104" s="253"/>
      <c r="S1104" s="253"/>
      <c r="T1104" s="254"/>
      <c r="AT1104" s="255" t="s">
        <v>555</v>
      </c>
      <c r="AU1104" s="255" t="s">
        <v>87</v>
      </c>
      <c r="AV1104" s="15" t="s">
        <v>85</v>
      </c>
      <c r="AW1104" s="15" t="s">
        <v>32</v>
      </c>
      <c r="AX1104" s="15" t="s">
        <v>77</v>
      </c>
      <c r="AY1104" s="255" t="s">
        <v>209</v>
      </c>
    </row>
    <row r="1105" spans="2:51" s="13" customFormat="1">
      <c r="B1105" s="212"/>
      <c r="C1105" s="213"/>
      <c r="D1105" s="214" t="s">
        <v>555</v>
      </c>
      <c r="E1105" s="215" t="s">
        <v>1</v>
      </c>
      <c r="F1105" s="216" t="s">
        <v>1800</v>
      </c>
      <c r="G1105" s="213"/>
      <c r="H1105" s="217">
        <v>7.68</v>
      </c>
      <c r="I1105" s="218"/>
      <c r="J1105" s="213"/>
      <c r="K1105" s="213"/>
      <c r="L1105" s="219"/>
      <c r="M1105" s="220"/>
      <c r="N1105" s="221"/>
      <c r="O1105" s="221"/>
      <c r="P1105" s="221"/>
      <c r="Q1105" s="221"/>
      <c r="R1105" s="221"/>
      <c r="S1105" s="221"/>
      <c r="T1105" s="222"/>
      <c r="AT1105" s="223" t="s">
        <v>555</v>
      </c>
      <c r="AU1105" s="223" t="s">
        <v>87</v>
      </c>
      <c r="AV1105" s="13" t="s">
        <v>87</v>
      </c>
      <c r="AW1105" s="13" t="s">
        <v>32</v>
      </c>
      <c r="AX1105" s="13" t="s">
        <v>77</v>
      </c>
      <c r="AY1105" s="223" t="s">
        <v>209</v>
      </c>
    </row>
    <row r="1106" spans="2:51" s="15" customFormat="1">
      <c r="B1106" s="246"/>
      <c r="C1106" s="247"/>
      <c r="D1106" s="214" t="s">
        <v>555</v>
      </c>
      <c r="E1106" s="248" t="s">
        <v>1</v>
      </c>
      <c r="F1106" s="249" t="s">
        <v>1801</v>
      </c>
      <c r="G1106" s="247"/>
      <c r="H1106" s="248" t="s">
        <v>1</v>
      </c>
      <c r="I1106" s="250"/>
      <c r="J1106" s="247"/>
      <c r="K1106" s="247"/>
      <c r="L1106" s="251"/>
      <c r="M1106" s="252"/>
      <c r="N1106" s="253"/>
      <c r="O1106" s="253"/>
      <c r="P1106" s="253"/>
      <c r="Q1106" s="253"/>
      <c r="R1106" s="253"/>
      <c r="S1106" s="253"/>
      <c r="T1106" s="254"/>
      <c r="AT1106" s="255" t="s">
        <v>555</v>
      </c>
      <c r="AU1106" s="255" t="s">
        <v>87</v>
      </c>
      <c r="AV1106" s="15" t="s">
        <v>85</v>
      </c>
      <c r="AW1106" s="15" t="s">
        <v>32</v>
      </c>
      <c r="AX1106" s="15" t="s">
        <v>77</v>
      </c>
      <c r="AY1106" s="255" t="s">
        <v>209</v>
      </c>
    </row>
    <row r="1107" spans="2:51" s="13" customFormat="1">
      <c r="B1107" s="212"/>
      <c r="C1107" s="213"/>
      <c r="D1107" s="214" t="s">
        <v>555</v>
      </c>
      <c r="E1107" s="215" t="s">
        <v>1</v>
      </c>
      <c r="F1107" s="216" t="s">
        <v>1802</v>
      </c>
      <c r="G1107" s="213"/>
      <c r="H1107" s="217">
        <v>9.65</v>
      </c>
      <c r="I1107" s="218"/>
      <c r="J1107" s="213"/>
      <c r="K1107" s="213"/>
      <c r="L1107" s="219"/>
      <c r="M1107" s="220"/>
      <c r="N1107" s="221"/>
      <c r="O1107" s="221"/>
      <c r="P1107" s="221"/>
      <c r="Q1107" s="221"/>
      <c r="R1107" s="221"/>
      <c r="S1107" s="221"/>
      <c r="T1107" s="222"/>
      <c r="AT1107" s="223" t="s">
        <v>555</v>
      </c>
      <c r="AU1107" s="223" t="s">
        <v>87</v>
      </c>
      <c r="AV1107" s="13" t="s">
        <v>87</v>
      </c>
      <c r="AW1107" s="13" t="s">
        <v>32</v>
      </c>
      <c r="AX1107" s="13" t="s">
        <v>77</v>
      </c>
      <c r="AY1107" s="223" t="s">
        <v>209</v>
      </c>
    </row>
    <row r="1108" spans="2:51" s="15" customFormat="1">
      <c r="B1108" s="246"/>
      <c r="C1108" s="247"/>
      <c r="D1108" s="214" t="s">
        <v>555</v>
      </c>
      <c r="E1108" s="248" t="s">
        <v>1</v>
      </c>
      <c r="F1108" s="249" t="s">
        <v>1803</v>
      </c>
      <c r="G1108" s="247"/>
      <c r="H1108" s="248" t="s">
        <v>1</v>
      </c>
      <c r="I1108" s="250"/>
      <c r="J1108" s="247"/>
      <c r="K1108" s="247"/>
      <c r="L1108" s="251"/>
      <c r="M1108" s="252"/>
      <c r="N1108" s="253"/>
      <c r="O1108" s="253"/>
      <c r="P1108" s="253"/>
      <c r="Q1108" s="253"/>
      <c r="R1108" s="253"/>
      <c r="S1108" s="253"/>
      <c r="T1108" s="254"/>
      <c r="AT1108" s="255" t="s">
        <v>555</v>
      </c>
      <c r="AU1108" s="255" t="s">
        <v>87</v>
      </c>
      <c r="AV1108" s="15" t="s">
        <v>85</v>
      </c>
      <c r="AW1108" s="15" t="s">
        <v>32</v>
      </c>
      <c r="AX1108" s="15" t="s">
        <v>77</v>
      </c>
      <c r="AY1108" s="255" t="s">
        <v>209</v>
      </c>
    </row>
    <row r="1109" spans="2:51" s="13" customFormat="1">
      <c r="B1109" s="212"/>
      <c r="C1109" s="213"/>
      <c r="D1109" s="214" t="s">
        <v>555</v>
      </c>
      <c r="E1109" s="215" t="s">
        <v>1</v>
      </c>
      <c r="F1109" s="216" t="s">
        <v>1804</v>
      </c>
      <c r="G1109" s="213"/>
      <c r="H1109" s="217">
        <v>1.97</v>
      </c>
      <c r="I1109" s="218"/>
      <c r="J1109" s="213"/>
      <c r="K1109" s="213"/>
      <c r="L1109" s="219"/>
      <c r="M1109" s="220"/>
      <c r="N1109" s="221"/>
      <c r="O1109" s="221"/>
      <c r="P1109" s="221"/>
      <c r="Q1109" s="221"/>
      <c r="R1109" s="221"/>
      <c r="S1109" s="221"/>
      <c r="T1109" s="222"/>
      <c r="AT1109" s="223" t="s">
        <v>555</v>
      </c>
      <c r="AU1109" s="223" t="s">
        <v>87</v>
      </c>
      <c r="AV1109" s="13" t="s">
        <v>87</v>
      </c>
      <c r="AW1109" s="13" t="s">
        <v>32</v>
      </c>
      <c r="AX1109" s="13" t="s">
        <v>77</v>
      </c>
      <c r="AY1109" s="223" t="s">
        <v>209</v>
      </c>
    </row>
    <row r="1110" spans="2:51" s="15" customFormat="1">
      <c r="B1110" s="246"/>
      <c r="C1110" s="247"/>
      <c r="D1110" s="214" t="s">
        <v>555</v>
      </c>
      <c r="E1110" s="248" t="s">
        <v>1</v>
      </c>
      <c r="F1110" s="249" t="s">
        <v>1805</v>
      </c>
      <c r="G1110" s="247"/>
      <c r="H1110" s="248" t="s">
        <v>1</v>
      </c>
      <c r="I1110" s="250"/>
      <c r="J1110" s="247"/>
      <c r="K1110" s="247"/>
      <c r="L1110" s="251"/>
      <c r="M1110" s="252"/>
      <c r="N1110" s="253"/>
      <c r="O1110" s="253"/>
      <c r="P1110" s="253"/>
      <c r="Q1110" s="253"/>
      <c r="R1110" s="253"/>
      <c r="S1110" s="253"/>
      <c r="T1110" s="254"/>
      <c r="AT1110" s="255" t="s">
        <v>555</v>
      </c>
      <c r="AU1110" s="255" t="s">
        <v>87</v>
      </c>
      <c r="AV1110" s="15" t="s">
        <v>85</v>
      </c>
      <c r="AW1110" s="15" t="s">
        <v>32</v>
      </c>
      <c r="AX1110" s="15" t="s">
        <v>77</v>
      </c>
      <c r="AY1110" s="255" t="s">
        <v>209</v>
      </c>
    </row>
    <row r="1111" spans="2:51" s="13" customFormat="1">
      <c r="B1111" s="212"/>
      <c r="C1111" s="213"/>
      <c r="D1111" s="214" t="s">
        <v>555</v>
      </c>
      <c r="E1111" s="215" t="s">
        <v>1</v>
      </c>
      <c r="F1111" s="216" t="s">
        <v>1684</v>
      </c>
      <c r="G1111" s="213"/>
      <c r="H1111" s="217">
        <v>1.0900000000000001</v>
      </c>
      <c r="I1111" s="218"/>
      <c r="J1111" s="213"/>
      <c r="K1111" s="213"/>
      <c r="L1111" s="219"/>
      <c r="M1111" s="220"/>
      <c r="N1111" s="221"/>
      <c r="O1111" s="221"/>
      <c r="P1111" s="221"/>
      <c r="Q1111" s="221"/>
      <c r="R1111" s="221"/>
      <c r="S1111" s="221"/>
      <c r="T1111" s="222"/>
      <c r="AT1111" s="223" t="s">
        <v>555</v>
      </c>
      <c r="AU1111" s="223" t="s">
        <v>87</v>
      </c>
      <c r="AV1111" s="13" t="s">
        <v>87</v>
      </c>
      <c r="AW1111" s="13" t="s">
        <v>32</v>
      </c>
      <c r="AX1111" s="13" t="s">
        <v>77</v>
      </c>
      <c r="AY1111" s="223" t="s">
        <v>209</v>
      </c>
    </row>
    <row r="1112" spans="2:51" s="15" customFormat="1">
      <c r="B1112" s="246"/>
      <c r="C1112" s="247"/>
      <c r="D1112" s="214" t="s">
        <v>555</v>
      </c>
      <c r="E1112" s="248" t="s">
        <v>1</v>
      </c>
      <c r="F1112" s="249" t="s">
        <v>1806</v>
      </c>
      <c r="G1112" s="247"/>
      <c r="H1112" s="248" t="s">
        <v>1</v>
      </c>
      <c r="I1112" s="250"/>
      <c r="J1112" s="247"/>
      <c r="K1112" s="247"/>
      <c r="L1112" s="251"/>
      <c r="M1112" s="252"/>
      <c r="N1112" s="253"/>
      <c r="O1112" s="253"/>
      <c r="P1112" s="253"/>
      <c r="Q1112" s="253"/>
      <c r="R1112" s="253"/>
      <c r="S1112" s="253"/>
      <c r="T1112" s="254"/>
      <c r="AT1112" s="255" t="s">
        <v>555</v>
      </c>
      <c r="AU1112" s="255" t="s">
        <v>87</v>
      </c>
      <c r="AV1112" s="15" t="s">
        <v>85</v>
      </c>
      <c r="AW1112" s="15" t="s">
        <v>32</v>
      </c>
      <c r="AX1112" s="15" t="s">
        <v>77</v>
      </c>
      <c r="AY1112" s="255" t="s">
        <v>209</v>
      </c>
    </row>
    <row r="1113" spans="2:51" s="13" customFormat="1">
      <c r="B1113" s="212"/>
      <c r="C1113" s="213"/>
      <c r="D1113" s="214" t="s">
        <v>555</v>
      </c>
      <c r="E1113" s="215" t="s">
        <v>1</v>
      </c>
      <c r="F1113" s="216" t="s">
        <v>1684</v>
      </c>
      <c r="G1113" s="213"/>
      <c r="H1113" s="217">
        <v>1.0900000000000001</v>
      </c>
      <c r="I1113" s="218"/>
      <c r="J1113" s="213"/>
      <c r="K1113" s="213"/>
      <c r="L1113" s="219"/>
      <c r="M1113" s="220"/>
      <c r="N1113" s="221"/>
      <c r="O1113" s="221"/>
      <c r="P1113" s="221"/>
      <c r="Q1113" s="221"/>
      <c r="R1113" s="221"/>
      <c r="S1113" s="221"/>
      <c r="T1113" s="222"/>
      <c r="AT1113" s="223" t="s">
        <v>555</v>
      </c>
      <c r="AU1113" s="223" t="s">
        <v>87</v>
      </c>
      <c r="AV1113" s="13" t="s">
        <v>87</v>
      </c>
      <c r="AW1113" s="13" t="s">
        <v>32</v>
      </c>
      <c r="AX1113" s="13" t="s">
        <v>77</v>
      </c>
      <c r="AY1113" s="223" t="s">
        <v>209</v>
      </c>
    </row>
    <row r="1114" spans="2:51" s="15" customFormat="1">
      <c r="B1114" s="246"/>
      <c r="C1114" s="247"/>
      <c r="D1114" s="214" t="s">
        <v>555</v>
      </c>
      <c r="E1114" s="248" t="s">
        <v>1</v>
      </c>
      <c r="F1114" s="249" t="s">
        <v>1807</v>
      </c>
      <c r="G1114" s="247"/>
      <c r="H1114" s="248" t="s">
        <v>1</v>
      </c>
      <c r="I1114" s="250"/>
      <c r="J1114" s="247"/>
      <c r="K1114" s="247"/>
      <c r="L1114" s="251"/>
      <c r="M1114" s="252"/>
      <c r="N1114" s="253"/>
      <c r="O1114" s="253"/>
      <c r="P1114" s="253"/>
      <c r="Q1114" s="253"/>
      <c r="R1114" s="253"/>
      <c r="S1114" s="253"/>
      <c r="T1114" s="254"/>
      <c r="AT1114" s="255" t="s">
        <v>555</v>
      </c>
      <c r="AU1114" s="255" t="s">
        <v>87</v>
      </c>
      <c r="AV1114" s="15" t="s">
        <v>85</v>
      </c>
      <c r="AW1114" s="15" t="s">
        <v>32</v>
      </c>
      <c r="AX1114" s="15" t="s">
        <v>77</v>
      </c>
      <c r="AY1114" s="255" t="s">
        <v>209</v>
      </c>
    </row>
    <row r="1115" spans="2:51" s="13" customFormat="1">
      <c r="B1115" s="212"/>
      <c r="C1115" s="213"/>
      <c r="D1115" s="214" t="s">
        <v>555</v>
      </c>
      <c r="E1115" s="215" t="s">
        <v>1</v>
      </c>
      <c r="F1115" s="216" t="s">
        <v>1804</v>
      </c>
      <c r="G1115" s="213"/>
      <c r="H1115" s="217">
        <v>1.97</v>
      </c>
      <c r="I1115" s="218"/>
      <c r="J1115" s="213"/>
      <c r="K1115" s="213"/>
      <c r="L1115" s="219"/>
      <c r="M1115" s="220"/>
      <c r="N1115" s="221"/>
      <c r="O1115" s="221"/>
      <c r="P1115" s="221"/>
      <c r="Q1115" s="221"/>
      <c r="R1115" s="221"/>
      <c r="S1115" s="221"/>
      <c r="T1115" s="222"/>
      <c r="AT1115" s="223" t="s">
        <v>555</v>
      </c>
      <c r="AU1115" s="223" t="s">
        <v>87</v>
      </c>
      <c r="AV1115" s="13" t="s">
        <v>87</v>
      </c>
      <c r="AW1115" s="13" t="s">
        <v>32</v>
      </c>
      <c r="AX1115" s="13" t="s">
        <v>77</v>
      </c>
      <c r="AY1115" s="223" t="s">
        <v>209</v>
      </c>
    </row>
    <row r="1116" spans="2:51" s="15" customFormat="1">
      <c r="B1116" s="246"/>
      <c r="C1116" s="247"/>
      <c r="D1116" s="214" t="s">
        <v>555</v>
      </c>
      <c r="E1116" s="248" t="s">
        <v>1</v>
      </c>
      <c r="F1116" s="249" t="s">
        <v>1808</v>
      </c>
      <c r="G1116" s="247"/>
      <c r="H1116" s="248" t="s">
        <v>1</v>
      </c>
      <c r="I1116" s="250"/>
      <c r="J1116" s="247"/>
      <c r="K1116" s="247"/>
      <c r="L1116" s="251"/>
      <c r="M1116" s="252"/>
      <c r="N1116" s="253"/>
      <c r="O1116" s="253"/>
      <c r="P1116" s="253"/>
      <c r="Q1116" s="253"/>
      <c r="R1116" s="253"/>
      <c r="S1116" s="253"/>
      <c r="T1116" s="254"/>
      <c r="AT1116" s="255" t="s">
        <v>555</v>
      </c>
      <c r="AU1116" s="255" t="s">
        <v>87</v>
      </c>
      <c r="AV1116" s="15" t="s">
        <v>85</v>
      </c>
      <c r="AW1116" s="15" t="s">
        <v>32</v>
      </c>
      <c r="AX1116" s="15" t="s">
        <v>77</v>
      </c>
      <c r="AY1116" s="255" t="s">
        <v>209</v>
      </c>
    </row>
    <row r="1117" spans="2:51" s="13" customFormat="1">
      <c r="B1117" s="212"/>
      <c r="C1117" s="213"/>
      <c r="D1117" s="214" t="s">
        <v>555</v>
      </c>
      <c r="E1117" s="215" t="s">
        <v>1</v>
      </c>
      <c r="F1117" s="216" t="s">
        <v>1809</v>
      </c>
      <c r="G1117" s="213"/>
      <c r="H1117" s="217">
        <v>2.52</v>
      </c>
      <c r="I1117" s="218"/>
      <c r="J1117" s="213"/>
      <c r="K1117" s="213"/>
      <c r="L1117" s="219"/>
      <c r="M1117" s="220"/>
      <c r="N1117" s="221"/>
      <c r="O1117" s="221"/>
      <c r="P1117" s="221"/>
      <c r="Q1117" s="221"/>
      <c r="R1117" s="221"/>
      <c r="S1117" s="221"/>
      <c r="T1117" s="222"/>
      <c r="AT1117" s="223" t="s">
        <v>555</v>
      </c>
      <c r="AU1117" s="223" t="s">
        <v>87</v>
      </c>
      <c r="AV1117" s="13" t="s">
        <v>87</v>
      </c>
      <c r="AW1117" s="13" t="s">
        <v>32</v>
      </c>
      <c r="AX1117" s="13" t="s">
        <v>77</v>
      </c>
      <c r="AY1117" s="223" t="s">
        <v>209</v>
      </c>
    </row>
    <row r="1118" spans="2:51" s="15" customFormat="1">
      <c r="B1118" s="246"/>
      <c r="C1118" s="247"/>
      <c r="D1118" s="214" t="s">
        <v>555</v>
      </c>
      <c r="E1118" s="248" t="s">
        <v>1</v>
      </c>
      <c r="F1118" s="249" t="s">
        <v>1810</v>
      </c>
      <c r="G1118" s="247"/>
      <c r="H1118" s="248" t="s">
        <v>1</v>
      </c>
      <c r="I1118" s="250"/>
      <c r="J1118" s="247"/>
      <c r="K1118" s="247"/>
      <c r="L1118" s="251"/>
      <c r="M1118" s="252"/>
      <c r="N1118" s="253"/>
      <c r="O1118" s="253"/>
      <c r="P1118" s="253"/>
      <c r="Q1118" s="253"/>
      <c r="R1118" s="253"/>
      <c r="S1118" s="253"/>
      <c r="T1118" s="254"/>
      <c r="AT1118" s="255" t="s">
        <v>555</v>
      </c>
      <c r="AU1118" s="255" t="s">
        <v>87</v>
      </c>
      <c r="AV1118" s="15" t="s">
        <v>85</v>
      </c>
      <c r="AW1118" s="15" t="s">
        <v>32</v>
      </c>
      <c r="AX1118" s="15" t="s">
        <v>77</v>
      </c>
      <c r="AY1118" s="255" t="s">
        <v>209</v>
      </c>
    </row>
    <row r="1119" spans="2:51" s="13" customFormat="1">
      <c r="B1119" s="212"/>
      <c r="C1119" s="213"/>
      <c r="D1119" s="214" t="s">
        <v>555</v>
      </c>
      <c r="E1119" s="215" t="s">
        <v>1</v>
      </c>
      <c r="F1119" s="216" t="s">
        <v>1811</v>
      </c>
      <c r="G1119" s="213"/>
      <c r="H1119" s="217">
        <v>4.6100000000000003</v>
      </c>
      <c r="I1119" s="218"/>
      <c r="J1119" s="213"/>
      <c r="K1119" s="213"/>
      <c r="L1119" s="219"/>
      <c r="M1119" s="220"/>
      <c r="N1119" s="221"/>
      <c r="O1119" s="221"/>
      <c r="P1119" s="221"/>
      <c r="Q1119" s="221"/>
      <c r="R1119" s="221"/>
      <c r="S1119" s="221"/>
      <c r="T1119" s="222"/>
      <c r="AT1119" s="223" t="s">
        <v>555</v>
      </c>
      <c r="AU1119" s="223" t="s">
        <v>87</v>
      </c>
      <c r="AV1119" s="13" t="s">
        <v>87</v>
      </c>
      <c r="AW1119" s="13" t="s">
        <v>32</v>
      </c>
      <c r="AX1119" s="13" t="s">
        <v>77</v>
      </c>
      <c r="AY1119" s="223" t="s">
        <v>209</v>
      </c>
    </row>
    <row r="1120" spans="2:51" s="15" customFormat="1">
      <c r="B1120" s="246"/>
      <c r="C1120" s="247"/>
      <c r="D1120" s="214" t="s">
        <v>555</v>
      </c>
      <c r="E1120" s="248" t="s">
        <v>1</v>
      </c>
      <c r="F1120" s="249" t="s">
        <v>1812</v>
      </c>
      <c r="G1120" s="247"/>
      <c r="H1120" s="248" t="s">
        <v>1</v>
      </c>
      <c r="I1120" s="250"/>
      <c r="J1120" s="247"/>
      <c r="K1120" s="247"/>
      <c r="L1120" s="251"/>
      <c r="M1120" s="252"/>
      <c r="N1120" s="253"/>
      <c r="O1120" s="253"/>
      <c r="P1120" s="253"/>
      <c r="Q1120" s="253"/>
      <c r="R1120" s="253"/>
      <c r="S1120" s="253"/>
      <c r="T1120" s="254"/>
      <c r="AT1120" s="255" t="s">
        <v>555</v>
      </c>
      <c r="AU1120" s="255" t="s">
        <v>87</v>
      </c>
      <c r="AV1120" s="15" t="s">
        <v>85</v>
      </c>
      <c r="AW1120" s="15" t="s">
        <v>32</v>
      </c>
      <c r="AX1120" s="15" t="s">
        <v>77</v>
      </c>
      <c r="AY1120" s="255" t="s">
        <v>209</v>
      </c>
    </row>
    <row r="1121" spans="2:51" s="13" customFormat="1">
      <c r="B1121" s="212"/>
      <c r="C1121" s="213"/>
      <c r="D1121" s="214" t="s">
        <v>555</v>
      </c>
      <c r="E1121" s="215" t="s">
        <v>1</v>
      </c>
      <c r="F1121" s="216" t="s">
        <v>1813</v>
      </c>
      <c r="G1121" s="213"/>
      <c r="H1121" s="217">
        <v>11.88</v>
      </c>
      <c r="I1121" s="218"/>
      <c r="J1121" s="213"/>
      <c r="K1121" s="213"/>
      <c r="L1121" s="219"/>
      <c r="M1121" s="220"/>
      <c r="N1121" s="221"/>
      <c r="O1121" s="221"/>
      <c r="P1121" s="221"/>
      <c r="Q1121" s="221"/>
      <c r="R1121" s="221"/>
      <c r="S1121" s="221"/>
      <c r="T1121" s="222"/>
      <c r="AT1121" s="223" t="s">
        <v>555</v>
      </c>
      <c r="AU1121" s="223" t="s">
        <v>87</v>
      </c>
      <c r="AV1121" s="13" t="s">
        <v>87</v>
      </c>
      <c r="AW1121" s="13" t="s">
        <v>32</v>
      </c>
      <c r="AX1121" s="13" t="s">
        <v>77</v>
      </c>
      <c r="AY1121" s="223" t="s">
        <v>209</v>
      </c>
    </row>
    <row r="1122" spans="2:51" s="15" customFormat="1">
      <c r="B1122" s="246"/>
      <c r="C1122" s="247"/>
      <c r="D1122" s="214" t="s">
        <v>555</v>
      </c>
      <c r="E1122" s="248" t="s">
        <v>1</v>
      </c>
      <c r="F1122" s="249" t="s">
        <v>1814</v>
      </c>
      <c r="G1122" s="247"/>
      <c r="H1122" s="248" t="s">
        <v>1</v>
      </c>
      <c r="I1122" s="250"/>
      <c r="J1122" s="247"/>
      <c r="K1122" s="247"/>
      <c r="L1122" s="251"/>
      <c r="M1122" s="252"/>
      <c r="N1122" s="253"/>
      <c r="O1122" s="253"/>
      <c r="P1122" s="253"/>
      <c r="Q1122" s="253"/>
      <c r="R1122" s="253"/>
      <c r="S1122" s="253"/>
      <c r="T1122" s="254"/>
      <c r="AT1122" s="255" t="s">
        <v>555</v>
      </c>
      <c r="AU1122" s="255" t="s">
        <v>87</v>
      </c>
      <c r="AV1122" s="15" t="s">
        <v>85</v>
      </c>
      <c r="AW1122" s="15" t="s">
        <v>32</v>
      </c>
      <c r="AX1122" s="15" t="s">
        <v>77</v>
      </c>
      <c r="AY1122" s="255" t="s">
        <v>209</v>
      </c>
    </row>
    <row r="1123" spans="2:51" s="13" customFormat="1">
      <c r="B1123" s="212"/>
      <c r="C1123" s="213"/>
      <c r="D1123" s="214" t="s">
        <v>555</v>
      </c>
      <c r="E1123" s="215" t="s">
        <v>1</v>
      </c>
      <c r="F1123" s="216" t="s">
        <v>1815</v>
      </c>
      <c r="G1123" s="213"/>
      <c r="H1123" s="217">
        <v>10.96</v>
      </c>
      <c r="I1123" s="218"/>
      <c r="J1123" s="213"/>
      <c r="K1123" s="213"/>
      <c r="L1123" s="219"/>
      <c r="M1123" s="220"/>
      <c r="N1123" s="221"/>
      <c r="O1123" s="221"/>
      <c r="P1123" s="221"/>
      <c r="Q1123" s="221"/>
      <c r="R1123" s="221"/>
      <c r="S1123" s="221"/>
      <c r="T1123" s="222"/>
      <c r="AT1123" s="223" t="s">
        <v>555</v>
      </c>
      <c r="AU1123" s="223" t="s">
        <v>87</v>
      </c>
      <c r="AV1123" s="13" t="s">
        <v>87</v>
      </c>
      <c r="AW1123" s="13" t="s">
        <v>32</v>
      </c>
      <c r="AX1123" s="13" t="s">
        <v>77</v>
      </c>
      <c r="AY1123" s="223" t="s">
        <v>209</v>
      </c>
    </row>
    <row r="1124" spans="2:51" s="15" customFormat="1">
      <c r="B1124" s="246"/>
      <c r="C1124" s="247"/>
      <c r="D1124" s="214" t="s">
        <v>555</v>
      </c>
      <c r="E1124" s="248" t="s">
        <v>1</v>
      </c>
      <c r="F1124" s="249" t="s">
        <v>1816</v>
      </c>
      <c r="G1124" s="247"/>
      <c r="H1124" s="248" t="s">
        <v>1</v>
      </c>
      <c r="I1124" s="250"/>
      <c r="J1124" s="247"/>
      <c r="K1124" s="247"/>
      <c r="L1124" s="251"/>
      <c r="M1124" s="252"/>
      <c r="N1124" s="253"/>
      <c r="O1124" s="253"/>
      <c r="P1124" s="253"/>
      <c r="Q1124" s="253"/>
      <c r="R1124" s="253"/>
      <c r="S1124" s="253"/>
      <c r="T1124" s="254"/>
      <c r="AT1124" s="255" t="s">
        <v>555</v>
      </c>
      <c r="AU1124" s="255" t="s">
        <v>87</v>
      </c>
      <c r="AV1124" s="15" t="s">
        <v>85</v>
      </c>
      <c r="AW1124" s="15" t="s">
        <v>32</v>
      </c>
      <c r="AX1124" s="15" t="s">
        <v>77</v>
      </c>
      <c r="AY1124" s="255" t="s">
        <v>209</v>
      </c>
    </row>
    <row r="1125" spans="2:51" s="13" customFormat="1">
      <c r="B1125" s="212"/>
      <c r="C1125" s="213"/>
      <c r="D1125" s="214" t="s">
        <v>555</v>
      </c>
      <c r="E1125" s="215" t="s">
        <v>1</v>
      </c>
      <c r="F1125" s="216" t="s">
        <v>1817</v>
      </c>
      <c r="G1125" s="213"/>
      <c r="H1125" s="217">
        <v>22.47</v>
      </c>
      <c r="I1125" s="218"/>
      <c r="J1125" s="213"/>
      <c r="K1125" s="213"/>
      <c r="L1125" s="219"/>
      <c r="M1125" s="220"/>
      <c r="N1125" s="221"/>
      <c r="O1125" s="221"/>
      <c r="P1125" s="221"/>
      <c r="Q1125" s="221"/>
      <c r="R1125" s="221"/>
      <c r="S1125" s="221"/>
      <c r="T1125" s="222"/>
      <c r="AT1125" s="223" t="s">
        <v>555</v>
      </c>
      <c r="AU1125" s="223" t="s">
        <v>87</v>
      </c>
      <c r="AV1125" s="13" t="s">
        <v>87</v>
      </c>
      <c r="AW1125" s="13" t="s">
        <v>32</v>
      </c>
      <c r="AX1125" s="13" t="s">
        <v>77</v>
      </c>
      <c r="AY1125" s="223" t="s">
        <v>209</v>
      </c>
    </row>
    <row r="1126" spans="2:51" s="15" customFormat="1">
      <c r="B1126" s="246"/>
      <c r="C1126" s="247"/>
      <c r="D1126" s="214" t="s">
        <v>555</v>
      </c>
      <c r="E1126" s="248" t="s">
        <v>1</v>
      </c>
      <c r="F1126" s="249" t="s">
        <v>1818</v>
      </c>
      <c r="G1126" s="247"/>
      <c r="H1126" s="248" t="s">
        <v>1</v>
      </c>
      <c r="I1126" s="250"/>
      <c r="J1126" s="247"/>
      <c r="K1126" s="247"/>
      <c r="L1126" s="251"/>
      <c r="M1126" s="252"/>
      <c r="N1126" s="253"/>
      <c r="O1126" s="253"/>
      <c r="P1126" s="253"/>
      <c r="Q1126" s="253"/>
      <c r="R1126" s="253"/>
      <c r="S1126" s="253"/>
      <c r="T1126" s="254"/>
      <c r="AT1126" s="255" t="s">
        <v>555</v>
      </c>
      <c r="AU1126" s="255" t="s">
        <v>87</v>
      </c>
      <c r="AV1126" s="15" t="s">
        <v>85</v>
      </c>
      <c r="AW1126" s="15" t="s">
        <v>32</v>
      </c>
      <c r="AX1126" s="15" t="s">
        <v>77</v>
      </c>
      <c r="AY1126" s="255" t="s">
        <v>209</v>
      </c>
    </row>
    <row r="1127" spans="2:51" s="13" customFormat="1">
      <c r="B1127" s="212"/>
      <c r="C1127" s="213"/>
      <c r="D1127" s="214" t="s">
        <v>555</v>
      </c>
      <c r="E1127" s="215" t="s">
        <v>1</v>
      </c>
      <c r="F1127" s="216" t="s">
        <v>1498</v>
      </c>
      <c r="G1127" s="213"/>
      <c r="H1127" s="217">
        <v>2.25</v>
      </c>
      <c r="I1127" s="218"/>
      <c r="J1127" s="213"/>
      <c r="K1127" s="213"/>
      <c r="L1127" s="219"/>
      <c r="M1127" s="220"/>
      <c r="N1127" s="221"/>
      <c r="O1127" s="221"/>
      <c r="P1127" s="221"/>
      <c r="Q1127" s="221"/>
      <c r="R1127" s="221"/>
      <c r="S1127" s="221"/>
      <c r="T1127" s="222"/>
      <c r="AT1127" s="223" t="s">
        <v>555</v>
      </c>
      <c r="AU1127" s="223" t="s">
        <v>87</v>
      </c>
      <c r="AV1127" s="13" t="s">
        <v>87</v>
      </c>
      <c r="AW1127" s="13" t="s">
        <v>32</v>
      </c>
      <c r="AX1127" s="13" t="s">
        <v>77</v>
      </c>
      <c r="AY1127" s="223" t="s">
        <v>209</v>
      </c>
    </row>
    <row r="1128" spans="2:51" s="15" customFormat="1">
      <c r="B1128" s="246"/>
      <c r="C1128" s="247"/>
      <c r="D1128" s="214" t="s">
        <v>555</v>
      </c>
      <c r="E1128" s="248" t="s">
        <v>1</v>
      </c>
      <c r="F1128" s="249" t="s">
        <v>1819</v>
      </c>
      <c r="G1128" s="247"/>
      <c r="H1128" s="248" t="s">
        <v>1</v>
      </c>
      <c r="I1128" s="250"/>
      <c r="J1128" s="247"/>
      <c r="K1128" s="247"/>
      <c r="L1128" s="251"/>
      <c r="M1128" s="252"/>
      <c r="N1128" s="253"/>
      <c r="O1128" s="253"/>
      <c r="P1128" s="253"/>
      <c r="Q1128" s="253"/>
      <c r="R1128" s="253"/>
      <c r="S1128" s="253"/>
      <c r="T1128" s="254"/>
      <c r="AT1128" s="255" t="s">
        <v>555</v>
      </c>
      <c r="AU1128" s="255" t="s">
        <v>87</v>
      </c>
      <c r="AV1128" s="15" t="s">
        <v>85</v>
      </c>
      <c r="AW1128" s="15" t="s">
        <v>32</v>
      </c>
      <c r="AX1128" s="15" t="s">
        <v>77</v>
      </c>
      <c r="AY1128" s="255" t="s">
        <v>209</v>
      </c>
    </row>
    <row r="1129" spans="2:51" s="13" customFormat="1">
      <c r="B1129" s="212"/>
      <c r="C1129" s="213"/>
      <c r="D1129" s="214" t="s">
        <v>555</v>
      </c>
      <c r="E1129" s="215" t="s">
        <v>1</v>
      </c>
      <c r="F1129" s="216" t="s">
        <v>1820</v>
      </c>
      <c r="G1129" s="213"/>
      <c r="H1129" s="217">
        <v>1.3</v>
      </c>
      <c r="I1129" s="218"/>
      <c r="J1129" s="213"/>
      <c r="K1129" s="213"/>
      <c r="L1129" s="219"/>
      <c r="M1129" s="220"/>
      <c r="N1129" s="221"/>
      <c r="O1129" s="221"/>
      <c r="P1129" s="221"/>
      <c r="Q1129" s="221"/>
      <c r="R1129" s="221"/>
      <c r="S1129" s="221"/>
      <c r="T1129" s="222"/>
      <c r="AT1129" s="223" t="s">
        <v>555</v>
      </c>
      <c r="AU1129" s="223" t="s">
        <v>87</v>
      </c>
      <c r="AV1129" s="13" t="s">
        <v>87</v>
      </c>
      <c r="AW1129" s="13" t="s">
        <v>32</v>
      </c>
      <c r="AX1129" s="13" t="s">
        <v>77</v>
      </c>
      <c r="AY1129" s="223" t="s">
        <v>209</v>
      </c>
    </row>
    <row r="1130" spans="2:51" s="15" customFormat="1">
      <c r="B1130" s="246"/>
      <c r="C1130" s="247"/>
      <c r="D1130" s="214" t="s">
        <v>555</v>
      </c>
      <c r="E1130" s="248" t="s">
        <v>1</v>
      </c>
      <c r="F1130" s="249" t="s">
        <v>1821</v>
      </c>
      <c r="G1130" s="247"/>
      <c r="H1130" s="248" t="s">
        <v>1</v>
      </c>
      <c r="I1130" s="250"/>
      <c r="J1130" s="247"/>
      <c r="K1130" s="247"/>
      <c r="L1130" s="251"/>
      <c r="M1130" s="252"/>
      <c r="N1130" s="253"/>
      <c r="O1130" s="253"/>
      <c r="P1130" s="253"/>
      <c r="Q1130" s="253"/>
      <c r="R1130" s="253"/>
      <c r="S1130" s="253"/>
      <c r="T1130" s="254"/>
      <c r="AT1130" s="255" t="s">
        <v>555</v>
      </c>
      <c r="AU1130" s="255" t="s">
        <v>87</v>
      </c>
      <c r="AV1130" s="15" t="s">
        <v>85</v>
      </c>
      <c r="AW1130" s="15" t="s">
        <v>32</v>
      </c>
      <c r="AX1130" s="15" t="s">
        <v>77</v>
      </c>
      <c r="AY1130" s="255" t="s">
        <v>209</v>
      </c>
    </row>
    <row r="1131" spans="2:51" s="13" customFormat="1">
      <c r="B1131" s="212"/>
      <c r="C1131" s="213"/>
      <c r="D1131" s="214" t="s">
        <v>555</v>
      </c>
      <c r="E1131" s="215" t="s">
        <v>1</v>
      </c>
      <c r="F1131" s="216" t="s">
        <v>1822</v>
      </c>
      <c r="G1131" s="213"/>
      <c r="H1131" s="217">
        <v>2.41</v>
      </c>
      <c r="I1131" s="218"/>
      <c r="J1131" s="213"/>
      <c r="K1131" s="213"/>
      <c r="L1131" s="219"/>
      <c r="M1131" s="220"/>
      <c r="N1131" s="221"/>
      <c r="O1131" s="221"/>
      <c r="P1131" s="221"/>
      <c r="Q1131" s="221"/>
      <c r="R1131" s="221"/>
      <c r="S1131" s="221"/>
      <c r="T1131" s="222"/>
      <c r="AT1131" s="223" t="s">
        <v>555</v>
      </c>
      <c r="AU1131" s="223" t="s">
        <v>87</v>
      </c>
      <c r="AV1131" s="13" t="s">
        <v>87</v>
      </c>
      <c r="AW1131" s="13" t="s">
        <v>32</v>
      </c>
      <c r="AX1131" s="13" t="s">
        <v>77</v>
      </c>
      <c r="AY1131" s="223" t="s">
        <v>209</v>
      </c>
    </row>
    <row r="1132" spans="2:51" s="15" customFormat="1">
      <c r="B1132" s="246"/>
      <c r="C1132" s="247"/>
      <c r="D1132" s="214" t="s">
        <v>555</v>
      </c>
      <c r="E1132" s="248" t="s">
        <v>1</v>
      </c>
      <c r="F1132" s="249" t="s">
        <v>1823</v>
      </c>
      <c r="G1132" s="247"/>
      <c r="H1132" s="248" t="s">
        <v>1</v>
      </c>
      <c r="I1132" s="250"/>
      <c r="J1132" s="247"/>
      <c r="K1132" s="247"/>
      <c r="L1132" s="251"/>
      <c r="M1132" s="252"/>
      <c r="N1132" s="253"/>
      <c r="O1132" s="253"/>
      <c r="P1132" s="253"/>
      <c r="Q1132" s="253"/>
      <c r="R1132" s="253"/>
      <c r="S1132" s="253"/>
      <c r="T1132" s="254"/>
      <c r="AT1132" s="255" t="s">
        <v>555</v>
      </c>
      <c r="AU1132" s="255" t="s">
        <v>87</v>
      </c>
      <c r="AV1132" s="15" t="s">
        <v>85</v>
      </c>
      <c r="AW1132" s="15" t="s">
        <v>32</v>
      </c>
      <c r="AX1132" s="15" t="s">
        <v>77</v>
      </c>
      <c r="AY1132" s="255" t="s">
        <v>209</v>
      </c>
    </row>
    <row r="1133" spans="2:51" s="13" customFormat="1">
      <c r="B1133" s="212"/>
      <c r="C1133" s="213"/>
      <c r="D1133" s="214" t="s">
        <v>555</v>
      </c>
      <c r="E1133" s="215" t="s">
        <v>1</v>
      </c>
      <c r="F1133" s="216" t="s">
        <v>1824</v>
      </c>
      <c r="G1133" s="213"/>
      <c r="H1133" s="217">
        <v>1.5</v>
      </c>
      <c r="I1133" s="218"/>
      <c r="J1133" s="213"/>
      <c r="K1133" s="213"/>
      <c r="L1133" s="219"/>
      <c r="M1133" s="220"/>
      <c r="N1133" s="221"/>
      <c r="O1133" s="221"/>
      <c r="P1133" s="221"/>
      <c r="Q1133" s="221"/>
      <c r="R1133" s="221"/>
      <c r="S1133" s="221"/>
      <c r="T1133" s="222"/>
      <c r="AT1133" s="223" t="s">
        <v>555</v>
      </c>
      <c r="AU1133" s="223" t="s">
        <v>87</v>
      </c>
      <c r="AV1133" s="13" t="s">
        <v>87</v>
      </c>
      <c r="AW1133" s="13" t="s">
        <v>32</v>
      </c>
      <c r="AX1133" s="13" t="s">
        <v>77</v>
      </c>
      <c r="AY1133" s="223" t="s">
        <v>209</v>
      </c>
    </row>
    <row r="1134" spans="2:51" s="15" customFormat="1">
      <c r="B1134" s="246"/>
      <c r="C1134" s="247"/>
      <c r="D1134" s="214" t="s">
        <v>555</v>
      </c>
      <c r="E1134" s="248" t="s">
        <v>1</v>
      </c>
      <c r="F1134" s="249" t="s">
        <v>1825</v>
      </c>
      <c r="G1134" s="247"/>
      <c r="H1134" s="248" t="s">
        <v>1</v>
      </c>
      <c r="I1134" s="250"/>
      <c r="J1134" s="247"/>
      <c r="K1134" s="247"/>
      <c r="L1134" s="251"/>
      <c r="M1134" s="252"/>
      <c r="N1134" s="253"/>
      <c r="O1134" s="253"/>
      <c r="P1134" s="253"/>
      <c r="Q1134" s="253"/>
      <c r="R1134" s="253"/>
      <c r="S1134" s="253"/>
      <c r="T1134" s="254"/>
      <c r="AT1134" s="255" t="s">
        <v>555</v>
      </c>
      <c r="AU1134" s="255" t="s">
        <v>87</v>
      </c>
      <c r="AV1134" s="15" t="s">
        <v>85</v>
      </c>
      <c r="AW1134" s="15" t="s">
        <v>32</v>
      </c>
      <c r="AX1134" s="15" t="s">
        <v>77</v>
      </c>
      <c r="AY1134" s="255" t="s">
        <v>209</v>
      </c>
    </row>
    <row r="1135" spans="2:51" s="13" customFormat="1">
      <c r="B1135" s="212"/>
      <c r="C1135" s="213"/>
      <c r="D1135" s="214" t="s">
        <v>555</v>
      </c>
      <c r="E1135" s="215" t="s">
        <v>1</v>
      </c>
      <c r="F1135" s="216" t="s">
        <v>1826</v>
      </c>
      <c r="G1135" s="213"/>
      <c r="H1135" s="217">
        <v>2.27</v>
      </c>
      <c r="I1135" s="218"/>
      <c r="J1135" s="213"/>
      <c r="K1135" s="213"/>
      <c r="L1135" s="219"/>
      <c r="M1135" s="220"/>
      <c r="N1135" s="221"/>
      <c r="O1135" s="221"/>
      <c r="P1135" s="221"/>
      <c r="Q1135" s="221"/>
      <c r="R1135" s="221"/>
      <c r="S1135" s="221"/>
      <c r="T1135" s="222"/>
      <c r="AT1135" s="223" t="s">
        <v>555</v>
      </c>
      <c r="AU1135" s="223" t="s">
        <v>87</v>
      </c>
      <c r="AV1135" s="13" t="s">
        <v>87</v>
      </c>
      <c r="AW1135" s="13" t="s">
        <v>32</v>
      </c>
      <c r="AX1135" s="13" t="s">
        <v>77</v>
      </c>
      <c r="AY1135" s="223" t="s">
        <v>209</v>
      </c>
    </row>
    <row r="1136" spans="2:51" s="15" customFormat="1">
      <c r="B1136" s="246"/>
      <c r="C1136" s="247"/>
      <c r="D1136" s="214" t="s">
        <v>555</v>
      </c>
      <c r="E1136" s="248" t="s">
        <v>1</v>
      </c>
      <c r="F1136" s="249" t="s">
        <v>1827</v>
      </c>
      <c r="G1136" s="247"/>
      <c r="H1136" s="248" t="s">
        <v>1</v>
      </c>
      <c r="I1136" s="250"/>
      <c r="J1136" s="247"/>
      <c r="K1136" s="247"/>
      <c r="L1136" s="251"/>
      <c r="M1136" s="252"/>
      <c r="N1136" s="253"/>
      <c r="O1136" s="253"/>
      <c r="P1136" s="253"/>
      <c r="Q1136" s="253"/>
      <c r="R1136" s="253"/>
      <c r="S1136" s="253"/>
      <c r="T1136" s="254"/>
      <c r="AT1136" s="255" t="s">
        <v>555</v>
      </c>
      <c r="AU1136" s="255" t="s">
        <v>87</v>
      </c>
      <c r="AV1136" s="15" t="s">
        <v>85</v>
      </c>
      <c r="AW1136" s="15" t="s">
        <v>32</v>
      </c>
      <c r="AX1136" s="15" t="s">
        <v>77</v>
      </c>
      <c r="AY1136" s="255" t="s">
        <v>209</v>
      </c>
    </row>
    <row r="1137" spans="2:51" s="13" customFormat="1">
      <c r="B1137" s="212"/>
      <c r="C1137" s="213"/>
      <c r="D1137" s="214" t="s">
        <v>555</v>
      </c>
      <c r="E1137" s="215" t="s">
        <v>1</v>
      </c>
      <c r="F1137" s="216" t="s">
        <v>1828</v>
      </c>
      <c r="G1137" s="213"/>
      <c r="H1137" s="217">
        <v>1.6</v>
      </c>
      <c r="I1137" s="218"/>
      <c r="J1137" s="213"/>
      <c r="K1137" s="213"/>
      <c r="L1137" s="219"/>
      <c r="M1137" s="220"/>
      <c r="N1137" s="221"/>
      <c r="O1137" s="221"/>
      <c r="P1137" s="221"/>
      <c r="Q1137" s="221"/>
      <c r="R1137" s="221"/>
      <c r="S1137" s="221"/>
      <c r="T1137" s="222"/>
      <c r="AT1137" s="223" t="s">
        <v>555</v>
      </c>
      <c r="AU1137" s="223" t="s">
        <v>87</v>
      </c>
      <c r="AV1137" s="13" t="s">
        <v>87</v>
      </c>
      <c r="AW1137" s="13" t="s">
        <v>32</v>
      </c>
      <c r="AX1137" s="13" t="s">
        <v>77</v>
      </c>
      <c r="AY1137" s="223" t="s">
        <v>209</v>
      </c>
    </row>
    <row r="1138" spans="2:51" s="15" customFormat="1">
      <c r="B1138" s="246"/>
      <c r="C1138" s="247"/>
      <c r="D1138" s="214" t="s">
        <v>555</v>
      </c>
      <c r="E1138" s="248" t="s">
        <v>1</v>
      </c>
      <c r="F1138" s="249" t="s">
        <v>1829</v>
      </c>
      <c r="G1138" s="247"/>
      <c r="H1138" s="248" t="s">
        <v>1</v>
      </c>
      <c r="I1138" s="250"/>
      <c r="J1138" s="247"/>
      <c r="K1138" s="247"/>
      <c r="L1138" s="251"/>
      <c r="M1138" s="252"/>
      <c r="N1138" s="253"/>
      <c r="O1138" s="253"/>
      <c r="P1138" s="253"/>
      <c r="Q1138" s="253"/>
      <c r="R1138" s="253"/>
      <c r="S1138" s="253"/>
      <c r="T1138" s="254"/>
      <c r="AT1138" s="255" t="s">
        <v>555</v>
      </c>
      <c r="AU1138" s="255" t="s">
        <v>87</v>
      </c>
      <c r="AV1138" s="15" t="s">
        <v>85</v>
      </c>
      <c r="AW1138" s="15" t="s">
        <v>32</v>
      </c>
      <c r="AX1138" s="15" t="s">
        <v>77</v>
      </c>
      <c r="AY1138" s="255" t="s">
        <v>209</v>
      </c>
    </row>
    <row r="1139" spans="2:51" s="13" customFormat="1">
      <c r="B1139" s="212"/>
      <c r="C1139" s="213"/>
      <c r="D1139" s="214" t="s">
        <v>555</v>
      </c>
      <c r="E1139" s="215" t="s">
        <v>1</v>
      </c>
      <c r="F1139" s="216" t="s">
        <v>1655</v>
      </c>
      <c r="G1139" s="213"/>
      <c r="H1139" s="217">
        <v>1.07</v>
      </c>
      <c r="I1139" s="218"/>
      <c r="J1139" s="213"/>
      <c r="K1139" s="213"/>
      <c r="L1139" s="219"/>
      <c r="M1139" s="220"/>
      <c r="N1139" s="221"/>
      <c r="O1139" s="221"/>
      <c r="P1139" s="221"/>
      <c r="Q1139" s="221"/>
      <c r="R1139" s="221"/>
      <c r="S1139" s="221"/>
      <c r="T1139" s="222"/>
      <c r="AT1139" s="223" t="s">
        <v>555</v>
      </c>
      <c r="AU1139" s="223" t="s">
        <v>87</v>
      </c>
      <c r="AV1139" s="13" t="s">
        <v>87</v>
      </c>
      <c r="AW1139" s="13" t="s">
        <v>32</v>
      </c>
      <c r="AX1139" s="13" t="s">
        <v>77</v>
      </c>
      <c r="AY1139" s="223" t="s">
        <v>209</v>
      </c>
    </row>
    <row r="1140" spans="2:51" s="15" customFormat="1">
      <c r="B1140" s="246"/>
      <c r="C1140" s="247"/>
      <c r="D1140" s="214" t="s">
        <v>555</v>
      </c>
      <c r="E1140" s="248" t="s">
        <v>1</v>
      </c>
      <c r="F1140" s="249" t="s">
        <v>1830</v>
      </c>
      <c r="G1140" s="247"/>
      <c r="H1140" s="248" t="s">
        <v>1</v>
      </c>
      <c r="I1140" s="250"/>
      <c r="J1140" s="247"/>
      <c r="K1140" s="247"/>
      <c r="L1140" s="251"/>
      <c r="M1140" s="252"/>
      <c r="N1140" s="253"/>
      <c r="O1140" s="253"/>
      <c r="P1140" s="253"/>
      <c r="Q1140" s="253"/>
      <c r="R1140" s="253"/>
      <c r="S1140" s="253"/>
      <c r="T1140" s="254"/>
      <c r="AT1140" s="255" t="s">
        <v>555</v>
      </c>
      <c r="AU1140" s="255" t="s">
        <v>87</v>
      </c>
      <c r="AV1140" s="15" t="s">
        <v>85</v>
      </c>
      <c r="AW1140" s="15" t="s">
        <v>32</v>
      </c>
      <c r="AX1140" s="15" t="s">
        <v>77</v>
      </c>
      <c r="AY1140" s="255" t="s">
        <v>209</v>
      </c>
    </row>
    <row r="1141" spans="2:51" s="13" customFormat="1">
      <c r="B1141" s="212"/>
      <c r="C1141" s="213"/>
      <c r="D1141" s="214" t="s">
        <v>555</v>
      </c>
      <c r="E1141" s="215" t="s">
        <v>1</v>
      </c>
      <c r="F1141" s="216" t="s">
        <v>1826</v>
      </c>
      <c r="G1141" s="213"/>
      <c r="H1141" s="217">
        <v>2.27</v>
      </c>
      <c r="I1141" s="218"/>
      <c r="J1141" s="213"/>
      <c r="K1141" s="213"/>
      <c r="L1141" s="219"/>
      <c r="M1141" s="220"/>
      <c r="N1141" s="221"/>
      <c r="O1141" s="221"/>
      <c r="P1141" s="221"/>
      <c r="Q1141" s="221"/>
      <c r="R1141" s="221"/>
      <c r="S1141" s="221"/>
      <c r="T1141" s="222"/>
      <c r="AT1141" s="223" t="s">
        <v>555</v>
      </c>
      <c r="AU1141" s="223" t="s">
        <v>87</v>
      </c>
      <c r="AV1141" s="13" t="s">
        <v>87</v>
      </c>
      <c r="AW1141" s="13" t="s">
        <v>32</v>
      </c>
      <c r="AX1141" s="13" t="s">
        <v>77</v>
      </c>
      <c r="AY1141" s="223" t="s">
        <v>209</v>
      </c>
    </row>
    <row r="1142" spans="2:51" s="15" customFormat="1">
      <c r="B1142" s="246"/>
      <c r="C1142" s="247"/>
      <c r="D1142" s="214" t="s">
        <v>555</v>
      </c>
      <c r="E1142" s="248" t="s">
        <v>1</v>
      </c>
      <c r="F1142" s="249" t="s">
        <v>1831</v>
      </c>
      <c r="G1142" s="247"/>
      <c r="H1142" s="248" t="s">
        <v>1</v>
      </c>
      <c r="I1142" s="250"/>
      <c r="J1142" s="247"/>
      <c r="K1142" s="247"/>
      <c r="L1142" s="251"/>
      <c r="M1142" s="252"/>
      <c r="N1142" s="253"/>
      <c r="O1142" s="253"/>
      <c r="P1142" s="253"/>
      <c r="Q1142" s="253"/>
      <c r="R1142" s="253"/>
      <c r="S1142" s="253"/>
      <c r="T1142" s="254"/>
      <c r="AT1142" s="255" t="s">
        <v>555</v>
      </c>
      <c r="AU1142" s="255" t="s">
        <v>87</v>
      </c>
      <c r="AV1142" s="15" t="s">
        <v>85</v>
      </c>
      <c r="AW1142" s="15" t="s">
        <v>32</v>
      </c>
      <c r="AX1142" s="15" t="s">
        <v>77</v>
      </c>
      <c r="AY1142" s="255" t="s">
        <v>209</v>
      </c>
    </row>
    <row r="1143" spans="2:51" s="13" customFormat="1">
      <c r="B1143" s="212"/>
      <c r="C1143" s="213"/>
      <c r="D1143" s="214" t="s">
        <v>555</v>
      </c>
      <c r="E1143" s="215" t="s">
        <v>1</v>
      </c>
      <c r="F1143" s="216" t="s">
        <v>1832</v>
      </c>
      <c r="G1143" s="213"/>
      <c r="H1143" s="217">
        <v>1.66</v>
      </c>
      <c r="I1143" s="218"/>
      <c r="J1143" s="213"/>
      <c r="K1143" s="213"/>
      <c r="L1143" s="219"/>
      <c r="M1143" s="220"/>
      <c r="N1143" s="221"/>
      <c r="O1143" s="221"/>
      <c r="P1143" s="221"/>
      <c r="Q1143" s="221"/>
      <c r="R1143" s="221"/>
      <c r="S1143" s="221"/>
      <c r="T1143" s="222"/>
      <c r="AT1143" s="223" t="s">
        <v>555</v>
      </c>
      <c r="AU1143" s="223" t="s">
        <v>87</v>
      </c>
      <c r="AV1143" s="13" t="s">
        <v>87</v>
      </c>
      <c r="AW1143" s="13" t="s">
        <v>32</v>
      </c>
      <c r="AX1143" s="13" t="s">
        <v>77</v>
      </c>
      <c r="AY1143" s="223" t="s">
        <v>209</v>
      </c>
    </row>
    <row r="1144" spans="2:51" s="15" customFormat="1">
      <c r="B1144" s="246"/>
      <c r="C1144" s="247"/>
      <c r="D1144" s="214" t="s">
        <v>555</v>
      </c>
      <c r="E1144" s="248" t="s">
        <v>1</v>
      </c>
      <c r="F1144" s="249" t="s">
        <v>1833</v>
      </c>
      <c r="G1144" s="247"/>
      <c r="H1144" s="248" t="s">
        <v>1</v>
      </c>
      <c r="I1144" s="250"/>
      <c r="J1144" s="247"/>
      <c r="K1144" s="247"/>
      <c r="L1144" s="251"/>
      <c r="M1144" s="252"/>
      <c r="N1144" s="253"/>
      <c r="O1144" s="253"/>
      <c r="P1144" s="253"/>
      <c r="Q1144" s="253"/>
      <c r="R1144" s="253"/>
      <c r="S1144" s="253"/>
      <c r="T1144" s="254"/>
      <c r="AT1144" s="255" t="s">
        <v>555</v>
      </c>
      <c r="AU1144" s="255" t="s">
        <v>87</v>
      </c>
      <c r="AV1144" s="15" t="s">
        <v>85</v>
      </c>
      <c r="AW1144" s="15" t="s">
        <v>32</v>
      </c>
      <c r="AX1144" s="15" t="s">
        <v>77</v>
      </c>
      <c r="AY1144" s="255" t="s">
        <v>209</v>
      </c>
    </row>
    <row r="1145" spans="2:51" s="13" customFormat="1">
      <c r="B1145" s="212"/>
      <c r="C1145" s="213"/>
      <c r="D1145" s="214" t="s">
        <v>555</v>
      </c>
      <c r="E1145" s="215" t="s">
        <v>1</v>
      </c>
      <c r="F1145" s="216" t="s">
        <v>1834</v>
      </c>
      <c r="G1145" s="213"/>
      <c r="H1145" s="217">
        <v>25.19</v>
      </c>
      <c r="I1145" s="218"/>
      <c r="J1145" s="213"/>
      <c r="K1145" s="213"/>
      <c r="L1145" s="219"/>
      <c r="M1145" s="220"/>
      <c r="N1145" s="221"/>
      <c r="O1145" s="221"/>
      <c r="P1145" s="221"/>
      <c r="Q1145" s="221"/>
      <c r="R1145" s="221"/>
      <c r="S1145" s="221"/>
      <c r="T1145" s="222"/>
      <c r="AT1145" s="223" t="s">
        <v>555</v>
      </c>
      <c r="AU1145" s="223" t="s">
        <v>87</v>
      </c>
      <c r="AV1145" s="13" t="s">
        <v>87</v>
      </c>
      <c r="AW1145" s="13" t="s">
        <v>32</v>
      </c>
      <c r="AX1145" s="13" t="s">
        <v>77</v>
      </c>
      <c r="AY1145" s="223" t="s">
        <v>209</v>
      </c>
    </row>
    <row r="1146" spans="2:51" s="15" customFormat="1">
      <c r="B1146" s="246"/>
      <c r="C1146" s="247"/>
      <c r="D1146" s="214" t="s">
        <v>555</v>
      </c>
      <c r="E1146" s="248" t="s">
        <v>1</v>
      </c>
      <c r="F1146" s="249" t="s">
        <v>1835</v>
      </c>
      <c r="G1146" s="247"/>
      <c r="H1146" s="248" t="s">
        <v>1</v>
      </c>
      <c r="I1146" s="250"/>
      <c r="J1146" s="247"/>
      <c r="K1146" s="247"/>
      <c r="L1146" s="251"/>
      <c r="M1146" s="252"/>
      <c r="N1146" s="253"/>
      <c r="O1146" s="253"/>
      <c r="P1146" s="253"/>
      <c r="Q1146" s="253"/>
      <c r="R1146" s="253"/>
      <c r="S1146" s="253"/>
      <c r="T1146" s="254"/>
      <c r="AT1146" s="255" t="s">
        <v>555</v>
      </c>
      <c r="AU1146" s="255" t="s">
        <v>87</v>
      </c>
      <c r="AV1146" s="15" t="s">
        <v>85</v>
      </c>
      <c r="AW1146" s="15" t="s">
        <v>32</v>
      </c>
      <c r="AX1146" s="15" t="s">
        <v>77</v>
      </c>
      <c r="AY1146" s="255" t="s">
        <v>209</v>
      </c>
    </row>
    <row r="1147" spans="2:51" s="13" customFormat="1">
      <c r="B1147" s="212"/>
      <c r="C1147" s="213"/>
      <c r="D1147" s="214" t="s">
        <v>555</v>
      </c>
      <c r="E1147" s="215" t="s">
        <v>1</v>
      </c>
      <c r="F1147" s="216" t="s">
        <v>1836</v>
      </c>
      <c r="G1147" s="213"/>
      <c r="H1147" s="217">
        <v>11.05</v>
      </c>
      <c r="I1147" s="218"/>
      <c r="J1147" s="213"/>
      <c r="K1147" s="213"/>
      <c r="L1147" s="219"/>
      <c r="M1147" s="220"/>
      <c r="N1147" s="221"/>
      <c r="O1147" s="221"/>
      <c r="P1147" s="221"/>
      <c r="Q1147" s="221"/>
      <c r="R1147" s="221"/>
      <c r="S1147" s="221"/>
      <c r="T1147" s="222"/>
      <c r="AT1147" s="223" t="s">
        <v>555</v>
      </c>
      <c r="AU1147" s="223" t="s">
        <v>87</v>
      </c>
      <c r="AV1147" s="13" t="s">
        <v>87</v>
      </c>
      <c r="AW1147" s="13" t="s">
        <v>32</v>
      </c>
      <c r="AX1147" s="13" t="s">
        <v>77</v>
      </c>
      <c r="AY1147" s="223" t="s">
        <v>209</v>
      </c>
    </row>
    <row r="1148" spans="2:51" s="15" customFormat="1">
      <c r="B1148" s="246"/>
      <c r="C1148" s="247"/>
      <c r="D1148" s="214" t="s">
        <v>555</v>
      </c>
      <c r="E1148" s="248" t="s">
        <v>1</v>
      </c>
      <c r="F1148" s="249" t="s">
        <v>1837</v>
      </c>
      <c r="G1148" s="247"/>
      <c r="H1148" s="248" t="s">
        <v>1</v>
      </c>
      <c r="I1148" s="250"/>
      <c r="J1148" s="247"/>
      <c r="K1148" s="247"/>
      <c r="L1148" s="251"/>
      <c r="M1148" s="252"/>
      <c r="N1148" s="253"/>
      <c r="O1148" s="253"/>
      <c r="P1148" s="253"/>
      <c r="Q1148" s="253"/>
      <c r="R1148" s="253"/>
      <c r="S1148" s="253"/>
      <c r="T1148" s="254"/>
      <c r="AT1148" s="255" t="s">
        <v>555</v>
      </c>
      <c r="AU1148" s="255" t="s">
        <v>87</v>
      </c>
      <c r="AV1148" s="15" t="s">
        <v>85</v>
      </c>
      <c r="AW1148" s="15" t="s">
        <v>32</v>
      </c>
      <c r="AX1148" s="15" t="s">
        <v>77</v>
      </c>
      <c r="AY1148" s="255" t="s">
        <v>209</v>
      </c>
    </row>
    <row r="1149" spans="2:51" s="13" customFormat="1">
      <c r="B1149" s="212"/>
      <c r="C1149" s="213"/>
      <c r="D1149" s="214" t="s">
        <v>555</v>
      </c>
      <c r="E1149" s="215" t="s">
        <v>1</v>
      </c>
      <c r="F1149" s="216" t="s">
        <v>1838</v>
      </c>
      <c r="G1149" s="213"/>
      <c r="H1149" s="217">
        <v>3.28</v>
      </c>
      <c r="I1149" s="218"/>
      <c r="J1149" s="213"/>
      <c r="K1149" s="213"/>
      <c r="L1149" s="219"/>
      <c r="M1149" s="220"/>
      <c r="N1149" s="221"/>
      <c r="O1149" s="221"/>
      <c r="P1149" s="221"/>
      <c r="Q1149" s="221"/>
      <c r="R1149" s="221"/>
      <c r="S1149" s="221"/>
      <c r="T1149" s="222"/>
      <c r="AT1149" s="223" t="s">
        <v>555</v>
      </c>
      <c r="AU1149" s="223" t="s">
        <v>87</v>
      </c>
      <c r="AV1149" s="13" t="s">
        <v>87</v>
      </c>
      <c r="AW1149" s="13" t="s">
        <v>32</v>
      </c>
      <c r="AX1149" s="13" t="s">
        <v>77</v>
      </c>
      <c r="AY1149" s="223" t="s">
        <v>209</v>
      </c>
    </row>
    <row r="1150" spans="2:51" s="15" customFormat="1">
      <c r="B1150" s="246"/>
      <c r="C1150" s="247"/>
      <c r="D1150" s="214" t="s">
        <v>555</v>
      </c>
      <c r="E1150" s="248" t="s">
        <v>1</v>
      </c>
      <c r="F1150" s="249" t="s">
        <v>1839</v>
      </c>
      <c r="G1150" s="247"/>
      <c r="H1150" s="248" t="s">
        <v>1</v>
      </c>
      <c r="I1150" s="250"/>
      <c r="J1150" s="247"/>
      <c r="K1150" s="247"/>
      <c r="L1150" s="251"/>
      <c r="M1150" s="252"/>
      <c r="N1150" s="253"/>
      <c r="O1150" s="253"/>
      <c r="P1150" s="253"/>
      <c r="Q1150" s="253"/>
      <c r="R1150" s="253"/>
      <c r="S1150" s="253"/>
      <c r="T1150" s="254"/>
      <c r="AT1150" s="255" t="s">
        <v>555</v>
      </c>
      <c r="AU1150" s="255" t="s">
        <v>87</v>
      </c>
      <c r="AV1150" s="15" t="s">
        <v>85</v>
      </c>
      <c r="AW1150" s="15" t="s">
        <v>32</v>
      </c>
      <c r="AX1150" s="15" t="s">
        <v>77</v>
      </c>
      <c r="AY1150" s="255" t="s">
        <v>209</v>
      </c>
    </row>
    <row r="1151" spans="2:51" s="13" customFormat="1">
      <c r="B1151" s="212"/>
      <c r="C1151" s="213"/>
      <c r="D1151" s="214" t="s">
        <v>555</v>
      </c>
      <c r="E1151" s="215" t="s">
        <v>1</v>
      </c>
      <c r="F1151" s="216" t="s">
        <v>1840</v>
      </c>
      <c r="G1151" s="213"/>
      <c r="H1151" s="217">
        <v>2.0699999999999998</v>
      </c>
      <c r="I1151" s="218"/>
      <c r="J1151" s="213"/>
      <c r="K1151" s="213"/>
      <c r="L1151" s="219"/>
      <c r="M1151" s="220"/>
      <c r="N1151" s="221"/>
      <c r="O1151" s="221"/>
      <c r="P1151" s="221"/>
      <c r="Q1151" s="221"/>
      <c r="R1151" s="221"/>
      <c r="S1151" s="221"/>
      <c r="T1151" s="222"/>
      <c r="AT1151" s="223" t="s">
        <v>555</v>
      </c>
      <c r="AU1151" s="223" t="s">
        <v>87</v>
      </c>
      <c r="AV1151" s="13" t="s">
        <v>87</v>
      </c>
      <c r="AW1151" s="13" t="s">
        <v>32</v>
      </c>
      <c r="AX1151" s="13" t="s">
        <v>77</v>
      </c>
      <c r="AY1151" s="223" t="s">
        <v>209</v>
      </c>
    </row>
    <row r="1152" spans="2:51" s="15" customFormat="1">
      <c r="B1152" s="246"/>
      <c r="C1152" s="247"/>
      <c r="D1152" s="214" t="s">
        <v>555</v>
      </c>
      <c r="E1152" s="248" t="s">
        <v>1</v>
      </c>
      <c r="F1152" s="249" t="s">
        <v>1841</v>
      </c>
      <c r="G1152" s="247"/>
      <c r="H1152" s="248" t="s">
        <v>1</v>
      </c>
      <c r="I1152" s="250"/>
      <c r="J1152" s="247"/>
      <c r="K1152" s="247"/>
      <c r="L1152" s="251"/>
      <c r="M1152" s="252"/>
      <c r="N1152" s="253"/>
      <c r="O1152" s="253"/>
      <c r="P1152" s="253"/>
      <c r="Q1152" s="253"/>
      <c r="R1152" s="253"/>
      <c r="S1152" s="253"/>
      <c r="T1152" s="254"/>
      <c r="AT1152" s="255" t="s">
        <v>555</v>
      </c>
      <c r="AU1152" s="255" t="s">
        <v>87</v>
      </c>
      <c r="AV1152" s="15" t="s">
        <v>85</v>
      </c>
      <c r="AW1152" s="15" t="s">
        <v>32</v>
      </c>
      <c r="AX1152" s="15" t="s">
        <v>77</v>
      </c>
      <c r="AY1152" s="255" t="s">
        <v>209</v>
      </c>
    </row>
    <row r="1153" spans="2:51" s="13" customFormat="1">
      <c r="B1153" s="212"/>
      <c r="C1153" s="213"/>
      <c r="D1153" s="214" t="s">
        <v>555</v>
      </c>
      <c r="E1153" s="215" t="s">
        <v>1</v>
      </c>
      <c r="F1153" s="216" t="s">
        <v>1842</v>
      </c>
      <c r="G1153" s="213"/>
      <c r="H1153" s="217">
        <v>4.26</v>
      </c>
      <c r="I1153" s="218"/>
      <c r="J1153" s="213"/>
      <c r="K1153" s="213"/>
      <c r="L1153" s="219"/>
      <c r="M1153" s="220"/>
      <c r="N1153" s="221"/>
      <c r="O1153" s="221"/>
      <c r="P1153" s="221"/>
      <c r="Q1153" s="221"/>
      <c r="R1153" s="221"/>
      <c r="S1153" s="221"/>
      <c r="T1153" s="222"/>
      <c r="AT1153" s="223" t="s">
        <v>555</v>
      </c>
      <c r="AU1153" s="223" t="s">
        <v>87</v>
      </c>
      <c r="AV1153" s="13" t="s">
        <v>87</v>
      </c>
      <c r="AW1153" s="13" t="s">
        <v>32</v>
      </c>
      <c r="AX1153" s="13" t="s">
        <v>77</v>
      </c>
      <c r="AY1153" s="223" t="s">
        <v>209</v>
      </c>
    </row>
    <row r="1154" spans="2:51" s="15" customFormat="1">
      <c r="B1154" s="246"/>
      <c r="C1154" s="247"/>
      <c r="D1154" s="214" t="s">
        <v>555</v>
      </c>
      <c r="E1154" s="248" t="s">
        <v>1</v>
      </c>
      <c r="F1154" s="249" t="s">
        <v>1843</v>
      </c>
      <c r="G1154" s="247"/>
      <c r="H1154" s="248" t="s">
        <v>1</v>
      </c>
      <c r="I1154" s="250"/>
      <c r="J1154" s="247"/>
      <c r="K1154" s="247"/>
      <c r="L1154" s="251"/>
      <c r="M1154" s="252"/>
      <c r="N1154" s="253"/>
      <c r="O1154" s="253"/>
      <c r="P1154" s="253"/>
      <c r="Q1154" s="253"/>
      <c r="R1154" s="253"/>
      <c r="S1154" s="253"/>
      <c r="T1154" s="254"/>
      <c r="AT1154" s="255" t="s">
        <v>555</v>
      </c>
      <c r="AU1154" s="255" t="s">
        <v>87</v>
      </c>
      <c r="AV1154" s="15" t="s">
        <v>85</v>
      </c>
      <c r="AW1154" s="15" t="s">
        <v>32</v>
      </c>
      <c r="AX1154" s="15" t="s">
        <v>77</v>
      </c>
      <c r="AY1154" s="255" t="s">
        <v>209</v>
      </c>
    </row>
    <row r="1155" spans="2:51" s="13" customFormat="1">
      <c r="B1155" s="212"/>
      <c r="C1155" s="213"/>
      <c r="D1155" s="214" t="s">
        <v>555</v>
      </c>
      <c r="E1155" s="215" t="s">
        <v>1</v>
      </c>
      <c r="F1155" s="216" t="s">
        <v>1516</v>
      </c>
      <c r="G1155" s="213"/>
      <c r="H1155" s="217">
        <v>1.49</v>
      </c>
      <c r="I1155" s="218"/>
      <c r="J1155" s="213"/>
      <c r="K1155" s="213"/>
      <c r="L1155" s="219"/>
      <c r="M1155" s="220"/>
      <c r="N1155" s="221"/>
      <c r="O1155" s="221"/>
      <c r="P1155" s="221"/>
      <c r="Q1155" s="221"/>
      <c r="R1155" s="221"/>
      <c r="S1155" s="221"/>
      <c r="T1155" s="222"/>
      <c r="AT1155" s="223" t="s">
        <v>555</v>
      </c>
      <c r="AU1155" s="223" t="s">
        <v>87</v>
      </c>
      <c r="AV1155" s="13" t="s">
        <v>87</v>
      </c>
      <c r="AW1155" s="13" t="s">
        <v>32</v>
      </c>
      <c r="AX1155" s="13" t="s">
        <v>77</v>
      </c>
      <c r="AY1155" s="223" t="s">
        <v>209</v>
      </c>
    </row>
    <row r="1156" spans="2:51" s="15" customFormat="1">
      <c r="B1156" s="246"/>
      <c r="C1156" s="247"/>
      <c r="D1156" s="214" t="s">
        <v>555</v>
      </c>
      <c r="E1156" s="248" t="s">
        <v>1</v>
      </c>
      <c r="F1156" s="249" t="s">
        <v>1844</v>
      </c>
      <c r="G1156" s="247"/>
      <c r="H1156" s="248" t="s">
        <v>1</v>
      </c>
      <c r="I1156" s="250"/>
      <c r="J1156" s="247"/>
      <c r="K1156" s="247"/>
      <c r="L1156" s="251"/>
      <c r="M1156" s="252"/>
      <c r="N1156" s="253"/>
      <c r="O1156" s="253"/>
      <c r="P1156" s="253"/>
      <c r="Q1156" s="253"/>
      <c r="R1156" s="253"/>
      <c r="S1156" s="253"/>
      <c r="T1156" s="254"/>
      <c r="AT1156" s="255" t="s">
        <v>555</v>
      </c>
      <c r="AU1156" s="255" t="s">
        <v>87</v>
      </c>
      <c r="AV1156" s="15" t="s">
        <v>85</v>
      </c>
      <c r="AW1156" s="15" t="s">
        <v>32</v>
      </c>
      <c r="AX1156" s="15" t="s">
        <v>77</v>
      </c>
      <c r="AY1156" s="255" t="s">
        <v>209</v>
      </c>
    </row>
    <row r="1157" spans="2:51" s="13" customFormat="1">
      <c r="B1157" s="212"/>
      <c r="C1157" s="213"/>
      <c r="D1157" s="214" t="s">
        <v>555</v>
      </c>
      <c r="E1157" s="215" t="s">
        <v>1</v>
      </c>
      <c r="F1157" s="216" t="s">
        <v>1845</v>
      </c>
      <c r="G1157" s="213"/>
      <c r="H1157" s="217">
        <v>1.24</v>
      </c>
      <c r="I1157" s="218"/>
      <c r="J1157" s="213"/>
      <c r="K1157" s="213"/>
      <c r="L1157" s="219"/>
      <c r="M1157" s="220"/>
      <c r="N1157" s="221"/>
      <c r="O1157" s="221"/>
      <c r="P1157" s="221"/>
      <c r="Q1157" s="221"/>
      <c r="R1157" s="221"/>
      <c r="S1157" s="221"/>
      <c r="T1157" s="222"/>
      <c r="AT1157" s="223" t="s">
        <v>555</v>
      </c>
      <c r="AU1157" s="223" t="s">
        <v>87</v>
      </c>
      <c r="AV1157" s="13" t="s">
        <v>87</v>
      </c>
      <c r="AW1157" s="13" t="s">
        <v>32</v>
      </c>
      <c r="AX1157" s="13" t="s">
        <v>77</v>
      </c>
      <c r="AY1157" s="223" t="s">
        <v>209</v>
      </c>
    </row>
    <row r="1158" spans="2:51" s="15" customFormat="1">
      <c r="B1158" s="246"/>
      <c r="C1158" s="247"/>
      <c r="D1158" s="214" t="s">
        <v>555</v>
      </c>
      <c r="E1158" s="248" t="s">
        <v>1</v>
      </c>
      <c r="F1158" s="249" t="s">
        <v>1846</v>
      </c>
      <c r="G1158" s="247"/>
      <c r="H1158" s="248" t="s">
        <v>1</v>
      </c>
      <c r="I1158" s="250"/>
      <c r="J1158" s="247"/>
      <c r="K1158" s="247"/>
      <c r="L1158" s="251"/>
      <c r="M1158" s="252"/>
      <c r="N1158" s="253"/>
      <c r="O1158" s="253"/>
      <c r="P1158" s="253"/>
      <c r="Q1158" s="253"/>
      <c r="R1158" s="253"/>
      <c r="S1158" s="253"/>
      <c r="T1158" s="254"/>
      <c r="AT1158" s="255" t="s">
        <v>555</v>
      </c>
      <c r="AU1158" s="255" t="s">
        <v>87</v>
      </c>
      <c r="AV1158" s="15" t="s">
        <v>85</v>
      </c>
      <c r="AW1158" s="15" t="s">
        <v>32</v>
      </c>
      <c r="AX1158" s="15" t="s">
        <v>77</v>
      </c>
      <c r="AY1158" s="255" t="s">
        <v>209</v>
      </c>
    </row>
    <row r="1159" spans="2:51" s="13" customFormat="1">
      <c r="B1159" s="212"/>
      <c r="C1159" s="213"/>
      <c r="D1159" s="214" t="s">
        <v>555</v>
      </c>
      <c r="E1159" s="215" t="s">
        <v>1</v>
      </c>
      <c r="F1159" s="216" t="s">
        <v>1847</v>
      </c>
      <c r="G1159" s="213"/>
      <c r="H1159" s="217">
        <v>1.57</v>
      </c>
      <c r="I1159" s="218"/>
      <c r="J1159" s="213"/>
      <c r="K1159" s="213"/>
      <c r="L1159" s="219"/>
      <c r="M1159" s="220"/>
      <c r="N1159" s="221"/>
      <c r="O1159" s="221"/>
      <c r="P1159" s="221"/>
      <c r="Q1159" s="221"/>
      <c r="R1159" s="221"/>
      <c r="S1159" s="221"/>
      <c r="T1159" s="222"/>
      <c r="AT1159" s="223" t="s">
        <v>555</v>
      </c>
      <c r="AU1159" s="223" t="s">
        <v>87</v>
      </c>
      <c r="AV1159" s="13" t="s">
        <v>87</v>
      </c>
      <c r="AW1159" s="13" t="s">
        <v>32</v>
      </c>
      <c r="AX1159" s="13" t="s">
        <v>77</v>
      </c>
      <c r="AY1159" s="223" t="s">
        <v>209</v>
      </c>
    </row>
    <row r="1160" spans="2:51" s="15" customFormat="1">
      <c r="B1160" s="246"/>
      <c r="C1160" s="247"/>
      <c r="D1160" s="214" t="s">
        <v>555</v>
      </c>
      <c r="E1160" s="248" t="s">
        <v>1</v>
      </c>
      <c r="F1160" s="249" t="s">
        <v>1848</v>
      </c>
      <c r="G1160" s="247"/>
      <c r="H1160" s="248" t="s">
        <v>1</v>
      </c>
      <c r="I1160" s="250"/>
      <c r="J1160" s="247"/>
      <c r="K1160" s="247"/>
      <c r="L1160" s="251"/>
      <c r="M1160" s="252"/>
      <c r="N1160" s="253"/>
      <c r="O1160" s="253"/>
      <c r="P1160" s="253"/>
      <c r="Q1160" s="253"/>
      <c r="R1160" s="253"/>
      <c r="S1160" s="253"/>
      <c r="T1160" s="254"/>
      <c r="AT1160" s="255" t="s">
        <v>555</v>
      </c>
      <c r="AU1160" s="255" t="s">
        <v>87</v>
      </c>
      <c r="AV1160" s="15" t="s">
        <v>85</v>
      </c>
      <c r="AW1160" s="15" t="s">
        <v>32</v>
      </c>
      <c r="AX1160" s="15" t="s">
        <v>77</v>
      </c>
      <c r="AY1160" s="255" t="s">
        <v>209</v>
      </c>
    </row>
    <row r="1161" spans="2:51" s="13" customFormat="1">
      <c r="B1161" s="212"/>
      <c r="C1161" s="213"/>
      <c r="D1161" s="214" t="s">
        <v>555</v>
      </c>
      <c r="E1161" s="215" t="s">
        <v>1</v>
      </c>
      <c r="F1161" s="216" t="s">
        <v>1745</v>
      </c>
      <c r="G1161" s="213"/>
      <c r="H1161" s="217">
        <v>1.31</v>
      </c>
      <c r="I1161" s="218"/>
      <c r="J1161" s="213"/>
      <c r="K1161" s="213"/>
      <c r="L1161" s="219"/>
      <c r="M1161" s="220"/>
      <c r="N1161" s="221"/>
      <c r="O1161" s="221"/>
      <c r="P1161" s="221"/>
      <c r="Q1161" s="221"/>
      <c r="R1161" s="221"/>
      <c r="S1161" s="221"/>
      <c r="T1161" s="222"/>
      <c r="AT1161" s="223" t="s">
        <v>555</v>
      </c>
      <c r="AU1161" s="223" t="s">
        <v>87</v>
      </c>
      <c r="AV1161" s="13" t="s">
        <v>87</v>
      </c>
      <c r="AW1161" s="13" t="s">
        <v>32</v>
      </c>
      <c r="AX1161" s="13" t="s">
        <v>77</v>
      </c>
      <c r="AY1161" s="223" t="s">
        <v>209</v>
      </c>
    </row>
    <row r="1162" spans="2:51" s="15" customFormat="1">
      <c r="B1162" s="246"/>
      <c r="C1162" s="247"/>
      <c r="D1162" s="214" t="s">
        <v>555</v>
      </c>
      <c r="E1162" s="248" t="s">
        <v>1</v>
      </c>
      <c r="F1162" s="249" t="s">
        <v>1849</v>
      </c>
      <c r="G1162" s="247"/>
      <c r="H1162" s="248" t="s">
        <v>1</v>
      </c>
      <c r="I1162" s="250"/>
      <c r="J1162" s="247"/>
      <c r="K1162" s="247"/>
      <c r="L1162" s="251"/>
      <c r="M1162" s="252"/>
      <c r="N1162" s="253"/>
      <c r="O1162" s="253"/>
      <c r="P1162" s="253"/>
      <c r="Q1162" s="253"/>
      <c r="R1162" s="253"/>
      <c r="S1162" s="253"/>
      <c r="T1162" s="254"/>
      <c r="AT1162" s="255" t="s">
        <v>555</v>
      </c>
      <c r="AU1162" s="255" t="s">
        <v>87</v>
      </c>
      <c r="AV1162" s="15" t="s">
        <v>85</v>
      </c>
      <c r="AW1162" s="15" t="s">
        <v>32</v>
      </c>
      <c r="AX1162" s="15" t="s">
        <v>77</v>
      </c>
      <c r="AY1162" s="255" t="s">
        <v>209</v>
      </c>
    </row>
    <row r="1163" spans="2:51" s="13" customFormat="1">
      <c r="B1163" s="212"/>
      <c r="C1163" s="213"/>
      <c r="D1163" s="214" t="s">
        <v>555</v>
      </c>
      <c r="E1163" s="215" t="s">
        <v>1</v>
      </c>
      <c r="F1163" s="216" t="s">
        <v>1850</v>
      </c>
      <c r="G1163" s="213"/>
      <c r="H1163" s="217">
        <v>14.96</v>
      </c>
      <c r="I1163" s="218"/>
      <c r="J1163" s="213"/>
      <c r="K1163" s="213"/>
      <c r="L1163" s="219"/>
      <c r="M1163" s="220"/>
      <c r="N1163" s="221"/>
      <c r="O1163" s="221"/>
      <c r="P1163" s="221"/>
      <c r="Q1163" s="221"/>
      <c r="R1163" s="221"/>
      <c r="S1163" s="221"/>
      <c r="T1163" s="222"/>
      <c r="AT1163" s="223" t="s">
        <v>555</v>
      </c>
      <c r="AU1163" s="223" t="s">
        <v>87</v>
      </c>
      <c r="AV1163" s="13" t="s">
        <v>87</v>
      </c>
      <c r="AW1163" s="13" t="s">
        <v>32</v>
      </c>
      <c r="AX1163" s="13" t="s">
        <v>77</v>
      </c>
      <c r="AY1163" s="223" t="s">
        <v>209</v>
      </c>
    </row>
    <row r="1164" spans="2:51" s="16" customFormat="1">
      <c r="B1164" s="260"/>
      <c r="C1164" s="261"/>
      <c r="D1164" s="214" t="s">
        <v>555</v>
      </c>
      <c r="E1164" s="262" t="s">
        <v>1</v>
      </c>
      <c r="F1164" s="263" t="s">
        <v>942</v>
      </c>
      <c r="G1164" s="261"/>
      <c r="H1164" s="264">
        <v>776.47</v>
      </c>
      <c r="I1164" s="265"/>
      <c r="J1164" s="261"/>
      <c r="K1164" s="261"/>
      <c r="L1164" s="266"/>
      <c r="M1164" s="267"/>
      <c r="N1164" s="268"/>
      <c r="O1164" s="268"/>
      <c r="P1164" s="268"/>
      <c r="Q1164" s="268"/>
      <c r="R1164" s="268"/>
      <c r="S1164" s="268"/>
      <c r="T1164" s="269"/>
      <c r="AT1164" s="270" t="s">
        <v>555</v>
      </c>
      <c r="AU1164" s="270" t="s">
        <v>87</v>
      </c>
      <c r="AV1164" s="16" t="s">
        <v>226</v>
      </c>
      <c r="AW1164" s="16" t="s">
        <v>32</v>
      </c>
      <c r="AX1164" s="16" t="s">
        <v>77</v>
      </c>
      <c r="AY1164" s="270" t="s">
        <v>209</v>
      </c>
    </row>
    <row r="1165" spans="2:51" s="15" customFormat="1">
      <c r="B1165" s="246"/>
      <c r="C1165" s="247"/>
      <c r="D1165" s="214" t="s">
        <v>555</v>
      </c>
      <c r="E1165" s="248" t="s">
        <v>1</v>
      </c>
      <c r="F1165" s="249" t="s">
        <v>1851</v>
      </c>
      <c r="G1165" s="247"/>
      <c r="H1165" s="248" t="s">
        <v>1</v>
      </c>
      <c r="I1165" s="250"/>
      <c r="J1165" s="247"/>
      <c r="K1165" s="247"/>
      <c r="L1165" s="251"/>
      <c r="M1165" s="252"/>
      <c r="N1165" s="253"/>
      <c r="O1165" s="253"/>
      <c r="P1165" s="253"/>
      <c r="Q1165" s="253"/>
      <c r="R1165" s="253"/>
      <c r="S1165" s="253"/>
      <c r="T1165" s="254"/>
      <c r="AT1165" s="255" t="s">
        <v>555</v>
      </c>
      <c r="AU1165" s="255" t="s">
        <v>87</v>
      </c>
      <c r="AV1165" s="15" t="s">
        <v>85</v>
      </c>
      <c r="AW1165" s="15" t="s">
        <v>32</v>
      </c>
      <c r="AX1165" s="15" t="s">
        <v>77</v>
      </c>
      <c r="AY1165" s="255" t="s">
        <v>209</v>
      </c>
    </row>
    <row r="1166" spans="2:51" s="15" customFormat="1">
      <c r="B1166" s="246"/>
      <c r="C1166" s="247"/>
      <c r="D1166" s="214" t="s">
        <v>555</v>
      </c>
      <c r="E1166" s="248" t="s">
        <v>1</v>
      </c>
      <c r="F1166" s="249" t="s">
        <v>1852</v>
      </c>
      <c r="G1166" s="247"/>
      <c r="H1166" s="248" t="s">
        <v>1</v>
      </c>
      <c r="I1166" s="250"/>
      <c r="J1166" s="247"/>
      <c r="K1166" s="247"/>
      <c r="L1166" s="251"/>
      <c r="M1166" s="252"/>
      <c r="N1166" s="253"/>
      <c r="O1166" s="253"/>
      <c r="P1166" s="253"/>
      <c r="Q1166" s="253"/>
      <c r="R1166" s="253"/>
      <c r="S1166" s="253"/>
      <c r="T1166" s="254"/>
      <c r="AT1166" s="255" t="s">
        <v>555</v>
      </c>
      <c r="AU1166" s="255" t="s">
        <v>87</v>
      </c>
      <c r="AV1166" s="15" t="s">
        <v>85</v>
      </c>
      <c r="AW1166" s="15" t="s">
        <v>32</v>
      </c>
      <c r="AX1166" s="15" t="s">
        <v>77</v>
      </c>
      <c r="AY1166" s="255" t="s">
        <v>209</v>
      </c>
    </row>
    <row r="1167" spans="2:51" s="13" customFormat="1">
      <c r="B1167" s="212"/>
      <c r="C1167" s="213"/>
      <c r="D1167" s="214" t="s">
        <v>555</v>
      </c>
      <c r="E1167" s="215" t="s">
        <v>1</v>
      </c>
      <c r="F1167" s="216" t="s">
        <v>1609</v>
      </c>
      <c r="G1167" s="213"/>
      <c r="H1167" s="217">
        <v>31.43</v>
      </c>
      <c r="I1167" s="218"/>
      <c r="J1167" s="213"/>
      <c r="K1167" s="213"/>
      <c r="L1167" s="219"/>
      <c r="M1167" s="220"/>
      <c r="N1167" s="221"/>
      <c r="O1167" s="221"/>
      <c r="P1167" s="221"/>
      <c r="Q1167" s="221"/>
      <c r="R1167" s="221"/>
      <c r="S1167" s="221"/>
      <c r="T1167" s="222"/>
      <c r="AT1167" s="223" t="s">
        <v>555</v>
      </c>
      <c r="AU1167" s="223" t="s">
        <v>87</v>
      </c>
      <c r="AV1167" s="13" t="s">
        <v>87</v>
      </c>
      <c r="AW1167" s="13" t="s">
        <v>32</v>
      </c>
      <c r="AX1167" s="13" t="s">
        <v>77</v>
      </c>
      <c r="AY1167" s="223" t="s">
        <v>209</v>
      </c>
    </row>
    <row r="1168" spans="2:51" s="15" customFormat="1">
      <c r="B1168" s="246"/>
      <c r="C1168" s="247"/>
      <c r="D1168" s="214" t="s">
        <v>555</v>
      </c>
      <c r="E1168" s="248" t="s">
        <v>1</v>
      </c>
      <c r="F1168" s="249" t="s">
        <v>1853</v>
      </c>
      <c r="G1168" s="247"/>
      <c r="H1168" s="248" t="s">
        <v>1</v>
      </c>
      <c r="I1168" s="250"/>
      <c r="J1168" s="247"/>
      <c r="K1168" s="247"/>
      <c r="L1168" s="251"/>
      <c r="M1168" s="252"/>
      <c r="N1168" s="253"/>
      <c r="O1168" s="253"/>
      <c r="P1168" s="253"/>
      <c r="Q1168" s="253"/>
      <c r="R1168" s="253"/>
      <c r="S1168" s="253"/>
      <c r="T1168" s="254"/>
      <c r="AT1168" s="255" t="s">
        <v>555</v>
      </c>
      <c r="AU1168" s="255" t="s">
        <v>87</v>
      </c>
      <c r="AV1168" s="15" t="s">
        <v>85</v>
      </c>
      <c r="AW1168" s="15" t="s">
        <v>32</v>
      </c>
      <c r="AX1168" s="15" t="s">
        <v>77</v>
      </c>
      <c r="AY1168" s="255" t="s">
        <v>209</v>
      </c>
    </row>
    <row r="1169" spans="2:51" s="13" customFormat="1">
      <c r="B1169" s="212"/>
      <c r="C1169" s="213"/>
      <c r="D1169" s="214" t="s">
        <v>555</v>
      </c>
      <c r="E1169" s="215" t="s">
        <v>1</v>
      </c>
      <c r="F1169" s="216" t="s">
        <v>1854</v>
      </c>
      <c r="G1169" s="213"/>
      <c r="H1169" s="217">
        <v>15.2</v>
      </c>
      <c r="I1169" s="218"/>
      <c r="J1169" s="213"/>
      <c r="K1169" s="213"/>
      <c r="L1169" s="219"/>
      <c r="M1169" s="220"/>
      <c r="N1169" s="221"/>
      <c r="O1169" s="221"/>
      <c r="P1169" s="221"/>
      <c r="Q1169" s="221"/>
      <c r="R1169" s="221"/>
      <c r="S1169" s="221"/>
      <c r="T1169" s="222"/>
      <c r="AT1169" s="223" t="s">
        <v>555</v>
      </c>
      <c r="AU1169" s="223" t="s">
        <v>87</v>
      </c>
      <c r="AV1169" s="13" t="s">
        <v>87</v>
      </c>
      <c r="AW1169" s="13" t="s">
        <v>32</v>
      </c>
      <c r="AX1169" s="13" t="s">
        <v>77</v>
      </c>
      <c r="AY1169" s="223" t="s">
        <v>209</v>
      </c>
    </row>
    <row r="1170" spans="2:51" s="15" customFormat="1">
      <c r="B1170" s="246"/>
      <c r="C1170" s="247"/>
      <c r="D1170" s="214" t="s">
        <v>555</v>
      </c>
      <c r="E1170" s="248" t="s">
        <v>1</v>
      </c>
      <c r="F1170" s="249" t="s">
        <v>1855</v>
      </c>
      <c r="G1170" s="247"/>
      <c r="H1170" s="248" t="s">
        <v>1</v>
      </c>
      <c r="I1170" s="250"/>
      <c r="J1170" s="247"/>
      <c r="K1170" s="247"/>
      <c r="L1170" s="251"/>
      <c r="M1170" s="252"/>
      <c r="N1170" s="253"/>
      <c r="O1170" s="253"/>
      <c r="P1170" s="253"/>
      <c r="Q1170" s="253"/>
      <c r="R1170" s="253"/>
      <c r="S1170" s="253"/>
      <c r="T1170" s="254"/>
      <c r="AT1170" s="255" t="s">
        <v>555</v>
      </c>
      <c r="AU1170" s="255" t="s">
        <v>87</v>
      </c>
      <c r="AV1170" s="15" t="s">
        <v>85</v>
      </c>
      <c r="AW1170" s="15" t="s">
        <v>32</v>
      </c>
      <c r="AX1170" s="15" t="s">
        <v>77</v>
      </c>
      <c r="AY1170" s="255" t="s">
        <v>209</v>
      </c>
    </row>
    <row r="1171" spans="2:51" s="13" customFormat="1">
      <c r="B1171" s="212"/>
      <c r="C1171" s="213"/>
      <c r="D1171" s="214" t="s">
        <v>555</v>
      </c>
      <c r="E1171" s="215" t="s">
        <v>1</v>
      </c>
      <c r="F1171" s="216" t="s">
        <v>1856</v>
      </c>
      <c r="G1171" s="213"/>
      <c r="H1171" s="217">
        <v>11.37</v>
      </c>
      <c r="I1171" s="218"/>
      <c r="J1171" s="213"/>
      <c r="K1171" s="213"/>
      <c r="L1171" s="219"/>
      <c r="M1171" s="220"/>
      <c r="N1171" s="221"/>
      <c r="O1171" s="221"/>
      <c r="P1171" s="221"/>
      <c r="Q1171" s="221"/>
      <c r="R1171" s="221"/>
      <c r="S1171" s="221"/>
      <c r="T1171" s="222"/>
      <c r="AT1171" s="223" t="s">
        <v>555</v>
      </c>
      <c r="AU1171" s="223" t="s">
        <v>87</v>
      </c>
      <c r="AV1171" s="13" t="s">
        <v>87</v>
      </c>
      <c r="AW1171" s="13" t="s">
        <v>32</v>
      </c>
      <c r="AX1171" s="13" t="s">
        <v>77</v>
      </c>
      <c r="AY1171" s="223" t="s">
        <v>209</v>
      </c>
    </row>
    <row r="1172" spans="2:51" s="15" customFormat="1">
      <c r="B1172" s="246"/>
      <c r="C1172" s="247"/>
      <c r="D1172" s="214" t="s">
        <v>555</v>
      </c>
      <c r="E1172" s="248" t="s">
        <v>1</v>
      </c>
      <c r="F1172" s="249" t="s">
        <v>1857</v>
      </c>
      <c r="G1172" s="247"/>
      <c r="H1172" s="248" t="s">
        <v>1</v>
      </c>
      <c r="I1172" s="250"/>
      <c r="J1172" s="247"/>
      <c r="K1172" s="247"/>
      <c r="L1172" s="251"/>
      <c r="M1172" s="252"/>
      <c r="N1172" s="253"/>
      <c r="O1172" s="253"/>
      <c r="P1172" s="253"/>
      <c r="Q1172" s="253"/>
      <c r="R1172" s="253"/>
      <c r="S1172" s="253"/>
      <c r="T1172" s="254"/>
      <c r="AT1172" s="255" t="s">
        <v>555</v>
      </c>
      <c r="AU1172" s="255" t="s">
        <v>87</v>
      </c>
      <c r="AV1172" s="15" t="s">
        <v>85</v>
      </c>
      <c r="AW1172" s="15" t="s">
        <v>32</v>
      </c>
      <c r="AX1172" s="15" t="s">
        <v>77</v>
      </c>
      <c r="AY1172" s="255" t="s">
        <v>209</v>
      </c>
    </row>
    <row r="1173" spans="2:51" s="13" customFormat="1">
      <c r="B1173" s="212"/>
      <c r="C1173" s="213"/>
      <c r="D1173" s="214" t="s">
        <v>555</v>
      </c>
      <c r="E1173" s="215" t="s">
        <v>1</v>
      </c>
      <c r="F1173" s="216" t="s">
        <v>1858</v>
      </c>
      <c r="G1173" s="213"/>
      <c r="H1173" s="217">
        <v>3.33</v>
      </c>
      <c r="I1173" s="218"/>
      <c r="J1173" s="213"/>
      <c r="K1173" s="213"/>
      <c r="L1173" s="219"/>
      <c r="M1173" s="220"/>
      <c r="N1173" s="221"/>
      <c r="O1173" s="221"/>
      <c r="P1173" s="221"/>
      <c r="Q1173" s="221"/>
      <c r="R1173" s="221"/>
      <c r="S1173" s="221"/>
      <c r="T1173" s="222"/>
      <c r="AT1173" s="223" t="s">
        <v>555</v>
      </c>
      <c r="AU1173" s="223" t="s">
        <v>87</v>
      </c>
      <c r="AV1173" s="13" t="s">
        <v>87</v>
      </c>
      <c r="AW1173" s="13" t="s">
        <v>32</v>
      </c>
      <c r="AX1173" s="13" t="s">
        <v>77</v>
      </c>
      <c r="AY1173" s="223" t="s">
        <v>209</v>
      </c>
    </row>
    <row r="1174" spans="2:51" s="15" customFormat="1">
      <c r="B1174" s="246"/>
      <c r="C1174" s="247"/>
      <c r="D1174" s="214" t="s">
        <v>555</v>
      </c>
      <c r="E1174" s="248" t="s">
        <v>1</v>
      </c>
      <c r="F1174" s="249" t="s">
        <v>1859</v>
      </c>
      <c r="G1174" s="247"/>
      <c r="H1174" s="248" t="s">
        <v>1</v>
      </c>
      <c r="I1174" s="250"/>
      <c r="J1174" s="247"/>
      <c r="K1174" s="247"/>
      <c r="L1174" s="251"/>
      <c r="M1174" s="252"/>
      <c r="N1174" s="253"/>
      <c r="O1174" s="253"/>
      <c r="P1174" s="253"/>
      <c r="Q1174" s="253"/>
      <c r="R1174" s="253"/>
      <c r="S1174" s="253"/>
      <c r="T1174" s="254"/>
      <c r="AT1174" s="255" t="s">
        <v>555</v>
      </c>
      <c r="AU1174" s="255" t="s">
        <v>87</v>
      </c>
      <c r="AV1174" s="15" t="s">
        <v>85</v>
      </c>
      <c r="AW1174" s="15" t="s">
        <v>32</v>
      </c>
      <c r="AX1174" s="15" t="s">
        <v>77</v>
      </c>
      <c r="AY1174" s="255" t="s">
        <v>209</v>
      </c>
    </row>
    <row r="1175" spans="2:51" s="13" customFormat="1">
      <c r="B1175" s="212"/>
      <c r="C1175" s="213"/>
      <c r="D1175" s="214" t="s">
        <v>555</v>
      </c>
      <c r="E1175" s="215" t="s">
        <v>1</v>
      </c>
      <c r="F1175" s="216" t="s">
        <v>1860</v>
      </c>
      <c r="G1175" s="213"/>
      <c r="H1175" s="217">
        <v>2.37</v>
      </c>
      <c r="I1175" s="218"/>
      <c r="J1175" s="213"/>
      <c r="K1175" s="213"/>
      <c r="L1175" s="219"/>
      <c r="M1175" s="220"/>
      <c r="N1175" s="221"/>
      <c r="O1175" s="221"/>
      <c r="P1175" s="221"/>
      <c r="Q1175" s="221"/>
      <c r="R1175" s="221"/>
      <c r="S1175" s="221"/>
      <c r="T1175" s="222"/>
      <c r="AT1175" s="223" t="s">
        <v>555</v>
      </c>
      <c r="AU1175" s="223" t="s">
        <v>87</v>
      </c>
      <c r="AV1175" s="13" t="s">
        <v>87</v>
      </c>
      <c r="AW1175" s="13" t="s">
        <v>32</v>
      </c>
      <c r="AX1175" s="13" t="s">
        <v>77</v>
      </c>
      <c r="AY1175" s="223" t="s">
        <v>209</v>
      </c>
    </row>
    <row r="1176" spans="2:51" s="15" customFormat="1">
      <c r="B1176" s="246"/>
      <c r="C1176" s="247"/>
      <c r="D1176" s="214" t="s">
        <v>555</v>
      </c>
      <c r="E1176" s="248" t="s">
        <v>1</v>
      </c>
      <c r="F1176" s="249" t="s">
        <v>1861</v>
      </c>
      <c r="G1176" s="247"/>
      <c r="H1176" s="248" t="s">
        <v>1</v>
      </c>
      <c r="I1176" s="250"/>
      <c r="J1176" s="247"/>
      <c r="K1176" s="247"/>
      <c r="L1176" s="251"/>
      <c r="M1176" s="252"/>
      <c r="N1176" s="253"/>
      <c r="O1176" s="253"/>
      <c r="P1176" s="253"/>
      <c r="Q1176" s="253"/>
      <c r="R1176" s="253"/>
      <c r="S1176" s="253"/>
      <c r="T1176" s="254"/>
      <c r="AT1176" s="255" t="s">
        <v>555</v>
      </c>
      <c r="AU1176" s="255" t="s">
        <v>87</v>
      </c>
      <c r="AV1176" s="15" t="s">
        <v>85</v>
      </c>
      <c r="AW1176" s="15" t="s">
        <v>32</v>
      </c>
      <c r="AX1176" s="15" t="s">
        <v>77</v>
      </c>
      <c r="AY1176" s="255" t="s">
        <v>209</v>
      </c>
    </row>
    <row r="1177" spans="2:51" s="13" customFormat="1">
      <c r="B1177" s="212"/>
      <c r="C1177" s="213"/>
      <c r="D1177" s="214" t="s">
        <v>555</v>
      </c>
      <c r="E1177" s="215" t="s">
        <v>1</v>
      </c>
      <c r="F1177" s="216" t="s">
        <v>1862</v>
      </c>
      <c r="G1177" s="213"/>
      <c r="H1177" s="217">
        <v>11.23</v>
      </c>
      <c r="I1177" s="218"/>
      <c r="J1177" s="213"/>
      <c r="K1177" s="213"/>
      <c r="L1177" s="219"/>
      <c r="M1177" s="220"/>
      <c r="N1177" s="221"/>
      <c r="O1177" s="221"/>
      <c r="P1177" s="221"/>
      <c r="Q1177" s="221"/>
      <c r="R1177" s="221"/>
      <c r="S1177" s="221"/>
      <c r="T1177" s="222"/>
      <c r="AT1177" s="223" t="s">
        <v>555</v>
      </c>
      <c r="AU1177" s="223" t="s">
        <v>87</v>
      </c>
      <c r="AV1177" s="13" t="s">
        <v>87</v>
      </c>
      <c r="AW1177" s="13" t="s">
        <v>32</v>
      </c>
      <c r="AX1177" s="13" t="s">
        <v>77</v>
      </c>
      <c r="AY1177" s="223" t="s">
        <v>209</v>
      </c>
    </row>
    <row r="1178" spans="2:51" s="15" customFormat="1">
      <c r="B1178" s="246"/>
      <c r="C1178" s="247"/>
      <c r="D1178" s="214" t="s">
        <v>555</v>
      </c>
      <c r="E1178" s="248" t="s">
        <v>1</v>
      </c>
      <c r="F1178" s="249" t="s">
        <v>1863</v>
      </c>
      <c r="G1178" s="247"/>
      <c r="H1178" s="248" t="s">
        <v>1</v>
      </c>
      <c r="I1178" s="250"/>
      <c r="J1178" s="247"/>
      <c r="K1178" s="247"/>
      <c r="L1178" s="251"/>
      <c r="M1178" s="252"/>
      <c r="N1178" s="253"/>
      <c r="O1178" s="253"/>
      <c r="P1178" s="253"/>
      <c r="Q1178" s="253"/>
      <c r="R1178" s="253"/>
      <c r="S1178" s="253"/>
      <c r="T1178" s="254"/>
      <c r="AT1178" s="255" t="s">
        <v>555</v>
      </c>
      <c r="AU1178" s="255" t="s">
        <v>87</v>
      </c>
      <c r="AV1178" s="15" t="s">
        <v>85</v>
      </c>
      <c r="AW1178" s="15" t="s">
        <v>32</v>
      </c>
      <c r="AX1178" s="15" t="s">
        <v>77</v>
      </c>
      <c r="AY1178" s="255" t="s">
        <v>209</v>
      </c>
    </row>
    <row r="1179" spans="2:51" s="13" customFormat="1">
      <c r="B1179" s="212"/>
      <c r="C1179" s="213"/>
      <c r="D1179" s="214" t="s">
        <v>555</v>
      </c>
      <c r="E1179" s="215" t="s">
        <v>1</v>
      </c>
      <c r="F1179" s="216" t="s">
        <v>1864</v>
      </c>
      <c r="G1179" s="213"/>
      <c r="H1179" s="217">
        <v>3.48</v>
      </c>
      <c r="I1179" s="218"/>
      <c r="J1179" s="213"/>
      <c r="K1179" s="213"/>
      <c r="L1179" s="219"/>
      <c r="M1179" s="220"/>
      <c r="N1179" s="221"/>
      <c r="O1179" s="221"/>
      <c r="P1179" s="221"/>
      <c r="Q1179" s="221"/>
      <c r="R1179" s="221"/>
      <c r="S1179" s="221"/>
      <c r="T1179" s="222"/>
      <c r="AT1179" s="223" t="s">
        <v>555</v>
      </c>
      <c r="AU1179" s="223" t="s">
        <v>87</v>
      </c>
      <c r="AV1179" s="13" t="s">
        <v>87</v>
      </c>
      <c r="AW1179" s="13" t="s">
        <v>32</v>
      </c>
      <c r="AX1179" s="13" t="s">
        <v>77</v>
      </c>
      <c r="AY1179" s="223" t="s">
        <v>209</v>
      </c>
    </row>
    <row r="1180" spans="2:51" s="15" customFormat="1">
      <c r="B1180" s="246"/>
      <c r="C1180" s="247"/>
      <c r="D1180" s="214" t="s">
        <v>555</v>
      </c>
      <c r="E1180" s="248" t="s">
        <v>1</v>
      </c>
      <c r="F1180" s="249" t="s">
        <v>1865</v>
      </c>
      <c r="G1180" s="247"/>
      <c r="H1180" s="248" t="s">
        <v>1</v>
      </c>
      <c r="I1180" s="250"/>
      <c r="J1180" s="247"/>
      <c r="K1180" s="247"/>
      <c r="L1180" s="251"/>
      <c r="M1180" s="252"/>
      <c r="N1180" s="253"/>
      <c r="O1180" s="253"/>
      <c r="P1180" s="253"/>
      <c r="Q1180" s="253"/>
      <c r="R1180" s="253"/>
      <c r="S1180" s="253"/>
      <c r="T1180" s="254"/>
      <c r="AT1180" s="255" t="s">
        <v>555</v>
      </c>
      <c r="AU1180" s="255" t="s">
        <v>87</v>
      </c>
      <c r="AV1180" s="15" t="s">
        <v>85</v>
      </c>
      <c r="AW1180" s="15" t="s">
        <v>32</v>
      </c>
      <c r="AX1180" s="15" t="s">
        <v>77</v>
      </c>
      <c r="AY1180" s="255" t="s">
        <v>209</v>
      </c>
    </row>
    <row r="1181" spans="2:51" s="13" customFormat="1">
      <c r="B1181" s="212"/>
      <c r="C1181" s="213"/>
      <c r="D1181" s="214" t="s">
        <v>555</v>
      </c>
      <c r="E1181" s="215" t="s">
        <v>1</v>
      </c>
      <c r="F1181" s="216" t="s">
        <v>1860</v>
      </c>
      <c r="G1181" s="213"/>
      <c r="H1181" s="217">
        <v>2.37</v>
      </c>
      <c r="I1181" s="218"/>
      <c r="J1181" s="213"/>
      <c r="K1181" s="213"/>
      <c r="L1181" s="219"/>
      <c r="M1181" s="220"/>
      <c r="N1181" s="221"/>
      <c r="O1181" s="221"/>
      <c r="P1181" s="221"/>
      <c r="Q1181" s="221"/>
      <c r="R1181" s="221"/>
      <c r="S1181" s="221"/>
      <c r="T1181" s="222"/>
      <c r="AT1181" s="223" t="s">
        <v>555</v>
      </c>
      <c r="AU1181" s="223" t="s">
        <v>87</v>
      </c>
      <c r="AV1181" s="13" t="s">
        <v>87</v>
      </c>
      <c r="AW1181" s="13" t="s">
        <v>32</v>
      </c>
      <c r="AX1181" s="13" t="s">
        <v>77</v>
      </c>
      <c r="AY1181" s="223" t="s">
        <v>209</v>
      </c>
    </row>
    <row r="1182" spans="2:51" s="15" customFormat="1">
      <c r="B1182" s="246"/>
      <c r="C1182" s="247"/>
      <c r="D1182" s="214" t="s">
        <v>555</v>
      </c>
      <c r="E1182" s="248" t="s">
        <v>1</v>
      </c>
      <c r="F1182" s="249" t="s">
        <v>1866</v>
      </c>
      <c r="G1182" s="247"/>
      <c r="H1182" s="248" t="s">
        <v>1</v>
      </c>
      <c r="I1182" s="250"/>
      <c r="J1182" s="247"/>
      <c r="K1182" s="247"/>
      <c r="L1182" s="251"/>
      <c r="M1182" s="252"/>
      <c r="N1182" s="253"/>
      <c r="O1182" s="253"/>
      <c r="P1182" s="253"/>
      <c r="Q1182" s="253"/>
      <c r="R1182" s="253"/>
      <c r="S1182" s="253"/>
      <c r="T1182" s="254"/>
      <c r="AT1182" s="255" t="s">
        <v>555</v>
      </c>
      <c r="AU1182" s="255" t="s">
        <v>87</v>
      </c>
      <c r="AV1182" s="15" t="s">
        <v>85</v>
      </c>
      <c r="AW1182" s="15" t="s">
        <v>32</v>
      </c>
      <c r="AX1182" s="15" t="s">
        <v>77</v>
      </c>
      <c r="AY1182" s="255" t="s">
        <v>209</v>
      </c>
    </row>
    <row r="1183" spans="2:51" s="13" customFormat="1">
      <c r="B1183" s="212"/>
      <c r="C1183" s="213"/>
      <c r="D1183" s="214" t="s">
        <v>555</v>
      </c>
      <c r="E1183" s="215" t="s">
        <v>1</v>
      </c>
      <c r="F1183" s="216" t="s">
        <v>1862</v>
      </c>
      <c r="G1183" s="213"/>
      <c r="H1183" s="217">
        <v>11.23</v>
      </c>
      <c r="I1183" s="218"/>
      <c r="J1183" s="213"/>
      <c r="K1183" s="213"/>
      <c r="L1183" s="219"/>
      <c r="M1183" s="220"/>
      <c r="N1183" s="221"/>
      <c r="O1183" s="221"/>
      <c r="P1183" s="221"/>
      <c r="Q1183" s="221"/>
      <c r="R1183" s="221"/>
      <c r="S1183" s="221"/>
      <c r="T1183" s="222"/>
      <c r="AT1183" s="223" t="s">
        <v>555</v>
      </c>
      <c r="AU1183" s="223" t="s">
        <v>87</v>
      </c>
      <c r="AV1183" s="13" t="s">
        <v>87</v>
      </c>
      <c r="AW1183" s="13" t="s">
        <v>32</v>
      </c>
      <c r="AX1183" s="13" t="s">
        <v>77</v>
      </c>
      <c r="AY1183" s="223" t="s">
        <v>209</v>
      </c>
    </row>
    <row r="1184" spans="2:51" s="15" customFormat="1">
      <c r="B1184" s="246"/>
      <c r="C1184" s="247"/>
      <c r="D1184" s="214" t="s">
        <v>555</v>
      </c>
      <c r="E1184" s="248" t="s">
        <v>1</v>
      </c>
      <c r="F1184" s="249" t="s">
        <v>1867</v>
      </c>
      <c r="G1184" s="247"/>
      <c r="H1184" s="248" t="s">
        <v>1</v>
      </c>
      <c r="I1184" s="250"/>
      <c r="J1184" s="247"/>
      <c r="K1184" s="247"/>
      <c r="L1184" s="251"/>
      <c r="M1184" s="252"/>
      <c r="N1184" s="253"/>
      <c r="O1184" s="253"/>
      <c r="P1184" s="253"/>
      <c r="Q1184" s="253"/>
      <c r="R1184" s="253"/>
      <c r="S1184" s="253"/>
      <c r="T1184" s="254"/>
      <c r="AT1184" s="255" t="s">
        <v>555</v>
      </c>
      <c r="AU1184" s="255" t="s">
        <v>87</v>
      </c>
      <c r="AV1184" s="15" t="s">
        <v>85</v>
      </c>
      <c r="AW1184" s="15" t="s">
        <v>32</v>
      </c>
      <c r="AX1184" s="15" t="s">
        <v>77</v>
      </c>
      <c r="AY1184" s="255" t="s">
        <v>209</v>
      </c>
    </row>
    <row r="1185" spans="2:51" s="13" customFormat="1">
      <c r="B1185" s="212"/>
      <c r="C1185" s="213"/>
      <c r="D1185" s="214" t="s">
        <v>555</v>
      </c>
      <c r="E1185" s="215" t="s">
        <v>1</v>
      </c>
      <c r="F1185" s="216" t="s">
        <v>1868</v>
      </c>
      <c r="G1185" s="213"/>
      <c r="H1185" s="217">
        <v>3.29</v>
      </c>
      <c r="I1185" s="218"/>
      <c r="J1185" s="213"/>
      <c r="K1185" s="213"/>
      <c r="L1185" s="219"/>
      <c r="M1185" s="220"/>
      <c r="N1185" s="221"/>
      <c r="O1185" s="221"/>
      <c r="P1185" s="221"/>
      <c r="Q1185" s="221"/>
      <c r="R1185" s="221"/>
      <c r="S1185" s="221"/>
      <c r="T1185" s="222"/>
      <c r="AT1185" s="223" t="s">
        <v>555</v>
      </c>
      <c r="AU1185" s="223" t="s">
        <v>87</v>
      </c>
      <c r="AV1185" s="13" t="s">
        <v>87</v>
      </c>
      <c r="AW1185" s="13" t="s">
        <v>32</v>
      </c>
      <c r="AX1185" s="13" t="s">
        <v>77</v>
      </c>
      <c r="AY1185" s="223" t="s">
        <v>209</v>
      </c>
    </row>
    <row r="1186" spans="2:51" s="15" customFormat="1">
      <c r="B1186" s="246"/>
      <c r="C1186" s="247"/>
      <c r="D1186" s="214" t="s">
        <v>555</v>
      </c>
      <c r="E1186" s="248" t="s">
        <v>1</v>
      </c>
      <c r="F1186" s="249" t="s">
        <v>1869</v>
      </c>
      <c r="G1186" s="247"/>
      <c r="H1186" s="248" t="s">
        <v>1</v>
      </c>
      <c r="I1186" s="250"/>
      <c r="J1186" s="247"/>
      <c r="K1186" s="247"/>
      <c r="L1186" s="251"/>
      <c r="M1186" s="252"/>
      <c r="N1186" s="253"/>
      <c r="O1186" s="253"/>
      <c r="P1186" s="253"/>
      <c r="Q1186" s="253"/>
      <c r="R1186" s="253"/>
      <c r="S1186" s="253"/>
      <c r="T1186" s="254"/>
      <c r="AT1186" s="255" t="s">
        <v>555</v>
      </c>
      <c r="AU1186" s="255" t="s">
        <v>87</v>
      </c>
      <c r="AV1186" s="15" t="s">
        <v>85</v>
      </c>
      <c r="AW1186" s="15" t="s">
        <v>32</v>
      </c>
      <c r="AX1186" s="15" t="s">
        <v>77</v>
      </c>
      <c r="AY1186" s="255" t="s">
        <v>209</v>
      </c>
    </row>
    <row r="1187" spans="2:51" s="13" customFormat="1">
      <c r="B1187" s="212"/>
      <c r="C1187" s="213"/>
      <c r="D1187" s="214" t="s">
        <v>555</v>
      </c>
      <c r="E1187" s="215" t="s">
        <v>1</v>
      </c>
      <c r="F1187" s="216" t="s">
        <v>1860</v>
      </c>
      <c r="G1187" s="213"/>
      <c r="H1187" s="217">
        <v>2.37</v>
      </c>
      <c r="I1187" s="218"/>
      <c r="J1187" s="213"/>
      <c r="K1187" s="213"/>
      <c r="L1187" s="219"/>
      <c r="M1187" s="220"/>
      <c r="N1187" s="221"/>
      <c r="O1187" s="221"/>
      <c r="P1187" s="221"/>
      <c r="Q1187" s="221"/>
      <c r="R1187" s="221"/>
      <c r="S1187" s="221"/>
      <c r="T1187" s="222"/>
      <c r="AT1187" s="223" t="s">
        <v>555</v>
      </c>
      <c r="AU1187" s="223" t="s">
        <v>87</v>
      </c>
      <c r="AV1187" s="13" t="s">
        <v>87</v>
      </c>
      <c r="AW1187" s="13" t="s">
        <v>32</v>
      </c>
      <c r="AX1187" s="13" t="s">
        <v>77</v>
      </c>
      <c r="AY1187" s="223" t="s">
        <v>209</v>
      </c>
    </row>
    <row r="1188" spans="2:51" s="15" customFormat="1">
      <c r="B1188" s="246"/>
      <c r="C1188" s="247"/>
      <c r="D1188" s="214" t="s">
        <v>555</v>
      </c>
      <c r="E1188" s="248" t="s">
        <v>1</v>
      </c>
      <c r="F1188" s="249" t="s">
        <v>1870</v>
      </c>
      <c r="G1188" s="247"/>
      <c r="H1188" s="248" t="s">
        <v>1</v>
      </c>
      <c r="I1188" s="250"/>
      <c r="J1188" s="247"/>
      <c r="K1188" s="247"/>
      <c r="L1188" s="251"/>
      <c r="M1188" s="252"/>
      <c r="N1188" s="253"/>
      <c r="O1188" s="253"/>
      <c r="P1188" s="253"/>
      <c r="Q1188" s="253"/>
      <c r="R1188" s="253"/>
      <c r="S1188" s="253"/>
      <c r="T1188" s="254"/>
      <c r="AT1188" s="255" t="s">
        <v>555</v>
      </c>
      <c r="AU1188" s="255" t="s">
        <v>87</v>
      </c>
      <c r="AV1188" s="15" t="s">
        <v>85</v>
      </c>
      <c r="AW1188" s="15" t="s">
        <v>32</v>
      </c>
      <c r="AX1188" s="15" t="s">
        <v>77</v>
      </c>
      <c r="AY1188" s="255" t="s">
        <v>209</v>
      </c>
    </row>
    <row r="1189" spans="2:51" s="13" customFormat="1">
      <c r="B1189" s="212"/>
      <c r="C1189" s="213"/>
      <c r="D1189" s="214" t="s">
        <v>555</v>
      </c>
      <c r="E1189" s="215" t="s">
        <v>1</v>
      </c>
      <c r="F1189" s="216" t="s">
        <v>1862</v>
      </c>
      <c r="G1189" s="213"/>
      <c r="H1189" s="217">
        <v>11.23</v>
      </c>
      <c r="I1189" s="218"/>
      <c r="J1189" s="213"/>
      <c r="K1189" s="213"/>
      <c r="L1189" s="219"/>
      <c r="M1189" s="220"/>
      <c r="N1189" s="221"/>
      <c r="O1189" s="221"/>
      <c r="P1189" s="221"/>
      <c r="Q1189" s="221"/>
      <c r="R1189" s="221"/>
      <c r="S1189" s="221"/>
      <c r="T1189" s="222"/>
      <c r="AT1189" s="223" t="s">
        <v>555</v>
      </c>
      <c r="AU1189" s="223" t="s">
        <v>87</v>
      </c>
      <c r="AV1189" s="13" t="s">
        <v>87</v>
      </c>
      <c r="AW1189" s="13" t="s">
        <v>32</v>
      </c>
      <c r="AX1189" s="13" t="s">
        <v>77</v>
      </c>
      <c r="AY1189" s="223" t="s">
        <v>209</v>
      </c>
    </row>
    <row r="1190" spans="2:51" s="15" customFormat="1">
      <c r="B1190" s="246"/>
      <c r="C1190" s="247"/>
      <c r="D1190" s="214" t="s">
        <v>555</v>
      </c>
      <c r="E1190" s="248" t="s">
        <v>1</v>
      </c>
      <c r="F1190" s="249" t="s">
        <v>1871</v>
      </c>
      <c r="G1190" s="247"/>
      <c r="H1190" s="248" t="s">
        <v>1</v>
      </c>
      <c r="I1190" s="250"/>
      <c r="J1190" s="247"/>
      <c r="K1190" s="247"/>
      <c r="L1190" s="251"/>
      <c r="M1190" s="252"/>
      <c r="N1190" s="253"/>
      <c r="O1190" s="253"/>
      <c r="P1190" s="253"/>
      <c r="Q1190" s="253"/>
      <c r="R1190" s="253"/>
      <c r="S1190" s="253"/>
      <c r="T1190" s="254"/>
      <c r="AT1190" s="255" t="s">
        <v>555</v>
      </c>
      <c r="AU1190" s="255" t="s">
        <v>87</v>
      </c>
      <c r="AV1190" s="15" t="s">
        <v>85</v>
      </c>
      <c r="AW1190" s="15" t="s">
        <v>32</v>
      </c>
      <c r="AX1190" s="15" t="s">
        <v>77</v>
      </c>
      <c r="AY1190" s="255" t="s">
        <v>209</v>
      </c>
    </row>
    <row r="1191" spans="2:51" s="13" customFormat="1">
      <c r="B1191" s="212"/>
      <c r="C1191" s="213"/>
      <c r="D1191" s="214" t="s">
        <v>555</v>
      </c>
      <c r="E1191" s="215" t="s">
        <v>1</v>
      </c>
      <c r="F1191" s="216" t="s">
        <v>1864</v>
      </c>
      <c r="G1191" s="213"/>
      <c r="H1191" s="217">
        <v>3.48</v>
      </c>
      <c r="I1191" s="218"/>
      <c r="J1191" s="213"/>
      <c r="K1191" s="213"/>
      <c r="L1191" s="219"/>
      <c r="M1191" s="220"/>
      <c r="N1191" s="221"/>
      <c r="O1191" s="221"/>
      <c r="P1191" s="221"/>
      <c r="Q1191" s="221"/>
      <c r="R1191" s="221"/>
      <c r="S1191" s="221"/>
      <c r="T1191" s="222"/>
      <c r="AT1191" s="223" t="s">
        <v>555</v>
      </c>
      <c r="AU1191" s="223" t="s">
        <v>87</v>
      </c>
      <c r="AV1191" s="13" t="s">
        <v>87</v>
      </c>
      <c r="AW1191" s="13" t="s">
        <v>32</v>
      </c>
      <c r="AX1191" s="13" t="s">
        <v>77</v>
      </c>
      <c r="AY1191" s="223" t="s">
        <v>209</v>
      </c>
    </row>
    <row r="1192" spans="2:51" s="15" customFormat="1">
      <c r="B1192" s="246"/>
      <c r="C1192" s="247"/>
      <c r="D1192" s="214" t="s">
        <v>555</v>
      </c>
      <c r="E1192" s="248" t="s">
        <v>1</v>
      </c>
      <c r="F1192" s="249" t="s">
        <v>1872</v>
      </c>
      <c r="G1192" s="247"/>
      <c r="H1192" s="248" t="s">
        <v>1</v>
      </c>
      <c r="I1192" s="250"/>
      <c r="J1192" s="247"/>
      <c r="K1192" s="247"/>
      <c r="L1192" s="251"/>
      <c r="M1192" s="252"/>
      <c r="N1192" s="253"/>
      <c r="O1192" s="253"/>
      <c r="P1192" s="253"/>
      <c r="Q1192" s="253"/>
      <c r="R1192" s="253"/>
      <c r="S1192" s="253"/>
      <c r="T1192" s="254"/>
      <c r="AT1192" s="255" t="s">
        <v>555</v>
      </c>
      <c r="AU1192" s="255" t="s">
        <v>87</v>
      </c>
      <c r="AV1192" s="15" t="s">
        <v>85</v>
      </c>
      <c r="AW1192" s="15" t="s">
        <v>32</v>
      </c>
      <c r="AX1192" s="15" t="s">
        <v>77</v>
      </c>
      <c r="AY1192" s="255" t="s">
        <v>209</v>
      </c>
    </row>
    <row r="1193" spans="2:51" s="13" customFormat="1">
      <c r="B1193" s="212"/>
      <c r="C1193" s="213"/>
      <c r="D1193" s="214" t="s">
        <v>555</v>
      </c>
      <c r="E1193" s="215" t="s">
        <v>1</v>
      </c>
      <c r="F1193" s="216" t="s">
        <v>1860</v>
      </c>
      <c r="G1193" s="213"/>
      <c r="H1193" s="217">
        <v>2.37</v>
      </c>
      <c r="I1193" s="218"/>
      <c r="J1193" s="213"/>
      <c r="K1193" s="213"/>
      <c r="L1193" s="219"/>
      <c r="M1193" s="220"/>
      <c r="N1193" s="221"/>
      <c r="O1193" s="221"/>
      <c r="P1193" s="221"/>
      <c r="Q1193" s="221"/>
      <c r="R1193" s="221"/>
      <c r="S1193" s="221"/>
      <c r="T1193" s="222"/>
      <c r="AT1193" s="223" t="s">
        <v>555</v>
      </c>
      <c r="AU1193" s="223" t="s">
        <v>87</v>
      </c>
      <c r="AV1193" s="13" t="s">
        <v>87</v>
      </c>
      <c r="AW1193" s="13" t="s">
        <v>32</v>
      </c>
      <c r="AX1193" s="13" t="s">
        <v>77</v>
      </c>
      <c r="AY1193" s="223" t="s">
        <v>209</v>
      </c>
    </row>
    <row r="1194" spans="2:51" s="15" customFormat="1">
      <c r="B1194" s="246"/>
      <c r="C1194" s="247"/>
      <c r="D1194" s="214" t="s">
        <v>555</v>
      </c>
      <c r="E1194" s="248" t="s">
        <v>1</v>
      </c>
      <c r="F1194" s="249" t="s">
        <v>1873</v>
      </c>
      <c r="G1194" s="247"/>
      <c r="H1194" s="248" t="s">
        <v>1</v>
      </c>
      <c r="I1194" s="250"/>
      <c r="J1194" s="247"/>
      <c r="K1194" s="247"/>
      <c r="L1194" s="251"/>
      <c r="M1194" s="252"/>
      <c r="N1194" s="253"/>
      <c r="O1194" s="253"/>
      <c r="P1194" s="253"/>
      <c r="Q1194" s="253"/>
      <c r="R1194" s="253"/>
      <c r="S1194" s="253"/>
      <c r="T1194" s="254"/>
      <c r="AT1194" s="255" t="s">
        <v>555</v>
      </c>
      <c r="AU1194" s="255" t="s">
        <v>87</v>
      </c>
      <c r="AV1194" s="15" t="s">
        <v>85</v>
      </c>
      <c r="AW1194" s="15" t="s">
        <v>32</v>
      </c>
      <c r="AX1194" s="15" t="s">
        <v>77</v>
      </c>
      <c r="AY1194" s="255" t="s">
        <v>209</v>
      </c>
    </row>
    <row r="1195" spans="2:51" s="13" customFormat="1">
      <c r="B1195" s="212"/>
      <c r="C1195" s="213"/>
      <c r="D1195" s="214" t="s">
        <v>555</v>
      </c>
      <c r="E1195" s="215" t="s">
        <v>1</v>
      </c>
      <c r="F1195" s="216" t="s">
        <v>1874</v>
      </c>
      <c r="G1195" s="213"/>
      <c r="H1195" s="217">
        <v>18.03</v>
      </c>
      <c r="I1195" s="218"/>
      <c r="J1195" s="213"/>
      <c r="K1195" s="213"/>
      <c r="L1195" s="219"/>
      <c r="M1195" s="220"/>
      <c r="N1195" s="221"/>
      <c r="O1195" s="221"/>
      <c r="P1195" s="221"/>
      <c r="Q1195" s="221"/>
      <c r="R1195" s="221"/>
      <c r="S1195" s="221"/>
      <c r="T1195" s="222"/>
      <c r="AT1195" s="223" t="s">
        <v>555</v>
      </c>
      <c r="AU1195" s="223" t="s">
        <v>87</v>
      </c>
      <c r="AV1195" s="13" t="s">
        <v>87</v>
      </c>
      <c r="AW1195" s="13" t="s">
        <v>32</v>
      </c>
      <c r="AX1195" s="13" t="s">
        <v>77</v>
      </c>
      <c r="AY1195" s="223" t="s">
        <v>209</v>
      </c>
    </row>
    <row r="1196" spans="2:51" s="15" customFormat="1">
      <c r="B1196" s="246"/>
      <c r="C1196" s="247"/>
      <c r="D1196" s="214" t="s">
        <v>555</v>
      </c>
      <c r="E1196" s="248" t="s">
        <v>1</v>
      </c>
      <c r="F1196" s="249" t="s">
        <v>1875</v>
      </c>
      <c r="G1196" s="247"/>
      <c r="H1196" s="248" t="s">
        <v>1</v>
      </c>
      <c r="I1196" s="250"/>
      <c r="J1196" s="247"/>
      <c r="K1196" s="247"/>
      <c r="L1196" s="251"/>
      <c r="M1196" s="252"/>
      <c r="N1196" s="253"/>
      <c r="O1196" s="253"/>
      <c r="P1196" s="253"/>
      <c r="Q1196" s="253"/>
      <c r="R1196" s="253"/>
      <c r="S1196" s="253"/>
      <c r="T1196" s="254"/>
      <c r="AT1196" s="255" t="s">
        <v>555</v>
      </c>
      <c r="AU1196" s="255" t="s">
        <v>87</v>
      </c>
      <c r="AV1196" s="15" t="s">
        <v>85</v>
      </c>
      <c r="AW1196" s="15" t="s">
        <v>32</v>
      </c>
      <c r="AX1196" s="15" t="s">
        <v>77</v>
      </c>
      <c r="AY1196" s="255" t="s">
        <v>209</v>
      </c>
    </row>
    <row r="1197" spans="2:51" s="13" customFormat="1">
      <c r="B1197" s="212"/>
      <c r="C1197" s="213"/>
      <c r="D1197" s="214" t="s">
        <v>555</v>
      </c>
      <c r="E1197" s="215" t="s">
        <v>1</v>
      </c>
      <c r="F1197" s="216" t="s">
        <v>1876</v>
      </c>
      <c r="G1197" s="213"/>
      <c r="H1197" s="217">
        <v>11.06</v>
      </c>
      <c r="I1197" s="218"/>
      <c r="J1197" s="213"/>
      <c r="K1197" s="213"/>
      <c r="L1197" s="219"/>
      <c r="M1197" s="220"/>
      <c r="N1197" s="221"/>
      <c r="O1197" s="221"/>
      <c r="P1197" s="221"/>
      <c r="Q1197" s="221"/>
      <c r="R1197" s="221"/>
      <c r="S1197" s="221"/>
      <c r="T1197" s="222"/>
      <c r="AT1197" s="223" t="s">
        <v>555</v>
      </c>
      <c r="AU1197" s="223" t="s">
        <v>87</v>
      </c>
      <c r="AV1197" s="13" t="s">
        <v>87</v>
      </c>
      <c r="AW1197" s="13" t="s">
        <v>32</v>
      </c>
      <c r="AX1197" s="13" t="s">
        <v>77</v>
      </c>
      <c r="AY1197" s="223" t="s">
        <v>209</v>
      </c>
    </row>
    <row r="1198" spans="2:51" s="15" customFormat="1">
      <c r="B1198" s="246"/>
      <c r="C1198" s="247"/>
      <c r="D1198" s="214" t="s">
        <v>555</v>
      </c>
      <c r="E1198" s="248" t="s">
        <v>1</v>
      </c>
      <c r="F1198" s="249" t="s">
        <v>1877</v>
      </c>
      <c r="G1198" s="247"/>
      <c r="H1198" s="248" t="s">
        <v>1</v>
      </c>
      <c r="I1198" s="250"/>
      <c r="J1198" s="247"/>
      <c r="K1198" s="247"/>
      <c r="L1198" s="251"/>
      <c r="M1198" s="252"/>
      <c r="N1198" s="253"/>
      <c r="O1198" s="253"/>
      <c r="P1198" s="253"/>
      <c r="Q1198" s="253"/>
      <c r="R1198" s="253"/>
      <c r="S1198" s="253"/>
      <c r="T1198" s="254"/>
      <c r="AT1198" s="255" t="s">
        <v>555</v>
      </c>
      <c r="AU1198" s="255" t="s">
        <v>87</v>
      </c>
      <c r="AV1198" s="15" t="s">
        <v>85</v>
      </c>
      <c r="AW1198" s="15" t="s">
        <v>32</v>
      </c>
      <c r="AX1198" s="15" t="s">
        <v>77</v>
      </c>
      <c r="AY1198" s="255" t="s">
        <v>209</v>
      </c>
    </row>
    <row r="1199" spans="2:51" s="13" customFormat="1">
      <c r="B1199" s="212"/>
      <c r="C1199" s="213"/>
      <c r="D1199" s="214" t="s">
        <v>555</v>
      </c>
      <c r="E1199" s="215" t="s">
        <v>1</v>
      </c>
      <c r="F1199" s="216" t="s">
        <v>1860</v>
      </c>
      <c r="G1199" s="213"/>
      <c r="H1199" s="217">
        <v>2.37</v>
      </c>
      <c r="I1199" s="218"/>
      <c r="J1199" s="213"/>
      <c r="K1199" s="213"/>
      <c r="L1199" s="219"/>
      <c r="M1199" s="220"/>
      <c r="N1199" s="221"/>
      <c r="O1199" s="221"/>
      <c r="P1199" s="221"/>
      <c r="Q1199" s="221"/>
      <c r="R1199" s="221"/>
      <c r="S1199" s="221"/>
      <c r="T1199" s="222"/>
      <c r="AT1199" s="223" t="s">
        <v>555</v>
      </c>
      <c r="AU1199" s="223" t="s">
        <v>87</v>
      </c>
      <c r="AV1199" s="13" t="s">
        <v>87</v>
      </c>
      <c r="AW1199" s="13" t="s">
        <v>32</v>
      </c>
      <c r="AX1199" s="13" t="s">
        <v>77</v>
      </c>
      <c r="AY1199" s="223" t="s">
        <v>209</v>
      </c>
    </row>
    <row r="1200" spans="2:51" s="15" customFormat="1">
      <c r="B1200" s="246"/>
      <c r="C1200" s="247"/>
      <c r="D1200" s="214" t="s">
        <v>555</v>
      </c>
      <c r="E1200" s="248" t="s">
        <v>1</v>
      </c>
      <c r="F1200" s="249" t="s">
        <v>1878</v>
      </c>
      <c r="G1200" s="247"/>
      <c r="H1200" s="248" t="s">
        <v>1</v>
      </c>
      <c r="I1200" s="250"/>
      <c r="J1200" s="247"/>
      <c r="K1200" s="247"/>
      <c r="L1200" s="251"/>
      <c r="M1200" s="252"/>
      <c r="N1200" s="253"/>
      <c r="O1200" s="253"/>
      <c r="P1200" s="253"/>
      <c r="Q1200" s="253"/>
      <c r="R1200" s="253"/>
      <c r="S1200" s="253"/>
      <c r="T1200" s="254"/>
      <c r="AT1200" s="255" t="s">
        <v>555</v>
      </c>
      <c r="AU1200" s="255" t="s">
        <v>87</v>
      </c>
      <c r="AV1200" s="15" t="s">
        <v>85</v>
      </c>
      <c r="AW1200" s="15" t="s">
        <v>32</v>
      </c>
      <c r="AX1200" s="15" t="s">
        <v>77</v>
      </c>
      <c r="AY1200" s="255" t="s">
        <v>209</v>
      </c>
    </row>
    <row r="1201" spans="2:51" s="13" customFormat="1">
      <c r="B1201" s="212"/>
      <c r="C1201" s="213"/>
      <c r="D1201" s="214" t="s">
        <v>555</v>
      </c>
      <c r="E1201" s="215" t="s">
        <v>1</v>
      </c>
      <c r="F1201" s="216" t="s">
        <v>1864</v>
      </c>
      <c r="G1201" s="213"/>
      <c r="H1201" s="217">
        <v>3.48</v>
      </c>
      <c r="I1201" s="218"/>
      <c r="J1201" s="213"/>
      <c r="K1201" s="213"/>
      <c r="L1201" s="219"/>
      <c r="M1201" s="220"/>
      <c r="N1201" s="221"/>
      <c r="O1201" s="221"/>
      <c r="P1201" s="221"/>
      <c r="Q1201" s="221"/>
      <c r="R1201" s="221"/>
      <c r="S1201" s="221"/>
      <c r="T1201" s="222"/>
      <c r="AT1201" s="223" t="s">
        <v>555</v>
      </c>
      <c r="AU1201" s="223" t="s">
        <v>87</v>
      </c>
      <c r="AV1201" s="13" t="s">
        <v>87</v>
      </c>
      <c r="AW1201" s="13" t="s">
        <v>32</v>
      </c>
      <c r="AX1201" s="13" t="s">
        <v>77</v>
      </c>
      <c r="AY1201" s="223" t="s">
        <v>209</v>
      </c>
    </row>
    <row r="1202" spans="2:51" s="15" customFormat="1">
      <c r="B1202" s="246"/>
      <c r="C1202" s="247"/>
      <c r="D1202" s="214" t="s">
        <v>555</v>
      </c>
      <c r="E1202" s="248" t="s">
        <v>1</v>
      </c>
      <c r="F1202" s="249" t="s">
        <v>1879</v>
      </c>
      <c r="G1202" s="247"/>
      <c r="H1202" s="248" t="s">
        <v>1</v>
      </c>
      <c r="I1202" s="250"/>
      <c r="J1202" s="247"/>
      <c r="K1202" s="247"/>
      <c r="L1202" s="251"/>
      <c r="M1202" s="252"/>
      <c r="N1202" s="253"/>
      <c r="O1202" s="253"/>
      <c r="P1202" s="253"/>
      <c r="Q1202" s="253"/>
      <c r="R1202" s="253"/>
      <c r="S1202" s="253"/>
      <c r="T1202" s="254"/>
      <c r="AT1202" s="255" t="s">
        <v>555</v>
      </c>
      <c r="AU1202" s="255" t="s">
        <v>87</v>
      </c>
      <c r="AV1202" s="15" t="s">
        <v>85</v>
      </c>
      <c r="AW1202" s="15" t="s">
        <v>32</v>
      </c>
      <c r="AX1202" s="15" t="s">
        <v>77</v>
      </c>
      <c r="AY1202" s="255" t="s">
        <v>209</v>
      </c>
    </row>
    <row r="1203" spans="2:51" s="13" customFormat="1">
      <c r="B1203" s="212"/>
      <c r="C1203" s="213"/>
      <c r="D1203" s="214" t="s">
        <v>555</v>
      </c>
      <c r="E1203" s="215" t="s">
        <v>1</v>
      </c>
      <c r="F1203" s="216" t="s">
        <v>1862</v>
      </c>
      <c r="G1203" s="213"/>
      <c r="H1203" s="217">
        <v>11.23</v>
      </c>
      <c r="I1203" s="218"/>
      <c r="J1203" s="213"/>
      <c r="K1203" s="213"/>
      <c r="L1203" s="219"/>
      <c r="M1203" s="220"/>
      <c r="N1203" s="221"/>
      <c r="O1203" s="221"/>
      <c r="P1203" s="221"/>
      <c r="Q1203" s="221"/>
      <c r="R1203" s="221"/>
      <c r="S1203" s="221"/>
      <c r="T1203" s="222"/>
      <c r="AT1203" s="223" t="s">
        <v>555</v>
      </c>
      <c r="AU1203" s="223" t="s">
        <v>87</v>
      </c>
      <c r="AV1203" s="13" t="s">
        <v>87</v>
      </c>
      <c r="AW1203" s="13" t="s">
        <v>32</v>
      </c>
      <c r="AX1203" s="13" t="s">
        <v>77</v>
      </c>
      <c r="AY1203" s="223" t="s">
        <v>209</v>
      </c>
    </row>
    <row r="1204" spans="2:51" s="15" customFormat="1">
      <c r="B1204" s="246"/>
      <c r="C1204" s="247"/>
      <c r="D1204" s="214" t="s">
        <v>555</v>
      </c>
      <c r="E1204" s="248" t="s">
        <v>1</v>
      </c>
      <c r="F1204" s="249" t="s">
        <v>1880</v>
      </c>
      <c r="G1204" s="247"/>
      <c r="H1204" s="248" t="s">
        <v>1</v>
      </c>
      <c r="I1204" s="250"/>
      <c r="J1204" s="247"/>
      <c r="K1204" s="247"/>
      <c r="L1204" s="251"/>
      <c r="M1204" s="252"/>
      <c r="N1204" s="253"/>
      <c r="O1204" s="253"/>
      <c r="P1204" s="253"/>
      <c r="Q1204" s="253"/>
      <c r="R1204" s="253"/>
      <c r="S1204" s="253"/>
      <c r="T1204" s="254"/>
      <c r="AT1204" s="255" t="s">
        <v>555</v>
      </c>
      <c r="AU1204" s="255" t="s">
        <v>87</v>
      </c>
      <c r="AV1204" s="15" t="s">
        <v>85</v>
      </c>
      <c r="AW1204" s="15" t="s">
        <v>32</v>
      </c>
      <c r="AX1204" s="15" t="s">
        <v>77</v>
      </c>
      <c r="AY1204" s="255" t="s">
        <v>209</v>
      </c>
    </row>
    <row r="1205" spans="2:51" s="13" customFormat="1">
      <c r="B1205" s="212"/>
      <c r="C1205" s="213"/>
      <c r="D1205" s="214" t="s">
        <v>555</v>
      </c>
      <c r="E1205" s="215" t="s">
        <v>1</v>
      </c>
      <c r="F1205" s="216" t="s">
        <v>1881</v>
      </c>
      <c r="G1205" s="213"/>
      <c r="H1205" s="217">
        <v>2.34</v>
      </c>
      <c r="I1205" s="218"/>
      <c r="J1205" s="213"/>
      <c r="K1205" s="213"/>
      <c r="L1205" s="219"/>
      <c r="M1205" s="220"/>
      <c r="N1205" s="221"/>
      <c r="O1205" s="221"/>
      <c r="P1205" s="221"/>
      <c r="Q1205" s="221"/>
      <c r="R1205" s="221"/>
      <c r="S1205" s="221"/>
      <c r="T1205" s="222"/>
      <c r="AT1205" s="223" t="s">
        <v>555</v>
      </c>
      <c r="AU1205" s="223" t="s">
        <v>87</v>
      </c>
      <c r="AV1205" s="13" t="s">
        <v>87</v>
      </c>
      <c r="AW1205" s="13" t="s">
        <v>32</v>
      </c>
      <c r="AX1205" s="13" t="s">
        <v>77</v>
      </c>
      <c r="AY1205" s="223" t="s">
        <v>209</v>
      </c>
    </row>
    <row r="1206" spans="2:51" s="15" customFormat="1">
      <c r="B1206" s="246"/>
      <c r="C1206" s="247"/>
      <c r="D1206" s="214" t="s">
        <v>555</v>
      </c>
      <c r="E1206" s="248" t="s">
        <v>1</v>
      </c>
      <c r="F1206" s="249" t="s">
        <v>1882</v>
      </c>
      <c r="G1206" s="247"/>
      <c r="H1206" s="248" t="s">
        <v>1</v>
      </c>
      <c r="I1206" s="250"/>
      <c r="J1206" s="247"/>
      <c r="K1206" s="247"/>
      <c r="L1206" s="251"/>
      <c r="M1206" s="252"/>
      <c r="N1206" s="253"/>
      <c r="O1206" s="253"/>
      <c r="P1206" s="253"/>
      <c r="Q1206" s="253"/>
      <c r="R1206" s="253"/>
      <c r="S1206" s="253"/>
      <c r="T1206" s="254"/>
      <c r="AT1206" s="255" t="s">
        <v>555</v>
      </c>
      <c r="AU1206" s="255" t="s">
        <v>87</v>
      </c>
      <c r="AV1206" s="15" t="s">
        <v>85</v>
      </c>
      <c r="AW1206" s="15" t="s">
        <v>32</v>
      </c>
      <c r="AX1206" s="15" t="s">
        <v>77</v>
      </c>
      <c r="AY1206" s="255" t="s">
        <v>209</v>
      </c>
    </row>
    <row r="1207" spans="2:51" s="13" customFormat="1">
      <c r="B1207" s="212"/>
      <c r="C1207" s="213"/>
      <c r="D1207" s="214" t="s">
        <v>555</v>
      </c>
      <c r="E1207" s="215" t="s">
        <v>1</v>
      </c>
      <c r="F1207" s="216" t="s">
        <v>1864</v>
      </c>
      <c r="G1207" s="213"/>
      <c r="H1207" s="217">
        <v>3.48</v>
      </c>
      <c r="I1207" s="218"/>
      <c r="J1207" s="213"/>
      <c r="K1207" s="213"/>
      <c r="L1207" s="219"/>
      <c r="M1207" s="220"/>
      <c r="N1207" s="221"/>
      <c r="O1207" s="221"/>
      <c r="P1207" s="221"/>
      <c r="Q1207" s="221"/>
      <c r="R1207" s="221"/>
      <c r="S1207" s="221"/>
      <c r="T1207" s="222"/>
      <c r="AT1207" s="223" t="s">
        <v>555</v>
      </c>
      <c r="AU1207" s="223" t="s">
        <v>87</v>
      </c>
      <c r="AV1207" s="13" t="s">
        <v>87</v>
      </c>
      <c r="AW1207" s="13" t="s">
        <v>32</v>
      </c>
      <c r="AX1207" s="13" t="s">
        <v>77</v>
      </c>
      <c r="AY1207" s="223" t="s">
        <v>209</v>
      </c>
    </row>
    <row r="1208" spans="2:51" s="15" customFormat="1">
      <c r="B1208" s="246"/>
      <c r="C1208" s="247"/>
      <c r="D1208" s="214" t="s">
        <v>555</v>
      </c>
      <c r="E1208" s="248" t="s">
        <v>1</v>
      </c>
      <c r="F1208" s="249" t="s">
        <v>1883</v>
      </c>
      <c r="G1208" s="247"/>
      <c r="H1208" s="248" t="s">
        <v>1</v>
      </c>
      <c r="I1208" s="250"/>
      <c r="J1208" s="247"/>
      <c r="K1208" s="247"/>
      <c r="L1208" s="251"/>
      <c r="M1208" s="252"/>
      <c r="N1208" s="253"/>
      <c r="O1208" s="253"/>
      <c r="P1208" s="253"/>
      <c r="Q1208" s="253"/>
      <c r="R1208" s="253"/>
      <c r="S1208" s="253"/>
      <c r="T1208" s="254"/>
      <c r="AT1208" s="255" t="s">
        <v>555</v>
      </c>
      <c r="AU1208" s="255" t="s">
        <v>87</v>
      </c>
      <c r="AV1208" s="15" t="s">
        <v>85</v>
      </c>
      <c r="AW1208" s="15" t="s">
        <v>32</v>
      </c>
      <c r="AX1208" s="15" t="s">
        <v>77</v>
      </c>
      <c r="AY1208" s="255" t="s">
        <v>209</v>
      </c>
    </row>
    <row r="1209" spans="2:51" s="13" customFormat="1">
      <c r="B1209" s="212"/>
      <c r="C1209" s="213"/>
      <c r="D1209" s="214" t="s">
        <v>555</v>
      </c>
      <c r="E1209" s="215" t="s">
        <v>1</v>
      </c>
      <c r="F1209" s="216" t="s">
        <v>1884</v>
      </c>
      <c r="G1209" s="213"/>
      <c r="H1209" s="217">
        <v>11.14</v>
      </c>
      <c r="I1209" s="218"/>
      <c r="J1209" s="213"/>
      <c r="K1209" s="213"/>
      <c r="L1209" s="219"/>
      <c r="M1209" s="220"/>
      <c r="N1209" s="221"/>
      <c r="O1209" s="221"/>
      <c r="P1209" s="221"/>
      <c r="Q1209" s="221"/>
      <c r="R1209" s="221"/>
      <c r="S1209" s="221"/>
      <c r="T1209" s="222"/>
      <c r="AT1209" s="223" t="s">
        <v>555</v>
      </c>
      <c r="AU1209" s="223" t="s">
        <v>87</v>
      </c>
      <c r="AV1209" s="13" t="s">
        <v>87</v>
      </c>
      <c r="AW1209" s="13" t="s">
        <v>32</v>
      </c>
      <c r="AX1209" s="13" t="s">
        <v>77</v>
      </c>
      <c r="AY1209" s="223" t="s">
        <v>209</v>
      </c>
    </row>
    <row r="1210" spans="2:51" s="15" customFormat="1">
      <c r="B1210" s="246"/>
      <c r="C1210" s="247"/>
      <c r="D1210" s="214" t="s">
        <v>555</v>
      </c>
      <c r="E1210" s="248" t="s">
        <v>1</v>
      </c>
      <c r="F1210" s="249" t="s">
        <v>1885</v>
      </c>
      <c r="G1210" s="247"/>
      <c r="H1210" s="248" t="s">
        <v>1</v>
      </c>
      <c r="I1210" s="250"/>
      <c r="J1210" s="247"/>
      <c r="K1210" s="247"/>
      <c r="L1210" s="251"/>
      <c r="M1210" s="252"/>
      <c r="N1210" s="253"/>
      <c r="O1210" s="253"/>
      <c r="P1210" s="253"/>
      <c r="Q1210" s="253"/>
      <c r="R1210" s="253"/>
      <c r="S1210" s="253"/>
      <c r="T1210" s="254"/>
      <c r="AT1210" s="255" t="s">
        <v>555</v>
      </c>
      <c r="AU1210" s="255" t="s">
        <v>87</v>
      </c>
      <c r="AV1210" s="15" t="s">
        <v>85</v>
      </c>
      <c r="AW1210" s="15" t="s">
        <v>32</v>
      </c>
      <c r="AX1210" s="15" t="s">
        <v>77</v>
      </c>
      <c r="AY1210" s="255" t="s">
        <v>209</v>
      </c>
    </row>
    <row r="1211" spans="2:51" s="13" customFormat="1">
      <c r="B1211" s="212"/>
      <c r="C1211" s="213"/>
      <c r="D1211" s="214" t="s">
        <v>555</v>
      </c>
      <c r="E1211" s="215" t="s">
        <v>1</v>
      </c>
      <c r="F1211" s="216" t="s">
        <v>1760</v>
      </c>
      <c r="G1211" s="213"/>
      <c r="H1211" s="217">
        <v>3.44</v>
      </c>
      <c r="I1211" s="218"/>
      <c r="J1211" s="213"/>
      <c r="K1211" s="213"/>
      <c r="L1211" s="219"/>
      <c r="M1211" s="220"/>
      <c r="N1211" s="221"/>
      <c r="O1211" s="221"/>
      <c r="P1211" s="221"/>
      <c r="Q1211" s="221"/>
      <c r="R1211" s="221"/>
      <c r="S1211" s="221"/>
      <c r="T1211" s="222"/>
      <c r="AT1211" s="223" t="s">
        <v>555</v>
      </c>
      <c r="AU1211" s="223" t="s">
        <v>87</v>
      </c>
      <c r="AV1211" s="13" t="s">
        <v>87</v>
      </c>
      <c r="AW1211" s="13" t="s">
        <v>32</v>
      </c>
      <c r="AX1211" s="13" t="s">
        <v>77</v>
      </c>
      <c r="AY1211" s="223" t="s">
        <v>209</v>
      </c>
    </row>
    <row r="1212" spans="2:51" s="15" customFormat="1">
      <c r="B1212" s="246"/>
      <c r="C1212" s="247"/>
      <c r="D1212" s="214" t="s">
        <v>555</v>
      </c>
      <c r="E1212" s="248" t="s">
        <v>1</v>
      </c>
      <c r="F1212" s="249" t="s">
        <v>1886</v>
      </c>
      <c r="G1212" s="247"/>
      <c r="H1212" s="248" t="s">
        <v>1</v>
      </c>
      <c r="I1212" s="250"/>
      <c r="J1212" s="247"/>
      <c r="K1212" s="247"/>
      <c r="L1212" s="251"/>
      <c r="M1212" s="252"/>
      <c r="N1212" s="253"/>
      <c r="O1212" s="253"/>
      <c r="P1212" s="253"/>
      <c r="Q1212" s="253"/>
      <c r="R1212" s="253"/>
      <c r="S1212" s="253"/>
      <c r="T1212" s="254"/>
      <c r="AT1212" s="255" t="s">
        <v>555</v>
      </c>
      <c r="AU1212" s="255" t="s">
        <v>87</v>
      </c>
      <c r="AV1212" s="15" t="s">
        <v>85</v>
      </c>
      <c r="AW1212" s="15" t="s">
        <v>32</v>
      </c>
      <c r="AX1212" s="15" t="s">
        <v>77</v>
      </c>
      <c r="AY1212" s="255" t="s">
        <v>209</v>
      </c>
    </row>
    <row r="1213" spans="2:51" s="13" customFormat="1">
      <c r="B1213" s="212"/>
      <c r="C1213" s="213"/>
      <c r="D1213" s="214" t="s">
        <v>555</v>
      </c>
      <c r="E1213" s="215" t="s">
        <v>1</v>
      </c>
      <c r="F1213" s="216" t="s">
        <v>1860</v>
      </c>
      <c r="G1213" s="213"/>
      <c r="H1213" s="217">
        <v>2.37</v>
      </c>
      <c r="I1213" s="218"/>
      <c r="J1213" s="213"/>
      <c r="K1213" s="213"/>
      <c r="L1213" s="219"/>
      <c r="M1213" s="220"/>
      <c r="N1213" s="221"/>
      <c r="O1213" s="221"/>
      <c r="P1213" s="221"/>
      <c r="Q1213" s="221"/>
      <c r="R1213" s="221"/>
      <c r="S1213" s="221"/>
      <c r="T1213" s="222"/>
      <c r="AT1213" s="223" t="s">
        <v>555</v>
      </c>
      <c r="AU1213" s="223" t="s">
        <v>87</v>
      </c>
      <c r="AV1213" s="13" t="s">
        <v>87</v>
      </c>
      <c r="AW1213" s="13" t="s">
        <v>32</v>
      </c>
      <c r="AX1213" s="13" t="s">
        <v>77</v>
      </c>
      <c r="AY1213" s="223" t="s">
        <v>209</v>
      </c>
    </row>
    <row r="1214" spans="2:51" s="15" customFormat="1">
      <c r="B1214" s="246"/>
      <c r="C1214" s="247"/>
      <c r="D1214" s="214" t="s">
        <v>555</v>
      </c>
      <c r="E1214" s="248" t="s">
        <v>1</v>
      </c>
      <c r="F1214" s="249" t="s">
        <v>1887</v>
      </c>
      <c r="G1214" s="247"/>
      <c r="H1214" s="248" t="s">
        <v>1</v>
      </c>
      <c r="I1214" s="250"/>
      <c r="J1214" s="247"/>
      <c r="K1214" s="247"/>
      <c r="L1214" s="251"/>
      <c r="M1214" s="252"/>
      <c r="N1214" s="253"/>
      <c r="O1214" s="253"/>
      <c r="P1214" s="253"/>
      <c r="Q1214" s="253"/>
      <c r="R1214" s="253"/>
      <c r="S1214" s="253"/>
      <c r="T1214" s="254"/>
      <c r="AT1214" s="255" t="s">
        <v>555</v>
      </c>
      <c r="AU1214" s="255" t="s">
        <v>87</v>
      </c>
      <c r="AV1214" s="15" t="s">
        <v>85</v>
      </c>
      <c r="AW1214" s="15" t="s">
        <v>32</v>
      </c>
      <c r="AX1214" s="15" t="s">
        <v>77</v>
      </c>
      <c r="AY1214" s="255" t="s">
        <v>209</v>
      </c>
    </row>
    <row r="1215" spans="2:51" s="13" customFormat="1">
      <c r="B1215" s="212"/>
      <c r="C1215" s="213"/>
      <c r="D1215" s="214" t="s">
        <v>555</v>
      </c>
      <c r="E1215" s="215" t="s">
        <v>1</v>
      </c>
      <c r="F1215" s="216" t="s">
        <v>1888</v>
      </c>
      <c r="G1215" s="213"/>
      <c r="H1215" s="217">
        <v>17.29</v>
      </c>
      <c r="I1215" s="218"/>
      <c r="J1215" s="213"/>
      <c r="K1215" s="213"/>
      <c r="L1215" s="219"/>
      <c r="M1215" s="220"/>
      <c r="N1215" s="221"/>
      <c r="O1215" s="221"/>
      <c r="P1215" s="221"/>
      <c r="Q1215" s="221"/>
      <c r="R1215" s="221"/>
      <c r="S1215" s="221"/>
      <c r="T1215" s="222"/>
      <c r="AT1215" s="223" t="s">
        <v>555</v>
      </c>
      <c r="AU1215" s="223" t="s">
        <v>87</v>
      </c>
      <c r="AV1215" s="13" t="s">
        <v>87</v>
      </c>
      <c r="AW1215" s="13" t="s">
        <v>32</v>
      </c>
      <c r="AX1215" s="13" t="s">
        <v>77</v>
      </c>
      <c r="AY1215" s="223" t="s">
        <v>209</v>
      </c>
    </row>
    <row r="1216" spans="2:51" s="15" customFormat="1">
      <c r="B1216" s="246"/>
      <c r="C1216" s="247"/>
      <c r="D1216" s="214" t="s">
        <v>555</v>
      </c>
      <c r="E1216" s="248" t="s">
        <v>1</v>
      </c>
      <c r="F1216" s="249" t="s">
        <v>1889</v>
      </c>
      <c r="G1216" s="247"/>
      <c r="H1216" s="248" t="s">
        <v>1</v>
      </c>
      <c r="I1216" s="250"/>
      <c r="J1216" s="247"/>
      <c r="K1216" s="247"/>
      <c r="L1216" s="251"/>
      <c r="M1216" s="252"/>
      <c r="N1216" s="253"/>
      <c r="O1216" s="253"/>
      <c r="P1216" s="253"/>
      <c r="Q1216" s="253"/>
      <c r="R1216" s="253"/>
      <c r="S1216" s="253"/>
      <c r="T1216" s="254"/>
      <c r="AT1216" s="255" t="s">
        <v>555</v>
      </c>
      <c r="AU1216" s="255" t="s">
        <v>87</v>
      </c>
      <c r="AV1216" s="15" t="s">
        <v>85</v>
      </c>
      <c r="AW1216" s="15" t="s">
        <v>32</v>
      </c>
      <c r="AX1216" s="15" t="s">
        <v>77</v>
      </c>
      <c r="AY1216" s="255" t="s">
        <v>209</v>
      </c>
    </row>
    <row r="1217" spans="2:51" s="13" customFormat="1">
      <c r="B1217" s="212"/>
      <c r="C1217" s="213"/>
      <c r="D1217" s="214" t="s">
        <v>555</v>
      </c>
      <c r="E1217" s="215" t="s">
        <v>1</v>
      </c>
      <c r="F1217" s="216" t="s">
        <v>1890</v>
      </c>
      <c r="G1217" s="213"/>
      <c r="H1217" s="217">
        <v>49.63</v>
      </c>
      <c r="I1217" s="218"/>
      <c r="J1217" s="213"/>
      <c r="K1217" s="213"/>
      <c r="L1217" s="219"/>
      <c r="M1217" s="220"/>
      <c r="N1217" s="221"/>
      <c r="O1217" s="221"/>
      <c r="P1217" s="221"/>
      <c r="Q1217" s="221"/>
      <c r="R1217" s="221"/>
      <c r="S1217" s="221"/>
      <c r="T1217" s="222"/>
      <c r="AT1217" s="223" t="s">
        <v>555</v>
      </c>
      <c r="AU1217" s="223" t="s">
        <v>87</v>
      </c>
      <c r="AV1217" s="13" t="s">
        <v>87</v>
      </c>
      <c r="AW1217" s="13" t="s">
        <v>32</v>
      </c>
      <c r="AX1217" s="13" t="s">
        <v>77</v>
      </c>
      <c r="AY1217" s="223" t="s">
        <v>209</v>
      </c>
    </row>
    <row r="1218" spans="2:51" s="15" customFormat="1">
      <c r="B1218" s="246"/>
      <c r="C1218" s="247"/>
      <c r="D1218" s="214" t="s">
        <v>555</v>
      </c>
      <c r="E1218" s="248" t="s">
        <v>1</v>
      </c>
      <c r="F1218" s="249" t="s">
        <v>1891</v>
      </c>
      <c r="G1218" s="247"/>
      <c r="H1218" s="248" t="s">
        <v>1</v>
      </c>
      <c r="I1218" s="250"/>
      <c r="J1218" s="247"/>
      <c r="K1218" s="247"/>
      <c r="L1218" s="251"/>
      <c r="M1218" s="252"/>
      <c r="N1218" s="253"/>
      <c r="O1218" s="253"/>
      <c r="P1218" s="253"/>
      <c r="Q1218" s="253"/>
      <c r="R1218" s="253"/>
      <c r="S1218" s="253"/>
      <c r="T1218" s="254"/>
      <c r="AT1218" s="255" t="s">
        <v>555</v>
      </c>
      <c r="AU1218" s="255" t="s">
        <v>87</v>
      </c>
      <c r="AV1218" s="15" t="s">
        <v>85</v>
      </c>
      <c r="AW1218" s="15" t="s">
        <v>32</v>
      </c>
      <c r="AX1218" s="15" t="s">
        <v>77</v>
      </c>
      <c r="AY1218" s="255" t="s">
        <v>209</v>
      </c>
    </row>
    <row r="1219" spans="2:51" s="13" customFormat="1">
      <c r="B1219" s="212"/>
      <c r="C1219" s="213"/>
      <c r="D1219" s="214" t="s">
        <v>555</v>
      </c>
      <c r="E1219" s="215" t="s">
        <v>1</v>
      </c>
      <c r="F1219" s="216" t="s">
        <v>1892</v>
      </c>
      <c r="G1219" s="213"/>
      <c r="H1219" s="217">
        <v>20.010000000000002</v>
      </c>
      <c r="I1219" s="218"/>
      <c r="J1219" s="213"/>
      <c r="K1219" s="213"/>
      <c r="L1219" s="219"/>
      <c r="M1219" s="220"/>
      <c r="N1219" s="221"/>
      <c r="O1219" s="221"/>
      <c r="P1219" s="221"/>
      <c r="Q1219" s="221"/>
      <c r="R1219" s="221"/>
      <c r="S1219" s="221"/>
      <c r="T1219" s="222"/>
      <c r="AT1219" s="223" t="s">
        <v>555</v>
      </c>
      <c r="AU1219" s="223" t="s">
        <v>87</v>
      </c>
      <c r="AV1219" s="13" t="s">
        <v>87</v>
      </c>
      <c r="AW1219" s="13" t="s">
        <v>32</v>
      </c>
      <c r="AX1219" s="13" t="s">
        <v>77</v>
      </c>
      <c r="AY1219" s="223" t="s">
        <v>209</v>
      </c>
    </row>
    <row r="1220" spans="2:51" s="15" customFormat="1">
      <c r="B1220" s="246"/>
      <c r="C1220" s="247"/>
      <c r="D1220" s="214" t="s">
        <v>555</v>
      </c>
      <c r="E1220" s="248" t="s">
        <v>1</v>
      </c>
      <c r="F1220" s="249" t="s">
        <v>1893</v>
      </c>
      <c r="G1220" s="247"/>
      <c r="H1220" s="248" t="s">
        <v>1</v>
      </c>
      <c r="I1220" s="250"/>
      <c r="J1220" s="247"/>
      <c r="K1220" s="247"/>
      <c r="L1220" s="251"/>
      <c r="M1220" s="252"/>
      <c r="N1220" s="253"/>
      <c r="O1220" s="253"/>
      <c r="P1220" s="253"/>
      <c r="Q1220" s="253"/>
      <c r="R1220" s="253"/>
      <c r="S1220" s="253"/>
      <c r="T1220" s="254"/>
      <c r="AT1220" s="255" t="s">
        <v>555</v>
      </c>
      <c r="AU1220" s="255" t="s">
        <v>87</v>
      </c>
      <c r="AV1220" s="15" t="s">
        <v>85</v>
      </c>
      <c r="AW1220" s="15" t="s">
        <v>32</v>
      </c>
      <c r="AX1220" s="15" t="s">
        <v>77</v>
      </c>
      <c r="AY1220" s="255" t="s">
        <v>209</v>
      </c>
    </row>
    <row r="1221" spans="2:51" s="13" customFormat="1">
      <c r="B1221" s="212"/>
      <c r="C1221" s="213"/>
      <c r="D1221" s="214" t="s">
        <v>555</v>
      </c>
      <c r="E1221" s="215" t="s">
        <v>1</v>
      </c>
      <c r="F1221" s="216" t="s">
        <v>1894</v>
      </c>
      <c r="G1221" s="213"/>
      <c r="H1221" s="217">
        <v>12.85</v>
      </c>
      <c r="I1221" s="218"/>
      <c r="J1221" s="213"/>
      <c r="K1221" s="213"/>
      <c r="L1221" s="219"/>
      <c r="M1221" s="220"/>
      <c r="N1221" s="221"/>
      <c r="O1221" s="221"/>
      <c r="P1221" s="221"/>
      <c r="Q1221" s="221"/>
      <c r="R1221" s="221"/>
      <c r="S1221" s="221"/>
      <c r="T1221" s="222"/>
      <c r="AT1221" s="223" t="s">
        <v>555</v>
      </c>
      <c r="AU1221" s="223" t="s">
        <v>87</v>
      </c>
      <c r="AV1221" s="13" t="s">
        <v>87</v>
      </c>
      <c r="AW1221" s="13" t="s">
        <v>32</v>
      </c>
      <c r="AX1221" s="13" t="s">
        <v>77</v>
      </c>
      <c r="AY1221" s="223" t="s">
        <v>209</v>
      </c>
    </row>
    <row r="1222" spans="2:51" s="15" customFormat="1">
      <c r="B1222" s="246"/>
      <c r="C1222" s="247"/>
      <c r="D1222" s="214" t="s">
        <v>555</v>
      </c>
      <c r="E1222" s="248" t="s">
        <v>1</v>
      </c>
      <c r="F1222" s="249" t="s">
        <v>1895</v>
      </c>
      <c r="G1222" s="247"/>
      <c r="H1222" s="248" t="s">
        <v>1</v>
      </c>
      <c r="I1222" s="250"/>
      <c r="J1222" s="247"/>
      <c r="K1222" s="247"/>
      <c r="L1222" s="251"/>
      <c r="M1222" s="252"/>
      <c r="N1222" s="253"/>
      <c r="O1222" s="253"/>
      <c r="P1222" s="253"/>
      <c r="Q1222" s="253"/>
      <c r="R1222" s="253"/>
      <c r="S1222" s="253"/>
      <c r="T1222" s="254"/>
      <c r="AT1222" s="255" t="s">
        <v>555</v>
      </c>
      <c r="AU1222" s="255" t="s">
        <v>87</v>
      </c>
      <c r="AV1222" s="15" t="s">
        <v>85</v>
      </c>
      <c r="AW1222" s="15" t="s">
        <v>32</v>
      </c>
      <c r="AX1222" s="15" t="s">
        <v>77</v>
      </c>
      <c r="AY1222" s="255" t="s">
        <v>209</v>
      </c>
    </row>
    <row r="1223" spans="2:51" s="13" customFormat="1">
      <c r="B1223" s="212"/>
      <c r="C1223" s="213"/>
      <c r="D1223" s="214" t="s">
        <v>555</v>
      </c>
      <c r="E1223" s="215" t="s">
        <v>1</v>
      </c>
      <c r="F1223" s="216" t="s">
        <v>1663</v>
      </c>
      <c r="G1223" s="213"/>
      <c r="H1223" s="217">
        <v>1.68</v>
      </c>
      <c r="I1223" s="218"/>
      <c r="J1223" s="213"/>
      <c r="K1223" s="213"/>
      <c r="L1223" s="219"/>
      <c r="M1223" s="220"/>
      <c r="N1223" s="221"/>
      <c r="O1223" s="221"/>
      <c r="P1223" s="221"/>
      <c r="Q1223" s="221"/>
      <c r="R1223" s="221"/>
      <c r="S1223" s="221"/>
      <c r="T1223" s="222"/>
      <c r="AT1223" s="223" t="s">
        <v>555</v>
      </c>
      <c r="AU1223" s="223" t="s">
        <v>87</v>
      </c>
      <c r="AV1223" s="13" t="s">
        <v>87</v>
      </c>
      <c r="AW1223" s="13" t="s">
        <v>32</v>
      </c>
      <c r="AX1223" s="13" t="s">
        <v>77</v>
      </c>
      <c r="AY1223" s="223" t="s">
        <v>209</v>
      </c>
    </row>
    <row r="1224" spans="2:51" s="15" customFormat="1">
      <c r="B1224" s="246"/>
      <c r="C1224" s="247"/>
      <c r="D1224" s="214" t="s">
        <v>555</v>
      </c>
      <c r="E1224" s="248" t="s">
        <v>1</v>
      </c>
      <c r="F1224" s="249" t="s">
        <v>1896</v>
      </c>
      <c r="G1224" s="247"/>
      <c r="H1224" s="248" t="s">
        <v>1</v>
      </c>
      <c r="I1224" s="250"/>
      <c r="J1224" s="247"/>
      <c r="K1224" s="247"/>
      <c r="L1224" s="251"/>
      <c r="M1224" s="252"/>
      <c r="N1224" s="253"/>
      <c r="O1224" s="253"/>
      <c r="P1224" s="253"/>
      <c r="Q1224" s="253"/>
      <c r="R1224" s="253"/>
      <c r="S1224" s="253"/>
      <c r="T1224" s="254"/>
      <c r="AT1224" s="255" t="s">
        <v>555</v>
      </c>
      <c r="AU1224" s="255" t="s">
        <v>87</v>
      </c>
      <c r="AV1224" s="15" t="s">
        <v>85</v>
      </c>
      <c r="AW1224" s="15" t="s">
        <v>32</v>
      </c>
      <c r="AX1224" s="15" t="s">
        <v>77</v>
      </c>
      <c r="AY1224" s="255" t="s">
        <v>209</v>
      </c>
    </row>
    <row r="1225" spans="2:51" s="13" customFormat="1">
      <c r="B1225" s="212"/>
      <c r="C1225" s="213"/>
      <c r="D1225" s="214" t="s">
        <v>555</v>
      </c>
      <c r="E1225" s="215" t="s">
        <v>1</v>
      </c>
      <c r="F1225" s="216" t="s">
        <v>1897</v>
      </c>
      <c r="G1225" s="213"/>
      <c r="H1225" s="217">
        <v>3.75</v>
      </c>
      <c r="I1225" s="218"/>
      <c r="J1225" s="213"/>
      <c r="K1225" s="213"/>
      <c r="L1225" s="219"/>
      <c r="M1225" s="220"/>
      <c r="N1225" s="221"/>
      <c r="O1225" s="221"/>
      <c r="P1225" s="221"/>
      <c r="Q1225" s="221"/>
      <c r="R1225" s="221"/>
      <c r="S1225" s="221"/>
      <c r="T1225" s="222"/>
      <c r="AT1225" s="223" t="s">
        <v>555</v>
      </c>
      <c r="AU1225" s="223" t="s">
        <v>87</v>
      </c>
      <c r="AV1225" s="13" t="s">
        <v>87</v>
      </c>
      <c r="AW1225" s="13" t="s">
        <v>32</v>
      </c>
      <c r="AX1225" s="13" t="s">
        <v>77</v>
      </c>
      <c r="AY1225" s="223" t="s">
        <v>209</v>
      </c>
    </row>
    <row r="1226" spans="2:51" s="15" customFormat="1">
      <c r="B1226" s="246"/>
      <c r="C1226" s="247"/>
      <c r="D1226" s="214" t="s">
        <v>555</v>
      </c>
      <c r="E1226" s="248" t="s">
        <v>1</v>
      </c>
      <c r="F1226" s="249" t="s">
        <v>1898</v>
      </c>
      <c r="G1226" s="247"/>
      <c r="H1226" s="248" t="s">
        <v>1</v>
      </c>
      <c r="I1226" s="250"/>
      <c r="J1226" s="247"/>
      <c r="K1226" s="247"/>
      <c r="L1226" s="251"/>
      <c r="M1226" s="252"/>
      <c r="N1226" s="253"/>
      <c r="O1226" s="253"/>
      <c r="P1226" s="253"/>
      <c r="Q1226" s="253"/>
      <c r="R1226" s="253"/>
      <c r="S1226" s="253"/>
      <c r="T1226" s="254"/>
      <c r="AT1226" s="255" t="s">
        <v>555</v>
      </c>
      <c r="AU1226" s="255" t="s">
        <v>87</v>
      </c>
      <c r="AV1226" s="15" t="s">
        <v>85</v>
      </c>
      <c r="AW1226" s="15" t="s">
        <v>32</v>
      </c>
      <c r="AX1226" s="15" t="s">
        <v>77</v>
      </c>
      <c r="AY1226" s="255" t="s">
        <v>209</v>
      </c>
    </row>
    <row r="1227" spans="2:51" s="13" customFormat="1">
      <c r="B1227" s="212"/>
      <c r="C1227" s="213"/>
      <c r="D1227" s="214" t="s">
        <v>555</v>
      </c>
      <c r="E1227" s="215" t="s">
        <v>1</v>
      </c>
      <c r="F1227" s="216" t="s">
        <v>1899</v>
      </c>
      <c r="G1227" s="213"/>
      <c r="H1227" s="217">
        <v>2.68</v>
      </c>
      <c r="I1227" s="218"/>
      <c r="J1227" s="213"/>
      <c r="K1227" s="213"/>
      <c r="L1227" s="219"/>
      <c r="M1227" s="220"/>
      <c r="N1227" s="221"/>
      <c r="O1227" s="221"/>
      <c r="P1227" s="221"/>
      <c r="Q1227" s="221"/>
      <c r="R1227" s="221"/>
      <c r="S1227" s="221"/>
      <c r="T1227" s="222"/>
      <c r="AT1227" s="223" t="s">
        <v>555</v>
      </c>
      <c r="AU1227" s="223" t="s">
        <v>87</v>
      </c>
      <c r="AV1227" s="13" t="s">
        <v>87</v>
      </c>
      <c r="AW1227" s="13" t="s">
        <v>32</v>
      </c>
      <c r="AX1227" s="13" t="s">
        <v>77</v>
      </c>
      <c r="AY1227" s="223" t="s">
        <v>209</v>
      </c>
    </row>
    <row r="1228" spans="2:51" s="15" customFormat="1">
      <c r="B1228" s="246"/>
      <c r="C1228" s="247"/>
      <c r="D1228" s="214" t="s">
        <v>555</v>
      </c>
      <c r="E1228" s="248" t="s">
        <v>1</v>
      </c>
      <c r="F1228" s="249" t="s">
        <v>1900</v>
      </c>
      <c r="G1228" s="247"/>
      <c r="H1228" s="248" t="s">
        <v>1</v>
      </c>
      <c r="I1228" s="250"/>
      <c r="J1228" s="247"/>
      <c r="K1228" s="247"/>
      <c r="L1228" s="251"/>
      <c r="M1228" s="252"/>
      <c r="N1228" s="253"/>
      <c r="O1228" s="253"/>
      <c r="P1228" s="253"/>
      <c r="Q1228" s="253"/>
      <c r="R1228" s="253"/>
      <c r="S1228" s="253"/>
      <c r="T1228" s="254"/>
      <c r="AT1228" s="255" t="s">
        <v>555</v>
      </c>
      <c r="AU1228" s="255" t="s">
        <v>87</v>
      </c>
      <c r="AV1228" s="15" t="s">
        <v>85</v>
      </c>
      <c r="AW1228" s="15" t="s">
        <v>32</v>
      </c>
      <c r="AX1228" s="15" t="s">
        <v>77</v>
      </c>
      <c r="AY1228" s="255" t="s">
        <v>209</v>
      </c>
    </row>
    <row r="1229" spans="2:51" s="13" customFormat="1">
      <c r="B1229" s="212"/>
      <c r="C1229" s="213"/>
      <c r="D1229" s="214" t="s">
        <v>555</v>
      </c>
      <c r="E1229" s="215" t="s">
        <v>1</v>
      </c>
      <c r="F1229" s="216" t="s">
        <v>1901</v>
      </c>
      <c r="G1229" s="213"/>
      <c r="H1229" s="217">
        <v>3.2</v>
      </c>
      <c r="I1229" s="218"/>
      <c r="J1229" s="213"/>
      <c r="K1229" s="213"/>
      <c r="L1229" s="219"/>
      <c r="M1229" s="220"/>
      <c r="N1229" s="221"/>
      <c r="O1229" s="221"/>
      <c r="P1229" s="221"/>
      <c r="Q1229" s="221"/>
      <c r="R1229" s="221"/>
      <c r="S1229" s="221"/>
      <c r="T1229" s="222"/>
      <c r="AT1229" s="223" t="s">
        <v>555</v>
      </c>
      <c r="AU1229" s="223" t="s">
        <v>87</v>
      </c>
      <c r="AV1229" s="13" t="s">
        <v>87</v>
      </c>
      <c r="AW1229" s="13" t="s">
        <v>32</v>
      </c>
      <c r="AX1229" s="13" t="s">
        <v>77</v>
      </c>
      <c r="AY1229" s="223" t="s">
        <v>209</v>
      </c>
    </row>
    <row r="1230" spans="2:51" s="15" customFormat="1">
      <c r="B1230" s="246"/>
      <c r="C1230" s="247"/>
      <c r="D1230" s="214" t="s">
        <v>555</v>
      </c>
      <c r="E1230" s="248" t="s">
        <v>1</v>
      </c>
      <c r="F1230" s="249" t="s">
        <v>1902</v>
      </c>
      <c r="G1230" s="247"/>
      <c r="H1230" s="248" t="s">
        <v>1</v>
      </c>
      <c r="I1230" s="250"/>
      <c r="J1230" s="247"/>
      <c r="K1230" s="247"/>
      <c r="L1230" s="251"/>
      <c r="M1230" s="252"/>
      <c r="N1230" s="253"/>
      <c r="O1230" s="253"/>
      <c r="P1230" s="253"/>
      <c r="Q1230" s="253"/>
      <c r="R1230" s="253"/>
      <c r="S1230" s="253"/>
      <c r="T1230" s="254"/>
      <c r="AT1230" s="255" t="s">
        <v>555</v>
      </c>
      <c r="AU1230" s="255" t="s">
        <v>87</v>
      </c>
      <c r="AV1230" s="15" t="s">
        <v>85</v>
      </c>
      <c r="AW1230" s="15" t="s">
        <v>32</v>
      </c>
      <c r="AX1230" s="15" t="s">
        <v>77</v>
      </c>
      <c r="AY1230" s="255" t="s">
        <v>209</v>
      </c>
    </row>
    <row r="1231" spans="2:51" s="13" customFormat="1">
      <c r="B1231" s="212"/>
      <c r="C1231" s="213"/>
      <c r="D1231" s="214" t="s">
        <v>555</v>
      </c>
      <c r="E1231" s="215" t="s">
        <v>1</v>
      </c>
      <c r="F1231" s="216" t="s">
        <v>1903</v>
      </c>
      <c r="G1231" s="213"/>
      <c r="H1231" s="217">
        <v>5.26</v>
      </c>
      <c r="I1231" s="218"/>
      <c r="J1231" s="213"/>
      <c r="K1231" s="213"/>
      <c r="L1231" s="219"/>
      <c r="M1231" s="220"/>
      <c r="N1231" s="221"/>
      <c r="O1231" s="221"/>
      <c r="P1231" s="221"/>
      <c r="Q1231" s="221"/>
      <c r="R1231" s="221"/>
      <c r="S1231" s="221"/>
      <c r="T1231" s="222"/>
      <c r="AT1231" s="223" t="s">
        <v>555</v>
      </c>
      <c r="AU1231" s="223" t="s">
        <v>87</v>
      </c>
      <c r="AV1231" s="13" t="s">
        <v>87</v>
      </c>
      <c r="AW1231" s="13" t="s">
        <v>32</v>
      </c>
      <c r="AX1231" s="13" t="s">
        <v>77</v>
      </c>
      <c r="AY1231" s="223" t="s">
        <v>209</v>
      </c>
    </row>
    <row r="1232" spans="2:51" s="15" customFormat="1">
      <c r="B1232" s="246"/>
      <c r="C1232" s="247"/>
      <c r="D1232" s="214" t="s">
        <v>555</v>
      </c>
      <c r="E1232" s="248" t="s">
        <v>1</v>
      </c>
      <c r="F1232" s="249" t="s">
        <v>1904</v>
      </c>
      <c r="G1232" s="247"/>
      <c r="H1232" s="248" t="s">
        <v>1</v>
      </c>
      <c r="I1232" s="250"/>
      <c r="J1232" s="247"/>
      <c r="K1232" s="247"/>
      <c r="L1232" s="251"/>
      <c r="M1232" s="252"/>
      <c r="N1232" s="253"/>
      <c r="O1232" s="253"/>
      <c r="P1232" s="253"/>
      <c r="Q1232" s="253"/>
      <c r="R1232" s="253"/>
      <c r="S1232" s="253"/>
      <c r="T1232" s="254"/>
      <c r="AT1232" s="255" t="s">
        <v>555</v>
      </c>
      <c r="AU1232" s="255" t="s">
        <v>87</v>
      </c>
      <c r="AV1232" s="15" t="s">
        <v>85</v>
      </c>
      <c r="AW1232" s="15" t="s">
        <v>32</v>
      </c>
      <c r="AX1232" s="15" t="s">
        <v>77</v>
      </c>
      <c r="AY1232" s="255" t="s">
        <v>209</v>
      </c>
    </row>
    <row r="1233" spans="2:51" s="13" customFormat="1">
      <c r="B1233" s="212"/>
      <c r="C1233" s="213"/>
      <c r="D1233" s="214" t="s">
        <v>555</v>
      </c>
      <c r="E1233" s="215" t="s">
        <v>1</v>
      </c>
      <c r="F1233" s="216" t="s">
        <v>1905</v>
      </c>
      <c r="G1233" s="213"/>
      <c r="H1233" s="217">
        <v>24.29</v>
      </c>
      <c r="I1233" s="218"/>
      <c r="J1233" s="213"/>
      <c r="K1233" s="213"/>
      <c r="L1233" s="219"/>
      <c r="M1233" s="220"/>
      <c r="N1233" s="221"/>
      <c r="O1233" s="221"/>
      <c r="P1233" s="221"/>
      <c r="Q1233" s="221"/>
      <c r="R1233" s="221"/>
      <c r="S1233" s="221"/>
      <c r="T1233" s="222"/>
      <c r="AT1233" s="223" t="s">
        <v>555</v>
      </c>
      <c r="AU1233" s="223" t="s">
        <v>87</v>
      </c>
      <c r="AV1233" s="13" t="s">
        <v>87</v>
      </c>
      <c r="AW1233" s="13" t="s">
        <v>32</v>
      </c>
      <c r="AX1233" s="13" t="s">
        <v>77</v>
      </c>
      <c r="AY1233" s="223" t="s">
        <v>209</v>
      </c>
    </row>
    <row r="1234" spans="2:51" s="15" customFormat="1">
      <c r="B1234" s="246"/>
      <c r="C1234" s="247"/>
      <c r="D1234" s="214" t="s">
        <v>555</v>
      </c>
      <c r="E1234" s="248" t="s">
        <v>1</v>
      </c>
      <c r="F1234" s="249" t="s">
        <v>1906</v>
      </c>
      <c r="G1234" s="247"/>
      <c r="H1234" s="248" t="s">
        <v>1</v>
      </c>
      <c r="I1234" s="250"/>
      <c r="J1234" s="247"/>
      <c r="K1234" s="247"/>
      <c r="L1234" s="251"/>
      <c r="M1234" s="252"/>
      <c r="N1234" s="253"/>
      <c r="O1234" s="253"/>
      <c r="P1234" s="253"/>
      <c r="Q1234" s="253"/>
      <c r="R1234" s="253"/>
      <c r="S1234" s="253"/>
      <c r="T1234" s="254"/>
      <c r="AT1234" s="255" t="s">
        <v>555</v>
      </c>
      <c r="AU1234" s="255" t="s">
        <v>87</v>
      </c>
      <c r="AV1234" s="15" t="s">
        <v>85</v>
      </c>
      <c r="AW1234" s="15" t="s">
        <v>32</v>
      </c>
      <c r="AX1234" s="15" t="s">
        <v>77</v>
      </c>
      <c r="AY1234" s="255" t="s">
        <v>209</v>
      </c>
    </row>
    <row r="1235" spans="2:51" s="13" customFormat="1">
      <c r="B1235" s="212"/>
      <c r="C1235" s="213"/>
      <c r="D1235" s="214" t="s">
        <v>555</v>
      </c>
      <c r="E1235" s="215" t="s">
        <v>1</v>
      </c>
      <c r="F1235" s="216" t="s">
        <v>1907</v>
      </c>
      <c r="G1235" s="213"/>
      <c r="H1235" s="217">
        <v>13.31</v>
      </c>
      <c r="I1235" s="218"/>
      <c r="J1235" s="213"/>
      <c r="K1235" s="213"/>
      <c r="L1235" s="219"/>
      <c r="M1235" s="220"/>
      <c r="N1235" s="221"/>
      <c r="O1235" s="221"/>
      <c r="P1235" s="221"/>
      <c r="Q1235" s="221"/>
      <c r="R1235" s="221"/>
      <c r="S1235" s="221"/>
      <c r="T1235" s="222"/>
      <c r="AT1235" s="223" t="s">
        <v>555</v>
      </c>
      <c r="AU1235" s="223" t="s">
        <v>87</v>
      </c>
      <c r="AV1235" s="13" t="s">
        <v>87</v>
      </c>
      <c r="AW1235" s="13" t="s">
        <v>32</v>
      </c>
      <c r="AX1235" s="13" t="s">
        <v>77</v>
      </c>
      <c r="AY1235" s="223" t="s">
        <v>209</v>
      </c>
    </row>
    <row r="1236" spans="2:51" s="15" customFormat="1">
      <c r="B1236" s="246"/>
      <c r="C1236" s="247"/>
      <c r="D1236" s="214" t="s">
        <v>555</v>
      </c>
      <c r="E1236" s="248" t="s">
        <v>1</v>
      </c>
      <c r="F1236" s="249" t="s">
        <v>1908</v>
      </c>
      <c r="G1236" s="247"/>
      <c r="H1236" s="248" t="s">
        <v>1</v>
      </c>
      <c r="I1236" s="250"/>
      <c r="J1236" s="247"/>
      <c r="K1236" s="247"/>
      <c r="L1236" s="251"/>
      <c r="M1236" s="252"/>
      <c r="N1236" s="253"/>
      <c r="O1236" s="253"/>
      <c r="P1236" s="253"/>
      <c r="Q1236" s="253"/>
      <c r="R1236" s="253"/>
      <c r="S1236" s="253"/>
      <c r="T1236" s="254"/>
      <c r="AT1236" s="255" t="s">
        <v>555</v>
      </c>
      <c r="AU1236" s="255" t="s">
        <v>87</v>
      </c>
      <c r="AV1236" s="15" t="s">
        <v>85</v>
      </c>
      <c r="AW1236" s="15" t="s">
        <v>32</v>
      </c>
      <c r="AX1236" s="15" t="s">
        <v>77</v>
      </c>
      <c r="AY1236" s="255" t="s">
        <v>209</v>
      </c>
    </row>
    <row r="1237" spans="2:51" s="13" customFormat="1">
      <c r="B1237" s="212"/>
      <c r="C1237" s="213"/>
      <c r="D1237" s="214" t="s">
        <v>555</v>
      </c>
      <c r="E1237" s="215" t="s">
        <v>1</v>
      </c>
      <c r="F1237" s="216" t="s">
        <v>1909</v>
      </c>
      <c r="G1237" s="213"/>
      <c r="H1237" s="217">
        <v>7.49</v>
      </c>
      <c r="I1237" s="218"/>
      <c r="J1237" s="213"/>
      <c r="K1237" s="213"/>
      <c r="L1237" s="219"/>
      <c r="M1237" s="220"/>
      <c r="N1237" s="221"/>
      <c r="O1237" s="221"/>
      <c r="P1237" s="221"/>
      <c r="Q1237" s="221"/>
      <c r="R1237" s="221"/>
      <c r="S1237" s="221"/>
      <c r="T1237" s="222"/>
      <c r="AT1237" s="223" t="s">
        <v>555</v>
      </c>
      <c r="AU1237" s="223" t="s">
        <v>87</v>
      </c>
      <c r="AV1237" s="13" t="s">
        <v>87</v>
      </c>
      <c r="AW1237" s="13" t="s">
        <v>32</v>
      </c>
      <c r="AX1237" s="13" t="s">
        <v>77</v>
      </c>
      <c r="AY1237" s="223" t="s">
        <v>209</v>
      </c>
    </row>
    <row r="1238" spans="2:51" s="15" customFormat="1">
      <c r="B1238" s="246"/>
      <c r="C1238" s="247"/>
      <c r="D1238" s="214" t="s">
        <v>555</v>
      </c>
      <c r="E1238" s="248" t="s">
        <v>1</v>
      </c>
      <c r="F1238" s="249" t="s">
        <v>1910</v>
      </c>
      <c r="G1238" s="247"/>
      <c r="H1238" s="248" t="s">
        <v>1</v>
      </c>
      <c r="I1238" s="250"/>
      <c r="J1238" s="247"/>
      <c r="K1238" s="247"/>
      <c r="L1238" s="251"/>
      <c r="M1238" s="252"/>
      <c r="N1238" s="253"/>
      <c r="O1238" s="253"/>
      <c r="P1238" s="253"/>
      <c r="Q1238" s="253"/>
      <c r="R1238" s="253"/>
      <c r="S1238" s="253"/>
      <c r="T1238" s="254"/>
      <c r="AT1238" s="255" t="s">
        <v>555</v>
      </c>
      <c r="AU1238" s="255" t="s">
        <v>87</v>
      </c>
      <c r="AV1238" s="15" t="s">
        <v>85</v>
      </c>
      <c r="AW1238" s="15" t="s">
        <v>32</v>
      </c>
      <c r="AX1238" s="15" t="s">
        <v>77</v>
      </c>
      <c r="AY1238" s="255" t="s">
        <v>209</v>
      </c>
    </row>
    <row r="1239" spans="2:51" s="13" customFormat="1">
      <c r="B1239" s="212"/>
      <c r="C1239" s="213"/>
      <c r="D1239" s="214" t="s">
        <v>555</v>
      </c>
      <c r="E1239" s="215" t="s">
        <v>1</v>
      </c>
      <c r="F1239" s="216" t="s">
        <v>1911</v>
      </c>
      <c r="G1239" s="213"/>
      <c r="H1239" s="217">
        <v>64.28</v>
      </c>
      <c r="I1239" s="218"/>
      <c r="J1239" s="213"/>
      <c r="K1239" s="213"/>
      <c r="L1239" s="219"/>
      <c r="M1239" s="220"/>
      <c r="N1239" s="221"/>
      <c r="O1239" s="221"/>
      <c r="P1239" s="221"/>
      <c r="Q1239" s="221"/>
      <c r="R1239" s="221"/>
      <c r="S1239" s="221"/>
      <c r="T1239" s="222"/>
      <c r="AT1239" s="223" t="s">
        <v>555</v>
      </c>
      <c r="AU1239" s="223" t="s">
        <v>87</v>
      </c>
      <c r="AV1239" s="13" t="s">
        <v>87</v>
      </c>
      <c r="AW1239" s="13" t="s">
        <v>32</v>
      </c>
      <c r="AX1239" s="13" t="s">
        <v>77</v>
      </c>
      <c r="AY1239" s="223" t="s">
        <v>209</v>
      </c>
    </row>
    <row r="1240" spans="2:51" s="15" customFormat="1">
      <c r="B1240" s="246"/>
      <c r="C1240" s="247"/>
      <c r="D1240" s="214" t="s">
        <v>555</v>
      </c>
      <c r="E1240" s="248" t="s">
        <v>1</v>
      </c>
      <c r="F1240" s="249" t="s">
        <v>1912</v>
      </c>
      <c r="G1240" s="247"/>
      <c r="H1240" s="248" t="s">
        <v>1</v>
      </c>
      <c r="I1240" s="250"/>
      <c r="J1240" s="247"/>
      <c r="K1240" s="247"/>
      <c r="L1240" s="251"/>
      <c r="M1240" s="252"/>
      <c r="N1240" s="253"/>
      <c r="O1240" s="253"/>
      <c r="P1240" s="253"/>
      <c r="Q1240" s="253"/>
      <c r="R1240" s="253"/>
      <c r="S1240" s="253"/>
      <c r="T1240" s="254"/>
      <c r="AT1240" s="255" t="s">
        <v>555</v>
      </c>
      <c r="AU1240" s="255" t="s">
        <v>87</v>
      </c>
      <c r="AV1240" s="15" t="s">
        <v>85</v>
      </c>
      <c r="AW1240" s="15" t="s">
        <v>32</v>
      </c>
      <c r="AX1240" s="15" t="s">
        <v>77</v>
      </c>
      <c r="AY1240" s="255" t="s">
        <v>209</v>
      </c>
    </row>
    <row r="1241" spans="2:51" s="13" customFormat="1">
      <c r="B1241" s="212"/>
      <c r="C1241" s="213"/>
      <c r="D1241" s="214" t="s">
        <v>555</v>
      </c>
      <c r="E1241" s="215" t="s">
        <v>1</v>
      </c>
      <c r="F1241" s="216" t="s">
        <v>1553</v>
      </c>
      <c r="G1241" s="213"/>
      <c r="H1241" s="217">
        <v>4.6500000000000004</v>
      </c>
      <c r="I1241" s="218"/>
      <c r="J1241" s="213"/>
      <c r="K1241" s="213"/>
      <c r="L1241" s="219"/>
      <c r="M1241" s="220"/>
      <c r="N1241" s="221"/>
      <c r="O1241" s="221"/>
      <c r="P1241" s="221"/>
      <c r="Q1241" s="221"/>
      <c r="R1241" s="221"/>
      <c r="S1241" s="221"/>
      <c r="T1241" s="222"/>
      <c r="AT1241" s="223" t="s">
        <v>555</v>
      </c>
      <c r="AU1241" s="223" t="s">
        <v>87</v>
      </c>
      <c r="AV1241" s="13" t="s">
        <v>87</v>
      </c>
      <c r="AW1241" s="13" t="s">
        <v>32</v>
      </c>
      <c r="AX1241" s="13" t="s">
        <v>77</v>
      </c>
      <c r="AY1241" s="223" t="s">
        <v>209</v>
      </c>
    </row>
    <row r="1242" spans="2:51" s="15" customFormat="1">
      <c r="B1242" s="246"/>
      <c r="C1242" s="247"/>
      <c r="D1242" s="214" t="s">
        <v>555</v>
      </c>
      <c r="E1242" s="248" t="s">
        <v>1</v>
      </c>
      <c r="F1242" s="249" t="s">
        <v>1913</v>
      </c>
      <c r="G1242" s="247"/>
      <c r="H1242" s="248" t="s">
        <v>1</v>
      </c>
      <c r="I1242" s="250"/>
      <c r="J1242" s="247"/>
      <c r="K1242" s="247"/>
      <c r="L1242" s="251"/>
      <c r="M1242" s="252"/>
      <c r="N1242" s="253"/>
      <c r="O1242" s="253"/>
      <c r="P1242" s="253"/>
      <c r="Q1242" s="253"/>
      <c r="R1242" s="253"/>
      <c r="S1242" s="253"/>
      <c r="T1242" s="254"/>
      <c r="AT1242" s="255" t="s">
        <v>555</v>
      </c>
      <c r="AU1242" s="255" t="s">
        <v>87</v>
      </c>
      <c r="AV1242" s="15" t="s">
        <v>85</v>
      </c>
      <c r="AW1242" s="15" t="s">
        <v>32</v>
      </c>
      <c r="AX1242" s="15" t="s">
        <v>77</v>
      </c>
      <c r="AY1242" s="255" t="s">
        <v>209</v>
      </c>
    </row>
    <row r="1243" spans="2:51" s="13" customFormat="1">
      <c r="B1243" s="212"/>
      <c r="C1243" s="213"/>
      <c r="D1243" s="214" t="s">
        <v>555</v>
      </c>
      <c r="E1243" s="215" t="s">
        <v>1</v>
      </c>
      <c r="F1243" s="216" t="s">
        <v>1706</v>
      </c>
      <c r="G1243" s="213"/>
      <c r="H1243" s="217">
        <v>1.28</v>
      </c>
      <c r="I1243" s="218"/>
      <c r="J1243" s="213"/>
      <c r="K1243" s="213"/>
      <c r="L1243" s="219"/>
      <c r="M1243" s="220"/>
      <c r="N1243" s="221"/>
      <c r="O1243" s="221"/>
      <c r="P1243" s="221"/>
      <c r="Q1243" s="221"/>
      <c r="R1243" s="221"/>
      <c r="S1243" s="221"/>
      <c r="T1243" s="222"/>
      <c r="AT1243" s="223" t="s">
        <v>555</v>
      </c>
      <c r="AU1243" s="223" t="s">
        <v>87</v>
      </c>
      <c r="AV1243" s="13" t="s">
        <v>87</v>
      </c>
      <c r="AW1243" s="13" t="s">
        <v>32</v>
      </c>
      <c r="AX1243" s="13" t="s">
        <v>77</v>
      </c>
      <c r="AY1243" s="223" t="s">
        <v>209</v>
      </c>
    </row>
    <row r="1244" spans="2:51" s="15" customFormat="1">
      <c r="B1244" s="246"/>
      <c r="C1244" s="247"/>
      <c r="D1244" s="214" t="s">
        <v>555</v>
      </c>
      <c r="E1244" s="248" t="s">
        <v>1</v>
      </c>
      <c r="F1244" s="249" t="s">
        <v>1914</v>
      </c>
      <c r="G1244" s="247"/>
      <c r="H1244" s="248" t="s">
        <v>1</v>
      </c>
      <c r="I1244" s="250"/>
      <c r="J1244" s="247"/>
      <c r="K1244" s="247"/>
      <c r="L1244" s="251"/>
      <c r="M1244" s="252"/>
      <c r="N1244" s="253"/>
      <c r="O1244" s="253"/>
      <c r="P1244" s="253"/>
      <c r="Q1244" s="253"/>
      <c r="R1244" s="253"/>
      <c r="S1244" s="253"/>
      <c r="T1244" s="254"/>
      <c r="AT1244" s="255" t="s">
        <v>555</v>
      </c>
      <c r="AU1244" s="255" t="s">
        <v>87</v>
      </c>
      <c r="AV1244" s="15" t="s">
        <v>85</v>
      </c>
      <c r="AW1244" s="15" t="s">
        <v>32</v>
      </c>
      <c r="AX1244" s="15" t="s">
        <v>77</v>
      </c>
      <c r="AY1244" s="255" t="s">
        <v>209</v>
      </c>
    </row>
    <row r="1245" spans="2:51" s="13" customFormat="1">
      <c r="B1245" s="212"/>
      <c r="C1245" s="213"/>
      <c r="D1245" s="214" t="s">
        <v>555</v>
      </c>
      <c r="E1245" s="215" t="s">
        <v>1</v>
      </c>
      <c r="F1245" s="216" t="s">
        <v>1915</v>
      </c>
      <c r="G1245" s="213"/>
      <c r="H1245" s="217">
        <v>1.88</v>
      </c>
      <c r="I1245" s="218"/>
      <c r="J1245" s="213"/>
      <c r="K1245" s="213"/>
      <c r="L1245" s="219"/>
      <c r="M1245" s="220"/>
      <c r="N1245" s="221"/>
      <c r="O1245" s="221"/>
      <c r="P1245" s="221"/>
      <c r="Q1245" s="221"/>
      <c r="R1245" s="221"/>
      <c r="S1245" s="221"/>
      <c r="T1245" s="222"/>
      <c r="AT1245" s="223" t="s">
        <v>555</v>
      </c>
      <c r="AU1245" s="223" t="s">
        <v>87</v>
      </c>
      <c r="AV1245" s="13" t="s">
        <v>87</v>
      </c>
      <c r="AW1245" s="13" t="s">
        <v>32</v>
      </c>
      <c r="AX1245" s="13" t="s">
        <v>77</v>
      </c>
      <c r="AY1245" s="223" t="s">
        <v>209</v>
      </c>
    </row>
    <row r="1246" spans="2:51" s="15" customFormat="1">
      <c r="B1246" s="246"/>
      <c r="C1246" s="247"/>
      <c r="D1246" s="214" t="s">
        <v>555</v>
      </c>
      <c r="E1246" s="248" t="s">
        <v>1</v>
      </c>
      <c r="F1246" s="249" t="s">
        <v>1916</v>
      </c>
      <c r="G1246" s="247"/>
      <c r="H1246" s="248" t="s">
        <v>1</v>
      </c>
      <c r="I1246" s="250"/>
      <c r="J1246" s="247"/>
      <c r="K1246" s="247"/>
      <c r="L1246" s="251"/>
      <c r="M1246" s="252"/>
      <c r="N1246" s="253"/>
      <c r="O1246" s="253"/>
      <c r="P1246" s="253"/>
      <c r="Q1246" s="253"/>
      <c r="R1246" s="253"/>
      <c r="S1246" s="253"/>
      <c r="T1246" s="254"/>
      <c r="AT1246" s="255" t="s">
        <v>555</v>
      </c>
      <c r="AU1246" s="255" t="s">
        <v>87</v>
      </c>
      <c r="AV1246" s="15" t="s">
        <v>85</v>
      </c>
      <c r="AW1246" s="15" t="s">
        <v>32</v>
      </c>
      <c r="AX1246" s="15" t="s">
        <v>77</v>
      </c>
      <c r="AY1246" s="255" t="s">
        <v>209</v>
      </c>
    </row>
    <row r="1247" spans="2:51" s="13" customFormat="1">
      <c r="B1247" s="212"/>
      <c r="C1247" s="213"/>
      <c r="D1247" s="214" t="s">
        <v>555</v>
      </c>
      <c r="E1247" s="215" t="s">
        <v>1</v>
      </c>
      <c r="F1247" s="216" t="s">
        <v>1784</v>
      </c>
      <c r="G1247" s="213"/>
      <c r="H1247" s="217">
        <v>2</v>
      </c>
      <c r="I1247" s="218"/>
      <c r="J1247" s="213"/>
      <c r="K1247" s="213"/>
      <c r="L1247" s="219"/>
      <c r="M1247" s="220"/>
      <c r="N1247" s="221"/>
      <c r="O1247" s="221"/>
      <c r="P1247" s="221"/>
      <c r="Q1247" s="221"/>
      <c r="R1247" s="221"/>
      <c r="S1247" s="221"/>
      <c r="T1247" s="222"/>
      <c r="AT1247" s="223" t="s">
        <v>555</v>
      </c>
      <c r="AU1247" s="223" t="s">
        <v>87</v>
      </c>
      <c r="AV1247" s="13" t="s">
        <v>87</v>
      </c>
      <c r="AW1247" s="13" t="s">
        <v>32</v>
      </c>
      <c r="AX1247" s="13" t="s">
        <v>77</v>
      </c>
      <c r="AY1247" s="223" t="s">
        <v>209</v>
      </c>
    </row>
    <row r="1248" spans="2:51" s="15" customFormat="1">
      <c r="B1248" s="246"/>
      <c r="C1248" s="247"/>
      <c r="D1248" s="214" t="s">
        <v>555</v>
      </c>
      <c r="E1248" s="248" t="s">
        <v>1</v>
      </c>
      <c r="F1248" s="249" t="s">
        <v>1917</v>
      </c>
      <c r="G1248" s="247"/>
      <c r="H1248" s="248" t="s">
        <v>1</v>
      </c>
      <c r="I1248" s="250"/>
      <c r="J1248" s="247"/>
      <c r="K1248" s="247"/>
      <c r="L1248" s="251"/>
      <c r="M1248" s="252"/>
      <c r="N1248" s="253"/>
      <c r="O1248" s="253"/>
      <c r="P1248" s="253"/>
      <c r="Q1248" s="253"/>
      <c r="R1248" s="253"/>
      <c r="S1248" s="253"/>
      <c r="T1248" s="254"/>
      <c r="AT1248" s="255" t="s">
        <v>555</v>
      </c>
      <c r="AU1248" s="255" t="s">
        <v>87</v>
      </c>
      <c r="AV1248" s="15" t="s">
        <v>85</v>
      </c>
      <c r="AW1248" s="15" t="s">
        <v>32</v>
      </c>
      <c r="AX1248" s="15" t="s">
        <v>77</v>
      </c>
      <c r="AY1248" s="255" t="s">
        <v>209</v>
      </c>
    </row>
    <row r="1249" spans="2:51" s="13" customFormat="1">
      <c r="B1249" s="212"/>
      <c r="C1249" s="213"/>
      <c r="D1249" s="214" t="s">
        <v>555</v>
      </c>
      <c r="E1249" s="215" t="s">
        <v>1</v>
      </c>
      <c r="F1249" s="216" t="s">
        <v>1918</v>
      </c>
      <c r="G1249" s="213"/>
      <c r="H1249" s="217">
        <v>20.92</v>
      </c>
      <c r="I1249" s="218"/>
      <c r="J1249" s="213"/>
      <c r="K1249" s="213"/>
      <c r="L1249" s="219"/>
      <c r="M1249" s="220"/>
      <c r="N1249" s="221"/>
      <c r="O1249" s="221"/>
      <c r="P1249" s="221"/>
      <c r="Q1249" s="221"/>
      <c r="R1249" s="221"/>
      <c r="S1249" s="221"/>
      <c r="T1249" s="222"/>
      <c r="AT1249" s="223" t="s">
        <v>555</v>
      </c>
      <c r="AU1249" s="223" t="s">
        <v>87</v>
      </c>
      <c r="AV1249" s="13" t="s">
        <v>87</v>
      </c>
      <c r="AW1249" s="13" t="s">
        <v>32</v>
      </c>
      <c r="AX1249" s="13" t="s">
        <v>77</v>
      </c>
      <c r="AY1249" s="223" t="s">
        <v>209</v>
      </c>
    </row>
    <row r="1250" spans="2:51" s="15" customFormat="1">
      <c r="B1250" s="246"/>
      <c r="C1250" s="247"/>
      <c r="D1250" s="214" t="s">
        <v>555</v>
      </c>
      <c r="E1250" s="248" t="s">
        <v>1</v>
      </c>
      <c r="F1250" s="249" t="s">
        <v>1919</v>
      </c>
      <c r="G1250" s="247"/>
      <c r="H1250" s="248" t="s">
        <v>1</v>
      </c>
      <c r="I1250" s="250"/>
      <c r="J1250" s="247"/>
      <c r="K1250" s="247"/>
      <c r="L1250" s="251"/>
      <c r="M1250" s="252"/>
      <c r="N1250" s="253"/>
      <c r="O1250" s="253"/>
      <c r="P1250" s="253"/>
      <c r="Q1250" s="253"/>
      <c r="R1250" s="253"/>
      <c r="S1250" s="253"/>
      <c r="T1250" s="254"/>
      <c r="AT1250" s="255" t="s">
        <v>555</v>
      </c>
      <c r="AU1250" s="255" t="s">
        <v>87</v>
      </c>
      <c r="AV1250" s="15" t="s">
        <v>85</v>
      </c>
      <c r="AW1250" s="15" t="s">
        <v>32</v>
      </c>
      <c r="AX1250" s="15" t="s">
        <v>77</v>
      </c>
      <c r="AY1250" s="255" t="s">
        <v>209</v>
      </c>
    </row>
    <row r="1251" spans="2:51" s="13" customFormat="1">
      <c r="B1251" s="212"/>
      <c r="C1251" s="213"/>
      <c r="D1251" s="214" t="s">
        <v>555</v>
      </c>
      <c r="E1251" s="215" t="s">
        <v>1</v>
      </c>
      <c r="F1251" s="216" t="s">
        <v>1920</v>
      </c>
      <c r="G1251" s="213"/>
      <c r="H1251" s="217">
        <v>90.8</v>
      </c>
      <c r="I1251" s="218"/>
      <c r="J1251" s="213"/>
      <c r="K1251" s="213"/>
      <c r="L1251" s="219"/>
      <c r="M1251" s="220"/>
      <c r="N1251" s="221"/>
      <c r="O1251" s="221"/>
      <c r="P1251" s="221"/>
      <c r="Q1251" s="221"/>
      <c r="R1251" s="221"/>
      <c r="S1251" s="221"/>
      <c r="T1251" s="222"/>
      <c r="AT1251" s="223" t="s">
        <v>555</v>
      </c>
      <c r="AU1251" s="223" t="s">
        <v>87</v>
      </c>
      <c r="AV1251" s="13" t="s">
        <v>87</v>
      </c>
      <c r="AW1251" s="13" t="s">
        <v>32</v>
      </c>
      <c r="AX1251" s="13" t="s">
        <v>77</v>
      </c>
      <c r="AY1251" s="223" t="s">
        <v>209</v>
      </c>
    </row>
    <row r="1252" spans="2:51" s="15" customFormat="1">
      <c r="B1252" s="246"/>
      <c r="C1252" s="247"/>
      <c r="D1252" s="214" t="s">
        <v>555</v>
      </c>
      <c r="E1252" s="248" t="s">
        <v>1</v>
      </c>
      <c r="F1252" s="249" t="s">
        <v>1921</v>
      </c>
      <c r="G1252" s="247"/>
      <c r="H1252" s="248" t="s">
        <v>1</v>
      </c>
      <c r="I1252" s="250"/>
      <c r="J1252" s="247"/>
      <c r="K1252" s="247"/>
      <c r="L1252" s="251"/>
      <c r="M1252" s="252"/>
      <c r="N1252" s="253"/>
      <c r="O1252" s="253"/>
      <c r="P1252" s="253"/>
      <c r="Q1252" s="253"/>
      <c r="R1252" s="253"/>
      <c r="S1252" s="253"/>
      <c r="T1252" s="254"/>
      <c r="AT1252" s="255" t="s">
        <v>555</v>
      </c>
      <c r="AU1252" s="255" t="s">
        <v>87</v>
      </c>
      <c r="AV1252" s="15" t="s">
        <v>85</v>
      </c>
      <c r="AW1252" s="15" t="s">
        <v>32</v>
      </c>
      <c r="AX1252" s="15" t="s">
        <v>77</v>
      </c>
      <c r="AY1252" s="255" t="s">
        <v>209</v>
      </c>
    </row>
    <row r="1253" spans="2:51" s="13" customFormat="1">
      <c r="B1253" s="212"/>
      <c r="C1253" s="213"/>
      <c r="D1253" s="214" t="s">
        <v>555</v>
      </c>
      <c r="E1253" s="215" t="s">
        <v>1</v>
      </c>
      <c r="F1253" s="216" t="s">
        <v>1824</v>
      </c>
      <c r="G1253" s="213"/>
      <c r="H1253" s="217">
        <v>1.5</v>
      </c>
      <c r="I1253" s="218"/>
      <c r="J1253" s="213"/>
      <c r="K1253" s="213"/>
      <c r="L1253" s="219"/>
      <c r="M1253" s="220"/>
      <c r="N1253" s="221"/>
      <c r="O1253" s="221"/>
      <c r="P1253" s="221"/>
      <c r="Q1253" s="221"/>
      <c r="R1253" s="221"/>
      <c r="S1253" s="221"/>
      <c r="T1253" s="222"/>
      <c r="AT1253" s="223" t="s">
        <v>555</v>
      </c>
      <c r="AU1253" s="223" t="s">
        <v>87</v>
      </c>
      <c r="AV1253" s="13" t="s">
        <v>87</v>
      </c>
      <c r="AW1253" s="13" t="s">
        <v>32</v>
      </c>
      <c r="AX1253" s="13" t="s">
        <v>77</v>
      </c>
      <c r="AY1253" s="223" t="s">
        <v>209</v>
      </c>
    </row>
    <row r="1254" spans="2:51" s="15" customFormat="1">
      <c r="B1254" s="246"/>
      <c r="C1254" s="247"/>
      <c r="D1254" s="214" t="s">
        <v>555</v>
      </c>
      <c r="E1254" s="248" t="s">
        <v>1</v>
      </c>
      <c r="F1254" s="249" t="s">
        <v>1922</v>
      </c>
      <c r="G1254" s="247"/>
      <c r="H1254" s="248" t="s">
        <v>1</v>
      </c>
      <c r="I1254" s="250"/>
      <c r="J1254" s="247"/>
      <c r="K1254" s="247"/>
      <c r="L1254" s="251"/>
      <c r="M1254" s="252"/>
      <c r="N1254" s="253"/>
      <c r="O1254" s="253"/>
      <c r="P1254" s="253"/>
      <c r="Q1254" s="253"/>
      <c r="R1254" s="253"/>
      <c r="S1254" s="253"/>
      <c r="T1254" s="254"/>
      <c r="AT1254" s="255" t="s">
        <v>555</v>
      </c>
      <c r="AU1254" s="255" t="s">
        <v>87</v>
      </c>
      <c r="AV1254" s="15" t="s">
        <v>85</v>
      </c>
      <c r="AW1254" s="15" t="s">
        <v>32</v>
      </c>
      <c r="AX1254" s="15" t="s">
        <v>77</v>
      </c>
      <c r="AY1254" s="255" t="s">
        <v>209</v>
      </c>
    </row>
    <row r="1255" spans="2:51" s="13" customFormat="1">
      <c r="B1255" s="212"/>
      <c r="C1255" s="213"/>
      <c r="D1255" s="214" t="s">
        <v>555</v>
      </c>
      <c r="E1255" s="215" t="s">
        <v>1</v>
      </c>
      <c r="F1255" s="216" t="s">
        <v>1826</v>
      </c>
      <c r="G1255" s="213"/>
      <c r="H1255" s="217">
        <v>2.27</v>
      </c>
      <c r="I1255" s="218"/>
      <c r="J1255" s="213"/>
      <c r="K1255" s="213"/>
      <c r="L1255" s="219"/>
      <c r="M1255" s="220"/>
      <c r="N1255" s="221"/>
      <c r="O1255" s="221"/>
      <c r="P1255" s="221"/>
      <c r="Q1255" s="221"/>
      <c r="R1255" s="221"/>
      <c r="S1255" s="221"/>
      <c r="T1255" s="222"/>
      <c r="AT1255" s="223" t="s">
        <v>555</v>
      </c>
      <c r="AU1255" s="223" t="s">
        <v>87</v>
      </c>
      <c r="AV1255" s="13" t="s">
        <v>87</v>
      </c>
      <c r="AW1255" s="13" t="s">
        <v>32</v>
      </c>
      <c r="AX1255" s="13" t="s">
        <v>77</v>
      </c>
      <c r="AY1255" s="223" t="s">
        <v>209</v>
      </c>
    </row>
    <row r="1256" spans="2:51" s="15" customFormat="1">
      <c r="B1256" s="246"/>
      <c r="C1256" s="247"/>
      <c r="D1256" s="214" t="s">
        <v>555</v>
      </c>
      <c r="E1256" s="248" t="s">
        <v>1</v>
      </c>
      <c r="F1256" s="249" t="s">
        <v>1921</v>
      </c>
      <c r="G1256" s="247"/>
      <c r="H1256" s="248" t="s">
        <v>1</v>
      </c>
      <c r="I1256" s="250"/>
      <c r="J1256" s="247"/>
      <c r="K1256" s="247"/>
      <c r="L1256" s="251"/>
      <c r="M1256" s="252"/>
      <c r="N1256" s="253"/>
      <c r="O1256" s="253"/>
      <c r="P1256" s="253"/>
      <c r="Q1256" s="253"/>
      <c r="R1256" s="253"/>
      <c r="S1256" s="253"/>
      <c r="T1256" s="254"/>
      <c r="AT1256" s="255" t="s">
        <v>555</v>
      </c>
      <c r="AU1256" s="255" t="s">
        <v>87</v>
      </c>
      <c r="AV1256" s="15" t="s">
        <v>85</v>
      </c>
      <c r="AW1256" s="15" t="s">
        <v>32</v>
      </c>
      <c r="AX1256" s="15" t="s">
        <v>77</v>
      </c>
      <c r="AY1256" s="255" t="s">
        <v>209</v>
      </c>
    </row>
    <row r="1257" spans="2:51" s="13" customFormat="1">
      <c r="B1257" s="212"/>
      <c r="C1257" s="213"/>
      <c r="D1257" s="214" t="s">
        <v>555</v>
      </c>
      <c r="E1257" s="215" t="s">
        <v>1</v>
      </c>
      <c r="F1257" s="216" t="s">
        <v>1828</v>
      </c>
      <c r="G1257" s="213"/>
      <c r="H1257" s="217">
        <v>1.6</v>
      </c>
      <c r="I1257" s="218"/>
      <c r="J1257" s="213"/>
      <c r="K1257" s="213"/>
      <c r="L1257" s="219"/>
      <c r="M1257" s="220"/>
      <c r="N1257" s="221"/>
      <c r="O1257" s="221"/>
      <c r="P1257" s="221"/>
      <c r="Q1257" s="221"/>
      <c r="R1257" s="221"/>
      <c r="S1257" s="221"/>
      <c r="T1257" s="222"/>
      <c r="AT1257" s="223" t="s">
        <v>555</v>
      </c>
      <c r="AU1257" s="223" t="s">
        <v>87</v>
      </c>
      <c r="AV1257" s="13" t="s">
        <v>87</v>
      </c>
      <c r="AW1257" s="13" t="s">
        <v>32</v>
      </c>
      <c r="AX1257" s="13" t="s">
        <v>77</v>
      </c>
      <c r="AY1257" s="223" t="s">
        <v>209</v>
      </c>
    </row>
    <row r="1258" spans="2:51" s="15" customFormat="1">
      <c r="B1258" s="246"/>
      <c r="C1258" s="247"/>
      <c r="D1258" s="214" t="s">
        <v>555</v>
      </c>
      <c r="E1258" s="248" t="s">
        <v>1</v>
      </c>
      <c r="F1258" s="249" t="s">
        <v>1923</v>
      </c>
      <c r="G1258" s="247"/>
      <c r="H1258" s="248" t="s">
        <v>1</v>
      </c>
      <c r="I1258" s="250"/>
      <c r="J1258" s="247"/>
      <c r="K1258" s="247"/>
      <c r="L1258" s="251"/>
      <c r="M1258" s="252"/>
      <c r="N1258" s="253"/>
      <c r="O1258" s="253"/>
      <c r="P1258" s="253"/>
      <c r="Q1258" s="253"/>
      <c r="R1258" s="253"/>
      <c r="S1258" s="253"/>
      <c r="T1258" s="254"/>
      <c r="AT1258" s="255" t="s">
        <v>555</v>
      </c>
      <c r="AU1258" s="255" t="s">
        <v>87</v>
      </c>
      <c r="AV1258" s="15" t="s">
        <v>85</v>
      </c>
      <c r="AW1258" s="15" t="s">
        <v>32</v>
      </c>
      <c r="AX1258" s="15" t="s">
        <v>77</v>
      </c>
      <c r="AY1258" s="255" t="s">
        <v>209</v>
      </c>
    </row>
    <row r="1259" spans="2:51" s="13" customFormat="1">
      <c r="B1259" s="212"/>
      <c r="C1259" s="213"/>
      <c r="D1259" s="214" t="s">
        <v>555</v>
      </c>
      <c r="E1259" s="215" t="s">
        <v>1</v>
      </c>
      <c r="F1259" s="216" t="s">
        <v>1655</v>
      </c>
      <c r="G1259" s="213"/>
      <c r="H1259" s="217">
        <v>1.07</v>
      </c>
      <c r="I1259" s="218"/>
      <c r="J1259" s="213"/>
      <c r="K1259" s="213"/>
      <c r="L1259" s="219"/>
      <c r="M1259" s="220"/>
      <c r="N1259" s="221"/>
      <c r="O1259" s="221"/>
      <c r="P1259" s="221"/>
      <c r="Q1259" s="221"/>
      <c r="R1259" s="221"/>
      <c r="S1259" s="221"/>
      <c r="T1259" s="222"/>
      <c r="AT1259" s="223" t="s">
        <v>555</v>
      </c>
      <c r="AU1259" s="223" t="s">
        <v>87</v>
      </c>
      <c r="AV1259" s="13" t="s">
        <v>87</v>
      </c>
      <c r="AW1259" s="13" t="s">
        <v>32</v>
      </c>
      <c r="AX1259" s="13" t="s">
        <v>77</v>
      </c>
      <c r="AY1259" s="223" t="s">
        <v>209</v>
      </c>
    </row>
    <row r="1260" spans="2:51" s="15" customFormat="1">
      <c r="B1260" s="246"/>
      <c r="C1260" s="247"/>
      <c r="D1260" s="214" t="s">
        <v>555</v>
      </c>
      <c r="E1260" s="248" t="s">
        <v>1</v>
      </c>
      <c r="F1260" s="249" t="s">
        <v>1924</v>
      </c>
      <c r="G1260" s="247"/>
      <c r="H1260" s="248" t="s">
        <v>1</v>
      </c>
      <c r="I1260" s="250"/>
      <c r="J1260" s="247"/>
      <c r="K1260" s="247"/>
      <c r="L1260" s="251"/>
      <c r="M1260" s="252"/>
      <c r="N1260" s="253"/>
      <c r="O1260" s="253"/>
      <c r="P1260" s="253"/>
      <c r="Q1260" s="253"/>
      <c r="R1260" s="253"/>
      <c r="S1260" s="253"/>
      <c r="T1260" s="254"/>
      <c r="AT1260" s="255" t="s">
        <v>555</v>
      </c>
      <c r="AU1260" s="255" t="s">
        <v>87</v>
      </c>
      <c r="AV1260" s="15" t="s">
        <v>85</v>
      </c>
      <c r="AW1260" s="15" t="s">
        <v>32</v>
      </c>
      <c r="AX1260" s="15" t="s">
        <v>77</v>
      </c>
      <c r="AY1260" s="255" t="s">
        <v>209</v>
      </c>
    </row>
    <row r="1261" spans="2:51" s="13" customFormat="1">
      <c r="B1261" s="212"/>
      <c r="C1261" s="213"/>
      <c r="D1261" s="214" t="s">
        <v>555</v>
      </c>
      <c r="E1261" s="215" t="s">
        <v>1</v>
      </c>
      <c r="F1261" s="216" t="s">
        <v>1826</v>
      </c>
      <c r="G1261" s="213"/>
      <c r="H1261" s="217">
        <v>2.27</v>
      </c>
      <c r="I1261" s="218"/>
      <c r="J1261" s="213"/>
      <c r="K1261" s="213"/>
      <c r="L1261" s="219"/>
      <c r="M1261" s="220"/>
      <c r="N1261" s="221"/>
      <c r="O1261" s="221"/>
      <c r="P1261" s="221"/>
      <c r="Q1261" s="221"/>
      <c r="R1261" s="221"/>
      <c r="S1261" s="221"/>
      <c r="T1261" s="222"/>
      <c r="AT1261" s="223" t="s">
        <v>555</v>
      </c>
      <c r="AU1261" s="223" t="s">
        <v>87</v>
      </c>
      <c r="AV1261" s="13" t="s">
        <v>87</v>
      </c>
      <c r="AW1261" s="13" t="s">
        <v>32</v>
      </c>
      <c r="AX1261" s="13" t="s">
        <v>77</v>
      </c>
      <c r="AY1261" s="223" t="s">
        <v>209</v>
      </c>
    </row>
    <row r="1262" spans="2:51" s="15" customFormat="1">
      <c r="B1262" s="246"/>
      <c r="C1262" s="247"/>
      <c r="D1262" s="214" t="s">
        <v>555</v>
      </c>
      <c r="E1262" s="248" t="s">
        <v>1</v>
      </c>
      <c r="F1262" s="249" t="s">
        <v>1925</v>
      </c>
      <c r="G1262" s="247"/>
      <c r="H1262" s="248" t="s">
        <v>1</v>
      </c>
      <c r="I1262" s="250"/>
      <c r="J1262" s="247"/>
      <c r="K1262" s="247"/>
      <c r="L1262" s="251"/>
      <c r="M1262" s="252"/>
      <c r="N1262" s="253"/>
      <c r="O1262" s="253"/>
      <c r="P1262" s="253"/>
      <c r="Q1262" s="253"/>
      <c r="R1262" s="253"/>
      <c r="S1262" s="253"/>
      <c r="T1262" s="254"/>
      <c r="AT1262" s="255" t="s">
        <v>555</v>
      </c>
      <c r="AU1262" s="255" t="s">
        <v>87</v>
      </c>
      <c r="AV1262" s="15" t="s">
        <v>85</v>
      </c>
      <c r="AW1262" s="15" t="s">
        <v>32</v>
      </c>
      <c r="AX1262" s="15" t="s">
        <v>77</v>
      </c>
      <c r="AY1262" s="255" t="s">
        <v>209</v>
      </c>
    </row>
    <row r="1263" spans="2:51" s="13" customFormat="1">
      <c r="B1263" s="212"/>
      <c r="C1263" s="213"/>
      <c r="D1263" s="214" t="s">
        <v>555</v>
      </c>
      <c r="E1263" s="215" t="s">
        <v>1</v>
      </c>
      <c r="F1263" s="216" t="s">
        <v>1663</v>
      </c>
      <c r="G1263" s="213"/>
      <c r="H1263" s="217">
        <v>1.68</v>
      </c>
      <c r="I1263" s="218"/>
      <c r="J1263" s="213"/>
      <c r="K1263" s="213"/>
      <c r="L1263" s="219"/>
      <c r="M1263" s="220"/>
      <c r="N1263" s="221"/>
      <c r="O1263" s="221"/>
      <c r="P1263" s="221"/>
      <c r="Q1263" s="221"/>
      <c r="R1263" s="221"/>
      <c r="S1263" s="221"/>
      <c r="T1263" s="222"/>
      <c r="AT1263" s="223" t="s">
        <v>555</v>
      </c>
      <c r="AU1263" s="223" t="s">
        <v>87</v>
      </c>
      <c r="AV1263" s="13" t="s">
        <v>87</v>
      </c>
      <c r="AW1263" s="13" t="s">
        <v>32</v>
      </c>
      <c r="AX1263" s="13" t="s">
        <v>77</v>
      </c>
      <c r="AY1263" s="223" t="s">
        <v>209</v>
      </c>
    </row>
    <row r="1264" spans="2:51" s="15" customFormat="1">
      <c r="B1264" s="246"/>
      <c r="C1264" s="247"/>
      <c r="D1264" s="214" t="s">
        <v>555</v>
      </c>
      <c r="E1264" s="248" t="s">
        <v>1</v>
      </c>
      <c r="F1264" s="249" t="s">
        <v>1926</v>
      </c>
      <c r="G1264" s="247"/>
      <c r="H1264" s="248" t="s">
        <v>1</v>
      </c>
      <c r="I1264" s="250"/>
      <c r="J1264" s="247"/>
      <c r="K1264" s="247"/>
      <c r="L1264" s="251"/>
      <c r="M1264" s="252"/>
      <c r="N1264" s="253"/>
      <c r="O1264" s="253"/>
      <c r="P1264" s="253"/>
      <c r="Q1264" s="253"/>
      <c r="R1264" s="253"/>
      <c r="S1264" s="253"/>
      <c r="T1264" s="254"/>
      <c r="AT1264" s="255" t="s">
        <v>555</v>
      </c>
      <c r="AU1264" s="255" t="s">
        <v>87</v>
      </c>
      <c r="AV1264" s="15" t="s">
        <v>85</v>
      </c>
      <c r="AW1264" s="15" t="s">
        <v>32</v>
      </c>
      <c r="AX1264" s="15" t="s">
        <v>77</v>
      </c>
      <c r="AY1264" s="255" t="s">
        <v>209</v>
      </c>
    </row>
    <row r="1265" spans="2:51" s="13" customFormat="1">
      <c r="B1265" s="212"/>
      <c r="C1265" s="213"/>
      <c r="D1265" s="214" t="s">
        <v>555</v>
      </c>
      <c r="E1265" s="215" t="s">
        <v>1</v>
      </c>
      <c r="F1265" s="216" t="s">
        <v>1498</v>
      </c>
      <c r="G1265" s="213"/>
      <c r="H1265" s="217">
        <v>2.25</v>
      </c>
      <c r="I1265" s="218"/>
      <c r="J1265" s="213"/>
      <c r="K1265" s="213"/>
      <c r="L1265" s="219"/>
      <c r="M1265" s="220"/>
      <c r="N1265" s="221"/>
      <c r="O1265" s="221"/>
      <c r="P1265" s="221"/>
      <c r="Q1265" s="221"/>
      <c r="R1265" s="221"/>
      <c r="S1265" s="221"/>
      <c r="T1265" s="222"/>
      <c r="AT1265" s="223" t="s">
        <v>555</v>
      </c>
      <c r="AU1265" s="223" t="s">
        <v>87</v>
      </c>
      <c r="AV1265" s="13" t="s">
        <v>87</v>
      </c>
      <c r="AW1265" s="13" t="s">
        <v>32</v>
      </c>
      <c r="AX1265" s="13" t="s">
        <v>77</v>
      </c>
      <c r="AY1265" s="223" t="s">
        <v>209</v>
      </c>
    </row>
    <row r="1266" spans="2:51" s="15" customFormat="1">
      <c r="B1266" s="246"/>
      <c r="C1266" s="247"/>
      <c r="D1266" s="214" t="s">
        <v>555</v>
      </c>
      <c r="E1266" s="248" t="s">
        <v>1</v>
      </c>
      <c r="F1266" s="249" t="s">
        <v>1927</v>
      </c>
      <c r="G1266" s="247"/>
      <c r="H1266" s="248" t="s">
        <v>1</v>
      </c>
      <c r="I1266" s="250"/>
      <c r="J1266" s="247"/>
      <c r="K1266" s="247"/>
      <c r="L1266" s="251"/>
      <c r="M1266" s="252"/>
      <c r="N1266" s="253"/>
      <c r="O1266" s="253"/>
      <c r="P1266" s="253"/>
      <c r="Q1266" s="253"/>
      <c r="R1266" s="253"/>
      <c r="S1266" s="253"/>
      <c r="T1266" s="254"/>
      <c r="AT1266" s="255" t="s">
        <v>555</v>
      </c>
      <c r="AU1266" s="255" t="s">
        <v>87</v>
      </c>
      <c r="AV1266" s="15" t="s">
        <v>85</v>
      </c>
      <c r="AW1266" s="15" t="s">
        <v>32</v>
      </c>
      <c r="AX1266" s="15" t="s">
        <v>77</v>
      </c>
      <c r="AY1266" s="255" t="s">
        <v>209</v>
      </c>
    </row>
    <row r="1267" spans="2:51" s="13" customFormat="1">
      <c r="B1267" s="212"/>
      <c r="C1267" s="213"/>
      <c r="D1267" s="214" t="s">
        <v>555</v>
      </c>
      <c r="E1267" s="215" t="s">
        <v>1</v>
      </c>
      <c r="F1267" s="216" t="s">
        <v>1822</v>
      </c>
      <c r="G1267" s="213"/>
      <c r="H1267" s="217">
        <v>2.41</v>
      </c>
      <c r="I1267" s="218"/>
      <c r="J1267" s="213"/>
      <c r="K1267" s="213"/>
      <c r="L1267" s="219"/>
      <c r="M1267" s="220"/>
      <c r="N1267" s="221"/>
      <c r="O1267" s="221"/>
      <c r="P1267" s="221"/>
      <c r="Q1267" s="221"/>
      <c r="R1267" s="221"/>
      <c r="S1267" s="221"/>
      <c r="T1267" s="222"/>
      <c r="AT1267" s="223" t="s">
        <v>555</v>
      </c>
      <c r="AU1267" s="223" t="s">
        <v>87</v>
      </c>
      <c r="AV1267" s="13" t="s">
        <v>87</v>
      </c>
      <c r="AW1267" s="13" t="s">
        <v>32</v>
      </c>
      <c r="AX1267" s="13" t="s">
        <v>77</v>
      </c>
      <c r="AY1267" s="223" t="s">
        <v>209</v>
      </c>
    </row>
    <row r="1268" spans="2:51" s="15" customFormat="1">
      <c r="B1268" s="246"/>
      <c r="C1268" s="247"/>
      <c r="D1268" s="214" t="s">
        <v>555</v>
      </c>
      <c r="E1268" s="248" t="s">
        <v>1</v>
      </c>
      <c r="F1268" s="249" t="s">
        <v>1928</v>
      </c>
      <c r="G1268" s="247"/>
      <c r="H1268" s="248" t="s">
        <v>1</v>
      </c>
      <c r="I1268" s="250"/>
      <c r="J1268" s="247"/>
      <c r="K1268" s="247"/>
      <c r="L1268" s="251"/>
      <c r="M1268" s="252"/>
      <c r="N1268" s="253"/>
      <c r="O1268" s="253"/>
      <c r="P1268" s="253"/>
      <c r="Q1268" s="253"/>
      <c r="R1268" s="253"/>
      <c r="S1268" s="253"/>
      <c r="T1268" s="254"/>
      <c r="AT1268" s="255" t="s">
        <v>555</v>
      </c>
      <c r="AU1268" s="255" t="s">
        <v>87</v>
      </c>
      <c r="AV1268" s="15" t="s">
        <v>85</v>
      </c>
      <c r="AW1268" s="15" t="s">
        <v>32</v>
      </c>
      <c r="AX1268" s="15" t="s">
        <v>77</v>
      </c>
      <c r="AY1268" s="255" t="s">
        <v>209</v>
      </c>
    </row>
    <row r="1269" spans="2:51" s="13" customFormat="1">
      <c r="B1269" s="212"/>
      <c r="C1269" s="213"/>
      <c r="D1269" s="214" t="s">
        <v>555</v>
      </c>
      <c r="E1269" s="215" t="s">
        <v>1</v>
      </c>
      <c r="F1269" s="216" t="s">
        <v>1820</v>
      </c>
      <c r="G1269" s="213"/>
      <c r="H1269" s="217">
        <v>1.3</v>
      </c>
      <c r="I1269" s="218"/>
      <c r="J1269" s="213"/>
      <c r="K1269" s="213"/>
      <c r="L1269" s="219"/>
      <c r="M1269" s="220"/>
      <c r="N1269" s="221"/>
      <c r="O1269" s="221"/>
      <c r="P1269" s="221"/>
      <c r="Q1269" s="221"/>
      <c r="R1269" s="221"/>
      <c r="S1269" s="221"/>
      <c r="T1269" s="222"/>
      <c r="AT1269" s="223" t="s">
        <v>555</v>
      </c>
      <c r="AU1269" s="223" t="s">
        <v>87</v>
      </c>
      <c r="AV1269" s="13" t="s">
        <v>87</v>
      </c>
      <c r="AW1269" s="13" t="s">
        <v>32</v>
      </c>
      <c r="AX1269" s="13" t="s">
        <v>77</v>
      </c>
      <c r="AY1269" s="223" t="s">
        <v>209</v>
      </c>
    </row>
    <row r="1270" spans="2:51" s="15" customFormat="1">
      <c r="B1270" s="246"/>
      <c r="C1270" s="247"/>
      <c r="D1270" s="214" t="s">
        <v>555</v>
      </c>
      <c r="E1270" s="248" t="s">
        <v>1</v>
      </c>
      <c r="F1270" s="249" t="s">
        <v>1929</v>
      </c>
      <c r="G1270" s="247"/>
      <c r="H1270" s="248" t="s">
        <v>1</v>
      </c>
      <c r="I1270" s="250"/>
      <c r="J1270" s="247"/>
      <c r="K1270" s="247"/>
      <c r="L1270" s="251"/>
      <c r="M1270" s="252"/>
      <c r="N1270" s="253"/>
      <c r="O1270" s="253"/>
      <c r="P1270" s="253"/>
      <c r="Q1270" s="253"/>
      <c r="R1270" s="253"/>
      <c r="S1270" s="253"/>
      <c r="T1270" s="254"/>
      <c r="AT1270" s="255" t="s">
        <v>555</v>
      </c>
      <c r="AU1270" s="255" t="s">
        <v>87</v>
      </c>
      <c r="AV1270" s="15" t="s">
        <v>85</v>
      </c>
      <c r="AW1270" s="15" t="s">
        <v>32</v>
      </c>
      <c r="AX1270" s="15" t="s">
        <v>77</v>
      </c>
      <c r="AY1270" s="255" t="s">
        <v>209</v>
      </c>
    </row>
    <row r="1271" spans="2:51" s="13" customFormat="1">
      <c r="B1271" s="212"/>
      <c r="C1271" s="213"/>
      <c r="D1271" s="214" t="s">
        <v>555</v>
      </c>
      <c r="E1271" s="215" t="s">
        <v>1</v>
      </c>
      <c r="F1271" s="216" t="s">
        <v>1817</v>
      </c>
      <c r="G1271" s="213"/>
      <c r="H1271" s="217">
        <v>22.47</v>
      </c>
      <c r="I1271" s="218"/>
      <c r="J1271" s="213"/>
      <c r="K1271" s="213"/>
      <c r="L1271" s="219"/>
      <c r="M1271" s="220"/>
      <c r="N1271" s="221"/>
      <c r="O1271" s="221"/>
      <c r="P1271" s="221"/>
      <c r="Q1271" s="221"/>
      <c r="R1271" s="221"/>
      <c r="S1271" s="221"/>
      <c r="T1271" s="222"/>
      <c r="AT1271" s="223" t="s">
        <v>555</v>
      </c>
      <c r="AU1271" s="223" t="s">
        <v>87</v>
      </c>
      <c r="AV1271" s="13" t="s">
        <v>87</v>
      </c>
      <c r="AW1271" s="13" t="s">
        <v>32</v>
      </c>
      <c r="AX1271" s="13" t="s">
        <v>77</v>
      </c>
      <c r="AY1271" s="223" t="s">
        <v>209</v>
      </c>
    </row>
    <row r="1272" spans="2:51" s="15" customFormat="1">
      <c r="B1272" s="246"/>
      <c r="C1272" s="247"/>
      <c r="D1272" s="214" t="s">
        <v>555</v>
      </c>
      <c r="E1272" s="248" t="s">
        <v>1</v>
      </c>
      <c r="F1272" s="249" t="s">
        <v>1919</v>
      </c>
      <c r="G1272" s="247"/>
      <c r="H1272" s="248" t="s">
        <v>1</v>
      </c>
      <c r="I1272" s="250"/>
      <c r="J1272" s="247"/>
      <c r="K1272" s="247"/>
      <c r="L1272" s="251"/>
      <c r="M1272" s="252"/>
      <c r="N1272" s="253"/>
      <c r="O1272" s="253"/>
      <c r="P1272" s="253"/>
      <c r="Q1272" s="253"/>
      <c r="R1272" s="253"/>
      <c r="S1272" s="253"/>
      <c r="T1272" s="254"/>
      <c r="AT1272" s="255" t="s">
        <v>555</v>
      </c>
      <c r="AU1272" s="255" t="s">
        <v>87</v>
      </c>
      <c r="AV1272" s="15" t="s">
        <v>85</v>
      </c>
      <c r="AW1272" s="15" t="s">
        <v>32</v>
      </c>
      <c r="AX1272" s="15" t="s">
        <v>77</v>
      </c>
      <c r="AY1272" s="255" t="s">
        <v>209</v>
      </c>
    </row>
    <row r="1273" spans="2:51" s="13" customFormat="1">
      <c r="B1273" s="212"/>
      <c r="C1273" s="213"/>
      <c r="D1273" s="214" t="s">
        <v>555</v>
      </c>
      <c r="E1273" s="215" t="s">
        <v>1</v>
      </c>
      <c r="F1273" s="216" t="s">
        <v>1930</v>
      </c>
      <c r="G1273" s="213"/>
      <c r="H1273" s="217">
        <v>19.16</v>
      </c>
      <c r="I1273" s="218"/>
      <c r="J1273" s="213"/>
      <c r="K1273" s="213"/>
      <c r="L1273" s="219"/>
      <c r="M1273" s="220"/>
      <c r="N1273" s="221"/>
      <c r="O1273" s="221"/>
      <c r="P1273" s="221"/>
      <c r="Q1273" s="221"/>
      <c r="R1273" s="221"/>
      <c r="S1273" s="221"/>
      <c r="T1273" s="222"/>
      <c r="AT1273" s="223" t="s">
        <v>555</v>
      </c>
      <c r="AU1273" s="223" t="s">
        <v>87</v>
      </c>
      <c r="AV1273" s="13" t="s">
        <v>87</v>
      </c>
      <c r="AW1273" s="13" t="s">
        <v>32</v>
      </c>
      <c r="AX1273" s="13" t="s">
        <v>77</v>
      </c>
      <c r="AY1273" s="223" t="s">
        <v>209</v>
      </c>
    </row>
    <row r="1274" spans="2:51" s="15" customFormat="1">
      <c r="B1274" s="246"/>
      <c r="C1274" s="247"/>
      <c r="D1274" s="214" t="s">
        <v>555</v>
      </c>
      <c r="E1274" s="248" t="s">
        <v>1</v>
      </c>
      <c r="F1274" s="249" t="s">
        <v>1931</v>
      </c>
      <c r="G1274" s="247"/>
      <c r="H1274" s="248" t="s">
        <v>1</v>
      </c>
      <c r="I1274" s="250"/>
      <c r="J1274" s="247"/>
      <c r="K1274" s="247"/>
      <c r="L1274" s="251"/>
      <c r="M1274" s="252"/>
      <c r="N1274" s="253"/>
      <c r="O1274" s="253"/>
      <c r="P1274" s="253"/>
      <c r="Q1274" s="253"/>
      <c r="R1274" s="253"/>
      <c r="S1274" s="253"/>
      <c r="T1274" s="254"/>
      <c r="AT1274" s="255" t="s">
        <v>555</v>
      </c>
      <c r="AU1274" s="255" t="s">
        <v>87</v>
      </c>
      <c r="AV1274" s="15" t="s">
        <v>85</v>
      </c>
      <c r="AW1274" s="15" t="s">
        <v>32</v>
      </c>
      <c r="AX1274" s="15" t="s">
        <v>77</v>
      </c>
      <c r="AY1274" s="255" t="s">
        <v>209</v>
      </c>
    </row>
    <row r="1275" spans="2:51" s="13" customFormat="1">
      <c r="B1275" s="212"/>
      <c r="C1275" s="213"/>
      <c r="D1275" s="214" t="s">
        <v>555</v>
      </c>
      <c r="E1275" s="215" t="s">
        <v>1</v>
      </c>
      <c r="F1275" s="216" t="s">
        <v>1932</v>
      </c>
      <c r="G1275" s="213"/>
      <c r="H1275" s="217">
        <v>25.33</v>
      </c>
      <c r="I1275" s="218"/>
      <c r="J1275" s="213"/>
      <c r="K1275" s="213"/>
      <c r="L1275" s="219"/>
      <c r="M1275" s="220"/>
      <c r="N1275" s="221"/>
      <c r="O1275" s="221"/>
      <c r="P1275" s="221"/>
      <c r="Q1275" s="221"/>
      <c r="R1275" s="221"/>
      <c r="S1275" s="221"/>
      <c r="T1275" s="222"/>
      <c r="AT1275" s="223" t="s">
        <v>555</v>
      </c>
      <c r="AU1275" s="223" t="s">
        <v>87</v>
      </c>
      <c r="AV1275" s="13" t="s">
        <v>87</v>
      </c>
      <c r="AW1275" s="13" t="s">
        <v>32</v>
      </c>
      <c r="AX1275" s="13" t="s">
        <v>77</v>
      </c>
      <c r="AY1275" s="223" t="s">
        <v>209</v>
      </c>
    </row>
    <row r="1276" spans="2:51" s="15" customFormat="1">
      <c r="B1276" s="246"/>
      <c r="C1276" s="247"/>
      <c r="D1276" s="214" t="s">
        <v>555</v>
      </c>
      <c r="E1276" s="248" t="s">
        <v>1</v>
      </c>
      <c r="F1276" s="249" t="s">
        <v>1933</v>
      </c>
      <c r="G1276" s="247"/>
      <c r="H1276" s="248" t="s">
        <v>1</v>
      </c>
      <c r="I1276" s="250"/>
      <c r="J1276" s="247"/>
      <c r="K1276" s="247"/>
      <c r="L1276" s="251"/>
      <c r="M1276" s="252"/>
      <c r="N1276" s="253"/>
      <c r="O1276" s="253"/>
      <c r="P1276" s="253"/>
      <c r="Q1276" s="253"/>
      <c r="R1276" s="253"/>
      <c r="S1276" s="253"/>
      <c r="T1276" s="254"/>
      <c r="AT1276" s="255" t="s">
        <v>555</v>
      </c>
      <c r="AU1276" s="255" t="s">
        <v>87</v>
      </c>
      <c r="AV1276" s="15" t="s">
        <v>85</v>
      </c>
      <c r="AW1276" s="15" t="s">
        <v>32</v>
      </c>
      <c r="AX1276" s="15" t="s">
        <v>77</v>
      </c>
      <c r="AY1276" s="255" t="s">
        <v>209</v>
      </c>
    </row>
    <row r="1277" spans="2:51" s="13" customFormat="1">
      <c r="B1277" s="212"/>
      <c r="C1277" s="213"/>
      <c r="D1277" s="214" t="s">
        <v>555</v>
      </c>
      <c r="E1277" s="215" t="s">
        <v>1</v>
      </c>
      <c r="F1277" s="216" t="s">
        <v>1934</v>
      </c>
      <c r="G1277" s="213"/>
      <c r="H1277" s="217">
        <v>14.68</v>
      </c>
      <c r="I1277" s="218"/>
      <c r="J1277" s="213"/>
      <c r="K1277" s="213"/>
      <c r="L1277" s="219"/>
      <c r="M1277" s="220"/>
      <c r="N1277" s="221"/>
      <c r="O1277" s="221"/>
      <c r="P1277" s="221"/>
      <c r="Q1277" s="221"/>
      <c r="R1277" s="221"/>
      <c r="S1277" s="221"/>
      <c r="T1277" s="222"/>
      <c r="AT1277" s="223" t="s">
        <v>555</v>
      </c>
      <c r="AU1277" s="223" t="s">
        <v>87</v>
      </c>
      <c r="AV1277" s="13" t="s">
        <v>87</v>
      </c>
      <c r="AW1277" s="13" t="s">
        <v>32</v>
      </c>
      <c r="AX1277" s="13" t="s">
        <v>77</v>
      </c>
      <c r="AY1277" s="223" t="s">
        <v>209</v>
      </c>
    </row>
    <row r="1278" spans="2:51" s="15" customFormat="1">
      <c r="B1278" s="246"/>
      <c r="C1278" s="247"/>
      <c r="D1278" s="214" t="s">
        <v>555</v>
      </c>
      <c r="E1278" s="248" t="s">
        <v>1</v>
      </c>
      <c r="F1278" s="249" t="s">
        <v>1935</v>
      </c>
      <c r="G1278" s="247"/>
      <c r="H1278" s="248" t="s">
        <v>1</v>
      </c>
      <c r="I1278" s="250"/>
      <c r="J1278" s="247"/>
      <c r="K1278" s="247"/>
      <c r="L1278" s="251"/>
      <c r="M1278" s="252"/>
      <c r="N1278" s="253"/>
      <c r="O1278" s="253"/>
      <c r="P1278" s="253"/>
      <c r="Q1278" s="253"/>
      <c r="R1278" s="253"/>
      <c r="S1278" s="253"/>
      <c r="T1278" s="254"/>
      <c r="AT1278" s="255" t="s">
        <v>555</v>
      </c>
      <c r="AU1278" s="255" t="s">
        <v>87</v>
      </c>
      <c r="AV1278" s="15" t="s">
        <v>85</v>
      </c>
      <c r="AW1278" s="15" t="s">
        <v>32</v>
      </c>
      <c r="AX1278" s="15" t="s">
        <v>77</v>
      </c>
      <c r="AY1278" s="255" t="s">
        <v>209</v>
      </c>
    </row>
    <row r="1279" spans="2:51" s="13" customFormat="1">
      <c r="B1279" s="212"/>
      <c r="C1279" s="213"/>
      <c r="D1279" s="214" t="s">
        <v>555</v>
      </c>
      <c r="E1279" s="215" t="s">
        <v>1</v>
      </c>
      <c r="F1279" s="216" t="s">
        <v>1936</v>
      </c>
      <c r="G1279" s="213"/>
      <c r="H1279" s="217">
        <v>15.26</v>
      </c>
      <c r="I1279" s="218"/>
      <c r="J1279" s="213"/>
      <c r="K1279" s="213"/>
      <c r="L1279" s="219"/>
      <c r="M1279" s="220"/>
      <c r="N1279" s="221"/>
      <c r="O1279" s="221"/>
      <c r="P1279" s="221"/>
      <c r="Q1279" s="221"/>
      <c r="R1279" s="221"/>
      <c r="S1279" s="221"/>
      <c r="T1279" s="222"/>
      <c r="AT1279" s="223" t="s">
        <v>555</v>
      </c>
      <c r="AU1279" s="223" t="s">
        <v>87</v>
      </c>
      <c r="AV1279" s="13" t="s">
        <v>87</v>
      </c>
      <c r="AW1279" s="13" t="s">
        <v>32</v>
      </c>
      <c r="AX1279" s="13" t="s">
        <v>77</v>
      </c>
      <c r="AY1279" s="223" t="s">
        <v>209</v>
      </c>
    </row>
    <row r="1280" spans="2:51" s="15" customFormat="1">
      <c r="B1280" s="246"/>
      <c r="C1280" s="247"/>
      <c r="D1280" s="214" t="s">
        <v>555</v>
      </c>
      <c r="E1280" s="248" t="s">
        <v>1</v>
      </c>
      <c r="F1280" s="249" t="s">
        <v>1937</v>
      </c>
      <c r="G1280" s="247"/>
      <c r="H1280" s="248" t="s">
        <v>1</v>
      </c>
      <c r="I1280" s="250"/>
      <c r="J1280" s="247"/>
      <c r="K1280" s="247"/>
      <c r="L1280" s="251"/>
      <c r="M1280" s="252"/>
      <c r="N1280" s="253"/>
      <c r="O1280" s="253"/>
      <c r="P1280" s="253"/>
      <c r="Q1280" s="253"/>
      <c r="R1280" s="253"/>
      <c r="S1280" s="253"/>
      <c r="T1280" s="254"/>
      <c r="AT1280" s="255" t="s">
        <v>555</v>
      </c>
      <c r="AU1280" s="255" t="s">
        <v>87</v>
      </c>
      <c r="AV1280" s="15" t="s">
        <v>85</v>
      </c>
      <c r="AW1280" s="15" t="s">
        <v>32</v>
      </c>
      <c r="AX1280" s="15" t="s">
        <v>77</v>
      </c>
      <c r="AY1280" s="255" t="s">
        <v>209</v>
      </c>
    </row>
    <row r="1281" spans="2:51" s="13" customFormat="1">
      <c r="B1281" s="212"/>
      <c r="C1281" s="213"/>
      <c r="D1281" s="214" t="s">
        <v>555</v>
      </c>
      <c r="E1281" s="215" t="s">
        <v>1</v>
      </c>
      <c r="F1281" s="216" t="s">
        <v>1694</v>
      </c>
      <c r="G1281" s="213"/>
      <c r="H1281" s="217">
        <v>11.19</v>
      </c>
      <c r="I1281" s="218"/>
      <c r="J1281" s="213"/>
      <c r="K1281" s="213"/>
      <c r="L1281" s="219"/>
      <c r="M1281" s="220"/>
      <c r="N1281" s="221"/>
      <c r="O1281" s="221"/>
      <c r="P1281" s="221"/>
      <c r="Q1281" s="221"/>
      <c r="R1281" s="221"/>
      <c r="S1281" s="221"/>
      <c r="T1281" s="222"/>
      <c r="AT1281" s="223" t="s">
        <v>555</v>
      </c>
      <c r="AU1281" s="223" t="s">
        <v>87</v>
      </c>
      <c r="AV1281" s="13" t="s">
        <v>87</v>
      </c>
      <c r="AW1281" s="13" t="s">
        <v>32</v>
      </c>
      <c r="AX1281" s="13" t="s">
        <v>77</v>
      </c>
      <c r="AY1281" s="223" t="s">
        <v>209</v>
      </c>
    </row>
    <row r="1282" spans="2:51" s="15" customFormat="1">
      <c r="B1282" s="246"/>
      <c r="C1282" s="247"/>
      <c r="D1282" s="214" t="s">
        <v>555</v>
      </c>
      <c r="E1282" s="248" t="s">
        <v>1</v>
      </c>
      <c r="F1282" s="249" t="s">
        <v>1938</v>
      </c>
      <c r="G1282" s="247"/>
      <c r="H1282" s="248" t="s">
        <v>1</v>
      </c>
      <c r="I1282" s="250"/>
      <c r="J1282" s="247"/>
      <c r="K1282" s="247"/>
      <c r="L1282" s="251"/>
      <c r="M1282" s="252"/>
      <c r="N1282" s="253"/>
      <c r="O1282" s="253"/>
      <c r="P1282" s="253"/>
      <c r="Q1282" s="253"/>
      <c r="R1282" s="253"/>
      <c r="S1282" s="253"/>
      <c r="T1282" s="254"/>
      <c r="AT1282" s="255" t="s">
        <v>555</v>
      </c>
      <c r="AU1282" s="255" t="s">
        <v>87</v>
      </c>
      <c r="AV1282" s="15" t="s">
        <v>85</v>
      </c>
      <c r="AW1282" s="15" t="s">
        <v>32</v>
      </c>
      <c r="AX1282" s="15" t="s">
        <v>77</v>
      </c>
      <c r="AY1282" s="255" t="s">
        <v>209</v>
      </c>
    </row>
    <row r="1283" spans="2:51" s="13" customFormat="1">
      <c r="B1283" s="212"/>
      <c r="C1283" s="213"/>
      <c r="D1283" s="214" t="s">
        <v>555</v>
      </c>
      <c r="E1283" s="215" t="s">
        <v>1</v>
      </c>
      <c r="F1283" s="216" t="s">
        <v>1876</v>
      </c>
      <c r="G1283" s="213"/>
      <c r="H1283" s="217">
        <v>11.06</v>
      </c>
      <c r="I1283" s="218"/>
      <c r="J1283" s="213"/>
      <c r="K1283" s="213"/>
      <c r="L1283" s="219"/>
      <c r="M1283" s="220"/>
      <c r="N1283" s="221"/>
      <c r="O1283" s="221"/>
      <c r="P1283" s="221"/>
      <c r="Q1283" s="221"/>
      <c r="R1283" s="221"/>
      <c r="S1283" s="221"/>
      <c r="T1283" s="222"/>
      <c r="AT1283" s="223" t="s">
        <v>555</v>
      </c>
      <c r="AU1283" s="223" t="s">
        <v>87</v>
      </c>
      <c r="AV1283" s="13" t="s">
        <v>87</v>
      </c>
      <c r="AW1283" s="13" t="s">
        <v>32</v>
      </c>
      <c r="AX1283" s="13" t="s">
        <v>77</v>
      </c>
      <c r="AY1283" s="223" t="s">
        <v>209</v>
      </c>
    </row>
    <row r="1284" spans="2:51" s="15" customFormat="1">
      <c r="B1284" s="246"/>
      <c r="C1284" s="247"/>
      <c r="D1284" s="214" t="s">
        <v>555</v>
      </c>
      <c r="E1284" s="248" t="s">
        <v>1</v>
      </c>
      <c r="F1284" s="249" t="s">
        <v>1939</v>
      </c>
      <c r="G1284" s="247"/>
      <c r="H1284" s="248" t="s">
        <v>1</v>
      </c>
      <c r="I1284" s="250"/>
      <c r="J1284" s="247"/>
      <c r="K1284" s="247"/>
      <c r="L1284" s="251"/>
      <c r="M1284" s="252"/>
      <c r="N1284" s="253"/>
      <c r="O1284" s="253"/>
      <c r="P1284" s="253"/>
      <c r="Q1284" s="253"/>
      <c r="R1284" s="253"/>
      <c r="S1284" s="253"/>
      <c r="T1284" s="254"/>
      <c r="AT1284" s="255" t="s">
        <v>555</v>
      </c>
      <c r="AU1284" s="255" t="s">
        <v>87</v>
      </c>
      <c r="AV1284" s="15" t="s">
        <v>85</v>
      </c>
      <c r="AW1284" s="15" t="s">
        <v>32</v>
      </c>
      <c r="AX1284" s="15" t="s">
        <v>77</v>
      </c>
      <c r="AY1284" s="255" t="s">
        <v>209</v>
      </c>
    </row>
    <row r="1285" spans="2:51" s="13" customFormat="1">
      <c r="B1285" s="212"/>
      <c r="C1285" s="213"/>
      <c r="D1285" s="214" t="s">
        <v>555</v>
      </c>
      <c r="E1285" s="215" t="s">
        <v>1</v>
      </c>
      <c r="F1285" s="216" t="s">
        <v>1840</v>
      </c>
      <c r="G1285" s="213"/>
      <c r="H1285" s="217">
        <v>2.0699999999999998</v>
      </c>
      <c r="I1285" s="218"/>
      <c r="J1285" s="213"/>
      <c r="K1285" s="213"/>
      <c r="L1285" s="219"/>
      <c r="M1285" s="220"/>
      <c r="N1285" s="221"/>
      <c r="O1285" s="221"/>
      <c r="P1285" s="221"/>
      <c r="Q1285" s="221"/>
      <c r="R1285" s="221"/>
      <c r="S1285" s="221"/>
      <c r="T1285" s="222"/>
      <c r="AT1285" s="223" t="s">
        <v>555</v>
      </c>
      <c r="AU1285" s="223" t="s">
        <v>87</v>
      </c>
      <c r="AV1285" s="13" t="s">
        <v>87</v>
      </c>
      <c r="AW1285" s="13" t="s">
        <v>32</v>
      </c>
      <c r="AX1285" s="13" t="s">
        <v>77</v>
      </c>
      <c r="AY1285" s="223" t="s">
        <v>209</v>
      </c>
    </row>
    <row r="1286" spans="2:51" s="15" customFormat="1">
      <c r="B1286" s="246"/>
      <c r="C1286" s="247"/>
      <c r="D1286" s="214" t="s">
        <v>555</v>
      </c>
      <c r="E1286" s="248" t="s">
        <v>1</v>
      </c>
      <c r="F1286" s="249" t="s">
        <v>1940</v>
      </c>
      <c r="G1286" s="247"/>
      <c r="H1286" s="248" t="s">
        <v>1</v>
      </c>
      <c r="I1286" s="250"/>
      <c r="J1286" s="247"/>
      <c r="K1286" s="247"/>
      <c r="L1286" s="251"/>
      <c r="M1286" s="252"/>
      <c r="N1286" s="253"/>
      <c r="O1286" s="253"/>
      <c r="P1286" s="253"/>
      <c r="Q1286" s="253"/>
      <c r="R1286" s="253"/>
      <c r="S1286" s="253"/>
      <c r="T1286" s="254"/>
      <c r="AT1286" s="255" t="s">
        <v>555</v>
      </c>
      <c r="AU1286" s="255" t="s">
        <v>87</v>
      </c>
      <c r="AV1286" s="15" t="s">
        <v>85</v>
      </c>
      <c r="AW1286" s="15" t="s">
        <v>32</v>
      </c>
      <c r="AX1286" s="15" t="s">
        <v>77</v>
      </c>
      <c r="AY1286" s="255" t="s">
        <v>209</v>
      </c>
    </row>
    <row r="1287" spans="2:51" s="13" customFormat="1">
      <c r="B1287" s="212"/>
      <c r="C1287" s="213"/>
      <c r="D1287" s="214" t="s">
        <v>555</v>
      </c>
      <c r="E1287" s="215" t="s">
        <v>1</v>
      </c>
      <c r="F1287" s="216" t="s">
        <v>1941</v>
      </c>
      <c r="G1287" s="213"/>
      <c r="H1287" s="217">
        <v>3.23</v>
      </c>
      <c r="I1287" s="218"/>
      <c r="J1287" s="213"/>
      <c r="K1287" s="213"/>
      <c r="L1287" s="219"/>
      <c r="M1287" s="220"/>
      <c r="N1287" s="221"/>
      <c r="O1287" s="221"/>
      <c r="P1287" s="221"/>
      <c r="Q1287" s="221"/>
      <c r="R1287" s="221"/>
      <c r="S1287" s="221"/>
      <c r="T1287" s="222"/>
      <c r="AT1287" s="223" t="s">
        <v>555</v>
      </c>
      <c r="AU1287" s="223" t="s">
        <v>87</v>
      </c>
      <c r="AV1287" s="13" t="s">
        <v>87</v>
      </c>
      <c r="AW1287" s="13" t="s">
        <v>32</v>
      </c>
      <c r="AX1287" s="13" t="s">
        <v>77</v>
      </c>
      <c r="AY1287" s="223" t="s">
        <v>209</v>
      </c>
    </row>
    <row r="1288" spans="2:51" s="15" customFormat="1">
      <c r="B1288" s="246"/>
      <c r="C1288" s="247"/>
      <c r="D1288" s="214" t="s">
        <v>555</v>
      </c>
      <c r="E1288" s="248" t="s">
        <v>1</v>
      </c>
      <c r="F1288" s="249" t="s">
        <v>1942</v>
      </c>
      <c r="G1288" s="247"/>
      <c r="H1288" s="248" t="s">
        <v>1</v>
      </c>
      <c r="I1288" s="250"/>
      <c r="J1288" s="247"/>
      <c r="K1288" s="247"/>
      <c r="L1288" s="251"/>
      <c r="M1288" s="252"/>
      <c r="N1288" s="253"/>
      <c r="O1288" s="253"/>
      <c r="P1288" s="253"/>
      <c r="Q1288" s="253"/>
      <c r="R1288" s="253"/>
      <c r="S1288" s="253"/>
      <c r="T1288" s="254"/>
      <c r="AT1288" s="255" t="s">
        <v>555</v>
      </c>
      <c r="AU1288" s="255" t="s">
        <v>87</v>
      </c>
      <c r="AV1288" s="15" t="s">
        <v>85</v>
      </c>
      <c r="AW1288" s="15" t="s">
        <v>32</v>
      </c>
      <c r="AX1288" s="15" t="s">
        <v>77</v>
      </c>
      <c r="AY1288" s="255" t="s">
        <v>209</v>
      </c>
    </row>
    <row r="1289" spans="2:51" s="13" customFormat="1">
      <c r="B1289" s="212"/>
      <c r="C1289" s="213"/>
      <c r="D1289" s="214" t="s">
        <v>555</v>
      </c>
      <c r="E1289" s="215" t="s">
        <v>1</v>
      </c>
      <c r="F1289" s="216" t="s">
        <v>1943</v>
      </c>
      <c r="G1289" s="213"/>
      <c r="H1289" s="217">
        <v>12.12</v>
      </c>
      <c r="I1289" s="218"/>
      <c r="J1289" s="213"/>
      <c r="K1289" s="213"/>
      <c r="L1289" s="219"/>
      <c r="M1289" s="220"/>
      <c r="N1289" s="221"/>
      <c r="O1289" s="221"/>
      <c r="P1289" s="221"/>
      <c r="Q1289" s="221"/>
      <c r="R1289" s="221"/>
      <c r="S1289" s="221"/>
      <c r="T1289" s="222"/>
      <c r="AT1289" s="223" t="s">
        <v>555</v>
      </c>
      <c r="AU1289" s="223" t="s">
        <v>87</v>
      </c>
      <c r="AV1289" s="13" t="s">
        <v>87</v>
      </c>
      <c r="AW1289" s="13" t="s">
        <v>32</v>
      </c>
      <c r="AX1289" s="13" t="s">
        <v>77</v>
      </c>
      <c r="AY1289" s="223" t="s">
        <v>209</v>
      </c>
    </row>
    <row r="1290" spans="2:51" s="15" customFormat="1">
      <c r="B1290" s="246"/>
      <c r="C1290" s="247"/>
      <c r="D1290" s="214" t="s">
        <v>555</v>
      </c>
      <c r="E1290" s="248" t="s">
        <v>1</v>
      </c>
      <c r="F1290" s="249" t="s">
        <v>1944</v>
      </c>
      <c r="G1290" s="247"/>
      <c r="H1290" s="248" t="s">
        <v>1</v>
      </c>
      <c r="I1290" s="250"/>
      <c r="J1290" s="247"/>
      <c r="K1290" s="247"/>
      <c r="L1290" s="251"/>
      <c r="M1290" s="252"/>
      <c r="N1290" s="253"/>
      <c r="O1290" s="253"/>
      <c r="P1290" s="253"/>
      <c r="Q1290" s="253"/>
      <c r="R1290" s="253"/>
      <c r="S1290" s="253"/>
      <c r="T1290" s="254"/>
      <c r="AT1290" s="255" t="s">
        <v>555</v>
      </c>
      <c r="AU1290" s="255" t="s">
        <v>87</v>
      </c>
      <c r="AV1290" s="15" t="s">
        <v>85</v>
      </c>
      <c r="AW1290" s="15" t="s">
        <v>32</v>
      </c>
      <c r="AX1290" s="15" t="s">
        <v>77</v>
      </c>
      <c r="AY1290" s="255" t="s">
        <v>209</v>
      </c>
    </row>
    <row r="1291" spans="2:51" s="13" customFormat="1">
      <c r="B1291" s="212"/>
      <c r="C1291" s="213"/>
      <c r="D1291" s="214" t="s">
        <v>555</v>
      </c>
      <c r="E1291" s="215" t="s">
        <v>1</v>
      </c>
      <c r="F1291" s="216" t="s">
        <v>1945</v>
      </c>
      <c r="G1291" s="213"/>
      <c r="H1291" s="217">
        <v>4.68</v>
      </c>
      <c r="I1291" s="218"/>
      <c r="J1291" s="213"/>
      <c r="K1291" s="213"/>
      <c r="L1291" s="219"/>
      <c r="M1291" s="220"/>
      <c r="N1291" s="221"/>
      <c r="O1291" s="221"/>
      <c r="P1291" s="221"/>
      <c r="Q1291" s="221"/>
      <c r="R1291" s="221"/>
      <c r="S1291" s="221"/>
      <c r="T1291" s="222"/>
      <c r="AT1291" s="223" t="s">
        <v>555</v>
      </c>
      <c r="AU1291" s="223" t="s">
        <v>87</v>
      </c>
      <c r="AV1291" s="13" t="s">
        <v>87</v>
      </c>
      <c r="AW1291" s="13" t="s">
        <v>32</v>
      </c>
      <c r="AX1291" s="13" t="s">
        <v>77</v>
      </c>
      <c r="AY1291" s="223" t="s">
        <v>209</v>
      </c>
    </row>
    <row r="1292" spans="2:51" s="15" customFormat="1">
      <c r="B1292" s="246"/>
      <c r="C1292" s="247"/>
      <c r="D1292" s="214" t="s">
        <v>555</v>
      </c>
      <c r="E1292" s="248" t="s">
        <v>1</v>
      </c>
      <c r="F1292" s="249" t="s">
        <v>1946</v>
      </c>
      <c r="G1292" s="247"/>
      <c r="H1292" s="248" t="s">
        <v>1</v>
      </c>
      <c r="I1292" s="250"/>
      <c r="J1292" s="247"/>
      <c r="K1292" s="247"/>
      <c r="L1292" s="251"/>
      <c r="M1292" s="252"/>
      <c r="N1292" s="253"/>
      <c r="O1292" s="253"/>
      <c r="P1292" s="253"/>
      <c r="Q1292" s="253"/>
      <c r="R1292" s="253"/>
      <c r="S1292" s="253"/>
      <c r="T1292" s="254"/>
      <c r="AT1292" s="255" t="s">
        <v>555</v>
      </c>
      <c r="AU1292" s="255" t="s">
        <v>87</v>
      </c>
      <c r="AV1292" s="15" t="s">
        <v>85</v>
      </c>
      <c r="AW1292" s="15" t="s">
        <v>32</v>
      </c>
      <c r="AX1292" s="15" t="s">
        <v>77</v>
      </c>
      <c r="AY1292" s="255" t="s">
        <v>209</v>
      </c>
    </row>
    <row r="1293" spans="2:51" s="13" customFormat="1">
      <c r="B1293" s="212"/>
      <c r="C1293" s="213"/>
      <c r="D1293" s="214" t="s">
        <v>555</v>
      </c>
      <c r="E1293" s="215" t="s">
        <v>1</v>
      </c>
      <c r="F1293" s="216" t="s">
        <v>1822</v>
      </c>
      <c r="G1293" s="213"/>
      <c r="H1293" s="217">
        <v>2.41</v>
      </c>
      <c r="I1293" s="218"/>
      <c r="J1293" s="213"/>
      <c r="K1293" s="213"/>
      <c r="L1293" s="219"/>
      <c r="M1293" s="220"/>
      <c r="N1293" s="221"/>
      <c r="O1293" s="221"/>
      <c r="P1293" s="221"/>
      <c r="Q1293" s="221"/>
      <c r="R1293" s="221"/>
      <c r="S1293" s="221"/>
      <c r="T1293" s="222"/>
      <c r="AT1293" s="223" t="s">
        <v>555</v>
      </c>
      <c r="AU1293" s="223" t="s">
        <v>87</v>
      </c>
      <c r="AV1293" s="13" t="s">
        <v>87</v>
      </c>
      <c r="AW1293" s="13" t="s">
        <v>32</v>
      </c>
      <c r="AX1293" s="13" t="s">
        <v>77</v>
      </c>
      <c r="AY1293" s="223" t="s">
        <v>209</v>
      </c>
    </row>
    <row r="1294" spans="2:51" s="15" customFormat="1">
      <c r="B1294" s="246"/>
      <c r="C1294" s="247"/>
      <c r="D1294" s="214" t="s">
        <v>555</v>
      </c>
      <c r="E1294" s="248" t="s">
        <v>1</v>
      </c>
      <c r="F1294" s="249" t="s">
        <v>1947</v>
      </c>
      <c r="G1294" s="247"/>
      <c r="H1294" s="248" t="s">
        <v>1</v>
      </c>
      <c r="I1294" s="250"/>
      <c r="J1294" s="247"/>
      <c r="K1294" s="247"/>
      <c r="L1294" s="251"/>
      <c r="M1294" s="252"/>
      <c r="N1294" s="253"/>
      <c r="O1294" s="253"/>
      <c r="P1294" s="253"/>
      <c r="Q1294" s="253"/>
      <c r="R1294" s="253"/>
      <c r="S1294" s="253"/>
      <c r="T1294" s="254"/>
      <c r="AT1294" s="255" t="s">
        <v>555</v>
      </c>
      <c r="AU1294" s="255" t="s">
        <v>87</v>
      </c>
      <c r="AV1294" s="15" t="s">
        <v>85</v>
      </c>
      <c r="AW1294" s="15" t="s">
        <v>32</v>
      </c>
      <c r="AX1294" s="15" t="s">
        <v>77</v>
      </c>
      <c r="AY1294" s="255" t="s">
        <v>209</v>
      </c>
    </row>
    <row r="1295" spans="2:51" s="13" customFormat="1">
      <c r="B1295" s="212"/>
      <c r="C1295" s="213"/>
      <c r="D1295" s="214" t="s">
        <v>555</v>
      </c>
      <c r="E1295" s="215" t="s">
        <v>1</v>
      </c>
      <c r="F1295" s="216" t="s">
        <v>1948</v>
      </c>
      <c r="G1295" s="213"/>
      <c r="H1295" s="217">
        <v>1.1100000000000001</v>
      </c>
      <c r="I1295" s="218"/>
      <c r="J1295" s="213"/>
      <c r="K1295" s="213"/>
      <c r="L1295" s="219"/>
      <c r="M1295" s="220"/>
      <c r="N1295" s="221"/>
      <c r="O1295" s="221"/>
      <c r="P1295" s="221"/>
      <c r="Q1295" s="221"/>
      <c r="R1295" s="221"/>
      <c r="S1295" s="221"/>
      <c r="T1295" s="222"/>
      <c r="AT1295" s="223" t="s">
        <v>555</v>
      </c>
      <c r="AU1295" s="223" t="s">
        <v>87</v>
      </c>
      <c r="AV1295" s="13" t="s">
        <v>87</v>
      </c>
      <c r="AW1295" s="13" t="s">
        <v>32</v>
      </c>
      <c r="AX1295" s="13" t="s">
        <v>77</v>
      </c>
      <c r="AY1295" s="223" t="s">
        <v>209</v>
      </c>
    </row>
    <row r="1296" spans="2:51" s="15" customFormat="1">
      <c r="B1296" s="246"/>
      <c r="C1296" s="247"/>
      <c r="D1296" s="214" t="s">
        <v>555</v>
      </c>
      <c r="E1296" s="248" t="s">
        <v>1</v>
      </c>
      <c r="F1296" s="249" t="s">
        <v>1949</v>
      </c>
      <c r="G1296" s="247"/>
      <c r="H1296" s="248" t="s">
        <v>1</v>
      </c>
      <c r="I1296" s="250"/>
      <c r="J1296" s="247"/>
      <c r="K1296" s="247"/>
      <c r="L1296" s="251"/>
      <c r="M1296" s="252"/>
      <c r="N1296" s="253"/>
      <c r="O1296" s="253"/>
      <c r="P1296" s="253"/>
      <c r="Q1296" s="253"/>
      <c r="R1296" s="253"/>
      <c r="S1296" s="253"/>
      <c r="T1296" s="254"/>
      <c r="AT1296" s="255" t="s">
        <v>555</v>
      </c>
      <c r="AU1296" s="255" t="s">
        <v>87</v>
      </c>
      <c r="AV1296" s="15" t="s">
        <v>85</v>
      </c>
      <c r="AW1296" s="15" t="s">
        <v>32</v>
      </c>
      <c r="AX1296" s="15" t="s">
        <v>77</v>
      </c>
      <c r="AY1296" s="255" t="s">
        <v>209</v>
      </c>
    </row>
    <row r="1297" spans="2:51" s="13" customFormat="1">
      <c r="B1297" s="212"/>
      <c r="C1297" s="213"/>
      <c r="D1297" s="214" t="s">
        <v>555</v>
      </c>
      <c r="E1297" s="215" t="s">
        <v>1</v>
      </c>
      <c r="F1297" s="216" t="s">
        <v>1950</v>
      </c>
      <c r="G1297" s="213"/>
      <c r="H1297" s="217">
        <v>1.96</v>
      </c>
      <c r="I1297" s="218"/>
      <c r="J1297" s="213"/>
      <c r="K1297" s="213"/>
      <c r="L1297" s="219"/>
      <c r="M1297" s="220"/>
      <c r="N1297" s="221"/>
      <c r="O1297" s="221"/>
      <c r="P1297" s="221"/>
      <c r="Q1297" s="221"/>
      <c r="R1297" s="221"/>
      <c r="S1297" s="221"/>
      <c r="T1297" s="222"/>
      <c r="AT1297" s="223" t="s">
        <v>555</v>
      </c>
      <c r="AU1297" s="223" t="s">
        <v>87</v>
      </c>
      <c r="AV1297" s="13" t="s">
        <v>87</v>
      </c>
      <c r="AW1297" s="13" t="s">
        <v>32</v>
      </c>
      <c r="AX1297" s="13" t="s">
        <v>77</v>
      </c>
      <c r="AY1297" s="223" t="s">
        <v>209</v>
      </c>
    </row>
    <row r="1298" spans="2:51" s="15" customFormat="1">
      <c r="B1298" s="246"/>
      <c r="C1298" s="247"/>
      <c r="D1298" s="214" t="s">
        <v>555</v>
      </c>
      <c r="E1298" s="248" t="s">
        <v>1</v>
      </c>
      <c r="F1298" s="249" t="s">
        <v>1951</v>
      </c>
      <c r="G1298" s="247"/>
      <c r="H1298" s="248" t="s">
        <v>1</v>
      </c>
      <c r="I1298" s="250"/>
      <c r="J1298" s="247"/>
      <c r="K1298" s="247"/>
      <c r="L1298" s="251"/>
      <c r="M1298" s="252"/>
      <c r="N1298" s="253"/>
      <c r="O1298" s="253"/>
      <c r="P1298" s="253"/>
      <c r="Q1298" s="253"/>
      <c r="R1298" s="253"/>
      <c r="S1298" s="253"/>
      <c r="T1298" s="254"/>
      <c r="AT1298" s="255" t="s">
        <v>555</v>
      </c>
      <c r="AU1298" s="255" t="s">
        <v>87</v>
      </c>
      <c r="AV1298" s="15" t="s">
        <v>85</v>
      </c>
      <c r="AW1298" s="15" t="s">
        <v>32</v>
      </c>
      <c r="AX1298" s="15" t="s">
        <v>77</v>
      </c>
      <c r="AY1298" s="255" t="s">
        <v>209</v>
      </c>
    </row>
    <row r="1299" spans="2:51" s="13" customFormat="1">
      <c r="B1299" s="212"/>
      <c r="C1299" s="213"/>
      <c r="D1299" s="214" t="s">
        <v>555</v>
      </c>
      <c r="E1299" s="215" t="s">
        <v>1</v>
      </c>
      <c r="F1299" s="216" t="s">
        <v>1948</v>
      </c>
      <c r="G1299" s="213"/>
      <c r="H1299" s="217">
        <v>1.1100000000000001</v>
      </c>
      <c r="I1299" s="218"/>
      <c r="J1299" s="213"/>
      <c r="K1299" s="213"/>
      <c r="L1299" s="219"/>
      <c r="M1299" s="220"/>
      <c r="N1299" s="221"/>
      <c r="O1299" s="221"/>
      <c r="P1299" s="221"/>
      <c r="Q1299" s="221"/>
      <c r="R1299" s="221"/>
      <c r="S1299" s="221"/>
      <c r="T1299" s="222"/>
      <c r="AT1299" s="223" t="s">
        <v>555</v>
      </c>
      <c r="AU1299" s="223" t="s">
        <v>87</v>
      </c>
      <c r="AV1299" s="13" t="s">
        <v>87</v>
      </c>
      <c r="AW1299" s="13" t="s">
        <v>32</v>
      </c>
      <c r="AX1299" s="13" t="s">
        <v>77</v>
      </c>
      <c r="AY1299" s="223" t="s">
        <v>209</v>
      </c>
    </row>
    <row r="1300" spans="2:51" s="15" customFormat="1">
      <c r="B1300" s="246"/>
      <c r="C1300" s="247"/>
      <c r="D1300" s="214" t="s">
        <v>555</v>
      </c>
      <c r="E1300" s="248" t="s">
        <v>1</v>
      </c>
      <c r="F1300" s="249" t="s">
        <v>1952</v>
      </c>
      <c r="G1300" s="247"/>
      <c r="H1300" s="248" t="s">
        <v>1</v>
      </c>
      <c r="I1300" s="250"/>
      <c r="J1300" s="247"/>
      <c r="K1300" s="247"/>
      <c r="L1300" s="251"/>
      <c r="M1300" s="252"/>
      <c r="N1300" s="253"/>
      <c r="O1300" s="253"/>
      <c r="P1300" s="253"/>
      <c r="Q1300" s="253"/>
      <c r="R1300" s="253"/>
      <c r="S1300" s="253"/>
      <c r="T1300" s="254"/>
      <c r="AT1300" s="255" t="s">
        <v>555</v>
      </c>
      <c r="AU1300" s="255" t="s">
        <v>87</v>
      </c>
      <c r="AV1300" s="15" t="s">
        <v>85</v>
      </c>
      <c r="AW1300" s="15" t="s">
        <v>32</v>
      </c>
      <c r="AX1300" s="15" t="s">
        <v>77</v>
      </c>
      <c r="AY1300" s="255" t="s">
        <v>209</v>
      </c>
    </row>
    <row r="1301" spans="2:51" s="13" customFormat="1">
      <c r="B1301" s="212"/>
      <c r="C1301" s="213"/>
      <c r="D1301" s="214" t="s">
        <v>555</v>
      </c>
      <c r="E1301" s="215" t="s">
        <v>1</v>
      </c>
      <c r="F1301" s="216" t="s">
        <v>1950</v>
      </c>
      <c r="G1301" s="213"/>
      <c r="H1301" s="217">
        <v>1.96</v>
      </c>
      <c r="I1301" s="218"/>
      <c r="J1301" s="213"/>
      <c r="K1301" s="213"/>
      <c r="L1301" s="219"/>
      <c r="M1301" s="220"/>
      <c r="N1301" s="221"/>
      <c r="O1301" s="221"/>
      <c r="P1301" s="221"/>
      <c r="Q1301" s="221"/>
      <c r="R1301" s="221"/>
      <c r="S1301" s="221"/>
      <c r="T1301" s="222"/>
      <c r="AT1301" s="223" t="s">
        <v>555</v>
      </c>
      <c r="AU1301" s="223" t="s">
        <v>87</v>
      </c>
      <c r="AV1301" s="13" t="s">
        <v>87</v>
      </c>
      <c r="AW1301" s="13" t="s">
        <v>32</v>
      </c>
      <c r="AX1301" s="13" t="s">
        <v>77</v>
      </c>
      <c r="AY1301" s="223" t="s">
        <v>209</v>
      </c>
    </row>
    <row r="1302" spans="2:51" s="15" customFormat="1">
      <c r="B1302" s="246"/>
      <c r="C1302" s="247"/>
      <c r="D1302" s="214" t="s">
        <v>555</v>
      </c>
      <c r="E1302" s="248" t="s">
        <v>1</v>
      </c>
      <c r="F1302" s="249" t="s">
        <v>1889</v>
      </c>
      <c r="G1302" s="247"/>
      <c r="H1302" s="248" t="s">
        <v>1</v>
      </c>
      <c r="I1302" s="250"/>
      <c r="J1302" s="247"/>
      <c r="K1302" s="247"/>
      <c r="L1302" s="251"/>
      <c r="M1302" s="252"/>
      <c r="N1302" s="253"/>
      <c r="O1302" s="253"/>
      <c r="P1302" s="253"/>
      <c r="Q1302" s="253"/>
      <c r="R1302" s="253"/>
      <c r="S1302" s="253"/>
      <c r="T1302" s="254"/>
      <c r="AT1302" s="255" t="s">
        <v>555</v>
      </c>
      <c r="AU1302" s="255" t="s">
        <v>87</v>
      </c>
      <c r="AV1302" s="15" t="s">
        <v>85</v>
      </c>
      <c r="AW1302" s="15" t="s">
        <v>32</v>
      </c>
      <c r="AX1302" s="15" t="s">
        <v>77</v>
      </c>
      <c r="AY1302" s="255" t="s">
        <v>209</v>
      </c>
    </row>
    <row r="1303" spans="2:51" s="13" customFormat="1">
      <c r="B1303" s="212"/>
      <c r="C1303" s="213"/>
      <c r="D1303" s="214" t="s">
        <v>555</v>
      </c>
      <c r="E1303" s="215" t="s">
        <v>1</v>
      </c>
      <c r="F1303" s="216" t="s">
        <v>1953</v>
      </c>
      <c r="G1303" s="213"/>
      <c r="H1303" s="217">
        <v>1.72</v>
      </c>
      <c r="I1303" s="218"/>
      <c r="J1303" s="213"/>
      <c r="K1303" s="213"/>
      <c r="L1303" s="219"/>
      <c r="M1303" s="220"/>
      <c r="N1303" s="221"/>
      <c r="O1303" s="221"/>
      <c r="P1303" s="221"/>
      <c r="Q1303" s="221"/>
      <c r="R1303" s="221"/>
      <c r="S1303" s="221"/>
      <c r="T1303" s="222"/>
      <c r="AT1303" s="223" t="s">
        <v>555</v>
      </c>
      <c r="AU1303" s="223" t="s">
        <v>87</v>
      </c>
      <c r="AV1303" s="13" t="s">
        <v>87</v>
      </c>
      <c r="AW1303" s="13" t="s">
        <v>32</v>
      </c>
      <c r="AX1303" s="13" t="s">
        <v>77</v>
      </c>
      <c r="AY1303" s="223" t="s">
        <v>209</v>
      </c>
    </row>
    <row r="1304" spans="2:51" s="15" customFormat="1">
      <c r="B1304" s="246"/>
      <c r="C1304" s="247"/>
      <c r="D1304" s="214" t="s">
        <v>555</v>
      </c>
      <c r="E1304" s="248" t="s">
        <v>1</v>
      </c>
      <c r="F1304" s="249" t="s">
        <v>1954</v>
      </c>
      <c r="G1304" s="247"/>
      <c r="H1304" s="248" t="s">
        <v>1</v>
      </c>
      <c r="I1304" s="250"/>
      <c r="J1304" s="247"/>
      <c r="K1304" s="247"/>
      <c r="L1304" s="251"/>
      <c r="M1304" s="252"/>
      <c r="N1304" s="253"/>
      <c r="O1304" s="253"/>
      <c r="P1304" s="253"/>
      <c r="Q1304" s="253"/>
      <c r="R1304" s="253"/>
      <c r="S1304" s="253"/>
      <c r="T1304" s="254"/>
      <c r="AT1304" s="255" t="s">
        <v>555</v>
      </c>
      <c r="AU1304" s="255" t="s">
        <v>87</v>
      </c>
      <c r="AV1304" s="15" t="s">
        <v>85</v>
      </c>
      <c r="AW1304" s="15" t="s">
        <v>32</v>
      </c>
      <c r="AX1304" s="15" t="s">
        <v>77</v>
      </c>
      <c r="AY1304" s="255" t="s">
        <v>209</v>
      </c>
    </row>
    <row r="1305" spans="2:51" s="13" customFormat="1">
      <c r="B1305" s="212"/>
      <c r="C1305" s="213"/>
      <c r="D1305" s="214" t="s">
        <v>555</v>
      </c>
      <c r="E1305" s="215" t="s">
        <v>1</v>
      </c>
      <c r="F1305" s="216" t="s">
        <v>1955</v>
      </c>
      <c r="G1305" s="213"/>
      <c r="H1305" s="217">
        <v>21.84</v>
      </c>
      <c r="I1305" s="218"/>
      <c r="J1305" s="213"/>
      <c r="K1305" s="213"/>
      <c r="L1305" s="219"/>
      <c r="M1305" s="220"/>
      <c r="N1305" s="221"/>
      <c r="O1305" s="221"/>
      <c r="P1305" s="221"/>
      <c r="Q1305" s="221"/>
      <c r="R1305" s="221"/>
      <c r="S1305" s="221"/>
      <c r="T1305" s="222"/>
      <c r="AT1305" s="223" t="s">
        <v>555</v>
      </c>
      <c r="AU1305" s="223" t="s">
        <v>87</v>
      </c>
      <c r="AV1305" s="13" t="s">
        <v>87</v>
      </c>
      <c r="AW1305" s="13" t="s">
        <v>32</v>
      </c>
      <c r="AX1305" s="13" t="s">
        <v>77</v>
      </c>
      <c r="AY1305" s="223" t="s">
        <v>209</v>
      </c>
    </row>
    <row r="1306" spans="2:51" s="15" customFormat="1">
      <c r="B1306" s="246"/>
      <c r="C1306" s="247"/>
      <c r="D1306" s="214" t="s">
        <v>555</v>
      </c>
      <c r="E1306" s="248" t="s">
        <v>1</v>
      </c>
      <c r="F1306" s="249" t="s">
        <v>1956</v>
      </c>
      <c r="G1306" s="247"/>
      <c r="H1306" s="248" t="s">
        <v>1</v>
      </c>
      <c r="I1306" s="250"/>
      <c r="J1306" s="247"/>
      <c r="K1306" s="247"/>
      <c r="L1306" s="251"/>
      <c r="M1306" s="252"/>
      <c r="N1306" s="253"/>
      <c r="O1306" s="253"/>
      <c r="P1306" s="253"/>
      <c r="Q1306" s="253"/>
      <c r="R1306" s="253"/>
      <c r="S1306" s="253"/>
      <c r="T1306" s="254"/>
      <c r="AT1306" s="255" t="s">
        <v>555</v>
      </c>
      <c r="AU1306" s="255" t="s">
        <v>87</v>
      </c>
      <c r="AV1306" s="15" t="s">
        <v>85</v>
      </c>
      <c r="AW1306" s="15" t="s">
        <v>32</v>
      </c>
      <c r="AX1306" s="15" t="s">
        <v>77</v>
      </c>
      <c r="AY1306" s="255" t="s">
        <v>209</v>
      </c>
    </row>
    <row r="1307" spans="2:51" s="13" customFormat="1">
      <c r="B1307" s="212"/>
      <c r="C1307" s="213"/>
      <c r="D1307" s="214" t="s">
        <v>555</v>
      </c>
      <c r="E1307" s="215" t="s">
        <v>1</v>
      </c>
      <c r="F1307" s="216" t="s">
        <v>1957</v>
      </c>
      <c r="G1307" s="213"/>
      <c r="H1307" s="217">
        <v>5.75</v>
      </c>
      <c r="I1307" s="218"/>
      <c r="J1307" s="213"/>
      <c r="K1307" s="213"/>
      <c r="L1307" s="219"/>
      <c r="M1307" s="220"/>
      <c r="N1307" s="221"/>
      <c r="O1307" s="221"/>
      <c r="P1307" s="221"/>
      <c r="Q1307" s="221"/>
      <c r="R1307" s="221"/>
      <c r="S1307" s="221"/>
      <c r="T1307" s="222"/>
      <c r="AT1307" s="223" t="s">
        <v>555</v>
      </c>
      <c r="AU1307" s="223" t="s">
        <v>87</v>
      </c>
      <c r="AV1307" s="13" t="s">
        <v>87</v>
      </c>
      <c r="AW1307" s="13" t="s">
        <v>32</v>
      </c>
      <c r="AX1307" s="13" t="s">
        <v>77</v>
      </c>
      <c r="AY1307" s="223" t="s">
        <v>209</v>
      </c>
    </row>
    <row r="1308" spans="2:51" s="15" customFormat="1">
      <c r="B1308" s="246"/>
      <c r="C1308" s="247"/>
      <c r="D1308" s="214" t="s">
        <v>555</v>
      </c>
      <c r="E1308" s="248" t="s">
        <v>1</v>
      </c>
      <c r="F1308" s="249" t="s">
        <v>1958</v>
      </c>
      <c r="G1308" s="247"/>
      <c r="H1308" s="248" t="s">
        <v>1</v>
      </c>
      <c r="I1308" s="250"/>
      <c r="J1308" s="247"/>
      <c r="K1308" s="247"/>
      <c r="L1308" s="251"/>
      <c r="M1308" s="252"/>
      <c r="N1308" s="253"/>
      <c r="O1308" s="253"/>
      <c r="P1308" s="253"/>
      <c r="Q1308" s="253"/>
      <c r="R1308" s="253"/>
      <c r="S1308" s="253"/>
      <c r="T1308" s="254"/>
      <c r="AT1308" s="255" t="s">
        <v>555</v>
      </c>
      <c r="AU1308" s="255" t="s">
        <v>87</v>
      </c>
      <c r="AV1308" s="15" t="s">
        <v>85</v>
      </c>
      <c r="AW1308" s="15" t="s">
        <v>32</v>
      </c>
      <c r="AX1308" s="15" t="s">
        <v>77</v>
      </c>
      <c r="AY1308" s="255" t="s">
        <v>209</v>
      </c>
    </row>
    <row r="1309" spans="2:51" s="13" customFormat="1">
      <c r="B1309" s="212"/>
      <c r="C1309" s="213"/>
      <c r="D1309" s="214" t="s">
        <v>555</v>
      </c>
      <c r="E1309" s="215" t="s">
        <v>1</v>
      </c>
      <c r="F1309" s="216" t="s">
        <v>1959</v>
      </c>
      <c r="G1309" s="213"/>
      <c r="H1309" s="217">
        <v>5.73</v>
      </c>
      <c r="I1309" s="218"/>
      <c r="J1309" s="213"/>
      <c r="K1309" s="213"/>
      <c r="L1309" s="219"/>
      <c r="M1309" s="220"/>
      <c r="N1309" s="221"/>
      <c r="O1309" s="221"/>
      <c r="P1309" s="221"/>
      <c r="Q1309" s="221"/>
      <c r="R1309" s="221"/>
      <c r="S1309" s="221"/>
      <c r="T1309" s="222"/>
      <c r="AT1309" s="223" t="s">
        <v>555</v>
      </c>
      <c r="AU1309" s="223" t="s">
        <v>87</v>
      </c>
      <c r="AV1309" s="13" t="s">
        <v>87</v>
      </c>
      <c r="AW1309" s="13" t="s">
        <v>32</v>
      </c>
      <c r="AX1309" s="13" t="s">
        <v>77</v>
      </c>
      <c r="AY1309" s="223" t="s">
        <v>209</v>
      </c>
    </row>
    <row r="1310" spans="2:51" s="15" customFormat="1">
      <c r="B1310" s="246"/>
      <c r="C1310" s="247"/>
      <c r="D1310" s="214" t="s">
        <v>555</v>
      </c>
      <c r="E1310" s="248" t="s">
        <v>1</v>
      </c>
      <c r="F1310" s="249" t="s">
        <v>1960</v>
      </c>
      <c r="G1310" s="247"/>
      <c r="H1310" s="248" t="s">
        <v>1</v>
      </c>
      <c r="I1310" s="250"/>
      <c r="J1310" s="247"/>
      <c r="K1310" s="247"/>
      <c r="L1310" s="251"/>
      <c r="M1310" s="252"/>
      <c r="N1310" s="253"/>
      <c r="O1310" s="253"/>
      <c r="P1310" s="253"/>
      <c r="Q1310" s="253"/>
      <c r="R1310" s="253"/>
      <c r="S1310" s="253"/>
      <c r="T1310" s="254"/>
      <c r="AT1310" s="255" t="s">
        <v>555</v>
      </c>
      <c r="AU1310" s="255" t="s">
        <v>87</v>
      </c>
      <c r="AV1310" s="15" t="s">
        <v>85</v>
      </c>
      <c r="AW1310" s="15" t="s">
        <v>32</v>
      </c>
      <c r="AX1310" s="15" t="s">
        <v>77</v>
      </c>
      <c r="AY1310" s="255" t="s">
        <v>209</v>
      </c>
    </row>
    <row r="1311" spans="2:51" s="13" customFormat="1">
      <c r="B1311" s="212"/>
      <c r="C1311" s="213"/>
      <c r="D1311" s="214" t="s">
        <v>555</v>
      </c>
      <c r="E1311" s="215" t="s">
        <v>1</v>
      </c>
      <c r="F1311" s="216" t="s">
        <v>1961</v>
      </c>
      <c r="G1311" s="213"/>
      <c r="H1311" s="217">
        <v>9.56</v>
      </c>
      <c r="I1311" s="218"/>
      <c r="J1311" s="213"/>
      <c r="K1311" s="213"/>
      <c r="L1311" s="219"/>
      <c r="M1311" s="220"/>
      <c r="N1311" s="221"/>
      <c r="O1311" s="221"/>
      <c r="P1311" s="221"/>
      <c r="Q1311" s="221"/>
      <c r="R1311" s="221"/>
      <c r="S1311" s="221"/>
      <c r="T1311" s="222"/>
      <c r="AT1311" s="223" t="s">
        <v>555</v>
      </c>
      <c r="AU1311" s="223" t="s">
        <v>87</v>
      </c>
      <c r="AV1311" s="13" t="s">
        <v>87</v>
      </c>
      <c r="AW1311" s="13" t="s">
        <v>32</v>
      </c>
      <c r="AX1311" s="13" t="s">
        <v>77</v>
      </c>
      <c r="AY1311" s="223" t="s">
        <v>209</v>
      </c>
    </row>
    <row r="1312" spans="2:51" s="15" customFormat="1">
      <c r="B1312" s="246"/>
      <c r="C1312" s="247"/>
      <c r="D1312" s="214" t="s">
        <v>555</v>
      </c>
      <c r="E1312" s="248" t="s">
        <v>1</v>
      </c>
      <c r="F1312" s="249" t="s">
        <v>1962</v>
      </c>
      <c r="G1312" s="247"/>
      <c r="H1312" s="248" t="s">
        <v>1</v>
      </c>
      <c r="I1312" s="250"/>
      <c r="J1312" s="247"/>
      <c r="K1312" s="247"/>
      <c r="L1312" s="251"/>
      <c r="M1312" s="252"/>
      <c r="N1312" s="253"/>
      <c r="O1312" s="253"/>
      <c r="P1312" s="253"/>
      <c r="Q1312" s="253"/>
      <c r="R1312" s="253"/>
      <c r="S1312" s="253"/>
      <c r="T1312" s="254"/>
      <c r="AT1312" s="255" t="s">
        <v>555</v>
      </c>
      <c r="AU1312" s="255" t="s">
        <v>87</v>
      </c>
      <c r="AV1312" s="15" t="s">
        <v>85</v>
      </c>
      <c r="AW1312" s="15" t="s">
        <v>32</v>
      </c>
      <c r="AX1312" s="15" t="s">
        <v>77</v>
      </c>
      <c r="AY1312" s="255" t="s">
        <v>209</v>
      </c>
    </row>
    <row r="1313" spans="2:51" s="13" customFormat="1">
      <c r="B1313" s="212"/>
      <c r="C1313" s="213"/>
      <c r="D1313" s="214" t="s">
        <v>555</v>
      </c>
      <c r="E1313" s="215" t="s">
        <v>1</v>
      </c>
      <c r="F1313" s="216" t="s">
        <v>1963</v>
      </c>
      <c r="G1313" s="213"/>
      <c r="H1313" s="217">
        <v>7.87</v>
      </c>
      <c r="I1313" s="218"/>
      <c r="J1313" s="213"/>
      <c r="K1313" s="213"/>
      <c r="L1313" s="219"/>
      <c r="M1313" s="220"/>
      <c r="N1313" s="221"/>
      <c r="O1313" s="221"/>
      <c r="P1313" s="221"/>
      <c r="Q1313" s="221"/>
      <c r="R1313" s="221"/>
      <c r="S1313" s="221"/>
      <c r="T1313" s="222"/>
      <c r="AT1313" s="223" t="s">
        <v>555</v>
      </c>
      <c r="AU1313" s="223" t="s">
        <v>87</v>
      </c>
      <c r="AV1313" s="13" t="s">
        <v>87</v>
      </c>
      <c r="AW1313" s="13" t="s">
        <v>32</v>
      </c>
      <c r="AX1313" s="13" t="s">
        <v>77</v>
      </c>
      <c r="AY1313" s="223" t="s">
        <v>209</v>
      </c>
    </row>
    <row r="1314" spans="2:51" s="16" customFormat="1">
      <c r="B1314" s="260"/>
      <c r="C1314" s="261"/>
      <c r="D1314" s="214" t="s">
        <v>555</v>
      </c>
      <c r="E1314" s="262" t="s">
        <v>1</v>
      </c>
      <c r="F1314" s="263" t="s">
        <v>942</v>
      </c>
      <c r="G1314" s="261"/>
      <c r="H1314" s="264">
        <v>749.56000000000006</v>
      </c>
      <c r="I1314" s="265"/>
      <c r="J1314" s="261"/>
      <c r="K1314" s="261"/>
      <c r="L1314" s="266"/>
      <c r="M1314" s="267"/>
      <c r="N1314" s="268"/>
      <c r="O1314" s="268"/>
      <c r="P1314" s="268"/>
      <c r="Q1314" s="268"/>
      <c r="R1314" s="268"/>
      <c r="S1314" s="268"/>
      <c r="T1314" s="269"/>
      <c r="AT1314" s="270" t="s">
        <v>555</v>
      </c>
      <c r="AU1314" s="270" t="s">
        <v>87</v>
      </c>
      <c r="AV1314" s="16" t="s">
        <v>226</v>
      </c>
      <c r="AW1314" s="16" t="s">
        <v>32</v>
      </c>
      <c r="AX1314" s="16" t="s">
        <v>77</v>
      </c>
      <c r="AY1314" s="270" t="s">
        <v>209</v>
      </c>
    </row>
    <row r="1315" spans="2:51" s="15" customFormat="1">
      <c r="B1315" s="246"/>
      <c r="C1315" s="247"/>
      <c r="D1315" s="214" t="s">
        <v>555</v>
      </c>
      <c r="E1315" s="248" t="s">
        <v>1</v>
      </c>
      <c r="F1315" s="249" t="s">
        <v>1964</v>
      </c>
      <c r="G1315" s="247"/>
      <c r="H1315" s="248" t="s">
        <v>1</v>
      </c>
      <c r="I1315" s="250"/>
      <c r="J1315" s="247"/>
      <c r="K1315" s="247"/>
      <c r="L1315" s="251"/>
      <c r="M1315" s="252"/>
      <c r="N1315" s="253"/>
      <c r="O1315" s="253"/>
      <c r="P1315" s="253"/>
      <c r="Q1315" s="253"/>
      <c r="R1315" s="253"/>
      <c r="S1315" s="253"/>
      <c r="T1315" s="254"/>
      <c r="AT1315" s="255" t="s">
        <v>555</v>
      </c>
      <c r="AU1315" s="255" t="s">
        <v>87</v>
      </c>
      <c r="AV1315" s="15" t="s">
        <v>85</v>
      </c>
      <c r="AW1315" s="15" t="s">
        <v>32</v>
      </c>
      <c r="AX1315" s="15" t="s">
        <v>77</v>
      </c>
      <c r="AY1315" s="255" t="s">
        <v>209</v>
      </c>
    </row>
    <row r="1316" spans="2:51" s="15" customFormat="1">
      <c r="B1316" s="246"/>
      <c r="C1316" s="247"/>
      <c r="D1316" s="214" t="s">
        <v>555</v>
      </c>
      <c r="E1316" s="248" t="s">
        <v>1</v>
      </c>
      <c r="F1316" s="249" t="s">
        <v>1965</v>
      </c>
      <c r="G1316" s="247"/>
      <c r="H1316" s="248" t="s">
        <v>1</v>
      </c>
      <c r="I1316" s="250"/>
      <c r="J1316" s="247"/>
      <c r="K1316" s="247"/>
      <c r="L1316" s="251"/>
      <c r="M1316" s="252"/>
      <c r="N1316" s="253"/>
      <c r="O1316" s="253"/>
      <c r="P1316" s="253"/>
      <c r="Q1316" s="253"/>
      <c r="R1316" s="253"/>
      <c r="S1316" s="253"/>
      <c r="T1316" s="254"/>
      <c r="AT1316" s="255" t="s">
        <v>555</v>
      </c>
      <c r="AU1316" s="255" t="s">
        <v>87</v>
      </c>
      <c r="AV1316" s="15" t="s">
        <v>85</v>
      </c>
      <c r="AW1316" s="15" t="s">
        <v>32</v>
      </c>
      <c r="AX1316" s="15" t="s">
        <v>77</v>
      </c>
      <c r="AY1316" s="255" t="s">
        <v>209</v>
      </c>
    </row>
    <row r="1317" spans="2:51" s="13" customFormat="1">
      <c r="B1317" s="212"/>
      <c r="C1317" s="213"/>
      <c r="D1317" s="214" t="s">
        <v>555</v>
      </c>
      <c r="E1317" s="215" t="s">
        <v>1</v>
      </c>
      <c r="F1317" s="216" t="s">
        <v>1966</v>
      </c>
      <c r="G1317" s="213"/>
      <c r="H1317" s="217">
        <v>5.72</v>
      </c>
      <c r="I1317" s="218"/>
      <c r="J1317" s="213"/>
      <c r="K1317" s="213"/>
      <c r="L1317" s="219"/>
      <c r="M1317" s="220"/>
      <c r="N1317" s="221"/>
      <c r="O1317" s="221"/>
      <c r="P1317" s="221"/>
      <c r="Q1317" s="221"/>
      <c r="R1317" s="221"/>
      <c r="S1317" s="221"/>
      <c r="T1317" s="222"/>
      <c r="AT1317" s="223" t="s">
        <v>555</v>
      </c>
      <c r="AU1317" s="223" t="s">
        <v>87</v>
      </c>
      <c r="AV1317" s="13" t="s">
        <v>87</v>
      </c>
      <c r="AW1317" s="13" t="s">
        <v>32</v>
      </c>
      <c r="AX1317" s="13" t="s">
        <v>77</v>
      </c>
      <c r="AY1317" s="223" t="s">
        <v>209</v>
      </c>
    </row>
    <row r="1318" spans="2:51" s="15" customFormat="1">
      <c r="B1318" s="246"/>
      <c r="C1318" s="247"/>
      <c r="D1318" s="214" t="s">
        <v>555</v>
      </c>
      <c r="E1318" s="248" t="s">
        <v>1</v>
      </c>
      <c r="F1318" s="249" t="s">
        <v>1967</v>
      </c>
      <c r="G1318" s="247"/>
      <c r="H1318" s="248" t="s">
        <v>1</v>
      </c>
      <c r="I1318" s="250"/>
      <c r="J1318" s="247"/>
      <c r="K1318" s="247"/>
      <c r="L1318" s="251"/>
      <c r="M1318" s="252"/>
      <c r="N1318" s="253"/>
      <c r="O1318" s="253"/>
      <c r="P1318" s="253"/>
      <c r="Q1318" s="253"/>
      <c r="R1318" s="253"/>
      <c r="S1318" s="253"/>
      <c r="T1318" s="254"/>
      <c r="AT1318" s="255" t="s">
        <v>555</v>
      </c>
      <c r="AU1318" s="255" t="s">
        <v>87</v>
      </c>
      <c r="AV1318" s="15" t="s">
        <v>85</v>
      </c>
      <c r="AW1318" s="15" t="s">
        <v>32</v>
      </c>
      <c r="AX1318" s="15" t="s">
        <v>77</v>
      </c>
      <c r="AY1318" s="255" t="s">
        <v>209</v>
      </c>
    </row>
    <row r="1319" spans="2:51" s="13" customFormat="1">
      <c r="B1319" s="212"/>
      <c r="C1319" s="213"/>
      <c r="D1319" s="214" t="s">
        <v>555</v>
      </c>
      <c r="E1319" s="215" t="s">
        <v>1</v>
      </c>
      <c r="F1319" s="216" t="s">
        <v>1968</v>
      </c>
      <c r="G1319" s="213"/>
      <c r="H1319" s="217">
        <v>6.15</v>
      </c>
      <c r="I1319" s="218"/>
      <c r="J1319" s="213"/>
      <c r="K1319" s="213"/>
      <c r="L1319" s="219"/>
      <c r="M1319" s="220"/>
      <c r="N1319" s="221"/>
      <c r="O1319" s="221"/>
      <c r="P1319" s="221"/>
      <c r="Q1319" s="221"/>
      <c r="R1319" s="221"/>
      <c r="S1319" s="221"/>
      <c r="T1319" s="222"/>
      <c r="AT1319" s="223" t="s">
        <v>555</v>
      </c>
      <c r="AU1319" s="223" t="s">
        <v>87</v>
      </c>
      <c r="AV1319" s="13" t="s">
        <v>87</v>
      </c>
      <c r="AW1319" s="13" t="s">
        <v>32</v>
      </c>
      <c r="AX1319" s="13" t="s">
        <v>77</v>
      </c>
      <c r="AY1319" s="223" t="s">
        <v>209</v>
      </c>
    </row>
    <row r="1320" spans="2:51" s="15" customFormat="1">
      <c r="B1320" s="246"/>
      <c r="C1320" s="247"/>
      <c r="D1320" s="214" t="s">
        <v>555</v>
      </c>
      <c r="E1320" s="248" t="s">
        <v>1</v>
      </c>
      <c r="F1320" s="249" t="s">
        <v>1969</v>
      </c>
      <c r="G1320" s="247"/>
      <c r="H1320" s="248" t="s">
        <v>1</v>
      </c>
      <c r="I1320" s="250"/>
      <c r="J1320" s="247"/>
      <c r="K1320" s="247"/>
      <c r="L1320" s="251"/>
      <c r="M1320" s="252"/>
      <c r="N1320" s="253"/>
      <c r="O1320" s="253"/>
      <c r="P1320" s="253"/>
      <c r="Q1320" s="253"/>
      <c r="R1320" s="253"/>
      <c r="S1320" s="253"/>
      <c r="T1320" s="254"/>
      <c r="AT1320" s="255" t="s">
        <v>555</v>
      </c>
      <c r="AU1320" s="255" t="s">
        <v>87</v>
      </c>
      <c r="AV1320" s="15" t="s">
        <v>85</v>
      </c>
      <c r="AW1320" s="15" t="s">
        <v>32</v>
      </c>
      <c r="AX1320" s="15" t="s">
        <v>77</v>
      </c>
      <c r="AY1320" s="255" t="s">
        <v>209</v>
      </c>
    </row>
    <row r="1321" spans="2:51" s="13" customFormat="1">
      <c r="B1321" s="212"/>
      <c r="C1321" s="213"/>
      <c r="D1321" s="214" t="s">
        <v>555</v>
      </c>
      <c r="E1321" s="215" t="s">
        <v>1</v>
      </c>
      <c r="F1321" s="216" t="s">
        <v>1970</v>
      </c>
      <c r="G1321" s="213"/>
      <c r="H1321" s="217">
        <v>1.08</v>
      </c>
      <c r="I1321" s="218"/>
      <c r="J1321" s="213"/>
      <c r="K1321" s="213"/>
      <c r="L1321" s="219"/>
      <c r="M1321" s="220"/>
      <c r="N1321" s="221"/>
      <c r="O1321" s="221"/>
      <c r="P1321" s="221"/>
      <c r="Q1321" s="221"/>
      <c r="R1321" s="221"/>
      <c r="S1321" s="221"/>
      <c r="T1321" s="222"/>
      <c r="AT1321" s="223" t="s">
        <v>555</v>
      </c>
      <c r="AU1321" s="223" t="s">
        <v>87</v>
      </c>
      <c r="AV1321" s="13" t="s">
        <v>87</v>
      </c>
      <c r="AW1321" s="13" t="s">
        <v>32</v>
      </c>
      <c r="AX1321" s="13" t="s">
        <v>77</v>
      </c>
      <c r="AY1321" s="223" t="s">
        <v>209</v>
      </c>
    </row>
    <row r="1322" spans="2:51" s="15" customFormat="1">
      <c r="B1322" s="246"/>
      <c r="C1322" s="247"/>
      <c r="D1322" s="214" t="s">
        <v>555</v>
      </c>
      <c r="E1322" s="248" t="s">
        <v>1</v>
      </c>
      <c r="F1322" s="249" t="s">
        <v>1971</v>
      </c>
      <c r="G1322" s="247"/>
      <c r="H1322" s="248" t="s">
        <v>1</v>
      </c>
      <c r="I1322" s="250"/>
      <c r="J1322" s="247"/>
      <c r="K1322" s="247"/>
      <c r="L1322" s="251"/>
      <c r="M1322" s="252"/>
      <c r="N1322" s="253"/>
      <c r="O1322" s="253"/>
      <c r="P1322" s="253"/>
      <c r="Q1322" s="253"/>
      <c r="R1322" s="253"/>
      <c r="S1322" s="253"/>
      <c r="T1322" s="254"/>
      <c r="AT1322" s="255" t="s">
        <v>555</v>
      </c>
      <c r="AU1322" s="255" t="s">
        <v>87</v>
      </c>
      <c r="AV1322" s="15" t="s">
        <v>85</v>
      </c>
      <c r="AW1322" s="15" t="s">
        <v>32</v>
      </c>
      <c r="AX1322" s="15" t="s">
        <v>77</v>
      </c>
      <c r="AY1322" s="255" t="s">
        <v>209</v>
      </c>
    </row>
    <row r="1323" spans="2:51" s="13" customFormat="1">
      <c r="B1323" s="212"/>
      <c r="C1323" s="213"/>
      <c r="D1323" s="214" t="s">
        <v>555</v>
      </c>
      <c r="E1323" s="215" t="s">
        <v>1</v>
      </c>
      <c r="F1323" s="216" t="s">
        <v>1970</v>
      </c>
      <c r="G1323" s="213"/>
      <c r="H1323" s="217">
        <v>1.08</v>
      </c>
      <c r="I1323" s="218"/>
      <c r="J1323" s="213"/>
      <c r="K1323" s="213"/>
      <c r="L1323" s="219"/>
      <c r="M1323" s="220"/>
      <c r="N1323" s="221"/>
      <c r="O1323" s="221"/>
      <c r="P1323" s="221"/>
      <c r="Q1323" s="221"/>
      <c r="R1323" s="221"/>
      <c r="S1323" s="221"/>
      <c r="T1323" s="222"/>
      <c r="AT1323" s="223" t="s">
        <v>555</v>
      </c>
      <c r="AU1323" s="223" t="s">
        <v>87</v>
      </c>
      <c r="AV1323" s="13" t="s">
        <v>87</v>
      </c>
      <c r="AW1323" s="13" t="s">
        <v>32</v>
      </c>
      <c r="AX1323" s="13" t="s">
        <v>77</v>
      </c>
      <c r="AY1323" s="223" t="s">
        <v>209</v>
      </c>
    </row>
    <row r="1324" spans="2:51" s="15" customFormat="1">
      <c r="B1324" s="246"/>
      <c r="C1324" s="247"/>
      <c r="D1324" s="214" t="s">
        <v>555</v>
      </c>
      <c r="E1324" s="248" t="s">
        <v>1</v>
      </c>
      <c r="F1324" s="249" t="s">
        <v>1972</v>
      </c>
      <c r="G1324" s="247"/>
      <c r="H1324" s="248" t="s">
        <v>1</v>
      </c>
      <c r="I1324" s="250"/>
      <c r="J1324" s="247"/>
      <c r="K1324" s="247"/>
      <c r="L1324" s="251"/>
      <c r="M1324" s="252"/>
      <c r="N1324" s="253"/>
      <c r="O1324" s="253"/>
      <c r="P1324" s="253"/>
      <c r="Q1324" s="253"/>
      <c r="R1324" s="253"/>
      <c r="S1324" s="253"/>
      <c r="T1324" s="254"/>
      <c r="AT1324" s="255" t="s">
        <v>555</v>
      </c>
      <c r="AU1324" s="255" t="s">
        <v>87</v>
      </c>
      <c r="AV1324" s="15" t="s">
        <v>85</v>
      </c>
      <c r="AW1324" s="15" t="s">
        <v>32</v>
      </c>
      <c r="AX1324" s="15" t="s">
        <v>77</v>
      </c>
      <c r="AY1324" s="255" t="s">
        <v>209</v>
      </c>
    </row>
    <row r="1325" spans="2:51" s="13" customFormat="1">
      <c r="B1325" s="212"/>
      <c r="C1325" s="213"/>
      <c r="D1325" s="214" t="s">
        <v>555</v>
      </c>
      <c r="E1325" s="215" t="s">
        <v>1</v>
      </c>
      <c r="F1325" s="216" t="s">
        <v>1970</v>
      </c>
      <c r="G1325" s="213"/>
      <c r="H1325" s="217">
        <v>1.08</v>
      </c>
      <c r="I1325" s="218"/>
      <c r="J1325" s="213"/>
      <c r="K1325" s="213"/>
      <c r="L1325" s="219"/>
      <c r="M1325" s="220"/>
      <c r="N1325" s="221"/>
      <c r="O1325" s="221"/>
      <c r="P1325" s="221"/>
      <c r="Q1325" s="221"/>
      <c r="R1325" s="221"/>
      <c r="S1325" s="221"/>
      <c r="T1325" s="222"/>
      <c r="AT1325" s="223" t="s">
        <v>555</v>
      </c>
      <c r="AU1325" s="223" t="s">
        <v>87</v>
      </c>
      <c r="AV1325" s="13" t="s">
        <v>87</v>
      </c>
      <c r="AW1325" s="13" t="s">
        <v>32</v>
      </c>
      <c r="AX1325" s="13" t="s">
        <v>77</v>
      </c>
      <c r="AY1325" s="223" t="s">
        <v>209</v>
      </c>
    </row>
    <row r="1326" spans="2:51" s="15" customFormat="1">
      <c r="B1326" s="246"/>
      <c r="C1326" s="247"/>
      <c r="D1326" s="214" t="s">
        <v>555</v>
      </c>
      <c r="E1326" s="248" t="s">
        <v>1</v>
      </c>
      <c r="F1326" s="249" t="s">
        <v>1973</v>
      </c>
      <c r="G1326" s="247"/>
      <c r="H1326" s="248" t="s">
        <v>1</v>
      </c>
      <c r="I1326" s="250"/>
      <c r="J1326" s="247"/>
      <c r="K1326" s="247"/>
      <c r="L1326" s="251"/>
      <c r="M1326" s="252"/>
      <c r="N1326" s="253"/>
      <c r="O1326" s="253"/>
      <c r="P1326" s="253"/>
      <c r="Q1326" s="253"/>
      <c r="R1326" s="253"/>
      <c r="S1326" s="253"/>
      <c r="T1326" s="254"/>
      <c r="AT1326" s="255" t="s">
        <v>555</v>
      </c>
      <c r="AU1326" s="255" t="s">
        <v>87</v>
      </c>
      <c r="AV1326" s="15" t="s">
        <v>85</v>
      </c>
      <c r="AW1326" s="15" t="s">
        <v>32</v>
      </c>
      <c r="AX1326" s="15" t="s">
        <v>77</v>
      </c>
      <c r="AY1326" s="255" t="s">
        <v>209</v>
      </c>
    </row>
    <row r="1327" spans="2:51" s="13" customFormat="1">
      <c r="B1327" s="212"/>
      <c r="C1327" s="213"/>
      <c r="D1327" s="214" t="s">
        <v>555</v>
      </c>
      <c r="E1327" s="215" t="s">
        <v>1</v>
      </c>
      <c r="F1327" s="216" t="s">
        <v>1970</v>
      </c>
      <c r="G1327" s="213"/>
      <c r="H1327" s="217">
        <v>1.08</v>
      </c>
      <c r="I1327" s="218"/>
      <c r="J1327" s="213"/>
      <c r="K1327" s="213"/>
      <c r="L1327" s="219"/>
      <c r="M1327" s="220"/>
      <c r="N1327" s="221"/>
      <c r="O1327" s="221"/>
      <c r="P1327" s="221"/>
      <c r="Q1327" s="221"/>
      <c r="R1327" s="221"/>
      <c r="S1327" s="221"/>
      <c r="T1327" s="222"/>
      <c r="AT1327" s="223" t="s">
        <v>555</v>
      </c>
      <c r="AU1327" s="223" t="s">
        <v>87</v>
      </c>
      <c r="AV1327" s="13" t="s">
        <v>87</v>
      </c>
      <c r="AW1327" s="13" t="s">
        <v>32</v>
      </c>
      <c r="AX1327" s="13" t="s">
        <v>77</v>
      </c>
      <c r="AY1327" s="223" t="s">
        <v>209</v>
      </c>
    </row>
    <row r="1328" spans="2:51" s="15" customFormat="1">
      <c r="B1328" s="246"/>
      <c r="C1328" s="247"/>
      <c r="D1328" s="214" t="s">
        <v>555</v>
      </c>
      <c r="E1328" s="248" t="s">
        <v>1</v>
      </c>
      <c r="F1328" s="249" t="s">
        <v>1974</v>
      </c>
      <c r="G1328" s="247"/>
      <c r="H1328" s="248" t="s">
        <v>1</v>
      </c>
      <c r="I1328" s="250"/>
      <c r="J1328" s="247"/>
      <c r="K1328" s="247"/>
      <c r="L1328" s="251"/>
      <c r="M1328" s="252"/>
      <c r="N1328" s="253"/>
      <c r="O1328" s="253"/>
      <c r="P1328" s="253"/>
      <c r="Q1328" s="253"/>
      <c r="R1328" s="253"/>
      <c r="S1328" s="253"/>
      <c r="T1328" s="254"/>
      <c r="AT1328" s="255" t="s">
        <v>555</v>
      </c>
      <c r="AU1328" s="255" t="s">
        <v>87</v>
      </c>
      <c r="AV1328" s="15" t="s">
        <v>85</v>
      </c>
      <c r="AW1328" s="15" t="s">
        <v>32</v>
      </c>
      <c r="AX1328" s="15" t="s">
        <v>77</v>
      </c>
      <c r="AY1328" s="255" t="s">
        <v>209</v>
      </c>
    </row>
    <row r="1329" spans="2:51" s="13" customFormat="1">
      <c r="B1329" s="212"/>
      <c r="C1329" s="213"/>
      <c r="D1329" s="214" t="s">
        <v>555</v>
      </c>
      <c r="E1329" s="215" t="s">
        <v>1</v>
      </c>
      <c r="F1329" s="216" t="s">
        <v>1970</v>
      </c>
      <c r="G1329" s="213"/>
      <c r="H1329" s="217">
        <v>1.08</v>
      </c>
      <c r="I1329" s="218"/>
      <c r="J1329" s="213"/>
      <c r="K1329" s="213"/>
      <c r="L1329" s="219"/>
      <c r="M1329" s="220"/>
      <c r="N1329" s="221"/>
      <c r="O1329" s="221"/>
      <c r="P1329" s="221"/>
      <c r="Q1329" s="221"/>
      <c r="R1329" s="221"/>
      <c r="S1329" s="221"/>
      <c r="T1329" s="222"/>
      <c r="AT1329" s="223" t="s">
        <v>555</v>
      </c>
      <c r="AU1329" s="223" t="s">
        <v>87</v>
      </c>
      <c r="AV1329" s="13" t="s">
        <v>87</v>
      </c>
      <c r="AW1329" s="13" t="s">
        <v>32</v>
      </c>
      <c r="AX1329" s="13" t="s">
        <v>77</v>
      </c>
      <c r="AY1329" s="223" t="s">
        <v>209</v>
      </c>
    </row>
    <row r="1330" spans="2:51" s="15" customFormat="1">
      <c r="B1330" s="246"/>
      <c r="C1330" s="247"/>
      <c r="D1330" s="214" t="s">
        <v>555</v>
      </c>
      <c r="E1330" s="248" t="s">
        <v>1</v>
      </c>
      <c r="F1330" s="249" t="s">
        <v>1975</v>
      </c>
      <c r="G1330" s="247"/>
      <c r="H1330" s="248" t="s">
        <v>1</v>
      </c>
      <c r="I1330" s="250"/>
      <c r="J1330" s="247"/>
      <c r="K1330" s="247"/>
      <c r="L1330" s="251"/>
      <c r="M1330" s="252"/>
      <c r="N1330" s="253"/>
      <c r="O1330" s="253"/>
      <c r="P1330" s="253"/>
      <c r="Q1330" s="253"/>
      <c r="R1330" s="253"/>
      <c r="S1330" s="253"/>
      <c r="T1330" s="254"/>
      <c r="AT1330" s="255" t="s">
        <v>555</v>
      </c>
      <c r="AU1330" s="255" t="s">
        <v>87</v>
      </c>
      <c r="AV1330" s="15" t="s">
        <v>85</v>
      </c>
      <c r="AW1330" s="15" t="s">
        <v>32</v>
      </c>
      <c r="AX1330" s="15" t="s">
        <v>77</v>
      </c>
      <c r="AY1330" s="255" t="s">
        <v>209</v>
      </c>
    </row>
    <row r="1331" spans="2:51" s="13" customFormat="1">
      <c r="B1331" s="212"/>
      <c r="C1331" s="213"/>
      <c r="D1331" s="214" t="s">
        <v>555</v>
      </c>
      <c r="E1331" s="215" t="s">
        <v>1</v>
      </c>
      <c r="F1331" s="216" t="s">
        <v>1970</v>
      </c>
      <c r="G1331" s="213"/>
      <c r="H1331" s="217">
        <v>1.08</v>
      </c>
      <c r="I1331" s="218"/>
      <c r="J1331" s="213"/>
      <c r="K1331" s="213"/>
      <c r="L1331" s="219"/>
      <c r="M1331" s="220"/>
      <c r="N1331" s="221"/>
      <c r="O1331" s="221"/>
      <c r="P1331" s="221"/>
      <c r="Q1331" s="221"/>
      <c r="R1331" s="221"/>
      <c r="S1331" s="221"/>
      <c r="T1331" s="222"/>
      <c r="AT1331" s="223" t="s">
        <v>555</v>
      </c>
      <c r="AU1331" s="223" t="s">
        <v>87</v>
      </c>
      <c r="AV1331" s="13" t="s">
        <v>87</v>
      </c>
      <c r="AW1331" s="13" t="s">
        <v>32</v>
      </c>
      <c r="AX1331" s="13" t="s">
        <v>77</v>
      </c>
      <c r="AY1331" s="223" t="s">
        <v>209</v>
      </c>
    </row>
    <row r="1332" spans="2:51" s="15" customFormat="1">
      <c r="B1332" s="246"/>
      <c r="C1332" s="247"/>
      <c r="D1332" s="214" t="s">
        <v>555</v>
      </c>
      <c r="E1332" s="248" t="s">
        <v>1</v>
      </c>
      <c r="F1332" s="249" t="s">
        <v>1976</v>
      </c>
      <c r="G1332" s="247"/>
      <c r="H1332" s="248" t="s">
        <v>1</v>
      </c>
      <c r="I1332" s="250"/>
      <c r="J1332" s="247"/>
      <c r="K1332" s="247"/>
      <c r="L1332" s="251"/>
      <c r="M1332" s="252"/>
      <c r="N1332" s="253"/>
      <c r="O1332" s="253"/>
      <c r="P1332" s="253"/>
      <c r="Q1332" s="253"/>
      <c r="R1332" s="253"/>
      <c r="S1332" s="253"/>
      <c r="T1332" s="254"/>
      <c r="AT1332" s="255" t="s">
        <v>555</v>
      </c>
      <c r="AU1332" s="255" t="s">
        <v>87</v>
      </c>
      <c r="AV1332" s="15" t="s">
        <v>85</v>
      </c>
      <c r="AW1332" s="15" t="s">
        <v>32</v>
      </c>
      <c r="AX1332" s="15" t="s">
        <v>77</v>
      </c>
      <c r="AY1332" s="255" t="s">
        <v>209</v>
      </c>
    </row>
    <row r="1333" spans="2:51" s="13" customFormat="1">
      <c r="B1333" s="212"/>
      <c r="C1333" s="213"/>
      <c r="D1333" s="214" t="s">
        <v>555</v>
      </c>
      <c r="E1333" s="215" t="s">
        <v>1</v>
      </c>
      <c r="F1333" s="216" t="s">
        <v>1968</v>
      </c>
      <c r="G1333" s="213"/>
      <c r="H1333" s="217">
        <v>6.15</v>
      </c>
      <c r="I1333" s="218"/>
      <c r="J1333" s="213"/>
      <c r="K1333" s="213"/>
      <c r="L1333" s="219"/>
      <c r="M1333" s="220"/>
      <c r="N1333" s="221"/>
      <c r="O1333" s="221"/>
      <c r="P1333" s="221"/>
      <c r="Q1333" s="221"/>
      <c r="R1333" s="221"/>
      <c r="S1333" s="221"/>
      <c r="T1333" s="222"/>
      <c r="AT1333" s="223" t="s">
        <v>555</v>
      </c>
      <c r="AU1333" s="223" t="s">
        <v>87</v>
      </c>
      <c r="AV1333" s="13" t="s">
        <v>87</v>
      </c>
      <c r="AW1333" s="13" t="s">
        <v>32</v>
      </c>
      <c r="AX1333" s="13" t="s">
        <v>77</v>
      </c>
      <c r="AY1333" s="223" t="s">
        <v>209</v>
      </c>
    </row>
    <row r="1334" spans="2:51" s="15" customFormat="1">
      <c r="B1334" s="246"/>
      <c r="C1334" s="247"/>
      <c r="D1334" s="214" t="s">
        <v>555</v>
      </c>
      <c r="E1334" s="248" t="s">
        <v>1</v>
      </c>
      <c r="F1334" s="249" t="s">
        <v>1977</v>
      </c>
      <c r="G1334" s="247"/>
      <c r="H1334" s="248" t="s">
        <v>1</v>
      </c>
      <c r="I1334" s="250"/>
      <c r="J1334" s="247"/>
      <c r="K1334" s="247"/>
      <c r="L1334" s="251"/>
      <c r="M1334" s="252"/>
      <c r="N1334" s="253"/>
      <c r="O1334" s="253"/>
      <c r="P1334" s="253"/>
      <c r="Q1334" s="253"/>
      <c r="R1334" s="253"/>
      <c r="S1334" s="253"/>
      <c r="T1334" s="254"/>
      <c r="AT1334" s="255" t="s">
        <v>555</v>
      </c>
      <c r="AU1334" s="255" t="s">
        <v>87</v>
      </c>
      <c r="AV1334" s="15" t="s">
        <v>85</v>
      </c>
      <c r="AW1334" s="15" t="s">
        <v>32</v>
      </c>
      <c r="AX1334" s="15" t="s">
        <v>77</v>
      </c>
      <c r="AY1334" s="255" t="s">
        <v>209</v>
      </c>
    </row>
    <row r="1335" spans="2:51" s="13" customFormat="1">
      <c r="B1335" s="212"/>
      <c r="C1335" s="213"/>
      <c r="D1335" s="214" t="s">
        <v>555</v>
      </c>
      <c r="E1335" s="215" t="s">
        <v>1</v>
      </c>
      <c r="F1335" s="216" t="s">
        <v>1978</v>
      </c>
      <c r="G1335" s="213"/>
      <c r="H1335" s="217">
        <v>21.66</v>
      </c>
      <c r="I1335" s="218"/>
      <c r="J1335" s="213"/>
      <c r="K1335" s="213"/>
      <c r="L1335" s="219"/>
      <c r="M1335" s="220"/>
      <c r="N1335" s="221"/>
      <c r="O1335" s="221"/>
      <c r="P1335" s="221"/>
      <c r="Q1335" s="221"/>
      <c r="R1335" s="221"/>
      <c r="S1335" s="221"/>
      <c r="T1335" s="222"/>
      <c r="AT1335" s="223" t="s">
        <v>555</v>
      </c>
      <c r="AU1335" s="223" t="s">
        <v>87</v>
      </c>
      <c r="AV1335" s="13" t="s">
        <v>87</v>
      </c>
      <c r="AW1335" s="13" t="s">
        <v>32</v>
      </c>
      <c r="AX1335" s="13" t="s">
        <v>77</v>
      </c>
      <c r="AY1335" s="223" t="s">
        <v>209</v>
      </c>
    </row>
    <row r="1336" spans="2:51" s="15" customFormat="1">
      <c r="B1336" s="246"/>
      <c r="C1336" s="247"/>
      <c r="D1336" s="214" t="s">
        <v>555</v>
      </c>
      <c r="E1336" s="248" t="s">
        <v>1</v>
      </c>
      <c r="F1336" s="249" t="s">
        <v>1979</v>
      </c>
      <c r="G1336" s="247"/>
      <c r="H1336" s="248" t="s">
        <v>1</v>
      </c>
      <c r="I1336" s="250"/>
      <c r="J1336" s="247"/>
      <c r="K1336" s="247"/>
      <c r="L1336" s="251"/>
      <c r="M1336" s="252"/>
      <c r="N1336" s="253"/>
      <c r="O1336" s="253"/>
      <c r="P1336" s="253"/>
      <c r="Q1336" s="253"/>
      <c r="R1336" s="253"/>
      <c r="S1336" s="253"/>
      <c r="T1336" s="254"/>
      <c r="AT1336" s="255" t="s">
        <v>555</v>
      </c>
      <c r="AU1336" s="255" t="s">
        <v>87</v>
      </c>
      <c r="AV1336" s="15" t="s">
        <v>85</v>
      </c>
      <c r="AW1336" s="15" t="s">
        <v>32</v>
      </c>
      <c r="AX1336" s="15" t="s">
        <v>77</v>
      </c>
      <c r="AY1336" s="255" t="s">
        <v>209</v>
      </c>
    </row>
    <row r="1337" spans="2:51" s="13" customFormat="1">
      <c r="B1337" s="212"/>
      <c r="C1337" s="213"/>
      <c r="D1337" s="214" t="s">
        <v>555</v>
      </c>
      <c r="E1337" s="215" t="s">
        <v>1</v>
      </c>
      <c r="F1337" s="216" t="s">
        <v>1980</v>
      </c>
      <c r="G1337" s="213"/>
      <c r="H1337" s="217">
        <v>29.19</v>
      </c>
      <c r="I1337" s="218"/>
      <c r="J1337" s="213"/>
      <c r="K1337" s="213"/>
      <c r="L1337" s="219"/>
      <c r="M1337" s="220"/>
      <c r="N1337" s="221"/>
      <c r="O1337" s="221"/>
      <c r="P1337" s="221"/>
      <c r="Q1337" s="221"/>
      <c r="R1337" s="221"/>
      <c r="S1337" s="221"/>
      <c r="T1337" s="222"/>
      <c r="AT1337" s="223" t="s">
        <v>555</v>
      </c>
      <c r="AU1337" s="223" t="s">
        <v>87</v>
      </c>
      <c r="AV1337" s="13" t="s">
        <v>87</v>
      </c>
      <c r="AW1337" s="13" t="s">
        <v>32</v>
      </c>
      <c r="AX1337" s="13" t="s">
        <v>77</v>
      </c>
      <c r="AY1337" s="223" t="s">
        <v>209</v>
      </c>
    </row>
    <row r="1338" spans="2:51" s="15" customFormat="1">
      <c r="B1338" s="246"/>
      <c r="C1338" s="247"/>
      <c r="D1338" s="214" t="s">
        <v>555</v>
      </c>
      <c r="E1338" s="248" t="s">
        <v>1</v>
      </c>
      <c r="F1338" s="249" t="s">
        <v>1981</v>
      </c>
      <c r="G1338" s="247"/>
      <c r="H1338" s="248" t="s">
        <v>1</v>
      </c>
      <c r="I1338" s="250"/>
      <c r="J1338" s="247"/>
      <c r="K1338" s="247"/>
      <c r="L1338" s="251"/>
      <c r="M1338" s="252"/>
      <c r="N1338" s="253"/>
      <c r="O1338" s="253"/>
      <c r="P1338" s="253"/>
      <c r="Q1338" s="253"/>
      <c r="R1338" s="253"/>
      <c r="S1338" s="253"/>
      <c r="T1338" s="254"/>
      <c r="AT1338" s="255" t="s">
        <v>555</v>
      </c>
      <c r="AU1338" s="255" t="s">
        <v>87</v>
      </c>
      <c r="AV1338" s="15" t="s">
        <v>85</v>
      </c>
      <c r="AW1338" s="15" t="s">
        <v>32</v>
      </c>
      <c r="AX1338" s="15" t="s">
        <v>77</v>
      </c>
      <c r="AY1338" s="255" t="s">
        <v>209</v>
      </c>
    </row>
    <row r="1339" spans="2:51" s="13" customFormat="1">
      <c r="B1339" s="212"/>
      <c r="C1339" s="213"/>
      <c r="D1339" s="214" t="s">
        <v>555</v>
      </c>
      <c r="E1339" s="215" t="s">
        <v>1</v>
      </c>
      <c r="F1339" s="216" t="s">
        <v>1982</v>
      </c>
      <c r="G1339" s="213"/>
      <c r="H1339" s="217">
        <v>61.08</v>
      </c>
      <c r="I1339" s="218"/>
      <c r="J1339" s="213"/>
      <c r="K1339" s="213"/>
      <c r="L1339" s="219"/>
      <c r="M1339" s="220"/>
      <c r="N1339" s="221"/>
      <c r="O1339" s="221"/>
      <c r="P1339" s="221"/>
      <c r="Q1339" s="221"/>
      <c r="R1339" s="221"/>
      <c r="S1339" s="221"/>
      <c r="T1339" s="222"/>
      <c r="AT1339" s="223" t="s">
        <v>555</v>
      </c>
      <c r="AU1339" s="223" t="s">
        <v>87</v>
      </c>
      <c r="AV1339" s="13" t="s">
        <v>87</v>
      </c>
      <c r="AW1339" s="13" t="s">
        <v>32</v>
      </c>
      <c r="AX1339" s="13" t="s">
        <v>77</v>
      </c>
      <c r="AY1339" s="223" t="s">
        <v>209</v>
      </c>
    </row>
    <row r="1340" spans="2:51" s="15" customFormat="1">
      <c r="B1340" s="246"/>
      <c r="C1340" s="247"/>
      <c r="D1340" s="214" t="s">
        <v>555</v>
      </c>
      <c r="E1340" s="248" t="s">
        <v>1</v>
      </c>
      <c r="F1340" s="249" t="s">
        <v>1983</v>
      </c>
      <c r="G1340" s="247"/>
      <c r="H1340" s="248" t="s">
        <v>1</v>
      </c>
      <c r="I1340" s="250"/>
      <c r="J1340" s="247"/>
      <c r="K1340" s="247"/>
      <c r="L1340" s="251"/>
      <c r="M1340" s="252"/>
      <c r="N1340" s="253"/>
      <c r="O1340" s="253"/>
      <c r="P1340" s="253"/>
      <c r="Q1340" s="253"/>
      <c r="R1340" s="253"/>
      <c r="S1340" s="253"/>
      <c r="T1340" s="254"/>
      <c r="AT1340" s="255" t="s">
        <v>555</v>
      </c>
      <c r="AU1340" s="255" t="s">
        <v>87</v>
      </c>
      <c r="AV1340" s="15" t="s">
        <v>85</v>
      </c>
      <c r="AW1340" s="15" t="s">
        <v>32</v>
      </c>
      <c r="AX1340" s="15" t="s">
        <v>77</v>
      </c>
      <c r="AY1340" s="255" t="s">
        <v>209</v>
      </c>
    </row>
    <row r="1341" spans="2:51" s="13" customFormat="1">
      <c r="B1341" s="212"/>
      <c r="C1341" s="213"/>
      <c r="D1341" s="214" t="s">
        <v>555</v>
      </c>
      <c r="E1341" s="215" t="s">
        <v>1</v>
      </c>
      <c r="F1341" s="216" t="s">
        <v>1984</v>
      </c>
      <c r="G1341" s="213"/>
      <c r="H1341" s="217">
        <v>29.36</v>
      </c>
      <c r="I1341" s="218"/>
      <c r="J1341" s="213"/>
      <c r="K1341" s="213"/>
      <c r="L1341" s="219"/>
      <c r="M1341" s="220"/>
      <c r="N1341" s="221"/>
      <c r="O1341" s="221"/>
      <c r="P1341" s="221"/>
      <c r="Q1341" s="221"/>
      <c r="R1341" s="221"/>
      <c r="S1341" s="221"/>
      <c r="T1341" s="222"/>
      <c r="AT1341" s="223" t="s">
        <v>555</v>
      </c>
      <c r="AU1341" s="223" t="s">
        <v>87</v>
      </c>
      <c r="AV1341" s="13" t="s">
        <v>87</v>
      </c>
      <c r="AW1341" s="13" t="s">
        <v>32</v>
      </c>
      <c r="AX1341" s="13" t="s">
        <v>77</v>
      </c>
      <c r="AY1341" s="223" t="s">
        <v>209</v>
      </c>
    </row>
    <row r="1342" spans="2:51" s="15" customFormat="1">
      <c r="B1342" s="246"/>
      <c r="C1342" s="247"/>
      <c r="D1342" s="214" t="s">
        <v>555</v>
      </c>
      <c r="E1342" s="248" t="s">
        <v>1</v>
      </c>
      <c r="F1342" s="249" t="s">
        <v>1985</v>
      </c>
      <c r="G1342" s="247"/>
      <c r="H1342" s="248" t="s">
        <v>1</v>
      </c>
      <c r="I1342" s="250"/>
      <c r="J1342" s="247"/>
      <c r="K1342" s="247"/>
      <c r="L1342" s="251"/>
      <c r="M1342" s="252"/>
      <c r="N1342" s="253"/>
      <c r="O1342" s="253"/>
      <c r="P1342" s="253"/>
      <c r="Q1342" s="253"/>
      <c r="R1342" s="253"/>
      <c r="S1342" s="253"/>
      <c r="T1342" s="254"/>
      <c r="AT1342" s="255" t="s">
        <v>555</v>
      </c>
      <c r="AU1342" s="255" t="s">
        <v>87</v>
      </c>
      <c r="AV1342" s="15" t="s">
        <v>85</v>
      </c>
      <c r="AW1342" s="15" t="s">
        <v>32</v>
      </c>
      <c r="AX1342" s="15" t="s">
        <v>77</v>
      </c>
      <c r="AY1342" s="255" t="s">
        <v>209</v>
      </c>
    </row>
    <row r="1343" spans="2:51" s="13" customFormat="1">
      <c r="B1343" s="212"/>
      <c r="C1343" s="213"/>
      <c r="D1343" s="214" t="s">
        <v>555</v>
      </c>
      <c r="E1343" s="215" t="s">
        <v>1</v>
      </c>
      <c r="F1343" s="216" t="s">
        <v>1986</v>
      </c>
      <c r="G1343" s="213"/>
      <c r="H1343" s="217">
        <v>5.82</v>
      </c>
      <c r="I1343" s="218"/>
      <c r="J1343" s="213"/>
      <c r="K1343" s="213"/>
      <c r="L1343" s="219"/>
      <c r="M1343" s="220"/>
      <c r="N1343" s="221"/>
      <c r="O1343" s="221"/>
      <c r="P1343" s="221"/>
      <c r="Q1343" s="221"/>
      <c r="R1343" s="221"/>
      <c r="S1343" s="221"/>
      <c r="T1343" s="222"/>
      <c r="AT1343" s="223" t="s">
        <v>555</v>
      </c>
      <c r="AU1343" s="223" t="s">
        <v>87</v>
      </c>
      <c r="AV1343" s="13" t="s">
        <v>87</v>
      </c>
      <c r="AW1343" s="13" t="s">
        <v>32</v>
      </c>
      <c r="AX1343" s="13" t="s">
        <v>77</v>
      </c>
      <c r="AY1343" s="223" t="s">
        <v>209</v>
      </c>
    </row>
    <row r="1344" spans="2:51" s="15" customFormat="1">
      <c r="B1344" s="246"/>
      <c r="C1344" s="247"/>
      <c r="D1344" s="214" t="s">
        <v>555</v>
      </c>
      <c r="E1344" s="248" t="s">
        <v>1</v>
      </c>
      <c r="F1344" s="249" t="s">
        <v>1987</v>
      </c>
      <c r="G1344" s="247"/>
      <c r="H1344" s="248" t="s">
        <v>1</v>
      </c>
      <c r="I1344" s="250"/>
      <c r="J1344" s="247"/>
      <c r="K1344" s="247"/>
      <c r="L1344" s="251"/>
      <c r="M1344" s="252"/>
      <c r="N1344" s="253"/>
      <c r="O1344" s="253"/>
      <c r="P1344" s="253"/>
      <c r="Q1344" s="253"/>
      <c r="R1344" s="253"/>
      <c r="S1344" s="253"/>
      <c r="T1344" s="254"/>
      <c r="AT1344" s="255" t="s">
        <v>555</v>
      </c>
      <c r="AU1344" s="255" t="s">
        <v>87</v>
      </c>
      <c r="AV1344" s="15" t="s">
        <v>85</v>
      </c>
      <c r="AW1344" s="15" t="s">
        <v>32</v>
      </c>
      <c r="AX1344" s="15" t="s">
        <v>77</v>
      </c>
      <c r="AY1344" s="255" t="s">
        <v>209</v>
      </c>
    </row>
    <row r="1345" spans="2:51" s="13" customFormat="1">
      <c r="B1345" s="212"/>
      <c r="C1345" s="213"/>
      <c r="D1345" s="214" t="s">
        <v>555</v>
      </c>
      <c r="E1345" s="215" t="s">
        <v>1</v>
      </c>
      <c r="F1345" s="216" t="s">
        <v>1988</v>
      </c>
      <c r="G1345" s="213"/>
      <c r="H1345" s="217">
        <v>6.87</v>
      </c>
      <c r="I1345" s="218"/>
      <c r="J1345" s="213"/>
      <c r="K1345" s="213"/>
      <c r="L1345" s="219"/>
      <c r="M1345" s="220"/>
      <c r="N1345" s="221"/>
      <c r="O1345" s="221"/>
      <c r="P1345" s="221"/>
      <c r="Q1345" s="221"/>
      <c r="R1345" s="221"/>
      <c r="S1345" s="221"/>
      <c r="T1345" s="222"/>
      <c r="AT1345" s="223" t="s">
        <v>555</v>
      </c>
      <c r="AU1345" s="223" t="s">
        <v>87</v>
      </c>
      <c r="AV1345" s="13" t="s">
        <v>87</v>
      </c>
      <c r="AW1345" s="13" t="s">
        <v>32</v>
      </c>
      <c r="AX1345" s="13" t="s">
        <v>77</v>
      </c>
      <c r="AY1345" s="223" t="s">
        <v>209</v>
      </c>
    </row>
    <row r="1346" spans="2:51" s="15" customFormat="1">
      <c r="B1346" s="246"/>
      <c r="C1346" s="247"/>
      <c r="D1346" s="214" t="s">
        <v>555</v>
      </c>
      <c r="E1346" s="248" t="s">
        <v>1</v>
      </c>
      <c r="F1346" s="249" t="s">
        <v>1989</v>
      </c>
      <c r="G1346" s="247"/>
      <c r="H1346" s="248" t="s">
        <v>1</v>
      </c>
      <c r="I1346" s="250"/>
      <c r="J1346" s="247"/>
      <c r="K1346" s="247"/>
      <c r="L1346" s="251"/>
      <c r="M1346" s="252"/>
      <c r="N1346" s="253"/>
      <c r="O1346" s="253"/>
      <c r="P1346" s="253"/>
      <c r="Q1346" s="253"/>
      <c r="R1346" s="253"/>
      <c r="S1346" s="253"/>
      <c r="T1346" s="254"/>
      <c r="AT1346" s="255" t="s">
        <v>555</v>
      </c>
      <c r="AU1346" s="255" t="s">
        <v>87</v>
      </c>
      <c r="AV1346" s="15" t="s">
        <v>85</v>
      </c>
      <c r="AW1346" s="15" t="s">
        <v>32</v>
      </c>
      <c r="AX1346" s="15" t="s">
        <v>77</v>
      </c>
      <c r="AY1346" s="255" t="s">
        <v>209</v>
      </c>
    </row>
    <row r="1347" spans="2:51" s="13" customFormat="1">
      <c r="B1347" s="212"/>
      <c r="C1347" s="213"/>
      <c r="D1347" s="214" t="s">
        <v>555</v>
      </c>
      <c r="E1347" s="215" t="s">
        <v>1</v>
      </c>
      <c r="F1347" s="216" t="s">
        <v>1990</v>
      </c>
      <c r="G1347" s="213"/>
      <c r="H1347" s="217">
        <v>1.77</v>
      </c>
      <c r="I1347" s="218"/>
      <c r="J1347" s="213"/>
      <c r="K1347" s="213"/>
      <c r="L1347" s="219"/>
      <c r="M1347" s="220"/>
      <c r="N1347" s="221"/>
      <c r="O1347" s="221"/>
      <c r="P1347" s="221"/>
      <c r="Q1347" s="221"/>
      <c r="R1347" s="221"/>
      <c r="S1347" s="221"/>
      <c r="T1347" s="222"/>
      <c r="AT1347" s="223" t="s">
        <v>555</v>
      </c>
      <c r="AU1347" s="223" t="s">
        <v>87</v>
      </c>
      <c r="AV1347" s="13" t="s">
        <v>87</v>
      </c>
      <c r="AW1347" s="13" t="s">
        <v>32</v>
      </c>
      <c r="AX1347" s="13" t="s">
        <v>77</v>
      </c>
      <c r="AY1347" s="223" t="s">
        <v>209</v>
      </c>
    </row>
    <row r="1348" spans="2:51" s="15" customFormat="1">
      <c r="B1348" s="246"/>
      <c r="C1348" s="247"/>
      <c r="D1348" s="214" t="s">
        <v>555</v>
      </c>
      <c r="E1348" s="248" t="s">
        <v>1</v>
      </c>
      <c r="F1348" s="249" t="s">
        <v>1991</v>
      </c>
      <c r="G1348" s="247"/>
      <c r="H1348" s="248" t="s">
        <v>1</v>
      </c>
      <c r="I1348" s="250"/>
      <c r="J1348" s="247"/>
      <c r="K1348" s="247"/>
      <c r="L1348" s="251"/>
      <c r="M1348" s="252"/>
      <c r="N1348" s="253"/>
      <c r="O1348" s="253"/>
      <c r="P1348" s="253"/>
      <c r="Q1348" s="253"/>
      <c r="R1348" s="253"/>
      <c r="S1348" s="253"/>
      <c r="T1348" s="254"/>
      <c r="AT1348" s="255" t="s">
        <v>555</v>
      </c>
      <c r="AU1348" s="255" t="s">
        <v>87</v>
      </c>
      <c r="AV1348" s="15" t="s">
        <v>85</v>
      </c>
      <c r="AW1348" s="15" t="s">
        <v>32</v>
      </c>
      <c r="AX1348" s="15" t="s">
        <v>77</v>
      </c>
      <c r="AY1348" s="255" t="s">
        <v>209</v>
      </c>
    </row>
    <row r="1349" spans="2:51" s="13" customFormat="1">
      <c r="B1349" s="212"/>
      <c r="C1349" s="213"/>
      <c r="D1349" s="214" t="s">
        <v>555</v>
      </c>
      <c r="E1349" s="215" t="s">
        <v>1</v>
      </c>
      <c r="F1349" s="216" t="s">
        <v>1453</v>
      </c>
      <c r="G1349" s="213"/>
      <c r="H1349" s="217">
        <v>1.26</v>
      </c>
      <c r="I1349" s="218"/>
      <c r="J1349" s="213"/>
      <c r="K1349" s="213"/>
      <c r="L1349" s="219"/>
      <c r="M1349" s="220"/>
      <c r="N1349" s="221"/>
      <c r="O1349" s="221"/>
      <c r="P1349" s="221"/>
      <c r="Q1349" s="221"/>
      <c r="R1349" s="221"/>
      <c r="S1349" s="221"/>
      <c r="T1349" s="222"/>
      <c r="AT1349" s="223" t="s">
        <v>555</v>
      </c>
      <c r="AU1349" s="223" t="s">
        <v>87</v>
      </c>
      <c r="AV1349" s="13" t="s">
        <v>87</v>
      </c>
      <c r="AW1349" s="13" t="s">
        <v>32</v>
      </c>
      <c r="AX1349" s="13" t="s">
        <v>77</v>
      </c>
      <c r="AY1349" s="223" t="s">
        <v>209</v>
      </c>
    </row>
    <row r="1350" spans="2:51" s="15" customFormat="1">
      <c r="B1350" s="246"/>
      <c r="C1350" s="247"/>
      <c r="D1350" s="214" t="s">
        <v>555</v>
      </c>
      <c r="E1350" s="248" t="s">
        <v>1</v>
      </c>
      <c r="F1350" s="249" t="s">
        <v>1992</v>
      </c>
      <c r="G1350" s="247"/>
      <c r="H1350" s="248" t="s">
        <v>1</v>
      </c>
      <c r="I1350" s="250"/>
      <c r="J1350" s="247"/>
      <c r="K1350" s="247"/>
      <c r="L1350" s="251"/>
      <c r="M1350" s="252"/>
      <c r="N1350" s="253"/>
      <c r="O1350" s="253"/>
      <c r="P1350" s="253"/>
      <c r="Q1350" s="253"/>
      <c r="R1350" s="253"/>
      <c r="S1350" s="253"/>
      <c r="T1350" s="254"/>
      <c r="AT1350" s="255" t="s">
        <v>555</v>
      </c>
      <c r="AU1350" s="255" t="s">
        <v>87</v>
      </c>
      <c r="AV1350" s="15" t="s">
        <v>85</v>
      </c>
      <c r="AW1350" s="15" t="s">
        <v>32</v>
      </c>
      <c r="AX1350" s="15" t="s">
        <v>77</v>
      </c>
      <c r="AY1350" s="255" t="s">
        <v>209</v>
      </c>
    </row>
    <row r="1351" spans="2:51" s="13" customFormat="1">
      <c r="B1351" s="212"/>
      <c r="C1351" s="213"/>
      <c r="D1351" s="214" t="s">
        <v>555</v>
      </c>
      <c r="E1351" s="215" t="s">
        <v>1</v>
      </c>
      <c r="F1351" s="216" t="s">
        <v>1453</v>
      </c>
      <c r="G1351" s="213"/>
      <c r="H1351" s="217">
        <v>1.26</v>
      </c>
      <c r="I1351" s="218"/>
      <c r="J1351" s="213"/>
      <c r="K1351" s="213"/>
      <c r="L1351" s="219"/>
      <c r="M1351" s="220"/>
      <c r="N1351" s="221"/>
      <c r="O1351" s="221"/>
      <c r="P1351" s="221"/>
      <c r="Q1351" s="221"/>
      <c r="R1351" s="221"/>
      <c r="S1351" s="221"/>
      <c r="T1351" s="222"/>
      <c r="AT1351" s="223" t="s">
        <v>555</v>
      </c>
      <c r="AU1351" s="223" t="s">
        <v>87</v>
      </c>
      <c r="AV1351" s="13" t="s">
        <v>87</v>
      </c>
      <c r="AW1351" s="13" t="s">
        <v>32</v>
      </c>
      <c r="AX1351" s="13" t="s">
        <v>77</v>
      </c>
      <c r="AY1351" s="223" t="s">
        <v>209</v>
      </c>
    </row>
    <row r="1352" spans="2:51" s="15" customFormat="1">
      <c r="B1352" s="246"/>
      <c r="C1352" s="247"/>
      <c r="D1352" s="214" t="s">
        <v>555</v>
      </c>
      <c r="E1352" s="248" t="s">
        <v>1</v>
      </c>
      <c r="F1352" s="249" t="s">
        <v>1993</v>
      </c>
      <c r="G1352" s="247"/>
      <c r="H1352" s="248" t="s">
        <v>1</v>
      </c>
      <c r="I1352" s="250"/>
      <c r="J1352" s="247"/>
      <c r="K1352" s="247"/>
      <c r="L1352" s="251"/>
      <c r="M1352" s="252"/>
      <c r="N1352" s="253"/>
      <c r="O1352" s="253"/>
      <c r="P1352" s="253"/>
      <c r="Q1352" s="253"/>
      <c r="R1352" s="253"/>
      <c r="S1352" s="253"/>
      <c r="T1352" s="254"/>
      <c r="AT1352" s="255" t="s">
        <v>555</v>
      </c>
      <c r="AU1352" s="255" t="s">
        <v>87</v>
      </c>
      <c r="AV1352" s="15" t="s">
        <v>85</v>
      </c>
      <c r="AW1352" s="15" t="s">
        <v>32</v>
      </c>
      <c r="AX1352" s="15" t="s">
        <v>77</v>
      </c>
      <c r="AY1352" s="255" t="s">
        <v>209</v>
      </c>
    </row>
    <row r="1353" spans="2:51" s="13" customFormat="1">
      <c r="B1353" s="212"/>
      <c r="C1353" s="213"/>
      <c r="D1353" s="214" t="s">
        <v>555</v>
      </c>
      <c r="E1353" s="215" t="s">
        <v>1</v>
      </c>
      <c r="F1353" s="216" t="s">
        <v>1990</v>
      </c>
      <c r="G1353" s="213"/>
      <c r="H1353" s="217">
        <v>1.77</v>
      </c>
      <c r="I1353" s="218"/>
      <c r="J1353" s="213"/>
      <c r="K1353" s="213"/>
      <c r="L1353" s="219"/>
      <c r="M1353" s="220"/>
      <c r="N1353" s="221"/>
      <c r="O1353" s="221"/>
      <c r="P1353" s="221"/>
      <c r="Q1353" s="221"/>
      <c r="R1353" s="221"/>
      <c r="S1353" s="221"/>
      <c r="T1353" s="222"/>
      <c r="AT1353" s="223" t="s">
        <v>555</v>
      </c>
      <c r="AU1353" s="223" t="s">
        <v>87</v>
      </c>
      <c r="AV1353" s="13" t="s">
        <v>87</v>
      </c>
      <c r="AW1353" s="13" t="s">
        <v>32</v>
      </c>
      <c r="AX1353" s="13" t="s">
        <v>77</v>
      </c>
      <c r="AY1353" s="223" t="s">
        <v>209</v>
      </c>
    </row>
    <row r="1354" spans="2:51" s="15" customFormat="1">
      <c r="B1354" s="246"/>
      <c r="C1354" s="247"/>
      <c r="D1354" s="214" t="s">
        <v>555</v>
      </c>
      <c r="E1354" s="248" t="s">
        <v>1</v>
      </c>
      <c r="F1354" s="249" t="s">
        <v>1994</v>
      </c>
      <c r="G1354" s="247"/>
      <c r="H1354" s="248" t="s">
        <v>1</v>
      </c>
      <c r="I1354" s="250"/>
      <c r="J1354" s="247"/>
      <c r="K1354" s="247"/>
      <c r="L1354" s="251"/>
      <c r="M1354" s="252"/>
      <c r="N1354" s="253"/>
      <c r="O1354" s="253"/>
      <c r="P1354" s="253"/>
      <c r="Q1354" s="253"/>
      <c r="R1354" s="253"/>
      <c r="S1354" s="253"/>
      <c r="T1354" s="254"/>
      <c r="AT1354" s="255" t="s">
        <v>555</v>
      </c>
      <c r="AU1354" s="255" t="s">
        <v>87</v>
      </c>
      <c r="AV1354" s="15" t="s">
        <v>85</v>
      </c>
      <c r="AW1354" s="15" t="s">
        <v>32</v>
      </c>
      <c r="AX1354" s="15" t="s">
        <v>77</v>
      </c>
      <c r="AY1354" s="255" t="s">
        <v>209</v>
      </c>
    </row>
    <row r="1355" spans="2:51" s="13" customFormat="1">
      <c r="B1355" s="212"/>
      <c r="C1355" s="213"/>
      <c r="D1355" s="214" t="s">
        <v>555</v>
      </c>
      <c r="E1355" s="215" t="s">
        <v>1</v>
      </c>
      <c r="F1355" s="216" t="s">
        <v>1995</v>
      </c>
      <c r="G1355" s="213"/>
      <c r="H1355" s="217">
        <v>6.58</v>
      </c>
      <c r="I1355" s="218"/>
      <c r="J1355" s="213"/>
      <c r="K1355" s="213"/>
      <c r="L1355" s="219"/>
      <c r="M1355" s="220"/>
      <c r="N1355" s="221"/>
      <c r="O1355" s="221"/>
      <c r="P1355" s="221"/>
      <c r="Q1355" s="221"/>
      <c r="R1355" s="221"/>
      <c r="S1355" s="221"/>
      <c r="T1355" s="222"/>
      <c r="AT1355" s="223" t="s">
        <v>555</v>
      </c>
      <c r="AU1355" s="223" t="s">
        <v>87</v>
      </c>
      <c r="AV1355" s="13" t="s">
        <v>87</v>
      </c>
      <c r="AW1355" s="13" t="s">
        <v>32</v>
      </c>
      <c r="AX1355" s="13" t="s">
        <v>77</v>
      </c>
      <c r="AY1355" s="223" t="s">
        <v>209</v>
      </c>
    </row>
    <row r="1356" spans="2:51" s="15" customFormat="1">
      <c r="B1356" s="246"/>
      <c r="C1356" s="247"/>
      <c r="D1356" s="214" t="s">
        <v>555</v>
      </c>
      <c r="E1356" s="248" t="s">
        <v>1</v>
      </c>
      <c r="F1356" s="249" t="s">
        <v>1996</v>
      </c>
      <c r="G1356" s="247"/>
      <c r="H1356" s="248" t="s">
        <v>1</v>
      </c>
      <c r="I1356" s="250"/>
      <c r="J1356" s="247"/>
      <c r="K1356" s="247"/>
      <c r="L1356" s="251"/>
      <c r="M1356" s="252"/>
      <c r="N1356" s="253"/>
      <c r="O1356" s="253"/>
      <c r="P1356" s="253"/>
      <c r="Q1356" s="253"/>
      <c r="R1356" s="253"/>
      <c r="S1356" s="253"/>
      <c r="T1356" s="254"/>
      <c r="AT1356" s="255" t="s">
        <v>555</v>
      </c>
      <c r="AU1356" s="255" t="s">
        <v>87</v>
      </c>
      <c r="AV1356" s="15" t="s">
        <v>85</v>
      </c>
      <c r="AW1356" s="15" t="s">
        <v>32</v>
      </c>
      <c r="AX1356" s="15" t="s">
        <v>77</v>
      </c>
      <c r="AY1356" s="255" t="s">
        <v>209</v>
      </c>
    </row>
    <row r="1357" spans="2:51" s="13" customFormat="1">
      <c r="B1357" s="212"/>
      <c r="C1357" s="213"/>
      <c r="D1357" s="214" t="s">
        <v>555</v>
      </c>
      <c r="E1357" s="215" t="s">
        <v>1</v>
      </c>
      <c r="F1357" s="216" t="s">
        <v>1997</v>
      </c>
      <c r="G1357" s="213"/>
      <c r="H1357" s="217">
        <v>14.18</v>
      </c>
      <c r="I1357" s="218"/>
      <c r="J1357" s="213"/>
      <c r="K1357" s="213"/>
      <c r="L1357" s="219"/>
      <c r="M1357" s="220"/>
      <c r="N1357" s="221"/>
      <c r="O1357" s="221"/>
      <c r="P1357" s="221"/>
      <c r="Q1357" s="221"/>
      <c r="R1357" s="221"/>
      <c r="S1357" s="221"/>
      <c r="T1357" s="222"/>
      <c r="AT1357" s="223" t="s">
        <v>555</v>
      </c>
      <c r="AU1357" s="223" t="s">
        <v>87</v>
      </c>
      <c r="AV1357" s="13" t="s">
        <v>87</v>
      </c>
      <c r="AW1357" s="13" t="s">
        <v>32</v>
      </c>
      <c r="AX1357" s="13" t="s">
        <v>77</v>
      </c>
      <c r="AY1357" s="223" t="s">
        <v>209</v>
      </c>
    </row>
    <row r="1358" spans="2:51" s="15" customFormat="1">
      <c r="B1358" s="246"/>
      <c r="C1358" s="247"/>
      <c r="D1358" s="214" t="s">
        <v>555</v>
      </c>
      <c r="E1358" s="248" t="s">
        <v>1</v>
      </c>
      <c r="F1358" s="249" t="s">
        <v>1998</v>
      </c>
      <c r="G1358" s="247"/>
      <c r="H1358" s="248" t="s">
        <v>1</v>
      </c>
      <c r="I1358" s="250"/>
      <c r="J1358" s="247"/>
      <c r="K1358" s="247"/>
      <c r="L1358" s="251"/>
      <c r="M1358" s="252"/>
      <c r="N1358" s="253"/>
      <c r="O1358" s="253"/>
      <c r="P1358" s="253"/>
      <c r="Q1358" s="253"/>
      <c r="R1358" s="253"/>
      <c r="S1358" s="253"/>
      <c r="T1358" s="254"/>
      <c r="AT1358" s="255" t="s">
        <v>555</v>
      </c>
      <c r="AU1358" s="255" t="s">
        <v>87</v>
      </c>
      <c r="AV1358" s="15" t="s">
        <v>85</v>
      </c>
      <c r="AW1358" s="15" t="s">
        <v>32</v>
      </c>
      <c r="AX1358" s="15" t="s">
        <v>77</v>
      </c>
      <c r="AY1358" s="255" t="s">
        <v>209</v>
      </c>
    </row>
    <row r="1359" spans="2:51" s="13" customFormat="1">
      <c r="B1359" s="212"/>
      <c r="C1359" s="213"/>
      <c r="D1359" s="214" t="s">
        <v>555</v>
      </c>
      <c r="E1359" s="215" t="s">
        <v>1</v>
      </c>
      <c r="F1359" s="216" t="s">
        <v>1999</v>
      </c>
      <c r="G1359" s="213"/>
      <c r="H1359" s="217">
        <v>190.36</v>
      </c>
      <c r="I1359" s="218"/>
      <c r="J1359" s="213"/>
      <c r="K1359" s="213"/>
      <c r="L1359" s="219"/>
      <c r="M1359" s="220"/>
      <c r="N1359" s="221"/>
      <c r="O1359" s="221"/>
      <c r="P1359" s="221"/>
      <c r="Q1359" s="221"/>
      <c r="R1359" s="221"/>
      <c r="S1359" s="221"/>
      <c r="T1359" s="222"/>
      <c r="AT1359" s="223" t="s">
        <v>555</v>
      </c>
      <c r="AU1359" s="223" t="s">
        <v>87</v>
      </c>
      <c r="AV1359" s="13" t="s">
        <v>87</v>
      </c>
      <c r="AW1359" s="13" t="s">
        <v>32</v>
      </c>
      <c r="AX1359" s="13" t="s">
        <v>77</v>
      </c>
      <c r="AY1359" s="223" t="s">
        <v>209</v>
      </c>
    </row>
    <row r="1360" spans="2:51" s="15" customFormat="1">
      <c r="B1360" s="246"/>
      <c r="C1360" s="247"/>
      <c r="D1360" s="214" t="s">
        <v>555</v>
      </c>
      <c r="E1360" s="248" t="s">
        <v>1</v>
      </c>
      <c r="F1360" s="249" t="s">
        <v>2000</v>
      </c>
      <c r="G1360" s="247"/>
      <c r="H1360" s="248" t="s">
        <v>1</v>
      </c>
      <c r="I1360" s="250"/>
      <c r="J1360" s="247"/>
      <c r="K1360" s="247"/>
      <c r="L1360" s="251"/>
      <c r="M1360" s="252"/>
      <c r="N1360" s="253"/>
      <c r="O1360" s="253"/>
      <c r="P1360" s="253"/>
      <c r="Q1360" s="253"/>
      <c r="R1360" s="253"/>
      <c r="S1360" s="253"/>
      <c r="T1360" s="254"/>
      <c r="AT1360" s="255" t="s">
        <v>555</v>
      </c>
      <c r="AU1360" s="255" t="s">
        <v>87</v>
      </c>
      <c r="AV1360" s="15" t="s">
        <v>85</v>
      </c>
      <c r="AW1360" s="15" t="s">
        <v>32</v>
      </c>
      <c r="AX1360" s="15" t="s">
        <v>77</v>
      </c>
      <c r="AY1360" s="255" t="s">
        <v>209</v>
      </c>
    </row>
    <row r="1361" spans="2:51" s="13" customFormat="1">
      <c r="B1361" s="212"/>
      <c r="C1361" s="213"/>
      <c r="D1361" s="214" t="s">
        <v>555</v>
      </c>
      <c r="E1361" s="215" t="s">
        <v>1</v>
      </c>
      <c r="F1361" s="216" t="s">
        <v>2001</v>
      </c>
      <c r="G1361" s="213"/>
      <c r="H1361" s="217">
        <v>9.1</v>
      </c>
      <c r="I1361" s="218"/>
      <c r="J1361" s="213"/>
      <c r="K1361" s="213"/>
      <c r="L1361" s="219"/>
      <c r="M1361" s="220"/>
      <c r="N1361" s="221"/>
      <c r="O1361" s="221"/>
      <c r="P1361" s="221"/>
      <c r="Q1361" s="221"/>
      <c r="R1361" s="221"/>
      <c r="S1361" s="221"/>
      <c r="T1361" s="222"/>
      <c r="AT1361" s="223" t="s">
        <v>555</v>
      </c>
      <c r="AU1361" s="223" t="s">
        <v>87</v>
      </c>
      <c r="AV1361" s="13" t="s">
        <v>87</v>
      </c>
      <c r="AW1361" s="13" t="s">
        <v>32</v>
      </c>
      <c r="AX1361" s="13" t="s">
        <v>77</v>
      </c>
      <c r="AY1361" s="223" t="s">
        <v>209</v>
      </c>
    </row>
    <row r="1362" spans="2:51" s="15" customFormat="1">
      <c r="B1362" s="246"/>
      <c r="C1362" s="247"/>
      <c r="D1362" s="214" t="s">
        <v>555</v>
      </c>
      <c r="E1362" s="248" t="s">
        <v>1</v>
      </c>
      <c r="F1362" s="249" t="s">
        <v>2002</v>
      </c>
      <c r="G1362" s="247"/>
      <c r="H1362" s="248" t="s">
        <v>1</v>
      </c>
      <c r="I1362" s="250"/>
      <c r="J1362" s="247"/>
      <c r="K1362" s="247"/>
      <c r="L1362" s="251"/>
      <c r="M1362" s="252"/>
      <c r="N1362" s="253"/>
      <c r="O1362" s="253"/>
      <c r="P1362" s="253"/>
      <c r="Q1362" s="253"/>
      <c r="R1362" s="253"/>
      <c r="S1362" s="253"/>
      <c r="T1362" s="254"/>
      <c r="AT1362" s="255" t="s">
        <v>555</v>
      </c>
      <c r="AU1362" s="255" t="s">
        <v>87</v>
      </c>
      <c r="AV1362" s="15" t="s">
        <v>85</v>
      </c>
      <c r="AW1362" s="15" t="s">
        <v>32</v>
      </c>
      <c r="AX1362" s="15" t="s">
        <v>77</v>
      </c>
      <c r="AY1362" s="255" t="s">
        <v>209</v>
      </c>
    </row>
    <row r="1363" spans="2:51" s="13" customFormat="1">
      <c r="B1363" s="212"/>
      <c r="C1363" s="213"/>
      <c r="D1363" s="214" t="s">
        <v>555</v>
      </c>
      <c r="E1363" s="215" t="s">
        <v>1</v>
      </c>
      <c r="F1363" s="216" t="s">
        <v>2003</v>
      </c>
      <c r="G1363" s="213"/>
      <c r="H1363" s="217">
        <v>14.67</v>
      </c>
      <c r="I1363" s="218"/>
      <c r="J1363" s="213"/>
      <c r="K1363" s="213"/>
      <c r="L1363" s="219"/>
      <c r="M1363" s="220"/>
      <c r="N1363" s="221"/>
      <c r="O1363" s="221"/>
      <c r="P1363" s="221"/>
      <c r="Q1363" s="221"/>
      <c r="R1363" s="221"/>
      <c r="S1363" s="221"/>
      <c r="T1363" s="222"/>
      <c r="AT1363" s="223" t="s">
        <v>555</v>
      </c>
      <c r="AU1363" s="223" t="s">
        <v>87</v>
      </c>
      <c r="AV1363" s="13" t="s">
        <v>87</v>
      </c>
      <c r="AW1363" s="13" t="s">
        <v>32</v>
      </c>
      <c r="AX1363" s="13" t="s">
        <v>77</v>
      </c>
      <c r="AY1363" s="223" t="s">
        <v>209</v>
      </c>
    </row>
    <row r="1364" spans="2:51" s="15" customFormat="1">
      <c r="B1364" s="246"/>
      <c r="C1364" s="247"/>
      <c r="D1364" s="214" t="s">
        <v>555</v>
      </c>
      <c r="E1364" s="248" t="s">
        <v>1</v>
      </c>
      <c r="F1364" s="249" t="s">
        <v>2004</v>
      </c>
      <c r="G1364" s="247"/>
      <c r="H1364" s="248" t="s">
        <v>1</v>
      </c>
      <c r="I1364" s="250"/>
      <c r="J1364" s="247"/>
      <c r="K1364" s="247"/>
      <c r="L1364" s="251"/>
      <c r="M1364" s="252"/>
      <c r="N1364" s="253"/>
      <c r="O1364" s="253"/>
      <c r="P1364" s="253"/>
      <c r="Q1364" s="253"/>
      <c r="R1364" s="253"/>
      <c r="S1364" s="253"/>
      <c r="T1364" s="254"/>
      <c r="AT1364" s="255" t="s">
        <v>555</v>
      </c>
      <c r="AU1364" s="255" t="s">
        <v>87</v>
      </c>
      <c r="AV1364" s="15" t="s">
        <v>85</v>
      </c>
      <c r="AW1364" s="15" t="s">
        <v>32</v>
      </c>
      <c r="AX1364" s="15" t="s">
        <v>77</v>
      </c>
      <c r="AY1364" s="255" t="s">
        <v>209</v>
      </c>
    </row>
    <row r="1365" spans="2:51" s="13" customFormat="1">
      <c r="B1365" s="212"/>
      <c r="C1365" s="213"/>
      <c r="D1365" s="214" t="s">
        <v>555</v>
      </c>
      <c r="E1365" s="215" t="s">
        <v>1</v>
      </c>
      <c r="F1365" s="216" t="s">
        <v>2005</v>
      </c>
      <c r="G1365" s="213"/>
      <c r="H1365" s="217">
        <v>3.52</v>
      </c>
      <c r="I1365" s="218"/>
      <c r="J1365" s="213"/>
      <c r="K1365" s="213"/>
      <c r="L1365" s="219"/>
      <c r="M1365" s="220"/>
      <c r="N1365" s="221"/>
      <c r="O1365" s="221"/>
      <c r="P1365" s="221"/>
      <c r="Q1365" s="221"/>
      <c r="R1365" s="221"/>
      <c r="S1365" s="221"/>
      <c r="T1365" s="222"/>
      <c r="AT1365" s="223" t="s">
        <v>555</v>
      </c>
      <c r="AU1365" s="223" t="s">
        <v>87</v>
      </c>
      <c r="AV1365" s="13" t="s">
        <v>87</v>
      </c>
      <c r="AW1365" s="13" t="s">
        <v>32</v>
      </c>
      <c r="AX1365" s="13" t="s">
        <v>77</v>
      </c>
      <c r="AY1365" s="223" t="s">
        <v>209</v>
      </c>
    </row>
    <row r="1366" spans="2:51" s="15" customFormat="1">
      <c r="B1366" s="246"/>
      <c r="C1366" s="247"/>
      <c r="D1366" s="214" t="s">
        <v>555</v>
      </c>
      <c r="E1366" s="248" t="s">
        <v>1</v>
      </c>
      <c r="F1366" s="249" t="s">
        <v>2006</v>
      </c>
      <c r="G1366" s="247"/>
      <c r="H1366" s="248" t="s">
        <v>1</v>
      </c>
      <c r="I1366" s="250"/>
      <c r="J1366" s="247"/>
      <c r="K1366" s="247"/>
      <c r="L1366" s="251"/>
      <c r="M1366" s="252"/>
      <c r="N1366" s="253"/>
      <c r="O1366" s="253"/>
      <c r="P1366" s="253"/>
      <c r="Q1366" s="253"/>
      <c r="R1366" s="253"/>
      <c r="S1366" s="253"/>
      <c r="T1366" s="254"/>
      <c r="AT1366" s="255" t="s">
        <v>555</v>
      </c>
      <c r="AU1366" s="255" t="s">
        <v>87</v>
      </c>
      <c r="AV1366" s="15" t="s">
        <v>85</v>
      </c>
      <c r="AW1366" s="15" t="s">
        <v>32</v>
      </c>
      <c r="AX1366" s="15" t="s">
        <v>77</v>
      </c>
      <c r="AY1366" s="255" t="s">
        <v>209</v>
      </c>
    </row>
    <row r="1367" spans="2:51" s="13" customFormat="1">
      <c r="B1367" s="212"/>
      <c r="C1367" s="213"/>
      <c r="D1367" s="214" t="s">
        <v>555</v>
      </c>
      <c r="E1367" s="215" t="s">
        <v>1</v>
      </c>
      <c r="F1367" s="216" t="s">
        <v>1620</v>
      </c>
      <c r="G1367" s="213"/>
      <c r="H1367" s="217">
        <v>0.99</v>
      </c>
      <c r="I1367" s="218"/>
      <c r="J1367" s="213"/>
      <c r="K1367" s="213"/>
      <c r="L1367" s="219"/>
      <c r="M1367" s="220"/>
      <c r="N1367" s="221"/>
      <c r="O1367" s="221"/>
      <c r="P1367" s="221"/>
      <c r="Q1367" s="221"/>
      <c r="R1367" s="221"/>
      <c r="S1367" s="221"/>
      <c r="T1367" s="222"/>
      <c r="AT1367" s="223" t="s">
        <v>555</v>
      </c>
      <c r="AU1367" s="223" t="s">
        <v>87</v>
      </c>
      <c r="AV1367" s="13" t="s">
        <v>87</v>
      </c>
      <c r="AW1367" s="13" t="s">
        <v>32</v>
      </c>
      <c r="AX1367" s="13" t="s">
        <v>77</v>
      </c>
      <c r="AY1367" s="223" t="s">
        <v>209</v>
      </c>
    </row>
    <row r="1368" spans="2:51" s="15" customFormat="1">
      <c r="B1368" s="246"/>
      <c r="C1368" s="247"/>
      <c r="D1368" s="214" t="s">
        <v>555</v>
      </c>
      <c r="E1368" s="248" t="s">
        <v>1</v>
      </c>
      <c r="F1368" s="249" t="s">
        <v>2007</v>
      </c>
      <c r="G1368" s="247"/>
      <c r="H1368" s="248" t="s">
        <v>1</v>
      </c>
      <c r="I1368" s="250"/>
      <c r="J1368" s="247"/>
      <c r="K1368" s="247"/>
      <c r="L1368" s="251"/>
      <c r="M1368" s="252"/>
      <c r="N1368" s="253"/>
      <c r="O1368" s="253"/>
      <c r="P1368" s="253"/>
      <c r="Q1368" s="253"/>
      <c r="R1368" s="253"/>
      <c r="S1368" s="253"/>
      <c r="T1368" s="254"/>
      <c r="AT1368" s="255" t="s">
        <v>555</v>
      </c>
      <c r="AU1368" s="255" t="s">
        <v>87</v>
      </c>
      <c r="AV1368" s="15" t="s">
        <v>85</v>
      </c>
      <c r="AW1368" s="15" t="s">
        <v>32</v>
      </c>
      <c r="AX1368" s="15" t="s">
        <v>77</v>
      </c>
      <c r="AY1368" s="255" t="s">
        <v>209</v>
      </c>
    </row>
    <row r="1369" spans="2:51" s="13" customFormat="1">
      <c r="B1369" s="212"/>
      <c r="C1369" s="213"/>
      <c r="D1369" s="214" t="s">
        <v>555</v>
      </c>
      <c r="E1369" s="215" t="s">
        <v>1</v>
      </c>
      <c r="F1369" s="216" t="s">
        <v>1620</v>
      </c>
      <c r="G1369" s="213"/>
      <c r="H1369" s="217">
        <v>0.99</v>
      </c>
      <c r="I1369" s="218"/>
      <c r="J1369" s="213"/>
      <c r="K1369" s="213"/>
      <c r="L1369" s="219"/>
      <c r="M1369" s="220"/>
      <c r="N1369" s="221"/>
      <c r="O1369" s="221"/>
      <c r="P1369" s="221"/>
      <c r="Q1369" s="221"/>
      <c r="R1369" s="221"/>
      <c r="S1369" s="221"/>
      <c r="T1369" s="222"/>
      <c r="AT1369" s="223" t="s">
        <v>555</v>
      </c>
      <c r="AU1369" s="223" t="s">
        <v>87</v>
      </c>
      <c r="AV1369" s="13" t="s">
        <v>87</v>
      </c>
      <c r="AW1369" s="13" t="s">
        <v>32</v>
      </c>
      <c r="AX1369" s="13" t="s">
        <v>77</v>
      </c>
      <c r="AY1369" s="223" t="s">
        <v>209</v>
      </c>
    </row>
    <row r="1370" spans="2:51" s="15" customFormat="1">
      <c r="B1370" s="246"/>
      <c r="C1370" s="247"/>
      <c r="D1370" s="214" t="s">
        <v>555</v>
      </c>
      <c r="E1370" s="248" t="s">
        <v>1</v>
      </c>
      <c r="F1370" s="249" t="s">
        <v>2008</v>
      </c>
      <c r="G1370" s="247"/>
      <c r="H1370" s="248" t="s">
        <v>1</v>
      </c>
      <c r="I1370" s="250"/>
      <c r="J1370" s="247"/>
      <c r="K1370" s="247"/>
      <c r="L1370" s="251"/>
      <c r="M1370" s="252"/>
      <c r="N1370" s="253"/>
      <c r="O1370" s="253"/>
      <c r="P1370" s="253"/>
      <c r="Q1370" s="253"/>
      <c r="R1370" s="253"/>
      <c r="S1370" s="253"/>
      <c r="T1370" s="254"/>
      <c r="AT1370" s="255" t="s">
        <v>555</v>
      </c>
      <c r="AU1370" s="255" t="s">
        <v>87</v>
      </c>
      <c r="AV1370" s="15" t="s">
        <v>85</v>
      </c>
      <c r="AW1370" s="15" t="s">
        <v>32</v>
      </c>
      <c r="AX1370" s="15" t="s">
        <v>77</v>
      </c>
      <c r="AY1370" s="255" t="s">
        <v>209</v>
      </c>
    </row>
    <row r="1371" spans="2:51" s="13" customFormat="1">
      <c r="B1371" s="212"/>
      <c r="C1371" s="213"/>
      <c r="D1371" s="214" t="s">
        <v>555</v>
      </c>
      <c r="E1371" s="215" t="s">
        <v>1</v>
      </c>
      <c r="F1371" s="216" t="s">
        <v>2005</v>
      </c>
      <c r="G1371" s="213"/>
      <c r="H1371" s="217">
        <v>3.52</v>
      </c>
      <c r="I1371" s="218"/>
      <c r="J1371" s="213"/>
      <c r="K1371" s="213"/>
      <c r="L1371" s="219"/>
      <c r="M1371" s="220"/>
      <c r="N1371" s="221"/>
      <c r="O1371" s="221"/>
      <c r="P1371" s="221"/>
      <c r="Q1371" s="221"/>
      <c r="R1371" s="221"/>
      <c r="S1371" s="221"/>
      <c r="T1371" s="222"/>
      <c r="AT1371" s="223" t="s">
        <v>555</v>
      </c>
      <c r="AU1371" s="223" t="s">
        <v>87</v>
      </c>
      <c r="AV1371" s="13" t="s">
        <v>87</v>
      </c>
      <c r="AW1371" s="13" t="s">
        <v>32</v>
      </c>
      <c r="AX1371" s="13" t="s">
        <v>77</v>
      </c>
      <c r="AY1371" s="223" t="s">
        <v>209</v>
      </c>
    </row>
    <row r="1372" spans="2:51" s="15" customFormat="1">
      <c r="B1372" s="246"/>
      <c r="C1372" s="247"/>
      <c r="D1372" s="214" t="s">
        <v>555</v>
      </c>
      <c r="E1372" s="248" t="s">
        <v>1</v>
      </c>
      <c r="F1372" s="249" t="s">
        <v>2009</v>
      </c>
      <c r="G1372" s="247"/>
      <c r="H1372" s="248" t="s">
        <v>1</v>
      </c>
      <c r="I1372" s="250"/>
      <c r="J1372" s="247"/>
      <c r="K1372" s="247"/>
      <c r="L1372" s="251"/>
      <c r="M1372" s="252"/>
      <c r="N1372" s="253"/>
      <c r="O1372" s="253"/>
      <c r="P1372" s="253"/>
      <c r="Q1372" s="253"/>
      <c r="R1372" s="253"/>
      <c r="S1372" s="253"/>
      <c r="T1372" s="254"/>
      <c r="AT1372" s="255" t="s">
        <v>555</v>
      </c>
      <c r="AU1372" s="255" t="s">
        <v>87</v>
      </c>
      <c r="AV1372" s="15" t="s">
        <v>85</v>
      </c>
      <c r="AW1372" s="15" t="s">
        <v>32</v>
      </c>
      <c r="AX1372" s="15" t="s">
        <v>77</v>
      </c>
      <c r="AY1372" s="255" t="s">
        <v>209</v>
      </c>
    </row>
    <row r="1373" spans="2:51" s="13" customFormat="1">
      <c r="B1373" s="212"/>
      <c r="C1373" s="213"/>
      <c r="D1373" s="214" t="s">
        <v>555</v>
      </c>
      <c r="E1373" s="215" t="s">
        <v>1</v>
      </c>
      <c r="F1373" s="216" t="s">
        <v>1620</v>
      </c>
      <c r="G1373" s="213"/>
      <c r="H1373" s="217">
        <v>0.99</v>
      </c>
      <c r="I1373" s="218"/>
      <c r="J1373" s="213"/>
      <c r="K1373" s="213"/>
      <c r="L1373" s="219"/>
      <c r="M1373" s="220"/>
      <c r="N1373" s="221"/>
      <c r="O1373" s="221"/>
      <c r="P1373" s="221"/>
      <c r="Q1373" s="221"/>
      <c r="R1373" s="221"/>
      <c r="S1373" s="221"/>
      <c r="T1373" s="222"/>
      <c r="AT1373" s="223" t="s">
        <v>555</v>
      </c>
      <c r="AU1373" s="223" t="s">
        <v>87</v>
      </c>
      <c r="AV1373" s="13" t="s">
        <v>87</v>
      </c>
      <c r="AW1373" s="13" t="s">
        <v>32</v>
      </c>
      <c r="AX1373" s="13" t="s">
        <v>77</v>
      </c>
      <c r="AY1373" s="223" t="s">
        <v>209</v>
      </c>
    </row>
    <row r="1374" spans="2:51" s="15" customFormat="1">
      <c r="B1374" s="246"/>
      <c r="C1374" s="247"/>
      <c r="D1374" s="214" t="s">
        <v>555</v>
      </c>
      <c r="E1374" s="248" t="s">
        <v>1</v>
      </c>
      <c r="F1374" s="249" t="s">
        <v>2010</v>
      </c>
      <c r="G1374" s="247"/>
      <c r="H1374" s="248" t="s">
        <v>1</v>
      </c>
      <c r="I1374" s="250"/>
      <c r="J1374" s="247"/>
      <c r="K1374" s="247"/>
      <c r="L1374" s="251"/>
      <c r="M1374" s="252"/>
      <c r="N1374" s="253"/>
      <c r="O1374" s="253"/>
      <c r="P1374" s="253"/>
      <c r="Q1374" s="253"/>
      <c r="R1374" s="253"/>
      <c r="S1374" s="253"/>
      <c r="T1374" s="254"/>
      <c r="AT1374" s="255" t="s">
        <v>555</v>
      </c>
      <c r="AU1374" s="255" t="s">
        <v>87</v>
      </c>
      <c r="AV1374" s="15" t="s">
        <v>85</v>
      </c>
      <c r="AW1374" s="15" t="s">
        <v>32</v>
      </c>
      <c r="AX1374" s="15" t="s">
        <v>77</v>
      </c>
      <c r="AY1374" s="255" t="s">
        <v>209</v>
      </c>
    </row>
    <row r="1375" spans="2:51" s="13" customFormat="1">
      <c r="B1375" s="212"/>
      <c r="C1375" s="213"/>
      <c r="D1375" s="214" t="s">
        <v>555</v>
      </c>
      <c r="E1375" s="215" t="s">
        <v>1</v>
      </c>
      <c r="F1375" s="216" t="s">
        <v>1620</v>
      </c>
      <c r="G1375" s="213"/>
      <c r="H1375" s="217">
        <v>0.99</v>
      </c>
      <c r="I1375" s="218"/>
      <c r="J1375" s="213"/>
      <c r="K1375" s="213"/>
      <c r="L1375" s="219"/>
      <c r="M1375" s="220"/>
      <c r="N1375" s="221"/>
      <c r="O1375" s="221"/>
      <c r="P1375" s="221"/>
      <c r="Q1375" s="221"/>
      <c r="R1375" s="221"/>
      <c r="S1375" s="221"/>
      <c r="T1375" s="222"/>
      <c r="AT1375" s="223" t="s">
        <v>555</v>
      </c>
      <c r="AU1375" s="223" t="s">
        <v>87</v>
      </c>
      <c r="AV1375" s="13" t="s">
        <v>87</v>
      </c>
      <c r="AW1375" s="13" t="s">
        <v>32</v>
      </c>
      <c r="AX1375" s="13" t="s">
        <v>77</v>
      </c>
      <c r="AY1375" s="223" t="s">
        <v>209</v>
      </c>
    </row>
    <row r="1376" spans="2:51" s="15" customFormat="1">
      <c r="B1376" s="246"/>
      <c r="C1376" s="247"/>
      <c r="D1376" s="214" t="s">
        <v>555</v>
      </c>
      <c r="E1376" s="248" t="s">
        <v>1</v>
      </c>
      <c r="F1376" s="249" t="s">
        <v>2011</v>
      </c>
      <c r="G1376" s="247"/>
      <c r="H1376" s="248" t="s">
        <v>1</v>
      </c>
      <c r="I1376" s="250"/>
      <c r="J1376" s="247"/>
      <c r="K1376" s="247"/>
      <c r="L1376" s="251"/>
      <c r="M1376" s="252"/>
      <c r="N1376" s="253"/>
      <c r="O1376" s="253"/>
      <c r="P1376" s="253"/>
      <c r="Q1376" s="253"/>
      <c r="R1376" s="253"/>
      <c r="S1376" s="253"/>
      <c r="T1376" s="254"/>
      <c r="AT1376" s="255" t="s">
        <v>555</v>
      </c>
      <c r="AU1376" s="255" t="s">
        <v>87</v>
      </c>
      <c r="AV1376" s="15" t="s">
        <v>85</v>
      </c>
      <c r="AW1376" s="15" t="s">
        <v>32</v>
      </c>
      <c r="AX1376" s="15" t="s">
        <v>77</v>
      </c>
      <c r="AY1376" s="255" t="s">
        <v>209</v>
      </c>
    </row>
    <row r="1377" spans="2:51" s="13" customFormat="1">
      <c r="B1377" s="212"/>
      <c r="C1377" s="213"/>
      <c r="D1377" s="214" t="s">
        <v>555</v>
      </c>
      <c r="E1377" s="215" t="s">
        <v>1</v>
      </c>
      <c r="F1377" s="216" t="s">
        <v>2012</v>
      </c>
      <c r="G1377" s="213"/>
      <c r="H1377" s="217">
        <v>3.4</v>
      </c>
      <c r="I1377" s="218"/>
      <c r="J1377" s="213"/>
      <c r="K1377" s="213"/>
      <c r="L1377" s="219"/>
      <c r="M1377" s="220"/>
      <c r="N1377" s="221"/>
      <c r="O1377" s="221"/>
      <c r="P1377" s="221"/>
      <c r="Q1377" s="221"/>
      <c r="R1377" s="221"/>
      <c r="S1377" s="221"/>
      <c r="T1377" s="222"/>
      <c r="AT1377" s="223" t="s">
        <v>555</v>
      </c>
      <c r="AU1377" s="223" t="s">
        <v>87</v>
      </c>
      <c r="AV1377" s="13" t="s">
        <v>87</v>
      </c>
      <c r="AW1377" s="13" t="s">
        <v>32</v>
      </c>
      <c r="AX1377" s="13" t="s">
        <v>77</v>
      </c>
      <c r="AY1377" s="223" t="s">
        <v>209</v>
      </c>
    </row>
    <row r="1378" spans="2:51" s="15" customFormat="1">
      <c r="B1378" s="246"/>
      <c r="C1378" s="247"/>
      <c r="D1378" s="214" t="s">
        <v>555</v>
      </c>
      <c r="E1378" s="248" t="s">
        <v>1</v>
      </c>
      <c r="F1378" s="249" t="s">
        <v>2013</v>
      </c>
      <c r="G1378" s="247"/>
      <c r="H1378" s="248" t="s">
        <v>1</v>
      </c>
      <c r="I1378" s="250"/>
      <c r="J1378" s="247"/>
      <c r="K1378" s="247"/>
      <c r="L1378" s="251"/>
      <c r="M1378" s="252"/>
      <c r="N1378" s="253"/>
      <c r="O1378" s="253"/>
      <c r="P1378" s="253"/>
      <c r="Q1378" s="253"/>
      <c r="R1378" s="253"/>
      <c r="S1378" s="253"/>
      <c r="T1378" s="254"/>
      <c r="AT1378" s="255" t="s">
        <v>555</v>
      </c>
      <c r="AU1378" s="255" t="s">
        <v>87</v>
      </c>
      <c r="AV1378" s="15" t="s">
        <v>85</v>
      </c>
      <c r="AW1378" s="15" t="s">
        <v>32</v>
      </c>
      <c r="AX1378" s="15" t="s">
        <v>77</v>
      </c>
      <c r="AY1378" s="255" t="s">
        <v>209</v>
      </c>
    </row>
    <row r="1379" spans="2:51" s="13" customFormat="1">
      <c r="B1379" s="212"/>
      <c r="C1379" s="213"/>
      <c r="D1379" s="214" t="s">
        <v>555</v>
      </c>
      <c r="E1379" s="215" t="s">
        <v>1</v>
      </c>
      <c r="F1379" s="216" t="s">
        <v>2014</v>
      </c>
      <c r="G1379" s="213"/>
      <c r="H1379" s="217">
        <v>23.5</v>
      </c>
      <c r="I1379" s="218"/>
      <c r="J1379" s="213"/>
      <c r="K1379" s="213"/>
      <c r="L1379" s="219"/>
      <c r="M1379" s="220"/>
      <c r="N1379" s="221"/>
      <c r="O1379" s="221"/>
      <c r="P1379" s="221"/>
      <c r="Q1379" s="221"/>
      <c r="R1379" s="221"/>
      <c r="S1379" s="221"/>
      <c r="T1379" s="222"/>
      <c r="AT1379" s="223" t="s">
        <v>555</v>
      </c>
      <c r="AU1379" s="223" t="s">
        <v>87</v>
      </c>
      <c r="AV1379" s="13" t="s">
        <v>87</v>
      </c>
      <c r="AW1379" s="13" t="s">
        <v>32</v>
      </c>
      <c r="AX1379" s="13" t="s">
        <v>77</v>
      </c>
      <c r="AY1379" s="223" t="s">
        <v>209</v>
      </c>
    </row>
    <row r="1380" spans="2:51" s="15" customFormat="1">
      <c r="B1380" s="246"/>
      <c r="C1380" s="247"/>
      <c r="D1380" s="214" t="s">
        <v>555</v>
      </c>
      <c r="E1380" s="248" t="s">
        <v>1</v>
      </c>
      <c r="F1380" s="249" t="s">
        <v>2015</v>
      </c>
      <c r="G1380" s="247"/>
      <c r="H1380" s="248" t="s">
        <v>1</v>
      </c>
      <c r="I1380" s="250"/>
      <c r="J1380" s="247"/>
      <c r="K1380" s="247"/>
      <c r="L1380" s="251"/>
      <c r="M1380" s="252"/>
      <c r="N1380" s="253"/>
      <c r="O1380" s="253"/>
      <c r="P1380" s="253"/>
      <c r="Q1380" s="253"/>
      <c r="R1380" s="253"/>
      <c r="S1380" s="253"/>
      <c r="T1380" s="254"/>
      <c r="AT1380" s="255" t="s">
        <v>555</v>
      </c>
      <c r="AU1380" s="255" t="s">
        <v>87</v>
      </c>
      <c r="AV1380" s="15" t="s">
        <v>85</v>
      </c>
      <c r="AW1380" s="15" t="s">
        <v>32</v>
      </c>
      <c r="AX1380" s="15" t="s">
        <v>77</v>
      </c>
      <c r="AY1380" s="255" t="s">
        <v>209</v>
      </c>
    </row>
    <row r="1381" spans="2:51" s="13" customFormat="1">
      <c r="B1381" s="212"/>
      <c r="C1381" s="213"/>
      <c r="D1381" s="214" t="s">
        <v>555</v>
      </c>
      <c r="E1381" s="215" t="s">
        <v>1</v>
      </c>
      <c r="F1381" s="216" t="s">
        <v>2016</v>
      </c>
      <c r="G1381" s="213"/>
      <c r="H1381" s="217">
        <v>41.16</v>
      </c>
      <c r="I1381" s="218"/>
      <c r="J1381" s="213"/>
      <c r="K1381" s="213"/>
      <c r="L1381" s="219"/>
      <c r="M1381" s="220"/>
      <c r="N1381" s="221"/>
      <c r="O1381" s="221"/>
      <c r="P1381" s="221"/>
      <c r="Q1381" s="221"/>
      <c r="R1381" s="221"/>
      <c r="S1381" s="221"/>
      <c r="T1381" s="222"/>
      <c r="AT1381" s="223" t="s">
        <v>555</v>
      </c>
      <c r="AU1381" s="223" t="s">
        <v>87</v>
      </c>
      <c r="AV1381" s="13" t="s">
        <v>87</v>
      </c>
      <c r="AW1381" s="13" t="s">
        <v>32</v>
      </c>
      <c r="AX1381" s="13" t="s">
        <v>77</v>
      </c>
      <c r="AY1381" s="223" t="s">
        <v>209</v>
      </c>
    </row>
    <row r="1382" spans="2:51" s="15" customFormat="1">
      <c r="B1382" s="246"/>
      <c r="C1382" s="247"/>
      <c r="D1382" s="214" t="s">
        <v>555</v>
      </c>
      <c r="E1382" s="248" t="s">
        <v>1</v>
      </c>
      <c r="F1382" s="249" t="s">
        <v>2017</v>
      </c>
      <c r="G1382" s="247"/>
      <c r="H1382" s="248" t="s">
        <v>1</v>
      </c>
      <c r="I1382" s="250"/>
      <c r="J1382" s="247"/>
      <c r="K1382" s="247"/>
      <c r="L1382" s="251"/>
      <c r="M1382" s="252"/>
      <c r="N1382" s="253"/>
      <c r="O1382" s="253"/>
      <c r="P1382" s="253"/>
      <c r="Q1382" s="253"/>
      <c r="R1382" s="253"/>
      <c r="S1382" s="253"/>
      <c r="T1382" s="254"/>
      <c r="AT1382" s="255" t="s">
        <v>555</v>
      </c>
      <c r="AU1382" s="255" t="s">
        <v>87</v>
      </c>
      <c r="AV1382" s="15" t="s">
        <v>85</v>
      </c>
      <c r="AW1382" s="15" t="s">
        <v>32</v>
      </c>
      <c r="AX1382" s="15" t="s">
        <v>77</v>
      </c>
      <c r="AY1382" s="255" t="s">
        <v>209</v>
      </c>
    </row>
    <row r="1383" spans="2:51" s="13" customFormat="1">
      <c r="B1383" s="212"/>
      <c r="C1383" s="213"/>
      <c r="D1383" s="214" t="s">
        <v>555</v>
      </c>
      <c r="E1383" s="215" t="s">
        <v>1</v>
      </c>
      <c r="F1383" s="216" t="s">
        <v>1600</v>
      </c>
      <c r="G1383" s="213"/>
      <c r="H1383" s="217">
        <v>3.8</v>
      </c>
      <c r="I1383" s="218"/>
      <c r="J1383" s="213"/>
      <c r="K1383" s="213"/>
      <c r="L1383" s="219"/>
      <c r="M1383" s="220"/>
      <c r="N1383" s="221"/>
      <c r="O1383" s="221"/>
      <c r="P1383" s="221"/>
      <c r="Q1383" s="221"/>
      <c r="R1383" s="221"/>
      <c r="S1383" s="221"/>
      <c r="T1383" s="222"/>
      <c r="AT1383" s="223" t="s">
        <v>555</v>
      </c>
      <c r="AU1383" s="223" t="s">
        <v>87</v>
      </c>
      <c r="AV1383" s="13" t="s">
        <v>87</v>
      </c>
      <c r="AW1383" s="13" t="s">
        <v>32</v>
      </c>
      <c r="AX1383" s="13" t="s">
        <v>77</v>
      </c>
      <c r="AY1383" s="223" t="s">
        <v>209</v>
      </c>
    </row>
    <row r="1384" spans="2:51" s="15" customFormat="1">
      <c r="B1384" s="246"/>
      <c r="C1384" s="247"/>
      <c r="D1384" s="214" t="s">
        <v>555</v>
      </c>
      <c r="E1384" s="248" t="s">
        <v>1</v>
      </c>
      <c r="F1384" s="249" t="s">
        <v>2018</v>
      </c>
      <c r="G1384" s="247"/>
      <c r="H1384" s="248" t="s">
        <v>1</v>
      </c>
      <c r="I1384" s="250"/>
      <c r="J1384" s="247"/>
      <c r="K1384" s="247"/>
      <c r="L1384" s="251"/>
      <c r="M1384" s="252"/>
      <c r="N1384" s="253"/>
      <c r="O1384" s="253"/>
      <c r="P1384" s="253"/>
      <c r="Q1384" s="253"/>
      <c r="R1384" s="253"/>
      <c r="S1384" s="253"/>
      <c r="T1384" s="254"/>
      <c r="AT1384" s="255" t="s">
        <v>555</v>
      </c>
      <c r="AU1384" s="255" t="s">
        <v>87</v>
      </c>
      <c r="AV1384" s="15" t="s">
        <v>85</v>
      </c>
      <c r="AW1384" s="15" t="s">
        <v>32</v>
      </c>
      <c r="AX1384" s="15" t="s">
        <v>77</v>
      </c>
      <c r="AY1384" s="255" t="s">
        <v>209</v>
      </c>
    </row>
    <row r="1385" spans="2:51" s="13" customFormat="1">
      <c r="B1385" s="212"/>
      <c r="C1385" s="213"/>
      <c r="D1385" s="214" t="s">
        <v>555</v>
      </c>
      <c r="E1385" s="215" t="s">
        <v>1</v>
      </c>
      <c r="F1385" s="216" t="s">
        <v>2019</v>
      </c>
      <c r="G1385" s="213"/>
      <c r="H1385" s="217">
        <v>4.24</v>
      </c>
      <c r="I1385" s="218"/>
      <c r="J1385" s="213"/>
      <c r="K1385" s="213"/>
      <c r="L1385" s="219"/>
      <c r="M1385" s="220"/>
      <c r="N1385" s="221"/>
      <c r="O1385" s="221"/>
      <c r="P1385" s="221"/>
      <c r="Q1385" s="221"/>
      <c r="R1385" s="221"/>
      <c r="S1385" s="221"/>
      <c r="T1385" s="222"/>
      <c r="AT1385" s="223" t="s">
        <v>555</v>
      </c>
      <c r="AU1385" s="223" t="s">
        <v>87</v>
      </c>
      <c r="AV1385" s="13" t="s">
        <v>87</v>
      </c>
      <c r="AW1385" s="13" t="s">
        <v>32</v>
      </c>
      <c r="AX1385" s="13" t="s">
        <v>77</v>
      </c>
      <c r="AY1385" s="223" t="s">
        <v>209</v>
      </c>
    </row>
    <row r="1386" spans="2:51" s="15" customFormat="1">
      <c r="B1386" s="246"/>
      <c r="C1386" s="247"/>
      <c r="D1386" s="214" t="s">
        <v>555</v>
      </c>
      <c r="E1386" s="248" t="s">
        <v>1</v>
      </c>
      <c r="F1386" s="249" t="s">
        <v>2020</v>
      </c>
      <c r="G1386" s="247"/>
      <c r="H1386" s="248" t="s">
        <v>1</v>
      </c>
      <c r="I1386" s="250"/>
      <c r="J1386" s="247"/>
      <c r="K1386" s="247"/>
      <c r="L1386" s="251"/>
      <c r="M1386" s="252"/>
      <c r="N1386" s="253"/>
      <c r="O1386" s="253"/>
      <c r="P1386" s="253"/>
      <c r="Q1386" s="253"/>
      <c r="R1386" s="253"/>
      <c r="S1386" s="253"/>
      <c r="T1386" s="254"/>
      <c r="AT1386" s="255" t="s">
        <v>555</v>
      </c>
      <c r="AU1386" s="255" t="s">
        <v>87</v>
      </c>
      <c r="AV1386" s="15" t="s">
        <v>85</v>
      </c>
      <c r="AW1386" s="15" t="s">
        <v>32</v>
      </c>
      <c r="AX1386" s="15" t="s">
        <v>77</v>
      </c>
      <c r="AY1386" s="255" t="s">
        <v>209</v>
      </c>
    </row>
    <row r="1387" spans="2:51" s="13" customFormat="1">
      <c r="B1387" s="212"/>
      <c r="C1387" s="213"/>
      <c r="D1387" s="214" t="s">
        <v>555</v>
      </c>
      <c r="E1387" s="215" t="s">
        <v>1</v>
      </c>
      <c r="F1387" s="216" t="s">
        <v>2021</v>
      </c>
      <c r="G1387" s="213"/>
      <c r="H1387" s="217">
        <v>18.37</v>
      </c>
      <c r="I1387" s="218"/>
      <c r="J1387" s="213"/>
      <c r="K1387" s="213"/>
      <c r="L1387" s="219"/>
      <c r="M1387" s="220"/>
      <c r="N1387" s="221"/>
      <c r="O1387" s="221"/>
      <c r="P1387" s="221"/>
      <c r="Q1387" s="221"/>
      <c r="R1387" s="221"/>
      <c r="S1387" s="221"/>
      <c r="T1387" s="222"/>
      <c r="AT1387" s="223" t="s">
        <v>555</v>
      </c>
      <c r="AU1387" s="223" t="s">
        <v>87</v>
      </c>
      <c r="AV1387" s="13" t="s">
        <v>87</v>
      </c>
      <c r="AW1387" s="13" t="s">
        <v>32</v>
      </c>
      <c r="AX1387" s="13" t="s">
        <v>77</v>
      </c>
      <c r="AY1387" s="223" t="s">
        <v>209</v>
      </c>
    </row>
    <row r="1388" spans="2:51" s="15" customFormat="1">
      <c r="B1388" s="246"/>
      <c r="C1388" s="247"/>
      <c r="D1388" s="214" t="s">
        <v>555</v>
      </c>
      <c r="E1388" s="248" t="s">
        <v>1</v>
      </c>
      <c r="F1388" s="249" t="s">
        <v>2022</v>
      </c>
      <c r="G1388" s="247"/>
      <c r="H1388" s="248" t="s">
        <v>1</v>
      </c>
      <c r="I1388" s="250"/>
      <c r="J1388" s="247"/>
      <c r="K1388" s="247"/>
      <c r="L1388" s="251"/>
      <c r="M1388" s="252"/>
      <c r="N1388" s="253"/>
      <c r="O1388" s="253"/>
      <c r="P1388" s="253"/>
      <c r="Q1388" s="253"/>
      <c r="R1388" s="253"/>
      <c r="S1388" s="253"/>
      <c r="T1388" s="254"/>
      <c r="AT1388" s="255" t="s">
        <v>555</v>
      </c>
      <c r="AU1388" s="255" t="s">
        <v>87</v>
      </c>
      <c r="AV1388" s="15" t="s">
        <v>85</v>
      </c>
      <c r="AW1388" s="15" t="s">
        <v>32</v>
      </c>
      <c r="AX1388" s="15" t="s">
        <v>77</v>
      </c>
      <c r="AY1388" s="255" t="s">
        <v>209</v>
      </c>
    </row>
    <row r="1389" spans="2:51" s="13" customFormat="1">
      <c r="B1389" s="212"/>
      <c r="C1389" s="213"/>
      <c r="D1389" s="214" t="s">
        <v>555</v>
      </c>
      <c r="E1389" s="215" t="s">
        <v>1</v>
      </c>
      <c r="F1389" s="216" t="s">
        <v>2023</v>
      </c>
      <c r="G1389" s="213"/>
      <c r="H1389" s="217">
        <v>14.34</v>
      </c>
      <c r="I1389" s="218"/>
      <c r="J1389" s="213"/>
      <c r="K1389" s="213"/>
      <c r="L1389" s="219"/>
      <c r="M1389" s="220"/>
      <c r="N1389" s="221"/>
      <c r="O1389" s="221"/>
      <c r="P1389" s="221"/>
      <c r="Q1389" s="221"/>
      <c r="R1389" s="221"/>
      <c r="S1389" s="221"/>
      <c r="T1389" s="222"/>
      <c r="AT1389" s="223" t="s">
        <v>555</v>
      </c>
      <c r="AU1389" s="223" t="s">
        <v>87</v>
      </c>
      <c r="AV1389" s="13" t="s">
        <v>87</v>
      </c>
      <c r="AW1389" s="13" t="s">
        <v>32</v>
      </c>
      <c r="AX1389" s="13" t="s">
        <v>77</v>
      </c>
      <c r="AY1389" s="223" t="s">
        <v>209</v>
      </c>
    </row>
    <row r="1390" spans="2:51" s="15" customFormat="1">
      <c r="B1390" s="246"/>
      <c r="C1390" s="247"/>
      <c r="D1390" s="214" t="s">
        <v>555</v>
      </c>
      <c r="E1390" s="248" t="s">
        <v>1</v>
      </c>
      <c r="F1390" s="249" t="s">
        <v>2024</v>
      </c>
      <c r="G1390" s="247"/>
      <c r="H1390" s="248" t="s">
        <v>1</v>
      </c>
      <c r="I1390" s="250"/>
      <c r="J1390" s="247"/>
      <c r="K1390" s="247"/>
      <c r="L1390" s="251"/>
      <c r="M1390" s="252"/>
      <c r="N1390" s="253"/>
      <c r="O1390" s="253"/>
      <c r="P1390" s="253"/>
      <c r="Q1390" s="253"/>
      <c r="R1390" s="253"/>
      <c r="S1390" s="253"/>
      <c r="T1390" s="254"/>
      <c r="AT1390" s="255" t="s">
        <v>555</v>
      </c>
      <c r="AU1390" s="255" t="s">
        <v>87</v>
      </c>
      <c r="AV1390" s="15" t="s">
        <v>85</v>
      </c>
      <c r="AW1390" s="15" t="s">
        <v>32</v>
      </c>
      <c r="AX1390" s="15" t="s">
        <v>77</v>
      </c>
      <c r="AY1390" s="255" t="s">
        <v>209</v>
      </c>
    </row>
    <row r="1391" spans="2:51" s="13" customFormat="1">
      <c r="B1391" s="212"/>
      <c r="C1391" s="213"/>
      <c r="D1391" s="214" t="s">
        <v>555</v>
      </c>
      <c r="E1391" s="215" t="s">
        <v>1</v>
      </c>
      <c r="F1391" s="216" t="s">
        <v>2025</v>
      </c>
      <c r="G1391" s="213"/>
      <c r="H1391" s="217">
        <v>34.450000000000003</v>
      </c>
      <c r="I1391" s="218"/>
      <c r="J1391" s="213"/>
      <c r="K1391" s="213"/>
      <c r="L1391" s="219"/>
      <c r="M1391" s="220"/>
      <c r="N1391" s="221"/>
      <c r="O1391" s="221"/>
      <c r="P1391" s="221"/>
      <c r="Q1391" s="221"/>
      <c r="R1391" s="221"/>
      <c r="S1391" s="221"/>
      <c r="T1391" s="222"/>
      <c r="AT1391" s="223" t="s">
        <v>555</v>
      </c>
      <c r="AU1391" s="223" t="s">
        <v>87</v>
      </c>
      <c r="AV1391" s="13" t="s">
        <v>87</v>
      </c>
      <c r="AW1391" s="13" t="s">
        <v>32</v>
      </c>
      <c r="AX1391" s="13" t="s">
        <v>77</v>
      </c>
      <c r="AY1391" s="223" t="s">
        <v>209</v>
      </c>
    </row>
    <row r="1392" spans="2:51" s="16" customFormat="1">
      <c r="B1392" s="260"/>
      <c r="C1392" s="261"/>
      <c r="D1392" s="214" t="s">
        <v>555</v>
      </c>
      <c r="E1392" s="262" t="s">
        <v>1</v>
      </c>
      <c r="F1392" s="263" t="s">
        <v>942</v>
      </c>
      <c r="G1392" s="261"/>
      <c r="H1392" s="264">
        <v>573.69000000000017</v>
      </c>
      <c r="I1392" s="265"/>
      <c r="J1392" s="261"/>
      <c r="K1392" s="261"/>
      <c r="L1392" s="266"/>
      <c r="M1392" s="267"/>
      <c r="N1392" s="268"/>
      <c r="O1392" s="268"/>
      <c r="P1392" s="268"/>
      <c r="Q1392" s="268"/>
      <c r="R1392" s="268"/>
      <c r="S1392" s="268"/>
      <c r="T1392" s="269"/>
      <c r="AT1392" s="270" t="s">
        <v>555</v>
      </c>
      <c r="AU1392" s="270" t="s">
        <v>87</v>
      </c>
      <c r="AV1392" s="16" t="s">
        <v>226</v>
      </c>
      <c r="AW1392" s="16" t="s">
        <v>32</v>
      </c>
      <c r="AX1392" s="16" t="s">
        <v>77</v>
      </c>
      <c r="AY1392" s="270" t="s">
        <v>209</v>
      </c>
    </row>
    <row r="1393" spans="2:51" s="15" customFormat="1">
      <c r="B1393" s="246"/>
      <c r="C1393" s="247"/>
      <c r="D1393" s="214" t="s">
        <v>555</v>
      </c>
      <c r="E1393" s="248" t="s">
        <v>1</v>
      </c>
      <c r="F1393" s="249" t="s">
        <v>2026</v>
      </c>
      <c r="G1393" s="247"/>
      <c r="H1393" s="248" t="s">
        <v>1</v>
      </c>
      <c r="I1393" s="250"/>
      <c r="J1393" s="247"/>
      <c r="K1393" s="247"/>
      <c r="L1393" s="251"/>
      <c r="M1393" s="252"/>
      <c r="N1393" s="253"/>
      <c r="O1393" s="253"/>
      <c r="P1393" s="253"/>
      <c r="Q1393" s="253"/>
      <c r="R1393" s="253"/>
      <c r="S1393" s="253"/>
      <c r="T1393" s="254"/>
      <c r="AT1393" s="255" t="s">
        <v>555</v>
      </c>
      <c r="AU1393" s="255" t="s">
        <v>87</v>
      </c>
      <c r="AV1393" s="15" t="s">
        <v>85</v>
      </c>
      <c r="AW1393" s="15" t="s">
        <v>32</v>
      </c>
      <c r="AX1393" s="15" t="s">
        <v>77</v>
      </c>
      <c r="AY1393" s="255" t="s">
        <v>209</v>
      </c>
    </row>
    <row r="1394" spans="2:51" s="15" customFormat="1">
      <c r="B1394" s="246"/>
      <c r="C1394" s="247"/>
      <c r="D1394" s="214" t="s">
        <v>555</v>
      </c>
      <c r="E1394" s="248" t="s">
        <v>1</v>
      </c>
      <c r="F1394" s="249" t="s">
        <v>2027</v>
      </c>
      <c r="G1394" s="247"/>
      <c r="H1394" s="248" t="s">
        <v>1</v>
      </c>
      <c r="I1394" s="250"/>
      <c r="J1394" s="247"/>
      <c r="K1394" s="247"/>
      <c r="L1394" s="251"/>
      <c r="M1394" s="252"/>
      <c r="N1394" s="253"/>
      <c r="O1394" s="253"/>
      <c r="P1394" s="253"/>
      <c r="Q1394" s="253"/>
      <c r="R1394" s="253"/>
      <c r="S1394" s="253"/>
      <c r="T1394" s="254"/>
      <c r="AT1394" s="255" t="s">
        <v>555</v>
      </c>
      <c r="AU1394" s="255" t="s">
        <v>87</v>
      </c>
      <c r="AV1394" s="15" t="s">
        <v>85</v>
      </c>
      <c r="AW1394" s="15" t="s">
        <v>32</v>
      </c>
      <c r="AX1394" s="15" t="s">
        <v>77</v>
      </c>
      <c r="AY1394" s="255" t="s">
        <v>209</v>
      </c>
    </row>
    <row r="1395" spans="2:51" s="13" customFormat="1">
      <c r="B1395" s="212"/>
      <c r="C1395" s="213"/>
      <c r="D1395" s="214" t="s">
        <v>555</v>
      </c>
      <c r="E1395" s="215" t="s">
        <v>1</v>
      </c>
      <c r="F1395" s="216" t="s">
        <v>2028</v>
      </c>
      <c r="G1395" s="213"/>
      <c r="H1395" s="217">
        <v>15.31</v>
      </c>
      <c r="I1395" s="218"/>
      <c r="J1395" s="213"/>
      <c r="K1395" s="213"/>
      <c r="L1395" s="219"/>
      <c r="M1395" s="220"/>
      <c r="N1395" s="221"/>
      <c r="O1395" s="221"/>
      <c r="P1395" s="221"/>
      <c r="Q1395" s="221"/>
      <c r="R1395" s="221"/>
      <c r="S1395" s="221"/>
      <c r="T1395" s="222"/>
      <c r="AT1395" s="223" t="s">
        <v>555</v>
      </c>
      <c r="AU1395" s="223" t="s">
        <v>87</v>
      </c>
      <c r="AV1395" s="13" t="s">
        <v>87</v>
      </c>
      <c r="AW1395" s="13" t="s">
        <v>32</v>
      </c>
      <c r="AX1395" s="13" t="s">
        <v>77</v>
      </c>
      <c r="AY1395" s="223" t="s">
        <v>209</v>
      </c>
    </row>
    <row r="1396" spans="2:51" s="15" customFormat="1">
      <c r="B1396" s="246"/>
      <c r="C1396" s="247"/>
      <c r="D1396" s="214" t="s">
        <v>555</v>
      </c>
      <c r="E1396" s="248" t="s">
        <v>1</v>
      </c>
      <c r="F1396" s="249" t="s">
        <v>2029</v>
      </c>
      <c r="G1396" s="247"/>
      <c r="H1396" s="248" t="s">
        <v>1</v>
      </c>
      <c r="I1396" s="250"/>
      <c r="J1396" s="247"/>
      <c r="K1396" s="247"/>
      <c r="L1396" s="251"/>
      <c r="M1396" s="252"/>
      <c r="N1396" s="253"/>
      <c r="O1396" s="253"/>
      <c r="P1396" s="253"/>
      <c r="Q1396" s="253"/>
      <c r="R1396" s="253"/>
      <c r="S1396" s="253"/>
      <c r="T1396" s="254"/>
      <c r="AT1396" s="255" t="s">
        <v>555</v>
      </c>
      <c r="AU1396" s="255" t="s">
        <v>87</v>
      </c>
      <c r="AV1396" s="15" t="s">
        <v>85</v>
      </c>
      <c r="AW1396" s="15" t="s">
        <v>32</v>
      </c>
      <c r="AX1396" s="15" t="s">
        <v>77</v>
      </c>
      <c r="AY1396" s="255" t="s">
        <v>209</v>
      </c>
    </row>
    <row r="1397" spans="2:51" s="13" customFormat="1">
      <c r="B1397" s="212"/>
      <c r="C1397" s="213"/>
      <c r="D1397" s="214" t="s">
        <v>555</v>
      </c>
      <c r="E1397" s="215" t="s">
        <v>1</v>
      </c>
      <c r="F1397" s="216" t="s">
        <v>2030</v>
      </c>
      <c r="G1397" s="213"/>
      <c r="H1397" s="217">
        <v>10.78</v>
      </c>
      <c r="I1397" s="218"/>
      <c r="J1397" s="213"/>
      <c r="K1397" s="213"/>
      <c r="L1397" s="219"/>
      <c r="M1397" s="220"/>
      <c r="N1397" s="221"/>
      <c r="O1397" s="221"/>
      <c r="P1397" s="221"/>
      <c r="Q1397" s="221"/>
      <c r="R1397" s="221"/>
      <c r="S1397" s="221"/>
      <c r="T1397" s="222"/>
      <c r="AT1397" s="223" t="s">
        <v>555</v>
      </c>
      <c r="AU1397" s="223" t="s">
        <v>87</v>
      </c>
      <c r="AV1397" s="13" t="s">
        <v>87</v>
      </c>
      <c r="AW1397" s="13" t="s">
        <v>32</v>
      </c>
      <c r="AX1397" s="13" t="s">
        <v>77</v>
      </c>
      <c r="AY1397" s="223" t="s">
        <v>209</v>
      </c>
    </row>
    <row r="1398" spans="2:51" s="15" customFormat="1">
      <c r="B1398" s="246"/>
      <c r="C1398" s="247"/>
      <c r="D1398" s="214" t="s">
        <v>555</v>
      </c>
      <c r="E1398" s="248" t="s">
        <v>1</v>
      </c>
      <c r="F1398" s="249" t="s">
        <v>2031</v>
      </c>
      <c r="G1398" s="247"/>
      <c r="H1398" s="248" t="s">
        <v>1</v>
      </c>
      <c r="I1398" s="250"/>
      <c r="J1398" s="247"/>
      <c r="K1398" s="247"/>
      <c r="L1398" s="251"/>
      <c r="M1398" s="252"/>
      <c r="N1398" s="253"/>
      <c r="O1398" s="253"/>
      <c r="P1398" s="253"/>
      <c r="Q1398" s="253"/>
      <c r="R1398" s="253"/>
      <c r="S1398" s="253"/>
      <c r="T1398" s="254"/>
      <c r="AT1398" s="255" t="s">
        <v>555</v>
      </c>
      <c r="AU1398" s="255" t="s">
        <v>87</v>
      </c>
      <c r="AV1398" s="15" t="s">
        <v>85</v>
      </c>
      <c r="AW1398" s="15" t="s">
        <v>32</v>
      </c>
      <c r="AX1398" s="15" t="s">
        <v>77</v>
      </c>
      <c r="AY1398" s="255" t="s">
        <v>209</v>
      </c>
    </row>
    <row r="1399" spans="2:51" s="13" customFormat="1">
      <c r="B1399" s="212"/>
      <c r="C1399" s="213"/>
      <c r="D1399" s="214" t="s">
        <v>555</v>
      </c>
      <c r="E1399" s="215" t="s">
        <v>1</v>
      </c>
      <c r="F1399" s="216" t="s">
        <v>2032</v>
      </c>
      <c r="G1399" s="213"/>
      <c r="H1399" s="217">
        <v>154.68</v>
      </c>
      <c r="I1399" s="218"/>
      <c r="J1399" s="213"/>
      <c r="K1399" s="213"/>
      <c r="L1399" s="219"/>
      <c r="M1399" s="220"/>
      <c r="N1399" s="221"/>
      <c r="O1399" s="221"/>
      <c r="P1399" s="221"/>
      <c r="Q1399" s="221"/>
      <c r="R1399" s="221"/>
      <c r="S1399" s="221"/>
      <c r="T1399" s="222"/>
      <c r="AT1399" s="223" t="s">
        <v>555</v>
      </c>
      <c r="AU1399" s="223" t="s">
        <v>87</v>
      </c>
      <c r="AV1399" s="13" t="s">
        <v>87</v>
      </c>
      <c r="AW1399" s="13" t="s">
        <v>32</v>
      </c>
      <c r="AX1399" s="13" t="s">
        <v>77</v>
      </c>
      <c r="AY1399" s="223" t="s">
        <v>209</v>
      </c>
    </row>
    <row r="1400" spans="2:51" s="15" customFormat="1">
      <c r="B1400" s="246"/>
      <c r="C1400" s="247"/>
      <c r="D1400" s="214" t="s">
        <v>555</v>
      </c>
      <c r="E1400" s="248" t="s">
        <v>1</v>
      </c>
      <c r="F1400" s="249" t="s">
        <v>2033</v>
      </c>
      <c r="G1400" s="247"/>
      <c r="H1400" s="248" t="s">
        <v>1</v>
      </c>
      <c r="I1400" s="250"/>
      <c r="J1400" s="247"/>
      <c r="K1400" s="247"/>
      <c r="L1400" s="251"/>
      <c r="M1400" s="252"/>
      <c r="N1400" s="253"/>
      <c r="O1400" s="253"/>
      <c r="P1400" s="253"/>
      <c r="Q1400" s="253"/>
      <c r="R1400" s="253"/>
      <c r="S1400" s="253"/>
      <c r="T1400" s="254"/>
      <c r="AT1400" s="255" t="s">
        <v>555</v>
      </c>
      <c r="AU1400" s="255" t="s">
        <v>87</v>
      </c>
      <c r="AV1400" s="15" t="s">
        <v>85</v>
      </c>
      <c r="AW1400" s="15" t="s">
        <v>32</v>
      </c>
      <c r="AX1400" s="15" t="s">
        <v>77</v>
      </c>
      <c r="AY1400" s="255" t="s">
        <v>209</v>
      </c>
    </row>
    <row r="1401" spans="2:51" s="13" customFormat="1">
      <c r="B1401" s="212"/>
      <c r="C1401" s="213"/>
      <c r="D1401" s="214" t="s">
        <v>555</v>
      </c>
      <c r="E1401" s="215" t="s">
        <v>1</v>
      </c>
      <c r="F1401" s="216" t="s">
        <v>2034</v>
      </c>
      <c r="G1401" s="213"/>
      <c r="H1401" s="217">
        <v>28.05</v>
      </c>
      <c r="I1401" s="218"/>
      <c r="J1401" s="213"/>
      <c r="K1401" s="213"/>
      <c r="L1401" s="219"/>
      <c r="M1401" s="220"/>
      <c r="N1401" s="221"/>
      <c r="O1401" s="221"/>
      <c r="P1401" s="221"/>
      <c r="Q1401" s="221"/>
      <c r="R1401" s="221"/>
      <c r="S1401" s="221"/>
      <c r="T1401" s="222"/>
      <c r="AT1401" s="223" t="s">
        <v>555</v>
      </c>
      <c r="AU1401" s="223" t="s">
        <v>87</v>
      </c>
      <c r="AV1401" s="13" t="s">
        <v>87</v>
      </c>
      <c r="AW1401" s="13" t="s">
        <v>32</v>
      </c>
      <c r="AX1401" s="13" t="s">
        <v>77</v>
      </c>
      <c r="AY1401" s="223" t="s">
        <v>209</v>
      </c>
    </row>
    <row r="1402" spans="2:51" s="15" customFormat="1">
      <c r="B1402" s="246"/>
      <c r="C1402" s="247"/>
      <c r="D1402" s="214" t="s">
        <v>555</v>
      </c>
      <c r="E1402" s="248" t="s">
        <v>1</v>
      </c>
      <c r="F1402" s="249" t="s">
        <v>2035</v>
      </c>
      <c r="G1402" s="247"/>
      <c r="H1402" s="248" t="s">
        <v>1</v>
      </c>
      <c r="I1402" s="250"/>
      <c r="J1402" s="247"/>
      <c r="K1402" s="247"/>
      <c r="L1402" s="251"/>
      <c r="M1402" s="252"/>
      <c r="N1402" s="253"/>
      <c r="O1402" s="253"/>
      <c r="P1402" s="253"/>
      <c r="Q1402" s="253"/>
      <c r="R1402" s="253"/>
      <c r="S1402" s="253"/>
      <c r="T1402" s="254"/>
      <c r="AT1402" s="255" t="s">
        <v>555</v>
      </c>
      <c r="AU1402" s="255" t="s">
        <v>87</v>
      </c>
      <c r="AV1402" s="15" t="s">
        <v>85</v>
      </c>
      <c r="AW1402" s="15" t="s">
        <v>32</v>
      </c>
      <c r="AX1402" s="15" t="s">
        <v>77</v>
      </c>
      <c r="AY1402" s="255" t="s">
        <v>209</v>
      </c>
    </row>
    <row r="1403" spans="2:51" s="13" customFormat="1">
      <c r="B1403" s="212"/>
      <c r="C1403" s="213"/>
      <c r="D1403" s="214" t="s">
        <v>555</v>
      </c>
      <c r="E1403" s="215" t="s">
        <v>1</v>
      </c>
      <c r="F1403" s="216" t="s">
        <v>2036</v>
      </c>
      <c r="G1403" s="213"/>
      <c r="H1403" s="217">
        <v>17.39</v>
      </c>
      <c r="I1403" s="218"/>
      <c r="J1403" s="213"/>
      <c r="K1403" s="213"/>
      <c r="L1403" s="219"/>
      <c r="M1403" s="220"/>
      <c r="N1403" s="221"/>
      <c r="O1403" s="221"/>
      <c r="P1403" s="221"/>
      <c r="Q1403" s="221"/>
      <c r="R1403" s="221"/>
      <c r="S1403" s="221"/>
      <c r="T1403" s="222"/>
      <c r="AT1403" s="223" t="s">
        <v>555</v>
      </c>
      <c r="AU1403" s="223" t="s">
        <v>87</v>
      </c>
      <c r="AV1403" s="13" t="s">
        <v>87</v>
      </c>
      <c r="AW1403" s="13" t="s">
        <v>32</v>
      </c>
      <c r="AX1403" s="13" t="s">
        <v>77</v>
      </c>
      <c r="AY1403" s="223" t="s">
        <v>209</v>
      </c>
    </row>
    <row r="1404" spans="2:51" s="15" customFormat="1">
      <c r="B1404" s="246"/>
      <c r="C1404" s="247"/>
      <c r="D1404" s="214" t="s">
        <v>555</v>
      </c>
      <c r="E1404" s="248" t="s">
        <v>1</v>
      </c>
      <c r="F1404" s="249" t="s">
        <v>2037</v>
      </c>
      <c r="G1404" s="247"/>
      <c r="H1404" s="248" t="s">
        <v>1</v>
      </c>
      <c r="I1404" s="250"/>
      <c r="J1404" s="247"/>
      <c r="K1404" s="247"/>
      <c r="L1404" s="251"/>
      <c r="M1404" s="252"/>
      <c r="N1404" s="253"/>
      <c r="O1404" s="253"/>
      <c r="P1404" s="253"/>
      <c r="Q1404" s="253"/>
      <c r="R1404" s="253"/>
      <c r="S1404" s="253"/>
      <c r="T1404" s="254"/>
      <c r="AT1404" s="255" t="s">
        <v>555</v>
      </c>
      <c r="AU1404" s="255" t="s">
        <v>87</v>
      </c>
      <c r="AV1404" s="15" t="s">
        <v>85</v>
      </c>
      <c r="AW1404" s="15" t="s">
        <v>32</v>
      </c>
      <c r="AX1404" s="15" t="s">
        <v>77</v>
      </c>
      <c r="AY1404" s="255" t="s">
        <v>209</v>
      </c>
    </row>
    <row r="1405" spans="2:51" s="13" customFormat="1">
      <c r="B1405" s="212"/>
      <c r="C1405" s="213"/>
      <c r="D1405" s="214" t="s">
        <v>555</v>
      </c>
      <c r="E1405" s="215" t="s">
        <v>1</v>
      </c>
      <c r="F1405" s="216" t="s">
        <v>2038</v>
      </c>
      <c r="G1405" s="213"/>
      <c r="H1405" s="217">
        <v>9.9600000000000009</v>
      </c>
      <c r="I1405" s="218"/>
      <c r="J1405" s="213"/>
      <c r="K1405" s="213"/>
      <c r="L1405" s="219"/>
      <c r="M1405" s="220"/>
      <c r="N1405" s="221"/>
      <c r="O1405" s="221"/>
      <c r="P1405" s="221"/>
      <c r="Q1405" s="221"/>
      <c r="R1405" s="221"/>
      <c r="S1405" s="221"/>
      <c r="T1405" s="222"/>
      <c r="AT1405" s="223" t="s">
        <v>555</v>
      </c>
      <c r="AU1405" s="223" t="s">
        <v>87</v>
      </c>
      <c r="AV1405" s="13" t="s">
        <v>87</v>
      </c>
      <c r="AW1405" s="13" t="s">
        <v>32</v>
      </c>
      <c r="AX1405" s="13" t="s">
        <v>77</v>
      </c>
      <c r="AY1405" s="223" t="s">
        <v>209</v>
      </c>
    </row>
    <row r="1406" spans="2:51" s="15" customFormat="1">
      <c r="B1406" s="246"/>
      <c r="C1406" s="247"/>
      <c r="D1406" s="214" t="s">
        <v>555</v>
      </c>
      <c r="E1406" s="248" t="s">
        <v>1</v>
      </c>
      <c r="F1406" s="249" t="s">
        <v>2039</v>
      </c>
      <c r="G1406" s="247"/>
      <c r="H1406" s="248" t="s">
        <v>1</v>
      </c>
      <c r="I1406" s="250"/>
      <c r="J1406" s="247"/>
      <c r="K1406" s="247"/>
      <c r="L1406" s="251"/>
      <c r="M1406" s="252"/>
      <c r="N1406" s="253"/>
      <c r="O1406" s="253"/>
      <c r="P1406" s="253"/>
      <c r="Q1406" s="253"/>
      <c r="R1406" s="253"/>
      <c r="S1406" s="253"/>
      <c r="T1406" s="254"/>
      <c r="AT1406" s="255" t="s">
        <v>555</v>
      </c>
      <c r="AU1406" s="255" t="s">
        <v>87</v>
      </c>
      <c r="AV1406" s="15" t="s">
        <v>85</v>
      </c>
      <c r="AW1406" s="15" t="s">
        <v>32</v>
      </c>
      <c r="AX1406" s="15" t="s">
        <v>77</v>
      </c>
      <c r="AY1406" s="255" t="s">
        <v>209</v>
      </c>
    </row>
    <row r="1407" spans="2:51" s="13" customFormat="1">
      <c r="B1407" s="212"/>
      <c r="C1407" s="213"/>
      <c r="D1407" s="214" t="s">
        <v>555</v>
      </c>
      <c r="E1407" s="215" t="s">
        <v>1</v>
      </c>
      <c r="F1407" s="216" t="s">
        <v>2040</v>
      </c>
      <c r="G1407" s="213"/>
      <c r="H1407" s="217">
        <v>12.34</v>
      </c>
      <c r="I1407" s="218"/>
      <c r="J1407" s="213"/>
      <c r="K1407" s="213"/>
      <c r="L1407" s="219"/>
      <c r="M1407" s="220"/>
      <c r="N1407" s="221"/>
      <c r="O1407" s="221"/>
      <c r="P1407" s="221"/>
      <c r="Q1407" s="221"/>
      <c r="R1407" s="221"/>
      <c r="S1407" s="221"/>
      <c r="T1407" s="222"/>
      <c r="AT1407" s="223" t="s">
        <v>555</v>
      </c>
      <c r="AU1407" s="223" t="s">
        <v>87</v>
      </c>
      <c r="AV1407" s="13" t="s">
        <v>87</v>
      </c>
      <c r="AW1407" s="13" t="s">
        <v>32</v>
      </c>
      <c r="AX1407" s="13" t="s">
        <v>77</v>
      </c>
      <c r="AY1407" s="223" t="s">
        <v>209</v>
      </c>
    </row>
    <row r="1408" spans="2:51" s="15" customFormat="1">
      <c r="B1408" s="246"/>
      <c r="C1408" s="247"/>
      <c r="D1408" s="214" t="s">
        <v>555</v>
      </c>
      <c r="E1408" s="248" t="s">
        <v>1</v>
      </c>
      <c r="F1408" s="249" t="s">
        <v>2041</v>
      </c>
      <c r="G1408" s="247"/>
      <c r="H1408" s="248" t="s">
        <v>1</v>
      </c>
      <c r="I1408" s="250"/>
      <c r="J1408" s="247"/>
      <c r="K1408" s="247"/>
      <c r="L1408" s="251"/>
      <c r="M1408" s="252"/>
      <c r="N1408" s="253"/>
      <c r="O1408" s="253"/>
      <c r="P1408" s="253"/>
      <c r="Q1408" s="253"/>
      <c r="R1408" s="253"/>
      <c r="S1408" s="253"/>
      <c r="T1408" s="254"/>
      <c r="AT1408" s="255" t="s">
        <v>555</v>
      </c>
      <c r="AU1408" s="255" t="s">
        <v>87</v>
      </c>
      <c r="AV1408" s="15" t="s">
        <v>85</v>
      </c>
      <c r="AW1408" s="15" t="s">
        <v>32</v>
      </c>
      <c r="AX1408" s="15" t="s">
        <v>77</v>
      </c>
      <c r="AY1408" s="255" t="s">
        <v>209</v>
      </c>
    </row>
    <row r="1409" spans="2:51" s="13" customFormat="1">
      <c r="B1409" s="212"/>
      <c r="C1409" s="213"/>
      <c r="D1409" s="214" t="s">
        <v>555</v>
      </c>
      <c r="E1409" s="215" t="s">
        <v>1</v>
      </c>
      <c r="F1409" s="216" t="s">
        <v>2042</v>
      </c>
      <c r="G1409" s="213"/>
      <c r="H1409" s="217">
        <v>13.49</v>
      </c>
      <c r="I1409" s="218"/>
      <c r="J1409" s="213"/>
      <c r="K1409" s="213"/>
      <c r="L1409" s="219"/>
      <c r="M1409" s="220"/>
      <c r="N1409" s="221"/>
      <c r="O1409" s="221"/>
      <c r="P1409" s="221"/>
      <c r="Q1409" s="221"/>
      <c r="R1409" s="221"/>
      <c r="S1409" s="221"/>
      <c r="T1409" s="222"/>
      <c r="AT1409" s="223" t="s">
        <v>555</v>
      </c>
      <c r="AU1409" s="223" t="s">
        <v>87</v>
      </c>
      <c r="AV1409" s="13" t="s">
        <v>87</v>
      </c>
      <c r="AW1409" s="13" t="s">
        <v>32</v>
      </c>
      <c r="AX1409" s="13" t="s">
        <v>77</v>
      </c>
      <c r="AY1409" s="223" t="s">
        <v>209</v>
      </c>
    </row>
    <row r="1410" spans="2:51" s="15" customFormat="1">
      <c r="B1410" s="246"/>
      <c r="C1410" s="247"/>
      <c r="D1410" s="214" t="s">
        <v>555</v>
      </c>
      <c r="E1410" s="248" t="s">
        <v>1</v>
      </c>
      <c r="F1410" s="249" t="s">
        <v>2043</v>
      </c>
      <c r="G1410" s="247"/>
      <c r="H1410" s="248" t="s">
        <v>1</v>
      </c>
      <c r="I1410" s="250"/>
      <c r="J1410" s="247"/>
      <c r="K1410" s="247"/>
      <c r="L1410" s="251"/>
      <c r="M1410" s="252"/>
      <c r="N1410" s="253"/>
      <c r="O1410" s="253"/>
      <c r="P1410" s="253"/>
      <c r="Q1410" s="253"/>
      <c r="R1410" s="253"/>
      <c r="S1410" s="253"/>
      <c r="T1410" s="254"/>
      <c r="AT1410" s="255" t="s">
        <v>555</v>
      </c>
      <c r="AU1410" s="255" t="s">
        <v>87</v>
      </c>
      <c r="AV1410" s="15" t="s">
        <v>85</v>
      </c>
      <c r="AW1410" s="15" t="s">
        <v>32</v>
      </c>
      <c r="AX1410" s="15" t="s">
        <v>77</v>
      </c>
      <c r="AY1410" s="255" t="s">
        <v>209</v>
      </c>
    </row>
    <row r="1411" spans="2:51" s="13" customFormat="1">
      <c r="B1411" s="212"/>
      <c r="C1411" s="213"/>
      <c r="D1411" s="214" t="s">
        <v>555</v>
      </c>
      <c r="E1411" s="215" t="s">
        <v>1</v>
      </c>
      <c r="F1411" s="216" t="s">
        <v>2044</v>
      </c>
      <c r="G1411" s="213"/>
      <c r="H1411" s="217">
        <v>10.1</v>
      </c>
      <c r="I1411" s="218"/>
      <c r="J1411" s="213"/>
      <c r="K1411" s="213"/>
      <c r="L1411" s="219"/>
      <c r="M1411" s="220"/>
      <c r="N1411" s="221"/>
      <c r="O1411" s="221"/>
      <c r="P1411" s="221"/>
      <c r="Q1411" s="221"/>
      <c r="R1411" s="221"/>
      <c r="S1411" s="221"/>
      <c r="T1411" s="222"/>
      <c r="AT1411" s="223" t="s">
        <v>555</v>
      </c>
      <c r="AU1411" s="223" t="s">
        <v>87</v>
      </c>
      <c r="AV1411" s="13" t="s">
        <v>87</v>
      </c>
      <c r="AW1411" s="13" t="s">
        <v>32</v>
      </c>
      <c r="AX1411" s="13" t="s">
        <v>77</v>
      </c>
      <c r="AY1411" s="223" t="s">
        <v>209</v>
      </c>
    </row>
    <row r="1412" spans="2:51" s="15" customFormat="1">
      <c r="B1412" s="246"/>
      <c r="C1412" s="247"/>
      <c r="D1412" s="214" t="s">
        <v>555</v>
      </c>
      <c r="E1412" s="248" t="s">
        <v>1</v>
      </c>
      <c r="F1412" s="249" t="s">
        <v>2045</v>
      </c>
      <c r="G1412" s="247"/>
      <c r="H1412" s="248" t="s">
        <v>1</v>
      </c>
      <c r="I1412" s="250"/>
      <c r="J1412" s="247"/>
      <c r="K1412" s="247"/>
      <c r="L1412" s="251"/>
      <c r="M1412" s="252"/>
      <c r="N1412" s="253"/>
      <c r="O1412" s="253"/>
      <c r="P1412" s="253"/>
      <c r="Q1412" s="253"/>
      <c r="R1412" s="253"/>
      <c r="S1412" s="253"/>
      <c r="T1412" s="254"/>
      <c r="AT1412" s="255" t="s">
        <v>555</v>
      </c>
      <c r="AU1412" s="255" t="s">
        <v>87</v>
      </c>
      <c r="AV1412" s="15" t="s">
        <v>85</v>
      </c>
      <c r="AW1412" s="15" t="s">
        <v>32</v>
      </c>
      <c r="AX1412" s="15" t="s">
        <v>77</v>
      </c>
      <c r="AY1412" s="255" t="s">
        <v>209</v>
      </c>
    </row>
    <row r="1413" spans="2:51" s="13" customFormat="1">
      <c r="B1413" s="212"/>
      <c r="C1413" s="213"/>
      <c r="D1413" s="214" t="s">
        <v>555</v>
      </c>
      <c r="E1413" s="215" t="s">
        <v>1</v>
      </c>
      <c r="F1413" s="216" t="s">
        <v>2046</v>
      </c>
      <c r="G1413" s="213"/>
      <c r="H1413" s="217">
        <v>21.11</v>
      </c>
      <c r="I1413" s="218"/>
      <c r="J1413" s="213"/>
      <c r="K1413" s="213"/>
      <c r="L1413" s="219"/>
      <c r="M1413" s="220"/>
      <c r="N1413" s="221"/>
      <c r="O1413" s="221"/>
      <c r="P1413" s="221"/>
      <c r="Q1413" s="221"/>
      <c r="R1413" s="221"/>
      <c r="S1413" s="221"/>
      <c r="T1413" s="222"/>
      <c r="AT1413" s="223" t="s">
        <v>555</v>
      </c>
      <c r="AU1413" s="223" t="s">
        <v>87</v>
      </c>
      <c r="AV1413" s="13" t="s">
        <v>87</v>
      </c>
      <c r="AW1413" s="13" t="s">
        <v>32</v>
      </c>
      <c r="AX1413" s="13" t="s">
        <v>77</v>
      </c>
      <c r="AY1413" s="223" t="s">
        <v>209</v>
      </c>
    </row>
    <row r="1414" spans="2:51" s="15" customFormat="1">
      <c r="B1414" s="246"/>
      <c r="C1414" s="247"/>
      <c r="D1414" s="214" t="s">
        <v>555</v>
      </c>
      <c r="E1414" s="248" t="s">
        <v>1</v>
      </c>
      <c r="F1414" s="249" t="s">
        <v>2047</v>
      </c>
      <c r="G1414" s="247"/>
      <c r="H1414" s="248" t="s">
        <v>1</v>
      </c>
      <c r="I1414" s="250"/>
      <c r="J1414" s="247"/>
      <c r="K1414" s="247"/>
      <c r="L1414" s="251"/>
      <c r="M1414" s="252"/>
      <c r="N1414" s="253"/>
      <c r="O1414" s="253"/>
      <c r="P1414" s="253"/>
      <c r="Q1414" s="253"/>
      <c r="R1414" s="253"/>
      <c r="S1414" s="253"/>
      <c r="T1414" s="254"/>
      <c r="AT1414" s="255" t="s">
        <v>555</v>
      </c>
      <c r="AU1414" s="255" t="s">
        <v>87</v>
      </c>
      <c r="AV1414" s="15" t="s">
        <v>85</v>
      </c>
      <c r="AW1414" s="15" t="s">
        <v>32</v>
      </c>
      <c r="AX1414" s="15" t="s">
        <v>77</v>
      </c>
      <c r="AY1414" s="255" t="s">
        <v>209</v>
      </c>
    </row>
    <row r="1415" spans="2:51" s="13" customFormat="1">
      <c r="B1415" s="212"/>
      <c r="C1415" s="213"/>
      <c r="D1415" s="214" t="s">
        <v>555</v>
      </c>
      <c r="E1415" s="215" t="s">
        <v>1</v>
      </c>
      <c r="F1415" s="216" t="s">
        <v>2048</v>
      </c>
      <c r="G1415" s="213"/>
      <c r="H1415" s="217">
        <v>4.63</v>
      </c>
      <c r="I1415" s="218"/>
      <c r="J1415" s="213"/>
      <c r="K1415" s="213"/>
      <c r="L1415" s="219"/>
      <c r="M1415" s="220"/>
      <c r="N1415" s="221"/>
      <c r="O1415" s="221"/>
      <c r="P1415" s="221"/>
      <c r="Q1415" s="221"/>
      <c r="R1415" s="221"/>
      <c r="S1415" s="221"/>
      <c r="T1415" s="222"/>
      <c r="AT1415" s="223" t="s">
        <v>555</v>
      </c>
      <c r="AU1415" s="223" t="s">
        <v>87</v>
      </c>
      <c r="AV1415" s="13" t="s">
        <v>87</v>
      </c>
      <c r="AW1415" s="13" t="s">
        <v>32</v>
      </c>
      <c r="AX1415" s="13" t="s">
        <v>77</v>
      </c>
      <c r="AY1415" s="223" t="s">
        <v>209</v>
      </c>
    </row>
    <row r="1416" spans="2:51" s="15" customFormat="1">
      <c r="B1416" s="246"/>
      <c r="C1416" s="247"/>
      <c r="D1416" s="214" t="s">
        <v>555</v>
      </c>
      <c r="E1416" s="248" t="s">
        <v>1</v>
      </c>
      <c r="F1416" s="249" t="s">
        <v>2049</v>
      </c>
      <c r="G1416" s="247"/>
      <c r="H1416" s="248" t="s">
        <v>1</v>
      </c>
      <c r="I1416" s="250"/>
      <c r="J1416" s="247"/>
      <c r="K1416" s="247"/>
      <c r="L1416" s="251"/>
      <c r="M1416" s="252"/>
      <c r="N1416" s="253"/>
      <c r="O1416" s="253"/>
      <c r="P1416" s="253"/>
      <c r="Q1416" s="253"/>
      <c r="R1416" s="253"/>
      <c r="S1416" s="253"/>
      <c r="T1416" s="254"/>
      <c r="AT1416" s="255" t="s">
        <v>555</v>
      </c>
      <c r="AU1416" s="255" t="s">
        <v>87</v>
      </c>
      <c r="AV1416" s="15" t="s">
        <v>85</v>
      </c>
      <c r="AW1416" s="15" t="s">
        <v>32</v>
      </c>
      <c r="AX1416" s="15" t="s">
        <v>77</v>
      </c>
      <c r="AY1416" s="255" t="s">
        <v>209</v>
      </c>
    </row>
    <row r="1417" spans="2:51" s="13" customFormat="1">
      <c r="B1417" s="212"/>
      <c r="C1417" s="213"/>
      <c r="D1417" s="214" t="s">
        <v>555</v>
      </c>
      <c r="E1417" s="215" t="s">
        <v>1</v>
      </c>
      <c r="F1417" s="216" t="s">
        <v>1792</v>
      </c>
      <c r="G1417" s="213"/>
      <c r="H1417" s="217">
        <v>5.36</v>
      </c>
      <c r="I1417" s="218"/>
      <c r="J1417" s="213"/>
      <c r="K1417" s="213"/>
      <c r="L1417" s="219"/>
      <c r="M1417" s="220"/>
      <c r="N1417" s="221"/>
      <c r="O1417" s="221"/>
      <c r="P1417" s="221"/>
      <c r="Q1417" s="221"/>
      <c r="R1417" s="221"/>
      <c r="S1417" s="221"/>
      <c r="T1417" s="222"/>
      <c r="AT1417" s="223" t="s">
        <v>555</v>
      </c>
      <c r="AU1417" s="223" t="s">
        <v>87</v>
      </c>
      <c r="AV1417" s="13" t="s">
        <v>87</v>
      </c>
      <c r="AW1417" s="13" t="s">
        <v>32</v>
      </c>
      <c r="AX1417" s="13" t="s">
        <v>77</v>
      </c>
      <c r="AY1417" s="223" t="s">
        <v>209</v>
      </c>
    </row>
    <row r="1418" spans="2:51" s="15" customFormat="1">
      <c r="B1418" s="246"/>
      <c r="C1418" s="247"/>
      <c r="D1418" s="214" t="s">
        <v>555</v>
      </c>
      <c r="E1418" s="248" t="s">
        <v>1</v>
      </c>
      <c r="F1418" s="249" t="s">
        <v>2050</v>
      </c>
      <c r="G1418" s="247"/>
      <c r="H1418" s="248" t="s">
        <v>1</v>
      </c>
      <c r="I1418" s="250"/>
      <c r="J1418" s="247"/>
      <c r="K1418" s="247"/>
      <c r="L1418" s="251"/>
      <c r="M1418" s="252"/>
      <c r="N1418" s="253"/>
      <c r="O1418" s="253"/>
      <c r="P1418" s="253"/>
      <c r="Q1418" s="253"/>
      <c r="R1418" s="253"/>
      <c r="S1418" s="253"/>
      <c r="T1418" s="254"/>
      <c r="AT1418" s="255" t="s">
        <v>555</v>
      </c>
      <c r="AU1418" s="255" t="s">
        <v>87</v>
      </c>
      <c r="AV1418" s="15" t="s">
        <v>85</v>
      </c>
      <c r="AW1418" s="15" t="s">
        <v>32</v>
      </c>
      <c r="AX1418" s="15" t="s">
        <v>77</v>
      </c>
      <c r="AY1418" s="255" t="s">
        <v>209</v>
      </c>
    </row>
    <row r="1419" spans="2:51" s="13" customFormat="1">
      <c r="B1419" s="212"/>
      <c r="C1419" s="213"/>
      <c r="D1419" s="214" t="s">
        <v>555</v>
      </c>
      <c r="E1419" s="215" t="s">
        <v>1</v>
      </c>
      <c r="F1419" s="216" t="s">
        <v>2051</v>
      </c>
      <c r="G1419" s="213"/>
      <c r="H1419" s="217">
        <v>108.8</v>
      </c>
      <c r="I1419" s="218"/>
      <c r="J1419" s="213"/>
      <c r="K1419" s="213"/>
      <c r="L1419" s="219"/>
      <c r="M1419" s="220"/>
      <c r="N1419" s="221"/>
      <c r="O1419" s="221"/>
      <c r="P1419" s="221"/>
      <c r="Q1419" s="221"/>
      <c r="R1419" s="221"/>
      <c r="S1419" s="221"/>
      <c r="T1419" s="222"/>
      <c r="AT1419" s="223" t="s">
        <v>555</v>
      </c>
      <c r="AU1419" s="223" t="s">
        <v>87</v>
      </c>
      <c r="AV1419" s="13" t="s">
        <v>87</v>
      </c>
      <c r="AW1419" s="13" t="s">
        <v>32</v>
      </c>
      <c r="AX1419" s="13" t="s">
        <v>77</v>
      </c>
      <c r="AY1419" s="223" t="s">
        <v>209</v>
      </c>
    </row>
    <row r="1420" spans="2:51" s="15" customFormat="1">
      <c r="B1420" s="246"/>
      <c r="C1420" s="247"/>
      <c r="D1420" s="214" t="s">
        <v>555</v>
      </c>
      <c r="E1420" s="248" t="s">
        <v>1</v>
      </c>
      <c r="F1420" s="249" t="s">
        <v>2052</v>
      </c>
      <c r="G1420" s="247"/>
      <c r="H1420" s="248" t="s">
        <v>1</v>
      </c>
      <c r="I1420" s="250"/>
      <c r="J1420" s="247"/>
      <c r="K1420" s="247"/>
      <c r="L1420" s="251"/>
      <c r="M1420" s="252"/>
      <c r="N1420" s="253"/>
      <c r="O1420" s="253"/>
      <c r="P1420" s="253"/>
      <c r="Q1420" s="253"/>
      <c r="R1420" s="253"/>
      <c r="S1420" s="253"/>
      <c r="T1420" s="254"/>
      <c r="AT1420" s="255" t="s">
        <v>555</v>
      </c>
      <c r="AU1420" s="255" t="s">
        <v>87</v>
      </c>
      <c r="AV1420" s="15" t="s">
        <v>85</v>
      </c>
      <c r="AW1420" s="15" t="s">
        <v>32</v>
      </c>
      <c r="AX1420" s="15" t="s">
        <v>77</v>
      </c>
      <c r="AY1420" s="255" t="s">
        <v>209</v>
      </c>
    </row>
    <row r="1421" spans="2:51" s="13" customFormat="1">
      <c r="B1421" s="212"/>
      <c r="C1421" s="213"/>
      <c r="D1421" s="214" t="s">
        <v>555</v>
      </c>
      <c r="E1421" s="215" t="s">
        <v>1</v>
      </c>
      <c r="F1421" s="216" t="s">
        <v>1620</v>
      </c>
      <c r="G1421" s="213"/>
      <c r="H1421" s="217">
        <v>0.99</v>
      </c>
      <c r="I1421" s="218"/>
      <c r="J1421" s="213"/>
      <c r="K1421" s="213"/>
      <c r="L1421" s="219"/>
      <c r="M1421" s="220"/>
      <c r="N1421" s="221"/>
      <c r="O1421" s="221"/>
      <c r="P1421" s="221"/>
      <c r="Q1421" s="221"/>
      <c r="R1421" s="221"/>
      <c r="S1421" s="221"/>
      <c r="T1421" s="222"/>
      <c r="AT1421" s="223" t="s">
        <v>555</v>
      </c>
      <c r="AU1421" s="223" t="s">
        <v>87</v>
      </c>
      <c r="AV1421" s="13" t="s">
        <v>87</v>
      </c>
      <c r="AW1421" s="13" t="s">
        <v>32</v>
      </c>
      <c r="AX1421" s="13" t="s">
        <v>77</v>
      </c>
      <c r="AY1421" s="223" t="s">
        <v>209</v>
      </c>
    </row>
    <row r="1422" spans="2:51" s="15" customFormat="1">
      <c r="B1422" s="246"/>
      <c r="C1422" s="247"/>
      <c r="D1422" s="214" t="s">
        <v>555</v>
      </c>
      <c r="E1422" s="248" t="s">
        <v>1</v>
      </c>
      <c r="F1422" s="249" t="s">
        <v>2053</v>
      </c>
      <c r="G1422" s="247"/>
      <c r="H1422" s="248" t="s">
        <v>1</v>
      </c>
      <c r="I1422" s="250"/>
      <c r="J1422" s="247"/>
      <c r="K1422" s="247"/>
      <c r="L1422" s="251"/>
      <c r="M1422" s="252"/>
      <c r="N1422" s="253"/>
      <c r="O1422" s="253"/>
      <c r="P1422" s="253"/>
      <c r="Q1422" s="253"/>
      <c r="R1422" s="253"/>
      <c r="S1422" s="253"/>
      <c r="T1422" s="254"/>
      <c r="AT1422" s="255" t="s">
        <v>555</v>
      </c>
      <c r="AU1422" s="255" t="s">
        <v>87</v>
      </c>
      <c r="AV1422" s="15" t="s">
        <v>85</v>
      </c>
      <c r="AW1422" s="15" t="s">
        <v>32</v>
      </c>
      <c r="AX1422" s="15" t="s">
        <v>77</v>
      </c>
      <c r="AY1422" s="255" t="s">
        <v>209</v>
      </c>
    </row>
    <row r="1423" spans="2:51" s="13" customFormat="1">
      <c r="B1423" s="212"/>
      <c r="C1423" s="213"/>
      <c r="D1423" s="214" t="s">
        <v>555</v>
      </c>
      <c r="E1423" s="215" t="s">
        <v>1</v>
      </c>
      <c r="F1423" s="216" t="s">
        <v>1700</v>
      </c>
      <c r="G1423" s="213"/>
      <c r="H1423" s="217">
        <v>3.18</v>
      </c>
      <c r="I1423" s="218"/>
      <c r="J1423" s="213"/>
      <c r="K1423" s="213"/>
      <c r="L1423" s="219"/>
      <c r="M1423" s="220"/>
      <c r="N1423" s="221"/>
      <c r="O1423" s="221"/>
      <c r="P1423" s="221"/>
      <c r="Q1423" s="221"/>
      <c r="R1423" s="221"/>
      <c r="S1423" s="221"/>
      <c r="T1423" s="222"/>
      <c r="AT1423" s="223" t="s">
        <v>555</v>
      </c>
      <c r="AU1423" s="223" t="s">
        <v>87</v>
      </c>
      <c r="AV1423" s="13" t="s">
        <v>87</v>
      </c>
      <c r="AW1423" s="13" t="s">
        <v>32</v>
      </c>
      <c r="AX1423" s="13" t="s">
        <v>77</v>
      </c>
      <c r="AY1423" s="223" t="s">
        <v>209</v>
      </c>
    </row>
    <row r="1424" spans="2:51" s="15" customFormat="1">
      <c r="B1424" s="246"/>
      <c r="C1424" s="247"/>
      <c r="D1424" s="214" t="s">
        <v>555</v>
      </c>
      <c r="E1424" s="248" t="s">
        <v>1</v>
      </c>
      <c r="F1424" s="249" t="s">
        <v>2054</v>
      </c>
      <c r="G1424" s="247"/>
      <c r="H1424" s="248" t="s">
        <v>1</v>
      </c>
      <c r="I1424" s="250"/>
      <c r="J1424" s="247"/>
      <c r="K1424" s="247"/>
      <c r="L1424" s="251"/>
      <c r="M1424" s="252"/>
      <c r="N1424" s="253"/>
      <c r="O1424" s="253"/>
      <c r="P1424" s="253"/>
      <c r="Q1424" s="253"/>
      <c r="R1424" s="253"/>
      <c r="S1424" s="253"/>
      <c r="T1424" s="254"/>
      <c r="AT1424" s="255" t="s">
        <v>555</v>
      </c>
      <c r="AU1424" s="255" t="s">
        <v>87</v>
      </c>
      <c r="AV1424" s="15" t="s">
        <v>85</v>
      </c>
      <c r="AW1424" s="15" t="s">
        <v>32</v>
      </c>
      <c r="AX1424" s="15" t="s">
        <v>77</v>
      </c>
      <c r="AY1424" s="255" t="s">
        <v>209</v>
      </c>
    </row>
    <row r="1425" spans="2:51" s="13" customFormat="1">
      <c r="B1425" s="212"/>
      <c r="C1425" s="213"/>
      <c r="D1425" s="214" t="s">
        <v>555</v>
      </c>
      <c r="E1425" s="215" t="s">
        <v>1</v>
      </c>
      <c r="F1425" s="216" t="s">
        <v>2055</v>
      </c>
      <c r="G1425" s="213"/>
      <c r="H1425" s="217">
        <v>0.97</v>
      </c>
      <c r="I1425" s="218"/>
      <c r="J1425" s="213"/>
      <c r="K1425" s="213"/>
      <c r="L1425" s="219"/>
      <c r="M1425" s="220"/>
      <c r="N1425" s="221"/>
      <c r="O1425" s="221"/>
      <c r="P1425" s="221"/>
      <c r="Q1425" s="221"/>
      <c r="R1425" s="221"/>
      <c r="S1425" s="221"/>
      <c r="T1425" s="222"/>
      <c r="AT1425" s="223" t="s">
        <v>555</v>
      </c>
      <c r="AU1425" s="223" t="s">
        <v>87</v>
      </c>
      <c r="AV1425" s="13" t="s">
        <v>87</v>
      </c>
      <c r="AW1425" s="13" t="s">
        <v>32</v>
      </c>
      <c r="AX1425" s="13" t="s">
        <v>77</v>
      </c>
      <c r="AY1425" s="223" t="s">
        <v>209</v>
      </c>
    </row>
    <row r="1426" spans="2:51" s="15" customFormat="1">
      <c r="B1426" s="246"/>
      <c r="C1426" s="247"/>
      <c r="D1426" s="214" t="s">
        <v>555</v>
      </c>
      <c r="E1426" s="248" t="s">
        <v>1</v>
      </c>
      <c r="F1426" s="249" t="s">
        <v>2056</v>
      </c>
      <c r="G1426" s="247"/>
      <c r="H1426" s="248" t="s">
        <v>1</v>
      </c>
      <c r="I1426" s="250"/>
      <c r="J1426" s="247"/>
      <c r="K1426" s="247"/>
      <c r="L1426" s="251"/>
      <c r="M1426" s="252"/>
      <c r="N1426" s="253"/>
      <c r="O1426" s="253"/>
      <c r="P1426" s="253"/>
      <c r="Q1426" s="253"/>
      <c r="R1426" s="253"/>
      <c r="S1426" s="253"/>
      <c r="T1426" s="254"/>
      <c r="AT1426" s="255" t="s">
        <v>555</v>
      </c>
      <c r="AU1426" s="255" t="s">
        <v>87</v>
      </c>
      <c r="AV1426" s="15" t="s">
        <v>85</v>
      </c>
      <c r="AW1426" s="15" t="s">
        <v>32</v>
      </c>
      <c r="AX1426" s="15" t="s">
        <v>77</v>
      </c>
      <c r="AY1426" s="255" t="s">
        <v>209</v>
      </c>
    </row>
    <row r="1427" spans="2:51" s="13" customFormat="1">
      <c r="B1427" s="212"/>
      <c r="C1427" s="213"/>
      <c r="D1427" s="214" t="s">
        <v>555</v>
      </c>
      <c r="E1427" s="215" t="s">
        <v>1</v>
      </c>
      <c r="F1427" s="216" t="s">
        <v>2055</v>
      </c>
      <c r="G1427" s="213"/>
      <c r="H1427" s="217">
        <v>0.97</v>
      </c>
      <c r="I1427" s="218"/>
      <c r="J1427" s="213"/>
      <c r="K1427" s="213"/>
      <c r="L1427" s="219"/>
      <c r="M1427" s="220"/>
      <c r="N1427" s="221"/>
      <c r="O1427" s="221"/>
      <c r="P1427" s="221"/>
      <c r="Q1427" s="221"/>
      <c r="R1427" s="221"/>
      <c r="S1427" s="221"/>
      <c r="T1427" s="222"/>
      <c r="AT1427" s="223" t="s">
        <v>555</v>
      </c>
      <c r="AU1427" s="223" t="s">
        <v>87</v>
      </c>
      <c r="AV1427" s="13" t="s">
        <v>87</v>
      </c>
      <c r="AW1427" s="13" t="s">
        <v>32</v>
      </c>
      <c r="AX1427" s="13" t="s">
        <v>77</v>
      </c>
      <c r="AY1427" s="223" t="s">
        <v>209</v>
      </c>
    </row>
    <row r="1428" spans="2:51" s="15" customFormat="1">
      <c r="B1428" s="246"/>
      <c r="C1428" s="247"/>
      <c r="D1428" s="214" t="s">
        <v>555</v>
      </c>
      <c r="E1428" s="248" t="s">
        <v>1</v>
      </c>
      <c r="F1428" s="249" t="s">
        <v>2057</v>
      </c>
      <c r="G1428" s="247"/>
      <c r="H1428" s="248" t="s">
        <v>1</v>
      </c>
      <c r="I1428" s="250"/>
      <c r="J1428" s="247"/>
      <c r="K1428" s="247"/>
      <c r="L1428" s="251"/>
      <c r="M1428" s="252"/>
      <c r="N1428" s="253"/>
      <c r="O1428" s="253"/>
      <c r="P1428" s="253"/>
      <c r="Q1428" s="253"/>
      <c r="R1428" s="253"/>
      <c r="S1428" s="253"/>
      <c r="T1428" s="254"/>
      <c r="AT1428" s="255" t="s">
        <v>555</v>
      </c>
      <c r="AU1428" s="255" t="s">
        <v>87</v>
      </c>
      <c r="AV1428" s="15" t="s">
        <v>85</v>
      </c>
      <c r="AW1428" s="15" t="s">
        <v>32</v>
      </c>
      <c r="AX1428" s="15" t="s">
        <v>77</v>
      </c>
      <c r="AY1428" s="255" t="s">
        <v>209</v>
      </c>
    </row>
    <row r="1429" spans="2:51" s="13" customFormat="1">
      <c r="B1429" s="212"/>
      <c r="C1429" s="213"/>
      <c r="D1429" s="214" t="s">
        <v>555</v>
      </c>
      <c r="E1429" s="215" t="s">
        <v>1</v>
      </c>
      <c r="F1429" s="216" t="s">
        <v>1620</v>
      </c>
      <c r="G1429" s="213"/>
      <c r="H1429" s="217">
        <v>0.99</v>
      </c>
      <c r="I1429" s="218"/>
      <c r="J1429" s="213"/>
      <c r="K1429" s="213"/>
      <c r="L1429" s="219"/>
      <c r="M1429" s="220"/>
      <c r="N1429" s="221"/>
      <c r="O1429" s="221"/>
      <c r="P1429" s="221"/>
      <c r="Q1429" s="221"/>
      <c r="R1429" s="221"/>
      <c r="S1429" s="221"/>
      <c r="T1429" s="222"/>
      <c r="AT1429" s="223" t="s">
        <v>555</v>
      </c>
      <c r="AU1429" s="223" t="s">
        <v>87</v>
      </c>
      <c r="AV1429" s="13" t="s">
        <v>87</v>
      </c>
      <c r="AW1429" s="13" t="s">
        <v>32</v>
      </c>
      <c r="AX1429" s="13" t="s">
        <v>77</v>
      </c>
      <c r="AY1429" s="223" t="s">
        <v>209</v>
      </c>
    </row>
    <row r="1430" spans="2:51" s="15" customFormat="1">
      <c r="B1430" s="246"/>
      <c r="C1430" s="247"/>
      <c r="D1430" s="214" t="s">
        <v>555</v>
      </c>
      <c r="E1430" s="248" t="s">
        <v>1</v>
      </c>
      <c r="F1430" s="249" t="s">
        <v>2058</v>
      </c>
      <c r="G1430" s="247"/>
      <c r="H1430" s="248" t="s">
        <v>1</v>
      </c>
      <c r="I1430" s="250"/>
      <c r="J1430" s="247"/>
      <c r="K1430" s="247"/>
      <c r="L1430" s="251"/>
      <c r="M1430" s="252"/>
      <c r="N1430" s="253"/>
      <c r="O1430" s="253"/>
      <c r="P1430" s="253"/>
      <c r="Q1430" s="253"/>
      <c r="R1430" s="253"/>
      <c r="S1430" s="253"/>
      <c r="T1430" s="254"/>
      <c r="AT1430" s="255" t="s">
        <v>555</v>
      </c>
      <c r="AU1430" s="255" t="s">
        <v>87</v>
      </c>
      <c r="AV1430" s="15" t="s">
        <v>85</v>
      </c>
      <c r="AW1430" s="15" t="s">
        <v>32</v>
      </c>
      <c r="AX1430" s="15" t="s">
        <v>77</v>
      </c>
      <c r="AY1430" s="255" t="s">
        <v>209</v>
      </c>
    </row>
    <row r="1431" spans="2:51" s="13" customFormat="1">
      <c r="B1431" s="212"/>
      <c r="C1431" s="213"/>
      <c r="D1431" s="214" t="s">
        <v>555</v>
      </c>
      <c r="E1431" s="215" t="s">
        <v>1</v>
      </c>
      <c r="F1431" s="216" t="s">
        <v>1700</v>
      </c>
      <c r="G1431" s="213"/>
      <c r="H1431" s="217">
        <v>3.18</v>
      </c>
      <c r="I1431" s="218"/>
      <c r="J1431" s="213"/>
      <c r="K1431" s="213"/>
      <c r="L1431" s="219"/>
      <c r="M1431" s="220"/>
      <c r="N1431" s="221"/>
      <c r="O1431" s="221"/>
      <c r="P1431" s="221"/>
      <c r="Q1431" s="221"/>
      <c r="R1431" s="221"/>
      <c r="S1431" s="221"/>
      <c r="T1431" s="222"/>
      <c r="AT1431" s="223" t="s">
        <v>555</v>
      </c>
      <c r="AU1431" s="223" t="s">
        <v>87</v>
      </c>
      <c r="AV1431" s="13" t="s">
        <v>87</v>
      </c>
      <c r="AW1431" s="13" t="s">
        <v>32</v>
      </c>
      <c r="AX1431" s="13" t="s">
        <v>77</v>
      </c>
      <c r="AY1431" s="223" t="s">
        <v>209</v>
      </c>
    </row>
    <row r="1432" spans="2:51" s="15" customFormat="1">
      <c r="B1432" s="246"/>
      <c r="C1432" s="247"/>
      <c r="D1432" s="214" t="s">
        <v>555</v>
      </c>
      <c r="E1432" s="248" t="s">
        <v>1</v>
      </c>
      <c r="F1432" s="249" t="s">
        <v>2059</v>
      </c>
      <c r="G1432" s="247"/>
      <c r="H1432" s="248" t="s">
        <v>1</v>
      </c>
      <c r="I1432" s="250"/>
      <c r="J1432" s="247"/>
      <c r="K1432" s="247"/>
      <c r="L1432" s="251"/>
      <c r="M1432" s="252"/>
      <c r="N1432" s="253"/>
      <c r="O1432" s="253"/>
      <c r="P1432" s="253"/>
      <c r="Q1432" s="253"/>
      <c r="R1432" s="253"/>
      <c r="S1432" s="253"/>
      <c r="T1432" s="254"/>
      <c r="AT1432" s="255" t="s">
        <v>555</v>
      </c>
      <c r="AU1432" s="255" t="s">
        <v>87</v>
      </c>
      <c r="AV1432" s="15" t="s">
        <v>85</v>
      </c>
      <c r="AW1432" s="15" t="s">
        <v>32</v>
      </c>
      <c r="AX1432" s="15" t="s">
        <v>77</v>
      </c>
      <c r="AY1432" s="255" t="s">
        <v>209</v>
      </c>
    </row>
    <row r="1433" spans="2:51" s="13" customFormat="1">
      <c r="B1433" s="212"/>
      <c r="C1433" s="213"/>
      <c r="D1433" s="214" t="s">
        <v>555</v>
      </c>
      <c r="E1433" s="215" t="s">
        <v>1</v>
      </c>
      <c r="F1433" s="216" t="s">
        <v>2060</v>
      </c>
      <c r="G1433" s="213"/>
      <c r="H1433" s="217">
        <v>5.53</v>
      </c>
      <c r="I1433" s="218"/>
      <c r="J1433" s="213"/>
      <c r="K1433" s="213"/>
      <c r="L1433" s="219"/>
      <c r="M1433" s="220"/>
      <c r="N1433" s="221"/>
      <c r="O1433" s="221"/>
      <c r="P1433" s="221"/>
      <c r="Q1433" s="221"/>
      <c r="R1433" s="221"/>
      <c r="S1433" s="221"/>
      <c r="T1433" s="222"/>
      <c r="AT1433" s="223" t="s">
        <v>555</v>
      </c>
      <c r="AU1433" s="223" t="s">
        <v>87</v>
      </c>
      <c r="AV1433" s="13" t="s">
        <v>87</v>
      </c>
      <c r="AW1433" s="13" t="s">
        <v>32</v>
      </c>
      <c r="AX1433" s="13" t="s">
        <v>77</v>
      </c>
      <c r="AY1433" s="223" t="s">
        <v>209</v>
      </c>
    </row>
    <row r="1434" spans="2:51" s="15" customFormat="1">
      <c r="B1434" s="246"/>
      <c r="C1434" s="247"/>
      <c r="D1434" s="214" t="s">
        <v>555</v>
      </c>
      <c r="E1434" s="248" t="s">
        <v>1</v>
      </c>
      <c r="F1434" s="249" t="s">
        <v>2061</v>
      </c>
      <c r="G1434" s="247"/>
      <c r="H1434" s="248" t="s">
        <v>1</v>
      </c>
      <c r="I1434" s="250"/>
      <c r="J1434" s="247"/>
      <c r="K1434" s="247"/>
      <c r="L1434" s="251"/>
      <c r="M1434" s="252"/>
      <c r="N1434" s="253"/>
      <c r="O1434" s="253"/>
      <c r="P1434" s="253"/>
      <c r="Q1434" s="253"/>
      <c r="R1434" s="253"/>
      <c r="S1434" s="253"/>
      <c r="T1434" s="254"/>
      <c r="AT1434" s="255" t="s">
        <v>555</v>
      </c>
      <c r="AU1434" s="255" t="s">
        <v>87</v>
      </c>
      <c r="AV1434" s="15" t="s">
        <v>85</v>
      </c>
      <c r="AW1434" s="15" t="s">
        <v>32</v>
      </c>
      <c r="AX1434" s="15" t="s">
        <v>77</v>
      </c>
      <c r="AY1434" s="255" t="s">
        <v>209</v>
      </c>
    </row>
    <row r="1435" spans="2:51" s="13" customFormat="1">
      <c r="B1435" s="212"/>
      <c r="C1435" s="213"/>
      <c r="D1435" s="214" t="s">
        <v>555</v>
      </c>
      <c r="E1435" s="215" t="s">
        <v>1</v>
      </c>
      <c r="F1435" s="216" t="s">
        <v>2062</v>
      </c>
      <c r="G1435" s="213"/>
      <c r="H1435" s="217">
        <v>6.2</v>
      </c>
      <c r="I1435" s="218"/>
      <c r="J1435" s="213"/>
      <c r="K1435" s="213"/>
      <c r="L1435" s="219"/>
      <c r="M1435" s="220"/>
      <c r="N1435" s="221"/>
      <c r="O1435" s="221"/>
      <c r="P1435" s="221"/>
      <c r="Q1435" s="221"/>
      <c r="R1435" s="221"/>
      <c r="S1435" s="221"/>
      <c r="T1435" s="222"/>
      <c r="AT1435" s="223" t="s">
        <v>555</v>
      </c>
      <c r="AU1435" s="223" t="s">
        <v>87</v>
      </c>
      <c r="AV1435" s="13" t="s">
        <v>87</v>
      </c>
      <c r="AW1435" s="13" t="s">
        <v>32</v>
      </c>
      <c r="AX1435" s="13" t="s">
        <v>77</v>
      </c>
      <c r="AY1435" s="223" t="s">
        <v>209</v>
      </c>
    </row>
    <row r="1436" spans="2:51" s="15" customFormat="1">
      <c r="B1436" s="246"/>
      <c r="C1436" s="247"/>
      <c r="D1436" s="214" t="s">
        <v>555</v>
      </c>
      <c r="E1436" s="248" t="s">
        <v>1</v>
      </c>
      <c r="F1436" s="249" t="s">
        <v>2063</v>
      </c>
      <c r="G1436" s="247"/>
      <c r="H1436" s="248" t="s">
        <v>1</v>
      </c>
      <c r="I1436" s="250"/>
      <c r="J1436" s="247"/>
      <c r="K1436" s="247"/>
      <c r="L1436" s="251"/>
      <c r="M1436" s="252"/>
      <c r="N1436" s="253"/>
      <c r="O1436" s="253"/>
      <c r="P1436" s="253"/>
      <c r="Q1436" s="253"/>
      <c r="R1436" s="253"/>
      <c r="S1436" s="253"/>
      <c r="T1436" s="254"/>
      <c r="AT1436" s="255" t="s">
        <v>555</v>
      </c>
      <c r="AU1436" s="255" t="s">
        <v>87</v>
      </c>
      <c r="AV1436" s="15" t="s">
        <v>85</v>
      </c>
      <c r="AW1436" s="15" t="s">
        <v>32</v>
      </c>
      <c r="AX1436" s="15" t="s">
        <v>77</v>
      </c>
      <c r="AY1436" s="255" t="s">
        <v>209</v>
      </c>
    </row>
    <row r="1437" spans="2:51" s="13" customFormat="1">
      <c r="B1437" s="212"/>
      <c r="C1437" s="213"/>
      <c r="D1437" s="214" t="s">
        <v>555</v>
      </c>
      <c r="E1437" s="215" t="s">
        <v>1</v>
      </c>
      <c r="F1437" s="216" t="s">
        <v>1970</v>
      </c>
      <c r="G1437" s="213"/>
      <c r="H1437" s="217">
        <v>1.08</v>
      </c>
      <c r="I1437" s="218"/>
      <c r="J1437" s="213"/>
      <c r="K1437" s="213"/>
      <c r="L1437" s="219"/>
      <c r="M1437" s="220"/>
      <c r="N1437" s="221"/>
      <c r="O1437" s="221"/>
      <c r="P1437" s="221"/>
      <c r="Q1437" s="221"/>
      <c r="R1437" s="221"/>
      <c r="S1437" s="221"/>
      <c r="T1437" s="222"/>
      <c r="AT1437" s="223" t="s">
        <v>555</v>
      </c>
      <c r="AU1437" s="223" t="s">
        <v>87</v>
      </c>
      <c r="AV1437" s="13" t="s">
        <v>87</v>
      </c>
      <c r="AW1437" s="13" t="s">
        <v>32</v>
      </c>
      <c r="AX1437" s="13" t="s">
        <v>77</v>
      </c>
      <c r="AY1437" s="223" t="s">
        <v>209</v>
      </c>
    </row>
    <row r="1438" spans="2:51" s="15" customFormat="1">
      <c r="B1438" s="246"/>
      <c r="C1438" s="247"/>
      <c r="D1438" s="214" t="s">
        <v>555</v>
      </c>
      <c r="E1438" s="248" t="s">
        <v>1</v>
      </c>
      <c r="F1438" s="249" t="s">
        <v>2064</v>
      </c>
      <c r="G1438" s="247"/>
      <c r="H1438" s="248" t="s">
        <v>1</v>
      </c>
      <c r="I1438" s="250"/>
      <c r="J1438" s="247"/>
      <c r="K1438" s="247"/>
      <c r="L1438" s="251"/>
      <c r="M1438" s="252"/>
      <c r="N1438" s="253"/>
      <c r="O1438" s="253"/>
      <c r="P1438" s="253"/>
      <c r="Q1438" s="253"/>
      <c r="R1438" s="253"/>
      <c r="S1438" s="253"/>
      <c r="T1438" s="254"/>
      <c r="AT1438" s="255" t="s">
        <v>555</v>
      </c>
      <c r="AU1438" s="255" t="s">
        <v>87</v>
      </c>
      <c r="AV1438" s="15" t="s">
        <v>85</v>
      </c>
      <c r="AW1438" s="15" t="s">
        <v>32</v>
      </c>
      <c r="AX1438" s="15" t="s">
        <v>77</v>
      </c>
      <c r="AY1438" s="255" t="s">
        <v>209</v>
      </c>
    </row>
    <row r="1439" spans="2:51" s="13" customFormat="1">
      <c r="B1439" s="212"/>
      <c r="C1439" s="213"/>
      <c r="D1439" s="214" t="s">
        <v>555</v>
      </c>
      <c r="E1439" s="215" t="s">
        <v>1</v>
      </c>
      <c r="F1439" s="216" t="s">
        <v>1970</v>
      </c>
      <c r="G1439" s="213"/>
      <c r="H1439" s="217">
        <v>1.08</v>
      </c>
      <c r="I1439" s="218"/>
      <c r="J1439" s="213"/>
      <c r="K1439" s="213"/>
      <c r="L1439" s="219"/>
      <c r="M1439" s="220"/>
      <c r="N1439" s="221"/>
      <c r="O1439" s="221"/>
      <c r="P1439" s="221"/>
      <c r="Q1439" s="221"/>
      <c r="R1439" s="221"/>
      <c r="S1439" s="221"/>
      <c r="T1439" s="222"/>
      <c r="AT1439" s="223" t="s">
        <v>555</v>
      </c>
      <c r="AU1439" s="223" t="s">
        <v>87</v>
      </c>
      <c r="AV1439" s="13" t="s">
        <v>87</v>
      </c>
      <c r="AW1439" s="13" t="s">
        <v>32</v>
      </c>
      <c r="AX1439" s="13" t="s">
        <v>77</v>
      </c>
      <c r="AY1439" s="223" t="s">
        <v>209</v>
      </c>
    </row>
    <row r="1440" spans="2:51" s="15" customFormat="1">
      <c r="B1440" s="246"/>
      <c r="C1440" s="247"/>
      <c r="D1440" s="214" t="s">
        <v>555</v>
      </c>
      <c r="E1440" s="248" t="s">
        <v>1</v>
      </c>
      <c r="F1440" s="249" t="s">
        <v>2065</v>
      </c>
      <c r="G1440" s="247"/>
      <c r="H1440" s="248" t="s">
        <v>1</v>
      </c>
      <c r="I1440" s="250"/>
      <c r="J1440" s="247"/>
      <c r="K1440" s="247"/>
      <c r="L1440" s="251"/>
      <c r="M1440" s="252"/>
      <c r="N1440" s="253"/>
      <c r="O1440" s="253"/>
      <c r="P1440" s="253"/>
      <c r="Q1440" s="253"/>
      <c r="R1440" s="253"/>
      <c r="S1440" s="253"/>
      <c r="T1440" s="254"/>
      <c r="AT1440" s="255" t="s">
        <v>555</v>
      </c>
      <c r="AU1440" s="255" t="s">
        <v>87</v>
      </c>
      <c r="AV1440" s="15" t="s">
        <v>85</v>
      </c>
      <c r="AW1440" s="15" t="s">
        <v>32</v>
      </c>
      <c r="AX1440" s="15" t="s">
        <v>77</v>
      </c>
      <c r="AY1440" s="255" t="s">
        <v>209</v>
      </c>
    </row>
    <row r="1441" spans="1:65" s="13" customFormat="1">
      <c r="B1441" s="212"/>
      <c r="C1441" s="213"/>
      <c r="D1441" s="214" t="s">
        <v>555</v>
      </c>
      <c r="E1441" s="215" t="s">
        <v>1</v>
      </c>
      <c r="F1441" s="216" t="s">
        <v>1970</v>
      </c>
      <c r="G1441" s="213"/>
      <c r="H1441" s="217">
        <v>1.08</v>
      </c>
      <c r="I1441" s="218"/>
      <c r="J1441" s="213"/>
      <c r="K1441" s="213"/>
      <c r="L1441" s="219"/>
      <c r="M1441" s="220"/>
      <c r="N1441" s="221"/>
      <c r="O1441" s="221"/>
      <c r="P1441" s="221"/>
      <c r="Q1441" s="221"/>
      <c r="R1441" s="221"/>
      <c r="S1441" s="221"/>
      <c r="T1441" s="222"/>
      <c r="AT1441" s="223" t="s">
        <v>555</v>
      </c>
      <c r="AU1441" s="223" t="s">
        <v>87</v>
      </c>
      <c r="AV1441" s="13" t="s">
        <v>87</v>
      </c>
      <c r="AW1441" s="13" t="s">
        <v>32</v>
      </c>
      <c r="AX1441" s="13" t="s">
        <v>77</v>
      </c>
      <c r="AY1441" s="223" t="s">
        <v>209</v>
      </c>
    </row>
    <row r="1442" spans="1:65" s="15" customFormat="1">
      <c r="B1442" s="246"/>
      <c r="C1442" s="247"/>
      <c r="D1442" s="214" t="s">
        <v>555</v>
      </c>
      <c r="E1442" s="248" t="s">
        <v>1</v>
      </c>
      <c r="F1442" s="249" t="s">
        <v>2066</v>
      </c>
      <c r="G1442" s="247"/>
      <c r="H1442" s="248" t="s">
        <v>1</v>
      </c>
      <c r="I1442" s="250"/>
      <c r="J1442" s="247"/>
      <c r="K1442" s="247"/>
      <c r="L1442" s="251"/>
      <c r="M1442" s="252"/>
      <c r="N1442" s="253"/>
      <c r="O1442" s="253"/>
      <c r="P1442" s="253"/>
      <c r="Q1442" s="253"/>
      <c r="R1442" s="253"/>
      <c r="S1442" s="253"/>
      <c r="T1442" s="254"/>
      <c r="AT1442" s="255" t="s">
        <v>555</v>
      </c>
      <c r="AU1442" s="255" t="s">
        <v>87</v>
      </c>
      <c r="AV1442" s="15" t="s">
        <v>85</v>
      </c>
      <c r="AW1442" s="15" t="s">
        <v>32</v>
      </c>
      <c r="AX1442" s="15" t="s">
        <v>77</v>
      </c>
      <c r="AY1442" s="255" t="s">
        <v>209</v>
      </c>
    </row>
    <row r="1443" spans="1:65" s="13" customFormat="1">
      <c r="B1443" s="212"/>
      <c r="C1443" s="213"/>
      <c r="D1443" s="214" t="s">
        <v>555</v>
      </c>
      <c r="E1443" s="215" t="s">
        <v>1</v>
      </c>
      <c r="F1443" s="216" t="s">
        <v>1970</v>
      </c>
      <c r="G1443" s="213"/>
      <c r="H1443" s="217">
        <v>1.08</v>
      </c>
      <c r="I1443" s="218"/>
      <c r="J1443" s="213"/>
      <c r="K1443" s="213"/>
      <c r="L1443" s="219"/>
      <c r="M1443" s="220"/>
      <c r="N1443" s="221"/>
      <c r="O1443" s="221"/>
      <c r="P1443" s="221"/>
      <c r="Q1443" s="221"/>
      <c r="R1443" s="221"/>
      <c r="S1443" s="221"/>
      <c r="T1443" s="222"/>
      <c r="AT1443" s="223" t="s">
        <v>555</v>
      </c>
      <c r="AU1443" s="223" t="s">
        <v>87</v>
      </c>
      <c r="AV1443" s="13" t="s">
        <v>87</v>
      </c>
      <c r="AW1443" s="13" t="s">
        <v>32</v>
      </c>
      <c r="AX1443" s="13" t="s">
        <v>77</v>
      </c>
      <c r="AY1443" s="223" t="s">
        <v>209</v>
      </c>
    </row>
    <row r="1444" spans="1:65" s="15" customFormat="1">
      <c r="B1444" s="246"/>
      <c r="C1444" s="247"/>
      <c r="D1444" s="214" t="s">
        <v>555</v>
      </c>
      <c r="E1444" s="248" t="s">
        <v>1</v>
      </c>
      <c r="F1444" s="249" t="s">
        <v>2067</v>
      </c>
      <c r="G1444" s="247"/>
      <c r="H1444" s="248" t="s">
        <v>1</v>
      </c>
      <c r="I1444" s="250"/>
      <c r="J1444" s="247"/>
      <c r="K1444" s="247"/>
      <c r="L1444" s="251"/>
      <c r="M1444" s="252"/>
      <c r="N1444" s="253"/>
      <c r="O1444" s="253"/>
      <c r="P1444" s="253"/>
      <c r="Q1444" s="253"/>
      <c r="R1444" s="253"/>
      <c r="S1444" s="253"/>
      <c r="T1444" s="254"/>
      <c r="AT1444" s="255" t="s">
        <v>555</v>
      </c>
      <c r="AU1444" s="255" t="s">
        <v>87</v>
      </c>
      <c r="AV1444" s="15" t="s">
        <v>85</v>
      </c>
      <c r="AW1444" s="15" t="s">
        <v>32</v>
      </c>
      <c r="AX1444" s="15" t="s">
        <v>77</v>
      </c>
      <c r="AY1444" s="255" t="s">
        <v>209</v>
      </c>
    </row>
    <row r="1445" spans="1:65" s="13" customFormat="1">
      <c r="B1445" s="212"/>
      <c r="C1445" s="213"/>
      <c r="D1445" s="214" t="s">
        <v>555</v>
      </c>
      <c r="E1445" s="215" t="s">
        <v>1</v>
      </c>
      <c r="F1445" s="216" t="s">
        <v>1970</v>
      </c>
      <c r="G1445" s="213"/>
      <c r="H1445" s="217">
        <v>1.08</v>
      </c>
      <c r="I1445" s="218"/>
      <c r="J1445" s="213"/>
      <c r="K1445" s="213"/>
      <c r="L1445" s="219"/>
      <c r="M1445" s="220"/>
      <c r="N1445" s="221"/>
      <c r="O1445" s="221"/>
      <c r="P1445" s="221"/>
      <c r="Q1445" s="221"/>
      <c r="R1445" s="221"/>
      <c r="S1445" s="221"/>
      <c r="T1445" s="222"/>
      <c r="AT1445" s="223" t="s">
        <v>555</v>
      </c>
      <c r="AU1445" s="223" t="s">
        <v>87</v>
      </c>
      <c r="AV1445" s="13" t="s">
        <v>87</v>
      </c>
      <c r="AW1445" s="13" t="s">
        <v>32</v>
      </c>
      <c r="AX1445" s="13" t="s">
        <v>77</v>
      </c>
      <c r="AY1445" s="223" t="s">
        <v>209</v>
      </c>
    </row>
    <row r="1446" spans="1:65" s="15" customFormat="1">
      <c r="B1446" s="246"/>
      <c r="C1446" s="247"/>
      <c r="D1446" s="214" t="s">
        <v>555</v>
      </c>
      <c r="E1446" s="248" t="s">
        <v>1</v>
      </c>
      <c r="F1446" s="249" t="s">
        <v>2068</v>
      </c>
      <c r="G1446" s="247"/>
      <c r="H1446" s="248" t="s">
        <v>1</v>
      </c>
      <c r="I1446" s="250"/>
      <c r="J1446" s="247"/>
      <c r="K1446" s="247"/>
      <c r="L1446" s="251"/>
      <c r="M1446" s="252"/>
      <c r="N1446" s="253"/>
      <c r="O1446" s="253"/>
      <c r="P1446" s="253"/>
      <c r="Q1446" s="253"/>
      <c r="R1446" s="253"/>
      <c r="S1446" s="253"/>
      <c r="T1446" s="254"/>
      <c r="AT1446" s="255" t="s">
        <v>555</v>
      </c>
      <c r="AU1446" s="255" t="s">
        <v>87</v>
      </c>
      <c r="AV1446" s="15" t="s">
        <v>85</v>
      </c>
      <c r="AW1446" s="15" t="s">
        <v>32</v>
      </c>
      <c r="AX1446" s="15" t="s">
        <v>77</v>
      </c>
      <c r="AY1446" s="255" t="s">
        <v>209</v>
      </c>
    </row>
    <row r="1447" spans="1:65" s="13" customFormat="1">
      <c r="B1447" s="212"/>
      <c r="C1447" s="213"/>
      <c r="D1447" s="214" t="s">
        <v>555</v>
      </c>
      <c r="E1447" s="215" t="s">
        <v>1</v>
      </c>
      <c r="F1447" s="216" t="s">
        <v>1970</v>
      </c>
      <c r="G1447" s="213"/>
      <c r="H1447" s="217">
        <v>1.08</v>
      </c>
      <c r="I1447" s="218"/>
      <c r="J1447" s="213"/>
      <c r="K1447" s="213"/>
      <c r="L1447" s="219"/>
      <c r="M1447" s="220"/>
      <c r="N1447" s="221"/>
      <c r="O1447" s="221"/>
      <c r="P1447" s="221"/>
      <c r="Q1447" s="221"/>
      <c r="R1447" s="221"/>
      <c r="S1447" s="221"/>
      <c r="T1447" s="222"/>
      <c r="AT1447" s="223" t="s">
        <v>555</v>
      </c>
      <c r="AU1447" s="223" t="s">
        <v>87</v>
      </c>
      <c r="AV1447" s="13" t="s">
        <v>87</v>
      </c>
      <c r="AW1447" s="13" t="s">
        <v>32</v>
      </c>
      <c r="AX1447" s="13" t="s">
        <v>77</v>
      </c>
      <c r="AY1447" s="223" t="s">
        <v>209</v>
      </c>
    </row>
    <row r="1448" spans="1:65" s="15" customFormat="1">
      <c r="B1448" s="246"/>
      <c r="C1448" s="247"/>
      <c r="D1448" s="214" t="s">
        <v>555</v>
      </c>
      <c r="E1448" s="248" t="s">
        <v>1</v>
      </c>
      <c r="F1448" s="249" t="s">
        <v>2069</v>
      </c>
      <c r="G1448" s="247"/>
      <c r="H1448" s="248" t="s">
        <v>1</v>
      </c>
      <c r="I1448" s="250"/>
      <c r="J1448" s="247"/>
      <c r="K1448" s="247"/>
      <c r="L1448" s="251"/>
      <c r="M1448" s="252"/>
      <c r="N1448" s="253"/>
      <c r="O1448" s="253"/>
      <c r="P1448" s="253"/>
      <c r="Q1448" s="253"/>
      <c r="R1448" s="253"/>
      <c r="S1448" s="253"/>
      <c r="T1448" s="254"/>
      <c r="AT1448" s="255" t="s">
        <v>555</v>
      </c>
      <c r="AU1448" s="255" t="s">
        <v>87</v>
      </c>
      <c r="AV1448" s="15" t="s">
        <v>85</v>
      </c>
      <c r="AW1448" s="15" t="s">
        <v>32</v>
      </c>
      <c r="AX1448" s="15" t="s">
        <v>77</v>
      </c>
      <c r="AY1448" s="255" t="s">
        <v>209</v>
      </c>
    </row>
    <row r="1449" spans="1:65" s="13" customFormat="1">
      <c r="B1449" s="212"/>
      <c r="C1449" s="213"/>
      <c r="D1449" s="214" t="s">
        <v>555</v>
      </c>
      <c r="E1449" s="215" t="s">
        <v>1</v>
      </c>
      <c r="F1449" s="216" t="s">
        <v>2070</v>
      </c>
      <c r="G1449" s="213"/>
      <c r="H1449" s="217">
        <v>6.48</v>
      </c>
      <c r="I1449" s="218"/>
      <c r="J1449" s="213"/>
      <c r="K1449" s="213"/>
      <c r="L1449" s="219"/>
      <c r="M1449" s="220"/>
      <c r="N1449" s="221"/>
      <c r="O1449" s="221"/>
      <c r="P1449" s="221"/>
      <c r="Q1449" s="221"/>
      <c r="R1449" s="221"/>
      <c r="S1449" s="221"/>
      <c r="T1449" s="222"/>
      <c r="AT1449" s="223" t="s">
        <v>555</v>
      </c>
      <c r="AU1449" s="223" t="s">
        <v>87</v>
      </c>
      <c r="AV1449" s="13" t="s">
        <v>87</v>
      </c>
      <c r="AW1449" s="13" t="s">
        <v>32</v>
      </c>
      <c r="AX1449" s="13" t="s">
        <v>77</v>
      </c>
      <c r="AY1449" s="223" t="s">
        <v>209</v>
      </c>
    </row>
    <row r="1450" spans="1:65" s="16" customFormat="1">
      <c r="B1450" s="260"/>
      <c r="C1450" s="261"/>
      <c r="D1450" s="214" t="s">
        <v>555</v>
      </c>
      <c r="E1450" s="262" t="s">
        <v>1</v>
      </c>
      <c r="F1450" s="263" t="s">
        <v>942</v>
      </c>
      <c r="G1450" s="261"/>
      <c r="H1450" s="264">
        <v>446.97000000000008</v>
      </c>
      <c r="I1450" s="265"/>
      <c r="J1450" s="261"/>
      <c r="K1450" s="261"/>
      <c r="L1450" s="266"/>
      <c r="M1450" s="267"/>
      <c r="N1450" s="268"/>
      <c r="O1450" s="268"/>
      <c r="P1450" s="268"/>
      <c r="Q1450" s="268"/>
      <c r="R1450" s="268"/>
      <c r="S1450" s="268"/>
      <c r="T1450" s="269"/>
      <c r="AT1450" s="270" t="s">
        <v>555</v>
      </c>
      <c r="AU1450" s="270" t="s">
        <v>87</v>
      </c>
      <c r="AV1450" s="16" t="s">
        <v>226</v>
      </c>
      <c r="AW1450" s="16" t="s">
        <v>32</v>
      </c>
      <c r="AX1450" s="16" t="s">
        <v>77</v>
      </c>
      <c r="AY1450" s="270" t="s">
        <v>209</v>
      </c>
    </row>
    <row r="1451" spans="1:65" s="14" customFormat="1">
      <c r="B1451" s="235"/>
      <c r="C1451" s="236"/>
      <c r="D1451" s="214" t="s">
        <v>555</v>
      </c>
      <c r="E1451" s="237" t="s">
        <v>1</v>
      </c>
      <c r="F1451" s="238" t="s">
        <v>645</v>
      </c>
      <c r="G1451" s="236"/>
      <c r="H1451" s="239">
        <v>5726.0899999999974</v>
      </c>
      <c r="I1451" s="240"/>
      <c r="J1451" s="236"/>
      <c r="K1451" s="236"/>
      <c r="L1451" s="241"/>
      <c r="M1451" s="242"/>
      <c r="N1451" s="243"/>
      <c r="O1451" s="243"/>
      <c r="P1451" s="243"/>
      <c r="Q1451" s="243"/>
      <c r="R1451" s="243"/>
      <c r="S1451" s="243"/>
      <c r="T1451" s="244"/>
      <c r="AT1451" s="245" t="s">
        <v>555</v>
      </c>
      <c r="AU1451" s="245" t="s">
        <v>87</v>
      </c>
      <c r="AV1451" s="14" t="s">
        <v>218</v>
      </c>
      <c r="AW1451" s="14" t="s">
        <v>32</v>
      </c>
      <c r="AX1451" s="14" t="s">
        <v>85</v>
      </c>
      <c r="AY1451" s="245" t="s">
        <v>209</v>
      </c>
    </row>
    <row r="1452" spans="1:65" s="2" customFormat="1" ht="33" customHeight="1">
      <c r="A1452" s="35"/>
      <c r="B1452" s="36"/>
      <c r="C1452" s="224" t="s">
        <v>2071</v>
      </c>
      <c r="D1452" s="224" t="s">
        <v>576</v>
      </c>
      <c r="E1452" s="225" t="s">
        <v>2072</v>
      </c>
      <c r="F1452" s="226" t="s">
        <v>2073</v>
      </c>
      <c r="G1452" s="227" t="s">
        <v>217</v>
      </c>
      <c r="H1452" s="228">
        <v>6012.3950000000004</v>
      </c>
      <c r="I1452" s="229"/>
      <c r="J1452" s="230">
        <f>ROUND(I1452*H1452,2)</f>
        <v>0</v>
      </c>
      <c r="K1452" s="231"/>
      <c r="L1452" s="232"/>
      <c r="M1452" s="233" t="s">
        <v>1</v>
      </c>
      <c r="N1452" s="234" t="s">
        <v>42</v>
      </c>
      <c r="O1452" s="72"/>
      <c r="P1452" s="203">
        <f>O1452*H1452</f>
        <v>0</v>
      </c>
      <c r="Q1452" s="203">
        <v>3.3999999999999998E-3</v>
      </c>
      <c r="R1452" s="203">
        <f>Q1452*H1452</f>
        <v>20.442143000000002</v>
      </c>
      <c r="S1452" s="203">
        <v>0</v>
      </c>
      <c r="T1452" s="204">
        <f>S1452*H1452</f>
        <v>0</v>
      </c>
      <c r="U1452" s="35"/>
      <c r="V1452" s="35"/>
      <c r="W1452" s="35"/>
      <c r="X1452" s="35"/>
      <c r="Y1452" s="35"/>
      <c r="Z1452" s="35"/>
      <c r="AA1452" s="35"/>
      <c r="AB1452" s="35"/>
      <c r="AC1452" s="35"/>
      <c r="AD1452" s="35"/>
      <c r="AE1452" s="35"/>
      <c r="AR1452" s="205" t="s">
        <v>341</v>
      </c>
      <c r="AT1452" s="205" t="s">
        <v>576</v>
      </c>
      <c r="AU1452" s="205" t="s">
        <v>87</v>
      </c>
      <c r="AY1452" s="18" t="s">
        <v>209</v>
      </c>
      <c r="BE1452" s="206">
        <f>IF(N1452="základní",J1452,0)</f>
        <v>0</v>
      </c>
      <c r="BF1452" s="206">
        <f>IF(N1452="snížená",J1452,0)</f>
        <v>0</v>
      </c>
      <c r="BG1452" s="206">
        <f>IF(N1452="zákl. přenesená",J1452,0)</f>
        <v>0</v>
      </c>
      <c r="BH1452" s="206">
        <f>IF(N1452="sníž. přenesená",J1452,0)</f>
        <v>0</v>
      </c>
      <c r="BI1452" s="206">
        <f>IF(N1452="nulová",J1452,0)</f>
        <v>0</v>
      </c>
      <c r="BJ1452" s="18" t="s">
        <v>85</v>
      </c>
      <c r="BK1452" s="206">
        <f>ROUND(I1452*H1452,2)</f>
        <v>0</v>
      </c>
      <c r="BL1452" s="18" t="s">
        <v>276</v>
      </c>
      <c r="BM1452" s="205" t="s">
        <v>2074</v>
      </c>
    </row>
    <row r="1453" spans="1:65" s="2" customFormat="1" ht="78">
      <c r="A1453" s="35"/>
      <c r="B1453" s="36"/>
      <c r="C1453" s="37"/>
      <c r="D1453" s="214" t="s">
        <v>807</v>
      </c>
      <c r="E1453" s="37"/>
      <c r="F1453" s="256" t="s">
        <v>2075</v>
      </c>
      <c r="G1453" s="37"/>
      <c r="H1453" s="37"/>
      <c r="I1453" s="257"/>
      <c r="J1453" s="37"/>
      <c r="K1453" s="37"/>
      <c r="L1453" s="40"/>
      <c r="M1453" s="258"/>
      <c r="N1453" s="259"/>
      <c r="O1453" s="72"/>
      <c r="P1453" s="72"/>
      <c r="Q1453" s="72"/>
      <c r="R1453" s="72"/>
      <c r="S1453" s="72"/>
      <c r="T1453" s="73"/>
      <c r="U1453" s="35"/>
      <c r="V1453" s="35"/>
      <c r="W1453" s="35"/>
      <c r="X1453" s="35"/>
      <c r="Y1453" s="35"/>
      <c r="Z1453" s="35"/>
      <c r="AA1453" s="35"/>
      <c r="AB1453" s="35"/>
      <c r="AC1453" s="35"/>
      <c r="AD1453" s="35"/>
      <c r="AE1453" s="35"/>
      <c r="AT1453" s="18" t="s">
        <v>807</v>
      </c>
      <c r="AU1453" s="18" t="s">
        <v>87</v>
      </c>
    </row>
    <row r="1454" spans="1:65" s="13" customFormat="1">
      <c r="B1454" s="212"/>
      <c r="C1454" s="213"/>
      <c r="D1454" s="214" t="s">
        <v>555</v>
      </c>
      <c r="E1454" s="215" t="s">
        <v>1</v>
      </c>
      <c r="F1454" s="216" t="s">
        <v>2076</v>
      </c>
      <c r="G1454" s="213"/>
      <c r="H1454" s="217">
        <v>6012.3950000000004</v>
      </c>
      <c r="I1454" s="218"/>
      <c r="J1454" s="213"/>
      <c r="K1454" s="213"/>
      <c r="L1454" s="219"/>
      <c r="M1454" s="220"/>
      <c r="N1454" s="221"/>
      <c r="O1454" s="221"/>
      <c r="P1454" s="221"/>
      <c r="Q1454" s="221"/>
      <c r="R1454" s="221"/>
      <c r="S1454" s="221"/>
      <c r="T1454" s="222"/>
      <c r="AT1454" s="223" t="s">
        <v>555</v>
      </c>
      <c r="AU1454" s="223" t="s">
        <v>87</v>
      </c>
      <c r="AV1454" s="13" t="s">
        <v>87</v>
      </c>
      <c r="AW1454" s="13" t="s">
        <v>32</v>
      </c>
      <c r="AX1454" s="13" t="s">
        <v>85</v>
      </c>
      <c r="AY1454" s="223" t="s">
        <v>209</v>
      </c>
    </row>
    <row r="1455" spans="1:65" s="2" customFormat="1" ht="33" customHeight="1">
      <c r="A1455" s="35"/>
      <c r="B1455" s="36"/>
      <c r="C1455" s="193" t="s">
        <v>2077</v>
      </c>
      <c r="D1455" s="193" t="s">
        <v>214</v>
      </c>
      <c r="E1455" s="194" t="s">
        <v>1385</v>
      </c>
      <c r="F1455" s="195" t="s">
        <v>1386</v>
      </c>
      <c r="G1455" s="196" t="s">
        <v>217</v>
      </c>
      <c r="H1455" s="197">
        <v>5252.81</v>
      </c>
      <c r="I1455" s="198"/>
      <c r="J1455" s="199">
        <f>ROUND(I1455*H1455,2)</f>
        <v>0</v>
      </c>
      <c r="K1455" s="200"/>
      <c r="L1455" s="40"/>
      <c r="M1455" s="201" t="s">
        <v>1</v>
      </c>
      <c r="N1455" s="202" t="s">
        <v>42</v>
      </c>
      <c r="O1455" s="72"/>
      <c r="P1455" s="203">
        <f>O1455*H1455</f>
        <v>0</v>
      </c>
      <c r="Q1455" s="203">
        <v>1.17E-3</v>
      </c>
      <c r="R1455" s="203">
        <f>Q1455*H1455</f>
        <v>6.1457877000000005</v>
      </c>
      <c r="S1455" s="203">
        <v>0</v>
      </c>
      <c r="T1455" s="204">
        <f>S1455*H1455</f>
        <v>0</v>
      </c>
      <c r="U1455" s="35"/>
      <c r="V1455" s="35"/>
      <c r="W1455" s="35"/>
      <c r="X1455" s="35"/>
      <c r="Y1455" s="35"/>
      <c r="Z1455" s="35"/>
      <c r="AA1455" s="35"/>
      <c r="AB1455" s="35"/>
      <c r="AC1455" s="35"/>
      <c r="AD1455" s="35"/>
      <c r="AE1455" s="35"/>
      <c r="AR1455" s="205" t="s">
        <v>276</v>
      </c>
      <c r="AT1455" s="205" t="s">
        <v>214</v>
      </c>
      <c r="AU1455" s="205" t="s">
        <v>87</v>
      </c>
      <c r="AY1455" s="18" t="s">
        <v>209</v>
      </c>
      <c r="BE1455" s="206">
        <f>IF(N1455="základní",J1455,0)</f>
        <v>0</v>
      </c>
      <c r="BF1455" s="206">
        <f>IF(N1455="snížená",J1455,0)</f>
        <v>0</v>
      </c>
      <c r="BG1455" s="206">
        <f>IF(N1455="zákl. přenesená",J1455,0)</f>
        <v>0</v>
      </c>
      <c r="BH1455" s="206">
        <f>IF(N1455="sníž. přenesená",J1455,0)</f>
        <v>0</v>
      </c>
      <c r="BI1455" s="206">
        <f>IF(N1455="nulová",J1455,0)</f>
        <v>0</v>
      </c>
      <c r="BJ1455" s="18" t="s">
        <v>85</v>
      </c>
      <c r="BK1455" s="206">
        <f>ROUND(I1455*H1455,2)</f>
        <v>0</v>
      </c>
      <c r="BL1455" s="18" t="s">
        <v>276</v>
      </c>
      <c r="BM1455" s="205" t="s">
        <v>2078</v>
      </c>
    </row>
    <row r="1456" spans="1:65" s="15" customFormat="1">
      <c r="B1456" s="246"/>
      <c r="C1456" s="247"/>
      <c r="D1456" s="214" t="s">
        <v>555</v>
      </c>
      <c r="E1456" s="248" t="s">
        <v>1</v>
      </c>
      <c r="F1456" s="249" t="s">
        <v>1505</v>
      </c>
      <c r="G1456" s="247"/>
      <c r="H1456" s="248" t="s">
        <v>1</v>
      </c>
      <c r="I1456" s="250"/>
      <c r="J1456" s="247"/>
      <c r="K1456" s="247"/>
      <c r="L1456" s="251"/>
      <c r="M1456" s="252"/>
      <c r="N1456" s="253"/>
      <c r="O1456" s="253"/>
      <c r="P1456" s="253"/>
      <c r="Q1456" s="253"/>
      <c r="R1456" s="253"/>
      <c r="S1456" s="253"/>
      <c r="T1456" s="254"/>
      <c r="AT1456" s="255" t="s">
        <v>555</v>
      </c>
      <c r="AU1456" s="255" t="s">
        <v>87</v>
      </c>
      <c r="AV1456" s="15" t="s">
        <v>85</v>
      </c>
      <c r="AW1456" s="15" t="s">
        <v>32</v>
      </c>
      <c r="AX1456" s="15" t="s">
        <v>77</v>
      </c>
      <c r="AY1456" s="255" t="s">
        <v>209</v>
      </c>
    </row>
    <row r="1457" spans="2:51" s="15" customFormat="1">
      <c r="B1457" s="246"/>
      <c r="C1457" s="247"/>
      <c r="D1457" s="214" t="s">
        <v>555</v>
      </c>
      <c r="E1457" s="248" t="s">
        <v>1</v>
      </c>
      <c r="F1457" s="249" t="s">
        <v>2079</v>
      </c>
      <c r="G1457" s="247"/>
      <c r="H1457" s="248" t="s">
        <v>1</v>
      </c>
      <c r="I1457" s="250"/>
      <c r="J1457" s="247"/>
      <c r="K1457" s="247"/>
      <c r="L1457" s="251"/>
      <c r="M1457" s="252"/>
      <c r="N1457" s="253"/>
      <c r="O1457" s="253"/>
      <c r="P1457" s="253"/>
      <c r="Q1457" s="253"/>
      <c r="R1457" s="253"/>
      <c r="S1457" s="253"/>
      <c r="T1457" s="254"/>
      <c r="AT1457" s="255" t="s">
        <v>555</v>
      </c>
      <c r="AU1457" s="255" t="s">
        <v>87</v>
      </c>
      <c r="AV1457" s="15" t="s">
        <v>85</v>
      </c>
      <c r="AW1457" s="15" t="s">
        <v>32</v>
      </c>
      <c r="AX1457" s="15" t="s">
        <v>77</v>
      </c>
      <c r="AY1457" s="255" t="s">
        <v>209</v>
      </c>
    </row>
    <row r="1458" spans="2:51" s="13" customFormat="1">
      <c r="B1458" s="212"/>
      <c r="C1458" s="213"/>
      <c r="D1458" s="214" t="s">
        <v>555</v>
      </c>
      <c r="E1458" s="215" t="s">
        <v>1</v>
      </c>
      <c r="F1458" s="216" t="s">
        <v>2080</v>
      </c>
      <c r="G1458" s="213"/>
      <c r="H1458" s="217">
        <v>16.29</v>
      </c>
      <c r="I1458" s="218"/>
      <c r="J1458" s="213"/>
      <c r="K1458" s="213"/>
      <c r="L1458" s="219"/>
      <c r="M1458" s="220"/>
      <c r="N1458" s="221"/>
      <c r="O1458" s="221"/>
      <c r="P1458" s="221"/>
      <c r="Q1458" s="221"/>
      <c r="R1458" s="221"/>
      <c r="S1458" s="221"/>
      <c r="T1458" s="222"/>
      <c r="AT1458" s="223" t="s">
        <v>555</v>
      </c>
      <c r="AU1458" s="223" t="s">
        <v>87</v>
      </c>
      <c r="AV1458" s="13" t="s">
        <v>87</v>
      </c>
      <c r="AW1458" s="13" t="s">
        <v>32</v>
      </c>
      <c r="AX1458" s="13" t="s">
        <v>77</v>
      </c>
      <c r="AY1458" s="223" t="s">
        <v>209</v>
      </c>
    </row>
    <row r="1459" spans="2:51" s="15" customFormat="1">
      <c r="B1459" s="246"/>
      <c r="C1459" s="247"/>
      <c r="D1459" s="214" t="s">
        <v>555</v>
      </c>
      <c r="E1459" s="248" t="s">
        <v>1</v>
      </c>
      <c r="F1459" s="249" t="s">
        <v>2081</v>
      </c>
      <c r="G1459" s="247"/>
      <c r="H1459" s="248" t="s">
        <v>1</v>
      </c>
      <c r="I1459" s="250"/>
      <c r="J1459" s="247"/>
      <c r="K1459" s="247"/>
      <c r="L1459" s="251"/>
      <c r="M1459" s="252"/>
      <c r="N1459" s="253"/>
      <c r="O1459" s="253"/>
      <c r="P1459" s="253"/>
      <c r="Q1459" s="253"/>
      <c r="R1459" s="253"/>
      <c r="S1459" s="253"/>
      <c r="T1459" s="254"/>
      <c r="AT1459" s="255" t="s">
        <v>555</v>
      </c>
      <c r="AU1459" s="255" t="s">
        <v>87</v>
      </c>
      <c r="AV1459" s="15" t="s">
        <v>85</v>
      </c>
      <c r="AW1459" s="15" t="s">
        <v>32</v>
      </c>
      <c r="AX1459" s="15" t="s">
        <v>77</v>
      </c>
      <c r="AY1459" s="255" t="s">
        <v>209</v>
      </c>
    </row>
    <row r="1460" spans="2:51" s="13" customFormat="1">
      <c r="B1460" s="212"/>
      <c r="C1460" s="213"/>
      <c r="D1460" s="214" t="s">
        <v>555</v>
      </c>
      <c r="E1460" s="215" t="s">
        <v>1</v>
      </c>
      <c r="F1460" s="216" t="s">
        <v>2082</v>
      </c>
      <c r="G1460" s="213"/>
      <c r="H1460" s="217">
        <v>19.47</v>
      </c>
      <c r="I1460" s="218"/>
      <c r="J1460" s="213"/>
      <c r="K1460" s="213"/>
      <c r="L1460" s="219"/>
      <c r="M1460" s="220"/>
      <c r="N1460" s="221"/>
      <c r="O1460" s="221"/>
      <c r="P1460" s="221"/>
      <c r="Q1460" s="221"/>
      <c r="R1460" s="221"/>
      <c r="S1460" s="221"/>
      <c r="T1460" s="222"/>
      <c r="AT1460" s="223" t="s">
        <v>555</v>
      </c>
      <c r="AU1460" s="223" t="s">
        <v>87</v>
      </c>
      <c r="AV1460" s="13" t="s">
        <v>87</v>
      </c>
      <c r="AW1460" s="13" t="s">
        <v>32</v>
      </c>
      <c r="AX1460" s="13" t="s">
        <v>77</v>
      </c>
      <c r="AY1460" s="223" t="s">
        <v>209</v>
      </c>
    </row>
    <row r="1461" spans="2:51" s="15" customFormat="1">
      <c r="B1461" s="246"/>
      <c r="C1461" s="247"/>
      <c r="D1461" s="214" t="s">
        <v>555</v>
      </c>
      <c r="E1461" s="248" t="s">
        <v>1</v>
      </c>
      <c r="F1461" s="249" t="s">
        <v>2083</v>
      </c>
      <c r="G1461" s="247"/>
      <c r="H1461" s="248" t="s">
        <v>1</v>
      </c>
      <c r="I1461" s="250"/>
      <c r="J1461" s="247"/>
      <c r="K1461" s="247"/>
      <c r="L1461" s="251"/>
      <c r="M1461" s="252"/>
      <c r="N1461" s="253"/>
      <c r="O1461" s="253"/>
      <c r="P1461" s="253"/>
      <c r="Q1461" s="253"/>
      <c r="R1461" s="253"/>
      <c r="S1461" s="253"/>
      <c r="T1461" s="254"/>
      <c r="AT1461" s="255" t="s">
        <v>555</v>
      </c>
      <c r="AU1461" s="255" t="s">
        <v>87</v>
      </c>
      <c r="AV1461" s="15" t="s">
        <v>85</v>
      </c>
      <c r="AW1461" s="15" t="s">
        <v>32</v>
      </c>
      <c r="AX1461" s="15" t="s">
        <v>77</v>
      </c>
      <c r="AY1461" s="255" t="s">
        <v>209</v>
      </c>
    </row>
    <row r="1462" spans="2:51" s="13" customFormat="1">
      <c r="B1462" s="212"/>
      <c r="C1462" s="213"/>
      <c r="D1462" s="214" t="s">
        <v>555</v>
      </c>
      <c r="E1462" s="215" t="s">
        <v>1</v>
      </c>
      <c r="F1462" s="216" t="s">
        <v>2084</v>
      </c>
      <c r="G1462" s="213"/>
      <c r="H1462" s="217">
        <v>19.760000000000002</v>
      </c>
      <c r="I1462" s="218"/>
      <c r="J1462" s="213"/>
      <c r="K1462" s="213"/>
      <c r="L1462" s="219"/>
      <c r="M1462" s="220"/>
      <c r="N1462" s="221"/>
      <c r="O1462" s="221"/>
      <c r="P1462" s="221"/>
      <c r="Q1462" s="221"/>
      <c r="R1462" s="221"/>
      <c r="S1462" s="221"/>
      <c r="T1462" s="222"/>
      <c r="AT1462" s="223" t="s">
        <v>555</v>
      </c>
      <c r="AU1462" s="223" t="s">
        <v>87</v>
      </c>
      <c r="AV1462" s="13" t="s">
        <v>87</v>
      </c>
      <c r="AW1462" s="13" t="s">
        <v>32</v>
      </c>
      <c r="AX1462" s="13" t="s">
        <v>77</v>
      </c>
      <c r="AY1462" s="223" t="s">
        <v>209</v>
      </c>
    </row>
    <row r="1463" spans="2:51" s="15" customFormat="1">
      <c r="B1463" s="246"/>
      <c r="C1463" s="247"/>
      <c r="D1463" s="214" t="s">
        <v>555</v>
      </c>
      <c r="E1463" s="248" t="s">
        <v>1</v>
      </c>
      <c r="F1463" s="249" t="s">
        <v>2085</v>
      </c>
      <c r="G1463" s="247"/>
      <c r="H1463" s="248" t="s">
        <v>1</v>
      </c>
      <c r="I1463" s="250"/>
      <c r="J1463" s="247"/>
      <c r="K1463" s="247"/>
      <c r="L1463" s="251"/>
      <c r="M1463" s="252"/>
      <c r="N1463" s="253"/>
      <c r="O1463" s="253"/>
      <c r="P1463" s="253"/>
      <c r="Q1463" s="253"/>
      <c r="R1463" s="253"/>
      <c r="S1463" s="253"/>
      <c r="T1463" s="254"/>
      <c r="AT1463" s="255" t="s">
        <v>555</v>
      </c>
      <c r="AU1463" s="255" t="s">
        <v>87</v>
      </c>
      <c r="AV1463" s="15" t="s">
        <v>85</v>
      </c>
      <c r="AW1463" s="15" t="s">
        <v>32</v>
      </c>
      <c r="AX1463" s="15" t="s">
        <v>77</v>
      </c>
      <c r="AY1463" s="255" t="s">
        <v>209</v>
      </c>
    </row>
    <row r="1464" spans="2:51" s="13" customFormat="1">
      <c r="B1464" s="212"/>
      <c r="C1464" s="213"/>
      <c r="D1464" s="214" t="s">
        <v>555</v>
      </c>
      <c r="E1464" s="215" t="s">
        <v>1</v>
      </c>
      <c r="F1464" s="216" t="s">
        <v>2086</v>
      </c>
      <c r="G1464" s="213"/>
      <c r="H1464" s="217">
        <v>31.24</v>
      </c>
      <c r="I1464" s="218"/>
      <c r="J1464" s="213"/>
      <c r="K1464" s="213"/>
      <c r="L1464" s="219"/>
      <c r="M1464" s="220"/>
      <c r="N1464" s="221"/>
      <c r="O1464" s="221"/>
      <c r="P1464" s="221"/>
      <c r="Q1464" s="221"/>
      <c r="R1464" s="221"/>
      <c r="S1464" s="221"/>
      <c r="T1464" s="222"/>
      <c r="AT1464" s="223" t="s">
        <v>555</v>
      </c>
      <c r="AU1464" s="223" t="s">
        <v>87</v>
      </c>
      <c r="AV1464" s="13" t="s">
        <v>87</v>
      </c>
      <c r="AW1464" s="13" t="s">
        <v>32</v>
      </c>
      <c r="AX1464" s="13" t="s">
        <v>77</v>
      </c>
      <c r="AY1464" s="223" t="s">
        <v>209</v>
      </c>
    </row>
    <row r="1465" spans="2:51" s="15" customFormat="1">
      <c r="B1465" s="246"/>
      <c r="C1465" s="247"/>
      <c r="D1465" s="214" t="s">
        <v>555</v>
      </c>
      <c r="E1465" s="248" t="s">
        <v>1</v>
      </c>
      <c r="F1465" s="249" t="s">
        <v>2087</v>
      </c>
      <c r="G1465" s="247"/>
      <c r="H1465" s="248" t="s">
        <v>1</v>
      </c>
      <c r="I1465" s="250"/>
      <c r="J1465" s="247"/>
      <c r="K1465" s="247"/>
      <c r="L1465" s="251"/>
      <c r="M1465" s="252"/>
      <c r="N1465" s="253"/>
      <c r="O1465" s="253"/>
      <c r="P1465" s="253"/>
      <c r="Q1465" s="253"/>
      <c r="R1465" s="253"/>
      <c r="S1465" s="253"/>
      <c r="T1465" s="254"/>
      <c r="AT1465" s="255" t="s">
        <v>555</v>
      </c>
      <c r="AU1465" s="255" t="s">
        <v>87</v>
      </c>
      <c r="AV1465" s="15" t="s">
        <v>85</v>
      </c>
      <c r="AW1465" s="15" t="s">
        <v>32</v>
      </c>
      <c r="AX1465" s="15" t="s">
        <v>77</v>
      </c>
      <c r="AY1465" s="255" t="s">
        <v>209</v>
      </c>
    </row>
    <row r="1466" spans="2:51" s="13" customFormat="1">
      <c r="B1466" s="212"/>
      <c r="C1466" s="213"/>
      <c r="D1466" s="214" t="s">
        <v>555</v>
      </c>
      <c r="E1466" s="215" t="s">
        <v>1</v>
      </c>
      <c r="F1466" s="216" t="s">
        <v>2088</v>
      </c>
      <c r="G1466" s="213"/>
      <c r="H1466" s="217">
        <v>2.23</v>
      </c>
      <c r="I1466" s="218"/>
      <c r="J1466" s="213"/>
      <c r="K1466" s="213"/>
      <c r="L1466" s="219"/>
      <c r="M1466" s="220"/>
      <c r="N1466" s="221"/>
      <c r="O1466" s="221"/>
      <c r="P1466" s="221"/>
      <c r="Q1466" s="221"/>
      <c r="R1466" s="221"/>
      <c r="S1466" s="221"/>
      <c r="T1466" s="222"/>
      <c r="AT1466" s="223" t="s">
        <v>555</v>
      </c>
      <c r="AU1466" s="223" t="s">
        <v>87</v>
      </c>
      <c r="AV1466" s="13" t="s">
        <v>87</v>
      </c>
      <c r="AW1466" s="13" t="s">
        <v>32</v>
      </c>
      <c r="AX1466" s="13" t="s">
        <v>77</v>
      </c>
      <c r="AY1466" s="223" t="s">
        <v>209</v>
      </c>
    </row>
    <row r="1467" spans="2:51" s="15" customFormat="1">
      <c r="B1467" s="246"/>
      <c r="C1467" s="247"/>
      <c r="D1467" s="214" t="s">
        <v>555</v>
      </c>
      <c r="E1467" s="248" t="s">
        <v>1</v>
      </c>
      <c r="F1467" s="249" t="s">
        <v>2089</v>
      </c>
      <c r="G1467" s="247"/>
      <c r="H1467" s="248" t="s">
        <v>1</v>
      </c>
      <c r="I1467" s="250"/>
      <c r="J1467" s="247"/>
      <c r="K1467" s="247"/>
      <c r="L1467" s="251"/>
      <c r="M1467" s="252"/>
      <c r="N1467" s="253"/>
      <c r="O1467" s="253"/>
      <c r="P1467" s="253"/>
      <c r="Q1467" s="253"/>
      <c r="R1467" s="253"/>
      <c r="S1467" s="253"/>
      <c r="T1467" s="254"/>
      <c r="AT1467" s="255" t="s">
        <v>555</v>
      </c>
      <c r="AU1467" s="255" t="s">
        <v>87</v>
      </c>
      <c r="AV1467" s="15" t="s">
        <v>85</v>
      </c>
      <c r="AW1467" s="15" t="s">
        <v>32</v>
      </c>
      <c r="AX1467" s="15" t="s">
        <v>77</v>
      </c>
      <c r="AY1467" s="255" t="s">
        <v>209</v>
      </c>
    </row>
    <row r="1468" spans="2:51" s="13" customFormat="1">
      <c r="B1468" s="212"/>
      <c r="C1468" s="213"/>
      <c r="D1468" s="214" t="s">
        <v>555</v>
      </c>
      <c r="E1468" s="215" t="s">
        <v>1</v>
      </c>
      <c r="F1468" s="216" t="s">
        <v>2090</v>
      </c>
      <c r="G1468" s="213"/>
      <c r="H1468" s="217">
        <v>3.35</v>
      </c>
      <c r="I1468" s="218"/>
      <c r="J1468" s="213"/>
      <c r="K1468" s="213"/>
      <c r="L1468" s="219"/>
      <c r="M1468" s="220"/>
      <c r="N1468" s="221"/>
      <c r="O1468" s="221"/>
      <c r="P1468" s="221"/>
      <c r="Q1468" s="221"/>
      <c r="R1468" s="221"/>
      <c r="S1468" s="221"/>
      <c r="T1468" s="222"/>
      <c r="AT1468" s="223" t="s">
        <v>555</v>
      </c>
      <c r="AU1468" s="223" t="s">
        <v>87</v>
      </c>
      <c r="AV1468" s="13" t="s">
        <v>87</v>
      </c>
      <c r="AW1468" s="13" t="s">
        <v>32</v>
      </c>
      <c r="AX1468" s="13" t="s">
        <v>77</v>
      </c>
      <c r="AY1468" s="223" t="s">
        <v>209</v>
      </c>
    </row>
    <row r="1469" spans="2:51" s="15" customFormat="1">
      <c r="B1469" s="246"/>
      <c r="C1469" s="247"/>
      <c r="D1469" s="214" t="s">
        <v>555</v>
      </c>
      <c r="E1469" s="248" t="s">
        <v>1</v>
      </c>
      <c r="F1469" s="249" t="s">
        <v>2091</v>
      </c>
      <c r="G1469" s="247"/>
      <c r="H1469" s="248" t="s">
        <v>1</v>
      </c>
      <c r="I1469" s="250"/>
      <c r="J1469" s="247"/>
      <c r="K1469" s="247"/>
      <c r="L1469" s="251"/>
      <c r="M1469" s="252"/>
      <c r="N1469" s="253"/>
      <c r="O1469" s="253"/>
      <c r="P1469" s="253"/>
      <c r="Q1469" s="253"/>
      <c r="R1469" s="253"/>
      <c r="S1469" s="253"/>
      <c r="T1469" s="254"/>
      <c r="AT1469" s="255" t="s">
        <v>555</v>
      </c>
      <c r="AU1469" s="255" t="s">
        <v>87</v>
      </c>
      <c r="AV1469" s="15" t="s">
        <v>85</v>
      </c>
      <c r="AW1469" s="15" t="s">
        <v>32</v>
      </c>
      <c r="AX1469" s="15" t="s">
        <v>77</v>
      </c>
      <c r="AY1469" s="255" t="s">
        <v>209</v>
      </c>
    </row>
    <row r="1470" spans="2:51" s="13" customFormat="1">
      <c r="B1470" s="212"/>
      <c r="C1470" s="213"/>
      <c r="D1470" s="214" t="s">
        <v>555</v>
      </c>
      <c r="E1470" s="215" t="s">
        <v>1</v>
      </c>
      <c r="F1470" s="216" t="s">
        <v>2092</v>
      </c>
      <c r="G1470" s="213"/>
      <c r="H1470" s="217">
        <v>32.29</v>
      </c>
      <c r="I1470" s="218"/>
      <c r="J1470" s="213"/>
      <c r="K1470" s="213"/>
      <c r="L1470" s="219"/>
      <c r="M1470" s="220"/>
      <c r="N1470" s="221"/>
      <c r="O1470" s="221"/>
      <c r="P1470" s="221"/>
      <c r="Q1470" s="221"/>
      <c r="R1470" s="221"/>
      <c r="S1470" s="221"/>
      <c r="T1470" s="222"/>
      <c r="AT1470" s="223" t="s">
        <v>555</v>
      </c>
      <c r="AU1470" s="223" t="s">
        <v>87</v>
      </c>
      <c r="AV1470" s="13" t="s">
        <v>87</v>
      </c>
      <c r="AW1470" s="13" t="s">
        <v>32</v>
      </c>
      <c r="AX1470" s="13" t="s">
        <v>77</v>
      </c>
      <c r="AY1470" s="223" t="s">
        <v>209</v>
      </c>
    </row>
    <row r="1471" spans="2:51" s="15" customFormat="1">
      <c r="B1471" s="246"/>
      <c r="C1471" s="247"/>
      <c r="D1471" s="214" t="s">
        <v>555</v>
      </c>
      <c r="E1471" s="248" t="s">
        <v>1</v>
      </c>
      <c r="F1471" s="249" t="s">
        <v>2093</v>
      </c>
      <c r="G1471" s="247"/>
      <c r="H1471" s="248" t="s">
        <v>1</v>
      </c>
      <c r="I1471" s="250"/>
      <c r="J1471" s="247"/>
      <c r="K1471" s="247"/>
      <c r="L1471" s="251"/>
      <c r="M1471" s="252"/>
      <c r="N1471" s="253"/>
      <c r="O1471" s="253"/>
      <c r="P1471" s="253"/>
      <c r="Q1471" s="253"/>
      <c r="R1471" s="253"/>
      <c r="S1471" s="253"/>
      <c r="T1471" s="254"/>
      <c r="AT1471" s="255" t="s">
        <v>555</v>
      </c>
      <c r="AU1471" s="255" t="s">
        <v>87</v>
      </c>
      <c r="AV1471" s="15" t="s">
        <v>85</v>
      </c>
      <c r="AW1471" s="15" t="s">
        <v>32</v>
      </c>
      <c r="AX1471" s="15" t="s">
        <v>77</v>
      </c>
      <c r="AY1471" s="255" t="s">
        <v>209</v>
      </c>
    </row>
    <row r="1472" spans="2:51" s="13" customFormat="1">
      <c r="B1472" s="212"/>
      <c r="C1472" s="213"/>
      <c r="D1472" s="214" t="s">
        <v>555</v>
      </c>
      <c r="E1472" s="215" t="s">
        <v>1</v>
      </c>
      <c r="F1472" s="216" t="s">
        <v>2094</v>
      </c>
      <c r="G1472" s="213"/>
      <c r="H1472" s="217">
        <v>24.48</v>
      </c>
      <c r="I1472" s="218"/>
      <c r="J1472" s="213"/>
      <c r="K1472" s="213"/>
      <c r="L1472" s="219"/>
      <c r="M1472" s="220"/>
      <c r="N1472" s="221"/>
      <c r="O1472" s="221"/>
      <c r="P1472" s="221"/>
      <c r="Q1472" s="221"/>
      <c r="R1472" s="221"/>
      <c r="S1472" s="221"/>
      <c r="T1472" s="222"/>
      <c r="AT1472" s="223" t="s">
        <v>555</v>
      </c>
      <c r="AU1472" s="223" t="s">
        <v>87</v>
      </c>
      <c r="AV1472" s="13" t="s">
        <v>87</v>
      </c>
      <c r="AW1472" s="13" t="s">
        <v>32</v>
      </c>
      <c r="AX1472" s="13" t="s">
        <v>77</v>
      </c>
      <c r="AY1472" s="223" t="s">
        <v>209</v>
      </c>
    </row>
    <row r="1473" spans="2:51" s="15" customFormat="1">
      <c r="B1473" s="246"/>
      <c r="C1473" s="247"/>
      <c r="D1473" s="214" t="s">
        <v>555</v>
      </c>
      <c r="E1473" s="248" t="s">
        <v>1</v>
      </c>
      <c r="F1473" s="249" t="s">
        <v>2095</v>
      </c>
      <c r="G1473" s="247"/>
      <c r="H1473" s="248" t="s">
        <v>1</v>
      </c>
      <c r="I1473" s="250"/>
      <c r="J1473" s="247"/>
      <c r="K1473" s="247"/>
      <c r="L1473" s="251"/>
      <c r="M1473" s="252"/>
      <c r="N1473" s="253"/>
      <c r="O1473" s="253"/>
      <c r="P1473" s="253"/>
      <c r="Q1473" s="253"/>
      <c r="R1473" s="253"/>
      <c r="S1473" s="253"/>
      <c r="T1473" s="254"/>
      <c r="AT1473" s="255" t="s">
        <v>555</v>
      </c>
      <c r="AU1473" s="255" t="s">
        <v>87</v>
      </c>
      <c r="AV1473" s="15" t="s">
        <v>85</v>
      </c>
      <c r="AW1473" s="15" t="s">
        <v>32</v>
      </c>
      <c r="AX1473" s="15" t="s">
        <v>77</v>
      </c>
      <c r="AY1473" s="255" t="s">
        <v>209</v>
      </c>
    </row>
    <row r="1474" spans="2:51" s="13" customFormat="1">
      <c r="B1474" s="212"/>
      <c r="C1474" s="213"/>
      <c r="D1474" s="214" t="s">
        <v>555</v>
      </c>
      <c r="E1474" s="215" t="s">
        <v>1</v>
      </c>
      <c r="F1474" s="216" t="s">
        <v>2096</v>
      </c>
      <c r="G1474" s="213"/>
      <c r="H1474" s="217">
        <v>31.59</v>
      </c>
      <c r="I1474" s="218"/>
      <c r="J1474" s="213"/>
      <c r="K1474" s="213"/>
      <c r="L1474" s="219"/>
      <c r="M1474" s="220"/>
      <c r="N1474" s="221"/>
      <c r="O1474" s="221"/>
      <c r="P1474" s="221"/>
      <c r="Q1474" s="221"/>
      <c r="R1474" s="221"/>
      <c r="S1474" s="221"/>
      <c r="T1474" s="222"/>
      <c r="AT1474" s="223" t="s">
        <v>555</v>
      </c>
      <c r="AU1474" s="223" t="s">
        <v>87</v>
      </c>
      <c r="AV1474" s="13" t="s">
        <v>87</v>
      </c>
      <c r="AW1474" s="13" t="s">
        <v>32</v>
      </c>
      <c r="AX1474" s="13" t="s">
        <v>77</v>
      </c>
      <c r="AY1474" s="223" t="s">
        <v>209</v>
      </c>
    </row>
    <row r="1475" spans="2:51" s="15" customFormat="1">
      <c r="B1475" s="246"/>
      <c r="C1475" s="247"/>
      <c r="D1475" s="214" t="s">
        <v>555</v>
      </c>
      <c r="E1475" s="248" t="s">
        <v>1</v>
      </c>
      <c r="F1475" s="249" t="s">
        <v>2097</v>
      </c>
      <c r="G1475" s="247"/>
      <c r="H1475" s="248" t="s">
        <v>1</v>
      </c>
      <c r="I1475" s="250"/>
      <c r="J1475" s="247"/>
      <c r="K1475" s="247"/>
      <c r="L1475" s="251"/>
      <c r="M1475" s="252"/>
      <c r="N1475" s="253"/>
      <c r="O1475" s="253"/>
      <c r="P1475" s="253"/>
      <c r="Q1475" s="253"/>
      <c r="R1475" s="253"/>
      <c r="S1475" s="253"/>
      <c r="T1475" s="254"/>
      <c r="AT1475" s="255" t="s">
        <v>555</v>
      </c>
      <c r="AU1475" s="255" t="s">
        <v>87</v>
      </c>
      <c r="AV1475" s="15" t="s">
        <v>85</v>
      </c>
      <c r="AW1475" s="15" t="s">
        <v>32</v>
      </c>
      <c r="AX1475" s="15" t="s">
        <v>77</v>
      </c>
      <c r="AY1475" s="255" t="s">
        <v>209</v>
      </c>
    </row>
    <row r="1476" spans="2:51" s="13" customFormat="1">
      <c r="B1476" s="212"/>
      <c r="C1476" s="213"/>
      <c r="D1476" s="214" t="s">
        <v>555</v>
      </c>
      <c r="E1476" s="215" t="s">
        <v>1</v>
      </c>
      <c r="F1476" s="216" t="s">
        <v>2098</v>
      </c>
      <c r="G1476" s="213"/>
      <c r="H1476" s="217">
        <v>23.63</v>
      </c>
      <c r="I1476" s="218"/>
      <c r="J1476" s="213"/>
      <c r="K1476" s="213"/>
      <c r="L1476" s="219"/>
      <c r="M1476" s="220"/>
      <c r="N1476" s="221"/>
      <c r="O1476" s="221"/>
      <c r="P1476" s="221"/>
      <c r="Q1476" s="221"/>
      <c r="R1476" s="221"/>
      <c r="S1476" s="221"/>
      <c r="T1476" s="222"/>
      <c r="AT1476" s="223" t="s">
        <v>555</v>
      </c>
      <c r="AU1476" s="223" t="s">
        <v>87</v>
      </c>
      <c r="AV1476" s="13" t="s">
        <v>87</v>
      </c>
      <c r="AW1476" s="13" t="s">
        <v>32</v>
      </c>
      <c r="AX1476" s="13" t="s">
        <v>77</v>
      </c>
      <c r="AY1476" s="223" t="s">
        <v>209</v>
      </c>
    </row>
    <row r="1477" spans="2:51" s="15" customFormat="1">
      <c r="B1477" s="246"/>
      <c r="C1477" s="247"/>
      <c r="D1477" s="214" t="s">
        <v>555</v>
      </c>
      <c r="E1477" s="248" t="s">
        <v>1</v>
      </c>
      <c r="F1477" s="249" t="s">
        <v>2099</v>
      </c>
      <c r="G1477" s="247"/>
      <c r="H1477" s="248" t="s">
        <v>1</v>
      </c>
      <c r="I1477" s="250"/>
      <c r="J1477" s="247"/>
      <c r="K1477" s="247"/>
      <c r="L1477" s="251"/>
      <c r="M1477" s="252"/>
      <c r="N1477" s="253"/>
      <c r="O1477" s="253"/>
      <c r="P1477" s="253"/>
      <c r="Q1477" s="253"/>
      <c r="R1477" s="253"/>
      <c r="S1477" s="253"/>
      <c r="T1477" s="254"/>
      <c r="AT1477" s="255" t="s">
        <v>555</v>
      </c>
      <c r="AU1477" s="255" t="s">
        <v>87</v>
      </c>
      <c r="AV1477" s="15" t="s">
        <v>85</v>
      </c>
      <c r="AW1477" s="15" t="s">
        <v>32</v>
      </c>
      <c r="AX1477" s="15" t="s">
        <v>77</v>
      </c>
      <c r="AY1477" s="255" t="s">
        <v>209</v>
      </c>
    </row>
    <row r="1478" spans="2:51" s="13" customFormat="1">
      <c r="B1478" s="212"/>
      <c r="C1478" s="213"/>
      <c r="D1478" s="214" t="s">
        <v>555</v>
      </c>
      <c r="E1478" s="215" t="s">
        <v>1</v>
      </c>
      <c r="F1478" s="216" t="s">
        <v>2100</v>
      </c>
      <c r="G1478" s="213"/>
      <c r="H1478" s="217">
        <v>16.57</v>
      </c>
      <c r="I1478" s="218"/>
      <c r="J1478" s="213"/>
      <c r="K1478" s="213"/>
      <c r="L1478" s="219"/>
      <c r="M1478" s="220"/>
      <c r="N1478" s="221"/>
      <c r="O1478" s="221"/>
      <c r="P1478" s="221"/>
      <c r="Q1478" s="221"/>
      <c r="R1478" s="221"/>
      <c r="S1478" s="221"/>
      <c r="T1478" s="222"/>
      <c r="AT1478" s="223" t="s">
        <v>555</v>
      </c>
      <c r="AU1478" s="223" t="s">
        <v>87</v>
      </c>
      <c r="AV1478" s="13" t="s">
        <v>87</v>
      </c>
      <c r="AW1478" s="13" t="s">
        <v>32</v>
      </c>
      <c r="AX1478" s="13" t="s">
        <v>77</v>
      </c>
      <c r="AY1478" s="223" t="s">
        <v>209</v>
      </c>
    </row>
    <row r="1479" spans="2:51" s="15" customFormat="1">
      <c r="B1479" s="246"/>
      <c r="C1479" s="247"/>
      <c r="D1479" s="214" t="s">
        <v>555</v>
      </c>
      <c r="E1479" s="248" t="s">
        <v>1</v>
      </c>
      <c r="F1479" s="249" t="s">
        <v>2101</v>
      </c>
      <c r="G1479" s="247"/>
      <c r="H1479" s="248" t="s">
        <v>1</v>
      </c>
      <c r="I1479" s="250"/>
      <c r="J1479" s="247"/>
      <c r="K1479" s="247"/>
      <c r="L1479" s="251"/>
      <c r="M1479" s="252"/>
      <c r="N1479" s="253"/>
      <c r="O1479" s="253"/>
      <c r="P1479" s="253"/>
      <c r="Q1479" s="253"/>
      <c r="R1479" s="253"/>
      <c r="S1479" s="253"/>
      <c r="T1479" s="254"/>
      <c r="AT1479" s="255" t="s">
        <v>555</v>
      </c>
      <c r="AU1479" s="255" t="s">
        <v>87</v>
      </c>
      <c r="AV1479" s="15" t="s">
        <v>85</v>
      </c>
      <c r="AW1479" s="15" t="s">
        <v>32</v>
      </c>
      <c r="AX1479" s="15" t="s">
        <v>77</v>
      </c>
      <c r="AY1479" s="255" t="s">
        <v>209</v>
      </c>
    </row>
    <row r="1480" spans="2:51" s="13" customFormat="1">
      <c r="B1480" s="212"/>
      <c r="C1480" s="213"/>
      <c r="D1480" s="214" t="s">
        <v>555</v>
      </c>
      <c r="E1480" s="215" t="s">
        <v>1</v>
      </c>
      <c r="F1480" s="216" t="s">
        <v>2102</v>
      </c>
      <c r="G1480" s="213"/>
      <c r="H1480" s="217">
        <v>29.48</v>
      </c>
      <c r="I1480" s="218"/>
      <c r="J1480" s="213"/>
      <c r="K1480" s="213"/>
      <c r="L1480" s="219"/>
      <c r="M1480" s="220"/>
      <c r="N1480" s="221"/>
      <c r="O1480" s="221"/>
      <c r="P1480" s="221"/>
      <c r="Q1480" s="221"/>
      <c r="R1480" s="221"/>
      <c r="S1480" s="221"/>
      <c r="T1480" s="222"/>
      <c r="AT1480" s="223" t="s">
        <v>555</v>
      </c>
      <c r="AU1480" s="223" t="s">
        <v>87</v>
      </c>
      <c r="AV1480" s="13" t="s">
        <v>87</v>
      </c>
      <c r="AW1480" s="13" t="s">
        <v>32</v>
      </c>
      <c r="AX1480" s="13" t="s">
        <v>77</v>
      </c>
      <c r="AY1480" s="223" t="s">
        <v>209</v>
      </c>
    </row>
    <row r="1481" spans="2:51" s="15" customFormat="1">
      <c r="B1481" s="246"/>
      <c r="C1481" s="247"/>
      <c r="D1481" s="214" t="s">
        <v>555</v>
      </c>
      <c r="E1481" s="248" t="s">
        <v>1</v>
      </c>
      <c r="F1481" s="249" t="s">
        <v>2103</v>
      </c>
      <c r="G1481" s="247"/>
      <c r="H1481" s="248" t="s">
        <v>1</v>
      </c>
      <c r="I1481" s="250"/>
      <c r="J1481" s="247"/>
      <c r="K1481" s="247"/>
      <c r="L1481" s="251"/>
      <c r="M1481" s="252"/>
      <c r="N1481" s="253"/>
      <c r="O1481" s="253"/>
      <c r="P1481" s="253"/>
      <c r="Q1481" s="253"/>
      <c r="R1481" s="253"/>
      <c r="S1481" s="253"/>
      <c r="T1481" s="254"/>
      <c r="AT1481" s="255" t="s">
        <v>555</v>
      </c>
      <c r="AU1481" s="255" t="s">
        <v>87</v>
      </c>
      <c r="AV1481" s="15" t="s">
        <v>85</v>
      </c>
      <c r="AW1481" s="15" t="s">
        <v>32</v>
      </c>
      <c r="AX1481" s="15" t="s">
        <v>77</v>
      </c>
      <c r="AY1481" s="255" t="s">
        <v>209</v>
      </c>
    </row>
    <row r="1482" spans="2:51" s="13" customFormat="1">
      <c r="B1482" s="212"/>
      <c r="C1482" s="213"/>
      <c r="D1482" s="214" t="s">
        <v>555</v>
      </c>
      <c r="E1482" s="215" t="s">
        <v>1</v>
      </c>
      <c r="F1482" s="216" t="s">
        <v>1445</v>
      </c>
      <c r="G1482" s="213"/>
      <c r="H1482" s="217">
        <v>1.44</v>
      </c>
      <c r="I1482" s="218"/>
      <c r="J1482" s="213"/>
      <c r="K1482" s="213"/>
      <c r="L1482" s="219"/>
      <c r="M1482" s="220"/>
      <c r="N1482" s="221"/>
      <c r="O1482" s="221"/>
      <c r="P1482" s="221"/>
      <c r="Q1482" s="221"/>
      <c r="R1482" s="221"/>
      <c r="S1482" s="221"/>
      <c r="T1482" s="222"/>
      <c r="AT1482" s="223" t="s">
        <v>555</v>
      </c>
      <c r="AU1482" s="223" t="s">
        <v>87</v>
      </c>
      <c r="AV1482" s="13" t="s">
        <v>87</v>
      </c>
      <c r="AW1482" s="13" t="s">
        <v>32</v>
      </c>
      <c r="AX1482" s="13" t="s">
        <v>77</v>
      </c>
      <c r="AY1482" s="223" t="s">
        <v>209</v>
      </c>
    </row>
    <row r="1483" spans="2:51" s="15" customFormat="1">
      <c r="B1483" s="246"/>
      <c r="C1483" s="247"/>
      <c r="D1483" s="214" t="s">
        <v>555</v>
      </c>
      <c r="E1483" s="248" t="s">
        <v>1</v>
      </c>
      <c r="F1483" s="249" t="s">
        <v>2104</v>
      </c>
      <c r="G1483" s="247"/>
      <c r="H1483" s="248" t="s">
        <v>1</v>
      </c>
      <c r="I1483" s="250"/>
      <c r="J1483" s="247"/>
      <c r="K1483" s="247"/>
      <c r="L1483" s="251"/>
      <c r="M1483" s="252"/>
      <c r="N1483" s="253"/>
      <c r="O1483" s="253"/>
      <c r="P1483" s="253"/>
      <c r="Q1483" s="253"/>
      <c r="R1483" s="253"/>
      <c r="S1483" s="253"/>
      <c r="T1483" s="254"/>
      <c r="AT1483" s="255" t="s">
        <v>555</v>
      </c>
      <c r="AU1483" s="255" t="s">
        <v>87</v>
      </c>
      <c r="AV1483" s="15" t="s">
        <v>85</v>
      </c>
      <c r="AW1483" s="15" t="s">
        <v>32</v>
      </c>
      <c r="AX1483" s="15" t="s">
        <v>77</v>
      </c>
      <c r="AY1483" s="255" t="s">
        <v>209</v>
      </c>
    </row>
    <row r="1484" spans="2:51" s="13" customFormat="1">
      <c r="B1484" s="212"/>
      <c r="C1484" s="213"/>
      <c r="D1484" s="214" t="s">
        <v>555</v>
      </c>
      <c r="E1484" s="215" t="s">
        <v>1</v>
      </c>
      <c r="F1484" s="216" t="s">
        <v>2105</v>
      </c>
      <c r="G1484" s="213"/>
      <c r="H1484" s="217">
        <v>27.71</v>
      </c>
      <c r="I1484" s="218"/>
      <c r="J1484" s="213"/>
      <c r="K1484" s="213"/>
      <c r="L1484" s="219"/>
      <c r="M1484" s="220"/>
      <c r="N1484" s="221"/>
      <c r="O1484" s="221"/>
      <c r="P1484" s="221"/>
      <c r="Q1484" s="221"/>
      <c r="R1484" s="221"/>
      <c r="S1484" s="221"/>
      <c r="T1484" s="222"/>
      <c r="AT1484" s="223" t="s">
        <v>555</v>
      </c>
      <c r="AU1484" s="223" t="s">
        <v>87</v>
      </c>
      <c r="AV1484" s="13" t="s">
        <v>87</v>
      </c>
      <c r="AW1484" s="13" t="s">
        <v>32</v>
      </c>
      <c r="AX1484" s="13" t="s">
        <v>77</v>
      </c>
      <c r="AY1484" s="223" t="s">
        <v>209</v>
      </c>
    </row>
    <row r="1485" spans="2:51" s="15" customFormat="1">
      <c r="B1485" s="246"/>
      <c r="C1485" s="247"/>
      <c r="D1485" s="214" t="s">
        <v>555</v>
      </c>
      <c r="E1485" s="248" t="s">
        <v>1</v>
      </c>
      <c r="F1485" s="249" t="s">
        <v>2106</v>
      </c>
      <c r="G1485" s="247"/>
      <c r="H1485" s="248" t="s">
        <v>1</v>
      </c>
      <c r="I1485" s="250"/>
      <c r="J1485" s="247"/>
      <c r="K1485" s="247"/>
      <c r="L1485" s="251"/>
      <c r="M1485" s="252"/>
      <c r="N1485" s="253"/>
      <c r="O1485" s="253"/>
      <c r="P1485" s="253"/>
      <c r="Q1485" s="253"/>
      <c r="R1485" s="253"/>
      <c r="S1485" s="253"/>
      <c r="T1485" s="254"/>
      <c r="AT1485" s="255" t="s">
        <v>555</v>
      </c>
      <c r="AU1485" s="255" t="s">
        <v>87</v>
      </c>
      <c r="AV1485" s="15" t="s">
        <v>85</v>
      </c>
      <c r="AW1485" s="15" t="s">
        <v>32</v>
      </c>
      <c r="AX1485" s="15" t="s">
        <v>77</v>
      </c>
      <c r="AY1485" s="255" t="s">
        <v>209</v>
      </c>
    </row>
    <row r="1486" spans="2:51" s="13" customFormat="1">
      <c r="B1486" s="212"/>
      <c r="C1486" s="213"/>
      <c r="D1486" s="214" t="s">
        <v>555</v>
      </c>
      <c r="E1486" s="215" t="s">
        <v>1</v>
      </c>
      <c r="F1486" s="216" t="s">
        <v>1445</v>
      </c>
      <c r="G1486" s="213"/>
      <c r="H1486" s="217">
        <v>1.44</v>
      </c>
      <c r="I1486" s="218"/>
      <c r="J1486" s="213"/>
      <c r="K1486" s="213"/>
      <c r="L1486" s="219"/>
      <c r="M1486" s="220"/>
      <c r="N1486" s="221"/>
      <c r="O1486" s="221"/>
      <c r="P1486" s="221"/>
      <c r="Q1486" s="221"/>
      <c r="R1486" s="221"/>
      <c r="S1486" s="221"/>
      <c r="T1486" s="222"/>
      <c r="AT1486" s="223" t="s">
        <v>555</v>
      </c>
      <c r="AU1486" s="223" t="s">
        <v>87</v>
      </c>
      <c r="AV1486" s="13" t="s">
        <v>87</v>
      </c>
      <c r="AW1486" s="13" t="s">
        <v>32</v>
      </c>
      <c r="AX1486" s="13" t="s">
        <v>77</v>
      </c>
      <c r="AY1486" s="223" t="s">
        <v>209</v>
      </c>
    </row>
    <row r="1487" spans="2:51" s="15" customFormat="1">
      <c r="B1487" s="246"/>
      <c r="C1487" s="247"/>
      <c r="D1487" s="214" t="s">
        <v>555</v>
      </c>
      <c r="E1487" s="248" t="s">
        <v>1</v>
      </c>
      <c r="F1487" s="249" t="s">
        <v>2107</v>
      </c>
      <c r="G1487" s="247"/>
      <c r="H1487" s="248" t="s">
        <v>1</v>
      </c>
      <c r="I1487" s="250"/>
      <c r="J1487" s="247"/>
      <c r="K1487" s="247"/>
      <c r="L1487" s="251"/>
      <c r="M1487" s="252"/>
      <c r="N1487" s="253"/>
      <c r="O1487" s="253"/>
      <c r="P1487" s="253"/>
      <c r="Q1487" s="253"/>
      <c r="R1487" s="253"/>
      <c r="S1487" s="253"/>
      <c r="T1487" s="254"/>
      <c r="AT1487" s="255" t="s">
        <v>555</v>
      </c>
      <c r="AU1487" s="255" t="s">
        <v>87</v>
      </c>
      <c r="AV1487" s="15" t="s">
        <v>85</v>
      </c>
      <c r="AW1487" s="15" t="s">
        <v>32</v>
      </c>
      <c r="AX1487" s="15" t="s">
        <v>77</v>
      </c>
      <c r="AY1487" s="255" t="s">
        <v>209</v>
      </c>
    </row>
    <row r="1488" spans="2:51" s="13" customFormat="1">
      <c r="B1488" s="212"/>
      <c r="C1488" s="213"/>
      <c r="D1488" s="214" t="s">
        <v>555</v>
      </c>
      <c r="E1488" s="215" t="s">
        <v>1</v>
      </c>
      <c r="F1488" s="216" t="s">
        <v>2108</v>
      </c>
      <c r="G1488" s="213"/>
      <c r="H1488" s="217">
        <v>27.73</v>
      </c>
      <c r="I1488" s="218"/>
      <c r="J1488" s="213"/>
      <c r="K1488" s="213"/>
      <c r="L1488" s="219"/>
      <c r="M1488" s="220"/>
      <c r="N1488" s="221"/>
      <c r="O1488" s="221"/>
      <c r="P1488" s="221"/>
      <c r="Q1488" s="221"/>
      <c r="R1488" s="221"/>
      <c r="S1488" s="221"/>
      <c r="T1488" s="222"/>
      <c r="AT1488" s="223" t="s">
        <v>555</v>
      </c>
      <c r="AU1488" s="223" t="s">
        <v>87</v>
      </c>
      <c r="AV1488" s="13" t="s">
        <v>87</v>
      </c>
      <c r="AW1488" s="13" t="s">
        <v>32</v>
      </c>
      <c r="AX1488" s="13" t="s">
        <v>77</v>
      </c>
      <c r="AY1488" s="223" t="s">
        <v>209</v>
      </c>
    </row>
    <row r="1489" spans="2:51" s="15" customFormat="1">
      <c r="B1489" s="246"/>
      <c r="C1489" s="247"/>
      <c r="D1489" s="214" t="s">
        <v>555</v>
      </c>
      <c r="E1489" s="248" t="s">
        <v>1</v>
      </c>
      <c r="F1489" s="249" t="s">
        <v>2109</v>
      </c>
      <c r="G1489" s="247"/>
      <c r="H1489" s="248" t="s">
        <v>1</v>
      </c>
      <c r="I1489" s="250"/>
      <c r="J1489" s="247"/>
      <c r="K1489" s="247"/>
      <c r="L1489" s="251"/>
      <c r="M1489" s="252"/>
      <c r="N1489" s="253"/>
      <c r="O1489" s="253"/>
      <c r="P1489" s="253"/>
      <c r="Q1489" s="253"/>
      <c r="R1489" s="253"/>
      <c r="S1489" s="253"/>
      <c r="T1489" s="254"/>
      <c r="AT1489" s="255" t="s">
        <v>555</v>
      </c>
      <c r="AU1489" s="255" t="s">
        <v>87</v>
      </c>
      <c r="AV1489" s="15" t="s">
        <v>85</v>
      </c>
      <c r="AW1489" s="15" t="s">
        <v>32</v>
      </c>
      <c r="AX1489" s="15" t="s">
        <v>77</v>
      </c>
      <c r="AY1489" s="255" t="s">
        <v>209</v>
      </c>
    </row>
    <row r="1490" spans="2:51" s="13" customFormat="1">
      <c r="B1490" s="212"/>
      <c r="C1490" s="213"/>
      <c r="D1490" s="214" t="s">
        <v>555</v>
      </c>
      <c r="E1490" s="215" t="s">
        <v>1</v>
      </c>
      <c r="F1490" s="216" t="s">
        <v>1445</v>
      </c>
      <c r="G1490" s="213"/>
      <c r="H1490" s="217">
        <v>1.44</v>
      </c>
      <c r="I1490" s="218"/>
      <c r="J1490" s="213"/>
      <c r="K1490" s="213"/>
      <c r="L1490" s="219"/>
      <c r="M1490" s="220"/>
      <c r="N1490" s="221"/>
      <c r="O1490" s="221"/>
      <c r="P1490" s="221"/>
      <c r="Q1490" s="221"/>
      <c r="R1490" s="221"/>
      <c r="S1490" s="221"/>
      <c r="T1490" s="222"/>
      <c r="AT1490" s="223" t="s">
        <v>555</v>
      </c>
      <c r="AU1490" s="223" t="s">
        <v>87</v>
      </c>
      <c r="AV1490" s="13" t="s">
        <v>87</v>
      </c>
      <c r="AW1490" s="13" t="s">
        <v>32</v>
      </c>
      <c r="AX1490" s="13" t="s">
        <v>77</v>
      </c>
      <c r="AY1490" s="223" t="s">
        <v>209</v>
      </c>
    </row>
    <row r="1491" spans="2:51" s="15" customFormat="1">
      <c r="B1491" s="246"/>
      <c r="C1491" s="247"/>
      <c r="D1491" s="214" t="s">
        <v>555</v>
      </c>
      <c r="E1491" s="248" t="s">
        <v>1</v>
      </c>
      <c r="F1491" s="249" t="s">
        <v>2110</v>
      </c>
      <c r="G1491" s="247"/>
      <c r="H1491" s="248" t="s">
        <v>1</v>
      </c>
      <c r="I1491" s="250"/>
      <c r="J1491" s="247"/>
      <c r="K1491" s="247"/>
      <c r="L1491" s="251"/>
      <c r="M1491" s="252"/>
      <c r="N1491" s="253"/>
      <c r="O1491" s="253"/>
      <c r="P1491" s="253"/>
      <c r="Q1491" s="253"/>
      <c r="R1491" s="253"/>
      <c r="S1491" s="253"/>
      <c r="T1491" s="254"/>
      <c r="AT1491" s="255" t="s">
        <v>555</v>
      </c>
      <c r="AU1491" s="255" t="s">
        <v>87</v>
      </c>
      <c r="AV1491" s="15" t="s">
        <v>85</v>
      </c>
      <c r="AW1491" s="15" t="s">
        <v>32</v>
      </c>
      <c r="AX1491" s="15" t="s">
        <v>77</v>
      </c>
      <c r="AY1491" s="255" t="s">
        <v>209</v>
      </c>
    </row>
    <row r="1492" spans="2:51" s="13" customFormat="1">
      <c r="B1492" s="212"/>
      <c r="C1492" s="213"/>
      <c r="D1492" s="214" t="s">
        <v>555</v>
      </c>
      <c r="E1492" s="215" t="s">
        <v>1</v>
      </c>
      <c r="F1492" s="216" t="s">
        <v>2108</v>
      </c>
      <c r="G1492" s="213"/>
      <c r="H1492" s="217">
        <v>27.73</v>
      </c>
      <c r="I1492" s="218"/>
      <c r="J1492" s="213"/>
      <c r="K1492" s="213"/>
      <c r="L1492" s="219"/>
      <c r="M1492" s="220"/>
      <c r="N1492" s="221"/>
      <c r="O1492" s="221"/>
      <c r="P1492" s="221"/>
      <c r="Q1492" s="221"/>
      <c r="R1492" s="221"/>
      <c r="S1492" s="221"/>
      <c r="T1492" s="222"/>
      <c r="AT1492" s="223" t="s">
        <v>555</v>
      </c>
      <c r="AU1492" s="223" t="s">
        <v>87</v>
      </c>
      <c r="AV1492" s="13" t="s">
        <v>87</v>
      </c>
      <c r="AW1492" s="13" t="s">
        <v>32</v>
      </c>
      <c r="AX1492" s="13" t="s">
        <v>77</v>
      </c>
      <c r="AY1492" s="223" t="s">
        <v>209</v>
      </c>
    </row>
    <row r="1493" spans="2:51" s="15" customFormat="1">
      <c r="B1493" s="246"/>
      <c r="C1493" s="247"/>
      <c r="D1493" s="214" t="s">
        <v>555</v>
      </c>
      <c r="E1493" s="248" t="s">
        <v>1</v>
      </c>
      <c r="F1493" s="249" t="s">
        <v>2111</v>
      </c>
      <c r="G1493" s="247"/>
      <c r="H1493" s="248" t="s">
        <v>1</v>
      </c>
      <c r="I1493" s="250"/>
      <c r="J1493" s="247"/>
      <c r="K1493" s="247"/>
      <c r="L1493" s="251"/>
      <c r="M1493" s="252"/>
      <c r="N1493" s="253"/>
      <c r="O1493" s="253"/>
      <c r="P1493" s="253"/>
      <c r="Q1493" s="253"/>
      <c r="R1493" s="253"/>
      <c r="S1493" s="253"/>
      <c r="T1493" s="254"/>
      <c r="AT1493" s="255" t="s">
        <v>555</v>
      </c>
      <c r="AU1493" s="255" t="s">
        <v>87</v>
      </c>
      <c r="AV1493" s="15" t="s">
        <v>85</v>
      </c>
      <c r="AW1493" s="15" t="s">
        <v>32</v>
      </c>
      <c r="AX1493" s="15" t="s">
        <v>77</v>
      </c>
      <c r="AY1493" s="255" t="s">
        <v>209</v>
      </c>
    </row>
    <row r="1494" spans="2:51" s="13" customFormat="1">
      <c r="B1494" s="212"/>
      <c r="C1494" s="213"/>
      <c r="D1494" s="214" t="s">
        <v>555</v>
      </c>
      <c r="E1494" s="215" t="s">
        <v>1</v>
      </c>
      <c r="F1494" s="216" t="s">
        <v>2112</v>
      </c>
      <c r="G1494" s="213"/>
      <c r="H1494" s="217">
        <v>1.39</v>
      </c>
      <c r="I1494" s="218"/>
      <c r="J1494" s="213"/>
      <c r="K1494" s="213"/>
      <c r="L1494" s="219"/>
      <c r="M1494" s="220"/>
      <c r="N1494" s="221"/>
      <c r="O1494" s="221"/>
      <c r="P1494" s="221"/>
      <c r="Q1494" s="221"/>
      <c r="R1494" s="221"/>
      <c r="S1494" s="221"/>
      <c r="T1494" s="222"/>
      <c r="AT1494" s="223" t="s">
        <v>555</v>
      </c>
      <c r="AU1494" s="223" t="s">
        <v>87</v>
      </c>
      <c r="AV1494" s="13" t="s">
        <v>87</v>
      </c>
      <c r="AW1494" s="13" t="s">
        <v>32</v>
      </c>
      <c r="AX1494" s="13" t="s">
        <v>77</v>
      </c>
      <c r="AY1494" s="223" t="s">
        <v>209</v>
      </c>
    </row>
    <row r="1495" spans="2:51" s="15" customFormat="1">
      <c r="B1495" s="246"/>
      <c r="C1495" s="247"/>
      <c r="D1495" s="214" t="s">
        <v>555</v>
      </c>
      <c r="E1495" s="248" t="s">
        <v>1</v>
      </c>
      <c r="F1495" s="249" t="s">
        <v>2113</v>
      </c>
      <c r="G1495" s="247"/>
      <c r="H1495" s="248" t="s">
        <v>1</v>
      </c>
      <c r="I1495" s="250"/>
      <c r="J1495" s="247"/>
      <c r="K1495" s="247"/>
      <c r="L1495" s="251"/>
      <c r="M1495" s="252"/>
      <c r="N1495" s="253"/>
      <c r="O1495" s="253"/>
      <c r="P1495" s="253"/>
      <c r="Q1495" s="253"/>
      <c r="R1495" s="253"/>
      <c r="S1495" s="253"/>
      <c r="T1495" s="254"/>
      <c r="AT1495" s="255" t="s">
        <v>555</v>
      </c>
      <c r="AU1495" s="255" t="s">
        <v>87</v>
      </c>
      <c r="AV1495" s="15" t="s">
        <v>85</v>
      </c>
      <c r="AW1495" s="15" t="s">
        <v>32</v>
      </c>
      <c r="AX1495" s="15" t="s">
        <v>77</v>
      </c>
      <c r="AY1495" s="255" t="s">
        <v>209</v>
      </c>
    </row>
    <row r="1496" spans="2:51" s="13" customFormat="1">
      <c r="B1496" s="212"/>
      <c r="C1496" s="213"/>
      <c r="D1496" s="214" t="s">
        <v>555</v>
      </c>
      <c r="E1496" s="215" t="s">
        <v>1</v>
      </c>
      <c r="F1496" s="216" t="s">
        <v>2114</v>
      </c>
      <c r="G1496" s="213"/>
      <c r="H1496" s="217">
        <v>27.8</v>
      </c>
      <c r="I1496" s="218"/>
      <c r="J1496" s="213"/>
      <c r="K1496" s="213"/>
      <c r="L1496" s="219"/>
      <c r="M1496" s="220"/>
      <c r="N1496" s="221"/>
      <c r="O1496" s="221"/>
      <c r="P1496" s="221"/>
      <c r="Q1496" s="221"/>
      <c r="R1496" s="221"/>
      <c r="S1496" s="221"/>
      <c r="T1496" s="222"/>
      <c r="AT1496" s="223" t="s">
        <v>555</v>
      </c>
      <c r="AU1496" s="223" t="s">
        <v>87</v>
      </c>
      <c r="AV1496" s="13" t="s">
        <v>87</v>
      </c>
      <c r="AW1496" s="13" t="s">
        <v>32</v>
      </c>
      <c r="AX1496" s="13" t="s">
        <v>77</v>
      </c>
      <c r="AY1496" s="223" t="s">
        <v>209</v>
      </c>
    </row>
    <row r="1497" spans="2:51" s="15" customFormat="1">
      <c r="B1497" s="246"/>
      <c r="C1497" s="247"/>
      <c r="D1497" s="214" t="s">
        <v>555</v>
      </c>
      <c r="E1497" s="248" t="s">
        <v>1</v>
      </c>
      <c r="F1497" s="249" t="s">
        <v>2115</v>
      </c>
      <c r="G1497" s="247"/>
      <c r="H1497" s="248" t="s">
        <v>1</v>
      </c>
      <c r="I1497" s="250"/>
      <c r="J1497" s="247"/>
      <c r="K1497" s="247"/>
      <c r="L1497" s="251"/>
      <c r="M1497" s="252"/>
      <c r="N1497" s="253"/>
      <c r="O1497" s="253"/>
      <c r="P1497" s="253"/>
      <c r="Q1497" s="253"/>
      <c r="R1497" s="253"/>
      <c r="S1497" s="253"/>
      <c r="T1497" s="254"/>
      <c r="AT1497" s="255" t="s">
        <v>555</v>
      </c>
      <c r="AU1497" s="255" t="s">
        <v>87</v>
      </c>
      <c r="AV1497" s="15" t="s">
        <v>85</v>
      </c>
      <c r="AW1497" s="15" t="s">
        <v>32</v>
      </c>
      <c r="AX1497" s="15" t="s">
        <v>77</v>
      </c>
      <c r="AY1497" s="255" t="s">
        <v>209</v>
      </c>
    </row>
    <row r="1498" spans="2:51" s="13" customFormat="1">
      <c r="B1498" s="212"/>
      <c r="C1498" s="213"/>
      <c r="D1498" s="214" t="s">
        <v>555</v>
      </c>
      <c r="E1498" s="215" t="s">
        <v>1</v>
      </c>
      <c r="F1498" s="216" t="s">
        <v>1445</v>
      </c>
      <c r="G1498" s="213"/>
      <c r="H1498" s="217">
        <v>1.44</v>
      </c>
      <c r="I1498" s="218"/>
      <c r="J1498" s="213"/>
      <c r="K1498" s="213"/>
      <c r="L1498" s="219"/>
      <c r="M1498" s="220"/>
      <c r="N1498" s="221"/>
      <c r="O1498" s="221"/>
      <c r="P1498" s="221"/>
      <c r="Q1498" s="221"/>
      <c r="R1498" s="221"/>
      <c r="S1498" s="221"/>
      <c r="T1498" s="222"/>
      <c r="AT1498" s="223" t="s">
        <v>555</v>
      </c>
      <c r="AU1498" s="223" t="s">
        <v>87</v>
      </c>
      <c r="AV1498" s="13" t="s">
        <v>87</v>
      </c>
      <c r="AW1498" s="13" t="s">
        <v>32</v>
      </c>
      <c r="AX1498" s="13" t="s">
        <v>77</v>
      </c>
      <c r="AY1498" s="223" t="s">
        <v>209</v>
      </c>
    </row>
    <row r="1499" spans="2:51" s="15" customFormat="1">
      <c r="B1499" s="246"/>
      <c r="C1499" s="247"/>
      <c r="D1499" s="214" t="s">
        <v>555</v>
      </c>
      <c r="E1499" s="248" t="s">
        <v>1</v>
      </c>
      <c r="F1499" s="249" t="s">
        <v>2116</v>
      </c>
      <c r="G1499" s="247"/>
      <c r="H1499" s="248" t="s">
        <v>1</v>
      </c>
      <c r="I1499" s="250"/>
      <c r="J1499" s="247"/>
      <c r="K1499" s="247"/>
      <c r="L1499" s="251"/>
      <c r="M1499" s="252"/>
      <c r="N1499" s="253"/>
      <c r="O1499" s="253"/>
      <c r="P1499" s="253"/>
      <c r="Q1499" s="253"/>
      <c r="R1499" s="253"/>
      <c r="S1499" s="253"/>
      <c r="T1499" s="254"/>
      <c r="AT1499" s="255" t="s">
        <v>555</v>
      </c>
      <c r="AU1499" s="255" t="s">
        <v>87</v>
      </c>
      <c r="AV1499" s="15" t="s">
        <v>85</v>
      </c>
      <c r="AW1499" s="15" t="s">
        <v>32</v>
      </c>
      <c r="AX1499" s="15" t="s">
        <v>77</v>
      </c>
      <c r="AY1499" s="255" t="s">
        <v>209</v>
      </c>
    </row>
    <row r="1500" spans="2:51" s="13" customFormat="1">
      <c r="B1500" s="212"/>
      <c r="C1500" s="213"/>
      <c r="D1500" s="214" t="s">
        <v>555</v>
      </c>
      <c r="E1500" s="215" t="s">
        <v>1</v>
      </c>
      <c r="F1500" s="216" t="s">
        <v>2117</v>
      </c>
      <c r="G1500" s="213"/>
      <c r="H1500" s="217">
        <v>29.9</v>
      </c>
      <c r="I1500" s="218"/>
      <c r="J1500" s="213"/>
      <c r="K1500" s="213"/>
      <c r="L1500" s="219"/>
      <c r="M1500" s="220"/>
      <c r="N1500" s="221"/>
      <c r="O1500" s="221"/>
      <c r="P1500" s="221"/>
      <c r="Q1500" s="221"/>
      <c r="R1500" s="221"/>
      <c r="S1500" s="221"/>
      <c r="T1500" s="222"/>
      <c r="AT1500" s="223" t="s">
        <v>555</v>
      </c>
      <c r="AU1500" s="223" t="s">
        <v>87</v>
      </c>
      <c r="AV1500" s="13" t="s">
        <v>87</v>
      </c>
      <c r="AW1500" s="13" t="s">
        <v>32</v>
      </c>
      <c r="AX1500" s="13" t="s">
        <v>77</v>
      </c>
      <c r="AY1500" s="223" t="s">
        <v>209</v>
      </c>
    </row>
    <row r="1501" spans="2:51" s="15" customFormat="1">
      <c r="B1501" s="246"/>
      <c r="C1501" s="247"/>
      <c r="D1501" s="214" t="s">
        <v>555</v>
      </c>
      <c r="E1501" s="248" t="s">
        <v>1</v>
      </c>
      <c r="F1501" s="249" t="s">
        <v>2118</v>
      </c>
      <c r="G1501" s="247"/>
      <c r="H1501" s="248" t="s">
        <v>1</v>
      </c>
      <c r="I1501" s="250"/>
      <c r="J1501" s="247"/>
      <c r="K1501" s="247"/>
      <c r="L1501" s="251"/>
      <c r="M1501" s="252"/>
      <c r="N1501" s="253"/>
      <c r="O1501" s="253"/>
      <c r="P1501" s="253"/>
      <c r="Q1501" s="253"/>
      <c r="R1501" s="253"/>
      <c r="S1501" s="253"/>
      <c r="T1501" s="254"/>
      <c r="AT1501" s="255" t="s">
        <v>555</v>
      </c>
      <c r="AU1501" s="255" t="s">
        <v>87</v>
      </c>
      <c r="AV1501" s="15" t="s">
        <v>85</v>
      </c>
      <c r="AW1501" s="15" t="s">
        <v>32</v>
      </c>
      <c r="AX1501" s="15" t="s">
        <v>77</v>
      </c>
      <c r="AY1501" s="255" t="s">
        <v>209</v>
      </c>
    </row>
    <row r="1502" spans="2:51" s="13" customFormat="1">
      <c r="B1502" s="212"/>
      <c r="C1502" s="213"/>
      <c r="D1502" s="214" t="s">
        <v>555</v>
      </c>
      <c r="E1502" s="215" t="s">
        <v>1</v>
      </c>
      <c r="F1502" s="216" t="s">
        <v>1445</v>
      </c>
      <c r="G1502" s="213"/>
      <c r="H1502" s="217">
        <v>1.44</v>
      </c>
      <c r="I1502" s="218"/>
      <c r="J1502" s="213"/>
      <c r="K1502" s="213"/>
      <c r="L1502" s="219"/>
      <c r="M1502" s="220"/>
      <c r="N1502" s="221"/>
      <c r="O1502" s="221"/>
      <c r="P1502" s="221"/>
      <c r="Q1502" s="221"/>
      <c r="R1502" s="221"/>
      <c r="S1502" s="221"/>
      <c r="T1502" s="222"/>
      <c r="AT1502" s="223" t="s">
        <v>555</v>
      </c>
      <c r="AU1502" s="223" t="s">
        <v>87</v>
      </c>
      <c r="AV1502" s="13" t="s">
        <v>87</v>
      </c>
      <c r="AW1502" s="13" t="s">
        <v>32</v>
      </c>
      <c r="AX1502" s="13" t="s">
        <v>77</v>
      </c>
      <c r="AY1502" s="223" t="s">
        <v>209</v>
      </c>
    </row>
    <row r="1503" spans="2:51" s="15" customFormat="1">
      <c r="B1503" s="246"/>
      <c r="C1503" s="247"/>
      <c r="D1503" s="214" t="s">
        <v>555</v>
      </c>
      <c r="E1503" s="248" t="s">
        <v>1</v>
      </c>
      <c r="F1503" s="249" t="s">
        <v>2119</v>
      </c>
      <c r="G1503" s="247"/>
      <c r="H1503" s="248" t="s">
        <v>1</v>
      </c>
      <c r="I1503" s="250"/>
      <c r="J1503" s="247"/>
      <c r="K1503" s="247"/>
      <c r="L1503" s="251"/>
      <c r="M1503" s="252"/>
      <c r="N1503" s="253"/>
      <c r="O1503" s="253"/>
      <c r="P1503" s="253"/>
      <c r="Q1503" s="253"/>
      <c r="R1503" s="253"/>
      <c r="S1503" s="253"/>
      <c r="T1503" s="254"/>
      <c r="AT1503" s="255" t="s">
        <v>555</v>
      </c>
      <c r="AU1503" s="255" t="s">
        <v>87</v>
      </c>
      <c r="AV1503" s="15" t="s">
        <v>85</v>
      </c>
      <c r="AW1503" s="15" t="s">
        <v>32</v>
      </c>
      <c r="AX1503" s="15" t="s">
        <v>77</v>
      </c>
      <c r="AY1503" s="255" t="s">
        <v>209</v>
      </c>
    </row>
    <row r="1504" spans="2:51" s="13" customFormat="1">
      <c r="B1504" s="212"/>
      <c r="C1504" s="213"/>
      <c r="D1504" s="214" t="s">
        <v>555</v>
      </c>
      <c r="E1504" s="215" t="s">
        <v>1</v>
      </c>
      <c r="F1504" s="216" t="s">
        <v>2120</v>
      </c>
      <c r="G1504" s="213"/>
      <c r="H1504" s="217">
        <v>22</v>
      </c>
      <c r="I1504" s="218"/>
      <c r="J1504" s="213"/>
      <c r="K1504" s="213"/>
      <c r="L1504" s="219"/>
      <c r="M1504" s="220"/>
      <c r="N1504" s="221"/>
      <c r="O1504" s="221"/>
      <c r="P1504" s="221"/>
      <c r="Q1504" s="221"/>
      <c r="R1504" s="221"/>
      <c r="S1504" s="221"/>
      <c r="T1504" s="222"/>
      <c r="AT1504" s="223" t="s">
        <v>555</v>
      </c>
      <c r="AU1504" s="223" t="s">
        <v>87</v>
      </c>
      <c r="AV1504" s="13" t="s">
        <v>87</v>
      </c>
      <c r="AW1504" s="13" t="s">
        <v>32</v>
      </c>
      <c r="AX1504" s="13" t="s">
        <v>77</v>
      </c>
      <c r="AY1504" s="223" t="s">
        <v>209</v>
      </c>
    </row>
    <row r="1505" spans="2:51" s="15" customFormat="1">
      <c r="B1505" s="246"/>
      <c r="C1505" s="247"/>
      <c r="D1505" s="214" t="s">
        <v>555</v>
      </c>
      <c r="E1505" s="248" t="s">
        <v>1</v>
      </c>
      <c r="F1505" s="249" t="s">
        <v>2121</v>
      </c>
      <c r="G1505" s="247"/>
      <c r="H1505" s="248" t="s">
        <v>1</v>
      </c>
      <c r="I1505" s="250"/>
      <c r="J1505" s="247"/>
      <c r="K1505" s="247"/>
      <c r="L1505" s="251"/>
      <c r="M1505" s="252"/>
      <c r="N1505" s="253"/>
      <c r="O1505" s="253"/>
      <c r="P1505" s="253"/>
      <c r="Q1505" s="253"/>
      <c r="R1505" s="253"/>
      <c r="S1505" s="253"/>
      <c r="T1505" s="254"/>
      <c r="AT1505" s="255" t="s">
        <v>555</v>
      </c>
      <c r="AU1505" s="255" t="s">
        <v>87</v>
      </c>
      <c r="AV1505" s="15" t="s">
        <v>85</v>
      </c>
      <c r="AW1505" s="15" t="s">
        <v>32</v>
      </c>
      <c r="AX1505" s="15" t="s">
        <v>77</v>
      </c>
      <c r="AY1505" s="255" t="s">
        <v>209</v>
      </c>
    </row>
    <row r="1506" spans="2:51" s="13" customFormat="1">
      <c r="B1506" s="212"/>
      <c r="C1506" s="213"/>
      <c r="D1506" s="214" t="s">
        <v>555</v>
      </c>
      <c r="E1506" s="215" t="s">
        <v>1</v>
      </c>
      <c r="F1506" s="216" t="s">
        <v>2122</v>
      </c>
      <c r="G1506" s="213"/>
      <c r="H1506" s="217">
        <v>4.66</v>
      </c>
      <c r="I1506" s="218"/>
      <c r="J1506" s="213"/>
      <c r="K1506" s="213"/>
      <c r="L1506" s="219"/>
      <c r="M1506" s="220"/>
      <c r="N1506" s="221"/>
      <c r="O1506" s="221"/>
      <c r="P1506" s="221"/>
      <c r="Q1506" s="221"/>
      <c r="R1506" s="221"/>
      <c r="S1506" s="221"/>
      <c r="T1506" s="222"/>
      <c r="AT1506" s="223" t="s">
        <v>555</v>
      </c>
      <c r="AU1506" s="223" t="s">
        <v>87</v>
      </c>
      <c r="AV1506" s="13" t="s">
        <v>87</v>
      </c>
      <c r="AW1506" s="13" t="s">
        <v>32</v>
      </c>
      <c r="AX1506" s="13" t="s">
        <v>77</v>
      </c>
      <c r="AY1506" s="223" t="s">
        <v>209</v>
      </c>
    </row>
    <row r="1507" spans="2:51" s="16" customFormat="1">
      <c r="B1507" s="260"/>
      <c r="C1507" s="261"/>
      <c r="D1507" s="214" t="s">
        <v>555</v>
      </c>
      <c r="E1507" s="262" t="s">
        <v>1</v>
      </c>
      <c r="F1507" s="263" t="s">
        <v>942</v>
      </c>
      <c r="G1507" s="261"/>
      <c r="H1507" s="264">
        <v>426.5</v>
      </c>
      <c r="I1507" s="265"/>
      <c r="J1507" s="261"/>
      <c r="K1507" s="261"/>
      <c r="L1507" s="266"/>
      <c r="M1507" s="267"/>
      <c r="N1507" s="268"/>
      <c r="O1507" s="268"/>
      <c r="P1507" s="268"/>
      <c r="Q1507" s="268"/>
      <c r="R1507" s="268"/>
      <c r="S1507" s="268"/>
      <c r="T1507" s="269"/>
      <c r="AT1507" s="270" t="s">
        <v>555</v>
      </c>
      <c r="AU1507" s="270" t="s">
        <v>87</v>
      </c>
      <c r="AV1507" s="16" t="s">
        <v>226</v>
      </c>
      <c r="AW1507" s="16" t="s">
        <v>32</v>
      </c>
      <c r="AX1507" s="16" t="s">
        <v>77</v>
      </c>
      <c r="AY1507" s="270" t="s">
        <v>209</v>
      </c>
    </row>
    <row r="1508" spans="2:51" s="15" customFormat="1">
      <c r="B1508" s="246"/>
      <c r="C1508" s="247"/>
      <c r="D1508" s="214" t="s">
        <v>555</v>
      </c>
      <c r="E1508" s="248" t="s">
        <v>1</v>
      </c>
      <c r="F1508" s="249" t="s">
        <v>1605</v>
      </c>
      <c r="G1508" s="247"/>
      <c r="H1508" s="248" t="s">
        <v>1</v>
      </c>
      <c r="I1508" s="250"/>
      <c r="J1508" s="247"/>
      <c r="K1508" s="247"/>
      <c r="L1508" s="251"/>
      <c r="M1508" s="252"/>
      <c r="N1508" s="253"/>
      <c r="O1508" s="253"/>
      <c r="P1508" s="253"/>
      <c r="Q1508" s="253"/>
      <c r="R1508" s="253"/>
      <c r="S1508" s="253"/>
      <c r="T1508" s="254"/>
      <c r="AT1508" s="255" t="s">
        <v>555</v>
      </c>
      <c r="AU1508" s="255" t="s">
        <v>87</v>
      </c>
      <c r="AV1508" s="15" t="s">
        <v>85</v>
      </c>
      <c r="AW1508" s="15" t="s">
        <v>32</v>
      </c>
      <c r="AX1508" s="15" t="s">
        <v>77</v>
      </c>
      <c r="AY1508" s="255" t="s">
        <v>209</v>
      </c>
    </row>
    <row r="1509" spans="2:51" s="15" customFormat="1">
      <c r="B1509" s="246"/>
      <c r="C1509" s="247"/>
      <c r="D1509" s="214" t="s">
        <v>555</v>
      </c>
      <c r="E1509" s="248" t="s">
        <v>1</v>
      </c>
      <c r="F1509" s="249" t="s">
        <v>2123</v>
      </c>
      <c r="G1509" s="247"/>
      <c r="H1509" s="248" t="s">
        <v>1</v>
      </c>
      <c r="I1509" s="250"/>
      <c r="J1509" s="247"/>
      <c r="K1509" s="247"/>
      <c r="L1509" s="251"/>
      <c r="M1509" s="252"/>
      <c r="N1509" s="253"/>
      <c r="O1509" s="253"/>
      <c r="P1509" s="253"/>
      <c r="Q1509" s="253"/>
      <c r="R1509" s="253"/>
      <c r="S1509" s="253"/>
      <c r="T1509" s="254"/>
      <c r="AT1509" s="255" t="s">
        <v>555</v>
      </c>
      <c r="AU1509" s="255" t="s">
        <v>87</v>
      </c>
      <c r="AV1509" s="15" t="s">
        <v>85</v>
      </c>
      <c r="AW1509" s="15" t="s">
        <v>32</v>
      </c>
      <c r="AX1509" s="15" t="s">
        <v>77</v>
      </c>
      <c r="AY1509" s="255" t="s">
        <v>209</v>
      </c>
    </row>
    <row r="1510" spans="2:51" s="13" customFormat="1">
      <c r="B1510" s="212"/>
      <c r="C1510" s="213"/>
      <c r="D1510" s="214" t="s">
        <v>555</v>
      </c>
      <c r="E1510" s="215" t="s">
        <v>1</v>
      </c>
      <c r="F1510" s="216" t="s">
        <v>2124</v>
      </c>
      <c r="G1510" s="213"/>
      <c r="H1510" s="217">
        <v>111.18</v>
      </c>
      <c r="I1510" s="218"/>
      <c r="J1510" s="213"/>
      <c r="K1510" s="213"/>
      <c r="L1510" s="219"/>
      <c r="M1510" s="220"/>
      <c r="N1510" s="221"/>
      <c r="O1510" s="221"/>
      <c r="P1510" s="221"/>
      <c r="Q1510" s="221"/>
      <c r="R1510" s="221"/>
      <c r="S1510" s="221"/>
      <c r="T1510" s="222"/>
      <c r="AT1510" s="223" t="s">
        <v>555</v>
      </c>
      <c r="AU1510" s="223" t="s">
        <v>87</v>
      </c>
      <c r="AV1510" s="13" t="s">
        <v>87</v>
      </c>
      <c r="AW1510" s="13" t="s">
        <v>32</v>
      </c>
      <c r="AX1510" s="13" t="s">
        <v>77</v>
      </c>
      <c r="AY1510" s="223" t="s">
        <v>209</v>
      </c>
    </row>
    <row r="1511" spans="2:51" s="15" customFormat="1">
      <c r="B1511" s="246"/>
      <c r="C1511" s="247"/>
      <c r="D1511" s="214" t="s">
        <v>555</v>
      </c>
      <c r="E1511" s="248" t="s">
        <v>1</v>
      </c>
      <c r="F1511" s="249" t="s">
        <v>2125</v>
      </c>
      <c r="G1511" s="247"/>
      <c r="H1511" s="248" t="s">
        <v>1</v>
      </c>
      <c r="I1511" s="250"/>
      <c r="J1511" s="247"/>
      <c r="K1511" s="247"/>
      <c r="L1511" s="251"/>
      <c r="M1511" s="252"/>
      <c r="N1511" s="253"/>
      <c r="O1511" s="253"/>
      <c r="P1511" s="253"/>
      <c r="Q1511" s="253"/>
      <c r="R1511" s="253"/>
      <c r="S1511" s="253"/>
      <c r="T1511" s="254"/>
      <c r="AT1511" s="255" t="s">
        <v>555</v>
      </c>
      <c r="AU1511" s="255" t="s">
        <v>87</v>
      </c>
      <c r="AV1511" s="15" t="s">
        <v>85</v>
      </c>
      <c r="AW1511" s="15" t="s">
        <v>32</v>
      </c>
      <c r="AX1511" s="15" t="s">
        <v>77</v>
      </c>
      <c r="AY1511" s="255" t="s">
        <v>209</v>
      </c>
    </row>
    <row r="1512" spans="2:51" s="13" customFormat="1">
      <c r="B1512" s="212"/>
      <c r="C1512" s="213"/>
      <c r="D1512" s="214" t="s">
        <v>555</v>
      </c>
      <c r="E1512" s="215" t="s">
        <v>1</v>
      </c>
      <c r="F1512" s="216" t="s">
        <v>2126</v>
      </c>
      <c r="G1512" s="213"/>
      <c r="H1512" s="217">
        <v>298.91000000000003</v>
      </c>
      <c r="I1512" s="218"/>
      <c r="J1512" s="213"/>
      <c r="K1512" s="213"/>
      <c r="L1512" s="219"/>
      <c r="M1512" s="220"/>
      <c r="N1512" s="221"/>
      <c r="O1512" s="221"/>
      <c r="P1512" s="221"/>
      <c r="Q1512" s="221"/>
      <c r="R1512" s="221"/>
      <c r="S1512" s="221"/>
      <c r="T1512" s="222"/>
      <c r="AT1512" s="223" t="s">
        <v>555</v>
      </c>
      <c r="AU1512" s="223" t="s">
        <v>87</v>
      </c>
      <c r="AV1512" s="13" t="s">
        <v>87</v>
      </c>
      <c r="AW1512" s="13" t="s">
        <v>32</v>
      </c>
      <c r="AX1512" s="13" t="s">
        <v>77</v>
      </c>
      <c r="AY1512" s="223" t="s">
        <v>209</v>
      </c>
    </row>
    <row r="1513" spans="2:51" s="15" customFormat="1">
      <c r="B1513" s="246"/>
      <c r="C1513" s="247"/>
      <c r="D1513" s="214" t="s">
        <v>555</v>
      </c>
      <c r="E1513" s="248" t="s">
        <v>1</v>
      </c>
      <c r="F1513" s="249" t="s">
        <v>2127</v>
      </c>
      <c r="G1513" s="247"/>
      <c r="H1513" s="248" t="s">
        <v>1</v>
      </c>
      <c r="I1513" s="250"/>
      <c r="J1513" s="247"/>
      <c r="K1513" s="247"/>
      <c r="L1513" s="251"/>
      <c r="M1513" s="252"/>
      <c r="N1513" s="253"/>
      <c r="O1513" s="253"/>
      <c r="P1513" s="253"/>
      <c r="Q1513" s="253"/>
      <c r="R1513" s="253"/>
      <c r="S1513" s="253"/>
      <c r="T1513" s="254"/>
      <c r="AT1513" s="255" t="s">
        <v>555</v>
      </c>
      <c r="AU1513" s="255" t="s">
        <v>87</v>
      </c>
      <c r="AV1513" s="15" t="s">
        <v>85</v>
      </c>
      <c r="AW1513" s="15" t="s">
        <v>32</v>
      </c>
      <c r="AX1513" s="15" t="s">
        <v>77</v>
      </c>
      <c r="AY1513" s="255" t="s">
        <v>209</v>
      </c>
    </row>
    <row r="1514" spans="2:51" s="13" customFormat="1">
      <c r="B1514" s="212"/>
      <c r="C1514" s="213"/>
      <c r="D1514" s="214" t="s">
        <v>555</v>
      </c>
      <c r="E1514" s="215" t="s">
        <v>1</v>
      </c>
      <c r="F1514" s="216" t="s">
        <v>2128</v>
      </c>
      <c r="G1514" s="213"/>
      <c r="H1514" s="217">
        <v>14.38</v>
      </c>
      <c r="I1514" s="218"/>
      <c r="J1514" s="213"/>
      <c r="K1514" s="213"/>
      <c r="L1514" s="219"/>
      <c r="M1514" s="220"/>
      <c r="N1514" s="221"/>
      <c r="O1514" s="221"/>
      <c r="P1514" s="221"/>
      <c r="Q1514" s="221"/>
      <c r="R1514" s="221"/>
      <c r="S1514" s="221"/>
      <c r="T1514" s="222"/>
      <c r="AT1514" s="223" t="s">
        <v>555</v>
      </c>
      <c r="AU1514" s="223" t="s">
        <v>87</v>
      </c>
      <c r="AV1514" s="13" t="s">
        <v>87</v>
      </c>
      <c r="AW1514" s="13" t="s">
        <v>32</v>
      </c>
      <c r="AX1514" s="13" t="s">
        <v>77</v>
      </c>
      <c r="AY1514" s="223" t="s">
        <v>209</v>
      </c>
    </row>
    <row r="1515" spans="2:51" s="15" customFormat="1">
      <c r="B1515" s="246"/>
      <c r="C1515" s="247"/>
      <c r="D1515" s="214" t="s">
        <v>555</v>
      </c>
      <c r="E1515" s="248" t="s">
        <v>1</v>
      </c>
      <c r="F1515" s="249" t="s">
        <v>2129</v>
      </c>
      <c r="G1515" s="247"/>
      <c r="H1515" s="248" t="s">
        <v>1</v>
      </c>
      <c r="I1515" s="250"/>
      <c r="J1515" s="247"/>
      <c r="K1515" s="247"/>
      <c r="L1515" s="251"/>
      <c r="M1515" s="252"/>
      <c r="N1515" s="253"/>
      <c r="O1515" s="253"/>
      <c r="P1515" s="253"/>
      <c r="Q1515" s="253"/>
      <c r="R1515" s="253"/>
      <c r="S1515" s="253"/>
      <c r="T1515" s="254"/>
      <c r="AT1515" s="255" t="s">
        <v>555</v>
      </c>
      <c r="AU1515" s="255" t="s">
        <v>87</v>
      </c>
      <c r="AV1515" s="15" t="s">
        <v>85</v>
      </c>
      <c r="AW1515" s="15" t="s">
        <v>32</v>
      </c>
      <c r="AX1515" s="15" t="s">
        <v>77</v>
      </c>
      <c r="AY1515" s="255" t="s">
        <v>209</v>
      </c>
    </row>
    <row r="1516" spans="2:51" s="13" customFormat="1">
      <c r="B1516" s="212"/>
      <c r="C1516" s="213"/>
      <c r="D1516" s="214" t="s">
        <v>555</v>
      </c>
      <c r="E1516" s="215" t="s">
        <v>1</v>
      </c>
      <c r="F1516" s="216" t="s">
        <v>2130</v>
      </c>
      <c r="G1516" s="213"/>
      <c r="H1516" s="217">
        <v>14.2</v>
      </c>
      <c r="I1516" s="218"/>
      <c r="J1516" s="213"/>
      <c r="K1516" s="213"/>
      <c r="L1516" s="219"/>
      <c r="M1516" s="220"/>
      <c r="N1516" s="221"/>
      <c r="O1516" s="221"/>
      <c r="P1516" s="221"/>
      <c r="Q1516" s="221"/>
      <c r="R1516" s="221"/>
      <c r="S1516" s="221"/>
      <c r="T1516" s="222"/>
      <c r="AT1516" s="223" t="s">
        <v>555</v>
      </c>
      <c r="AU1516" s="223" t="s">
        <v>87</v>
      </c>
      <c r="AV1516" s="13" t="s">
        <v>87</v>
      </c>
      <c r="AW1516" s="13" t="s">
        <v>32</v>
      </c>
      <c r="AX1516" s="13" t="s">
        <v>77</v>
      </c>
      <c r="AY1516" s="223" t="s">
        <v>209</v>
      </c>
    </row>
    <row r="1517" spans="2:51" s="15" customFormat="1">
      <c r="B1517" s="246"/>
      <c r="C1517" s="247"/>
      <c r="D1517" s="214" t="s">
        <v>555</v>
      </c>
      <c r="E1517" s="248" t="s">
        <v>1</v>
      </c>
      <c r="F1517" s="249" t="s">
        <v>2131</v>
      </c>
      <c r="G1517" s="247"/>
      <c r="H1517" s="248" t="s">
        <v>1</v>
      </c>
      <c r="I1517" s="250"/>
      <c r="J1517" s="247"/>
      <c r="K1517" s="247"/>
      <c r="L1517" s="251"/>
      <c r="M1517" s="252"/>
      <c r="N1517" s="253"/>
      <c r="O1517" s="253"/>
      <c r="P1517" s="253"/>
      <c r="Q1517" s="253"/>
      <c r="R1517" s="253"/>
      <c r="S1517" s="253"/>
      <c r="T1517" s="254"/>
      <c r="AT1517" s="255" t="s">
        <v>555</v>
      </c>
      <c r="AU1517" s="255" t="s">
        <v>87</v>
      </c>
      <c r="AV1517" s="15" t="s">
        <v>85</v>
      </c>
      <c r="AW1517" s="15" t="s">
        <v>32</v>
      </c>
      <c r="AX1517" s="15" t="s">
        <v>77</v>
      </c>
      <c r="AY1517" s="255" t="s">
        <v>209</v>
      </c>
    </row>
    <row r="1518" spans="2:51" s="13" customFormat="1">
      <c r="B1518" s="212"/>
      <c r="C1518" s="213"/>
      <c r="D1518" s="214" t="s">
        <v>555</v>
      </c>
      <c r="E1518" s="215" t="s">
        <v>1</v>
      </c>
      <c r="F1518" s="216" t="s">
        <v>2130</v>
      </c>
      <c r="G1518" s="213"/>
      <c r="H1518" s="217">
        <v>14.2</v>
      </c>
      <c r="I1518" s="218"/>
      <c r="J1518" s="213"/>
      <c r="K1518" s="213"/>
      <c r="L1518" s="219"/>
      <c r="M1518" s="220"/>
      <c r="N1518" s="221"/>
      <c r="O1518" s="221"/>
      <c r="P1518" s="221"/>
      <c r="Q1518" s="221"/>
      <c r="R1518" s="221"/>
      <c r="S1518" s="221"/>
      <c r="T1518" s="222"/>
      <c r="AT1518" s="223" t="s">
        <v>555</v>
      </c>
      <c r="AU1518" s="223" t="s">
        <v>87</v>
      </c>
      <c r="AV1518" s="13" t="s">
        <v>87</v>
      </c>
      <c r="AW1518" s="13" t="s">
        <v>32</v>
      </c>
      <c r="AX1518" s="13" t="s">
        <v>77</v>
      </c>
      <c r="AY1518" s="223" t="s">
        <v>209</v>
      </c>
    </row>
    <row r="1519" spans="2:51" s="15" customFormat="1">
      <c r="B1519" s="246"/>
      <c r="C1519" s="247"/>
      <c r="D1519" s="214" t="s">
        <v>555</v>
      </c>
      <c r="E1519" s="248" t="s">
        <v>1</v>
      </c>
      <c r="F1519" s="249" t="s">
        <v>2132</v>
      </c>
      <c r="G1519" s="247"/>
      <c r="H1519" s="248" t="s">
        <v>1</v>
      </c>
      <c r="I1519" s="250"/>
      <c r="J1519" s="247"/>
      <c r="K1519" s="247"/>
      <c r="L1519" s="251"/>
      <c r="M1519" s="252"/>
      <c r="N1519" s="253"/>
      <c r="O1519" s="253"/>
      <c r="P1519" s="253"/>
      <c r="Q1519" s="253"/>
      <c r="R1519" s="253"/>
      <c r="S1519" s="253"/>
      <c r="T1519" s="254"/>
      <c r="AT1519" s="255" t="s">
        <v>555</v>
      </c>
      <c r="AU1519" s="255" t="s">
        <v>87</v>
      </c>
      <c r="AV1519" s="15" t="s">
        <v>85</v>
      </c>
      <c r="AW1519" s="15" t="s">
        <v>32</v>
      </c>
      <c r="AX1519" s="15" t="s">
        <v>77</v>
      </c>
      <c r="AY1519" s="255" t="s">
        <v>209</v>
      </c>
    </row>
    <row r="1520" spans="2:51" s="13" customFormat="1">
      <c r="B1520" s="212"/>
      <c r="C1520" s="213"/>
      <c r="D1520" s="214" t="s">
        <v>555</v>
      </c>
      <c r="E1520" s="215" t="s">
        <v>1</v>
      </c>
      <c r="F1520" s="216" t="s">
        <v>2133</v>
      </c>
      <c r="G1520" s="213"/>
      <c r="H1520" s="217">
        <v>14</v>
      </c>
      <c r="I1520" s="218"/>
      <c r="J1520" s="213"/>
      <c r="K1520" s="213"/>
      <c r="L1520" s="219"/>
      <c r="M1520" s="220"/>
      <c r="N1520" s="221"/>
      <c r="O1520" s="221"/>
      <c r="P1520" s="221"/>
      <c r="Q1520" s="221"/>
      <c r="R1520" s="221"/>
      <c r="S1520" s="221"/>
      <c r="T1520" s="222"/>
      <c r="AT1520" s="223" t="s">
        <v>555</v>
      </c>
      <c r="AU1520" s="223" t="s">
        <v>87</v>
      </c>
      <c r="AV1520" s="13" t="s">
        <v>87</v>
      </c>
      <c r="AW1520" s="13" t="s">
        <v>32</v>
      </c>
      <c r="AX1520" s="13" t="s">
        <v>77</v>
      </c>
      <c r="AY1520" s="223" t="s">
        <v>209</v>
      </c>
    </row>
    <row r="1521" spans="2:51" s="15" customFormat="1">
      <c r="B1521" s="246"/>
      <c r="C1521" s="247"/>
      <c r="D1521" s="214" t="s">
        <v>555</v>
      </c>
      <c r="E1521" s="248" t="s">
        <v>1</v>
      </c>
      <c r="F1521" s="249" t="s">
        <v>2134</v>
      </c>
      <c r="G1521" s="247"/>
      <c r="H1521" s="248" t="s">
        <v>1</v>
      </c>
      <c r="I1521" s="250"/>
      <c r="J1521" s="247"/>
      <c r="K1521" s="247"/>
      <c r="L1521" s="251"/>
      <c r="M1521" s="252"/>
      <c r="N1521" s="253"/>
      <c r="O1521" s="253"/>
      <c r="P1521" s="253"/>
      <c r="Q1521" s="253"/>
      <c r="R1521" s="253"/>
      <c r="S1521" s="253"/>
      <c r="T1521" s="254"/>
      <c r="AT1521" s="255" t="s">
        <v>555</v>
      </c>
      <c r="AU1521" s="255" t="s">
        <v>87</v>
      </c>
      <c r="AV1521" s="15" t="s">
        <v>85</v>
      </c>
      <c r="AW1521" s="15" t="s">
        <v>32</v>
      </c>
      <c r="AX1521" s="15" t="s">
        <v>77</v>
      </c>
      <c r="AY1521" s="255" t="s">
        <v>209</v>
      </c>
    </row>
    <row r="1522" spans="2:51" s="13" customFormat="1">
      <c r="B1522" s="212"/>
      <c r="C1522" s="213"/>
      <c r="D1522" s="214" t="s">
        <v>555</v>
      </c>
      <c r="E1522" s="215" t="s">
        <v>1</v>
      </c>
      <c r="F1522" s="216" t="s">
        <v>2130</v>
      </c>
      <c r="G1522" s="213"/>
      <c r="H1522" s="217">
        <v>14.2</v>
      </c>
      <c r="I1522" s="218"/>
      <c r="J1522" s="213"/>
      <c r="K1522" s="213"/>
      <c r="L1522" s="219"/>
      <c r="M1522" s="220"/>
      <c r="N1522" s="221"/>
      <c r="O1522" s="221"/>
      <c r="P1522" s="221"/>
      <c r="Q1522" s="221"/>
      <c r="R1522" s="221"/>
      <c r="S1522" s="221"/>
      <c r="T1522" s="222"/>
      <c r="AT1522" s="223" t="s">
        <v>555</v>
      </c>
      <c r="AU1522" s="223" t="s">
        <v>87</v>
      </c>
      <c r="AV1522" s="13" t="s">
        <v>87</v>
      </c>
      <c r="AW1522" s="13" t="s">
        <v>32</v>
      </c>
      <c r="AX1522" s="13" t="s">
        <v>77</v>
      </c>
      <c r="AY1522" s="223" t="s">
        <v>209</v>
      </c>
    </row>
    <row r="1523" spans="2:51" s="15" customFormat="1">
      <c r="B1523" s="246"/>
      <c r="C1523" s="247"/>
      <c r="D1523" s="214" t="s">
        <v>555</v>
      </c>
      <c r="E1523" s="248" t="s">
        <v>1</v>
      </c>
      <c r="F1523" s="249" t="s">
        <v>2135</v>
      </c>
      <c r="G1523" s="247"/>
      <c r="H1523" s="248" t="s">
        <v>1</v>
      </c>
      <c r="I1523" s="250"/>
      <c r="J1523" s="247"/>
      <c r="K1523" s="247"/>
      <c r="L1523" s="251"/>
      <c r="M1523" s="252"/>
      <c r="N1523" s="253"/>
      <c r="O1523" s="253"/>
      <c r="P1523" s="253"/>
      <c r="Q1523" s="253"/>
      <c r="R1523" s="253"/>
      <c r="S1523" s="253"/>
      <c r="T1523" s="254"/>
      <c r="AT1523" s="255" t="s">
        <v>555</v>
      </c>
      <c r="AU1523" s="255" t="s">
        <v>87</v>
      </c>
      <c r="AV1523" s="15" t="s">
        <v>85</v>
      </c>
      <c r="AW1523" s="15" t="s">
        <v>32</v>
      </c>
      <c r="AX1523" s="15" t="s">
        <v>77</v>
      </c>
      <c r="AY1523" s="255" t="s">
        <v>209</v>
      </c>
    </row>
    <row r="1524" spans="2:51" s="13" customFormat="1">
      <c r="B1524" s="212"/>
      <c r="C1524" s="213"/>
      <c r="D1524" s="214" t="s">
        <v>555</v>
      </c>
      <c r="E1524" s="215" t="s">
        <v>1</v>
      </c>
      <c r="F1524" s="216" t="s">
        <v>2130</v>
      </c>
      <c r="G1524" s="213"/>
      <c r="H1524" s="217">
        <v>14.2</v>
      </c>
      <c r="I1524" s="218"/>
      <c r="J1524" s="213"/>
      <c r="K1524" s="213"/>
      <c r="L1524" s="219"/>
      <c r="M1524" s="220"/>
      <c r="N1524" s="221"/>
      <c r="O1524" s="221"/>
      <c r="P1524" s="221"/>
      <c r="Q1524" s="221"/>
      <c r="R1524" s="221"/>
      <c r="S1524" s="221"/>
      <c r="T1524" s="222"/>
      <c r="AT1524" s="223" t="s">
        <v>555</v>
      </c>
      <c r="AU1524" s="223" t="s">
        <v>87</v>
      </c>
      <c r="AV1524" s="13" t="s">
        <v>87</v>
      </c>
      <c r="AW1524" s="13" t="s">
        <v>32</v>
      </c>
      <c r="AX1524" s="13" t="s">
        <v>77</v>
      </c>
      <c r="AY1524" s="223" t="s">
        <v>209</v>
      </c>
    </row>
    <row r="1525" spans="2:51" s="15" customFormat="1">
      <c r="B1525" s="246"/>
      <c r="C1525" s="247"/>
      <c r="D1525" s="214" t="s">
        <v>555</v>
      </c>
      <c r="E1525" s="248" t="s">
        <v>1</v>
      </c>
      <c r="F1525" s="249" t="s">
        <v>2136</v>
      </c>
      <c r="G1525" s="247"/>
      <c r="H1525" s="248" t="s">
        <v>1</v>
      </c>
      <c r="I1525" s="250"/>
      <c r="J1525" s="247"/>
      <c r="K1525" s="247"/>
      <c r="L1525" s="251"/>
      <c r="M1525" s="252"/>
      <c r="N1525" s="253"/>
      <c r="O1525" s="253"/>
      <c r="P1525" s="253"/>
      <c r="Q1525" s="253"/>
      <c r="R1525" s="253"/>
      <c r="S1525" s="253"/>
      <c r="T1525" s="254"/>
      <c r="AT1525" s="255" t="s">
        <v>555</v>
      </c>
      <c r="AU1525" s="255" t="s">
        <v>87</v>
      </c>
      <c r="AV1525" s="15" t="s">
        <v>85</v>
      </c>
      <c r="AW1525" s="15" t="s">
        <v>32</v>
      </c>
      <c r="AX1525" s="15" t="s">
        <v>77</v>
      </c>
      <c r="AY1525" s="255" t="s">
        <v>209</v>
      </c>
    </row>
    <row r="1526" spans="2:51" s="13" customFormat="1">
      <c r="B1526" s="212"/>
      <c r="C1526" s="213"/>
      <c r="D1526" s="214" t="s">
        <v>555</v>
      </c>
      <c r="E1526" s="215" t="s">
        <v>1</v>
      </c>
      <c r="F1526" s="216" t="s">
        <v>2137</v>
      </c>
      <c r="G1526" s="213"/>
      <c r="H1526" s="217">
        <v>35.54</v>
      </c>
      <c r="I1526" s="218"/>
      <c r="J1526" s="213"/>
      <c r="K1526" s="213"/>
      <c r="L1526" s="219"/>
      <c r="M1526" s="220"/>
      <c r="N1526" s="221"/>
      <c r="O1526" s="221"/>
      <c r="P1526" s="221"/>
      <c r="Q1526" s="221"/>
      <c r="R1526" s="221"/>
      <c r="S1526" s="221"/>
      <c r="T1526" s="222"/>
      <c r="AT1526" s="223" t="s">
        <v>555</v>
      </c>
      <c r="AU1526" s="223" t="s">
        <v>87</v>
      </c>
      <c r="AV1526" s="13" t="s">
        <v>87</v>
      </c>
      <c r="AW1526" s="13" t="s">
        <v>32</v>
      </c>
      <c r="AX1526" s="13" t="s">
        <v>77</v>
      </c>
      <c r="AY1526" s="223" t="s">
        <v>209</v>
      </c>
    </row>
    <row r="1527" spans="2:51" s="15" customFormat="1">
      <c r="B1527" s="246"/>
      <c r="C1527" s="247"/>
      <c r="D1527" s="214" t="s">
        <v>555</v>
      </c>
      <c r="E1527" s="248" t="s">
        <v>1</v>
      </c>
      <c r="F1527" s="249" t="s">
        <v>1606</v>
      </c>
      <c r="G1527" s="247"/>
      <c r="H1527" s="248" t="s">
        <v>1</v>
      </c>
      <c r="I1527" s="250"/>
      <c r="J1527" s="247"/>
      <c r="K1527" s="247"/>
      <c r="L1527" s="251"/>
      <c r="M1527" s="252"/>
      <c r="N1527" s="253"/>
      <c r="O1527" s="253"/>
      <c r="P1527" s="253"/>
      <c r="Q1527" s="253"/>
      <c r="R1527" s="253"/>
      <c r="S1527" s="253"/>
      <c r="T1527" s="254"/>
      <c r="AT1527" s="255" t="s">
        <v>555</v>
      </c>
      <c r="AU1527" s="255" t="s">
        <v>87</v>
      </c>
      <c r="AV1527" s="15" t="s">
        <v>85</v>
      </c>
      <c r="AW1527" s="15" t="s">
        <v>32</v>
      </c>
      <c r="AX1527" s="15" t="s">
        <v>77</v>
      </c>
      <c r="AY1527" s="255" t="s">
        <v>209</v>
      </c>
    </row>
    <row r="1528" spans="2:51" s="13" customFormat="1">
      <c r="B1528" s="212"/>
      <c r="C1528" s="213"/>
      <c r="D1528" s="214" t="s">
        <v>555</v>
      </c>
      <c r="E1528" s="215" t="s">
        <v>1</v>
      </c>
      <c r="F1528" s="216" t="s">
        <v>2138</v>
      </c>
      <c r="G1528" s="213"/>
      <c r="H1528" s="217">
        <v>14.8</v>
      </c>
      <c r="I1528" s="218"/>
      <c r="J1528" s="213"/>
      <c r="K1528" s="213"/>
      <c r="L1528" s="219"/>
      <c r="M1528" s="220"/>
      <c r="N1528" s="221"/>
      <c r="O1528" s="221"/>
      <c r="P1528" s="221"/>
      <c r="Q1528" s="221"/>
      <c r="R1528" s="221"/>
      <c r="S1528" s="221"/>
      <c r="T1528" s="222"/>
      <c r="AT1528" s="223" t="s">
        <v>555</v>
      </c>
      <c r="AU1528" s="223" t="s">
        <v>87</v>
      </c>
      <c r="AV1528" s="13" t="s">
        <v>87</v>
      </c>
      <c r="AW1528" s="13" t="s">
        <v>32</v>
      </c>
      <c r="AX1528" s="13" t="s">
        <v>77</v>
      </c>
      <c r="AY1528" s="223" t="s">
        <v>209</v>
      </c>
    </row>
    <row r="1529" spans="2:51" s="15" customFormat="1">
      <c r="B1529" s="246"/>
      <c r="C1529" s="247"/>
      <c r="D1529" s="214" t="s">
        <v>555</v>
      </c>
      <c r="E1529" s="248" t="s">
        <v>1</v>
      </c>
      <c r="F1529" s="249" t="s">
        <v>2139</v>
      </c>
      <c r="G1529" s="247"/>
      <c r="H1529" s="248" t="s">
        <v>1</v>
      </c>
      <c r="I1529" s="250"/>
      <c r="J1529" s="247"/>
      <c r="K1529" s="247"/>
      <c r="L1529" s="251"/>
      <c r="M1529" s="252"/>
      <c r="N1529" s="253"/>
      <c r="O1529" s="253"/>
      <c r="P1529" s="253"/>
      <c r="Q1529" s="253"/>
      <c r="R1529" s="253"/>
      <c r="S1529" s="253"/>
      <c r="T1529" s="254"/>
      <c r="AT1529" s="255" t="s">
        <v>555</v>
      </c>
      <c r="AU1529" s="255" t="s">
        <v>87</v>
      </c>
      <c r="AV1529" s="15" t="s">
        <v>85</v>
      </c>
      <c r="AW1529" s="15" t="s">
        <v>32</v>
      </c>
      <c r="AX1529" s="15" t="s">
        <v>77</v>
      </c>
      <c r="AY1529" s="255" t="s">
        <v>209</v>
      </c>
    </row>
    <row r="1530" spans="2:51" s="13" customFormat="1">
      <c r="B1530" s="212"/>
      <c r="C1530" s="213"/>
      <c r="D1530" s="214" t="s">
        <v>555</v>
      </c>
      <c r="E1530" s="215" t="s">
        <v>1</v>
      </c>
      <c r="F1530" s="216" t="s">
        <v>1854</v>
      </c>
      <c r="G1530" s="213"/>
      <c r="H1530" s="217">
        <v>15.2</v>
      </c>
      <c r="I1530" s="218"/>
      <c r="J1530" s="213"/>
      <c r="K1530" s="213"/>
      <c r="L1530" s="219"/>
      <c r="M1530" s="220"/>
      <c r="N1530" s="221"/>
      <c r="O1530" s="221"/>
      <c r="P1530" s="221"/>
      <c r="Q1530" s="221"/>
      <c r="R1530" s="221"/>
      <c r="S1530" s="221"/>
      <c r="T1530" s="222"/>
      <c r="AT1530" s="223" t="s">
        <v>555</v>
      </c>
      <c r="AU1530" s="223" t="s">
        <v>87</v>
      </c>
      <c r="AV1530" s="13" t="s">
        <v>87</v>
      </c>
      <c r="AW1530" s="13" t="s">
        <v>32</v>
      </c>
      <c r="AX1530" s="13" t="s">
        <v>77</v>
      </c>
      <c r="AY1530" s="223" t="s">
        <v>209</v>
      </c>
    </row>
    <row r="1531" spans="2:51" s="15" customFormat="1">
      <c r="B1531" s="246"/>
      <c r="C1531" s="247"/>
      <c r="D1531" s="214" t="s">
        <v>555</v>
      </c>
      <c r="E1531" s="248" t="s">
        <v>1</v>
      </c>
      <c r="F1531" s="249" t="s">
        <v>2140</v>
      </c>
      <c r="G1531" s="247"/>
      <c r="H1531" s="248" t="s">
        <v>1</v>
      </c>
      <c r="I1531" s="250"/>
      <c r="J1531" s="247"/>
      <c r="K1531" s="247"/>
      <c r="L1531" s="251"/>
      <c r="M1531" s="252"/>
      <c r="N1531" s="253"/>
      <c r="O1531" s="253"/>
      <c r="P1531" s="253"/>
      <c r="Q1531" s="253"/>
      <c r="R1531" s="253"/>
      <c r="S1531" s="253"/>
      <c r="T1531" s="254"/>
      <c r="AT1531" s="255" t="s">
        <v>555</v>
      </c>
      <c r="AU1531" s="255" t="s">
        <v>87</v>
      </c>
      <c r="AV1531" s="15" t="s">
        <v>85</v>
      </c>
      <c r="AW1531" s="15" t="s">
        <v>32</v>
      </c>
      <c r="AX1531" s="15" t="s">
        <v>77</v>
      </c>
      <c r="AY1531" s="255" t="s">
        <v>209</v>
      </c>
    </row>
    <row r="1532" spans="2:51" s="13" customFormat="1">
      <c r="B1532" s="212"/>
      <c r="C1532" s="213"/>
      <c r="D1532" s="214" t="s">
        <v>555</v>
      </c>
      <c r="E1532" s="215" t="s">
        <v>1</v>
      </c>
      <c r="F1532" s="216" t="s">
        <v>2141</v>
      </c>
      <c r="G1532" s="213"/>
      <c r="H1532" s="217">
        <v>38.729999999999997</v>
      </c>
      <c r="I1532" s="218"/>
      <c r="J1532" s="213"/>
      <c r="K1532" s="213"/>
      <c r="L1532" s="219"/>
      <c r="M1532" s="220"/>
      <c r="N1532" s="221"/>
      <c r="O1532" s="221"/>
      <c r="P1532" s="221"/>
      <c r="Q1532" s="221"/>
      <c r="R1532" s="221"/>
      <c r="S1532" s="221"/>
      <c r="T1532" s="222"/>
      <c r="AT1532" s="223" t="s">
        <v>555</v>
      </c>
      <c r="AU1532" s="223" t="s">
        <v>87</v>
      </c>
      <c r="AV1532" s="13" t="s">
        <v>87</v>
      </c>
      <c r="AW1532" s="13" t="s">
        <v>32</v>
      </c>
      <c r="AX1532" s="13" t="s">
        <v>77</v>
      </c>
      <c r="AY1532" s="223" t="s">
        <v>209</v>
      </c>
    </row>
    <row r="1533" spans="2:51" s="15" customFormat="1">
      <c r="B1533" s="246"/>
      <c r="C1533" s="247"/>
      <c r="D1533" s="214" t="s">
        <v>555</v>
      </c>
      <c r="E1533" s="248" t="s">
        <v>1</v>
      </c>
      <c r="F1533" s="249" t="s">
        <v>2142</v>
      </c>
      <c r="G1533" s="247"/>
      <c r="H1533" s="248" t="s">
        <v>1</v>
      </c>
      <c r="I1533" s="250"/>
      <c r="J1533" s="247"/>
      <c r="K1533" s="247"/>
      <c r="L1533" s="251"/>
      <c r="M1533" s="252"/>
      <c r="N1533" s="253"/>
      <c r="O1533" s="253"/>
      <c r="P1533" s="253"/>
      <c r="Q1533" s="253"/>
      <c r="R1533" s="253"/>
      <c r="S1533" s="253"/>
      <c r="T1533" s="254"/>
      <c r="AT1533" s="255" t="s">
        <v>555</v>
      </c>
      <c r="AU1533" s="255" t="s">
        <v>87</v>
      </c>
      <c r="AV1533" s="15" t="s">
        <v>85</v>
      </c>
      <c r="AW1533" s="15" t="s">
        <v>32</v>
      </c>
      <c r="AX1533" s="15" t="s">
        <v>77</v>
      </c>
      <c r="AY1533" s="255" t="s">
        <v>209</v>
      </c>
    </row>
    <row r="1534" spans="2:51" s="13" customFormat="1">
      <c r="B1534" s="212"/>
      <c r="C1534" s="213"/>
      <c r="D1534" s="214" t="s">
        <v>555</v>
      </c>
      <c r="E1534" s="215" t="s">
        <v>1</v>
      </c>
      <c r="F1534" s="216" t="s">
        <v>2143</v>
      </c>
      <c r="G1534" s="213"/>
      <c r="H1534" s="217">
        <v>7.73</v>
      </c>
      <c r="I1534" s="218"/>
      <c r="J1534" s="213"/>
      <c r="K1534" s="213"/>
      <c r="L1534" s="219"/>
      <c r="M1534" s="220"/>
      <c r="N1534" s="221"/>
      <c r="O1534" s="221"/>
      <c r="P1534" s="221"/>
      <c r="Q1534" s="221"/>
      <c r="R1534" s="221"/>
      <c r="S1534" s="221"/>
      <c r="T1534" s="222"/>
      <c r="AT1534" s="223" t="s">
        <v>555</v>
      </c>
      <c r="AU1534" s="223" t="s">
        <v>87</v>
      </c>
      <c r="AV1534" s="13" t="s">
        <v>87</v>
      </c>
      <c r="AW1534" s="13" t="s">
        <v>32</v>
      </c>
      <c r="AX1534" s="13" t="s">
        <v>77</v>
      </c>
      <c r="AY1534" s="223" t="s">
        <v>209</v>
      </c>
    </row>
    <row r="1535" spans="2:51" s="15" customFormat="1">
      <c r="B1535" s="246"/>
      <c r="C1535" s="247"/>
      <c r="D1535" s="214" t="s">
        <v>555</v>
      </c>
      <c r="E1535" s="248" t="s">
        <v>1</v>
      </c>
      <c r="F1535" s="249" t="s">
        <v>2144</v>
      </c>
      <c r="G1535" s="247"/>
      <c r="H1535" s="248" t="s">
        <v>1</v>
      </c>
      <c r="I1535" s="250"/>
      <c r="J1535" s="247"/>
      <c r="K1535" s="247"/>
      <c r="L1535" s="251"/>
      <c r="M1535" s="252"/>
      <c r="N1535" s="253"/>
      <c r="O1535" s="253"/>
      <c r="P1535" s="253"/>
      <c r="Q1535" s="253"/>
      <c r="R1535" s="253"/>
      <c r="S1535" s="253"/>
      <c r="T1535" s="254"/>
      <c r="AT1535" s="255" t="s">
        <v>555</v>
      </c>
      <c r="AU1535" s="255" t="s">
        <v>87</v>
      </c>
      <c r="AV1535" s="15" t="s">
        <v>85</v>
      </c>
      <c r="AW1535" s="15" t="s">
        <v>32</v>
      </c>
      <c r="AX1535" s="15" t="s">
        <v>77</v>
      </c>
      <c r="AY1535" s="255" t="s">
        <v>209</v>
      </c>
    </row>
    <row r="1536" spans="2:51" s="13" customFormat="1">
      <c r="B1536" s="212"/>
      <c r="C1536" s="213"/>
      <c r="D1536" s="214" t="s">
        <v>555</v>
      </c>
      <c r="E1536" s="215" t="s">
        <v>1</v>
      </c>
      <c r="F1536" s="216" t="s">
        <v>2145</v>
      </c>
      <c r="G1536" s="213"/>
      <c r="H1536" s="217">
        <v>13.4</v>
      </c>
      <c r="I1536" s="218"/>
      <c r="J1536" s="213"/>
      <c r="K1536" s="213"/>
      <c r="L1536" s="219"/>
      <c r="M1536" s="220"/>
      <c r="N1536" s="221"/>
      <c r="O1536" s="221"/>
      <c r="P1536" s="221"/>
      <c r="Q1536" s="221"/>
      <c r="R1536" s="221"/>
      <c r="S1536" s="221"/>
      <c r="T1536" s="222"/>
      <c r="AT1536" s="223" t="s">
        <v>555</v>
      </c>
      <c r="AU1536" s="223" t="s">
        <v>87</v>
      </c>
      <c r="AV1536" s="13" t="s">
        <v>87</v>
      </c>
      <c r="AW1536" s="13" t="s">
        <v>32</v>
      </c>
      <c r="AX1536" s="13" t="s">
        <v>77</v>
      </c>
      <c r="AY1536" s="223" t="s">
        <v>209</v>
      </c>
    </row>
    <row r="1537" spans="2:51" s="15" customFormat="1">
      <c r="B1537" s="246"/>
      <c r="C1537" s="247"/>
      <c r="D1537" s="214" t="s">
        <v>555</v>
      </c>
      <c r="E1537" s="248" t="s">
        <v>1</v>
      </c>
      <c r="F1537" s="249" t="s">
        <v>2146</v>
      </c>
      <c r="G1537" s="247"/>
      <c r="H1537" s="248" t="s">
        <v>1</v>
      </c>
      <c r="I1537" s="250"/>
      <c r="J1537" s="247"/>
      <c r="K1537" s="247"/>
      <c r="L1537" s="251"/>
      <c r="M1537" s="252"/>
      <c r="N1537" s="253"/>
      <c r="O1537" s="253"/>
      <c r="P1537" s="253"/>
      <c r="Q1537" s="253"/>
      <c r="R1537" s="253"/>
      <c r="S1537" s="253"/>
      <c r="T1537" s="254"/>
      <c r="AT1537" s="255" t="s">
        <v>555</v>
      </c>
      <c r="AU1537" s="255" t="s">
        <v>87</v>
      </c>
      <c r="AV1537" s="15" t="s">
        <v>85</v>
      </c>
      <c r="AW1537" s="15" t="s">
        <v>32</v>
      </c>
      <c r="AX1537" s="15" t="s">
        <v>77</v>
      </c>
      <c r="AY1537" s="255" t="s">
        <v>209</v>
      </c>
    </row>
    <row r="1538" spans="2:51" s="13" customFormat="1">
      <c r="B1538" s="212"/>
      <c r="C1538" s="213"/>
      <c r="D1538" s="214" t="s">
        <v>555</v>
      </c>
      <c r="E1538" s="215" t="s">
        <v>1</v>
      </c>
      <c r="F1538" s="216" t="s">
        <v>2147</v>
      </c>
      <c r="G1538" s="213"/>
      <c r="H1538" s="217">
        <v>11.46</v>
      </c>
      <c r="I1538" s="218"/>
      <c r="J1538" s="213"/>
      <c r="K1538" s="213"/>
      <c r="L1538" s="219"/>
      <c r="M1538" s="220"/>
      <c r="N1538" s="221"/>
      <c r="O1538" s="221"/>
      <c r="P1538" s="221"/>
      <c r="Q1538" s="221"/>
      <c r="R1538" s="221"/>
      <c r="S1538" s="221"/>
      <c r="T1538" s="222"/>
      <c r="AT1538" s="223" t="s">
        <v>555</v>
      </c>
      <c r="AU1538" s="223" t="s">
        <v>87</v>
      </c>
      <c r="AV1538" s="13" t="s">
        <v>87</v>
      </c>
      <c r="AW1538" s="13" t="s">
        <v>32</v>
      </c>
      <c r="AX1538" s="13" t="s">
        <v>77</v>
      </c>
      <c r="AY1538" s="223" t="s">
        <v>209</v>
      </c>
    </row>
    <row r="1539" spans="2:51" s="15" customFormat="1">
      <c r="B1539" s="246"/>
      <c r="C1539" s="247"/>
      <c r="D1539" s="214" t="s">
        <v>555</v>
      </c>
      <c r="E1539" s="248" t="s">
        <v>1</v>
      </c>
      <c r="F1539" s="249" t="s">
        <v>2148</v>
      </c>
      <c r="G1539" s="247"/>
      <c r="H1539" s="248" t="s">
        <v>1</v>
      </c>
      <c r="I1539" s="250"/>
      <c r="J1539" s="247"/>
      <c r="K1539" s="247"/>
      <c r="L1539" s="251"/>
      <c r="M1539" s="252"/>
      <c r="N1539" s="253"/>
      <c r="O1539" s="253"/>
      <c r="P1539" s="253"/>
      <c r="Q1539" s="253"/>
      <c r="R1539" s="253"/>
      <c r="S1539" s="253"/>
      <c r="T1539" s="254"/>
      <c r="AT1539" s="255" t="s">
        <v>555</v>
      </c>
      <c r="AU1539" s="255" t="s">
        <v>87</v>
      </c>
      <c r="AV1539" s="15" t="s">
        <v>85</v>
      </c>
      <c r="AW1539" s="15" t="s">
        <v>32</v>
      </c>
      <c r="AX1539" s="15" t="s">
        <v>77</v>
      </c>
      <c r="AY1539" s="255" t="s">
        <v>209</v>
      </c>
    </row>
    <row r="1540" spans="2:51" s="13" customFormat="1">
      <c r="B1540" s="212"/>
      <c r="C1540" s="213"/>
      <c r="D1540" s="214" t="s">
        <v>555</v>
      </c>
      <c r="E1540" s="215" t="s">
        <v>1</v>
      </c>
      <c r="F1540" s="216" t="s">
        <v>2149</v>
      </c>
      <c r="G1540" s="213"/>
      <c r="H1540" s="217">
        <v>9.5</v>
      </c>
      <c r="I1540" s="218"/>
      <c r="J1540" s="213"/>
      <c r="K1540" s="213"/>
      <c r="L1540" s="219"/>
      <c r="M1540" s="220"/>
      <c r="N1540" s="221"/>
      <c r="O1540" s="221"/>
      <c r="P1540" s="221"/>
      <c r="Q1540" s="221"/>
      <c r="R1540" s="221"/>
      <c r="S1540" s="221"/>
      <c r="T1540" s="222"/>
      <c r="AT1540" s="223" t="s">
        <v>555</v>
      </c>
      <c r="AU1540" s="223" t="s">
        <v>87</v>
      </c>
      <c r="AV1540" s="13" t="s">
        <v>87</v>
      </c>
      <c r="AW1540" s="13" t="s">
        <v>32</v>
      </c>
      <c r="AX1540" s="13" t="s">
        <v>77</v>
      </c>
      <c r="AY1540" s="223" t="s">
        <v>209</v>
      </c>
    </row>
    <row r="1541" spans="2:51" s="15" customFormat="1">
      <c r="B1541" s="246"/>
      <c r="C1541" s="247"/>
      <c r="D1541" s="214" t="s">
        <v>555</v>
      </c>
      <c r="E1541" s="248" t="s">
        <v>1</v>
      </c>
      <c r="F1541" s="249" t="s">
        <v>2150</v>
      </c>
      <c r="G1541" s="247"/>
      <c r="H1541" s="248" t="s">
        <v>1</v>
      </c>
      <c r="I1541" s="250"/>
      <c r="J1541" s="247"/>
      <c r="K1541" s="247"/>
      <c r="L1541" s="251"/>
      <c r="M1541" s="252"/>
      <c r="N1541" s="253"/>
      <c r="O1541" s="253"/>
      <c r="P1541" s="253"/>
      <c r="Q1541" s="253"/>
      <c r="R1541" s="253"/>
      <c r="S1541" s="253"/>
      <c r="T1541" s="254"/>
      <c r="AT1541" s="255" t="s">
        <v>555</v>
      </c>
      <c r="AU1541" s="255" t="s">
        <v>87</v>
      </c>
      <c r="AV1541" s="15" t="s">
        <v>85</v>
      </c>
      <c r="AW1541" s="15" t="s">
        <v>32</v>
      </c>
      <c r="AX1541" s="15" t="s">
        <v>77</v>
      </c>
      <c r="AY1541" s="255" t="s">
        <v>209</v>
      </c>
    </row>
    <row r="1542" spans="2:51" s="13" customFormat="1">
      <c r="B1542" s="212"/>
      <c r="C1542" s="213"/>
      <c r="D1542" s="214" t="s">
        <v>555</v>
      </c>
      <c r="E1542" s="215" t="s">
        <v>1</v>
      </c>
      <c r="F1542" s="216" t="s">
        <v>2151</v>
      </c>
      <c r="G1542" s="213"/>
      <c r="H1542" s="217">
        <v>7.25</v>
      </c>
      <c r="I1542" s="218"/>
      <c r="J1542" s="213"/>
      <c r="K1542" s="213"/>
      <c r="L1542" s="219"/>
      <c r="M1542" s="220"/>
      <c r="N1542" s="221"/>
      <c r="O1542" s="221"/>
      <c r="P1542" s="221"/>
      <c r="Q1542" s="221"/>
      <c r="R1542" s="221"/>
      <c r="S1542" s="221"/>
      <c r="T1542" s="222"/>
      <c r="AT1542" s="223" t="s">
        <v>555</v>
      </c>
      <c r="AU1542" s="223" t="s">
        <v>87</v>
      </c>
      <c r="AV1542" s="13" t="s">
        <v>87</v>
      </c>
      <c r="AW1542" s="13" t="s">
        <v>32</v>
      </c>
      <c r="AX1542" s="13" t="s">
        <v>77</v>
      </c>
      <c r="AY1542" s="223" t="s">
        <v>209</v>
      </c>
    </row>
    <row r="1543" spans="2:51" s="15" customFormat="1">
      <c r="B1543" s="246"/>
      <c r="C1543" s="247"/>
      <c r="D1543" s="214" t="s">
        <v>555</v>
      </c>
      <c r="E1543" s="248" t="s">
        <v>1</v>
      </c>
      <c r="F1543" s="249" t="s">
        <v>2152</v>
      </c>
      <c r="G1543" s="247"/>
      <c r="H1543" s="248" t="s">
        <v>1</v>
      </c>
      <c r="I1543" s="250"/>
      <c r="J1543" s="247"/>
      <c r="K1543" s="247"/>
      <c r="L1543" s="251"/>
      <c r="M1543" s="252"/>
      <c r="N1543" s="253"/>
      <c r="O1543" s="253"/>
      <c r="P1543" s="253"/>
      <c r="Q1543" s="253"/>
      <c r="R1543" s="253"/>
      <c r="S1543" s="253"/>
      <c r="T1543" s="254"/>
      <c r="AT1543" s="255" t="s">
        <v>555</v>
      </c>
      <c r="AU1543" s="255" t="s">
        <v>87</v>
      </c>
      <c r="AV1543" s="15" t="s">
        <v>85</v>
      </c>
      <c r="AW1543" s="15" t="s">
        <v>32</v>
      </c>
      <c r="AX1543" s="15" t="s">
        <v>77</v>
      </c>
      <c r="AY1543" s="255" t="s">
        <v>209</v>
      </c>
    </row>
    <row r="1544" spans="2:51" s="13" customFormat="1">
      <c r="B1544" s="212"/>
      <c r="C1544" s="213"/>
      <c r="D1544" s="214" t="s">
        <v>555</v>
      </c>
      <c r="E1544" s="215" t="s">
        <v>1</v>
      </c>
      <c r="F1544" s="216" t="s">
        <v>2147</v>
      </c>
      <c r="G1544" s="213"/>
      <c r="H1544" s="217">
        <v>11.46</v>
      </c>
      <c r="I1544" s="218"/>
      <c r="J1544" s="213"/>
      <c r="K1544" s="213"/>
      <c r="L1544" s="219"/>
      <c r="M1544" s="220"/>
      <c r="N1544" s="221"/>
      <c r="O1544" s="221"/>
      <c r="P1544" s="221"/>
      <c r="Q1544" s="221"/>
      <c r="R1544" s="221"/>
      <c r="S1544" s="221"/>
      <c r="T1544" s="222"/>
      <c r="AT1544" s="223" t="s">
        <v>555</v>
      </c>
      <c r="AU1544" s="223" t="s">
        <v>87</v>
      </c>
      <c r="AV1544" s="13" t="s">
        <v>87</v>
      </c>
      <c r="AW1544" s="13" t="s">
        <v>32</v>
      </c>
      <c r="AX1544" s="13" t="s">
        <v>77</v>
      </c>
      <c r="AY1544" s="223" t="s">
        <v>209</v>
      </c>
    </row>
    <row r="1545" spans="2:51" s="15" customFormat="1">
      <c r="B1545" s="246"/>
      <c r="C1545" s="247"/>
      <c r="D1545" s="214" t="s">
        <v>555</v>
      </c>
      <c r="E1545" s="248" t="s">
        <v>1</v>
      </c>
      <c r="F1545" s="249" t="s">
        <v>2153</v>
      </c>
      <c r="G1545" s="247"/>
      <c r="H1545" s="248" t="s">
        <v>1</v>
      </c>
      <c r="I1545" s="250"/>
      <c r="J1545" s="247"/>
      <c r="K1545" s="247"/>
      <c r="L1545" s="251"/>
      <c r="M1545" s="252"/>
      <c r="N1545" s="253"/>
      <c r="O1545" s="253"/>
      <c r="P1545" s="253"/>
      <c r="Q1545" s="253"/>
      <c r="R1545" s="253"/>
      <c r="S1545" s="253"/>
      <c r="T1545" s="254"/>
      <c r="AT1545" s="255" t="s">
        <v>555</v>
      </c>
      <c r="AU1545" s="255" t="s">
        <v>87</v>
      </c>
      <c r="AV1545" s="15" t="s">
        <v>85</v>
      </c>
      <c r="AW1545" s="15" t="s">
        <v>32</v>
      </c>
      <c r="AX1545" s="15" t="s">
        <v>77</v>
      </c>
      <c r="AY1545" s="255" t="s">
        <v>209</v>
      </c>
    </row>
    <row r="1546" spans="2:51" s="13" customFormat="1">
      <c r="B1546" s="212"/>
      <c r="C1546" s="213"/>
      <c r="D1546" s="214" t="s">
        <v>555</v>
      </c>
      <c r="E1546" s="215" t="s">
        <v>1</v>
      </c>
      <c r="F1546" s="216" t="s">
        <v>2154</v>
      </c>
      <c r="G1546" s="213"/>
      <c r="H1546" s="217">
        <v>7.99</v>
      </c>
      <c r="I1546" s="218"/>
      <c r="J1546" s="213"/>
      <c r="K1546" s="213"/>
      <c r="L1546" s="219"/>
      <c r="M1546" s="220"/>
      <c r="N1546" s="221"/>
      <c r="O1546" s="221"/>
      <c r="P1546" s="221"/>
      <c r="Q1546" s="221"/>
      <c r="R1546" s="221"/>
      <c r="S1546" s="221"/>
      <c r="T1546" s="222"/>
      <c r="AT1546" s="223" t="s">
        <v>555</v>
      </c>
      <c r="AU1546" s="223" t="s">
        <v>87</v>
      </c>
      <c r="AV1546" s="13" t="s">
        <v>87</v>
      </c>
      <c r="AW1546" s="13" t="s">
        <v>32</v>
      </c>
      <c r="AX1546" s="13" t="s">
        <v>77</v>
      </c>
      <c r="AY1546" s="223" t="s">
        <v>209</v>
      </c>
    </row>
    <row r="1547" spans="2:51" s="15" customFormat="1">
      <c r="B1547" s="246"/>
      <c r="C1547" s="247"/>
      <c r="D1547" s="214" t="s">
        <v>555</v>
      </c>
      <c r="E1547" s="248" t="s">
        <v>1</v>
      </c>
      <c r="F1547" s="249" t="s">
        <v>2155</v>
      </c>
      <c r="G1547" s="247"/>
      <c r="H1547" s="248" t="s">
        <v>1</v>
      </c>
      <c r="I1547" s="250"/>
      <c r="J1547" s="247"/>
      <c r="K1547" s="247"/>
      <c r="L1547" s="251"/>
      <c r="M1547" s="252"/>
      <c r="N1547" s="253"/>
      <c r="O1547" s="253"/>
      <c r="P1547" s="253"/>
      <c r="Q1547" s="253"/>
      <c r="R1547" s="253"/>
      <c r="S1547" s="253"/>
      <c r="T1547" s="254"/>
      <c r="AT1547" s="255" t="s">
        <v>555</v>
      </c>
      <c r="AU1547" s="255" t="s">
        <v>87</v>
      </c>
      <c r="AV1547" s="15" t="s">
        <v>85</v>
      </c>
      <c r="AW1547" s="15" t="s">
        <v>32</v>
      </c>
      <c r="AX1547" s="15" t="s">
        <v>77</v>
      </c>
      <c r="AY1547" s="255" t="s">
        <v>209</v>
      </c>
    </row>
    <row r="1548" spans="2:51" s="13" customFormat="1">
      <c r="B1548" s="212"/>
      <c r="C1548" s="213"/>
      <c r="D1548" s="214" t="s">
        <v>555</v>
      </c>
      <c r="E1548" s="215" t="s">
        <v>1</v>
      </c>
      <c r="F1548" s="216" t="s">
        <v>2156</v>
      </c>
      <c r="G1548" s="213"/>
      <c r="H1548" s="217">
        <v>7.9</v>
      </c>
      <c r="I1548" s="218"/>
      <c r="J1548" s="213"/>
      <c r="K1548" s="213"/>
      <c r="L1548" s="219"/>
      <c r="M1548" s="220"/>
      <c r="N1548" s="221"/>
      <c r="O1548" s="221"/>
      <c r="P1548" s="221"/>
      <c r="Q1548" s="221"/>
      <c r="R1548" s="221"/>
      <c r="S1548" s="221"/>
      <c r="T1548" s="222"/>
      <c r="AT1548" s="223" t="s">
        <v>555</v>
      </c>
      <c r="AU1548" s="223" t="s">
        <v>87</v>
      </c>
      <c r="AV1548" s="13" t="s">
        <v>87</v>
      </c>
      <c r="AW1548" s="13" t="s">
        <v>32</v>
      </c>
      <c r="AX1548" s="13" t="s">
        <v>77</v>
      </c>
      <c r="AY1548" s="223" t="s">
        <v>209</v>
      </c>
    </row>
    <row r="1549" spans="2:51" s="15" customFormat="1">
      <c r="B1549" s="246"/>
      <c r="C1549" s="247"/>
      <c r="D1549" s="214" t="s">
        <v>555</v>
      </c>
      <c r="E1549" s="248" t="s">
        <v>1</v>
      </c>
      <c r="F1549" s="249" t="s">
        <v>2157</v>
      </c>
      <c r="G1549" s="247"/>
      <c r="H1549" s="248" t="s">
        <v>1</v>
      </c>
      <c r="I1549" s="250"/>
      <c r="J1549" s="247"/>
      <c r="K1549" s="247"/>
      <c r="L1549" s="251"/>
      <c r="M1549" s="252"/>
      <c r="N1549" s="253"/>
      <c r="O1549" s="253"/>
      <c r="P1549" s="253"/>
      <c r="Q1549" s="253"/>
      <c r="R1549" s="253"/>
      <c r="S1549" s="253"/>
      <c r="T1549" s="254"/>
      <c r="AT1549" s="255" t="s">
        <v>555</v>
      </c>
      <c r="AU1549" s="255" t="s">
        <v>87</v>
      </c>
      <c r="AV1549" s="15" t="s">
        <v>85</v>
      </c>
      <c r="AW1549" s="15" t="s">
        <v>32</v>
      </c>
      <c r="AX1549" s="15" t="s">
        <v>77</v>
      </c>
      <c r="AY1549" s="255" t="s">
        <v>209</v>
      </c>
    </row>
    <row r="1550" spans="2:51" s="13" customFormat="1">
      <c r="B1550" s="212"/>
      <c r="C1550" s="213"/>
      <c r="D1550" s="214" t="s">
        <v>555</v>
      </c>
      <c r="E1550" s="215" t="s">
        <v>1</v>
      </c>
      <c r="F1550" s="216" t="s">
        <v>2158</v>
      </c>
      <c r="G1550" s="213"/>
      <c r="H1550" s="217">
        <v>9.5399999999999991</v>
      </c>
      <c r="I1550" s="218"/>
      <c r="J1550" s="213"/>
      <c r="K1550" s="213"/>
      <c r="L1550" s="219"/>
      <c r="M1550" s="220"/>
      <c r="N1550" s="221"/>
      <c r="O1550" s="221"/>
      <c r="P1550" s="221"/>
      <c r="Q1550" s="221"/>
      <c r="R1550" s="221"/>
      <c r="S1550" s="221"/>
      <c r="T1550" s="222"/>
      <c r="AT1550" s="223" t="s">
        <v>555</v>
      </c>
      <c r="AU1550" s="223" t="s">
        <v>87</v>
      </c>
      <c r="AV1550" s="13" t="s">
        <v>87</v>
      </c>
      <c r="AW1550" s="13" t="s">
        <v>32</v>
      </c>
      <c r="AX1550" s="13" t="s">
        <v>77</v>
      </c>
      <c r="AY1550" s="223" t="s">
        <v>209</v>
      </c>
    </row>
    <row r="1551" spans="2:51" s="15" customFormat="1">
      <c r="B1551" s="246"/>
      <c r="C1551" s="247"/>
      <c r="D1551" s="214" t="s">
        <v>555</v>
      </c>
      <c r="E1551" s="248" t="s">
        <v>1</v>
      </c>
      <c r="F1551" s="249" t="s">
        <v>2159</v>
      </c>
      <c r="G1551" s="247"/>
      <c r="H1551" s="248" t="s">
        <v>1</v>
      </c>
      <c r="I1551" s="250"/>
      <c r="J1551" s="247"/>
      <c r="K1551" s="247"/>
      <c r="L1551" s="251"/>
      <c r="M1551" s="252"/>
      <c r="N1551" s="253"/>
      <c r="O1551" s="253"/>
      <c r="P1551" s="253"/>
      <c r="Q1551" s="253"/>
      <c r="R1551" s="253"/>
      <c r="S1551" s="253"/>
      <c r="T1551" s="254"/>
      <c r="AT1551" s="255" t="s">
        <v>555</v>
      </c>
      <c r="AU1551" s="255" t="s">
        <v>87</v>
      </c>
      <c r="AV1551" s="15" t="s">
        <v>85</v>
      </c>
      <c r="AW1551" s="15" t="s">
        <v>32</v>
      </c>
      <c r="AX1551" s="15" t="s">
        <v>77</v>
      </c>
      <c r="AY1551" s="255" t="s">
        <v>209</v>
      </c>
    </row>
    <row r="1552" spans="2:51" s="13" customFormat="1">
      <c r="B1552" s="212"/>
      <c r="C1552" s="213"/>
      <c r="D1552" s="214" t="s">
        <v>555</v>
      </c>
      <c r="E1552" s="215" t="s">
        <v>1</v>
      </c>
      <c r="F1552" s="216" t="s">
        <v>2160</v>
      </c>
      <c r="G1552" s="213"/>
      <c r="H1552" s="217">
        <v>12.53</v>
      </c>
      <c r="I1552" s="218"/>
      <c r="J1552" s="213"/>
      <c r="K1552" s="213"/>
      <c r="L1552" s="219"/>
      <c r="M1552" s="220"/>
      <c r="N1552" s="221"/>
      <c r="O1552" s="221"/>
      <c r="P1552" s="221"/>
      <c r="Q1552" s="221"/>
      <c r="R1552" s="221"/>
      <c r="S1552" s="221"/>
      <c r="T1552" s="222"/>
      <c r="AT1552" s="223" t="s">
        <v>555</v>
      </c>
      <c r="AU1552" s="223" t="s">
        <v>87</v>
      </c>
      <c r="AV1552" s="13" t="s">
        <v>87</v>
      </c>
      <c r="AW1552" s="13" t="s">
        <v>32</v>
      </c>
      <c r="AX1552" s="13" t="s">
        <v>77</v>
      </c>
      <c r="AY1552" s="223" t="s">
        <v>209</v>
      </c>
    </row>
    <row r="1553" spans="2:51" s="15" customFormat="1">
      <c r="B1553" s="246"/>
      <c r="C1553" s="247"/>
      <c r="D1553" s="214" t="s">
        <v>555</v>
      </c>
      <c r="E1553" s="248" t="s">
        <v>1</v>
      </c>
      <c r="F1553" s="249" t="s">
        <v>2161</v>
      </c>
      <c r="G1553" s="247"/>
      <c r="H1553" s="248" t="s">
        <v>1</v>
      </c>
      <c r="I1553" s="250"/>
      <c r="J1553" s="247"/>
      <c r="K1553" s="247"/>
      <c r="L1553" s="251"/>
      <c r="M1553" s="252"/>
      <c r="N1553" s="253"/>
      <c r="O1553" s="253"/>
      <c r="P1553" s="253"/>
      <c r="Q1553" s="253"/>
      <c r="R1553" s="253"/>
      <c r="S1553" s="253"/>
      <c r="T1553" s="254"/>
      <c r="AT1553" s="255" t="s">
        <v>555</v>
      </c>
      <c r="AU1553" s="255" t="s">
        <v>87</v>
      </c>
      <c r="AV1553" s="15" t="s">
        <v>85</v>
      </c>
      <c r="AW1553" s="15" t="s">
        <v>32</v>
      </c>
      <c r="AX1553" s="15" t="s">
        <v>77</v>
      </c>
      <c r="AY1553" s="255" t="s">
        <v>209</v>
      </c>
    </row>
    <row r="1554" spans="2:51" s="13" customFormat="1">
      <c r="B1554" s="212"/>
      <c r="C1554" s="213"/>
      <c r="D1554" s="214" t="s">
        <v>555</v>
      </c>
      <c r="E1554" s="215" t="s">
        <v>1</v>
      </c>
      <c r="F1554" s="216" t="s">
        <v>2162</v>
      </c>
      <c r="G1554" s="213"/>
      <c r="H1554" s="217">
        <v>12.64</v>
      </c>
      <c r="I1554" s="218"/>
      <c r="J1554" s="213"/>
      <c r="K1554" s="213"/>
      <c r="L1554" s="219"/>
      <c r="M1554" s="220"/>
      <c r="N1554" s="221"/>
      <c r="O1554" s="221"/>
      <c r="P1554" s="221"/>
      <c r="Q1554" s="221"/>
      <c r="R1554" s="221"/>
      <c r="S1554" s="221"/>
      <c r="T1554" s="222"/>
      <c r="AT1554" s="223" t="s">
        <v>555</v>
      </c>
      <c r="AU1554" s="223" t="s">
        <v>87</v>
      </c>
      <c r="AV1554" s="13" t="s">
        <v>87</v>
      </c>
      <c r="AW1554" s="13" t="s">
        <v>32</v>
      </c>
      <c r="AX1554" s="13" t="s">
        <v>77</v>
      </c>
      <c r="AY1554" s="223" t="s">
        <v>209</v>
      </c>
    </row>
    <row r="1555" spans="2:51" s="15" customFormat="1">
      <c r="B1555" s="246"/>
      <c r="C1555" s="247"/>
      <c r="D1555" s="214" t="s">
        <v>555</v>
      </c>
      <c r="E1555" s="248" t="s">
        <v>1</v>
      </c>
      <c r="F1555" s="249" t="s">
        <v>2163</v>
      </c>
      <c r="G1555" s="247"/>
      <c r="H1555" s="248" t="s">
        <v>1</v>
      </c>
      <c r="I1555" s="250"/>
      <c r="J1555" s="247"/>
      <c r="K1555" s="247"/>
      <c r="L1555" s="251"/>
      <c r="M1555" s="252"/>
      <c r="N1555" s="253"/>
      <c r="O1555" s="253"/>
      <c r="P1555" s="253"/>
      <c r="Q1555" s="253"/>
      <c r="R1555" s="253"/>
      <c r="S1555" s="253"/>
      <c r="T1555" s="254"/>
      <c r="AT1555" s="255" t="s">
        <v>555</v>
      </c>
      <c r="AU1555" s="255" t="s">
        <v>87</v>
      </c>
      <c r="AV1555" s="15" t="s">
        <v>85</v>
      </c>
      <c r="AW1555" s="15" t="s">
        <v>32</v>
      </c>
      <c r="AX1555" s="15" t="s">
        <v>77</v>
      </c>
      <c r="AY1555" s="255" t="s">
        <v>209</v>
      </c>
    </row>
    <row r="1556" spans="2:51" s="13" customFormat="1">
      <c r="B1556" s="212"/>
      <c r="C1556" s="213"/>
      <c r="D1556" s="214" t="s">
        <v>555</v>
      </c>
      <c r="E1556" s="215" t="s">
        <v>1</v>
      </c>
      <c r="F1556" s="216" t="s">
        <v>2164</v>
      </c>
      <c r="G1556" s="213"/>
      <c r="H1556" s="217">
        <v>13.59</v>
      </c>
      <c r="I1556" s="218"/>
      <c r="J1556" s="213"/>
      <c r="K1556" s="213"/>
      <c r="L1556" s="219"/>
      <c r="M1556" s="220"/>
      <c r="N1556" s="221"/>
      <c r="O1556" s="221"/>
      <c r="P1556" s="221"/>
      <c r="Q1556" s="221"/>
      <c r="R1556" s="221"/>
      <c r="S1556" s="221"/>
      <c r="T1556" s="222"/>
      <c r="AT1556" s="223" t="s">
        <v>555</v>
      </c>
      <c r="AU1556" s="223" t="s">
        <v>87</v>
      </c>
      <c r="AV1556" s="13" t="s">
        <v>87</v>
      </c>
      <c r="AW1556" s="13" t="s">
        <v>32</v>
      </c>
      <c r="AX1556" s="13" t="s">
        <v>77</v>
      </c>
      <c r="AY1556" s="223" t="s">
        <v>209</v>
      </c>
    </row>
    <row r="1557" spans="2:51" s="15" customFormat="1">
      <c r="B1557" s="246"/>
      <c r="C1557" s="247"/>
      <c r="D1557" s="214" t="s">
        <v>555</v>
      </c>
      <c r="E1557" s="248" t="s">
        <v>1</v>
      </c>
      <c r="F1557" s="249" t="s">
        <v>2165</v>
      </c>
      <c r="G1557" s="247"/>
      <c r="H1557" s="248" t="s">
        <v>1</v>
      </c>
      <c r="I1557" s="250"/>
      <c r="J1557" s="247"/>
      <c r="K1557" s="247"/>
      <c r="L1557" s="251"/>
      <c r="M1557" s="252"/>
      <c r="N1557" s="253"/>
      <c r="O1557" s="253"/>
      <c r="P1557" s="253"/>
      <c r="Q1557" s="253"/>
      <c r="R1557" s="253"/>
      <c r="S1557" s="253"/>
      <c r="T1557" s="254"/>
      <c r="AT1557" s="255" t="s">
        <v>555</v>
      </c>
      <c r="AU1557" s="255" t="s">
        <v>87</v>
      </c>
      <c r="AV1557" s="15" t="s">
        <v>85</v>
      </c>
      <c r="AW1557" s="15" t="s">
        <v>32</v>
      </c>
      <c r="AX1557" s="15" t="s">
        <v>77</v>
      </c>
      <c r="AY1557" s="255" t="s">
        <v>209</v>
      </c>
    </row>
    <row r="1558" spans="2:51" s="13" customFormat="1">
      <c r="B1558" s="212"/>
      <c r="C1558" s="213"/>
      <c r="D1558" s="214" t="s">
        <v>555</v>
      </c>
      <c r="E1558" s="215" t="s">
        <v>1</v>
      </c>
      <c r="F1558" s="216" t="s">
        <v>2158</v>
      </c>
      <c r="G1558" s="213"/>
      <c r="H1558" s="217">
        <v>9.5399999999999991</v>
      </c>
      <c r="I1558" s="218"/>
      <c r="J1558" s="213"/>
      <c r="K1558" s="213"/>
      <c r="L1558" s="219"/>
      <c r="M1558" s="220"/>
      <c r="N1558" s="221"/>
      <c r="O1558" s="221"/>
      <c r="P1558" s="221"/>
      <c r="Q1558" s="221"/>
      <c r="R1558" s="221"/>
      <c r="S1558" s="221"/>
      <c r="T1558" s="222"/>
      <c r="AT1558" s="223" t="s">
        <v>555</v>
      </c>
      <c r="AU1558" s="223" t="s">
        <v>87</v>
      </c>
      <c r="AV1558" s="13" t="s">
        <v>87</v>
      </c>
      <c r="AW1558" s="13" t="s">
        <v>32</v>
      </c>
      <c r="AX1558" s="13" t="s">
        <v>77</v>
      </c>
      <c r="AY1558" s="223" t="s">
        <v>209</v>
      </c>
    </row>
    <row r="1559" spans="2:51" s="15" customFormat="1">
      <c r="B1559" s="246"/>
      <c r="C1559" s="247"/>
      <c r="D1559" s="214" t="s">
        <v>555</v>
      </c>
      <c r="E1559" s="248" t="s">
        <v>1</v>
      </c>
      <c r="F1559" s="249" t="s">
        <v>2166</v>
      </c>
      <c r="G1559" s="247"/>
      <c r="H1559" s="248" t="s">
        <v>1</v>
      </c>
      <c r="I1559" s="250"/>
      <c r="J1559" s="247"/>
      <c r="K1559" s="247"/>
      <c r="L1559" s="251"/>
      <c r="M1559" s="252"/>
      <c r="N1559" s="253"/>
      <c r="O1559" s="253"/>
      <c r="P1559" s="253"/>
      <c r="Q1559" s="253"/>
      <c r="R1559" s="253"/>
      <c r="S1559" s="253"/>
      <c r="T1559" s="254"/>
      <c r="AT1559" s="255" t="s">
        <v>555</v>
      </c>
      <c r="AU1559" s="255" t="s">
        <v>87</v>
      </c>
      <c r="AV1559" s="15" t="s">
        <v>85</v>
      </c>
      <c r="AW1559" s="15" t="s">
        <v>32</v>
      </c>
      <c r="AX1559" s="15" t="s">
        <v>77</v>
      </c>
      <c r="AY1559" s="255" t="s">
        <v>209</v>
      </c>
    </row>
    <row r="1560" spans="2:51" s="13" customFormat="1">
      <c r="B1560" s="212"/>
      <c r="C1560" s="213"/>
      <c r="D1560" s="214" t="s">
        <v>555</v>
      </c>
      <c r="E1560" s="215" t="s">
        <v>1</v>
      </c>
      <c r="F1560" s="216" t="s">
        <v>2167</v>
      </c>
      <c r="G1560" s="213"/>
      <c r="H1560" s="217">
        <v>8.35</v>
      </c>
      <c r="I1560" s="218"/>
      <c r="J1560" s="213"/>
      <c r="K1560" s="213"/>
      <c r="L1560" s="219"/>
      <c r="M1560" s="220"/>
      <c r="N1560" s="221"/>
      <c r="O1560" s="221"/>
      <c r="P1560" s="221"/>
      <c r="Q1560" s="221"/>
      <c r="R1560" s="221"/>
      <c r="S1560" s="221"/>
      <c r="T1560" s="222"/>
      <c r="AT1560" s="223" t="s">
        <v>555</v>
      </c>
      <c r="AU1560" s="223" t="s">
        <v>87</v>
      </c>
      <c r="AV1560" s="13" t="s">
        <v>87</v>
      </c>
      <c r="AW1560" s="13" t="s">
        <v>32</v>
      </c>
      <c r="AX1560" s="13" t="s">
        <v>77</v>
      </c>
      <c r="AY1560" s="223" t="s">
        <v>209</v>
      </c>
    </row>
    <row r="1561" spans="2:51" s="15" customFormat="1">
      <c r="B1561" s="246"/>
      <c r="C1561" s="247"/>
      <c r="D1561" s="214" t="s">
        <v>555</v>
      </c>
      <c r="E1561" s="248" t="s">
        <v>1</v>
      </c>
      <c r="F1561" s="249" t="s">
        <v>2168</v>
      </c>
      <c r="G1561" s="247"/>
      <c r="H1561" s="248" t="s">
        <v>1</v>
      </c>
      <c r="I1561" s="250"/>
      <c r="J1561" s="247"/>
      <c r="K1561" s="247"/>
      <c r="L1561" s="251"/>
      <c r="M1561" s="252"/>
      <c r="N1561" s="253"/>
      <c r="O1561" s="253"/>
      <c r="P1561" s="253"/>
      <c r="Q1561" s="253"/>
      <c r="R1561" s="253"/>
      <c r="S1561" s="253"/>
      <c r="T1561" s="254"/>
      <c r="AT1561" s="255" t="s">
        <v>555</v>
      </c>
      <c r="AU1561" s="255" t="s">
        <v>87</v>
      </c>
      <c r="AV1561" s="15" t="s">
        <v>85</v>
      </c>
      <c r="AW1561" s="15" t="s">
        <v>32</v>
      </c>
      <c r="AX1561" s="15" t="s">
        <v>77</v>
      </c>
      <c r="AY1561" s="255" t="s">
        <v>209</v>
      </c>
    </row>
    <row r="1562" spans="2:51" s="13" customFormat="1">
      <c r="B1562" s="212"/>
      <c r="C1562" s="213"/>
      <c r="D1562" s="214" t="s">
        <v>555</v>
      </c>
      <c r="E1562" s="215" t="s">
        <v>1</v>
      </c>
      <c r="F1562" s="216" t="s">
        <v>2169</v>
      </c>
      <c r="G1562" s="213"/>
      <c r="H1562" s="217">
        <v>13.93</v>
      </c>
      <c r="I1562" s="218"/>
      <c r="J1562" s="213"/>
      <c r="K1562" s="213"/>
      <c r="L1562" s="219"/>
      <c r="M1562" s="220"/>
      <c r="N1562" s="221"/>
      <c r="O1562" s="221"/>
      <c r="P1562" s="221"/>
      <c r="Q1562" s="221"/>
      <c r="R1562" s="221"/>
      <c r="S1562" s="221"/>
      <c r="T1562" s="222"/>
      <c r="AT1562" s="223" t="s">
        <v>555</v>
      </c>
      <c r="AU1562" s="223" t="s">
        <v>87</v>
      </c>
      <c r="AV1562" s="13" t="s">
        <v>87</v>
      </c>
      <c r="AW1562" s="13" t="s">
        <v>32</v>
      </c>
      <c r="AX1562" s="13" t="s">
        <v>77</v>
      </c>
      <c r="AY1562" s="223" t="s">
        <v>209</v>
      </c>
    </row>
    <row r="1563" spans="2:51" s="15" customFormat="1">
      <c r="B1563" s="246"/>
      <c r="C1563" s="247"/>
      <c r="D1563" s="214" t="s">
        <v>555</v>
      </c>
      <c r="E1563" s="248" t="s">
        <v>1</v>
      </c>
      <c r="F1563" s="249" t="s">
        <v>2170</v>
      </c>
      <c r="G1563" s="247"/>
      <c r="H1563" s="248" t="s">
        <v>1</v>
      </c>
      <c r="I1563" s="250"/>
      <c r="J1563" s="247"/>
      <c r="K1563" s="247"/>
      <c r="L1563" s="251"/>
      <c r="M1563" s="252"/>
      <c r="N1563" s="253"/>
      <c r="O1563" s="253"/>
      <c r="P1563" s="253"/>
      <c r="Q1563" s="253"/>
      <c r="R1563" s="253"/>
      <c r="S1563" s="253"/>
      <c r="T1563" s="254"/>
      <c r="AT1563" s="255" t="s">
        <v>555</v>
      </c>
      <c r="AU1563" s="255" t="s">
        <v>87</v>
      </c>
      <c r="AV1563" s="15" t="s">
        <v>85</v>
      </c>
      <c r="AW1563" s="15" t="s">
        <v>32</v>
      </c>
      <c r="AX1563" s="15" t="s">
        <v>77</v>
      </c>
      <c r="AY1563" s="255" t="s">
        <v>209</v>
      </c>
    </row>
    <row r="1564" spans="2:51" s="13" customFormat="1">
      <c r="B1564" s="212"/>
      <c r="C1564" s="213"/>
      <c r="D1564" s="214" t="s">
        <v>555</v>
      </c>
      <c r="E1564" s="215" t="s">
        <v>1</v>
      </c>
      <c r="F1564" s="216" t="s">
        <v>2171</v>
      </c>
      <c r="G1564" s="213"/>
      <c r="H1564" s="217">
        <v>0.98</v>
      </c>
      <c r="I1564" s="218"/>
      <c r="J1564" s="213"/>
      <c r="K1564" s="213"/>
      <c r="L1564" s="219"/>
      <c r="M1564" s="220"/>
      <c r="N1564" s="221"/>
      <c r="O1564" s="221"/>
      <c r="P1564" s="221"/>
      <c r="Q1564" s="221"/>
      <c r="R1564" s="221"/>
      <c r="S1564" s="221"/>
      <c r="T1564" s="222"/>
      <c r="AT1564" s="223" t="s">
        <v>555</v>
      </c>
      <c r="AU1564" s="223" t="s">
        <v>87</v>
      </c>
      <c r="AV1564" s="13" t="s">
        <v>87</v>
      </c>
      <c r="AW1564" s="13" t="s">
        <v>32</v>
      </c>
      <c r="AX1564" s="13" t="s">
        <v>77</v>
      </c>
      <c r="AY1564" s="223" t="s">
        <v>209</v>
      </c>
    </row>
    <row r="1565" spans="2:51" s="15" customFormat="1">
      <c r="B1565" s="246"/>
      <c r="C1565" s="247"/>
      <c r="D1565" s="214" t="s">
        <v>555</v>
      </c>
      <c r="E1565" s="248" t="s">
        <v>1</v>
      </c>
      <c r="F1565" s="249" t="s">
        <v>2172</v>
      </c>
      <c r="G1565" s="247"/>
      <c r="H1565" s="248" t="s">
        <v>1</v>
      </c>
      <c r="I1565" s="250"/>
      <c r="J1565" s="247"/>
      <c r="K1565" s="247"/>
      <c r="L1565" s="251"/>
      <c r="M1565" s="252"/>
      <c r="N1565" s="253"/>
      <c r="O1565" s="253"/>
      <c r="P1565" s="253"/>
      <c r="Q1565" s="253"/>
      <c r="R1565" s="253"/>
      <c r="S1565" s="253"/>
      <c r="T1565" s="254"/>
      <c r="AT1565" s="255" t="s">
        <v>555</v>
      </c>
      <c r="AU1565" s="255" t="s">
        <v>87</v>
      </c>
      <c r="AV1565" s="15" t="s">
        <v>85</v>
      </c>
      <c r="AW1565" s="15" t="s">
        <v>32</v>
      </c>
      <c r="AX1565" s="15" t="s">
        <v>77</v>
      </c>
      <c r="AY1565" s="255" t="s">
        <v>209</v>
      </c>
    </row>
    <row r="1566" spans="2:51" s="13" customFormat="1">
      <c r="B1566" s="212"/>
      <c r="C1566" s="213"/>
      <c r="D1566" s="214" t="s">
        <v>555</v>
      </c>
      <c r="E1566" s="215" t="s">
        <v>1</v>
      </c>
      <c r="F1566" s="216" t="s">
        <v>1445</v>
      </c>
      <c r="G1566" s="213"/>
      <c r="H1566" s="217">
        <v>1.44</v>
      </c>
      <c r="I1566" s="218"/>
      <c r="J1566" s="213"/>
      <c r="K1566" s="213"/>
      <c r="L1566" s="219"/>
      <c r="M1566" s="220"/>
      <c r="N1566" s="221"/>
      <c r="O1566" s="221"/>
      <c r="P1566" s="221"/>
      <c r="Q1566" s="221"/>
      <c r="R1566" s="221"/>
      <c r="S1566" s="221"/>
      <c r="T1566" s="222"/>
      <c r="AT1566" s="223" t="s">
        <v>555</v>
      </c>
      <c r="AU1566" s="223" t="s">
        <v>87</v>
      </c>
      <c r="AV1566" s="13" t="s">
        <v>87</v>
      </c>
      <c r="AW1566" s="13" t="s">
        <v>32</v>
      </c>
      <c r="AX1566" s="13" t="s">
        <v>77</v>
      </c>
      <c r="AY1566" s="223" t="s">
        <v>209</v>
      </c>
    </row>
    <row r="1567" spans="2:51" s="15" customFormat="1">
      <c r="B1567" s="246"/>
      <c r="C1567" s="247"/>
      <c r="D1567" s="214" t="s">
        <v>555</v>
      </c>
      <c r="E1567" s="248" t="s">
        <v>1</v>
      </c>
      <c r="F1567" s="249" t="s">
        <v>2173</v>
      </c>
      <c r="G1567" s="247"/>
      <c r="H1567" s="248" t="s">
        <v>1</v>
      </c>
      <c r="I1567" s="250"/>
      <c r="J1567" s="247"/>
      <c r="K1567" s="247"/>
      <c r="L1567" s="251"/>
      <c r="M1567" s="252"/>
      <c r="N1567" s="253"/>
      <c r="O1567" s="253"/>
      <c r="P1567" s="253"/>
      <c r="Q1567" s="253"/>
      <c r="R1567" s="253"/>
      <c r="S1567" s="253"/>
      <c r="T1567" s="254"/>
      <c r="AT1567" s="255" t="s">
        <v>555</v>
      </c>
      <c r="AU1567" s="255" t="s">
        <v>87</v>
      </c>
      <c r="AV1567" s="15" t="s">
        <v>85</v>
      </c>
      <c r="AW1567" s="15" t="s">
        <v>32</v>
      </c>
      <c r="AX1567" s="15" t="s">
        <v>77</v>
      </c>
      <c r="AY1567" s="255" t="s">
        <v>209</v>
      </c>
    </row>
    <row r="1568" spans="2:51" s="13" customFormat="1">
      <c r="B1568" s="212"/>
      <c r="C1568" s="213"/>
      <c r="D1568" s="214" t="s">
        <v>555</v>
      </c>
      <c r="E1568" s="215" t="s">
        <v>1</v>
      </c>
      <c r="F1568" s="216" t="s">
        <v>1445</v>
      </c>
      <c r="G1568" s="213"/>
      <c r="H1568" s="217">
        <v>1.44</v>
      </c>
      <c r="I1568" s="218"/>
      <c r="J1568" s="213"/>
      <c r="K1568" s="213"/>
      <c r="L1568" s="219"/>
      <c r="M1568" s="220"/>
      <c r="N1568" s="221"/>
      <c r="O1568" s="221"/>
      <c r="P1568" s="221"/>
      <c r="Q1568" s="221"/>
      <c r="R1568" s="221"/>
      <c r="S1568" s="221"/>
      <c r="T1568" s="222"/>
      <c r="AT1568" s="223" t="s">
        <v>555</v>
      </c>
      <c r="AU1568" s="223" t="s">
        <v>87</v>
      </c>
      <c r="AV1568" s="13" t="s">
        <v>87</v>
      </c>
      <c r="AW1568" s="13" t="s">
        <v>32</v>
      </c>
      <c r="AX1568" s="13" t="s">
        <v>77</v>
      </c>
      <c r="AY1568" s="223" t="s">
        <v>209</v>
      </c>
    </row>
    <row r="1569" spans="2:51" s="15" customFormat="1">
      <c r="B1569" s="246"/>
      <c r="C1569" s="247"/>
      <c r="D1569" s="214" t="s">
        <v>555</v>
      </c>
      <c r="E1569" s="248" t="s">
        <v>1</v>
      </c>
      <c r="F1569" s="249" t="s">
        <v>2174</v>
      </c>
      <c r="G1569" s="247"/>
      <c r="H1569" s="248" t="s">
        <v>1</v>
      </c>
      <c r="I1569" s="250"/>
      <c r="J1569" s="247"/>
      <c r="K1569" s="247"/>
      <c r="L1569" s="251"/>
      <c r="M1569" s="252"/>
      <c r="N1569" s="253"/>
      <c r="O1569" s="253"/>
      <c r="P1569" s="253"/>
      <c r="Q1569" s="253"/>
      <c r="R1569" s="253"/>
      <c r="S1569" s="253"/>
      <c r="T1569" s="254"/>
      <c r="AT1569" s="255" t="s">
        <v>555</v>
      </c>
      <c r="AU1569" s="255" t="s">
        <v>87</v>
      </c>
      <c r="AV1569" s="15" t="s">
        <v>85</v>
      </c>
      <c r="AW1569" s="15" t="s">
        <v>32</v>
      </c>
      <c r="AX1569" s="15" t="s">
        <v>77</v>
      </c>
      <c r="AY1569" s="255" t="s">
        <v>209</v>
      </c>
    </row>
    <row r="1570" spans="2:51" s="13" customFormat="1">
      <c r="B1570" s="212"/>
      <c r="C1570" s="213"/>
      <c r="D1570" s="214" t="s">
        <v>555</v>
      </c>
      <c r="E1570" s="215" t="s">
        <v>1</v>
      </c>
      <c r="F1570" s="216" t="s">
        <v>2175</v>
      </c>
      <c r="G1570" s="213"/>
      <c r="H1570" s="217">
        <v>13.1</v>
      </c>
      <c r="I1570" s="218"/>
      <c r="J1570" s="213"/>
      <c r="K1570" s="213"/>
      <c r="L1570" s="219"/>
      <c r="M1570" s="220"/>
      <c r="N1570" s="221"/>
      <c r="O1570" s="221"/>
      <c r="P1570" s="221"/>
      <c r="Q1570" s="221"/>
      <c r="R1570" s="221"/>
      <c r="S1570" s="221"/>
      <c r="T1570" s="222"/>
      <c r="AT1570" s="223" t="s">
        <v>555</v>
      </c>
      <c r="AU1570" s="223" t="s">
        <v>87</v>
      </c>
      <c r="AV1570" s="13" t="s">
        <v>87</v>
      </c>
      <c r="AW1570" s="13" t="s">
        <v>32</v>
      </c>
      <c r="AX1570" s="13" t="s">
        <v>77</v>
      </c>
      <c r="AY1570" s="223" t="s">
        <v>209</v>
      </c>
    </row>
    <row r="1571" spans="2:51" s="15" customFormat="1">
      <c r="B1571" s="246"/>
      <c r="C1571" s="247"/>
      <c r="D1571" s="214" t="s">
        <v>555</v>
      </c>
      <c r="E1571" s="248" t="s">
        <v>1</v>
      </c>
      <c r="F1571" s="249" t="s">
        <v>2176</v>
      </c>
      <c r="G1571" s="247"/>
      <c r="H1571" s="248" t="s">
        <v>1</v>
      </c>
      <c r="I1571" s="250"/>
      <c r="J1571" s="247"/>
      <c r="K1571" s="247"/>
      <c r="L1571" s="251"/>
      <c r="M1571" s="252"/>
      <c r="N1571" s="253"/>
      <c r="O1571" s="253"/>
      <c r="P1571" s="253"/>
      <c r="Q1571" s="253"/>
      <c r="R1571" s="253"/>
      <c r="S1571" s="253"/>
      <c r="T1571" s="254"/>
      <c r="AT1571" s="255" t="s">
        <v>555</v>
      </c>
      <c r="AU1571" s="255" t="s">
        <v>87</v>
      </c>
      <c r="AV1571" s="15" t="s">
        <v>85</v>
      </c>
      <c r="AW1571" s="15" t="s">
        <v>32</v>
      </c>
      <c r="AX1571" s="15" t="s">
        <v>77</v>
      </c>
      <c r="AY1571" s="255" t="s">
        <v>209</v>
      </c>
    </row>
    <row r="1572" spans="2:51" s="13" customFormat="1">
      <c r="B1572" s="212"/>
      <c r="C1572" s="213"/>
      <c r="D1572" s="214" t="s">
        <v>555</v>
      </c>
      <c r="E1572" s="215" t="s">
        <v>1</v>
      </c>
      <c r="F1572" s="216" t="s">
        <v>1970</v>
      </c>
      <c r="G1572" s="213"/>
      <c r="H1572" s="217">
        <v>1.08</v>
      </c>
      <c r="I1572" s="218"/>
      <c r="J1572" s="213"/>
      <c r="K1572" s="213"/>
      <c r="L1572" s="219"/>
      <c r="M1572" s="220"/>
      <c r="N1572" s="221"/>
      <c r="O1572" s="221"/>
      <c r="P1572" s="221"/>
      <c r="Q1572" s="221"/>
      <c r="R1572" s="221"/>
      <c r="S1572" s="221"/>
      <c r="T1572" s="222"/>
      <c r="AT1572" s="223" t="s">
        <v>555</v>
      </c>
      <c r="AU1572" s="223" t="s">
        <v>87</v>
      </c>
      <c r="AV1572" s="13" t="s">
        <v>87</v>
      </c>
      <c r="AW1572" s="13" t="s">
        <v>32</v>
      </c>
      <c r="AX1572" s="13" t="s">
        <v>77</v>
      </c>
      <c r="AY1572" s="223" t="s">
        <v>209</v>
      </c>
    </row>
    <row r="1573" spans="2:51" s="15" customFormat="1">
      <c r="B1573" s="246"/>
      <c r="C1573" s="247"/>
      <c r="D1573" s="214" t="s">
        <v>555</v>
      </c>
      <c r="E1573" s="248" t="s">
        <v>1</v>
      </c>
      <c r="F1573" s="249" t="s">
        <v>2177</v>
      </c>
      <c r="G1573" s="247"/>
      <c r="H1573" s="248" t="s">
        <v>1</v>
      </c>
      <c r="I1573" s="250"/>
      <c r="J1573" s="247"/>
      <c r="K1573" s="247"/>
      <c r="L1573" s="251"/>
      <c r="M1573" s="252"/>
      <c r="N1573" s="253"/>
      <c r="O1573" s="253"/>
      <c r="P1573" s="253"/>
      <c r="Q1573" s="253"/>
      <c r="R1573" s="253"/>
      <c r="S1573" s="253"/>
      <c r="T1573" s="254"/>
      <c r="AT1573" s="255" t="s">
        <v>555</v>
      </c>
      <c r="AU1573" s="255" t="s">
        <v>87</v>
      </c>
      <c r="AV1573" s="15" t="s">
        <v>85</v>
      </c>
      <c r="AW1573" s="15" t="s">
        <v>32</v>
      </c>
      <c r="AX1573" s="15" t="s">
        <v>77</v>
      </c>
      <c r="AY1573" s="255" t="s">
        <v>209</v>
      </c>
    </row>
    <row r="1574" spans="2:51" s="13" customFormat="1">
      <c r="B1574" s="212"/>
      <c r="C1574" s="213"/>
      <c r="D1574" s="214" t="s">
        <v>555</v>
      </c>
      <c r="E1574" s="215" t="s">
        <v>1</v>
      </c>
      <c r="F1574" s="216" t="s">
        <v>1970</v>
      </c>
      <c r="G1574" s="213"/>
      <c r="H1574" s="217">
        <v>1.08</v>
      </c>
      <c r="I1574" s="218"/>
      <c r="J1574" s="213"/>
      <c r="K1574" s="213"/>
      <c r="L1574" s="219"/>
      <c r="M1574" s="220"/>
      <c r="N1574" s="221"/>
      <c r="O1574" s="221"/>
      <c r="P1574" s="221"/>
      <c r="Q1574" s="221"/>
      <c r="R1574" s="221"/>
      <c r="S1574" s="221"/>
      <c r="T1574" s="222"/>
      <c r="AT1574" s="223" t="s">
        <v>555</v>
      </c>
      <c r="AU1574" s="223" t="s">
        <v>87</v>
      </c>
      <c r="AV1574" s="13" t="s">
        <v>87</v>
      </c>
      <c r="AW1574" s="13" t="s">
        <v>32</v>
      </c>
      <c r="AX1574" s="13" t="s">
        <v>77</v>
      </c>
      <c r="AY1574" s="223" t="s">
        <v>209</v>
      </c>
    </row>
    <row r="1575" spans="2:51" s="15" customFormat="1">
      <c r="B1575" s="246"/>
      <c r="C1575" s="247"/>
      <c r="D1575" s="214" t="s">
        <v>555</v>
      </c>
      <c r="E1575" s="248" t="s">
        <v>1</v>
      </c>
      <c r="F1575" s="249" t="s">
        <v>2178</v>
      </c>
      <c r="G1575" s="247"/>
      <c r="H1575" s="248" t="s">
        <v>1</v>
      </c>
      <c r="I1575" s="250"/>
      <c r="J1575" s="247"/>
      <c r="K1575" s="247"/>
      <c r="L1575" s="251"/>
      <c r="M1575" s="252"/>
      <c r="N1575" s="253"/>
      <c r="O1575" s="253"/>
      <c r="P1575" s="253"/>
      <c r="Q1575" s="253"/>
      <c r="R1575" s="253"/>
      <c r="S1575" s="253"/>
      <c r="T1575" s="254"/>
      <c r="AT1575" s="255" t="s">
        <v>555</v>
      </c>
      <c r="AU1575" s="255" t="s">
        <v>87</v>
      </c>
      <c r="AV1575" s="15" t="s">
        <v>85</v>
      </c>
      <c r="AW1575" s="15" t="s">
        <v>32</v>
      </c>
      <c r="AX1575" s="15" t="s">
        <v>77</v>
      </c>
      <c r="AY1575" s="255" t="s">
        <v>209</v>
      </c>
    </row>
    <row r="1576" spans="2:51" s="13" customFormat="1">
      <c r="B1576" s="212"/>
      <c r="C1576" s="213"/>
      <c r="D1576" s="214" t="s">
        <v>555</v>
      </c>
      <c r="E1576" s="215" t="s">
        <v>1</v>
      </c>
      <c r="F1576" s="216" t="s">
        <v>1970</v>
      </c>
      <c r="G1576" s="213"/>
      <c r="H1576" s="217">
        <v>1.08</v>
      </c>
      <c r="I1576" s="218"/>
      <c r="J1576" s="213"/>
      <c r="K1576" s="213"/>
      <c r="L1576" s="219"/>
      <c r="M1576" s="220"/>
      <c r="N1576" s="221"/>
      <c r="O1576" s="221"/>
      <c r="P1576" s="221"/>
      <c r="Q1576" s="221"/>
      <c r="R1576" s="221"/>
      <c r="S1576" s="221"/>
      <c r="T1576" s="222"/>
      <c r="AT1576" s="223" t="s">
        <v>555</v>
      </c>
      <c r="AU1576" s="223" t="s">
        <v>87</v>
      </c>
      <c r="AV1576" s="13" t="s">
        <v>87</v>
      </c>
      <c r="AW1576" s="13" t="s">
        <v>32</v>
      </c>
      <c r="AX1576" s="13" t="s">
        <v>77</v>
      </c>
      <c r="AY1576" s="223" t="s">
        <v>209</v>
      </c>
    </row>
    <row r="1577" spans="2:51" s="15" customFormat="1">
      <c r="B1577" s="246"/>
      <c r="C1577" s="247"/>
      <c r="D1577" s="214" t="s">
        <v>555</v>
      </c>
      <c r="E1577" s="248" t="s">
        <v>1</v>
      </c>
      <c r="F1577" s="249" t="s">
        <v>2179</v>
      </c>
      <c r="G1577" s="247"/>
      <c r="H1577" s="248" t="s">
        <v>1</v>
      </c>
      <c r="I1577" s="250"/>
      <c r="J1577" s="247"/>
      <c r="K1577" s="247"/>
      <c r="L1577" s="251"/>
      <c r="M1577" s="252"/>
      <c r="N1577" s="253"/>
      <c r="O1577" s="253"/>
      <c r="P1577" s="253"/>
      <c r="Q1577" s="253"/>
      <c r="R1577" s="253"/>
      <c r="S1577" s="253"/>
      <c r="T1577" s="254"/>
      <c r="AT1577" s="255" t="s">
        <v>555</v>
      </c>
      <c r="AU1577" s="255" t="s">
        <v>87</v>
      </c>
      <c r="AV1577" s="15" t="s">
        <v>85</v>
      </c>
      <c r="AW1577" s="15" t="s">
        <v>32</v>
      </c>
      <c r="AX1577" s="15" t="s">
        <v>77</v>
      </c>
      <c r="AY1577" s="255" t="s">
        <v>209</v>
      </c>
    </row>
    <row r="1578" spans="2:51" s="13" customFormat="1">
      <c r="B1578" s="212"/>
      <c r="C1578" s="213"/>
      <c r="D1578" s="214" t="s">
        <v>555</v>
      </c>
      <c r="E1578" s="215" t="s">
        <v>1</v>
      </c>
      <c r="F1578" s="216" t="s">
        <v>2180</v>
      </c>
      <c r="G1578" s="213"/>
      <c r="H1578" s="217">
        <v>10.039999999999999</v>
      </c>
      <c r="I1578" s="218"/>
      <c r="J1578" s="213"/>
      <c r="K1578" s="213"/>
      <c r="L1578" s="219"/>
      <c r="M1578" s="220"/>
      <c r="N1578" s="221"/>
      <c r="O1578" s="221"/>
      <c r="P1578" s="221"/>
      <c r="Q1578" s="221"/>
      <c r="R1578" s="221"/>
      <c r="S1578" s="221"/>
      <c r="T1578" s="222"/>
      <c r="AT1578" s="223" t="s">
        <v>555</v>
      </c>
      <c r="AU1578" s="223" t="s">
        <v>87</v>
      </c>
      <c r="AV1578" s="13" t="s">
        <v>87</v>
      </c>
      <c r="AW1578" s="13" t="s">
        <v>32</v>
      </c>
      <c r="AX1578" s="13" t="s">
        <v>77</v>
      </c>
      <c r="AY1578" s="223" t="s">
        <v>209</v>
      </c>
    </row>
    <row r="1579" spans="2:51" s="15" customFormat="1">
      <c r="B1579" s="246"/>
      <c r="C1579" s="247"/>
      <c r="D1579" s="214" t="s">
        <v>555</v>
      </c>
      <c r="E1579" s="248" t="s">
        <v>1</v>
      </c>
      <c r="F1579" s="249" t="s">
        <v>2181</v>
      </c>
      <c r="G1579" s="247"/>
      <c r="H1579" s="248" t="s">
        <v>1</v>
      </c>
      <c r="I1579" s="250"/>
      <c r="J1579" s="247"/>
      <c r="K1579" s="247"/>
      <c r="L1579" s="251"/>
      <c r="M1579" s="252"/>
      <c r="N1579" s="253"/>
      <c r="O1579" s="253"/>
      <c r="P1579" s="253"/>
      <c r="Q1579" s="253"/>
      <c r="R1579" s="253"/>
      <c r="S1579" s="253"/>
      <c r="T1579" s="254"/>
      <c r="AT1579" s="255" t="s">
        <v>555</v>
      </c>
      <c r="AU1579" s="255" t="s">
        <v>87</v>
      </c>
      <c r="AV1579" s="15" t="s">
        <v>85</v>
      </c>
      <c r="AW1579" s="15" t="s">
        <v>32</v>
      </c>
      <c r="AX1579" s="15" t="s">
        <v>77</v>
      </c>
      <c r="AY1579" s="255" t="s">
        <v>209</v>
      </c>
    </row>
    <row r="1580" spans="2:51" s="13" customFormat="1">
      <c r="B1580" s="212"/>
      <c r="C1580" s="213"/>
      <c r="D1580" s="214" t="s">
        <v>555</v>
      </c>
      <c r="E1580" s="215" t="s">
        <v>1</v>
      </c>
      <c r="F1580" s="216" t="s">
        <v>2182</v>
      </c>
      <c r="G1580" s="213"/>
      <c r="H1580" s="217">
        <v>10.050000000000001</v>
      </c>
      <c r="I1580" s="218"/>
      <c r="J1580" s="213"/>
      <c r="K1580" s="213"/>
      <c r="L1580" s="219"/>
      <c r="M1580" s="220"/>
      <c r="N1580" s="221"/>
      <c r="O1580" s="221"/>
      <c r="P1580" s="221"/>
      <c r="Q1580" s="221"/>
      <c r="R1580" s="221"/>
      <c r="S1580" s="221"/>
      <c r="T1580" s="222"/>
      <c r="AT1580" s="223" t="s">
        <v>555</v>
      </c>
      <c r="AU1580" s="223" t="s">
        <v>87</v>
      </c>
      <c r="AV1580" s="13" t="s">
        <v>87</v>
      </c>
      <c r="AW1580" s="13" t="s">
        <v>32</v>
      </c>
      <c r="AX1580" s="13" t="s">
        <v>77</v>
      </c>
      <c r="AY1580" s="223" t="s">
        <v>209</v>
      </c>
    </row>
    <row r="1581" spans="2:51" s="15" customFormat="1">
      <c r="B1581" s="246"/>
      <c r="C1581" s="247"/>
      <c r="D1581" s="214" t="s">
        <v>555</v>
      </c>
      <c r="E1581" s="248" t="s">
        <v>1</v>
      </c>
      <c r="F1581" s="249" t="s">
        <v>2183</v>
      </c>
      <c r="G1581" s="247"/>
      <c r="H1581" s="248" t="s">
        <v>1</v>
      </c>
      <c r="I1581" s="250"/>
      <c r="J1581" s="247"/>
      <c r="K1581" s="247"/>
      <c r="L1581" s="251"/>
      <c r="M1581" s="252"/>
      <c r="N1581" s="253"/>
      <c r="O1581" s="253"/>
      <c r="P1581" s="253"/>
      <c r="Q1581" s="253"/>
      <c r="R1581" s="253"/>
      <c r="S1581" s="253"/>
      <c r="T1581" s="254"/>
      <c r="AT1581" s="255" t="s">
        <v>555</v>
      </c>
      <c r="AU1581" s="255" t="s">
        <v>87</v>
      </c>
      <c r="AV1581" s="15" t="s">
        <v>85</v>
      </c>
      <c r="AW1581" s="15" t="s">
        <v>32</v>
      </c>
      <c r="AX1581" s="15" t="s">
        <v>77</v>
      </c>
      <c r="AY1581" s="255" t="s">
        <v>209</v>
      </c>
    </row>
    <row r="1582" spans="2:51" s="13" customFormat="1">
      <c r="B1582" s="212"/>
      <c r="C1582" s="213"/>
      <c r="D1582" s="214" t="s">
        <v>555</v>
      </c>
      <c r="E1582" s="215" t="s">
        <v>1</v>
      </c>
      <c r="F1582" s="216" t="s">
        <v>2169</v>
      </c>
      <c r="G1582" s="213"/>
      <c r="H1582" s="217">
        <v>13.93</v>
      </c>
      <c r="I1582" s="218"/>
      <c r="J1582" s="213"/>
      <c r="K1582" s="213"/>
      <c r="L1582" s="219"/>
      <c r="M1582" s="220"/>
      <c r="N1582" s="221"/>
      <c r="O1582" s="221"/>
      <c r="P1582" s="221"/>
      <c r="Q1582" s="221"/>
      <c r="R1582" s="221"/>
      <c r="S1582" s="221"/>
      <c r="T1582" s="222"/>
      <c r="AT1582" s="223" t="s">
        <v>555</v>
      </c>
      <c r="AU1582" s="223" t="s">
        <v>87</v>
      </c>
      <c r="AV1582" s="13" t="s">
        <v>87</v>
      </c>
      <c r="AW1582" s="13" t="s">
        <v>32</v>
      </c>
      <c r="AX1582" s="13" t="s">
        <v>77</v>
      </c>
      <c r="AY1582" s="223" t="s">
        <v>209</v>
      </c>
    </row>
    <row r="1583" spans="2:51" s="15" customFormat="1">
      <c r="B1583" s="246"/>
      <c r="C1583" s="247"/>
      <c r="D1583" s="214" t="s">
        <v>555</v>
      </c>
      <c r="E1583" s="248" t="s">
        <v>1</v>
      </c>
      <c r="F1583" s="249" t="s">
        <v>2184</v>
      </c>
      <c r="G1583" s="247"/>
      <c r="H1583" s="248" t="s">
        <v>1</v>
      </c>
      <c r="I1583" s="250"/>
      <c r="J1583" s="247"/>
      <c r="K1583" s="247"/>
      <c r="L1583" s="251"/>
      <c r="M1583" s="252"/>
      <c r="N1583" s="253"/>
      <c r="O1583" s="253"/>
      <c r="P1583" s="253"/>
      <c r="Q1583" s="253"/>
      <c r="R1583" s="253"/>
      <c r="S1583" s="253"/>
      <c r="T1583" s="254"/>
      <c r="AT1583" s="255" t="s">
        <v>555</v>
      </c>
      <c r="AU1583" s="255" t="s">
        <v>87</v>
      </c>
      <c r="AV1583" s="15" t="s">
        <v>85</v>
      </c>
      <c r="AW1583" s="15" t="s">
        <v>32</v>
      </c>
      <c r="AX1583" s="15" t="s">
        <v>77</v>
      </c>
      <c r="AY1583" s="255" t="s">
        <v>209</v>
      </c>
    </row>
    <row r="1584" spans="2:51" s="13" customFormat="1">
      <c r="B1584" s="212"/>
      <c r="C1584" s="213"/>
      <c r="D1584" s="214" t="s">
        <v>555</v>
      </c>
      <c r="E1584" s="215" t="s">
        <v>1</v>
      </c>
      <c r="F1584" s="216" t="s">
        <v>2171</v>
      </c>
      <c r="G1584" s="213"/>
      <c r="H1584" s="217">
        <v>0.98</v>
      </c>
      <c r="I1584" s="218"/>
      <c r="J1584" s="213"/>
      <c r="K1584" s="213"/>
      <c r="L1584" s="219"/>
      <c r="M1584" s="220"/>
      <c r="N1584" s="221"/>
      <c r="O1584" s="221"/>
      <c r="P1584" s="221"/>
      <c r="Q1584" s="221"/>
      <c r="R1584" s="221"/>
      <c r="S1584" s="221"/>
      <c r="T1584" s="222"/>
      <c r="AT1584" s="223" t="s">
        <v>555</v>
      </c>
      <c r="AU1584" s="223" t="s">
        <v>87</v>
      </c>
      <c r="AV1584" s="13" t="s">
        <v>87</v>
      </c>
      <c r="AW1584" s="13" t="s">
        <v>32</v>
      </c>
      <c r="AX1584" s="13" t="s">
        <v>77</v>
      </c>
      <c r="AY1584" s="223" t="s">
        <v>209</v>
      </c>
    </row>
    <row r="1585" spans="2:51" s="15" customFormat="1">
      <c r="B1585" s="246"/>
      <c r="C1585" s="247"/>
      <c r="D1585" s="214" t="s">
        <v>555</v>
      </c>
      <c r="E1585" s="248" t="s">
        <v>1</v>
      </c>
      <c r="F1585" s="249" t="s">
        <v>2185</v>
      </c>
      <c r="G1585" s="247"/>
      <c r="H1585" s="248" t="s">
        <v>1</v>
      </c>
      <c r="I1585" s="250"/>
      <c r="J1585" s="247"/>
      <c r="K1585" s="247"/>
      <c r="L1585" s="251"/>
      <c r="M1585" s="252"/>
      <c r="N1585" s="253"/>
      <c r="O1585" s="253"/>
      <c r="P1585" s="253"/>
      <c r="Q1585" s="253"/>
      <c r="R1585" s="253"/>
      <c r="S1585" s="253"/>
      <c r="T1585" s="254"/>
      <c r="AT1585" s="255" t="s">
        <v>555</v>
      </c>
      <c r="AU1585" s="255" t="s">
        <v>87</v>
      </c>
      <c r="AV1585" s="15" t="s">
        <v>85</v>
      </c>
      <c r="AW1585" s="15" t="s">
        <v>32</v>
      </c>
      <c r="AX1585" s="15" t="s">
        <v>77</v>
      </c>
      <c r="AY1585" s="255" t="s">
        <v>209</v>
      </c>
    </row>
    <row r="1586" spans="2:51" s="13" customFormat="1">
      <c r="B1586" s="212"/>
      <c r="C1586" s="213"/>
      <c r="D1586" s="214" t="s">
        <v>555</v>
      </c>
      <c r="E1586" s="215" t="s">
        <v>1</v>
      </c>
      <c r="F1586" s="216" t="s">
        <v>1445</v>
      </c>
      <c r="G1586" s="213"/>
      <c r="H1586" s="217">
        <v>1.44</v>
      </c>
      <c r="I1586" s="218"/>
      <c r="J1586" s="213"/>
      <c r="K1586" s="213"/>
      <c r="L1586" s="219"/>
      <c r="M1586" s="220"/>
      <c r="N1586" s="221"/>
      <c r="O1586" s="221"/>
      <c r="P1586" s="221"/>
      <c r="Q1586" s="221"/>
      <c r="R1586" s="221"/>
      <c r="S1586" s="221"/>
      <c r="T1586" s="222"/>
      <c r="AT1586" s="223" t="s">
        <v>555</v>
      </c>
      <c r="AU1586" s="223" t="s">
        <v>87</v>
      </c>
      <c r="AV1586" s="13" t="s">
        <v>87</v>
      </c>
      <c r="AW1586" s="13" t="s">
        <v>32</v>
      </c>
      <c r="AX1586" s="13" t="s">
        <v>77</v>
      </c>
      <c r="AY1586" s="223" t="s">
        <v>209</v>
      </c>
    </row>
    <row r="1587" spans="2:51" s="15" customFormat="1">
      <c r="B1587" s="246"/>
      <c r="C1587" s="247"/>
      <c r="D1587" s="214" t="s">
        <v>555</v>
      </c>
      <c r="E1587" s="248" t="s">
        <v>1</v>
      </c>
      <c r="F1587" s="249" t="s">
        <v>2186</v>
      </c>
      <c r="G1587" s="247"/>
      <c r="H1587" s="248" t="s">
        <v>1</v>
      </c>
      <c r="I1587" s="250"/>
      <c r="J1587" s="247"/>
      <c r="K1587" s="247"/>
      <c r="L1587" s="251"/>
      <c r="M1587" s="252"/>
      <c r="N1587" s="253"/>
      <c r="O1587" s="253"/>
      <c r="P1587" s="253"/>
      <c r="Q1587" s="253"/>
      <c r="R1587" s="253"/>
      <c r="S1587" s="253"/>
      <c r="T1587" s="254"/>
      <c r="AT1587" s="255" t="s">
        <v>555</v>
      </c>
      <c r="AU1587" s="255" t="s">
        <v>87</v>
      </c>
      <c r="AV1587" s="15" t="s">
        <v>85</v>
      </c>
      <c r="AW1587" s="15" t="s">
        <v>32</v>
      </c>
      <c r="AX1587" s="15" t="s">
        <v>77</v>
      </c>
      <c r="AY1587" s="255" t="s">
        <v>209</v>
      </c>
    </row>
    <row r="1588" spans="2:51" s="13" customFormat="1">
      <c r="B1588" s="212"/>
      <c r="C1588" s="213"/>
      <c r="D1588" s="214" t="s">
        <v>555</v>
      </c>
      <c r="E1588" s="215" t="s">
        <v>1</v>
      </c>
      <c r="F1588" s="216" t="s">
        <v>1445</v>
      </c>
      <c r="G1588" s="213"/>
      <c r="H1588" s="217">
        <v>1.44</v>
      </c>
      <c r="I1588" s="218"/>
      <c r="J1588" s="213"/>
      <c r="K1588" s="213"/>
      <c r="L1588" s="219"/>
      <c r="M1588" s="220"/>
      <c r="N1588" s="221"/>
      <c r="O1588" s="221"/>
      <c r="P1588" s="221"/>
      <c r="Q1588" s="221"/>
      <c r="R1588" s="221"/>
      <c r="S1588" s="221"/>
      <c r="T1588" s="222"/>
      <c r="AT1588" s="223" t="s">
        <v>555</v>
      </c>
      <c r="AU1588" s="223" t="s">
        <v>87</v>
      </c>
      <c r="AV1588" s="13" t="s">
        <v>87</v>
      </c>
      <c r="AW1588" s="13" t="s">
        <v>32</v>
      </c>
      <c r="AX1588" s="13" t="s">
        <v>77</v>
      </c>
      <c r="AY1588" s="223" t="s">
        <v>209</v>
      </c>
    </row>
    <row r="1589" spans="2:51" s="15" customFormat="1">
      <c r="B1589" s="246"/>
      <c r="C1589" s="247"/>
      <c r="D1589" s="214" t="s">
        <v>555</v>
      </c>
      <c r="E1589" s="248" t="s">
        <v>1</v>
      </c>
      <c r="F1589" s="249" t="s">
        <v>2187</v>
      </c>
      <c r="G1589" s="247"/>
      <c r="H1589" s="248" t="s">
        <v>1</v>
      </c>
      <c r="I1589" s="250"/>
      <c r="J1589" s="247"/>
      <c r="K1589" s="247"/>
      <c r="L1589" s="251"/>
      <c r="M1589" s="252"/>
      <c r="N1589" s="253"/>
      <c r="O1589" s="253"/>
      <c r="P1589" s="253"/>
      <c r="Q1589" s="253"/>
      <c r="R1589" s="253"/>
      <c r="S1589" s="253"/>
      <c r="T1589" s="254"/>
      <c r="AT1589" s="255" t="s">
        <v>555</v>
      </c>
      <c r="AU1589" s="255" t="s">
        <v>87</v>
      </c>
      <c r="AV1589" s="15" t="s">
        <v>85</v>
      </c>
      <c r="AW1589" s="15" t="s">
        <v>32</v>
      </c>
      <c r="AX1589" s="15" t="s">
        <v>77</v>
      </c>
      <c r="AY1589" s="255" t="s">
        <v>209</v>
      </c>
    </row>
    <row r="1590" spans="2:51" s="13" customFormat="1">
      <c r="B1590" s="212"/>
      <c r="C1590" s="213"/>
      <c r="D1590" s="214" t="s">
        <v>555</v>
      </c>
      <c r="E1590" s="215" t="s">
        <v>1</v>
      </c>
      <c r="F1590" s="216" t="s">
        <v>1970</v>
      </c>
      <c r="G1590" s="213"/>
      <c r="H1590" s="217">
        <v>1.08</v>
      </c>
      <c r="I1590" s="218"/>
      <c r="J1590" s="213"/>
      <c r="K1590" s="213"/>
      <c r="L1590" s="219"/>
      <c r="M1590" s="220"/>
      <c r="N1590" s="221"/>
      <c r="O1590" s="221"/>
      <c r="P1590" s="221"/>
      <c r="Q1590" s="221"/>
      <c r="R1590" s="221"/>
      <c r="S1590" s="221"/>
      <c r="T1590" s="222"/>
      <c r="AT1590" s="223" t="s">
        <v>555</v>
      </c>
      <c r="AU1590" s="223" t="s">
        <v>87</v>
      </c>
      <c r="AV1590" s="13" t="s">
        <v>87</v>
      </c>
      <c r="AW1590" s="13" t="s">
        <v>32</v>
      </c>
      <c r="AX1590" s="13" t="s">
        <v>77</v>
      </c>
      <c r="AY1590" s="223" t="s">
        <v>209</v>
      </c>
    </row>
    <row r="1591" spans="2:51" s="15" customFormat="1">
      <c r="B1591" s="246"/>
      <c r="C1591" s="247"/>
      <c r="D1591" s="214" t="s">
        <v>555</v>
      </c>
      <c r="E1591" s="248" t="s">
        <v>1</v>
      </c>
      <c r="F1591" s="249" t="s">
        <v>2188</v>
      </c>
      <c r="G1591" s="247"/>
      <c r="H1591" s="248" t="s">
        <v>1</v>
      </c>
      <c r="I1591" s="250"/>
      <c r="J1591" s="247"/>
      <c r="K1591" s="247"/>
      <c r="L1591" s="251"/>
      <c r="M1591" s="252"/>
      <c r="N1591" s="253"/>
      <c r="O1591" s="253"/>
      <c r="P1591" s="253"/>
      <c r="Q1591" s="253"/>
      <c r="R1591" s="253"/>
      <c r="S1591" s="253"/>
      <c r="T1591" s="254"/>
      <c r="AT1591" s="255" t="s">
        <v>555</v>
      </c>
      <c r="AU1591" s="255" t="s">
        <v>87</v>
      </c>
      <c r="AV1591" s="15" t="s">
        <v>85</v>
      </c>
      <c r="AW1591" s="15" t="s">
        <v>32</v>
      </c>
      <c r="AX1591" s="15" t="s">
        <v>77</v>
      </c>
      <c r="AY1591" s="255" t="s">
        <v>209</v>
      </c>
    </row>
    <row r="1592" spans="2:51" s="13" customFormat="1">
      <c r="B1592" s="212"/>
      <c r="C1592" s="213"/>
      <c r="D1592" s="214" t="s">
        <v>555</v>
      </c>
      <c r="E1592" s="215" t="s">
        <v>1</v>
      </c>
      <c r="F1592" s="216" t="s">
        <v>1970</v>
      </c>
      <c r="G1592" s="213"/>
      <c r="H1592" s="217">
        <v>1.08</v>
      </c>
      <c r="I1592" s="218"/>
      <c r="J1592" s="213"/>
      <c r="K1592" s="213"/>
      <c r="L1592" s="219"/>
      <c r="M1592" s="220"/>
      <c r="N1592" s="221"/>
      <c r="O1592" s="221"/>
      <c r="P1592" s="221"/>
      <c r="Q1592" s="221"/>
      <c r="R1592" s="221"/>
      <c r="S1592" s="221"/>
      <c r="T1592" s="222"/>
      <c r="AT1592" s="223" t="s">
        <v>555</v>
      </c>
      <c r="AU1592" s="223" t="s">
        <v>87</v>
      </c>
      <c r="AV1592" s="13" t="s">
        <v>87</v>
      </c>
      <c r="AW1592" s="13" t="s">
        <v>32</v>
      </c>
      <c r="AX1592" s="13" t="s">
        <v>77</v>
      </c>
      <c r="AY1592" s="223" t="s">
        <v>209</v>
      </c>
    </row>
    <row r="1593" spans="2:51" s="15" customFormat="1">
      <c r="B1593" s="246"/>
      <c r="C1593" s="247"/>
      <c r="D1593" s="214" t="s">
        <v>555</v>
      </c>
      <c r="E1593" s="248" t="s">
        <v>1</v>
      </c>
      <c r="F1593" s="249" t="s">
        <v>2189</v>
      </c>
      <c r="G1593" s="247"/>
      <c r="H1593" s="248" t="s">
        <v>1</v>
      </c>
      <c r="I1593" s="250"/>
      <c r="J1593" s="247"/>
      <c r="K1593" s="247"/>
      <c r="L1593" s="251"/>
      <c r="M1593" s="252"/>
      <c r="N1593" s="253"/>
      <c r="O1593" s="253"/>
      <c r="P1593" s="253"/>
      <c r="Q1593" s="253"/>
      <c r="R1593" s="253"/>
      <c r="S1593" s="253"/>
      <c r="T1593" s="254"/>
      <c r="AT1593" s="255" t="s">
        <v>555</v>
      </c>
      <c r="AU1593" s="255" t="s">
        <v>87</v>
      </c>
      <c r="AV1593" s="15" t="s">
        <v>85</v>
      </c>
      <c r="AW1593" s="15" t="s">
        <v>32</v>
      </c>
      <c r="AX1593" s="15" t="s">
        <v>77</v>
      </c>
      <c r="AY1593" s="255" t="s">
        <v>209</v>
      </c>
    </row>
    <row r="1594" spans="2:51" s="13" customFormat="1">
      <c r="B1594" s="212"/>
      <c r="C1594" s="213"/>
      <c r="D1594" s="214" t="s">
        <v>555</v>
      </c>
      <c r="E1594" s="215" t="s">
        <v>1</v>
      </c>
      <c r="F1594" s="216" t="s">
        <v>1970</v>
      </c>
      <c r="G1594" s="213"/>
      <c r="H1594" s="217">
        <v>1.08</v>
      </c>
      <c r="I1594" s="218"/>
      <c r="J1594" s="213"/>
      <c r="K1594" s="213"/>
      <c r="L1594" s="219"/>
      <c r="M1594" s="220"/>
      <c r="N1594" s="221"/>
      <c r="O1594" s="221"/>
      <c r="P1594" s="221"/>
      <c r="Q1594" s="221"/>
      <c r="R1594" s="221"/>
      <c r="S1594" s="221"/>
      <c r="T1594" s="222"/>
      <c r="AT1594" s="223" t="s">
        <v>555</v>
      </c>
      <c r="AU1594" s="223" t="s">
        <v>87</v>
      </c>
      <c r="AV1594" s="13" t="s">
        <v>87</v>
      </c>
      <c r="AW1594" s="13" t="s">
        <v>32</v>
      </c>
      <c r="AX1594" s="13" t="s">
        <v>77</v>
      </c>
      <c r="AY1594" s="223" t="s">
        <v>209</v>
      </c>
    </row>
    <row r="1595" spans="2:51" s="15" customFormat="1">
      <c r="B1595" s="246"/>
      <c r="C1595" s="247"/>
      <c r="D1595" s="214" t="s">
        <v>555</v>
      </c>
      <c r="E1595" s="248" t="s">
        <v>1</v>
      </c>
      <c r="F1595" s="249" t="s">
        <v>2190</v>
      </c>
      <c r="G1595" s="247"/>
      <c r="H1595" s="248" t="s">
        <v>1</v>
      </c>
      <c r="I1595" s="250"/>
      <c r="J1595" s="247"/>
      <c r="K1595" s="247"/>
      <c r="L1595" s="251"/>
      <c r="M1595" s="252"/>
      <c r="N1595" s="253"/>
      <c r="O1595" s="253"/>
      <c r="P1595" s="253"/>
      <c r="Q1595" s="253"/>
      <c r="R1595" s="253"/>
      <c r="S1595" s="253"/>
      <c r="T1595" s="254"/>
      <c r="AT1595" s="255" t="s">
        <v>555</v>
      </c>
      <c r="AU1595" s="255" t="s">
        <v>87</v>
      </c>
      <c r="AV1595" s="15" t="s">
        <v>85</v>
      </c>
      <c r="AW1595" s="15" t="s">
        <v>32</v>
      </c>
      <c r="AX1595" s="15" t="s">
        <v>77</v>
      </c>
      <c r="AY1595" s="255" t="s">
        <v>209</v>
      </c>
    </row>
    <row r="1596" spans="2:51" s="13" customFormat="1">
      <c r="B1596" s="212"/>
      <c r="C1596" s="213"/>
      <c r="D1596" s="214" t="s">
        <v>555</v>
      </c>
      <c r="E1596" s="215" t="s">
        <v>1</v>
      </c>
      <c r="F1596" s="216" t="s">
        <v>2191</v>
      </c>
      <c r="G1596" s="213"/>
      <c r="H1596" s="217">
        <v>13.08</v>
      </c>
      <c r="I1596" s="218"/>
      <c r="J1596" s="213"/>
      <c r="K1596" s="213"/>
      <c r="L1596" s="219"/>
      <c r="M1596" s="220"/>
      <c r="N1596" s="221"/>
      <c r="O1596" s="221"/>
      <c r="P1596" s="221"/>
      <c r="Q1596" s="221"/>
      <c r="R1596" s="221"/>
      <c r="S1596" s="221"/>
      <c r="T1596" s="222"/>
      <c r="AT1596" s="223" t="s">
        <v>555</v>
      </c>
      <c r="AU1596" s="223" t="s">
        <v>87</v>
      </c>
      <c r="AV1596" s="13" t="s">
        <v>87</v>
      </c>
      <c r="AW1596" s="13" t="s">
        <v>32</v>
      </c>
      <c r="AX1596" s="13" t="s">
        <v>77</v>
      </c>
      <c r="AY1596" s="223" t="s">
        <v>209</v>
      </c>
    </row>
    <row r="1597" spans="2:51" s="15" customFormat="1">
      <c r="B1597" s="246"/>
      <c r="C1597" s="247"/>
      <c r="D1597" s="214" t="s">
        <v>555</v>
      </c>
      <c r="E1597" s="248" t="s">
        <v>1</v>
      </c>
      <c r="F1597" s="249" t="s">
        <v>2192</v>
      </c>
      <c r="G1597" s="247"/>
      <c r="H1597" s="248" t="s">
        <v>1</v>
      </c>
      <c r="I1597" s="250"/>
      <c r="J1597" s="247"/>
      <c r="K1597" s="247"/>
      <c r="L1597" s="251"/>
      <c r="M1597" s="252"/>
      <c r="N1597" s="253"/>
      <c r="O1597" s="253"/>
      <c r="P1597" s="253"/>
      <c r="Q1597" s="253"/>
      <c r="R1597" s="253"/>
      <c r="S1597" s="253"/>
      <c r="T1597" s="254"/>
      <c r="AT1597" s="255" t="s">
        <v>555</v>
      </c>
      <c r="AU1597" s="255" t="s">
        <v>87</v>
      </c>
      <c r="AV1597" s="15" t="s">
        <v>85</v>
      </c>
      <c r="AW1597" s="15" t="s">
        <v>32</v>
      </c>
      <c r="AX1597" s="15" t="s">
        <v>77</v>
      </c>
      <c r="AY1597" s="255" t="s">
        <v>209</v>
      </c>
    </row>
    <row r="1598" spans="2:51" s="13" customFormat="1">
      <c r="B1598" s="212"/>
      <c r="C1598" s="213"/>
      <c r="D1598" s="214" t="s">
        <v>555</v>
      </c>
      <c r="E1598" s="215" t="s">
        <v>1</v>
      </c>
      <c r="F1598" s="216" t="s">
        <v>2193</v>
      </c>
      <c r="G1598" s="213"/>
      <c r="H1598" s="217">
        <v>11.99</v>
      </c>
      <c r="I1598" s="218"/>
      <c r="J1598" s="213"/>
      <c r="K1598" s="213"/>
      <c r="L1598" s="219"/>
      <c r="M1598" s="220"/>
      <c r="N1598" s="221"/>
      <c r="O1598" s="221"/>
      <c r="P1598" s="221"/>
      <c r="Q1598" s="221"/>
      <c r="R1598" s="221"/>
      <c r="S1598" s="221"/>
      <c r="T1598" s="222"/>
      <c r="AT1598" s="223" t="s">
        <v>555</v>
      </c>
      <c r="AU1598" s="223" t="s">
        <v>87</v>
      </c>
      <c r="AV1598" s="13" t="s">
        <v>87</v>
      </c>
      <c r="AW1598" s="13" t="s">
        <v>32</v>
      </c>
      <c r="AX1598" s="13" t="s">
        <v>77</v>
      </c>
      <c r="AY1598" s="223" t="s">
        <v>209</v>
      </c>
    </row>
    <row r="1599" spans="2:51" s="15" customFormat="1">
      <c r="B1599" s="246"/>
      <c r="C1599" s="247"/>
      <c r="D1599" s="214" t="s">
        <v>555</v>
      </c>
      <c r="E1599" s="248" t="s">
        <v>1</v>
      </c>
      <c r="F1599" s="249" t="s">
        <v>2194</v>
      </c>
      <c r="G1599" s="247"/>
      <c r="H1599" s="248" t="s">
        <v>1</v>
      </c>
      <c r="I1599" s="250"/>
      <c r="J1599" s="247"/>
      <c r="K1599" s="247"/>
      <c r="L1599" s="251"/>
      <c r="M1599" s="252"/>
      <c r="N1599" s="253"/>
      <c r="O1599" s="253"/>
      <c r="P1599" s="253"/>
      <c r="Q1599" s="253"/>
      <c r="R1599" s="253"/>
      <c r="S1599" s="253"/>
      <c r="T1599" s="254"/>
      <c r="AT1599" s="255" t="s">
        <v>555</v>
      </c>
      <c r="AU1599" s="255" t="s">
        <v>87</v>
      </c>
      <c r="AV1599" s="15" t="s">
        <v>85</v>
      </c>
      <c r="AW1599" s="15" t="s">
        <v>32</v>
      </c>
      <c r="AX1599" s="15" t="s">
        <v>77</v>
      </c>
      <c r="AY1599" s="255" t="s">
        <v>209</v>
      </c>
    </row>
    <row r="1600" spans="2:51" s="13" customFormat="1">
      <c r="B1600" s="212"/>
      <c r="C1600" s="213"/>
      <c r="D1600" s="214" t="s">
        <v>555</v>
      </c>
      <c r="E1600" s="215" t="s">
        <v>1</v>
      </c>
      <c r="F1600" s="216" t="s">
        <v>2195</v>
      </c>
      <c r="G1600" s="213"/>
      <c r="H1600" s="217">
        <v>6.89</v>
      </c>
      <c r="I1600" s="218"/>
      <c r="J1600" s="213"/>
      <c r="K1600" s="213"/>
      <c r="L1600" s="219"/>
      <c r="M1600" s="220"/>
      <c r="N1600" s="221"/>
      <c r="O1600" s="221"/>
      <c r="P1600" s="221"/>
      <c r="Q1600" s="221"/>
      <c r="R1600" s="221"/>
      <c r="S1600" s="221"/>
      <c r="T1600" s="222"/>
      <c r="AT1600" s="223" t="s">
        <v>555</v>
      </c>
      <c r="AU1600" s="223" t="s">
        <v>87</v>
      </c>
      <c r="AV1600" s="13" t="s">
        <v>87</v>
      </c>
      <c r="AW1600" s="13" t="s">
        <v>32</v>
      </c>
      <c r="AX1600" s="13" t="s">
        <v>77</v>
      </c>
      <c r="AY1600" s="223" t="s">
        <v>209</v>
      </c>
    </row>
    <row r="1601" spans="2:51" s="15" customFormat="1">
      <c r="B1601" s="246"/>
      <c r="C1601" s="247"/>
      <c r="D1601" s="214" t="s">
        <v>555</v>
      </c>
      <c r="E1601" s="248" t="s">
        <v>1</v>
      </c>
      <c r="F1601" s="249" t="s">
        <v>2196</v>
      </c>
      <c r="G1601" s="247"/>
      <c r="H1601" s="248" t="s">
        <v>1</v>
      </c>
      <c r="I1601" s="250"/>
      <c r="J1601" s="247"/>
      <c r="K1601" s="247"/>
      <c r="L1601" s="251"/>
      <c r="M1601" s="252"/>
      <c r="N1601" s="253"/>
      <c r="O1601" s="253"/>
      <c r="P1601" s="253"/>
      <c r="Q1601" s="253"/>
      <c r="R1601" s="253"/>
      <c r="S1601" s="253"/>
      <c r="T1601" s="254"/>
      <c r="AT1601" s="255" t="s">
        <v>555</v>
      </c>
      <c r="AU1601" s="255" t="s">
        <v>87</v>
      </c>
      <c r="AV1601" s="15" t="s">
        <v>85</v>
      </c>
      <c r="AW1601" s="15" t="s">
        <v>32</v>
      </c>
      <c r="AX1601" s="15" t="s">
        <v>77</v>
      </c>
      <c r="AY1601" s="255" t="s">
        <v>209</v>
      </c>
    </row>
    <row r="1602" spans="2:51" s="13" customFormat="1">
      <c r="B1602" s="212"/>
      <c r="C1602" s="213"/>
      <c r="D1602" s="214" t="s">
        <v>555</v>
      </c>
      <c r="E1602" s="215" t="s">
        <v>1</v>
      </c>
      <c r="F1602" s="216" t="s">
        <v>2197</v>
      </c>
      <c r="G1602" s="213"/>
      <c r="H1602" s="217">
        <v>9.8000000000000007</v>
      </c>
      <c r="I1602" s="218"/>
      <c r="J1602" s="213"/>
      <c r="K1602" s="213"/>
      <c r="L1602" s="219"/>
      <c r="M1602" s="220"/>
      <c r="N1602" s="221"/>
      <c r="O1602" s="221"/>
      <c r="P1602" s="221"/>
      <c r="Q1602" s="221"/>
      <c r="R1602" s="221"/>
      <c r="S1602" s="221"/>
      <c r="T1602" s="222"/>
      <c r="AT1602" s="223" t="s">
        <v>555</v>
      </c>
      <c r="AU1602" s="223" t="s">
        <v>87</v>
      </c>
      <c r="AV1602" s="13" t="s">
        <v>87</v>
      </c>
      <c r="AW1602" s="13" t="s">
        <v>32</v>
      </c>
      <c r="AX1602" s="13" t="s">
        <v>77</v>
      </c>
      <c r="AY1602" s="223" t="s">
        <v>209</v>
      </c>
    </row>
    <row r="1603" spans="2:51" s="15" customFormat="1">
      <c r="B1603" s="246"/>
      <c r="C1603" s="247"/>
      <c r="D1603" s="214" t="s">
        <v>555</v>
      </c>
      <c r="E1603" s="248" t="s">
        <v>1</v>
      </c>
      <c r="F1603" s="249" t="s">
        <v>2198</v>
      </c>
      <c r="G1603" s="247"/>
      <c r="H1603" s="248" t="s">
        <v>1</v>
      </c>
      <c r="I1603" s="250"/>
      <c r="J1603" s="247"/>
      <c r="K1603" s="247"/>
      <c r="L1603" s="251"/>
      <c r="M1603" s="252"/>
      <c r="N1603" s="253"/>
      <c r="O1603" s="253"/>
      <c r="P1603" s="253"/>
      <c r="Q1603" s="253"/>
      <c r="R1603" s="253"/>
      <c r="S1603" s="253"/>
      <c r="T1603" s="254"/>
      <c r="AT1603" s="255" t="s">
        <v>555</v>
      </c>
      <c r="AU1603" s="255" t="s">
        <v>87</v>
      </c>
      <c r="AV1603" s="15" t="s">
        <v>85</v>
      </c>
      <c r="AW1603" s="15" t="s">
        <v>32</v>
      </c>
      <c r="AX1603" s="15" t="s">
        <v>77</v>
      </c>
      <c r="AY1603" s="255" t="s">
        <v>209</v>
      </c>
    </row>
    <row r="1604" spans="2:51" s="13" customFormat="1">
      <c r="B1604" s="212"/>
      <c r="C1604" s="213"/>
      <c r="D1604" s="214" t="s">
        <v>555</v>
      </c>
      <c r="E1604" s="215" t="s">
        <v>1</v>
      </c>
      <c r="F1604" s="216" t="s">
        <v>2199</v>
      </c>
      <c r="G1604" s="213"/>
      <c r="H1604" s="217">
        <v>37.51</v>
      </c>
      <c r="I1604" s="218"/>
      <c r="J1604" s="213"/>
      <c r="K1604" s="213"/>
      <c r="L1604" s="219"/>
      <c r="M1604" s="220"/>
      <c r="N1604" s="221"/>
      <c r="O1604" s="221"/>
      <c r="P1604" s="221"/>
      <c r="Q1604" s="221"/>
      <c r="R1604" s="221"/>
      <c r="S1604" s="221"/>
      <c r="T1604" s="222"/>
      <c r="AT1604" s="223" t="s">
        <v>555</v>
      </c>
      <c r="AU1604" s="223" t="s">
        <v>87</v>
      </c>
      <c r="AV1604" s="13" t="s">
        <v>87</v>
      </c>
      <c r="AW1604" s="13" t="s">
        <v>32</v>
      </c>
      <c r="AX1604" s="13" t="s">
        <v>77</v>
      </c>
      <c r="AY1604" s="223" t="s">
        <v>209</v>
      </c>
    </row>
    <row r="1605" spans="2:51" s="15" customFormat="1">
      <c r="B1605" s="246"/>
      <c r="C1605" s="247"/>
      <c r="D1605" s="214" t="s">
        <v>555</v>
      </c>
      <c r="E1605" s="248" t="s">
        <v>1</v>
      </c>
      <c r="F1605" s="249" t="s">
        <v>2200</v>
      </c>
      <c r="G1605" s="247"/>
      <c r="H1605" s="248" t="s">
        <v>1</v>
      </c>
      <c r="I1605" s="250"/>
      <c r="J1605" s="247"/>
      <c r="K1605" s="247"/>
      <c r="L1605" s="251"/>
      <c r="M1605" s="252"/>
      <c r="N1605" s="253"/>
      <c r="O1605" s="253"/>
      <c r="P1605" s="253"/>
      <c r="Q1605" s="253"/>
      <c r="R1605" s="253"/>
      <c r="S1605" s="253"/>
      <c r="T1605" s="254"/>
      <c r="AT1605" s="255" t="s">
        <v>555</v>
      </c>
      <c r="AU1605" s="255" t="s">
        <v>87</v>
      </c>
      <c r="AV1605" s="15" t="s">
        <v>85</v>
      </c>
      <c r="AW1605" s="15" t="s">
        <v>32</v>
      </c>
      <c r="AX1605" s="15" t="s">
        <v>77</v>
      </c>
      <c r="AY1605" s="255" t="s">
        <v>209</v>
      </c>
    </row>
    <row r="1606" spans="2:51" s="13" customFormat="1">
      <c r="B1606" s="212"/>
      <c r="C1606" s="213"/>
      <c r="D1606" s="214" t="s">
        <v>555</v>
      </c>
      <c r="E1606" s="215" t="s">
        <v>1</v>
      </c>
      <c r="F1606" s="216" t="s">
        <v>2201</v>
      </c>
      <c r="G1606" s="213"/>
      <c r="H1606" s="217">
        <v>13.16</v>
      </c>
      <c r="I1606" s="218"/>
      <c r="J1606" s="213"/>
      <c r="K1606" s="213"/>
      <c r="L1606" s="219"/>
      <c r="M1606" s="220"/>
      <c r="N1606" s="221"/>
      <c r="O1606" s="221"/>
      <c r="P1606" s="221"/>
      <c r="Q1606" s="221"/>
      <c r="R1606" s="221"/>
      <c r="S1606" s="221"/>
      <c r="T1606" s="222"/>
      <c r="AT1606" s="223" t="s">
        <v>555</v>
      </c>
      <c r="AU1606" s="223" t="s">
        <v>87</v>
      </c>
      <c r="AV1606" s="13" t="s">
        <v>87</v>
      </c>
      <c r="AW1606" s="13" t="s">
        <v>32</v>
      </c>
      <c r="AX1606" s="13" t="s">
        <v>77</v>
      </c>
      <c r="AY1606" s="223" t="s">
        <v>209</v>
      </c>
    </row>
    <row r="1607" spans="2:51" s="15" customFormat="1">
      <c r="B1607" s="246"/>
      <c r="C1607" s="247"/>
      <c r="D1607" s="214" t="s">
        <v>555</v>
      </c>
      <c r="E1607" s="248" t="s">
        <v>1</v>
      </c>
      <c r="F1607" s="249" t="s">
        <v>2202</v>
      </c>
      <c r="G1607" s="247"/>
      <c r="H1607" s="248" t="s">
        <v>1</v>
      </c>
      <c r="I1607" s="250"/>
      <c r="J1607" s="247"/>
      <c r="K1607" s="247"/>
      <c r="L1607" s="251"/>
      <c r="M1607" s="252"/>
      <c r="N1607" s="253"/>
      <c r="O1607" s="253"/>
      <c r="P1607" s="253"/>
      <c r="Q1607" s="253"/>
      <c r="R1607" s="253"/>
      <c r="S1607" s="253"/>
      <c r="T1607" s="254"/>
      <c r="AT1607" s="255" t="s">
        <v>555</v>
      </c>
      <c r="AU1607" s="255" t="s">
        <v>87</v>
      </c>
      <c r="AV1607" s="15" t="s">
        <v>85</v>
      </c>
      <c r="AW1607" s="15" t="s">
        <v>32</v>
      </c>
      <c r="AX1607" s="15" t="s">
        <v>77</v>
      </c>
      <c r="AY1607" s="255" t="s">
        <v>209</v>
      </c>
    </row>
    <row r="1608" spans="2:51" s="13" customFormat="1">
      <c r="B1608" s="212"/>
      <c r="C1608" s="213"/>
      <c r="D1608" s="214" t="s">
        <v>555</v>
      </c>
      <c r="E1608" s="215" t="s">
        <v>1</v>
      </c>
      <c r="F1608" s="216" t="s">
        <v>2203</v>
      </c>
      <c r="G1608" s="213"/>
      <c r="H1608" s="217">
        <v>25.17</v>
      </c>
      <c r="I1608" s="218"/>
      <c r="J1608" s="213"/>
      <c r="K1608" s="213"/>
      <c r="L1608" s="219"/>
      <c r="M1608" s="220"/>
      <c r="N1608" s="221"/>
      <c r="O1608" s="221"/>
      <c r="P1608" s="221"/>
      <c r="Q1608" s="221"/>
      <c r="R1608" s="221"/>
      <c r="S1608" s="221"/>
      <c r="T1608" s="222"/>
      <c r="AT1608" s="223" t="s">
        <v>555</v>
      </c>
      <c r="AU1608" s="223" t="s">
        <v>87</v>
      </c>
      <c r="AV1608" s="13" t="s">
        <v>87</v>
      </c>
      <c r="AW1608" s="13" t="s">
        <v>32</v>
      </c>
      <c r="AX1608" s="13" t="s">
        <v>77</v>
      </c>
      <c r="AY1608" s="223" t="s">
        <v>209</v>
      </c>
    </row>
    <row r="1609" spans="2:51" s="15" customFormat="1">
      <c r="B1609" s="246"/>
      <c r="C1609" s="247"/>
      <c r="D1609" s="214" t="s">
        <v>555</v>
      </c>
      <c r="E1609" s="248" t="s">
        <v>1</v>
      </c>
      <c r="F1609" s="249" t="s">
        <v>2204</v>
      </c>
      <c r="G1609" s="247"/>
      <c r="H1609" s="248" t="s">
        <v>1</v>
      </c>
      <c r="I1609" s="250"/>
      <c r="J1609" s="247"/>
      <c r="K1609" s="247"/>
      <c r="L1609" s="251"/>
      <c r="M1609" s="252"/>
      <c r="N1609" s="253"/>
      <c r="O1609" s="253"/>
      <c r="P1609" s="253"/>
      <c r="Q1609" s="253"/>
      <c r="R1609" s="253"/>
      <c r="S1609" s="253"/>
      <c r="T1609" s="254"/>
      <c r="AT1609" s="255" t="s">
        <v>555</v>
      </c>
      <c r="AU1609" s="255" t="s">
        <v>87</v>
      </c>
      <c r="AV1609" s="15" t="s">
        <v>85</v>
      </c>
      <c r="AW1609" s="15" t="s">
        <v>32</v>
      </c>
      <c r="AX1609" s="15" t="s">
        <v>77</v>
      </c>
      <c r="AY1609" s="255" t="s">
        <v>209</v>
      </c>
    </row>
    <row r="1610" spans="2:51" s="13" customFormat="1">
      <c r="B1610" s="212"/>
      <c r="C1610" s="213"/>
      <c r="D1610" s="214" t="s">
        <v>555</v>
      </c>
      <c r="E1610" s="215" t="s">
        <v>1</v>
      </c>
      <c r="F1610" s="216" t="s">
        <v>2205</v>
      </c>
      <c r="G1610" s="213"/>
      <c r="H1610" s="217">
        <v>7.57</v>
      </c>
      <c r="I1610" s="218"/>
      <c r="J1610" s="213"/>
      <c r="K1610" s="213"/>
      <c r="L1610" s="219"/>
      <c r="M1610" s="220"/>
      <c r="N1610" s="221"/>
      <c r="O1610" s="221"/>
      <c r="P1610" s="221"/>
      <c r="Q1610" s="221"/>
      <c r="R1610" s="221"/>
      <c r="S1610" s="221"/>
      <c r="T1610" s="222"/>
      <c r="AT1610" s="223" t="s">
        <v>555</v>
      </c>
      <c r="AU1610" s="223" t="s">
        <v>87</v>
      </c>
      <c r="AV1610" s="13" t="s">
        <v>87</v>
      </c>
      <c r="AW1610" s="13" t="s">
        <v>32</v>
      </c>
      <c r="AX1610" s="13" t="s">
        <v>77</v>
      </c>
      <c r="AY1610" s="223" t="s">
        <v>209</v>
      </c>
    </row>
    <row r="1611" spans="2:51" s="15" customFormat="1">
      <c r="B1611" s="246"/>
      <c r="C1611" s="247"/>
      <c r="D1611" s="214" t="s">
        <v>555</v>
      </c>
      <c r="E1611" s="248" t="s">
        <v>1</v>
      </c>
      <c r="F1611" s="249" t="s">
        <v>2206</v>
      </c>
      <c r="G1611" s="247"/>
      <c r="H1611" s="248" t="s">
        <v>1</v>
      </c>
      <c r="I1611" s="250"/>
      <c r="J1611" s="247"/>
      <c r="K1611" s="247"/>
      <c r="L1611" s="251"/>
      <c r="M1611" s="252"/>
      <c r="N1611" s="253"/>
      <c r="O1611" s="253"/>
      <c r="P1611" s="253"/>
      <c r="Q1611" s="253"/>
      <c r="R1611" s="253"/>
      <c r="S1611" s="253"/>
      <c r="T1611" s="254"/>
      <c r="AT1611" s="255" t="s">
        <v>555</v>
      </c>
      <c r="AU1611" s="255" t="s">
        <v>87</v>
      </c>
      <c r="AV1611" s="15" t="s">
        <v>85</v>
      </c>
      <c r="AW1611" s="15" t="s">
        <v>32</v>
      </c>
      <c r="AX1611" s="15" t="s">
        <v>77</v>
      </c>
      <c r="AY1611" s="255" t="s">
        <v>209</v>
      </c>
    </row>
    <row r="1612" spans="2:51" s="13" customFormat="1">
      <c r="B1612" s="212"/>
      <c r="C1612" s="213"/>
      <c r="D1612" s="214" t="s">
        <v>555</v>
      </c>
      <c r="E1612" s="215" t="s">
        <v>1</v>
      </c>
      <c r="F1612" s="216" t="s">
        <v>2207</v>
      </c>
      <c r="G1612" s="213"/>
      <c r="H1612" s="217">
        <v>7.81</v>
      </c>
      <c r="I1612" s="218"/>
      <c r="J1612" s="213"/>
      <c r="K1612" s="213"/>
      <c r="L1612" s="219"/>
      <c r="M1612" s="220"/>
      <c r="N1612" s="221"/>
      <c r="O1612" s="221"/>
      <c r="P1612" s="221"/>
      <c r="Q1612" s="221"/>
      <c r="R1612" s="221"/>
      <c r="S1612" s="221"/>
      <c r="T1612" s="222"/>
      <c r="AT1612" s="223" t="s">
        <v>555</v>
      </c>
      <c r="AU1612" s="223" t="s">
        <v>87</v>
      </c>
      <c r="AV1612" s="13" t="s">
        <v>87</v>
      </c>
      <c r="AW1612" s="13" t="s">
        <v>32</v>
      </c>
      <c r="AX1612" s="13" t="s">
        <v>77</v>
      </c>
      <c r="AY1612" s="223" t="s">
        <v>209</v>
      </c>
    </row>
    <row r="1613" spans="2:51" s="15" customFormat="1">
      <c r="B1613" s="246"/>
      <c r="C1613" s="247"/>
      <c r="D1613" s="214" t="s">
        <v>555</v>
      </c>
      <c r="E1613" s="248" t="s">
        <v>1</v>
      </c>
      <c r="F1613" s="249" t="s">
        <v>2208</v>
      </c>
      <c r="G1613" s="247"/>
      <c r="H1613" s="248" t="s">
        <v>1</v>
      </c>
      <c r="I1613" s="250"/>
      <c r="J1613" s="247"/>
      <c r="K1613" s="247"/>
      <c r="L1613" s="251"/>
      <c r="M1613" s="252"/>
      <c r="N1613" s="253"/>
      <c r="O1613" s="253"/>
      <c r="P1613" s="253"/>
      <c r="Q1613" s="253"/>
      <c r="R1613" s="253"/>
      <c r="S1613" s="253"/>
      <c r="T1613" s="254"/>
      <c r="AT1613" s="255" t="s">
        <v>555</v>
      </c>
      <c r="AU1613" s="255" t="s">
        <v>87</v>
      </c>
      <c r="AV1613" s="15" t="s">
        <v>85</v>
      </c>
      <c r="AW1613" s="15" t="s">
        <v>32</v>
      </c>
      <c r="AX1613" s="15" t="s">
        <v>77</v>
      </c>
      <c r="AY1613" s="255" t="s">
        <v>209</v>
      </c>
    </row>
    <row r="1614" spans="2:51" s="13" customFormat="1">
      <c r="B1614" s="212"/>
      <c r="C1614" s="213"/>
      <c r="D1614" s="214" t="s">
        <v>555</v>
      </c>
      <c r="E1614" s="215" t="s">
        <v>1</v>
      </c>
      <c r="F1614" s="216" t="s">
        <v>2209</v>
      </c>
      <c r="G1614" s="213"/>
      <c r="H1614" s="217">
        <v>7.18</v>
      </c>
      <c r="I1614" s="218"/>
      <c r="J1614" s="213"/>
      <c r="K1614" s="213"/>
      <c r="L1614" s="219"/>
      <c r="M1614" s="220"/>
      <c r="N1614" s="221"/>
      <c r="O1614" s="221"/>
      <c r="P1614" s="221"/>
      <c r="Q1614" s="221"/>
      <c r="R1614" s="221"/>
      <c r="S1614" s="221"/>
      <c r="T1614" s="222"/>
      <c r="AT1614" s="223" t="s">
        <v>555</v>
      </c>
      <c r="AU1614" s="223" t="s">
        <v>87</v>
      </c>
      <c r="AV1614" s="13" t="s">
        <v>87</v>
      </c>
      <c r="AW1614" s="13" t="s">
        <v>32</v>
      </c>
      <c r="AX1614" s="13" t="s">
        <v>77</v>
      </c>
      <c r="AY1614" s="223" t="s">
        <v>209</v>
      </c>
    </row>
    <row r="1615" spans="2:51" s="15" customFormat="1">
      <c r="B1615" s="246"/>
      <c r="C1615" s="247"/>
      <c r="D1615" s="214" t="s">
        <v>555</v>
      </c>
      <c r="E1615" s="248" t="s">
        <v>1</v>
      </c>
      <c r="F1615" s="249" t="s">
        <v>2210</v>
      </c>
      <c r="G1615" s="247"/>
      <c r="H1615" s="248" t="s">
        <v>1</v>
      </c>
      <c r="I1615" s="250"/>
      <c r="J1615" s="247"/>
      <c r="K1615" s="247"/>
      <c r="L1615" s="251"/>
      <c r="M1615" s="252"/>
      <c r="N1615" s="253"/>
      <c r="O1615" s="253"/>
      <c r="P1615" s="253"/>
      <c r="Q1615" s="253"/>
      <c r="R1615" s="253"/>
      <c r="S1615" s="253"/>
      <c r="T1615" s="254"/>
      <c r="AT1615" s="255" t="s">
        <v>555</v>
      </c>
      <c r="AU1615" s="255" t="s">
        <v>87</v>
      </c>
      <c r="AV1615" s="15" t="s">
        <v>85</v>
      </c>
      <c r="AW1615" s="15" t="s">
        <v>32</v>
      </c>
      <c r="AX1615" s="15" t="s">
        <v>77</v>
      </c>
      <c r="AY1615" s="255" t="s">
        <v>209</v>
      </c>
    </row>
    <row r="1616" spans="2:51" s="13" customFormat="1">
      <c r="B1616" s="212"/>
      <c r="C1616" s="213"/>
      <c r="D1616" s="214" t="s">
        <v>555</v>
      </c>
      <c r="E1616" s="215" t="s">
        <v>1</v>
      </c>
      <c r="F1616" s="216" t="s">
        <v>1970</v>
      </c>
      <c r="G1616" s="213"/>
      <c r="H1616" s="217">
        <v>1.08</v>
      </c>
      <c r="I1616" s="218"/>
      <c r="J1616" s="213"/>
      <c r="K1616" s="213"/>
      <c r="L1616" s="219"/>
      <c r="M1616" s="220"/>
      <c r="N1616" s="221"/>
      <c r="O1616" s="221"/>
      <c r="P1616" s="221"/>
      <c r="Q1616" s="221"/>
      <c r="R1616" s="221"/>
      <c r="S1616" s="221"/>
      <c r="T1616" s="222"/>
      <c r="AT1616" s="223" t="s">
        <v>555</v>
      </c>
      <c r="AU1616" s="223" t="s">
        <v>87</v>
      </c>
      <c r="AV1616" s="13" t="s">
        <v>87</v>
      </c>
      <c r="AW1616" s="13" t="s">
        <v>32</v>
      </c>
      <c r="AX1616" s="13" t="s">
        <v>77</v>
      </c>
      <c r="AY1616" s="223" t="s">
        <v>209</v>
      </c>
    </row>
    <row r="1617" spans="2:51" s="15" customFormat="1">
      <c r="B1617" s="246"/>
      <c r="C1617" s="247"/>
      <c r="D1617" s="214" t="s">
        <v>555</v>
      </c>
      <c r="E1617" s="248" t="s">
        <v>1</v>
      </c>
      <c r="F1617" s="249" t="s">
        <v>2211</v>
      </c>
      <c r="G1617" s="247"/>
      <c r="H1617" s="248" t="s">
        <v>1</v>
      </c>
      <c r="I1617" s="250"/>
      <c r="J1617" s="247"/>
      <c r="K1617" s="247"/>
      <c r="L1617" s="251"/>
      <c r="M1617" s="252"/>
      <c r="N1617" s="253"/>
      <c r="O1617" s="253"/>
      <c r="P1617" s="253"/>
      <c r="Q1617" s="253"/>
      <c r="R1617" s="253"/>
      <c r="S1617" s="253"/>
      <c r="T1617" s="254"/>
      <c r="AT1617" s="255" t="s">
        <v>555</v>
      </c>
      <c r="AU1617" s="255" t="s">
        <v>87</v>
      </c>
      <c r="AV1617" s="15" t="s">
        <v>85</v>
      </c>
      <c r="AW1617" s="15" t="s">
        <v>32</v>
      </c>
      <c r="AX1617" s="15" t="s">
        <v>77</v>
      </c>
      <c r="AY1617" s="255" t="s">
        <v>209</v>
      </c>
    </row>
    <row r="1618" spans="2:51" s="13" customFormat="1">
      <c r="B1618" s="212"/>
      <c r="C1618" s="213"/>
      <c r="D1618" s="214" t="s">
        <v>555</v>
      </c>
      <c r="E1618" s="215" t="s">
        <v>1</v>
      </c>
      <c r="F1618" s="216" t="s">
        <v>2212</v>
      </c>
      <c r="G1618" s="213"/>
      <c r="H1618" s="217">
        <v>8.66</v>
      </c>
      <c r="I1618" s="218"/>
      <c r="J1618" s="213"/>
      <c r="K1618" s="213"/>
      <c r="L1618" s="219"/>
      <c r="M1618" s="220"/>
      <c r="N1618" s="221"/>
      <c r="O1618" s="221"/>
      <c r="P1618" s="221"/>
      <c r="Q1618" s="221"/>
      <c r="R1618" s="221"/>
      <c r="S1618" s="221"/>
      <c r="T1618" s="222"/>
      <c r="AT1618" s="223" t="s">
        <v>555</v>
      </c>
      <c r="AU1618" s="223" t="s">
        <v>87</v>
      </c>
      <c r="AV1618" s="13" t="s">
        <v>87</v>
      </c>
      <c r="AW1618" s="13" t="s">
        <v>32</v>
      </c>
      <c r="AX1618" s="13" t="s">
        <v>77</v>
      </c>
      <c r="AY1618" s="223" t="s">
        <v>209</v>
      </c>
    </row>
    <row r="1619" spans="2:51" s="15" customFormat="1">
      <c r="B1619" s="246"/>
      <c r="C1619" s="247"/>
      <c r="D1619" s="214" t="s">
        <v>555</v>
      </c>
      <c r="E1619" s="248" t="s">
        <v>1</v>
      </c>
      <c r="F1619" s="249" t="s">
        <v>2213</v>
      </c>
      <c r="G1619" s="247"/>
      <c r="H1619" s="248" t="s">
        <v>1</v>
      </c>
      <c r="I1619" s="250"/>
      <c r="J1619" s="247"/>
      <c r="K1619" s="247"/>
      <c r="L1619" s="251"/>
      <c r="M1619" s="252"/>
      <c r="N1619" s="253"/>
      <c r="O1619" s="253"/>
      <c r="P1619" s="253"/>
      <c r="Q1619" s="253"/>
      <c r="R1619" s="253"/>
      <c r="S1619" s="253"/>
      <c r="T1619" s="254"/>
      <c r="AT1619" s="255" t="s">
        <v>555</v>
      </c>
      <c r="AU1619" s="255" t="s">
        <v>87</v>
      </c>
      <c r="AV1619" s="15" t="s">
        <v>85</v>
      </c>
      <c r="AW1619" s="15" t="s">
        <v>32</v>
      </c>
      <c r="AX1619" s="15" t="s">
        <v>77</v>
      </c>
      <c r="AY1619" s="255" t="s">
        <v>209</v>
      </c>
    </row>
    <row r="1620" spans="2:51" s="13" customFormat="1">
      <c r="B1620" s="212"/>
      <c r="C1620" s="213"/>
      <c r="D1620" s="214" t="s">
        <v>555</v>
      </c>
      <c r="E1620" s="215" t="s">
        <v>1</v>
      </c>
      <c r="F1620" s="216" t="s">
        <v>1970</v>
      </c>
      <c r="G1620" s="213"/>
      <c r="H1620" s="217">
        <v>1.08</v>
      </c>
      <c r="I1620" s="218"/>
      <c r="J1620" s="213"/>
      <c r="K1620" s="213"/>
      <c r="L1620" s="219"/>
      <c r="M1620" s="220"/>
      <c r="N1620" s="221"/>
      <c r="O1620" s="221"/>
      <c r="P1620" s="221"/>
      <c r="Q1620" s="221"/>
      <c r="R1620" s="221"/>
      <c r="S1620" s="221"/>
      <c r="T1620" s="222"/>
      <c r="AT1620" s="223" t="s">
        <v>555</v>
      </c>
      <c r="AU1620" s="223" t="s">
        <v>87</v>
      </c>
      <c r="AV1620" s="13" t="s">
        <v>87</v>
      </c>
      <c r="AW1620" s="13" t="s">
        <v>32</v>
      </c>
      <c r="AX1620" s="13" t="s">
        <v>77</v>
      </c>
      <c r="AY1620" s="223" t="s">
        <v>209</v>
      </c>
    </row>
    <row r="1621" spans="2:51" s="15" customFormat="1">
      <c r="B1621" s="246"/>
      <c r="C1621" s="247"/>
      <c r="D1621" s="214" t="s">
        <v>555</v>
      </c>
      <c r="E1621" s="248" t="s">
        <v>1</v>
      </c>
      <c r="F1621" s="249" t="s">
        <v>2214</v>
      </c>
      <c r="G1621" s="247"/>
      <c r="H1621" s="248" t="s">
        <v>1</v>
      </c>
      <c r="I1621" s="250"/>
      <c r="J1621" s="247"/>
      <c r="K1621" s="247"/>
      <c r="L1621" s="251"/>
      <c r="M1621" s="252"/>
      <c r="N1621" s="253"/>
      <c r="O1621" s="253"/>
      <c r="P1621" s="253"/>
      <c r="Q1621" s="253"/>
      <c r="R1621" s="253"/>
      <c r="S1621" s="253"/>
      <c r="T1621" s="254"/>
      <c r="AT1621" s="255" t="s">
        <v>555</v>
      </c>
      <c r="AU1621" s="255" t="s">
        <v>87</v>
      </c>
      <c r="AV1621" s="15" t="s">
        <v>85</v>
      </c>
      <c r="AW1621" s="15" t="s">
        <v>32</v>
      </c>
      <c r="AX1621" s="15" t="s">
        <v>77</v>
      </c>
      <c r="AY1621" s="255" t="s">
        <v>209</v>
      </c>
    </row>
    <row r="1622" spans="2:51" s="13" customFormat="1">
      <c r="B1622" s="212"/>
      <c r="C1622" s="213"/>
      <c r="D1622" s="214" t="s">
        <v>555</v>
      </c>
      <c r="E1622" s="215" t="s">
        <v>1</v>
      </c>
      <c r="F1622" s="216" t="s">
        <v>2212</v>
      </c>
      <c r="G1622" s="213"/>
      <c r="H1622" s="217">
        <v>8.66</v>
      </c>
      <c r="I1622" s="218"/>
      <c r="J1622" s="213"/>
      <c r="K1622" s="213"/>
      <c r="L1622" s="219"/>
      <c r="M1622" s="220"/>
      <c r="N1622" s="221"/>
      <c r="O1622" s="221"/>
      <c r="P1622" s="221"/>
      <c r="Q1622" s="221"/>
      <c r="R1622" s="221"/>
      <c r="S1622" s="221"/>
      <c r="T1622" s="222"/>
      <c r="AT1622" s="223" t="s">
        <v>555</v>
      </c>
      <c r="AU1622" s="223" t="s">
        <v>87</v>
      </c>
      <c r="AV1622" s="13" t="s">
        <v>87</v>
      </c>
      <c r="AW1622" s="13" t="s">
        <v>32</v>
      </c>
      <c r="AX1622" s="13" t="s">
        <v>77</v>
      </c>
      <c r="AY1622" s="223" t="s">
        <v>209</v>
      </c>
    </row>
    <row r="1623" spans="2:51" s="15" customFormat="1">
      <c r="B1623" s="246"/>
      <c r="C1623" s="247"/>
      <c r="D1623" s="214" t="s">
        <v>555</v>
      </c>
      <c r="E1623" s="248" t="s">
        <v>1</v>
      </c>
      <c r="F1623" s="249" t="s">
        <v>2215</v>
      </c>
      <c r="G1623" s="247"/>
      <c r="H1623" s="248" t="s">
        <v>1</v>
      </c>
      <c r="I1623" s="250"/>
      <c r="J1623" s="247"/>
      <c r="K1623" s="247"/>
      <c r="L1623" s="251"/>
      <c r="M1623" s="252"/>
      <c r="N1623" s="253"/>
      <c r="O1623" s="253"/>
      <c r="P1623" s="253"/>
      <c r="Q1623" s="253"/>
      <c r="R1623" s="253"/>
      <c r="S1623" s="253"/>
      <c r="T1623" s="254"/>
      <c r="AT1623" s="255" t="s">
        <v>555</v>
      </c>
      <c r="AU1623" s="255" t="s">
        <v>87</v>
      </c>
      <c r="AV1623" s="15" t="s">
        <v>85</v>
      </c>
      <c r="AW1623" s="15" t="s">
        <v>32</v>
      </c>
      <c r="AX1623" s="15" t="s">
        <v>77</v>
      </c>
      <c r="AY1623" s="255" t="s">
        <v>209</v>
      </c>
    </row>
    <row r="1624" spans="2:51" s="13" customFormat="1">
      <c r="B1624" s="212"/>
      <c r="C1624" s="213"/>
      <c r="D1624" s="214" t="s">
        <v>555</v>
      </c>
      <c r="E1624" s="215" t="s">
        <v>1</v>
      </c>
      <c r="F1624" s="216" t="s">
        <v>2216</v>
      </c>
      <c r="G1624" s="213"/>
      <c r="H1624" s="217">
        <v>5.55</v>
      </c>
      <c r="I1624" s="218"/>
      <c r="J1624" s="213"/>
      <c r="K1624" s="213"/>
      <c r="L1624" s="219"/>
      <c r="M1624" s="220"/>
      <c r="N1624" s="221"/>
      <c r="O1624" s="221"/>
      <c r="P1624" s="221"/>
      <c r="Q1624" s="221"/>
      <c r="R1624" s="221"/>
      <c r="S1624" s="221"/>
      <c r="T1624" s="222"/>
      <c r="AT1624" s="223" t="s">
        <v>555</v>
      </c>
      <c r="AU1624" s="223" t="s">
        <v>87</v>
      </c>
      <c r="AV1624" s="13" t="s">
        <v>87</v>
      </c>
      <c r="AW1624" s="13" t="s">
        <v>32</v>
      </c>
      <c r="AX1624" s="13" t="s">
        <v>77</v>
      </c>
      <c r="AY1624" s="223" t="s">
        <v>209</v>
      </c>
    </row>
    <row r="1625" spans="2:51" s="15" customFormat="1">
      <c r="B1625" s="246"/>
      <c r="C1625" s="247"/>
      <c r="D1625" s="214" t="s">
        <v>555</v>
      </c>
      <c r="E1625" s="248" t="s">
        <v>1</v>
      </c>
      <c r="F1625" s="249" t="s">
        <v>2217</v>
      </c>
      <c r="G1625" s="247"/>
      <c r="H1625" s="248" t="s">
        <v>1</v>
      </c>
      <c r="I1625" s="250"/>
      <c r="J1625" s="247"/>
      <c r="K1625" s="247"/>
      <c r="L1625" s="251"/>
      <c r="M1625" s="252"/>
      <c r="N1625" s="253"/>
      <c r="O1625" s="253"/>
      <c r="P1625" s="253"/>
      <c r="Q1625" s="253"/>
      <c r="R1625" s="253"/>
      <c r="S1625" s="253"/>
      <c r="T1625" s="254"/>
      <c r="AT1625" s="255" t="s">
        <v>555</v>
      </c>
      <c r="AU1625" s="255" t="s">
        <v>87</v>
      </c>
      <c r="AV1625" s="15" t="s">
        <v>85</v>
      </c>
      <c r="AW1625" s="15" t="s">
        <v>32</v>
      </c>
      <c r="AX1625" s="15" t="s">
        <v>77</v>
      </c>
      <c r="AY1625" s="255" t="s">
        <v>209</v>
      </c>
    </row>
    <row r="1626" spans="2:51" s="13" customFormat="1">
      <c r="B1626" s="212"/>
      <c r="C1626" s="213"/>
      <c r="D1626" s="214" t="s">
        <v>555</v>
      </c>
      <c r="E1626" s="215" t="s">
        <v>1</v>
      </c>
      <c r="F1626" s="216" t="s">
        <v>2218</v>
      </c>
      <c r="G1626" s="213"/>
      <c r="H1626" s="217">
        <v>14.13</v>
      </c>
      <c r="I1626" s="218"/>
      <c r="J1626" s="213"/>
      <c r="K1626" s="213"/>
      <c r="L1626" s="219"/>
      <c r="M1626" s="220"/>
      <c r="N1626" s="221"/>
      <c r="O1626" s="221"/>
      <c r="P1626" s="221"/>
      <c r="Q1626" s="221"/>
      <c r="R1626" s="221"/>
      <c r="S1626" s="221"/>
      <c r="T1626" s="222"/>
      <c r="AT1626" s="223" t="s">
        <v>555</v>
      </c>
      <c r="AU1626" s="223" t="s">
        <v>87</v>
      </c>
      <c r="AV1626" s="13" t="s">
        <v>87</v>
      </c>
      <c r="AW1626" s="13" t="s">
        <v>32</v>
      </c>
      <c r="AX1626" s="13" t="s">
        <v>77</v>
      </c>
      <c r="AY1626" s="223" t="s">
        <v>209</v>
      </c>
    </row>
    <row r="1627" spans="2:51" s="15" customFormat="1">
      <c r="B1627" s="246"/>
      <c r="C1627" s="247"/>
      <c r="D1627" s="214" t="s">
        <v>555</v>
      </c>
      <c r="E1627" s="248" t="s">
        <v>1</v>
      </c>
      <c r="F1627" s="249" t="s">
        <v>2219</v>
      </c>
      <c r="G1627" s="247"/>
      <c r="H1627" s="248" t="s">
        <v>1</v>
      </c>
      <c r="I1627" s="250"/>
      <c r="J1627" s="247"/>
      <c r="K1627" s="247"/>
      <c r="L1627" s="251"/>
      <c r="M1627" s="252"/>
      <c r="N1627" s="253"/>
      <c r="O1627" s="253"/>
      <c r="P1627" s="253"/>
      <c r="Q1627" s="253"/>
      <c r="R1627" s="253"/>
      <c r="S1627" s="253"/>
      <c r="T1627" s="254"/>
      <c r="AT1627" s="255" t="s">
        <v>555</v>
      </c>
      <c r="AU1627" s="255" t="s">
        <v>87</v>
      </c>
      <c r="AV1627" s="15" t="s">
        <v>85</v>
      </c>
      <c r="AW1627" s="15" t="s">
        <v>32</v>
      </c>
      <c r="AX1627" s="15" t="s">
        <v>77</v>
      </c>
      <c r="AY1627" s="255" t="s">
        <v>209</v>
      </c>
    </row>
    <row r="1628" spans="2:51" s="13" customFormat="1">
      <c r="B1628" s="212"/>
      <c r="C1628" s="213"/>
      <c r="D1628" s="214" t="s">
        <v>555</v>
      </c>
      <c r="E1628" s="215" t="s">
        <v>1</v>
      </c>
      <c r="F1628" s="216" t="s">
        <v>2220</v>
      </c>
      <c r="G1628" s="213"/>
      <c r="H1628" s="217">
        <v>17.14</v>
      </c>
      <c r="I1628" s="218"/>
      <c r="J1628" s="213"/>
      <c r="K1628" s="213"/>
      <c r="L1628" s="219"/>
      <c r="M1628" s="220"/>
      <c r="N1628" s="221"/>
      <c r="O1628" s="221"/>
      <c r="P1628" s="221"/>
      <c r="Q1628" s="221"/>
      <c r="R1628" s="221"/>
      <c r="S1628" s="221"/>
      <c r="T1628" s="222"/>
      <c r="AT1628" s="223" t="s">
        <v>555</v>
      </c>
      <c r="AU1628" s="223" t="s">
        <v>87</v>
      </c>
      <c r="AV1628" s="13" t="s">
        <v>87</v>
      </c>
      <c r="AW1628" s="13" t="s">
        <v>32</v>
      </c>
      <c r="AX1628" s="13" t="s">
        <v>77</v>
      </c>
      <c r="AY1628" s="223" t="s">
        <v>209</v>
      </c>
    </row>
    <row r="1629" spans="2:51" s="15" customFormat="1">
      <c r="B1629" s="246"/>
      <c r="C1629" s="247"/>
      <c r="D1629" s="214" t="s">
        <v>555</v>
      </c>
      <c r="E1629" s="248" t="s">
        <v>1</v>
      </c>
      <c r="F1629" s="249" t="s">
        <v>2221</v>
      </c>
      <c r="G1629" s="247"/>
      <c r="H1629" s="248" t="s">
        <v>1</v>
      </c>
      <c r="I1629" s="250"/>
      <c r="J1629" s="247"/>
      <c r="K1629" s="247"/>
      <c r="L1629" s="251"/>
      <c r="M1629" s="252"/>
      <c r="N1629" s="253"/>
      <c r="O1629" s="253"/>
      <c r="P1629" s="253"/>
      <c r="Q1629" s="253"/>
      <c r="R1629" s="253"/>
      <c r="S1629" s="253"/>
      <c r="T1629" s="254"/>
      <c r="AT1629" s="255" t="s">
        <v>555</v>
      </c>
      <c r="AU1629" s="255" t="s">
        <v>87</v>
      </c>
      <c r="AV1629" s="15" t="s">
        <v>85</v>
      </c>
      <c r="AW1629" s="15" t="s">
        <v>32</v>
      </c>
      <c r="AX1629" s="15" t="s">
        <v>77</v>
      </c>
      <c r="AY1629" s="255" t="s">
        <v>209</v>
      </c>
    </row>
    <row r="1630" spans="2:51" s="13" customFormat="1">
      <c r="B1630" s="212"/>
      <c r="C1630" s="213"/>
      <c r="D1630" s="214" t="s">
        <v>555</v>
      </c>
      <c r="E1630" s="215" t="s">
        <v>1</v>
      </c>
      <c r="F1630" s="216" t="s">
        <v>2222</v>
      </c>
      <c r="G1630" s="213"/>
      <c r="H1630" s="217">
        <v>18.61</v>
      </c>
      <c r="I1630" s="218"/>
      <c r="J1630" s="213"/>
      <c r="K1630" s="213"/>
      <c r="L1630" s="219"/>
      <c r="M1630" s="220"/>
      <c r="N1630" s="221"/>
      <c r="O1630" s="221"/>
      <c r="P1630" s="221"/>
      <c r="Q1630" s="221"/>
      <c r="R1630" s="221"/>
      <c r="S1630" s="221"/>
      <c r="T1630" s="222"/>
      <c r="AT1630" s="223" t="s">
        <v>555</v>
      </c>
      <c r="AU1630" s="223" t="s">
        <v>87</v>
      </c>
      <c r="AV1630" s="13" t="s">
        <v>87</v>
      </c>
      <c r="AW1630" s="13" t="s">
        <v>32</v>
      </c>
      <c r="AX1630" s="13" t="s">
        <v>77</v>
      </c>
      <c r="AY1630" s="223" t="s">
        <v>209</v>
      </c>
    </row>
    <row r="1631" spans="2:51" s="15" customFormat="1">
      <c r="B1631" s="246"/>
      <c r="C1631" s="247"/>
      <c r="D1631" s="214" t="s">
        <v>555</v>
      </c>
      <c r="E1631" s="248" t="s">
        <v>1</v>
      </c>
      <c r="F1631" s="249" t="s">
        <v>2223</v>
      </c>
      <c r="G1631" s="247"/>
      <c r="H1631" s="248" t="s">
        <v>1</v>
      </c>
      <c r="I1631" s="250"/>
      <c r="J1631" s="247"/>
      <c r="K1631" s="247"/>
      <c r="L1631" s="251"/>
      <c r="M1631" s="252"/>
      <c r="N1631" s="253"/>
      <c r="O1631" s="253"/>
      <c r="P1631" s="253"/>
      <c r="Q1631" s="253"/>
      <c r="R1631" s="253"/>
      <c r="S1631" s="253"/>
      <c r="T1631" s="254"/>
      <c r="AT1631" s="255" t="s">
        <v>555</v>
      </c>
      <c r="AU1631" s="255" t="s">
        <v>87</v>
      </c>
      <c r="AV1631" s="15" t="s">
        <v>85</v>
      </c>
      <c r="AW1631" s="15" t="s">
        <v>32</v>
      </c>
      <c r="AX1631" s="15" t="s">
        <v>77</v>
      </c>
      <c r="AY1631" s="255" t="s">
        <v>209</v>
      </c>
    </row>
    <row r="1632" spans="2:51" s="13" customFormat="1">
      <c r="B1632" s="212"/>
      <c r="C1632" s="213"/>
      <c r="D1632" s="214" t="s">
        <v>555</v>
      </c>
      <c r="E1632" s="215" t="s">
        <v>1</v>
      </c>
      <c r="F1632" s="216" t="s">
        <v>2224</v>
      </c>
      <c r="G1632" s="213"/>
      <c r="H1632" s="217">
        <v>29.6</v>
      </c>
      <c r="I1632" s="218"/>
      <c r="J1632" s="213"/>
      <c r="K1632" s="213"/>
      <c r="L1632" s="219"/>
      <c r="M1632" s="220"/>
      <c r="N1632" s="221"/>
      <c r="O1632" s="221"/>
      <c r="P1632" s="221"/>
      <c r="Q1632" s="221"/>
      <c r="R1632" s="221"/>
      <c r="S1632" s="221"/>
      <c r="T1632" s="222"/>
      <c r="AT1632" s="223" t="s">
        <v>555</v>
      </c>
      <c r="AU1632" s="223" t="s">
        <v>87</v>
      </c>
      <c r="AV1632" s="13" t="s">
        <v>87</v>
      </c>
      <c r="AW1632" s="13" t="s">
        <v>32</v>
      </c>
      <c r="AX1632" s="13" t="s">
        <v>77</v>
      </c>
      <c r="AY1632" s="223" t="s">
        <v>209</v>
      </c>
    </row>
    <row r="1633" spans="2:51" s="15" customFormat="1">
      <c r="B1633" s="246"/>
      <c r="C1633" s="247"/>
      <c r="D1633" s="214" t="s">
        <v>555</v>
      </c>
      <c r="E1633" s="248" t="s">
        <v>1</v>
      </c>
      <c r="F1633" s="249" t="s">
        <v>2225</v>
      </c>
      <c r="G1633" s="247"/>
      <c r="H1633" s="248" t="s">
        <v>1</v>
      </c>
      <c r="I1633" s="250"/>
      <c r="J1633" s="247"/>
      <c r="K1633" s="247"/>
      <c r="L1633" s="251"/>
      <c r="M1633" s="252"/>
      <c r="N1633" s="253"/>
      <c r="O1633" s="253"/>
      <c r="P1633" s="253"/>
      <c r="Q1633" s="253"/>
      <c r="R1633" s="253"/>
      <c r="S1633" s="253"/>
      <c r="T1633" s="254"/>
      <c r="AT1633" s="255" t="s">
        <v>555</v>
      </c>
      <c r="AU1633" s="255" t="s">
        <v>87</v>
      </c>
      <c r="AV1633" s="15" t="s">
        <v>85</v>
      </c>
      <c r="AW1633" s="15" t="s">
        <v>32</v>
      </c>
      <c r="AX1633" s="15" t="s">
        <v>77</v>
      </c>
      <c r="AY1633" s="255" t="s">
        <v>209</v>
      </c>
    </row>
    <row r="1634" spans="2:51" s="13" customFormat="1">
      <c r="B1634" s="212"/>
      <c r="C1634" s="213"/>
      <c r="D1634" s="214" t="s">
        <v>555</v>
      </c>
      <c r="E1634" s="215" t="s">
        <v>1</v>
      </c>
      <c r="F1634" s="216" t="s">
        <v>2226</v>
      </c>
      <c r="G1634" s="213"/>
      <c r="H1634" s="217">
        <v>9.81</v>
      </c>
      <c r="I1634" s="218"/>
      <c r="J1634" s="213"/>
      <c r="K1634" s="213"/>
      <c r="L1634" s="219"/>
      <c r="M1634" s="220"/>
      <c r="N1634" s="221"/>
      <c r="O1634" s="221"/>
      <c r="P1634" s="221"/>
      <c r="Q1634" s="221"/>
      <c r="R1634" s="221"/>
      <c r="S1634" s="221"/>
      <c r="T1634" s="222"/>
      <c r="AT1634" s="223" t="s">
        <v>555</v>
      </c>
      <c r="AU1634" s="223" t="s">
        <v>87</v>
      </c>
      <c r="AV1634" s="13" t="s">
        <v>87</v>
      </c>
      <c r="AW1634" s="13" t="s">
        <v>32</v>
      </c>
      <c r="AX1634" s="13" t="s">
        <v>77</v>
      </c>
      <c r="AY1634" s="223" t="s">
        <v>209</v>
      </c>
    </row>
    <row r="1635" spans="2:51" s="15" customFormat="1">
      <c r="B1635" s="246"/>
      <c r="C1635" s="247"/>
      <c r="D1635" s="214" t="s">
        <v>555</v>
      </c>
      <c r="E1635" s="248" t="s">
        <v>1</v>
      </c>
      <c r="F1635" s="249" t="s">
        <v>2227</v>
      </c>
      <c r="G1635" s="247"/>
      <c r="H1635" s="248" t="s">
        <v>1</v>
      </c>
      <c r="I1635" s="250"/>
      <c r="J1635" s="247"/>
      <c r="K1635" s="247"/>
      <c r="L1635" s="251"/>
      <c r="M1635" s="252"/>
      <c r="N1635" s="253"/>
      <c r="O1635" s="253"/>
      <c r="P1635" s="253"/>
      <c r="Q1635" s="253"/>
      <c r="R1635" s="253"/>
      <c r="S1635" s="253"/>
      <c r="T1635" s="254"/>
      <c r="AT1635" s="255" t="s">
        <v>555</v>
      </c>
      <c r="AU1635" s="255" t="s">
        <v>87</v>
      </c>
      <c r="AV1635" s="15" t="s">
        <v>85</v>
      </c>
      <c r="AW1635" s="15" t="s">
        <v>32</v>
      </c>
      <c r="AX1635" s="15" t="s">
        <v>77</v>
      </c>
      <c r="AY1635" s="255" t="s">
        <v>209</v>
      </c>
    </row>
    <row r="1636" spans="2:51" s="13" customFormat="1">
      <c r="B1636" s="212"/>
      <c r="C1636" s="213"/>
      <c r="D1636" s="214" t="s">
        <v>555</v>
      </c>
      <c r="E1636" s="215" t="s">
        <v>1</v>
      </c>
      <c r="F1636" s="216" t="s">
        <v>2228</v>
      </c>
      <c r="G1636" s="213"/>
      <c r="H1636" s="217">
        <v>166.06</v>
      </c>
      <c r="I1636" s="218"/>
      <c r="J1636" s="213"/>
      <c r="K1636" s="213"/>
      <c r="L1636" s="219"/>
      <c r="M1636" s="220"/>
      <c r="N1636" s="221"/>
      <c r="O1636" s="221"/>
      <c r="P1636" s="221"/>
      <c r="Q1636" s="221"/>
      <c r="R1636" s="221"/>
      <c r="S1636" s="221"/>
      <c r="T1636" s="222"/>
      <c r="AT1636" s="223" t="s">
        <v>555</v>
      </c>
      <c r="AU1636" s="223" t="s">
        <v>87</v>
      </c>
      <c r="AV1636" s="13" t="s">
        <v>87</v>
      </c>
      <c r="AW1636" s="13" t="s">
        <v>32</v>
      </c>
      <c r="AX1636" s="13" t="s">
        <v>77</v>
      </c>
      <c r="AY1636" s="223" t="s">
        <v>209</v>
      </c>
    </row>
    <row r="1637" spans="2:51" s="15" customFormat="1">
      <c r="B1637" s="246"/>
      <c r="C1637" s="247"/>
      <c r="D1637" s="214" t="s">
        <v>555</v>
      </c>
      <c r="E1637" s="248" t="s">
        <v>1</v>
      </c>
      <c r="F1637" s="249" t="s">
        <v>2229</v>
      </c>
      <c r="G1637" s="247"/>
      <c r="H1637" s="248" t="s">
        <v>1</v>
      </c>
      <c r="I1637" s="250"/>
      <c r="J1637" s="247"/>
      <c r="K1637" s="247"/>
      <c r="L1637" s="251"/>
      <c r="M1637" s="252"/>
      <c r="N1637" s="253"/>
      <c r="O1637" s="253"/>
      <c r="P1637" s="253"/>
      <c r="Q1637" s="253"/>
      <c r="R1637" s="253"/>
      <c r="S1637" s="253"/>
      <c r="T1637" s="254"/>
      <c r="AT1637" s="255" t="s">
        <v>555</v>
      </c>
      <c r="AU1637" s="255" t="s">
        <v>87</v>
      </c>
      <c r="AV1637" s="15" t="s">
        <v>85</v>
      </c>
      <c r="AW1637" s="15" t="s">
        <v>32</v>
      </c>
      <c r="AX1637" s="15" t="s">
        <v>77</v>
      </c>
      <c r="AY1637" s="255" t="s">
        <v>209</v>
      </c>
    </row>
    <row r="1638" spans="2:51" s="13" customFormat="1">
      <c r="B1638" s="212"/>
      <c r="C1638" s="213"/>
      <c r="D1638" s="214" t="s">
        <v>555</v>
      </c>
      <c r="E1638" s="215" t="s">
        <v>1</v>
      </c>
      <c r="F1638" s="216" t="s">
        <v>2230</v>
      </c>
      <c r="G1638" s="213"/>
      <c r="H1638" s="217">
        <v>28.57</v>
      </c>
      <c r="I1638" s="218"/>
      <c r="J1638" s="213"/>
      <c r="K1638" s="213"/>
      <c r="L1638" s="219"/>
      <c r="M1638" s="220"/>
      <c r="N1638" s="221"/>
      <c r="O1638" s="221"/>
      <c r="P1638" s="221"/>
      <c r="Q1638" s="221"/>
      <c r="R1638" s="221"/>
      <c r="S1638" s="221"/>
      <c r="T1638" s="222"/>
      <c r="AT1638" s="223" t="s">
        <v>555</v>
      </c>
      <c r="AU1638" s="223" t="s">
        <v>87</v>
      </c>
      <c r="AV1638" s="13" t="s">
        <v>87</v>
      </c>
      <c r="AW1638" s="13" t="s">
        <v>32</v>
      </c>
      <c r="AX1638" s="13" t="s">
        <v>77</v>
      </c>
      <c r="AY1638" s="223" t="s">
        <v>209</v>
      </c>
    </row>
    <row r="1639" spans="2:51" s="15" customFormat="1">
      <c r="B1639" s="246"/>
      <c r="C1639" s="247"/>
      <c r="D1639" s="214" t="s">
        <v>555</v>
      </c>
      <c r="E1639" s="248" t="s">
        <v>1</v>
      </c>
      <c r="F1639" s="249" t="s">
        <v>2231</v>
      </c>
      <c r="G1639" s="247"/>
      <c r="H1639" s="248" t="s">
        <v>1</v>
      </c>
      <c r="I1639" s="250"/>
      <c r="J1639" s="247"/>
      <c r="K1639" s="247"/>
      <c r="L1639" s="251"/>
      <c r="M1639" s="252"/>
      <c r="N1639" s="253"/>
      <c r="O1639" s="253"/>
      <c r="P1639" s="253"/>
      <c r="Q1639" s="253"/>
      <c r="R1639" s="253"/>
      <c r="S1639" s="253"/>
      <c r="T1639" s="254"/>
      <c r="AT1639" s="255" t="s">
        <v>555</v>
      </c>
      <c r="AU1639" s="255" t="s">
        <v>87</v>
      </c>
      <c r="AV1639" s="15" t="s">
        <v>85</v>
      </c>
      <c r="AW1639" s="15" t="s">
        <v>32</v>
      </c>
      <c r="AX1639" s="15" t="s">
        <v>77</v>
      </c>
      <c r="AY1639" s="255" t="s">
        <v>209</v>
      </c>
    </row>
    <row r="1640" spans="2:51" s="13" customFormat="1">
      <c r="B1640" s="212"/>
      <c r="C1640" s="213"/>
      <c r="D1640" s="214" t="s">
        <v>555</v>
      </c>
      <c r="E1640" s="215" t="s">
        <v>1</v>
      </c>
      <c r="F1640" s="216" t="s">
        <v>1751</v>
      </c>
      <c r="G1640" s="213"/>
      <c r="H1640" s="217">
        <v>2.76</v>
      </c>
      <c r="I1640" s="218"/>
      <c r="J1640" s="213"/>
      <c r="K1640" s="213"/>
      <c r="L1640" s="219"/>
      <c r="M1640" s="220"/>
      <c r="N1640" s="221"/>
      <c r="O1640" s="221"/>
      <c r="P1640" s="221"/>
      <c r="Q1640" s="221"/>
      <c r="R1640" s="221"/>
      <c r="S1640" s="221"/>
      <c r="T1640" s="222"/>
      <c r="AT1640" s="223" t="s">
        <v>555</v>
      </c>
      <c r="AU1640" s="223" t="s">
        <v>87</v>
      </c>
      <c r="AV1640" s="13" t="s">
        <v>87</v>
      </c>
      <c r="AW1640" s="13" t="s">
        <v>32</v>
      </c>
      <c r="AX1640" s="13" t="s">
        <v>77</v>
      </c>
      <c r="AY1640" s="223" t="s">
        <v>209</v>
      </c>
    </row>
    <row r="1641" spans="2:51" s="15" customFormat="1">
      <c r="B1641" s="246"/>
      <c r="C1641" s="247"/>
      <c r="D1641" s="214" t="s">
        <v>555</v>
      </c>
      <c r="E1641" s="248" t="s">
        <v>1</v>
      </c>
      <c r="F1641" s="249" t="s">
        <v>2232</v>
      </c>
      <c r="G1641" s="247"/>
      <c r="H1641" s="248" t="s">
        <v>1</v>
      </c>
      <c r="I1641" s="250"/>
      <c r="J1641" s="247"/>
      <c r="K1641" s="247"/>
      <c r="L1641" s="251"/>
      <c r="M1641" s="252"/>
      <c r="N1641" s="253"/>
      <c r="O1641" s="253"/>
      <c r="P1641" s="253"/>
      <c r="Q1641" s="253"/>
      <c r="R1641" s="253"/>
      <c r="S1641" s="253"/>
      <c r="T1641" s="254"/>
      <c r="AT1641" s="255" t="s">
        <v>555</v>
      </c>
      <c r="AU1641" s="255" t="s">
        <v>87</v>
      </c>
      <c r="AV1641" s="15" t="s">
        <v>85</v>
      </c>
      <c r="AW1641" s="15" t="s">
        <v>32</v>
      </c>
      <c r="AX1641" s="15" t="s">
        <v>77</v>
      </c>
      <c r="AY1641" s="255" t="s">
        <v>209</v>
      </c>
    </row>
    <row r="1642" spans="2:51" s="13" customFormat="1">
      <c r="B1642" s="212"/>
      <c r="C1642" s="213"/>
      <c r="D1642" s="214" t="s">
        <v>555</v>
      </c>
      <c r="E1642" s="215" t="s">
        <v>1</v>
      </c>
      <c r="F1642" s="216" t="s">
        <v>2233</v>
      </c>
      <c r="G1642" s="213"/>
      <c r="H1642" s="217">
        <v>2.2799999999999998</v>
      </c>
      <c r="I1642" s="218"/>
      <c r="J1642" s="213"/>
      <c r="K1642" s="213"/>
      <c r="L1642" s="219"/>
      <c r="M1642" s="220"/>
      <c r="N1642" s="221"/>
      <c r="O1642" s="221"/>
      <c r="P1642" s="221"/>
      <c r="Q1642" s="221"/>
      <c r="R1642" s="221"/>
      <c r="S1642" s="221"/>
      <c r="T1642" s="222"/>
      <c r="AT1642" s="223" t="s">
        <v>555</v>
      </c>
      <c r="AU1642" s="223" t="s">
        <v>87</v>
      </c>
      <c r="AV1642" s="13" t="s">
        <v>87</v>
      </c>
      <c r="AW1642" s="13" t="s">
        <v>32</v>
      </c>
      <c r="AX1642" s="13" t="s">
        <v>77</v>
      </c>
      <c r="AY1642" s="223" t="s">
        <v>209</v>
      </c>
    </row>
    <row r="1643" spans="2:51" s="15" customFormat="1">
      <c r="B1643" s="246"/>
      <c r="C1643" s="247"/>
      <c r="D1643" s="214" t="s">
        <v>555</v>
      </c>
      <c r="E1643" s="248" t="s">
        <v>1</v>
      </c>
      <c r="F1643" s="249" t="s">
        <v>2234</v>
      </c>
      <c r="G1643" s="247"/>
      <c r="H1643" s="248" t="s">
        <v>1</v>
      </c>
      <c r="I1643" s="250"/>
      <c r="J1643" s="247"/>
      <c r="K1643" s="247"/>
      <c r="L1643" s="251"/>
      <c r="M1643" s="252"/>
      <c r="N1643" s="253"/>
      <c r="O1643" s="253"/>
      <c r="P1643" s="253"/>
      <c r="Q1643" s="253"/>
      <c r="R1643" s="253"/>
      <c r="S1643" s="253"/>
      <c r="T1643" s="254"/>
      <c r="AT1643" s="255" t="s">
        <v>555</v>
      </c>
      <c r="AU1643" s="255" t="s">
        <v>87</v>
      </c>
      <c r="AV1643" s="15" t="s">
        <v>85</v>
      </c>
      <c r="AW1643" s="15" t="s">
        <v>32</v>
      </c>
      <c r="AX1643" s="15" t="s">
        <v>77</v>
      </c>
      <c r="AY1643" s="255" t="s">
        <v>209</v>
      </c>
    </row>
    <row r="1644" spans="2:51" s="13" customFormat="1">
      <c r="B1644" s="212"/>
      <c r="C1644" s="213"/>
      <c r="D1644" s="214" t="s">
        <v>555</v>
      </c>
      <c r="E1644" s="215" t="s">
        <v>1</v>
      </c>
      <c r="F1644" s="216" t="s">
        <v>1780</v>
      </c>
      <c r="G1644" s="213"/>
      <c r="H1644" s="217">
        <v>1.32</v>
      </c>
      <c r="I1644" s="218"/>
      <c r="J1644" s="213"/>
      <c r="K1644" s="213"/>
      <c r="L1644" s="219"/>
      <c r="M1644" s="220"/>
      <c r="N1644" s="221"/>
      <c r="O1644" s="221"/>
      <c r="P1644" s="221"/>
      <c r="Q1644" s="221"/>
      <c r="R1644" s="221"/>
      <c r="S1644" s="221"/>
      <c r="T1644" s="222"/>
      <c r="AT1644" s="223" t="s">
        <v>555</v>
      </c>
      <c r="AU1644" s="223" t="s">
        <v>87</v>
      </c>
      <c r="AV1644" s="13" t="s">
        <v>87</v>
      </c>
      <c r="AW1644" s="13" t="s">
        <v>32</v>
      </c>
      <c r="AX1644" s="13" t="s">
        <v>77</v>
      </c>
      <c r="AY1644" s="223" t="s">
        <v>209</v>
      </c>
    </row>
    <row r="1645" spans="2:51" s="15" customFormat="1">
      <c r="B1645" s="246"/>
      <c r="C1645" s="247"/>
      <c r="D1645" s="214" t="s">
        <v>555</v>
      </c>
      <c r="E1645" s="248" t="s">
        <v>1</v>
      </c>
      <c r="F1645" s="249" t="s">
        <v>2235</v>
      </c>
      <c r="G1645" s="247"/>
      <c r="H1645" s="248" t="s">
        <v>1</v>
      </c>
      <c r="I1645" s="250"/>
      <c r="J1645" s="247"/>
      <c r="K1645" s="247"/>
      <c r="L1645" s="251"/>
      <c r="M1645" s="252"/>
      <c r="N1645" s="253"/>
      <c r="O1645" s="253"/>
      <c r="P1645" s="253"/>
      <c r="Q1645" s="253"/>
      <c r="R1645" s="253"/>
      <c r="S1645" s="253"/>
      <c r="T1645" s="254"/>
      <c r="AT1645" s="255" t="s">
        <v>555</v>
      </c>
      <c r="AU1645" s="255" t="s">
        <v>87</v>
      </c>
      <c r="AV1645" s="15" t="s">
        <v>85</v>
      </c>
      <c r="AW1645" s="15" t="s">
        <v>32</v>
      </c>
      <c r="AX1645" s="15" t="s">
        <v>77</v>
      </c>
      <c r="AY1645" s="255" t="s">
        <v>209</v>
      </c>
    </row>
    <row r="1646" spans="2:51" s="13" customFormat="1">
      <c r="B1646" s="212"/>
      <c r="C1646" s="213"/>
      <c r="D1646" s="214" t="s">
        <v>555</v>
      </c>
      <c r="E1646" s="215" t="s">
        <v>1</v>
      </c>
      <c r="F1646" s="216" t="s">
        <v>2236</v>
      </c>
      <c r="G1646" s="213"/>
      <c r="H1646" s="217">
        <v>29.28</v>
      </c>
      <c r="I1646" s="218"/>
      <c r="J1646" s="213"/>
      <c r="K1646" s="213"/>
      <c r="L1646" s="219"/>
      <c r="M1646" s="220"/>
      <c r="N1646" s="221"/>
      <c r="O1646" s="221"/>
      <c r="P1646" s="221"/>
      <c r="Q1646" s="221"/>
      <c r="R1646" s="221"/>
      <c r="S1646" s="221"/>
      <c r="T1646" s="222"/>
      <c r="AT1646" s="223" t="s">
        <v>555</v>
      </c>
      <c r="AU1646" s="223" t="s">
        <v>87</v>
      </c>
      <c r="AV1646" s="13" t="s">
        <v>87</v>
      </c>
      <c r="AW1646" s="13" t="s">
        <v>32</v>
      </c>
      <c r="AX1646" s="13" t="s">
        <v>77</v>
      </c>
      <c r="AY1646" s="223" t="s">
        <v>209</v>
      </c>
    </row>
    <row r="1647" spans="2:51" s="15" customFormat="1">
      <c r="B1647" s="246"/>
      <c r="C1647" s="247"/>
      <c r="D1647" s="214" t="s">
        <v>555</v>
      </c>
      <c r="E1647" s="248" t="s">
        <v>1</v>
      </c>
      <c r="F1647" s="249" t="s">
        <v>2237</v>
      </c>
      <c r="G1647" s="247"/>
      <c r="H1647" s="248" t="s">
        <v>1</v>
      </c>
      <c r="I1647" s="250"/>
      <c r="J1647" s="247"/>
      <c r="K1647" s="247"/>
      <c r="L1647" s="251"/>
      <c r="M1647" s="252"/>
      <c r="N1647" s="253"/>
      <c r="O1647" s="253"/>
      <c r="P1647" s="253"/>
      <c r="Q1647" s="253"/>
      <c r="R1647" s="253"/>
      <c r="S1647" s="253"/>
      <c r="T1647" s="254"/>
      <c r="AT1647" s="255" t="s">
        <v>555</v>
      </c>
      <c r="AU1647" s="255" t="s">
        <v>87</v>
      </c>
      <c r="AV1647" s="15" t="s">
        <v>85</v>
      </c>
      <c r="AW1647" s="15" t="s">
        <v>32</v>
      </c>
      <c r="AX1647" s="15" t="s">
        <v>77</v>
      </c>
      <c r="AY1647" s="255" t="s">
        <v>209</v>
      </c>
    </row>
    <row r="1648" spans="2:51" s="13" customFormat="1">
      <c r="B1648" s="212"/>
      <c r="C1648" s="213"/>
      <c r="D1648" s="214" t="s">
        <v>555</v>
      </c>
      <c r="E1648" s="215" t="s">
        <v>1</v>
      </c>
      <c r="F1648" s="216" t="s">
        <v>1412</v>
      </c>
      <c r="G1648" s="213"/>
      <c r="H1648" s="217">
        <v>2.78</v>
      </c>
      <c r="I1648" s="218"/>
      <c r="J1648" s="213"/>
      <c r="K1648" s="213"/>
      <c r="L1648" s="219"/>
      <c r="M1648" s="220"/>
      <c r="N1648" s="221"/>
      <c r="O1648" s="221"/>
      <c r="P1648" s="221"/>
      <c r="Q1648" s="221"/>
      <c r="R1648" s="221"/>
      <c r="S1648" s="221"/>
      <c r="T1648" s="222"/>
      <c r="AT1648" s="223" t="s">
        <v>555</v>
      </c>
      <c r="AU1648" s="223" t="s">
        <v>87</v>
      </c>
      <c r="AV1648" s="13" t="s">
        <v>87</v>
      </c>
      <c r="AW1648" s="13" t="s">
        <v>32</v>
      </c>
      <c r="AX1648" s="13" t="s">
        <v>77</v>
      </c>
      <c r="AY1648" s="223" t="s">
        <v>209</v>
      </c>
    </row>
    <row r="1649" spans="2:51" s="15" customFormat="1">
      <c r="B1649" s="246"/>
      <c r="C1649" s="247"/>
      <c r="D1649" s="214" t="s">
        <v>555</v>
      </c>
      <c r="E1649" s="248" t="s">
        <v>1</v>
      </c>
      <c r="F1649" s="249" t="s">
        <v>2238</v>
      </c>
      <c r="G1649" s="247"/>
      <c r="H1649" s="248" t="s">
        <v>1</v>
      </c>
      <c r="I1649" s="250"/>
      <c r="J1649" s="247"/>
      <c r="K1649" s="247"/>
      <c r="L1649" s="251"/>
      <c r="M1649" s="252"/>
      <c r="N1649" s="253"/>
      <c r="O1649" s="253"/>
      <c r="P1649" s="253"/>
      <c r="Q1649" s="253"/>
      <c r="R1649" s="253"/>
      <c r="S1649" s="253"/>
      <c r="T1649" s="254"/>
      <c r="AT1649" s="255" t="s">
        <v>555</v>
      </c>
      <c r="AU1649" s="255" t="s">
        <v>87</v>
      </c>
      <c r="AV1649" s="15" t="s">
        <v>85</v>
      </c>
      <c r="AW1649" s="15" t="s">
        <v>32</v>
      </c>
      <c r="AX1649" s="15" t="s">
        <v>77</v>
      </c>
      <c r="AY1649" s="255" t="s">
        <v>209</v>
      </c>
    </row>
    <row r="1650" spans="2:51" s="13" customFormat="1">
      <c r="B1650" s="212"/>
      <c r="C1650" s="213"/>
      <c r="D1650" s="214" t="s">
        <v>555</v>
      </c>
      <c r="E1650" s="215" t="s">
        <v>1</v>
      </c>
      <c r="F1650" s="216" t="s">
        <v>1809</v>
      </c>
      <c r="G1650" s="213"/>
      <c r="H1650" s="217">
        <v>2.52</v>
      </c>
      <c r="I1650" s="218"/>
      <c r="J1650" s="213"/>
      <c r="K1650" s="213"/>
      <c r="L1650" s="219"/>
      <c r="M1650" s="220"/>
      <c r="N1650" s="221"/>
      <c r="O1650" s="221"/>
      <c r="P1650" s="221"/>
      <c r="Q1650" s="221"/>
      <c r="R1650" s="221"/>
      <c r="S1650" s="221"/>
      <c r="T1650" s="222"/>
      <c r="AT1650" s="223" t="s">
        <v>555</v>
      </c>
      <c r="AU1650" s="223" t="s">
        <v>87</v>
      </c>
      <c r="AV1650" s="13" t="s">
        <v>87</v>
      </c>
      <c r="AW1650" s="13" t="s">
        <v>32</v>
      </c>
      <c r="AX1650" s="13" t="s">
        <v>77</v>
      </c>
      <c r="AY1650" s="223" t="s">
        <v>209</v>
      </c>
    </row>
    <row r="1651" spans="2:51" s="15" customFormat="1">
      <c r="B1651" s="246"/>
      <c r="C1651" s="247"/>
      <c r="D1651" s="214" t="s">
        <v>555</v>
      </c>
      <c r="E1651" s="248" t="s">
        <v>1</v>
      </c>
      <c r="F1651" s="249" t="s">
        <v>2239</v>
      </c>
      <c r="G1651" s="247"/>
      <c r="H1651" s="248" t="s">
        <v>1</v>
      </c>
      <c r="I1651" s="250"/>
      <c r="J1651" s="247"/>
      <c r="K1651" s="247"/>
      <c r="L1651" s="251"/>
      <c r="M1651" s="252"/>
      <c r="N1651" s="253"/>
      <c r="O1651" s="253"/>
      <c r="P1651" s="253"/>
      <c r="Q1651" s="253"/>
      <c r="R1651" s="253"/>
      <c r="S1651" s="253"/>
      <c r="T1651" s="254"/>
      <c r="AT1651" s="255" t="s">
        <v>555</v>
      </c>
      <c r="AU1651" s="255" t="s">
        <v>87</v>
      </c>
      <c r="AV1651" s="15" t="s">
        <v>85</v>
      </c>
      <c r="AW1651" s="15" t="s">
        <v>32</v>
      </c>
      <c r="AX1651" s="15" t="s">
        <v>77</v>
      </c>
      <c r="AY1651" s="255" t="s">
        <v>209</v>
      </c>
    </row>
    <row r="1652" spans="2:51" s="13" customFormat="1">
      <c r="B1652" s="212"/>
      <c r="C1652" s="213"/>
      <c r="D1652" s="214" t="s">
        <v>555</v>
      </c>
      <c r="E1652" s="215" t="s">
        <v>1</v>
      </c>
      <c r="F1652" s="216" t="s">
        <v>2240</v>
      </c>
      <c r="G1652" s="213"/>
      <c r="H1652" s="217">
        <v>1.46</v>
      </c>
      <c r="I1652" s="218"/>
      <c r="J1652" s="213"/>
      <c r="K1652" s="213"/>
      <c r="L1652" s="219"/>
      <c r="M1652" s="220"/>
      <c r="N1652" s="221"/>
      <c r="O1652" s="221"/>
      <c r="P1652" s="221"/>
      <c r="Q1652" s="221"/>
      <c r="R1652" s="221"/>
      <c r="S1652" s="221"/>
      <c r="T1652" s="222"/>
      <c r="AT1652" s="223" t="s">
        <v>555</v>
      </c>
      <c r="AU1652" s="223" t="s">
        <v>87</v>
      </c>
      <c r="AV1652" s="13" t="s">
        <v>87</v>
      </c>
      <c r="AW1652" s="13" t="s">
        <v>32</v>
      </c>
      <c r="AX1652" s="13" t="s">
        <v>77</v>
      </c>
      <c r="AY1652" s="223" t="s">
        <v>209</v>
      </c>
    </row>
    <row r="1653" spans="2:51" s="15" customFormat="1">
      <c r="B1653" s="246"/>
      <c r="C1653" s="247"/>
      <c r="D1653" s="214" t="s">
        <v>555</v>
      </c>
      <c r="E1653" s="248" t="s">
        <v>1</v>
      </c>
      <c r="F1653" s="249" t="s">
        <v>2241</v>
      </c>
      <c r="G1653" s="247"/>
      <c r="H1653" s="248" t="s">
        <v>1</v>
      </c>
      <c r="I1653" s="250"/>
      <c r="J1653" s="247"/>
      <c r="K1653" s="247"/>
      <c r="L1653" s="251"/>
      <c r="M1653" s="252"/>
      <c r="N1653" s="253"/>
      <c r="O1653" s="253"/>
      <c r="P1653" s="253"/>
      <c r="Q1653" s="253"/>
      <c r="R1653" s="253"/>
      <c r="S1653" s="253"/>
      <c r="T1653" s="254"/>
      <c r="AT1653" s="255" t="s">
        <v>555</v>
      </c>
      <c r="AU1653" s="255" t="s">
        <v>87</v>
      </c>
      <c r="AV1653" s="15" t="s">
        <v>85</v>
      </c>
      <c r="AW1653" s="15" t="s">
        <v>32</v>
      </c>
      <c r="AX1653" s="15" t="s">
        <v>77</v>
      </c>
      <c r="AY1653" s="255" t="s">
        <v>209</v>
      </c>
    </row>
    <row r="1654" spans="2:51" s="13" customFormat="1">
      <c r="B1654" s="212"/>
      <c r="C1654" s="213"/>
      <c r="D1654" s="214" t="s">
        <v>555</v>
      </c>
      <c r="E1654" s="215" t="s">
        <v>1</v>
      </c>
      <c r="F1654" s="216" t="s">
        <v>2236</v>
      </c>
      <c r="G1654" s="213"/>
      <c r="H1654" s="217">
        <v>29.28</v>
      </c>
      <c r="I1654" s="218"/>
      <c r="J1654" s="213"/>
      <c r="K1654" s="213"/>
      <c r="L1654" s="219"/>
      <c r="M1654" s="220"/>
      <c r="N1654" s="221"/>
      <c r="O1654" s="221"/>
      <c r="P1654" s="221"/>
      <c r="Q1654" s="221"/>
      <c r="R1654" s="221"/>
      <c r="S1654" s="221"/>
      <c r="T1654" s="222"/>
      <c r="AT1654" s="223" t="s">
        <v>555</v>
      </c>
      <c r="AU1654" s="223" t="s">
        <v>87</v>
      </c>
      <c r="AV1654" s="13" t="s">
        <v>87</v>
      </c>
      <c r="AW1654" s="13" t="s">
        <v>32</v>
      </c>
      <c r="AX1654" s="13" t="s">
        <v>77</v>
      </c>
      <c r="AY1654" s="223" t="s">
        <v>209</v>
      </c>
    </row>
    <row r="1655" spans="2:51" s="15" customFormat="1">
      <c r="B1655" s="246"/>
      <c r="C1655" s="247"/>
      <c r="D1655" s="214" t="s">
        <v>555</v>
      </c>
      <c r="E1655" s="248" t="s">
        <v>1</v>
      </c>
      <c r="F1655" s="249" t="s">
        <v>2242</v>
      </c>
      <c r="G1655" s="247"/>
      <c r="H1655" s="248" t="s">
        <v>1</v>
      </c>
      <c r="I1655" s="250"/>
      <c r="J1655" s="247"/>
      <c r="K1655" s="247"/>
      <c r="L1655" s="251"/>
      <c r="M1655" s="252"/>
      <c r="N1655" s="253"/>
      <c r="O1655" s="253"/>
      <c r="P1655" s="253"/>
      <c r="Q1655" s="253"/>
      <c r="R1655" s="253"/>
      <c r="S1655" s="253"/>
      <c r="T1655" s="254"/>
      <c r="AT1655" s="255" t="s">
        <v>555</v>
      </c>
      <c r="AU1655" s="255" t="s">
        <v>87</v>
      </c>
      <c r="AV1655" s="15" t="s">
        <v>85</v>
      </c>
      <c r="AW1655" s="15" t="s">
        <v>32</v>
      </c>
      <c r="AX1655" s="15" t="s">
        <v>77</v>
      </c>
      <c r="AY1655" s="255" t="s">
        <v>209</v>
      </c>
    </row>
    <row r="1656" spans="2:51" s="13" customFormat="1">
      <c r="B1656" s="212"/>
      <c r="C1656" s="213"/>
      <c r="D1656" s="214" t="s">
        <v>555</v>
      </c>
      <c r="E1656" s="215" t="s">
        <v>1</v>
      </c>
      <c r="F1656" s="216" t="s">
        <v>1412</v>
      </c>
      <c r="G1656" s="213"/>
      <c r="H1656" s="217">
        <v>2.78</v>
      </c>
      <c r="I1656" s="218"/>
      <c r="J1656" s="213"/>
      <c r="K1656" s="213"/>
      <c r="L1656" s="219"/>
      <c r="M1656" s="220"/>
      <c r="N1656" s="221"/>
      <c r="O1656" s="221"/>
      <c r="P1656" s="221"/>
      <c r="Q1656" s="221"/>
      <c r="R1656" s="221"/>
      <c r="S1656" s="221"/>
      <c r="T1656" s="222"/>
      <c r="AT1656" s="223" t="s">
        <v>555</v>
      </c>
      <c r="AU1656" s="223" t="s">
        <v>87</v>
      </c>
      <c r="AV1656" s="13" t="s">
        <v>87</v>
      </c>
      <c r="AW1656" s="13" t="s">
        <v>32</v>
      </c>
      <c r="AX1656" s="13" t="s">
        <v>77</v>
      </c>
      <c r="AY1656" s="223" t="s">
        <v>209</v>
      </c>
    </row>
    <row r="1657" spans="2:51" s="15" customFormat="1">
      <c r="B1657" s="246"/>
      <c r="C1657" s="247"/>
      <c r="D1657" s="214" t="s">
        <v>555</v>
      </c>
      <c r="E1657" s="248" t="s">
        <v>1</v>
      </c>
      <c r="F1657" s="249" t="s">
        <v>2243</v>
      </c>
      <c r="G1657" s="247"/>
      <c r="H1657" s="248" t="s">
        <v>1</v>
      </c>
      <c r="I1657" s="250"/>
      <c r="J1657" s="247"/>
      <c r="K1657" s="247"/>
      <c r="L1657" s="251"/>
      <c r="M1657" s="252"/>
      <c r="N1657" s="253"/>
      <c r="O1657" s="253"/>
      <c r="P1657" s="253"/>
      <c r="Q1657" s="253"/>
      <c r="R1657" s="253"/>
      <c r="S1657" s="253"/>
      <c r="T1657" s="254"/>
      <c r="AT1657" s="255" t="s">
        <v>555</v>
      </c>
      <c r="AU1657" s="255" t="s">
        <v>87</v>
      </c>
      <c r="AV1657" s="15" t="s">
        <v>85</v>
      </c>
      <c r="AW1657" s="15" t="s">
        <v>32</v>
      </c>
      <c r="AX1657" s="15" t="s">
        <v>77</v>
      </c>
      <c r="AY1657" s="255" t="s">
        <v>209</v>
      </c>
    </row>
    <row r="1658" spans="2:51" s="13" customFormat="1">
      <c r="B1658" s="212"/>
      <c r="C1658" s="213"/>
      <c r="D1658" s="214" t="s">
        <v>555</v>
      </c>
      <c r="E1658" s="215" t="s">
        <v>1</v>
      </c>
      <c r="F1658" s="216" t="s">
        <v>1809</v>
      </c>
      <c r="G1658" s="213"/>
      <c r="H1658" s="217">
        <v>2.52</v>
      </c>
      <c r="I1658" s="218"/>
      <c r="J1658" s="213"/>
      <c r="K1658" s="213"/>
      <c r="L1658" s="219"/>
      <c r="M1658" s="220"/>
      <c r="N1658" s="221"/>
      <c r="O1658" s="221"/>
      <c r="P1658" s="221"/>
      <c r="Q1658" s="221"/>
      <c r="R1658" s="221"/>
      <c r="S1658" s="221"/>
      <c r="T1658" s="222"/>
      <c r="AT1658" s="223" t="s">
        <v>555</v>
      </c>
      <c r="AU1658" s="223" t="s">
        <v>87</v>
      </c>
      <c r="AV1658" s="13" t="s">
        <v>87</v>
      </c>
      <c r="AW1658" s="13" t="s">
        <v>32</v>
      </c>
      <c r="AX1658" s="13" t="s">
        <v>77</v>
      </c>
      <c r="AY1658" s="223" t="s">
        <v>209</v>
      </c>
    </row>
    <row r="1659" spans="2:51" s="15" customFormat="1">
      <c r="B1659" s="246"/>
      <c r="C1659" s="247"/>
      <c r="D1659" s="214" t="s">
        <v>555</v>
      </c>
      <c r="E1659" s="248" t="s">
        <v>1</v>
      </c>
      <c r="F1659" s="249" t="s">
        <v>2244</v>
      </c>
      <c r="G1659" s="247"/>
      <c r="H1659" s="248" t="s">
        <v>1</v>
      </c>
      <c r="I1659" s="250"/>
      <c r="J1659" s="247"/>
      <c r="K1659" s="247"/>
      <c r="L1659" s="251"/>
      <c r="M1659" s="252"/>
      <c r="N1659" s="253"/>
      <c r="O1659" s="253"/>
      <c r="P1659" s="253"/>
      <c r="Q1659" s="253"/>
      <c r="R1659" s="253"/>
      <c r="S1659" s="253"/>
      <c r="T1659" s="254"/>
      <c r="AT1659" s="255" t="s">
        <v>555</v>
      </c>
      <c r="AU1659" s="255" t="s">
        <v>87</v>
      </c>
      <c r="AV1659" s="15" t="s">
        <v>85</v>
      </c>
      <c r="AW1659" s="15" t="s">
        <v>32</v>
      </c>
      <c r="AX1659" s="15" t="s">
        <v>77</v>
      </c>
      <c r="AY1659" s="255" t="s">
        <v>209</v>
      </c>
    </row>
    <row r="1660" spans="2:51" s="13" customFormat="1">
      <c r="B1660" s="212"/>
      <c r="C1660" s="213"/>
      <c r="D1660" s="214" t="s">
        <v>555</v>
      </c>
      <c r="E1660" s="215" t="s">
        <v>1</v>
      </c>
      <c r="F1660" s="216" t="s">
        <v>2240</v>
      </c>
      <c r="G1660" s="213"/>
      <c r="H1660" s="217">
        <v>1.46</v>
      </c>
      <c r="I1660" s="218"/>
      <c r="J1660" s="213"/>
      <c r="K1660" s="213"/>
      <c r="L1660" s="219"/>
      <c r="M1660" s="220"/>
      <c r="N1660" s="221"/>
      <c r="O1660" s="221"/>
      <c r="P1660" s="221"/>
      <c r="Q1660" s="221"/>
      <c r="R1660" s="221"/>
      <c r="S1660" s="221"/>
      <c r="T1660" s="222"/>
      <c r="AT1660" s="223" t="s">
        <v>555</v>
      </c>
      <c r="AU1660" s="223" t="s">
        <v>87</v>
      </c>
      <c r="AV1660" s="13" t="s">
        <v>87</v>
      </c>
      <c r="AW1660" s="13" t="s">
        <v>32</v>
      </c>
      <c r="AX1660" s="13" t="s">
        <v>77</v>
      </c>
      <c r="AY1660" s="223" t="s">
        <v>209</v>
      </c>
    </row>
    <row r="1661" spans="2:51" s="15" customFormat="1">
      <c r="B1661" s="246"/>
      <c r="C1661" s="247"/>
      <c r="D1661" s="214" t="s">
        <v>555</v>
      </c>
      <c r="E1661" s="248" t="s">
        <v>1</v>
      </c>
      <c r="F1661" s="249" t="s">
        <v>2245</v>
      </c>
      <c r="G1661" s="247"/>
      <c r="H1661" s="248" t="s">
        <v>1</v>
      </c>
      <c r="I1661" s="250"/>
      <c r="J1661" s="247"/>
      <c r="K1661" s="247"/>
      <c r="L1661" s="251"/>
      <c r="M1661" s="252"/>
      <c r="N1661" s="253"/>
      <c r="O1661" s="253"/>
      <c r="P1661" s="253"/>
      <c r="Q1661" s="253"/>
      <c r="R1661" s="253"/>
      <c r="S1661" s="253"/>
      <c r="T1661" s="254"/>
      <c r="AT1661" s="255" t="s">
        <v>555</v>
      </c>
      <c r="AU1661" s="255" t="s">
        <v>87</v>
      </c>
      <c r="AV1661" s="15" t="s">
        <v>85</v>
      </c>
      <c r="AW1661" s="15" t="s">
        <v>32</v>
      </c>
      <c r="AX1661" s="15" t="s">
        <v>77</v>
      </c>
      <c r="AY1661" s="255" t="s">
        <v>209</v>
      </c>
    </row>
    <row r="1662" spans="2:51" s="13" customFormat="1">
      <c r="B1662" s="212"/>
      <c r="C1662" s="213"/>
      <c r="D1662" s="214" t="s">
        <v>555</v>
      </c>
      <c r="E1662" s="215" t="s">
        <v>1</v>
      </c>
      <c r="F1662" s="216" t="s">
        <v>2246</v>
      </c>
      <c r="G1662" s="213"/>
      <c r="H1662" s="217">
        <v>29.16</v>
      </c>
      <c r="I1662" s="218"/>
      <c r="J1662" s="213"/>
      <c r="K1662" s="213"/>
      <c r="L1662" s="219"/>
      <c r="M1662" s="220"/>
      <c r="N1662" s="221"/>
      <c r="O1662" s="221"/>
      <c r="P1662" s="221"/>
      <c r="Q1662" s="221"/>
      <c r="R1662" s="221"/>
      <c r="S1662" s="221"/>
      <c r="T1662" s="222"/>
      <c r="AT1662" s="223" t="s">
        <v>555</v>
      </c>
      <c r="AU1662" s="223" t="s">
        <v>87</v>
      </c>
      <c r="AV1662" s="13" t="s">
        <v>87</v>
      </c>
      <c r="AW1662" s="13" t="s">
        <v>32</v>
      </c>
      <c r="AX1662" s="13" t="s">
        <v>77</v>
      </c>
      <c r="AY1662" s="223" t="s">
        <v>209</v>
      </c>
    </row>
    <row r="1663" spans="2:51" s="15" customFormat="1">
      <c r="B1663" s="246"/>
      <c r="C1663" s="247"/>
      <c r="D1663" s="214" t="s">
        <v>555</v>
      </c>
      <c r="E1663" s="248" t="s">
        <v>1</v>
      </c>
      <c r="F1663" s="249" t="s">
        <v>2247</v>
      </c>
      <c r="G1663" s="247"/>
      <c r="H1663" s="248" t="s">
        <v>1</v>
      </c>
      <c r="I1663" s="250"/>
      <c r="J1663" s="247"/>
      <c r="K1663" s="247"/>
      <c r="L1663" s="251"/>
      <c r="M1663" s="252"/>
      <c r="N1663" s="253"/>
      <c r="O1663" s="253"/>
      <c r="P1663" s="253"/>
      <c r="Q1663" s="253"/>
      <c r="R1663" s="253"/>
      <c r="S1663" s="253"/>
      <c r="T1663" s="254"/>
      <c r="AT1663" s="255" t="s">
        <v>555</v>
      </c>
      <c r="AU1663" s="255" t="s">
        <v>87</v>
      </c>
      <c r="AV1663" s="15" t="s">
        <v>85</v>
      </c>
      <c r="AW1663" s="15" t="s">
        <v>32</v>
      </c>
      <c r="AX1663" s="15" t="s">
        <v>77</v>
      </c>
      <c r="AY1663" s="255" t="s">
        <v>209</v>
      </c>
    </row>
    <row r="1664" spans="2:51" s="13" customFormat="1">
      <c r="B1664" s="212"/>
      <c r="C1664" s="213"/>
      <c r="D1664" s="214" t="s">
        <v>555</v>
      </c>
      <c r="E1664" s="215" t="s">
        <v>1</v>
      </c>
      <c r="F1664" s="216" t="s">
        <v>1412</v>
      </c>
      <c r="G1664" s="213"/>
      <c r="H1664" s="217">
        <v>2.78</v>
      </c>
      <c r="I1664" s="218"/>
      <c r="J1664" s="213"/>
      <c r="K1664" s="213"/>
      <c r="L1664" s="219"/>
      <c r="M1664" s="220"/>
      <c r="N1664" s="221"/>
      <c r="O1664" s="221"/>
      <c r="P1664" s="221"/>
      <c r="Q1664" s="221"/>
      <c r="R1664" s="221"/>
      <c r="S1664" s="221"/>
      <c r="T1664" s="222"/>
      <c r="AT1664" s="223" t="s">
        <v>555</v>
      </c>
      <c r="AU1664" s="223" t="s">
        <v>87</v>
      </c>
      <c r="AV1664" s="13" t="s">
        <v>87</v>
      </c>
      <c r="AW1664" s="13" t="s">
        <v>32</v>
      </c>
      <c r="AX1664" s="13" t="s">
        <v>77</v>
      </c>
      <c r="AY1664" s="223" t="s">
        <v>209</v>
      </c>
    </row>
    <row r="1665" spans="2:51" s="15" customFormat="1">
      <c r="B1665" s="246"/>
      <c r="C1665" s="247"/>
      <c r="D1665" s="214" t="s">
        <v>555</v>
      </c>
      <c r="E1665" s="248" t="s">
        <v>1</v>
      </c>
      <c r="F1665" s="249" t="s">
        <v>2248</v>
      </c>
      <c r="G1665" s="247"/>
      <c r="H1665" s="248" t="s">
        <v>1</v>
      </c>
      <c r="I1665" s="250"/>
      <c r="J1665" s="247"/>
      <c r="K1665" s="247"/>
      <c r="L1665" s="251"/>
      <c r="M1665" s="252"/>
      <c r="N1665" s="253"/>
      <c r="O1665" s="253"/>
      <c r="P1665" s="253"/>
      <c r="Q1665" s="253"/>
      <c r="R1665" s="253"/>
      <c r="S1665" s="253"/>
      <c r="T1665" s="254"/>
      <c r="AT1665" s="255" t="s">
        <v>555</v>
      </c>
      <c r="AU1665" s="255" t="s">
        <v>87</v>
      </c>
      <c r="AV1665" s="15" t="s">
        <v>85</v>
      </c>
      <c r="AW1665" s="15" t="s">
        <v>32</v>
      </c>
      <c r="AX1665" s="15" t="s">
        <v>77</v>
      </c>
      <c r="AY1665" s="255" t="s">
        <v>209</v>
      </c>
    </row>
    <row r="1666" spans="2:51" s="13" customFormat="1">
      <c r="B1666" s="212"/>
      <c r="C1666" s="213"/>
      <c r="D1666" s="214" t="s">
        <v>555</v>
      </c>
      <c r="E1666" s="215" t="s">
        <v>1</v>
      </c>
      <c r="F1666" s="216" t="s">
        <v>1809</v>
      </c>
      <c r="G1666" s="213"/>
      <c r="H1666" s="217">
        <v>2.52</v>
      </c>
      <c r="I1666" s="218"/>
      <c r="J1666" s="213"/>
      <c r="K1666" s="213"/>
      <c r="L1666" s="219"/>
      <c r="M1666" s="220"/>
      <c r="N1666" s="221"/>
      <c r="O1666" s="221"/>
      <c r="P1666" s="221"/>
      <c r="Q1666" s="221"/>
      <c r="R1666" s="221"/>
      <c r="S1666" s="221"/>
      <c r="T1666" s="222"/>
      <c r="AT1666" s="223" t="s">
        <v>555</v>
      </c>
      <c r="AU1666" s="223" t="s">
        <v>87</v>
      </c>
      <c r="AV1666" s="13" t="s">
        <v>87</v>
      </c>
      <c r="AW1666" s="13" t="s">
        <v>32</v>
      </c>
      <c r="AX1666" s="13" t="s">
        <v>77</v>
      </c>
      <c r="AY1666" s="223" t="s">
        <v>209</v>
      </c>
    </row>
    <row r="1667" spans="2:51" s="15" customFormat="1">
      <c r="B1667" s="246"/>
      <c r="C1667" s="247"/>
      <c r="D1667" s="214" t="s">
        <v>555</v>
      </c>
      <c r="E1667" s="248" t="s">
        <v>1</v>
      </c>
      <c r="F1667" s="249" t="s">
        <v>2249</v>
      </c>
      <c r="G1667" s="247"/>
      <c r="H1667" s="248" t="s">
        <v>1</v>
      </c>
      <c r="I1667" s="250"/>
      <c r="J1667" s="247"/>
      <c r="K1667" s="247"/>
      <c r="L1667" s="251"/>
      <c r="M1667" s="252"/>
      <c r="N1667" s="253"/>
      <c r="O1667" s="253"/>
      <c r="P1667" s="253"/>
      <c r="Q1667" s="253"/>
      <c r="R1667" s="253"/>
      <c r="S1667" s="253"/>
      <c r="T1667" s="254"/>
      <c r="AT1667" s="255" t="s">
        <v>555</v>
      </c>
      <c r="AU1667" s="255" t="s">
        <v>87</v>
      </c>
      <c r="AV1667" s="15" t="s">
        <v>85</v>
      </c>
      <c r="AW1667" s="15" t="s">
        <v>32</v>
      </c>
      <c r="AX1667" s="15" t="s">
        <v>77</v>
      </c>
      <c r="AY1667" s="255" t="s">
        <v>209</v>
      </c>
    </row>
    <row r="1668" spans="2:51" s="13" customFormat="1">
      <c r="B1668" s="212"/>
      <c r="C1668" s="213"/>
      <c r="D1668" s="214" t="s">
        <v>555</v>
      </c>
      <c r="E1668" s="215" t="s">
        <v>1</v>
      </c>
      <c r="F1668" s="216" t="s">
        <v>2240</v>
      </c>
      <c r="G1668" s="213"/>
      <c r="H1668" s="217">
        <v>1.46</v>
      </c>
      <c r="I1668" s="218"/>
      <c r="J1668" s="213"/>
      <c r="K1668" s="213"/>
      <c r="L1668" s="219"/>
      <c r="M1668" s="220"/>
      <c r="N1668" s="221"/>
      <c r="O1668" s="221"/>
      <c r="P1668" s="221"/>
      <c r="Q1668" s="221"/>
      <c r="R1668" s="221"/>
      <c r="S1668" s="221"/>
      <c r="T1668" s="222"/>
      <c r="AT1668" s="223" t="s">
        <v>555</v>
      </c>
      <c r="AU1668" s="223" t="s">
        <v>87</v>
      </c>
      <c r="AV1668" s="13" t="s">
        <v>87</v>
      </c>
      <c r="AW1668" s="13" t="s">
        <v>32</v>
      </c>
      <c r="AX1668" s="13" t="s">
        <v>77</v>
      </c>
      <c r="AY1668" s="223" t="s">
        <v>209</v>
      </c>
    </row>
    <row r="1669" spans="2:51" s="15" customFormat="1">
      <c r="B1669" s="246"/>
      <c r="C1669" s="247"/>
      <c r="D1669" s="214" t="s">
        <v>555</v>
      </c>
      <c r="E1669" s="248" t="s">
        <v>1</v>
      </c>
      <c r="F1669" s="249" t="s">
        <v>2250</v>
      </c>
      <c r="G1669" s="247"/>
      <c r="H1669" s="248" t="s">
        <v>1</v>
      </c>
      <c r="I1669" s="250"/>
      <c r="J1669" s="247"/>
      <c r="K1669" s="247"/>
      <c r="L1669" s="251"/>
      <c r="M1669" s="252"/>
      <c r="N1669" s="253"/>
      <c r="O1669" s="253"/>
      <c r="P1669" s="253"/>
      <c r="Q1669" s="253"/>
      <c r="R1669" s="253"/>
      <c r="S1669" s="253"/>
      <c r="T1669" s="254"/>
      <c r="AT1669" s="255" t="s">
        <v>555</v>
      </c>
      <c r="AU1669" s="255" t="s">
        <v>87</v>
      </c>
      <c r="AV1669" s="15" t="s">
        <v>85</v>
      </c>
      <c r="AW1669" s="15" t="s">
        <v>32</v>
      </c>
      <c r="AX1669" s="15" t="s">
        <v>77</v>
      </c>
      <c r="AY1669" s="255" t="s">
        <v>209</v>
      </c>
    </row>
    <row r="1670" spans="2:51" s="13" customFormat="1">
      <c r="B1670" s="212"/>
      <c r="C1670" s="213"/>
      <c r="D1670" s="214" t="s">
        <v>555</v>
      </c>
      <c r="E1670" s="215" t="s">
        <v>1</v>
      </c>
      <c r="F1670" s="216" t="s">
        <v>2251</v>
      </c>
      <c r="G1670" s="213"/>
      <c r="H1670" s="217">
        <v>29.58</v>
      </c>
      <c r="I1670" s="218"/>
      <c r="J1670" s="213"/>
      <c r="K1670" s="213"/>
      <c r="L1670" s="219"/>
      <c r="M1670" s="220"/>
      <c r="N1670" s="221"/>
      <c r="O1670" s="221"/>
      <c r="P1670" s="221"/>
      <c r="Q1670" s="221"/>
      <c r="R1670" s="221"/>
      <c r="S1670" s="221"/>
      <c r="T1670" s="222"/>
      <c r="AT1670" s="223" t="s">
        <v>555</v>
      </c>
      <c r="AU1670" s="223" t="s">
        <v>87</v>
      </c>
      <c r="AV1670" s="13" t="s">
        <v>87</v>
      </c>
      <c r="AW1670" s="13" t="s">
        <v>32</v>
      </c>
      <c r="AX1670" s="13" t="s">
        <v>77</v>
      </c>
      <c r="AY1670" s="223" t="s">
        <v>209</v>
      </c>
    </row>
    <row r="1671" spans="2:51" s="15" customFormat="1">
      <c r="B1671" s="246"/>
      <c r="C1671" s="247"/>
      <c r="D1671" s="214" t="s">
        <v>555</v>
      </c>
      <c r="E1671" s="248" t="s">
        <v>1</v>
      </c>
      <c r="F1671" s="249" t="s">
        <v>2252</v>
      </c>
      <c r="G1671" s="247"/>
      <c r="H1671" s="248" t="s">
        <v>1</v>
      </c>
      <c r="I1671" s="250"/>
      <c r="J1671" s="247"/>
      <c r="K1671" s="247"/>
      <c r="L1671" s="251"/>
      <c r="M1671" s="252"/>
      <c r="N1671" s="253"/>
      <c r="O1671" s="253"/>
      <c r="P1671" s="253"/>
      <c r="Q1671" s="253"/>
      <c r="R1671" s="253"/>
      <c r="S1671" s="253"/>
      <c r="T1671" s="254"/>
      <c r="AT1671" s="255" t="s">
        <v>555</v>
      </c>
      <c r="AU1671" s="255" t="s">
        <v>87</v>
      </c>
      <c r="AV1671" s="15" t="s">
        <v>85</v>
      </c>
      <c r="AW1671" s="15" t="s">
        <v>32</v>
      </c>
      <c r="AX1671" s="15" t="s">
        <v>77</v>
      </c>
      <c r="AY1671" s="255" t="s">
        <v>209</v>
      </c>
    </row>
    <row r="1672" spans="2:51" s="13" customFormat="1">
      <c r="B1672" s="212"/>
      <c r="C1672" s="213"/>
      <c r="D1672" s="214" t="s">
        <v>555</v>
      </c>
      <c r="E1672" s="215" t="s">
        <v>1</v>
      </c>
      <c r="F1672" s="216" t="s">
        <v>1412</v>
      </c>
      <c r="G1672" s="213"/>
      <c r="H1672" s="217">
        <v>2.78</v>
      </c>
      <c r="I1672" s="218"/>
      <c r="J1672" s="213"/>
      <c r="K1672" s="213"/>
      <c r="L1672" s="219"/>
      <c r="M1672" s="220"/>
      <c r="N1672" s="221"/>
      <c r="O1672" s="221"/>
      <c r="P1672" s="221"/>
      <c r="Q1672" s="221"/>
      <c r="R1672" s="221"/>
      <c r="S1672" s="221"/>
      <c r="T1672" s="222"/>
      <c r="AT1672" s="223" t="s">
        <v>555</v>
      </c>
      <c r="AU1672" s="223" t="s">
        <v>87</v>
      </c>
      <c r="AV1672" s="13" t="s">
        <v>87</v>
      </c>
      <c r="AW1672" s="13" t="s">
        <v>32</v>
      </c>
      <c r="AX1672" s="13" t="s">
        <v>77</v>
      </c>
      <c r="AY1672" s="223" t="s">
        <v>209</v>
      </c>
    </row>
    <row r="1673" spans="2:51" s="15" customFormat="1">
      <c r="B1673" s="246"/>
      <c r="C1673" s="247"/>
      <c r="D1673" s="214" t="s">
        <v>555</v>
      </c>
      <c r="E1673" s="248" t="s">
        <v>1</v>
      </c>
      <c r="F1673" s="249" t="s">
        <v>2253</v>
      </c>
      <c r="G1673" s="247"/>
      <c r="H1673" s="248" t="s">
        <v>1</v>
      </c>
      <c r="I1673" s="250"/>
      <c r="J1673" s="247"/>
      <c r="K1673" s="247"/>
      <c r="L1673" s="251"/>
      <c r="M1673" s="252"/>
      <c r="N1673" s="253"/>
      <c r="O1673" s="253"/>
      <c r="P1673" s="253"/>
      <c r="Q1673" s="253"/>
      <c r="R1673" s="253"/>
      <c r="S1673" s="253"/>
      <c r="T1673" s="254"/>
      <c r="AT1673" s="255" t="s">
        <v>555</v>
      </c>
      <c r="AU1673" s="255" t="s">
        <v>87</v>
      </c>
      <c r="AV1673" s="15" t="s">
        <v>85</v>
      </c>
      <c r="AW1673" s="15" t="s">
        <v>32</v>
      </c>
      <c r="AX1673" s="15" t="s">
        <v>77</v>
      </c>
      <c r="AY1673" s="255" t="s">
        <v>209</v>
      </c>
    </row>
    <row r="1674" spans="2:51" s="13" customFormat="1">
      <c r="B1674" s="212"/>
      <c r="C1674" s="213"/>
      <c r="D1674" s="214" t="s">
        <v>555</v>
      </c>
      <c r="E1674" s="215" t="s">
        <v>1</v>
      </c>
      <c r="F1674" s="216" t="s">
        <v>1809</v>
      </c>
      <c r="G1674" s="213"/>
      <c r="H1674" s="217">
        <v>2.52</v>
      </c>
      <c r="I1674" s="218"/>
      <c r="J1674" s="213"/>
      <c r="K1674" s="213"/>
      <c r="L1674" s="219"/>
      <c r="M1674" s="220"/>
      <c r="N1674" s="221"/>
      <c r="O1674" s="221"/>
      <c r="P1674" s="221"/>
      <c r="Q1674" s="221"/>
      <c r="R1674" s="221"/>
      <c r="S1674" s="221"/>
      <c r="T1674" s="222"/>
      <c r="AT1674" s="223" t="s">
        <v>555</v>
      </c>
      <c r="AU1674" s="223" t="s">
        <v>87</v>
      </c>
      <c r="AV1674" s="13" t="s">
        <v>87</v>
      </c>
      <c r="AW1674" s="13" t="s">
        <v>32</v>
      </c>
      <c r="AX1674" s="13" t="s">
        <v>77</v>
      </c>
      <c r="AY1674" s="223" t="s">
        <v>209</v>
      </c>
    </row>
    <row r="1675" spans="2:51" s="15" customFormat="1">
      <c r="B1675" s="246"/>
      <c r="C1675" s="247"/>
      <c r="D1675" s="214" t="s">
        <v>555</v>
      </c>
      <c r="E1675" s="248" t="s">
        <v>1</v>
      </c>
      <c r="F1675" s="249" t="s">
        <v>2254</v>
      </c>
      <c r="G1675" s="247"/>
      <c r="H1675" s="248" t="s">
        <v>1</v>
      </c>
      <c r="I1675" s="250"/>
      <c r="J1675" s="247"/>
      <c r="K1675" s="247"/>
      <c r="L1675" s="251"/>
      <c r="M1675" s="252"/>
      <c r="N1675" s="253"/>
      <c r="O1675" s="253"/>
      <c r="P1675" s="253"/>
      <c r="Q1675" s="253"/>
      <c r="R1675" s="253"/>
      <c r="S1675" s="253"/>
      <c r="T1675" s="254"/>
      <c r="AT1675" s="255" t="s">
        <v>555</v>
      </c>
      <c r="AU1675" s="255" t="s">
        <v>87</v>
      </c>
      <c r="AV1675" s="15" t="s">
        <v>85</v>
      </c>
      <c r="AW1675" s="15" t="s">
        <v>32</v>
      </c>
      <c r="AX1675" s="15" t="s">
        <v>77</v>
      </c>
      <c r="AY1675" s="255" t="s">
        <v>209</v>
      </c>
    </row>
    <row r="1676" spans="2:51" s="13" customFormat="1">
      <c r="B1676" s="212"/>
      <c r="C1676" s="213"/>
      <c r="D1676" s="214" t="s">
        <v>555</v>
      </c>
      <c r="E1676" s="215" t="s">
        <v>1</v>
      </c>
      <c r="F1676" s="216" t="s">
        <v>2240</v>
      </c>
      <c r="G1676" s="213"/>
      <c r="H1676" s="217">
        <v>1.46</v>
      </c>
      <c r="I1676" s="218"/>
      <c r="J1676" s="213"/>
      <c r="K1676" s="213"/>
      <c r="L1676" s="219"/>
      <c r="M1676" s="220"/>
      <c r="N1676" s="221"/>
      <c r="O1676" s="221"/>
      <c r="P1676" s="221"/>
      <c r="Q1676" s="221"/>
      <c r="R1676" s="221"/>
      <c r="S1676" s="221"/>
      <c r="T1676" s="222"/>
      <c r="AT1676" s="223" t="s">
        <v>555</v>
      </c>
      <c r="AU1676" s="223" t="s">
        <v>87</v>
      </c>
      <c r="AV1676" s="13" t="s">
        <v>87</v>
      </c>
      <c r="AW1676" s="13" t="s">
        <v>32</v>
      </c>
      <c r="AX1676" s="13" t="s">
        <v>77</v>
      </c>
      <c r="AY1676" s="223" t="s">
        <v>209</v>
      </c>
    </row>
    <row r="1677" spans="2:51" s="15" customFormat="1">
      <c r="B1677" s="246"/>
      <c r="C1677" s="247"/>
      <c r="D1677" s="214" t="s">
        <v>555</v>
      </c>
      <c r="E1677" s="248" t="s">
        <v>1</v>
      </c>
      <c r="F1677" s="249" t="s">
        <v>2255</v>
      </c>
      <c r="G1677" s="247"/>
      <c r="H1677" s="248" t="s">
        <v>1</v>
      </c>
      <c r="I1677" s="250"/>
      <c r="J1677" s="247"/>
      <c r="K1677" s="247"/>
      <c r="L1677" s="251"/>
      <c r="M1677" s="252"/>
      <c r="N1677" s="253"/>
      <c r="O1677" s="253"/>
      <c r="P1677" s="253"/>
      <c r="Q1677" s="253"/>
      <c r="R1677" s="253"/>
      <c r="S1677" s="253"/>
      <c r="T1677" s="254"/>
      <c r="AT1677" s="255" t="s">
        <v>555</v>
      </c>
      <c r="AU1677" s="255" t="s">
        <v>87</v>
      </c>
      <c r="AV1677" s="15" t="s">
        <v>85</v>
      </c>
      <c r="AW1677" s="15" t="s">
        <v>32</v>
      </c>
      <c r="AX1677" s="15" t="s">
        <v>77</v>
      </c>
      <c r="AY1677" s="255" t="s">
        <v>209</v>
      </c>
    </row>
    <row r="1678" spans="2:51" s="13" customFormat="1">
      <c r="B1678" s="212"/>
      <c r="C1678" s="213"/>
      <c r="D1678" s="214" t="s">
        <v>555</v>
      </c>
      <c r="E1678" s="215" t="s">
        <v>1</v>
      </c>
      <c r="F1678" s="216" t="s">
        <v>2236</v>
      </c>
      <c r="G1678" s="213"/>
      <c r="H1678" s="217">
        <v>29.28</v>
      </c>
      <c r="I1678" s="218"/>
      <c r="J1678" s="213"/>
      <c r="K1678" s="213"/>
      <c r="L1678" s="219"/>
      <c r="M1678" s="220"/>
      <c r="N1678" s="221"/>
      <c r="O1678" s="221"/>
      <c r="P1678" s="221"/>
      <c r="Q1678" s="221"/>
      <c r="R1678" s="221"/>
      <c r="S1678" s="221"/>
      <c r="T1678" s="222"/>
      <c r="AT1678" s="223" t="s">
        <v>555</v>
      </c>
      <c r="AU1678" s="223" t="s">
        <v>87</v>
      </c>
      <c r="AV1678" s="13" t="s">
        <v>87</v>
      </c>
      <c r="AW1678" s="13" t="s">
        <v>32</v>
      </c>
      <c r="AX1678" s="13" t="s">
        <v>77</v>
      </c>
      <c r="AY1678" s="223" t="s">
        <v>209</v>
      </c>
    </row>
    <row r="1679" spans="2:51" s="15" customFormat="1">
      <c r="B1679" s="246"/>
      <c r="C1679" s="247"/>
      <c r="D1679" s="214" t="s">
        <v>555</v>
      </c>
      <c r="E1679" s="248" t="s">
        <v>1</v>
      </c>
      <c r="F1679" s="249" t="s">
        <v>2256</v>
      </c>
      <c r="G1679" s="247"/>
      <c r="H1679" s="248" t="s">
        <v>1</v>
      </c>
      <c r="I1679" s="250"/>
      <c r="J1679" s="247"/>
      <c r="K1679" s="247"/>
      <c r="L1679" s="251"/>
      <c r="M1679" s="252"/>
      <c r="N1679" s="253"/>
      <c r="O1679" s="253"/>
      <c r="P1679" s="253"/>
      <c r="Q1679" s="253"/>
      <c r="R1679" s="253"/>
      <c r="S1679" s="253"/>
      <c r="T1679" s="254"/>
      <c r="AT1679" s="255" t="s">
        <v>555</v>
      </c>
      <c r="AU1679" s="255" t="s">
        <v>87</v>
      </c>
      <c r="AV1679" s="15" t="s">
        <v>85</v>
      </c>
      <c r="AW1679" s="15" t="s">
        <v>32</v>
      </c>
      <c r="AX1679" s="15" t="s">
        <v>77</v>
      </c>
      <c r="AY1679" s="255" t="s">
        <v>209</v>
      </c>
    </row>
    <row r="1680" spans="2:51" s="13" customFormat="1">
      <c r="B1680" s="212"/>
      <c r="C1680" s="213"/>
      <c r="D1680" s="214" t="s">
        <v>555</v>
      </c>
      <c r="E1680" s="215" t="s">
        <v>1</v>
      </c>
      <c r="F1680" s="216" t="s">
        <v>1412</v>
      </c>
      <c r="G1680" s="213"/>
      <c r="H1680" s="217">
        <v>2.78</v>
      </c>
      <c r="I1680" s="218"/>
      <c r="J1680" s="213"/>
      <c r="K1680" s="213"/>
      <c r="L1680" s="219"/>
      <c r="M1680" s="220"/>
      <c r="N1680" s="221"/>
      <c r="O1680" s="221"/>
      <c r="P1680" s="221"/>
      <c r="Q1680" s="221"/>
      <c r="R1680" s="221"/>
      <c r="S1680" s="221"/>
      <c r="T1680" s="222"/>
      <c r="AT1680" s="223" t="s">
        <v>555</v>
      </c>
      <c r="AU1680" s="223" t="s">
        <v>87</v>
      </c>
      <c r="AV1680" s="13" t="s">
        <v>87</v>
      </c>
      <c r="AW1680" s="13" t="s">
        <v>32</v>
      </c>
      <c r="AX1680" s="13" t="s">
        <v>77</v>
      </c>
      <c r="AY1680" s="223" t="s">
        <v>209</v>
      </c>
    </row>
    <row r="1681" spans="2:51" s="15" customFormat="1">
      <c r="B1681" s="246"/>
      <c r="C1681" s="247"/>
      <c r="D1681" s="214" t="s">
        <v>555</v>
      </c>
      <c r="E1681" s="248" t="s">
        <v>1</v>
      </c>
      <c r="F1681" s="249" t="s">
        <v>2257</v>
      </c>
      <c r="G1681" s="247"/>
      <c r="H1681" s="248" t="s">
        <v>1</v>
      </c>
      <c r="I1681" s="250"/>
      <c r="J1681" s="247"/>
      <c r="K1681" s="247"/>
      <c r="L1681" s="251"/>
      <c r="M1681" s="252"/>
      <c r="N1681" s="253"/>
      <c r="O1681" s="253"/>
      <c r="P1681" s="253"/>
      <c r="Q1681" s="253"/>
      <c r="R1681" s="253"/>
      <c r="S1681" s="253"/>
      <c r="T1681" s="254"/>
      <c r="AT1681" s="255" t="s">
        <v>555</v>
      </c>
      <c r="AU1681" s="255" t="s">
        <v>87</v>
      </c>
      <c r="AV1681" s="15" t="s">
        <v>85</v>
      </c>
      <c r="AW1681" s="15" t="s">
        <v>32</v>
      </c>
      <c r="AX1681" s="15" t="s">
        <v>77</v>
      </c>
      <c r="AY1681" s="255" t="s">
        <v>209</v>
      </c>
    </row>
    <row r="1682" spans="2:51" s="13" customFormat="1">
      <c r="B1682" s="212"/>
      <c r="C1682" s="213"/>
      <c r="D1682" s="214" t="s">
        <v>555</v>
      </c>
      <c r="E1682" s="215" t="s">
        <v>1</v>
      </c>
      <c r="F1682" s="216" t="s">
        <v>1809</v>
      </c>
      <c r="G1682" s="213"/>
      <c r="H1682" s="217">
        <v>2.52</v>
      </c>
      <c r="I1682" s="218"/>
      <c r="J1682" s="213"/>
      <c r="K1682" s="213"/>
      <c r="L1682" s="219"/>
      <c r="M1682" s="220"/>
      <c r="N1682" s="221"/>
      <c r="O1682" s="221"/>
      <c r="P1682" s="221"/>
      <c r="Q1682" s="221"/>
      <c r="R1682" s="221"/>
      <c r="S1682" s="221"/>
      <c r="T1682" s="222"/>
      <c r="AT1682" s="223" t="s">
        <v>555</v>
      </c>
      <c r="AU1682" s="223" t="s">
        <v>87</v>
      </c>
      <c r="AV1682" s="13" t="s">
        <v>87</v>
      </c>
      <c r="AW1682" s="13" t="s">
        <v>32</v>
      </c>
      <c r="AX1682" s="13" t="s">
        <v>77</v>
      </c>
      <c r="AY1682" s="223" t="s">
        <v>209</v>
      </c>
    </row>
    <row r="1683" spans="2:51" s="15" customFormat="1">
      <c r="B1683" s="246"/>
      <c r="C1683" s="247"/>
      <c r="D1683" s="214" t="s">
        <v>555</v>
      </c>
      <c r="E1683" s="248" t="s">
        <v>1</v>
      </c>
      <c r="F1683" s="249" t="s">
        <v>2258</v>
      </c>
      <c r="G1683" s="247"/>
      <c r="H1683" s="248" t="s">
        <v>1</v>
      </c>
      <c r="I1683" s="250"/>
      <c r="J1683" s="247"/>
      <c r="K1683" s="247"/>
      <c r="L1683" s="251"/>
      <c r="M1683" s="252"/>
      <c r="N1683" s="253"/>
      <c r="O1683" s="253"/>
      <c r="P1683" s="253"/>
      <c r="Q1683" s="253"/>
      <c r="R1683" s="253"/>
      <c r="S1683" s="253"/>
      <c r="T1683" s="254"/>
      <c r="AT1683" s="255" t="s">
        <v>555</v>
      </c>
      <c r="AU1683" s="255" t="s">
        <v>87</v>
      </c>
      <c r="AV1683" s="15" t="s">
        <v>85</v>
      </c>
      <c r="AW1683" s="15" t="s">
        <v>32</v>
      </c>
      <c r="AX1683" s="15" t="s">
        <v>77</v>
      </c>
      <c r="AY1683" s="255" t="s">
        <v>209</v>
      </c>
    </row>
    <row r="1684" spans="2:51" s="13" customFormat="1">
      <c r="B1684" s="212"/>
      <c r="C1684" s="213"/>
      <c r="D1684" s="214" t="s">
        <v>555</v>
      </c>
      <c r="E1684" s="215" t="s">
        <v>1</v>
      </c>
      <c r="F1684" s="216" t="s">
        <v>2240</v>
      </c>
      <c r="G1684" s="213"/>
      <c r="H1684" s="217">
        <v>1.46</v>
      </c>
      <c r="I1684" s="218"/>
      <c r="J1684" s="213"/>
      <c r="K1684" s="213"/>
      <c r="L1684" s="219"/>
      <c r="M1684" s="220"/>
      <c r="N1684" s="221"/>
      <c r="O1684" s="221"/>
      <c r="P1684" s="221"/>
      <c r="Q1684" s="221"/>
      <c r="R1684" s="221"/>
      <c r="S1684" s="221"/>
      <c r="T1684" s="222"/>
      <c r="AT1684" s="223" t="s">
        <v>555</v>
      </c>
      <c r="AU1684" s="223" t="s">
        <v>87</v>
      </c>
      <c r="AV1684" s="13" t="s">
        <v>87</v>
      </c>
      <c r="AW1684" s="13" t="s">
        <v>32</v>
      </c>
      <c r="AX1684" s="13" t="s">
        <v>77</v>
      </c>
      <c r="AY1684" s="223" t="s">
        <v>209</v>
      </c>
    </row>
    <row r="1685" spans="2:51" s="15" customFormat="1">
      <c r="B1685" s="246"/>
      <c r="C1685" s="247"/>
      <c r="D1685" s="214" t="s">
        <v>555</v>
      </c>
      <c r="E1685" s="248" t="s">
        <v>1</v>
      </c>
      <c r="F1685" s="249" t="s">
        <v>2259</v>
      </c>
      <c r="G1685" s="247"/>
      <c r="H1685" s="248" t="s">
        <v>1</v>
      </c>
      <c r="I1685" s="250"/>
      <c r="J1685" s="247"/>
      <c r="K1685" s="247"/>
      <c r="L1685" s="251"/>
      <c r="M1685" s="252"/>
      <c r="N1685" s="253"/>
      <c r="O1685" s="253"/>
      <c r="P1685" s="253"/>
      <c r="Q1685" s="253"/>
      <c r="R1685" s="253"/>
      <c r="S1685" s="253"/>
      <c r="T1685" s="254"/>
      <c r="AT1685" s="255" t="s">
        <v>555</v>
      </c>
      <c r="AU1685" s="255" t="s">
        <v>87</v>
      </c>
      <c r="AV1685" s="15" t="s">
        <v>85</v>
      </c>
      <c r="AW1685" s="15" t="s">
        <v>32</v>
      </c>
      <c r="AX1685" s="15" t="s">
        <v>77</v>
      </c>
      <c r="AY1685" s="255" t="s">
        <v>209</v>
      </c>
    </row>
    <row r="1686" spans="2:51" s="13" customFormat="1">
      <c r="B1686" s="212"/>
      <c r="C1686" s="213"/>
      <c r="D1686" s="214" t="s">
        <v>555</v>
      </c>
      <c r="E1686" s="215" t="s">
        <v>1</v>
      </c>
      <c r="F1686" s="216" t="s">
        <v>2236</v>
      </c>
      <c r="G1686" s="213"/>
      <c r="H1686" s="217">
        <v>29.28</v>
      </c>
      <c r="I1686" s="218"/>
      <c r="J1686" s="213"/>
      <c r="K1686" s="213"/>
      <c r="L1686" s="219"/>
      <c r="M1686" s="220"/>
      <c r="N1686" s="221"/>
      <c r="O1686" s="221"/>
      <c r="P1686" s="221"/>
      <c r="Q1686" s="221"/>
      <c r="R1686" s="221"/>
      <c r="S1686" s="221"/>
      <c r="T1686" s="222"/>
      <c r="AT1686" s="223" t="s">
        <v>555</v>
      </c>
      <c r="AU1686" s="223" t="s">
        <v>87</v>
      </c>
      <c r="AV1686" s="13" t="s">
        <v>87</v>
      </c>
      <c r="AW1686" s="13" t="s">
        <v>32</v>
      </c>
      <c r="AX1686" s="13" t="s">
        <v>77</v>
      </c>
      <c r="AY1686" s="223" t="s">
        <v>209</v>
      </c>
    </row>
    <row r="1687" spans="2:51" s="15" customFormat="1">
      <c r="B1687" s="246"/>
      <c r="C1687" s="247"/>
      <c r="D1687" s="214" t="s">
        <v>555</v>
      </c>
      <c r="E1687" s="248" t="s">
        <v>1</v>
      </c>
      <c r="F1687" s="249" t="s">
        <v>2260</v>
      </c>
      <c r="G1687" s="247"/>
      <c r="H1687" s="248" t="s">
        <v>1</v>
      </c>
      <c r="I1687" s="250"/>
      <c r="J1687" s="247"/>
      <c r="K1687" s="247"/>
      <c r="L1687" s="251"/>
      <c r="M1687" s="252"/>
      <c r="N1687" s="253"/>
      <c r="O1687" s="253"/>
      <c r="P1687" s="253"/>
      <c r="Q1687" s="253"/>
      <c r="R1687" s="253"/>
      <c r="S1687" s="253"/>
      <c r="T1687" s="254"/>
      <c r="AT1687" s="255" t="s">
        <v>555</v>
      </c>
      <c r="AU1687" s="255" t="s">
        <v>87</v>
      </c>
      <c r="AV1687" s="15" t="s">
        <v>85</v>
      </c>
      <c r="AW1687" s="15" t="s">
        <v>32</v>
      </c>
      <c r="AX1687" s="15" t="s">
        <v>77</v>
      </c>
      <c r="AY1687" s="255" t="s">
        <v>209</v>
      </c>
    </row>
    <row r="1688" spans="2:51" s="13" customFormat="1">
      <c r="B1688" s="212"/>
      <c r="C1688" s="213"/>
      <c r="D1688" s="214" t="s">
        <v>555</v>
      </c>
      <c r="E1688" s="215" t="s">
        <v>1</v>
      </c>
      <c r="F1688" s="216" t="s">
        <v>1412</v>
      </c>
      <c r="G1688" s="213"/>
      <c r="H1688" s="217">
        <v>2.78</v>
      </c>
      <c r="I1688" s="218"/>
      <c r="J1688" s="213"/>
      <c r="K1688" s="213"/>
      <c r="L1688" s="219"/>
      <c r="M1688" s="220"/>
      <c r="N1688" s="221"/>
      <c r="O1688" s="221"/>
      <c r="P1688" s="221"/>
      <c r="Q1688" s="221"/>
      <c r="R1688" s="221"/>
      <c r="S1688" s="221"/>
      <c r="T1688" s="222"/>
      <c r="AT1688" s="223" t="s">
        <v>555</v>
      </c>
      <c r="AU1688" s="223" t="s">
        <v>87</v>
      </c>
      <c r="AV1688" s="13" t="s">
        <v>87</v>
      </c>
      <c r="AW1688" s="13" t="s">
        <v>32</v>
      </c>
      <c r="AX1688" s="13" t="s">
        <v>77</v>
      </c>
      <c r="AY1688" s="223" t="s">
        <v>209</v>
      </c>
    </row>
    <row r="1689" spans="2:51" s="15" customFormat="1">
      <c r="B1689" s="246"/>
      <c r="C1689" s="247"/>
      <c r="D1689" s="214" t="s">
        <v>555</v>
      </c>
      <c r="E1689" s="248" t="s">
        <v>1</v>
      </c>
      <c r="F1689" s="249" t="s">
        <v>2261</v>
      </c>
      <c r="G1689" s="247"/>
      <c r="H1689" s="248" t="s">
        <v>1</v>
      </c>
      <c r="I1689" s="250"/>
      <c r="J1689" s="247"/>
      <c r="K1689" s="247"/>
      <c r="L1689" s="251"/>
      <c r="M1689" s="252"/>
      <c r="N1689" s="253"/>
      <c r="O1689" s="253"/>
      <c r="P1689" s="253"/>
      <c r="Q1689" s="253"/>
      <c r="R1689" s="253"/>
      <c r="S1689" s="253"/>
      <c r="T1689" s="254"/>
      <c r="AT1689" s="255" t="s">
        <v>555</v>
      </c>
      <c r="AU1689" s="255" t="s">
        <v>87</v>
      </c>
      <c r="AV1689" s="15" t="s">
        <v>85</v>
      </c>
      <c r="AW1689" s="15" t="s">
        <v>32</v>
      </c>
      <c r="AX1689" s="15" t="s">
        <v>77</v>
      </c>
      <c r="AY1689" s="255" t="s">
        <v>209</v>
      </c>
    </row>
    <row r="1690" spans="2:51" s="13" customFormat="1">
      <c r="B1690" s="212"/>
      <c r="C1690" s="213"/>
      <c r="D1690" s="214" t="s">
        <v>555</v>
      </c>
      <c r="E1690" s="215" t="s">
        <v>1</v>
      </c>
      <c r="F1690" s="216" t="s">
        <v>1809</v>
      </c>
      <c r="G1690" s="213"/>
      <c r="H1690" s="217">
        <v>2.52</v>
      </c>
      <c r="I1690" s="218"/>
      <c r="J1690" s="213"/>
      <c r="K1690" s="213"/>
      <c r="L1690" s="219"/>
      <c r="M1690" s="220"/>
      <c r="N1690" s="221"/>
      <c r="O1690" s="221"/>
      <c r="P1690" s="221"/>
      <c r="Q1690" s="221"/>
      <c r="R1690" s="221"/>
      <c r="S1690" s="221"/>
      <c r="T1690" s="222"/>
      <c r="AT1690" s="223" t="s">
        <v>555</v>
      </c>
      <c r="AU1690" s="223" t="s">
        <v>87</v>
      </c>
      <c r="AV1690" s="13" t="s">
        <v>87</v>
      </c>
      <c r="AW1690" s="13" t="s">
        <v>32</v>
      </c>
      <c r="AX1690" s="13" t="s">
        <v>77</v>
      </c>
      <c r="AY1690" s="223" t="s">
        <v>209</v>
      </c>
    </row>
    <row r="1691" spans="2:51" s="15" customFormat="1">
      <c r="B1691" s="246"/>
      <c r="C1691" s="247"/>
      <c r="D1691" s="214" t="s">
        <v>555</v>
      </c>
      <c r="E1691" s="248" t="s">
        <v>1</v>
      </c>
      <c r="F1691" s="249" t="s">
        <v>2262</v>
      </c>
      <c r="G1691" s="247"/>
      <c r="H1691" s="248" t="s">
        <v>1</v>
      </c>
      <c r="I1691" s="250"/>
      <c r="J1691" s="247"/>
      <c r="K1691" s="247"/>
      <c r="L1691" s="251"/>
      <c r="M1691" s="252"/>
      <c r="N1691" s="253"/>
      <c r="O1691" s="253"/>
      <c r="P1691" s="253"/>
      <c r="Q1691" s="253"/>
      <c r="R1691" s="253"/>
      <c r="S1691" s="253"/>
      <c r="T1691" s="254"/>
      <c r="AT1691" s="255" t="s">
        <v>555</v>
      </c>
      <c r="AU1691" s="255" t="s">
        <v>87</v>
      </c>
      <c r="AV1691" s="15" t="s">
        <v>85</v>
      </c>
      <c r="AW1691" s="15" t="s">
        <v>32</v>
      </c>
      <c r="AX1691" s="15" t="s">
        <v>77</v>
      </c>
      <c r="AY1691" s="255" t="s">
        <v>209</v>
      </c>
    </row>
    <row r="1692" spans="2:51" s="13" customFormat="1">
      <c r="B1692" s="212"/>
      <c r="C1692" s="213"/>
      <c r="D1692" s="214" t="s">
        <v>555</v>
      </c>
      <c r="E1692" s="215" t="s">
        <v>1</v>
      </c>
      <c r="F1692" s="216" t="s">
        <v>2240</v>
      </c>
      <c r="G1692" s="213"/>
      <c r="H1692" s="217">
        <v>1.46</v>
      </c>
      <c r="I1692" s="218"/>
      <c r="J1692" s="213"/>
      <c r="K1692" s="213"/>
      <c r="L1692" s="219"/>
      <c r="M1692" s="220"/>
      <c r="N1692" s="221"/>
      <c r="O1692" s="221"/>
      <c r="P1692" s="221"/>
      <c r="Q1692" s="221"/>
      <c r="R1692" s="221"/>
      <c r="S1692" s="221"/>
      <c r="T1692" s="222"/>
      <c r="AT1692" s="223" t="s">
        <v>555</v>
      </c>
      <c r="AU1692" s="223" t="s">
        <v>87</v>
      </c>
      <c r="AV1692" s="13" t="s">
        <v>87</v>
      </c>
      <c r="AW1692" s="13" t="s">
        <v>32</v>
      </c>
      <c r="AX1692" s="13" t="s">
        <v>77</v>
      </c>
      <c r="AY1692" s="223" t="s">
        <v>209</v>
      </c>
    </row>
    <row r="1693" spans="2:51" s="15" customFormat="1">
      <c r="B1693" s="246"/>
      <c r="C1693" s="247"/>
      <c r="D1693" s="214" t="s">
        <v>555</v>
      </c>
      <c r="E1693" s="248" t="s">
        <v>1</v>
      </c>
      <c r="F1693" s="249" t="s">
        <v>2263</v>
      </c>
      <c r="G1693" s="247"/>
      <c r="H1693" s="248" t="s">
        <v>1</v>
      </c>
      <c r="I1693" s="250"/>
      <c r="J1693" s="247"/>
      <c r="K1693" s="247"/>
      <c r="L1693" s="251"/>
      <c r="M1693" s="252"/>
      <c r="N1693" s="253"/>
      <c r="O1693" s="253"/>
      <c r="P1693" s="253"/>
      <c r="Q1693" s="253"/>
      <c r="R1693" s="253"/>
      <c r="S1693" s="253"/>
      <c r="T1693" s="254"/>
      <c r="AT1693" s="255" t="s">
        <v>555</v>
      </c>
      <c r="AU1693" s="255" t="s">
        <v>87</v>
      </c>
      <c r="AV1693" s="15" t="s">
        <v>85</v>
      </c>
      <c r="AW1693" s="15" t="s">
        <v>32</v>
      </c>
      <c r="AX1693" s="15" t="s">
        <v>77</v>
      </c>
      <c r="AY1693" s="255" t="s">
        <v>209</v>
      </c>
    </row>
    <row r="1694" spans="2:51" s="13" customFormat="1">
      <c r="B1694" s="212"/>
      <c r="C1694" s="213"/>
      <c r="D1694" s="214" t="s">
        <v>555</v>
      </c>
      <c r="E1694" s="215" t="s">
        <v>1</v>
      </c>
      <c r="F1694" s="216" t="s">
        <v>2236</v>
      </c>
      <c r="G1694" s="213"/>
      <c r="H1694" s="217">
        <v>29.28</v>
      </c>
      <c r="I1694" s="218"/>
      <c r="J1694" s="213"/>
      <c r="K1694" s="213"/>
      <c r="L1694" s="219"/>
      <c r="M1694" s="220"/>
      <c r="N1694" s="221"/>
      <c r="O1694" s="221"/>
      <c r="P1694" s="221"/>
      <c r="Q1694" s="221"/>
      <c r="R1694" s="221"/>
      <c r="S1694" s="221"/>
      <c r="T1694" s="222"/>
      <c r="AT1694" s="223" t="s">
        <v>555</v>
      </c>
      <c r="AU1694" s="223" t="s">
        <v>87</v>
      </c>
      <c r="AV1694" s="13" t="s">
        <v>87</v>
      </c>
      <c r="AW1694" s="13" t="s">
        <v>32</v>
      </c>
      <c r="AX1694" s="13" t="s">
        <v>77</v>
      </c>
      <c r="AY1694" s="223" t="s">
        <v>209</v>
      </c>
    </row>
    <row r="1695" spans="2:51" s="15" customFormat="1">
      <c r="B1695" s="246"/>
      <c r="C1695" s="247"/>
      <c r="D1695" s="214" t="s">
        <v>555</v>
      </c>
      <c r="E1695" s="248" t="s">
        <v>1</v>
      </c>
      <c r="F1695" s="249" t="s">
        <v>2264</v>
      </c>
      <c r="G1695" s="247"/>
      <c r="H1695" s="248" t="s">
        <v>1</v>
      </c>
      <c r="I1695" s="250"/>
      <c r="J1695" s="247"/>
      <c r="K1695" s="247"/>
      <c r="L1695" s="251"/>
      <c r="M1695" s="252"/>
      <c r="N1695" s="253"/>
      <c r="O1695" s="253"/>
      <c r="P1695" s="253"/>
      <c r="Q1695" s="253"/>
      <c r="R1695" s="253"/>
      <c r="S1695" s="253"/>
      <c r="T1695" s="254"/>
      <c r="AT1695" s="255" t="s">
        <v>555</v>
      </c>
      <c r="AU1695" s="255" t="s">
        <v>87</v>
      </c>
      <c r="AV1695" s="15" t="s">
        <v>85</v>
      </c>
      <c r="AW1695" s="15" t="s">
        <v>32</v>
      </c>
      <c r="AX1695" s="15" t="s">
        <v>77</v>
      </c>
      <c r="AY1695" s="255" t="s">
        <v>209</v>
      </c>
    </row>
    <row r="1696" spans="2:51" s="13" customFormat="1">
      <c r="B1696" s="212"/>
      <c r="C1696" s="213"/>
      <c r="D1696" s="214" t="s">
        <v>555</v>
      </c>
      <c r="E1696" s="215" t="s">
        <v>1</v>
      </c>
      <c r="F1696" s="216" t="s">
        <v>1641</v>
      </c>
      <c r="G1696" s="213"/>
      <c r="H1696" s="217">
        <v>2.79</v>
      </c>
      <c r="I1696" s="218"/>
      <c r="J1696" s="213"/>
      <c r="K1696" s="213"/>
      <c r="L1696" s="219"/>
      <c r="M1696" s="220"/>
      <c r="N1696" s="221"/>
      <c r="O1696" s="221"/>
      <c r="P1696" s="221"/>
      <c r="Q1696" s="221"/>
      <c r="R1696" s="221"/>
      <c r="S1696" s="221"/>
      <c r="T1696" s="222"/>
      <c r="AT1696" s="223" t="s">
        <v>555</v>
      </c>
      <c r="AU1696" s="223" t="s">
        <v>87</v>
      </c>
      <c r="AV1696" s="13" t="s">
        <v>87</v>
      </c>
      <c r="AW1696" s="13" t="s">
        <v>32</v>
      </c>
      <c r="AX1696" s="13" t="s">
        <v>77</v>
      </c>
      <c r="AY1696" s="223" t="s">
        <v>209</v>
      </c>
    </row>
    <row r="1697" spans="2:51" s="15" customFormat="1">
      <c r="B1697" s="246"/>
      <c r="C1697" s="247"/>
      <c r="D1697" s="214" t="s">
        <v>555</v>
      </c>
      <c r="E1697" s="248" t="s">
        <v>1</v>
      </c>
      <c r="F1697" s="249" t="s">
        <v>2265</v>
      </c>
      <c r="G1697" s="247"/>
      <c r="H1697" s="248" t="s">
        <v>1</v>
      </c>
      <c r="I1697" s="250"/>
      <c r="J1697" s="247"/>
      <c r="K1697" s="247"/>
      <c r="L1697" s="251"/>
      <c r="M1697" s="252"/>
      <c r="N1697" s="253"/>
      <c r="O1697" s="253"/>
      <c r="P1697" s="253"/>
      <c r="Q1697" s="253"/>
      <c r="R1697" s="253"/>
      <c r="S1697" s="253"/>
      <c r="T1697" s="254"/>
      <c r="AT1697" s="255" t="s">
        <v>555</v>
      </c>
      <c r="AU1697" s="255" t="s">
        <v>87</v>
      </c>
      <c r="AV1697" s="15" t="s">
        <v>85</v>
      </c>
      <c r="AW1697" s="15" t="s">
        <v>32</v>
      </c>
      <c r="AX1697" s="15" t="s">
        <v>77</v>
      </c>
      <c r="AY1697" s="255" t="s">
        <v>209</v>
      </c>
    </row>
    <row r="1698" spans="2:51" s="13" customFormat="1">
      <c r="B1698" s="212"/>
      <c r="C1698" s="213"/>
      <c r="D1698" s="214" t="s">
        <v>555</v>
      </c>
      <c r="E1698" s="215" t="s">
        <v>1</v>
      </c>
      <c r="F1698" s="216" t="s">
        <v>1809</v>
      </c>
      <c r="G1698" s="213"/>
      <c r="H1698" s="217">
        <v>2.52</v>
      </c>
      <c r="I1698" s="218"/>
      <c r="J1698" s="213"/>
      <c r="K1698" s="213"/>
      <c r="L1698" s="219"/>
      <c r="M1698" s="220"/>
      <c r="N1698" s="221"/>
      <c r="O1698" s="221"/>
      <c r="P1698" s="221"/>
      <c r="Q1698" s="221"/>
      <c r="R1698" s="221"/>
      <c r="S1698" s="221"/>
      <c r="T1698" s="222"/>
      <c r="AT1698" s="223" t="s">
        <v>555</v>
      </c>
      <c r="AU1698" s="223" t="s">
        <v>87</v>
      </c>
      <c r="AV1698" s="13" t="s">
        <v>87</v>
      </c>
      <c r="AW1698" s="13" t="s">
        <v>32</v>
      </c>
      <c r="AX1698" s="13" t="s">
        <v>77</v>
      </c>
      <c r="AY1698" s="223" t="s">
        <v>209</v>
      </c>
    </row>
    <row r="1699" spans="2:51" s="15" customFormat="1">
      <c r="B1699" s="246"/>
      <c r="C1699" s="247"/>
      <c r="D1699" s="214" t="s">
        <v>555</v>
      </c>
      <c r="E1699" s="248" t="s">
        <v>1</v>
      </c>
      <c r="F1699" s="249" t="s">
        <v>2266</v>
      </c>
      <c r="G1699" s="247"/>
      <c r="H1699" s="248" t="s">
        <v>1</v>
      </c>
      <c r="I1699" s="250"/>
      <c r="J1699" s="247"/>
      <c r="K1699" s="247"/>
      <c r="L1699" s="251"/>
      <c r="M1699" s="252"/>
      <c r="N1699" s="253"/>
      <c r="O1699" s="253"/>
      <c r="P1699" s="253"/>
      <c r="Q1699" s="253"/>
      <c r="R1699" s="253"/>
      <c r="S1699" s="253"/>
      <c r="T1699" s="254"/>
      <c r="AT1699" s="255" t="s">
        <v>555</v>
      </c>
      <c r="AU1699" s="255" t="s">
        <v>87</v>
      </c>
      <c r="AV1699" s="15" t="s">
        <v>85</v>
      </c>
      <c r="AW1699" s="15" t="s">
        <v>32</v>
      </c>
      <c r="AX1699" s="15" t="s">
        <v>77</v>
      </c>
      <c r="AY1699" s="255" t="s">
        <v>209</v>
      </c>
    </row>
    <row r="1700" spans="2:51" s="13" customFormat="1">
      <c r="B1700" s="212"/>
      <c r="C1700" s="213"/>
      <c r="D1700" s="214" t="s">
        <v>555</v>
      </c>
      <c r="E1700" s="215" t="s">
        <v>1</v>
      </c>
      <c r="F1700" s="216" t="s">
        <v>2267</v>
      </c>
      <c r="G1700" s="213"/>
      <c r="H1700" s="217">
        <v>1.47</v>
      </c>
      <c r="I1700" s="218"/>
      <c r="J1700" s="213"/>
      <c r="K1700" s="213"/>
      <c r="L1700" s="219"/>
      <c r="M1700" s="220"/>
      <c r="N1700" s="221"/>
      <c r="O1700" s="221"/>
      <c r="P1700" s="221"/>
      <c r="Q1700" s="221"/>
      <c r="R1700" s="221"/>
      <c r="S1700" s="221"/>
      <c r="T1700" s="222"/>
      <c r="AT1700" s="223" t="s">
        <v>555</v>
      </c>
      <c r="AU1700" s="223" t="s">
        <v>87</v>
      </c>
      <c r="AV1700" s="13" t="s">
        <v>87</v>
      </c>
      <c r="AW1700" s="13" t="s">
        <v>32</v>
      </c>
      <c r="AX1700" s="13" t="s">
        <v>77</v>
      </c>
      <c r="AY1700" s="223" t="s">
        <v>209</v>
      </c>
    </row>
    <row r="1701" spans="2:51" s="15" customFormat="1">
      <c r="B1701" s="246"/>
      <c r="C1701" s="247"/>
      <c r="D1701" s="214" t="s">
        <v>555</v>
      </c>
      <c r="E1701" s="248" t="s">
        <v>1</v>
      </c>
      <c r="F1701" s="249" t="s">
        <v>2268</v>
      </c>
      <c r="G1701" s="247"/>
      <c r="H1701" s="248" t="s">
        <v>1</v>
      </c>
      <c r="I1701" s="250"/>
      <c r="J1701" s="247"/>
      <c r="K1701" s="247"/>
      <c r="L1701" s="251"/>
      <c r="M1701" s="252"/>
      <c r="N1701" s="253"/>
      <c r="O1701" s="253"/>
      <c r="P1701" s="253"/>
      <c r="Q1701" s="253"/>
      <c r="R1701" s="253"/>
      <c r="S1701" s="253"/>
      <c r="T1701" s="254"/>
      <c r="AT1701" s="255" t="s">
        <v>555</v>
      </c>
      <c r="AU1701" s="255" t="s">
        <v>87</v>
      </c>
      <c r="AV1701" s="15" t="s">
        <v>85</v>
      </c>
      <c r="AW1701" s="15" t="s">
        <v>32</v>
      </c>
      <c r="AX1701" s="15" t="s">
        <v>77</v>
      </c>
      <c r="AY1701" s="255" t="s">
        <v>209</v>
      </c>
    </row>
    <row r="1702" spans="2:51" s="13" customFormat="1">
      <c r="B1702" s="212"/>
      <c r="C1702" s="213"/>
      <c r="D1702" s="214" t="s">
        <v>555</v>
      </c>
      <c r="E1702" s="215" t="s">
        <v>1</v>
      </c>
      <c r="F1702" s="216" t="s">
        <v>2269</v>
      </c>
      <c r="G1702" s="213"/>
      <c r="H1702" s="217">
        <v>48.32</v>
      </c>
      <c r="I1702" s="218"/>
      <c r="J1702" s="213"/>
      <c r="K1702" s="213"/>
      <c r="L1702" s="219"/>
      <c r="M1702" s="220"/>
      <c r="N1702" s="221"/>
      <c r="O1702" s="221"/>
      <c r="P1702" s="221"/>
      <c r="Q1702" s="221"/>
      <c r="R1702" s="221"/>
      <c r="S1702" s="221"/>
      <c r="T1702" s="222"/>
      <c r="AT1702" s="223" t="s">
        <v>555</v>
      </c>
      <c r="AU1702" s="223" t="s">
        <v>87</v>
      </c>
      <c r="AV1702" s="13" t="s">
        <v>87</v>
      </c>
      <c r="AW1702" s="13" t="s">
        <v>32</v>
      </c>
      <c r="AX1702" s="13" t="s">
        <v>77</v>
      </c>
      <c r="AY1702" s="223" t="s">
        <v>209</v>
      </c>
    </row>
    <row r="1703" spans="2:51" s="15" customFormat="1">
      <c r="B1703" s="246"/>
      <c r="C1703" s="247"/>
      <c r="D1703" s="214" t="s">
        <v>555</v>
      </c>
      <c r="E1703" s="248" t="s">
        <v>1</v>
      </c>
      <c r="F1703" s="249" t="s">
        <v>2270</v>
      </c>
      <c r="G1703" s="247"/>
      <c r="H1703" s="248" t="s">
        <v>1</v>
      </c>
      <c r="I1703" s="250"/>
      <c r="J1703" s="247"/>
      <c r="K1703" s="247"/>
      <c r="L1703" s="251"/>
      <c r="M1703" s="252"/>
      <c r="N1703" s="253"/>
      <c r="O1703" s="253"/>
      <c r="P1703" s="253"/>
      <c r="Q1703" s="253"/>
      <c r="R1703" s="253"/>
      <c r="S1703" s="253"/>
      <c r="T1703" s="254"/>
      <c r="AT1703" s="255" t="s">
        <v>555</v>
      </c>
      <c r="AU1703" s="255" t="s">
        <v>87</v>
      </c>
      <c r="AV1703" s="15" t="s">
        <v>85</v>
      </c>
      <c r="AW1703" s="15" t="s">
        <v>32</v>
      </c>
      <c r="AX1703" s="15" t="s">
        <v>77</v>
      </c>
      <c r="AY1703" s="255" t="s">
        <v>209</v>
      </c>
    </row>
    <row r="1704" spans="2:51" s="13" customFormat="1">
      <c r="B1704" s="212"/>
      <c r="C1704" s="213"/>
      <c r="D1704" s="214" t="s">
        <v>555</v>
      </c>
      <c r="E1704" s="215" t="s">
        <v>1</v>
      </c>
      <c r="F1704" s="216" t="s">
        <v>2271</v>
      </c>
      <c r="G1704" s="213"/>
      <c r="H1704" s="217">
        <v>4.1500000000000004</v>
      </c>
      <c r="I1704" s="218"/>
      <c r="J1704" s="213"/>
      <c r="K1704" s="213"/>
      <c r="L1704" s="219"/>
      <c r="M1704" s="220"/>
      <c r="N1704" s="221"/>
      <c r="O1704" s="221"/>
      <c r="P1704" s="221"/>
      <c r="Q1704" s="221"/>
      <c r="R1704" s="221"/>
      <c r="S1704" s="221"/>
      <c r="T1704" s="222"/>
      <c r="AT1704" s="223" t="s">
        <v>555</v>
      </c>
      <c r="AU1704" s="223" t="s">
        <v>87</v>
      </c>
      <c r="AV1704" s="13" t="s">
        <v>87</v>
      </c>
      <c r="AW1704" s="13" t="s">
        <v>32</v>
      </c>
      <c r="AX1704" s="13" t="s">
        <v>77</v>
      </c>
      <c r="AY1704" s="223" t="s">
        <v>209</v>
      </c>
    </row>
    <row r="1705" spans="2:51" s="15" customFormat="1">
      <c r="B1705" s="246"/>
      <c r="C1705" s="247"/>
      <c r="D1705" s="214" t="s">
        <v>555</v>
      </c>
      <c r="E1705" s="248" t="s">
        <v>1</v>
      </c>
      <c r="F1705" s="249" t="s">
        <v>2272</v>
      </c>
      <c r="G1705" s="247"/>
      <c r="H1705" s="248" t="s">
        <v>1</v>
      </c>
      <c r="I1705" s="250"/>
      <c r="J1705" s="247"/>
      <c r="K1705" s="247"/>
      <c r="L1705" s="251"/>
      <c r="M1705" s="252"/>
      <c r="N1705" s="253"/>
      <c r="O1705" s="253"/>
      <c r="P1705" s="253"/>
      <c r="Q1705" s="253"/>
      <c r="R1705" s="253"/>
      <c r="S1705" s="253"/>
      <c r="T1705" s="254"/>
      <c r="AT1705" s="255" t="s">
        <v>555</v>
      </c>
      <c r="AU1705" s="255" t="s">
        <v>87</v>
      </c>
      <c r="AV1705" s="15" t="s">
        <v>85</v>
      </c>
      <c r="AW1705" s="15" t="s">
        <v>32</v>
      </c>
      <c r="AX1705" s="15" t="s">
        <v>77</v>
      </c>
      <c r="AY1705" s="255" t="s">
        <v>209</v>
      </c>
    </row>
    <row r="1706" spans="2:51" s="13" customFormat="1">
      <c r="B1706" s="212"/>
      <c r="C1706" s="213"/>
      <c r="D1706" s="214" t="s">
        <v>555</v>
      </c>
      <c r="E1706" s="215" t="s">
        <v>1</v>
      </c>
      <c r="F1706" s="216" t="s">
        <v>2273</v>
      </c>
      <c r="G1706" s="213"/>
      <c r="H1706" s="217">
        <v>4.3600000000000003</v>
      </c>
      <c r="I1706" s="218"/>
      <c r="J1706" s="213"/>
      <c r="K1706" s="213"/>
      <c r="L1706" s="219"/>
      <c r="M1706" s="220"/>
      <c r="N1706" s="221"/>
      <c r="O1706" s="221"/>
      <c r="P1706" s="221"/>
      <c r="Q1706" s="221"/>
      <c r="R1706" s="221"/>
      <c r="S1706" s="221"/>
      <c r="T1706" s="222"/>
      <c r="AT1706" s="223" t="s">
        <v>555</v>
      </c>
      <c r="AU1706" s="223" t="s">
        <v>87</v>
      </c>
      <c r="AV1706" s="13" t="s">
        <v>87</v>
      </c>
      <c r="AW1706" s="13" t="s">
        <v>32</v>
      </c>
      <c r="AX1706" s="13" t="s">
        <v>77</v>
      </c>
      <c r="AY1706" s="223" t="s">
        <v>209</v>
      </c>
    </row>
    <row r="1707" spans="2:51" s="15" customFormat="1">
      <c r="B1707" s="246"/>
      <c r="C1707" s="247"/>
      <c r="D1707" s="214" t="s">
        <v>555</v>
      </c>
      <c r="E1707" s="248" t="s">
        <v>1</v>
      </c>
      <c r="F1707" s="249" t="s">
        <v>2274</v>
      </c>
      <c r="G1707" s="247"/>
      <c r="H1707" s="248" t="s">
        <v>1</v>
      </c>
      <c r="I1707" s="250"/>
      <c r="J1707" s="247"/>
      <c r="K1707" s="247"/>
      <c r="L1707" s="251"/>
      <c r="M1707" s="252"/>
      <c r="N1707" s="253"/>
      <c r="O1707" s="253"/>
      <c r="P1707" s="253"/>
      <c r="Q1707" s="253"/>
      <c r="R1707" s="253"/>
      <c r="S1707" s="253"/>
      <c r="T1707" s="254"/>
      <c r="AT1707" s="255" t="s">
        <v>555</v>
      </c>
      <c r="AU1707" s="255" t="s">
        <v>87</v>
      </c>
      <c r="AV1707" s="15" t="s">
        <v>85</v>
      </c>
      <c r="AW1707" s="15" t="s">
        <v>32</v>
      </c>
      <c r="AX1707" s="15" t="s">
        <v>77</v>
      </c>
      <c r="AY1707" s="255" t="s">
        <v>209</v>
      </c>
    </row>
    <row r="1708" spans="2:51" s="13" customFormat="1">
      <c r="B1708" s="212"/>
      <c r="C1708" s="213"/>
      <c r="D1708" s="214" t="s">
        <v>555</v>
      </c>
      <c r="E1708" s="215" t="s">
        <v>1</v>
      </c>
      <c r="F1708" s="216" t="s">
        <v>2275</v>
      </c>
      <c r="G1708" s="213"/>
      <c r="H1708" s="217">
        <v>14.03</v>
      </c>
      <c r="I1708" s="218"/>
      <c r="J1708" s="213"/>
      <c r="K1708" s="213"/>
      <c r="L1708" s="219"/>
      <c r="M1708" s="220"/>
      <c r="N1708" s="221"/>
      <c r="O1708" s="221"/>
      <c r="P1708" s="221"/>
      <c r="Q1708" s="221"/>
      <c r="R1708" s="221"/>
      <c r="S1708" s="221"/>
      <c r="T1708" s="222"/>
      <c r="AT1708" s="223" t="s">
        <v>555</v>
      </c>
      <c r="AU1708" s="223" t="s">
        <v>87</v>
      </c>
      <c r="AV1708" s="13" t="s">
        <v>87</v>
      </c>
      <c r="AW1708" s="13" t="s">
        <v>32</v>
      </c>
      <c r="AX1708" s="13" t="s">
        <v>77</v>
      </c>
      <c r="AY1708" s="223" t="s">
        <v>209</v>
      </c>
    </row>
    <row r="1709" spans="2:51" s="15" customFormat="1">
      <c r="B1709" s="246"/>
      <c r="C1709" s="247"/>
      <c r="D1709" s="214" t="s">
        <v>555</v>
      </c>
      <c r="E1709" s="248" t="s">
        <v>1</v>
      </c>
      <c r="F1709" s="249" t="s">
        <v>2276</v>
      </c>
      <c r="G1709" s="247"/>
      <c r="H1709" s="248" t="s">
        <v>1</v>
      </c>
      <c r="I1709" s="250"/>
      <c r="J1709" s="247"/>
      <c r="K1709" s="247"/>
      <c r="L1709" s="251"/>
      <c r="M1709" s="252"/>
      <c r="N1709" s="253"/>
      <c r="O1709" s="253"/>
      <c r="P1709" s="253"/>
      <c r="Q1709" s="253"/>
      <c r="R1709" s="253"/>
      <c r="S1709" s="253"/>
      <c r="T1709" s="254"/>
      <c r="AT1709" s="255" t="s">
        <v>555</v>
      </c>
      <c r="AU1709" s="255" t="s">
        <v>87</v>
      </c>
      <c r="AV1709" s="15" t="s">
        <v>85</v>
      </c>
      <c r="AW1709" s="15" t="s">
        <v>32</v>
      </c>
      <c r="AX1709" s="15" t="s">
        <v>77</v>
      </c>
      <c r="AY1709" s="255" t="s">
        <v>209</v>
      </c>
    </row>
    <row r="1710" spans="2:51" s="13" customFormat="1">
      <c r="B1710" s="212"/>
      <c r="C1710" s="213"/>
      <c r="D1710" s="214" t="s">
        <v>555</v>
      </c>
      <c r="E1710" s="215" t="s">
        <v>1</v>
      </c>
      <c r="F1710" s="216" t="s">
        <v>2277</v>
      </c>
      <c r="G1710" s="213"/>
      <c r="H1710" s="217">
        <v>5.66</v>
      </c>
      <c r="I1710" s="218"/>
      <c r="J1710" s="213"/>
      <c r="K1710" s="213"/>
      <c r="L1710" s="219"/>
      <c r="M1710" s="220"/>
      <c r="N1710" s="221"/>
      <c r="O1710" s="221"/>
      <c r="P1710" s="221"/>
      <c r="Q1710" s="221"/>
      <c r="R1710" s="221"/>
      <c r="S1710" s="221"/>
      <c r="T1710" s="222"/>
      <c r="AT1710" s="223" t="s">
        <v>555</v>
      </c>
      <c r="AU1710" s="223" t="s">
        <v>87</v>
      </c>
      <c r="AV1710" s="13" t="s">
        <v>87</v>
      </c>
      <c r="AW1710" s="13" t="s">
        <v>32</v>
      </c>
      <c r="AX1710" s="13" t="s">
        <v>77</v>
      </c>
      <c r="AY1710" s="223" t="s">
        <v>209</v>
      </c>
    </row>
    <row r="1711" spans="2:51" s="15" customFormat="1">
      <c r="B1711" s="246"/>
      <c r="C1711" s="247"/>
      <c r="D1711" s="214" t="s">
        <v>555</v>
      </c>
      <c r="E1711" s="248" t="s">
        <v>1</v>
      </c>
      <c r="F1711" s="249" t="s">
        <v>2278</v>
      </c>
      <c r="G1711" s="247"/>
      <c r="H1711" s="248" t="s">
        <v>1</v>
      </c>
      <c r="I1711" s="250"/>
      <c r="J1711" s="247"/>
      <c r="K1711" s="247"/>
      <c r="L1711" s="251"/>
      <c r="M1711" s="252"/>
      <c r="N1711" s="253"/>
      <c r="O1711" s="253"/>
      <c r="P1711" s="253"/>
      <c r="Q1711" s="253"/>
      <c r="R1711" s="253"/>
      <c r="S1711" s="253"/>
      <c r="T1711" s="254"/>
      <c r="AT1711" s="255" t="s">
        <v>555</v>
      </c>
      <c r="AU1711" s="255" t="s">
        <v>87</v>
      </c>
      <c r="AV1711" s="15" t="s">
        <v>85</v>
      </c>
      <c r="AW1711" s="15" t="s">
        <v>32</v>
      </c>
      <c r="AX1711" s="15" t="s">
        <v>77</v>
      </c>
      <c r="AY1711" s="255" t="s">
        <v>209</v>
      </c>
    </row>
    <row r="1712" spans="2:51" s="13" customFormat="1">
      <c r="B1712" s="212"/>
      <c r="C1712" s="213"/>
      <c r="D1712" s="214" t="s">
        <v>555</v>
      </c>
      <c r="E1712" s="215" t="s">
        <v>1</v>
      </c>
      <c r="F1712" s="216" t="s">
        <v>2275</v>
      </c>
      <c r="G1712" s="213"/>
      <c r="H1712" s="217">
        <v>14.03</v>
      </c>
      <c r="I1712" s="218"/>
      <c r="J1712" s="213"/>
      <c r="K1712" s="213"/>
      <c r="L1712" s="219"/>
      <c r="M1712" s="220"/>
      <c r="N1712" s="221"/>
      <c r="O1712" s="221"/>
      <c r="P1712" s="221"/>
      <c r="Q1712" s="221"/>
      <c r="R1712" s="221"/>
      <c r="S1712" s="221"/>
      <c r="T1712" s="222"/>
      <c r="AT1712" s="223" t="s">
        <v>555</v>
      </c>
      <c r="AU1712" s="223" t="s">
        <v>87</v>
      </c>
      <c r="AV1712" s="13" t="s">
        <v>87</v>
      </c>
      <c r="AW1712" s="13" t="s">
        <v>32</v>
      </c>
      <c r="AX1712" s="13" t="s">
        <v>77</v>
      </c>
      <c r="AY1712" s="223" t="s">
        <v>209</v>
      </c>
    </row>
    <row r="1713" spans="2:51" s="15" customFormat="1">
      <c r="B1713" s="246"/>
      <c r="C1713" s="247"/>
      <c r="D1713" s="214" t="s">
        <v>555</v>
      </c>
      <c r="E1713" s="248" t="s">
        <v>1</v>
      </c>
      <c r="F1713" s="249" t="s">
        <v>2279</v>
      </c>
      <c r="G1713" s="247"/>
      <c r="H1713" s="248" t="s">
        <v>1</v>
      </c>
      <c r="I1713" s="250"/>
      <c r="J1713" s="247"/>
      <c r="K1713" s="247"/>
      <c r="L1713" s="251"/>
      <c r="M1713" s="252"/>
      <c r="N1713" s="253"/>
      <c r="O1713" s="253"/>
      <c r="P1713" s="253"/>
      <c r="Q1713" s="253"/>
      <c r="R1713" s="253"/>
      <c r="S1713" s="253"/>
      <c r="T1713" s="254"/>
      <c r="AT1713" s="255" t="s">
        <v>555</v>
      </c>
      <c r="AU1713" s="255" t="s">
        <v>87</v>
      </c>
      <c r="AV1713" s="15" t="s">
        <v>85</v>
      </c>
      <c r="AW1713" s="15" t="s">
        <v>32</v>
      </c>
      <c r="AX1713" s="15" t="s">
        <v>77</v>
      </c>
      <c r="AY1713" s="255" t="s">
        <v>209</v>
      </c>
    </row>
    <row r="1714" spans="2:51" s="13" customFormat="1">
      <c r="B1714" s="212"/>
      <c r="C1714" s="213"/>
      <c r="D1714" s="214" t="s">
        <v>555</v>
      </c>
      <c r="E1714" s="215" t="s">
        <v>1</v>
      </c>
      <c r="F1714" s="216" t="s">
        <v>2280</v>
      </c>
      <c r="G1714" s="213"/>
      <c r="H1714" s="217">
        <v>5.6</v>
      </c>
      <c r="I1714" s="218"/>
      <c r="J1714" s="213"/>
      <c r="K1714" s="213"/>
      <c r="L1714" s="219"/>
      <c r="M1714" s="220"/>
      <c r="N1714" s="221"/>
      <c r="O1714" s="221"/>
      <c r="P1714" s="221"/>
      <c r="Q1714" s="221"/>
      <c r="R1714" s="221"/>
      <c r="S1714" s="221"/>
      <c r="T1714" s="222"/>
      <c r="AT1714" s="223" t="s">
        <v>555</v>
      </c>
      <c r="AU1714" s="223" t="s">
        <v>87</v>
      </c>
      <c r="AV1714" s="13" t="s">
        <v>87</v>
      </c>
      <c r="AW1714" s="13" t="s">
        <v>32</v>
      </c>
      <c r="AX1714" s="13" t="s">
        <v>77</v>
      </c>
      <c r="AY1714" s="223" t="s">
        <v>209</v>
      </c>
    </row>
    <row r="1715" spans="2:51" s="15" customFormat="1">
      <c r="B1715" s="246"/>
      <c r="C1715" s="247"/>
      <c r="D1715" s="214" t="s">
        <v>555</v>
      </c>
      <c r="E1715" s="248" t="s">
        <v>1</v>
      </c>
      <c r="F1715" s="249" t="s">
        <v>2281</v>
      </c>
      <c r="G1715" s="247"/>
      <c r="H1715" s="248" t="s">
        <v>1</v>
      </c>
      <c r="I1715" s="250"/>
      <c r="J1715" s="247"/>
      <c r="K1715" s="247"/>
      <c r="L1715" s="251"/>
      <c r="M1715" s="252"/>
      <c r="N1715" s="253"/>
      <c r="O1715" s="253"/>
      <c r="P1715" s="253"/>
      <c r="Q1715" s="253"/>
      <c r="R1715" s="253"/>
      <c r="S1715" s="253"/>
      <c r="T1715" s="254"/>
      <c r="AT1715" s="255" t="s">
        <v>555</v>
      </c>
      <c r="AU1715" s="255" t="s">
        <v>87</v>
      </c>
      <c r="AV1715" s="15" t="s">
        <v>85</v>
      </c>
      <c r="AW1715" s="15" t="s">
        <v>32</v>
      </c>
      <c r="AX1715" s="15" t="s">
        <v>77</v>
      </c>
      <c r="AY1715" s="255" t="s">
        <v>209</v>
      </c>
    </row>
    <row r="1716" spans="2:51" s="13" customFormat="1">
      <c r="B1716" s="212"/>
      <c r="C1716" s="213"/>
      <c r="D1716" s="214" t="s">
        <v>555</v>
      </c>
      <c r="E1716" s="215" t="s">
        <v>1</v>
      </c>
      <c r="F1716" s="216" t="s">
        <v>2282</v>
      </c>
      <c r="G1716" s="213"/>
      <c r="H1716" s="217">
        <v>14.06</v>
      </c>
      <c r="I1716" s="218"/>
      <c r="J1716" s="213"/>
      <c r="K1716" s="213"/>
      <c r="L1716" s="219"/>
      <c r="M1716" s="220"/>
      <c r="N1716" s="221"/>
      <c r="O1716" s="221"/>
      <c r="P1716" s="221"/>
      <c r="Q1716" s="221"/>
      <c r="R1716" s="221"/>
      <c r="S1716" s="221"/>
      <c r="T1716" s="222"/>
      <c r="AT1716" s="223" t="s">
        <v>555</v>
      </c>
      <c r="AU1716" s="223" t="s">
        <v>87</v>
      </c>
      <c r="AV1716" s="13" t="s">
        <v>87</v>
      </c>
      <c r="AW1716" s="13" t="s">
        <v>32</v>
      </c>
      <c r="AX1716" s="13" t="s">
        <v>77</v>
      </c>
      <c r="AY1716" s="223" t="s">
        <v>209</v>
      </c>
    </row>
    <row r="1717" spans="2:51" s="15" customFormat="1">
      <c r="B1717" s="246"/>
      <c r="C1717" s="247"/>
      <c r="D1717" s="214" t="s">
        <v>555</v>
      </c>
      <c r="E1717" s="248" t="s">
        <v>1</v>
      </c>
      <c r="F1717" s="249" t="s">
        <v>2283</v>
      </c>
      <c r="G1717" s="247"/>
      <c r="H1717" s="248" t="s">
        <v>1</v>
      </c>
      <c r="I1717" s="250"/>
      <c r="J1717" s="247"/>
      <c r="K1717" s="247"/>
      <c r="L1717" s="251"/>
      <c r="M1717" s="252"/>
      <c r="N1717" s="253"/>
      <c r="O1717" s="253"/>
      <c r="P1717" s="253"/>
      <c r="Q1717" s="253"/>
      <c r="R1717" s="253"/>
      <c r="S1717" s="253"/>
      <c r="T1717" s="254"/>
      <c r="AT1717" s="255" t="s">
        <v>555</v>
      </c>
      <c r="AU1717" s="255" t="s">
        <v>87</v>
      </c>
      <c r="AV1717" s="15" t="s">
        <v>85</v>
      </c>
      <c r="AW1717" s="15" t="s">
        <v>32</v>
      </c>
      <c r="AX1717" s="15" t="s">
        <v>77</v>
      </c>
      <c r="AY1717" s="255" t="s">
        <v>209</v>
      </c>
    </row>
    <row r="1718" spans="2:51" s="13" customFormat="1">
      <c r="B1718" s="212"/>
      <c r="C1718" s="213"/>
      <c r="D1718" s="214" t="s">
        <v>555</v>
      </c>
      <c r="E1718" s="215" t="s">
        <v>1</v>
      </c>
      <c r="F1718" s="216" t="s">
        <v>2284</v>
      </c>
      <c r="G1718" s="213"/>
      <c r="H1718" s="217">
        <v>5.8</v>
      </c>
      <c r="I1718" s="218"/>
      <c r="J1718" s="213"/>
      <c r="K1718" s="213"/>
      <c r="L1718" s="219"/>
      <c r="M1718" s="220"/>
      <c r="N1718" s="221"/>
      <c r="O1718" s="221"/>
      <c r="P1718" s="221"/>
      <c r="Q1718" s="221"/>
      <c r="R1718" s="221"/>
      <c r="S1718" s="221"/>
      <c r="T1718" s="222"/>
      <c r="AT1718" s="223" t="s">
        <v>555</v>
      </c>
      <c r="AU1718" s="223" t="s">
        <v>87</v>
      </c>
      <c r="AV1718" s="13" t="s">
        <v>87</v>
      </c>
      <c r="AW1718" s="13" t="s">
        <v>32</v>
      </c>
      <c r="AX1718" s="13" t="s">
        <v>77</v>
      </c>
      <c r="AY1718" s="223" t="s">
        <v>209</v>
      </c>
    </row>
    <row r="1719" spans="2:51" s="15" customFormat="1">
      <c r="B1719" s="246"/>
      <c r="C1719" s="247"/>
      <c r="D1719" s="214" t="s">
        <v>555</v>
      </c>
      <c r="E1719" s="248" t="s">
        <v>1</v>
      </c>
      <c r="F1719" s="249" t="s">
        <v>2285</v>
      </c>
      <c r="G1719" s="247"/>
      <c r="H1719" s="248" t="s">
        <v>1</v>
      </c>
      <c r="I1719" s="250"/>
      <c r="J1719" s="247"/>
      <c r="K1719" s="247"/>
      <c r="L1719" s="251"/>
      <c r="M1719" s="252"/>
      <c r="N1719" s="253"/>
      <c r="O1719" s="253"/>
      <c r="P1719" s="253"/>
      <c r="Q1719" s="253"/>
      <c r="R1719" s="253"/>
      <c r="S1719" s="253"/>
      <c r="T1719" s="254"/>
      <c r="AT1719" s="255" t="s">
        <v>555</v>
      </c>
      <c r="AU1719" s="255" t="s">
        <v>87</v>
      </c>
      <c r="AV1719" s="15" t="s">
        <v>85</v>
      </c>
      <c r="AW1719" s="15" t="s">
        <v>32</v>
      </c>
      <c r="AX1719" s="15" t="s">
        <v>77</v>
      </c>
      <c r="AY1719" s="255" t="s">
        <v>209</v>
      </c>
    </row>
    <row r="1720" spans="2:51" s="13" customFormat="1">
      <c r="B1720" s="212"/>
      <c r="C1720" s="213"/>
      <c r="D1720" s="214" t="s">
        <v>555</v>
      </c>
      <c r="E1720" s="215" t="s">
        <v>1</v>
      </c>
      <c r="F1720" s="216" t="s">
        <v>2286</v>
      </c>
      <c r="G1720" s="213"/>
      <c r="H1720" s="217">
        <v>8.99</v>
      </c>
      <c r="I1720" s="218"/>
      <c r="J1720" s="213"/>
      <c r="K1720" s="213"/>
      <c r="L1720" s="219"/>
      <c r="M1720" s="220"/>
      <c r="N1720" s="221"/>
      <c r="O1720" s="221"/>
      <c r="P1720" s="221"/>
      <c r="Q1720" s="221"/>
      <c r="R1720" s="221"/>
      <c r="S1720" s="221"/>
      <c r="T1720" s="222"/>
      <c r="AT1720" s="223" t="s">
        <v>555</v>
      </c>
      <c r="AU1720" s="223" t="s">
        <v>87</v>
      </c>
      <c r="AV1720" s="13" t="s">
        <v>87</v>
      </c>
      <c r="AW1720" s="13" t="s">
        <v>32</v>
      </c>
      <c r="AX1720" s="13" t="s">
        <v>77</v>
      </c>
      <c r="AY1720" s="223" t="s">
        <v>209</v>
      </c>
    </row>
    <row r="1721" spans="2:51" s="15" customFormat="1">
      <c r="B1721" s="246"/>
      <c r="C1721" s="247"/>
      <c r="D1721" s="214" t="s">
        <v>555</v>
      </c>
      <c r="E1721" s="248" t="s">
        <v>1</v>
      </c>
      <c r="F1721" s="249" t="s">
        <v>2287</v>
      </c>
      <c r="G1721" s="247"/>
      <c r="H1721" s="248" t="s">
        <v>1</v>
      </c>
      <c r="I1721" s="250"/>
      <c r="J1721" s="247"/>
      <c r="K1721" s="247"/>
      <c r="L1721" s="251"/>
      <c r="M1721" s="252"/>
      <c r="N1721" s="253"/>
      <c r="O1721" s="253"/>
      <c r="P1721" s="253"/>
      <c r="Q1721" s="253"/>
      <c r="R1721" s="253"/>
      <c r="S1721" s="253"/>
      <c r="T1721" s="254"/>
      <c r="AT1721" s="255" t="s">
        <v>555</v>
      </c>
      <c r="AU1721" s="255" t="s">
        <v>87</v>
      </c>
      <c r="AV1721" s="15" t="s">
        <v>85</v>
      </c>
      <c r="AW1721" s="15" t="s">
        <v>32</v>
      </c>
      <c r="AX1721" s="15" t="s">
        <v>77</v>
      </c>
      <c r="AY1721" s="255" t="s">
        <v>209</v>
      </c>
    </row>
    <row r="1722" spans="2:51" s="13" customFormat="1">
      <c r="B1722" s="212"/>
      <c r="C1722" s="213"/>
      <c r="D1722" s="214" t="s">
        <v>555</v>
      </c>
      <c r="E1722" s="215" t="s">
        <v>1</v>
      </c>
      <c r="F1722" s="216" t="s">
        <v>2288</v>
      </c>
      <c r="G1722" s="213"/>
      <c r="H1722" s="217">
        <v>30.92</v>
      </c>
      <c r="I1722" s="218"/>
      <c r="J1722" s="213"/>
      <c r="K1722" s="213"/>
      <c r="L1722" s="219"/>
      <c r="M1722" s="220"/>
      <c r="N1722" s="221"/>
      <c r="O1722" s="221"/>
      <c r="P1722" s="221"/>
      <c r="Q1722" s="221"/>
      <c r="R1722" s="221"/>
      <c r="S1722" s="221"/>
      <c r="T1722" s="222"/>
      <c r="AT1722" s="223" t="s">
        <v>555</v>
      </c>
      <c r="AU1722" s="223" t="s">
        <v>87</v>
      </c>
      <c r="AV1722" s="13" t="s">
        <v>87</v>
      </c>
      <c r="AW1722" s="13" t="s">
        <v>32</v>
      </c>
      <c r="AX1722" s="13" t="s">
        <v>77</v>
      </c>
      <c r="AY1722" s="223" t="s">
        <v>209</v>
      </c>
    </row>
    <row r="1723" spans="2:51" s="15" customFormat="1">
      <c r="B1723" s="246"/>
      <c r="C1723" s="247"/>
      <c r="D1723" s="214" t="s">
        <v>555</v>
      </c>
      <c r="E1723" s="248" t="s">
        <v>1</v>
      </c>
      <c r="F1723" s="249" t="s">
        <v>2289</v>
      </c>
      <c r="G1723" s="247"/>
      <c r="H1723" s="248" t="s">
        <v>1</v>
      </c>
      <c r="I1723" s="250"/>
      <c r="J1723" s="247"/>
      <c r="K1723" s="247"/>
      <c r="L1723" s="251"/>
      <c r="M1723" s="252"/>
      <c r="N1723" s="253"/>
      <c r="O1723" s="253"/>
      <c r="P1723" s="253"/>
      <c r="Q1723" s="253"/>
      <c r="R1723" s="253"/>
      <c r="S1723" s="253"/>
      <c r="T1723" s="254"/>
      <c r="AT1723" s="255" t="s">
        <v>555</v>
      </c>
      <c r="AU1723" s="255" t="s">
        <v>87</v>
      </c>
      <c r="AV1723" s="15" t="s">
        <v>85</v>
      </c>
      <c r="AW1723" s="15" t="s">
        <v>32</v>
      </c>
      <c r="AX1723" s="15" t="s">
        <v>77</v>
      </c>
      <c r="AY1723" s="255" t="s">
        <v>209</v>
      </c>
    </row>
    <row r="1724" spans="2:51" s="13" customFormat="1">
      <c r="B1724" s="212"/>
      <c r="C1724" s="213"/>
      <c r="D1724" s="214" t="s">
        <v>555</v>
      </c>
      <c r="E1724" s="215" t="s">
        <v>1</v>
      </c>
      <c r="F1724" s="216" t="s">
        <v>2290</v>
      </c>
      <c r="G1724" s="213"/>
      <c r="H1724" s="217">
        <v>28.53</v>
      </c>
      <c r="I1724" s="218"/>
      <c r="J1724" s="213"/>
      <c r="K1724" s="213"/>
      <c r="L1724" s="219"/>
      <c r="M1724" s="220"/>
      <c r="N1724" s="221"/>
      <c r="O1724" s="221"/>
      <c r="P1724" s="221"/>
      <c r="Q1724" s="221"/>
      <c r="R1724" s="221"/>
      <c r="S1724" s="221"/>
      <c r="T1724" s="222"/>
      <c r="AT1724" s="223" t="s">
        <v>555</v>
      </c>
      <c r="AU1724" s="223" t="s">
        <v>87</v>
      </c>
      <c r="AV1724" s="13" t="s">
        <v>87</v>
      </c>
      <c r="AW1724" s="13" t="s">
        <v>32</v>
      </c>
      <c r="AX1724" s="13" t="s">
        <v>77</v>
      </c>
      <c r="AY1724" s="223" t="s">
        <v>209</v>
      </c>
    </row>
    <row r="1725" spans="2:51" s="15" customFormat="1">
      <c r="B1725" s="246"/>
      <c r="C1725" s="247"/>
      <c r="D1725" s="214" t="s">
        <v>555</v>
      </c>
      <c r="E1725" s="248" t="s">
        <v>1</v>
      </c>
      <c r="F1725" s="249" t="s">
        <v>2291</v>
      </c>
      <c r="G1725" s="247"/>
      <c r="H1725" s="248" t="s">
        <v>1</v>
      </c>
      <c r="I1725" s="250"/>
      <c r="J1725" s="247"/>
      <c r="K1725" s="247"/>
      <c r="L1725" s="251"/>
      <c r="M1725" s="252"/>
      <c r="N1725" s="253"/>
      <c r="O1725" s="253"/>
      <c r="P1725" s="253"/>
      <c r="Q1725" s="253"/>
      <c r="R1725" s="253"/>
      <c r="S1725" s="253"/>
      <c r="T1725" s="254"/>
      <c r="AT1725" s="255" t="s">
        <v>555</v>
      </c>
      <c r="AU1725" s="255" t="s">
        <v>87</v>
      </c>
      <c r="AV1725" s="15" t="s">
        <v>85</v>
      </c>
      <c r="AW1725" s="15" t="s">
        <v>32</v>
      </c>
      <c r="AX1725" s="15" t="s">
        <v>77</v>
      </c>
      <c r="AY1725" s="255" t="s">
        <v>209</v>
      </c>
    </row>
    <row r="1726" spans="2:51" s="13" customFormat="1">
      <c r="B1726" s="212"/>
      <c r="C1726" s="213"/>
      <c r="D1726" s="214" t="s">
        <v>555</v>
      </c>
      <c r="E1726" s="215" t="s">
        <v>1</v>
      </c>
      <c r="F1726" s="216" t="s">
        <v>2292</v>
      </c>
      <c r="G1726" s="213"/>
      <c r="H1726" s="217">
        <v>9.42</v>
      </c>
      <c r="I1726" s="218"/>
      <c r="J1726" s="213"/>
      <c r="K1726" s="213"/>
      <c r="L1726" s="219"/>
      <c r="M1726" s="220"/>
      <c r="N1726" s="221"/>
      <c r="O1726" s="221"/>
      <c r="P1726" s="221"/>
      <c r="Q1726" s="221"/>
      <c r="R1726" s="221"/>
      <c r="S1726" s="221"/>
      <c r="T1726" s="222"/>
      <c r="AT1726" s="223" t="s">
        <v>555</v>
      </c>
      <c r="AU1726" s="223" t="s">
        <v>87</v>
      </c>
      <c r="AV1726" s="13" t="s">
        <v>87</v>
      </c>
      <c r="AW1726" s="13" t="s">
        <v>32</v>
      </c>
      <c r="AX1726" s="13" t="s">
        <v>77</v>
      </c>
      <c r="AY1726" s="223" t="s">
        <v>209</v>
      </c>
    </row>
    <row r="1727" spans="2:51" s="15" customFormat="1">
      <c r="B1727" s="246"/>
      <c r="C1727" s="247"/>
      <c r="D1727" s="214" t="s">
        <v>555</v>
      </c>
      <c r="E1727" s="248" t="s">
        <v>1</v>
      </c>
      <c r="F1727" s="249" t="s">
        <v>2293</v>
      </c>
      <c r="G1727" s="247"/>
      <c r="H1727" s="248" t="s">
        <v>1</v>
      </c>
      <c r="I1727" s="250"/>
      <c r="J1727" s="247"/>
      <c r="K1727" s="247"/>
      <c r="L1727" s="251"/>
      <c r="M1727" s="252"/>
      <c r="N1727" s="253"/>
      <c r="O1727" s="253"/>
      <c r="P1727" s="253"/>
      <c r="Q1727" s="253"/>
      <c r="R1727" s="253"/>
      <c r="S1727" s="253"/>
      <c r="T1727" s="254"/>
      <c r="AT1727" s="255" t="s">
        <v>555</v>
      </c>
      <c r="AU1727" s="255" t="s">
        <v>87</v>
      </c>
      <c r="AV1727" s="15" t="s">
        <v>85</v>
      </c>
      <c r="AW1727" s="15" t="s">
        <v>32</v>
      </c>
      <c r="AX1727" s="15" t="s">
        <v>77</v>
      </c>
      <c r="AY1727" s="255" t="s">
        <v>209</v>
      </c>
    </row>
    <row r="1728" spans="2:51" s="13" customFormat="1">
      <c r="B1728" s="212"/>
      <c r="C1728" s="213"/>
      <c r="D1728" s="214" t="s">
        <v>555</v>
      </c>
      <c r="E1728" s="215" t="s">
        <v>1</v>
      </c>
      <c r="F1728" s="216" t="s">
        <v>2294</v>
      </c>
      <c r="G1728" s="213"/>
      <c r="H1728" s="217">
        <v>18.98</v>
      </c>
      <c r="I1728" s="218"/>
      <c r="J1728" s="213"/>
      <c r="K1728" s="213"/>
      <c r="L1728" s="219"/>
      <c r="M1728" s="220"/>
      <c r="N1728" s="221"/>
      <c r="O1728" s="221"/>
      <c r="P1728" s="221"/>
      <c r="Q1728" s="221"/>
      <c r="R1728" s="221"/>
      <c r="S1728" s="221"/>
      <c r="T1728" s="222"/>
      <c r="AT1728" s="223" t="s">
        <v>555</v>
      </c>
      <c r="AU1728" s="223" t="s">
        <v>87</v>
      </c>
      <c r="AV1728" s="13" t="s">
        <v>87</v>
      </c>
      <c r="AW1728" s="13" t="s">
        <v>32</v>
      </c>
      <c r="AX1728" s="13" t="s">
        <v>77</v>
      </c>
      <c r="AY1728" s="223" t="s">
        <v>209</v>
      </c>
    </row>
    <row r="1729" spans="2:51" s="15" customFormat="1">
      <c r="B1729" s="246"/>
      <c r="C1729" s="247"/>
      <c r="D1729" s="214" t="s">
        <v>555</v>
      </c>
      <c r="E1729" s="248" t="s">
        <v>1</v>
      </c>
      <c r="F1729" s="249" t="s">
        <v>2295</v>
      </c>
      <c r="G1729" s="247"/>
      <c r="H1729" s="248" t="s">
        <v>1</v>
      </c>
      <c r="I1729" s="250"/>
      <c r="J1729" s="247"/>
      <c r="K1729" s="247"/>
      <c r="L1729" s="251"/>
      <c r="M1729" s="252"/>
      <c r="N1729" s="253"/>
      <c r="O1729" s="253"/>
      <c r="P1729" s="253"/>
      <c r="Q1729" s="253"/>
      <c r="R1729" s="253"/>
      <c r="S1729" s="253"/>
      <c r="T1729" s="254"/>
      <c r="AT1729" s="255" t="s">
        <v>555</v>
      </c>
      <c r="AU1729" s="255" t="s">
        <v>87</v>
      </c>
      <c r="AV1729" s="15" t="s">
        <v>85</v>
      </c>
      <c r="AW1729" s="15" t="s">
        <v>32</v>
      </c>
      <c r="AX1729" s="15" t="s">
        <v>77</v>
      </c>
      <c r="AY1729" s="255" t="s">
        <v>209</v>
      </c>
    </row>
    <row r="1730" spans="2:51" s="13" customFormat="1">
      <c r="B1730" s="212"/>
      <c r="C1730" s="213"/>
      <c r="D1730" s="214" t="s">
        <v>555</v>
      </c>
      <c r="E1730" s="215" t="s">
        <v>1</v>
      </c>
      <c r="F1730" s="216" t="s">
        <v>2294</v>
      </c>
      <c r="G1730" s="213"/>
      <c r="H1730" s="217">
        <v>18.98</v>
      </c>
      <c r="I1730" s="218"/>
      <c r="J1730" s="213"/>
      <c r="K1730" s="213"/>
      <c r="L1730" s="219"/>
      <c r="M1730" s="220"/>
      <c r="N1730" s="221"/>
      <c r="O1730" s="221"/>
      <c r="P1730" s="221"/>
      <c r="Q1730" s="221"/>
      <c r="R1730" s="221"/>
      <c r="S1730" s="221"/>
      <c r="T1730" s="222"/>
      <c r="AT1730" s="223" t="s">
        <v>555</v>
      </c>
      <c r="AU1730" s="223" t="s">
        <v>87</v>
      </c>
      <c r="AV1730" s="13" t="s">
        <v>87</v>
      </c>
      <c r="AW1730" s="13" t="s">
        <v>32</v>
      </c>
      <c r="AX1730" s="13" t="s">
        <v>77</v>
      </c>
      <c r="AY1730" s="223" t="s">
        <v>209</v>
      </c>
    </row>
    <row r="1731" spans="2:51" s="15" customFormat="1">
      <c r="B1731" s="246"/>
      <c r="C1731" s="247"/>
      <c r="D1731" s="214" t="s">
        <v>555</v>
      </c>
      <c r="E1731" s="248" t="s">
        <v>1</v>
      </c>
      <c r="F1731" s="249" t="s">
        <v>2296</v>
      </c>
      <c r="G1731" s="247"/>
      <c r="H1731" s="248" t="s">
        <v>1</v>
      </c>
      <c r="I1731" s="250"/>
      <c r="J1731" s="247"/>
      <c r="K1731" s="247"/>
      <c r="L1731" s="251"/>
      <c r="M1731" s="252"/>
      <c r="N1731" s="253"/>
      <c r="O1731" s="253"/>
      <c r="P1731" s="253"/>
      <c r="Q1731" s="253"/>
      <c r="R1731" s="253"/>
      <c r="S1731" s="253"/>
      <c r="T1731" s="254"/>
      <c r="AT1731" s="255" t="s">
        <v>555</v>
      </c>
      <c r="AU1731" s="255" t="s">
        <v>87</v>
      </c>
      <c r="AV1731" s="15" t="s">
        <v>85</v>
      </c>
      <c r="AW1731" s="15" t="s">
        <v>32</v>
      </c>
      <c r="AX1731" s="15" t="s">
        <v>77</v>
      </c>
      <c r="AY1731" s="255" t="s">
        <v>209</v>
      </c>
    </row>
    <row r="1732" spans="2:51" s="13" customFormat="1">
      <c r="B1732" s="212"/>
      <c r="C1732" s="213"/>
      <c r="D1732" s="214" t="s">
        <v>555</v>
      </c>
      <c r="E1732" s="215" t="s">
        <v>1</v>
      </c>
      <c r="F1732" s="216" t="s">
        <v>2297</v>
      </c>
      <c r="G1732" s="213"/>
      <c r="H1732" s="217">
        <v>19.98</v>
      </c>
      <c r="I1732" s="218"/>
      <c r="J1732" s="213"/>
      <c r="K1732" s="213"/>
      <c r="L1732" s="219"/>
      <c r="M1732" s="220"/>
      <c r="N1732" s="221"/>
      <c r="O1732" s="221"/>
      <c r="P1732" s="221"/>
      <c r="Q1732" s="221"/>
      <c r="R1732" s="221"/>
      <c r="S1732" s="221"/>
      <c r="T1732" s="222"/>
      <c r="AT1732" s="223" t="s">
        <v>555</v>
      </c>
      <c r="AU1732" s="223" t="s">
        <v>87</v>
      </c>
      <c r="AV1732" s="13" t="s">
        <v>87</v>
      </c>
      <c r="AW1732" s="13" t="s">
        <v>32</v>
      </c>
      <c r="AX1732" s="13" t="s">
        <v>77</v>
      </c>
      <c r="AY1732" s="223" t="s">
        <v>209</v>
      </c>
    </row>
    <row r="1733" spans="2:51" s="15" customFormat="1">
      <c r="B1733" s="246"/>
      <c r="C1733" s="247"/>
      <c r="D1733" s="214" t="s">
        <v>555</v>
      </c>
      <c r="E1733" s="248" t="s">
        <v>1</v>
      </c>
      <c r="F1733" s="249" t="s">
        <v>2298</v>
      </c>
      <c r="G1733" s="247"/>
      <c r="H1733" s="248" t="s">
        <v>1</v>
      </c>
      <c r="I1733" s="250"/>
      <c r="J1733" s="247"/>
      <c r="K1733" s="247"/>
      <c r="L1733" s="251"/>
      <c r="M1733" s="252"/>
      <c r="N1733" s="253"/>
      <c r="O1733" s="253"/>
      <c r="P1733" s="253"/>
      <c r="Q1733" s="253"/>
      <c r="R1733" s="253"/>
      <c r="S1733" s="253"/>
      <c r="T1733" s="254"/>
      <c r="AT1733" s="255" t="s">
        <v>555</v>
      </c>
      <c r="AU1733" s="255" t="s">
        <v>87</v>
      </c>
      <c r="AV1733" s="15" t="s">
        <v>85</v>
      </c>
      <c r="AW1733" s="15" t="s">
        <v>32</v>
      </c>
      <c r="AX1733" s="15" t="s">
        <v>77</v>
      </c>
      <c r="AY1733" s="255" t="s">
        <v>209</v>
      </c>
    </row>
    <row r="1734" spans="2:51" s="13" customFormat="1">
      <c r="B1734" s="212"/>
      <c r="C1734" s="213"/>
      <c r="D1734" s="214" t="s">
        <v>555</v>
      </c>
      <c r="E1734" s="215" t="s">
        <v>1</v>
      </c>
      <c r="F1734" s="216" t="s">
        <v>2299</v>
      </c>
      <c r="G1734" s="213"/>
      <c r="H1734" s="217">
        <v>2.08</v>
      </c>
      <c r="I1734" s="218"/>
      <c r="J1734" s="213"/>
      <c r="K1734" s="213"/>
      <c r="L1734" s="219"/>
      <c r="M1734" s="220"/>
      <c r="N1734" s="221"/>
      <c r="O1734" s="221"/>
      <c r="P1734" s="221"/>
      <c r="Q1734" s="221"/>
      <c r="R1734" s="221"/>
      <c r="S1734" s="221"/>
      <c r="T1734" s="222"/>
      <c r="AT1734" s="223" t="s">
        <v>555</v>
      </c>
      <c r="AU1734" s="223" t="s">
        <v>87</v>
      </c>
      <c r="AV1734" s="13" t="s">
        <v>87</v>
      </c>
      <c r="AW1734" s="13" t="s">
        <v>32</v>
      </c>
      <c r="AX1734" s="13" t="s">
        <v>77</v>
      </c>
      <c r="AY1734" s="223" t="s">
        <v>209</v>
      </c>
    </row>
    <row r="1735" spans="2:51" s="15" customFormat="1">
      <c r="B1735" s="246"/>
      <c r="C1735" s="247"/>
      <c r="D1735" s="214" t="s">
        <v>555</v>
      </c>
      <c r="E1735" s="248" t="s">
        <v>1</v>
      </c>
      <c r="F1735" s="249" t="s">
        <v>2300</v>
      </c>
      <c r="G1735" s="247"/>
      <c r="H1735" s="248" t="s">
        <v>1</v>
      </c>
      <c r="I1735" s="250"/>
      <c r="J1735" s="247"/>
      <c r="K1735" s="247"/>
      <c r="L1735" s="251"/>
      <c r="M1735" s="252"/>
      <c r="N1735" s="253"/>
      <c r="O1735" s="253"/>
      <c r="P1735" s="253"/>
      <c r="Q1735" s="253"/>
      <c r="R1735" s="253"/>
      <c r="S1735" s="253"/>
      <c r="T1735" s="254"/>
      <c r="AT1735" s="255" t="s">
        <v>555</v>
      </c>
      <c r="AU1735" s="255" t="s">
        <v>87</v>
      </c>
      <c r="AV1735" s="15" t="s">
        <v>85</v>
      </c>
      <c r="AW1735" s="15" t="s">
        <v>32</v>
      </c>
      <c r="AX1735" s="15" t="s">
        <v>77</v>
      </c>
      <c r="AY1735" s="255" t="s">
        <v>209</v>
      </c>
    </row>
    <row r="1736" spans="2:51" s="13" customFormat="1">
      <c r="B1736" s="212"/>
      <c r="C1736" s="213"/>
      <c r="D1736" s="214" t="s">
        <v>555</v>
      </c>
      <c r="E1736" s="215" t="s">
        <v>1</v>
      </c>
      <c r="F1736" s="216" t="s">
        <v>1745</v>
      </c>
      <c r="G1736" s="213"/>
      <c r="H1736" s="217">
        <v>1.31</v>
      </c>
      <c r="I1736" s="218"/>
      <c r="J1736" s="213"/>
      <c r="K1736" s="213"/>
      <c r="L1736" s="219"/>
      <c r="M1736" s="220"/>
      <c r="N1736" s="221"/>
      <c r="O1736" s="221"/>
      <c r="P1736" s="221"/>
      <c r="Q1736" s="221"/>
      <c r="R1736" s="221"/>
      <c r="S1736" s="221"/>
      <c r="T1736" s="222"/>
      <c r="AT1736" s="223" t="s">
        <v>555</v>
      </c>
      <c r="AU1736" s="223" t="s">
        <v>87</v>
      </c>
      <c r="AV1736" s="13" t="s">
        <v>87</v>
      </c>
      <c r="AW1736" s="13" t="s">
        <v>32</v>
      </c>
      <c r="AX1736" s="13" t="s">
        <v>77</v>
      </c>
      <c r="AY1736" s="223" t="s">
        <v>209</v>
      </c>
    </row>
    <row r="1737" spans="2:51" s="15" customFormat="1">
      <c r="B1737" s="246"/>
      <c r="C1737" s="247"/>
      <c r="D1737" s="214" t="s">
        <v>555</v>
      </c>
      <c r="E1737" s="248" t="s">
        <v>1</v>
      </c>
      <c r="F1737" s="249" t="s">
        <v>2301</v>
      </c>
      <c r="G1737" s="247"/>
      <c r="H1737" s="248" t="s">
        <v>1</v>
      </c>
      <c r="I1737" s="250"/>
      <c r="J1737" s="247"/>
      <c r="K1737" s="247"/>
      <c r="L1737" s="251"/>
      <c r="M1737" s="252"/>
      <c r="N1737" s="253"/>
      <c r="O1737" s="253"/>
      <c r="P1737" s="253"/>
      <c r="Q1737" s="253"/>
      <c r="R1737" s="253"/>
      <c r="S1737" s="253"/>
      <c r="T1737" s="254"/>
      <c r="AT1737" s="255" t="s">
        <v>555</v>
      </c>
      <c r="AU1737" s="255" t="s">
        <v>87</v>
      </c>
      <c r="AV1737" s="15" t="s">
        <v>85</v>
      </c>
      <c r="AW1737" s="15" t="s">
        <v>32</v>
      </c>
      <c r="AX1737" s="15" t="s">
        <v>77</v>
      </c>
      <c r="AY1737" s="255" t="s">
        <v>209</v>
      </c>
    </row>
    <row r="1738" spans="2:51" s="13" customFormat="1">
      <c r="B1738" s="212"/>
      <c r="C1738" s="213"/>
      <c r="D1738" s="214" t="s">
        <v>555</v>
      </c>
      <c r="E1738" s="215" t="s">
        <v>1</v>
      </c>
      <c r="F1738" s="216" t="s">
        <v>1620</v>
      </c>
      <c r="G1738" s="213"/>
      <c r="H1738" s="217">
        <v>0.99</v>
      </c>
      <c r="I1738" s="218"/>
      <c r="J1738" s="213"/>
      <c r="K1738" s="213"/>
      <c r="L1738" s="219"/>
      <c r="M1738" s="220"/>
      <c r="N1738" s="221"/>
      <c r="O1738" s="221"/>
      <c r="P1738" s="221"/>
      <c r="Q1738" s="221"/>
      <c r="R1738" s="221"/>
      <c r="S1738" s="221"/>
      <c r="T1738" s="222"/>
      <c r="AT1738" s="223" t="s">
        <v>555</v>
      </c>
      <c r="AU1738" s="223" t="s">
        <v>87</v>
      </c>
      <c r="AV1738" s="13" t="s">
        <v>87</v>
      </c>
      <c r="AW1738" s="13" t="s">
        <v>32</v>
      </c>
      <c r="AX1738" s="13" t="s">
        <v>77</v>
      </c>
      <c r="AY1738" s="223" t="s">
        <v>209</v>
      </c>
    </row>
    <row r="1739" spans="2:51" s="15" customFormat="1">
      <c r="B1739" s="246"/>
      <c r="C1739" s="247"/>
      <c r="D1739" s="214" t="s">
        <v>555</v>
      </c>
      <c r="E1739" s="248" t="s">
        <v>1</v>
      </c>
      <c r="F1739" s="249" t="s">
        <v>2302</v>
      </c>
      <c r="G1739" s="247"/>
      <c r="H1739" s="248" t="s">
        <v>1</v>
      </c>
      <c r="I1739" s="250"/>
      <c r="J1739" s="247"/>
      <c r="K1739" s="247"/>
      <c r="L1739" s="251"/>
      <c r="M1739" s="252"/>
      <c r="N1739" s="253"/>
      <c r="O1739" s="253"/>
      <c r="P1739" s="253"/>
      <c r="Q1739" s="253"/>
      <c r="R1739" s="253"/>
      <c r="S1739" s="253"/>
      <c r="T1739" s="254"/>
      <c r="AT1739" s="255" t="s">
        <v>555</v>
      </c>
      <c r="AU1739" s="255" t="s">
        <v>87</v>
      </c>
      <c r="AV1739" s="15" t="s">
        <v>85</v>
      </c>
      <c r="AW1739" s="15" t="s">
        <v>32</v>
      </c>
      <c r="AX1739" s="15" t="s">
        <v>77</v>
      </c>
      <c r="AY1739" s="255" t="s">
        <v>209</v>
      </c>
    </row>
    <row r="1740" spans="2:51" s="13" customFormat="1">
      <c r="B1740" s="212"/>
      <c r="C1740" s="213"/>
      <c r="D1740" s="214" t="s">
        <v>555</v>
      </c>
      <c r="E1740" s="215" t="s">
        <v>1</v>
      </c>
      <c r="F1740" s="216" t="s">
        <v>2303</v>
      </c>
      <c r="G1740" s="213"/>
      <c r="H1740" s="217">
        <v>15.97</v>
      </c>
      <c r="I1740" s="218"/>
      <c r="J1740" s="213"/>
      <c r="K1740" s="213"/>
      <c r="L1740" s="219"/>
      <c r="M1740" s="220"/>
      <c r="N1740" s="221"/>
      <c r="O1740" s="221"/>
      <c r="P1740" s="221"/>
      <c r="Q1740" s="221"/>
      <c r="R1740" s="221"/>
      <c r="S1740" s="221"/>
      <c r="T1740" s="222"/>
      <c r="AT1740" s="223" t="s">
        <v>555</v>
      </c>
      <c r="AU1740" s="223" t="s">
        <v>87</v>
      </c>
      <c r="AV1740" s="13" t="s">
        <v>87</v>
      </c>
      <c r="AW1740" s="13" t="s">
        <v>32</v>
      </c>
      <c r="AX1740" s="13" t="s">
        <v>77</v>
      </c>
      <c r="AY1740" s="223" t="s">
        <v>209</v>
      </c>
    </row>
    <row r="1741" spans="2:51" s="15" customFormat="1">
      <c r="B1741" s="246"/>
      <c r="C1741" s="247"/>
      <c r="D1741" s="214" t="s">
        <v>555</v>
      </c>
      <c r="E1741" s="248" t="s">
        <v>1</v>
      </c>
      <c r="F1741" s="249" t="s">
        <v>2304</v>
      </c>
      <c r="G1741" s="247"/>
      <c r="H1741" s="248" t="s">
        <v>1</v>
      </c>
      <c r="I1741" s="250"/>
      <c r="J1741" s="247"/>
      <c r="K1741" s="247"/>
      <c r="L1741" s="251"/>
      <c r="M1741" s="252"/>
      <c r="N1741" s="253"/>
      <c r="O1741" s="253"/>
      <c r="P1741" s="253"/>
      <c r="Q1741" s="253"/>
      <c r="R1741" s="253"/>
      <c r="S1741" s="253"/>
      <c r="T1741" s="254"/>
      <c r="AT1741" s="255" t="s">
        <v>555</v>
      </c>
      <c r="AU1741" s="255" t="s">
        <v>87</v>
      </c>
      <c r="AV1741" s="15" t="s">
        <v>85</v>
      </c>
      <c r="AW1741" s="15" t="s">
        <v>32</v>
      </c>
      <c r="AX1741" s="15" t="s">
        <v>77</v>
      </c>
      <c r="AY1741" s="255" t="s">
        <v>209</v>
      </c>
    </row>
    <row r="1742" spans="2:51" s="13" customFormat="1">
      <c r="B1742" s="212"/>
      <c r="C1742" s="213"/>
      <c r="D1742" s="214" t="s">
        <v>555</v>
      </c>
      <c r="E1742" s="215" t="s">
        <v>1</v>
      </c>
      <c r="F1742" s="216" t="s">
        <v>2305</v>
      </c>
      <c r="G1742" s="213"/>
      <c r="H1742" s="217">
        <v>11.27</v>
      </c>
      <c r="I1742" s="218"/>
      <c r="J1742" s="213"/>
      <c r="K1742" s="213"/>
      <c r="L1742" s="219"/>
      <c r="M1742" s="220"/>
      <c r="N1742" s="221"/>
      <c r="O1742" s="221"/>
      <c r="P1742" s="221"/>
      <c r="Q1742" s="221"/>
      <c r="R1742" s="221"/>
      <c r="S1742" s="221"/>
      <c r="T1742" s="222"/>
      <c r="AT1742" s="223" t="s">
        <v>555</v>
      </c>
      <c r="AU1742" s="223" t="s">
        <v>87</v>
      </c>
      <c r="AV1742" s="13" t="s">
        <v>87</v>
      </c>
      <c r="AW1742" s="13" t="s">
        <v>32</v>
      </c>
      <c r="AX1742" s="13" t="s">
        <v>77</v>
      </c>
      <c r="AY1742" s="223" t="s">
        <v>209</v>
      </c>
    </row>
    <row r="1743" spans="2:51" s="16" customFormat="1">
      <c r="B1743" s="260"/>
      <c r="C1743" s="261"/>
      <c r="D1743" s="214" t="s">
        <v>555</v>
      </c>
      <c r="E1743" s="262" t="s">
        <v>1</v>
      </c>
      <c r="F1743" s="263" t="s">
        <v>942</v>
      </c>
      <c r="G1743" s="261"/>
      <c r="H1743" s="264">
        <v>1809.0499999999993</v>
      </c>
      <c r="I1743" s="265"/>
      <c r="J1743" s="261"/>
      <c r="K1743" s="261"/>
      <c r="L1743" s="266"/>
      <c r="M1743" s="267"/>
      <c r="N1743" s="268"/>
      <c r="O1743" s="268"/>
      <c r="P1743" s="268"/>
      <c r="Q1743" s="268"/>
      <c r="R1743" s="268"/>
      <c r="S1743" s="268"/>
      <c r="T1743" s="269"/>
      <c r="AT1743" s="270" t="s">
        <v>555</v>
      </c>
      <c r="AU1743" s="270" t="s">
        <v>87</v>
      </c>
      <c r="AV1743" s="16" t="s">
        <v>226</v>
      </c>
      <c r="AW1743" s="16" t="s">
        <v>32</v>
      </c>
      <c r="AX1743" s="16" t="s">
        <v>77</v>
      </c>
      <c r="AY1743" s="270" t="s">
        <v>209</v>
      </c>
    </row>
    <row r="1744" spans="2:51" s="15" customFormat="1">
      <c r="B1744" s="246"/>
      <c r="C1744" s="247"/>
      <c r="D1744" s="214" t="s">
        <v>555</v>
      </c>
      <c r="E1744" s="248" t="s">
        <v>1</v>
      </c>
      <c r="F1744" s="249" t="s">
        <v>1717</v>
      </c>
      <c r="G1744" s="247"/>
      <c r="H1744" s="248" t="s">
        <v>1</v>
      </c>
      <c r="I1744" s="250"/>
      <c r="J1744" s="247"/>
      <c r="K1744" s="247"/>
      <c r="L1744" s="251"/>
      <c r="M1744" s="252"/>
      <c r="N1744" s="253"/>
      <c r="O1744" s="253"/>
      <c r="P1744" s="253"/>
      <c r="Q1744" s="253"/>
      <c r="R1744" s="253"/>
      <c r="S1744" s="253"/>
      <c r="T1744" s="254"/>
      <c r="AT1744" s="255" t="s">
        <v>555</v>
      </c>
      <c r="AU1744" s="255" t="s">
        <v>87</v>
      </c>
      <c r="AV1744" s="15" t="s">
        <v>85</v>
      </c>
      <c r="AW1744" s="15" t="s">
        <v>32</v>
      </c>
      <c r="AX1744" s="15" t="s">
        <v>77</v>
      </c>
      <c r="AY1744" s="255" t="s">
        <v>209</v>
      </c>
    </row>
    <row r="1745" spans="2:51" s="15" customFormat="1">
      <c r="B1745" s="246"/>
      <c r="C1745" s="247"/>
      <c r="D1745" s="214" t="s">
        <v>555</v>
      </c>
      <c r="E1745" s="248" t="s">
        <v>1</v>
      </c>
      <c r="F1745" s="249" t="s">
        <v>2306</v>
      </c>
      <c r="G1745" s="247"/>
      <c r="H1745" s="248" t="s">
        <v>1</v>
      </c>
      <c r="I1745" s="250"/>
      <c r="J1745" s="247"/>
      <c r="K1745" s="247"/>
      <c r="L1745" s="251"/>
      <c r="M1745" s="252"/>
      <c r="N1745" s="253"/>
      <c r="O1745" s="253"/>
      <c r="P1745" s="253"/>
      <c r="Q1745" s="253"/>
      <c r="R1745" s="253"/>
      <c r="S1745" s="253"/>
      <c r="T1745" s="254"/>
      <c r="AT1745" s="255" t="s">
        <v>555</v>
      </c>
      <c r="AU1745" s="255" t="s">
        <v>87</v>
      </c>
      <c r="AV1745" s="15" t="s">
        <v>85</v>
      </c>
      <c r="AW1745" s="15" t="s">
        <v>32</v>
      </c>
      <c r="AX1745" s="15" t="s">
        <v>77</v>
      </c>
      <c r="AY1745" s="255" t="s">
        <v>209</v>
      </c>
    </row>
    <row r="1746" spans="2:51" s="13" customFormat="1">
      <c r="B1746" s="212"/>
      <c r="C1746" s="213"/>
      <c r="D1746" s="214" t="s">
        <v>555</v>
      </c>
      <c r="E1746" s="215" t="s">
        <v>1</v>
      </c>
      <c r="F1746" s="216" t="s">
        <v>2307</v>
      </c>
      <c r="G1746" s="213"/>
      <c r="H1746" s="217">
        <v>6.67</v>
      </c>
      <c r="I1746" s="218"/>
      <c r="J1746" s="213"/>
      <c r="K1746" s="213"/>
      <c r="L1746" s="219"/>
      <c r="M1746" s="220"/>
      <c r="N1746" s="221"/>
      <c r="O1746" s="221"/>
      <c r="P1746" s="221"/>
      <c r="Q1746" s="221"/>
      <c r="R1746" s="221"/>
      <c r="S1746" s="221"/>
      <c r="T1746" s="222"/>
      <c r="AT1746" s="223" t="s">
        <v>555</v>
      </c>
      <c r="AU1746" s="223" t="s">
        <v>87</v>
      </c>
      <c r="AV1746" s="13" t="s">
        <v>87</v>
      </c>
      <c r="AW1746" s="13" t="s">
        <v>32</v>
      </c>
      <c r="AX1746" s="13" t="s">
        <v>77</v>
      </c>
      <c r="AY1746" s="223" t="s">
        <v>209</v>
      </c>
    </row>
    <row r="1747" spans="2:51" s="15" customFormat="1">
      <c r="B1747" s="246"/>
      <c r="C1747" s="247"/>
      <c r="D1747" s="214" t="s">
        <v>555</v>
      </c>
      <c r="E1747" s="248" t="s">
        <v>1</v>
      </c>
      <c r="F1747" s="249" t="s">
        <v>2308</v>
      </c>
      <c r="G1747" s="247"/>
      <c r="H1747" s="248" t="s">
        <v>1</v>
      </c>
      <c r="I1747" s="250"/>
      <c r="J1747" s="247"/>
      <c r="K1747" s="247"/>
      <c r="L1747" s="251"/>
      <c r="M1747" s="252"/>
      <c r="N1747" s="253"/>
      <c r="O1747" s="253"/>
      <c r="P1747" s="253"/>
      <c r="Q1747" s="253"/>
      <c r="R1747" s="253"/>
      <c r="S1747" s="253"/>
      <c r="T1747" s="254"/>
      <c r="AT1747" s="255" t="s">
        <v>555</v>
      </c>
      <c r="AU1747" s="255" t="s">
        <v>87</v>
      </c>
      <c r="AV1747" s="15" t="s">
        <v>85</v>
      </c>
      <c r="AW1747" s="15" t="s">
        <v>32</v>
      </c>
      <c r="AX1747" s="15" t="s">
        <v>77</v>
      </c>
      <c r="AY1747" s="255" t="s">
        <v>209</v>
      </c>
    </row>
    <row r="1748" spans="2:51" s="13" customFormat="1">
      <c r="B1748" s="212"/>
      <c r="C1748" s="213"/>
      <c r="D1748" s="214" t="s">
        <v>555</v>
      </c>
      <c r="E1748" s="215" t="s">
        <v>1</v>
      </c>
      <c r="F1748" s="216" t="s">
        <v>2309</v>
      </c>
      <c r="G1748" s="213"/>
      <c r="H1748" s="217">
        <v>18.78</v>
      </c>
      <c r="I1748" s="218"/>
      <c r="J1748" s="213"/>
      <c r="K1748" s="213"/>
      <c r="L1748" s="219"/>
      <c r="M1748" s="220"/>
      <c r="N1748" s="221"/>
      <c r="O1748" s="221"/>
      <c r="P1748" s="221"/>
      <c r="Q1748" s="221"/>
      <c r="R1748" s="221"/>
      <c r="S1748" s="221"/>
      <c r="T1748" s="222"/>
      <c r="AT1748" s="223" t="s">
        <v>555</v>
      </c>
      <c r="AU1748" s="223" t="s">
        <v>87</v>
      </c>
      <c r="AV1748" s="13" t="s">
        <v>87</v>
      </c>
      <c r="AW1748" s="13" t="s">
        <v>32</v>
      </c>
      <c r="AX1748" s="13" t="s">
        <v>77</v>
      </c>
      <c r="AY1748" s="223" t="s">
        <v>209</v>
      </c>
    </row>
    <row r="1749" spans="2:51" s="15" customFormat="1">
      <c r="B1749" s="246"/>
      <c r="C1749" s="247"/>
      <c r="D1749" s="214" t="s">
        <v>555</v>
      </c>
      <c r="E1749" s="248" t="s">
        <v>1</v>
      </c>
      <c r="F1749" s="249" t="s">
        <v>2310</v>
      </c>
      <c r="G1749" s="247"/>
      <c r="H1749" s="248" t="s">
        <v>1</v>
      </c>
      <c r="I1749" s="250"/>
      <c r="J1749" s="247"/>
      <c r="K1749" s="247"/>
      <c r="L1749" s="251"/>
      <c r="M1749" s="252"/>
      <c r="N1749" s="253"/>
      <c r="O1749" s="253"/>
      <c r="P1749" s="253"/>
      <c r="Q1749" s="253"/>
      <c r="R1749" s="253"/>
      <c r="S1749" s="253"/>
      <c r="T1749" s="254"/>
      <c r="AT1749" s="255" t="s">
        <v>555</v>
      </c>
      <c r="AU1749" s="255" t="s">
        <v>87</v>
      </c>
      <c r="AV1749" s="15" t="s">
        <v>85</v>
      </c>
      <c r="AW1749" s="15" t="s">
        <v>32</v>
      </c>
      <c r="AX1749" s="15" t="s">
        <v>77</v>
      </c>
      <c r="AY1749" s="255" t="s">
        <v>209</v>
      </c>
    </row>
    <row r="1750" spans="2:51" s="13" customFormat="1">
      <c r="B1750" s="212"/>
      <c r="C1750" s="213"/>
      <c r="D1750" s="214" t="s">
        <v>555</v>
      </c>
      <c r="E1750" s="215" t="s">
        <v>1</v>
      </c>
      <c r="F1750" s="216" t="s">
        <v>2309</v>
      </c>
      <c r="G1750" s="213"/>
      <c r="H1750" s="217">
        <v>18.78</v>
      </c>
      <c r="I1750" s="218"/>
      <c r="J1750" s="213"/>
      <c r="K1750" s="213"/>
      <c r="L1750" s="219"/>
      <c r="M1750" s="220"/>
      <c r="N1750" s="221"/>
      <c r="O1750" s="221"/>
      <c r="P1750" s="221"/>
      <c r="Q1750" s="221"/>
      <c r="R1750" s="221"/>
      <c r="S1750" s="221"/>
      <c r="T1750" s="222"/>
      <c r="AT1750" s="223" t="s">
        <v>555</v>
      </c>
      <c r="AU1750" s="223" t="s">
        <v>87</v>
      </c>
      <c r="AV1750" s="13" t="s">
        <v>87</v>
      </c>
      <c r="AW1750" s="13" t="s">
        <v>32</v>
      </c>
      <c r="AX1750" s="13" t="s">
        <v>77</v>
      </c>
      <c r="AY1750" s="223" t="s">
        <v>209</v>
      </c>
    </row>
    <row r="1751" spans="2:51" s="15" customFormat="1">
      <c r="B1751" s="246"/>
      <c r="C1751" s="247"/>
      <c r="D1751" s="214" t="s">
        <v>555</v>
      </c>
      <c r="E1751" s="248" t="s">
        <v>1</v>
      </c>
      <c r="F1751" s="249" t="s">
        <v>2311</v>
      </c>
      <c r="G1751" s="247"/>
      <c r="H1751" s="248" t="s">
        <v>1</v>
      </c>
      <c r="I1751" s="250"/>
      <c r="J1751" s="247"/>
      <c r="K1751" s="247"/>
      <c r="L1751" s="251"/>
      <c r="M1751" s="252"/>
      <c r="N1751" s="253"/>
      <c r="O1751" s="253"/>
      <c r="P1751" s="253"/>
      <c r="Q1751" s="253"/>
      <c r="R1751" s="253"/>
      <c r="S1751" s="253"/>
      <c r="T1751" s="254"/>
      <c r="AT1751" s="255" t="s">
        <v>555</v>
      </c>
      <c r="AU1751" s="255" t="s">
        <v>87</v>
      </c>
      <c r="AV1751" s="15" t="s">
        <v>85</v>
      </c>
      <c r="AW1751" s="15" t="s">
        <v>32</v>
      </c>
      <c r="AX1751" s="15" t="s">
        <v>77</v>
      </c>
      <c r="AY1751" s="255" t="s">
        <v>209</v>
      </c>
    </row>
    <row r="1752" spans="2:51" s="13" customFormat="1">
      <c r="B1752" s="212"/>
      <c r="C1752" s="213"/>
      <c r="D1752" s="214" t="s">
        <v>555</v>
      </c>
      <c r="E1752" s="215" t="s">
        <v>1</v>
      </c>
      <c r="F1752" s="216" t="s">
        <v>2312</v>
      </c>
      <c r="G1752" s="213"/>
      <c r="H1752" s="217">
        <v>6.74</v>
      </c>
      <c r="I1752" s="218"/>
      <c r="J1752" s="213"/>
      <c r="K1752" s="213"/>
      <c r="L1752" s="219"/>
      <c r="M1752" s="220"/>
      <c r="N1752" s="221"/>
      <c r="O1752" s="221"/>
      <c r="P1752" s="221"/>
      <c r="Q1752" s="221"/>
      <c r="R1752" s="221"/>
      <c r="S1752" s="221"/>
      <c r="T1752" s="222"/>
      <c r="AT1752" s="223" t="s">
        <v>555</v>
      </c>
      <c r="AU1752" s="223" t="s">
        <v>87</v>
      </c>
      <c r="AV1752" s="13" t="s">
        <v>87</v>
      </c>
      <c r="AW1752" s="13" t="s">
        <v>32</v>
      </c>
      <c r="AX1752" s="13" t="s">
        <v>77</v>
      </c>
      <c r="AY1752" s="223" t="s">
        <v>209</v>
      </c>
    </row>
    <row r="1753" spans="2:51" s="15" customFormat="1">
      <c r="B1753" s="246"/>
      <c r="C1753" s="247"/>
      <c r="D1753" s="214" t="s">
        <v>555</v>
      </c>
      <c r="E1753" s="248" t="s">
        <v>1</v>
      </c>
      <c r="F1753" s="249" t="s">
        <v>2313</v>
      </c>
      <c r="G1753" s="247"/>
      <c r="H1753" s="248" t="s">
        <v>1</v>
      </c>
      <c r="I1753" s="250"/>
      <c r="J1753" s="247"/>
      <c r="K1753" s="247"/>
      <c r="L1753" s="251"/>
      <c r="M1753" s="252"/>
      <c r="N1753" s="253"/>
      <c r="O1753" s="253"/>
      <c r="P1753" s="253"/>
      <c r="Q1753" s="253"/>
      <c r="R1753" s="253"/>
      <c r="S1753" s="253"/>
      <c r="T1753" s="254"/>
      <c r="AT1753" s="255" t="s">
        <v>555</v>
      </c>
      <c r="AU1753" s="255" t="s">
        <v>87</v>
      </c>
      <c r="AV1753" s="15" t="s">
        <v>85</v>
      </c>
      <c r="AW1753" s="15" t="s">
        <v>32</v>
      </c>
      <c r="AX1753" s="15" t="s">
        <v>77</v>
      </c>
      <c r="AY1753" s="255" t="s">
        <v>209</v>
      </c>
    </row>
    <row r="1754" spans="2:51" s="13" customFormat="1">
      <c r="B1754" s="212"/>
      <c r="C1754" s="213"/>
      <c r="D1754" s="214" t="s">
        <v>555</v>
      </c>
      <c r="E1754" s="215" t="s">
        <v>1</v>
      </c>
      <c r="F1754" s="216" t="s">
        <v>2314</v>
      </c>
      <c r="G1754" s="213"/>
      <c r="H1754" s="217">
        <v>45.08</v>
      </c>
      <c r="I1754" s="218"/>
      <c r="J1754" s="213"/>
      <c r="K1754" s="213"/>
      <c r="L1754" s="219"/>
      <c r="M1754" s="220"/>
      <c r="N1754" s="221"/>
      <c r="O1754" s="221"/>
      <c r="P1754" s="221"/>
      <c r="Q1754" s="221"/>
      <c r="R1754" s="221"/>
      <c r="S1754" s="221"/>
      <c r="T1754" s="222"/>
      <c r="AT1754" s="223" t="s">
        <v>555</v>
      </c>
      <c r="AU1754" s="223" t="s">
        <v>87</v>
      </c>
      <c r="AV1754" s="13" t="s">
        <v>87</v>
      </c>
      <c r="AW1754" s="13" t="s">
        <v>32</v>
      </c>
      <c r="AX1754" s="13" t="s">
        <v>77</v>
      </c>
      <c r="AY1754" s="223" t="s">
        <v>209</v>
      </c>
    </row>
    <row r="1755" spans="2:51" s="15" customFormat="1">
      <c r="B1755" s="246"/>
      <c r="C1755" s="247"/>
      <c r="D1755" s="214" t="s">
        <v>555</v>
      </c>
      <c r="E1755" s="248" t="s">
        <v>1</v>
      </c>
      <c r="F1755" s="249" t="s">
        <v>2315</v>
      </c>
      <c r="G1755" s="247"/>
      <c r="H1755" s="248" t="s">
        <v>1</v>
      </c>
      <c r="I1755" s="250"/>
      <c r="J1755" s="247"/>
      <c r="K1755" s="247"/>
      <c r="L1755" s="251"/>
      <c r="M1755" s="252"/>
      <c r="N1755" s="253"/>
      <c r="O1755" s="253"/>
      <c r="P1755" s="253"/>
      <c r="Q1755" s="253"/>
      <c r="R1755" s="253"/>
      <c r="S1755" s="253"/>
      <c r="T1755" s="254"/>
      <c r="AT1755" s="255" t="s">
        <v>555</v>
      </c>
      <c r="AU1755" s="255" t="s">
        <v>87</v>
      </c>
      <c r="AV1755" s="15" t="s">
        <v>85</v>
      </c>
      <c r="AW1755" s="15" t="s">
        <v>32</v>
      </c>
      <c r="AX1755" s="15" t="s">
        <v>77</v>
      </c>
      <c r="AY1755" s="255" t="s">
        <v>209</v>
      </c>
    </row>
    <row r="1756" spans="2:51" s="13" customFormat="1">
      <c r="B1756" s="212"/>
      <c r="C1756" s="213"/>
      <c r="D1756" s="214" t="s">
        <v>555</v>
      </c>
      <c r="E1756" s="215" t="s">
        <v>1</v>
      </c>
      <c r="F1756" s="216" t="s">
        <v>2316</v>
      </c>
      <c r="G1756" s="213"/>
      <c r="H1756" s="217">
        <v>8.16</v>
      </c>
      <c r="I1756" s="218"/>
      <c r="J1756" s="213"/>
      <c r="K1756" s="213"/>
      <c r="L1756" s="219"/>
      <c r="M1756" s="220"/>
      <c r="N1756" s="221"/>
      <c r="O1756" s="221"/>
      <c r="P1756" s="221"/>
      <c r="Q1756" s="221"/>
      <c r="R1756" s="221"/>
      <c r="S1756" s="221"/>
      <c r="T1756" s="222"/>
      <c r="AT1756" s="223" t="s">
        <v>555</v>
      </c>
      <c r="AU1756" s="223" t="s">
        <v>87</v>
      </c>
      <c r="AV1756" s="13" t="s">
        <v>87</v>
      </c>
      <c r="AW1756" s="13" t="s">
        <v>32</v>
      </c>
      <c r="AX1756" s="13" t="s">
        <v>77</v>
      </c>
      <c r="AY1756" s="223" t="s">
        <v>209</v>
      </c>
    </row>
    <row r="1757" spans="2:51" s="15" customFormat="1">
      <c r="B1757" s="246"/>
      <c r="C1757" s="247"/>
      <c r="D1757" s="214" t="s">
        <v>555</v>
      </c>
      <c r="E1757" s="248" t="s">
        <v>1</v>
      </c>
      <c r="F1757" s="249" t="s">
        <v>2317</v>
      </c>
      <c r="G1757" s="247"/>
      <c r="H1757" s="248" t="s">
        <v>1</v>
      </c>
      <c r="I1757" s="250"/>
      <c r="J1757" s="247"/>
      <c r="K1757" s="247"/>
      <c r="L1757" s="251"/>
      <c r="M1757" s="252"/>
      <c r="N1757" s="253"/>
      <c r="O1757" s="253"/>
      <c r="P1757" s="253"/>
      <c r="Q1757" s="253"/>
      <c r="R1757" s="253"/>
      <c r="S1757" s="253"/>
      <c r="T1757" s="254"/>
      <c r="AT1757" s="255" t="s">
        <v>555</v>
      </c>
      <c r="AU1757" s="255" t="s">
        <v>87</v>
      </c>
      <c r="AV1757" s="15" t="s">
        <v>85</v>
      </c>
      <c r="AW1757" s="15" t="s">
        <v>32</v>
      </c>
      <c r="AX1757" s="15" t="s">
        <v>77</v>
      </c>
      <c r="AY1757" s="255" t="s">
        <v>209</v>
      </c>
    </row>
    <row r="1758" spans="2:51" s="13" customFormat="1">
      <c r="B1758" s="212"/>
      <c r="C1758" s="213"/>
      <c r="D1758" s="214" t="s">
        <v>555</v>
      </c>
      <c r="E1758" s="215" t="s">
        <v>1</v>
      </c>
      <c r="F1758" s="216" t="s">
        <v>2316</v>
      </c>
      <c r="G1758" s="213"/>
      <c r="H1758" s="217">
        <v>8.16</v>
      </c>
      <c r="I1758" s="218"/>
      <c r="J1758" s="213"/>
      <c r="K1758" s="213"/>
      <c r="L1758" s="219"/>
      <c r="M1758" s="220"/>
      <c r="N1758" s="221"/>
      <c r="O1758" s="221"/>
      <c r="P1758" s="221"/>
      <c r="Q1758" s="221"/>
      <c r="R1758" s="221"/>
      <c r="S1758" s="221"/>
      <c r="T1758" s="222"/>
      <c r="AT1758" s="223" t="s">
        <v>555</v>
      </c>
      <c r="AU1758" s="223" t="s">
        <v>87</v>
      </c>
      <c r="AV1758" s="13" t="s">
        <v>87</v>
      </c>
      <c r="AW1758" s="13" t="s">
        <v>32</v>
      </c>
      <c r="AX1758" s="13" t="s">
        <v>77</v>
      </c>
      <c r="AY1758" s="223" t="s">
        <v>209</v>
      </c>
    </row>
    <row r="1759" spans="2:51" s="15" customFormat="1">
      <c r="B1759" s="246"/>
      <c r="C1759" s="247"/>
      <c r="D1759" s="214" t="s">
        <v>555</v>
      </c>
      <c r="E1759" s="248" t="s">
        <v>1</v>
      </c>
      <c r="F1759" s="249" t="s">
        <v>2318</v>
      </c>
      <c r="G1759" s="247"/>
      <c r="H1759" s="248" t="s">
        <v>1</v>
      </c>
      <c r="I1759" s="250"/>
      <c r="J1759" s="247"/>
      <c r="K1759" s="247"/>
      <c r="L1759" s="251"/>
      <c r="M1759" s="252"/>
      <c r="N1759" s="253"/>
      <c r="O1759" s="253"/>
      <c r="P1759" s="253"/>
      <c r="Q1759" s="253"/>
      <c r="R1759" s="253"/>
      <c r="S1759" s="253"/>
      <c r="T1759" s="254"/>
      <c r="AT1759" s="255" t="s">
        <v>555</v>
      </c>
      <c r="AU1759" s="255" t="s">
        <v>87</v>
      </c>
      <c r="AV1759" s="15" t="s">
        <v>85</v>
      </c>
      <c r="AW1759" s="15" t="s">
        <v>32</v>
      </c>
      <c r="AX1759" s="15" t="s">
        <v>77</v>
      </c>
      <c r="AY1759" s="255" t="s">
        <v>209</v>
      </c>
    </row>
    <row r="1760" spans="2:51" s="13" customFormat="1">
      <c r="B1760" s="212"/>
      <c r="C1760" s="213"/>
      <c r="D1760" s="214" t="s">
        <v>555</v>
      </c>
      <c r="E1760" s="215" t="s">
        <v>1</v>
      </c>
      <c r="F1760" s="216" t="s">
        <v>2319</v>
      </c>
      <c r="G1760" s="213"/>
      <c r="H1760" s="217">
        <v>8.17</v>
      </c>
      <c r="I1760" s="218"/>
      <c r="J1760" s="213"/>
      <c r="K1760" s="213"/>
      <c r="L1760" s="219"/>
      <c r="M1760" s="220"/>
      <c r="N1760" s="221"/>
      <c r="O1760" s="221"/>
      <c r="P1760" s="221"/>
      <c r="Q1760" s="221"/>
      <c r="R1760" s="221"/>
      <c r="S1760" s="221"/>
      <c r="T1760" s="222"/>
      <c r="AT1760" s="223" t="s">
        <v>555</v>
      </c>
      <c r="AU1760" s="223" t="s">
        <v>87</v>
      </c>
      <c r="AV1760" s="13" t="s">
        <v>87</v>
      </c>
      <c r="AW1760" s="13" t="s">
        <v>32</v>
      </c>
      <c r="AX1760" s="13" t="s">
        <v>77</v>
      </c>
      <c r="AY1760" s="223" t="s">
        <v>209</v>
      </c>
    </row>
    <row r="1761" spans="2:51" s="15" customFormat="1">
      <c r="B1761" s="246"/>
      <c r="C1761" s="247"/>
      <c r="D1761" s="214" t="s">
        <v>555</v>
      </c>
      <c r="E1761" s="248" t="s">
        <v>1</v>
      </c>
      <c r="F1761" s="249" t="s">
        <v>2320</v>
      </c>
      <c r="G1761" s="247"/>
      <c r="H1761" s="248" t="s">
        <v>1</v>
      </c>
      <c r="I1761" s="250"/>
      <c r="J1761" s="247"/>
      <c r="K1761" s="247"/>
      <c r="L1761" s="251"/>
      <c r="M1761" s="252"/>
      <c r="N1761" s="253"/>
      <c r="O1761" s="253"/>
      <c r="P1761" s="253"/>
      <c r="Q1761" s="253"/>
      <c r="R1761" s="253"/>
      <c r="S1761" s="253"/>
      <c r="T1761" s="254"/>
      <c r="AT1761" s="255" t="s">
        <v>555</v>
      </c>
      <c r="AU1761" s="255" t="s">
        <v>87</v>
      </c>
      <c r="AV1761" s="15" t="s">
        <v>85</v>
      </c>
      <c r="AW1761" s="15" t="s">
        <v>32</v>
      </c>
      <c r="AX1761" s="15" t="s">
        <v>77</v>
      </c>
      <c r="AY1761" s="255" t="s">
        <v>209</v>
      </c>
    </row>
    <row r="1762" spans="2:51" s="13" customFormat="1">
      <c r="B1762" s="212"/>
      <c r="C1762" s="213"/>
      <c r="D1762" s="214" t="s">
        <v>555</v>
      </c>
      <c r="E1762" s="215" t="s">
        <v>1</v>
      </c>
      <c r="F1762" s="216" t="s">
        <v>2319</v>
      </c>
      <c r="G1762" s="213"/>
      <c r="H1762" s="217">
        <v>8.17</v>
      </c>
      <c r="I1762" s="218"/>
      <c r="J1762" s="213"/>
      <c r="K1762" s="213"/>
      <c r="L1762" s="219"/>
      <c r="M1762" s="220"/>
      <c r="N1762" s="221"/>
      <c r="O1762" s="221"/>
      <c r="P1762" s="221"/>
      <c r="Q1762" s="221"/>
      <c r="R1762" s="221"/>
      <c r="S1762" s="221"/>
      <c r="T1762" s="222"/>
      <c r="AT1762" s="223" t="s">
        <v>555</v>
      </c>
      <c r="AU1762" s="223" t="s">
        <v>87</v>
      </c>
      <c r="AV1762" s="13" t="s">
        <v>87</v>
      </c>
      <c r="AW1762" s="13" t="s">
        <v>32</v>
      </c>
      <c r="AX1762" s="13" t="s">
        <v>77</v>
      </c>
      <c r="AY1762" s="223" t="s">
        <v>209</v>
      </c>
    </row>
    <row r="1763" spans="2:51" s="15" customFormat="1">
      <c r="B1763" s="246"/>
      <c r="C1763" s="247"/>
      <c r="D1763" s="214" t="s">
        <v>555</v>
      </c>
      <c r="E1763" s="248" t="s">
        <v>1</v>
      </c>
      <c r="F1763" s="249" t="s">
        <v>2321</v>
      </c>
      <c r="G1763" s="247"/>
      <c r="H1763" s="248" t="s">
        <v>1</v>
      </c>
      <c r="I1763" s="250"/>
      <c r="J1763" s="247"/>
      <c r="K1763" s="247"/>
      <c r="L1763" s="251"/>
      <c r="M1763" s="252"/>
      <c r="N1763" s="253"/>
      <c r="O1763" s="253"/>
      <c r="P1763" s="253"/>
      <c r="Q1763" s="253"/>
      <c r="R1763" s="253"/>
      <c r="S1763" s="253"/>
      <c r="T1763" s="254"/>
      <c r="AT1763" s="255" t="s">
        <v>555</v>
      </c>
      <c r="AU1763" s="255" t="s">
        <v>87</v>
      </c>
      <c r="AV1763" s="15" t="s">
        <v>85</v>
      </c>
      <c r="AW1763" s="15" t="s">
        <v>32</v>
      </c>
      <c r="AX1763" s="15" t="s">
        <v>77</v>
      </c>
      <c r="AY1763" s="255" t="s">
        <v>209</v>
      </c>
    </row>
    <row r="1764" spans="2:51" s="13" customFormat="1">
      <c r="B1764" s="212"/>
      <c r="C1764" s="213"/>
      <c r="D1764" s="214" t="s">
        <v>555</v>
      </c>
      <c r="E1764" s="215" t="s">
        <v>1</v>
      </c>
      <c r="F1764" s="216" t="s">
        <v>2277</v>
      </c>
      <c r="G1764" s="213"/>
      <c r="H1764" s="217">
        <v>5.66</v>
      </c>
      <c r="I1764" s="218"/>
      <c r="J1764" s="213"/>
      <c r="K1764" s="213"/>
      <c r="L1764" s="219"/>
      <c r="M1764" s="220"/>
      <c r="N1764" s="221"/>
      <c r="O1764" s="221"/>
      <c r="P1764" s="221"/>
      <c r="Q1764" s="221"/>
      <c r="R1764" s="221"/>
      <c r="S1764" s="221"/>
      <c r="T1764" s="222"/>
      <c r="AT1764" s="223" t="s">
        <v>555</v>
      </c>
      <c r="AU1764" s="223" t="s">
        <v>87</v>
      </c>
      <c r="AV1764" s="13" t="s">
        <v>87</v>
      </c>
      <c r="AW1764" s="13" t="s">
        <v>32</v>
      </c>
      <c r="AX1764" s="13" t="s">
        <v>77</v>
      </c>
      <c r="AY1764" s="223" t="s">
        <v>209</v>
      </c>
    </row>
    <row r="1765" spans="2:51" s="15" customFormat="1">
      <c r="B1765" s="246"/>
      <c r="C1765" s="247"/>
      <c r="D1765" s="214" t="s">
        <v>555</v>
      </c>
      <c r="E1765" s="248" t="s">
        <v>1</v>
      </c>
      <c r="F1765" s="249" t="s">
        <v>2322</v>
      </c>
      <c r="G1765" s="247"/>
      <c r="H1765" s="248" t="s">
        <v>1</v>
      </c>
      <c r="I1765" s="250"/>
      <c r="J1765" s="247"/>
      <c r="K1765" s="247"/>
      <c r="L1765" s="251"/>
      <c r="M1765" s="252"/>
      <c r="N1765" s="253"/>
      <c r="O1765" s="253"/>
      <c r="P1765" s="253"/>
      <c r="Q1765" s="253"/>
      <c r="R1765" s="253"/>
      <c r="S1765" s="253"/>
      <c r="T1765" s="254"/>
      <c r="AT1765" s="255" t="s">
        <v>555</v>
      </c>
      <c r="AU1765" s="255" t="s">
        <v>87</v>
      </c>
      <c r="AV1765" s="15" t="s">
        <v>85</v>
      </c>
      <c r="AW1765" s="15" t="s">
        <v>32</v>
      </c>
      <c r="AX1765" s="15" t="s">
        <v>77</v>
      </c>
      <c r="AY1765" s="255" t="s">
        <v>209</v>
      </c>
    </row>
    <row r="1766" spans="2:51" s="13" customFormat="1">
      <c r="B1766" s="212"/>
      <c r="C1766" s="213"/>
      <c r="D1766" s="214" t="s">
        <v>555</v>
      </c>
      <c r="E1766" s="215" t="s">
        <v>1</v>
      </c>
      <c r="F1766" s="216" t="s">
        <v>2277</v>
      </c>
      <c r="G1766" s="213"/>
      <c r="H1766" s="217">
        <v>5.66</v>
      </c>
      <c r="I1766" s="218"/>
      <c r="J1766" s="213"/>
      <c r="K1766" s="213"/>
      <c r="L1766" s="219"/>
      <c r="M1766" s="220"/>
      <c r="N1766" s="221"/>
      <c r="O1766" s="221"/>
      <c r="P1766" s="221"/>
      <c r="Q1766" s="221"/>
      <c r="R1766" s="221"/>
      <c r="S1766" s="221"/>
      <c r="T1766" s="222"/>
      <c r="AT1766" s="223" t="s">
        <v>555</v>
      </c>
      <c r="AU1766" s="223" t="s">
        <v>87</v>
      </c>
      <c r="AV1766" s="13" t="s">
        <v>87</v>
      </c>
      <c r="AW1766" s="13" t="s">
        <v>32</v>
      </c>
      <c r="AX1766" s="13" t="s">
        <v>77</v>
      </c>
      <c r="AY1766" s="223" t="s">
        <v>209</v>
      </c>
    </row>
    <row r="1767" spans="2:51" s="15" customFormat="1">
      <c r="B1767" s="246"/>
      <c r="C1767" s="247"/>
      <c r="D1767" s="214" t="s">
        <v>555</v>
      </c>
      <c r="E1767" s="248" t="s">
        <v>1</v>
      </c>
      <c r="F1767" s="249" t="s">
        <v>2323</v>
      </c>
      <c r="G1767" s="247"/>
      <c r="H1767" s="248" t="s">
        <v>1</v>
      </c>
      <c r="I1767" s="250"/>
      <c r="J1767" s="247"/>
      <c r="K1767" s="247"/>
      <c r="L1767" s="251"/>
      <c r="M1767" s="252"/>
      <c r="N1767" s="253"/>
      <c r="O1767" s="253"/>
      <c r="P1767" s="253"/>
      <c r="Q1767" s="253"/>
      <c r="R1767" s="253"/>
      <c r="S1767" s="253"/>
      <c r="T1767" s="254"/>
      <c r="AT1767" s="255" t="s">
        <v>555</v>
      </c>
      <c r="AU1767" s="255" t="s">
        <v>87</v>
      </c>
      <c r="AV1767" s="15" t="s">
        <v>85</v>
      </c>
      <c r="AW1767" s="15" t="s">
        <v>32</v>
      </c>
      <c r="AX1767" s="15" t="s">
        <v>77</v>
      </c>
      <c r="AY1767" s="255" t="s">
        <v>209</v>
      </c>
    </row>
    <row r="1768" spans="2:51" s="13" customFormat="1">
      <c r="B1768" s="212"/>
      <c r="C1768" s="213"/>
      <c r="D1768" s="214" t="s">
        <v>555</v>
      </c>
      <c r="E1768" s="215" t="s">
        <v>1</v>
      </c>
      <c r="F1768" s="216" t="s">
        <v>2324</v>
      </c>
      <c r="G1768" s="213"/>
      <c r="H1768" s="217">
        <v>15.55</v>
      </c>
      <c r="I1768" s="218"/>
      <c r="J1768" s="213"/>
      <c r="K1768" s="213"/>
      <c r="L1768" s="219"/>
      <c r="M1768" s="220"/>
      <c r="N1768" s="221"/>
      <c r="O1768" s="221"/>
      <c r="P1768" s="221"/>
      <c r="Q1768" s="221"/>
      <c r="R1768" s="221"/>
      <c r="S1768" s="221"/>
      <c r="T1768" s="222"/>
      <c r="AT1768" s="223" t="s">
        <v>555</v>
      </c>
      <c r="AU1768" s="223" t="s">
        <v>87</v>
      </c>
      <c r="AV1768" s="13" t="s">
        <v>87</v>
      </c>
      <c r="AW1768" s="13" t="s">
        <v>32</v>
      </c>
      <c r="AX1768" s="13" t="s">
        <v>77</v>
      </c>
      <c r="AY1768" s="223" t="s">
        <v>209</v>
      </c>
    </row>
    <row r="1769" spans="2:51" s="15" customFormat="1">
      <c r="B1769" s="246"/>
      <c r="C1769" s="247"/>
      <c r="D1769" s="214" t="s">
        <v>555</v>
      </c>
      <c r="E1769" s="248" t="s">
        <v>1</v>
      </c>
      <c r="F1769" s="249" t="s">
        <v>2325</v>
      </c>
      <c r="G1769" s="247"/>
      <c r="H1769" s="248" t="s">
        <v>1</v>
      </c>
      <c r="I1769" s="250"/>
      <c r="J1769" s="247"/>
      <c r="K1769" s="247"/>
      <c r="L1769" s="251"/>
      <c r="M1769" s="252"/>
      <c r="N1769" s="253"/>
      <c r="O1769" s="253"/>
      <c r="P1769" s="253"/>
      <c r="Q1769" s="253"/>
      <c r="R1769" s="253"/>
      <c r="S1769" s="253"/>
      <c r="T1769" s="254"/>
      <c r="AT1769" s="255" t="s">
        <v>555</v>
      </c>
      <c r="AU1769" s="255" t="s">
        <v>87</v>
      </c>
      <c r="AV1769" s="15" t="s">
        <v>85</v>
      </c>
      <c r="AW1769" s="15" t="s">
        <v>32</v>
      </c>
      <c r="AX1769" s="15" t="s">
        <v>77</v>
      </c>
      <c r="AY1769" s="255" t="s">
        <v>209</v>
      </c>
    </row>
    <row r="1770" spans="2:51" s="13" customFormat="1">
      <c r="B1770" s="212"/>
      <c r="C1770" s="213"/>
      <c r="D1770" s="214" t="s">
        <v>555</v>
      </c>
      <c r="E1770" s="215" t="s">
        <v>1</v>
      </c>
      <c r="F1770" s="216" t="s">
        <v>2326</v>
      </c>
      <c r="G1770" s="213"/>
      <c r="H1770" s="217">
        <v>145.77000000000001</v>
      </c>
      <c r="I1770" s="218"/>
      <c r="J1770" s="213"/>
      <c r="K1770" s="213"/>
      <c r="L1770" s="219"/>
      <c r="M1770" s="220"/>
      <c r="N1770" s="221"/>
      <c r="O1770" s="221"/>
      <c r="P1770" s="221"/>
      <c r="Q1770" s="221"/>
      <c r="R1770" s="221"/>
      <c r="S1770" s="221"/>
      <c r="T1770" s="222"/>
      <c r="AT1770" s="223" t="s">
        <v>555</v>
      </c>
      <c r="AU1770" s="223" t="s">
        <v>87</v>
      </c>
      <c r="AV1770" s="13" t="s">
        <v>87</v>
      </c>
      <c r="AW1770" s="13" t="s">
        <v>32</v>
      </c>
      <c r="AX1770" s="13" t="s">
        <v>77</v>
      </c>
      <c r="AY1770" s="223" t="s">
        <v>209</v>
      </c>
    </row>
    <row r="1771" spans="2:51" s="15" customFormat="1">
      <c r="B1771" s="246"/>
      <c r="C1771" s="247"/>
      <c r="D1771" s="214" t="s">
        <v>555</v>
      </c>
      <c r="E1771" s="248" t="s">
        <v>1</v>
      </c>
      <c r="F1771" s="249" t="s">
        <v>2327</v>
      </c>
      <c r="G1771" s="247"/>
      <c r="H1771" s="248" t="s">
        <v>1</v>
      </c>
      <c r="I1771" s="250"/>
      <c r="J1771" s="247"/>
      <c r="K1771" s="247"/>
      <c r="L1771" s="251"/>
      <c r="M1771" s="252"/>
      <c r="N1771" s="253"/>
      <c r="O1771" s="253"/>
      <c r="P1771" s="253"/>
      <c r="Q1771" s="253"/>
      <c r="R1771" s="253"/>
      <c r="S1771" s="253"/>
      <c r="T1771" s="254"/>
      <c r="AT1771" s="255" t="s">
        <v>555</v>
      </c>
      <c r="AU1771" s="255" t="s">
        <v>87</v>
      </c>
      <c r="AV1771" s="15" t="s">
        <v>85</v>
      </c>
      <c r="AW1771" s="15" t="s">
        <v>32</v>
      </c>
      <c r="AX1771" s="15" t="s">
        <v>77</v>
      </c>
      <c r="AY1771" s="255" t="s">
        <v>209</v>
      </c>
    </row>
    <row r="1772" spans="2:51" s="13" customFormat="1">
      <c r="B1772" s="212"/>
      <c r="C1772" s="213"/>
      <c r="D1772" s="214" t="s">
        <v>555</v>
      </c>
      <c r="E1772" s="215" t="s">
        <v>1</v>
      </c>
      <c r="F1772" s="216" t="s">
        <v>2328</v>
      </c>
      <c r="G1772" s="213"/>
      <c r="H1772" s="217">
        <v>145.97999999999999</v>
      </c>
      <c r="I1772" s="218"/>
      <c r="J1772" s="213"/>
      <c r="K1772" s="213"/>
      <c r="L1772" s="219"/>
      <c r="M1772" s="220"/>
      <c r="N1772" s="221"/>
      <c r="O1772" s="221"/>
      <c r="P1772" s="221"/>
      <c r="Q1772" s="221"/>
      <c r="R1772" s="221"/>
      <c r="S1772" s="221"/>
      <c r="T1772" s="222"/>
      <c r="AT1772" s="223" t="s">
        <v>555</v>
      </c>
      <c r="AU1772" s="223" t="s">
        <v>87</v>
      </c>
      <c r="AV1772" s="13" t="s">
        <v>87</v>
      </c>
      <c r="AW1772" s="13" t="s">
        <v>32</v>
      </c>
      <c r="AX1772" s="13" t="s">
        <v>77</v>
      </c>
      <c r="AY1772" s="223" t="s">
        <v>209</v>
      </c>
    </row>
    <row r="1773" spans="2:51" s="15" customFormat="1">
      <c r="B1773" s="246"/>
      <c r="C1773" s="247"/>
      <c r="D1773" s="214" t="s">
        <v>555</v>
      </c>
      <c r="E1773" s="248" t="s">
        <v>1</v>
      </c>
      <c r="F1773" s="249" t="s">
        <v>2329</v>
      </c>
      <c r="G1773" s="247"/>
      <c r="H1773" s="248" t="s">
        <v>1</v>
      </c>
      <c r="I1773" s="250"/>
      <c r="J1773" s="247"/>
      <c r="K1773" s="247"/>
      <c r="L1773" s="251"/>
      <c r="M1773" s="252"/>
      <c r="N1773" s="253"/>
      <c r="O1773" s="253"/>
      <c r="P1773" s="253"/>
      <c r="Q1773" s="253"/>
      <c r="R1773" s="253"/>
      <c r="S1773" s="253"/>
      <c r="T1773" s="254"/>
      <c r="AT1773" s="255" t="s">
        <v>555</v>
      </c>
      <c r="AU1773" s="255" t="s">
        <v>87</v>
      </c>
      <c r="AV1773" s="15" t="s">
        <v>85</v>
      </c>
      <c r="AW1773" s="15" t="s">
        <v>32</v>
      </c>
      <c r="AX1773" s="15" t="s">
        <v>77</v>
      </c>
      <c r="AY1773" s="255" t="s">
        <v>209</v>
      </c>
    </row>
    <row r="1774" spans="2:51" s="13" customFormat="1">
      <c r="B1774" s="212"/>
      <c r="C1774" s="213"/>
      <c r="D1774" s="214" t="s">
        <v>555</v>
      </c>
      <c r="E1774" s="215" t="s">
        <v>1</v>
      </c>
      <c r="F1774" s="216" t="s">
        <v>2330</v>
      </c>
      <c r="G1774" s="213"/>
      <c r="H1774" s="217">
        <v>18.89</v>
      </c>
      <c r="I1774" s="218"/>
      <c r="J1774" s="213"/>
      <c r="K1774" s="213"/>
      <c r="L1774" s="219"/>
      <c r="M1774" s="220"/>
      <c r="N1774" s="221"/>
      <c r="O1774" s="221"/>
      <c r="P1774" s="221"/>
      <c r="Q1774" s="221"/>
      <c r="R1774" s="221"/>
      <c r="S1774" s="221"/>
      <c r="T1774" s="222"/>
      <c r="AT1774" s="223" t="s">
        <v>555</v>
      </c>
      <c r="AU1774" s="223" t="s">
        <v>87</v>
      </c>
      <c r="AV1774" s="13" t="s">
        <v>87</v>
      </c>
      <c r="AW1774" s="13" t="s">
        <v>32</v>
      </c>
      <c r="AX1774" s="13" t="s">
        <v>77</v>
      </c>
      <c r="AY1774" s="223" t="s">
        <v>209</v>
      </c>
    </row>
    <row r="1775" spans="2:51" s="15" customFormat="1">
      <c r="B1775" s="246"/>
      <c r="C1775" s="247"/>
      <c r="D1775" s="214" t="s">
        <v>555</v>
      </c>
      <c r="E1775" s="248" t="s">
        <v>1</v>
      </c>
      <c r="F1775" s="249" t="s">
        <v>2331</v>
      </c>
      <c r="G1775" s="247"/>
      <c r="H1775" s="248" t="s">
        <v>1</v>
      </c>
      <c r="I1775" s="250"/>
      <c r="J1775" s="247"/>
      <c r="K1775" s="247"/>
      <c r="L1775" s="251"/>
      <c r="M1775" s="252"/>
      <c r="N1775" s="253"/>
      <c r="O1775" s="253"/>
      <c r="P1775" s="253"/>
      <c r="Q1775" s="253"/>
      <c r="R1775" s="253"/>
      <c r="S1775" s="253"/>
      <c r="T1775" s="254"/>
      <c r="AT1775" s="255" t="s">
        <v>555</v>
      </c>
      <c r="AU1775" s="255" t="s">
        <v>87</v>
      </c>
      <c r="AV1775" s="15" t="s">
        <v>85</v>
      </c>
      <c r="AW1775" s="15" t="s">
        <v>32</v>
      </c>
      <c r="AX1775" s="15" t="s">
        <v>77</v>
      </c>
      <c r="AY1775" s="255" t="s">
        <v>209</v>
      </c>
    </row>
    <row r="1776" spans="2:51" s="13" customFormat="1">
      <c r="B1776" s="212"/>
      <c r="C1776" s="213"/>
      <c r="D1776" s="214" t="s">
        <v>555</v>
      </c>
      <c r="E1776" s="215" t="s">
        <v>1</v>
      </c>
      <c r="F1776" s="216" t="s">
        <v>2332</v>
      </c>
      <c r="G1776" s="213"/>
      <c r="H1776" s="217">
        <v>6.95</v>
      </c>
      <c r="I1776" s="218"/>
      <c r="J1776" s="213"/>
      <c r="K1776" s="213"/>
      <c r="L1776" s="219"/>
      <c r="M1776" s="220"/>
      <c r="N1776" s="221"/>
      <c r="O1776" s="221"/>
      <c r="P1776" s="221"/>
      <c r="Q1776" s="221"/>
      <c r="R1776" s="221"/>
      <c r="S1776" s="221"/>
      <c r="T1776" s="222"/>
      <c r="AT1776" s="223" t="s">
        <v>555</v>
      </c>
      <c r="AU1776" s="223" t="s">
        <v>87</v>
      </c>
      <c r="AV1776" s="13" t="s">
        <v>87</v>
      </c>
      <c r="AW1776" s="13" t="s">
        <v>32</v>
      </c>
      <c r="AX1776" s="13" t="s">
        <v>77</v>
      </c>
      <c r="AY1776" s="223" t="s">
        <v>209</v>
      </c>
    </row>
    <row r="1777" spans="2:51" s="15" customFormat="1">
      <c r="B1777" s="246"/>
      <c r="C1777" s="247"/>
      <c r="D1777" s="214" t="s">
        <v>555</v>
      </c>
      <c r="E1777" s="248" t="s">
        <v>1</v>
      </c>
      <c r="F1777" s="249" t="s">
        <v>2333</v>
      </c>
      <c r="G1777" s="247"/>
      <c r="H1777" s="248" t="s">
        <v>1</v>
      </c>
      <c r="I1777" s="250"/>
      <c r="J1777" s="247"/>
      <c r="K1777" s="247"/>
      <c r="L1777" s="251"/>
      <c r="M1777" s="252"/>
      <c r="N1777" s="253"/>
      <c r="O1777" s="253"/>
      <c r="P1777" s="253"/>
      <c r="Q1777" s="253"/>
      <c r="R1777" s="253"/>
      <c r="S1777" s="253"/>
      <c r="T1777" s="254"/>
      <c r="AT1777" s="255" t="s">
        <v>555</v>
      </c>
      <c r="AU1777" s="255" t="s">
        <v>87</v>
      </c>
      <c r="AV1777" s="15" t="s">
        <v>85</v>
      </c>
      <c r="AW1777" s="15" t="s">
        <v>32</v>
      </c>
      <c r="AX1777" s="15" t="s">
        <v>77</v>
      </c>
      <c r="AY1777" s="255" t="s">
        <v>209</v>
      </c>
    </row>
    <row r="1778" spans="2:51" s="13" customFormat="1">
      <c r="B1778" s="212"/>
      <c r="C1778" s="213"/>
      <c r="D1778" s="214" t="s">
        <v>555</v>
      </c>
      <c r="E1778" s="215" t="s">
        <v>1</v>
      </c>
      <c r="F1778" s="216" t="s">
        <v>2334</v>
      </c>
      <c r="G1778" s="213"/>
      <c r="H1778" s="217">
        <v>30.69</v>
      </c>
      <c r="I1778" s="218"/>
      <c r="J1778" s="213"/>
      <c r="K1778" s="213"/>
      <c r="L1778" s="219"/>
      <c r="M1778" s="220"/>
      <c r="N1778" s="221"/>
      <c r="O1778" s="221"/>
      <c r="P1778" s="221"/>
      <c r="Q1778" s="221"/>
      <c r="R1778" s="221"/>
      <c r="S1778" s="221"/>
      <c r="T1778" s="222"/>
      <c r="AT1778" s="223" t="s">
        <v>555</v>
      </c>
      <c r="AU1778" s="223" t="s">
        <v>87</v>
      </c>
      <c r="AV1778" s="13" t="s">
        <v>87</v>
      </c>
      <c r="AW1778" s="13" t="s">
        <v>32</v>
      </c>
      <c r="AX1778" s="13" t="s">
        <v>77</v>
      </c>
      <c r="AY1778" s="223" t="s">
        <v>209</v>
      </c>
    </row>
    <row r="1779" spans="2:51" s="15" customFormat="1">
      <c r="B1779" s="246"/>
      <c r="C1779" s="247"/>
      <c r="D1779" s="214" t="s">
        <v>555</v>
      </c>
      <c r="E1779" s="248" t="s">
        <v>1</v>
      </c>
      <c r="F1779" s="249" t="s">
        <v>2335</v>
      </c>
      <c r="G1779" s="247"/>
      <c r="H1779" s="248" t="s">
        <v>1</v>
      </c>
      <c r="I1779" s="250"/>
      <c r="J1779" s="247"/>
      <c r="K1779" s="247"/>
      <c r="L1779" s="251"/>
      <c r="M1779" s="252"/>
      <c r="N1779" s="253"/>
      <c r="O1779" s="253"/>
      <c r="P1779" s="253"/>
      <c r="Q1779" s="253"/>
      <c r="R1779" s="253"/>
      <c r="S1779" s="253"/>
      <c r="T1779" s="254"/>
      <c r="AT1779" s="255" t="s">
        <v>555</v>
      </c>
      <c r="AU1779" s="255" t="s">
        <v>87</v>
      </c>
      <c r="AV1779" s="15" t="s">
        <v>85</v>
      </c>
      <c r="AW1779" s="15" t="s">
        <v>32</v>
      </c>
      <c r="AX1779" s="15" t="s">
        <v>77</v>
      </c>
      <c r="AY1779" s="255" t="s">
        <v>209</v>
      </c>
    </row>
    <row r="1780" spans="2:51" s="13" customFormat="1">
      <c r="B1780" s="212"/>
      <c r="C1780" s="213"/>
      <c r="D1780" s="214" t="s">
        <v>555</v>
      </c>
      <c r="E1780" s="215" t="s">
        <v>1</v>
      </c>
      <c r="F1780" s="216" t="s">
        <v>2330</v>
      </c>
      <c r="G1780" s="213"/>
      <c r="H1780" s="217">
        <v>18.89</v>
      </c>
      <c r="I1780" s="218"/>
      <c r="J1780" s="213"/>
      <c r="K1780" s="213"/>
      <c r="L1780" s="219"/>
      <c r="M1780" s="220"/>
      <c r="N1780" s="221"/>
      <c r="O1780" s="221"/>
      <c r="P1780" s="221"/>
      <c r="Q1780" s="221"/>
      <c r="R1780" s="221"/>
      <c r="S1780" s="221"/>
      <c r="T1780" s="222"/>
      <c r="AT1780" s="223" t="s">
        <v>555</v>
      </c>
      <c r="AU1780" s="223" t="s">
        <v>87</v>
      </c>
      <c r="AV1780" s="13" t="s">
        <v>87</v>
      </c>
      <c r="AW1780" s="13" t="s">
        <v>32</v>
      </c>
      <c r="AX1780" s="13" t="s">
        <v>77</v>
      </c>
      <c r="AY1780" s="223" t="s">
        <v>209</v>
      </c>
    </row>
    <row r="1781" spans="2:51" s="15" customFormat="1">
      <c r="B1781" s="246"/>
      <c r="C1781" s="247"/>
      <c r="D1781" s="214" t="s">
        <v>555</v>
      </c>
      <c r="E1781" s="248" t="s">
        <v>1</v>
      </c>
      <c r="F1781" s="249" t="s">
        <v>2336</v>
      </c>
      <c r="G1781" s="247"/>
      <c r="H1781" s="248" t="s">
        <v>1</v>
      </c>
      <c r="I1781" s="250"/>
      <c r="J1781" s="247"/>
      <c r="K1781" s="247"/>
      <c r="L1781" s="251"/>
      <c r="M1781" s="252"/>
      <c r="N1781" s="253"/>
      <c r="O1781" s="253"/>
      <c r="P1781" s="253"/>
      <c r="Q1781" s="253"/>
      <c r="R1781" s="253"/>
      <c r="S1781" s="253"/>
      <c r="T1781" s="254"/>
      <c r="AT1781" s="255" t="s">
        <v>555</v>
      </c>
      <c r="AU1781" s="255" t="s">
        <v>87</v>
      </c>
      <c r="AV1781" s="15" t="s">
        <v>85</v>
      </c>
      <c r="AW1781" s="15" t="s">
        <v>32</v>
      </c>
      <c r="AX1781" s="15" t="s">
        <v>77</v>
      </c>
      <c r="AY1781" s="255" t="s">
        <v>209</v>
      </c>
    </row>
    <row r="1782" spans="2:51" s="13" customFormat="1">
      <c r="B1782" s="212"/>
      <c r="C1782" s="213"/>
      <c r="D1782" s="214" t="s">
        <v>555</v>
      </c>
      <c r="E1782" s="215" t="s">
        <v>1</v>
      </c>
      <c r="F1782" s="216" t="s">
        <v>2337</v>
      </c>
      <c r="G1782" s="213"/>
      <c r="H1782" s="217">
        <v>6.55</v>
      </c>
      <c r="I1782" s="218"/>
      <c r="J1782" s="213"/>
      <c r="K1782" s="213"/>
      <c r="L1782" s="219"/>
      <c r="M1782" s="220"/>
      <c r="N1782" s="221"/>
      <c r="O1782" s="221"/>
      <c r="P1782" s="221"/>
      <c r="Q1782" s="221"/>
      <c r="R1782" s="221"/>
      <c r="S1782" s="221"/>
      <c r="T1782" s="222"/>
      <c r="AT1782" s="223" t="s">
        <v>555</v>
      </c>
      <c r="AU1782" s="223" t="s">
        <v>87</v>
      </c>
      <c r="AV1782" s="13" t="s">
        <v>87</v>
      </c>
      <c r="AW1782" s="13" t="s">
        <v>32</v>
      </c>
      <c r="AX1782" s="13" t="s">
        <v>77</v>
      </c>
      <c r="AY1782" s="223" t="s">
        <v>209</v>
      </c>
    </row>
    <row r="1783" spans="2:51" s="15" customFormat="1">
      <c r="B1783" s="246"/>
      <c r="C1783" s="247"/>
      <c r="D1783" s="214" t="s">
        <v>555</v>
      </c>
      <c r="E1783" s="248" t="s">
        <v>1</v>
      </c>
      <c r="F1783" s="249" t="s">
        <v>2338</v>
      </c>
      <c r="G1783" s="247"/>
      <c r="H1783" s="248" t="s">
        <v>1</v>
      </c>
      <c r="I1783" s="250"/>
      <c r="J1783" s="247"/>
      <c r="K1783" s="247"/>
      <c r="L1783" s="251"/>
      <c r="M1783" s="252"/>
      <c r="N1783" s="253"/>
      <c r="O1783" s="253"/>
      <c r="P1783" s="253"/>
      <c r="Q1783" s="253"/>
      <c r="R1783" s="253"/>
      <c r="S1783" s="253"/>
      <c r="T1783" s="254"/>
      <c r="AT1783" s="255" t="s">
        <v>555</v>
      </c>
      <c r="AU1783" s="255" t="s">
        <v>87</v>
      </c>
      <c r="AV1783" s="15" t="s">
        <v>85</v>
      </c>
      <c r="AW1783" s="15" t="s">
        <v>32</v>
      </c>
      <c r="AX1783" s="15" t="s">
        <v>77</v>
      </c>
      <c r="AY1783" s="255" t="s">
        <v>209</v>
      </c>
    </row>
    <row r="1784" spans="2:51" s="13" customFormat="1">
      <c r="B1784" s="212"/>
      <c r="C1784" s="213"/>
      <c r="D1784" s="214" t="s">
        <v>555</v>
      </c>
      <c r="E1784" s="215" t="s">
        <v>1</v>
      </c>
      <c r="F1784" s="216" t="s">
        <v>2339</v>
      </c>
      <c r="G1784" s="213"/>
      <c r="H1784" s="217">
        <v>25.15</v>
      </c>
      <c r="I1784" s="218"/>
      <c r="J1784" s="213"/>
      <c r="K1784" s="213"/>
      <c r="L1784" s="219"/>
      <c r="M1784" s="220"/>
      <c r="N1784" s="221"/>
      <c r="O1784" s="221"/>
      <c r="P1784" s="221"/>
      <c r="Q1784" s="221"/>
      <c r="R1784" s="221"/>
      <c r="S1784" s="221"/>
      <c r="T1784" s="222"/>
      <c r="AT1784" s="223" t="s">
        <v>555</v>
      </c>
      <c r="AU1784" s="223" t="s">
        <v>87</v>
      </c>
      <c r="AV1784" s="13" t="s">
        <v>87</v>
      </c>
      <c r="AW1784" s="13" t="s">
        <v>32</v>
      </c>
      <c r="AX1784" s="13" t="s">
        <v>77</v>
      </c>
      <c r="AY1784" s="223" t="s">
        <v>209</v>
      </c>
    </row>
    <row r="1785" spans="2:51" s="15" customFormat="1">
      <c r="B1785" s="246"/>
      <c r="C1785" s="247"/>
      <c r="D1785" s="214" t="s">
        <v>555</v>
      </c>
      <c r="E1785" s="248" t="s">
        <v>1</v>
      </c>
      <c r="F1785" s="249" t="s">
        <v>2340</v>
      </c>
      <c r="G1785" s="247"/>
      <c r="H1785" s="248" t="s">
        <v>1</v>
      </c>
      <c r="I1785" s="250"/>
      <c r="J1785" s="247"/>
      <c r="K1785" s="247"/>
      <c r="L1785" s="251"/>
      <c r="M1785" s="252"/>
      <c r="N1785" s="253"/>
      <c r="O1785" s="253"/>
      <c r="P1785" s="253"/>
      <c r="Q1785" s="253"/>
      <c r="R1785" s="253"/>
      <c r="S1785" s="253"/>
      <c r="T1785" s="254"/>
      <c r="AT1785" s="255" t="s">
        <v>555</v>
      </c>
      <c r="AU1785" s="255" t="s">
        <v>87</v>
      </c>
      <c r="AV1785" s="15" t="s">
        <v>85</v>
      </c>
      <c r="AW1785" s="15" t="s">
        <v>32</v>
      </c>
      <c r="AX1785" s="15" t="s">
        <v>77</v>
      </c>
      <c r="AY1785" s="255" t="s">
        <v>209</v>
      </c>
    </row>
    <row r="1786" spans="2:51" s="13" customFormat="1">
      <c r="B1786" s="212"/>
      <c r="C1786" s="213"/>
      <c r="D1786" s="214" t="s">
        <v>555</v>
      </c>
      <c r="E1786" s="215" t="s">
        <v>1</v>
      </c>
      <c r="F1786" s="216" t="s">
        <v>2341</v>
      </c>
      <c r="G1786" s="213"/>
      <c r="H1786" s="217">
        <v>13.45</v>
      </c>
      <c r="I1786" s="218"/>
      <c r="J1786" s="213"/>
      <c r="K1786" s="213"/>
      <c r="L1786" s="219"/>
      <c r="M1786" s="220"/>
      <c r="N1786" s="221"/>
      <c r="O1786" s="221"/>
      <c r="P1786" s="221"/>
      <c r="Q1786" s="221"/>
      <c r="R1786" s="221"/>
      <c r="S1786" s="221"/>
      <c r="T1786" s="222"/>
      <c r="AT1786" s="223" t="s">
        <v>555</v>
      </c>
      <c r="AU1786" s="223" t="s">
        <v>87</v>
      </c>
      <c r="AV1786" s="13" t="s">
        <v>87</v>
      </c>
      <c r="AW1786" s="13" t="s">
        <v>32</v>
      </c>
      <c r="AX1786" s="13" t="s">
        <v>77</v>
      </c>
      <c r="AY1786" s="223" t="s">
        <v>209</v>
      </c>
    </row>
    <row r="1787" spans="2:51" s="15" customFormat="1">
      <c r="B1787" s="246"/>
      <c r="C1787" s="247"/>
      <c r="D1787" s="214" t="s">
        <v>555</v>
      </c>
      <c r="E1787" s="248" t="s">
        <v>1</v>
      </c>
      <c r="F1787" s="249" t="s">
        <v>2342</v>
      </c>
      <c r="G1787" s="247"/>
      <c r="H1787" s="248" t="s">
        <v>1</v>
      </c>
      <c r="I1787" s="250"/>
      <c r="J1787" s="247"/>
      <c r="K1787" s="247"/>
      <c r="L1787" s="251"/>
      <c r="M1787" s="252"/>
      <c r="N1787" s="253"/>
      <c r="O1787" s="253"/>
      <c r="P1787" s="253"/>
      <c r="Q1787" s="253"/>
      <c r="R1787" s="253"/>
      <c r="S1787" s="253"/>
      <c r="T1787" s="254"/>
      <c r="AT1787" s="255" t="s">
        <v>555</v>
      </c>
      <c r="AU1787" s="255" t="s">
        <v>87</v>
      </c>
      <c r="AV1787" s="15" t="s">
        <v>85</v>
      </c>
      <c r="AW1787" s="15" t="s">
        <v>32</v>
      </c>
      <c r="AX1787" s="15" t="s">
        <v>77</v>
      </c>
      <c r="AY1787" s="255" t="s">
        <v>209</v>
      </c>
    </row>
    <row r="1788" spans="2:51" s="13" customFormat="1">
      <c r="B1788" s="212"/>
      <c r="C1788" s="213"/>
      <c r="D1788" s="214" t="s">
        <v>555</v>
      </c>
      <c r="E1788" s="215" t="s">
        <v>1</v>
      </c>
      <c r="F1788" s="216" t="s">
        <v>2343</v>
      </c>
      <c r="G1788" s="213"/>
      <c r="H1788" s="217">
        <v>14.17</v>
      </c>
      <c r="I1788" s="218"/>
      <c r="J1788" s="213"/>
      <c r="K1788" s="213"/>
      <c r="L1788" s="219"/>
      <c r="M1788" s="220"/>
      <c r="N1788" s="221"/>
      <c r="O1788" s="221"/>
      <c r="P1788" s="221"/>
      <c r="Q1788" s="221"/>
      <c r="R1788" s="221"/>
      <c r="S1788" s="221"/>
      <c r="T1788" s="222"/>
      <c r="AT1788" s="223" t="s">
        <v>555</v>
      </c>
      <c r="AU1788" s="223" t="s">
        <v>87</v>
      </c>
      <c r="AV1788" s="13" t="s">
        <v>87</v>
      </c>
      <c r="AW1788" s="13" t="s">
        <v>32</v>
      </c>
      <c r="AX1788" s="13" t="s">
        <v>77</v>
      </c>
      <c r="AY1788" s="223" t="s">
        <v>209</v>
      </c>
    </row>
    <row r="1789" spans="2:51" s="15" customFormat="1">
      <c r="B1789" s="246"/>
      <c r="C1789" s="247"/>
      <c r="D1789" s="214" t="s">
        <v>555</v>
      </c>
      <c r="E1789" s="248" t="s">
        <v>1</v>
      </c>
      <c r="F1789" s="249" t="s">
        <v>2344</v>
      </c>
      <c r="G1789" s="247"/>
      <c r="H1789" s="248" t="s">
        <v>1</v>
      </c>
      <c r="I1789" s="250"/>
      <c r="J1789" s="247"/>
      <c r="K1789" s="247"/>
      <c r="L1789" s="251"/>
      <c r="M1789" s="252"/>
      <c r="N1789" s="253"/>
      <c r="O1789" s="253"/>
      <c r="P1789" s="253"/>
      <c r="Q1789" s="253"/>
      <c r="R1789" s="253"/>
      <c r="S1789" s="253"/>
      <c r="T1789" s="254"/>
      <c r="AT1789" s="255" t="s">
        <v>555</v>
      </c>
      <c r="AU1789" s="255" t="s">
        <v>87</v>
      </c>
      <c r="AV1789" s="15" t="s">
        <v>85</v>
      </c>
      <c r="AW1789" s="15" t="s">
        <v>32</v>
      </c>
      <c r="AX1789" s="15" t="s">
        <v>77</v>
      </c>
      <c r="AY1789" s="255" t="s">
        <v>209</v>
      </c>
    </row>
    <row r="1790" spans="2:51" s="13" customFormat="1">
      <c r="B1790" s="212"/>
      <c r="C1790" s="213"/>
      <c r="D1790" s="214" t="s">
        <v>555</v>
      </c>
      <c r="E1790" s="215" t="s">
        <v>1</v>
      </c>
      <c r="F1790" s="216" t="s">
        <v>2345</v>
      </c>
      <c r="G1790" s="213"/>
      <c r="H1790" s="217">
        <v>15.59</v>
      </c>
      <c r="I1790" s="218"/>
      <c r="J1790" s="213"/>
      <c r="K1790" s="213"/>
      <c r="L1790" s="219"/>
      <c r="M1790" s="220"/>
      <c r="N1790" s="221"/>
      <c r="O1790" s="221"/>
      <c r="P1790" s="221"/>
      <c r="Q1790" s="221"/>
      <c r="R1790" s="221"/>
      <c r="S1790" s="221"/>
      <c r="T1790" s="222"/>
      <c r="AT1790" s="223" t="s">
        <v>555</v>
      </c>
      <c r="AU1790" s="223" t="s">
        <v>87</v>
      </c>
      <c r="AV1790" s="13" t="s">
        <v>87</v>
      </c>
      <c r="AW1790" s="13" t="s">
        <v>32</v>
      </c>
      <c r="AX1790" s="13" t="s">
        <v>77</v>
      </c>
      <c r="AY1790" s="223" t="s">
        <v>209</v>
      </c>
    </row>
    <row r="1791" spans="2:51" s="15" customFormat="1">
      <c r="B1791" s="246"/>
      <c r="C1791" s="247"/>
      <c r="D1791" s="214" t="s">
        <v>555</v>
      </c>
      <c r="E1791" s="248" t="s">
        <v>1</v>
      </c>
      <c r="F1791" s="249" t="s">
        <v>2346</v>
      </c>
      <c r="G1791" s="247"/>
      <c r="H1791" s="248" t="s">
        <v>1</v>
      </c>
      <c r="I1791" s="250"/>
      <c r="J1791" s="247"/>
      <c r="K1791" s="247"/>
      <c r="L1791" s="251"/>
      <c r="M1791" s="252"/>
      <c r="N1791" s="253"/>
      <c r="O1791" s="253"/>
      <c r="P1791" s="253"/>
      <c r="Q1791" s="253"/>
      <c r="R1791" s="253"/>
      <c r="S1791" s="253"/>
      <c r="T1791" s="254"/>
      <c r="AT1791" s="255" t="s">
        <v>555</v>
      </c>
      <c r="AU1791" s="255" t="s">
        <v>87</v>
      </c>
      <c r="AV1791" s="15" t="s">
        <v>85</v>
      </c>
      <c r="AW1791" s="15" t="s">
        <v>32</v>
      </c>
      <c r="AX1791" s="15" t="s">
        <v>77</v>
      </c>
      <c r="AY1791" s="255" t="s">
        <v>209</v>
      </c>
    </row>
    <row r="1792" spans="2:51" s="13" customFormat="1">
      <c r="B1792" s="212"/>
      <c r="C1792" s="213"/>
      <c r="D1792" s="214" t="s">
        <v>555</v>
      </c>
      <c r="E1792" s="215" t="s">
        <v>1</v>
      </c>
      <c r="F1792" s="216" t="s">
        <v>2347</v>
      </c>
      <c r="G1792" s="213"/>
      <c r="H1792" s="217">
        <v>14.76</v>
      </c>
      <c r="I1792" s="218"/>
      <c r="J1792" s="213"/>
      <c r="K1792" s="213"/>
      <c r="L1792" s="219"/>
      <c r="M1792" s="220"/>
      <c r="N1792" s="221"/>
      <c r="O1792" s="221"/>
      <c r="P1792" s="221"/>
      <c r="Q1792" s="221"/>
      <c r="R1792" s="221"/>
      <c r="S1792" s="221"/>
      <c r="T1792" s="222"/>
      <c r="AT1792" s="223" t="s">
        <v>555</v>
      </c>
      <c r="AU1792" s="223" t="s">
        <v>87</v>
      </c>
      <c r="AV1792" s="13" t="s">
        <v>87</v>
      </c>
      <c r="AW1792" s="13" t="s">
        <v>32</v>
      </c>
      <c r="AX1792" s="13" t="s">
        <v>77</v>
      </c>
      <c r="AY1792" s="223" t="s">
        <v>209</v>
      </c>
    </row>
    <row r="1793" spans="2:51" s="15" customFormat="1">
      <c r="B1793" s="246"/>
      <c r="C1793" s="247"/>
      <c r="D1793" s="214" t="s">
        <v>555</v>
      </c>
      <c r="E1793" s="248" t="s">
        <v>1</v>
      </c>
      <c r="F1793" s="249" t="s">
        <v>2348</v>
      </c>
      <c r="G1793" s="247"/>
      <c r="H1793" s="248" t="s">
        <v>1</v>
      </c>
      <c r="I1793" s="250"/>
      <c r="J1793" s="247"/>
      <c r="K1793" s="247"/>
      <c r="L1793" s="251"/>
      <c r="M1793" s="252"/>
      <c r="N1793" s="253"/>
      <c r="O1793" s="253"/>
      <c r="P1793" s="253"/>
      <c r="Q1793" s="253"/>
      <c r="R1793" s="253"/>
      <c r="S1793" s="253"/>
      <c r="T1793" s="254"/>
      <c r="AT1793" s="255" t="s">
        <v>555</v>
      </c>
      <c r="AU1793" s="255" t="s">
        <v>87</v>
      </c>
      <c r="AV1793" s="15" t="s">
        <v>85</v>
      </c>
      <c r="AW1793" s="15" t="s">
        <v>32</v>
      </c>
      <c r="AX1793" s="15" t="s">
        <v>77</v>
      </c>
      <c r="AY1793" s="255" t="s">
        <v>209</v>
      </c>
    </row>
    <row r="1794" spans="2:51" s="13" customFormat="1">
      <c r="B1794" s="212"/>
      <c r="C1794" s="213"/>
      <c r="D1794" s="214" t="s">
        <v>555</v>
      </c>
      <c r="E1794" s="215" t="s">
        <v>1</v>
      </c>
      <c r="F1794" s="216" t="s">
        <v>2349</v>
      </c>
      <c r="G1794" s="213"/>
      <c r="H1794" s="217">
        <v>3.58</v>
      </c>
      <c r="I1794" s="218"/>
      <c r="J1794" s="213"/>
      <c r="K1794" s="213"/>
      <c r="L1794" s="219"/>
      <c r="M1794" s="220"/>
      <c r="N1794" s="221"/>
      <c r="O1794" s="221"/>
      <c r="P1794" s="221"/>
      <c r="Q1794" s="221"/>
      <c r="R1794" s="221"/>
      <c r="S1794" s="221"/>
      <c r="T1794" s="222"/>
      <c r="AT1794" s="223" t="s">
        <v>555</v>
      </c>
      <c r="AU1794" s="223" t="s">
        <v>87</v>
      </c>
      <c r="AV1794" s="13" t="s">
        <v>87</v>
      </c>
      <c r="AW1794" s="13" t="s">
        <v>32</v>
      </c>
      <c r="AX1794" s="13" t="s">
        <v>77</v>
      </c>
      <c r="AY1794" s="223" t="s">
        <v>209</v>
      </c>
    </row>
    <row r="1795" spans="2:51" s="15" customFormat="1">
      <c r="B1795" s="246"/>
      <c r="C1795" s="247"/>
      <c r="D1795" s="214" t="s">
        <v>555</v>
      </c>
      <c r="E1795" s="248" t="s">
        <v>1</v>
      </c>
      <c r="F1795" s="249" t="s">
        <v>2350</v>
      </c>
      <c r="G1795" s="247"/>
      <c r="H1795" s="248" t="s">
        <v>1</v>
      </c>
      <c r="I1795" s="250"/>
      <c r="J1795" s="247"/>
      <c r="K1795" s="247"/>
      <c r="L1795" s="251"/>
      <c r="M1795" s="252"/>
      <c r="N1795" s="253"/>
      <c r="O1795" s="253"/>
      <c r="P1795" s="253"/>
      <c r="Q1795" s="253"/>
      <c r="R1795" s="253"/>
      <c r="S1795" s="253"/>
      <c r="T1795" s="254"/>
      <c r="AT1795" s="255" t="s">
        <v>555</v>
      </c>
      <c r="AU1795" s="255" t="s">
        <v>87</v>
      </c>
      <c r="AV1795" s="15" t="s">
        <v>85</v>
      </c>
      <c r="AW1795" s="15" t="s">
        <v>32</v>
      </c>
      <c r="AX1795" s="15" t="s">
        <v>77</v>
      </c>
      <c r="AY1795" s="255" t="s">
        <v>209</v>
      </c>
    </row>
    <row r="1796" spans="2:51" s="13" customFormat="1">
      <c r="B1796" s="212"/>
      <c r="C1796" s="213"/>
      <c r="D1796" s="214" t="s">
        <v>555</v>
      </c>
      <c r="E1796" s="215" t="s">
        <v>1</v>
      </c>
      <c r="F1796" s="216" t="s">
        <v>1673</v>
      </c>
      <c r="G1796" s="213"/>
      <c r="H1796" s="217">
        <v>2.98</v>
      </c>
      <c r="I1796" s="218"/>
      <c r="J1796" s="213"/>
      <c r="K1796" s="213"/>
      <c r="L1796" s="219"/>
      <c r="M1796" s="220"/>
      <c r="N1796" s="221"/>
      <c r="O1796" s="221"/>
      <c r="P1796" s="221"/>
      <c r="Q1796" s="221"/>
      <c r="R1796" s="221"/>
      <c r="S1796" s="221"/>
      <c r="T1796" s="222"/>
      <c r="AT1796" s="223" t="s">
        <v>555</v>
      </c>
      <c r="AU1796" s="223" t="s">
        <v>87</v>
      </c>
      <c r="AV1796" s="13" t="s">
        <v>87</v>
      </c>
      <c r="AW1796" s="13" t="s">
        <v>32</v>
      </c>
      <c r="AX1796" s="13" t="s">
        <v>77</v>
      </c>
      <c r="AY1796" s="223" t="s">
        <v>209</v>
      </c>
    </row>
    <row r="1797" spans="2:51" s="15" customFormat="1">
      <c r="B1797" s="246"/>
      <c r="C1797" s="247"/>
      <c r="D1797" s="214" t="s">
        <v>555</v>
      </c>
      <c r="E1797" s="248" t="s">
        <v>1</v>
      </c>
      <c r="F1797" s="249" t="s">
        <v>2351</v>
      </c>
      <c r="G1797" s="247"/>
      <c r="H1797" s="248" t="s">
        <v>1</v>
      </c>
      <c r="I1797" s="250"/>
      <c r="J1797" s="247"/>
      <c r="K1797" s="247"/>
      <c r="L1797" s="251"/>
      <c r="M1797" s="252"/>
      <c r="N1797" s="253"/>
      <c r="O1797" s="253"/>
      <c r="P1797" s="253"/>
      <c r="Q1797" s="253"/>
      <c r="R1797" s="253"/>
      <c r="S1797" s="253"/>
      <c r="T1797" s="254"/>
      <c r="AT1797" s="255" t="s">
        <v>555</v>
      </c>
      <c r="AU1797" s="255" t="s">
        <v>87</v>
      </c>
      <c r="AV1797" s="15" t="s">
        <v>85</v>
      </c>
      <c r="AW1797" s="15" t="s">
        <v>32</v>
      </c>
      <c r="AX1797" s="15" t="s">
        <v>77</v>
      </c>
      <c r="AY1797" s="255" t="s">
        <v>209</v>
      </c>
    </row>
    <row r="1798" spans="2:51" s="13" customFormat="1">
      <c r="B1798" s="212"/>
      <c r="C1798" s="213"/>
      <c r="D1798" s="214" t="s">
        <v>555</v>
      </c>
      <c r="E1798" s="215" t="s">
        <v>1</v>
      </c>
      <c r="F1798" s="216" t="s">
        <v>2352</v>
      </c>
      <c r="G1798" s="213"/>
      <c r="H1798" s="217">
        <v>42.13</v>
      </c>
      <c r="I1798" s="218"/>
      <c r="J1798" s="213"/>
      <c r="K1798" s="213"/>
      <c r="L1798" s="219"/>
      <c r="M1798" s="220"/>
      <c r="N1798" s="221"/>
      <c r="O1798" s="221"/>
      <c r="P1798" s="221"/>
      <c r="Q1798" s="221"/>
      <c r="R1798" s="221"/>
      <c r="S1798" s="221"/>
      <c r="T1798" s="222"/>
      <c r="AT1798" s="223" t="s">
        <v>555</v>
      </c>
      <c r="AU1798" s="223" t="s">
        <v>87</v>
      </c>
      <c r="AV1798" s="13" t="s">
        <v>87</v>
      </c>
      <c r="AW1798" s="13" t="s">
        <v>32</v>
      </c>
      <c r="AX1798" s="13" t="s">
        <v>77</v>
      </c>
      <c r="AY1798" s="223" t="s">
        <v>209</v>
      </c>
    </row>
    <row r="1799" spans="2:51" s="15" customFormat="1">
      <c r="B1799" s="246"/>
      <c r="C1799" s="247"/>
      <c r="D1799" s="214" t="s">
        <v>555</v>
      </c>
      <c r="E1799" s="248" t="s">
        <v>1</v>
      </c>
      <c r="F1799" s="249" t="s">
        <v>2353</v>
      </c>
      <c r="G1799" s="247"/>
      <c r="H1799" s="248" t="s">
        <v>1</v>
      </c>
      <c r="I1799" s="250"/>
      <c r="J1799" s="247"/>
      <c r="K1799" s="247"/>
      <c r="L1799" s="251"/>
      <c r="M1799" s="252"/>
      <c r="N1799" s="253"/>
      <c r="O1799" s="253"/>
      <c r="P1799" s="253"/>
      <c r="Q1799" s="253"/>
      <c r="R1799" s="253"/>
      <c r="S1799" s="253"/>
      <c r="T1799" s="254"/>
      <c r="AT1799" s="255" t="s">
        <v>555</v>
      </c>
      <c r="AU1799" s="255" t="s">
        <v>87</v>
      </c>
      <c r="AV1799" s="15" t="s">
        <v>85</v>
      </c>
      <c r="AW1799" s="15" t="s">
        <v>32</v>
      </c>
      <c r="AX1799" s="15" t="s">
        <v>77</v>
      </c>
      <c r="AY1799" s="255" t="s">
        <v>209</v>
      </c>
    </row>
    <row r="1800" spans="2:51" s="13" customFormat="1">
      <c r="B1800" s="212"/>
      <c r="C1800" s="213"/>
      <c r="D1800" s="214" t="s">
        <v>555</v>
      </c>
      <c r="E1800" s="215" t="s">
        <v>1</v>
      </c>
      <c r="F1800" s="216" t="s">
        <v>2354</v>
      </c>
      <c r="G1800" s="213"/>
      <c r="H1800" s="217">
        <v>13.67</v>
      </c>
      <c r="I1800" s="218"/>
      <c r="J1800" s="213"/>
      <c r="K1800" s="213"/>
      <c r="L1800" s="219"/>
      <c r="M1800" s="220"/>
      <c r="N1800" s="221"/>
      <c r="O1800" s="221"/>
      <c r="P1800" s="221"/>
      <c r="Q1800" s="221"/>
      <c r="R1800" s="221"/>
      <c r="S1800" s="221"/>
      <c r="T1800" s="222"/>
      <c r="AT1800" s="223" t="s">
        <v>555</v>
      </c>
      <c r="AU1800" s="223" t="s">
        <v>87</v>
      </c>
      <c r="AV1800" s="13" t="s">
        <v>87</v>
      </c>
      <c r="AW1800" s="13" t="s">
        <v>32</v>
      </c>
      <c r="AX1800" s="13" t="s">
        <v>77</v>
      </c>
      <c r="AY1800" s="223" t="s">
        <v>209</v>
      </c>
    </row>
    <row r="1801" spans="2:51" s="15" customFormat="1">
      <c r="B1801" s="246"/>
      <c r="C1801" s="247"/>
      <c r="D1801" s="214" t="s">
        <v>555</v>
      </c>
      <c r="E1801" s="248" t="s">
        <v>1</v>
      </c>
      <c r="F1801" s="249" t="s">
        <v>2355</v>
      </c>
      <c r="G1801" s="247"/>
      <c r="H1801" s="248" t="s">
        <v>1</v>
      </c>
      <c r="I1801" s="250"/>
      <c r="J1801" s="247"/>
      <c r="K1801" s="247"/>
      <c r="L1801" s="251"/>
      <c r="M1801" s="252"/>
      <c r="N1801" s="253"/>
      <c r="O1801" s="253"/>
      <c r="P1801" s="253"/>
      <c r="Q1801" s="253"/>
      <c r="R1801" s="253"/>
      <c r="S1801" s="253"/>
      <c r="T1801" s="254"/>
      <c r="AT1801" s="255" t="s">
        <v>555</v>
      </c>
      <c r="AU1801" s="255" t="s">
        <v>87</v>
      </c>
      <c r="AV1801" s="15" t="s">
        <v>85</v>
      </c>
      <c r="AW1801" s="15" t="s">
        <v>32</v>
      </c>
      <c r="AX1801" s="15" t="s">
        <v>77</v>
      </c>
      <c r="AY1801" s="255" t="s">
        <v>209</v>
      </c>
    </row>
    <row r="1802" spans="2:51" s="13" customFormat="1">
      <c r="B1802" s="212"/>
      <c r="C1802" s="213"/>
      <c r="D1802" s="214" t="s">
        <v>555</v>
      </c>
      <c r="E1802" s="215" t="s">
        <v>1</v>
      </c>
      <c r="F1802" s="216" t="s">
        <v>2356</v>
      </c>
      <c r="G1802" s="213"/>
      <c r="H1802" s="217">
        <v>9.8800000000000008</v>
      </c>
      <c r="I1802" s="218"/>
      <c r="J1802" s="213"/>
      <c r="K1802" s="213"/>
      <c r="L1802" s="219"/>
      <c r="M1802" s="220"/>
      <c r="N1802" s="221"/>
      <c r="O1802" s="221"/>
      <c r="P1802" s="221"/>
      <c r="Q1802" s="221"/>
      <c r="R1802" s="221"/>
      <c r="S1802" s="221"/>
      <c r="T1802" s="222"/>
      <c r="AT1802" s="223" t="s">
        <v>555</v>
      </c>
      <c r="AU1802" s="223" t="s">
        <v>87</v>
      </c>
      <c r="AV1802" s="13" t="s">
        <v>87</v>
      </c>
      <c r="AW1802" s="13" t="s">
        <v>32</v>
      </c>
      <c r="AX1802" s="13" t="s">
        <v>77</v>
      </c>
      <c r="AY1802" s="223" t="s">
        <v>209</v>
      </c>
    </row>
    <row r="1803" spans="2:51" s="15" customFormat="1">
      <c r="B1803" s="246"/>
      <c r="C1803" s="247"/>
      <c r="D1803" s="214" t="s">
        <v>555</v>
      </c>
      <c r="E1803" s="248" t="s">
        <v>1</v>
      </c>
      <c r="F1803" s="249" t="s">
        <v>2357</v>
      </c>
      <c r="G1803" s="247"/>
      <c r="H1803" s="248" t="s">
        <v>1</v>
      </c>
      <c r="I1803" s="250"/>
      <c r="J1803" s="247"/>
      <c r="K1803" s="247"/>
      <c r="L1803" s="251"/>
      <c r="M1803" s="252"/>
      <c r="N1803" s="253"/>
      <c r="O1803" s="253"/>
      <c r="P1803" s="253"/>
      <c r="Q1803" s="253"/>
      <c r="R1803" s="253"/>
      <c r="S1803" s="253"/>
      <c r="T1803" s="254"/>
      <c r="AT1803" s="255" t="s">
        <v>555</v>
      </c>
      <c r="AU1803" s="255" t="s">
        <v>87</v>
      </c>
      <c r="AV1803" s="15" t="s">
        <v>85</v>
      </c>
      <c r="AW1803" s="15" t="s">
        <v>32</v>
      </c>
      <c r="AX1803" s="15" t="s">
        <v>77</v>
      </c>
      <c r="AY1803" s="255" t="s">
        <v>209</v>
      </c>
    </row>
    <row r="1804" spans="2:51" s="13" customFormat="1">
      <c r="B1804" s="212"/>
      <c r="C1804" s="213"/>
      <c r="D1804" s="214" t="s">
        <v>555</v>
      </c>
      <c r="E1804" s="215" t="s">
        <v>1</v>
      </c>
      <c r="F1804" s="216" t="s">
        <v>2358</v>
      </c>
      <c r="G1804" s="213"/>
      <c r="H1804" s="217">
        <v>9.85</v>
      </c>
      <c r="I1804" s="218"/>
      <c r="J1804" s="213"/>
      <c r="K1804" s="213"/>
      <c r="L1804" s="219"/>
      <c r="M1804" s="220"/>
      <c r="N1804" s="221"/>
      <c r="O1804" s="221"/>
      <c r="P1804" s="221"/>
      <c r="Q1804" s="221"/>
      <c r="R1804" s="221"/>
      <c r="S1804" s="221"/>
      <c r="T1804" s="222"/>
      <c r="AT1804" s="223" t="s">
        <v>555</v>
      </c>
      <c r="AU1804" s="223" t="s">
        <v>87</v>
      </c>
      <c r="AV1804" s="13" t="s">
        <v>87</v>
      </c>
      <c r="AW1804" s="13" t="s">
        <v>32</v>
      </c>
      <c r="AX1804" s="13" t="s">
        <v>77</v>
      </c>
      <c r="AY1804" s="223" t="s">
        <v>209</v>
      </c>
    </row>
    <row r="1805" spans="2:51" s="15" customFormat="1">
      <c r="B1805" s="246"/>
      <c r="C1805" s="247"/>
      <c r="D1805" s="214" t="s">
        <v>555</v>
      </c>
      <c r="E1805" s="248" t="s">
        <v>1</v>
      </c>
      <c r="F1805" s="249" t="s">
        <v>2359</v>
      </c>
      <c r="G1805" s="247"/>
      <c r="H1805" s="248" t="s">
        <v>1</v>
      </c>
      <c r="I1805" s="250"/>
      <c r="J1805" s="247"/>
      <c r="K1805" s="247"/>
      <c r="L1805" s="251"/>
      <c r="M1805" s="252"/>
      <c r="N1805" s="253"/>
      <c r="O1805" s="253"/>
      <c r="P1805" s="253"/>
      <c r="Q1805" s="253"/>
      <c r="R1805" s="253"/>
      <c r="S1805" s="253"/>
      <c r="T1805" s="254"/>
      <c r="AT1805" s="255" t="s">
        <v>555</v>
      </c>
      <c r="AU1805" s="255" t="s">
        <v>87</v>
      </c>
      <c r="AV1805" s="15" t="s">
        <v>85</v>
      </c>
      <c r="AW1805" s="15" t="s">
        <v>32</v>
      </c>
      <c r="AX1805" s="15" t="s">
        <v>77</v>
      </c>
      <c r="AY1805" s="255" t="s">
        <v>209</v>
      </c>
    </row>
    <row r="1806" spans="2:51" s="13" customFormat="1">
      <c r="B1806" s="212"/>
      <c r="C1806" s="213"/>
      <c r="D1806" s="214" t="s">
        <v>555</v>
      </c>
      <c r="E1806" s="215" t="s">
        <v>1</v>
      </c>
      <c r="F1806" s="216" t="s">
        <v>2360</v>
      </c>
      <c r="G1806" s="213"/>
      <c r="H1806" s="217">
        <v>1.34</v>
      </c>
      <c r="I1806" s="218"/>
      <c r="J1806" s="213"/>
      <c r="K1806" s="213"/>
      <c r="L1806" s="219"/>
      <c r="M1806" s="220"/>
      <c r="N1806" s="221"/>
      <c r="O1806" s="221"/>
      <c r="P1806" s="221"/>
      <c r="Q1806" s="221"/>
      <c r="R1806" s="221"/>
      <c r="S1806" s="221"/>
      <c r="T1806" s="222"/>
      <c r="AT1806" s="223" t="s">
        <v>555</v>
      </c>
      <c r="AU1806" s="223" t="s">
        <v>87</v>
      </c>
      <c r="AV1806" s="13" t="s">
        <v>87</v>
      </c>
      <c r="AW1806" s="13" t="s">
        <v>32</v>
      </c>
      <c r="AX1806" s="13" t="s">
        <v>77</v>
      </c>
      <c r="AY1806" s="223" t="s">
        <v>209</v>
      </c>
    </row>
    <row r="1807" spans="2:51" s="15" customFormat="1">
      <c r="B1807" s="246"/>
      <c r="C1807" s="247"/>
      <c r="D1807" s="214" t="s">
        <v>555</v>
      </c>
      <c r="E1807" s="248" t="s">
        <v>1</v>
      </c>
      <c r="F1807" s="249" t="s">
        <v>2361</v>
      </c>
      <c r="G1807" s="247"/>
      <c r="H1807" s="248" t="s">
        <v>1</v>
      </c>
      <c r="I1807" s="250"/>
      <c r="J1807" s="247"/>
      <c r="K1807" s="247"/>
      <c r="L1807" s="251"/>
      <c r="M1807" s="252"/>
      <c r="N1807" s="253"/>
      <c r="O1807" s="253"/>
      <c r="P1807" s="253"/>
      <c r="Q1807" s="253"/>
      <c r="R1807" s="253"/>
      <c r="S1807" s="253"/>
      <c r="T1807" s="254"/>
      <c r="AT1807" s="255" t="s">
        <v>555</v>
      </c>
      <c r="AU1807" s="255" t="s">
        <v>87</v>
      </c>
      <c r="AV1807" s="15" t="s">
        <v>85</v>
      </c>
      <c r="AW1807" s="15" t="s">
        <v>32</v>
      </c>
      <c r="AX1807" s="15" t="s">
        <v>77</v>
      </c>
      <c r="AY1807" s="255" t="s">
        <v>209</v>
      </c>
    </row>
    <row r="1808" spans="2:51" s="13" customFormat="1">
      <c r="B1808" s="212"/>
      <c r="C1808" s="213"/>
      <c r="D1808" s="214" t="s">
        <v>555</v>
      </c>
      <c r="E1808" s="215" t="s">
        <v>1</v>
      </c>
      <c r="F1808" s="216" t="s">
        <v>2362</v>
      </c>
      <c r="G1808" s="213"/>
      <c r="H1808" s="217">
        <v>2.11</v>
      </c>
      <c r="I1808" s="218"/>
      <c r="J1808" s="213"/>
      <c r="K1808" s="213"/>
      <c r="L1808" s="219"/>
      <c r="M1808" s="220"/>
      <c r="N1808" s="221"/>
      <c r="O1808" s="221"/>
      <c r="P1808" s="221"/>
      <c r="Q1808" s="221"/>
      <c r="R1808" s="221"/>
      <c r="S1808" s="221"/>
      <c r="T1808" s="222"/>
      <c r="AT1808" s="223" t="s">
        <v>555</v>
      </c>
      <c r="AU1808" s="223" t="s">
        <v>87</v>
      </c>
      <c r="AV1808" s="13" t="s">
        <v>87</v>
      </c>
      <c r="AW1808" s="13" t="s">
        <v>32</v>
      </c>
      <c r="AX1808" s="13" t="s">
        <v>77</v>
      </c>
      <c r="AY1808" s="223" t="s">
        <v>209</v>
      </c>
    </row>
    <row r="1809" spans="2:51" s="15" customFormat="1">
      <c r="B1809" s="246"/>
      <c r="C1809" s="247"/>
      <c r="D1809" s="214" t="s">
        <v>555</v>
      </c>
      <c r="E1809" s="248" t="s">
        <v>1</v>
      </c>
      <c r="F1809" s="249" t="s">
        <v>2363</v>
      </c>
      <c r="G1809" s="247"/>
      <c r="H1809" s="248" t="s">
        <v>1</v>
      </c>
      <c r="I1809" s="250"/>
      <c r="J1809" s="247"/>
      <c r="K1809" s="247"/>
      <c r="L1809" s="251"/>
      <c r="M1809" s="252"/>
      <c r="N1809" s="253"/>
      <c r="O1809" s="253"/>
      <c r="P1809" s="253"/>
      <c r="Q1809" s="253"/>
      <c r="R1809" s="253"/>
      <c r="S1809" s="253"/>
      <c r="T1809" s="254"/>
      <c r="AT1809" s="255" t="s">
        <v>555</v>
      </c>
      <c r="AU1809" s="255" t="s">
        <v>87</v>
      </c>
      <c r="AV1809" s="15" t="s">
        <v>85</v>
      </c>
      <c r="AW1809" s="15" t="s">
        <v>32</v>
      </c>
      <c r="AX1809" s="15" t="s">
        <v>77</v>
      </c>
      <c r="AY1809" s="255" t="s">
        <v>209</v>
      </c>
    </row>
    <row r="1810" spans="2:51" s="13" customFormat="1">
      <c r="B1810" s="212"/>
      <c r="C1810" s="213"/>
      <c r="D1810" s="214" t="s">
        <v>555</v>
      </c>
      <c r="E1810" s="215" t="s">
        <v>1</v>
      </c>
      <c r="F1810" s="216" t="s">
        <v>2364</v>
      </c>
      <c r="G1810" s="213"/>
      <c r="H1810" s="217">
        <v>184.84</v>
      </c>
      <c r="I1810" s="218"/>
      <c r="J1810" s="213"/>
      <c r="K1810" s="213"/>
      <c r="L1810" s="219"/>
      <c r="M1810" s="220"/>
      <c r="N1810" s="221"/>
      <c r="O1810" s="221"/>
      <c r="P1810" s="221"/>
      <c r="Q1810" s="221"/>
      <c r="R1810" s="221"/>
      <c r="S1810" s="221"/>
      <c r="T1810" s="222"/>
      <c r="AT1810" s="223" t="s">
        <v>555</v>
      </c>
      <c r="AU1810" s="223" t="s">
        <v>87</v>
      </c>
      <c r="AV1810" s="13" t="s">
        <v>87</v>
      </c>
      <c r="AW1810" s="13" t="s">
        <v>32</v>
      </c>
      <c r="AX1810" s="13" t="s">
        <v>77</v>
      </c>
      <c r="AY1810" s="223" t="s">
        <v>209</v>
      </c>
    </row>
    <row r="1811" spans="2:51" s="15" customFormat="1">
      <c r="B1811" s="246"/>
      <c r="C1811" s="247"/>
      <c r="D1811" s="214" t="s">
        <v>555</v>
      </c>
      <c r="E1811" s="248" t="s">
        <v>1</v>
      </c>
      <c r="F1811" s="249" t="s">
        <v>2365</v>
      </c>
      <c r="G1811" s="247"/>
      <c r="H1811" s="248" t="s">
        <v>1</v>
      </c>
      <c r="I1811" s="250"/>
      <c r="J1811" s="247"/>
      <c r="K1811" s="247"/>
      <c r="L1811" s="251"/>
      <c r="M1811" s="252"/>
      <c r="N1811" s="253"/>
      <c r="O1811" s="253"/>
      <c r="P1811" s="253"/>
      <c r="Q1811" s="253"/>
      <c r="R1811" s="253"/>
      <c r="S1811" s="253"/>
      <c r="T1811" s="254"/>
      <c r="AT1811" s="255" t="s">
        <v>555</v>
      </c>
      <c r="AU1811" s="255" t="s">
        <v>87</v>
      </c>
      <c r="AV1811" s="15" t="s">
        <v>85</v>
      </c>
      <c r="AW1811" s="15" t="s">
        <v>32</v>
      </c>
      <c r="AX1811" s="15" t="s">
        <v>77</v>
      </c>
      <c r="AY1811" s="255" t="s">
        <v>209</v>
      </c>
    </row>
    <row r="1812" spans="2:51" s="13" customFormat="1">
      <c r="B1812" s="212"/>
      <c r="C1812" s="213"/>
      <c r="D1812" s="214" t="s">
        <v>555</v>
      </c>
      <c r="E1812" s="215" t="s">
        <v>1</v>
      </c>
      <c r="F1812" s="216" t="s">
        <v>2366</v>
      </c>
      <c r="G1812" s="213"/>
      <c r="H1812" s="217">
        <v>8.5299999999999994</v>
      </c>
      <c r="I1812" s="218"/>
      <c r="J1812" s="213"/>
      <c r="K1812" s="213"/>
      <c r="L1812" s="219"/>
      <c r="M1812" s="220"/>
      <c r="N1812" s="221"/>
      <c r="O1812" s="221"/>
      <c r="P1812" s="221"/>
      <c r="Q1812" s="221"/>
      <c r="R1812" s="221"/>
      <c r="S1812" s="221"/>
      <c r="T1812" s="222"/>
      <c r="AT1812" s="223" t="s">
        <v>555</v>
      </c>
      <c r="AU1812" s="223" t="s">
        <v>87</v>
      </c>
      <c r="AV1812" s="13" t="s">
        <v>87</v>
      </c>
      <c r="AW1812" s="13" t="s">
        <v>32</v>
      </c>
      <c r="AX1812" s="13" t="s">
        <v>77</v>
      </c>
      <c r="AY1812" s="223" t="s">
        <v>209</v>
      </c>
    </row>
    <row r="1813" spans="2:51" s="15" customFormat="1">
      <c r="B1813" s="246"/>
      <c r="C1813" s="247"/>
      <c r="D1813" s="214" t="s">
        <v>555</v>
      </c>
      <c r="E1813" s="248" t="s">
        <v>1</v>
      </c>
      <c r="F1813" s="249" t="s">
        <v>2367</v>
      </c>
      <c r="G1813" s="247"/>
      <c r="H1813" s="248" t="s">
        <v>1</v>
      </c>
      <c r="I1813" s="250"/>
      <c r="J1813" s="247"/>
      <c r="K1813" s="247"/>
      <c r="L1813" s="251"/>
      <c r="M1813" s="252"/>
      <c r="N1813" s="253"/>
      <c r="O1813" s="253"/>
      <c r="P1813" s="253"/>
      <c r="Q1813" s="253"/>
      <c r="R1813" s="253"/>
      <c r="S1813" s="253"/>
      <c r="T1813" s="254"/>
      <c r="AT1813" s="255" t="s">
        <v>555</v>
      </c>
      <c r="AU1813" s="255" t="s">
        <v>87</v>
      </c>
      <c r="AV1813" s="15" t="s">
        <v>85</v>
      </c>
      <c r="AW1813" s="15" t="s">
        <v>32</v>
      </c>
      <c r="AX1813" s="15" t="s">
        <v>77</v>
      </c>
      <c r="AY1813" s="255" t="s">
        <v>209</v>
      </c>
    </row>
    <row r="1814" spans="2:51" s="13" customFormat="1">
      <c r="B1814" s="212"/>
      <c r="C1814" s="213"/>
      <c r="D1814" s="214" t="s">
        <v>555</v>
      </c>
      <c r="E1814" s="215" t="s">
        <v>1</v>
      </c>
      <c r="F1814" s="216" t="s">
        <v>2368</v>
      </c>
      <c r="G1814" s="213"/>
      <c r="H1814" s="217">
        <v>2.83</v>
      </c>
      <c r="I1814" s="218"/>
      <c r="J1814" s="213"/>
      <c r="K1814" s="213"/>
      <c r="L1814" s="219"/>
      <c r="M1814" s="220"/>
      <c r="N1814" s="221"/>
      <c r="O1814" s="221"/>
      <c r="P1814" s="221"/>
      <c r="Q1814" s="221"/>
      <c r="R1814" s="221"/>
      <c r="S1814" s="221"/>
      <c r="T1814" s="222"/>
      <c r="AT1814" s="223" t="s">
        <v>555</v>
      </c>
      <c r="AU1814" s="223" t="s">
        <v>87</v>
      </c>
      <c r="AV1814" s="13" t="s">
        <v>87</v>
      </c>
      <c r="AW1814" s="13" t="s">
        <v>32</v>
      </c>
      <c r="AX1814" s="13" t="s">
        <v>77</v>
      </c>
      <c r="AY1814" s="223" t="s">
        <v>209</v>
      </c>
    </row>
    <row r="1815" spans="2:51" s="15" customFormat="1">
      <c r="B1815" s="246"/>
      <c r="C1815" s="247"/>
      <c r="D1815" s="214" t="s">
        <v>555</v>
      </c>
      <c r="E1815" s="248" t="s">
        <v>1</v>
      </c>
      <c r="F1815" s="249" t="s">
        <v>2369</v>
      </c>
      <c r="G1815" s="247"/>
      <c r="H1815" s="248" t="s">
        <v>1</v>
      </c>
      <c r="I1815" s="250"/>
      <c r="J1815" s="247"/>
      <c r="K1815" s="247"/>
      <c r="L1815" s="251"/>
      <c r="M1815" s="252"/>
      <c r="N1815" s="253"/>
      <c r="O1815" s="253"/>
      <c r="P1815" s="253"/>
      <c r="Q1815" s="253"/>
      <c r="R1815" s="253"/>
      <c r="S1815" s="253"/>
      <c r="T1815" s="254"/>
      <c r="AT1815" s="255" t="s">
        <v>555</v>
      </c>
      <c r="AU1815" s="255" t="s">
        <v>87</v>
      </c>
      <c r="AV1815" s="15" t="s">
        <v>85</v>
      </c>
      <c r="AW1815" s="15" t="s">
        <v>32</v>
      </c>
      <c r="AX1815" s="15" t="s">
        <v>77</v>
      </c>
      <c r="AY1815" s="255" t="s">
        <v>209</v>
      </c>
    </row>
    <row r="1816" spans="2:51" s="13" customFormat="1">
      <c r="B1816" s="212"/>
      <c r="C1816" s="213"/>
      <c r="D1816" s="214" t="s">
        <v>555</v>
      </c>
      <c r="E1816" s="215" t="s">
        <v>1</v>
      </c>
      <c r="F1816" s="216" t="s">
        <v>2233</v>
      </c>
      <c r="G1816" s="213"/>
      <c r="H1816" s="217">
        <v>2.2799999999999998</v>
      </c>
      <c r="I1816" s="218"/>
      <c r="J1816" s="213"/>
      <c r="K1816" s="213"/>
      <c r="L1816" s="219"/>
      <c r="M1816" s="220"/>
      <c r="N1816" s="221"/>
      <c r="O1816" s="221"/>
      <c r="P1816" s="221"/>
      <c r="Q1816" s="221"/>
      <c r="R1816" s="221"/>
      <c r="S1816" s="221"/>
      <c r="T1816" s="222"/>
      <c r="AT1816" s="223" t="s">
        <v>555</v>
      </c>
      <c r="AU1816" s="223" t="s">
        <v>87</v>
      </c>
      <c r="AV1816" s="13" t="s">
        <v>87</v>
      </c>
      <c r="AW1816" s="13" t="s">
        <v>32</v>
      </c>
      <c r="AX1816" s="13" t="s">
        <v>77</v>
      </c>
      <c r="AY1816" s="223" t="s">
        <v>209</v>
      </c>
    </row>
    <row r="1817" spans="2:51" s="15" customFormat="1">
      <c r="B1817" s="246"/>
      <c r="C1817" s="247"/>
      <c r="D1817" s="214" t="s">
        <v>555</v>
      </c>
      <c r="E1817" s="248" t="s">
        <v>1</v>
      </c>
      <c r="F1817" s="249" t="s">
        <v>2370</v>
      </c>
      <c r="G1817" s="247"/>
      <c r="H1817" s="248" t="s">
        <v>1</v>
      </c>
      <c r="I1817" s="250"/>
      <c r="J1817" s="247"/>
      <c r="K1817" s="247"/>
      <c r="L1817" s="251"/>
      <c r="M1817" s="252"/>
      <c r="N1817" s="253"/>
      <c r="O1817" s="253"/>
      <c r="P1817" s="253"/>
      <c r="Q1817" s="253"/>
      <c r="R1817" s="253"/>
      <c r="S1817" s="253"/>
      <c r="T1817" s="254"/>
      <c r="AT1817" s="255" t="s">
        <v>555</v>
      </c>
      <c r="AU1817" s="255" t="s">
        <v>87</v>
      </c>
      <c r="AV1817" s="15" t="s">
        <v>85</v>
      </c>
      <c r="AW1817" s="15" t="s">
        <v>32</v>
      </c>
      <c r="AX1817" s="15" t="s">
        <v>77</v>
      </c>
      <c r="AY1817" s="255" t="s">
        <v>209</v>
      </c>
    </row>
    <row r="1818" spans="2:51" s="13" customFormat="1">
      <c r="B1818" s="212"/>
      <c r="C1818" s="213"/>
      <c r="D1818" s="214" t="s">
        <v>555</v>
      </c>
      <c r="E1818" s="215" t="s">
        <v>1</v>
      </c>
      <c r="F1818" s="216" t="s">
        <v>1443</v>
      </c>
      <c r="G1818" s="213"/>
      <c r="H1818" s="217">
        <v>1.43</v>
      </c>
      <c r="I1818" s="218"/>
      <c r="J1818" s="213"/>
      <c r="K1818" s="213"/>
      <c r="L1818" s="219"/>
      <c r="M1818" s="220"/>
      <c r="N1818" s="221"/>
      <c r="O1818" s="221"/>
      <c r="P1818" s="221"/>
      <c r="Q1818" s="221"/>
      <c r="R1818" s="221"/>
      <c r="S1818" s="221"/>
      <c r="T1818" s="222"/>
      <c r="AT1818" s="223" t="s">
        <v>555</v>
      </c>
      <c r="AU1818" s="223" t="s">
        <v>87</v>
      </c>
      <c r="AV1818" s="13" t="s">
        <v>87</v>
      </c>
      <c r="AW1818" s="13" t="s">
        <v>32</v>
      </c>
      <c r="AX1818" s="13" t="s">
        <v>77</v>
      </c>
      <c r="AY1818" s="223" t="s">
        <v>209</v>
      </c>
    </row>
    <row r="1819" spans="2:51" s="15" customFormat="1">
      <c r="B1819" s="246"/>
      <c r="C1819" s="247"/>
      <c r="D1819" s="214" t="s">
        <v>555</v>
      </c>
      <c r="E1819" s="248" t="s">
        <v>1</v>
      </c>
      <c r="F1819" s="249" t="s">
        <v>2371</v>
      </c>
      <c r="G1819" s="247"/>
      <c r="H1819" s="248" t="s">
        <v>1</v>
      </c>
      <c r="I1819" s="250"/>
      <c r="J1819" s="247"/>
      <c r="K1819" s="247"/>
      <c r="L1819" s="251"/>
      <c r="M1819" s="252"/>
      <c r="N1819" s="253"/>
      <c r="O1819" s="253"/>
      <c r="P1819" s="253"/>
      <c r="Q1819" s="253"/>
      <c r="R1819" s="253"/>
      <c r="S1819" s="253"/>
      <c r="T1819" s="254"/>
      <c r="AT1819" s="255" t="s">
        <v>555</v>
      </c>
      <c r="AU1819" s="255" t="s">
        <v>87</v>
      </c>
      <c r="AV1819" s="15" t="s">
        <v>85</v>
      </c>
      <c r="AW1819" s="15" t="s">
        <v>32</v>
      </c>
      <c r="AX1819" s="15" t="s">
        <v>77</v>
      </c>
      <c r="AY1819" s="255" t="s">
        <v>209</v>
      </c>
    </row>
    <row r="1820" spans="2:51" s="13" customFormat="1">
      <c r="B1820" s="212"/>
      <c r="C1820" s="213"/>
      <c r="D1820" s="214" t="s">
        <v>555</v>
      </c>
      <c r="E1820" s="215" t="s">
        <v>1</v>
      </c>
      <c r="F1820" s="216" t="s">
        <v>2372</v>
      </c>
      <c r="G1820" s="213"/>
      <c r="H1820" s="217">
        <v>28.38</v>
      </c>
      <c r="I1820" s="218"/>
      <c r="J1820" s="213"/>
      <c r="K1820" s="213"/>
      <c r="L1820" s="219"/>
      <c r="M1820" s="220"/>
      <c r="N1820" s="221"/>
      <c r="O1820" s="221"/>
      <c r="P1820" s="221"/>
      <c r="Q1820" s="221"/>
      <c r="R1820" s="221"/>
      <c r="S1820" s="221"/>
      <c r="T1820" s="222"/>
      <c r="AT1820" s="223" t="s">
        <v>555</v>
      </c>
      <c r="AU1820" s="223" t="s">
        <v>87</v>
      </c>
      <c r="AV1820" s="13" t="s">
        <v>87</v>
      </c>
      <c r="AW1820" s="13" t="s">
        <v>32</v>
      </c>
      <c r="AX1820" s="13" t="s">
        <v>77</v>
      </c>
      <c r="AY1820" s="223" t="s">
        <v>209</v>
      </c>
    </row>
    <row r="1821" spans="2:51" s="15" customFormat="1">
      <c r="B1821" s="246"/>
      <c r="C1821" s="247"/>
      <c r="D1821" s="214" t="s">
        <v>555</v>
      </c>
      <c r="E1821" s="248" t="s">
        <v>1</v>
      </c>
      <c r="F1821" s="249" t="s">
        <v>2373</v>
      </c>
      <c r="G1821" s="247"/>
      <c r="H1821" s="248" t="s">
        <v>1</v>
      </c>
      <c r="I1821" s="250"/>
      <c r="J1821" s="247"/>
      <c r="K1821" s="247"/>
      <c r="L1821" s="251"/>
      <c r="M1821" s="252"/>
      <c r="N1821" s="253"/>
      <c r="O1821" s="253"/>
      <c r="P1821" s="253"/>
      <c r="Q1821" s="253"/>
      <c r="R1821" s="253"/>
      <c r="S1821" s="253"/>
      <c r="T1821" s="254"/>
      <c r="AT1821" s="255" t="s">
        <v>555</v>
      </c>
      <c r="AU1821" s="255" t="s">
        <v>87</v>
      </c>
      <c r="AV1821" s="15" t="s">
        <v>85</v>
      </c>
      <c r="AW1821" s="15" t="s">
        <v>32</v>
      </c>
      <c r="AX1821" s="15" t="s">
        <v>77</v>
      </c>
      <c r="AY1821" s="255" t="s">
        <v>209</v>
      </c>
    </row>
    <row r="1822" spans="2:51" s="13" customFormat="1">
      <c r="B1822" s="212"/>
      <c r="C1822" s="213"/>
      <c r="D1822" s="214" t="s">
        <v>555</v>
      </c>
      <c r="E1822" s="215" t="s">
        <v>1</v>
      </c>
      <c r="F1822" s="216" t="s">
        <v>2374</v>
      </c>
      <c r="G1822" s="213"/>
      <c r="H1822" s="217">
        <v>28.28</v>
      </c>
      <c r="I1822" s="218"/>
      <c r="J1822" s="213"/>
      <c r="K1822" s="213"/>
      <c r="L1822" s="219"/>
      <c r="M1822" s="220"/>
      <c r="N1822" s="221"/>
      <c r="O1822" s="221"/>
      <c r="P1822" s="221"/>
      <c r="Q1822" s="221"/>
      <c r="R1822" s="221"/>
      <c r="S1822" s="221"/>
      <c r="T1822" s="222"/>
      <c r="AT1822" s="223" t="s">
        <v>555</v>
      </c>
      <c r="AU1822" s="223" t="s">
        <v>87</v>
      </c>
      <c r="AV1822" s="13" t="s">
        <v>87</v>
      </c>
      <c r="AW1822" s="13" t="s">
        <v>32</v>
      </c>
      <c r="AX1822" s="13" t="s">
        <v>77</v>
      </c>
      <c r="AY1822" s="223" t="s">
        <v>209</v>
      </c>
    </row>
    <row r="1823" spans="2:51" s="15" customFormat="1">
      <c r="B1823" s="246"/>
      <c r="C1823" s="247"/>
      <c r="D1823" s="214" t="s">
        <v>555</v>
      </c>
      <c r="E1823" s="248" t="s">
        <v>1</v>
      </c>
      <c r="F1823" s="249" t="s">
        <v>2375</v>
      </c>
      <c r="G1823" s="247"/>
      <c r="H1823" s="248" t="s">
        <v>1</v>
      </c>
      <c r="I1823" s="250"/>
      <c r="J1823" s="247"/>
      <c r="K1823" s="247"/>
      <c r="L1823" s="251"/>
      <c r="M1823" s="252"/>
      <c r="N1823" s="253"/>
      <c r="O1823" s="253"/>
      <c r="P1823" s="253"/>
      <c r="Q1823" s="253"/>
      <c r="R1823" s="253"/>
      <c r="S1823" s="253"/>
      <c r="T1823" s="254"/>
      <c r="AT1823" s="255" t="s">
        <v>555</v>
      </c>
      <c r="AU1823" s="255" t="s">
        <v>87</v>
      </c>
      <c r="AV1823" s="15" t="s">
        <v>85</v>
      </c>
      <c r="AW1823" s="15" t="s">
        <v>32</v>
      </c>
      <c r="AX1823" s="15" t="s">
        <v>77</v>
      </c>
      <c r="AY1823" s="255" t="s">
        <v>209</v>
      </c>
    </row>
    <row r="1824" spans="2:51" s="13" customFormat="1">
      <c r="B1824" s="212"/>
      <c r="C1824" s="213"/>
      <c r="D1824" s="214" t="s">
        <v>555</v>
      </c>
      <c r="E1824" s="215" t="s">
        <v>1</v>
      </c>
      <c r="F1824" s="216" t="s">
        <v>1412</v>
      </c>
      <c r="G1824" s="213"/>
      <c r="H1824" s="217">
        <v>2.78</v>
      </c>
      <c r="I1824" s="218"/>
      <c r="J1824" s="213"/>
      <c r="K1824" s="213"/>
      <c r="L1824" s="219"/>
      <c r="M1824" s="220"/>
      <c r="N1824" s="221"/>
      <c r="O1824" s="221"/>
      <c r="P1824" s="221"/>
      <c r="Q1824" s="221"/>
      <c r="R1824" s="221"/>
      <c r="S1824" s="221"/>
      <c r="T1824" s="222"/>
      <c r="AT1824" s="223" t="s">
        <v>555</v>
      </c>
      <c r="AU1824" s="223" t="s">
        <v>87</v>
      </c>
      <c r="AV1824" s="13" t="s">
        <v>87</v>
      </c>
      <c r="AW1824" s="13" t="s">
        <v>32</v>
      </c>
      <c r="AX1824" s="13" t="s">
        <v>77</v>
      </c>
      <c r="AY1824" s="223" t="s">
        <v>209</v>
      </c>
    </row>
    <row r="1825" spans="2:51" s="15" customFormat="1">
      <c r="B1825" s="246"/>
      <c r="C1825" s="247"/>
      <c r="D1825" s="214" t="s">
        <v>555</v>
      </c>
      <c r="E1825" s="248" t="s">
        <v>1</v>
      </c>
      <c r="F1825" s="249" t="s">
        <v>2376</v>
      </c>
      <c r="G1825" s="247"/>
      <c r="H1825" s="248" t="s">
        <v>1</v>
      </c>
      <c r="I1825" s="250"/>
      <c r="J1825" s="247"/>
      <c r="K1825" s="247"/>
      <c r="L1825" s="251"/>
      <c r="M1825" s="252"/>
      <c r="N1825" s="253"/>
      <c r="O1825" s="253"/>
      <c r="P1825" s="253"/>
      <c r="Q1825" s="253"/>
      <c r="R1825" s="253"/>
      <c r="S1825" s="253"/>
      <c r="T1825" s="254"/>
      <c r="AT1825" s="255" t="s">
        <v>555</v>
      </c>
      <c r="AU1825" s="255" t="s">
        <v>87</v>
      </c>
      <c r="AV1825" s="15" t="s">
        <v>85</v>
      </c>
      <c r="AW1825" s="15" t="s">
        <v>32</v>
      </c>
      <c r="AX1825" s="15" t="s">
        <v>77</v>
      </c>
      <c r="AY1825" s="255" t="s">
        <v>209</v>
      </c>
    </row>
    <row r="1826" spans="2:51" s="13" customFormat="1">
      <c r="B1826" s="212"/>
      <c r="C1826" s="213"/>
      <c r="D1826" s="214" t="s">
        <v>555</v>
      </c>
      <c r="E1826" s="215" t="s">
        <v>1</v>
      </c>
      <c r="F1826" s="216" t="s">
        <v>1809</v>
      </c>
      <c r="G1826" s="213"/>
      <c r="H1826" s="217">
        <v>2.52</v>
      </c>
      <c r="I1826" s="218"/>
      <c r="J1826" s="213"/>
      <c r="K1826" s="213"/>
      <c r="L1826" s="219"/>
      <c r="M1826" s="220"/>
      <c r="N1826" s="221"/>
      <c r="O1826" s="221"/>
      <c r="P1826" s="221"/>
      <c r="Q1826" s="221"/>
      <c r="R1826" s="221"/>
      <c r="S1826" s="221"/>
      <c r="T1826" s="222"/>
      <c r="AT1826" s="223" t="s">
        <v>555</v>
      </c>
      <c r="AU1826" s="223" t="s">
        <v>87</v>
      </c>
      <c r="AV1826" s="13" t="s">
        <v>87</v>
      </c>
      <c r="AW1826" s="13" t="s">
        <v>32</v>
      </c>
      <c r="AX1826" s="13" t="s">
        <v>77</v>
      </c>
      <c r="AY1826" s="223" t="s">
        <v>209</v>
      </c>
    </row>
    <row r="1827" spans="2:51" s="15" customFormat="1">
      <c r="B1827" s="246"/>
      <c r="C1827" s="247"/>
      <c r="D1827" s="214" t="s">
        <v>555</v>
      </c>
      <c r="E1827" s="248" t="s">
        <v>1</v>
      </c>
      <c r="F1827" s="249" t="s">
        <v>2377</v>
      </c>
      <c r="G1827" s="247"/>
      <c r="H1827" s="248" t="s">
        <v>1</v>
      </c>
      <c r="I1827" s="250"/>
      <c r="J1827" s="247"/>
      <c r="K1827" s="247"/>
      <c r="L1827" s="251"/>
      <c r="M1827" s="252"/>
      <c r="N1827" s="253"/>
      <c r="O1827" s="253"/>
      <c r="P1827" s="253"/>
      <c r="Q1827" s="253"/>
      <c r="R1827" s="253"/>
      <c r="S1827" s="253"/>
      <c r="T1827" s="254"/>
      <c r="AT1827" s="255" t="s">
        <v>555</v>
      </c>
      <c r="AU1827" s="255" t="s">
        <v>87</v>
      </c>
      <c r="AV1827" s="15" t="s">
        <v>85</v>
      </c>
      <c r="AW1827" s="15" t="s">
        <v>32</v>
      </c>
      <c r="AX1827" s="15" t="s">
        <v>77</v>
      </c>
      <c r="AY1827" s="255" t="s">
        <v>209</v>
      </c>
    </row>
    <row r="1828" spans="2:51" s="13" customFormat="1">
      <c r="B1828" s="212"/>
      <c r="C1828" s="213"/>
      <c r="D1828" s="214" t="s">
        <v>555</v>
      </c>
      <c r="E1828" s="215" t="s">
        <v>1</v>
      </c>
      <c r="F1828" s="216" t="s">
        <v>2240</v>
      </c>
      <c r="G1828" s="213"/>
      <c r="H1828" s="217">
        <v>1.46</v>
      </c>
      <c r="I1828" s="218"/>
      <c r="J1828" s="213"/>
      <c r="K1828" s="213"/>
      <c r="L1828" s="219"/>
      <c r="M1828" s="220"/>
      <c r="N1828" s="221"/>
      <c r="O1828" s="221"/>
      <c r="P1828" s="221"/>
      <c r="Q1828" s="221"/>
      <c r="R1828" s="221"/>
      <c r="S1828" s="221"/>
      <c r="T1828" s="222"/>
      <c r="AT1828" s="223" t="s">
        <v>555</v>
      </c>
      <c r="AU1828" s="223" t="s">
        <v>87</v>
      </c>
      <c r="AV1828" s="13" t="s">
        <v>87</v>
      </c>
      <c r="AW1828" s="13" t="s">
        <v>32</v>
      </c>
      <c r="AX1828" s="13" t="s">
        <v>77</v>
      </c>
      <c r="AY1828" s="223" t="s">
        <v>209</v>
      </c>
    </row>
    <row r="1829" spans="2:51" s="15" customFormat="1">
      <c r="B1829" s="246"/>
      <c r="C1829" s="247"/>
      <c r="D1829" s="214" t="s">
        <v>555</v>
      </c>
      <c r="E1829" s="248" t="s">
        <v>1</v>
      </c>
      <c r="F1829" s="249" t="s">
        <v>2378</v>
      </c>
      <c r="G1829" s="247"/>
      <c r="H1829" s="248" t="s">
        <v>1</v>
      </c>
      <c r="I1829" s="250"/>
      <c r="J1829" s="247"/>
      <c r="K1829" s="247"/>
      <c r="L1829" s="251"/>
      <c r="M1829" s="252"/>
      <c r="N1829" s="253"/>
      <c r="O1829" s="253"/>
      <c r="P1829" s="253"/>
      <c r="Q1829" s="253"/>
      <c r="R1829" s="253"/>
      <c r="S1829" s="253"/>
      <c r="T1829" s="254"/>
      <c r="AT1829" s="255" t="s">
        <v>555</v>
      </c>
      <c r="AU1829" s="255" t="s">
        <v>87</v>
      </c>
      <c r="AV1829" s="15" t="s">
        <v>85</v>
      </c>
      <c r="AW1829" s="15" t="s">
        <v>32</v>
      </c>
      <c r="AX1829" s="15" t="s">
        <v>77</v>
      </c>
      <c r="AY1829" s="255" t="s">
        <v>209</v>
      </c>
    </row>
    <row r="1830" spans="2:51" s="13" customFormat="1">
      <c r="B1830" s="212"/>
      <c r="C1830" s="213"/>
      <c r="D1830" s="214" t="s">
        <v>555</v>
      </c>
      <c r="E1830" s="215" t="s">
        <v>1</v>
      </c>
      <c r="F1830" s="216" t="s">
        <v>1412</v>
      </c>
      <c r="G1830" s="213"/>
      <c r="H1830" s="217">
        <v>2.78</v>
      </c>
      <c r="I1830" s="218"/>
      <c r="J1830" s="213"/>
      <c r="K1830" s="213"/>
      <c r="L1830" s="219"/>
      <c r="M1830" s="220"/>
      <c r="N1830" s="221"/>
      <c r="O1830" s="221"/>
      <c r="P1830" s="221"/>
      <c r="Q1830" s="221"/>
      <c r="R1830" s="221"/>
      <c r="S1830" s="221"/>
      <c r="T1830" s="222"/>
      <c r="AT1830" s="223" t="s">
        <v>555</v>
      </c>
      <c r="AU1830" s="223" t="s">
        <v>87</v>
      </c>
      <c r="AV1830" s="13" t="s">
        <v>87</v>
      </c>
      <c r="AW1830" s="13" t="s">
        <v>32</v>
      </c>
      <c r="AX1830" s="13" t="s">
        <v>77</v>
      </c>
      <c r="AY1830" s="223" t="s">
        <v>209</v>
      </c>
    </row>
    <row r="1831" spans="2:51" s="15" customFormat="1">
      <c r="B1831" s="246"/>
      <c r="C1831" s="247"/>
      <c r="D1831" s="214" t="s">
        <v>555</v>
      </c>
      <c r="E1831" s="248" t="s">
        <v>1</v>
      </c>
      <c r="F1831" s="249" t="s">
        <v>2379</v>
      </c>
      <c r="G1831" s="247"/>
      <c r="H1831" s="248" t="s">
        <v>1</v>
      </c>
      <c r="I1831" s="250"/>
      <c r="J1831" s="247"/>
      <c r="K1831" s="247"/>
      <c r="L1831" s="251"/>
      <c r="M1831" s="252"/>
      <c r="N1831" s="253"/>
      <c r="O1831" s="253"/>
      <c r="P1831" s="253"/>
      <c r="Q1831" s="253"/>
      <c r="R1831" s="253"/>
      <c r="S1831" s="253"/>
      <c r="T1831" s="254"/>
      <c r="AT1831" s="255" t="s">
        <v>555</v>
      </c>
      <c r="AU1831" s="255" t="s">
        <v>87</v>
      </c>
      <c r="AV1831" s="15" t="s">
        <v>85</v>
      </c>
      <c r="AW1831" s="15" t="s">
        <v>32</v>
      </c>
      <c r="AX1831" s="15" t="s">
        <v>77</v>
      </c>
      <c r="AY1831" s="255" t="s">
        <v>209</v>
      </c>
    </row>
    <row r="1832" spans="2:51" s="13" customFormat="1">
      <c r="B1832" s="212"/>
      <c r="C1832" s="213"/>
      <c r="D1832" s="214" t="s">
        <v>555</v>
      </c>
      <c r="E1832" s="215" t="s">
        <v>1</v>
      </c>
      <c r="F1832" s="216" t="s">
        <v>1809</v>
      </c>
      <c r="G1832" s="213"/>
      <c r="H1832" s="217">
        <v>2.52</v>
      </c>
      <c r="I1832" s="218"/>
      <c r="J1832" s="213"/>
      <c r="K1832" s="213"/>
      <c r="L1832" s="219"/>
      <c r="M1832" s="220"/>
      <c r="N1832" s="221"/>
      <c r="O1832" s="221"/>
      <c r="P1832" s="221"/>
      <c r="Q1832" s="221"/>
      <c r="R1832" s="221"/>
      <c r="S1832" s="221"/>
      <c r="T1832" s="222"/>
      <c r="AT1832" s="223" t="s">
        <v>555</v>
      </c>
      <c r="AU1832" s="223" t="s">
        <v>87</v>
      </c>
      <c r="AV1832" s="13" t="s">
        <v>87</v>
      </c>
      <c r="AW1832" s="13" t="s">
        <v>32</v>
      </c>
      <c r="AX1832" s="13" t="s">
        <v>77</v>
      </c>
      <c r="AY1832" s="223" t="s">
        <v>209</v>
      </c>
    </row>
    <row r="1833" spans="2:51" s="15" customFormat="1">
      <c r="B1833" s="246"/>
      <c r="C1833" s="247"/>
      <c r="D1833" s="214" t="s">
        <v>555</v>
      </c>
      <c r="E1833" s="248" t="s">
        <v>1</v>
      </c>
      <c r="F1833" s="249" t="s">
        <v>1830</v>
      </c>
      <c r="G1833" s="247"/>
      <c r="H1833" s="248" t="s">
        <v>1</v>
      </c>
      <c r="I1833" s="250"/>
      <c r="J1833" s="247"/>
      <c r="K1833" s="247"/>
      <c r="L1833" s="251"/>
      <c r="M1833" s="252"/>
      <c r="N1833" s="253"/>
      <c r="O1833" s="253"/>
      <c r="P1833" s="253"/>
      <c r="Q1833" s="253"/>
      <c r="R1833" s="253"/>
      <c r="S1833" s="253"/>
      <c r="T1833" s="254"/>
      <c r="AT1833" s="255" t="s">
        <v>555</v>
      </c>
      <c r="AU1833" s="255" t="s">
        <v>87</v>
      </c>
      <c r="AV1833" s="15" t="s">
        <v>85</v>
      </c>
      <c r="AW1833" s="15" t="s">
        <v>32</v>
      </c>
      <c r="AX1833" s="15" t="s">
        <v>77</v>
      </c>
      <c r="AY1833" s="255" t="s">
        <v>209</v>
      </c>
    </row>
    <row r="1834" spans="2:51" s="13" customFormat="1">
      <c r="B1834" s="212"/>
      <c r="C1834" s="213"/>
      <c r="D1834" s="214" t="s">
        <v>555</v>
      </c>
      <c r="E1834" s="215" t="s">
        <v>1</v>
      </c>
      <c r="F1834" s="216" t="s">
        <v>2240</v>
      </c>
      <c r="G1834" s="213"/>
      <c r="H1834" s="217">
        <v>1.46</v>
      </c>
      <c r="I1834" s="218"/>
      <c r="J1834" s="213"/>
      <c r="K1834" s="213"/>
      <c r="L1834" s="219"/>
      <c r="M1834" s="220"/>
      <c r="N1834" s="221"/>
      <c r="O1834" s="221"/>
      <c r="P1834" s="221"/>
      <c r="Q1834" s="221"/>
      <c r="R1834" s="221"/>
      <c r="S1834" s="221"/>
      <c r="T1834" s="222"/>
      <c r="AT1834" s="223" t="s">
        <v>555</v>
      </c>
      <c r="AU1834" s="223" t="s">
        <v>87</v>
      </c>
      <c r="AV1834" s="13" t="s">
        <v>87</v>
      </c>
      <c r="AW1834" s="13" t="s">
        <v>32</v>
      </c>
      <c r="AX1834" s="13" t="s">
        <v>77</v>
      </c>
      <c r="AY1834" s="223" t="s">
        <v>209</v>
      </c>
    </row>
    <row r="1835" spans="2:51" s="15" customFormat="1">
      <c r="B1835" s="246"/>
      <c r="C1835" s="247"/>
      <c r="D1835" s="214" t="s">
        <v>555</v>
      </c>
      <c r="E1835" s="248" t="s">
        <v>1</v>
      </c>
      <c r="F1835" s="249" t="s">
        <v>2320</v>
      </c>
      <c r="G1835" s="247"/>
      <c r="H1835" s="248" t="s">
        <v>1</v>
      </c>
      <c r="I1835" s="250"/>
      <c r="J1835" s="247"/>
      <c r="K1835" s="247"/>
      <c r="L1835" s="251"/>
      <c r="M1835" s="252"/>
      <c r="N1835" s="253"/>
      <c r="O1835" s="253"/>
      <c r="P1835" s="253"/>
      <c r="Q1835" s="253"/>
      <c r="R1835" s="253"/>
      <c r="S1835" s="253"/>
      <c r="T1835" s="254"/>
      <c r="AT1835" s="255" t="s">
        <v>555</v>
      </c>
      <c r="AU1835" s="255" t="s">
        <v>87</v>
      </c>
      <c r="AV1835" s="15" t="s">
        <v>85</v>
      </c>
      <c r="AW1835" s="15" t="s">
        <v>32</v>
      </c>
      <c r="AX1835" s="15" t="s">
        <v>77</v>
      </c>
      <c r="AY1835" s="255" t="s">
        <v>209</v>
      </c>
    </row>
    <row r="1836" spans="2:51" s="13" customFormat="1">
      <c r="B1836" s="212"/>
      <c r="C1836" s="213"/>
      <c r="D1836" s="214" t="s">
        <v>555</v>
      </c>
      <c r="E1836" s="215" t="s">
        <v>1</v>
      </c>
      <c r="F1836" s="216" t="s">
        <v>2236</v>
      </c>
      <c r="G1836" s="213"/>
      <c r="H1836" s="217">
        <v>29.28</v>
      </c>
      <c r="I1836" s="218"/>
      <c r="J1836" s="213"/>
      <c r="K1836" s="213"/>
      <c r="L1836" s="219"/>
      <c r="M1836" s="220"/>
      <c r="N1836" s="221"/>
      <c r="O1836" s="221"/>
      <c r="P1836" s="221"/>
      <c r="Q1836" s="221"/>
      <c r="R1836" s="221"/>
      <c r="S1836" s="221"/>
      <c r="T1836" s="222"/>
      <c r="AT1836" s="223" t="s">
        <v>555</v>
      </c>
      <c r="AU1836" s="223" t="s">
        <v>87</v>
      </c>
      <c r="AV1836" s="13" t="s">
        <v>87</v>
      </c>
      <c r="AW1836" s="13" t="s">
        <v>32</v>
      </c>
      <c r="AX1836" s="13" t="s">
        <v>77</v>
      </c>
      <c r="AY1836" s="223" t="s">
        <v>209</v>
      </c>
    </row>
    <row r="1837" spans="2:51" s="15" customFormat="1">
      <c r="B1837" s="246"/>
      <c r="C1837" s="247"/>
      <c r="D1837" s="214" t="s">
        <v>555</v>
      </c>
      <c r="E1837" s="248" t="s">
        <v>1</v>
      </c>
      <c r="F1837" s="249" t="s">
        <v>2380</v>
      </c>
      <c r="G1837" s="247"/>
      <c r="H1837" s="248" t="s">
        <v>1</v>
      </c>
      <c r="I1837" s="250"/>
      <c r="J1837" s="247"/>
      <c r="K1837" s="247"/>
      <c r="L1837" s="251"/>
      <c r="M1837" s="252"/>
      <c r="N1837" s="253"/>
      <c r="O1837" s="253"/>
      <c r="P1837" s="253"/>
      <c r="Q1837" s="253"/>
      <c r="R1837" s="253"/>
      <c r="S1837" s="253"/>
      <c r="T1837" s="254"/>
      <c r="AT1837" s="255" t="s">
        <v>555</v>
      </c>
      <c r="AU1837" s="255" t="s">
        <v>87</v>
      </c>
      <c r="AV1837" s="15" t="s">
        <v>85</v>
      </c>
      <c r="AW1837" s="15" t="s">
        <v>32</v>
      </c>
      <c r="AX1837" s="15" t="s">
        <v>77</v>
      </c>
      <c r="AY1837" s="255" t="s">
        <v>209</v>
      </c>
    </row>
    <row r="1838" spans="2:51" s="13" customFormat="1">
      <c r="B1838" s="212"/>
      <c r="C1838" s="213"/>
      <c r="D1838" s="214" t="s">
        <v>555</v>
      </c>
      <c r="E1838" s="215" t="s">
        <v>1</v>
      </c>
      <c r="F1838" s="216" t="s">
        <v>2236</v>
      </c>
      <c r="G1838" s="213"/>
      <c r="H1838" s="217">
        <v>29.28</v>
      </c>
      <c r="I1838" s="218"/>
      <c r="J1838" s="213"/>
      <c r="K1838" s="213"/>
      <c r="L1838" s="219"/>
      <c r="M1838" s="220"/>
      <c r="N1838" s="221"/>
      <c r="O1838" s="221"/>
      <c r="P1838" s="221"/>
      <c r="Q1838" s="221"/>
      <c r="R1838" s="221"/>
      <c r="S1838" s="221"/>
      <c r="T1838" s="222"/>
      <c r="AT1838" s="223" t="s">
        <v>555</v>
      </c>
      <c r="AU1838" s="223" t="s">
        <v>87</v>
      </c>
      <c r="AV1838" s="13" t="s">
        <v>87</v>
      </c>
      <c r="AW1838" s="13" t="s">
        <v>32</v>
      </c>
      <c r="AX1838" s="13" t="s">
        <v>77</v>
      </c>
      <c r="AY1838" s="223" t="s">
        <v>209</v>
      </c>
    </row>
    <row r="1839" spans="2:51" s="15" customFormat="1">
      <c r="B1839" s="246"/>
      <c r="C1839" s="247"/>
      <c r="D1839" s="214" t="s">
        <v>555</v>
      </c>
      <c r="E1839" s="248" t="s">
        <v>1</v>
      </c>
      <c r="F1839" s="249" t="s">
        <v>2381</v>
      </c>
      <c r="G1839" s="247"/>
      <c r="H1839" s="248" t="s">
        <v>1</v>
      </c>
      <c r="I1839" s="250"/>
      <c r="J1839" s="247"/>
      <c r="K1839" s="247"/>
      <c r="L1839" s="251"/>
      <c r="M1839" s="252"/>
      <c r="N1839" s="253"/>
      <c r="O1839" s="253"/>
      <c r="P1839" s="253"/>
      <c r="Q1839" s="253"/>
      <c r="R1839" s="253"/>
      <c r="S1839" s="253"/>
      <c r="T1839" s="254"/>
      <c r="AT1839" s="255" t="s">
        <v>555</v>
      </c>
      <c r="AU1839" s="255" t="s">
        <v>87</v>
      </c>
      <c r="AV1839" s="15" t="s">
        <v>85</v>
      </c>
      <c r="AW1839" s="15" t="s">
        <v>32</v>
      </c>
      <c r="AX1839" s="15" t="s">
        <v>77</v>
      </c>
      <c r="AY1839" s="255" t="s">
        <v>209</v>
      </c>
    </row>
    <row r="1840" spans="2:51" s="13" customFormat="1">
      <c r="B1840" s="212"/>
      <c r="C1840" s="213"/>
      <c r="D1840" s="214" t="s">
        <v>555</v>
      </c>
      <c r="E1840" s="215" t="s">
        <v>1</v>
      </c>
      <c r="F1840" s="216" t="s">
        <v>1412</v>
      </c>
      <c r="G1840" s="213"/>
      <c r="H1840" s="217">
        <v>2.78</v>
      </c>
      <c r="I1840" s="218"/>
      <c r="J1840" s="213"/>
      <c r="K1840" s="213"/>
      <c r="L1840" s="219"/>
      <c r="M1840" s="220"/>
      <c r="N1840" s="221"/>
      <c r="O1840" s="221"/>
      <c r="P1840" s="221"/>
      <c r="Q1840" s="221"/>
      <c r="R1840" s="221"/>
      <c r="S1840" s="221"/>
      <c r="T1840" s="222"/>
      <c r="AT1840" s="223" t="s">
        <v>555</v>
      </c>
      <c r="AU1840" s="223" t="s">
        <v>87</v>
      </c>
      <c r="AV1840" s="13" t="s">
        <v>87</v>
      </c>
      <c r="AW1840" s="13" t="s">
        <v>32</v>
      </c>
      <c r="AX1840" s="13" t="s">
        <v>77</v>
      </c>
      <c r="AY1840" s="223" t="s">
        <v>209</v>
      </c>
    </row>
    <row r="1841" spans="2:51" s="15" customFormat="1">
      <c r="B1841" s="246"/>
      <c r="C1841" s="247"/>
      <c r="D1841" s="214" t="s">
        <v>555</v>
      </c>
      <c r="E1841" s="248" t="s">
        <v>1</v>
      </c>
      <c r="F1841" s="249" t="s">
        <v>2382</v>
      </c>
      <c r="G1841" s="247"/>
      <c r="H1841" s="248" t="s">
        <v>1</v>
      </c>
      <c r="I1841" s="250"/>
      <c r="J1841" s="247"/>
      <c r="K1841" s="247"/>
      <c r="L1841" s="251"/>
      <c r="M1841" s="252"/>
      <c r="N1841" s="253"/>
      <c r="O1841" s="253"/>
      <c r="P1841" s="253"/>
      <c r="Q1841" s="253"/>
      <c r="R1841" s="253"/>
      <c r="S1841" s="253"/>
      <c r="T1841" s="254"/>
      <c r="AT1841" s="255" t="s">
        <v>555</v>
      </c>
      <c r="AU1841" s="255" t="s">
        <v>87</v>
      </c>
      <c r="AV1841" s="15" t="s">
        <v>85</v>
      </c>
      <c r="AW1841" s="15" t="s">
        <v>32</v>
      </c>
      <c r="AX1841" s="15" t="s">
        <v>77</v>
      </c>
      <c r="AY1841" s="255" t="s">
        <v>209</v>
      </c>
    </row>
    <row r="1842" spans="2:51" s="13" customFormat="1">
      <c r="B1842" s="212"/>
      <c r="C1842" s="213"/>
      <c r="D1842" s="214" t="s">
        <v>555</v>
      </c>
      <c r="E1842" s="215" t="s">
        <v>1</v>
      </c>
      <c r="F1842" s="216" t="s">
        <v>1809</v>
      </c>
      <c r="G1842" s="213"/>
      <c r="H1842" s="217">
        <v>2.52</v>
      </c>
      <c r="I1842" s="218"/>
      <c r="J1842" s="213"/>
      <c r="K1842" s="213"/>
      <c r="L1842" s="219"/>
      <c r="M1842" s="220"/>
      <c r="N1842" s="221"/>
      <c r="O1842" s="221"/>
      <c r="P1842" s="221"/>
      <c r="Q1842" s="221"/>
      <c r="R1842" s="221"/>
      <c r="S1842" s="221"/>
      <c r="T1842" s="222"/>
      <c r="AT1842" s="223" t="s">
        <v>555</v>
      </c>
      <c r="AU1842" s="223" t="s">
        <v>87</v>
      </c>
      <c r="AV1842" s="13" t="s">
        <v>87</v>
      </c>
      <c r="AW1842" s="13" t="s">
        <v>32</v>
      </c>
      <c r="AX1842" s="13" t="s">
        <v>77</v>
      </c>
      <c r="AY1842" s="223" t="s">
        <v>209</v>
      </c>
    </row>
    <row r="1843" spans="2:51" s="15" customFormat="1">
      <c r="B1843" s="246"/>
      <c r="C1843" s="247"/>
      <c r="D1843" s="214" t="s">
        <v>555</v>
      </c>
      <c r="E1843" s="248" t="s">
        <v>1</v>
      </c>
      <c r="F1843" s="249" t="s">
        <v>2383</v>
      </c>
      <c r="G1843" s="247"/>
      <c r="H1843" s="248" t="s">
        <v>1</v>
      </c>
      <c r="I1843" s="250"/>
      <c r="J1843" s="247"/>
      <c r="K1843" s="247"/>
      <c r="L1843" s="251"/>
      <c r="M1843" s="252"/>
      <c r="N1843" s="253"/>
      <c r="O1843" s="253"/>
      <c r="P1843" s="253"/>
      <c r="Q1843" s="253"/>
      <c r="R1843" s="253"/>
      <c r="S1843" s="253"/>
      <c r="T1843" s="254"/>
      <c r="AT1843" s="255" t="s">
        <v>555</v>
      </c>
      <c r="AU1843" s="255" t="s">
        <v>87</v>
      </c>
      <c r="AV1843" s="15" t="s">
        <v>85</v>
      </c>
      <c r="AW1843" s="15" t="s">
        <v>32</v>
      </c>
      <c r="AX1843" s="15" t="s">
        <v>77</v>
      </c>
      <c r="AY1843" s="255" t="s">
        <v>209</v>
      </c>
    </row>
    <row r="1844" spans="2:51" s="13" customFormat="1">
      <c r="B1844" s="212"/>
      <c r="C1844" s="213"/>
      <c r="D1844" s="214" t="s">
        <v>555</v>
      </c>
      <c r="E1844" s="215" t="s">
        <v>1</v>
      </c>
      <c r="F1844" s="216" t="s">
        <v>2240</v>
      </c>
      <c r="G1844" s="213"/>
      <c r="H1844" s="217">
        <v>1.46</v>
      </c>
      <c r="I1844" s="218"/>
      <c r="J1844" s="213"/>
      <c r="K1844" s="213"/>
      <c r="L1844" s="219"/>
      <c r="M1844" s="220"/>
      <c r="N1844" s="221"/>
      <c r="O1844" s="221"/>
      <c r="P1844" s="221"/>
      <c r="Q1844" s="221"/>
      <c r="R1844" s="221"/>
      <c r="S1844" s="221"/>
      <c r="T1844" s="222"/>
      <c r="AT1844" s="223" t="s">
        <v>555</v>
      </c>
      <c r="AU1844" s="223" t="s">
        <v>87</v>
      </c>
      <c r="AV1844" s="13" t="s">
        <v>87</v>
      </c>
      <c r="AW1844" s="13" t="s">
        <v>32</v>
      </c>
      <c r="AX1844" s="13" t="s">
        <v>77</v>
      </c>
      <c r="AY1844" s="223" t="s">
        <v>209</v>
      </c>
    </row>
    <row r="1845" spans="2:51" s="15" customFormat="1">
      <c r="B1845" s="246"/>
      <c r="C1845" s="247"/>
      <c r="D1845" s="214" t="s">
        <v>555</v>
      </c>
      <c r="E1845" s="248" t="s">
        <v>1</v>
      </c>
      <c r="F1845" s="249" t="s">
        <v>2384</v>
      </c>
      <c r="G1845" s="247"/>
      <c r="H1845" s="248" t="s">
        <v>1</v>
      </c>
      <c r="I1845" s="250"/>
      <c r="J1845" s="247"/>
      <c r="K1845" s="247"/>
      <c r="L1845" s="251"/>
      <c r="M1845" s="252"/>
      <c r="N1845" s="253"/>
      <c r="O1845" s="253"/>
      <c r="P1845" s="253"/>
      <c r="Q1845" s="253"/>
      <c r="R1845" s="253"/>
      <c r="S1845" s="253"/>
      <c r="T1845" s="254"/>
      <c r="AT1845" s="255" t="s">
        <v>555</v>
      </c>
      <c r="AU1845" s="255" t="s">
        <v>87</v>
      </c>
      <c r="AV1845" s="15" t="s">
        <v>85</v>
      </c>
      <c r="AW1845" s="15" t="s">
        <v>32</v>
      </c>
      <c r="AX1845" s="15" t="s">
        <v>77</v>
      </c>
      <c r="AY1845" s="255" t="s">
        <v>209</v>
      </c>
    </row>
    <row r="1846" spans="2:51" s="13" customFormat="1">
      <c r="B1846" s="212"/>
      <c r="C1846" s="213"/>
      <c r="D1846" s="214" t="s">
        <v>555</v>
      </c>
      <c r="E1846" s="215" t="s">
        <v>1</v>
      </c>
      <c r="F1846" s="216" t="s">
        <v>2236</v>
      </c>
      <c r="G1846" s="213"/>
      <c r="H1846" s="217">
        <v>29.28</v>
      </c>
      <c r="I1846" s="218"/>
      <c r="J1846" s="213"/>
      <c r="K1846" s="213"/>
      <c r="L1846" s="219"/>
      <c r="M1846" s="220"/>
      <c r="N1846" s="221"/>
      <c r="O1846" s="221"/>
      <c r="P1846" s="221"/>
      <c r="Q1846" s="221"/>
      <c r="R1846" s="221"/>
      <c r="S1846" s="221"/>
      <c r="T1846" s="222"/>
      <c r="AT1846" s="223" t="s">
        <v>555</v>
      </c>
      <c r="AU1846" s="223" t="s">
        <v>87</v>
      </c>
      <c r="AV1846" s="13" t="s">
        <v>87</v>
      </c>
      <c r="AW1846" s="13" t="s">
        <v>32</v>
      </c>
      <c r="AX1846" s="13" t="s">
        <v>77</v>
      </c>
      <c r="AY1846" s="223" t="s">
        <v>209</v>
      </c>
    </row>
    <row r="1847" spans="2:51" s="15" customFormat="1">
      <c r="B1847" s="246"/>
      <c r="C1847" s="247"/>
      <c r="D1847" s="214" t="s">
        <v>555</v>
      </c>
      <c r="E1847" s="248" t="s">
        <v>1</v>
      </c>
      <c r="F1847" s="249" t="s">
        <v>2385</v>
      </c>
      <c r="G1847" s="247"/>
      <c r="H1847" s="248" t="s">
        <v>1</v>
      </c>
      <c r="I1847" s="250"/>
      <c r="J1847" s="247"/>
      <c r="K1847" s="247"/>
      <c r="L1847" s="251"/>
      <c r="M1847" s="252"/>
      <c r="N1847" s="253"/>
      <c r="O1847" s="253"/>
      <c r="P1847" s="253"/>
      <c r="Q1847" s="253"/>
      <c r="R1847" s="253"/>
      <c r="S1847" s="253"/>
      <c r="T1847" s="254"/>
      <c r="AT1847" s="255" t="s">
        <v>555</v>
      </c>
      <c r="AU1847" s="255" t="s">
        <v>87</v>
      </c>
      <c r="AV1847" s="15" t="s">
        <v>85</v>
      </c>
      <c r="AW1847" s="15" t="s">
        <v>32</v>
      </c>
      <c r="AX1847" s="15" t="s">
        <v>77</v>
      </c>
      <c r="AY1847" s="255" t="s">
        <v>209</v>
      </c>
    </row>
    <row r="1848" spans="2:51" s="13" customFormat="1">
      <c r="B1848" s="212"/>
      <c r="C1848" s="213"/>
      <c r="D1848" s="214" t="s">
        <v>555</v>
      </c>
      <c r="E1848" s="215" t="s">
        <v>1</v>
      </c>
      <c r="F1848" s="216" t="s">
        <v>1412</v>
      </c>
      <c r="G1848" s="213"/>
      <c r="H1848" s="217">
        <v>2.78</v>
      </c>
      <c r="I1848" s="218"/>
      <c r="J1848" s="213"/>
      <c r="K1848" s="213"/>
      <c r="L1848" s="219"/>
      <c r="M1848" s="220"/>
      <c r="N1848" s="221"/>
      <c r="O1848" s="221"/>
      <c r="P1848" s="221"/>
      <c r="Q1848" s="221"/>
      <c r="R1848" s="221"/>
      <c r="S1848" s="221"/>
      <c r="T1848" s="222"/>
      <c r="AT1848" s="223" t="s">
        <v>555</v>
      </c>
      <c r="AU1848" s="223" t="s">
        <v>87</v>
      </c>
      <c r="AV1848" s="13" t="s">
        <v>87</v>
      </c>
      <c r="AW1848" s="13" t="s">
        <v>32</v>
      </c>
      <c r="AX1848" s="13" t="s">
        <v>77</v>
      </c>
      <c r="AY1848" s="223" t="s">
        <v>209</v>
      </c>
    </row>
    <row r="1849" spans="2:51" s="15" customFormat="1">
      <c r="B1849" s="246"/>
      <c r="C1849" s="247"/>
      <c r="D1849" s="214" t="s">
        <v>555</v>
      </c>
      <c r="E1849" s="248" t="s">
        <v>1</v>
      </c>
      <c r="F1849" s="249" t="s">
        <v>2386</v>
      </c>
      <c r="G1849" s="247"/>
      <c r="H1849" s="248" t="s">
        <v>1</v>
      </c>
      <c r="I1849" s="250"/>
      <c r="J1849" s="247"/>
      <c r="K1849" s="247"/>
      <c r="L1849" s="251"/>
      <c r="M1849" s="252"/>
      <c r="N1849" s="253"/>
      <c r="O1849" s="253"/>
      <c r="P1849" s="253"/>
      <c r="Q1849" s="253"/>
      <c r="R1849" s="253"/>
      <c r="S1849" s="253"/>
      <c r="T1849" s="254"/>
      <c r="AT1849" s="255" t="s">
        <v>555</v>
      </c>
      <c r="AU1849" s="255" t="s">
        <v>87</v>
      </c>
      <c r="AV1849" s="15" t="s">
        <v>85</v>
      </c>
      <c r="AW1849" s="15" t="s">
        <v>32</v>
      </c>
      <c r="AX1849" s="15" t="s">
        <v>77</v>
      </c>
      <c r="AY1849" s="255" t="s">
        <v>209</v>
      </c>
    </row>
    <row r="1850" spans="2:51" s="13" customFormat="1">
      <c r="B1850" s="212"/>
      <c r="C1850" s="213"/>
      <c r="D1850" s="214" t="s">
        <v>555</v>
      </c>
      <c r="E1850" s="215" t="s">
        <v>1</v>
      </c>
      <c r="F1850" s="216" t="s">
        <v>1809</v>
      </c>
      <c r="G1850" s="213"/>
      <c r="H1850" s="217">
        <v>2.52</v>
      </c>
      <c r="I1850" s="218"/>
      <c r="J1850" s="213"/>
      <c r="K1850" s="213"/>
      <c r="L1850" s="219"/>
      <c r="M1850" s="220"/>
      <c r="N1850" s="221"/>
      <c r="O1850" s="221"/>
      <c r="P1850" s="221"/>
      <c r="Q1850" s="221"/>
      <c r="R1850" s="221"/>
      <c r="S1850" s="221"/>
      <c r="T1850" s="222"/>
      <c r="AT1850" s="223" t="s">
        <v>555</v>
      </c>
      <c r="AU1850" s="223" t="s">
        <v>87</v>
      </c>
      <c r="AV1850" s="13" t="s">
        <v>87</v>
      </c>
      <c r="AW1850" s="13" t="s">
        <v>32</v>
      </c>
      <c r="AX1850" s="13" t="s">
        <v>77</v>
      </c>
      <c r="AY1850" s="223" t="s">
        <v>209</v>
      </c>
    </row>
    <row r="1851" spans="2:51" s="15" customFormat="1">
      <c r="B1851" s="246"/>
      <c r="C1851" s="247"/>
      <c r="D1851" s="214" t="s">
        <v>555</v>
      </c>
      <c r="E1851" s="248" t="s">
        <v>1</v>
      </c>
      <c r="F1851" s="249" t="s">
        <v>2387</v>
      </c>
      <c r="G1851" s="247"/>
      <c r="H1851" s="248" t="s">
        <v>1</v>
      </c>
      <c r="I1851" s="250"/>
      <c r="J1851" s="247"/>
      <c r="K1851" s="247"/>
      <c r="L1851" s="251"/>
      <c r="M1851" s="252"/>
      <c r="N1851" s="253"/>
      <c r="O1851" s="253"/>
      <c r="P1851" s="253"/>
      <c r="Q1851" s="253"/>
      <c r="R1851" s="253"/>
      <c r="S1851" s="253"/>
      <c r="T1851" s="254"/>
      <c r="AT1851" s="255" t="s">
        <v>555</v>
      </c>
      <c r="AU1851" s="255" t="s">
        <v>87</v>
      </c>
      <c r="AV1851" s="15" t="s">
        <v>85</v>
      </c>
      <c r="AW1851" s="15" t="s">
        <v>32</v>
      </c>
      <c r="AX1851" s="15" t="s">
        <v>77</v>
      </c>
      <c r="AY1851" s="255" t="s">
        <v>209</v>
      </c>
    </row>
    <row r="1852" spans="2:51" s="13" customFormat="1">
      <c r="B1852" s="212"/>
      <c r="C1852" s="213"/>
      <c r="D1852" s="214" t="s">
        <v>555</v>
      </c>
      <c r="E1852" s="215" t="s">
        <v>1</v>
      </c>
      <c r="F1852" s="216" t="s">
        <v>2240</v>
      </c>
      <c r="G1852" s="213"/>
      <c r="H1852" s="217">
        <v>1.46</v>
      </c>
      <c r="I1852" s="218"/>
      <c r="J1852" s="213"/>
      <c r="K1852" s="213"/>
      <c r="L1852" s="219"/>
      <c r="M1852" s="220"/>
      <c r="N1852" s="221"/>
      <c r="O1852" s="221"/>
      <c r="P1852" s="221"/>
      <c r="Q1852" s="221"/>
      <c r="R1852" s="221"/>
      <c r="S1852" s="221"/>
      <c r="T1852" s="222"/>
      <c r="AT1852" s="223" t="s">
        <v>555</v>
      </c>
      <c r="AU1852" s="223" t="s">
        <v>87</v>
      </c>
      <c r="AV1852" s="13" t="s">
        <v>87</v>
      </c>
      <c r="AW1852" s="13" t="s">
        <v>32</v>
      </c>
      <c r="AX1852" s="13" t="s">
        <v>77</v>
      </c>
      <c r="AY1852" s="223" t="s">
        <v>209</v>
      </c>
    </row>
    <row r="1853" spans="2:51" s="15" customFormat="1">
      <c r="B1853" s="246"/>
      <c r="C1853" s="247"/>
      <c r="D1853" s="214" t="s">
        <v>555</v>
      </c>
      <c r="E1853" s="248" t="s">
        <v>1</v>
      </c>
      <c r="F1853" s="249" t="s">
        <v>2388</v>
      </c>
      <c r="G1853" s="247"/>
      <c r="H1853" s="248" t="s">
        <v>1</v>
      </c>
      <c r="I1853" s="250"/>
      <c r="J1853" s="247"/>
      <c r="K1853" s="247"/>
      <c r="L1853" s="251"/>
      <c r="M1853" s="252"/>
      <c r="N1853" s="253"/>
      <c r="O1853" s="253"/>
      <c r="P1853" s="253"/>
      <c r="Q1853" s="253"/>
      <c r="R1853" s="253"/>
      <c r="S1853" s="253"/>
      <c r="T1853" s="254"/>
      <c r="AT1853" s="255" t="s">
        <v>555</v>
      </c>
      <c r="AU1853" s="255" t="s">
        <v>87</v>
      </c>
      <c r="AV1853" s="15" t="s">
        <v>85</v>
      </c>
      <c r="AW1853" s="15" t="s">
        <v>32</v>
      </c>
      <c r="AX1853" s="15" t="s">
        <v>77</v>
      </c>
      <c r="AY1853" s="255" t="s">
        <v>209</v>
      </c>
    </row>
    <row r="1854" spans="2:51" s="13" customFormat="1">
      <c r="B1854" s="212"/>
      <c r="C1854" s="213"/>
      <c r="D1854" s="214" t="s">
        <v>555</v>
      </c>
      <c r="E1854" s="215" t="s">
        <v>1</v>
      </c>
      <c r="F1854" s="216" t="s">
        <v>2236</v>
      </c>
      <c r="G1854" s="213"/>
      <c r="H1854" s="217">
        <v>29.28</v>
      </c>
      <c r="I1854" s="218"/>
      <c r="J1854" s="213"/>
      <c r="K1854" s="213"/>
      <c r="L1854" s="219"/>
      <c r="M1854" s="220"/>
      <c r="N1854" s="221"/>
      <c r="O1854" s="221"/>
      <c r="P1854" s="221"/>
      <c r="Q1854" s="221"/>
      <c r="R1854" s="221"/>
      <c r="S1854" s="221"/>
      <c r="T1854" s="222"/>
      <c r="AT1854" s="223" t="s">
        <v>555</v>
      </c>
      <c r="AU1854" s="223" t="s">
        <v>87</v>
      </c>
      <c r="AV1854" s="13" t="s">
        <v>87</v>
      </c>
      <c r="AW1854" s="13" t="s">
        <v>32</v>
      </c>
      <c r="AX1854" s="13" t="s">
        <v>77</v>
      </c>
      <c r="AY1854" s="223" t="s">
        <v>209</v>
      </c>
    </row>
    <row r="1855" spans="2:51" s="15" customFormat="1">
      <c r="B1855" s="246"/>
      <c r="C1855" s="247"/>
      <c r="D1855" s="214" t="s">
        <v>555</v>
      </c>
      <c r="E1855" s="248" t="s">
        <v>1</v>
      </c>
      <c r="F1855" s="249" t="s">
        <v>2389</v>
      </c>
      <c r="G1855" s="247"/>
      <c r="H1855" s="248" t="s">
        <v>1</v>
      </c>
      <c r="I1855" s="250"/>
      <c r="J1855" s="247"/>
      <c r="K1855" s="247"/>
      <c r="L1855" s="251"/>
      <c r="M1855" s="252"/>
      <c r="N1855" s="253"/>
      <c r="O1855" s="253"/>
      <c r="P1855" s="253"/>
      <c r="Q1855" s="253"/>
      <c r="R1855" s="253"/>
      <c r="S1855" s="253"/>
      <c r="T1855" s="254"/>
      <c r="AT1855" s="255" t="s">
        <v>555</v>
      </c>
      <c r="AU1855" s="255" t="s">
        <v>87</v>
      </c>
      <c r="AV1855" s="15" t="s">
        <v>85</v>
      </c>
      <c r="AW1855" s="15" t="s">
        <v>32</v>
      </c>
      <c r="AX1855" s="15" t="s">
        <v>77</v>
      </c>
      <c r="AY1855" s="255" t="s">
        <v>209</v>
      </c>
    </row>
    <row r="1856" spans="2:51" s="13" customFormat="1">
      <c r="B1856" s="212"/>
      <c r="C1856" s="213"/>
      <c r="D1856" s="214" t="s">
        <v>555</v>
      </c>
      <c r="E1856" s="215" t="s">
        <v>1</v>
      </c>
      <c r="F1856" s="216" t="s">
        <v>1412</v>
      </c>
      <c r="G1856" s="213"/>
      <c r="H1856" s="217">
        <v>2.78</v>
      </c>
      <c r="I1856" s="218"/>
      <c r="J1856" s="213"/>
      <c r="K1856" s="213"/>
      <c r="L1856" s="219"/>
      <c r="M1856" s="220"/>
      <c r="N1856" s="221"/>
      <c r="O1856" s="221"/>
      <c r="P1856" s="221"/>
      <c r="Q1856" s="221"/>
      <c r="R1856" s="221"/>
      <c r="S1856" s="221"/>
      <c r="T1856" s="222"/>
      <c r="AT1856" s="223" t="s">
        <v>555</v>
      </c>
      <c r="AU1856" s="223" t="s">
        <v>87</v>
      </c>
      <c r="AV1856" s="13" t="s">
        <v>87</v>
      </c>
      <c r="AW1856" s="13" t="s">
        <v>32</v>
      </c>
      <c r="AX1856" s="13" t="s">
        <v>77</v>
      </c>
      <c r="AY1856" s="223" t="s">
        <v>209</v>
      </c>
    </row>
    <row r="1857" spans="2:51" s="15" customFormat="1">
      <c r="B1857" s="246"/>
      <c r="C1857" s="247"/>
      <c r="D1857" s="214" t="s">
        <v>555</v>
      </c>
      <c r="E1857" s="248" t="s">
        <v>1</v>
      </c>
      <c r="F1857" s="249" t="s">
        <v>2390</v>
      </c>
      <c r="G1857" s="247"/>
      <c r="H1857" s="248" t="s">
        <v>1</v>
      </c>
      <c r="I1857" s="250"/>
      <c r="J1857" s="247"/>
      <c r="K1857" s="247"/>
      <c r="L1857" s="251"/>
      <c r="M1857" s="252"/>
      <c r="N1857" s="253"/>
      <c r="O1857" s="253"/>
      <c r="P1857" s="253"/>
      <c r="Q1857" s="253"/>
      <c r="R1857" s="253"/>
      <c r="S1857" s="253"/>
      <c r="T1857" s="254"/>
      <c r="AT1857" s="255" t="s">
        <v>555</v>
      </c>
      <c r="AU1857" s="255" t="s">
        <v>87</v>
      </c>
      <c r="AV1857" s="15" t="s">
        <v>85</v>
      </c>
      <c r="AW1857" s="15" t="s">
        <v>32</v>
      </c>
      <c r="AX1857" s="15" t="s">
        <v>77</v>
      </c>
      <c r="AY1857" s="255" t="s">
        <v>209</v>
      </c>
    </row>
    <row r="1858" spans="2:51" s="13" customFormat="1">
      <c r="B1858" s="212"/>
      <c r="C1858" s="213"/>
      <c r="D1858" s="214" t="s">
        <v>555</v>
      </c>
      <c r="E1858" s="215" t="s">
        <v>1</v>
      </c>
      <c r="F1858" s="216" t="s">
        <v>1809</v>
      </c>
      <c r="G1858" s="213"/>
      <c r="H1858" s="217">
        <v>2.52</v>
      </c>
      <c r="I1858" s="218"/>
      <c r="J1858" s="213"/>
      <c r="K1858" s="213"/>
      <c r="L1858" s="219"/>
      <c r="M1858" s="220"/>
      <c r="N1858" s="221"/>
      <c r="O1858" s="221"/>
      <c r="P1858" s="221"/>
      <c r="Q1858" s="221"/>
      <c r="R1858" s="221"/>
      <c r="S1858" s="221"/>
      <c r="T1858" s="222"/>
      <c r="AT1858" s="223" t="s">
        <v>555</v>
      </c>
      <c r="AU1858" s="223" t="s">
        <v>87</v>
      </c>
      <c r="AV1858" s="13" t="s">
        <v>87</v>
      </c>
      <c r="AW1858" s="13" t="s">
        <v>32</v>
      </c>
      <c r="AX1858" s="13" t="s">
        <v>77</v>
      </c>
      <c r="AY1858" s="223" t="s">
        <v>209</v>
      </c>
    </row>
    <row r="1859" spans="2:51" s="15" customFormat="1">
      <c r="B1859" s="246"/>
      <c r="C1859" s="247"/>
      <c r="D1859" s="214" t="s">
        <v>555</v>
      </c>
      <c r="E1859" s="248" t="s">
        <v>1</v>
      </c>
      <c r="F1859" s="249" t="s">
        <v>2391</v>
      </c>
      <c r="G1859" s="247"/>
      <c r="H1859" s="248" t="s">
        <v>1</v>
      </c>
      <c r="I1859" s="250"/>
      <c r="J1859" s="247"/>
      <c r="K1859" s="247"/>
      <c r="L1859" s="251"/>
      <c r="M1859" s="252"/>
      <c r="N1859" s="253"/>
      <c r="O1859" s="253"/>
      <c r="P1859" s="253"/>
      <c r="Q1859" s="253"/>
      <c r="R1859" s="253"/>
      <c r="S1859" s="253"/>
      <c r="T1859" s="254"/>
      <c r="AT1859" s="255" t="s">
        <v>555</v>
      </c>
      <c r="AU1859" s="255" t="s">
        <v>87</v>
      </c>
      <c r="AV1859" s="15" t="s">
        <v>85</v>
      </c>
      <c r="AW1859" s="15" t="s">
        <v>32</v>
      </c>
      <c r="AX1859" s="15" t="s">
        <v>77</v>
      </c>
      <c r="AY1859" s="255" t="s">
        <v>209</v>
      </c>
    </row>
    <row r="1860" spans="2:51" s="13" customFormat="1">
      <c r="B1860" s="212"/>
      <c r="C1860" s="213"/>
      <c r="D1860" s="214" t="s">
        <v>555</v>
      </c>
      <c r="E1860" s="215" t="s">
        <v>1</v>
      </c>
      <c r="F1860" s="216" t="s">
        <v>2240</v>
      </c>
      <c r="G1860" s="213"/>
      <c r="H1860" s="217">
        <v>1.46</v>
      </c>
      <c r="I1860" s="218"/>
      <c r="J1860" s="213"/>
      <c r="K1860" s="213"/>
      <c r="L1860" s="219"/>
      <c r="M1860" s="220"/>
      <c r="N1860" s="221"/>
      <c r="O1860" s="221"/>
      <c r="P1860" s="221"/>
      <c r="Q1860" s="221"/>
      <c r="R1860" s="221"/>
      <c r="S1860" s="221"/>
      <c r="T1860" s="222"/>
      <c r="AT1860" s="223" t="s">
        <v>555</v>
      </c>
      <c r="AU1860" s="223" t="s">
        <v>87</v>
      </c>
      <c r="AV1860" s="13" t="s">
        <v>87</v>
      </c>
      <c r="AW1860" s="13" t="s">
        <v>32</v>
      </c>
      <c r="AX1860" s="13" t="s">
        <v>77</v>
      </c>
      <c r="AY1860" s="223" t="s">
        <v>209</v>
      </c>
    </row>
    <row r="1861" spans="2:51" s="15" customFormat="1">
      <c r="B1861" s="246"/>
      <c r="C1861" s="247"/>
      <c r="D1861" s="214" t="s">
        <v>555</v>
      </c>
      <c r="E1861" s="248" t="s">
        <v>1</v>
      </c>
      <c r="F1861" s="249" t="s">
        <v>2392</v>
      </c>
      <c r="G1861" s="247"/>
      <c r="H1861" s="248" t="s">
        <v>1</v>
      </c>
      <c r="I1861" s="250"/>
      <c r="J1861" s="247"/>
      <c r="K1861" s="247"/>
      <c r="L1861" s="251"/>
      <c r="M1861" s="252"/>
      <c r="N1861" s="253"/>
      <c r="O1861" s="253"/>
      <c r="P1861" s="253"/>
      <c r="Q1861" s="253"/>
      <c r="R1861" s="253"/>
      <c r="S1861" s="253"/>
      <c r="T1861" s="254"/>
      <c r="AT1861" s="255" t="s">
        <v>555</v>
      </c>
      <c r="AU1861" s="255" t="s">
        <v>87</v>
      </c>
      <c r="AV1861" s="15" t="s">
        <v>85</v>
      </c>
      <c r="AW1861" s="15" t="s">
        <v>32</v>
      </c>
      <c r="AX1861" s="15" t="s">
        <v>77</v>
      </c>
      <c r="AY1861" s="255" t="s">
        <v>209</v>
      </c>
    </row>
    <row r="1862" spans="2:51" s="13" customFormat="1">
      <c r="B1862" s="212"/>
      <c r="C1862" s="213"/>
      <c r="D1862" s="214" t="s">
        <v>555</v>
      </c>
      <c r="E1862" s="215" t="s">
        <v>1</v>
      </c>
      <c r="F1862" s="216" t="s">
        <v>1412</v>
      </c>
      <c r="G1862" s="213"/>
      <c r="H1862" s="217">
        <v>2.78</v>
      </c>
      <c r="I1862" s="218"/>
      <c r="J1862" s="213"/>
      <c r="K1862" s="213"/>
      <c r="L1862" s="219"/>
      <c r="M1862" s="220"/>
      <c r="N1862" s="221"/>
      <c r="O1862" s="221"/>
      <c r="P1862" s="221"/>
      <c r="Q1862" s="221"/>
      <c r="R1862" s="221"/>
      <c r="S1862" s="221"/>
      <c r="T1862" s="222"/>
      <c r="AT1862" s="223" t="s">
        <v>555</v>
      </c>
      <c r="AU1862" s="223" t="s">
        <v>87</v>
      </c>
      <c r="AV1862" s="13" t="s">
        <v>87</v>
      </c>
      <c r="AW1862" s="13" t="s">
        <v>32</v>
      </c>
      <c r="AX1862" s="13" t="s">
        <v>77</v>
      </c>
      <c r="AY1862" s="223" t="s">
        <v>209</v>
      </c>
    </row>
    <row r="1863" spans="2:51" s="15" customFormat="1">
      <c r="B1863" s="246"/>
      <c r="C1863" s="247"/>
      <c r="D1863" s="214" t="s">
        <v>555</v>
      </c>
      <c r="E1863" s="248" t="s">
        <v>1</v>
      </c>
      <c r="F1863" s="249" t="s">
        <v>2393</v>
      </c>
      <c r="G1863" s="247"/>
      <c r="H1863" s="248" t="s">
        <v>1</v>
      </c>
      <c r="I1863" s="250"/>
      <c r="J1863" s="247"/>
      <c r="K1863" s="247"/>
      <c r="L1863" s="251"/>
      <c r="M1863" s="252"/>
      <c r="N1863" s="253"/>
      <c r="O1863" s="253"/>
      <c r="P1863" s="253"/>
      <c r="Q1863" s="253"/>
      <c r="R1863" s="253"/>
      <c r="S1863" s="253"/>
      <c r="T1863" s="254"/>
      <c r="AT1863" s="255" t="s">
        <v>555</v>
      </c>
      <c r="AU1863" s="255" t="s">
        <v>87</v>
      </c>
      <c r="AV1863" s="15" t="s">
        <v>85</v>
      </c>
      <c r="AW1863" s="15" t="s">
        <v>32</v>
      </c>
      <c r="AX1863" s="15" t="s">
        <v>77</v>
      </c>
      <c r="AY1863" s="255" t="s">
        <v>209</v>
      </c>
    </row>
    <row r="1864" spans="2:51" s="13" customFormat="1">
      <c r="B1864" s="212"/>
      <c r="C1864" s="213"/>
      <c r="D1864" s="214" t="s">
        <v>555</v>
      </c>
      <c r="E1864" s="215" t="s">
        <v>1</v>
      </c>
      <c r="F1864" s="216" t="s">
        <v>1809</v>
      </c>
      <c r="G1864" s="213"/>
      <c r="H1864" s="217">
        <v>2.52</v>
      </c>
      <c r="I1864" s="218"/>
      <c r="J1864" s="213"/>
      <c r="K1864" s="213"/>
      <c r="L1864" s="219"/>
      <c r="M1864" s="220"/>
      <c r="N1864" s="221"/>
      <c r="O1864" s="221"/>
      <c r="P1864" s="221"/>
      <c r="Q1864" s="221"/>
      <c r="R1864" s="221"/>
      <c r="S1864" s="221"/>
      <c r="T1864" s="222"/>
      <c r="AT1864" s="223" t="s">
        <v>555</v>
      </c>
      <c r="AU1864" s="223" t="s">
        <v>87</v>
      </c>
      <c r="AV1864" s="13" t="s">
        <v>87</v>
      </c>
      <c r="AW1864" s="13" t="s">
        <v>32</v>
      </c>
      <c r="AX1864" s="13" t="s">
        <v>77</v>
      </c>
      <c r="AY1864" s="223" t="s">
        <v>209</v>
      </c>
    </row>
    <row r="1865" spans="2:51" s="15" customFormat="1">
      <c r="B1865" s="246"/>
      <c r="C1865" s="247"/>
      <c r="D1865" s="214" t="s">
        <v>555</v>
      </c>
      <c r="E1865" s="248" t="s">
        <v>1</v>
      </c>
      <c r="F1865" s="249" t="s">
        <v>2394</v>
      </c>
      <c r="G1865" s="247"/>
      <c r="H1865" s="248" t="s">
        <v>1</v>
      </c>
      <c r="I1865" s="250"/>
      <c r="J1865" s="247"/>
      <c r="K1865" s="247"/>
      <c r="L1865" s="251"/>
      <c r="M1865" s="252"/>
      <c r="N1865" s="253"/>
      <c r="O1865" s="253"/>
      <c r="P1865" s="253"/>
      <c r="Q1865" s="253"/>
      <c r="R1865" s="253"/>
      <c r="S1865" s="253"/>
      <c r="T1865" s="254"/>
      <c r="AT1865" s="255" t="s">
        <v>555</v>
      </c>
      <c r="AU1865" s="255" t="s">
        <v>87</v>
      </c>
      <c r="AV1865" s="15" t="s">
        <v>85</v>
      </c>
      <c r="AW1865" s="15" t="s">
        <v>32</v>
      </c>
      <c r="AX1865" s="15" t="s">
        <v>77</v>
      </c>
      <c r="AY1865" s="255" t="s">
        <v>209</v>
      </c>
    </row>
    <row r="1866" spans="2:51" s="13" customFormat="1">
      <c r="B1866" s="212"/>
      <c r="C1866" s="213"/>
      <c r="D1866" s="214" t="s">
        <v>555</v>
      </c>
      <c r="E1866" s="215" t="s">
        <v>1</v>
      </c>
      <c r="F1866" s="216" t="s">
        <v>2240</v>
      </c>
      <c r="G1866" s="213"/>
      <c r="H1866" s="217">
        <v>1.46</v>
      </c>
      <c r="I1866" s="218"/>
      <c r="J1866" s="213"/>
      <c r="K1866" s="213"/>
      <c r="L1866" s="219"/>
      <c r="M1866" s="220"/>
      <c r="N1866" s="221"/>
      <c r="O1866" s="221"/>
      <c r="P1866" s="221"/>
      <c r="Q1866" s="221"/>
      <c r="R1866" s="221"/>
      <c r="S1866" s="221"/>
      <c r="T1866" s="222"/>
      <c r="AT1866" s="223" t="s">
        <v>555</v>
      </c>
      <c r="AU1866" s="223" t="s">
        <v>87</v>
      </c>
      <c r="AV1866" s="13" t="s">
        <v>87</v>
      </c>
      <c r="AW1866" s="13" t="s">
        <v>32</v>
      </c>
      <c r="AX1866" s="13" t="s">
        <v>77</v>
      </c>
      <c r="AY1866" s="223" t="s">
        <v>209</v>
      </c>
    </row>
    <row r="1867" spans="2:51" s="15" customFormat="1">
      <c r="B1867" s="246"/>
      <c r="C1867" s="247"/>
      <c r="D1867" s="214" t="s">
        <v>555</v>
      </c>
      <c r="E1867" s="248" t="s">
        <v>1</v>
      </c>
      <c r="F1867" s="249" t="s">
        <v>2395</v>
      </c>
      <c r="G1867" s="247"/>
      <c r="H1867" s="248" t="s">
        <v>1</v>
      </c>
      <c r="I1867" s="250"/>
      <c r="J1867" s="247"/>
      <c r="K1867" s="247"/>
      <c r="L1867" s="251"/>
      <c r="M1867" s="252"/>
      <c r="N1867" s="253"/>
      <c r="O1867" s="253"/>
      <c r="P1867" s="253"/>
      <c r="Q1867" s="253"/>
      <c r="R1867" s="253"/>
      <c r="S1867" s="253"/>
      <c r="T1867" s="254"/>
      <c r="AT1867" s="255" t="s">
        <v>555</v>
      </c>
      <c r="AU1867" s="255" t="s">
        <v>87</v>
      </c>
      <c r="AV1867" s="15" t="s">
        <v>85</v>
      </c>
      <c r="AW1867" s="15" t="s">
        <v>32</v>
      </c>
      <c r="AX1867" s="15" t="s">
        <v>77</v>
      </c>
      <c r="AY1867" s="255" t="s">
        <v>209</v>
      </c>
    </row>
    <row r="1868" spans="2:51" s="13" customFormat="1">
      <c r="B1868" s="212"/>
      <c r="C1868" s="213"/>
      <c r="D1868" s="214" t="s">
        <v>555</v>
      </c>
      <c r="E1868" s="215" t="s">
        <v>1</v>
      </c>
      <c r="F1868" s="216" t="s">
        <v>2236</v>
      </c>
      <c r="G1868" s="213"/>
      <c r="H1868" s="217">
        <v>29.28</v>
      </c>
      <c r="I1868" s="218"/>
      <c r="J1868" s="213"/>
      <c r="K1868" s="213"/>
      <c r="L1868" s="219"/>
      <c r="M1868" s="220"/>
      <c r="N1868" s="221"/>
      <c r="O1868" s="221"/>
      <c r="P1868" s="221"/>
      <c r="Q1868" s="221"/>
      <c r="R1868" s="221"/>
      <c r="S1868" s="221"/>
      <c r="T1868" s="222"/>
      <c r="AT1868" s="223" t="s">
        <v>555</v>
      </c>
      <c r="AU1868" s="223" t="s">
        <v>87</v>
      </c>
      <c r="AV1868" s="13" t="s">
        <v>87</v>
      </c>
      <c r="AW1868" s="13" t="s">
        <v>32</v>
      </c>
      <c r="AX1868" s="13" t="s">
        <v>77</v>
      </c>
      <c r="AY1868" s="223" t="s">
        <v>209</v>
      </c>
    </row>
    <row r="1869" spans="2:51" s="15" customFormat="1">
      <c r="B1869" s="246"/>
      <c r="C1869" s="247"/>
      <c r="D1869" s="214" t="s">
        <v>555</v>
      </c>
      <c r="E1869" s="248" t="s">
        <v>1</v>
      </c>
      <c r="F1869" s="249" t="s">
        <v>2396</v>
      </c>
      <c r="G1869" s="247"/>
      <c r="H1869" s="248" t="s">
        <v>1</v>
      </c>
      <c r="I1869" s="250"/>
      <c r="J1869" s="247"/>
      <c r="K1869" s="247"/>
      <c r="L1869" s="251"/>
      <c r="M1869" s="252"/>
      <c r="N1869" s="253"/>
      <c r="O1869" s="253"/>
      <c r="P1869" s="253"/>
      <c r="Q1869" s="253"/>
      <c r="R1869" s="253"/>
      <c r="S1869" s="253"/>
      <c r="T1869" s="254"/>
      <c r="AT1869" s="255" t="s">
        <v>555</v>
      </c>
      <c r="AU1869" s="255" t="s">
        <v>87</v>
      </c>
      <c r="AV1869" s="15" t="s">
        <v>85</v>
      </c>
      <c r="AW1869" s="15" t="s">
        <v>32</v>
      </c>
      <c r="AX1869" s="15" t="s">
        <v>77</v>
      </c>
      <c r="AY1869" s="255" t="s">
        <v>209</v>
      </c>
    </row>
    <row r="1870" spans="2:51" s="13" customFormat="1">
      <c r="B1870" s="212"/>
      <c r="C1870" s="213"/>
      <c r="D1870" s="214" t="s">
        <v>555</v>
      </c>
      <c r="E1870" s="215" t="s">
        <v>1</v>
      </c>
      <c r="F1870" s="216" t="s">
        <v>2236</v>
      </c>
      <c r="G1870" s="213"/>
      <c r="H1870" s="217">
        <v>29.28</v>
      </c>
      <c r="I1870" s="218"/>
      <c r="J1870" s="213"/>
      <c r="K1870" s="213"/>
      <c r="L1870" s="219"/>
      <c r="M1870" s="220"/>
      <c r="N1870" s="221"/>
      <c r="O1870" s="221"/>
      <c r="P1870" s="221"/>
      <c r="Q1870" s="221"/>
      <c r="R1870" s="221"/>
      <c r="S1870" s="221"/>
      <c r="T1870" s="222"/>
      <c r="AT1870" s="223" t="s">
        <v>555</v>
      </c>
      <c r="AU1870" s="223" t="s">
        <v>87</v>
      </c>
      <c r="AV1870" s="13" t="s">
        <v>87</v>
      </c>
      <c r="AW1870" s="13" t="s">
        <v>32</v>
      </c>
      <c r="AX1870" s="13" t="s">
        <v>77</v>
      </c>
      <c r="AY1870" s="223" t="s">
        <v>209</v>
      </c>
    </row>
    <row r="1871" spans="2:51" s="15" customFormat="1">
      <c r="B1871" s="246"/>
      <c r="C1871" s="247"/>
      <c r="D1871" s="214" t="s">
        <v>555</v>
      </c>
      <c r="E1871" s="248" t="s">
        <v>1</v>
      </c>
      <c r="F1871" s="249" t="s">
        <v>2397</v>
      </c>
      <c r="G1871" s="247"/>
      <c r="H1871" s="248" t="s">
        <v>1</v>
      </c>
      <c r="I1871" s="250"/>
      <c r="J1871" s="247"/>
      <c r="K1871" s="247"/>
      <c r="L1871" s="251"/>
      <c r="M1871" s="252"/>
      <c r="N1871" s="253"/>
      <c r="O1871" s="253"/>
      <c r="P1871" s="253"/>
      <c r="Q1871" s="253"/>
      <c r="R1871" s="253"/>
      <c r="S1871" s="253"/>
      <c r="T1871" s="254"/>
      <c r="AT1871" s="255" t="s">
        <v>555</v>
      </c>
      <c r="AU1871" s="255" t="s">
        <v>87</v>
      </c>
      <c r="AV1871" s="15" t="s">
        <v>85</v>
      </c>
      <c r="AW1871" s="15" t="s">
        <v>32</v>
      </c>
      <c r="AX1871" s="15" t="s">
        <v>77</v>
      </c>
      <c r="AY1871" s="255" t="s">
        <v>209</v>
      </c>
    </row>
    <row r="1872" spans="2:51" s="13" customFormat="1">
      <c r="B1872" s="212"/>
      <c r="C1872" s="213"/>
      <c r="D1872" s="214" t="s">
        <v>555</v>
      </c>
      <c r="E1872" s="215" t="s">
        <v>1</v>
      </c>
      <c r="F1872" s="216" t="s">
        <v>1412</v>
      </c>
      <c r="G1872" s="213"/>
      <c r="H1872" s="217">
        <v>2.78</v>
      </c>
      <c r="I1872" s="218"/>
      <c r="J1872" s="213"/>
      <c r="K1872" s="213"/>
      <c r="L1872" s="219"/>
      <c r="M1872" s="220"/>
      <c r="N1872" s="221"/>
      <c r="O1872" s="221"/>
      <c r="P1872" s="221"/>
      <c r="Q1872" s="221"/>
      <c r="R1872" s="221"/>
      <c r="S1872" s="221"/>
      <c r="T1872" s="222"/>
      <c r="AT1872" s="223" t="s">
        <v>555</v>
      </c>
      <c r="AU1872" s="223" t="s">
        <v>87</v>
      </c>
      <c r="AV1872" s="13" t="s">
        <v>87</v>
      </c>
      <c r="AW1872" s="13" t="s">
        <v>32</v>
      </c>
      <c r="AX1872" s="13" t="s">
        <v>77</v>
      </c>
      <c r="AY1872" s="223" t="s">
        <v>209</v>
      </c>
    </row>
    <row r="1873" spans="2:51" s="15" customFormat="1">
      <c r="B1873" s="246"/>
      <c r="C1873" s="247"/>
      <c r="D1873" s="214" t="s">
        <v>555</v>
      </c>
      <c r="E1873" s="248" t="s">
        <v>1</v>
      </c>
      <c r="F1873" s="249" t="s">
        <v>2398</v>
      </c>
      <c r="G1873" s="247"/>
      <c r="H1873" s="248" t="s">
        <v>1</v>
      </c>
      <c r="I1873" s="250"/>
      <c r="J1873" s="247"/>
      <c r="K1873" s="247"/>
      <c r="L1873" s="251"/>
      <c r="M1873" s="252"/>
      <c r="N1873" s="253"/>
      <c r="O1873" s="253"/>
      <c r="P1873" s="253"/>
      <c r="Q1873" s="253"/>
      <c r="R1873" s="253"/>
      <c r="S1873" s="253"/>
      <c r="T1873" s="254"/>
      <c r="AT1873" s="255" t="s">
        <v>555</v>
      </c>
      <c r="AU1873" s="255" t="s">
        <v>87</v>
      </c>
      <c r="AV1873" s="15" t="s">
        <v>85</v>
      </c>
      <c r="AW1873" s="15" t="s">
        <v>32</v>
      </c>
      <c r="AX1873" s="15" t="s">
        <v>77</v>
      </c>
      <c r="AY1873" s="255" t="s">
        <v>209</v>
      </c>
    </row>
    <row r="1874" spans="2:51" s="13" customFormat="1">
      <c r="B1874" s="212"/>
      <c r="C1874" s="213"/>
      <c r="D1874" s="214" t="s">
        <v>555</v>
      </c>
      <c r="E1874" s="215" t="s">
        <v>1</v>
      </c>
      <c r="F1874" s="216" t="s">
        <v>1809</v>
      </c>
      <c r="G1874" s="213"/>
      <c r="H1874" s="217">
        <v>2.52</v>
      </c>
      <c r="I1874" s="218"/>
      <c r="J1874" s="213"/>
      <c r="K1874" s="213"/>
      <c r="L1874" s="219"/>
      <c r="M1874" s="220"/>
      <c r="N1874" s="221"/>
      <c r="O1874" s="221"/>
      <c r="P1874" s="221"/>
      <c r="Q1874" s="221"/>
      <c r="R1874" s="221"/>
      <c r="S1874" s="221"/>
      <c r="T1874" s="222"/>
      <c r="AT1874" s="223" t="s">
        <v>555</v>
      </c>
      <c r="AU1874" s="223" t="s">
        <v>87</v>
      </c>
      <c r="AV1874" s="13" t="s">
        <v>87</v>
      </c>
      <c r="AW1874" s="13" t="s">
        <v>32</v>
      </c>
      <c r="AX1874" s="13" t="s">
        <v>77</v>
      </c>
      <c r="AY1874" s="223" t="s">
        <v>209</v>
      </c>
    </row>
    <row r="1875" spans="2:51" s="15" customFormat="1">
      <c r="B1875" s="246"/>
      <c r="C1875" s="247"/>
      <c r="D1875" s="214" t="s">
        <v>555</v>
      </c>
      <c r="E1875" s="248" t="s">
        <v>1</v>
      </c>
      <c r="F1875" s="249" t="s">
        <v>2399</v>
      </c>
      <c r="G1875" s="247"/>
      <c r="H1875" s="248" t="s">
        <v>1</v>
      </c>
      <c r="I1875" s="250"/>
      <c r="J1875" s="247"/>
      <c r="K1875" s="247"/>
      <c r="L1875" s="251"/>
      <c r="M1875" s="252"/>
      <c r="N1875" s="253"/>
      <c r="O1875" s="253"/>
      <c r="P1875" s="253"/>
      <c r="Q1875" s="253"/>
      <c r="R1875" s="253"/>
      <c r="S1875" s="253"/>
      <c r="T1875" s="254"/>
      <c r="AT1875" s="255" t="s">
        <v>555</v>
      </c>
      <c r="AU1875" s="255" t="s">
        <v>87</v>
      </c>
      <c r="AV1875" s="15" t="s">
        <v>85</v>
      </c>
      <c r="AW1875" s="15" t="s">
        <v>32</v>
      </c>
      <c r="AX1875" s="15" t="s">
        <v>77</v>
      </c>
      <c r="AY1875" s="255" t="s">
        <v>209</v>
      </c>
    </row>
    <row r="1876" spans="2:51" s="13" customFormat="1">
      <c r="B1876" s="212"/>
      <c r="C1876" s="213"/>
      <c r="D1876" s="214" t="s">
        <v>555</v>
      </c>
      <c r="E1876" s="215" t="s">
        <v>1</v>
      </c>
      <c r="F1876" s="216" t="s">
        <v>1448</v>
      </c>
      <c r="G1876" s="213"/>
      <c r="H1876" s="217">
        <v>1.48</v>
      </c>
      <c r="I1876" s="218"/>
      <c r="J1876" s="213"/>
      <c r="K1876" s="213"/>
      <c r="L1876" s="219"/>
      <c r="M1876" s="220"/>
      <c r="N1876" s="221"/>
      <c r="O1876" s="221"/>
      <c r="P1876" s="221"/>
      <c r="Q1876" s="221"/>
      <c r="R1876" s="221"/>
      <c r="S1876" s="221"/>
      <c r="T1876" s="222"/>
      <c r="AT1876" s="223" t="s">
        <v>555</v>
      </c>
      <c r="AU1876" s="223" t="s">
        <v>87</v>
      </c>
      <c r="AV1876" s="13" t="s">
        <v>87</v>
      </c>
      <c r="AW1876" s="13" t="s">
        <v>32</v>
      </c>
      <c r="AX1876" s="13" t="s">
        <v>77</v>
      </c>
      <c r="AY1876" s="223" t="s">
        <v>209</v>
      </c>
    </row>
    <row r="1877" spans="2:51" s="15" customFormat="1">
      <c r="B1877" s="246"/>
      <c r="C1877" s="247"/>
      <c r="D1877" s="214" t="s">
        <v>555</v>
      </c>
      <c r="E1877" s="248" t="s">
        <v>1</v>
      </c>
      <c r="F1877" s="249" t="s">
        <v>2400</v>
      </c>
      <c r="G1877" s="247"/>
      <c r="H1877" s="248" t="s">
        <v>1</v>
      </c>
      <c r="I1877" s="250"/>
      <c r="J1877" s="247"/>
      <c r="K1877" s="247"/>
      <c r="L1877" s="251"/>
      <c r="M1877" s="252"/>
      <c r="N1877" s="253"/>
      <c r="O1877" s="253"/>
      <c r="P1877" s="253"/>
      <c r="Q1877" s="253"/>
      <c r="R1877" s="253"/>
      <c r="S1877" s="253"/>
      <c r="T1877" s="254"/>
      <c r="AT1877" s="255" t="s">
        <v>555</v>
      </c>
      <c r="AU1877" s="255" t="s">
        <v>87</v>
      </c>
      <c r="AV1877" s="15" t="s">
        <v>85</v>
      </c>
      <c r="AW1877" s="15" t="s">
        <v>32</v>
      </c>
      <c r="AX1877" s="15" t="s">
        <v>77</v>
      </c>
      <c r="AY1877" s="255" t="s">
        <v>209</v>
      </c>
    </row>
    <row r="1878" spans="2:51" s="13" customFormat="1">
      <c r="B1878" s="212"/>
      <c r="C1878" s="213"/>
      <c r="D1878" s="214" t="s">
        <v>555</v>
      </c>
      <c r="E1878" s="215" t="s">
        <v>1</v>
      </c>
      <c r="F1878" s="216" t="s">
        <v>2401</v>
      </c>
      <c r="G1878" s="213"/>
      <c r="H1878" s="217">
        <v>47.73</v>
      </c>
      <c r="I1878" s="218"/>
      <c r="J1878" s="213"/>
      <c r="K1878" s="213"/>
      <c r="L1878" s="219"/>
      <c r="M1878" s="220"/>
      <c r="N1878" s="221"/>
      <c r="O1878" s="221"/>
      <c r="P1878" s="221"/>
      <c r="Q1878" s="221"/>
      <c r="R1878" s="221"/>
      <c r="S1878" s="221"/>
      <c r="T1878" s="222"/>
      <c r="AT1878" s="223" t="s">
        <v>555</v>
      </c>
      <c r="AU1878" s="223" t="s">
        <v>87</v>
      </c>
      <c r="AV1878" s="13" t="s">
        <v>87</v>
      </c>
      <c r="AW1878" s="13" t="s">
        <v>32</v>
      </c>
      <c r="AX1878" s="13" t="s">
        <v>77</v>
      </c>
      <c r="AY1878" s="223" t="s">
        <v>209</v>
      </c>
    </row>
    <row r="1879" spans="2:51" s="15" customFormat="1">
      <c r="B1879" s="246"/>
      <c r="C1879" s="247"/>
      <c r="D1879" s="214" t="s">
        <v>555</v>
      </c>
      <c r="E1879" s="248" t="s">
        <v>1</v>
      </c>
      <c r="F1879" s="249" t="s">
        <v>2402</v>
      </c>
      <c r="G1879" s="247"/>
      <c r="H1879" s="248" t="s">
        <v>1</v>
      </c>
      <c r="I1879" s="250"/>
      <c r="J1879" s="247"/>
      <c r="K1879" s="247"/>
      <c r="L1879" s="251"/>
      <c r="M1879" s="252"/>
      <c r="N1879" s="253"/>
      <c r="O1879" s="253"/>
      <c r="P1879" s="253"/>
      <c r="Q1879" s="253"/>
      <c r="R1879" s="253"/>
      <c r="S1879" s="253"/>
      <c r="T1879" s="254"/>
      <c r="AT1879" s="255" t="s">
        <v>555</v>
      </c>
      <c r="AU1879" s="255" t="s">
        <v>87</v>
      </c>
      <c r="AV1879" s="15" t="s">
        <v>85</v>
      </c>
      <c r="AW1879" s="15" t="s">
        <v>32</v>
      </c>
      <c r="AX1879" s="15" t="s">
        <v>77</v>
      </c>
      <c r="AY1879" s="255" t="s">
        <v>209</v>
      </c>
    </row>
    <row r="1880" spans="2:51" s="13" customFormat="1">
      <c r="B1880" s="212"/>
      <c r="C1880" s="213"/>
      <c r="D1880" s="214" t="s">
        <v>555</v>
      </c>
      <c r="E1880" s="215" t="s">
        <v>1</v>
      </c>
      <c r="F1880" s="216" t="s">
        <v>2271</v>
      </c>
      <c r="G1880" s="213"/>
      <c r="H1880" s="217">
        <v>4.1500000000000004</v>
      </c>
      <c r="I1880" s="218"/>
      <c r="J1880" s="213"/>
      <c r="K1880" s="213"/>
      <c r="L1880" s="219"/>
      <c r="M1880" s="220"/>
      <c r="N1880" s="221"/>
      <c r="O1880" s="221"/>
      <c r="P1880" s="221"/>
      <c r="Q1880" s="221"/>
      <c r="R1880" s="221"/>
      <c r="S1880" s="221"/>
      <c r="T1880" s="222"/>
      <c r="AT1880" s="223" t="s">
        <v>555</v>
      </c>
      <c r="AU1880" s="223" t="s">
        <v>87</v>
      </c>
      <c r="AV1880" s="13" t="s">
        <v>87</v>
      </c>
      <c r="AW1880" s="13" t="s">
        <v>32</v>
      </c>
      <c r="AX1880" s="13" t="s">
        <v>77</v>
      </c>
      <c r="AY1880" s="223" t="s">
        <v>209</v>
      </c>
    </row>
    <row r="1881" spans="2:51" s="15" customFormat="1">
      <c r="B1881" s="246"/>
      <c r="C1881" s="247"/>
      <c r="D1881" s="214" t="s">
        <v>555</v>
      </c>
      <c r="E1881" s="248" t="s">
        <v>1</v>
      </c>
      <c r="F1881" s="249" t="s">
        <v>2403</v>
      </c>
      <c r="G1881" s="247"/>
      <c r="H1881" s="248" t="s">
        <v>1</v>
      </c>
      <c r="I1881" s="250"/>
      <c r="J1881" s="247"/>
      <c r="K1881" s="247"/>
      <c r="L1881" s="251"/>
      <c r="M1881" s="252"/>
      <c r="N1881" s="253"/>
      <c r="O1881" s="253"/>
      <c r="P1881" s="253"/>
      <c r="Q1881" s="253"/>
      <c r="R1881" s="253"/>
      <c r="S1881" s="253"/>
      <c r="T1881" s="254"/>
      <c r="AT1881" s="255" t="s">
        <v>555</v>
      </c>
      <c r="AU1881" s="255" t="s">
        <v>87</v>
      </c>
      <c r="AV1881" s="15" t="s">
        <v>85</v>
      </c>
      <c r="AW1881" s="15" t="s">
        <v>32</v>
      </c>
      <c r="AX1881" s="15" t="s">
        <v>77</v>
      </c>
      <c r="AY1881" s="255" t="s">
        <v>209</v>
      </c>
    </row>
    <row r="1882" spans="2:51" s="13" customFormat="1">
      <c r="B1882" s="212"/>
      <c r="C1882" s="213"/>
      <c r="D1882" s="214" t="s">
        <v>555</v>
      </c>
      <c r="E1882" s="215" t="s">
        <v>1</v>
      </c>
      <c r="F1882" s="216" t="s">
        <v>2404</v>
      </c>
      <c r="G1882" s="213"/>
      <c r="H1882" s="217">
        <v>4.17</v>
      </c>
      <c r="I1882" s="218"/>
      <c r="J1882" s="213"/>
      <c r="K1882" s="213"/>
      <c r="L1882" s="219"/>
      <c r="M1882" s="220"/>
      <c r="N1882" s="221"/>
      <c r="O1882" s="221"/>
      <c r="P1882" s="221"/>
      <c r="Q1882" s="221"/>
      <c r="R1882" s="221"/>
      <c r="S1882" s="221"/>
      <c r="T1882" s="222"/>
      <c r="AT1882" s="223" t="s">
        <v>555</v>
      </c>
      <c r="AU1882" s="223" t="s">
        <v>87</v>
      </c>
      <c r="AV1882" s="13" t="s">
        <v>87</v>
      </c>
      <c r="AW1882" s="13" t="s">
        <v>32</v>
      </c>
      <c r="AX1882" s="13" t="s">
        <v>77</v>
      </c>
      <c r="AY1882" s="223" t="s">
        <v>209</v>
      </c>
    </row>
    <row r="1883" spans="2:51" s="15" customFormat="1">
      <c r="B1883" s="246"/>
      <c r="C1883" s="247"/>
      <c r="D1883" s="214" t="s">
        <v>555</v>
      </c>
      <c r="E1883" s="248" t="s">
        <v>1</v>
      </c>
      <c r="F1883" s="249" t="s">
        <v>2405</v>
      </c>
      <c r="G1883" s="247"/>
      <c r="H1883" s="248" t="s">
        <v>1</v>
      </c>
      <c r="I1883" s="250"/>
      <c r="J1883" s="247"/>
      <c r="K1883" s="247"/>
      <c r="L1883" s="251"/>
      <c r="M1883" s="252"/>
      <c r="N1883" s="253"/>
      <c r="O1883" s="253"/>
      <c r="P1883" s="253"/>
      <c r="Q1883" s="253"/>
      <c r="R1883" s="253"/>
      <c r="S1883" s="253"/>
      <c r="T1883" s="254"/>
      <c r="AT1883" s="255" t="s">
        <v>555</v>
      </c>
      <c r="AU1883" s="255" t="s">
        <v>87</v>
      </c>
      <c r="AV1883" s="15" t="s">
        <v>85</v>
      </c>
      <c r="AW1883" s="15" t="s">
        <v>32</v>
      </c>
      <c r="AX1883" s="15" t="s">
        <v>77</v>
      </c>
      <c r="AY1883" s="255" t="s">
        <v>209</v>
      </c>
    </row>
    <row r="1884" spans="2:51" s="13" customFormat="1">
      <c r="B1884" s="212"/>
      <c r="C1884" s="213"/>
      <c r="D1884" s="214" t="s">
        <v>555</v>
      </c>
      <c r="E1884" s="215" t="s">
        <v>1</v>
      </c>
      <c r="F1884" s="216" t="s">
        <v>2406</v>
      </c>
      <c r="G1884" s="213"/>
      <c r="H1884" s="217">
        <v>5.9</v>
      </c>
      <c r="I1884" s="218"/>
      <c r="J1884" s="213"/>
      <c r="K1884" s="213"/>
      <c r="L1884" s="219"/>
      <c r="M1884" s="220"/>
      <c r="N1884" s="221"/>
      <c r="O1884" s="221"/>
      <c r="P1884" s="221"/>
      <c r="Q1884" s="221"/>
      <c r="R1884" s="221"/>
      <c r="S1884" s="221"/>
      <c r="T1884" s="222"/>
      <c r="AT1884" s="223" t="s">
        <v>555</v>
      </c>
      <c r="AU1884" s="223" t="s">
        <v>87</v>
      </c>
      <c r="AV1884" s="13" t="s">
        <v>87</v>
      </c>
      <c r="AW1884" s="13" t="s">
        <v>32</v>
      </c>
      <c r="AX1884" s="13" t="s">
        <v>77</v>
      </c>
      <c r="AY1884" s="223" t="s">
        <v>209</v>
      </c>
    </row>
    <row r="1885" spans="2:51" s="15" customFormat="1">
      <c r="B1885" s="246"/>
      <c r="C1885" s="247"/>
      <c r="D1885" s="214" t="s">
        <v>555</v>
      </c>
      <c r="E1885" s="248" t="s">
        <v>1</v>
      </c>
      <c r="F1885" s="249" t="s">
        <v>2407</v>
      </c>
      <c r="G1885" s="247"/>
      <c r="H1885" s="248" t="s">
        <v>1</v>
      </c>
      <c r="I1885" s="250"/>
      <c r="J1885" s="247"/>
      <c r="K1885" s="247"/>
      <c r="L1885" s="251"/>
      <c r="M1885" s="252"/>
      <c r="N1885" s="253"/>
      <c r="O1885" s="253"/>
      <c r="P1885" s="253"/>
      <c r="Q1885" s="253"/>
      <c r="R1885" s="253"/>
      <c r="S1885" s="253"/>
      <c r="T1885" s="254"/>
      <c r="AT1885" s="255" t="s">
        <v>555</v>
      </c>
      <c r="AU1885" s="255" t="s">
        <v>87</v>
      </c>
      <c r="AV1885" s="15" t="s">
        <v>85</v>
      </c>
      <c r="AW1885" s="15" t="s">
        <v>32</v>
      </c>
      <c r="AX1885" s="15" t="s">
        <v>77</v>
      </c>
      <c r="AY1885" s="255" t="s">
        <v>209</v>
      </c>
    </row>
    <row r="1886" spans="2:51" s="13" customFormat="1">
      <c r="B1886" s="212"/>
      <c r="C1886" s="213"/>
      <c r="D1886" s="214" t="s">
        <v>555</v>
      </c>
      <c r="E1886" s="215" t="s">
        <v>1</v>
      </c>
      <c r="F1886" s="216" t="s">
        <v>2408</v>
      </c>
      <c r="G1886" s="213"/>
      <c r="H1886" s="217">
        <v>14.46</v>
      </c>
      <c r="I1886" s="218"/>
      <c r="J1886" s="213"/>
      <c r="K1886" s="213"/>
      <c r="L1886" s="219"/>
      <c r="M1886" s="220"/>
      <c r="N1886" s="221"/>
      <c r="O1886" s="221"/>
      <c r="P1886" s="221"/>
      <c r="Q1886" s="221"/>
      <c r="R1886" s="221"/>
      <c r="S1886" s="221"/>
      <c r="T1886" s="222"/>
      <c r="AT1886" s="223" t="s">
        <v>555</v>
      </c>
      <c r="AU1886" s="223" t="s">
        <v>87</v>
      </c>
      <c r="AV1886" s="13" t="s">
        <v>87</v>
      </c>
      <c r="AW1886" s="13" t="s">
        <v>32</v>
      </c>
      <c r="AX1886" s="13" t="s">
        <v>77</v>
      </c>
      <c r="AY1886" s="223" t="s">
        <v>209</v>
      </c>
    </row>
    <row r="1887" spans="2:51" s="15" customFormat="1">
      <c r="B1887" s="246"/>
      <c r="C1887" s="247"/>
      <c r="D1887" s="214" t="s">
        <v>555</v>
      </c>
      <c r="E1887" s="248" t="s">
        <v>1</v>
      </c>
      <c r="F1887" s="249" t="s">
        <v>2409</v>
      </c>
      <c r="G1887" s="247"/>
      <c r="H1887" s="248" t="s">
        <v>1</v>
      </c>
      <c r="I1887" s="250"/>
      <c r="J1887" s="247"/>
      <c r="K1887" s="247"/>
      <c r="L1887" s="251"/>
      <c r="M1887" s="252"/>
      <c r="N1887" s="253"/>
      <c r="O1887" s="253"/>
      <c r="P1887" s="253"/>
      <c r="Q1887" s="253"/>
      <c r="R1887" s="253"/>
      <c r="S1887" s="253"/>
      <c r="T1887" s="254"/>
      <c r="AT1887" s="255" t="s">
        <v>555</v>
      </c>
      <c r="AU1887" s="255" t="s">
        <v>87</v>
      </c>
      <c r="AV1887" s="15" t="s">
        <v>85</v>
      </c>
      <c r="AW1887" s="15" t="s">
        <v>32</v>
      </c>
      <c r="AX1887" s="15" t="s">
        <v>77</v>
      </c>
      <c r="AY1887" s="255" t="s">
        <v>209</v>
      </c>
    </row>
    <row r="1888" spans="2:51" s="13" customFormat="1">
      <c r="B1888" s="212"/>
      <c r="C1888" s="213"/>
      <c r="D1888" s="214" t="s">
        <v>555</v>
      </c>
      <c r="E1888" s="215" t="s">
        <v>1</v>
      </c>
      <c r="F1888" s="216" t="s">
        <v>2410</v>
      </c>
      <c r="G1888" s="213"/>
      <c r="H1888" s="217">
        <v>14.46</v>
      </c>
      <c r="I1888" s="218"/>
      <c r="J1888" s="213"/>
      <c r="K1888" s="213"/>
      <c r="L1888" s="219"/>
      <c r="M1888" s="220"/>
      <c r="N1888" s="221"/>
      <c r="O1888" s="221"/>
      <c r="P1888" s="221"/>
      <c r="Q1888" s="221"/>
      <c r="R1888" s="221"/>
      <c r="S1888" s="221"/>
      <c r="T1888" s="222"/>
      <c r="AT1888" s="223" t="s">
        <v>555</v>
      </c>
      <c r="AU1888" s="223" t="s">
        <v>87</v>
      </c>
      <c r="AV1888" s="13" t="s">
        <v>87</v>
      </c>
      <c r="AW1888" s="13" t="s">
        <v>32</v>
      </c>
      <c r="AX1888" s="13" t="s">
        <v>77</v>
      </c>
      <c r="AY1888" s="223" t="s">
        <v>209</v>
      </c>
    </row>
    <row r="1889" spans="2:51" s="15" customFormat="1">
      <c r="B1889" s="246"/>
      <c r="C1889" s="247"/>
      <c r="D1889" s="214" t="s">
        <v>555</v>
      </c>
      <c r="E1889" s="248" t="s">
        <v>1</v>
      </c>
      <c r="F1889" s="249" t="s">
        <v>2411</v>
      </c>
      <c r="G1889" s="247"/>
      <c r="H1889" s="248" t="s">
        <v>1</v>
      </c>
      <c r="I1889" s="250"/>
      <c r="J1889" s="247"/>
      <c r="K1889" s="247"/>
      <c r="L1889" s="251"/>
      <c r="M1889" s="252"/>
      <c r="N1889" s="253"/>
      <c r="O1889" s="253"/>
      <c r="P1889" s="253"/>
      <c r="Q1889" s="253"/>
      <c r="R1889" s="253"/>
      <c r="S1889" s="253"/>
      <c r="T1889" s="254"/>
      <c r="AT1889" s="255" t="s">
        <v>555</v>
      </c>
      <c r="AU1889" s="255" t="s">
        <v>87</v>
      </c>
      <c r="AV1889" s="15" t="s">
        <v>85</v>
      </c>
      <c r="AW1889" s="15" t="s">
        <v>32</v>
      </c>
      <c r="AX1889" s="15" t="s">
        <v>77</v>
      </c>
      <c r="AY1889" s="255" t="s">
        <v>209</v>
      </c>
    </row>
    <row r="1890" spans="2:51" s="13" customFormat="1">
      <c r="B1890" s="212"/>
      <c r="C1890" s="213"/>
      <c r="D1890" s="214" t="s">
        <v>555</v>
      </c>
      <c r="E1890" s="215" t="s">
        <v>1</v>
      </c>
      <c r="F1890" s="216" t="s">
        <v>1590</v>
      </c>
      <c r="G1890" s="213"/>
      <c r="H1890" s="217">
        <v>5.84</v>
      </c>
      <c r="I1890" s="218"/>
      <c r="J1890" s="213"/>
      <c r="K1890" s="213"/>
      <c r="L1890" s="219"/>
      <c r="M1890" s="220"/>
      <c r="N1890" s="221"/>
      <c r="O1890" s="221"/>
      <c r="P1890" s="221"/>
      <c r="Q1890" s="221"/>
      <c r="R1890" s="221"/>
      <c r="S1890" s="221"/>
      <c r="T1890" s="222"/>
      <c r="AT1890" s="223" t="s">
        <v>555</v>
      </c>
      <c r="AU1890" s="223" t="s">
        <v>87</v>
      </c>
      <c r="AV1890" s="13" t="s">
        <v>87</v>
      </c>
      <c r="AW1890" s="13" t="s">
        <v>32</v>
      </c>
      <c r="AX1890" s="13" t="s">
        <v>77</v>
      </c>
      <c r="AY1890" s="223" t="s">
        <v>209</v>
      </c>
    </row>
    <row r="1891" spans="2:51" s="15" customFormat="1">
      <c r="B1891" s="246"/>
      <c r="C1891" s="247"/>
      <c r="D1891" s="214" t="s">
        <v>555</v>
      </c>
      <c r="E1891" s="248" t="s">
        <v>1</v>
      </c>
      <c r="F1891" s="249" t="s">
        <v>2412</v>
      </c>
      <c r="G1891" s="247"/>
      <c r="H1891" s="248" t="s">
        <v>1</v>
      </c>
      <c r="I1891" s="250"/>
      <c r="J1891" s="247"/>
      <c r="K1891" s="247"/>
      <c r="L1891" s="251"/>
      <c r="M1891" s="252"/>
      <c r="N1891" s="253"/>
      <c r="O1891" s="253"/>
      <c r="P1891" s="253"/>
      <c r="Q1891" s="253"/>
      <c r="R1891" s="253"/>
      <c r="S1891" s="253"/>
      <c r="T1891" s="254"/>
      <c r="AT1891" s="255" t="s">
        <v>555</v>
      </c>
      <c r="AU1891" s="255" t="s">
        <v>87</v>
      </c>
      <c r="AV1891" s="15" t="s">
        <v>85</v>
      </c>
      <c r="AW1891" s="15" t="s">
        <v>32</v>
      </c>
      <c r="AX1891" s="15" t="s">
        <v>77</v>
      </c>
      <c r="AY1891" s="255" t="s">
        <v>209</v>
      </c>
    </row>
    <row r="1892" spans="2:51" s="13" customFormat="1">
      <c r="B1892" s="212"/>
      <c r="C1892" s="213"/>
      <c r="D1892" s="214" t="s">
        <v>555</v>
      </c>
      <c r="E1892" s="215" t="s">
        <v>1</v>
      </c>
      <c r="F1892" s="216" t="s">
        <v>1590</v>
      </c>
      <c r="G1892" s="213"/>
      <c r="H1892" s="217">
        <v>5.84</v>
      </c>
      <c r="I1892" s="218"/>
      <c r="J1892" s="213"/>
      <c r="K1892" s="213"/>
      <c r="L1892" s="219"/>
      <c r="M1892" s="220"/>
      <c r="N1892" s="221"/>
      <c r="O1892" s="221"/>
      <c r="P1892" s="221"/>
      <c r="Q1892" s="221"/>
      <c r="R1892" s="221"/>
      <c r="S1892" s="221"/>
      <c r="T1892" s="222"/>
      <c r="AT1892" s="223" t="s">
        <v>555</v>
      </c>
      <c r="AU1892" s="223" t="s">
        <v>87</v>
      </c>
      <c r="AV1892" s="13" t="s">
        <v>87</v>
      </c>
      <c r="AW1892" s="13" t="s">
        <v>32</v>
      </c>
      <c r="AX1892" s="13" t="s">
        <v>77</v>
      </c>
      <c r="AY1892" s="223" t="s">
        <v>209</v>
      </c>
    </row>
    <row r="1893" spans="2:51" s="15" customFormat="1">
      <c r="B1893" s="246"/>
      <c r="C1893" s="247"/>
      <c r="D1893" s="214" t="s">
        <v>555</v>
      </c>
      <c r="E1893" s="248" t="s">
        <v>1</v>
      </c>
      <c r="F1893" s="249" t="s">
        <v>2413</v>
      </c>
      <c r="G1893" s="247"/>
      <c r="H1893" s="248" t="s">
        <v>1</v>
      </c>
      <c r="I1893" s="250"/>
      <c r="J1893" s="247"/>
      <c r="K1893" s="247"/>
      <c r="L1893" s="251"/>
      <c r="M1893" s="252"/>
      <c r="N1893" s="253"/>
      <c r="O1893" s="253"/>
      <c r="P1893" s="253"/>
      <c r="Q1893" s="253"/>
      <c r="R1893" s="253"/>
      <c r="S1893" s="253"/>
      <c r="T1893" s="254"/>
      <c r="AT1893" s="255" t="s">
        <v>555</v>
      </c>
      <c r="AU1893" s="255" t="s">
        <v>87</v>
      </c>
      <c r="AV1893" s="15" t="s">
        <v>85</v>
      </c>
      <c r="AW1893" s="15" t="s">
        <v>32</v>
      </c>
      <c r="AX1893" s="15" t="s">
        <v>77</v>
      </c>
      <c r="AY1893" s="255" t="s">
        <v>209</v>
      </c>
    </row>
    <row r="1894" spans="2:51" s="13" customFormat="1">
      <c r="B1894" s="212"/>
      <c r="C1894" s="213"/>
      <c r="D1894" s="214" t="s">
        <v>555</v>
      </c>
      <c r="E1894" s="215" t="s">
        <v>1</v>
      </c>
      <c r="F1894" s="216" t="s">
        <v>2408</v>
      </c>
      <c r="G1894" s="213"/>
      <c r="H1894" s="217">
        <v>14.46</v>
      </c>
      <c r="I1894" s="218"/>
      <c r="J1894" s="213"/>
      <c r="K1894" s="213"/>
      <c r="L1894" s="219"/>
      <c r="M1894" s="220"/>
      <c r="N1894" s="221"/>
      <c r="O1894" s="221"/>
      <c r="P1894" s="221"/>
      <c r="Q1894" s="221"/>
      <c r="R1894" s="221"/>
      <c r="S1894" s="221"/>
      <c r="T1894" s="222"/>
      <c r="AT1894" s="223" t="s">
        <v>555</v>
      </c>
      <c r="AU1894" s="223" t="s">
        <v>87</v>
      </c>
      <c r="AV1894" s="13" t="s">
        <v>87</v>
      </c>
      <c r="AW1894" s="13" t="s">
        <v>32</v>
      </c>
      <c r="AX1894" s="13" t="s">
        <v>77</v>
      </c>
      <c r="AY1894" s="223" t="s">
        <v>209</v>
      </c>
    </row>
    <row r="1895" spans="2:51" s="15" customFormat="1">
      <c r="B1895" s="246"/>
      <c r="C1895" s="247"/>
      <c r="D1895" s="214" t="s">
        <v>555</v>
      </c>
      <c r="E1895" s="248" t="s">
        <v>1</v>
      </c>
      <c r="F1895" s="249" t="s">
        <v>2414</v>
      </c>
      <c r="G1895" s="247"/>
      <c r="H1895" s="248" t="s">
        <v>1</v>
      </c>
      <c r="I1895" s="250"/>
      <c r="J1895" s="247"/>
      <c r="K1895" s="247"/>
      <c r="L1895" s="251"/>
      <c r="M1895" s="252"/>
      <c r="N1895" s="253"/>
      <c r="O1895" s="253"/>
      <c r="P1895" s="253"/>
      <c r="Q1895" s="253"/>
      <c r="R1895" s="253"/>
      <c r="S1895" s="253"/>
      <c r="T1895" s="254"/>
      <c r="AT1895" s="255" t="s">
        <v>555</v>
      </c>
      <c r="AU1895" s="255" t="s">
        <v>87</v>
      </c>
      <c r="AV1895" s="15" t="s">
        <v>85</v>
      </c>
      <c r="AW1895" s="15" t="s">
        <v>32</v>
      </c>
      <c r="AX1895" s="15" t="s">
        <v>77</v>
      </c>
      <c r="AY1895" s="255" t="s">
        <v>209</v>
      </c>
    </row>
    <row r="1896" spans="2:51" s="13" customFormat="1">
      <c r="B1896" s="212"/>
      <c r="C1896" s="213"/>
      <c r="D1896" s="214" t="s">
        <v>555</v>
      </c>
      <c r="E1896" s="215" t="s">
        <v>1</v>
      </c>
      <c r="F1896" s="216" t="s">
        <v>2415</v>
      </c>
      <c r="G1896" s="213"/>
      <c r="H1896" s="217">
        <v>9.32</v>
      </c>
      <c r="I1896" s="218"/>
      <c r="J1896" s="213"/>
      <c r="K1896" s="213"/>
      <c r="L1896" s="219"/>
      <c r="M1896" s="220"/>
      <c r="N1896" s="221"/>
      <c r="O1896" s="221"/>
      <c r="P1896" s="221"/>
      <c r="Q1896" s="221"/>
      <c r="R1896" s="221"/>
      <c r="S1896" s="221"/>
      <c r="T1896" s="222"/>
      <c r="AT1896" s="223" t="s">
        <v>555</v>
      </c>
      <c r="AU1896" s="223" t="s">
        <v>87</v>
      </c>
      <c r="AV1896" s="13" t="s">
        <v>87</v>
      </c>
      <c r="AW1896" s="13" t="s">
        <v>32</v>
      </c>
      <c r="AX1896" s="13" t="s">
        <v>77</v>
      </c>
      <c r="AY1896" s="223" t="s">
        <v>209</v>
      </c>
    </row>
    <row r="1897" spans="2:51" s="15" customFormat="1">
      <c r="B1897" s="246"/>
      <c r="C1897" s="247"/>
      <c r="D1897" s="214" t="s">
        <v>555</v>
      </c>
      <c r="E1897" s="248" t="s">
        <v>1</v>
      </c>
      <c r="F1897" s="249" t="s">
        <v>2416</v>
      </c>
      <c r="G1897" s="247"/>
      <c r="H1897" s="248" t="s">
        <v>1</v>
      </c>
      <c r="I1897" s="250"/>
      <c r="J1897" s="247"/>
      <c r="K1897" s="247"/>
      <c r="L1897" s="251"/>
      <c r="M1897" s="252"/>
      <c r="N1897" s="253"/>
      <c r="O1897" s="253"/>
      <c r="P1897" s="253"/>
      <c r="Q1897" s="253"/>
      <c r="R1897" s="253"/>
      <c r="S1897" s="253"/>
      <c r="T1897" s="254"/>
      <c r="AT1897" s="255" t="s">
        <v>555</v>
      </c>
      <c r="AU1897" s="255" t="s">
        <v>87</v>
      </c>
      <c r="AV1897" s="15" t="s">
        <v>85</v>
      </c>
      <c r="AW1897" s="15" t="s">
        <v>32</v>
      </c>
      <c r="AX1897" s="15" t="s">
        <v>77</v>
      </c>
      <c r="AY1897" s="255" t="s">
        <v>209</v>
      </c>
    </row>
    <row r="1898" spans="2:51" s="13" customFormat="1">
      <c r="B1898" s="212"/>
      <c r="C1898" s="213"/>
      <c r="D1898" s="214" t="s">
        <v>555</v>
      </c>
      <c r="E1898" s="215" t="s">
        <v>1</v>
      </c>
      <c r="F1898" s="216" t="s">
        <v>2417</v>
      </c>
      <c r="G1898" s="213"/>
      <c r="H1898" s="217">
        <v>31.1</v>
      </c>
      <c r="I1898" s="218"/>
      <c r="J1898" s="213"/>
      <c r="K1898" s="213"/>
      <c r="L1898" s="219"/>
      <c r="M1898" s="220"/>
      <c r="N1898" s="221"/>
      <c r="O1898" s="221"/>
      <c r="P1898" s="221"/>
      <c r="Q1898" s="221"/>
      <c r="R1898" s="221"/>
      <c r="S1898" s="221"/>
      <c r="T1898" s="222"/>
      <c r="AT1898" s="223" t="s">
        <v>555</v>
      </c>
      <c r="AU1898" s="223" t="s">
        <v>87</v>
      </c>
      <c r="AV1898" s="13" t="s">
        <v>87</v>
      </c>
      <c r="AW1898" s="13" t="s">
        <v>32</v>
      </c>
      <c r="AX1898" s="13" t="s">
        <v>77</v>
      </c>
      <c r="AY1898" s="223" t="s">
        <v>209</v>
      </c>
    </row>
    <row r="1899" spans="2:51" s="15" customFormat="1">
      <c r="B1899" s="246"/>
      <c r="C1899" s="247"/>
      <c r="D1899" s="214" t="s">
        <v>555</v>
      </c>
      <c r="E1899" s="248" t="s">
        <v>1</v>
      </c>
      <c r="F1899" s="249" t="s">
        <v>2418</v>
      </c>
      <c r="G1899" s="247"/>
      <c r="H1899" s="248" t="s">
        <v>1</v>
      </c>
      <c r="I1899" s="250"/>
      <c r="J1899" s="247"/>
      <c r="K1899" s="247"/>
      <c r="L1899" s="251"/>
      <c r="M1899" s="252"/>
      <c r="N1899" s="253"/>
      <c r="O1899" s="253"/>
      <c r="P1899" s="253"/>
      <c r="Q1899" s="253"/>
      <c r="R1899" s="253"/>
      <c r="S1899" s="253"/>
      <c r="T1899" s="254"/>
      <c r="AT1899" s="255" t="s">
        <v>555</v>
      </c>
      <c r="AU1899" s="255" t="s">
        <v>87</v>
      </c>
      <c r="AV1899" s="15" t="s">
        <v>85</v>
      </c>
      <c r="AW1899" s="15" t="s">
        <v>32</v>
      </c>
      <c r="AX1899" s="15" t="s">
        <v>77</v>
      </c>
      <c r="AY1899" s="255" t="s">
        <v>209</v>
      </c>
    </row>
    <row r="1900" spans="2:51" s="13" customFormat="1">
      <c r="B1900" s="212"/>
      <c r="C1900" s="213"/>
      <c r="D1900" s="214" t="s">
        <v>555</v>
      </c>
      <c r="E1900" s="215" t="s">
        <v>1</v>
      </c>
      <c r="F1900" s="216" t="s">
        <v>2419</v>
      </c>
      <c r="G1900" s="213"/>
      <c r="H1900" s="217">
        <v>166.38</v>
      </c>
      <c r="I1900" s="218"/>
      <c r="J1900" s="213"/>
      <c r="K1900" s="213"/>
      <c r="L1900" s="219"/>
      <c r="M1900" s="220"/>
      <c r="N1900" s="221"/>
      <c r="O1900" s="221"/>
      <c r="P1900" s="221"/>
      <c r="Q1900" s="221"/>
      <c r="R1900" s="221"/>
      <c r="S1900" s="221"/>
      <c r="T1900" s="222"/>
      <c r="AT1900" s="223" t="s">
        <v>555</v>
      </c>
      <c r="AU1900" s="223" t="s">
        <v>87</v>
      </c>
      <c r="AV1900" s="13" t="s">
        <v>87</v>
      </c>
      <c r="AW1900" s="13" t="s">
        <v>32</v>
      </c>
      <c r="AX1900" s="13" t="s">
        <v>77</v>
      </c>
      <c r="AY1900" s="223" t="s">
        <v>209</v>
      </c>
    </row>
    <row r="1901" spans="2:51" s="15" customFormat="1">
      <c r="B1901" s="246"/>
      <c r="C1901" s="247"/>
      <c r="D1901" s="214" t="s">
        <v>555</v>
      </c>
      <c r="E1901" s="248" t="s">
        <v>1</v>
      </c>
      <c r="F1901" s="249" t="s">
        <v>2420</v>
      </c>
      <c r="G1901" s="247"/>
      <c r="H1901" s="248" t="s">
        <v>1</v>
      </c>
      <c r="I1901" s="250"/>
      <c r="J1901" s="247"/>
      <c r="K1901" s="247"/>
      <c r="L1901" s="251"/>
      <c r="M1901" s="252"/>
      <c r="N1901" s="253"/>
      <c r="O1901" s="253"/>
      <c r="P1901" s="253"/>
      <c r="Q1901" s="253"/>
      <c r="R1901" s="253"/>
      <c r="S1901" s="253"/>
      <c r="T1901" s="254"/>
      <c r="AT1901" s="255" t="s">
        <v>555</v>
      </c>
      <c r="AU1901" s="255" t="s">
        <v>87</v>
      </c>
      <c r="AV1901" s="15" t="s">
        <v>85</v>
      </c>
      <c r="AW1901" s="15" t="s">
        <v>32</v>
      </c>
      <c r="AX1901" s="15" t="s">
        <v>77</v>
      </c>
      <c r="AY1901" s="255" t="s">
        <v>209</v>
      </c>
    </row>
    <row r="1902" spans="2:51" s="13" customFormat="1">
      <c r="B1902" s="212"/>
      <c r="C1902" s="213"/>
      <c r="D1902" s="214" t="s">
        <v>555</v>
      </c>
      <c r="E1902" s="215" t="s">
        <v>1</v>
      </c>
      <c r="F1902" s="216" t="s">
        <v>2421</v>
      </c>
      <c r="G1902" s="213"/>
      <c r="H1902" s="217">
        <v>29.52</v>
      </c>
      <c r="I1902" s="218"/>
      <c r="J1902" s="213"/>
      <c r="K1902" s="213"/>
      <c r="L1902" s="219"/>
      <c r="M1902" s="220"/>
      <c r="N1902" s="221"/>
      <c r="O1902" s="221"/>
      <c r="P1902" s="221"/>
      <c r="Q1902" s="221"/>
      <c r="R1902" s="221"/>
      <c r="S1902" s="221"/>
      <c r="T1902" s="222"/>
      <c r="AT1902" s="223" t="s">
        <v>555</v>
      </c>
      <c r="AU1902" s="223" t="s">
        <v>87</v>
      </c>
      <c r="AV1902" s="13" t="s">
        <v>87</v>
      </c>
      <c r="AW1902" s="13" t="s">
        <v>32</v>
      </c>
      <c r="AX1902" s="13" t="s">
        <v>77</v>
      </c>
      <c r="AY1902" s="223" t="s">
        <v>209</v>
      </c>
    </row>
    <row r="1903" spans="2:51" s="15" customFormat="1">
      <c r="B1903" s="246"/>
      <c r="C1903" s="247"/>
      <c r="D1903" s="214" t="s">
        <v>555</v>
      </c>
      <c r="E1903" s="248" t="s">
        <v>1</v>
      </c>
      <c r="F1903" s="249" t="s">
        <v>2422</v>
      </c>
      <c r="G1903" s="247"/>
      <c r="H1903" s="248" t="s">
        <v>1</v>
      </c>
      <c r="I1903" s="250"/>
      <c r="J1903" s="247"/>
      <c r="K1903" s="247"/>
      <c r="L1903" s="251"/>
      <c r="M1903" s="252"/>
      <c r="N1903" s="253"/>
      <c r="O1903" s="253"/>
      <c r="P1903" s="253"/>
      <c r="Q1903" s="253"/>
      <c r="R1903" s="253"/>
      <c r="S1903" s="253"/>
      <c r="T1903" s="254"/>
      <c r="AT1903" s="255" t="s">
        <v>555</v>
      </c>
      <c r="AU1903" s="255" t="s">
        <v>87</v>
      </c>
      <c r="AV1903" s="15" t="s">
        <v>85</v>
      </c>
      <c r="AW1903" s="15" t="s">
        <v>32</v>
      </c>
      <c r="AX1903" s="15" t="s">
        <v>77</v>
      </c>
      <c r="AY1903" s="255" t="s">
        <v>209</v>
      </c>
    </row>
    <row r="1904" spans="2:51" s="13" customFormat="1">
      <c r="B1904" s="212"/>
      <c r="C1904" s="213"/>
      <c r="D1904" s="214" t="s">
        <v>555</v>
      </c>
      <c r="E1904" s="215" t="s">
        <v>1</v>
      </c>
      <c r="F1904" s="216" t="s">
        <v>2423</v>
      </c>
      <c r="G1904" s="213"/>
      <c r="H1904" s="217">
        <v>9.07</v>
      </c>
      <c r="I1904" s="218"/>
      <c r="J1904" s="213"/>
      <c r="K1904" s="213"/>
      <c r="L1904" s="219"/>
      <c r="M1904" s="220"/>
      <c r="N1904" s="221"/>
      <c r="O1904" s="221"/>
      <c r="P1904" s="221"/>
      <c r="Q1904" s="221"/>
      <c r="R1904" s="221"/>
      <c r="S1904" s="221"/>
      <c r="T1904" s="222"/>
      <c r="AT1904" s="223" t="s">
        <v>555</v>
      </c>
      <c r="AU1904" s="223" t="s">
        <v>87</v>
      </c>
      <c r="AV1904" s="13" t="s">
        <v>87</v>
      </c>
      <c r="AW1904" s="13" t="s">
        <v>32</v>
      </c>
      <c r="AX1904" s="13" t="s">
        <v>77</v>
      </c>
      <c r="AY1904" s="223" t="s">
        <v>209</v>
      </c>
    </row>
    <row r="1905" spans="2:51" s="15" customFormat="1">
      <c r="B1905" s="246"/>
      <c r="C1905" s="247"/>
      <c r="D1905" s="214" t="s">
        <v>555</v>
      </c>
      <c r="E1905" s="248" t="s">
        <v>1</v>
      </c>
      <c r="F1905" s="249" t="s">
        <v>2424</v>
      </c>
      <c r="G1905" s="247"/>
      <c r="H1905" s="248" t="s">
        <v>1</v>
      </c>
      <c r="I1905" s="250"/>
      <c r="J1905" s="247"/>
      <c r="K1905" s="247"/>
      <c r="L1905" s="251"/>
      <c r="M1905" s="252"/>
      <c r="N1905" s="253"/>
      <c r="O1905" s="253"/>
      <c r="P1905" s="253"/>
      <c r="Q1905" s="253"/>
      <c r="R1905" s="253"/>
      <c r="S1905" s="253"/>
      <c r="T1905" s="254"/>
      <c r="AT1905" s="255" t="s">
        <v>555</v>
      </c>
      <c r="AU1905" s="255" t="s">
        <v>87</v>
      </c>
      <c r="AV1905" s="15" t="s">
        <v>85</v>
      </c>
      <c r="AW1905" s="15" t="s">
        <v>32</v>
      </c>
      <c r="AX1905" s="15" t="s">
        <v>77</v>
      </c>
      <c r="AY1905" s="255" t="s">
        <v>209</v>
      </c>
    </row>
    <row r="1906" spans="2:51" s="13" customFormat="1">
      <c r="B1906" s="212"/>
      <c r="C1906" s="213"/>
      <c r="D1906" s="214" t="s">
        <v>555</v>
      </c>
      <c r="E1906" s="215" t="s">
        <v>1</v>
      </c>
      <c r="F1906" s="216" t="s">
        <v>2297</v>
      </c>
      <c r="G1906" s="213"/>
      <c r="H1906" s="217">
        <v>19.98</v>
      </c>
      <c r="I1906" s="218"/>
      <c r="J1906" s="213"/>
      <c r="K1906" s="213"/>
      <c r="L1906" s="219"/>
      <c r="M1906" s="220"/>
      <c r="N1906" s="221"/>
      <c r="O1906" s="221"/>
      <c r="P1906" s="221"/>
      <c r="Q1906" s="221"/>
      <c r="R1906" s="221"/>
      <c r="S1906" s="221"/>
      <c r="T1906" s="222"/>
      <c r="AT1906" s="223" t="s">
        <v>555</v>
      </c>
      <c r="AU1906" s="223" t="s">
        <v>87</v>
      </c>
      <c r="AV1906" s="13" t="s">
        <v>87</v>
      </c>
      <c r="AW1906" s="13" t="s">
        <v>32</v>
      </c>
      <c r="AX1906" s="13" t="s">
        <v>77</v>
      </c>
      <c r="AY1906" s="223" t="s">
        <v>209</v>
      </c>
    </row>
    <row r="1907" spans="2:51" s="15" customFormat="1">
      <c r="B1907" s="246"/>
      <c r="C1907" s="247"/>
      <c r="D1907" s="214" t="s">
        <v>555</v>
      </c>
      <c r="E1907" s="248" t="s">
        <v>1</v>
      </c>
      <c r="F1907" s="249" t="s">
        <v>2425</v>
      </c>
      <c r="G1907" s="247"/>
      <c r="H1907" s="248" t="s">
        <v>1</v>
      </c>
      <c r="I1907" s="250"/>
      <c r="J1907" s="247"/>
      <c r="K1907" s="247"/>
      <c r="L1907" s="251"/>
      <c r="M1907" s="252"/>
      <c r="N1907" s="253"/>
      <c r="O1907" s="253"/>
      <c r="P1907" s="253"/>
      <c r="Q1907" s="253"/>
      <c r="R1907" s="253"/>
      <c r="S1907" s="253"/>
      <c r="T1907" s="254"/>
      <c r="AT1907" s="255" t="s">
        <v>555</v>
      </c>
      <c r="AU1907" s="255" t="s">
        <v>87</v>
      </c>
      <c r="AV1907" s="15" t="s">
        <v>85</v>
      </c>
      <c r="AW1907" s="15" t="s">
        <v>32</v>
      </c>
      <c r="AX1907" s="15" t="s">
        <v>77</v>
      </c>
      <c r="AY1907" s="255" t="s">
        <v>209</v>
      </c>
    </row>
    <row r="1908" spans="2:51" s="13" customFormat="1">
      <c r="B1908" s="212"/>
      <c r="C1908" s="213"/>
      <c r="D1908" s="214" t="s">
        <v>555</v>
      </c>
      <c r="E1908" s="215" t="s">
        <v>1</v>
      </c>
      <c r="F1908" s="216" t="s">
        <v>2426</v>
      </c>
      <c r="G1908" s="213"/>
      <c r="H1908" s="217">
        <v>3.47</v>
      </c>
      <c r="I1908" s="218"/>
      <c r="J1908" s="213"/>
      <c r="K1908" s="213"/>
      <c r="L1908" s="219"/>
      <c r="M1908" s="220"/>
      <c r="N1908" s="221"/>
      <c r="O1908" s="221"/>
      <c r="P1908" s="221"/>
      <c r="Q1908" s="221"/>
      <c r="R1908" s="221"/>
      <c r="S1908" s="221"/>
      <c r="T1908" s="222"/>
      <c r="AT1908" s="223" t="s">
        <v>555</v>
      </c>
      <c r="AU1908" s="223" t="s">
        <v>87</v>
      </c>
      <c r="AV1908" s="13" t="s">
        <v>87</v>
      </c>
      <c r="AW1908" s="13" t="s">
        <v>32</v>
      </c>
      <c r="AX1908" s="13" t="s">
        <v>77</v>
      </c>
      <c r="AY1908" s="223" t="s">
        <v>209</v>
      </c>
    </row>
    <row r="1909" spans="2:51" s="15" customFormat="1">
      <c r="B1909" s="246"/>
      <c r="C1909" s="247"/>
      <c r="D1909" s="214" t="s">
        <v>555</v>
      </c>
      <c r="E1909" s="248" t="s">
        <v>1</v>
      </c>
      <c r="F1909" s="249" t="s">
        <v>2427</v>
      </c>
      <c r="G1909" s="247"/>
      <c r="H1909" s="248" t="s">
        <v>1</v>
      </c>
      <c r="I1909" s="250"/>
      <c r="J1909" s="247"/>
      <c r="K1909" s="247"/>
      <c r="L1909" s="251"/>
      <c r="M1909" s="252"/>
      <c r="N1909" s="253"/>
      <c r="O1909" s="253"/>
      <c r="P1909" s="253"/>
      <c r="Q1909" s="253"/>
      <c r="R1909" s="253"/>
      <c r="S1909" s="253"/>
      <c r="T1909" s="254"/>
      <c r="AT1909" s="255" t="s">
        <v>555</v>
      </c>
      <c r="AU1909" s="255" t="s">
        <v>87</v>
      </c>
      <c r="AV1909" s="15" t="s">
        <v>85</v>
      </c>
      <c r="AW1909" s="15" t="s">
        <v>32</v>
      </c>
      <c r="AX1909" s="15" t="s">
        <v>77</v>
      </c>
      <c r="AY1909" s="255" t="s">
        <v>209</v>
      </c>
    </row>
    <row r="1910" spans="2:51" s="13" customFormat="1">
      <c r="B1910" s="212"/>
      <c r="C1910" s="213"/>
      <c r="D1910" s="214" t="s">
        <v>555</v>
      </c>
      <c r="E1910" s="215" t="s">
        <v>1</v>
      </c>
      <c r="F1910" s="216" t="s">
        <v>1620</v>
      </c>
      <c r="G1910" s="213"/>
      <c r="H1910" s="217">
        <v>0.99</v>
      </c>
      <c r="I1910" s="218"/>
      <c r="J1910" s="213"/>
      <c r="K1910" s="213"/>
      <c r="L1910" s="219"/>
      <c r="M1910" s="220"/>
      <c r="N1910" s="221"/>
      <c r="O1910" s="221"/>
      <c r="P1910" s="221"/>
      <c r="Q1910" s="221"/>
      <c r="R1910" s="221"/>
      <c r="S1910" s="221"/>
      <c r="T1910" s="222"/>
      <c r="AT1910" s="223" t="s">
        <v>555</v>
      </c>
      <c r="AU1910" s="223" t="s">
        <v>87</v>
      </c>
      <c r="AV1910" s="13" t="s">
        <v>87</v>
      </c>
      <c r="AW1910" s="13" t="s">
        <v>32</v>
      </c>
      <c r="AX1910" s="13" t="s">
        <v>77</v>
      </c>
      <c r="AY1910" s="223" t="s">
        <v>209</v>
      </c>
    </row>
    <row r="1911" spans="2:51" s="15" customFormat="1">
      <c r="B1911" s="246"/>
      <c r="C1911" s="247"/>
      <c r="D1911" s="214" t="s">
        <v>555</v>
      </c>
      <c r="E1911" s="248" t="s">
        <v>1</v>
      </c>
      <c r="F1911" s="249" t="s">
        <v>2428</v>
      </c>
      <c r="G1911" s="247"/>
      <c r="H1911" s="248" t="s">
        <v>1</v>
      </c>
      <c r="I1911" s="250"/>
      <c r="J1911" s="247"/>
      <c r="K1911" s="247"/>
      <c r="L1911" s="251"/>
      <c r="M1911" s="252"/>
      <c r="N1911" s="253"/>
      <c r="O1911" s="253"/>
      <c r="P1911" s="253"/>
      <c r="Q1911" s="253"/>
      <c r="R1911" s="253"/>
      <c r="S1911" s="253"/>
      <c r="T1911" s="254"/>
      <c r="AT1911" s="255" t="s">
        <v>555</v>
      </c>
      <c r="AU1911" s="255" t="s">
        <v>87</v>
      </c>
      <c r="AV1911" s="15" t="s">
        <v>85</v>
      </c>
      <c r="AW1911" s="15" t="s">
        <v>32</v>
      </c>
      <c r="AX1911" s="15" t="s">
        <v>77</v>
      </c>
      <c r="AY1911" s="255" t="s">
        <v>209</v>
      </c>
    </row>
    <row r="1912" spans="2:51" s="13" customFormat="1">
      <c r="B1912" s="212"/>
      <c r="C1912" s="213"/>
      <c r="D1912" s="214" t="s">
        <v>555</v>
      </c>
      <c r="E1912" s="215" t="s">
        <v>1</v>
      </c>
      <c r="F1912" s="216" t="s">
        <v>2429</v>
      </c>
      <c r="G1912" s="213"/>
      <c r="H1912" s="217">
        <v>19.559999999999999</v>
      </c>
      <c r="I1912" s="218"/>
      <c r="J1912" s="213"/>
      <c r="K1912" s="213"/>
      <c r="L1912" s="219"/>
      <c r="M1912" s="220"/>
      <c r="N1912" s="221"/>
      <c r="O1912" s="221"/>
      <c r="P1912" s="221"/>
      <c r="Q1912" s="221"/>
      <c r="R1912" s="221"/>
      <c r="S1912" s="221"/>
      <c r="T1912" s="222"/>
      <c r="AT1912" s="223" t="s">
        <v>555</v>
      </c>
      <c r="AU1912" s="223" t="s">
        <v>87</v>
      </c>
      <c r="AV1912" s="13" t="s">
        <v>87</v>
      </c>
      <c r="AW1912" s="13" t="s">
        <v>32</v>
      </c>
      <c r="AX1912" s="13" t="s">
        <v>77</v>
      </c>
      <c r="AY1912" s="223" t="s">
        <v>209</v>
      </c>
    </row>
    <row r="1913" spans="2:51" s="15" customFormat="1">
      <c r="B1913" s="246"/>
      <c r="C1913" s="247"/>
      <c r="D1913" s="214" t="s">
        <v>555</v>
      </c>
      <c r="E1913" s="248" t="s">
        <v>1</v>
      </c>
      <c r="F1913" s="249" t="s">
        <v>2430</v>
      </c>
      <c r="G1913" s="247"/>
      <c r="H1913" s="248" t="s">
        <v>1</v>
      </c>
      <c r="I1913" s="250"/>
      <c r="J1913" s="247"/>
      <c r="K1913" s="247"/>
      <c r="L1913" s="251"/>
      <c r="M1913" s="252"/>
      <c r="N1913" s="253"/>
      <c r="O1913" s="253"/>
      <c r="P1913" s="253"/>
      <c r="Q1913" s="253"/>
      <c r="R1913" s="253"/>
      <c r="S1913" s="253"/>
      <c r="T1913" s="254"/>
      <c r="AT1913" s="255" t="s">
        <v>555</v>
      </c>
      <c r="AU1913" s="255" t="s">
        <v>87</v>
      </c>
      <c r="AV1913" s="15" t="s">
        <v>85</v>
      </c>
      <c r="AW1913" s="15" t="s">
        <v>32</v>
      </c>
      <c r="AX1913" s="15" t="s">
        <v>77</v>
      </c>
      <c r="AY1913" s="255" t="s">
        <v>209</v>
      </c>
    </row>
    <row r="1914" spans="2:51" s="13" customFormat="1">
      <c r="B1914" s="212"/>
      <c r="C1914" s="213"/>
      <c r="D1914" s="214" t="s">
        <v>555</v>
      </c>
      <c r="E1914" s="215" t="s">
        <v>1</v>
      </c>
      <c r="F1914" s="216" t="s">
        <v>2429</v>
      </c>
      <c r="G1914" s="213"/>
      <c r="H1914" s="217">
        <v>19.559999999999999</v>
      </c>
      <c r="I1914" s="218"/>
      <c r="J1914" s="213"/>
      <c r="K1914" s="213"/>
      <c r="L1914" s="219"/>
      <c r="M1914" s="220"/>
      <c r="N1914" s="221"/>
      <c r="O1914" s="221"/>
      <c r="P1914" s="221"/>
      <c r="Q1914" s="221"/>
      <c r="R1914" s="221"/>
      <c r="S1914" s="221"/>
      <c r="T1914" s="222"/>
      <c r="AT1914" s="223" t="s">
        <v>555</v>
      </c>
      <c r="AU1914" s="223" t="s">
        <v>87</v>
      </c>
      <c r="AV1914" s="13" t="s">
        <v>87</v>
      </c>
      <c r="AW1914" s="13" t="s">
        <v>32</v>
      </c>
      <c r="AX1914" s="13" t="s">
        <v>77</v>
      </c>
      <c r="AY1914" s="223" t="s">
        <v>209</v>
      </c>
    </row>
    <row r="1915" spans="2:51" s="15" customFormat="1">
      <c r="B1915" s="246"/>
      <c r="C1915" s="247"/>
      <c r="D1915" s="214" t="s">
        <v>555</v>
      </c>
      <c r="E1915" s="248" t="s">
        <v>1</v>
      </c>
      <c r="F1915" s="249" t="s">
        <v>2431</v>
      </c>
      <c r="G1915" s="247"/>
      <c r="H1915" s="248" t="s">
        <v>1</v>
      </c>
      <c r="I1915" s="250"/>
      <c r="J1915" s="247"/>
      <c r="K1915" s="247"/>
      <c r="L1915" s="251"/>
      <c r="M1915" s="252"/>
      <c r="N1915" s="253"/>
      <c r="O1915" s="253"/>
      <c r="P1915" s="253"/>
      <c r="Q1915" s="253"/>
      <c r="R1915" s="253"/>
      <c r="S1915" s="253"/>
      <c r="T1915" s="254"/>
      <c r="AT1915" s="255" t="s">
        <v>555</v>
      </c>
      <c r="AU1915" s="255" t="s">
        <v>87</v>
      </c>
      <c r="AV1915" s="15" t="s">
        <v>85</v>
      </c>
      <c r="AW1915" s="15" t="s">
        <v>32</v>
      </c>
      <c r="AX1915" s="15" t="s">
        <v>77</v>
      </c>
      <c r="AY1915" s="255" t="s">
        <v>209</v>
      </c>
    </row>
    <row r="1916" spans="2:51" s="13" customFormat="1">
      <c r="B1916" s="212"/>
      <c r="C1916" s="213"/>
      <c r="D1916" s="214" t="s">
        <v>555</v>
      </c>
      <c r="E1916" s="215" t="s">
        <v>1</v>
      </c>
      <c r="F1916" s="216" t="s">
        <v>2432</v>
      </c>
      <c r="G1916" s="213"/>
      <c r="H1916" s="217">
        <v>11.92</v>
      </c>
      <c r="I1916" s="218"/>
      <c r="J1916" s="213"/>
      <c r="K1916" s="213"/>
      <c r="L1916" s="219"/>
      <c r="M1916" s="220"/>
      <c r="N1916" s="221"/>
      <c r="O1916" s="221"/>
      <c r="P1916" s="221"/>
      <c r="Q1916" s="221"/>
      <c r="R1916" s="221"/>
      <c r="S1916" s="221"/>
      <c r="T1916" s="222"/>
      <c r="AT1916" s="223" t="s">
        <v>555</v>
      </c>
      <c r="AU1916" s="223" t="s">
        <v>87</v>
      </c>
      <c r="AV1916" s="13" t="s">
        <v>87</v>
      </c>
      <c r="AW1916" s="13" t="s">
        <v>32</v>
      </c>
      <c r="AX1916" s="13" t="s">
        <v>77</v>
      </c>
      <c r="AY1916" s="223" t="s">
        <v>209</v>
      </c>
    </row>
    <row r="1917" spans="2:51" s="15" customFormat="1">
      <c r="B1917" s="246"/>
      <c r="C1917" s="247"/>
      <c r="D1917" s="214" t="s">
        <v>555</v>
      </c>
      <c r="E1917" s="248" t="s">
        <v>1</v>
      </c>
      <c r="F1917" s="249" t="s">
        <v>2433</v>
      </c>
      <c r="G1917" s="247"/>
      <c r="H1917" s="248" t="s">
        <v>1</v>
      </c>
      <c r="I1917" s="250"/>
      <c r="J1917" s="247"/>
      <c r="K1917" s="247"/>
      <c r="L1917" s="251"/>
      <c r="M1917" s="252"/>
      <c r="N1917" s="253"/>
      <c r="O1917" s="253"/>
      <c r="P1917" s="253"/>
      <c r="Q1917" s="253"/>
      <c r="R1917" s="253"/>
      <c r="S1917" s="253"/>
      <c r="T1917" s="254"/>
      <c r="AT1917" s="255" t="s">
        <v>555</v>
      </c>
      <c r="AU1917" s="255" t="s">
        <v>87</v>
      </c>
      <c r="AV1917" s="15" t="s">
        <v>85</v>
      </c>
      <c r="AW1917" s="15" t="s">
        <v>32</v>
      </c>
      <c r="AX1917" s="15" t="s">
        <v>77</v>
      </c>
      <c r="AY1917" s="255" t="s">
        <v>209</v>
      </c>
    </row>
    <row r="1918" spans="2:51" s="13" customFormat="1">
      <c r="B1918" s="212"/>
      <c r="C1918" s="213"/>
      <c r="D1918" s="214" t="s">
        <v>555</v>
      </c>
      <c r="E1918" s="215" t="s">
        <v>1</v>
      </c>
      <c r="F1918" s="216" t="s">
        <v>2434</v>
      </c>
      <c r="G1918" s="213"/>
      <c r="H1918" s="217">
        <v>16.309999999999999</v>
      </c>
      <c r="I1918" s="218"/>
      <c r="J1918" s="213"/>
      <c r="K1918" s="213"/>
      <c r="L1918" s="219"/>
      <c r="M1918" s="220"/>
      <c r="N1918" s="221"/>
      <c r="O1918" s="221"/>
      <c r="P1918" s="221"/>
      <c r="Q1918" s="221"/>
      <c r="R1918" s="221"/>
      <c r="S1918" s="221"/>
      <c r="T1918" s="222"/>
      <c r="AT1918" s="223" t="s">
        <v>555</v>
      </c>
      <c r="AU1918" s="223" t="s">
        <v>87</v>
      </c>
      <c r="AV1918" s="13" t="s">
        <v>87</v>
      </c>
      <c r="AW1918" s="13" t="s">
        <v>32</v>
      </c>
      <c r="AX1918" s="13" t="s">
        <v>77</v>
      </c>
      <c r="AY1918" s="223" t="s">
        <v>209</v>
      </c>
    </row>
    <row r="1919" spans="2:51" s="16" customFormat="1">
      <c r="B1919" s="260"/>
      <c r="C1919" s="261"/>
      <c r="D1919" s="214" t="s">
        <v>555</v>
      </c>
      <c r="E1919" s="262" t="s">
        <v>1</v>
      </c>
      <c r="F1919" s="263" t="s">
        <v>942</v>
      </c>
      <c r="G1919" s="261"/>
      <c r="H1919" s="264">
        <v>1631.7399999999996</v>
      </c>
      <c r="I1919" s="265"/>
      <c r="J1919" s="261"/>
      <c r="K1919" s="261"/>
      <c r="L1919" s="266"/>
      <c r="M1919" s="267"/>
      <c r="N1919" s="268"/>
      <c r="O1919" s="268"/>
      <c r="P1919" s="268"/>
      <c r="Q1919" s="268"/>
      <c r="R1919" s="268"/>
      <c r="S1919" s="268"/>
      <c r="T1919" s="269"/>
      <c r="AT1919" s="270" t="s">
        <v>555</v>
      </c>
      <c r="AU1919" s="270" t="s">
        <v>87</v>
      </c>
      <c r="AV1919" s="16" t="s">
        <v>226</v>
      </c>
      <c r="AW1919" s="16" t="s">
        <v>32</v>
      </c>
      <c r="AX1919" s="16" t="s">
        <v>77</v>
      </c>
      <c r="AY1919" s="270" t="s">
        <v>209</v>
      </c>
    </row>
    <row r="1920" spans="2:51" s="15" customFormat="1">
      <c r="B1920" s="246"/>
      <c r="C1920" s="247"/>
      <c r="D1920" s="214" t="s">
        <v>555</v>
      </c>
      <c r="E1920" s="248" t="s">
        <v>1</v>
      </c>
      <c r="F1920" s="249" t="s">
        <v>1851</v>
      </c>
      <c r="G1920" s="247"/>
      <c r="H1920" s="248" t="s">
        <v>1</v>
      </c>
      <c r="I1920" s="250"/>
      <c r="J1920" s="247"/>
      <c r="K1920" s="247"/>
      <c r="L1920" s="251"/>
      <c r="M1920" s="252"/>
      <c r="N1920" s="253"/>
      <c r="O1920" s="253"/>
      <c r="P1920" s="253"/>
      <c r="Q1920" s="253"/>
      <c r="R1920" s="253"/>
      <c r="S1920" s="253"/>
      <c r="T1920" s="254"/>
      <c r="AT1920" s="255" t="s">
        <v>555</v>
      </c>
      <c r="AU1920" s="255" t="s">
        <v>87</v>
      </c>
      <c r="AV1920" s="15" t="s">
        <v>85</v>
      </c>
      <c r="AW1920" s="15" t="s">
        <v>32</v>
      </c>
      <c r="AX1920" s="15" t="s">
        <v>77</v>
      </c>
      <c r="AY1920" s="255" t="s">
        <v>209</v>
      </c>
    </row>
    <row r="1921" spans="2:51" s="15" customFormat="1">
      <c r="B1921" s="246"/>
      <c r="C1921" s="247"/>
      <c r="D1921" s="214" t="s">
        <v>555</v>
      </c>
      <c r="E1921" s="248" t="s">
        <v>1</v>
      </c>
      <c r="F1921" s="249" t="s">
        <v>2435</v>
      </c>
      <c r="G1921" s="247"/>
      <c r="H1921" s="248" t="s">
        <v>1</v>
      </c>
      <c r="I1921" s="250"/>
      <c r="J1921" s="247"/>
      <c r="K1921" s="247"/>
      <c r="L1921" s="251"/>
      <c r="M1921" s="252"/>
      <c r="N1921" s="253"/>
      <c r="O1921" s="253"/>
      <c r="P1921" s="253"/>
      <c r="Q1921" s="253"/>
      <c r="R1921" s="253"/>
      <c r="S1921" s="253"/>
      <c r="T1921" s="254"/>
      <c r="AT1921" s="255" t="s">
        <v>555</v>
      </c>
      <c r="AU1921" s="255" t="s">
        <v>87</v>
      </c>
      <c r="AV1921" s="15" t="s">
        <v>85</v>
      </c>
      <c r="AW1921" s="15" t="s">
        <v>32</v>
      </c>
      <c r="AX1921" s="15" t="s">
        <v>77</v>
      </c>
      <c r="AY1921" s="255" t="s">
        <v>209</v>
      </c>
    </row>
    <row r="1922" spans="2:51" s="13" customFormat="1">
      <c r="B1922" s="212"/>
      <c r="C1922" s="213"/>
      <c r="D1922" s="214" t="s">
        <v>555</v>
      </c>
      <c r="E1922" s="215" t="s">
        <v>1</v>
      </c>
      <c r="F1922" s="216" t="s">
        <v>2436</v>
      </c>
      <c r="G1922" s="213"/>
      <c r="H1922" s="217">
        <v>19.579999999999998</v>
      </c>
      <c r="I1922" s="218"/>
      <c r="J1922" s="213"/>
      <c r="K1922" s="213"/>
      <c r="L1922" s="219"/>
      <c r="M1922" s="220"/>
      <c r="N1922" s="221"/>
      <c r="O1922" s="221"/>
      <c r="P1922" s="221"/>
      <c r="Q1922" s="221"/>
      <c r="R1922" s="221"/>
      <c r="S1922" s="221"/>
      <c r="T1922" s="222"/>
      <c r="AT1922" s="223" t="s">
        <v>555</v>
      </c>
      <c r="AU1922" s="223" t="s">
        <v>87</v>
      </c>
      <c r="AV1922" s="13" t="s">
        <v>87</v>
      </c>
      <c r="AW1922" s="13" t="s">
        <v>32</v>
      </c>
      <c r="AX1922" s="13" t="s">
        <v>77</v>
      </c>
      <c r="AY1922" s="223" t="s">
        <v>209</v>
      </c>
    </row>
    <row r="1923" spans="2:51" s="15" customFormat="1">
      <c r="B1923" s="246"/>
      <c r="C1923" s="247"/>
      <c r="D1923" s="214" t="s">
        <v>555</v>
      </c>
      <c r="E1923" s="248" t="s">
        <v>1</v>
      </c>
      <c r="F1923" s="249" t="s">
        <v>2437</v>
      </c>
      <c r="G1923" s="247"/>
      <c r="H1923" s="248" t="s">
        <v>1</v>
      </c>
      <c r="I1923" s="250"/>
      <c r="J1923" s="247"/>
      <c r="K1923" s="247"/>
      <c r="L1923" s="251"/>
      <c r="M1923" s="252"/>
      <c r="N1923" s="253"/>
      <c r="O1923" s="253"/>
      <c r="P1923" s="253"/>
      <c r="Q1923" s="253"/>
      <c r="R1923" s="253"/>
      <c r="S1923" s="253"/>
      <c r="T1923" s="254"/>
      <c r="AT1923" s="255" t="s">
        <v>555</v>
      </c>
      <c r="AU1923" s="255" t="s">
        <v>87</v>
      </c>
      <c r="AV1923" s="15" t="s">
        <v>85</v>
      </c>
      <c r="AW1923" s="15" t="s">
        <v>32</v>
      </c>
      <c r="AX1923" s="15" t="s">
        <v>77</v>
      </c>
      <c r="AY1923" s="255" t="s">
        <v>209</v>
      </c>
    </row>
    <row r="1924" spans="2:51" s="13" customFormat="1">
      <c r="B1924" s="212"/>
      <c r="C1924" s="213"/>
      <c r="D1924" s="214" t="s">
        <v>555</v>
      </c>
      <c r="E1924" s="215" t="s">
        <v>1</v>
      </c>
      <c r="F1924" s="216" t="s">
        <v>2429</v>
      </c>
      <c r="G1924" s="213"/>
      <c r="H1924" s="217">
        <v>19.559999999999999</v>
      </c>
      <c r="I1924" s="218"/>
      <c r="J1924" s="213"/>
      <c r="K1924" s="213"/>
      <c r="L1924" s="219"/>
      <c r="M1924" s="220"/>
      <c r="N1924" s="221"/>
      <c r="O1924" s="221"/>
      <c r="P1924" s="221"/>
      <c r="Q1924" s="221"/>
      <c r="R1924" s="221"/>
      <c r="S1924" s="221"/>
      <c r="T1924" s="222"/>
      <c r="AT1924" s="223" t="s">
        <v>555</v>
      </c>
      <c r="AU1924" s="223" t="s">
        <v>87</v>
      </c>
      <c r="AV1924" s="13" t="s">
        <v>87</v>
      </c>
      <c r="AW1924" s="13" t="s">
        <v>32</v>
      </c>
      <c r="AX1924" s="13" t="s">
        <v>77</v>
      </c>
      <c r="AY1924" s="223" t="s">
        <v>209</v>
      </c>
    </row>
    <row r="1925" spans="2:51" s="15" customFormat="1">
      <c r="B1925" s="246"/>
      <c r="C1925" s="247"/>
      <c r="D1925" s="214" t="s">
        <v>555</v>
      </c>
      <c r="E1925" s="248" t="s">
        <v>1</v>
      </c>
      <c r="F1925" s="249" t="s">
        <v>2438</v>
      </c>
      <c r="G1925" s="247"/>
      <c r="H1925" s="248" t="s">
        <v>1</v>
      </c>
      <c r="I1925" s="250"/>
      <c r="J1925" s="247"/>
      <c r="K1925" s="247"/>
      <c r="L1925" s="251"/>
      <c r="M1925" s="252"/>
      <c r="N1925" s="253"/>
      <c r="O1925" s="253"/>
      <c r="P1925" s="253"/>
      <c r="Q1925" s="253"/>
      <c r="R1925" s="253"/>
      <c r="S1925" s="253"/>
      <c r="T1925" s="254"/>
      <c r="AT1925" s="255" t="s">
        <v>555</v>
      </c>
      <c r="AU1925" s="255" t="s">
        <v>87</v>
      </c>
      <c r="AV1925" s="15" t="s">
        <v>85</v>
      </c>
      <c r="AW1925" s="15" t="s">
        <v>32</v>
      </c>
      <c r="AX1925" s="15" t="s">
        <v>77</v>
      </c>
      <c r="AY1925" s="255" t="s">
        <v>209</v>
      </c>
    </row>
    <row r="1926" spans="2:51" s="13" customFormat="1">
      <c r="B1926" s="212"/>
      <c r="C1926" s="213"/>
      <c r="D1926" s="214" t="s">
        <v>555</v>
      </c>
      <c r="E1926" s="215" t="s">
        <v>1</v>
      </c>
      <c r="F1926" s="216" t="s">
        <v>2419</v>
      </c>
      <c r="G1926" s="213"/>
      <c r="H1926" s="217">
        <v>166.38</v>
      </c>
      <c r="I1926" s="218"/>
      <c r="J1926" s="213"/>
      <c r="K1926" s="213"/>
      <c r="L1926" s="219"/>
      <c r="M1926" s="220"/>
      <c r="N1926" s="221"/>
      <c r="O1926" s="221"/>
      <c r="P1926" s="221"/>
      <c r="Q1926" s="221"/>
      <c r="R1926" s="221"/>
      <c r="S1926" s="221"/>
      <c r="T1926" s="222"/>
      <c r="AT1926" s="223" t="s">
        <v>555</v>
      </c>
      <c r="AU1926" s="223" t="s">
        <v>87</v>
      </c>
      <c r="AV1926" s="13" t="s">
        <v>87</v>
      </c>
      <c r="AW1926" s="13" t="s">
        <v>32</v>
      </c>
      <c r="AX1926" s="13" t="s">
        <v>77</v>
      </c>
      <c r="AY1926" s="223" t="s">
        <v>209</v>
      </c>
    </row>
    <row r="1927" spans="2:51" s="15" customFormat="1">
      <c r="B1927" s="246"/>
      <c r="C1927" s="247"/>
      <c r="D1927" s="214" t="s">
        <v>555</v>
      </c>
      <c r="E1927" s="248" t="s">
        <v>1</v>
      </c>
      <c r="F1927" s="249" t="s">
        <v>2439</v>
      </c>
      <c r="G1927" s="247"/>
      <c r="H1927" s="248" t="s">
        <v>1</v>
      </c>
      <c r="I1927" s="250"/>
      <c r="J1927" s="247"/>
      <c r="K1927" s="247"/>
      <c r="L1927" s="251"/>
      <c r="M1927" s="252"/>
      <c r="N1927" s="253"/>
      <c r="O1927" s="253"/>
      <c r="P1927" s="253"/>
      <c r="Q1927" s="253"/>
      <c r="R1927" s="253"/>
      <c r="S1927" s="253"/>
      <c r="T1927" s="254"/>
      <c r="AT1927" s="255" t="s">
        <v>555</v>
      </c>
      <c r="AU1927" s="255" t="s">
        <v>87</v>
      </c>
      <c r="AV1927" s="15" t="s">
        <v>85</v>
      </c>
      <c r="AW1927" s="15" t="s">
        <v>32</v>
      </c>
      <c r="AX1927" s="15" t="s">
        <v>77</v>
      </c>
      <c r="AY1927" s="255" t="s">
        <v>209</v>
      </c>
    </row>
    <row r="1928" spans="2:51" s="13" customFormat="1">
      <c r="B1928" s="212"/>
      <c r="C1928" s="213"/>
      <c r="D1928" s="214" t="s">
        <v>555</v>
      </c>
      <c r="E1928" s="215" t="s">
        <v>1</v>
      </c>
      <c r="F1928" s="216" t="s">
        <v>2440</v>
      </c>
      <c r="G1928" s="213"/>
      <c r="H1928" s="217">
        <v>8.85</v>
      </c>
      <c r="I1928" s="218"/>
      <c r="J1928" s="213"/>
      <c r="K1928" s="213"/>
      <c r="L1928" s="219"/>
      <c r="M1928" s="220"/>
      <c r="N1928" s="221"/>
      <c r="O1928" s="221"/>
      <c r="P1928" s="221"/>
      <c r="Q1928" s="221"/>
      <c r="R1928" s="221"/>
      <c r="S1928" s="221"/>
      <c r="T1928" s="222"/>
      <c r="AT1928" s="223" t="s">
        <v>555</v>
      </c>
      <c r="AU1928" s="223" t="s">
        <v>87</v>
      </c>
      <c r="AV1928" s="13" t="s">
        <v>87</v>
      </c>
      <c r="AW1928" s="13" t="s">
        <v>32</v>
      </c>
      <c r="AX1928" s="13" t="s">
        <v>77</v>
      </c>
      <c r="AY1928" s="223" t="s">
        <v>209</v>
      </c>
    </row>
    <row r="1929" spans="2:51" s="15" customFormat="1">
      <c r="B1929" s="246"/>
      <c r="C1929" s="247"/>
      <c r="D1929" s="214" t="s">
        <v>555</v>
      </c>
      <c r="E1929" s="248" t="s">
        <v>1</v>
      </c>
      <c r="F1929" s="249" t="s">
        <v>2441</v>
      </c>
      <c r="G1929" s="247"/>
      <c r="H1929" s="248" t="s">
        <v>1</v>
      </c>
      <c r="I1929" s="250"/>
      <c r="J1929" s="247"/>
      <c r="K1929" s="247"/>
      <c r="L1929" s="251"/>
      <c r="M1929" s="252"/>
      <c r="N1929" s="253"/>
      <c r="O1929" s="253"/>
      <c r="P1929" s="253"/>
      <c r="Q1929" s="253"/>
      <c r="R1929" s="253"/>
      <c r="S1929" s="253"/>
      <c r="T1929" s="254"/>
      <c r="AT1929" s="255" t="s">
        <v>555</v>
      </c>
      <c r="AU1929" s="255" t="s">
        <v>87</v>
      </c>
      <c r="AV1929" s="15" t="s">
        <v>85</v>
      </c>
      <c r="AW1929" s="15" t="s">
        <v>32</v>
      </c>
      <c r="AX1929" s="15" t="s">
        <v>77</v>
      </c>
      <c r="AY1929" s="255" t="s">
        <v>209</v>
      </c>
    </row>
    <row r="1930" spans="2:51" s="13" customFormat="1">
      <c r="B1930" s="212"/>
      <c r="C1930" s="213"/>
      <c r="D1930" s="214" t="s">
        <v>555</v>
      </c>
      <c r="E1930" s="215" t="s">
        <v>1</v>
      </c>
      <c r="F1930" s="216" t="s">
        <v>1620</v>
      </c>
      <c r="G1930" s="213"/>
      <c r="H1930" s="217">
        <v>0.99</v>
      </c>
      <c r="I1930" s="218"/>
      <c r="J1930" s="213"/>
      <c r="K1930" s="213"/>
      <c r="L1930" s="219"/>
      <c r="M1930" s="220"/>
      <c r="N1930" s="221"/>
      <c r="O1930" s="221"/>
      <c r="P1930" s="221"/>
      <c r="Q1930" s="221"/>
      <c r="R1930" s="221"/>
      <c r="S1930" s="221"/>
      <c r="T1930" s="222"/>
      <c r="AT1930" s="223" t="s">
        <v>555</v>
      </c>
      <c r="AU1930" s="223" t="s">
        <v>87</v>
      </c>
      <c r="AV1930" s="13" t="s">
        <v>87</v>
      </c>
      <c r="AW1930" s="13" t="s">
        <v>32</v>
      </c>
      <c r="AX1930" s="13" t="s">
        <v>77</v>
      </c>
      <c r="AY1930" s="223" t="s">
        <v>209</v>
      </c>
    </row>
    <row r="1931" spans="2:51" s="15" customFormat="1">
      <c r="B1931" s="246"/>
      <c r="C1931" s="247"/>
      <c r="D1931" s="214" t="s">
        <v>555</v>
      </c>
      <c r="E1931" s="248" t="s">
        <v>1</v>
      </c>
      <c r="F1931" s="249" t="s">
        <v>2442</v>
      </c>
      <c r="G1931" s="247"/>
      <c r="H1931" s="248" t="s">
        <v>1</v>
      </c>
      <c r="I1931" s="250"/>
      <c r="J1931" s="247"/>
      <c r="K1931" s="247"/>
      <c r="L1931" s="251"/>
      <c r="M1931" s="252"/>
      <c r="N1931" s="253"/>
      <c r="O1931" s="253"/>
      <c r="P1931" s="253"/>
      <c r="Q1931" s="253"/>
      <c r="R1931" s="253"/>
      <c r="S1931" s="253"/>
      <c r="T1931" s="254"/>
      <c r="AT1931" s="255" t="s">
        <v>555</v>
      </c>
      <c r="AU1931" s="255" t="s">
        <v>87</v>
      </c>
      <c r="AV1931" s="15" t="s">
        <v>85</v>
      </c>
      <c r="AW1931" s="15" t="s">
        <v>32</v>
      </c>
      <c r="AX1931" s="15" t="s">
        <v>77</v>
      </c>
      <c r="AY1931" s="255" t="s">
        <v>209</v>
      </c>
    </row>
    <row r="1932" spans="2:51" s="13" customFormat="1">
      <c r="B1932" s="212"/>
      <c r="C1932" s="213"/>
      <c r="D1932" s="214" t="s">
        <v>555</v>
      </c>
      <c r="E1932" s="215" t="s">
        <v>1</v>
      </c>
      <c r="F1932" s="216" t="s">
        <v>2299</v>
      </c>
      <c r="G1932" s="213"/>
      <c r="H1932" s="217">
        <v>2.08</v>
      </c>
      <c r="I1932" s="218"/>
      <c r="J1932" s="213"/>
      <c r="K1932" s="213"/>
      <c r="L1932" s="219"/>
      <c r="M1932" s="220"/>
      <c r="N1932" s="221"/>
      <c r="O1932" s="221"/>
      <c r="P1932" s="221"/>
      <c r="Q1932" s="221"/>
      <c r="R1932" s="221"/>
      <c r="S1932" s="221"/>
      <c r="T1932" s="222"/>
      <c r="AT1932" s="223" t="s">
        <v>555</v>
      </c>
      <c r="AU1932" s="223" t="s">
        <v>87</v>
      </c>
      <c r="AV1932" s="13" t="s">
        <v>87</v>
      </c>
      <c r="AW1932" s="13" t="s">
        <v>32</v>
      </c>
      <c r="AX1932" s="13" t="s">
        <v>77</v>
      </c>
      <c r="AY1932" s="223" t="s">
        <v>209</v>
      </c>
    </row>
    <row r="1933" spans="2:51" s="15" customFormat="1">
      <c r="B1933" s="246"/>
      <c r="C1933" s="247"/>
      <c r="D1933" s="214" t="s">
        <v>555</v>
      </c>
      <c r="E1933" s="248" t="s">
        <v>1</v>
      </c>
      <c r="F1933" s="249" t="s">
        <v>2443</v>
      </c>
      <c r="G1933" s="247"/>
      <c r="H1933" s="248" t="s">
        <v>1</v>
      </c>
      <c r="I1933" s="250"/>
      <c r="J1933" s="247"/>
      <c r="K1933" s="247"/>
      <c r="L1933" s="251"/>
      <c r="M1933" s="252"/>
      <c r="N1933" s="253"/>
      <c r="O1933" s="253"/>
      <c r="P1933" s="253"/>
      <c r="Q1933" s="253"/>
      <c r="R1933" s="253"/>
      <c r="S1933" s="253"/>
      <c r="T1933" s="254"/>
      <c r="AT1933" s="255" t="s">
        <v>555</v>
      </c>
      <c r="AU1933" s="255" t="s">
        <v>87</v>
      </c>
      <c r="AV1933" s="15" t="s">
        <v>85</v>
      </c>
      <c r="AW1933" s="15" t="s">
        <v>32</v>
      </c>
      <c r="AX1933" s="15" t="s">
        <v>77</v>
      </c>
      <c r="AY1933" s="255" t="s">
        <v>209</v>
      </c>
    </row>
    <row r="1934" spans="2:51" s="13" customFormat="1">
      <c r="B1934" s="212"/>
      <c r="C1934" s="213"/>
      <c r="D1934" s="214" t="s">
        <v>555</v>
      </c>
      <c r="E1934" s="215" t="s">
        <v>1</v>
      </c>
      <c r="F1934" s="216" t="s">
        <v>1745</v>
      </c>
      <c r="G1934" s="213"/>
      <c r="H1934" s="217">
        <v>1.31</v>
      </c>
      <c r="I1934" s="218"/>
      <c r="J1934" s="213"/>
      <c r="K1934" s="213"/>
      <c r="L1934" s="219"/>
      <c r="M1934" s="220"/>
      <c r="N1934" s="221"/>
      <c r="O1934" s="221"/>
      <c r="P1934" s="221"/>
      <c r="Q1934" s="221"/>
      <c r="R1934" s="221"/>
      <c r="S1934" s="221"/>
      <c r="T1934" s="222"/>
      <c r="AT1934" s="223" t="s">
        <v>555</v>
      </c>
      <c r="AU1934" s="223" t="s">
        <v>87</v>
      </c>
      <c r="AV1934" s="13" t="s">
        <v>87</v>
      </c>
      <c r="AW1934" s="13" t="s">
        <v>32</v>
      </c>
      <c r="AX1934" s="13" t="s">
        <v>77</v>
      </c>
      <c r="AY1934" s="223" t="s">
        <v>209</v>
      </c>
    </row>
    <row r="1935" spans="2:51" s="15" customFormat="1">
      <c r="B1935" s="246"/>
      <c r="C1935" s="247"/>
      <c r="D1935" s="214" t="s">
        <v>555</v>
      </c>
      <c r="E1935" s="248" t="s">
        <v>1</v>
      </c>
      <c r="F1935" s="249" t="s">
        <v>2444</v>
      </c>
      <c r="G1935" s="247"/>
      <c r="H1935" s="248" t="s">
        <v>1</v>
      </c>
      <c r="I1935" s="250"/>
      <c r="J1935" s="247"/>
      <c r="K1935" s="247"/>
      <c r="L1935" s="251"/>
      <c r="M1935" s="252"/>
      <c r="N1935" s="253"/>
      <c r="O1935" s="253"/>
      <c r="P1935" s="253"/>
      <c r="Q1935" s="253"/>
      <c r="R1935" s="253"/>
      <c r="S1935" s="253"/>
      <c r="T1935" s="254"/>
      <c r="AT1935" s="255" t="s">
        <v>555</v>
      </c>
      <c r="AU1935" s="255" t="s">
        <v>87</v>
      </c>
      <c r="AV1935" s="15" t="s">
        <v>85</v>
      </c>
      <c r="AW1935" s="15" t="s">
        <v>32</v>
      </c>
      <c r="AX1935" s="15" t="s">
        <v>77</v>
      </c>
      <c r="AY1935" s="255" t="s">
        <v>209</v>
      </c>
    </row>
    <row r="1936" spans="2:51" s="13" customFormat="1">
      <c r="B1936" s="212"/>
      <c r="C1936" s="213"/>
      <c r="D1936" s="214" t="s">
        <v>555</v>
      </c>
      <c r="E1936" s="215" t="s">
        <v>1</v>
      </c>
      <c r="F1936" s="216" t="s">
        <v>2297</v>
      </c>
      <c r="G1936" s="213"/>
      <c r="H1936" s="217">
        <v>19.98</v>
      </c>
      <c r="I1936" s="218"/>
      <c r="J1936" s="213"/>
      <c r="K1936" s="213"/>
      <c r="L1936" s="219"/>
      <c r="M1936" s="220"/>
      <c r="N1936" s="221"/>
      <c r="O1936" s="221"/>
      <c r="P1936" s="221"/>
      <c r="Q1936" s="221"/>
      <c r="R1936" s="221"/>
      <c r="S1936" s="221"/>
      <c r="T1936" s="222"/>
      <c r="AT1936" s="223" t="s">
        <v>555</v>
      </c>
      <c r="AU1936" s="223" t="s">
        <v>87</v>
      </c>
      <c r="AV1936" s="13" t="s">
        <v>87</v>
      </c>
      <c r="AW1936" s="13" t="s">
        <v>32</v>
      </c>
      <c r="AX1936" s="13" t="s">
        <v>77</v>
      </c>
      <c r="AY1936" s="223" t="s">
        <v>209</v>
      </c>
    </row>
    <row r="1937" spans="2:51" s="15" customFormat="1">
      <c r="B1937" s="246"/>
      <c r="C1937" s="247"/>
      <c r="D1937" s="214" t="s">
        <v>555</v>
      </c>
      <c r="E1937" s="248" t="s">
        <v>1</v>
      </c>
      <c r="F1937" s="249" t="s">
        <v>2445</v>
      </c>
      <c r="G1937" s="247"/>
      <c r="H1937" s="248" t="s">
        <v>1</v>
      </c>
      <c r="I1937" s="250"/>
      <c r="J1937" s="247"/>
      <c r="K1937" s="247"/>
      <c r="L1937" s="251"/>
      <c r="M1937" s="252"/>
      <c r="N1937" s="253"/>
      <c r="O1937" s="253"/>
      <c r="P1937" s="253"/>
      <c r="Q1937" s="253"/>
      <c r="R1937" s="253"/>
      <c r="S1937" s="253"/>
      <c r="T1937" s="254"/>
      <c r="AT1937" s="255" t="s">
        <v>555</v>
      </c>
      <c r="AU1937" s="255" t="s">
        <v>87</v>
      </c>
      <c r="AV1937" s="15" t="s">
        <v>85</v>
      </c>
      <c r="AW1937" s="15" t="s">
        <v>32</v>
      </c>
      <c r="AX1937" s="15" t="s">
        <v>77</v>
      </c>
      <c r="AY1937" s="255" t="s">
        <v>209</v>
      </c>
    </row>
    <row r="1938" spans="2:51" s="13" customFormat="1">
      <c r="B1938" s="212"/>
      <c r="C1938" s="213"/>
      <c r="D1938" s="214" t="s">
        <v>555</v>
      </c>
      <c r="E1938" s="215" t="s">
        <v>1</v>
      </c>
      <c r="F1938" s="216" t="s">
        <v>2446</v>
      </c>
      <c r="G1938" s="213"/>
      <c r="H1938" s="217">
        <v>29.96</v>
      </c>
      <c r="I1938" s="218"/>
      <c r="J1938" s="213"/>
      <c r="K1938" s="213"/>
      <c r="L1938" s="219"/>
      <c r="M1938" s="220"/>
      <c r="N1938" s="221"/>
      <c r="O1938" s="221"/>
      <c r="P1938" s="221"/>
      <c r="Q1938" s="221"/>
      <c r="R1938" s="221"/>
      <c r="S1938" s="221"/>
      <c r="T1938" s="222"/>
      <c r="AT1938" s="223" t="s">
        <v>555</v>
      </c>
      <c r="AU1938" s="223" t="s">
        <v>87</v>
      </c>
      <c r="AV1938" s="13" t="s">
        <v>87</v>
      </c>
      <c r="AW1938" s="13" t="s">
        <v>32</v>
      </c>
      <c r="AX1938" s="13" t="s">
        <v>77</v>
      </c>
      <c r="AY1938" s="223" t="s">
        <v>209</v>
      </c>
    </row>
    <row r="1939" spans="2:51" s="15" customFormat="1">
      <c r="B1939" s="246"/>
      <c r="C1939" s="247"/>
      <c r="D1939" s="214" t="s">
        <v>555</v>
      </c>
      <c r="E1939" s="248" t="s">
        <v>1</v>
      </c>
      <c r="F1939" s="249" t="s">
        <v>2447</v>
      </c>
      <c r="G1939" s="247"/>
      <c r="H1939" s="248" t="s">
        <v>1</v>
      </c>
      <c r="I1939" s="250"/>
      <c r="J1939" s="247"/>
      <c r="K1939" s="247"/>
      <c r="L1939" s="251"/>
      <c r="M1939" s="252"/>
      <c r="N1939" s="253"/>
      <c r="O1939" s="253"/>
      <c r="P1939" s="253"/>
      <c r="Q1939" s="253"/>
      <c r="R1939" s="253"/>
      <c r="S1939" s="253"/>
      <c r="T1939" s="254"/>
      <c r="AT1939" s="255" t="s">
        <v>555</v>
      </c>
      <c r="AU1939" s="255" t="s">
        <v>87</v>
      </c>
      <c r="AV1939" s="15" t="s">
        <v>85</v>
      </c>
      <c r="AW1939" s="15" t="s">
        <v>32</v>
      </c>
      <c r="AX1939" s="15" t="s">
        <v>77</v>
      </c>
      <c r="AY1939" s="255" t="s">
        <v>209</v>
      </c>
    </row>
    <row r="1940" spans="2:51" s="13" customFormat="1">
      <c r="B1940" s="212"/>
      <c r="C1940" s="213"/>
      <c r="D1940" s="214" t="s">
        <v>555</v>
      </c>
      <c r="E1940" s="215" t="s">
        <v>1</v>
      </c>
      <c r="F1940" s="216" t="s">
        <v>2368</v>
      </c>
      <c r="G1940" s="213"/>
      <c r="H1940" s="217">
        <v>2.83</v>
      </c>
      <c r="I1940" s="218"/>
      <c r="J1940" s="213"/>
      <c r="K1940" s="213"/>
      <c r="L1940" s="219"/>
      <c r="M1940" s="220"/>
      <c r="N1940" s="221"/>
      <c r="O1940" s="221"/>
      <c r="P1940" s="221"/>
      <c r="Q1940" s="221"/>
      <c r="R1940" s="221"/>
      <c r="S1940" s="221"/>
      <c r="T1940" s="222"/>
      <c r="AT1940" s="223" t="s">
        <v>555</v>
      </c>
      <c r="AU1940" s="223" t="s">
        <v>87</v>
      </c>
      <c r="AV1940" s="13" t="s">
        <v>87</v>
      </c>
      <c r="AW1940" s="13" t="s">
        <v>32</v>
      </c>
      <c r="AX1940" s="13" t="s">
        <v>77</v>
      </c>
      <c r="AY1940" s="223" t="s">
        <v>209</v>
      </c>
    </row>
    <row r="1941" spans="2:51" s="15" customFormat="1">
      <c r="B1941" s="246"/>
      <c r="C1941" s="247"/>
      <c r="D1941" s="214" t="s">
        <v>555</v>
      </c>
      <c r="E1941" s="248" t="s">
        <v>1</v>
      </c>
      <c r="F1941" s="249" t="s">
        <v>2448</v>
      </c>
      <c r="G1941" s="247"/>
      <c r="H1941" s="248" t="s">
        <v>1</v>
      </c>
      <c r="I1941" s="250"/>
      <c r="J1941" s="247"/>
      <c r="K1941" s="247"/>
      <c r="L1941" s="251"/>
      <c r="M1941" s="252"/>
      <c r="N1941" s="253"/>
      <c r="O1941" s="253"/>
      <c r="P1941" s="253"/>
      <c r="Q1941" s="253"/>
      <c r="R1941" s="253"/>
      <c r="S1941" s="253"/>
      <c r="T1941" s="254"/>
      <c r="AT1941" s="255" t="s">
        <v>555</v>
      </c>
      <c r="AU1941" s="255" t="s">
        <v>87</v>
      </c>
      <c r="AV1941" s="15" t="s">
        <v>85</v>
      </c>
      <c r="AW1941" s="15" t="s">
        <v>32</v>
      </c>
      <c r="AX1941" s="15" t="s">
        <v>77</v>
      </c>
      <c r="AY1941" s="255" t="s">
        <v>209</v>
      </c>
    </row>
    <row r="1942" spans="2:51" s="13" customFormat="1">
      <c r="B1942" s="212"/>
      <c r="C1942" s="213"/>
      <c r="D1942" s="214" t="s">
        <v>555</v>
      </c>
      <c r="E1942" s="215" t="s">
        <v>1</v>
      </c>
      <c r="F1942" s="216" t="s">
        <v>2233</v>
      </c>
      <c r="G1942" s="213"/>
      <c r="H1942" s="217">
        <v>2.2799999999999998</v>
      </c>
      <c r="I1942" s="218"/>
      <c r="J1942" s="213"/>
      <c r="K1942" s="213"/>
      <c r="L1942" s="219"/>
      <c r="M1942" s="220"/>
      <c r="N1942" s="221"/>
      <c r="O1942" s="221"/>
      <c r="P1942" s="221"/>
      <c r="Q1942" s="221"/>
      <c r="R1942" s="221"/>
      <c r="S1942" s="221"/>
      <c r="T1942" s="222"/>
      <c r="AT1942" s="223" t="s">
        <v>555</v>
      </c>
      <c r="AU1942" s="223" t="s">
        <v>87</v>
      </c>
      <c r="AV1942" s="13" t="s">
        <v>87</v>
      </c>
      <c r="AW1942" s="13" t="s">
        <v>32</v>
      </c>
      <c r="AX1942" s="13" t="s">
        <v>77</v>
      </c>
      <c r="AY1942" s="223" t="s">
        <v>209</v>
      </c>
    </row>
    <row r="1943" spans="2:51" s="15" customFormat="1">
      <c r="B1943" s="246"/>
      <c r="C1943" s="247"/>
      <c r="D1943" s="214" t="s">
        <v>555</v>
      </c>
      <c r="E1943" s="248" t="s">
        <v>1</v>
      </c>
      <c r="F1943" s="249" t="s">
        <v>2449</v>
      </c>
      <c r="G1943" s="247"/>
      <c r="H1943" s="248" t="s">
        <v>1</v>
      </c>
      <c r="I1943" s="250"/>
      <c r="J1943" s="247"/>
      <c r="K1943" s="247"/>
      <c r="L1943" s="251"/>
      <c r="M1943" s="252"/>
      <c r="N1943" s="253"/>
      <c r="O1943" s="253"/>
      <c r="P1943" s="253"/>
      <c r="Q1943" s="253"/>
      <c r="R1943" s="253"/>
      <c r="S1943" s="253"/>
      <c r="T1943" s="254"/>
      <c r="AT1943" s="255" t="s">
        <v>555</v>
      </c>
      <c r="AU1943" s="255" t="s">
        <v>87</v>
      </c>
      <c r="AV1943" s="15" t="s">
        <v>85</v>
      </c>
      <c r="AW1943" s="15" t="s">
        <v>32</v>
      </c>
      <c r="AX1943" s="15" t="s">
        <v>77</v>
      </c>
      <c r="AY1943" s="255" t="s">
        <v>209</v>
      </c>
    </row>
    <row r="1944" spans="2:51" s="13" customFormat="1">
      <c r="B1944" s="212"/>
      <c r="C1944" s="213"/>
      <c r="D1944" s="214" t="s">
        <v>555</v>
      </c>
      <c r="E1944" s="215" t="s">
        <v>1</v>
      </c>
      <c r="F1944" s="216" t="s">
        <v>2450</v>
      </c>
      <c r="G1944" s="213"/>
      <c r="H1944" s="217">
        <v>1.42</v>
      </c>
      <c r="I1944" s="218"/>
      <c r="J1944" s="213"/>
      <c r="K1944" s="213"/>
      <c r="L1944" s="219"/>
      <c r="M1944" s="220"/>
      <c r="N1944" s="221"/>
      <c r="O1944" s="221"/>
      <c r="P1944" s="221"/>
      <c r="Q1944" s="221"/>
      <c r="R1944" s="221"/>
      <c r="S1944" s="221"/>
      <c r="T1944" s="222"/>
      <c r="AT1944" s="223" t="s">
        <v>555</v>
      </c>
      <c r="AU1944" s="223" t="s">
        <v>87</v>
      </c>
      <c r="AV1944" s="13" t="s">
        <v>87</v>
      </c>
      <c r="AW1944" s="13" t="s">
        <v>32</v>
      </c>
      <c r="AX1944" s="13" t="s">
        <v>77</v>
      </c>
      <c r="AY1944" s="223" t="s">
        <v>209</v>
      </c>
    </row>
    <row r="1945" spans="2:51" s="15" customFormat="1">
      <c r="B1945" s="246"/>
      <c r="C1945" s="247"/>
      <c r="D1945" s="214" t="s">
        <v>555</v>
      </c>
      <c r="E1945" s="248" t="s">
        <v>1</v>
      </c>
      <c r="F1945" s="249" t="s">
        <v>2451</v>
      </c>
      <c r="G1945" s="247"/>
      <c r="H1945" s="248" t="s">
        <v>1</v>
      </c>
      <c r="I1945" s="250"/>
      <c r="J1945" s="247"/>
      <c r="K1945" s="247"/>
      <c r="L1945" s="251"/>
      <c r="M1945" s="252"/>
      <c r="N1945" s="253"/>
      <c r="O1945" s="253"/>
      <c r="P1945" s="253"/>
      <c r="Q1945" s="253"/>
      <c r="R1945" s="253"/>
      <c r="S1945" s="253"/>
      <c r="T1945" s="254"/>
      <c r="AT1945" s="255" t="s">
        <v>555</v>
      </c>
      <c r="AU1945" s="255" t="s">
        <v>87</v>
      </c>
      <c r="AV1945" s="15" t="s">
        <v>85</v>
      </c>
      <c r="AW1945" s="15" t="s">
        <v>32</v>
      </c>
      <c r="AX1945" s="15" t="s">
        <v>77</v>
      </c>
      <c r="AY1945" s="255" t="s">
        <v>209</v>
      </c>
    </row>
    <row r="1946" spans="2:51" s="13" customFormat="1">
      <c r="B1946" s="212"/>
      <c r="C1946" s="213"/>
      <c r="D1946" s="214" t="s">
        <v>555</v>
      </c>
      <c r="E1946" s="215" t="s">
        <v>1</v>
      </c>
      <c r="F1946" s="216" t="s">
        <v>2452</v>
      </c>
      <c r="G1946" s="213"/>
      <c r="H1946" s="217">
        <v>28.37</v>
      </c>
      <c r="I1946" s="218"/>
      <c r="J1946" s="213"/>
      <c r="K1946" s="213"/>
      <c r="L1946" s="219"/>
      <c r="M1946" s="220"/>
      <c r="N1946" s="221"/>
      <c r="O1946" s="221"/>
      <c r="P1946" s="221"/>
      <c r="Q1946" s="221"/>
      <c r="R1946" s="221"/>
      <c r="S1946" s="221"/>
      <c r="T1946" s="222"/>
      <c r="AT1946" s="223" t="s">
        <v>555</v>
      </c>
      <c r="AU1946" s="223" t="s">
        <v>87</v>
      </c>
      <c r="AV1946" s="13" t="s">
        <v>87</v>
      </c>
      <c r="AW1946" s="13" t="s">
        <v>32</v>
      </c>
      <c r="AX1946" s="13" t="s">
        <v>77</v>
      </c>
      <c r="AY1946" s="223" t="s">
        <v>209</v>
      </c>
    </row>
    <row r="1947" spans="2:51" s="15" customFormat="1">
      <c r="B1947" s="246"/>
      <c r="C1947" s="247"/>
      <c r="D1947" s="214" t="s">
        <v>555</v>
      </c>
      <c r="E1947" s="248" t="s">
        <v>1</v>
      </c>
      <c r="F1947" s="249" t="s">
        <v>2453</v>
      </c>
      <c r="G1947" s="247"/>
      <c r="H1947" s="248" t="s">
        <v>1</v>
      </c>
      <c r="I1947" s="250"/>
      <c r="J1947" s="247"/>
      <c r="K1947" s="247"/>
      <c r="L1947" s="251"/>
      <c r="M1947" s="252"/>
      <c r="N1947" s="253"/>
      <c r="O1947" s="253"/>
      <c r="P1947" s="253"/>
      <c r="Q1947" s="253"/>
      <c r="R1947" s="253"/>
      <c r="S1947" s="253"/>
      <c r="T1947" s="254"/>
      <c r="AT1947" s="255" t="s">
        <v>555</v>
      </c>
      <c r="AU1947" s="255" t="s">
        <v>87</v>
      </c>
      <c r="AV1947" s="15" t="s">
        <v>85</v>
      </c>
      <c r="AW1947" s="15" t="s">
        <v>32</v>
      </c>
      <c r="AX1947" s="15" t="s">
        <v>77</v>
      </c>
      <c r="AY1947" s="255" t="s">
        <v>209</v>
      </c>
    </row>
    <row r="1948" spans="2:51" s="13" customFormat="1">
      <c r="B1948" s="212"/>
      <c r="C1948" s="213"/>
      <c r="D1948" s="214" t="s">
        <v>555</v>
      </c>
      <c r="E1948" s="215" t="s">
        <v>1</v>
      </c>
      <c r="F1948" s="216" t="s">
        <v>2236</v>
      </c>
      <c r="G1948" s="213"/>
      <c r="H1948" s="217">
        <v>29.28</v>
      </c>
      <c r="I1948" s="218"/>
      <c r="J1948" s="213"/>
      <c r="K1948" s="213"/>
      <c r="L1948" s="219"/>
      <c r="M1948" s="220"/>
      <c r="N1948" s="221"/>
      <c r="O1948" s="221"/>
      <c r="P1948" s="221"/>
      <c r="Q1948" s="221"/>
      <c r="R1948" s="221"/>
      <c r="S1948" s="221"/>
      <c r="T1948" s="222"/>
      <c r="AT1948" s="223" t="s">
        <v>555</v>
      </c>
      <c r="AU1948" s="223" t="s">
        <v>87</v>
      </c>
      <c r="AV1948" s="13" t="s">
        <v>87</v>
      </c>
      <c r="AW1948" s="13" t="s">
        <v>32</v>
      </c>
      <c r="AX1948" s="13" t="s">
        <v>77</v>
      </c>
      <c r="AY1948" s="223" t="s">
        <v>209</v>
      </c>
    </row>
    <row r="1949" spans="2:51" s="15" customFormat="1">
      <c r="B1949" s="246"/>
      <c r="C1949" s="247"/>
      <c r="D1949" s="214" t="s">
        <v>555</v>
      </c>
      <c r="E1949" s="248" t="s">
        <v>1</v>
      </c>
      <c r="F1949" s="249" t="s">
        <v>2454</v>
      </c>
      <c r="G1949" s="247"/>
      <c r="H1949" s="248" t="s">
        <v>1</v>
      </c>
      <c r="I1949" s="250"/>
      <c r="J1949" s="247"/>
      <c r="K1949" s="247"/>
      <c r="L1949" s="251"/>
      <c r="M1949" s="252"/>
      <c r="N1949" s="253"/>
      <c r="O1949" s="253"/>
      <c r="P1949" s="253"/>
      <c r="Q1949" s="253"/>
      <c r="R1949" s="253"/>
      <c r="S1949" s="253"/>
      <c r="T1949" s="254"/>
      <c r="AT1949" s="255" t="s">
        <v>555</v>
      </c>
      <c r="AU1949" s="255" t="s">
        <v>87</v>
      </c>
      <c r="AV1949" s="15" t="s">
        <v>85</v>
      </c>
      <c r="AW1949" s="15" t="s">
        <v>32</v>
      </c>
      <c r="AX1949" s="15" t="s">
        <v>77</v>
      </c>
      <c r="AY1949" s="255" t="s">
        <v>209</v>
      </c>
    </row>
    <row r="1950" spans="2:51" s="13" customFormat="1">
      <c r="B1950" s="212"/>
      <c r="C1950" s="213"/>
      <c r="D1950" s="214" t="s">
        <v>555</v>
      </c>
      <c r="E1950" s="215" t="s">
        <v>1</v>
      </c>
      <c r="F1950" s="216" t="s">
        <v>1412</v>
      </c>
      <c r="G1950" s="213"/>
      <c r="H1950" s="217">
        <v>2.78</v>
      </c>
      <c r="I1950" s="218"/>
      <c r="J1950" s="213"/>
      <c r="K1950" s="213"/>
      <c r="L1950" s="219"/>
      <c r="M1950" s="220"/>
      <c r="N1950" s="221"/>
      <c r="O1950" s="221"/>
      <c r="P1950" s="221"/>
      <c r="Q1950" s="221"/>
      <c r="R1950" s="221"/>
      <c r="S1950" s="221"/>
      <c r="T1950" s="222"/>
      <c r="AT1950" s="223" t="s">
        <v>555</v>
      </c>
      <c r="AU1950" s="223" t="s">
        <v>87</v>
      </c>
      <c r="AV1950" s="13" t="s">
        <v>87</v>
      </c>
      <c r="AW1950" s="13" t="s">
        <v>32</v>
      </c>
      <c r="AX1950" s="13" t="s">
        <v>77</v>
      </c>
      <c r="AY1950" s="223" t="s">
        <v>209</v>
      </c>
    </row>
    <row r="1951" spans="2:51" s="15" customFormat="1">
      <c r="B1951" s="246"/>
      <c r="C1951" s="247"/>
      <c r="D1951" s="214" t="s">
        <v>555</v>
      </c>
      <c r="E1951" s="248" t="s">
        <v>1</v>
      </c>
      <c r="F1951" s="249" t="s">
        <v>2455</v>
      </c>
      <c r="G1951" s="247"/>
      <c r="H1951" s="248" t="s">
        <v>1</v>
      </c>
      <c r="I1951" s="250"/>
      <c r="J1951" s="247"/>
      <c r="K1951" s="247"/>
      <c r="L1951" s="251"/>
      <c r="M1951" s="252"/>
      <c r="N1951" s="253"/>
      <c r="O1951" s="253"/>
      <c r="P1951" s="253"/>
      <c r="Q1951" s="253"/>
      <c r="R1951" s="253"/>
      <c r="S1951" s="253"/>
      <c r="T1951" s="254"/>
      <c r="AT1951" s="255" t="s">
        <v>555</v>
      </c>
      <c r="AU1951" s="255" t="s">
        <v>87</v>
      </c>
      <c r="AV1951" s="15" t="s">
        <v>85</v>
      </c>
      <c r="AW1951" s="15" t="s">
        <v>32</v>
      </c>
      <c r="AX1951" s="15" t="s">
        <v>77</v>
      </c>
      <c r="AY1951" s="255" t="s">
        <v>209</v>
      </c>
    </row>
    <row r="1952" spans="2:51" s="13" customFormat="1">
      <c r="B1952" s="212"/>
      <c r="C1952" s="213"/>
      <c r="D1952" s="214" t="s">
        <v>555</v>
      </c>
      <c r="E1952" s="215" t="s">
        <v>1</v>
      </c>
      <c r="F1952" s="216" t="s">
        <v>1412</v>
      </c>
      <c r="G1952" s="213"/>
      <c r="H1952" s="217">
        <v>2.78</v>
      </c>
      <c r="I1952" s="218"/>
      <c r="J1952" s="213"/>
      <c r="K1952" s="213"/>
      <c r="L1952" s="219"/>
      <c r="M1952" s="220"/>
      <c r="N1952" s="221"/>
      <c r="O1952" s="221"/>
      <c r="P1952" s="221"/>
      <c r="Q1952" s="221"/>
      <c r="R1952" s="221"/>
      <c r="S1952" s="221"/>
      <c r="T1952" s="222"/>
      <c r="AT1952" s="223" t="s">
        <v>555</v>
      </c>
      <c r="AU1952" s="223" t="s">
        <v>87</v>
      </c>
      <c r="AV1952" s="13" t="s">
        <v>87</v>
      </c>
      <c r="AW1952" s="13" t="s">
        <v>32</v>
      </c>
      <c r="AX1952" s="13" t="s">
        <v>77</v>
      </c>
      <c r="AY1952" s="223" t="s">
        <v>209</v>
      </c>
    </row>
    <row r="1953" spans="2:51" s="15" customFormat="1">
      <c r="B1953" s="246"/>
      <c r="C1953" s="247"/>
      <c r="D1953" s="214" t="s">
        <v>555</v>
      </c>
      <c r="E1953" s="248" t="s">
        <v>1</v>
      </c>
      <c r="F1953" s="249" t="s">
        <v>2456</v>
      </c>
      <c r="G1953" s="247"/>
      <c r="H1953" s="248" t="s">
        <v>1</v>
      </c>
      <c r="I1953" s="250"/>
      <c r="J1953" s="247"/>
      <c r="K1953" s="247"/>
      <c r="L1953" s="251"/>
      <c r="M1953" s="252"/>
      <c r="N1953" s="253"/>
      <c r="O1953" s="253"/>
      <c r="P1953" s="253"/>
      <c r="Q1953" s="253"/>
      <c r="R1953" s="253"/>
      <c r="S1953" s="253"/>
      <c r="T1953" s="254"/>
      <c r="AT1953" s="255" t="s">
        <v>555</v>
      </c>
      <c r="AU1953" s="255" t="s">
        <v>87</v>
      </c>
      <c r="AV1953" s="15" t="s">
        <v>85</v>
      </c>
      <c r="AW1953" s="15" t="s">
        <v>32</v>
      </c>
      <c r="AX1953" s="15" t="s">
        <v>77</v>
      </c>
      <c r="AY1953" s="255" t="s">
        <v>209</v>
      </c>
    </row>
    <row r="1954" spans="2:51" s="13" customFormat="1">
      <c r="B1954" s="212"/>
      <c r="C1954" s="213"/>
      <c r="D1954" s="214" t="s">
        <v>555</v>
      </c>
      <c r="E1954" s="215" t="s">
        <v>1</v>
      </c>
      <c r="F1954" s="216" t="s">
        <v>1809</v>
      </c>
      <c r="G1954" s="213"/>
      <c r="H1954" s="217">
        <v>2.52</v>
      </c>
      <c r="I1954" s="218"/>
      <c r="J1954" s="213"/>
      <c r="K1954" s="213"/>
      <c r="L1954" s="219"/>
      <c r="M1954" s="220"/>
      <c r="N1954" s="221"/>
      <c r="O1954" s="221"/>
      <c r="P1954" s="221"/>
      <c r="Q1954" s="221"/>
      <c r="R1954" s="221"/>
      <c r="S1954" s="221"/>
      <c r="T1954" s="222"/>
      <c r="AT1954" s="223" t="s">
        <v>555</v>
      </c>
      <c r="AU1954" s="223" t="s">
        <v>87</v>
      </c>
      <c r="AV1954" s="13" t="s">
        <v>87</v>
      </c>
      <c r="AW1954" s="13" t="s">
        <v>32</v>
      </c>
      <c r="AX1954" s="13" t="s">
        <v>77</v>
      </c>
      <c r="AY1954" s="223" t="s">
        <v>209</v>
      </c>
    </row>
    <row r="1955" spans="2:51" s="15" customFormat="1">
      <c r="B1955" s="246"/>
      <c r="C1955" s="247"/>
      <c r="D1955" s="214" t="s">
        <v>555</v>
      </c>
      <c r="E1955" s="248" t="s">
        <v>1</v>
      </c>
      <c r="F1955" s="249" t="s">
        <v>2457</v>
      </c>
      <c r="G1955" s="247"/>
      <c r="H1955" s="248" t="s">
        <v>1</v>
      </c>
      <c r="I1955" s="250"/>
      <c r="J1955" s="247"/>
      <c r="K1955" s="247"/>
      <c r="L1955" s="251"/>
      <c r="M1955" s="252"/>
      <c r="N1955" s="253"/>
      <c r="O1955" s="253"/>
      <c r="P1955" s="253"/>
      <c r="Q1955" s="253"/>
      <c r="R1955" s="253"/>
      <c r="S1955" s="253"/>
      <c r="T1955" s="254"/>
      <c r="AT1955" s="255" t="s">
        <v>555</v>
      </c>
      <c r="AU1955" s="255" t="s">
        <v>87</v>
      </c>
      <c r="AV1955" s="15" t="s">
        <v>85</v>
      </c>
      <c r="AW1955" s="15" t="s">
        <v>32</v>
      </c>
      <c r="AX1955" s="15" t="s">
        <v>77</v>
      </c>
      <c r="AY1955" s="255" t="s">
        <v>209</v>
      </c>
    </row>
    <row r="1956" spans="2:51" s="13" customFormat="1">
      <c r="B1956" s="212"/>
      <c r="C1956" s="213"/>
      <c r="D1956" s="214" t="s">
        <v>555</v>
      </c>
      <c r="E1956" s="215" t="s">
        <v>1</v>
      </c>
      <c r="F1956" s="216" t="s">
        <v>1809</v>
      </c>
      <c r="G1956" s="213"/>
      <c r="H1956" s="217">
        <v>2.52</v>
      </c>
      <c r="I1956" s="218"/>
      <c r="J1956" s="213"/>
      <c r="K1956" s="213"/>
      <c r="L1956" s="219"/>
      <c r="M1956" s="220"/>
      <c r="N1956" s="221"/>
      <c r="O1956" s="221"/>
      <c r="P1956" s="221"/>
      <c r="Q1956" s="221"/>
      <c r="R1956" s="221"/>
      <c r="S1956" s="221"/>
      <c r="T1956" s="222"/>
      <c r="AT1956" s="223" t="s">
        <v>555</v>
      </c>
      <c r="AU1956" s="223" t="s">
        <v>87</v>
      </c>
      <c r="AV1956" s="13" t="s">
        <v>87</v>
      </c>
      <c r="AW1956" s="13" t="s">
        <v>32</v>
      </c>
      <c r="AX1956" s="13" t="s">
        <v>77</v>
      </c>
      <c r="AY1956" s="223" t="s">
        <v>209</v>
      </c>
    </row>
    <row r="1957" spans="2:51" s="15" customFormat="1">
      <c r="B1957" s="246"/>
      <c r="C1957" s="247"/>
      <c r="D1957" s="214" t="s">
        <v>555</v>
      </c>
      <c r="E1957" s="248" t="s">
        <v>1</v>
      </c>
      <c r="F1957" s="249" t="s">
        <v>2458</v>
      </c>
      <c r="G1957" s="247"/>
      <c r="H1957" s="248" t="s">
        <v>1</v>
      </c>
      <c r="I1957" s="250"/>
      <c r="J1957" s="247"/>
      <c r="K1957" s="247"/>
      <c r="L1957" s="251"/>
      <c r="M1957" s="252"/>
      <c r="N1957" s="253"/>
      <c r="O1957" s="253"/>
      <c r="P1957" s="253"/>
      <c r="Q1957" s="253"/>
      <c r="R1957" s="253"/>
      <c r="S1957" s="253"/>
      <c r="T1957" s="254"/>
      <c r="AT1957" s="255" t="s">
        <v>555</v>
      </c>
      <c r="AU1957" s="255" t="s">
        <v>87</v>
      </c>
      <c r="AV1957" s="15" t="s">
        <v>85</v>
      </c>
      <c r="AW1957" s="15" t="s">
        <v>32</v>
      </c>
      <c r="AX1957" s="15" t="s">
        <v>77</v>
      </c>
      <c r="AY1957" s="255" t="s">
        <v>209</v>
      </c>
    </row>
    <row r="1958" spans="2:51" s="13" customFormat="1">
      <c r="B1958" s="212"/>
      <c r="C1958" s="213"/>
      <c r="D1958" s="214" t="s">
        <v>555</v>
      </c>
      <c r="E1958" s="215" t="s">
        <v>1</v>
      </c>
      <c r="F1958" s="216" t="s">
        <v>2240</v>
      </c>
      <c r="G1958" s="213"/>
      <c r="H1958" s="217">
        <v>1.46</v>
      </c>
      <c r="I1958" s="218"/>
      <c r="J1958" s="213"/>
      <c r="K1958" s="213"/>
      <c r="L1958" s="219"/>
      <c r="M1958" s="220"/>
      <c r="N1958" s="221"/>
      <c r="O1958" s="221"/>
      <c r="P1958" s="221"/>
      <c r="Q1958" s="221"/>
      <c r="R1958" s="221"/>
      <c r="S1958" s="221"/>
      <c r="T1958" s="222"/>
      <c r="AT1958" s="223" t="s">
        <v>555</v>
      </c>
      <c r="AU1958" s="223" t="s">
        <v>87</v>
      </c>
      <c r="AV1958" s="13" t="s">
        <v>87</v>
      </c>
      <c r="AW1958" s="13" t="s">
        <v>32</v>
      </c>
      <c r="AX1958" s="13" t="s">
        <v>77</v>
      </c>
      <c r="AY1958" s="223" t="s">
        <v>209</v>
      </c>
    </row>
    <row r="1959" spans="2:51" s="15" customFormat="1">
      <c r="B1959" s="246"/>
      <c r="C1959" s="247"/>
      <c r="D1959" s="214" t="s">
        <v>555</v>
      </c>
      <c r="E1959" s="248" t="s">
        <v>1</v>
      </c>
      <c r="F1959" s="249" t="s">
        <v>2459</v>
      </c>
      <c r="G1959" s="247"/>
      <c r="H1959" s="248" t="s">
        <v>1</v>
      </c>
      <c r="I1959" s="250"/>
      <c r="J1959" s="247"/>
      <c r="K1959" s="247"/>
      <c r="L1959" s="251"/>
      <c r="M1959" s="252"/>
      <c r="N1959" s="253"/>
      <c r="O1959" s="253"/>
      <c r="P1959" s="253"/>
      <c r="Q1959" s="253"/>
      <c r="R1959" s="253"/>
      <c r="S1959" s="253"/>
      <c r="T1959" s="254"/>
      <c r="AT1959" s="255" t="s">
        <v>555</v>
      </c>
      <c r="AU1959" s="255" t="s">
        <v>87</v>
      </c>
      <c r="AV1959" s="15" t="s">
        <v>85</v>
      </c>
      <c r="AW1959" s="15" t="s">
        <v>32</v>
      </c>
      <c r="AX1959" s="15" t="s">
        <v>77</v>
      </c>
      <c r="AY1959" s="255" t="s">
        <v>209</v>
      </c>
    </row>
    <row r="1960" spans="2:51" s="13" customFormat="1">
      <c r="B1960" s="212"/>
      <c r="C1960" s="213"/>
      <c r="D1960" s="214" t="s">
        <v>555</v>
      </c>
      <c r="E1960" s="215" t="s">
        <v>1</v>
      </c>
      <c r="F1960" s="216" t="s">
        <v>2240</v>
      </c>
      <c r="G1960" s="213"/>
      <c r="H1960" s="217">
        <v>1.46</v>
      </c>
      <c r="I1960" s="218"/>
      <c r="J1960" s="213"/>
      <c r="K1960" s="213"/>
      <c r="L1960" s="219"/>
      <c r="M1960" s="220"/>
      <c r="N1960" s="221"/>
      <c r="O1960" s="221"/>
      <c r="P1960" s="221"/>
      <c r="Q1960" s="221"/>
      <c r="R1960" s="221"/>
      <c r="S1960" s="221"/>
      <c r="T1960" s="222"/>
      <c r="AT1960" s="223" t="s">
        <v>555</v>
      </c>
      <c r="AU1960" s="223" t="s">
        <v>87</v>
      </c>
      <c r="AV1960" s="13" t="s">
        <v>87</v>
      </c>
      <c r="AW1960" s="13" t="s">
        <v>32</v>
      </c>
      <c r="AX1960" s="13" t="s">
        <v>77</v>
      </c>
      <c r="AY1960" s="223" t="s">
        <v>209</v>
      </c>
    </row>
    <row r="1961" spans="2:51" s="15" customFormat="1">
      <c r="B1961" s="246"/>
      <c r="C1961" s="247"/>
      <c r="D1961" s="214" t="s">
        <v>555</v>
      </c>
      <c r="E1961" s="248" t="s">
        <v>1</v>
      </c>
      <c r="F1961" s="249" t="s">
        <v>2460</v>
      </c>
      <c r="G1961" s="247"/>
      <c r="H1961" s="248" t="s">
        <v>1</v>
      </c>
      <c r="I1961" s="250"/>
      <c r="J1961" s="247"/>
      <c r="K1961" s="247"/>
      <c r="L1961" s="251"/>
      <c r="M1961" s="252"/>
      <c r="N1961" s="253"/>
      <c r="O1961" s="253"/>
      <c r="P1961" s="253"/>
      <c r="Q1961" s="253"/>
      <c r="R1961" s="253"/>
      <c r="S1961" s="253"/>
      <c r="T1961" s="254"/>
      <c r="AT1961" s="255" t="s">
        <v>555</v>
      </c>
      <c r="AU1961" s="255" t="s">
        <v>87</v>
      </c>
      <c r="AV1961" s="15" t="s">
        <v>85</v>
      </c>
      <c r="AW1961" s="15" t="s">
        <v>32</v>
      </c>
      <c r="AX1961" s="15" t="s">
        <v>77</v>
      </c>
      <c r="AY1961" s="255" t="s">
        <v>209</v>
      </c>
    </row>
    <row r="1962" spans="2:51" s="13" customFormat="1">
      <c r="B1962" s="212"/>
      <c r="C1962" s="213"/>
      <c r="D1962" s="214" t="s">
        <v>555</v>
      </c>
      <c r="E1962" s="215" t="s">
        <v>1</v>
      </c>
      <c r="F1962" s="216" t="s">
        <v>2236</v>
      </c>
      <c r="G1962" s="213"/>
      <c r="H1962" s="217">
        <v>29.28</v>
      </c>
      <c r="I1962" s="218"/>
      <c r="J1962" s="213"/>
      <c r="K1962" s="213"/>
      <c r="L1962" s="219"/>
      <c r="M1962" s="220"/>
      <c r="N1962" s="221"/>
      <c r="O1962" s="221"/>
      <c r="P1962" s="221"/>
      <c r="Q1962" s="221"/>
      <c r="R1962" s="221"/>
      <c r="S1962" s="221"/>
      <c r="T1962" s="222"/>
      <c r="AT1962" s="223" t="s">
        <v>555</v>
      </c>
      <c r="AU1962" s="223" t="s">
        <v>87</v>
      </c>
      <c r="AV1962" s="13" t="s">
        <v>87</v>
      </c>
      <c r="AW1962" s="13" t="s">
        <v>32</v>
      </c>
      <c r="AX1962" s="13" t="s">
        <v>77</v>
      </c>
      <c r="AY1962" s="223" t="s">
        <v>209</v>
      </c>
    </row>
    <row r="1963" spans="2:51" s="15" customFormat="1">
      <c r="B1963" s="246"/>
      <c r="C1963" s="247"/>
      <c r="D1963" s="214" t="s">
        <v>555</v>
      </c>
      <c r="E1963" s="248" t="s">
        <v>1</v>
      </c>
      <c r="F1963" s="249" t="s">
        <v>2461</v>
      </c>
      <c r="G1963" s="247"/>
      <c r="H1963" s="248" t="s">
        <v>1</v>
      </c>
      <c r="I1963" s="250"/>
      <c r="J1963" s="247"/>
      <c r="K1963" s="247"/>
      <c r="L1963" s="251"/>
      <c r="M1963" s="252"/>
      <c r="N1963" s="253"/>
      <c r="O1963" s="253"/>
      <c r="P1963" s="253"/>
      <c r="Q1963" s="253"/>
      <c r="R1963" s="253"/>
      <c r="S1963" s="253"/>
      <c r="T1963" s="254"/>
      <c r="AT1963" s="255" t="s">
        <v>555</v>
      </c>
      <c r="AU1963" s="255" t="s">
        <v>87</v>
      </c>
      <c r="AV1963" s="15" t="s">
        <v>85</v>
      </c>
      <c r="AW1963" s="15" t="s">
        <v>32</v>
      </c>
      <c r="AX1963" s="15" t="s">
        <v>77</v>
      </c>
      <c r="AY1963" s="255" t="s">
        <v>209</v>
      </c>
    </row>
    <row r="1964" spans="2:51" s="13" customFormat="1">
      <c r="B1964" s="212"/>
      <c r="C1964" s="213"/>
      <c r="D1964" s="214" t="s">
        <v>555</v>
      </c>
      <c r="E1964" s="215" t="s">
        <v>1</v>
      </c>
      <c r="F1964" s="216" t="s">
        <v>2236</v>
      </c>
      <c r="G1964" s="213"/>
      <c r="H1964" s="217">
        <v>29.28</v>
      </c>
      <c r="I1964" s="218"/>
      <c r="J1964" s="213"/>
      <c r="K1964" s="213"/>
      <c r="L1964" s="219"/>
      <c r="M1964" s="220"/>
      <c r="N1964" s="221"/>
      <c r="O1964" s="221"/>
      <c r="P1964" s="221"/>
      <c r="Q1964" s="221"/>
      <c r="R1964" s="221"/>
      <c r="S1964" s="221"/>
      <c r="T1964" s="222"/>
      <c r="AT1964" s="223" t="s">
        <v>555</v>
      </c>
      <c r="AU1964" s="223" t="s">
        <v>87</v>
      </c>
      <c r="AV1964" s="13" t="s">
        <v>87</v>
      </c>
      <c r="AW1964" s="13" t="s">
        <v>32</v>
      </c>
      <c r="AX1964" s="13" t="s">
        <v>77</v>
      </c>
      <c r="AY1964" s="223" t="s">
        <v>209</v>
      </c>
    </row>
    <row r="1965" spans="2:51" s="15" customFormat="1">
      <c r="B1965" s="246"/>
      <c r="C1965" s="247"/>
      <c r="D1965" s="214" t="s">
        <v>555</v>
      </c>
      <c r="E1965" s="248" t="s">
        <v>1</v>
      </c>
      <c r="F1965" s="249" t="s">
        <v>2462</v>
      </c>
      <c r="G1965" s="247"/>
      <c r="H1965" s="248" t="s">
        <v>1</v>
      </c>
      <c r="I1965" s="250"/>
      <c r="J1965" s="247"/>
      <c r="K1965" s="247"/>
      <c r="L1965" s="251"/>
      <c r="M1965" s="252"/>
      <c r="N1965" s="253"/>
      <c r="O1965" s="253"/>
      <c r="P1965" s="253"/>
      <c r="Q1965" s="253"/>
      <c r="R1965" s="253"/>
      <c r="S1965" s="253"/>
      <c r="T1965" s="254"/>
      <c r="AT1965" s="255" t="s">
        <v>555</v>
      </c>
      <c r="AU1965" s="255" t="s">
        <v>87</v>
      </c>
      <c r="AV1965" s="15" t="s">
        <v>85</v>
      </c>
      <c r="AW1965" s="15" t="s">
        <v>32</v>
      </c>
      <c r="AX1965" s="15" t="s">
        <v>77</v>
      </c>
      <c r="AY1965" s="255" t="s">
        <v>209</v>
      </c>
    </row>
    <row r="1966" spans="2:51" s="13" customFormat="1">
      <c r="B1966" s="212"/>
      <c r="C1966" s="213"/>
      <c r="D1966" s="214" t="s">
        <v>555</v>
      </c>
      <c r="E1966" s="215" t="s">
        <v>1</v>
      </c>
      <c r="F1966" s="216" t="s">
        <v>1412</v>
      </c>
      <c r="G1966" s="213"/>
      <c r="H1966" s="217">
        <v>2.78</v>
      </c>
      <c r="I1966" s="218"/>
      <c r="J1966" s="213"/>
      <c r="K1966" s="213"/>
      <c r="L1966" s="219"/>
      <c r="M1966" s="220"/>
      <c r="N1966" s="221"/>
      <c r="O1966" s="221"/>
      <c r="P1966" s="221"/>
      <c r="Q1966" s="221"/>
      <c r="R1966" s="221"/>
      <c r="S1966" s="221"/>
      <c r="T1966" s="222"/>
      <c r="AT1966" s="223" t="s">
        <v>555</v>
      </c>
      <c r="AU1966" s="223" t="s">
        <v>87</v>
      </c>
      <c r="AV1966" s="13" t="s">
        <v>87</v>
      </c>
      <c r="AW1966" s="13" t="s">
        <v>32</v>
      </c>
      <c r="AX1966" s="13" t="s">
        <v>77</v>
      </c>
      <c r="AY1966" s="223" t="s">
        <v>209</v>
      </c>
    </row>
    <row r="1967" spans="2:51" s="15" customFormat="1">
      <c r="B1967" s="246"/>
      <c r="C1967" s="247"/>
      <c r="D1967" s="214" t="s">
        <v>555</v>
      </c>
      <c r="E1967" s="248" t="s">
        <v>1</v>
      </c>
      <c r="F1967" s="249" t="s">
        <v>2463</v>
      </c>
      <c r="G1967" s="247"/>
      <c r="H1967" s="248" t="s">
        <v>1</v>
      </c>
      <c r="I1967" s="250"/>
      <c r="J1967" s="247"/>
      <c r="K1967" s="247"/>
      <c r="L1967" s="251"/>
      <c r="M1967" s="252"/>
      <c r="N1967" s="253"/>
      <c r="O1967" s="253"/>
      <c r="P1967" s="253"/>
      <c r="Q1967" s="253"/>
      <c r="R1967" s="253"/>
      <c r="S1967" s="253"/>
      <c r="T1967" s="254"/>
      <c r="AT1967" s="255" t="s">
        <v>555</v>
      </c>
      <c r="AU1967" s="255" t="s">
        <v>87</v>
      </c>
      <c r="AV1967" s="15" t="s">
        <v>85</v>
      </c>
      <c r="AW1967" s="15" t="s">
        <v>32</v>
      </c>
      <c r="AX1967" s="15" t="s">
        <v>77</v>
      </c>
      <c r="AY1967" s="255" t="s">
        <v>209</v>
      </c>
    </row>
    <row r="1968" spans="2:51" s="13" customFormat="1">
      <c r="B1968" s="212"/>
      <c r="C1968" s="213"/>
      <c r="D1968" s="214" t="s">
        <v>555</v>
      </c>
      <c r="E1968" s="215" t="s">
        <v>1</v>
      </c>
      <c r="F1968" s="216" t="s">
        <v>1412</v>
      </c>
      <c r="G1968" s="213"/>
      <c r="H1968" s="217">
        <v>2.78</v>
      </c>
      <c r="I1968" s="218"/>
      <c r="J1968" s="213"/>
      <c r="K1968" s="213"/>
      <c r="L1968" s="219"/>
      <c r="M1968" s="220"/>
      <c r="N1968" s="221"/>
      <c r="O1968" s="221"/>
      <c r="P1968" s="221"/>
      <c r="Q1968" s="221"/>
      <c r="R1968" s="221"/>
      <c r="S1968" s="221"/>
      <c r="T1968" s="222"/>
      <c r="AT1968" s="223" t="s">
        <v>555</v>
      </c>
      <c r="AU1968" s="223" t="s">
        <v>87</v>
      </c>
      <c r="AV1968" s="13" t="s">
        <v>87</v>
      </c>
      <c r="AW1968" s="13" t="s">
        <v>32</v>
      </c>
      <c r="AX1968" s="13" t="s">
        <v>77</v>
      </c>
      <c r="AY1968" s="223" t="s">
        <v>209</v>
      </c>
    </row>
    <row r="1969" spans="2:51" s="15" customFormat="1">
      <c r="B1969" s="246"/>
      <c r="C1969" s="247"/>
      <c r="D1969" s="214" t="s">
        <v>555</v>
      </c>
      <c r="E1969" s="248" t="s">
        <v>1</v>
      </c>
      <c r="F1969" s="249" t="s">
        <v>2464</v>
      </c>
      <c r="G1969" s="247"/>
      <c r="H1969" s="248" t="s">
        <v>1</v>
      </c>
      <c r="I1969" s="250"/>
      <c r="J1969" s="247"/>
      <c r="K1969" s="247"/>
      <c r="L1969" s="251"/>
      <c r="M1969" s="252"/>
      <c r="N1969" s="253"/>
      <c r="O1969" s="253"/>
      <c r="P1969" s="253"/>
      <c r="Q1969" s="253"/>
      <c r="R1969" s="253"/>
      <c r="S1969" s="253"/>
      <c r="T1969" s="254"/>
      <c r="AT1969" s="255" t="s">
        <v>555</v>
      </c>
      <c r="AU1969" s="255" t="s">
        <v>87</v>
      </c>
      <c r="AV1969" s="15" t="s">
        <v>85</v>
      </c>
      <c r="AW1969" s="15" t="s">
        <v>32</v>
      </c>
      <c r="AX1969" s="15" t="s">
        <v>77</v>
      </c>
      <c r="AY1969" s="255" t="s">
        <v>209</v>
      </c>
    </row>
    <row r="1970" spans="2:51" s="13" customFormat="1">
      <c r="B1970" s="212"/>
      <c r="C1970" s="213"/>
      <c r="D1970" s="214" t="s">
        <v>555</v>
      </c>
      <c r="E1970" s="215" t="s">
        <v>1</v>
      </c>
      <c r="F1970" s="216" t="s">
        <v>1809</v>
      </c>
      <c r="G1970" s="213"/>
      <c r="H1970" s="217">
        <v>2.52</v>
      </c>
      <c r="I1970" s="218"/>
      <c r="J1970" s="213"/>
      <c r="K1970" s="213"/>
      <c r="L1970" s="219"/>
      <c r="M1970" s="220"/>
      <c r="N1970" s="221"/>
      <c r="O1970" s="221"/>
      <c r="P1970" s="221"/>
      <c r="Q1970" s="221"/>
      <c r="R1970" s="221"/>
      <c r="S1970" s="221"/>
      <c r="T1970" s="222"/>
      <c r="AT1970" s="223" t="s">
        <v>555</v>
      </c>
      <c r="AU1970" s="223" t="s">
        <v>87</v>
      </c>
      <c r="AV1970" s="13" t="s">
        <v>87</v>
      </c>
      <c r="AW1970" s="13" t="s">
        <v>32</v>
      </c>
      <c r="AX1970" s="13" t="s">
        <v>77</v>
      </c>
      <c r="AY1970" s="223" t="s">
        <v>209</v>
      </c>
    </row>
    <row r="1971" spans="2:51" s="15" customFormat="1">
      <c r="B1971" s="246"/>
      <c r="C1971" s="247"/>
      <c r="D1971" s="214" t="s">
        <v>555</v>
      </c>
      <c r="E1971" s="248" t="s">
        <v>1</v>
      </c>
      <c r="F1971" s="249" t="s">
        <v>2465</v>
      </c>
      <c r="G1971" s="247"/>
      <c r="H1971" s="248" t="s">
        <v>1</v>
      </c>
      <c r="I1971" s="250"/>
      <c r="J1971" s="247"/>
      <c r="K1971" s="247"/>
      <c r="L1971" s="251"/>
      <c r="M1971" s="252"/>
      <c r="N1971" s="253"/>
      <c r="O1971" s="253"/>
      <c r="P1971" s="253"/>
      <c r="Q1971" s="253"/>
      <c r="R1971" s="253"/>
      <c r="S1971" s="253"/>
      <c r="T1971" s="254"/>
      <c r="AT1971" s="255" t="s">
        <v>555</v>
      </c>
      <c r="AU1971" s="255" t="s">
        <v>87</v>
      </c>
      <c r="AV1971" s="15" t="s">
        <v>85</v>
      </c>
      <c r="AW1971" s="15" t="s">
        <v>32</v>
      </c>
      <c r="AX1971" s="15" t="s">
        <v>77</v>
      </c>
      <c r="AY1971" s="255" t="s">
        <v>209</v>
      </c>
    </row>
    <row r="1972" spans="2:51" s="13" customFormat="1">
      <c r="B1972" s="212"/>
      <c r="C1972" s="213"/>
      <c r="D1972" s="214" t="s">
        <v>555</v>
      </c>
      <c r="E1972" s="215" t="s">
        <v>1</v>
      </c>
      <c r="F1972" s="216" t="s">
        <v>1809</v>
      </c>
      <c r="G1972" s="213"/>
      <c r="H1972" s="217">
        <v>2.52</v>
      </c>
      <c r="I1972" s="218"/>
      <c r="J1972" s="213"/>
      <c r="K1972" s="213"/>
      <c r="L1972" s="219"/>
      <c r="M1972" s="220"/>
      <c r="N1972" s="221"/>
      <c r="O1972" s="221"/>
      <c r="P1972" s="221"/>
      <c r="Q1972" s="221"/>
      <c r="R1972" s="221"/>
      <c r="S1972" s="221"/>
      <c r="T1972" s="222"/>
      <c r="AT1972" s="223" t="s">
        <v>555</v>
      </c>
      <c r="AU1972" s="223" t="s">
        <v>87</v>
      </c>
      <c r="AV1972" s="13" t="s">
        <v>87</v>
      </c>
      <c r="AW1972" s="13" t="s">
        <v>32</v>
      </c>
      <c r="AX1972" s="13" t="s">
        <v>77</v>
      </c>
      <c r="AY1972" s="223" t="s">
        <v>209</v>
      </c>
    </row>
    <row r="1973" spans="2:51" s="15" customFormat="1">
      <c r="B1973" s="246"/>
      <c r="C1973" s="247"/>
      <c r="D1973" s="214" t="s">
        <v>555</v>
      </c>
      <c r="E1973" s="248" t="s">
        <v>1</v>
      </c>
      <c r="F1973" s="249" t="s">
        <v>2466</v>
      </c>
      <c r="G1973" s="247"/>
      <c r="H1973" s="248" t="s">
        <v>1</v>
      </c>
      <c r="I1973" s="250"/>
      <c r="J1973" s="247"/>
      <c r="K1973" s="247"/>
      <c r="L1973" s="251"/>
      <c r="M1973" s="252"/>
      <c r="N1973" s="253"/>
      <c r="O1973" s="253"/>
      <c r="P1973" s="253"/>
      <c r="Q1973" s="253"/>
      <c r="R1973" s="253"/>
      <c r="S1973" s="253"/>
      <c r="T1973" s="254"/>
      <c r="AT1973" s="255" t="s">
        <v>555</v>
      </c>
      <c r="AU1973" s="255" t="s">
        <v>87</v>
      </c>
      <c r="AV1973" s="15" t="s">
        <v>85</v>
      </c>
      <c r="AW1973" s="15" t="s">
        <v>32</v>
      </c>
      <c r="AX1973" s="15" t="s">
        <v>77</v>
      </c>
      <c r="AY1973" s="255" t="s">
        <v>209</v>
      </c>
    </row>
    <row r="1974" spans="2:51" s="13" customFormat="1">
      <c r="B1974" s="212"/>
      <c r="C1974" s="213"/>
      <c r="D1974" s="214" t="s">
        <v>555</v>
      </c>
      <c r="E1974" s="215" t="s">
        <v>1</v>
      </c>
      <c r="F1974" s="216" t="s">
        <v>2240</v>
      </c>
      <c r="G1974" s="213"/>
      <c r="H1974" s="217">
        <v>1.46</v>
      </c>
      <c r="I1974" s="218"/>
      <c r="J1974" s="213"/>
      <c r="K1974" s="213"/>
      <c r="L1974" s="219"/>
      <c r="M1974" s="220"/>
      <c r="N1974" s="221"/>
      <c r="O1974" s="221"/>
      <c r="P1974" s="221"/>
      <c r="Q1974" s="221"/>
      <c r="R1974" s="221"/>
      <c r="S1974" s="221"/>
      <c r="T1974" s="222"/>
      <c r="AT1974" s="223" t="s">
        <v>555</v>
      </c>
      <c r="AU1974" s="223" t="s">
        <v>87</v>
      </c>
      <c r="AV1974" s="13" t="s">
        <v>87</v>
      </c>
      <c r="AW1974" s="13" t="s">
        <v>32</v>
      </c>
      <c r="AX1974" s="13" t="s">
        <v>77</v>
      </c>
      <c r="AY1974" s="223" t="s">
        <v>209</v>
      </c>
    </row>
    <row r="1975" spans="2:51" s="15" customFormat="1">
      <c r="B1975" s="246"/>
      <c r="C1975" s="247"/>
      <c r="D1975" s="214" t="s">
        <v>555</v>
      </c>
      <c r="E1975" s="248" t="s">
        <v>1</v>
      </c>
      <c r="F1975" s="249" t="s">
        <v>2467</v>
      </c>
      <c r="G1975" s="247"/>
      <c r="H1975" s="248" t="s">
        <v>1</v>
      </c>
      <c r="I1975" s="250"/>
      <c r="J1975" s="247"/>
      <c r="K1975" s="247"/>
      <c r="L1975" s="251"/>
      <c r="M1975" s="252"/>
      <c r="N1975" s="253"/>
      <c r="O1975" s="253"/>
      <c r="P1975" s="253"/>
      <c r="Q1975" s="253"/>
      <c r="R1975" s="253"/>
      <c r="S1975" s="253"/>
      <c r="T1975" s="254"/>
      <c r="AT1975" s="255" t="s">
        <v>555</v>
      </c>
      <c r="AU1975" s="255" t="s">
        <v>87</v>
      </c>
      <c r="AV1975" s="15" t="s">
        <v>85</v>
      </c>
      <c r="AW1975" s="15" t="s">
        <v>32</v>
      </c>
      <c r="AX1975" s="15" t="s">
        <v>77</v>
      </c>
      <c r="AY1975" s="255" t="s">
        <v>209</v>
      </c>
    </row>
    <row r="1976" spans="2:51" s="13" customFormat="1">
      <c r="B1976" s="212"/>
      <c r="C1976" s="213"/>
      <c r="D1976" s="214" t="s">
        <v>555</v>
      </c>
      <c r="E1976" s="215" t="s">
        <v>1</v>
      </c>
      <c r="F1976" s="216" t="s">
        <v>2240</v>
      </c>
      <c r="G1976" s="213"/>
      <c r="H1976" s="217">
        <v>1.46</v>
      </c>
      <c r="I1976" s="218"/>
      <c r="J1976" s="213"/>
      <c r="K1976" s="213"/>
      <c r="L1976" s="219"/>
      <c r="M1976" s="220"/>
      <c r="N1976" s="221"/>
      <c r="O1976" s="221"/>
      <c r="P1976" s="221"/>
      <c r="Q1976" s="221"/>
      <c r="R1976" s="221"/>
      <c r="S1976" s="221"/>
      <c r="T1976" s="222"/>
      <c r="AT1976" s="223" t="s">
        <v>555</v>
      </c>
      <c r="AU1976" s="223" t="s">
        <v>87</v>
      </c>
      <c r="AV1976" s="13" t="s">
        <v>87</v>
      </c>
      <c r="AW1976" s="13" t="s">
        <v>32</v>
      </c>
      <c r="AX1976" s="13" t="s">
        <v>77</v>
      </c>
      <c r="AY1976" s="223" t="s">
        <v>209</v>
      </c>
    </row>
    <row r="1977" spans="2:51" s="15" customFormat="1">
      <c r="B1977" s="246"/>
      <c r="C1977" s="247"/>
      <c r="D1977" s="214" t="s">
        <v>555</v>
      </c>
      <c r="E1977" s="248" t="s">
        <v>1</v>
      </c>
      <c r="F1977" s="249" t="s">
        <v>2468</v>
      </c>
      <c r="G1977" s="247"/>
      <c r="H1977" s="248" t="s">
        <v>1</v>
      </c>
      <c r="I1977" s="250"/>
      <c r="J1977" s="247"/>
      <c r="K1977" s="247"/>
      <c r="L1977" s="251"/>
      <c r="M1977" s="252"/>
      <c r="N1977" s="253"/>
      <c r="O1977" s="253"/>
      <c r="P1977" s="253"/>
      <c r="Q1977" s="253"/>
      <c r="R1977" s="253"/>
      <c r="S1977" s="253"/>
      <c r="T1977" s="254"/>
      <c r="AT1977" s="255" t="s">
        <v>555</v>
      </c>
      <c r="AU1977" s="255" t="s">
        <v>87</v>
      </c>
      <c r="AV1977" s="15" t="s">
        <v>85</v>
      </c>
      <c r="AW1977" s="15" t="s">
        <v>32</v>
      </c>
      <c r="AX1977" s="15" t="s">
        <v>77</v>
      </c>
      <c r="AY1977" s="255" t="s">
        <v>209</v>
      </c>
    </row>
    <row r="1978" spans="2:51" s="13" customFormat="1">
      <c r="B1978" s="212"/>
      <c r="C1978" s="213"/>
      <c r="D1978" s="214" t="s">
        <v>555</v>
      </c>
      <c r="E1978" s="215" t="s">
        <v>1</v>
      </c>
      <c r="F1978" s="216" t="s">
        <v>2236</v>
      </c>
      <c r="G1978" s="213"/>
      <c r="H1978" s="217">
        <v>29.28</v>
      </c>
      <c r="I1978" s="218"/>
      <c r="J1978" s="213"/>
      <c r="K1978" s="213"/>
      <c r="L1978" s="219"/>
      <c r="M1978" s="220"/>
      <c r="N1978" s="221"/>
      <c r="O1978" s="221"/>
      <c r="P1978" s="221"/>
      <c r="Q1978" s="221"/>
      <c r="R1978" s="221"/>
      <c r="S1978" s="221"/>
      <c r="T1978" s="222"/>
      <c r="AT1978" s="223" t="s">
        <v>555</v>
      </c>
      <c r="AU1978" s="223" t="s">
        <v>87</v>
      </c>
      <c r="AV1978" s="13" t="s">
        <v>87</v>
      </c>
      <c r="AW1978" s="13" t="s">
        <v>32</v>
      </c>
      <c r="AX1978" s="13" t="s">
        <v>77</v>
      </c>
      <c r="AY1978" s="223" t="s">
        <v>209</v>
      </c>
    </row>
    <row r="1979" spans="2:51" s="15" customFormat="1">
      <c r="B1979" s="246"/>
      <c r="C1979" s="247"/>
      <c r="D1979" s="214" t="s">
        <v>555</v>
      </c>
      <c r="E1979" s="248" t="s">
        <v>1</v>
      </c>
      <c r="F1979" s="249" t="s">
        <v>2469</v>
      </c>
      <c r="G1979" s="247"/>
      <c r="H1979" s="248" t="s">
        <v>1</v>
      </c>
      <c r="I1979" s="250"/>
      <c r="J1979" s="247"/>
      <c r="K1979" s="247"/>
      <c r="L1979" s="251"/>
      <c r="M1979" s="252"/>
      <c r="N1979" s="253"/>
      <c r="O1979" s="253"/>
      <c r="P1979" s="253"/>
      <c r="Q1979" s="253"/>
      <c r="R1979" s="253"/>
      <c r="S1979" s="253"/>
      <c r="T1979" s="254"/>
      <c r="AT1979" s="255" t="s">
        <v>555</v>
      </c>
      <c r="AU1979" s="255" t="s">
        <v>87</v>
      </c>
      <c r="AV1979" s="15" t="s">
        <v>85</v>
      </c>
      <c r="AW1979" s="15" t="s">
        <v>32</v>
      </c>
      <c r="AX1979" s="15" t="s">
        <v>77</v>
      </c>
      <c r="AY1979" s="255" t="s">
        <v>209</v>
      </c>
    </row>
    <row r="1980" spans="2:51" s="13" customFormat="1">
      <c r="B1980" s="212"/>
      <c r="C1980" s="213"/>
      <c r="D1980" s="214" t="s">
        <v>555</v>
      </c>
      <c r="E1980" s="215" t="s">
        <v>1</v>
      </c>
      <c r="F1980" s="216" t="s">
        <v>2236</v>
      </c>
      <c r="G1980" s="213"/>
      <c r="H1980" s="217">
        <v>29.28</v>
      </c>
      <c r="I1980" s="218"/>
      <c r="J1980" s="213"/>
      <c r="K1980" s="213"/>
      <c r="L1980" s="219"/>
      <c r="M1980" s="220"/>
      <c r="N1980" s="221"/>
      <c r="O1980" s="221"/>
      <c r="P1980" s="221"/>
      <c r="Q1980" s="221"/>
      <c r="R1980" s="221"/>
      <c r="S1980" s="221"/>
      <c r="T1980" s="222"/>
      <c r="AT1980" s="223" t="s">
        <v>555</v>
      </c>
      <c r="AU1980" s="223" t="s">
        <v>87</v>
      </c>
      <c r="AV1980" s="13" t="s">
        <v>87</v>
      </c>
      <c r="AW1980" s="13" t="s">
        <v>32</v>
      </c>
      <c r="AX1980" s="13" t="s">
        <v>77</v>
      </c>
      <c r="AY1980" s="223" t="s">
        <v>209</v>
      </c>
    </row>
    <row r="1981" spans="2:51" s="15" customFormat="1">
      <c r="B1981" s="246"/>
      <c r="C1981" s="247"/>
      <c r="D1981" s="214" t="s">
        <v>555</v>
      </c>
      <c r="E1981" s="248" t="s">
        <v>1</v>
      </c>
      <c r="F1981" s="249" t="s">
        <v>2470</v>
      </c>
      <c r="G1981" s="247"/>
      <c r="H1981" s="248" t="s">
        <v>1</v>
      </c>
      <c r="I1981" s="250"/>
      <c r="J1981" s="247"/>
      <c r="K1981" s="247"/>
      <c r="L1981" s="251"/>
      <c r="M1981" s="252"/>
      <c r="N1981" s="253"/>
      <c r="O1981" s="253"/>
      <c r="P1981" s="253"/>
      <c r="Q1981" s="253"/>
      <c r="R1981" s="253"/>
      <c r="S1981" s="253"/>
      <c r="T1981" s="254"/>
      <c r="AT1981" s="255" t="s">
        <v>555</v>
      </c>
      <c r="AU1981" s="255" t="s">
        <v>87</v>
      </c>
      <c r="AV1981" s="15" t="s">
        <v>85</v>
      </c>
      <c r="AW1981" s="15" t="s">
        <v>32</v>
      </c>
      <c r="AX1981" s="15" t="s">
        <v>77</v>
      </c>
      <c r="AY1981" s="255" t="s">
        <v>209</v>
      </c>
    </row>
    <row r="1982" spans="2:51" s="13" customFormat="1">
      <c r="B1982" s="212"/>
      <c r="C1982" s="213"/>
      <c r="D1982" s="214" t="s">
        <v>555</v>
      </c>
      <c r="E1982" s="215" t="s">
        <v>1</v>
      </c>
      <c r="F1982" s="216" t="s">
        <v>1412</v>
      </c>
      <c r="G1982" s="213"/>
      <c r="H1982" s="217">
        <v>2.78</v>
      </c>
      <c r="I1982" s="218"/>
      <c r="J1982" s="213"/>
      <c r="K1982" s="213"/>
      <c r="L1982" s="219"/>
      <c r="M1982" s="220"/>
      <c r="N1982" s="221"/>
      <c r="O1982" s="221"/>
      <c r="P1982" s="221"/>
      <c r="Q1982" s="221"/>
      <c r="R1982" s="221"/>
      <c r="S1982" s="221"/>
      <c r="T1982" s="222"/>
      <c r="AT1982" s="223" t="s">
        <v>555</v>
      </c>
      <c r="AU1982" s="223" t="s">
        <v>87</v>
      </c>
      <c r="AV1982" s="13" t="s">
        <v>87</v>
      </c>
      <c r="AW1982" s="13" t="s">
        <v>32</v>
      </c>
      <c r="AX1982" s="13" t="s">
        <v>77</v>
      </c>
      <c r="AY1982" s="223" t="s">
        <v>209</v>
      </c>
    </row>
    <row r="1983" spans="2:51" s="15" customFormat="1">
      <c r="B1983" s="246"/>
      <c r="C1983" s="247"/>
      <c r="D1983" s="214" t="s">
        <v>555</v>
      </c>
      <c r="E1983" s="248" t="s">
        <v>1</v>
      </c>
      <c r="F1983" s="249" t="s">
        <v>2471</v>
      </c>
      <c r="G1983" s="247"/>
      <c r="H1983" s="248" t="s">
        <v>1</v>
      </c>
      <c r="I1983" s="250"/>
      <c r="J1983" s="247"/>
      <c r="K1983" s="247"/>
      <c r="L1983" s="251"/>
      <c r="M1983" s="252"/>
      <c r="N1983" s="253"/>
      <c r="O1983" s="253"/>
      <c r="P1983" s="253"/>
      <c r="Q1983" s="253"/>
      <c r="R1983" s="253"/>
      <c r="S1983" s="253"/>
      <c r="T1983" s="254"/>
      <c r="AT1983" s="255" t="s">
        <v>555</v>
      </c>
      <c r="AU1983" s="255" t="s">
        <v>87</v>
      </c>
      <c r="AV1983" s="15" t="s">
        <v>85</v>
      </c>
      <c r="AW1983" s="15" t="s">
        <v>32</v>
      </c>
      <c r="AX1983" s="15" t="s">
        <v>77</v>
      </c>
      <c r="AY1983" s="255" t="s">
        <v>209</v>
      </c>
    </row>
    <row r="1984" spans="2:51" s="13" customFormat="1">
      <c r="B1984" s="212"/>
      <c r="C1984" s="213"/>
      <c r="D1984" s="214" t="s">
        <v>555</v>
      </c>
      <c r="E1984" s="215" t="s">
        <v>1</v>
      </c>
      <c r="F1984" s="216" t="s">
        <v>1412</v>
      </c>
      <c r="G1984" s="213"/>
      <c r="H1984" s="217">
        <v>2.78</v>
      </c>
      <c r="I1984" s="218"/>
      <c r="J1984" s="213"/>
      <c r="K1984" s="213"/>
      <c r="L1984" s="219"/>
      <c r="M1984" s="220"/>
      <c r="N1984" s="221"/>
      <c r="O1984" s="221"/>
      <c r="P1984" s="221"/>
      <c r="Q1984" s="221"/>
      <c r="R1984" s="221"/>
      <c r="S1984" s="221"/>
      <c r="T1984" s="222"/>
      <c r="AT1984" s="223" t="s">
        <v>555</v>
      </c>
      <c r="AU1984" s="223" t="s">
        <v>87</v>
      </c>
      <c r="AV1984" s="13" t="s">
        <v>87</v>
      </c>
      <c r="AW1984" s="13" t="s">
        <v>32</v>
      </c>
      <c r="AX1984" s="13" t="s">
        <v>77</v>
      </c>
      <c r="AY1984" s="223" t="s">
        <v>209</v>
      </c>
    </row>
    <row r="1985" spans="2:51" s="15" customFormat="1">
      <c r="B1985" s="246"/>
      <c r="C1985" s="247"/>
      <c r="D1985" s="214" t="s">
        <v>555</v>
      </c>
      <c r="E1985" s="248" t="s">
        <v>1</v>
      </c>
      <c r="F1985" s="249" t="s">
        <v>2472</v>
      </c>
      <c r="G1985" s="247"/>
      <c r="H1985" s="248" t="s">
        <v>1</v>
      </c>
      <c r="I1985" s="250"/>
      <c r="J1985" s="247"/>
      <c r="K1985" s="247"/>
      <c r="L1985" s="251"/>
      <c r="M1985" s="252"/>
      <c r="N1985" s="253"/>
      <c r="O1985" s="253"/>
      <c r="P1985" s="253"/>
      <c r="Q1985" s="253"/>
      <c r="R1985" s="253"/>
      <c r="S1985" s="253"/>
      <c r="T1985" s="254"/>
      <c r="AT1985" s="255" t="s">
        <v>555</v>
      </c>
      <c r="AU1985" s="255" t="s">
        <v>87</v>
      </c>
      <c r="AV1985" s="15" t="s">
        <v>85</v>
      </c>
      <c r="AW1985" s="15" t="s">
        <v>32</v>
      </c>
      <c r="AX1985" s="15" t="s">
        <v>77</v>
      </c>
      <c r="AY1985" s="255" t="s">
        <v>209</v>
      </c>
    </row>
    <row r="1986" spans="2:51" s="13" customFormat="1">
      <c r="B1986" s="212"/>
      <c r="C1986" s="213"/>
      <c r="D1986" s="214" t="s">
        <v>555</v>
      </c>
      <c r="E1986" s="215" t="s">
        <v>1</v>
      </c>
      <c r="F1986" s="216" t="s">
        <v>1809</v>
      </c>
      <c r="G1986" s="213"/>
      <c r="H1986" s="217">
        <v>2.52</v>
      </c>
      <c r="I1986" s="218"/>
      <c r="J1986" s="213"/>
      <c r="K1986" s="213"/>
      <c r="L1986" s="219"/>
      <c r="M1986" s="220"/>
      <c r="N1986" s="221"/>
      <c r="O1986" s="221"/>
      <c r="P1986" s="221"/>
      <c r="Q1986" s="221"/>
      <c r="R1986" s="221"/>
      <c r="S1986" s="221"/>
      <c r="T1986" s="222"/>
      <c r="AT1986" s="223" t="s">
        <v>555</v>
      </c>
      <c r="AU1986" s="223" t="s">
        <v>87</v>
      </c>
      <c r="AV1986" s="13" t="s">
        <v>87</v>
      </c>
      <c r="AW1986" s="13" t="s">
        <v>32</v>
      </c>
      <c r="AX1986" s="13" t="s">
        <v>77</v>
      </c>
      <c r="AY1986" s="223" t="s">
        <v>209</v>
      </c>
    </row>
    <row r="1987" spans="2:51" s="15" customFormat="1">
      <c r="B1987" s="246"/>
      <c r="C1987" s="247"/>
      <c r="D1987" s="214" t="s">
        <v>555</v>
      </c>
      <c r="E1987" s="248" t="s">
        <v>1</v>
      </c>
      <c r="F1987" s="249" t="s">
        <v>2473</v>
      </c>
      <c r="G1987" s="247"/>
      <c r="H1987" s="248" t="s">
        <v>1</v>
      </c>
      <c r="I1987" s="250"/>
      <c r="J1987" s="247"/>
      <c r="K1987" s="247"/>
      <c r="L1987" s="251"/>
      <c r="M1987" s="252"/>
      <c r="N1987" s="253"/>
      <c r="O1987" s="253"/>
      <c r="P1987" s="253"/>
      <c r="Q1987" s="253"/>
      <c r="R1987" s="253"/>
      <c r="S1987" s="253"/>
      <c r="T1987" s="254"/>
      <c r="AT1987" s="255" t="s">
        <v>555</v>
      </c>
      <c r="AU1987" s="255" t="s">
        <v>87</v>
      </c>
      <c r="AV1987" s="15" t="s">
        <v>85</v>
      </c>
      <c r="AW1987" s="15" t="s">
        <v>32</v>
      </c>
      <c r="AX1987" s="15" t="s">
        <v>77</v>
      </c>
      <c r="AY1987" s="255" t="s">
        <v>209</v>
      </c>
    </row>
    <row r="1988" spans="2:51" s="13" customFormat="1">
      <c r="B1988" s="212"/>
      <c r="C1988" s="213"/>
      <c r="D1988" s="214" t="s">
        <v>555</v>
      </c>
      <c r="E1988" s="215" t="s">
        <v>1</v>
      </c>
      <c r="F1988" s="216" t="s">
        <v>1809</v>
      </c>
      <c r="G1988" s="213"/>
      <c r="H1988" s="217">
        <v>2.52</v>
      </c>
      <c r="I1988" s="218"/>
      <c r="J1988" s="213"/>
      <c r="K1988" s="213"/>
      <c r="L1988" s="219"/>
      <c r="M1988" s="220"/>
      <c r="N1988" s="221"/>
      <c r="O1988" s="221"/>
      <c r="P1988" s="221"/>
      <c r="Q1988" s="221"/>
      <c r="R1988" s="221"/>
      <c r="S1988" s="221"/>
      <c r="T1988" s="222"/>
      <c r="AT1988" s="223" t="s">
        <v>555</v>
      </c>
      <c r="AU1988" s="223" t="s">
        <v>87</v>
      </c>
      <c r="AV1988" s="13" t="s">
        <v>87</v>
      </c>
      <c r="AW1988" s="13" t="s">
        <v>32</v>
      </c>
      <c r="AX1988" s="13" t="s">
        <v>77</v>
      </c>
      <c r="AY1988" s="223" t="s">
        <v>209</v>
      </c>
    </row>
    <row r="1989" spans="2:51" s="15" customFormat="1">
      <c r="B1989" s="246"/>
      <c r="C1989" s="247"/>
      <c r="D1989" s="214" t="s">
        <v>555</v>
      </c>
      <c r="E1989" s="248" t="s">
        <v>1</v>
      </c>
      <c r="F1989" s="249" t="s">
        <v>2474</v>
      </c>
      <c r="G1989" s="247"/>
      <c r="H1989" s="248" t="s">
        <v>1</v>
      </c>
      <c r="I1989" s="250"/>
      <c r="J1989" s="247"/>
      <c r="K1989" s="247"/>
      <c r="L1989" s="251"/>
      <c r="M1989" s="252"/>
      <c r="N1989" s="253"/>
      <c r="O1989" s="253"/>
      <c r="P1989" s="253"/>
      <c r="Q1989" s="253"/>
      <c r="R1989" s="253"/>
      <c r="S1989" s="253"/>
      <c r="T1989" s="254"/>
      <c r="AT1989" s="255" t="s">
        <v>555</v>
      </c>
      <c r="AU1989" s="255" t="s">
        <v>87</v>
      </c>
      <c r="AV1989" s="15" t="s">
        <v>85</v>
      </c>
      <c r="AW1989" s="15" t="s">
        <v>32</v>
      </c>
      <c r="AX1989" s="15" t="s">
        <v>77</v>
      </c>
      <c r="AY1989" s="255" t="s">
        <v>209</v>
      </c>
    </row>
    <row r="1990" spans="2:51" s="13" customFormat="1">
      <c r="B1990" s="212"/>
      <c r="C1990" s="213"/>
      <c r="D1990" s="214" t="s">
        <v>555</v>
      </c>
      <c r="E1990" s="215" t="s">
        <v>1</v>
      </c>
      <c r="F1990" s="216" t="s">
        <v>2240</v>
      </c>
      <c r="G1990" s="213"/>
      <c r="H1990" s="217">
        <v>1.46</v>
      </c>
      <c r="I1990" s="218"/>
      <c r="J1990" s="213"/>
      <c r="K1990" s="213"/>
      <c r="L1990" s="219"/>
      <c r="M1990" s="220"/>
      <c r="N1990" s="221"/>
      <c r="O1990" s="221"/>
      <c r="P1990" s="221"/>
      <c r="Q1990" s="221"/>
      <c r="R1990" s="221"/>
      <c r="S1990" s="221"/>
      <c r="T1990" s="222"/>
      <c r="AT1990" s="223" t="s">
        <v>555</v>
      </c>
      <c r="AU1990" s="223" t="s">
        <v>87</v>
      </c>
      <c r="AV1990" s="13" t="s">
        <v>87</v>
      </c>
      <c r="AW1990" s="13" t="s">
        <v>32</v>
      </c>
      <c r="AX1990" s="13" t="s">
        <v>77</v>
      </c>
      <c r="AY1990" s="223" t="s">
        <v>209</v>
      </c>
    </row>
    <row r="1991" spans="2:51" s="15" customFormat="1">
      <c r="B1991" s="246"/>
      <c r="C1991" s="247"/>
      <c r="D1991" s="214" t="s">
        <v>555</v>
      </c>
      <c r="E1991" s="248" t="s">
        <v>1</v>
      </c>
      <c r="F1991" s="249" t="s">
        <v>2475</v>
      </c>
      <c r="G1991" s="247"/>
      <c r="H1991" s="248" t="s">
        <v>1</v>
      </c>
      <c r="I1991" s="250"/>
      <c r="J1991" s="247"/>
      <c r="K1991" s="247"/>
      <c r="L1991" s="251"/>
      <c r="M1991" s="252"/>
      <c r="N1991" s="253"/>
      <c r="O1991" s="253"/>
      <c r="P1991" s="253"/>
      <c r="Q1991" s="253"/>
      <c r="R1991" s="253"/>
      <c r="S1991" s="253"/>
      <c r="T1991" s="254"/>
      <c r="AT1991" s="255" t="s">
        <v>555</v>
      </c>
      <c r="AU1991" s="255" t="s">
        <v>87</v>
      </c>
      <c r="AV1991" s="15" t="s">
        <v>85</v>
      </c>
      <c r="AW1991" s="15" t="s">
        <v>32</v>
      </c>
      <c r="AX1991" s="15" t="s">
        <v>77</v>
      </c>
      <c r="AY1991" s="255" t="s">
        <v>209</v>
      </c>
    </row>
    <row r="1992" spans="2:51" s="13" customFormat="1">
      <c r="B1992" s="212"/>
      <c r="C1992" s="213"/>
      <c r="D1992" s="214" t="s">
        <v>555</v>
      </c>
      <c r="E1992" s="215" t="s">
        <v>1</v>
      </c>
      <c r="F1992" s="216" t="s">
        <v>2240</v>
      </c>
      <c r="G1992" s="213"/>
      <c r="H1992" s="217">
        <v>1.46</v>
      </c>
      <c r="I1992" s="218"/>
      <c r="J1992" s="213"/>
      <c r="K1992" s="213"/>
      <c r="L1992" s="219"/>
      <c r="M1992" s="220"/>
      <c r="N1992" s="221"/>
      <c r="O1992" s="221"/>
      <c r="P1992" s="221"/>
      <c r="Q1992" s="221"/>
      <c r="R1992" s="221"/>
      <c r="S1992" s="221"/>
      <c r="T1992" s="222"/>
      <c r="AT1992" s="223" t="s">
        <v>555</v>
      </c>
      <c r="AU1992" s="223" t="s">
        <v>87</v>
      </c>
      <c r="AV1992" s="13" t="s">
        <v>87</v>
      </c>
      <c r="AW1992" s="13" t="s">
        <v>32</v>
      </c>
      <c r="AX1992" s="13" t="s">
        <v>77</v>
      </c>
      <c r="AY1992" s="223" t="s">
        <v>209</v>
      </c>
    </row>
    <row r="1993" spans="2:51" s="15" customFormat="1">
      <c r="B1993" s="246"/>
      <c r="C1993" s="247"/>
      <c r="D1993" s="214" t="s">
        <v>555</v>
      </c>
      <c r="E1993" s="248" t="s">
        <v>1</v>
      </c>
      <c r="F1993" s="249" t="s">
        <v>2476</v>
      </c>
      <c r="G1993" s="247"/>
      <c r="H1993" s="248" t="s">
        <v>1</v>
      </c>
      <c r="I1993" s="250"/>
      <c r="J1993" s="247"/>
      <c r="K1993" s="247"/>
      <c r="L1993" s="251"/>
      <c r="M1993" s="252"/>
      <c r="N1993" s="253"/>
      <c r="O1993" s="253"/>
      <c r="P1993" s="253"/>
      <c r="Q1993" s="253"/>
      <c r="R1993" s="253"/>
      <c r="S1993" s="253"/>
      <c r="T1993" s="254"/>
      <c r="AT1993" s="255" t="s">
        <v>555</v>
      </c>
      <c r="AU1993" s="255" t="s">
        <v>87</v>
      </c>
      <c r="AV1993" s="15" t="s">
        <v>85</v>
      </c>
      <c r="AW1993" s="15" t="s">
        <v>32</v>
      </c>
      <c r="AX1993" s="15" t="s">
        <v>77</v>
      </c>
      <c r="AY1993" s="255" t="s">
        <v>209</v>
      </c>
    </row>
    <row r="1994" spans="2:51" s="13" customFormat="1">
      <c r="B1994" s="212"/>
      <c r="C1994" s="213"/>
      <c r="D1994" s="214" t="s">
        <v>555</v>
      </c>
      <c r="E1994" s="215" t="s">
        <v>1</v>
      </c>
      <c r="F1994" s="216" t="s">
        <v>2236</v>
      </c>
      <c r="G1994" s="213"/>
      <c r="H1994" s="217">
        <v>29.28</v>
      </c>
      <c r="I1994" s="218"/>
      <c r="J1994" s="213"/>
      <c r="K1994" s="213"/>
      <c r="L1994" s="219"/>
      <c r="M1994" s="220"/>
      <c r="N1994" s="221"/>
      <c r="O1994" s="221"/>
      <c r="P1994" s="221"/>
      <c r="Q1994" s="221"/>
      <c r="R1994" s="221"/>
      <c r="S1994" s="221"/>
      <c r="T1994" s="222"/>
      <c r="AT1994" s="223" t="s">
        <v>555</v>
      </c>
      <c r="AU1994" s="223" t="s">
        <v>87</v>
      </c>
      <c r="AV1994" s="13" t="s">
        <v>87</v>
      </c>
      <c r="AW1994" s="13" t="s">
        <v>32</v>
      </c>
      <c r="AX1994" s="13" t="s">
        <v>77</v>
      </c>
      <c r="AY1994" s="223" t="s">
        <v>209</v>
      </c>
    </row>
    <row r="1995" spans="2:51" s="15" customFormat="1">
      <c r="B1995" s="246"/>
      <c r="C1995" s="247"/>
      <c r="D1995" s="214" t="s">
        <v>555</v>
      </c>
      <c r="E1995" s="248" t="s">
        <v>1</v>
      </c>
      <c r="F1995" s="249" t="s">
        <v>2477</v>
      </c>
      <c r="G1995" s="247"/>
      <c r="H1995" s="248" t="s">
        <v>1</v>
      </c>
      <c r="I1995" s="250"/>
      <c r="J1995" s="247"/>
      <c r="K1995" s="247"/>
      <c r="L1995" s="251"/>
      <c r="M1995" s="252"/>
      <c r="N1995" s="253"/>
      <c r="O1995" s="253"/>
      <c r="P1995" s="253"/>
      <c r="Q1995" s="253"/>
      <c r="R1995" s="253"/>
      <c r="S1995" s="253"/>
      <c r="T1995" s="254"/>
      <c r="AT1995" s="255" t="s">
        <v>555</v>
      </c>
      <c r="AU1995" s="255" t="s">
        <v>87</v>
      </c>
      <c r="AV1995" s="15" t="s">
        <v>85</v>
      </c>
      <c r="AW1995" s="15" t="s">
        <v>32</v>
      </c>
      <c r="AX1995" s="15" t="s">
        <v>77</v>
      </c>
      <c r="AY1995" s="255" t="s">
        <v>209</v>
      </c>
    </row>
    <row r="1996" spans="2:51" s="13" customFormat="1">
      <c r="B1996" s="212"/>
      <c r="C1996" s="213"/>
      <c r="D1996" s="214" t="s">
        <v>555</v>
      </c>
      <c r="E1996" s="215" t="s">
        <v>1</v>
      </c>
      <c r="F1996" s="216" t="s">
        <v>2236</v>
      </c>
      <c r="G1996" s="213"/>
      <c r="H1996" s="217">
        <v>29.28</v>
      </c>
      <c r="I1996" s="218"/>
      <c r="J1996" s="213"/>
      <c r="K1996" s="213"/>
      <c r="L1996" s="219"/>
      <c r="M1996" s="220"/>
      <c r="N1996" s="221"/>
      <c r="O1996" s="221"/>
      <c r="P1996" s="221"/>
      <c r="Q1996" s="221"/>
      <c r="R1996" s="221"/>
      <c r="S1996" s="221"/>
      <c r="T1996" s="222"/>
      <c r="AT1996" s="223" t="s">
        <v>555</v>
      </c>
      <c r="AU1996" s="223" t="s">
        <v>87</v>
      </c>
      <c r="AV1996" s="13" t="s">
        <v>87</v>
      </c>
      <c r="AW1996" s="13" t="s">
        <v>32</v>
      </c>
      <c r="AX1996" s="13" t="s">
        <v>77</v>
      </c>
      <c r="AY1996" s="223" t="s">
        <v>209</v>
      </c>
    </row>
    <row r="1997" spans="2:51" s="15" customFormat="1">
      <c r="B1997" s="246"/>
      <c r="C1997" s="247"/>
      <c r="D1997" s="214" t="s">
        <v>555</v>
      </c>
      <c r="E1997" s="248" t="s">
        <v>1</v>
      </c>
      <c r="F1997" s="249" t="s">
        <v>2478</v>
      </c>
      <c r="G1997" s="247"/>
      <c r="H1997" s="248" t="s">
        <v>1</v>
      </c>
      <c r="I1997" s="250"/>
      <c r="J1997" s="247"/>
      <c r="K1997" s="247"/>
      <c r="L1997" s="251"/>
      <c r="M1997" s="252"/>
      <c r="N1997" s="253"/>
      <c r="O1997" s="253"/>
      <c r="P1997" s="253"/>
      <c r="Q1997" s="253"/>
      <c r="R1997" s="253"/>
      <c r="S1997" s="253"/>
      <c r="T1997" s="254"/>
      <c r="AT1997" s="255" t="s">
        <v>555</v>
      </c>
      <c r="AU1997" s="255" t="s">
        <v>87</v>
      </c>
      <c r="AV1997" s="15" t="s">
        <v>85</v>
      </c>
      <c r="AW1997" s="15" t="s">
        <v>32</v>
      </c>
      <c r="AX1997" s="15" t="s">
        <v>77</v>
      </c>
      <c r="AY1997" s="255" t="s">
        <v>209</v>
      </c>
    </row>
    <row r="1998" spans="2:51" s="13" customFormat="1">
      <c r="B1998" s="212"/>
      <c r="C1998" s="213"/>
      <c r="D1998" s="214" t="s">
        <v>555</v>
      </c>
      <c r="E1998" s="215" t="s">
        <v>1</v>
      </c>
      <c r="F1998" s="216" t="s">
        <v>1412</v>
      </c>
      <c r="G1998" s="213"/>
      <c r="H1998" s="217">
        <v>2.78</v>
      </c>
      <c r="I1998" s="218"/>
      <c r="J1998" s="213"/>
      <c r="K1998" s="213"/>
      <c r="L1998" s="219"/>
      <c r="M1998" s="220"/>
      <c r="N1998" s="221"/>
      <c r="O1998" s="221"/>
      <c r="P1998" s="221"/>
      <c r="Q1998" s="221"/>
      <c r="R1998" s="221"/>
      <c r="S1998" s="221"/>
      <c r="T1998" s="222"/>
      <c r="AT1998" s="223" t="s">
        <v>555</v>
      </c>
      <c r="AU1998" s="223" t="s">
        <v>87</v>
      </c>
      <c r="AV1998" s="13" t="s">
        <v>87</v>
      </c>
      <c r="AW1998" s="13" t="s">
        <v>32</v>
      </c>
      <c r="AX1998" s="13" t="s">
        <v>77</v>
      </c>
      <c r="AY1998" s="223" t="s">
        <v>209</v>
      </c>
    </row>
    <row r="1999" spans="2:51" s="15" customFormat="1">
      <c r="B1999" s="246"/>
      <c r="C1999" s="247"/>
      <c r="D1999" s="214" t="s">
        <v>555</v>
      </c>
      <c r="E1999" s="248" t="s">
        <v>1</v>
      </c>
      <c r="F1999" s="249" t="s">
        <v>2479</v>
      </c>
      <c r="G1999" s="247"/>
      <c r="H1999" s="248" t="s">
        <v>1</v>
      </c>
      <c r="I1999" s="250"/>
      <c r="J1999" s="247"/>
      <c r="K1999" s="247"/>
      <c r="L1999" s="251"/>
      <c r="M1999" s="252"/>
      <c r="N1999" s="253"/>
      <c r="O1999" s="253"/>
      <c r="P1999" s="253"/>
      <c r="Q1999" s="253"/>
      <c r="R1999" s="253"/>
      <c r="S1999" s="253"/>
      <c r="T1999" s="254"/>
      <c r="AT1999" s="255" t="s">
        <v>555</v>
      </c>
      <c r="AU1999" s="255" t="s">
        <v>87</v>
      </c>
      <c r="AV1999" s="15" t="s">
        <v>85</v>
      </c>
      <c r="AW1999" s="15" t="s">
        <v>32</v>
      </c>
      <c r="AX1999" s="15" t="s">
        <v>77</v>
      </c>
      <c r="AY1999" s="255" t="s">
        <v>209</v>
      </c>
    </row>
    <row r="2000" spans="2:51" s="13" customFormat="1">
      <c r="B2000" s="212"/>
      <c r="C2000" s="213"/>
      <c r="D2000" s="214" t="s">
        <v>555</v>
      </c>
      <c r="E2000" s="215" t="s">
        <v>1</v>
      </c>
      <c r="F2000" s="216" t="s">
        <v>1809</v>
      </c>
      <c r="G2000" s="213"/>
      <c r="H2000" s="217">
        <v>2.52</v>
      </c>
      <c r="I2000" s="218"/>
      <c r="J2000" s="213"/>
      <c r="K2000" s="213"/>
      <c r="L2000" s="219"/>
      <c r="M2000" s="220"/>
      <c r="N2000" s="221"/>
      <c r="O2000" s="221"/>
      <c r="P2000" s="221"/>
      <c r="Q2000" s="221"/>
      <c r="R2000" s="221"/>
      <c r="S2000" s="221"/>
      <c r="T2000" s="222"/>
      <c r="AT2000" s="223" t="s">
        <v>555</v>
      </c>
      <c r="AU2000" s="223" t="s">
        <v>87</v>
      </c>
      <c r="AV2000" s="13" t="s">
        <v>87</v>
      </c>
      <c r="AW2000" s="13" t="s">
        <v>32</v>
      </c>
      <c r="AX2000" s="13" t="s">
        <v>77</v>
      </c>
      <c r="AY2000" s="223" t="s">
        <v>209</v>
      </c>
    </row>
    <row r="2001" spans="2:51" s="15" customFormat="1">
      <c r="B2001" s="246"/>
      <c r="C2001" s="247"/>
      <c r="D2001" s="214" t="s">
        <v>555</v>
      </c>
      <c r="E2001" s="248" t="s">
        <v>1</v>
      </c>
      <c r="F2001" s="249" t="s">
        <v>2480</v>
      </c>
      <c r="G2001" s="247"/>
      <c r="H2001" s="248" t="s">
        <v>1</v>
      </c>
      <c r="I2001" s="250"/>
      <c r="J2001" s="247"/>
      <c r="K2001" s="247"/>
      <c r="L2001" s="251"/>
      <c r="M2001" s="252"/>
      <c r="N2001" s="253"/>
      <c r="O2001" s="253"/>
      <c r="P2001" s="253"/>
      <c r="Q2001" s="253"/>
      <c r="R2001" s="253"/>
      <c r="S2001" s="253"/>
      <c r="T2001" s="254"/>
      <c r="AT2001" s="255" t="s">
        <v>555</v>
      </c>
      <c r="AU2001" s="255" t="s">
        <v>87</v>
      </c>
      <c r="AV2001" s="15" t="s">
        <v>85</v>
      </c>
      <c r="AW2001" s="15" t="s">
        <v>32</v>
      </c>
      <c r="AX2001" s="15" t="s">
        <v>77</v>
      </c>
      <c r="AY2001" s="255" t="s">
        <v>209</v>
      </c>
    </row>
    <row r="2002" spans="2:51" s="13" customFormat="1">
      <c r="B2002" s="212"/>
      <c r="C2002" s="213"/>
      <c r="D2002" s="214" t="s">
        <v>555</v>
      </c>
      <c r="E2002" s="215" t="s">
        <v>1</v>
      </c>
      <c r="F2002" s="216" t="s">
        <v>2240</v>
      </c>
      <c r="G2002" s="213"/>
      <c r="H2002" s="217">
        <v>1.46</v>
      </c>
      <c r="I2002" s="218"/>
      <c r="J2002" s="213"/>
      <c r="K2002" s="213"/>
      <c r="L2002" s="219"/>
      <c r="M2002" s="220"/>
      <c r="N2002" s="221"/>
      <c r="O2002" s="221"/>
      <c r="P2002" s="221"/>
      <c r="Q2002" s="221"/>
      <c r="R2002" s="221"/>
      <c r="S2002" s="221"/>
      <c r="T2002" s="222"/>
      <c r="AT2002" s="223" t="s">
        <v>555</v>
      </c>
      <c r="AU2002" s="223" t="s">
        <v>87</v>
      </c>
      <c r="AV2002" s="13" t="s">
        <v>87</v>
      </c>
      <c r="AW2002" s="13" t="s">
        <v>32</v>
      </c>
      <c r="AX2002" s="13" t="s">
        <v>77</v>
      </c>
      <c r="AY2002" s="223" t="s">
        <v>209</v>
      </c>
    </row>
    <row r="2003" spans="2:51" s="15" customFormat="1">
      <c r="B2003" s="246"/>
      <c r="C2003" s="247"/>
      <c r="D2003" s="214" t="s">
        <v>555</v>
      </c>
      <c r="E2003" s="248" t="s">
        <v>1</v>
      </c>
      <c r="F2003" s="249" t="s">
        <v>2481</v>
      </c>
      <c r="G2003" s="247"/>
      <c r="H2003" s="248" t="s">
        <v>1</v>
      </c>
      <c r="I2003" s="250"/>
      <c r="J2003" s="247"/>
      <c r="K2003" s="247"/>
      <c r="L2003" s="251"/>
      <c r="M2003" s="252"/>
      <c r="N2003" s="253"/>
      <c r="O2003" s="253"/>
      <c r="P2003" s="253"/>
      <c r="Q2003" s="253"/>
      <c r="R2003" s="253"/>
      <c r="S2003" s="253"/>
      <c r="T2003" s="254"/>
      <c r="AT2003" s="255" t="s">
        <v>555</v>
      </c>
      <c r="AU2003" s="255" t="s">
        <v>87</v>
      </c>
      <c r="AV2003" s="15" t="s">
        <v>85</v>
      </c>
      <c r="AW2003" s="15" t="s">
        <v>32</v>
      </c>
      <c r="AX2003" s="15" t="s">
        <v>77</v>
      </c>
      <c r="AY2003" s="255" t="s">
        <v>209</v>
      </c>
    </row>
    <row r="2004" spans="2:51" s="13" customFormat="1">
      <c r="B2004" s="212"/>
      <c r="C2004" s="213"/>
      <c r="D2004" s="214" t="s">
        <v>555</v>
      </c>
      <c r="E2004" s="215" t="s">
        <v>1</v>
      </c>
      <c r="F2004" s="216" t="s">
        <v>2482</v>
      </c>
      <c r="G2004" s="213"/>
      <c r="H2004" s="217">
        <v>47.69</v>
      </c>
      <c r="I2004" s="218"/>
      <c r="J2004" s="213"/>
      <c r="K2004" s="213"/>
      <c r="L2004" s="219"/>
      <c r="M2004" s="220"/>
      <c r="N2004" s="221"/>
      <c r="O2004" s="221"/>
      <c r="P2004" s="221"/>
      <c r="Q2004" s="221"/>
      <c r="R2004" s="221"/>
      <c r="S2004" s="221"/>
      <c r="T2004" s="222"/>
      <c r="AT2004" s="223" t="s">
        <v>555</v>
      </c>
      <c r="AU2004" s="223" t="s">
        <v>87</v>
      </c>
      <c r="AV2004" s="13" t="s">
        <v>87</v>
      </c>
      <c r="AW2004" s="13" t="s">
        <v>32</v>
      </c>
      <c r="AX2004" s="13" t="s">
        <v>77</v>
      </c>
      <c r="AY2004" s="223" t="s">
        <v>209</v>
      </c>
    </row>
    <row r="2005" spans="2:51" s="15" customFormat="1">
      <c r="B2005" s="246"/>
      <c r="C2005" s="247"/>
      <c r="D2005" s="214" t="s">
        <v>555</v>
      </c>
      <c r="E2005" s="248" t="s">
        <v>1</v>
      </c>
      <c r="F2005" s="249" t="s">
        <v>2483</v>
      </c>
      <c r="G2005" s="247"/>
      <c r="H2005" s="248" t="s">
        <v>1</v>
      </c>
      <c r="I2005" s="250"/>
      <c r="J2005" s="247"/>
      <c r="K2005" s="247"/>
      <c r="L2005" s="251"/>
      <c r="M2005" s="252"/>
      <c r="N2005" s="253"/>
      <c r="O2005" s="253"/>
      <c r="P2005" s="253"/>
      <c r="Q2005" s="253"/>
      <c r="R2005" s="253"/>
      <c r="S2005" s="253"/>
      <c r="T2005" s="254"/>
      <c r="AT2005" s="255" t="s">
        <v>555</v>
      </c>
      <c r="AU2005" s="255" t="s">
        <v>87</v>
      </c>
      <c r="AV2005" s="15" t="s">
        <v>85</v>
      </c>
      <c r="AW2005" s="15" t="s">
        <v>32</v>
      </c>
      <c r="AX2005" s="15" t="s">
        <v>77</v>
      </c>
      <c r="AY2005" s="255" t="s">
        <v>209</v>
      </c>
    </row>
    <row r="2006" spans="2:51" s="13" customFormat="1">
      <c r="B2006" s="212"/>
      <c r="C2006" s="213"/>
      <c r="D2006" s="214" t="s">
        <v>555</v>
      </c>
      <c r="E2006" s="215" t="s">
        <v>1</v>
      </c>
      <c r="F2006" s="216" t="s">
        <v>2271</v>
      </c>
      <c r="G2006" s="213"/>
      <c r="H2006" s="217">
        <v>4.1500000000000004</v>
      </c>
      <c r="I2006" s="218"/>
      <c r="J2006" s="213"/>
      <c r="K2006" s="213"/>
      <c r="L2006" s="219"/>
      <c r="M2006" s="220"/>
      <c r="N2006" s="221"/>
      <c r="O2006" s="221"/>
      <c r="P2006" s="221"/>
      <c r="Q2006" s="221"/>
      <c r="R2006" s="221"/>
      <c r="S2006" s="221"/>
      <c r="T2006" s="222"/>
      <c r="AT2006" s="223" t="s">
        <v>555</v>
      </c>
      <c r="AU2006" s="223" t="s">
        <v>87</v>
      </c>
      <c r="AV2006" s="13" t="s">
        <v>87</v>
      </c>
      <c r="AW2006" s="13" t="s">
        <v>32</v>
      </c>
      <c r="AX2006" s="13" t="s">
        <v>77</v>
      </c>
      <c r="AY2006" s="223" t="s">
        <v>209</v>
      </c>
    </row>
    <row r="2007" spans="2:51" s="15" customFormat="1">
      <c r="B2007" s="246"/>
      <c r="C2007" s="247"/>
      <c r="D2007" s="214" t="s">
        <v>555</v>
      </c>
      <c r="E2007" s="248" t="s">
        <v>1</v>
      </c>
      <c r="F2007" s="249" t="s">
        <v>2484</v>
      </c>
      <c r="G2007" s="247"/>
      <c r="H2007" s="248" t="s">
        <v>1</v>
      </c>
      <c r="I2007" s="250"/>
      <c r="J2007" s="247"/>
      <c r="K2007" s="247"/>
      <c r="L2007" s="251"/>
      <c r="M2007" s="252"/>
      <c r="N2007" s="253"/>
      <c r="O2007" s="253"/>
      <c r="P2007" s="253"/>
      <c r="Q2007" s="253"/>
      <c r="R2007" s="253"/>
      <c r="S2007" s="253"/>
      <c r="T2007" s="254"/>
      <c r="AT2007" s="255" t="s">
        <v>555</v>
      </c>
      <c r="AU2007" s="255" t="s">
        <v>87</v>
      </c>
      <c r="AV2007" s="15" t="s">
        <v>85</v>
      </c>
      <c r="AW2007" s="15" t="s">
        <v>32</v>
      </c>
      <c r="AX2007" s="15" t="s">
        <v>77</v>
      </c>
      <c r="AY2007" s="255" t="s">
        <v>209</v>
      </c>
    </row>
    <row r="2008" spans="2:51" s="13" customFormat="1">
      <c r="B2008" s="212"/>
      <c r="C2008" s="213"/>
      <c r="D2008" s="214" t="s">
        <v>555</v>
      </c>
      <c r="E2008" s="215" t="s">
        <v>1</v>
      </c>
      <c r="F2008" s="216" t="s">
        <v>2019</v>
      </c>
      <c r="G2008" s="213"/>
      <c r="H2008" s="217">
        <v>4.24</v>
      </c>
      <c r="I2008" s="218"/>
      <c r="J2008" s="213"/>
      <c r="K2008" s="213"/>
      <c r="L2008" s="219"/>
      <c r="M2008" s="220"/>
      <c r="N2008" s="221"/>
      <c r="O2008" s="221"/>
      <c r="P2008" s="221"/>
      <c r="Q2008" s="221"/>
      <c r="R2008" s="221"/>
      <c r="S2008" s="221"/>
      <c r="T2008" s="222"/>
      <c r="AT2008" s="223" t="s">
        <v>555</v>
      </c>
      <c r="AU2008" s="223" t="s">
        <v>87</v>
      </c>
      <c r="AV2008" s="13" t="s">
        <v>87</v>
      </c>
      <c r="AW2008" s="13" t="s">
        <v>32</v>
      </c>
      <c r="AX2008" s="13" t="s">
        <v>77</v>
      </c>
      <c r="AY2008" s="223" t="s">
        <v>209</v>
      </c>
    </row>
    <row r="2009" spans="2:51" s="15" customFormat="1">
      <c r="B2009" s="246"/>
      <c r="C2009" s="247"/>
      <c r="D2009" s="214" t="s">
        <v>555</v>
      </c>
      <c r="E2009" s="248" t="s">
        <v>1</v>
      </c>
      <c r="F2009" s="249" t="s">
        <v>2485</v>
      </c>
      <c r="G2009" s="247"/>
      <c r="H2009" s="248" t="s">
        <v>1</v>
      </c>
      <c r="I2009" s="250"/>
      <c r="J2009" s="247"/>
      <c r="K2009" s="247"/>
      <c r="L2009" s="251"/>
      <c r="M2009" s="252"/>
      <c r="N2009" s="253"/>
      <c r="O2009" s="253"/>
      <c r="P2009" s="253"/>
      <c r="Q2009" s="253"/>
      <c r="R2009" s="253"/>
      <c r="S2009" s="253"/>
      <c r="T2009" s="254"/>
      <c r="AT2009" s="255" t="s">
        <v>555</v>
      </c>
      <c r="AU2009" s="255" t="s">
        <v>87</v>
      </c>
      <c r="AV2009" s="15" t="s">
        <v>85</v>
      </c>
      <c r="AW2009" s="15" t="s">
        <v>32</v>
      </c>
      <c r="AX2009" s="15" t="s">
        <v>77</v>
      </c>
      <c r="AY2009" s="255" t="s">
        <v>209</v>
      </c>
    </row>
    <row r="2010" spans="2:51" s="13" customFormat="1">
      <c r="B2010" s="212"/>
      <c r="C2010" s="213"/>
      <c r="D2010" s="214" t="s">
        <v>555</v>
      </c>
      <c r="E2010" s="215" t="s">
        <v>1</v>
      </c>
      <c r="F2010" s="216" t="s">
        <v>2486</v>
      </c>
      <c r="G2010" s="213"/>
      <c r="H2010" s="217">
        <v>5.99</v>
      </c>
      <c r="I2010" s="218"/>
      <c r="J2010" s="213"/>
      <c r="K2010" s="213"/>
      <c r="L2010" s="219"/>
      <c r="M2010" s="220"/>
      <c r="N2010" s="221"/>
      <c r="O2010" s="221"/>
      <c r="P2010" s="221"/>
      <c r="Q2010" s="221"/>
      <c r="R2010" s="221"/>
      <c r="S2010" s="221"/>
      <c r="T2010" s="222"/>
      <c r="AT2010" s="223" t="s">
        <v>555</v>
      </c>
      <c r="AU2010" s="223" t="s">
        <v>87</v>
      </c>
      <c r="AV2010" s="13" t="s">
        <v>87</v>
      </c>
      <c r="AW2010" s="13" t="s">
        <v>32</v>
      </c>
      <c r="AX2010" s="13" t="s">
        <v>77</v>
      </c>
      <c r="AY2010" s="223" t="s">
        <v>209</v>
      </c>
    </row>
    <row r="2011" spans="2:51" s="15" customFormat="1">
      <c r="B2011" s="246"/>
      <c r="C2011" s="247"/>
      <c r="D2011" s="214" t="s">
        <v>555</v>
      </c>
      <c r="E2011" s="248" t="s">
        <v>1</v>
      </c>
      <c r="F2011" s="249" t="s">
        <v>2487</v>
      </c>
      <c r="G2011" s="247"/>
      <c r="H2011" s="248" t="s">
        <v>1</v>
      </c>
      <c r="I2011" s="250"/>
      <c r="J2011" s="247"/>
      <c r="K2011" s="247"/>
      <c r="L2011" s="251"/>
      <c r="M2011" s="252"/>
      <c r="N2011" s="253"/>
      <c r="O2011" s="253"/>
      <c r="P2011" s="253"/>
      <c r="Q2011" s="253"/>
      <c r="R2011" s="253"/>
      <c r="S2011" s="253"/>
      <c r="T2011" s="254"/>
      <c r="AT2011" s="255" t="s">
        <v>555</v>
      </c>
      <c r="AU2011" s="255" t="s">
        <v>87</v>
      </c>
      <c r="AV2011" s="15" t="s">
        <v>85</v>
      </c>
      <c r="AW2011" s="15" t="s">
        <v>32</v>
      </c>
      <c r="AX2011" s="15" t="s">
        <v>77</v>
      </c>
      <c r="AY2011" s="255" t="s">
        <v>209</v>
      </c>
    </row>
    <row r="2012" spans="2:51" s="13" customFormat="1">
      <c r="B2012" s="212"/>
      <c r="C2012" s="213"/>
      <c r="D2012" s="214" t="s">
        <v>555</v>
      </c>
      <c r="E2012" s="215" t="s">
        <v>1</v>
      </c>
      <c r="F2012" s="216" t="s">
        <v>2488</v>
      </c>
      <c r="G2012" s="213"/>
      <c r="H2012" s="217">
        <v>14.86</v>
      </c>
      <c r="I2012" s="218"/>
      <c r="J2012" s="213"/>
      <c r="K2012" s="213"/>
      <c r="L2012" s="219"/>
      <c r="M2012" s="220"/>
      <c r="N2012" s="221"/>
      <c r="O2012" s="221"/>
      <c r="P2012" s="221"/>
      <c r="Q2012" s="221"/>
      <c r="R2012" s="221"/>
      <c r="S2012" s="221"/>
      <c r="T2012" s="222"/>
      <c r="AT2012" s="223" t="s">
        <v>555</v>
      </c>
      <c r="AU2012" s="223" t="s">
        <v>87</v>
      </c>
      <c r="AV2012" s="13" t="s">
        <v>87</v>
      </c>
      <c r="AW2012" s="13" t="s">
        <v>32</v>
      </c>
      <c r="AX2012" s="13" t="s">
        <v>77</v>
      </c>
      <c r="AY2012" s="223" t="s">
        <v>209</v>
      </c>
    </row>
    <row r="2013" spans="2:51" s="15" customFormat="1">
      <c r="B2013" s="246"/>
      <c r="C2013" s="247"/>
      <c r="D2013" s="214" t="s">
        <v>555</v>
      </c>
      <c r="E2013" s="248" t="s">
        <v>1</v>
      </c>
      <c r="F2013" s="249" t="s">
        <v>2489</v>
      </c>
      <c r="G2013" s="247"/>
      <c r="H2013" s="248" t="s">
        <v>1</v>
      </c>
      <c r="I2013" s="250"/>
      <c r="J2013" s="247"/>
      <c r="K2013" s="247"/>
      <c r="L2013" s="251"/>
      <c r="M2013" s="252"/>
      <c r="N2013" s="253"/>
      <c r="O2013" s="253"/>
      <c r="P2013" s="253"/>
      <c r="Q2013" s="253"/>
      <c r="R2013" s="253"/>
      <c r="S2013" s="253"/>
      <c r="T2013" s="254"/>
      <c r="AT2013" s="255" t="s">
        <v>555</v>
      </c>
      <c r="AU2013" s="255" t="s">
        <v>87</v>
      </c>
      <c r="AV2013" s="15" t="s">
        <v>85</v>
      </c>
      <c r="AW2013" s="15" t="s">
        <v>32</v>
      </c>
      <c r="AX2013" s="15" t="s">
        <v>77</v>
      </c>
      <c r="AY2013" s="255" t="s">
        <v>209</v>
      </c>
    </row>
    <row r="2014" spans="2:51" s="13" customFormat="1">
      <c r="B2014" s="212"/>
      <c r="C2014" s="213"/>
      <c r="D2014" s="214" t="s">
        <v>555</v>
      </c>
      <c r="E2014" s="215" t="s">
        <v>1</v>
      </c>
      <c r="F2014" s="216" t="s">
        <v>2488</v>
      </c>
      <c r="G2014" s="213"/>
      <c r="H2014" s="217">
        <v>14.86</v>
      </c>
      <c r="I2014" s="218"/>
      <c r="J2014" s="213"/>
      <c r="K2014" s="213"/>
      <c r="L2014" s="219"/>
      <c r="M2014" s="220"/>
      <c r="N2014" s="221"/>
      <c r="O2014" s="221"/>
      <c r="P2014" s="221"/>
      <c r="Q2014" s="221"/>
      <c r="R2014" s="221"/>
      <c r="S2014" s="221"/>
      <c r="T2014" s="222"/>
      <c r="AT2014" s="223" t="s">
        <v>555</v>
      </c>
      <c r="AU2014" s="223" t="s">
        <v>87</v>
      </c>
      <c r="AV2014" s="13" t="s">
        <v>87</v>
      </c>
      <c r="AW2014" s="13" t="s">
        <v>32</v>
      </c>
      <c r="AX2014" s="13" t="s">
        <v>77</v>
      </c>
      <c r="AY2014" s="223" t="s">
        <v>209</v>
      </c>
    </row>
    <row r="2015" spans="2:51" s="15" customFormat="1">
      <c r="B2015" s="246"/>
      <c r="C2015" s="247"/>
      <c r="D2015" s="214" t="s">
        <v>555</v>
      </c>
      <c r="E2015" s="248" t="s">
        <v>1</v>
      </c>
      <c r="F2015" s="249" t="s">
        <v>2490</v>
      </c>
      <c r="G2015" s="247"/>
      <c r="H2015" s="248" t="s">
        <v>1</v>
      </c>
      <c r="I2015" s="250"/>
      <c r="J2015" s="247"/>
      <c r="K2015" s="247"/>
      <c r="L2015" s="251"/>
      <c r="M2015" s="252"/>
      <c r="N2015" s="253"/>
      <c r="O2015" s="253"/>
      <c r="P2015" s="253"/>
      <c r="Q2015" s="253"/>
      <c r="R2015" s="253"/>
      <c r="S2015" s="253"/>
      <c r="T2015" s="254"/>
      <c r="AT2015" s="255" t="s">
        <v>555</v>
      </c>
      <c r="AU2015" s="255" t="s">
        <v>87</v>
      </c>
      <c r="AV2015" s="15" t="s">
        <v>85</v>
      </c>
      <c r="AW2015" s="15" t="s">
        <v>32</v>
      </c>
      <c r="AX2015" s="15" t="s">
        <v>77</v>
      </c>
      <c r="AY2015" s="255" t="s">
        <v>209</v>
      </c>
    </row>
    <row r="2016" spans="2:51" s="13" customFormat="1">
      <c r="B2016" s="212"/>
      <c r="C2016" s="213"/>
      <c r="D2016" s="214" t="s">
        <v>555</v>
      </c>
      <c r="E2016" s="215" t="s">
        <v>1</v>
      </c>
      <c r="F2016" s="216" t="s">
        <v>2491</v>
      </c>
      <c r="G2016" s="213"/>
      <c r="H2016" s="217">
        <v>5.98</v>
      </c>
      <c r="I2016" s="218"/>
      <c r="J2016" s="213"/>
      <c r="K2016" s="213"/>
      <c r="L2016" s="219"/>
      <c r="M2016" s="220"/>
      <c r="N2016" s="221"/>
      <c r="O2016" s="221"/>
      <c r="P2016" s="221"/>
      <c r="Q2016" s="221"/>
      <c r="R2016" s="221"/>
      <c r="S2016" s="221"/>
      <c r="T2016" s="222"/>
      <c r="AT2016" s="223" t="s">
        <v>555</v>
      </c>
      <c r="AU2016" s="223" t="s">
        <v>87</v>
      </c>
      <c r="AV2016" s="13" t="s">
        <v>87</v>
      </c>
      <c r="AW2016" s="13" t="s">
        <v>32</v>
      </c>
      <c r="AX2016" s="13" t="s">
        <v>77</v>
      </c>
      <c r="AY2016" s="223" t="s">
        <v>209</v>
      </c>
    </row>
    <row r="2017" spans="2:51" s="15" customFormat="1">
      <c r="B2017" s="246"/>
      <c r="C2017" s="247"/>
      <c r="D2017" s="214" t="s">
        <v>555</v>
      </c>
      <c r="E2017" s="248" t="s">
        <v>1</v>
      </c>
      <c r="F2017" s="249" t="s">
        <v>2492</v>
      </c>
      <c r="G2017" s="247"/>
      <c r="H2017" s="248" t="s">
        <v>1</v>
      </c>
      <c r="I2017" s="250"/>
      <c r="J2017" s="247"/>
      <c r="K2017" s="247"/>
      <c r="L2017" s="251"/>
      <c r="M2017" s="252"/>
      <c r="N2017" s="253"/>
      <c r="O2017" s="253"/>
      <c r="P2017" s="253"/>
      <c r="Q2017" s="253"/>
      <c r="R2017" s="253"/>
      <c r="S2017" s="253"/>
      <c r="T2017" s="254"/>
      <c r="AT2017" s="255" t="s">
        <v>555</v>
      </c>
      <c r="AU2017" s="255" t="s">
        <v>87</v>
      </c>
      <c r="AV2017" s="15" t="s">
        <v>85</v>
      </c>
      <c r="AW2017" s="15" t="s">
        <v>32</v>
      </c>
      <c r="AX2017" s="15" t="s">
        <v>77</v>
      </c>
      <c r="AY2017" s="255" t="s">
        <v>209</v>
      </c>
    </row>
    <row r="2018" spans="2:51" s="13" customFormat="1">
      <c r="B2018" s="212"/>
      <c r="C2018" s="213"/>
      <c r="D2018" s="214" t="s">
        <v>555</v>
      </c>
      <c r="E2018" s="215" t="s">
        <v>1</v>
      </c>
      <c r="F2018" s="216" t="s">
        <v>2491</v>
      </c>
      <c r="G2018" s="213"/>
      <c r="H2018" s="217">
        <v>5.98</v>
      </c>
      <c r="I2018" s="218"/>
      <c r="J2018" s="213"/>
      <c r="K2018" s="213"/>
      <c r="L2018" s="219"/>
      <c r="M2018" s="220"/>
      <c r="N2018" s="221"/>
      <c r="O2018" s="221"/>
      <c r="P2018" s="221"/>
      <c r="Q2018" s="221"/>
      <c r="R2018" s="221"/>
      <c r="S2018" s="221"/>
      <c r="T2018" s="222"/>
      <c r="AT2018" s="223" t="s">
        <v>555</v>
      </c>
      <c r="AU2018" s="223" t="s">
        <v>87</v>
      </c>
      <c r="AV2018" s="13" t="s">
        <v>87</v>
      </c>
      <c r="AW2018" s="13" t="s">
        <v>32</v>
      </c>
      <c r="AX2018" s="13" t="s">
        <v>77</v>
      </c>
      <c r="AY2018" s="223" t="s">
        <v>209</v>
      </c>
    </row>
    <row r="2019" spans="2:51" s="15" customFormat="1">
      <c r="B2019" s="246"/>
      <c r="C2019" s="247"/>
      <c r="D2019" s="214" t="s">
        <v>555</v>
      </c>
      <c r="E2019" s="248" t="s">
        <v>1</v>
      </c>
      <c r="F2019" s="249" t="s">
        <v>2493</v>
      </c>
      <c r="G2019" s="247"/>
      <c r="H2019" s="248" t="s">
        <v>1</v>
      </c>
      <c r="I2019" s="250"/>
      <c r="J2019" s="247"/>
      <c r="K2019" s="247"/>
      <c r="L2019" s="251"/>
      <c r="M2019" s="252"/>
      <c r="N2019" s="253"/>
      <c r="O2019" s="253"/>
      <c r="P2019" s="253"/>
      <c r="Q2019" s="253"/>
      <c r="R2019" s="253"/>
      <c r="S2019" s="253"/>
      <c r="T2019" s="254"/>
      <c r="AT2019" s="255" t="s">
        <v>555</v>
      </c>
      <c r="AU2019" s="255" t="s">
        <v>87</v>
      </c>
      <c r="AV2019" s="15" t="s">
        <v>85</v>
      </c>
      <c r="AW2019" s="15" t="s">
        <v>32</v>
      </c>
      <c r="AX2019" s="15" t="s">
        <v>77</v>
      </c>
      <c r="AY2019" s="255" t="s">
        <v>209</v>
      </c>
    </row>
    <row r="2020" spans="2:51" s="13" customFormat="1">
      <c r="B2020" s="212"/>
      <c r="C2020" s="213"/>
      <c r="D2020" s="214" t="s">
        <v>555</v>
      </c>
      <c r="E2020" s="215" t="s">
        <v>1</v>
      </c>
      <c r="F2020" s="216" t="s">
        <v>2488</v>
      </c>
      <c r="G2020" s="213"/>
      <c r="H2020" s="217">
        <v>14.86</v>
      </c>
      <c r="I2020" s="218"/>
      <c r="J2020" s="213"/>
      <c r="K2020" s="213"/>
      <c r="L2020" s="219"/>
      <c r="M2020" s="220"/>
      <c r="N2020" s="221"/>
      <c r="O2020" s="221"/>
      <c r="P2020" s="221"/>
      <c r="Q2020" s="221"/>
      <c r="R2020" s="221"/>
      <c r="S2020" s="221"/>
      <c r="T2020" s="222"/>
      <c r="AT2020" s="223" t="s">
        <v>555</v>
      </c>
      <c r="AU2020" s="223" t="s">
        <v>87</v>
      </c>
      <c r="AV2020" s="13" t="s">
        <v>87</v>
      </c>
      <c r="AW2020" s="13" t="s">
        <v>32</v>
      </c>
      <c r="AX2020" s="13" t="s">
        <v>77</v>
      </c>
      <c r="AY2020" s="223" t="s">
        <v>209</v>
      </c>
    </row>
    <row r="2021" spans="2:51" s="15" customFormat="1">
      <c r="B2021" s="246"/>
      <c r="C2021" s="247"/>
      <c r="D2021" s="214" t="s">
        <v>555</v>
      </c>
      <c r="E2021" s="248" t="s">
        <v>1</v>
      </c>
      <c r="F2021" s="249" t="s">
        <v>2494</v>
      </c>
      <c r="G2021" s="247"/>
      <c r="H2021" s="248" t="s">
        <v>1</v>
      </c>
      <c r="I2021" s="250"/>
      <c r="J2021" s="247"/>
      <c r="K2021" s="247"/>
      <c r="L2021" s="251"/>
      <c r="M2021" s="252"/>
      <c r="N2021" s="253"/>
      <c r="O2021" s="253"/>
      <c r="P2021" s="253"/>
      <c r="Q2021" s="253"/>
      <c r="R2021" s="253"/>
      <c r="S2021" s="253"/>
      <c r="T2021" s="254"/>
      <c r="AT2021" s="255" t="s">
        <v>555</v>
      </c>
      <c r="AU2021" s="255" t="s">
        <v>87</v>
      </c>
      <c r="AV2021" s="15" t="s">
        <v>85</v>
      </c>
      <c r="AW2021" s="15" t="s">
        <v>32</v>
      </c>
      <c r="AX2021" s="15" t="s">
        <v>77</v>
      </c>
      <c r="AY2021" s="255" t="s">
        <v>209</v>
      </c>
    </row>
    <row r="2022" spans="2:51" s="13" customFormat="1">
      <c r="B2022" s="212"/>
      <c r="C2022" s="213"/>
      <c r="D2022" s="214" t="s">
        <v>555</v>
      </c>
      <c r="E2022" s="215" t="s">
        <v>1</v>
      </c>
      <c r="F2022" s="216" t="s">
        <v>2495</v>
      </c>
      <c r="G2022" s="213"/>
      <c r="H2022" s="217">
        <v>9.67</v>
      </c>
      <c r="I2022" s="218"/>
      <c r="J2022" s="213"/>
      <c r="K2022" s="213"/>
      <c r="L2022" s="219"/>
      <c r="M2022" s="220"/>
      <c r="N2022" s="221"/>
      <c r="O2022" s="221"/>
      <c r="P2022" s="221"/>
      <c r="Q2022" s="221"/>
      <c r="R2022" s="221"/>
      <c r="S2022" s="221"/>
      <c r="T2022" s="222"/>
      <c r="AT2022" s="223" t="s">
        <v>555</v>
      </c>
      <c r="AU2022" s="223" t="s">
        <v>87</v>
      </c>
      <c r="AV2022" s="13" t="s">
        <v>87</v>
      </c>
      <c r="AW2022" s="13" t="s">
        <v>32</v>
      </c>
      <c r="AX2022" s="13" t="s">
        <v>77</v>
      </c>
      <c r="AY2022" s="223" t="s">
        <v>209</v>
      </c>
    </row>
    <row r="2023" spans="2:51" s="15" customFormat="1">
      <c r="B2023" s="246"/>
      <c r="C2023" s="247"/>
      <c r="D2023" s="214" t="s">
        <v>555</v>
      </c>
      <c r="E2023" s="248" t="s">
        <v>1</v>
      </c>
      <c r="F2023" s="249" t="s">
        <v>2496</v>
      </c>
      <c r="G2023" s="247"/>
      <c r="H2023" s="248" t="s">
        <v>1</v>
      </c>
      <c r="I2023" s="250"/>
      <c r="J2023" s="247"/>
      <c r="K2023" s="247"/>
      <c r="L2023" s="251"/>
      <c r="M2023" s="252"/>
      <c r="N2023" s="253"/>
      <c r="O2023" s="253"/>
      <c r="P2023" s="253"/>
      <c r="Q2023" s="253"/>
      <c r="R2023" s="253"/>
      <c r="S2023" s="253"/>
      <c r="T2023" s="254"/>
      <c r="AT2023" s="255" t="s">
        <v>555</v>
      </c>
      <c r="AU2023" s="255" t="s">
        <v>87</v>
      </c>
      <c r="AV2023" s="15" t="s">
        <v>85</v>
      </c>
      <c r="AW2023" s="15" t="s">
        <v>32</v>
      </c>
      <c r="AX2023" s="15" t="s">
        <v>77</v>
      </c>
      <c r="AY2023" s="255" t="s">
        <v>209</v>
      </c>
    </row>
    <row r="2024" spans="2:51" s="13" customFormat="1">
      <c r="B2024" s="212"/>
      <c r="C2024" s="213"/>
      <c r="D2024" s="214" t="s">
        <v>555</v>
      </c>
      <c r="E2024" s="215" t="s">
        <v>1</v>
      </c>
      <c r="F2024" s="216" t="s">
        <v>2497</v>
      </c>
      <c r="G2024" s="213"/>
      <c r="H2024" s="217">
        <v>30.96</v>
      </c>
      <c r="I2024" s="218"/>
      <c r="J2024" s="213"/>
      <c r="K2024" s="213"/>
      <c r="L2024" s="219"/>
      <c r="M2024" s="220"/>
      <c r="N2024" s="221"/>
      <c r="O2024" s="221"/>
      <c r="P2024" s="221"/>
      <c r="Q2024" s="221"/>
      <c r="R2024" s="221"/>
      <c r="S2024" s="221"/>
      <c r="T2024" s="222"/>
      <c r="AT2024" s="223" t="s">
        <v>555</v>
      </c>
      <c r="AU2024" s="223" t="s">
        <v>87</v>
      </c>
      <c r="AV2024" s="13" t="s">
        <v>87</v>
      </c>
      <c r="AW2024" s="13" t="s">
        <v>32</v>
      </c>
      <c r="AX2024" s="13" t="s">
        <v>77</v>
      </c>
      <c r="AY2024" s="223" t="s">
        <v>209</v>
      </c>
    </row>
    <row r="2025" spans="2:51" s="16" customFormat="1">
      <c r="B2025" s="260"/>
      <c r="C2025" s="261"/>
      <c r="D2025" s="214" t="s">
        <v>555</v>
      </c>
      <c r="E2025" s="262" t="s">
        <v>1</v>
      </c>
      <c r="F2025" s="263" t="s">
        <v>942</v>
      </c>
      <c r="G2025" s="261"/>
      <c r="H2025" s="264">
        <v>715.10999999999956</v>
      </c>
      <c r="I2025" s="265"/>
      <c r="J2025" s="261"/>
      <c r="K2025" s="261"/>
      <c r="L2025" s="266"/>
      <c r="M2025" s="267"/>
      <c r="N2025" s="268"/>
      <c r="O2025" s="268"/>
      <c r="P2025" s="268"/>
      <c r="Q2025" s="268"/>
      <c r="R2025" s="268"/>
      <c r="S2025" s="268"/>
      <c r="T2025" s="269"/>
      <c r="AT2025" s="270" t="s">
        <v>555</v>
      </c>
      <c r="AU2025" s="270" t="s">
        <v>87</v>
      </c>
      <c r="AV2025" s="16" t="s">
        <v>226</v>
      </c>
      <c r="AW2025" s="16" t="s">
        <v>32</v>
      </c>
      <c r="AX2025" s="16" t="s">
        <v>77</v>
      </c>
      <c r="AY2025" s="270" t="s">
        <v>209</v>
      </c>
    </row>
    <row r="2026" spans="2:51" s="15" customFormat="1">
      <c r="B2026" s="246"/>
      <c r="C2026" s="247"/>
      <c r="D2026" s="214" t="s">
        <v>555</v>
      </c>
      <c r="E2026" s="248" t="s">
        <v>1</v>
      </c>
      <c r="F2026" s="249" t="s">
        <v>1964</v>
      </c>
      <c r="G2026" s="247"/>
      <c r="H2026" s="248" t="s">
        <v>1</v>
      </c>
      <c r="I2026" s="250"/>
      <c r="J2026" s="247"/>
      <c r="K2026" s="247"/>
      <c r="L2026" s="251"/>
      <c r="M2026" s="252"/>
      <c r="N2026" s="253"/>
      <c r="O2026" s="253"/>
      <c r="P2026" s="253"/>
      <c r="Q2026" s="253"/>
      <c r="R2026" s="253"/>
      <c r="S2026" s="253"/>
      <c r="T2026" s="254"/>
      <c r="AT2026" s="255" t="s">
        <v>555</v>
      </c>
      <c r="AU2026" s="255" t="s">
        <v>87</v>
      </c>
      <c r="AV2026" s="15" t="s">
        <v>85</v>
      </c>
      <c r="AW2026" s="15" t="s">
        <v>32</v>
      </c>
      <c r="AX2026" s="15" t="s">
        <v>77</v>
      </c>
      <c r="AY2026" s="255" t="s">
        <v>209</v>
      </c>
    </row>
    <row r="2027" spans="2:51" s="15" customFormat="1">
      <c r="B2027" s="246"/>
      <c r="C2027" s="247"/>
      <c r="D2027" s="214" t="s">
        <v>555</v>
      </c>
      <c r="E2027" s="248" t="s">
        <v>1</v>
      </c>
      <c r="F2027" s="249" t="s">
        <v>2498</v>
      </c>
      <c r="G2027" s="247"/>
      <c r="H2027" s="248" t="s">
        <v>1</v>
      </c>
      <c r="I2027" s="250"/>
      <c r="J2027" s="247"/>
      <c r="K2027" s="247"/>
      <c r="L2027" s="251"/>
      <c r="M2027" s="252"/>
      <c r="N2027" s="253"/>
      <c r="O2027" s="253"/>
      <c r="P2027" s="253"/>
      <c r="Q2027" s="253"/>
      <c r="R2027" s="253"/>
      <c r="S2027" s="253"/>
      <c r="T2027" s="254"/>
      <c r="AT2027" s="255" t="s">
        <v>555</v>
      </c>
      <c r="AU2027" s="255" t="s">
        <v>87</v>
      </c>
      <c r="AV2027" s="15" t="s">
        <v>85</v>
      </c>
      <c r="AW2027" s="15" t="s">
        <v>32</v>
      </c>
      <c r="AX2027" s="15" t="s">
        <v>77</v>
      </c>
      <c r="AY2027" s="255" t="s">
        <v>209</v>
      </c>
    </row>
    <row r="2028" spans="2:51" s="13" customFormat="1">
      <c r="B2028" s="212"/>
      <c r="C2028" s="213"/>
      <c r="D2028" s="214" t="s">
        <v>555</v>
      </c>
      <c r="E2028" s="215" t="s">
        <v>1</v>
      </c>
      <c r="F2028" s="216" t="s">
        <v>2034</v>
      </c>
      <c r="G2028" s="213"/>
      <c r="H2028" s="217">
        <v>28.05</v>
      </c>
      <c r="I2028" s="218"/>
      <c r="J2028" s="213"/>
      <c r="K2028" s="213"/>
      <c r="L2028" s="219"/>
      <c r="M2028" s="220"/>
      <c r="N2028" s="221"/>
      <c r="O2028" s="221"/>
      <c r="P2028" s="221"/>
      <c r="Q2028" s="221"/>
      <c r="R2028" s="221"/>
      <c r="S2028" s="221"/>
      <c r="T2028" s="222"/>
      <c r="AT2028" s="223" t="s">
        <v>555</v>
      </c>
      <c r="AU2028" s="223" t="s">
        <v>87</v>
      </c>
      <c r="AV2028" s="13" t="s">
        <v>87</v>
      </c>
      <c r="AW2028" s="13" t="s">
        <v>32</v>
      </c>
      <c r="AX2028" s="13" t="s">
        <v>77</v>
      </c>
      <c r="AY2028" s="223" t="s">
        <v>209</v>
      </c>
    </row>
    <row r="2029" spans="2:51" s="15" customFormat="1">
      <c r="B2029" s="246"/>
      <c r="C2029" s="247"/>
      <c r="D2029" s="214" t="s">
        <v>555</v>
      </c>
      <c r="E2029" s="248" t="s">
        <v>1</v>
      </c>
      <c r="F2029" s="249" t="s">
        <v>2499</v>
      </c>
      <c r="G2029" s="247"/>
      <c r="H2029" s="248" t="s">
        <v>1</v>
      </c>
      <c r="I2029" s="250"/>
      <c r="J2029" s="247"/>
      <c r="K2029" s="247"/>
      <c r="L2029" s="251"/>
      <c r="M2029" s="252"/>
      <c r="N2029" s="253"/>
      <c r="O2029" s="253"/>
      <c r="P2029" s="253"/>
      <c r="Q2029" s="253"/>
      <c r="R2029" s="253"/>
      <c r="S2029" s="253"/>
      <c r="T2029" s="254"/>
      <c r="AT2029" s="255" t="s">
        <v>555</v>
      </c>
      <c r="AU2029" s="255" t="s">
        <v>87</v>
      </c>
      <c r="AV2029" s="15" t="s">
        <v>85</v>
      </c>
      <c r="AW2029" s="15" t="s">
        <v>32</v>
      </c>
      <c r="AX2029" s="15" t="s">
        <v>77</v>
      </c>
      <c r="AY2029" s="255" t="s">
        <v>209</v>
      </c>
    </row>
    <row r="2030" spans="2:51" s="13" customFormat="1">
      <c r="B2030" s="212"/>
      <c r="C2030" s="213"/>
      <c r="D2030" s="214" t="s">
        <v>555</v>
      </c>
      <c r="E2030" s="215" t="s">
        <v>1</v>
      </c>
      <c r="F2030" s="216" t="s">
        <v>2500</v>
      </c>
      <c r="G2030" s="213"/>
      <c r="H2030" s="217">
        <v>29.37</v>
      </c>
      <c r="I2030" s="218"/>
      <c r="J2030" s="213"/>
      <c r="K2030" s="213"/>
      <c r="L2030" s="219"/>
      <c r="M2030" s="220"/>
      <c r="N2030" s="221"/>
      <c r="O2030" s="221"/>
      <c r="P2030" s="221"/>
      <c r="Q2030" s="221"/>
      <c r="R2030" s="221"/>
      <c r="S2030" s="221"/>
      <c r="T2030" s="222"/>
      <c r="AT2030" s="223" t="s">
        <v>555</v>
      </c>
      <c r="AU2030" s="223" t="s">
        <v>87</v>
      </c>
      <c r="AV2030" s="13" t="s">
        <v>87</v>
      </c>
      <c r="AW2030" s="13" t="s">
        <v>32</v>
      </c>
      <c r="AX2030" s="13" t="s">
        <v>77</v>
      </c>
      <c r="AY2030" s="223" t="s">
        <v>209</v>
      </c>
    </row>
    <row r="2031" spans="2:51" s="15" customFormat="1">
      <c r="B2031" s="246"/>
      <c r="C2031" s="247"/>
      <c r="D2031" s="214" t="s">
        <v>555</v>
      </c>
      <c r="E2031" s="248" t="s">
        <v>1</v>
      </c>
      <c r="F2031" s="249" t="s">
        <v>2501</v>
      </c>
      <c r="G2031" s="247"/>
      <c r="H2031" s="248" t="s">
        <v>1</v>
      </c>
      <c r="I2031" s="250"/>
      <c r="J2031" s="247"/>
      <c r="K2031" s="247"/>
      <c r="L2031" s="251"/>
      <c r="M2031" s="252"/>
      <c r="N2031" s="253"/>
      <c r="O2031" s="253"/>
      <c r="P2031" s="253"/>
      <c r="Q2031" s="253"/>
      <c r="R2031" s="253"/>
      <c r="S2031" s="253"/>
      <c r="T2031" s="254"/>
      <c r="AT2031" s="255" t="s">
        <v>555</v>
      </c>
      <c r="AU2031" s="255" t="s">
        <v>87</v>
      </c>
      <c r="AV2031" s="15" t="s">
        <v>85</v>
      </c>
      <c r="AW2031" s="15" t="s">
        <v>32</v>
      </c>
      <c r="AX2031" s="15" t="s">
        <v>77</v>
      </c>
      <c r="AY2031" s="255" t="s">
        <v>209</v>
      </c>
    </row>
    <row r="2032" spans="2:51" s="13" customFormat="1">
      <c r="B2032" s="212"/>
      <c r="C2032" s="213"/>
      <c r="D2032" s="214" t="s">
        <v>555</v>
      </c>
      <c r="E2032" s="215" t="s">
        <v>1</v>
      </c>
      <c r="F2032" s="216" t="s">
        <v>2502</v>
      </c>
      <c r="G2032" s="213"/>
      <c r="H2032" s="217">
        <v>29.74</v>
      </c>
      <c r="I2032" s="218"/>
      <c r="J2032" s="213"/>
      <c r="K2032" s="213"/>
      <c r="L2032" s="219"/>
      <c r="M2032" s="220"/>
      <c r="N2032" s="221"/>
      <c r="O2032" s="221"/>
      <c r="P2032" s="221"/>
      <c r="Q2032" s="221"/>
      <c r="R2032" s="221"/>
      <c r="S2032" s="221"/>
      <c r="T2032" s="222"/>
      <c r="AT2032" s="223" t="s">
        <v>555</v>
      </c>
      <c r="AU2032" s="223" t="s">
        <v>87</v>
      </c>
      <c r="AV2032" s="13" t="s">
        <v>87</v>
      </c>
      <c r="AW2032" s="13" t="s">
        <v>32</v>
      </c>
      <c r="AX2032" s="13" t="s">
        <v>77</v>
      </c>
      <c r="AY2032" s="223" t="s">
        <v>209</v>
      </c>
    </row>
    <row r="2033" spans="2:51" s="15" customFormat="1">
      <c r="B2033" s="246"/>
      <c r="C2033" s="247"/>
      <c r="D2033" s="214" t="s">
        <v>555</v>
      </c>
      <c r="E2033" s="248" t="s">
        <v>1</v>
      </c>
      <c r="F2033" s="249" t="s">
        <v>2503</v>
      </c>
      <c r="G2033" s="247"/>
      <c r="H2033" s="248" t="s">
        <v>1</v>
      </c>
      <c r="I2033" s="250"/>
      <c r="J2033" s="247"/>
      <c r="K2033" s="247"/>
      <c r="L2033" s="251"/>
      <c r="M2033" s="252"/>
      <c r="N2033" s="253"/>
      <c r="O2033" s="253"/>
      <c r="P2033" s="253"/>
      <c r="Q2033" s="253"/>
      <c r="R2033" s="253"/>
      <c r="S2033" s="253"/>
      <c r="T2033" s="254"/>
      <c r="AT2033" s="255" t="s">
        <v>555</v>
      </c>
      <c r="AU2033" s="255" t="s">
        <v>87</v>
      </c>
      <c r="AV2033" s="15" t="s">
        <v>85</v>
      </c>
      <c r="AW2033" s="15" t="s">
        <v>32</v>
      </c>
      <c r="AX2033" s="15" t="s">
        <v>77</v>
      </c>
      <c r="AY2033" s="255" t="s">
        <v>209</v>
      </c>
    </row>
    <row r="2034" spans="2:51" s="13" customFormat="1">
      <c r="B2034" s="212"/>
      <c r="C2034" s="213"/>
      <c r="D2034" s="214" t="s">
        <v>555</v>
      </c>
      <c r="E2034" s="215" t="s">
        <v>1</v>
      </c>
      <c r="F2034" s="216" t="s">
        <v>2502</v>
      </c>
      <c r="G2034" s="213"/>
      <c r="H2034" s="217">
        <v>29.74</v>
      </c>
      <c r="I2034" s="218"/>
      <c r="J2034" s="213"/>
      <c r="K2034" s="213"/>
      <c r="L2034" s="219"/>
      <c r="M2034" s="220"/>
      <c r="N2034" s="221"/>
      <c r="O2034" s="221"/>
      <c r="P2034" s="221"/>
      <c r="Q2034" s="221"/>
      <c r="R2034" s="221"/>
      <c r="S2034" s="221"/>
      <c r="T2034" s="222"/>
      <c r="AT2034" s="223" t="s">
        <v>555</v>
      </c>
      <c r="AU2034" s="223" t="s">
        <v>87</v>
      </c>
      <c r="AV2034" s="13" t="s">
        <v>87</v>
      </c>
      <c r="AW2034" s="13" t="s">
        <v>32</v>
      </c>
      <c r="AX2034" s="13" t="s">
        <v>77</v>
      </c>
      <c r="AY2034" s="223" t="s">
        <v>209</v>
      </c>
    </row>
    <row r="2035" spans="2:51" s="15" customFormat="1">
      <c r="B2035" s="246"/>
      <c r="C2035" s="247"/>
      <c r="D2035" s="214" t="s">
        <v>555</v>
      </c>
      <c r="E2035" s="248" t="s">
        <v>1</v>
      </c>
      <c r="F2035" s="249" t="s">
        <v>2504</v>
      </c>
      <c r="G2035" s="247"/>
      <c r="H2035" s="248" t="s">
        <v>1</v>
      </c>
      <c r="I2035" s="250"/>
      <c r="J2035" s="247"/>
      <c r="K2035" s="247"/>
      <c r="L2035" s="251"/>
      <c r="M2035" s="252"/>
      <c r="N2035" s="253"/>
      <c r="O2035" s="253"/>
      <c r="P2035" s="253"/>
      <c r="Q2035" s="253"/>
      <c r="R2035" s="253"/>
      <c r="S2035" s="253"/>
      <c r="T2035" s="254"/>
      <c r="AT2035" s="255" t="s">
        <v>555</v>
      </c>
      <c r="AU2035" s="255" t="s">
        <v>87</v>
      </c>
      <c r="AV2035" s="15" t="s">
        <v>85</v>
      </c>
      <c r="AW2035" s="15" t="s">
        <v>32</v>
      </c>
      <c r="AX2035" s="15" t="s">
        <v>77</v>
      </c>
      <c r="AY2035" s="255" t="s">
        <v>209</v>
      </c>
    </row>
    <row r="2036" spans="2:51" s="13" customFormat="1">
      <c r="B2036" s="212"/>
      <c r="C2036" s="213"/>
      <c r="D2036" s="214" t="s">
        <v>555</v>
      </c>
      <c r="E2036" s="215" t="s">
        <v>1</v>
      </c>
      <c r="F2036" s="216" t="s">
        <v>2505</v>
      </c>
      <c r="G2036" s="213"/>
      <c r="H2036" s="217">
        <v>30.16</v>
      </c>
      <c r="I2036" s="218"/>
      <c r="J2036" s="213"/>
      <c r="K2036" s="213"/>
      <c r="L2036" s="219"/>
      <c r="M2036" s="220"/>
      <c r="N2036" s="221"/>
      <c r="O2036" s="221"/>
      <c r="P2036" s="221"/>
      <c r="Q2036" s="221"/>
      <c r="R2036" s="221"/>
      <c r="S2036" s="221"/>
      <c r="T2036" s="222"/>
      <c r="AT2036" s="223" t="s">
        <v>555</v>
      </c>
      <c r="AU2036" s="223" t="s">
        <v>87</v>
      </c>
      <c r="AV2036" s="13" t="s">
        <v>87</v>
      </c>
      <c r="AW2036" s="13" t="s">
        <v>32</v>
      </c>
      <c r="AX2036" s="13" t="s">
        <v>77</v>
      </c>
      <c r="AY2036" s="223" t="s">
        <v>209</v>
      </c>
    </row>
    <row r="2037" spans="2:51" s="15" customFormat="1">
      <c r="B2037" s="246"/>
      <c r="C2037" s="247"/>
      <c r="D2037" s="214" t="s">
        <v>555</v>
      </c>
      <c r="E2037" s="248" t="s">
        <v>1</v>
      </c>
      <c r="F2037" s="249" t="s">
        <v>2506</v>
      </c>
      <c r="G2037" s="247"/>
      <c r="H2037" s="248" t="s">
        <v>1</v>
      </c>
      <c r="I2037" s="250"/>
      <c r="J2037" s="247"/>
      <c r="K2037" s="247"/>
      <c r="L2037" s="251"/>
      <c r="M2037" s="252"/>
      <c r="N2037" s="253"/>
      <c r="O2037" s="253"/>
      <c r="P2037" s="253"/>
      <c r="Q2037" s="253"/>
      <c r="R2037" s="253"/>
      <c r="S2037" s="253"/>
      <c r="T2037" s="254"/>
      <c r="AT2037" s="255" t="s">
        <v>555</v>
      </c>
      <c r="AU2037" s="255" t="s">
        <v>87</v>
      </c>
      <c r="AV2037" s="15" t="s">
        <v>85</v>
      </c>
      <c r="AW2037" s="15" t="s">
        <v>32</v>
      </c>
      <c r="AX2037" s="15" t="s">
        <v>77</v>
      </c>
      <c r="AY2037" s="255" t="s">
        <v>209</v>
      </c>
    </row>
    <row r="2038" spans="2:51" s="13" customFormat="1">
      <c r="B2038" s="212"/>
      <c r="C2038" s="213"/>
      <c r="D2038" s="214" t="s">
        <v>555</v>
      </c>
      <c r="E2038" s="215" t="s">
        <v>1</v>
      </c>
      <c r="F2038" s="216" t="s">
        <v>2507</v>
      </c>
      <c r="G2038" s="213"/>
      <c r="H2038" s="217">
        <v>25.97</v>
      </c>
      <c r="I2038" s="218"/>
      <c r="J2038" s="213"/>
      <c r="K2038" s="213"/>
      <c r="L2038" s="219"/>
      <c r="M2038" s="220"/>
      <c r="N2038" s="221"/>
      <c r="O2038" s="221"/>
      <c r="P2038" s="221"/>
      <c r="Q2038" s="221"/>
      <c r="R2038" s="221"/>
      <c r="S2038" s="221"/>
      <c r="T2038" s="222"/>
      <c r="AT2038" s="223" t="s">
        <v>555</v>
      </c>
      <c r="AU2038" s="223" t="s">
        <v>87</v>
      </c>
      <c r="AV2038" s="13" t="s">
        <v>87</v>
      </c>
      <c r="AW2038" s="13" t="s">
        <v>32</v>
      </c>
      <c r="AX2038" s="13" t="s">
        <v>77</v>
      </c>
      <c r="AY2038" s="223" t="s">
        <v>209</v>
      </c>
    </row>
    <row r="2039" spans="2:51" s="15" customFormat="1">
      <c r="B2039" s="246"/>
      <c r="C2039" s="247"/>
      <c r="D2039" s="214" t="s">
        <v>555</v>
      </c>
      <c r="E2039" s="248" t="s">
        <v>1</v>
      </c>
      <c r="F2039" s="249" t="s">
        <v>2508</v>
      </c>
      <c r="G2039" s="247"/>
      <c r="H2039" s="248" t="s">
        <v>1</v>
      </c>
      <c r="I2039" s="250"/>
      <c r="J2039" s="247"/>
      <c r="K2039" s="247"/>
      <c r="L2039" s="251"/>
      <c r="M2039" s="252"/>
      <c r="N2039" s="253"/>
      <c r="O2039" s="253"/>
      <c r="P2039" s="253"/>
      <c r="Q2039" s="253"/>
      <c r="R2039" s="253"/>
      <c r="S2039" s="253"/>
      <c r="T2039" s="254"/>
      <c r="AT2039" s="255" t="s">
        <v>555</v>
      </c>
      <c r="AU2039" s="255" t="s">
        <v>87</v>
      </c>
      <c r="AV2039" s="15" t="s">
        <v>85</v>
      </c>
      <c r="AW2039" s="15" t="s">
        <v>32</v>
      </c>
      <c r="AX2039" s="15" t="s">
        <v>77</v>
      </c>
      <c r="AY2039" s="255" t="s">
        <v>209</v>
      </c>
    </row>
    <row r="2040" spans="2:51" s="13" customFormat="1">
      <c r="B2040" s="212"/>
      <c r="C2040" s="213"/>
      <c r="D2040" s="214" t="s">
        <v>555</v>
      </c>
      <c r="E2040" s="215" t="s">
        <v>1</v>
      </c>
      <c r="F2040" s="216" t="s">
        <v>2509</v>
      </c>
      <c r="G2040" s="213"/>
      <c r="H2040" s="217">
        <v>19.28</v>
      </c>
      <c r="I2040" s="218"/>
      <c r="J2040" s="213"/>
      <c r="K2040" s="213"/>
      <c r="L2040" s="219"/>
      <c r="M2040" s="220"/>
      <c r="N2040" s="221"/>
      <c r="O2040" s="221"/>
      <c r="P2040" s="221"/>
      <c r="Q2040" s="221"/>
      <c r="R2040" s="221"/>
      <c r="S2040" s="221"/>
      <c r="T2040" s="222"/>
      <c r="AT2040" s="223" t="s">
        <v>555</v>
      </c>
      <c r="AU2040" s="223" t="s">
        <v>87</v>
      </c>
      <c r="AV2040" s="13" t="s">
        <v>87</v>
      </c>
      <c r="AW2040" s="13" t="s">
        <v>32</v>
      </c>
      <c r="AX2040" s="13" t="s">
        <v>77</v>
      </c>
      <c r="AY2040" s="223" t="s">
        <v>209</v>
      </c>
    </row>
    <row r="2041" spans="2:51" s="15" customFormat="1">
      <c r="B2041" s="246"/>
      <c r="C2041" s="247"/>
      <c r="D2041" s="214" t="s">
        <v>555</v>
      </c>
      <c r="E2041" s="248" t="s">
        <v>1</v>
      </c>
      <c r="F2041" s="249" t="s">
        <v>2510</v>
      </c>
      <c r="G2041" s="247"/>
      <c r="H2041" s="248" t="s">
        <v>1</v>
      </c>
      <c r="I2041" s="250"/>
      <c r="J2041" s="247"/>
      <c r="K2041" s="247"/>
      <c r="L2041" s="251"/>
      <c r="M2041" s="252"/>
      <c r="N2041" s="253"/>
      <c r="O2041" s="253"/>
      <c r="P2041" s="253"/>
      <c r="Q2041" s="253"/>
      <c r="R2041" s="253"/>
      <c r="S2041" s="253"/>
      <c r="T2041" s="254"/>
      <c r="AT2041" s="255" t="s">
        <v>555</v>
      </c>
      <c r="AU2041" s="255" t="s">
        <v>87</v>
      </c>
      <c r="AV2041" s="15" t="s">
        <v>85</v>
      </c>
      <c r="AW2041" s="15" t="s">
        <v>32</v>
      </c>
      <c r="AX2041" s="15" t="s">
        <v>77</v>
      </c>
      <c r="AY2041" s="255" t="s">
        <v>209</v>
      </c>
    </row>
    <row r="2042" spans="2:51" s="13" customFormat="1">
      <c r="B2042" s="212"/>
      <c r="C2042" s="213"/>
      <c r="D2042" s="214" t="s">
        <v>555</v>
      </c>
      <c r="E2042" s="215" t="s">
        <v>1</v>
      </c>
      <c r="F2042" s="216" t="s">
        <v>2511</v>
      </c>
      <c r="G2042" s="213"/>
      <c r="H2042" s="217">
        <v>19.57</v>
      </c>
      <c r="I2042" s="218"/>
      <c r="J2042" s="213"/>
      <c r="K2042" s="213"/>
      <c r="L2042" s="219"/>
      <c r="M2042" s="220"/>
      <c r="N2042" s="221"/>
      <c r="O2042" s="221"/>
      <c r="P2042" s="221"/>
      <c r="Q2042" s="221"/>
      <c r="R2042" s="221"/>
      <c r="S2042" s="221"/>
      <c r="T2042" s="222"/>
      <c r="AT2042" s="223" t="s">
        <v>555</v>
      </c>
      <c r="AU2042" s="223" t="s">
        <v>87</v>
      </c>
      <c r="AV2042" s="13" t="s">
        <v>87</v>
      </c>
      <c r="AW2042" s="13" t="s">
        <v>32</v>
      </c>
      <c r="AX2042" s="13" t="s">
        <v>77</v>
      </c>
      <c r="AY2042" s="223" t="s">
        <v>209</v>
      </c>
    </row>
    <row r="2043" spans="2:51" s="15" customFormat="1">
      <c r="B2043" s="246"/>
      <c r="C2043" s="247"/>
      <c r="D2043" s="214" t="s">
        <v>555</v>
      </c>
      <c r="E2043" s="248" t="s">
        <v>1</v>
      </c>
      <c r="F2043" s="249" t="s">
        <v>2512</v>
      </c>
      <c r="G2043" s="247"/>
      <c r="H2043" s="248" t="s">
        <v>1</v>
      </c>
      <c r="I2043" s="250"/>
      <c r="J2043" s="247"/>
      <c r="K2043" s="247"/>
      <c r="L2043" s="251"/>
      <c r="M2043" s="252"/>
      <c r="N2043" s="253"/>
      <c r="O2043" s="253"/>
      <c r="P2043" s="253"/>
      <c r="Q2043" s="253"/>
      <c r="R2043" s="253"/>
      <c r="S2043" s="253"/>
      <c r="T2043" s="254"/>
      <c r="AT2043" s="255" t="s">
        <v>555</v>
      </c>
      <c r="AU2043" s="255" t="s">
        <v>87</v>
      </c>
      <c r="AV2043" s="15" t="s">
        <v>85</v>
      </c>
      <c r="AW2043" s="15" t="s">
        <v>32</v>
      </c>
      <c r="AX2043" s="15" t="s">
        <v>77</v>
      </c>
      <c r="AY2043" s="255" t="s">
        <v>209</v>
      </c>
    </row>
    <row r="2044" spans="2:51" s="13" customFormat="1">
      <c r="B2044" s="212"/>
      <c r="C2044" s="213"/>
      <c r="D2044" s="214" t="s">
        <v>555</v>
      </c>
      <c r="E2044" s="215" t="s">
        <v>1</v>
      </c>
      <c r="F2044" s="216" t="s">
        <v>2513</v>
      </c>
      <c r="G2044" s="213"/>
      <c r="H2044" s="217">
        <v>27.77</v>
      </c>
      <c r="I2044" s="218"/>
      <c r="J2044" s="213"/>
      <c r="K2044" s="213"/>
      <c r="L2044" s="219"/>
      <c r="M2044" s="220"/>
      <c r="N2044" s="221"/>
      <c r="O2044" s="221"/>
      <c r="P2044" s="221"/>
      <c r="Q2044" s="221"/>
      <c r="R2044" s="221"/>
      <c r="S2044" s="221"/>
      <c r="T2044" s="222"/>
      <c r="AT2044" s="223" t="s">
        <v>555</v>
      </c>
      <c r="AU2044" s="223" t="s">
        <v>87</v>
      </c>
      <c r="AV2044" s="13" t="s">
        <v>87</v>
      </c>
      <c r="AW2044" s="13" t="s">
        <v>32</v>
      </c>
      <c r="AX2044" s="13" t="s">
        <v>77</v>
      </c>
      <c r="AY2044" s="223" t="s">
        <v>209</v>
      </c>
    </row>
    <row r="2045" spans="2:51" s="15" customFormat="1">
      <c r="B2045" s="246"/>
      <c r="C2045" s="247"/>
      <c r="D2045" s="214" t="s">
        <v>555</v>
      </c>
      <c r="E2045" s="248" t="s">
        <v>1</v>
      </c>
      <c r="F2045" s="249" t="s">
        <v>2514</v>
      </c>
      <c r="G2045" s="247"/>
      <c r="H2045" s="248" t="s">
        <v>1</v>
      </c>
      <c r="I2045" s="250"/>
      <c r="J2045" s="247"/>
      <c r="K2045" s="247"/>
      <c r="L2045" s="251"/>
      <c r="M2045" s="252"/>
      <c r="N2045" s="253"/>
      <c r="O2045" s="253"/>
      <c r="P2045" s="253"/>
      <c r="Q2045" s="253"/>
      <c r="R2045" s="253"/>
      <c r="S2045" s="253"/>
      <c r="T2045" s="254"/>
      <c r="AT2045" s="255" t="s">
        <v>555</v>
      </c>
      <c r="AU2045" s="255" t="s">
        <v>87</v>
      </c>
      <c r="AV2045" s="15" t="s">
        <v>85</v>
      </c>
      <c r="AW2045" s="15" t="s">
        <v>32</v>
      </c>
      <c r="AX2045" s="15" t="s">
        <v>77</v>
      </c>
      <c r="AY2045" s="255" t="s">
        <v>209</v>
      </c>
    </row>
    <row r="2046" spans="2:51" s="13" customFormat="1">
      <c r="B2046" s="212"/>
      <c r="C2046" s="213"/>
      <c r="D2046" s="214" t="s">
        <v>555</v>
      </c>
      <c r="E2046" s="215" t="s">
        <v>1</v>
      </c>
      <c r="F2046" s="216" t="s">
        <v>2515</v>
      </c>
      <c r="G2046" s="213"/>
      <c r="H2046" s="217">
        <v>30.39</v>
      </c>
      <c r="I2046" s="218"/>
      <c r="J2046" s="213"/>
      <c r="K2046" s="213"/>
      <c r="L2046" s="219"/>
      <c r="M2046" s="220"/>
      <c r="N2046" s="221"/>
      <c r="O2046" s="221"/>
      <c r="P2046" s="221"/>
      <c r="Q2046" s="221"/>
      <c r="R2046" s="221"/>
      <c r="S2046" s="221"/>
      <c r="T2046" s="222"/>
      <c r="AT2046" s="223" t="s">
        <v>555</v>
      </c>
      <c r="AU2046" s="223" t="s">
        <v>87</v>
      </c>
      <c r="AV2046" s="13" t="s">
        <v>87</v>
      </c>
      <c r="AW2046" s="13" t="s">
        <v>32</v>
      </c>
      <c r="AX2046" s="13" t="s">
        <v>77</v>
      </c>
      <c r="AY2046" s="223" t="s">
        <v>209</v>
      </c>
    </row>
    <row r="2047" spans="2:51" s="15" customFormat="1">
      <c r="B2047" s="246"/>
      <c r="C2047" s="247"/>
      <c r="D2047" s="214" t="s">
        <v>555</v>
      </c>
      <c r="E2047" s="248" t="s">
        <v>1</v>
      </c>
      <c r="F2047" s="249" t="s">
        <v>2516</v>
      </c>
      <c r="G2047" s="247"/>
      <c r="H2047" s="248" t="s">
        <v>1</v>
      </c>
      <c r="I2047" s="250"/>
      <c r="J2047" s="247"/>
      <c r="K2047" s="247"/>
      <c r="L2047" s="251"/>
      <c r="M2047" s="252"/>
      <c r="N2047" s="253"/>
      <c r="O2047" s="253"/>
      <c r="P2047" s="253"/>
      <c r="Q2047" s="253"/>
      <c r="R2047" s="253"/>
      <c r="S2047" s="253"/>
      <c r="T2047" s="254"/>
      <c r="AT2047" s="255" t="s">
        <v>555</v>
      </c>
      <c r="AU2047" s="255" t="s">
        <v>87</v>
      </c>
      <c r="AV2047" s="15" t="s">
        <v>85</v>
      </c>
      <c r="AW2047" s="15" t="s">
        <v>32</v>
      </c>
      <c r="AX2047" s="15" t="s">
        <v>77</v>
      </c>
      <c r="AY2047" s="255" t="s">
        <v>209</v>
      </c>
    </row>
    <row r="2048" spans="2:51" s="13" customFormat="1">
      <c r="B2048" s="212"/>
      <c r="C2048" s="213"/>
      <c r="D2048" s="214" t="s">
        <v>555</v>
      </c>
      <c r="E2048" s="215" t="s">
        <v>1</v>
      </c>
      <c r="F2048" s="216" t="s">
        <v>2517</v>
      </c>
      <c r="G2048" s="213"/>
      <c r="H2048" s="217">
        <v>20.51</v>
      </c>
      <c r="I2048" s="218"/>
      <c r="J2048" s="213"/>
      <c r="K2048" s="213"/>
      <c r="L2048" s="219"/>
      <c r="M2048" s="220"/>
      <c r="N2048" s="221"/>
      <c r="O2048" s="221"/>
      <c r="P2048" s="221"/>
      <c r="Q2048" s="221"/>
      <c r="R2048" s="221"/>
      <c r="S2048" s="221"/>
      <c r="T2048" s="222"/>
      <c r="AT2048" s="223" t="s">
        <v>555</v>
      </c>
      <c r="AU2048" s="223" t="s">
        <v>87</v>
      </c>
      <c r="AV2048" s="13" t="s">
        <v>87</v>
      </c>
      <c r="AW2048" s="13" t="s">
        <v>32</v>
      </c>
      <c r="AX2048" s="13" t="s">
        <v>77</v>
      </c>
      <c r="AY2048" s="223" t="s">
        <v>209</v>
      </c>
    </row>
    <row r="2049" spans="2:51" s="15" customFormat="1">
      <c r="B2049" s="246"/>
      <c r="C2049" s="247"/>
      <c r="D2049" s="214" t="s">
        <v>555</v>
      </c>
      <c r="E2049" s="248" t="s">
        <v>1</v>
      </c>
      <c r="F2049" s="249" t="s">
        <v>2518</v>
      </c>
      <c r="G2049" s="247"/>
      <c r="H2049" s="248" t="s">
        <v>1</v>
      </c>
      <c r="I2049" s="250"/>
      <c r="J2049" s="247"/>
      <c r="K2049" s="247"/>
      <c r="L2049" s="251"/>
      <c r="M2049" s="252"/>
      <c r="N2049" s="253"/>
      <c r="O2049" s="253"/>
      <c r="P2049" s="253"/>
      <c r="Q2049" s="253"/>
      <c r="R2049" s="253"/>
      <c r="S2049" s="253"/>
      <c r="T2049" s="254"/>
      <c r="AT2049" s="255" t="s">
        <v>555</v>
      </c>
      <c r="AU2049" s="255" t="s">
        <v>87</v>
      </c>
      <c r="AV2049" s="15" t="s">
        <v>85</v>
      </c>
      <c r="AW2049" s="15" t="s">
        <v>32</v>
      </c>
      <c r="AX2049" s="15" t="s">
        <v>77</v>
      </c>
      <c r="AY2049" s="255" t="s">
        <v>209</v>
      </c>
    </row>
    <row r="2050" spans="2:51" s="13" customFormat="1">
      <c r="B2050" s="212"/>
      <c r="C2050" s="213"/>
      <c r="D2050" s="214" t="s">
        <v>555</v>
      </c>
      <c r="E2050" s="215" t="s">
        <v>1</v>
      </c>
      <c r="F2050" s="216" t="s">
        <v>2519</v>
      </c>
      <c r="G2050" s="213"/>
      <c r="H2050" s="217">
        <v>19.21</v>
      </c>
      <c r="I2050" s="218"/>
      <c r="J2050" s="213"/>
      <c r="K2050" s="213"/>
      <c r="L2050" s="219"/>
      <c r="M2050" s="220"/>
      <c r="N2050" s="221"/>
      <c r="O2050" s="221"/>
      <c r="P2050" s="221"/>
      <c r="Q2050" s="221"/>
      <c r="R2050" s="221"/>
      <c r="S2050" s="221"/>
      <c r="T2050" s="222"/>
      <c r="AT2050" s="223" t="s">
        <v>555</v>
      </c>
      <c r="AU2050" s="223" t="s">
        <v>87</v>
      </c>
      <c r="AV2050" s="13" t="s">
        <v>87</v>
      </c>
      <c r="AW2050" s="13" t="s">
        <v>32</v>
      </c>
      <c r="AX2050" s="13" t="s">
        <v>77</v>
      </c>
      <c r="AY2050" s="223" t="s">
        <v>209</v>
      </c>
    </row>
    <row r="2051" spans="2:51" s="16" customFormat="1">
      <c r="B2051" s="260"/>
      <c r="C2051" s="261"/>
      <c r="D2051" s="214" t="s">
        <v>555</v>
      </c>
      <c r="E2051" s="262" t="s">
        <v>1</v>
      </c>
      <c r="F2051" s="263" t="s">
        <v>942</v>
      </c>
      <c r="G2051" s="261"/>
      <c r="H2051" s="264">
        <v>309.76</v>
      </c>
      <c r="I2051" s="265"/>
      <c r="J2051" s="261"/>
      <c r="K2051" s="261"/>
      <c r="L2051" s="266"/>
      <c r="M2051" s="267"/>
      <c r="N2051" s="268"/>
      <c r="O2051" s="268"/>
      <c r="P2051" s="268"/>
      <c r="Q2051" s="268"/>
      <c r="R2051" s="268"/>
      <c r="S2051" s="268"/>
      <c r="T2051" s="269"/>
      <c r="AT2051" s="270" t="s">
        <v>555</v>
      </c>
      <c r="AU2051" s="270" t="s">
        <v>87</v>
      </c>
      <c r="AV2051" s="16" t="s">
        <v>226</v>
      </c>
      <c r="AW2051" s="16" t="s">
        <v>32</v>
      </c>
      <c r="AX2051" s="16" t="s">
        <v>77</v>
      </c>
      <c r="AY2051" s="270" t="s">
        <v>209</v>
      </c>
    </row>
    <row r="2052" spans="2:51" s="15" customFormat="1">
      <c r="B2052" s="246"/>
      <c r="C2052" s="247"/>
      <c r="D2052" s="214" t="s">
        <v>555</v>
      </c>
      <c r="E2052" s="248" t="s">
        <v>1</v>
      </c>
      <c r="F2052" s="249" t="s">
        <v>2026</v>
      </c>
      <c r="G2052" s="247"/>
      <c r="H2052" s="248" t="s">
        <v>1</v>
      </c>
      <c r="I2052" s="250"/>
      <c r="J2052" s="247"/>
      <c r="K2052" s="247"/>
      <c r="L2052" s="251"/>
      <c r="M2052" s="252"/>
      <c r="N2052" s="253"/>
      <c r="O2052" s="253"/>
      <c r="P2052" s="253"/>
      <c r="Q2052" s="253"/>
      <c r="R2052" s="253"/>
      <c r="S2052" s="253"/>
      <c r="T2052" s="254"/>
      <c r="AT2052" s="255" t="s">
        <v>555</v>
      </c>
      <c r="AU2052" s="255" t="s">
        <v>87</v>
      </c>
      <c r="AV2052" s="15" t="s">
        <v>85</v>
      </c>
      <c r="AW2052" s="15" t="s">
        <v>32</v>
      </c>
      <c r="AX2052" s="15" t="s">
        <v>77</v>
      </c>
      <c r="AY2052" s="255" t="s">
        <v>209</v>
      </c>
    </row>
    <row r="2053" spans="2:51" s="15" customFormat="1">
      <c r="B2053" s="246"/>
      <c r="C2053" s="247"/>
      <c r="D2053" s="214" t="s">
        <v>555</v>
      </c>
      <c r="E2053" s="248" t="s">
        <v>1</v>
      </c>
      <c r="F2053" s="249" t="s">
        <v>2520</v>
      </c>
      <c r="G2053" s="247"/>
      <c r="H2053" s="248" t="s">
        <v>1</v>
      </c>
      <c r="I2053" s="250"/>
      <c r="J2053" s="247"/>
      <c r="K2053" s="247"/>
      <c r="L2053" s="251"/>
      <c r="M2053" s="252"/>
      <c r="N2053" s="253"/>
      <c r="O2053" s="253"/>
      <c r="P2053" s="253"/>
      <c r="Q2053" s="253"/>
      <c r="R2053" s="253"/>
      <c r="S2053" s="253"/>
      <c r="T2053" s="254"/>
      <c r="AT2053" s="255" t="s">
        <v>555</v>
      </c>
      <c r="AU2053" s="255" t="s">
        <v>87</v>
      </c>
      <c r="AV2053" s="15" t="s">
        <v>85</v>
      </c>
      <c r="AW2053" s="15" t="s">
        <v>32</v>
      </c>
      <c r="AX2053" s="15" t="s">
        <v>77</v>
      </c>
      <c r="AY2053" s="255" t="s">
        <v>209</v>
      </c>
    </row>
    <row r="2054" spans="2:51" s="13" customFormat="1">
      <c r="B2054" s="212"/>
      <c r="C2054" s="213"/>
      <c r="D2054" s="214" t="s">
        <v>555</v>
      </c>
      <c r="E2054" s="215" t="s">
        <v>1</v>
      </c>
      <c r="F2054" s="216" t="s">
        <v>2521</v>
      </c>
      <c r="G2054" s="213"/>
      <c r="H2054" s="217">
        <v>17.8</v>
      </c>
      <c r="I2054" s="218"/>
      <c r="J2054" s="213"/>
      <c r="K2054" s="213"/>
      <c r="L2054" s="219"/>
      <c r="M2054" s="220"/>
      <c r="N2054" s="221"/>
      <c r="O2054" s="221"/>
      <c r="P2054" s="221"/>
      <c r="Q2054" s="221"/>
      <c r="R2054" s="221"/>
      <c r="S2054" s="221"/>
      <c r="T2054" s="222"/>
      <c r="AT2054" s="223" t="s">
        <v>555</v>
      </c>
      <c r="AU2054" s="223" t="s">
        <v>87</v>
      </c>
      <c r="AV2054" s="13" t="s">
        <v>87</v>
      </c>
      <c r="AW2054" s="13" t="s">
        <v>32</v>
      </c>
      <c r="AX2054" s="13" t="s">
        <v>77</v>
      </c>
      <c r="AY2054" s="223" t="s">
        <v>209</v>
      </c>
    </row>
    <row r="2055" spans="2:51" s="15" customFormat="1">
      <c r="B2055" s="246"/>
      <c r="C2055" s="247"/>
      <c r="D2055" s="214" t="s">
        <v>555</v>
      </c>
      <c r="E2055" s="248" t="s">
        <v>1</v>
      </c>
      <c r="F2055" s="249" t="s">
        <v>2522</v>
      </c>
      <c r="G2055" s="247"/>
      <c r="H2055" s="248" t="s">
        <v>1</v>
      </c>
      <c r="I2055" s="250"/>
      <c r="J2055" s="247"/>
      <c r="K2055" s="247"/>
      <c r="L2055" s="251"/>
      <c r="M2055" s="252"/>
      <c r="N2055" s="253"/>
      <c r="O2055" s="253"/>
      <c r="P2055" s="253"/>
      <c r="Q2055" s="253"/>
      <c r="R2055" s="253"/>
      <c r="S2055" s="253"/>
      <c r="T2055" s="254"/>
      <c r="AT2055" s="255" t="s">
        <v>555</v>
      </c>
      <c r="AU2055" s="255" t="s">
        <v>87</v>
      </c>
      <c r="AV2055" s="15" t="s">
        <v>85</v>
      </c>
      <c r="AW2055" s="15" t="s">
        <v>32</v>
      </c>
      <c r="AX2055" s="15" t="s">
        <v>77</v>
      </c>
      <c r="AY2055" s="255" t="s">
        <v>209</v>
      </c>
    </row>
    <row r="2056" spans="2:51" s="13" customFormat="1">
      <c r="B2056" s="212"/>
      <c r="C2056" s="213"/>
      <c r="D2056" s="214" t="s">
        <v>555</v>
      </c>
      <c r="E2056" s="215" t="s">
        <v>1</v>
      </c>
      <c r="F2056" s="216" t="s">
        <v>2523</v>
      </c>
      <c r="G2056" s="213"/>
      <c r="H2056" s="217">
        <v>18.329999999999998</v>
      </c>
      <c r="I2056" s="218"/>
      <c r="J2056" s="213"/>
      <c r="K2056" s="213"/>
      <c r="L2056" s="219"/>
      <c r="M2056" s="220"/>
      <c r="N2056" s="221"/>
      <c r="O2056" s="221"/>
      <c r="P2056" s="221"/>
      <c r="Q2056" s="221"/>
      <c r="R2056" s="221"/>
      <c r="S2056" s="221"/>
      <c r="T2056" s="222"/>
      <c r="AT2056" s="223" t="s">
        <v>555</v>
      </c>
      <c r="AU2056" s="223" t="s">
        <v>87</v>
      </c>
      <c r="AV2056" s="13" t="s">
        <v>87</v>
      </c>
      <c r="AW2056" s="13" t="s">
        <v>32</v>
      </c>
      <c r="AX2056" s="13" t="s">
        <v>77</v>
      </c>
      <c r="AY2056" s="223" t="s">
        <v>209</v>
      </c>
    </row>
    <row r="2057" spans="2:51" s="15" customFormat="1">
      <c r="B2057" s="246"/>
      <c r="C2057" s="247"/>
      <c r="D2057" s="214" t="s">
        <v>555</v>
      </c>
      <c r="E2057" s="248" t="s">
        <v>1</v>
      </c>
      <c r="F2057" s="249" t="s">
        <v>2524</v>
      </c>
      <c r="G2057" s="247"/>
      <c r="H2057" s="248" t="s">
        <v>1</v>
      </c>
      <c r="I2057" s="250"/>
      <c r="J2057" s="247"/>
      <c r="K2057" s="247"/>
      <c r="L2057" s="251"/>
      <c r="M2057" s="252"/>
      <c r="N2057" s="253"/>
      <c r="O2057" s="253"/>
      <c r="P2057" s="253"/>
      <c r="Q2057" s="253"/>
      <c r="R2057" s="253"/>
      <c r="S2057" s="253"/>
      <c r="T2057" s="254"/>
      <c r="AT2057" s="255" t="s">
        <v>555</v>
      </c>
      <c r="AU2057" s="255" t="s">
        <v>87</v>
      </c>
      <c r="AV2057" s="15" t="s">
        <v>85</v>
      </c>
      <c r="AW2057" s="15" t="s">
        <v>32</v>
      </c>
      <c r="AX2057" s="15" t="s">
        <v>77</v>
      </c>
      <c r="AY2057" s="255" t="s">
        <v>209</v>
      </c>
    </row>
    <row r="2058" spans="2:51" s="13" customFormat="1">
      <c r="B2058" s="212"/>
      <c r="C2058" s="213"/>
      <c r="D2058" s="214" t="s">
        <v>555</v>
      </c>
      <c r="E2058" s="215" t="s">
        <v>1</v>
      </c>
      <c r="F2058" s="216" t="s">
        <v>2525</v>
      </c>
      <c r="G2058" s="213"/>
      <c r="H2058" s="217">
        <v>27.55</v>
      </c>
      <c r="I2058" s="218"/>
      <c r="J2058" s="213"/>
      <c r="K2058" s="213"/>
      <c r="L2058" s="219"/>
      <c r="M2058" s="220"/>
      <c r="N2058" s="221"/>
      <c r="O2058" s="221"/>
      <c r="P2058" s="221"/>
      <c r="Q2058" s="221"/>
      <c r="R2058" s="221"/>
      <c r="S2058" s="221"/>
      <c r="T2058" s="222"/>
      <c r="AT2058" s="223" t="s">
        <v>555</v>
      </c>
      <c r="AU2058" s="223" t="s">
        <v>87</v>
      </c>
      <c r="AV2058" s="13" t="s">
        <v>87</v>
      </c>
      <c r="AW2058" s="13" t="s">
        <v>32</v>
      </c>
      <c r="AX2058" s="13" t="s">
        <v>77</v>
      </c>
      <c r="AY2058" s="223" t="s">
        <v>209</v>
      </c>
    </row>
    <row r="2059" spans="2:51" s="15" customFormat="1">
      <c r="B2059" s="246"/>
      <c r="C2059" s="247"/>
      <c r="D2059" s="214" t="s">
        <v>555</v>
      </c>
      <c r="E2059" s="248" t="s">
        <v>1</v>
      </c>
      <c r="F2059" s="249" t="s">
        <v>2526</v>
      </c>
      <c r="G2059" s="247"/>
      <c r="H2059" s="248" t="s">
        <v>1</v>
      </c>
      <c r="I2059" s="250"/>
      <c r="J2059" s="247"/>
      <c r="K2059" s="247"/>
      <c r="L2059" s="251"/>
      <c r="M2059" s="252"/>
      <c r="N2059" s="253"/>
      <c r="O2059" s="253"/>
      <c r="P2059" s="253"/>
      <c r="Q2059" s="253"/>
      <c r="R2059" s="253"/>
      <c r="S2059" s="253"/>
      <c r="T2059" s="254"/>
      <c r="AT2059" s="255" t="s">
        <v>555</v>
      </c>
      <c r="AU2059" s="255" t="s">
        <v>87</v>
      </c>
      <c r="AV2059" s="15" t="s">
        <v>85</v>
      </c>
      <c r="AW2059" s="15" t="s">
        <v>32</v>
      </c>
      <c r="AX2059" s="15" t="s">
        <v>77</v>
      </c>
      <c r="AY2059" s="255" t="s">
        <v>209</v>
      </c>
    </row>
    <row r="2060" spans="2:51" s="13" customFormat="1">
      <c r="B2060" s="212"/>
      <c r="C2060" s="213"/>
      <c r="D2060" s="214" t="s">
        <v>555</v>
      </c>
      <c r="E2060" s="215" t="s">
        <v>1</v>
      </c>
      <c r="F2060" s="216" t="s">
        <v>2527</v>
      </c>
      <c r="G2060" s="213"/>
      <c r="H2060" s="217">
        <v>28.11</v>
      </c>
      <c r="I2060" s="218"/>
      <c r="J2060" s="213"/>
      <c r="K2060" s="213"/>
      <c r="L2060" s="219"/>
      <c r="M2060" s="220"/>
      <c r="N2060" s="221"/>
      <c r="O2060" s="221"/>
      <c r="P2060" s="221"/>
      <c r="Q2060" s="221"/>
      <c r="R2060" s="221"/>
      <c r="S2060" s="221"/>
      <c r="T2060" s="222"/>
      <c r="AT2060" s="223" t="s">
        <v>555</v>
      </c>
      <c r="AU2060" s="223" t="s">
        <v>87</v>
      </c>
      <c r="AV2060" s="13" t="s">
        <v>87</v>
      </c>
      <c r="AW2060" s="13" t="s">
        <v>32</v>
      </c>
      <c r="AX2060" s="13" t="s">
        <v>77</v>
      </c>
      <c r="AY2060" s="223" t="s">
        <v>209</v>
      </c>
    </row>
    <row r="2061" spans="2:51" s="15" customFormat="1">
      <c r="B2061" s="246"/>
      <c r="C2061" s="247"/>
      <c r="D2061" s="214" t="s">
        <v>555</v>
      </c>
      <c r="E2061" s="248" t="s">
        <v>1</v>
      </c>
      <c r="F2061" s="249" t="s">
        <v>2528</v>
      </c>
      <c r="G2061" s="247"/>
      <c r="H2061" s="248" t="s">
        <v>1</v>
      </c>
      <c r="I2061" s="250"/>
      <c r="J2061" s="247"/>
      <c r="K2061" s="247"/>
      <c r="L2061" s="251"/>
      <c r="M2061" s="252"/>
      <c r="N2061" s="253"/>
      <c r="O2061" s="253"/>
      <c r="P2061" s="253"/>
      <c r="Q2061" s="253"/>
      <c r="R2061" s="253"/>
      <c r="S2061" s="253"/>
      <c r="T2061" s="254"/>
      <c r="AT2061" s="255" t="s">
        <v>555</v>
      </c>
      <c r="AU2061" s="255" t="s">
        <v>87</v>
      </c>
      <c r="AV2061" s="15" t="s">
        <v>85</v>
      </c>
      <c r="AW2061" s="15" t="s">
        <v>32</v>
      </c>
      <c r="AX2061" s="15" t="s">
        <v>77</v>
      </c>
      <c r="AY2061" s="255" t="s">
        <v>209</v>
      </c>
    </row>
    <row r="2062" spans="2:51" s="13" customFormat="1">
      <c r="B2062" s="212"/>
      <c r="C2062" s="213"/>
      <c r="D2062" s="214" t="s">
        <v>555</v>
      </c>
      <c r="E2062" s="215" t="s">
        <v>1</v>
      </c>
      <c r="F2062" s="216" t="s">
        <v>2529</v>
      </c>
      <c r="G2062" s="213"/>
      <c r="H2062" s="217">
        <v>6.68</v>
      </c>
      <c r="I2062" s="218"/>
      <c r="J2062" s="213"/>
      <c r="K2062" s="213"/>
      <c r="L2062" s="219"/>
      <c r="M2062" s="220"/>
      <c r="N2062" s="221"/>
      <c r="O2062" s="221"/>
      <c r="P2062" s="221"/>
      <c r="Q2062" s="221"/>
      <c r="R2062" s="221"/>
      <c r="S2062" s="221"/>
      <c r="T2062" s="222"/>
      <c r="AT2062" s="223" t="s">
        <v>555</v>
      </c>
      <c r="AU2062" s="223" t="s">
        <v>87</v>
      </c>
      <c r="AV2062" s="13" t="s">
        <v>87</v>
      </c>
      <c r="AW2062" s="13" t="s">
        <v>32</v>
      </c>
      <c r="AX2062" s="13" t="s">
        <v>77</v>
      </c>
      <c r="AY2062" s="223" t="s">
        <v>209</v>
      </c>
    </row>
    <row r="2063" spans="2:51" s="15" customFormat="1">
      <c r="B2063" s="246"/>
      <c r="C2063" s="247"/>
      <c r="D2063" s="214" t="s">
        <v>555</v>
      </c>
      <c r="E2063" s="248" t="s">
        <v>1</v>
      </c>
      <c r="F2063" s="249" t="s">
        <v>2530</v>
      </c>
      <c r="G2063" s="247"/>
      <c r="H2063" s="248" t="s">
        <v>1</v>
      </c>
      <c r="I2063" s="250"/>
      <c r="J2063" s="247"/>
      <c r="K2063" s="247"/>
      <c r="L2063" s="251"/>
      <c r="M2063" s="252"/>
      <c r="N2063" s="253"/>
      <c r="O2063" s="253"/>
      <c r="P2063" s="253"/>
      <c r="Q2063" s="253"/>
      <c r="R2063" s="253"/>
      <c r="S2063" s="253"/>
      <c r="T2063" s="254"/>
      <c r="AT2063" s="255" t="s">
        <v>555</v>
      </c>
      <c r="AU2063" s="255" t="s">
        <v>87</v>
      </c>
      <c r="AV2063" s="15" t="s">
        <v>85</v>
      </c>
      <c r="AW2063" s="15" t="s">
        <v>32</v>
      </c>
      <c r="AX2063" s="15" t="s">
        <v>77</v>
      </c>
      <c r="AY2063" s="255" t="s">
        <v>209</v>
      </c>
    </row>
    <row r="2064" spans="2:51" s="13" customFormat="1">
      <c r="B2064" s="212"/>
      <c r="C2064" s="213"/>
      <c r="D2064" s="214" t="s">
        <v>555</v>
      </c>
      <c r="E2064" s="215" t="s">
        <v>1</v>
      </c>
      <c r="F2064" s="216" t="s">
        <v>2531</v>
      </c>
      <c r="G2064" s="213"/>
      <c r="H2064" s="217">
        <v>7.01</v>
      </c>
      <c r="I2064" s="218"/>
      <c r="J2064" s="213"/>
      <c r="K2064" s="213"/>
      <c r="L2064" s="219"/>
      <c r="M2064" s="220"/>
      <c r="N2064" s="221"/>
      <c r="O2064" s="221"/>
      <c r="P2064" s="221"/>
      <c r="Q2064" s="221"/>
      <c r="R2064" s="221"/>
      <c r="S2064" s="221"/>
      <c r="T2064" s="222"/>
      <c r="AT2064" s="223" t="s">
        <v>555</v>
      </c>
      <c r="AU2064" s="223" t="s">
        <v>87</v>
      </c>
      <c r="AV2064" s="13" t="s">
        <v>87</v>
      </c>
      <c r="AW2064" s="13" t="s">
        <v>32</v>
      </c>
      <c r="AX2064" s="13" t="s">
        <v>77</v>
      </c>
      <c r="AY2064" s="223" t="s">
        <v>209</v>
      </c>
    </row>
    <row r="2065" spans="2:51" s="15" customFormat="1">
      <c r="B2065" s="246"/>
      <c r="C2065" s="247"/>
      <c r="D2065" s="214" t="s">
        <v>555</v>
      </c>
      <c r="E2065" s="248" t="s">
        <v>1</v>
      </c>
      <c r="F2065" s="249" t="s">
        <v>2532</v>
      </c>
      <c r="G2065" s="247"/>
      <c r="H2065" s="248" t="s">
        <v>1</v>
      </c>
      <c r="I2065" s="250"/>
      <c r="J2065" s="247"/>
      <c r="K2065" s="247"/>
      <c r="L2065" s="251"/>
      <c r="M2065" s="252"/>
      <c r="N2065" s="253"/>
      <c r="O2065" s="253"/>
      <c r="P2065" s="253"/>
      <c r="Q2065" s="253"/>
      <c r="R2065" s="253"/>
      <c r="S2065" s="253"/>
      <c r="T2065" s="254"/>
      <c r="AT2065" s="255" t="s">
        <v>555</v>
      </c>
      <c r="AU2065" s="255" t="s">
        <v>87</v>
      </c>
      <c r="AV2065" s="15" t="s">
        <v>85</v>
      </c>
      <c r="AW2065" s="15" t="s">
        <v>32</v>
      </c>
      <c r="AX2065" s="15" t="s">
        <v>77</v>
      </c>
      <c r="AY2065" s="255" t="s">
        <v>209</v>
      </c>
    </row>
    <row r="2066" spans="2:51" s="13" customFormat="1">
      <c r="B2066" s="212"/>
      <c r="C2066" s="213"/>
      <c r="D2066" s="214" t="s">
        <v>555</v>
      </c>
      <c r="E2066" s="215" t="s">
        <v>1</v>
      </c>
      <c r="F2066" s="216" t="s">
        <v>2533</v>
      </c>
      <c r="G2066" s="213"/>
      <c r="H2066" s="217">
        <v>12.06</v>
      </c>
      <c r="I2066" s="218"/>
      <c r="J2066" s="213"/>
      <c r="K2066" s="213"/>
      <c r="L2066" s="219"/>
      <c r="M2066" s="220"/>
      <c r="N2066" s="221"/>
      <c r="O2066" s="221"/>
      <c r="P2066" s="221"/>
      <c r="Q2066" s="221"/>
      <c r="R2066" s="221"/>
      <c r="S2066" s="221"/>
      <c r="T2066" s="222"/>
      <c r="AT2066" s="223" t="s">
        <v>555</v>
      </c>
      <c r="AU2066" s="223" t="s">
        <v>87</v>
      </c>
      <c r="AV2066" s="13" t="s">
        <v>87</v>
      </c>
      <c r="AW2066" s="13" t="s">
        <v>32</v>
      </c>
      <c r="AX2066" s="13" t="s">
        <v>77</v>
      </c>
      <c r="AY2066" s="223" t="s">
        <v>209</v>
      </c>
    </row>
    <row r="2067" spans="2:51" s="15" customFormat="1">
      <c r="B2067" s="246"/>
      <c r="C2067" s="247"/>
      <c r="D2067" s="214" t="s">
        <v>555</v>
      </c>
      <c r="E2067" s="248" t="s">
        <v>1</v>
      </c>
      <c r="F2067" s="249" t="s">
        <v>2534</v>
      </c>
      <c r="G2067" s="247"/>
      <c r="H2067" s="248" t="s">
        <v>1</v>
      </c>
      <c r="I2067" s="250"/>
      <c r="J2067" s="247"/>
      <c r="K2067" s="247"/>
      <c r="L2067" s="251"/>
      <c r="M2067" s="252"/>
      <c r="N2067" s="253"/>
      <c r="O2067" s="253"/>
      <c r="P2067" s="253"/>
      <c r="Q2067" s="253"/>
      <c r="R2067" s="253"/>
      <c r="S2067" s="253"/>
      <c r="T2067" s="254"/>
      <c r="AT2067" s="255" t="s">
        <v>555</v>
      </c>
      <c r="AU2067" s="255" t="s">
        <v>87</v>
      </c>
      <c r="AV2067" s="15" t="s">
        <v>85</v>
      </c>
      <c r="AW2067" s="15" t="s">
        <v>32</v>
      </c>
      <c r="AX2067" s="15" t="s">
        <v>77</v>
      </c>
      <c r="AY2067" s="255" t="s">
        <v>209</v>
      </c>
    </row>
    <row r="2068" spans="2:51" s="13" customFormat="1">
      <c r="B2068" s="212"/>
      <c r="C2068" s="213"/>
      <c r="D2068" s="214" t="s">
        <v>555</v>
      </c>
      <c r="E2068" s="215" t="s">
        <v>1</v>
      </c>
      <c r="F2068" s="216" t="s">
        <v>2525</v>
      </c>
      <c r="G2068" s="213"/>
      <c r="H2068" s="217">
        <v>27.55</v>
      </c>
      <c r="I2068" s="218"/>
      <c r="J2068" s="213"/>
      <c r="K2068" s="213"/>
      <c r="L2068" s="219"/>
      <c r="M2068" s="220"/>
      <c r="N2068" s="221"/>
      <c r="O2068" s="221"/>
      <c r="P2068" s="221"/>
      <c r="Q2068" s="221"/>
      <c r="R2068" s="221"/>
      <c r="S2068" s="221"/>
      <c r="T2068" s="222"/>
      <c r="AT2068" s="223" t="s">
        <v>555</v>
      </c>
      <c r="AU2068" s="223" t="s">
        <v>87</v>
      </c>
      <c r="AV2068" s="13" t="s">
        <v>87</v>
      </c>
      <c r="AW2068" s="13" t="s">
        <v>32</v>
      </c>
      <c r="AX2068" s="13" t="s">
        <v>77</v>
      </c>
      <c r="AY2068" s="223" t="s">
        <v>209</v>
      </c>
    </row>
    <row r="2069" spans="2:51" s="15" customFormat="1">
      <c r="B2069" s="246"/>
      <c r="C2069" s="247"/>
      <c r="D2069" s="214" t="s">
        <v>555</v>
      </c>
      <c r="E2069" s="248" t="s">
        <v>1</v>
      </c>
      <c r="F2069" s="249" t="s">
        <v>2535</v>
      </c>
      <c r="G2069" s="247"/>
      <c r="H2069" s="248" t="s">
        <v>1</v>
      </c>
      <c r="I2069" s="250"/>
      <c r="J2069" s="247"/>
      <c r="K2069" s="247"/>
      <c r="L2069" s="251"/>
      <c r="M2069" s="252"/>
      <c r="N2069" s="253"/>
      <c r="O2069" s="253"/>
      <c r="P2069" s="253"/>
      <c r="Q2069" s="253"/>
      <c r="R2069" s="253"/>
      <c r="S2069" s="253"/>
      <c r="T2069" s="254"/>
      <c r="AT2069" s="255" t="s">
        <v>555</v>
      </c>
      <c r="AU2069" s="255" t="s">
        <v>87</v>
      </c>
      <c r="AV2069" s="15" t="s">
        <v>85</v>
      </c>
      <c r="AW2069" s="15" t="s">
        <v>32</v>
      </c>
      <c r="AX2069" s="15" t="s">
        <v>77</v>
      </c>
      <c r="AY2069" s="255" t="s">
        <v>209</v>
      </c>
    </row>
    <row r="2070" spans="2:51" s="13" customFormat="1">
      <c r="B2070" s="212"/>
      <c r="C2070" s="213"/>
      <c r="D2070" s="214" t="s">
        <v>555</v>
      </c>
      <c r="E2070" s="215" t="s">
        <v>1</v>
      </c>
      <c r="F2070" s="216" t="s">
        <v>2536</v>
      </c>
      <c r="G2070" s="213"/>
      <c r="H2070" s="217">
        <v>27.89</v>
      </c>
      <c r="I2070" s="218"/>
      <c r="J2070" s="213"/>
      <c r="K2070" s="213"/>
      <c r="L2070" s="219"/>
      <c r="M2070" s="220"/>
      <c r="N2070" s="221"/>
      <c r="O2070" s="221"/>
      <c r="P2070" s="221"/>
      <c r="Q2070" s="221"/>
      <c r="R2070" s="221"/>
      <c r="S2070" s="221"/>
      <c r="T2070" s="222"/>
      <c r="AT2070" s="223" t="s">
        <v>555</v>
      </c>
      <c r="AU2070" s="223" t="s">
        <v>87</v>
      </c>
      <c r="AV2070" s="13" t="s">
        <v>87</v>
      </c>
      <c r="AW2070" s="13" t="s">
        <v>32</v>
      </c>
      <c r="AX2070" s="13" t="s">
        <v>77</v>
      </c>
      <c r="AY2070" s="223" t="s">
        <v>209</v>
      </c>
    </row>
    <row r="2071" spans="2:51" s="15" customFormat="1">
      <c r="B2071" s="246"/>
      <c r="C2071" s="247"/>
      <c r="D2071" s="214" t="s">
        <v>555</v>
      </c>
      <c r="E2071" s="248" t="s">
        <v>1</v>
      </c>
      <c r="F2071" s="249" t="s">
        <v>2537</v>
      </c>
      <c r="G2071" s="247"/>
      <c r="H2071" s="248" t="s">
        <v>1</v>
      </c>
      <c r="I2071" s="250"/>
      <c r="J2071" s="247"/>
      <c r="K2071" s="247"/>
      <c r="L2071" s="251"/>
      <c r="M2071" s="252"/>
      <c r="N2071" s="253"/>
      <c r="O2071" s="253"/>
      <c r="P2071" s="253"/>
      <c r="Q2071" s="253"/>
      <c r="R2071" s="253"/>
      <c r="S2071" s="253"/>
      <c r="T2071" s="254"/>
      <c r="AT2071" s="255" t="s">
        <v>555</v>
      </c>
      <c r="AU2071" s="255" t="s">
        <v>87</v>
      </c>
      <c r="AV2071" s="15" t="s">
        <v>85</v>
      </c>
      <c r="AW2071" s="15" t="s">
        <v>32</v>
      </c>
      <c r="AX2071" s="15" t="s">
        <v>77</v>
      </c>
      <c r="AY2071" s="255" t="s">
        <v>209</v>
      </c>
    </row>
    <row r="2072" spans="2:51" s="13" customFormat="1">
      <c r="B2072" s="212"/>
      <c r="C2072" s="213"/>
      <c r="D2072" s="214" t="s">
        <v>555</v>
      </c>
      <c r="E2072" s="215" t="s">
        <v>1</v>
      </c>
      <c r="F2072" s="216" t="s">
        <v>2538</v>
      </c>
      <c r="G2072" s="213"/>
      <c r="H2072" s="217">
        <v>6.73</v>
      </c>
      <c r="I2072" s="218"/>
      <c r="J2072" s="213"/>
      <c r="K2072" s="213"/>
      <c r="L2072" s="219"/>
      <c r="M2072" s="220"/>
      <c r="N2072" s="221"/>
      <c r="O2072" s="221"/>
      <c r="P2072" s="221"/>
      <c r="Q2072" s="221"/>
      <c r="R2072" s="221"/>
      <c r="S2072" s="221"/>
      <c r="T2072" s="222"/>
      <c r="AT2072" s="223" t="s">
        <v>555</v>
      </c>
      <c r="AU2072" s="223" t="s">
        <v>87</v>
      </c>
      <c r="AV2072" s="13" t="s">
        <v>87</v>
      </c>
      <c r="AW2072" s="13" t="s">
        <v>32</v>
      </c>
      <c r="AX2072" s="13" t="s">
        <v>77</v>
      </c>
      <c r="AY2072" s="223" t="s">
        <v>209</v>
      </c>
    </row>
    <row r="2073" spans="2:51" s="15" customFormat="1">
      <c r="B2073" s="246"/>
      <c r="C2073" s="247"/>
      <c r="D2073" s="214" t="s">
        <v>555</v>
      </c>
      <c r="E2073" s="248" t="s">
        <v>1</v>
      </c>
      <c r="F2073" s="249" t="s">
        <v>2539</v>
      </c>
      <c r="G2073" s="247"/>
      <c r="H2073" s="248" t="s">
        <v>1</v>
      </c>
      <c r="I2073" s="250"/>
      <c r="J2073" s="247"/>
      <c r="K2073" s="247"/>
      <c r="L2073" s="251"/>
      <c r="M2073" s="252"/>
      <c r="N2073" s="253"/>
      <c r="O2073" s="253"/>
      <c r="P2073" s="253"/>
      <c r="Q2073" s="253"/>
      <c r="R2073" s="253"/>
      <c r="S2073" s="253"/>
      <c r="T2073" s="254"/>
      <c r="AT2073" s="255" t="s">
        <v>555</v>
      </c>
      <c r="AU2073" s="255" t="s">
        <v>87</v>
      </c>
      <c r="AV2073" s="15" t="s">
        <v>85</v>
      </c>
      <c r="AW2073" s="15" t="s">
        <v>32</v>
      </c>
      <c r="AX2073" s="15" t="s">
        <v>77</v>
      </c>
      <c r="AY2073" s="255" t="s">
        <v>209</v>
      </c>
    </row>
    <row r="2074" spans="2:51" s="13" customFormat="1">
      <c r="B2074" s="212"/>
      <c r="C2074" s="213"/>
      <c r="D2074" s="214" t="s">
        <v>555</v>
      </c>
      <c r="E2074" s="215" t="s">
        <v>1</v>
      </c>
      <c r="F2074" s="216" t="s">
        <v>2540</v>
      </c>
      <c r="G2074" s="213"/>
      <c r="H2074" s="217">
        <v>5.97</v>
      </c>
      <c r="I2074" s="218"/>
      <c r="J2074" s="213"/>
      <c r="K2074" s="213"/>
      <c r="L2074" s="219"/>
      <c r="M2074" s="220"/>
      <c r="N2074" s="221"/>
      <c r="O2074" s="221"/>
      <c r="P2074" s="221"/>
      <c r="Q2074" s="221"/>
      <c r="R2074" s="221"/>
      <c r="S2074" s="221"/>
      <c r="T2074" s="222"/>
      <c r="AT2074" s="223" t="s">
        <v>555</v>
      </c>
      <c r="AU2074" s="223" t="s">
        <v>87</v>
      </c>
      <c r="AV2074" s="13" t="s">
        <v>87</v>
      </c>
      <c r="AW2074" s="13" t="s">
        <v>32</v>
      </c>
      <c r="AX2074" s="13" t="s">
        <v>77</v>
      </c>
      <c r="AY2074" s="223" t="s">
        <v>209</v>
      </c>
    </row>
    <row r="2075" spans="2:51" s="15" customFormat="1">
      <c r="B2075" s="246"/>
      <c r="C2075" s="247"/>
      <c r="D2075" s="214" t="s">
        <v>555</v>
      </c>
      <c r="E2075" s="248" t="s">
        <v>1</v>
      </c>
      <c r="F2075" s="249" t="s">
        <v>2541</v>
      </c>
      <c r="G2075" s="247"/>
      <c r="H2075" s="248" t="s">
        <v>1</v>
      </c>
      <c r="I2075" s="250"/>
      <c r="J2075" s="247"/>
      <c r="K2075" s="247"/>
      <c r="L2075" s="251"/>
      <c r="M2075" s="252"/>
      <c r="N2075" s="253"/>
      <c r="O2075" s="253"/>
      <c r="P2075" s="253"/>
      <c r="Q2075" s="253"/>
      <c r="R2075" s="253"/>
      <c r="S2075" s="253"/>
      <c r="T2075" s="254"/>
      <c r="AT2075" s="255" t="s">
        <v>555</v>
      </c>
      <c r="AU2075" s="255" t="s">
        <v>87</v>
      </c>
      <c r="AV2075" s="15" t="s">
        <v>85</v>
      </c>
      <c r="AW2075" s="15" t="s">
        <v>32</v>
      </c>
      <c r="AX2075" s="15" t="s">
        <v>77</v>
      </c>
      <c r="AY2075" s="255" t="s">
        <v>209</v>
      </c>
    </row>
    <row r="2076" spans="2:51" s="13" customFormat="1">
      <c r="B2076" s="212"/>
      <c r="C2076" s="213"/>
      <c r="D2076" s="214" t="s">
        <v>555</v>
      </c>
      <c r="E2076" s="215" t="s">
        <v>1</v>
      </c>
      <c r="F2076" s="216" t="s">
        <v>1468</v>
      </c>
      <c r="G2076" s="213"/>
      <c r="H2076" s="217">
        <v>27.76</v>
      </c>
      <c r="I2076" s="218"/>
      <c r="J2076" s="213"/>
      <c r="K2076" s="213"/>
      <c r="L2076" s="219"/>
      <c r="M2076" s="220"/>
      <c r="N2076" s="221"/>
      <c r="O2076" s="221"/>
      <c r="P2076" s="221"/>
      <c r="Q2076" s="221"/>
      <c r="R2076" s="221"/>
      <c r="S2076" s="221"/>
      <c r="T2076" s="222"/>
      <c r="AT2076" s="223" t="s">
        <v>555</v>
      </c>
      <c r="AU2076" s="223" t="s">
        <v>87</v>
      </c>
      <c r="AV2076" s="13" t="s">
        <v>87</v>
      </c>
      <c r="AW2076" s="13" t="s">
        <v>32</v>
      </c>
      <c r="AX2076" s="13" t="s">
        <v>77</v>
      </c>
      <c r="AY2076" s="223" t="s">
        <v>209</v>
      </c>
    </row>
    <row r="2077" spans="2:51" s="15" customFormat="1">
      <c r="B2077" s="246"/>
      <c r="C2077" s="247"/>
      <c r="D2077" s="214" t="s">
        <v>555</v>
      </c>
      <c r="E2077" s="248" t="s">
        <v>1</v>
      </c>
      <c r="F2077" s="249" t="s">
        <v>2542</v>
      </c>
      <c r="G2077" s="247"/>
      <c r="H2077" s="248" t="s">
        <v>1</v>
      </c>
      <c r="I2077" s="250"/>
      <c r="J2077" s="247"/>
      <c r="K2077" s="247"/>
      <c r="L2077" s="251"/>
      <c r="M2077" s="252"/>
      <c r="N2077" s="253"/>
      <c r="O2077" s="253"/>
      <c r="P2077" s="253"/>
      <c r="Q2077" s="253"/>
      <c r="R2077" s="253"/>
      <c r="S2077" s="253"/>
      <c r="T2077" s="254"/>
      <c r="AT2077" s="255" t="s">
        <v>555</v>
      </c>
      <c r="AU2077" s="255" t="s">
        <v>87</v>
      </c>
      <c r="AV2077" s="15" t="s">
        <v>85</v>
      </c>
      <c r="AW2077" s="15" t="s">
        <v>32</v>
      </c>
      <c r="AX2077" s="15" t="s">
        <v>77</v>
      </c>
      <c r="AY2077" s="255" t="s">
        <v>209</v>
      </c>
    </row>
    <row r="2078" spans="2:51" s="13" customFormat="1">
      <c r="B2078" s="212"/>
      <c r="C2078" s="213"/>
      <c r="D2078" s="214" t="s">
        <v>555</v>
      </c>
      <c r="E2078" s="215" t="s">
        <v>1</v>
      </c>
      <c r="F2078" s="216" t="s">
        <v>2543</v>
      </c>
      <c r="G2078" s="213"/>
      <c r="H2078" s="217">
        <v>25.04</v>
      </c>
      <c r="I2078" s="218"/>
      <c r="J2078" s="213"/>
      <c r="K2078" s="213"/>
      <c r="L2078" s="219"/>
      <c r="M2078" s="220"/>
      <c r="N2078" s="221"/>
      <c r="O2078" s="221"/>
      <c r="P2078" s="221"/>
      <c r="Q2078" s="221"/>
      <c r="R2078" s="221"/>
      <c r="S2078" s="221"/>
      <c r="T2078" s="222"/>
      <c r="AT2078" s="223" t="s">
        <v>555</v>
      </c>
      <c r="AU2078" s="223" t="s">
        <v>87</v>
      </c>
      <c r="AV2078" s="13" t="s">
        <v>87</v>
      </c>
      <c r="AW2078" s="13" t="s">
        <v>32</v>
      </c>
      <c r="AX2078" s="13" t="s">
        <v>77</v>
      </c>
      <c r="AY2078" s="223" t="s">
        <v>209</v>
      </c>
    </row>
    <row r="2079" spans="2:51" s="15" customFormat="1">
      <c r="B2079" s="246"/>
      <c r="C2079" s="247"/>
      <c r="D2079" s="214" t="s">
        <v>555</v>
      </c>
      <c r="E2079" s="248" t="s">
        <v>1</v>
      </c>
      <c r="F2079" s="249" t="s">
        <v>2544</v>
      </c>
      <c r="G2079" s="247"/>
      <c r="H2079" s="248" t="s">
        <v>1</v>
      </c>
      <c r="I2079" s="250"/>
      <c r="J2079" s="247"/>
      <c r="K2079" s="247"/>
      <c r="L2079" s="251"/>
      <c r="M2079" s="252"/>
      <c r="N2079" s="253"/>
      <c r="O2079" s="253"/>
      <c r="P2079" s="253"/>
      <c r="Q2079" s="253"/>
      <c r="R2079" s="253"/>
      <c r="S2079" s="253"/>
      <c r="T2079" s="254"/>
      <c r="AT2079" s="255" t="s">
        <v>555</v>
      </c>
      <c r="AU2079" s="255" t="s">
        <v>87</v>
      </c>
      <c r="AV2079" s="15" t="s">
        <v>85</v>
      </c>
      <c r="AW2079" s="15" t="s">
        <v>32</v>
      </c>
      <c r="AX2079" s="15" t="s">
        <v>77</v>
      </c>
      <c r="AY2079" s="255" t="s">
        <v>209</v>
      </c>
    </row>
    <row r="2080" spans="2:51" s="13" customFormat="1">
      <c r="B2080" s="212"/>
      <c r="C2080" s="213"/>
      <c r="D2080" s="214" t="s">
        <v>555</v>
      </c>
      <c r="E2080" s="215" t="s">
        <v>1</v>
      </c>
      <c r="F2080" s="216" t="s">
        <v>2545</v>
      </c>
      <c r="G2080" s="213"/>
      <c r="H2080" s="217">
        <v>27.74</v>
      </c>
      <c r="I2080" s="218"/>
      <c r="J2080" s="213"/>
      <c r="K2080" s="213"/>
      <c r="L2080" s="219"/>
      <c r="M2080" s="220"/>
      <c r="N2080" s="221"/>
      <c r="O2080" s="221"/>
      <c r="P2080" s="221"/>
      <c r="Q2080" s="221"/>
      <c r="R2080" s="221"/>
      <c r="S2080" s="221"/>
      <c r="T2080" s="222"/>
      <c r="AT2080" s="223" t="s">
        <v>555</v>
      </c>
      <c r="AU2080" s="223" t="s">
        <v>87</v>
      </c>
      <c r="AV2080" s="13" t="s">
        <v>87</v>
      </c>
      <c r="AW2080" s="13" t="s">
        <v>32</v>
      </c>
      <c r="AX2080" s="13" t="s">
        <v>77</v>
      </c>
      <c r="AY2080" s="223" t="s">
        <v>209</v>
      </c>
    </row>
    <row r="2081" spans="2:51" s="15" customFormat="1">
      <c r="B2081" s="246"/>
      <c r="C2081" s="247"/>
      <c r="D2081" s="214" t="s">
        <v>555</v>
      </c>
      <c r="E2081" s="248" t="s">
        <v>1</v>
      </c>
      <c r="F2081" s="249" t="s">
        <v>2546</v>
      </c>
      <c r="G2081" s="247"/>
      <c r="H2081" s="248" t="s">
        <v>1</v>
      </c>
      <c r="I2081" s="250"/>
      <c r="J2081" s="247"/>
      <c r="K2081" s="247"/>
      <c r="L2081" s="251"/>
      <c r="M2081" s="252"/>
      <c r="N2081" s="253"/>
      <c r="O2081" s="253"/>
      <c r="P2081" s="253"/>
      <c r="Q2081" s="253"/>
      <c r="R2081" s="253"/>
      <c r="S2081" s="253"/>
      <c r="T2081" s="254"/>
      <c r="AT2081" s="255" t="s">
        <v>555</v>
      </c>
      <c r="AU2081" s="255" t="s">
        <v>87</v>
      </c>
      <c r="AV2081" s="15" t="s">
        <v>85</v>
      </c>
      <c r="AW2081" s="15" t="s">
        <v>32</v>
      </c>
      <c r="AX2081" s="15" t="s">
        <v>77</v>
      </c>
      <c r="AY2081" s="255" t="s">
        <v>209</v>
      </c>
    </row>
    <row r="2082" spans="2:51" s="13" customFormat="1">
      <c r="B2082" s="212"/>
      <c r="C2082" s="213"/>
      <c r="D2082" s="214" t="s">
        <v>555</v>
      </c>
      <c r="E2082" s="215" t="s">
        <v>1</v>
      </c>
      <c r="F2082" s="216" t="s">
        <v>1472</v>
      </c>
      <c r="G2082" s="213"/>
      <c r="H2082" s="217">
        <v>13.06</v>
      </c>
      <c r="I2082" s="218"/>
      <c r="J2082" s="213"/>
      <c r="K2082" s="213"/>
      <c r="L2082" s="219"/>
      <c r="M2082" s="220"/>
      <c r="N2082" s="221"/>
      <c r="O2082" s="221"/>
      <c r="P2082" s="221"/>
      <c r="Q2082" s="221"/>
      <c r="R2082" s="221"/>
      <c r="S2082" s="221"/>
      <c r="T2082" s="222"/>
      <c r="AT2082" s="223" t="s">
        <v>555</v>
      </c>
      <c r="AU2082" s="223" t="s">
        <v>87</v>
      </c>
      <c r="AV2082" s="13" t="s">
        <v>87</v>
      </c>
      <c r="AW2082" s="13" t="s">
        <v>32</v>
      </c>
      <c r="AX2082" s="13" t="s">
        <v>77</v>
      </c>
      <c r="AY2082" s="223" t="s">
        <v>209</v>
      </c>
    </row>
    <row r="2083" spans="2:51" s="15" customFormat="1">
      <c r="B2083" s="246"/>
      <c r="C2083" s="247"/>
      <c r="D2083" s="214" t="s">
        <v>555</v>
      </c>
      <c r="E2083" s="248" t="s">
        <v>1</v>
      </c>
      <c r="F2083" s="249" t="s">
        <v>2547</v>
      </c>
      <c r="G2083" s="247"/>
      <c r="H2083" s="248" t="s">
        <v>1</v>
      </c>
      <c r="I2083" s="250"/>
      <c r="J2083" s="247"/>
      <c r="K2083" s="247"/>
      <c r="L2083" s="251"/>
      <c r="M2083" s="252"/>
      <c r="N2083" s="253"/>
      <c r="O2083" s="253"/>
      <c r="P2083" s="253"/>
      <c r="Q2083" s="253"/>
      <c r="R2083" s="253"/>
      <c r="S2083" s="253"/>
      <c r="T2083" s="254"/>
      <c r="AT2083" s="255" t="s">
        <v>555</v>
      </c>
      <c r="AU2083" s="255" t="s">
        <v>87</v>
      </c>
      <c r="AV2083" s="15" t="s">
        <v>85</v>
      </c>
      <c r="AW2083" s="15" t="s">
        <v>32</v>
      </c>
      <c r="AX2083" s="15" t="s">
        <v>77</v>
      </c>
      <c r="AY2083" s="255" t="s">
        <v>209</v>
      </c>
    </row>
    <row r="2084" spans="2:51" s="13" customFormat="1">
      <c r="B2084" s="212"/>
      <c r="C2084" s="213"/>
      <c r="D2084" s="214" t="s">
        <v>555</v>
      </c>
      <c r="E2084" s="215" t="s">
        <v>1</v>
      </c>
      <c r="F2084" s="216" t="s">
        <v>2548</v>
      </c>
      <c r="G2084" s="213"/>
      <c r="H2084" s="217">
        <v>10.84</v>
      </c>
      <c r="I2084" s="218"/>
      <c r="J2084" s="213"/>
      <c r="K2084" s="213"/>
      <c r="L2084" s="219"/>
      <c r="M2084" s="220"/>
      <c r="N2084" s="221"/>
      <c r="O2084" s="221"/>
      <c r="P2084" s="221"/>
      <c r="Q2084" s="221"/>
      <c r="R2084" s="221"/>
      <c r="S2084" s="221"/>
      <c r="T2084" s="222"/>
      <c r="AT2084" s="223" t="s">
        <v>555</v>
      </c>
      <c r="AU2084" s="223" t="s">
        <v>87</v>
      </c>
      <c r="AV2084" s="13" t="s">
        <v>87</v>
      </c>
      <c r="AW2084" s="13" t="s">
        <v>32</v>
      </c>
      <c r="AX2084" s="13" t="s">
        <v>77</v>
      </c>
      <c r="AY2084" s="223" t="s">
        <v>209</v>
      </c>
    </row>
    <row r="2085" spans="2:51" s="15" customFormat="1">
      <c r="B2085" s="246"/>
      <c r="C2085" s="247"/>
      <c r="D2085" s="214" t="s">
        <v>555</v>
      </c>
      <c r="E2085" s="248" t="s">
        <v>1</v>
      </c>
      <c r="F2085" s="249" t="s">
        <v>2549</v>
      </c>
      <c r="G2085" s="247"/>
      <c r="H2085" s="248" t="s">
        <v>1</v>
      </c>
      <c r="I2085" s="250"/>
      <c r="J2085" s="247"/>
      <c r="K2085" s="247"/>
      <c r="L2085" s="251"/>
      <c r="M2085" s="252"/>
      <c r="N2085" s="253"/>
      <c r="O2085" s="253"/>
      <c r="P2085" s="253"/>
      <c r="Q2085" s="253"/>
      <c r="R2085" s="253"/>
      <c r="S2085" s="253"/>
      <c r="T2085" s="254"/>
      <c r="AT2085" s="255" t="s">
        <v>555</v>
      </c>
      <c r="AU2085" s="255" t="s">
        <v>87</v>
      </c>
      <c r="AV2085" s="15" t="s">
        <v>85</v>
      </c>
      <c r="AW2085" s="15" t="s">
        <v>32</v>
      </c>
      <c r="AX2085" s="15" t="s">
        <v>77</v>
      </c>
      <c r="AY2085" s="255" t="s">
        <v>209</v>
      </c>
    </row>
    <row r="2086" spans="2:51" s="13" customFormat="1">
      <c r="B2086" s="212"/>
      <c r="C2086" s="213"/>
      <c r="D2086" s="214" t="s">
        <v>555</v>
      </c>
      <c r="E2086" s="215" t="s">
        <v>1</v>
      </c>
      <c r="F2086" s="216" t="s">
        <v>2550</v>
      </c>
      <c r="G2086" s="213"/>
      <c r="H2086" s="217">
        <v>20.99</v>
      </c>
      <c r="I2086" s="218"/>
      <c r="J2086" s="213"/>
      <c r="K2086" s="213"/>
      <c r="L2086" s="219"/>
      <c r="M2086" s="220"/>
      <c r="N2086" s="221"/>
      <c r="O2086" s="221"/>
      <c r="P2086" s="221"/>
      <c r="Q2086" s="221"/>
      <c r="R2086" s="221"/>
      <c r="S2086" s="221"/>
      <c r="T2086" s="222"/>
      <c r="AT2086" s="223" t="s">
        <v>555</v>
      </c>
      <c r="AU2086" s="223" t="s">
        <v>87</v>
      </c>
      <c r="AV2086" s="13" t="s">
        <v>87</v>
      </c>
      <c r="AW2086" s="13" t="s">
        <v>32</v>
      </c>
      <c r="AX2086" s="13" t="s">
        <v>77</v>
      </c>
      <c r="AY2086" s="223" t="s">
        <v>209</v>
      </c>
    </row>
    <row r="2087" spans="2:51" s="15" customFormat="1">
      <c r="B2087" s="246"/>
      <c r="C2087" s="247"/>
      <c r="D2087" s="214" t="s">
        <v>555</v>
      </c>
      <c r="E2087" s="248" t="s">
        <v>1</v>
      </c>
      <c r="F2087" s="249" t="s">
        <v>2551</v>
      </c>
      <c r="G2087" s="247"/>
      <c r="H2087" s="248" t="s">
        <v>1</v>
      </c>
      <c r="I2087" s="250"/>
      <c r="J2087" s="247"/>
      <c r="K2087" s="247"/>
      <c r="L2087" s="251"/>
      <c r="M2087" s="252"/>
      <c r="N2087" s="253"/>
      <c r="O2087" s="253"/>
      <c r="P2087" s="253"/>
      <c r="Q2087" s="253"/>
      <c r="R2087" s="253"/>
      <c r="S2087" s="253"/>
      <c r="T2087" s="254"/>
      <c r="AT2087" s="255" t="s">
        <v>555</v>
      </c>
      <c r="AU2087" s="255" t="s">
        <v>87</v>
      </c>
      <c r="AV2087" s="15" t="s">
        <v>85</v>
      </c>
      <c r="AW2087" s="15" t="s">
        <v>32</v>
      </c>
      <c r="AX2087" s="15" t="s">
        <v>77</v>
      </c>
      <c r="AY2087" s="255" t="s">
        <v>209</v>
      </c>
    </row>
    <row r="2088" spans="2:51" s="13" customFormat="1">
      <c r="B2088" s="212"/>
      <c r="C2088" s="213"/>
      <c r="D2088" s="214" t="s">
        <v>555</v>
      </c>
      <c r="E2088" s="215" t="s">
        <v>1</v>
      </c>
      <c r="F2088" s="216" t="s">
        <v>2552</v>
      </c>
      <c r="G2088" s="213"/>
      <c r="H2088" s="217">
        <v>8.2200000000000006</v>
      </c>
      <c r="I2088" s="218"/>
      <c r="J2088" s="213"/>
      <c r="K2088" s="213"/>
      <c r="L2088" s="219"/>
      <c r="M2088" s="220"/>
      <c r="N2088" s="221"/>
      <c r="O2088" s="221"/>
      <c r="P2088" s="221"/>
      <c r="Q2088" s="221"/>
      <c r="R2088" s="221"/>
      <c r="S2088" s="221"/>
      <c r="T2088" s="222"/>
      <c r="AT2088" s="223" t="s">
        <v>555</v>
      </c>
      <c r="AU2088" s="223" t="s">
        <v>87</v>
      </c>
      <c r="AV2088" s="13" t="s">
        <v>87</v>
      </c>
      <c r="AW2088" s="13" t="s">
        <v>32</v>
      </c>
      <c r="AX2088" s="13" t="s">
        <v>77</v>
      </c>
      <c r="AY2088" s="223" t="s">
        <v>209</v>
      </c>
    </row>
    <row r="2089" spans="2:51" s="15" customFormat="1">
      <c r="B2089" s="246"/>
      <c r="C2089" s="247"/>
      <c r="D2089" s="214" t="s">
        <v>555</v>
      </c>
      <c r="E2089" s="248" t="s">
        <v>1</v>
      </c>
      <c r="F2089" s="249" t="s">
        <v>2553</v>
      </c>
      <c r="G2089" s="247"/>
      <c r="H2089" s="248" t="s">
        <v>1</v>
      </c>
      <c r="I2089" s="250"/>
      <c r="J2089" s="247"/>
      <c r="K2089" s="247"/>
      <c r="L2089" s="251"/>
      <c r="M2089" s="252"/>
      <c r="N2089" s="253"/>
      <c r="O2089" s="253"/>
      <c r="P2089" s="253"/>
      <c r="Q2089" s="253"/>
      <c r="R2089" s="253"/>
      <c r="S2089" s="253"/>
      <c r="T2089" s="254"/>
      <c r="AT2089" s="255" t="s">
        <v>555</v>
      </c>
      <c r="AU2089" s="255" t="s">
        <v>87</v>
      </c>
      <c r="AV2089" s="15" t="s">
        <v>85</v>
      </c>
      <c r="AW2089" s="15" t="s">
        <v>32</v>
      </c>
      <c r="AX2089" s="15" t="s">
        <v>77</v>
      </c>
      <c r="AY2089" s="255" t="s">
        <v>209</v>
      </c>
    </row>
    <row r="2090" spans="2:51" s="13" customFormat="1">
      <c r="B2090" s="212"/>
      <c r="C2090" s="213"/>
      <c r="D2090" s="214" t="s">
        <v>555</v>
      </c>
      <c r="E2090" s="215" t="s">
        <v>1</v>
      </c>
      <c r="F2090" s="216" t="s">
        <v>2554</v>
      </c>
      <c r="G2090" s="213"/>
      <c r="H2090" s="217">
        <v>17</v>
      </c>
      <c r="I2090" s="218"/>
      <c r="J2090" s="213"/>
      <c r="K2090" s="213"/>
      <c r="L2090" s="219"/>
      <c r="M2090" s="220"/>
      <c r="N2090" s="221"/>
      <c r="O2090" s="221"/>
      <c r="P2090" s="221"/>
      <c r="Q2090" s="221"/>
      <c r="R2090" s="221"/>
      <c r="S2090" s="221"/>
      <c r="T2090" s="222"/>
      <c r="AT2090" s="223" t="s">
        <v>555</v>
      </c>
      <c r="AU2090" s="223" t="s">
        <v>87</v>
      </c>
      <c r="AV2090" s="13" t="s">
        <v>87</v>
      </c>
      <c r="AW2090" s="13" t="s">
        <v>32</v>
      </c>
      <c r="AX2090" s="13" t="s">
        <v>77</v>
      </c>
      <c r="AY2090" s="223" t="s">
        <v>209</v>
      </c>
    </row>
    <row r="2091" spans="2:51" s="15" customFormat="1">
      <c r="B2091" s="246"/>
      <c r="C2091" s="247"/>
      <c r="D2091" s="214" t="s">
        <v>555</v>
      </c>
      <c r="E2091" s="248" t="s">
        <v>1</v>
      </c>
      <c r="F2091" s="249" t="s">
        <v>2555</v>
      </c>
      <c r="G2091" s="247"/>
      <c r="H2091" s="248" t="s">
        <v>1</v>
      </c>
      <c r="I2091" s="250"/>
      <c r="J2091" s="247"/>
      <c r="K2091" s="247"/>
      <c r="L2091" s="251"/>
      <c r="M2091" s="252"/>
      <c r="N2091" s="253"/>
      <c r="O2091" s="253"/>
      <c r="P2091" s="253"/>
      <c r="Q2091" s="253"/>
      <c r="R2091" s="253"/>
      <c r="S2091" s="253"/>
      <c r="T2091" s="254"/>
      <c r="AT2091" s="255" t="s">
        <v>555</v>
      </c>
      <c r="AU2091" s="255" t="s">
        <v>87</v>
      </c>
      <c r="AV2091" s="15" t="s">
        <v>85</v>
      </c>
      <c r="AW2091" s="15" t="s">
        <v>32</v>
      </c>
      <c r="AX2091" s="15" t="s">
        <v>77</v>
      </c>
      <c r="AY2091" s="255" t="s">
        <v>209</v>
      </c>
    </row>
    <row r="2092" spans="2:51" s="13" customFormat="1">
      <c r="B2092" s="212"/>
      <c r="C2092" s="213"/>
      <c r="D2092" s="214" t="s">
        <v>555</v>
      </c>
      <c r="E2092" s="215" t="s">
        <v>1</v>
      </c>
      <c r="F2092" s="216" t="s">
        <v>2556</v>
      </c>
      <c r="G2092" s="213"/>
      <c r="H2092" s="217">
        <v>6.22</v>
      </c>
      <c r="I2092" s="218"/>
      <c r="J2092" s="213"/>
      <c r="K2092" s="213"/>
      <c r="L2092" s="219"/>
      <c r="M2092" s="220"/>
      <c r="N2092" s="221"/>
      <c r="O2092" s="221"/>
      <c r="P2092" s="221"/>
      <c r="Q2092" s="221"/>
      <c r="R2092" s="221"/>
      <c r="S2092" s="221"/>
      <c r="T2092" s="222"/>
      <c r="AT2092" s="223" t="s">
        <v>555</v>
      </c>
      <c r="AU2092" s="223" t="s">
        <v>87</v>
      </c>
      <c r="AV2092" s="13" t="s">
        <v>87</v>
      </c>
      <c r="AW2092" s="13" t="s">
        <v>32</v>
      </c>
      <c r="AX2092" s="13" t="s">
        <v>77</v>
      </c>
      <c r="AY2092" s="223" t="s">
        <v>209</v>
      </c>
    </row>
    <row r="2093" spans="2:51" s="15" customFormat="1">
      <c r="B2093" s="246"/>
      <c r="C2093" s="247"/>
      <c r="D2093" s="214" t="s">
        <v>555</v>
      </c>
      <c r="E2093" s="248" t="s">
        <v>1</v>
      </c>
      <c r="F2093" s="249" t="s">
        <v>2557</v>
      </c>
      <c r="G2093" s="247"/>
      <c r="H2093" s="248" t="s">
        <v>1</v>
      </c>
      <c r="I2093" s="250"/>
      <c r="J2093" s="247"/>
      <c r="K2093" s="247"/>
      <c r="L2093" s="251"/>
      <c r="M2093" s="252"/>
      <c r="N2093" s="253"/>
      <c r="O2093" s="253"/>
      <c r="P2093" s="253"/>
      <c r="Q2093" s="253"/>
      <c r="R2093" s="253"/>
      <c r="S2093" s="253"/>
      <c r="T2093" s="254"/>
      <c r="AT2093" s="255" t="s">
        <v>555</v>
      </c>
      <c r="AU2093" s="255" t="s">
        <v>87</v>
      </c>
      <c r="AV2093" s="15" t="s">
        <v>85</v>
      </c>
      <c r="AW2093" s="15" t="s">
        <v>32</v>
      </c>
      <c r="AX2093" s="15" t="s">
        <v>77</v>
      </c>
      <c r="AY2093" s="255" t="s">
        <v>209</v>
      </c>
    </row>
    <row r="2094" spans="2:51" s="13" customFormat="1">
      <c r="B2094" s="212"/>
      <c r="C2094" s="213"/>
      <c r="D2094" s="214" t="s">
        <v>555</v>
      </c>
      <c r="E2094" s="215" t="s">
        <v>1</v>
      </c>
      <c r="F2094" s="216" t="s">
        <v>2558</v>
      </c>
      <c r="G2094" s="213"/>
      <c r="H2094" s="217">
        <v>18.100000000000001</v>
      </c>
      <c r="I2094" s="218"/>
      <c r="J2094" s="213"/>
      <c r="K2094" s="213"/>
      <c r="L2094" s="219"/>
      <c r="M2094" s="220"/>
      <c r="N2094" s="221"/>
      <c r="O2094" s="221"/>
      <c r="P2094" s="221"/>
      <c r="Q2094" s="221"/>
      <c r="R2094" s="221"/>
      <c r="S2094" s="221"/>
      <c r="T2094" s="222"/>
      <c r="AT2094" s="223" t="s">
        <v>555</v>
      </c>
      <c r="AU2094" s="223" t="s">
        <v>87</v>
      </c>
      <c r="AV2094" s="13" t="s">
        <v>87</v>
      </c>
      <c r="AW2094" s="13" t="s">
        <v>32</v>
      </c>
      <c r="AX2094" s="13" t="s">
        <v>77</v>
      </c>
      <c r="AY2094" s="223" t="s">
        <v>209</v>
      </c>
    </row>
    <row r="2095" spans="2:51" s="16" customFormat="1">
      <c r="B2095" s="260"/>
      <c r="C2095" s="261"/>
      <c r="D2095" s="214" t="s">
        <v>555</v>
      </c>
      <c r="E2095" s="262" t="s">
        <v>1</v>
      </c>
      <c r="F2095" s="263" t="s">
        <v>942</v>
      </c>
      <c r="G2095" s="261"/>
      <c r="H2095" s="264">
        <v>360.65000000000003</v>
      </c>
      <c r="I2095" s="265"/>
      <c r="J2095" s="261"/>
      <c r="K2095" s="261"/>
      <c r="L2095" s="266"/>
      <c r="M2095" s="267"/>
      <c r="N2095" s="268"/>
      <c r="O2095" s="268"/>
      <c r="P2095" s="268"/>
      <c r="Q2095" s="268"/>
      <c r="R2095" s="268"/>
      <c r="S2095" s="268"/>
      <c r="T2095" s="269"/>
      <c r="AT2095" s="270" t="s">
        <v>555</v>
      </c>
      <c r="AU2095" s="270" t="s">
        <v>87</v>
      </c>
      <c r="AV2095" s="16" t="s">
        <v>226</v>
      </c>
      <c r="AW2095" s="16" t="s">
        <v>32</v>
      </c>
      <c r="AX2095" s="16" t="s">
        <v>77</v>
      </c>
      <c r="AY2095" s="270" t="s">
        <v>209</v>
      </c>
    </row>
    <row r="2096" spans="2:51" s="14" customFormat="1">
      <c r="B2096" s="235"/>
      <c r="C2096" s="236"/>
      <c r="D2096" s="214" t="s">
        <v>555</v>
      </c>
      <c r="E2096" s="237" t="s">
        <v>1</v>
      </c>
      <c r="F2096" s="238" t="s">
        <v>645</v>
      </c>
      <c r="G2096" s="236"/>
      <c r="H2096" s="239">
        <v>5252.8100000000022</v>
      </c>
      <c r="I2096" s="240"/>
      <c r="J2096" s="236"/>
      <c r="K2096" s="236"/>
      <c r="L2096" s="241"/>
      <c r="M2096" s="242"/>
      <c r="N2096" s="243"/>
      <c r="O2096" s="243"/>
      <c r="P2096" s="243"/>
      <c r="Q2096" s="243"/>
      <c r="R2096" s="243"/>
      <c r="S2096" s="243"/>
      <c r="T2096" s="244"/>
      <c r="AT2096" s="245" t="s">
        <v>555</v>
      </c>
      <c r="AU2096" s="245" t="s">
        <v>87</v>
      </c>
      <c r="AV2096" s="14" t="s">
        <v>218</v>
      </c>
      <c r="AW2096" s="14" t="s">
        <v>32</v>
      </c>
      <c r="AX2096" s="14" t="s">
        <v>85</v>
      </c>
      <c r="AY2096" s="245" t="s">
        <v>209</v>
      </c>
    </row>
    <row r="2097" spans="1:65" s="2" customFormat="1" ht="37.9" customHeight="1">
      <c r="A2097" s="35"/>
      <c r="B2097" s="36"/>
      <c r="C2097" s="224" t="s">
        <v>2559</v>
      </c>
      <c r="D2097" s="224" t="s">
        <v>576</v>
      </c>
      <c r="E2097" s="225" t="s">
        <v>2560</v>
      </c>
      <c r="F2097" s="226" t="s">
        <v>2561</v>
      </c>
      <c r="G2097" s="227" t="s">
        <v>217</v>
      </c>
      <c r="H2097" s="228">
        <v>5515.451</v>
      </c>
      <c r="I2097" s="229"/>
      <c r="J2097" s="230">
        <f>ROUND(I2097*H2097,2)</f>
        <v>0</v>
      </c>
      <c r="K2097" s="231"/>
      <c r="L2097" s="232"/>
      <c r="M2097" s="233" t="s">
        <v>1</v>
      </c>
      <c r="N2097" s="234" t="s">
        <v>42</v>
      </c>
      <c r="O2097" s="72"/>
      <c r="P2097" s="203">
        <f>O2097*H2097</f>
        <v>0</v>
      </c>
      <c r="Q2097" s="203">
        <v>4.4999999999999997E-3</v>
      </c>
      <c r="R2097" s="203">
        <f>Q2097*H2097</f>
        <v>24.819529499999998</v>
      </c>
      <c r="S2097" s="203">
        <v>0</v>
      </c>
      <c r="T2097" s="204">
        <f>S2097*H2097</f>
        <v>0</v>
      </c>
      <c r="U2097" s="35"/>
      <c r="V2097" s="35"/>
      <c r="W2097" s="35"/>
      <c r="X2097" s="35"/>
      <c r="Y2097" s="35"/>
      <c r="Z2097" s="35"/>
      <c r="AA2097" s="35"/>
      <c r="AB2097" s="35"/>
      <c r="AC2097" s="35"/>
      <c r="AD2097" s="35"/>
      <c r="AE2097" s="35"/>
      <c r="AR2097" s="205" t="s">
        <v>341</v>
      </c>
      <c r="AT2097" s="205" t="s">
        <v>576</v>
      </c>
      <c r="AU2097" s="205" t="s">
        <v>87</v>
      </c>
      <c r="AY2097" s="18" t="s">
        <v>209</v>
      </c>
      <c r="BE2097" s="206">
        <f>IF(N2097="základní",J2097,0)</f>
        <v>0</v>
      </c>
      <c r="BF2097" s="206">
        <f>IF(N2097="snížená",J2097,0)</f>
        <v>0</v>
      </c>
      <c r="BG2097" s="206">
        <f>IF(N2097="zákl. přenesená",J2097,0)</f>
        <v>0</v>
      </c>
      <c r="BH2097" s="206">
        <f>IF(N2097="sníž. přenesená",J2097,0)</f>
        <v>0</v>
      </c>
      <c r="BI2097" s="206">
        <f>IF(N2097="nulová",J2097,0)</f>
        <v>0</v>
      </c>
      <c r="BJ2097" s="18" t="s">
        <v>85</v>
      </c>
      <c r="BK2097" s="206">
        <f>ROUND(I2097*H2097,2)</f>
        <v>0</v>
      </c>
      <c r="BL2097" s="18" t="s">
        <v>276</v>
      </c>
      <c r="BM2097" s="205" t="s">
        <v>2562</v>
      </c>
    </row>
    <row r="2098" spans="1:65" s="2" customFormat="1" ht="97.5">
      <c r="A2098" s="35"/>
      <c r="B2098" s="36"/>
      <c r="C2098" s="37"/>
      <c r="D2098" s="214" t="s">
        <v>807</v>
      </c>
      <c r="E2098" s="37"/>
      <c r="F2098" s="256" t="s">
        <v>2563</v>
      </c>
      <c r="G2098" s="37"/>
      <c r="H2098" s="37"/>
      <c r="I2098" s="257"/>
      <c r="J2098" s="37"/>
      <c r="K2098" s="37"/>
      <c r="L2098" s="40"/>
      <c r="M2098" s="258"/>
      <c r="N2098" s="259"/>
      <c r="O2098" s="72"/>
      <c r="P2098" s="72"/>
      <c r="Q2098" s="72"/>
      <c r="R2098" s="72"/>
      <c r="S2098" s="72"/>
      <c r="T2098" s="73"/>
      <c r="U2098" s="35"/>
      <c r="V2098" s="35"/>
      <c r="W2098" s="35"/>
      <c r="X2098" s="35"/>
      <c r="Y2098" s="35"/>
      <c r="Z2098" s="35"/>
      <c r="AA2098" s="35"/>
      <c r="AB2098" s="35"/>
      <c r="AC2098" s="35"/>
      <c r="AD2098" s="35"/>
      <c r="AE2098" s="35"/>
      <c r="AT2098" s="18" t="s">
        <v>807</v>
      </c>
      <c r="AU2098" s="18" t="s">
        <v>87</v>
      </c>
    </row>
    <row r="2099" spans="1:65" s="13" customFormat="1">
      <c r="B2099" s="212"/>
      <c r="C2099" s="213"/>
      <c r="D2099" s="214" t="s">
        <v>555</v>
      </c>
      <c r="E2099" s="215" t="s">
        <v>1</v>
      </c>
      <c r="F2099" s="216" t="s">
        <v>2564</v>
      </c>
      <c r="G2099" s="213"/>
      <c r="H2099" s="217">
        <v>5515.451</v>
      </c>
      <c r="I2099" s="218"/>
      <c r="J2099" s="213"/>
      <c r="K2099" s="213"/>
      <c r="L2099" s="219"/>
      <c r="M2099" s="220"/>
      <c r="N2099" s="221"/>
      <c r="O2099" s="221"/>
      <c r="P2099" s="221"/>
      <c r="Q2099" s="221"/>
      <c r="R2099" s="221"/>
      <c r="S2099" s="221"/>
      <c r="T2099" s="222"/>
      <c r="AT2099" s="223" t="s">
        <v>555</v>
      </c>
      <c r="AU2099" s="223" t="s">
        <v>87</v>
      </c>
      <c r="AV2099" s="13" t="s">
        <v>87</v>
      </c>
      <c r="AW2099" s="13" t="s">
        <v>32</v>
      </c>
      <c r="AX2099" s="13" t="s">
        <v>85</v>
      </c>
      <c r="AY2099" s="223" t="s">
        <v>209</v>
      </c>
    </row>
    <row r="2100" spans="1:65" s="2" customFormat="1" ht="16.5" customHeight="1">
      <c r="A2100" s="35"/>
      <c r="B2100" s="36"/>
      <c r="C2100" s="193" t="s">
        <v>2565</v>
      </c>
      <c r="D2100" s="193" t="s">
        <v>214</v>
      </c>
      <c r="E2100" s="194" t="s">
        <v>2566</v>
      </c>
      <c r="F2100" s="195" t="s">
        <v>2567</v>
      </c>
      <c r="G2100" s="196" t="s">
        <v>217</v>
      </c>
      <c r="H2100" s="197">
        <v>837.7</v>
      </c>
      <c r="I2100" s="198"/>
      <c r="J2100" s="199">
        <f>ROUND(I2100*H2100,2)</f>
        <v>0</v>
      </c>
      <c r="K2100" s="200"/>
      <c r="L2100" s="40"/>
      <c r="M2100" s="201" t="s">
        <v>1</v>
      </c>
      <c r="N2100" s="202" t="s">
        <v>42</v>
      </c>
      <c r="O2100" s="72"/>
      <c r="P2100" s="203">
        <f>O2100*H2100</f>
        <v>0</v>
      </c>
      <c r="Q2100" s="203">
        <v>0</v>
      </c>
      <c r="R2100" s="203">
        <f>Q2100*H2100</f>
        <v>0</v>
      </c>
      <c r="S2100" s="203">
        <v>0</v>
      </c>
      <c r="T2100" s="204">
        <f>S2100*H2100</f>
        <v>0</v>
      </c>
      <c r="U2100" s="35"/>
      <c r="V2100" s="35"/>
      <c r="W2100" s="35"/>
      <c r="X2100" s="35"/>
      <c r="Y2100" s="35"/>
      <c r="Z2100" s="35"/>
      <c r="AA2100" s="35"/>
      <c r="AB2100" s="35"/>
      <c r="AC2100" s="35"/>
      <c r="AD2100" s="35"/>
      <c r="AE2100" s="35"/>
      <c r="AR2100" s="205" t="s">
        <v>276</v>
      </c>
      <c r="AT2100" s="205" t="s">
        <v>214</v>
      </c>
      <c r="AU2100" s="205" t="s">
        <v>87</v>
      </c>
      <c r="AY2100" s="18" t="s">
        <v>209</v>
      </c>
      <c r="BE2100" s="206">
        <f>IF(N2100="základní",J2100,0)</f>
        <v>0</v>
      </c>
      <c r="BF2100" s="206">
        <f>IF(N2100="snížená",J2100,0)</f>
        <v>0</v>
      </c>
      <c r="BG2100" s="206">
        <f>IF(N2100="zákl. přenesená",J2100,0)</f>
        <v>0</v>
      </c>
      <c r="BH2100" s="206">
        <f>IF(N2100="sníž. přenesená",J2100,0)</f>
        <v>0</v>
      </c>
      <c r="BI2100" s="206">
        <f>IF(N2100="nulová",J2100,0)</f>
        <v>0</v>
      </c>
      <c r="BJ2100" s="18" t="s">
        <v>85</v>
      </c>
      <c r="BK2100" s="206">
        <f>ROUND(I2100*H2100,2)</f>
        <v>0</v>
      </c>
      <c r="BL2100" s="18" t="s">
        <v>276</v>
      </c>
      <c r="BM2100" s="205" t="s">
        <v>2568</v>
      </c>
    </row>
    <row r="2101" spans="1:65" s="13" customFormat="1">
      <c r="B2101" s="212"/>
      <c r="C2101" s="213"/>
      <c r="D2101" s="214" t="s">
        <v>555</v>
      </c>
      <c r="E2101" s="215" t="s">
        <v>1</v>
      </c>
      <c r="F2101" s="216" t="s">
        <v>2569</v>
      </c>
      <c r="G2101" s="213"/>
      <c r="H2101" s="217">
        <v>587.70000000000005</v>
      </c>
      <c r="I2101" s="218"/>
      <c r="J2101" s="213"/>
      <c r="K2101" s="213"/>
      <c r="L2101" s="219"/>
      <c r="M2101" s="220"/>
      <c r="N2101" s="221"/>
      <c r="O2101" s="221"/>
      <c r="P2101" s="221"/>
      <c r="Q2101" s="221"/>
      <c r="R2101" s="221"/>
      <c r="S2101" s="221"/>
      <c r="T2101" s="222"/>
      <c r="AT2101" s="223" t="s">
        <v>555</v>
      </c>
      <c r="AU2101" s="223" t="s">
        <v>87</v>
      </c>
      <c r="AV2101" s="13" t="s">
        <v>87</v>
      </c>
      <c r="AW2101" s="13" t="s">
        <v>32</v>
      </c>
      <c r="AX2101" s="13" t="s">
        <v>77</v>
      </c>
      <c r="AY2101" s="223" t="s">
        <v>209</v>
      </c>
    </row>
    <row r="2102" spans="1:65" s="13" customFormat="1">
      <c r="B2102" s="212"/>
      <c r="C2102" s="213"/>
      <c r="D2102" s="214" t="s">
        <v>555</v>
      </c>
      <c r="E2102" s="215" t="s">
        <v>1</v>
      </c>
      <c r="F2102" s="216" t="s">
        <v>2570</v>
      </c>
      <c r="G2102" s="213"/>
      <c r="H2102" s="217">
        <v>250</v>
      </c>
      <c r="I2102" s="218"/>
      <c r="J2102" s="213"/>
      <c r="K2102" s="213"/>
      <c r="L2102" s="219"/>
      <c r="M2102" s="220"/>
      <c r="N2102" s="221"/>
      <c r="O2102" s="221"/>
      <c r="P2102" s="221"/>
      <c r="Q2102" s="221"/>
      <c r="R2102" s="221"/>
      <c r="S2102" s="221"/>
      <c r="T2102" s="222"/>
      <c r="AT2102" s="223" t="s">
        <v>555</v>
      </c>
      <c r="AU2102" s="223" t="s">
        <v>87</v>
      </c>
      <c r="AV2102" s="13" t="s">
        <v>87</v>
      </c>
      <c r="AW2102" s="13" t="s">
        <v>32</v>
      </c>
      <c r="AX2102" s="13" t="s">
        <v>77</v>
      </c>
      <c r="AY2102" s="223" t="s">
        <v>209</v>
      </c>
    </row>
    <row r="2103" spans="1:65" s="14" customFormat="1">
      <c r="B2103" s="235"/>
      <c r="C2103" s="236"/>
      <c r="D2103" s="214" t="s">
        <v>555</v>
      </c>
      <c r="E2103" s="237" t="s">
        <v>1</v>
      </c>
      <c r="F2103" s="238" t="s">
        <v>645</v>
      </c>
      <c r="G2103" s="236"/>
      <c r="H2103" s="239">
        <v>837.7</v>
      </c>
      <c r="I2103" s="240"/>
      <c r="J2103" s="236"/>
      <c r="K2103" s="236"/>
      <c r="L2103" s="241"/>
      <c r="M2103" s="242"/>
      <c r="N2103" s="243"/>
      <c r="O2103" s="243"/>
      <c r="P2103" s="243"/>
      <c r="Q2103" s="243"/>
      <c r="R2103" s="243"/>
      <c r="S2103" s="243"/>
      <c r="T2103" s="244"/>
      <c r="AT2103" s="245" t="s">
        <v>555</v>
      </c>
      <c r="AU2103" s="245" t="s">
        <v>87</v>
      </c>
      <c r="AV2103" s="14" t="s">
        <v>218</v>
      </c>
      <c r="AW2103" s="14" t="s">
        <v>32</v>
      </c>
      <c r="AX2103" s="14" t="s">
        <v>85</v>
      </c>
      <c r="AY2103" s="245" t="s">
        <v>209</v>
      </c>
    </row>
    <row r="2104" spans="1:65" s="2" customFormat="1" ht="24.2" customHeight="1">
      <c r="A2104" s="35"/>
      <c r="B2104" s="36"/>
      <c r="C2104" s="193" t="s">
        <v>2571</v>
      </c>
      <c r="D2104" s="193" t="s">
        <v>214</v>
      </c>
      <c r="E2104" s="194" t="s">
        <v>2572</v>
      </c>
      <c r="F2104" s="195" t="s">
        <v>2573</v>
      </c>
      <c r="G2104" s="196" t="s">
        <v>236</v>
      </c>
      <c r="H2104" s="197">
        <v>75.316000000000003</v>
      </c>
      <c r="I2104" s="198"/>
      <c r="J2104" s="199">
        <f>ROUND(I2104*H2104,2)</f>
        <v>0</v>
      </c>
      <c r="K2104" s="200"/>
      <c r="L2104" s="40"/>
      <c r="M2104" s="201" t="s">
        <v>1</v>
      </c>
      <c r="N2104" s="202" t="s">
        <v>42</v>
      </c>
      <c r="O2104" s="72"/>
      <c r="P2104" s="203">
        <f>O2104*H2104</f>
        <v>0</v>
      </c>
      <c r="Q2104" s="203">
        <v>0</v>
      </c>
      <c r="R2104" s="203">
        <f>Q2104*H2104</f>
        <v>0</v>
      </c>
      <c r="S2104" s="203">
        <v>0</v>
      </c>
      <c r="T2104" s="204">
        <f>S2104*H2104</f>
        <v>0</v>
      </c>
      <c r="U2104" s="35"/>
      <c r="V2104" s="35"/>
      <c r="W2104" s="35"/>
      <c r="X2104" s="35"/>
      <c r="Y2104" s="35"/>
      <c r="Z2104" s="35"/>
      <c r="AA2104" s="35"/>
      <c r="AB2104" s="35"/>
      <c r="AC2104" s="35"/>
      <c r="AD2104" s="35"/>
      <c r="AE2104" s="35"/>
      <c r="AR2104" s="205" t="s">
        <v>276</v>
      </c>
      <c r="AT2104" s="205" t="s">
        <v>214</v>
      </c>
      <c r="AU2104" s="205" t="s">
        <v>87</v>
      </c>
      <c r="AY2104" s="18" t="s">
        <v>209</v>
      </c>
      <c r="BE2104" s="206">
        <f>IF(N2104="základní",J2104,0)</f>
        <v>0</v>
      </c>
      <c r="BF2104" s="206">
        <f>IF(N2104="snížená",J2104,0)</f>
        <v>0</v>
      </c>
      <c r="BG2104" s="206">
        <f>IF(N2104="zákl. přenesená",J2104,0)</f>
        <v>0</v>
      </c>
      <c r="BH2104" s="206">
        <f>IF(N2104="sníž. přenesená",J2104,0)</f>
        <v>0</v>
      </c>
      <c r="BI2104" s="206">
        <f>IF(N2104="nulová",J2104,0)</f>
        <v>0</v>
      </c>
      <c r="BJ2104" s="18" t="s">
        <v>85</v>
      </c>
      <c r="BK2104" s="206">
        <f>ROUND(I2104*H2104,2)</f>
        <v>0</v>
      </c>
      <c r="BL2104" s="18" t="s">
        <v>276</v>
      </c>
      <c r="BM2104" s="205" t="s">
        <v>2574</v>
      </c>
    </row>
    <row r="2105" spans="1:65" s="12" customFormat="1" ht="22.9" customHeight="1">
      <c r="B2105" s="177"/>
      <c r="C2105" s="178"/>
      <c r="D2105" s="179" t="s">
        <v>76</v>
      </c>
      <c r="E2105" s="191" t="s">
        <v>508</v>
      </c>
      <c r="F2105" s="191" t="s">
        <v>509</v>
      </c>
      <c r="G2105" s="178"/>
      <c r="H2105" s="178"/>
      <c r="I2105" s="181"/>
      <c r="J2105" s="192">
        <f>BK2105</f>
        <v>0</v>
      </c>
      <c r="K2105" s="178"/>
      <c r="L2105" s="183"/>
      <c r="M2105" s="184"/>
      <c r="N2105" s="185"/>
      <c r="O2105" s="185"/>
      <c r="P2105" s="186">
        <f>SUM(P2106:P2171)</f>
        <v>0</v>
      </c>
      <c r="Q2105" s="185"/>
      <c r="R2105" s="186">
        <f>SUM(R2106:R2171)</f>
        <v>4.5780595000000002</v>
      </c>
      <c r="S2105" s="185"/>
      <c r="T2105" s="187">
        <f>SUM(T2106:T2171)</f>
        <v>0</v>
      </c>
      <c r="AR2105" s="188" t="s">
        <v>87</v>
      </c>
      <c r="AT2105" s="189" t="s">
        <v>76</v>
      </c>
      <c r="AU2105" s="189" t="s">
        <v>85</v>
      </c>
      <c r="AY2105" s="188" t="s">
        <v>209</v>
      </c>
      <c r="BK2105" s="190">
        <f>SUM(BK2106:BK2171)</f>
        <v>0</v>
      </c>
    </row>
    <row r="2106" spans="1:65" s="2" customFormat="1" ht="24.2" customHeight="1">
      <c r="A2106" s="35"/>
      <c r="B2106" s="36"/>
      <c r="C2106" s="193" t="s">
        <v>2575</v>
      </c>
      <c r="D2106" s="193" t="s">
        <v>214</v>
      </c>
      <c r="E2106" s="194" t="s">
        <v>2576</v>
      </c>
      <c r="F2106" s="195" t="s">
        <v>2577</v>
      </c>
      <c r="G2106" s="196" t="s">
        <v>318</v>
      </c>
      <c r="H2106" s="197">
        <v>27</v>
      </c>
      <c r="I2106" s="198"/>
      <c r="J2106" s="199">
        <f>ROUND(I2106*H2106,2)</f>
        <v>0</v>
      </c>
      <c r="K2106" s="200"/>
      <c r="L2106" s="40"/>
      <c r="M2106" s="201" t="s">
        <v>1</v>
      </c>
      <c r="N2106" s="202" t="s">
        <v>42</v>
      </c>
      <c r="O2106" s="72"/>
      <c r="P2106" s="203">
        <f>O2106*H2106</f>
        <v>0</v>
      </c>
      <c r="Q2106" s="203">
        <v>2.1800000000000001E-3</v>
      </c>
      <c r="R2106" s="203">
        <f>Q2106*H2106</f>
        <v>5.8860000000000003E-2</v>
      </c>
      <c r="S2106" s="203">
        <v>0</v>
      </c>
      <c r="T2106" s="204">
        <f>S2106*H2106</f>
        <v>0</v>
      </c>
      <c r="U2106" s="35"/>
      <c r="V2106" s="35"/>
      <c r="W2106" s="35"/>
      <c r="X2106" s="35"/>
      <c r="Y2106" s="35"/>
      <c r="Z2106" s="35"/>
      <c r="AA2106" s="35"/>
      <c r="AB2106" s="35"/>
      <c r="AC2106" s="35"/>
      <c r="AD2106" s="35"/>
      <c r="AE2106" s="35"/>
      <c r="AR2106" s="205" t="s">
        <v>276</v>
      </c>
      <c r="AT2106" s="205" t="s">
        <v>214</v>
      </c>
      <c r="AU2106" s="205" t="s">
        <v>87</v>
      </c>
      <c r="AY2106" s="18" t="s">
        <v>209</v>
      </c>
      <c r="BE2106" s="206">
        <f>IF(N2106="základní",J2106,0)</f>
        <v>0</v>
      </c>
      <c r="BF2106" s="206">
        <f>IF(N2106="snížená",J2106,0)</f>
        <v>0</v>
      </c>
      <c r="BG2106" s="206">
        <f>IF(N2106="zákl. přenesená",J2106,0)</f>
        <v>0</v>
      </c>
      <c r="BH2106" s="206">
        <f>IF(N2106="sníž. přenesená",J2106,0)</f>
        <v>0</v>
      </c>
      <c r="BI2106" s="206">
        <f>IF(N2106="nulová",J2106,0)</f>
        <v>0</v>
      </c>
      <c r="BJ2106" s="18" t="s">
        <v>85</v>
      </c>
      <c r="BK2106" s="206">
        <f>ROUND(I2106*H2106,2)</f>
        <v>0</v>
      </c>
      <c r="BL2106" s="18" t="s">
        <v>276</v>
      </c>
      <c r="BM2106" s="205" t="s">
        <v>2578</v>
      </c>
    </row>
    <row r="2107" spans="1:65" s="13" customFormat="1">
      <c r="B2107" s="212"/>
      <c r="C2107" s="213"/>
      <c r="D2107" s="214" t="s">
        <v>555</v>
      </c>
      <c r="E2107" s="215" t="s">
        <v>1</v>
      </c>
      <c r="F2107" s="216" t="s">
        <v>2579</v>
      </c>
      <c r="G2107" s="213"/>
      <c r="H2107" s="217">
        <v>4.32</v>
      </c>
      <c r="I2107" s="218"/>
      <c r="J2107" s="213"/>
      <c r="K2107" s="213"/>
      <c r="L2107" s="219"/>
      <c r="M2107" s="220"/>
      <c r="N2107" s="221"/>
      <c r="O2107" s="221"/>
      <c r="P2107" s="221"/>
      <c r="Q2107" s="221"/>
      <c r="R2107" s="221"/>
      <c r="S2107" s="221"/>
      <c r="T2107" s="222"/>
      <c r="AT2107" s="223" t="s">
        <v>555</v>
      </c>
      <c r="AU2107" s="223" t="s">
        <v>87</v>
      </c>
      <c r="AV2107" s="13" t="s">
        <v>87</v>
      </c>
      <c r="AW2107" s="13" t="s">
        <v>32</v>
      </c>
      <c r="AX2107" s="13" t="s">
        <v>77</v>
      </c>
      <c r="AY2107" s="223" t="s">
        <v>209</v>
      </c>
    </row>
    <row r="2108" spans="1:65" s="13" customFormat="1">
      <c r="B2108" s="212"/>
      <c r="C2108" s="213"/>
      <c r="D2108" s="214" t="s">
        <v>555</v>
      </c>
      <c r="E2108" s="215" t="s">
        <v>1</v>
      </c>
      <c r="F2108" s="216" t="s">
        <v>2580</v>
      </c>
      <c r="G2108" s="213"/>
      <c r="H2108" s="217">
        <v>22.68</v>
      </c>
      <c r="I2108" s="218"/>
      <c r="J2108" s="213"/>
      <c r="K2108" s="213"/>
      <c r="L2108" s="219"/>
      <c r="M2108" s="220"/>
      <c r="N2108" s="221"/>
      <c r="O2108" s="221"/>
      <c r="P2108" s="221"/>
      <c r="Q2108" s="221"/>
      <c r="R2108" s="221"/>
      <c r="S2108" s="221"/>
      <c r="T2108" s="222"/>
      <c r="AT2108" s="223" t="s">
        <v>555</v>
      </c>
      <c r="AU2108" s="223" t="s">
        <v>87</v>
      </c>
      <c r="AV2108" s="13" t="s">
        <v>87</v>
      </c>
      <c r="AW2108" s="13" t="s">
        <v>32</v>
      </c>
      <c r="AX2108" s="13" t="s">
        <v>77</v>
      </c>
      <c r="AY2108" s="223" t="s">
        <v>209</v>
      </c>
    </row>
    <row r="2109" spans="1:65" s="14" customFormat="1">
      <c r="B2109" s="235"/>
      <c r="C2109" s="236"/>
      <c r="D2109" s="214" t="s">
        <v>555</v>
      </c>
      <c r="E2109" s="237" t="s">
        <v>1</v>
      </c>
      <c r="F2109" s="238" t="s">
        <v>645</v>
      </c>
      <c r="G2109" s="236"/>
      <c r="H2109" s="239">
        <v>27</v>
      </c>
      <c r="I2109" s="240"/>
      <c r="J2109" s="236"/>
      <c r="K2109" s="236"/>
      <c r="L2109" s="241"/>
      <c r="M2109" s="242"/>
      <c r="N2109" s="243"/>
      <c r="O2109" s="243"/>
      <c r="P2109" s="243"/>
      <c r="Q2109" s="243"/>
      <c r="R2109" s="243"/>
      <c r="S2109" s="243"/>
      <c r="T2109" s="244"/>
      <c r="AT2109" s="245" t="s">
        <v>555</v>
      </c>
      <c r="AU2109" s="245" t="s">
        <v>87</v>
      </c>
      <c r="AV2109" s="14" t="s">
        <v>218</v>
      </c>
      <c r="AW2109" s="14" t="s">
        <v>32</v>
      </c>
      <c r="AX2109" s="14" t="s">
        <v>85</v>
      </c>
      <c r="AY2109" s="245" t="s">
        <v>209</v>
      </c>
    </row>
    <row r="2110" spans="1:65" s="2" customFormat="1" ht="24.2" customHeight="1">
      <c r="A2110" s="35"/>
      <c r="B2110" s="36"/>
      <c r="C2110" s="193" t="s">
        <v>2581</v>
      </c>
      <c r="D2110" s="193" t="s">
        <v>214</v>
      </c>
      <c r="E2110" s="194" t="s">
        <v>2582</v>
      </c>
      <c r="F2110" s="195" t="s">
        <v>2583</v>
      </c>
      <c r="G2110" s="196" t="s">
        <v>318</v>
      </c>
      <c r="H2110" s="197">
        <v>11.76</v>
      </c>
      <c r="I2110" s="198"/>
      <c r="J2110" s="199">
        <f>ROUND(I2110*H2110,2)</f>
        <v>0</v>
      </c>
      <c r="K2110" s="200"/>
      <c r="L2110" s="40"/>
      <c r="M2110" s="201" t="s">
        <v>1</v>
      </c>
      <c r="N2110" s="202" t="s">
        <v>42</v>
      </c>
      <c r="O2110" s="72"/>
      <c r="P2110" s="203">
        <f>O2110*H2110</f>
        <v>0</v>
      </c>
      <c r="Q2110" s="203">
        <v>3.5799999999999998E-3</v>
      </c>
      <c r="R2110" s="203">
        <f>Q2110*H2110</f>
        <v>4.2100800000000001E-2</v>
      </c>
      <c r="S2110" s="203">
        <v>0</v>
      </c>
      <c r="T2110" s="204">
        <f>S2110*H2110</f>
        <v>0</v>
      </c>
      <c r="U2110" s="35"/>
      <c r="V2110" s="35"/>
      <c r="W2110" s="35"/>
      <c r="X2110" s="35"/>
      <c r="Y2110" s="35"/>
      <c r="Z2110" s="35"/>
      <c r="AA2110" s="35"/>
      <c r="AB2110" s="35"/>
      <c r="AC2110" s="35"/>
      <c r="AD2110" s="35"/>
      <c r="AE2110" s="35"/>
      <c r="AR2110" s="205" t="s">
        <v>276</v>
      </c>
      <c r="AT2110" s="205" t="s">
        <v>214</v>
      </c>
      <c r="AU2110" s="205" t="s">
        <v>87</v>
      </c>
      <c r="AY2110" s="18" t="s">
        <v>209</v>
      </c>
      <c r="BE2110" s="206">
        <f>IF(N2110="základní",J2110,0)</f>
        <v>0</v>
      </c>
      <c r="BF2110" s="206">
        <f>IF(N2110="snížená",J2110,0)</f>
        <v>0</v>
      </c>
      <c r="BG2110" s="206">
        <f>IF(N2110="zákl. přenesená",J2110,0)</f>
        <v>0</v>
      </c>
      <c r="BH2110" s="206">
        <f>IF(N2110="sníž. přenesená",J2110,0)</f>
        <v>0</v>
      </c>
      <c r="BI2110" s="206">
        <f>IF(N2110="nulová",J2110,0)</f>
        <v>0</v>
      </c>
      <c r="BJ2110" s="18" t="s">
        <v>85</v>
      </c>
      <c r="BK2110" s="206">
        <f>ROUND(I2110*H2110,2)</f>
        <v>0</v>
      </c>
      <c r="BL2110" s="18" t="s">
        <v>276</v>
      </c>
      <c r="BM2110" s="205" t="s">
        <v>2584</v>
      </c>
    </row>
    <row r="2111" spans="1:65" s="13" customFormat="1">
      <c r="B2111" s="212"/>
      <c r="C2111" s="213"/>
      <c r="D2111" s="214" t="s">
        <v>555</v>
      </c>
      <c r="E2111" s="215" t="s">
        <v>1</v>
      </c>
      <c r="F2111" s="216" t="s">
        <v>2585</v>
      </c>
      <c r="G2111" s="213"/>
      <c r="H2111" s="217">
        <v>8.1</v>
      </c>
      <c r="I2111" s="218"/>
      <c r="J2111" s="213"/>
      <c r="K2111" s="213"/>
      <c r="L2111" s="219"/>
      <c r="M2111" s="220"/>
      <c r="N2111" s="221"/>
      <c r="O2111" s="221"/>
      <c r="P2111" s="221"/>
      <c r="Q2111" s="221"/>
      <c r="R2111" s="221"/>
      <c r="S2111" s="221"/>
      <c r="T2111" s="222"/>
      <c r="AT2111" s="223" t="s">
        <v>555</v>
      </c>
      <c r="AU2111" s="223" t="s">
        <v>87</v>
      </c>
      <c r="AV2111" s="13" t="s">
        <v>87</v>
      </c>
      <c r="AW2111" s="13" t="s">
        <v>32</v>
      </c>
      <c r="AX2111" s="13" t="s">
        <v>77</v>
      </c>
      <c r="AY2111" s="223" t="s">
        <v>209</v>
      </c>
    </row>
    <row r="2112" spans="1:65" s="13" customFormat="1">
      <c r="B2112" s="212"/>
      <c r="C2112" s="213"/>
      <c r="D2112" s="214" t="s">
        <v>555</v>
      </c>
      <c r="E2112" s="215" t="s">
        <v>1</v>
      </c>
      <c r="F2112" s="216" t="s">
        <v>2586</v>
      </c>
      <c r="G2112" s="213"/>
      <c r="H2112" s="217">
        <v>3.66</v>
      </c>
      <c r="I2112" s="218"/>
      <c r="J2112" s="213"/>
      <c r="K2112" s="213"/>
      <c r="L2112" s="219"/>
      <c r="M2112" s="220"/>
      <c r="N2112" s="221"/>
      <c r="O2112" s="221"/>
      <c r="P2112" s="221"/>
      <c r="Q2112" s="221"/>
      <c r="R2112" s="221"/>
      <c r="S2112" s="221"/>
      <c r="T2112" s="222"/>
      <c r="AT2112" s="223" t="s">
        <v>555</v>
      </c>
      <c r="AU2112" s="223" t="s">
        <v>87</v>
      </c>
      <c r="AV2112" s="13" t="s">
        <v>87</v>
      </c>
      <c r="AW2112" s="13" t="s">
        <v>32</v>
      </c>
      <c r="AX2112" s="13" t="s">
        <v>77</v>
      </c>
      <c r="AY2112" s="223" t="s">
        <v>209</v>
      </c>
    </row>
    <row r="2113" spans="1:65" s="14" customFormat="1">
      <c r="B2113" s="235"/>
      <c r="C2113" s="236"/>
      <c r="D2113" s="214" t="s">
        <v>555</v>
      </c>
      <c r="E2113" s="237" t="s">
        <v>1</v>
      </c>
      <c r="F2113" s="238" t="s">
        <v>645</v>
      </c>
      <c r="G2113" s="236"/>
      <c r="H2113" s="239">
        <v>11.76</v>
      </c>
      <c r="I2113" s="240"/>
      <c r="J2113" s="236"/>
      <c r="K2113" s="236"/>
      <c r="L2113" s="241"/>
      <c r="M2113" s="242"/>
      <c r="N2113" s="243"/>
      <c r="O2113" s="243"/>
      <c r="P2113" s="243"/>
      <c r="Q2113" s="243"/>
      <c r="R2113" s="243"/>
      <c r="S2113" s="243"/>
      <c r="T2113" s="244"/>
      <c r="AT2113" s="245" t="s">
        <v>555</v>
      </c>
      <c r="AU2113" s="245" t="s">
        <v>87</v>
      </c>
      <c r="AV2113" s="14" t="s">
        <v>218</v>
      </c>
      <c r="AW2113" s="14" t="s">
        <v>32</v>
      </c>
      <c r="AX2113" s="14" t="s">
        <v>85</v>
      </c>
      <c r="AY2113" s="245" t="s">
        <v>209</v>
      </c>
    </row>
    <row r="2114" spans="1:65" s="2" customFormat="1" ht="24.2" customHeight="1">
      <c r="A2114" s="35"/>
      <c r="B2114" s="36"/>
      <c r="C2114" s="193" t="s">
        <v>2587</v>
      </c>
      <c r="D2114" s="193" t="s">
        <v>214</v>
      </c>
      <c r="E2114" s="194" t="s">
        <v>2588</v>
      </c>
      <c r="F2114" s="195" t="s">
        <v>2589</v>
      </c>
      <c r="G2114" s="196" t="s">
        <v>318</v>
      </c>
      <c r="H2114" s="197">
        <v>242.72</v>
      </c>
      <c r="I2114" s="198"/>
      <c r="J2114" s="199">
        <f>ROUND(I2114*H2114,2)</f>
        <v>0</v>
      </c>
      <c r="K2114" s="200"/>
      <c r="L2114" s="40"/>
      <c r="M2114" s="201" t="s">
        <v>1</v>
      </c>
      <c r="N2114" s="202" t="s">
        <v>42</v>
      </c>
      <c r="O2114" s="72"/>
      <c r="P2114" s="203">
        <f>O2114*H2114</f>
        <v>0</v>
      </c>
      <c r="Q2114" s="203">
        <v>5.8300000000000001E-3</v>
      </c>
      <c r="R2114" s="203">
        <f>Q2114*H2114</f>
        <v>1.4150575999999999</v>
      </c>
      <c r="S2114" s="203">
        <v>0</v>
      </c>
      <c r="T2114" s="204">
        <f>S2114*H2114</f>
        <v>0</v>
      </c>
      <c r="U2114" s="35"/>
      <c r="V2114" s="35"/>
      <c r="W2114" s="35"/>
      <c r="X2114" s="35"/>
      <c r="Y2114" s="35"/>
      <c r="Z2114" s="35"/>
      <c r="AA2114" s="35"/>
      <c r="AB2114" s="35"/>
      <c r="AC2114" s="35"/>
      <c r="AD2114" s="35"/>
      <c r="AE2114" s="35"/>
      <c r="AR2114" s="205" t="s">
        <v>276</v>
      </c>
      <c r="AT2114" s="205" t="s">
        <v>214</v>
      </c>
      <c r="AU2114" s="205" t="s">
        <v>87</v>
      </c>
      <c r="AY2114" s="18" t="s">
        <v>209</v>
      </c>
      <c r="BE2114" s="206">
        <f>IF(N2114="základní",J2114,0)</f>
        <v>0</v>
      </c>
      <c r="BF2114" s="206">
        <f>IF(N2114="snížená",J2114,0)</f>
        <v>0</v>
      </c>
      <c r="BG2114" s="206">
        <f>IF(N2114="zákl. přenesená",J2114,0)</f>
        <v>0</v>
      </c>
      <c r="BH2114" s="206">
        <f>IF(N2114="sníž. přenesená",J2114,0)</f>
        <v>0</v>
      </c>
      <c r="BI2114" s="206">
        <f>IF(N2114="nulová",J2114,0)</f>
        <v>0</v>
      </c>
      <c r="BJ2114" s="18" t="s">
        <v>85</v>
      </c>
      <c r="BK2114" s="206">
        <f>ROUND(I2114*H2114,2)</f>
        <v>0</v>
      </c>
      <c r="BL2114" s="18" t="s">
        <v>276</v>
      </c>
      <c r="BM2114" s="205" t="s">
        <v>2590</v>
      </c>
    </row>
    <row r="2115" spans="1:65" s="15" customFormat="1">
      <c r="B2115" s="246"/>
      <c r="C2115" s="247"/>
      <c r="D2115" s="214" t="s">
        <v>555</v>
      </c>
      <c r="E2115" s="248" t="s">
        <v>1</v>
      </c>
      <c r="F2115" s="249" t="s">
        <v>2591</v>
      </c>
      <c r="G2115" s="247"/>
      <c r="H2115" s="248" t="s">
        <v>1</v>
      </c>
      <c r="I2115" s="250"/>
      <c r="J2115" s="247"/>
      <c r="K2115" s="247"/>
      <c r="L2115" s="251"/>
      <c r="M2115" s="252"/>
      <c r="N2115" s="253"/>
      <c r="O2115" s="253"/>
      <c r="P2115" s="253"/>
      <c r="Q2115" s="253"/>
      <c r="R2115" s="253"/>
      <c r="S2115" s="253"/>
      <c r="T2115" s="254"/>
      <c r="AT2115" s="255" t="s">
        <v>555</v>
      </c>
      <c r="AU2115" s="255" t="s">
        <v>87</v>
      </c>
      <c r="AV2115" s="15" t="s">
        <v>85</v>
      </c>
      <c r="AW2115" s="15" t="s">
        <v>32</v>
      </c>
      <c r="AX2115" s="15" t="s">
        <v>77</v>
      </c>
      <c r="AY2115" s="255" t="s">
        <v>209</v>
      </c>
    </row>
    <row r="2116" spans="1:65" s="13" customFormat="1">
      <c r="B2116" s="212"/>
      <c r="C2116" s="213"/>
      <c r="D2116" s="214" t="s">
        <v>555</v>
      </c>
      <c r="E2116" s="215" t="s">
        <v>1</v>
      </c>
      <c r="F2116" s="216" t="s">
        <v>2585</v>
      </c>
      <c r="G2116" s="213"/>
      <c r="H2116" s="217">
        <v>8.1</v>
      </c>
      <c r="I2116" s="218"/>
      <c r="J2116" s="213"/>
      <c r="K2116" s="213"/>
      <c r="L2116" s="219"/>
      <c r="M2116" s="220"/>
      <c r="N2116" s="221"/>
      <c r="O2116" s="221"/>
      <c r="P2116" s="221"/>
      <c r="Q2116" s="221"/>
      <c r="R2116" s="221"/>
      <c r="S2116" s="221"/>
      <c r="T2116" s="222"/>
      <c r="AT2116" s="223" t="s">
        <v>555</v>
      </c>
      <c r="AU2116" s="223" t="s">
        <v>87</v>
      </c>
      <c r="AV2116" s="13" t="s">
        <v>87</v>
      </c>
      <c r="AW2116" s="13" t="s">
        <v>32</v>
      </c>
      <c r="AX2116" s="13" t="s">
        <v>77</v>
      </c>
      <c r="AY2116" s="223" t="s">
        <v>209</v>
      </c>
    </row>
    <row r="2117" spans="1:65" s="13" customFormat="1">
      <c r="B2117" s="212"/>
      <c r="C2117" s="213"/>
      <c r="D2117" s="214" t="s">
        <v>555</v>
      </c>
      <c r="E2117" s="215" t="s">
        <v>1</v>
      </c>
      <c r="F2117" s="216" t="s">
        <v>2592</v>
      </c>
      <c r="G2117" s="213"/>
      <c r="H2117" s="217">
        <v>39.31</v>
      </c>
      <c r="I2117" s="218"/>
      <c r="J2117" s="213"/>
      <c r="K2117" s="213"/>
      <c r="L2117" s="219"/>
      <c r="M2117" s="220"/>
      <c r="N2117" s="221"/>
      <c r="O2117" s="221"/>
      <c r="P2117" s="221"/>
      <c r="Q2117" s="221"/>
      <c r="R2117" s="221"/>
      <c r="S2117" s="221"/>
      <c r="T2117" s="222"/>
      <c r="AT2117" s="223" t="s">
        <v>555</v>
      </c>
      <c r="AU2117" s="223" t="s">
        <v>87</v>
      </c>
      <c r="AV2117" s="13" t="s">
        <v>87</v>
      </c>
      <c r="AW2117" s="13" t="s">
        <v>32</v>
      </c>
      <c r="AX2117" s="13" t="s">
        <v>77</v>
      </c>
      <c r="AY2117" s="223" t="s">
        <v>209</v>
      </c>
    </row>
    <row r="2118" spans="1:65" s="13" customFormat="1">
      <c r="B2118" s="212"/>
      <c r="C2118" s="213"/>
      <c r="D2118" s="214" t="s">
        <v>555</v>
      </c>
      <c r="E2118" s="215" t="s">
        <v>1</v>
      </c>
      <c r="F2118" s="216" t="s">
        <v>2593</v>
      </c>
      <c r="G2118" s="213"/>
      <c r="H2118" s="217">
        <v>20.94</v>
      </c>
      <c r="I2118" s="218"/>
      <c r="J2118" s="213"/>
      <c r="K2118" s="213"/>
      <c r="L2118" s="219"/>
      <c r="M2118" s="220"/>
      <c r="N2118" s="221"/>
      <c r="O2118" s="221"/>
      <c r="P2118" s="221"/>
      <c r="Q2118" s="221"/>
      <c r="R2118" s="221"/>
      <c r="S2118" s="221"/>
      <c r="T2118" s="222"/>
      <c r="AT2118" s="223" t="s">
        <v>555</v>
      </c>
      <c r="AU2118" s="223" t="s">
        <v>87</v>
      </c>
      <c r="AV2118" s="13" t="s">
        <v>87</v>
      </c>
      <c r="AW2118" s="13" t="s">
        <v>32</v>
      </c>
      <c r="AX2118" s="13" t="s">
        <v>77</v>
      </c>
      <c r="AY2118" s="223" t="s">
        <v>209</v>
      </c>
    </row>
    <row r="2119" spans="1:65" s="13" customFormat="1">
      <c r="B2119" s="212"/>
      <c r="C2119" s="213"/>
      <c r="D2119" s="214" t="s">
        <v>555</v>
      </c>
      <c r="E2119" s="215" t="s">
        <v>1</v>
      </c>
      <c r="F2119" s="216" t="s">
        <v>2594</v>
      </c>
      <c r="G2119" s="213"/>
      <c r="H2119" s="217">
        <v>57.86</v>
      </c>
      <c r="I2119" s="218"/>
      <c r="J2119" s="213"/>
      <c r="K2119" s="213"/>
      <c r="L2119" s="219"/>
      <c r="M2119" s="220"/>
      <c r="N2119" s="221"/>
      <c r="O2119" s="221"/>
      <c r="P2119" s="221"/>
      <c r="Q2119" s="221"/>
      <c r="R2119" s="221"/>
      <c r="S2119" s="221"/>
      <c r="T2119" s="222"/>
      <c r="AT2119" s="223" t="s">
        <v>555</v>
      </c>
      <c r="AU2119" s="223" t="s">
        <v>87</v>
      </c>
      <c r="AV2119" s="13" t="s">
        <v>87</v>
      </c>
      <c r="AW2119" s="13" t="s">
        <v>32</v>
      </c>
      <c r="AX2119" s="13" t="s">
        <v>77</v>
      </c>
      <c r="AY2119" s="223" t="s">
        <v>209</v>
      </c>
    </row>
    <row r="2120" spans="1:65" s="13" customFormat="1">
      <c r="B2120" s="212"/>
      <c r="C2120" s="213"/>
      <c r="D2120" s="214" t="s">
        <v>555</v>
      </c>
      <c r="E2120" s="215" t="s">
        <v>1</v>
      </c>
      <c r="F2120" s="216" t="s">
        <v>2595</v>
      </c>
      <c r="G2120" s="213"/>
      <c r="H2120" s="217">
        <v>28.45</v>
      </c>
      <c r="I2120" s="218"/>
      <c r="J2120" s="213"/>
      <c r="K2120" s="213"/>
      <c r="L2120" s="219"/>
      <c r="M2120" s="220"/>
      <c r="N2120" s="221"/>
      <c r="O2120" s="221"/>
      <c r="P2120" s="221"/>
      <c r="Q2120" s="221"/>
      <c r="R2120" s="221"/>
      <c r="S2120" s="221"/>
      <c r="T2120" s="222"/>
      <c r="AT2120" s="223" t="s">
        <v>555</v>
      </c>
      <c r="AU2120" s="223" t="s">
        <v>87</v>
      </c>
      <c r="AV2120" s="13" t="s">
        <v>87</v>
      </c>
      <c r="AW2120" s="13" t="s">
        <v>32</v>
      </c>
      <c r="AX2120" s="13" t="s">
        <v>77</v>
      </c>
      <c r="AY2120" s="223" t="s">
        <v>209</v>
      </c>
    </row>
    <row r="2121" spans="1:65" s="13" customFormat="1">
      <c r="B2121" s="212"/>
      <c r="C2121" s="213"/>
      <c r="D2121" s="214" t="s">
        <v>555</v>
      </c>
      <c r="E2121" s="215" t="s">
        <v>1</v>
      </c>
      <c r="F2121" s="216" t="s">
        <v>2596</v>
      </c>
      <c r="G2121" s="213"/>
      <c r="H2121" s="217">
        <v>40.479999999999997</v>
      </c>
      <c r="I2121" s="218"/>
      <c r="J2121" s="213"/>
      <c r="K2121" s="213"/>
      <c r="L2121" s="219"/>
      <c r="M2121" s="220"/>
      <c r="N2121" s="221"/>
      <c r="O2121" s="221"/>
      <c r="P2121" s="221"/>
      <c r="Q2121" s="221"/>
      <c r="R2121" s="221"/>
      <c r="S2121" s="221"/>
      <c r="T2121" s="222"/>
      <c r="AT2121" s="223" t="s">
        <v>555</v>
      </c>
      <c r="AU2121" s="223" t="s">
        <v>87</v>
      </c>
      <c r="AV2121" s="13" t="s">
        <v>87</v>
      </c>
      <c r="AW2121" s="13" t="s">
        <v>32</v>
      </c>
      <c r="AX2121" s="13" t="s">
        <v>77</v>
      </c>
      <c r="AY2121" s="223" t="s">
        <v>209</v>
      </c>
    </row>
    <row r="2122" spans="1:65" s="13" customFormat="1">
      <c r="B2122" s="212"/>
      <c r="C2122" s="213"/>
      <c r="D2122" s="214" t="s">
        <v>555</v>
      </c>
      <c r="E2122" s="215" t="s">
        <v>1</v>
      </c>
      <c r="F2122" s="216" t="s">
        <v>2597</v>
      </c>
      <c r="G2122" s="213"/>
      <c r="H2122" s="217">
        <v>18.78</v>
      </c>
      <c r="I2122" s="218"/>
      <c r="J2122" s="213"/>
      <c r="K2122" s="213"/>
      <c r="L2122" s="219"/>
      <c r="M2122" s="220"/>
      <c r="N2122" s="221"/>
      <c r="O2122" s="221"/>
      <c r="P2122" s="221"/>
      <c r="Q2122" s="221"/>
      <c r="R2122" s="221"/>
      <c r="S2122" s="221"/>
      <c r="T2122" s="222"/>
      <c r="AT2122" s="223" t="s">
        <v>555</v>
      </c>
      <c r="AU2122" s="223" t="s">
        <v>87</v>
      </c>
      <c r="AV2122" s="13" t="s">
        <v>87</v>
      </c>
      <c r="AW2122" s="13" t="s">
        <v>32</v>
      </c>
      <c r="AX2122" s="13" t="s">
        <v>77</v>
      </c>
      <c r="AY2122" s="223" t="s">
        <v>209</v>
      </c>
    </row>
    <row r="2123" spans="1:65" s="13" customFormat="1">
      <c r="B2123" s="212"/>
      <c r="C2123" s="213"/>
      <c r="D2123" s="214" t="s">
        <v>555</v>
      </c>
      <c r="E2123" s="215" t="s">
        <v>1</v>
      </c>
      <c r="F2123" s="216" t="s">
        <v>2598</v>
      </c>
      <c r="G2123" s="213"/>
      <c r="H2123" s="217">
        <v>6.91</v>
      </c>
      <c r="I2123" s="218"/>
      <c r="J2123" s="213"/>
      <c r="K2123" s="213"/>
      <c r="L2123" s="219"/>
      <c r="M2123" s="220"/>
      <c r="N2123" s="221"/>
      <c r="O2123" s="221"/>
      <c r="P2123" s="221"/>
      <c r="Q2123" s="221"/>
      <c r="R2123" s="221"/>
      <c r="S2123" s="221"/>
      <c r="T2123" s="222"/>
      <c r="AT2123" s="223" t="s">
        <v>555</v>
      </c>
      <c r="AU2123" s="223" t="s">
        <v>87</v>
      </c>
      <c r="AV2123" s="13" t="s">
        <v>87</v>
      </c>
      <c r="AW2123" s="13" t="s">
        <v>32</v>
      </c>
      <c r="AX2123" s="13" t="s">
        <v>77</v>
      </c>
      <c r="AY2123" s="223" t="s">
        <v>209</v>
      </c>
    </row>
    <row r="2124" spans="1:65" s="13" customFormat="1">
      <c r="B2124" s="212"/>
      <c r="C2124" s="213"/>
      <c r="D2124" s="214" t="s">
        <v>555</v>
      </c>
      <c r="E2124" s="215" t="s">
        <v>1</v>
      </c>
      <c r="F2124" s="216" t="s">
        <v>2599</v>
      </c>
      <c r="G2124" s="213"/>
      <c r="H2124" s="217">
        <v>21.89</v>
      </c>
      <c r="I2124" s="218"/>
      <c r="J2124" s="213"/>
      <c r="K2124" s="213"/>
      <c r="L2124" s="219"/>
      <c r="M2124" s="220"/>
      <c r="N2124" s="221"/>
      <c r="O2124" s="221"/>
      <c r="P2124" s="221"/>
      <c r="Q2124" s="221"/>
      <c r="R2124" s="221"/>
      <c r="S2124" s="221"/>
      <c r="T2124" s="222"/>
      <c r="AT2124" s="223" t="s">
        <v>555</v>
      </c>
      <c r="AU2124" s="223" t="s">
        <v>87</v>
      </c>
      <c r="AV2124" s="13" t="s">
        <v>87</v>
      </c>
      <c r="AW2124" s="13" t="s">
        <v>32</v>
      </c>
      <c r="AX2124" s="13" t="s">
        <v>77</v>
      </c>
      <c r="AY2124" s="223" t="s">
        <v>209</v>
      </c>
    </row>
    <row r="2125" spans="1:65" s="14" customFormat="1">
      <c r="B2125" s="235"/>
      <c r="C2125" s="236"/>
      <c r="D2125" s="214" t="s">
        <v>555</v>
      </c>
      <c r="E2125" s="237" t="s">
        <v>1</v>
      </c>
      <c r="F2125" s="238" t="s">
        <v>645</v>
      </c>
      <c r="G2125" s="236"/>
      <c r="H2125" s="239">
        <v>242.71999999999997</v>
      </c>
      <c r="I2125" s="240"/>
      <c r="J2125" s="236"/>
      <c r="K2125" s="236"/>
      <c r="L2125" s="241"/>
      <c r="M2125" s="242"/>
      <c r="N2125" s="243"/>
      <c r="O2125" s="243"/>
      <c r="P2125" s="243"/>
      <c r="Q2125" s="243"/>
      <c r="R2125" s="243"/>
      <c r="S2125" s="243"/>
      <c r="T2125" s="244"/>
      <c r="AT2125" s="245" t="s">
        <v>555</v>
      </c>
      <c r="AU2125" s="245" t="s">
        <v>87</v>
      </c>
      <c r="AV2125" s="14" t="s">
        <v>218</v>
      </c>
      <c r="AW2125" s="14" t="s">
        <v>32</v>
      </c>
      <c r="AX2125" s="14" t="s">
        <v>85</v>
      </c>
      <c r="AY2125" s="245" t="s">
        <v>209</v>
      </c>
    </row>
    <row r="2126" spans="1:65" s="2" customFormat="1" ht="33" customHeight="1">
      <c r="A2126" s="35"/>
      <c r="B2126" s="36"/>
      <c r="C2126" s="193" t="s">
        <v>2600</v>
      </c>
      <c r="D2126" s="193" t="s">
        <v>214</v>
      </c>
      <c r="E2126" s="194" t="s">
        <v>2601</v>
      </c>
      <c r="F2126" s="195" t="s">
        <v>2602</v>
      </c>
      <c r="G2126" s="196" t="s">
        <v>318</v>
      </c>
      <c r="H2126" s="197">
        <v>609.19000000000005</v>
      </c>
      <c r="I2126" s="198"/>
      <c r="J2126" s="199">
        <f>ROUND(I2126*H2126,2)</f>
        <v>0</v>
      </c>
      <c r="K2126" s="200"/>
      <c r="L2126" s="40"/>
      <c r="M2126" s="201" t="s">
        <v>1</v>
      </c>
      <c r="N2126" s="202" t="s">
        <v>42</v>
      </c>
      <c r="O2126" s="72"/>
      <c r="P2126" s="203">
        <f>O2126*H2126</f>
        <v>0</v>
      </c>
      <c r="Q2126" s="203">
        <v>2.9099999999999998E-3</v>
      </c>
      <c r="R2126" s="203">
        <f>Q2126*H2126</f>
        <v>1.7727429000000001</v>
      </c>
      <c r="S2126" s="203">
        <v>0</v>
      </c>
      <c r="T2126" s="204">
        <f>S2126*H2126</f>
        <v>0</v>
      </c>
      <c r="U2126" s="35"/>
      <c r="V2126" s="35"/>
      <c r="W2126" s="35"/>
      <c r="X2126" s="35"/>
      <c r="Y2126" s="35"/>
      <c r="Z2126" s="35"/>
      <c r="AA2126" s="35"/>
      <c r="AB2126" s="35"/>
      <c r="AC2126" s="35"/>
      <c r="AD2126" s="35"/>
      <c r="AE2126" s="35"/>
      <c r="AR2126" s="205" t="s">
        <v>276</v>
      </c>
      <c r="AT2126" s="205" t="s">
        <v>214</v>
      </c>
      <c r="AU2126" s="205" t="s">
        <v>87</v>
      </c>
      <c r="AY2126" s="18" t="s">
        <v>209</v>
      </c>
      <c r="BE2126" s="206">
        <f>IF(N2126="základní",J2126,0)</f>
        <v>0</v>
      </c>
      <c r="BF2126" s="206">
        <f>IF(N2126="snížená",J2126,0)</f>
        <v>0</v>
      </c>
      <c r="BG2126" s="206">
        <f>IF(N2126="zákl. přenesená",J2126,0)</f>
        <v>0</v>
      </c>
      <c r="BH2126" s="206">
        <f>IF(N2126="sníž. přenesená",J2126,0)</f>
        <v>0</v>
      </c>
      <c r="BI2126" s="206">
        <f>IF(N2126="nulová",J2126,0)</f>
        <v>0</v>
      </c>
      <c r="BJ2126" s="18" t="s">
        <v>85</v>
      </c>
      <c r="BK2126" s="206">
        <f>ROUND(I2126*H2126,2)</f>
        <v>0</v>
      </c>
      <c r="BL2126" s="18" t="s">
        <v>276</v>
      </c>
      <c r="BM2126" s="205" t="s">
        <v>2603</v>
      </c>
    </row>
    <row r="2127" spans="1:65" s="13" customFormat="1">
      <c r="B2127" s="212"/>
      <c r="C2127" s="213"/>
      <c r="D2127" s="214" t="s">
        <v>555</v>
      </c>
      <c r="E2127" s="215" t="s">
        <v>1</v>
      </c>
      <c r="F2127" s="216" t="s">
        <v>2604</v>
      </c>
      <c r="G2127" s="213"/>
      <c r="H2127" s="217">
        <v>4.5199999999999996</v>
      </c>
      <c r="I2127" s="218"/>
      <c r="J2127" s="213"/>
      <c r="K2127" s="213"/>
      <c r="L2127" s="219"/>
      <c r="M2127" s="220"/>
      <c r="N2127" s="221"/>
      <c r="O2127" s="221"/>
      <c r="P2127" s="221"/>
      <c r="Q2127" s="221"/>
      <c r="R2127" s="221"/>
      <c r="S2127" s="221"/>
      <c r="T2127" s="222"/>
      <c r="AT2127" s="223" t="s">
        <v>555</v>
      </c>
      <c r="AU2127" s="223" t="s">
        <v>87</v>
      </c>
      <c r="AV2127" s="13" t="s">
        <v>87</v>
      </c>
      <c r="AW2127" s="13" t="s">
        <v>32</v>
      </c>
      <c r="AX2127" s="13" t="s">
        <v>77</v>
      </c>
      <c r="AY2127" s="223" t="s">
        <v>209</v>
      </c>
    </row>
    <row r="2128" spans="1:65" s="13" customFormat="1">
      <c r="B2128" s="212"/>
      <c r="C2128" s="213"/>
      <c r="D2128" s="214" t="s">
        <v>555</v>
      </c>
      <c r="E2128" s="215" t="s">
        <v>1</v>
      </c>
      <c r="F2128" s="216" t="s">
        <v>2605</v>
      </c>
      <c r="G2128" s="213"/>
      <c r="H2128" s="217">
        <v>53.06</v>
      </c>
      <c r="I2128" s="218"/>
      <c r="J2128" s="213"/>
      <c r="K2128" s="213"/>
      <c r="L2128" s="219"/>
      <c r="M2128" s="220"/>
      <c r="N2128" s="221"/>
      <c r="O2128" s="221"/>
      <c r="P2128" s="221"/>
      <c r="Q2128" s="221"/>
      <c r="R2128" s="221"/>
      <c r="S2128" s="221"/>
      <c r="T2128" s="222"/>
      <c r="AT2128" s="223" t="s">
        <v>555</v>
      </c>
      <c r="AU2128" s="223" t="s">
        <v>87</v>
      </c>
      <c r="AV2128" s="13" t="s">
        <v>87</v>
      </c>
      <c r="AW2128" s="13" t="s">
        <v>32</v>
      </c>
      <c r="AX2128" s="13" t="s">
        <v>77</v>
      </c>
      <c r="AY2128" s="223" t="s">
        <v>209</v>
      </c>
    </row>
    <row r="2129" spans="1:65" s="13" customFormat="1">
      <c r="B2129" s="212"/>
      <c r="C2129" s="213"/>
      <c r="D2129" s="214" t="s">
        <v>555</v>
      </c>
      <c r="E2129" s="215" t="s">
        <v>1</v>
      </c>
      <c r="F2129" s="216" t="s">
        <v>2606</v>
      </c>
      <c r="G2129" s="213"/>
      <c r="H2129" s="217">
        <v>11.79</v>
      </c>
      <c r="I2129" s="218"/>
      <c r="J2129" s="213"/>
      <c r="K2129" s="213"/>
      <c r="L2129" s="219"/>
      <c r="M2129" s="220"/>
      <c r="N2129" s="221"/>
      <c r="O2129" s="221"/>
      <c r="P2129" s="221"/>
      <c r="Q2129" s="221"/>
      <c r="R2129" s="221"/>
      <c r="S2129" s="221"/>
      <c r="T2129" s="222"/>
      <c r="AT2129" s="223" t="s">
        <v>555</v>
      </c>
      <c r="AU2129" s="223" t="s">
        <v>87</v>
      </c>
      <c r="AV2129" s="13" t="s">
        <v>87</v>
      </c>
      <c r="AW2129" s="13" t="s">
        <v>32</v>
      </c>
      <c r="AX2129" s="13" t="s">
        <v>77</v>
      </c>
      <c r="AY2129" s="223" t="s">
        <v>209</v>
      </c>
    </row>
    <row r="2130" spans="1:65" s="13" customFormat="1">
      <c r="B2130" s="212"/>
      <c r="C2130" s="213"/>
      <c r="D2130" s="214" t="s">
        <v>555</v>
      </c>
      <c r="E2130" s="215" t="s">
        <v>1</v>
      </c>
      <c r="F2130" s="216" t="s">
        <v>2607</v>
      </c>
      <c r="G2130" s="213"/>
      <c r="H2130" s="217">
        <v>11.79</v>
      </c>
      <c r="I2130" s="218"/>
      <c r="J2130" s="213"/>
      <c r="K2130" s="213"/>
      <c r="L2130" s="219"/>
      <c r="M2130" s="220"/>
      <c r="N2130" s="221"/>
      <c r="O2130" s="221"/>
      <c r="P2130" s="221"/>
      <c r="Q2130" s="221"/>
      <c r="R2130" s="221"/>
      <c r="S2130" s="221"/>
      <c r="T2130" s="222"/>
      <c r="AT2130" s="223" t="s">
        <v>555</v>
      </c>
      <c r="AU2130" s="223" t="s">
        <v>87</v>
      </c>
      <c r="AV2130" s="13" t="s">
        <v>87</v>
      </c>
      <c r="AW2130" s="13" t="s">
        <v>32</v>
      </c>
      <c r="AX2130" s="13" t="s">
        <v>77</v>
      </c>
      <c r="AY2130" s="223" t="s">
        <v>209</v>
      </c>
    </row>
    <row r="2131" spans="1:65" s="13" customFormat="1">
      <c r="B2131" s="212"/>
      <c r="C2131" s="213"/>
      <c r="D2131" s="214" t="s">
        <v>555</v>
      </c>
      <c r="E2131" s="215" t="s">
        <v>1</v>
      </c>
      <c r="F2131" s="216" t="s">
        <v>2608</v>
      </c>
      <c r="G2131" s="213"/>
      <c r="H2131" s="217">
        <v>302.8</v>
      </c>
      <c r="I2131" s="218"/>
      <c r="J2131" s="213"/>
      <c r="K2131" s="213"/>
      <c r="L2131" s="219"/>
      <c r="M2131" s="220"/>
      <c r="N2131" s="221"/>
      <c r="O2131" s="221"/>
      <c r="P2131" s="221"/>
      <c r="Q2131" s="221"/>
      <c r="R2131" s="221"/>
      <c r="S2131" s="221"/>
      <c r="T2131" s="222"/>
      <c r="AT2131" s="223" t="s">
        <v>555</v>
      </c>
      <c r="AU2131" s="223" t="s">
        <v>87</v>
      </c>
      <c r="AV2131" s="13" t="s">
        <v>87</v>
      </c>
      <c r="AW2131" s="13" t="s">
        <v>32</v>
      </c>
      <c r="AX2131" s="13" t="s">
        <v>77</v>
      </c>
      <c r="AY2131" s="223" t="s">
        <v>209</v>
      </c>
    </row>
    <row r="2132" spans="1:65" s="13" customFormat="1">
      <c r="B2132" s="212"/>
      <c r="C2132" s="213"/>
      <c r="D2132" s="214" t="s">
        <v>555</v>
      </c>
      <c r="E2132" s="215" t="s">
        <v>1</v>
      </c>
      <c r="F2132" s="216" t="s">
        <v>2609</v>
      </c>
      <c r="G2132" s="213"/>
      <c r="H2132" s="217">
        <v>7.8</v>
      </c>
      <c r="I2132" s="218"/>
      <c r="J2132" s="213"/>
      <c r="K2132" s="213"/>
      <c r="L2132" s="219"/>
      <c r="M2132" s="220"/>
      <c r="N2132" s="221"/>
      <c r="O2132" s="221"/>
      <c r="P2132" s="221"/>
      <c r="Q2132" s="221"/>
      <c r="R2132" s="221"/>
      <c r="S2132" s="221"/>
      <c r="T2132" s="222"/>
      <c r="AT2132" s="223" t="s">
        <v>555</v>
      </c>
      <c r="AU2132" s="223" t="s">
        <v>87</v>
      </c>
      <c r="AV2132" s="13" t="s">
        <v>87</v>
      </c>
      <c r="AW2132" s="13" t="s">
        <v>32</v>
      </c>
      <c r="AX2132" s="13" t="s">
        <v>77</v>
      </c>
      <c r="AY2132" s="223" t="s">
        <v>209</v>
      </c>
    </row>
    <row r="2133" spans="1:65" s="13" customFormat="1">
      <c r="B2133" s="212"/>
      <c r="C2133" s="213"/>
      <c r="D2133" s="214" t="s">
        <v>555</v>
      </c>
      <c r="E2133" s="215" t="s">
        <v>1</v>
      </c>
      <c r="F2133" s="216" t="s">
        <v>2610</v>
      </c>
      <c r="G2133" s="213"/>
      <c r="H2133" s="217">
        <v>208.19</v>
      </c>
      <c r="I2133" s="218"/>
      <c r="J2133" s="213"/>
      <c r="K2133" s="213"/>
      <c r="L2133" s="219"/>
      <c r="M2133" s="220"/>
      <c r="N2133" s="221"/>
      <c r="O2133" s="221"/>
      <c r="P2133" s="221"/>
      <c r="Q2133" s="221"/>
      <c r="R2133" s="221"/>
      <c r="S2133" s="221"/>
      <c r="T2133" s="222"/>
      <c r="AT2133" s="223" t="s">
        <v>555</v>
      </c>
      <c r="AU2133" s="223" t="s">
        <v>87</v>
      </c>
      <c r="AV2133" s="13" t="s">
        <v>87</v>
      </c>
      <c r="AW2133" s="13" t="s">
        <v>32</v>
      </c>
      <c r="AX2133" s="13" t="s">
        <v>77</v>
      </c>
      <c r="AY2133" s="223" t="s">
        <v>209</v>
      </c>
    </row>
    <row r="2134" spans="1:65" s="13" customFormat="1">
      <c r="B2134" s="212"/>
      <c r="C2134" s="213"/>
      <c r="D2134" s="214" t="s">
        <v>555</v>
      </c>
      <c r="E2134" s="215" t="s">
        <v>1</v>
      </c>
      <c r="F2134" s="216" t="s">
        <v>2611</v>
      </c>
      <c r="G2134" s="213"/>
      <c r="H2134" s="217">
        <v>7.24</v>
      </c>
      <c r="I2134" s="218"/>
      <c r="J2134" s="213"/>
      <c r="K2134" s="213"/>
      <c r="L2134" s="219"/>
      <c r="M2134" s="220"/>
      <c r="N2134" s="221"/>
      <c r="O2134" s="221"/>
      <c r="P2134" s="221"/>
      <c r="Q2134" s="221"/>
      <c r="R2134" s="221"/>
      <c r="S2134" s="221"/>
      <c r="T2134" s="222"/>
      <c r="AT2134" s="223" t="s">
        <v>555</v>
      </c>
      <c r="AU2134" s="223" t="s">
        <v>87</v>
      </c>
      <c r="AV2134" s="13" t="s">
        <v>87</v>
      </c>
      <c r="AW2134" s="13" t="s">
        <v>32</v>
      </c>
      <c r="AX2134" s="13" t="s">
        <v>77</v>
      </c>
      <c r="AY2134" s="223" t="s">
        <v>209</v>
      </c>
    </row>
    <row r="2135" spans="1:65" s="13" customFormat="1">
      <c r="B2135" s="212"/>
      <c r="C2135" s="213"/>
      <c r="D2135" s="214" t="s">
        <v>555</v>
      </c>
      <c r="E2135" s="215" t="s">
        <v>1</v>
      </c>
      <c r="F2135" s="216" t="s">
        <v>2612</v>
      </c>
      <c r="G2135" s="213"/>
      <c r="H2135" s="217">
        <v>2</v>
      </c>
      <c r="I2135" s="218"/>
      <c r="J2135" s="213"/>
      <c r="K2135" s="213"/>
      <c r="L2135" s="219"/>
      <c r="M2135" s="220"/>
      <c r="N2135" s="221"/>
      <c r="O2135" s="221"/>
      <c r="P2135" s="221"/>
      <c r="Q2135" s="221"/>
      <c r="R2135" s="221"/>
      <c r="S2135" s="221"/>
      <c r="T2135" s="222"/>
      <c r="AT2135" s="223" t="s">
        <v>555</v>
      </c>
      <c r="AU2135" s="223" t="s">
        <v>87</v>
      </c>
      <c r="AV2135" s="13" t="s">
        <v>87</v>
      </c>
      <c r="AW2135" s="13" t="s">
        <v>32</v>
      </c>
      <c r="AX2135" s="13" t="s">
        <v>77</v>
      </c>
      <c r="AY2135" s="223" t="s">
        <v>209</v>
      </c>
    </row>
    <row r="2136" spans="1:65" s="14" customFormat="1">
      <c r="B2136" s="235"/>
      <c r="C2136" s="236"/>
      <c r="D2136" s="214" t="s">
        <v>555</v>
      </c>
      <c r="E2136" s="237" t="s">
        <v>1</v>
      </c>
      <c r="F2136" s="238" t="s">
        <v>645</v>
      </c>
      <c r="G2136" s="236"/>
      <c r="H2136" s="239">
        <v>609.19000000000005</v>
      </c>
      <c r="I2136" s="240"/>
      <c r="J2136" s="236"/>
      <c r="K2136" s="236"/>
      <c r="L2136" s="241"/>
      <c r="M2136" s="242"/>
      <c r="N2136" s="243"/>
      <c r="O2136" s="243"/>
      <c r="P2136" s="243"/>
      <c r="Q2136" s="243"/>
      <c r="R2136" s="243"/>
      <c r="S2136" s="243"/>
      <c r="T2136" s="244"/>
      <c r="AT2136" s="245" t="s">
        <v>555</v>
      </c>
      <c r="AU2136" s="245" t="s">
        <v>87</v>
      </c>
      <c r="AV2136" s="14" t="s">
        <v>218</v>
      </c>
      <c r="AW2136" s="14" t="s">
        <v>32</v>
      </c>
      <c r="AX2136" s="14" t="s">
        <v>85</v>
      </c>
      <c r="AY2136" s="245" t="s">
        <v>209</v>
      </c>
    </row>
    <row r="2137" spans="1:65" s="2" customFormat="1" ht="24.2" customHeight="1">
      <c r="A2137" s="35"/>
      <c r="B2137" s="36"/>
      <c r="C2137" s="193" t="s">
        <v>2613</v>
      </c>
      <c r="D2137" s="193" t="s">
        <v>214</v>
      </c>
      <c r="E2137" s="194" t="s">
        <v>2614</v>
      </c>
      <c r="F2137" s="195" t="s">
        <v>2615</v>
      </c>
      <c r="G2137" s="196" t="s">
        <v>318</v>
      </c>
      <c r="H2137" s="197">
        <v>552.02</v>
      </c>
      <c r="I2137" s="198"/>
      <c r="J2137" s="199">
        <f>ROUND(I2137*H2137,2)</f>
        <v>0</v>
      </c>
      <c r="K2137" s="200"/>
      <c r="L2137" s="40"/>
      <c r="M2137" s="201" t="s">
        <v>1</v>
      </c>
      <c r="N2137" s="202" t="s">
        <v>42</v>
      </c>
      <c r="O2137" s="72"/>
      <c r="P2137" s="203">
        <f>O2137*H2137</f>
        <v>0</v>
      </c>
      <c r="Q2137" s="203">
        <v>6.0999999999999997E-4</v>
      </c>
      <c r="R2137" s="203">
        <f>Q2137*H2137</f>
        <v>0.33673219999999998</v>
      </c>
      <c r="S2137" s="203">
        <v>0</v>
      </c>
      <c r="T2137" s="204">
        <f>S2137*H2137</f>
        <v>0</v>
      </c>
      <c r="U2137" s="35"/>
      <c r="V2137" s="35"/>
      <c r="W2137" s="35"/>
      <c r="X2137" s="35"/>
      <c r="Y2137" s="35"/>
      <c r="Z2137" s="35"/>
      <c r="AA2137" s="35"/>
      <c r="AB2137" s="35"/>
      <c r="AC2137" s="35"/>
      <c r="AD2137" s="35"/>
      <c r="AE2137" s="35"/>
      <c r="AR2137" s="205" t="s">
        <v>276</v>
      </c>
      <c r="AT2137" s="205" t="s">
        <v>214</v>
      </c>
      <c r="AU2137" s="205" t="s">
        <v>87</v>
      </c>
      <c r="AY2137" s="18" t="s">
        <v>209</v>
      </c>
      <c r="BE2137" s="206">
        <f>IF(N2137="základní",J2137,0)</f>
        <v>0</v>
      </c>
      <c r="BF2137" s="206">
        <f>IF(N2137="snížená",J2137,0)</f>
        <v>0</v>
      </c>
      <c r="BG2137" s="206">
        <f>IF(N2137="zákl. přenesená",J2137,0)</f>
        <v>0</v>
      </c>
      <c r="BH2137" s="206">
        <f>IF(N2137="sníž. přenesená",J2137,0)</f>
        <v>0</v>
      </c>
      <c r="BI2137" s="206">
        <f>IF(N2137="nulová",J2137,0)</f>
        <v>0</v>
      </c>
      <c r="BJ2137" s="18" t="s">
        <v>85</v>
      </c>
      <c r="BK2137" s="206">
        <f>ROUND(I2137*H2137,2)</f>
        <v>0</v>
      </c>
      <c r="BL2137" s="18" t="s">
        <v>276</v>
      </c>
      <c r="BM2137" s="205" t="s">
        <v>2616</v>
      </c>
    </row>
    <row r="2138" spans="1:65" s="13" customFormat="1">
      <c r="B2138" s="212"/>
      <c r="C2138" s="213"/>
      <c r="D2138" s="214" t="s">
        <v>555</v>
      </c>
      <c r="E2138" s="215" t="s">
        <v>1</v>
      </c>
      <c r="F2138" s="216" t="s">
        <v>2617</v>
      </c>
      <c r="G2138" s="213"/>
      <c r="H2138" s="217">
        <v>388.82</v>
      </c>
      <c r="I2138" s="218"/>
      <c r="J2138" s="213"/>
      <c r="K2138" s="213"/>
      <c r="L2138" s="219"/>
      <c r="M2138" s="220"/>
      <c r="N2138" s="221"/>
      <c r="O2138" s="221"/>
      <c r="P2138" s="221"/>
      <c r="Q2138" s="221"/>
      <c r="R2138" s="221"/>
      <c r="S2138" s="221"/>
      <c r="T2138" s="222"/>
      <c r="AT2138" s="223" t="s">
        <v>555</v>
      </c>
      <c r="AU2138" s="223" t="s">
        <v>87</v>
      </c>
      <c r="AV2138" s="13" t="s">
        <v>87</v>
      </c>
      <c r="AW2138" s="13" t="s">
        <v>32</v>
      </c>
      <c r="AX2138" s="13" t="s">
        <v>77</v>
      </c>
      <c r="AY2138" s="223" t="s">
        <v>209</v>
      </c>
    </row>
    <row r="2139" spans="1:65" s="13" customFormat="1">
      <c r="B2139" s="212"/>
      <c r="C2139" s="213"/>
      <c r="D2139" s="214" t="s">
        <v>555</v>
      </c>
      <c r="E2139" s="215" t="s">
        <v>1</v>
      </c>
      <c r="F2139" s="216" t="s">
        <v>2618</v>
      </c>
      <c r="G2139" s="213"/>
      <c r="H2139" s="217">
        <v>163.19999999999999</v>
      </c>
      <c r="I2139" s="218"/>
      <c r="J2139" s="213"/>
      <c r="K2139" s="213"/>
      <c r="L2139" s="219"/>
      <c r="M2139" s="220"/>
      <c r="N2139" s="221"/>
      <c r="O2139" s="221"/>
      <c r="P2139" s="221"/>
      <c r="Q2139" s="221"/>
      <c r="R2139" s="221"/>
      <c r="S2139" s="221"/>
      <c r="T2139" s="222"/>
      <c r="AT2139" s="223" t="s">
        <v>555</v>
      </c>
      <c r="AU2139" s="223" t="s">
        <v>87</v>
      </c>
      <c r="AV2139" s="13" t="s">
        <v>87</v>
      </c>
      <c r="AW2139" s="13" t="s">
        <v>32</v>
      </c>
      <c r="AX2139" s="13" t="s">
        <v>77</v>
      </c>
      <c r="AY2139" s="223" t="s">
        <v>209</v>
      </c>
    </row>
    <row r="2140" spans="1:65" s="14" customFormat="1">
      <c r="B2140" s="235"/>
      <c r="C2140" s="236"/>
      <c r="D2140" s="214" t="s">
        <v>555</v>
      </c>
      <c r="E2140" s="237" t="s">
        <v>1</v>
      </c>
      <c r="F2140" s="238" t="s">
        <v>645</v>
      </c>
      <c r="G2140" s="236"/>
      <c r="H2140" s="239">
        <v>552.02</v>
      </c>
      <c r="I2140" s="240"/>
      <c r="J2140" s="236"/>
      <c r="K2140" s="236"/>
      <c r="L2140" s="241"/>
      <c r="M2140" s="242"/>
      <c r="N2140" s="243"/>
      <c r="O2140" s="243"/>
      <c r="P2140" s="243"/>
      <c r="Q2140" s="243"/>
      <c r="R2140" s="243"/>
      <c r="S2140" s="243"/>
      <c r="T2140" s="244"/>
      <c r="AT2140" s="245" t="s">
        <v>555</v>
      </c>
      <c r="AU2140" s="245" t="s">
        <v>87</v>
      </c>
      <c r="AV2140" s="14" t="s">
        <v>218</v>
      </c>
      <c r="AW2140" s="14" t="s">
        <v>32</v>
      </c>
      <c r="AX2140" s="14" t="s">
        <v>85</v>
      </c>
      <c r="AY2140" s="245" t="s">
        <v>209</v>
      </c>
    </row>
    <row r="2141" spans="1:65" s="2" customFormat="1" ht="33" customHeight="1">
      <c r="A2141" s="35"/>
      <c r="B2141" s="36"/>
      <c r="C2141" s="193" t="s">
        <v>2619</v>
      </c>
      <c r="D2141" s="193" t="s">
        <v>214</v>
      </c>
      <c r="E2141" s="194" t="s">
        <v>2620</v>
      </c>
      <c r="F2141" s="195" t="s">
        <v>2621</v>
      </c>
      <c r="G2141" s="196" t="s">
        <v>318</v>
      </c>
      <c r="H2141" s="197">
        <v>50.65</v>
      </c>
      <c r="I2141" s="198"/>
      <c r="J2141" s="199">
        <f>ROUND(I2141*H2141,2)</f>
        <v>0</v>
      </c>
      <c r="K2141" s="200"/>
      <c r="L2141" s="40"/>
      <c r="M2141" s="201" t="s">
        <v>1</v>
      </c>
      <c r="N2141" s="202" t="s">
        <v>42</v>
      </c>
      <c r="O2141" s="72"/>
      <c r="P2141" s="203">
        <f>O2141*H2141</f>
        <v>0</v>
      </c>
      <c r="Q2141" s="203">
        <v>2.8900000000000002E-3</v>
      </c>
      <c r="R2141" s="203">
        <f>Q2141*H2141</f>
        <v>0.14637849999999999</v>
      </c>
      <c r="S2141" s="203">
        <v>0</v>
      </c>
      <c r="T2141" s="204">
        <f>S2141*H2141</f>
        <v>0</v>
      </c>
      <c r="U2141" s="35"/>
      <c r="V2141" s="35"/>
      <c r="W2141" s="35"/>
      <c r="X2141" s="35"/>
      <c r="Y2141" s="35"/>
      <c r="Z2141" s="35"/>
      <c r="AA2141" s="35"/>
      <c r="AB2141" s="35"/>
      <c r="AC2141" s="35"/>
      <c r="AD2141" s="35"/>
      <c r="AE2141" s="35"/>
      <c r="AR2141" s="205" t="s">
        <v>276</v>
      </c>
      <c r="AT2141" s="205" t="s">
        <v>214</v>
      </c>
      <c r="AU2141" s="205" t="s">
        <v>87</v>
      </c>
      <c r="AY2141" s="18" t="s">
        <v>209</v>
      </c>
      <c r="BE2141" s="206">
        <f>IF(N2141="základní",J2141,0)</f>
        <v>0</v>
      </c>
      <c r="BF2141" s="206">
        <f>IF(N2141="snížená",J2141,0)</f>
        <v>0</v>
      </c>
      <c r="BG2141" s="206">
        <f>IF(N2141="zákl. přenesená",J2141,0)</f>
        <v>0</v>
      </c>
      <c r="BH2141" s="206">
        <f>IF(N2141="sníž. přenesená",J2141,0)</f>
        <v>0</v>
      </c>
      <c r="BI2141" s="206">
        <f>IF(N2141="nulová",J2141,0)</f>
        <v>0</v>
      </c>
      <c r="BJ2141" s="18" t="s">
        <v>85</v>
      </c>
      <c r="BK2141" s="206">
        <f>ROUND(I2141*H2141,2)</f>
        <v>0</v>
      </c>
      <c r="BL2141" s="18" t="s">
        <v>276</v>
      </c>
      <c r="BM2141" s="205" t="s">
        <v>2622</v>
      </c>
    </row>
    <row r="2142" spans="1:65" s="13" customFormat="1">
      <c r="B2142" s="212"/>
      <c r="C2142" s="213"/>
      <c r="D2142" s="214" t="s">
        <v>555</v>
      </c>
      <c r="E2142" s="215" t="s">
        <v>1</v>
      </c>
      <c r="F2142" s="216" t="s">
        <v>2623</v>
      </c>
      <c r="G2142" s="213"/>
      <c r="H2142" s="217">
        <v>50.65</v>
      </c>
      <c r="I2142" s="218"/>
      <c r="J2142" s="213"/>
      <c r="K2142" s="213"/>
      <c r="L2142" s="219"/>
      <c r="M2142" s="220"/>
      <c r="N2142" s="221"/>
      <c r="O2142" s="221"/>
      <c r="P2142" s="221"/>
      <c r="Q2142" s="221"/>
      <c r="R2142" s="221"/>
      <c r="S2142" s="221"/>
      <c r="T2142" s="222"/>
      <c r="AT2142" s="223" t="s">
        <v>555</v>
      </c>
      <c r="AU2142" s="223" t="s">
        <v>87</v>
      </c>
      <c r="AV2142" s="13" t="s">
        <v>87</v>
      </c>
      <c r="AW2142" s="13" t="s">
        <v>32</v>
      </c>
      <c r="AX2142" s="13" t="s">
        <v>85</v>
      </c>
      <c r="AY2142" s="223" t="s">
        <v>209</v>
      </c>
    </row>
    <row r="2143" spans="1:65" s="2" customFormat="1" ht="24.2" customHeight="1">
      <c r="A2143" s="35"/>
      <c r="B2143" s="36"/>
      <c r="C2143" s="193" t="s">
        <v>2624</v>
      </c>
      <c r="D2143" s="193" t="s">
        <v>214</v>
      </c>
      <c r="E2143" s="194" t="s">
        <v>2625</v>
      </c>
      <c r="F2143" s="195" t="s">
        <v>2626</v>
      </c>
      <c r="G2143" s="196" t="s">
        <v>318</v>
      </c>
      <c r="H2143" s="197">
        <v>11.76</v>
      </c>
      <c r="I2143" s="198"/>
      <c r="J2143" s="199">
        <f>ROUND(I2143*H2143,2)</f>
        <v>0</v>
      </c>
      <c r="K2143" s="200"/>
      <c r="L2143" s="40"/>
      <c r="M2143" s="201" t="s">
        <v>1</v>
      </c>
      <c r="N2143" s="202" t="s">
        <v>42</v>
      </c>
      <c r="O2143" s="72"/>
      <c r="P2143" s="203">
        <f>O2143*H2143</f>
        <v>0</v>
      </c>
      <c r="Q2143" s="203">
        <v>2.2799999999999999E-3</v>
      </c>
      <c r="R2143" s="203">
        <f>Q2143*H2143</f>
        <v>2.6812799999999998E-2</v>
      </c>
      <c r="S2143" s="203">
        <v>0</v>
      </c>
      <c r="T2143" s="204">
        <f>S2143*H2143</f>
        <v>0</v>
      </c>
      <c r="U2143" s="35"/>
      <c r="V2143" s="35"/>
      <c r="W2143" s="35"/>
      <c r="X2143" s="35"/>
      <c r="Y2143" s="35"/>
      <c r="Z2143" s="35"/>
      <c r="AA2143" s="35"/>
      <c r="AB2143" s="35"/>
      <c r="AC2143" s="35"/>
      <c r="AD2143" s="35"/>
      <c r="AE2143" s="35"/>
      <c r="AR2143" s="205" t="s">
        <v>276</v>
      </c>
      <c r="AT2143" s="205" t="s">
        <v>214</v>
      </c>
      <c r="AU2143" s="205" t="s">
        <v>87</v>
      </c>
      <c r="AY2143" s="18" t="s">
        <v>209</v>
      </c>
      <c r="BE2143" s="206">
        <f>IF(N2143="základní",J2143,0)</f>
        <v>0</v>
      </c>
      <c r="BF2143" s="206">
        <f>IF(N2143="snížená",J2143,0)</f>
        <v>0</v>
      </c>
      <c r="BG2143" s="206">
        <f>IF(N2143="zákl. přenesená",J2143,0)</f>
        <v>0</v>
      </c>
      <c r="BH2143" s="206">
        <f>IF(N2143="sníž. přenesená",J2143,0)</f>
        <v>0</v>
      </c>
      <c r="BI2143" s="206">
        <f>IF(N2143="nulová",J2143,0)</f>
        <v>0</v>
      </c>
      <c r="BJ2143" s="18" t="s">
        <v>85</v>
      </c>
      <c r="BK2143" s="206">
        <f>ROUND(I2143*H2143,2)</f>
        <v>0</v>
      </c>
      <c r="BL2143" s="18" t="s">
        <v>276</v>
      </c>
      <c r="BM2143" s="205" t="s">
        <v>2627</v>
      </c>
    </row>
    <row r="2144" spans="1:65" s="13" customFormat="1">
      <c r="B2144" s="212"/>
      <c r="C2144" s="213"/>
      <c r="D2144" s="214" t="s">
        <v>555</v>
      </c>
      <c r="E2144" s="215" t="s">
        <v>1</v>
      </c>
      <c r="F2144" s="216" t="s">
        <v>2585</v>
      </c>
      <c r="G2144" s="213"/>
      <c r="H2144" s="217">
        <v>8.1</v>
      </c>
      <c r="I2144" s="218"/>
      <c r="J2144" s="213"/>
      <c r="K2144" s="213"/>
      <c r="L2144" s="219"/>
      <c r="M2144" s="220"/>
      <c r="N2144" s="221"/>
      <c r="O2144" s="221"/>
      <c r="P2144" s="221"/>
      <c r="Q2144" s="221"/>
      <c r="R2144" s="221"/>
      <c r="S2144" s="221"/>
      <c r="T2144" s="222"/>
      <c r="AT2144" s="223" t="s">
        <v>555</v>
      </c>
      <c r="AU2144" s="223" t="s">
        <v>87</v>
      </c>
      <c r="AV2144" s="13" t="s">
        <v>87</v>
      </c>
      <c r="AW2144" s="13" t="s">
        <v>32</v>
      </c>
      <c r="AX2144" s="13" t="s">
        <v>77</v>
      </c>
      <c r="AY2144" s="223" t="s">
        <v>209</v>
      </c>
    </row>
    <row r="2145" spans="1:65" s="13" customFormat="1">
      <c r="B2145" s="212"/>
      <c r="C2145" s="213"/>
      <c r="D2145" s="214" t="s">
        <v>555</v>
      </c>
      <c r="E2145" s="215" t="s">
        <v>1</v>
      </c>
      <c r="F2145" s="216" t="s">
        <v>2586</v>
      </c>
      <c r="G2145" s="213"/>
      <c r="H2145" s="217">
        <v>3.66</v>
      </c>
      <c r="I2145" s="218"/>
      <c r="J2145" s="213"/>
      <c r="K2145" s="213"/>
      <c r="L2145" s="219"/>
      <c r="M2145" s="220"/>
      <c r="N2145" s="221"/>
      <c r="O2145" s="221"/>
      <c r="P2145" s="221"/>
      <c r="Q2145" s="221"/>
      <c r="R2145" s="221"/>
      <c r="S2145" s="221"/>
      <c r="T2145" s="222"/>
      <c r="AT2145" s="223" t="s">
        <v>555</v>
      </c>
      <c r="AU2145" s="223" t="s">
        <v>87</v>
      </c>
      <c r="AV2145" s="13" t="s">
        <v>87</v>
      </c>
      <c r="AW2145" s="13" t="s">
        <v>32</v>
      </c>
      <c r="AX2145" s="13" t="s">
        <v>77</v>
      </c>
      <c r="AY2145" s="223" t="s">
        <v>209</v>
      </c>
    </row>
    <row r="2146" spans="1:65" s="14" customFormat="1">
      <c r="B2146" s="235"/>
      <c r="C2146" s="236"/>
      <c r="D2146" s="214" t="s">
        <v>555</v>
      </c>
      <c r="E2146" s="237" t="s">
        <v>1</v>
      </c>
      <c r="F2146" s="238" t="s">
        <v>645</v>
      </c>
      <c r="G2146" s="236"/>
      <c r="H2146" s="239">
        <v>11.76</v>
      </c>
      <c r="I2146" s="240"/>
      <c r="J2146" s="236"/>
      <c r="K2146" s="236"/>
      <c r="L2146" s="241"/>
      <c r="M2146" s="242"/>
      <c r="N2146" s="243"/>
      <c r="O2146" s="243"/>
      <c r="P2146" s="243"/>
      <c r="Q2146" s="243"/>
      <c r="R2146" s="243"/>
      <c r="S2146" s="243"/>
      <c r="T2146" s="244"/>
      <c r="AT2146" s="245" t="s">
        <v>555</v>
      </c>
      <c r="AU2146" s="245" t="s">
        <v>87</v>
      </c>
      <c r="AV2146" s="14" t="s">
        <v>218</v>
      </c>
      <c r="AW2146" s="14" t="s">
        <v>32</v>
      </c>
      <c r="AX2146" s="14" t="s">
        <v>85</v>
      </c>
      <c r="AY2146" s="245" t="s">
        <v>209</v>
      </c>
    </row>
    <row r="2147" spans="1:65" s="2" customFormat="1" ht="24.2" customHeight="1">
      <c r="A2147" s="35"/>
      <c r="B2147" s="36"/>
      <c r="C2147" s="193" t="s">
        <v>2628</v>
      </c>
      <c r="D2147" s="193" t="s">
        <v>214</v>
      </c>
      <c r="E2147" s="194" t="s">
        <v>2629</v>
      </c>
      <c r="F2147" s="195" t="s">
        <v>2630</v>
      </c>
      <c r="G2147" s="196" t="s">
        <v>323</v>
      </c>
      <c r="H2147" s="197">
        <v>2</v>
      </c>
      <c r="I2147" s="198"/>
      <c r="J2147" s="199">
        <f>ROUND(I2147*H2147,2)</f>
        <v>0</v>
      </c>
      <c r="K2147" s="200"/>
      <c r="L2147" s="40"/>
      <c r="M2147" s="201" t="s">
        <v>1</v>
      </c>
      <c r="N2147" s="202" t="s">
        <v>42</v>
      </c>
      <c r="O2147" s="72"/>
      <c r="P2147" s="203">
        <f>O2147*H2147</f>
        <v>0</v>
      </c>
      <c r="Q2147" s="203">
        <v>3.1E-4</v>
      </c>
      <c r="R2147" s="203">
        <f>Q2147*H2147</f>
        <v>6.2E-4</v>
      </c>
      <c r="S2147" s="203">
        <v>0</v>
      </c>
      <c r="T2147" s="204">
        <f>S2147*H2147</f>
        <v>0</v>
      </c>
      <c r="U2147" s="35"/>
      <c r="V2147" s="35"/>
      <c r="W2147" s="35"/>
      <c r="X2147" s="35"/>
      <c r="Y2147" s="35"/>
      <c r="Z2147" s="35"/>
      <c r="AA2147" s="35"/>
      <c r="AB2147" s="35"/>
      <c r="AC2147" s="35"/>
      <c r="AD2147" s="35"/>
      <c r="AE2147" s="35"/>
      <c r="AR2147" s="205" t="s">
        <v>276</v>
      </c>
      <c r="AT2147" s="205" t="s">
        <v>214</v>
      </c>
      <c r="AU2147" s="205" t="s">
        <v>87</v>
      </c>
      <c r="AY2147" s="18" t="s">
        <v>209</v>
      </c>
      <c r="BE2147" s="206">
        <f>IF(N2147="základní",J2147,0)</f>
        <v>0</v>
      </c>
      <c r="BF2147" s="206">
        <f>IF(N2147="snížená",J2147,0)</f>
        <v>0</v>
      </c>
      <c r="BG2147" s="206">
        <f>IF(N2147="zákl. přenesená",J2147,0)</f>
        <v>0</v>
      </c>
      <c r="BH2147" s="206">
        <f>IF(N2147="sníž. přenesená",J2147,0)</f>
        <v>0</v>
      </c>
      <c r="BI2147" s="206">
        <f>IF(N2147="nulová",J2147,0)</f>
        <v>0</v>
      </c>
      <c r="BJ2147" s="18" t="s">
        <v>85</v>
      </c>
      <c r="BK2147" s="206">
        <f>ROUND(I2147*H2147,2)</f>
        <v>0</v>
      </c>
      <c r="BL2147" s="18" t="s">
        <v>276</v>
      </c>
      <c r="BM2147" s="205" t="s">
        <v>2631</v>
      </c>
    </row>
    <row r="2148" spans="1:65" s="13" customFormat="1">
      <c r="B2148" s="212"/>
      <c r="C2148" s="213"/>
      <c r="D2148" s="214" t="s">
        <v>555</v>
      </c>
      <c r="E2148" s="215" t="s">
        <v>1</v>
      </c>
      <c r="F2148" s="216" t="s">
        <v>2632</v>
      </c>
      <c r="G2148" s="213"/>
      <c r="H2148" s="217">
        <v>1</v>
      </c>
      <c r="I2148" s="218"/>
      <c r="J2148" s="213"/>
      <c r="K2148" s="213"/>
      <c r="L2148" s="219"/>
      <c r="M2148" s="220"/>
      <c r="N2148" s="221"/>
      <c r="O2148" s="221"/>
      <c r="P2148" s="221"/>
      <c r="Q2148" s="221"/>
      <c r="R2148" s="221"/>
      <c r="S2148" s="221"/>
      <c r="T2148" s="222"/>
      <c r="AT2148" s="223" t="s">
        <v>555</v>
      </c>
      <c r="AU2148" s="223" t="s">
        <v>87</v>
      </c>
      <c r="AV2148" s="13" t="s">
        <v>87</v>
      </c>
      <c r="AW2148" s="13" t="s">
        <v>32</v>
      </c>
      <c r="AX2148" s="13" t="s">
        <v>77</v>
      </c>
      <c r="AY2148" s="223" t="s">
        <v>209</v>
      </c>
    </row>
    <row r="2149" spans="1:65" s="13" customFormat="1">
      <c r="B2149" s="212"/>
      <c r="C2149" s="213"/>
      <c r="D2149" s="214" t="s">
        <v>555</v>
      </c>
      <c r="E2149" s="215" t="s">
        <v>1</v>
      </c>
      <c r="F2149" s="216" t="s">
        <v>2633</v>
      </c>
      <c r="G2149" s="213"/>
      <c r="H2149" s="217">
        <v>1</v>
      </c>
      <c r="I2149" s="218"/>
      <c r="J2149" s="213"/>
      <c r="K2149" s="213"/>
      <c r="L2149" s="219"/>
      <c r="M2149" s="220"/>
      <c r="N2149" s="221"/>
      <c r="O2149" s="221"/>
      <c r="P2149" s="221"/>
      <c r="Q2149" s="221"/>
      <c r="R2149" s="221"/>
      <c r="S2149" s="221"/>
      <c r="T2149" s="222"/>
      <c r="AT2149" s="223" t="s">
        <v>555</v>
      </c>
      <c r="AU2149" s="223" t="s">
        <v>87</v>
      </c>
      <c r="AV2149" s="13" t="s">
        <v>87</v>
      </c>
      <c r="AW2149" s="13" t="s">
        <v>32</v>
      </c>
      <c r="AX2149" s="13" t="s">
        <v>77</v>
      </c>
      <c r="AY2149" s="223" t="s">
        <v>209</v>
      </c>
    </row>
    <row r="2150" spans="1:65" s="14" customFormat="1">
      <c r="B2150" s="235"/>
      <c r="C2150" s="236"/>
      <c r="D2150" s="214" t="s">
        <v>555</v>
      </c>
      <c r="E2150" s="237" t="s">
        <v>1</v>
      </c>
      <c r="F2150" s="238" t="s">
        <v>645</v>
      </c>
      <c r="G2150" s="236"/>
      <c r="H2150" s="239">
        <v>2</v>
      </c>
      <c r="I2150" s="240"/>
      <c r="J2150" s="236"/>
      <c r="K2150" s="236"/>
      <c r="L2150" s="241"/>
      <c r="M2150" s="242"/>
      <c r="N2150" s="243"/>
      <c r="O2150" s="243"/>
      <c r="P2150" s="243"/>
      <c r="Q2150" s="243"/>
      <c r="R2150" s="243"/>
      <c r="S2150" s="243"/>
      <c r="T2150" s="244"/>
      <c r="AT2150" s="245" t="s">
        <v>555</v>
      </c>
      <c r="AU2150" s="245" t="s">
        <v>87</v>
      </c>
      <c r="AV2150" s="14" t="s">
        <v>218</v>
      </c>
      <c r="AW2150" s="14" t="s">
        <v>32</v>
      </c>
      <c r="AX2150" s="14" t="s">
        <v>85</v>
      </c>
      <c r="AY2150" s="245" t="s">
        <v>209</v>
      </c>
    </row>
    <row r="2151" spans="1:65" s="2" customFormat="1" ht="24.2" customHeight="1">
      <c r="A2151" s="35"/>
      <c r="B2151" s="36"/>
      <c r="C2151" s="193" t="s">
        <v>2634</v>
      </c>
      <c r="D2151" s="193" t="s">
        <v>214</v>
      </c>
      <c r="E2151" s="194" t="s">
        <v>2635</v>
      </c>
      <c r="F2151" s="195" t="s">
        <v>2636</v>
      </c>
      <c r="G2151" s="196" t="s">
        <v>323</v>
      </c>
      <c r="H2151" s="197">
        <v>21</v>
      </c>
      <c r="I2151" s="198"/>
      <c r="J2151" s="199">
        <f>ROUND(I2151*H2151,2)</f>
        <v>0</v>
      </c>
      <c r="K2151" s="200"/>
      <c r="L2151" s="40"/>
      <c r="M2151" s="201" t="s">
        <v>1</v>
      </c>
      <c r="N2151" s="202" t="s">
        <v>42</v>
      </c>
      <c r="O2151" s="72"/>
      <c r="P2151" s="203">
        <f>O2151*H2151</f>
        <v>0</v>
      </c>
      <c r="Q2151" s="203">
        <v>3.1E-4</v>
      </c>
      <c r="R2151" s="203">
        <f>Q2151*H2151</f>
        <v>6.5100000000000002E-3</v>
      </c>
      <c r="S2151" s="203">
        <v>0</v>
      </c>
      <c r="T2151" s="204">
        <f>S2151*H2151</f>
        <v>0</v>
      </c>
      <c r="U2151" s="35"/>
      <c r="V2151" s="35"/>
      <c r="W2151" s="35"/>
      <c r="X2151" s="35"/>
      <c r="Y2151" s="35"/>
      <c r="Z2151" s="35"/>
      <c r="AA2151" s="35"/>
      <c r="AB2151" s="35"/>
      <c r="AC2151" s="35"/>
      <c r="AD2151" s="35"/>
      <c r="AE2151" s="35"/>
      <c r="AR2151" s="205" t="s">
        <v>276</v>
      </c>
      <c r="AT2151" s="205" t="s">
        <v>214</v>
      </c>
      <c r="AU2151" s="205" t="s">
        <v>87</v>
      </c>
      <c r="AY2151" s="18" t="s">
        <v>209</v>
      </c>
      <c r="BE2151" s="206">
        <f>IF(N2151="základní",J2151,0)</f>
        <v>0</v>
      </c>
      <c r="BF2151" s="206">
        <f>IF(N2151="snížená",J2151,0)</f>
        <v>0</v>
      </c>
      <c r="BG2151" s="206">
        <f>IF(N2151="zákl. přenesená",J2151,0)</f>
        <v>0</v>
      </c>
      <c r="BH2151" s="206">
        <f>IF(N2151="sníž. přenesená",J2151,0)</f>
        <v>0</v>
      </c>
      <c r="BI2151" s="206">
        <f>IF(N2151="nulová",J2151,0)</f>
        <v>0</v>
      </c>
      <c r="BJ2151" s="18" t="s">
        <v>85</v>
      </c>
      <c r="BK2151" s="206">
        <f>ROUND(I2151*H2151,2)</f>
        <v>0</v>
      </c>
      <c r="BL2151" s="18" t="s">
        <v>276</v>
      </c>
      <c r="BM2151" s="205" t="s">
        <v>2637</v>
      </c>
    </row>
    <row r="2152" spans="1:65" s="13" customFormat="1">
      <c r="B2152" s="212"/>
      <c r="C2152" s="213"/>
      <c r="D2152" s="214" t="s">
        <v>555</v>
      </c>
      <c r="E2152" s="215" t="s">
        <v>1</v>
      </c>
      <c r="F2152" s="216" t="s">
        <v>2638</v>
      </c>
      <c r="G2152" s="213"/>
      <c r="H2152" s="217">
        <v>1</v>
      </c>
      <c r="I2152" s="218"/>
      <c r="J2152" s="213"/>
      <c r="K2152" s="213"/>
      <c r="L2152" s="219"/>
      <c r="M2152" s="220"/>
      <c r="N2152" s="221"/>
      <c r="O2152" s="221"/>
      <c r="P2152" s="221"/>
      <c r="Q2152" s="221"/>
      <c r="R2152" s="221"/>
      <c r="S2152" s="221"/>
      <c r="T2152" s="222"/>
      <c r="AT2152" s="223" t="s">
        <v>555</v>
      </c>
      <c r="AU2152" s="223" t="s">
        <v>87</v>
      </c>
      <c r="AV2152" s="13" t="s">
        <v>87</v>
      </c>
      <c r="AW2152" s="13" t="s">
        <v>32</v>
      </c>
      <c r="AX2152" s="13" t="s">
        <v>77</v>
      </c>
      <c r="AY2152" s="223" t="s">
        <v>209</v>
      </c>
    </row>
    <row r="2153" spans="1:65" s="13" customFormat="1">
      <c r="B2153" s="212"/>
      <c r="C2153" s="213"/>
      <c r="D2153" s="214" t="s">
        <v>555</v>
      </c>
      <c r="E2153" s="215" t="s">
        <v>1</v>
      </c>
      <c r="F2153" s="216" t="s">
        <v>2639</v>
      </c>
      <c r="G2153" s="213"/>
      <c r="H2153" s="217">
        <v>2</v>
      </c>
      <c r="I2153" s="218"/>
      <c r="J2153" s="213"/>
      <c r="K2153" s="213"/>
      <c r="L2153" s="219"/>
      <c r="M2153" s="220"/>
      <c r="N2153" s="221"/>
      <c r="O2153" s="221"/>
      <c r="P2153" s="221"/>
      <c r="Q2153" s="221"/>
      <c r="R2153" s="221"/>
      <c r="S2153" s="221"/>
      <c r="T2153" s="222"/>
      <c r="AT2153" s="223" t="s">
        <v>555</v>
      </c>
      <c r="AU2153" s="223" t="s">
        <v>87</v>
      </c>
      <c r="AV2153" s="13" t="s">
        <v>87</v>
      </c>
      <c r="AW2153" s="13" t="s">
        <v>32</v>
      </c>
      <c r="AX2153" s="13" t="s">
        <v>77</v>
      </c>
      <c r="AY2153" s="223" t="s">
        <v>209</v>
      </c>
    </row>
    <row r="2154" spans="1:65" s="13" customFormat="1">
      <c r="B2154" s="212"/>
      <c r="C2154" s="213"/>
      <c r="D2154" s="214" t="s">
        <v>555</v>
      </c>
      <c r="E2154" s="215" t="s">
        <v>1</v>
      </c>
      <c r="F2154" s="216" t="s">
        <v>2640</v>
      </c>
      <c r="G2154" s="213"/>
      <c r="H2154" s="217">
        <v>2</v>
      </c>
      <c r="I2154" s="218"/>
      <c r="J2154" s="213"/>
      <c r="K2154" s="213"/>
      <c r="L2154" s="219"/>
      <c r="M2154" s="220"/>
      <c r="N2154" s="221"/>
      <c r="O2154" s="221"/>
      <c r="P2154" s="221"/>
      <c r="Q2154" s="221"/>
      <c r="R2154" s="221"/>
      <c r="S2154" s="221"/>
      <c r="T2154" s="222"/>
      <c r="AT2154" s="223" t="s">
        <v>555</v>
      </c>
      <c r="AU2154" s="223" t="s">
        <v>87</v>
      </c>
      <c r="AV2154" s="13" t="s">
        <v>87</v>
      </c>
      <c r="AW2154" s="13" t="s">
        <v>32</v>
      </c>
      <c r="AX2154" s="13" t="s">
        <v>77</v>
      </c>
      <c r="AY2154" s="223" t="s">
        <v>209</v>
      </c>
    </row>
    <row r="2155" spans="1:65" s="13" customFormat="1">
      <c r="B2155" s="212"/>
      <c r="C2155" s="213"/>
      <c r="D2155" s="214" t="s">
        <v>555</v>
      </c>
      <c r="E2155" s="215" t="s">
        <v>1</v>
      </c>
      <c r="F2155" s="216" t="s">
        <v>2641</v>
      </c>
      <c r="G2155" s="213"/>
      <c r="H2155" s="217">
        <v>10</v>
      </c>
      <c r="I2155" s="218"/>
      <c r="J2155" s="213"/>
      <c r="K2155" s="213"/>
      <c r="L2155" s="219"/>
      <c r="M2155" s="220"/>
      <c r="N2155" s="221"/>
      <c r="O2155" s="221"/>
      <c r="P2155" s="221"/>
      <c r="Q2155" s="221"/>
      <c r="R2155" s="221"/>
      <c r="S2155" s="221"/>
      <c r="T2155" s="222"/>
      <c r="AT2155" s="223" t="s">
        <v>555</v>
      </c>
      <c r="AU2155" s="223" t="s">
        <v>87</v>
      </c>
      <c r="AV2155" s="13" t="s">
        <v>87</v>
      </c>
      <c r="AW2155" s="13" t="s">
        <v>32</v>
      </c>
      <c r="AX2155" s="13" t="s">
        <v>77</v>
      </c>
      <c r="AY2155" s="223" t="s">
        <v>209</v>
      </c>
    </row>
    <row r="2156" spans="1:65" s="13" customFormat="1">
      <c r="B2156" s="212"/>
      <c r="C2156" s="213"/>
      <c r="D2156" s="214" t="s">
        <v>555</v>
      </c>
      <c r="E2156" s="215" t="s">
        <v>1</v>
      </c>
      <c r="F2156" s="216" t="s">
        <v>2642</v>
      </c>
      <c r="G2156" s="213"/>
      <c r="H2156" s="217">
        <v>5</v>
      </c>
      <c r="I2156" s="218"/>
      <c r="J2156" s="213"/>
      <c r="K2156" s="213"/>
      <c r="L2156" s="219"/>
      <c r="M2156" s="220"/>
      <c r="N2156" s="221"/>
      <c r="O2156" s="221"/>
      <c r="P2156" s="221"/>
      <c r="Q2156" s="221"/>
      <c r="R2156" s="221"/>
      <c r="S2156" s="221"/>
      <c r="T2156" s="222"/>
      <c r="AT2156" s="223" t="s">
        <v>555</v>
      </c>
      <c r="AU2156" s="223" t="s">
        <v>87</v>
      </c>
      <c r="AV2156" s="13" t="s">
        <v>87</v>
      </c>
      <c r="AW2156" s="13" t="s">
        <v>32</v>
      </c>
      <c r="AX2156" s="13" t="s">
        <v>77</v>
      </c>
      <c r="AY2156" s="223" t="s">
        <v>209</v>
      </c>
    </row>
    <row r="2157" spans="1:65" s="13" customFormat="1">
      <c r="B2157" s="212"/>
      <c r="C2157" s="213"/>
      <c r="D2157" s="214" t="s">
        <v>555</v>
      </c>
      <c r="E2157" s="215" t="s">
        <v>1</v>
      </c>
      <c r="F2157" s="216" t="s">
        <v>2643</v>
      </c>
      <c r="G2157" s="213"/>
      <c r="H2157" s="217">
        <v>1</v>
      </c>
      <c r="I2157" s="218"/>
      <c r="J2157" s="213"/>
      <c r="K2157" s="213"/>
      <c r="L2157" s="219"/>
      <c r="M2157" s="220"/>
      <c r="N2157" s="221"/>
      <c r="O2157" s="221"/>
      <c r="P2157" s="221"/>
      <c r="Q2157" s="221"/>
      <c r="R2157" s="221"/>
      <c r="S2157" s="221"/>
      <c r="T2157" s="222"/>
      <c r="AT2157" s="223" t="s">
        <v>555</v>
      </c>
      <c r="AU2157" s="223" t="s">
        <v>87</v>
      </c>
      <c r="AV2157" s="13" t="s">
        <v>87</v>
      </c>
      <c r="AW2157" s="13" t="s">
        <v>32</v>
      </c>
      <c r="AX2157" s="13" t="s">
        <v>77</v>
      </c>
      <c r="AY2157" s="223" t="s">
        <v>209</v>
      </c>
    </row>
    <row r="2158" spans="1:65" s="14" customFormat="1">
      <c r="B2158" s="235"/>
      <c r="C2158" s="236"/>
      <c r="D2158" s="214" t="s">
        <v>555</v>
      </c>
      <c r="E2158" s="237" t="s">
        <v>1</v>
      </c>
      <c r="F2158" s="238" t="s">
        <v>645</v>
      </c>
      <c r="G2158" s="236"/>
      <c r="H2158" s="239">
        <v>21</v>
      </c>
      <c r="I2158" s="240"/>
      <c r="J2158" s="236"/>
      <c r="K2158" s="236"/>
      <c r="L2158" s="241"/>
      <c r="M2158" s="242"/>
      <c r="N2158" s="243"/>
      <c r="O2158" s="243"/>
      <c r="P2158" s="243"/>
      <c r="Q2158" s="243"/>
      <c r="R2158" s="243"/>
      <c r="S2158" s="243"/>
      <c r="T2158" s="244"/>
      <c r="AT2158" s="245" t="s">
        <v>555</v>
      </c>
      <c r="AU2158" s="245" t="s">
        <v>87</v>
      </c>
      <c r="AV2158" s="14" t="s">
        <v>218</v>
      </c>
      <c r="AW2158" s="14" t="s">
        <v>32</v>
      </c>
      <c r="AX2158" s="14" t="s">
        <v>85</v>
      </c>
      <c r="AY2158" s="245" t="s">
        <v>209</v>
      </c>
    </row>
    <row r="2159" spans="1:65" s="2" customFormat="1" ht="24.2" customHeight="1">
      <c r="A2159" s="35"/>
      <c r="B2159" s="36"/>
      <c r="C2159" s="193" t="s">
        <v>2644</v>
      </c>
      <c r="D2159" s="193" t="s">
        <v>214</v>
      </c>
      <c r="E2159" s="194" t="s">
        <v>2645</v>
      </c>
      <c r="F2159" s="195" t="s">
        <v>2646</v>
      </c>
      <c r="G2159" s="196" t="s">
        <v>318</v>
      </c>
      <c r="H2159" s="197">
        <v>6.57</v>
      </c>
      <c r="I2159" s="198"/>
      <c r="J2159" s="199">
        <f>ROUND(I2159*H2159,2)</f>
        <v>0</v>
      </c>
      <c r="K2159" s="200"/>
      <c r="L2159" s="40"/>
      <c r="M2159" s="201" t="s">
        <v>1</v>
      </c>
      <c r="N2159" s="202" t="s">
        <v>42</v>
      </c>
      <c r="O2159" s="72"/>
      <c r="P2159" s="203">
        <f>O2159*H2159</f>
        <v>0</v>
      </c>
      <c r="Q2159" s="203">
        <v>1.91E-3</v>
      </c>
      <c r="R2159" s="203">
        <f>Q2159*H2159</f>
        <v>1.2548700000000001E-2</v>
      </c>
      <c r="S2159" s="203">
        <v>0</v>
      </c>
      <c r="T2159" s="204">
        <f>S2159*H2159</f>
        <v>0</v>
      </c>
      <c r="U2159" s="35"/>
      <c r="V2159" s="35"/>
      <c r="W2159" s="35"/>
      <c r="X2159" s="35"/>
      <c r="Y2159" s="35"/>
      <c r="Z2159" s="35"/>
      <c r="AA2159" s="35"/>
      <c r="AB2159" s="35"/>
      <c r="AC2159" s="35"/>
      <c r="AD2159" s="35"/>
      <c r="AE2159" s="35"/>
      <c r="AR2159" s="205" t="s">
        <v>276</v>
      </c>
      <c r="AT2159" s="205" t="s">
        <v>214</v>
      </c>
      <c r="AU2159" s="205" t="s">
        <v>87</v>
      </c>
      <c r="AY2159" s="18" t="s">
        <v>209</v>
      </c>
      <c r="BE2159" s="206">
        <f>IF(N2159="základní",J2159,0)</f>
        <v>0</v>
      </c>
      <c r="BF2159" s="206">
        <f>IF(N2159="snížená",J2159,0)</f>
        <v>0</v>
      </c>
      <c r="BG2159" s="206">
        <f>IF(N2159="zákl. přenesená",J2159,0)</f>
        <v>0</v>
      </c>
      <c r="BH2159" s="206">
        <f>IF(N2159="sníž. přenesená",J2159,0)</f>
        <v>0</v>
      </c>
      <c r="BI2159" s="206">
        <f>IF(N2159="nulová",J2159,0)</f>
        <v>0</v>
      </c>
      <c r="BJ2159" s="18" t="s">
        <v>85</v>
      </c>
      <c r="BK2159" s="206">
        <f>ROUND(I2159*H2159,2)</f>
        <v>0</v>
      </c>
      <c r="BL2159" s="18" t="s">
        <v>276</v>
      </c>
      <c r="BM2159" s="205" t="s">
        <v>2647</v>
      </c>
    </row>
    <row r="2160" spans="1:65" s="13" customFormat="1">
      <c r="B2160" s="212"/>
      <c r="C2160" s="213"/>
      <c r="D2160" s="214" t="s">
        <v>555</v>
      </c>
      <c r="E2160" s="215" t="s">
        <v>1</v>
      </c>
      <c r="F2160" s="216" t="s">
        <v>2648</v>
      </c>
      <c r="G2160" s="213"/>
      <c r="H2160" s="217">
        <v>4.7300000000000004</v>
      </c>
      <c r="I2160" s="218"/>
      <c r="J2160" s="213"/>
      <c r="K2160" s="213"/>
      <c r="L2160" s="219"/>
      <c r="M2160" s="220"/>
      <c r="N2160" s="221"/>
      <c r="O2160" s="221"/>
      <c r="P2160" s="221"/>
      <c r="Q2160" s="221"/>
      <c r="R2160" s="221"/>
      <c r="S2160" s="221"/>
      <c r="T2160" s="222"/>
      <c r="AT2160" s="223" t="s">
        <v>555</v>
      </c>
      <c r="AU2160" s="223" t="s">
        <v>87</v>
      </c>
      <c r="AV2160" s="13" t="s">
        <v>87</v>
      </c>
      <c r="AW2160" s="13" t="s">
        <v>32</v>
      </c>
      <c r="AX2160" s="13" t="s">
        <v>77</v>
      </c>
      <c r="AY2160" s="223" t="s">
        <v>209</v>
      </c>
    </row>
    <row r="2161" spans="1:65" s="13" customFormat="1">
      <c r="B2161" s="212"/>
      <c r="C2161" s="213"/>
      <c r="D2161" s="214" t="s">
        <v>555</v>
      </c>
      <c r="E2161" s="215" t="s">
        <v>1</v>
      </c>
      <c r="F2161" s="216" t="s">
        <v>2649</v>
      </c>
      <c r="G2161" s="213"/>
      <c r="H2161" s="217">
        <v>1.84</v>
      </c>
      <c r="I2161" s="218"/>
      <c r="J2161" s="213"/>
      <c r="K2161" s="213"/>
      <c r="L2161" s="219"/>
      <c r="M2161" s="220"/>
      <c r="N2161" s="221"/>
      <c r="O2161" s="221"/>
      <c r="P2161" s="221"/>
      <c r="Q2161" s="221"/>
      <c r="R2161" s="221"/>
      <c r="S2161" s="221"/>
      <c r="T2161" s="222"/>
      <c r="AT2161" s="223" t="s">
        <v>555</v>
      </c>
      <c r="AU2161" s="223" t="s">
        <v>87</v>
      </c>
      <c r="AV2161" s="13" t="s">
        <v>87</v>
      </c>
      <c r="AW2161" s="13" t="s">
        <v>32</v>
      </c>
      <c r="AX2161" s="13" t="s">
        <v>77</v>
      </c>
      <c r="AY2161" s="223" t="s">
        <v>209</v>
      </c>
    </row>
    <row r="2162" spans="1:65" s="14" customFormat="1">
      <c r="B2162" s="235"/>
      <c r="C2162" s="236"/>
      <c r="D2162" s="214" t="s">
        <v>555</v>
      </c>
      <c r="E2162" s="237" t="s">
        <v>1</v>
      </c>
      <c r="F2162" s="238" t="s">
        <v>645</v>
      </c>
      <c r="G2162" s="236"/>
      <c r="H2162" s="239">
        <v>6.57</v>
      </c>
      <c r="I2162" s="240"/>
      <c r="J2162" s="236"/>
      <c r="K2162" s="236"/>
      <c r="L2162" s="241"/>
      <c r="M2162" s="242"/>
      <c r="N2162" s="243"/>
      <c r="O2162" s="243"/>
      <c r="P2162" s="243"/>
      <c r="Q2162" s="243"/>
      <c r="R2162" s="243"/>
      <c r="S2162" s="243"/>
      <c r="T2162" s="244"/>
      <c r="AT2162" s="245" t="s">
        <v>555</v>
      </c>
      <c r="AU2162" s="245" t="s">
        <v>87</v>
      </c>
      <c r="AV2162" s="14" t="s">
        <v>218</v>
      </c>
      <c r="AW2162" s="14" t="s">
        <v>32</v>
      </c>
      <c r="AX2162" s="14" t="s">
        <v>85</v>
      </c>
      <c r="AY2162" s="245" t="s">
        <v>209</v>
      </c>
    </row>
    <row r="2163" spans="1:65" s="2" customFormat="1" ht="24.2" customHeight="1">
      <c r="A2163" s="35"/>
      <c r="B2163" s="36"/>
      <c r="C2163" s="193" t="s">
        <v>2650</v>
      </c>
      <c r="D2163" s="193" t="s">
        <v>214</v>
      </c>
      <c r="E2163" s="194" t="s">
        <v>2651</v>
      </c>
      <c r="F2163" s="195" t="s">
        <v>2652</v>
      </c>
      <c r="G2163" s="196" t="s">
        <v>318</v>
      </c>
      <c r="H2163" s="197">
        <v>361.76</v>
      </c>
      <c r="I2163" s="198"/>
      <c r="J2163" s="199">
        <f>ROUND(I2163*H2163,2)</f>
        <v>0</v>
      </c>
      <c r="K2163" s="200"/>
      <c r="L2163" s="40"/>
      <c r="M2163" s="201" t="s">
        <v>1</v>
      </c>
      <c r="N2163" s="202" t="s">
        <v>42</v>
      </c>
      <c r="O2163" s="72"/>
      <c r="P2163" s="203">
        <f>O2163*H2163</f>
        <v>0</v>
      </c>
      <c r="Q2163" s="203">
        <v>2.0999999999999999E-3</v>
      </c>
      <c r="R2163" s="203">
        <f>Q2163*H2163</f>
        <v>0.75969599999999993</v>
      </c>
      <c r="S2163" s="203">
        <v>0</v>
      </c>
      <c r="T2163" s="204">
        <f>S2163*H2163</f>
        <v>0</v>
      </c>
      <c r="U2163" s="35"/>
      <c r="V2163" s="35"/>
      <c r="W2163" s="35"/>
      <c r="X2163" s="35"/>
      <c r="Y2163" s="35"/>
      <c r="Z2163" s="35"/>
      <c r="AA2163" s="35"/>
      <c r="AB2163" s="35"/>
      <c r="AC2163" s="35"/>
      <c r="AD2163" s="35"/>
      <c r="AE2163" s="35"/>
      <c r="AR2163" s="205" t="s">
        <v>276</v>
      </c>
      <c r="AT2163" s="205" t="s">
        <v>214</v>
      </c>
      <c r="AU2163" s="205" t="s">
        <v>87</v>
      </c>
      <c r="AY2163" s="18" t="s">
        <v>209</v>
      </c>
      <c r="BE2163" s="206">
        <f>IF(N2163="základní",J2163,0)</f>
        <v>0</v>
      </c>
      <c r="BF2163" s="206">
        <f>IF(N2163="snížená",J2163,0)</f>
        <v>0</v>
      </c>
      <c r="BG2163" s="206">
        <f>IF(N2163="zákl. přenesená",J2163,0)</f>
        <v>0</v>
      </c>
      <c r="BH2163" s="206">
        <f>IF(N2163="sníž. přenesená",J2163,0)</f>
        <v>0</v>
      </c>
      <c r="BI2163" s="206">
        <f>IF(N2163="nulová",J2163,0)</f>
        <v>0</v>
      </c>
      <c r="BJ2163" s="18" t="s">
        <v>85</v>
      </c>
      <c r="BK2163" s="206">
        <f>ROUND(I2163*H2163,2)</f>
        <v>0</v>
      </c>
      <c r="BL2163" s="18" t="s">
        <v>276</v>
      </c>
      <c r="BM2163" s="205" t="s">
        <v>2653</v>
      </c>
    </row>
    <row r="2164" spans="1:65" s="13" customFormat="1">
      <c r="B2164" s="212"/>
      <c r="C2164" s="213"/>
      <c r="D2164" s="214" t="s">
        <v>555</v>
      </c>
      <c r="E2164" s="215" t="s">
        <v>1</v>
      </c>
      <c r="F2164" s="216" t="s">
        <v>2654</v>
      </c>
      <c r="G2164" s="213"/>
      <c r="H2164" s="217">
        <v>9.3000000000000007</v>
      </c>
      <c r="I2164" s="218"/>
      <c r="J2164" s="213"/>
      <c r="K2164" s="213"/>
      <c r="L2164" s="219"/>
      <c r="M2164" s="220"/>
      <c r="N2164" s="221"/>
      <c r="O2164" s="221"/>
      <c r="P2164" s="221"/>
      <c r="Q2164" s="221"/>
      <c r="R2164" s="221"/>
      <c r="S2164" s="221"/>
      <c r="T2164" s="222"/>
      <c r="AT2164" s="223" t="s">
        <v>555</v>
      </c>
      <c r="AU2164" s="223" t="s">
        <v>87</v>
      </c>
      <c r="AV2164" s="13" t="s">
        <v>87</v>
      </c>
      <c r="AW2164" s="13" t="s">
        <v>32</v>
      </c>
      <c r="AX2164" s="13" t="s">
        <v>77</v>
      </c>
      <c r="AY2164" s="223" t="s">
        <v>209</v>
      </c>
    </row>
    <row r="2165" spans="1:65" s="13" customFormat="1">
      <c r="B2165" s="212"/>
      <c r="C2165" s="213"/>
      <c r="D2165" s="214" t="s">
        <v>555</v>
      </c>
      <c r="E2165" s="215" t="s">
        <v>1</v>
      </c>
      <c r="F2165" s="216" t="s">
        <v>2655</v>
      </c>
      <c r="G2165" s="213"/>
      <c r="H2165" s="217">
        <v>24.22</v>
      </c>
      <c r="I2165" s="218"/>
      <c r="J2165" s="213"/>
      <c r="K2165" s="213"/>
      <c r="L2165" s="219"/>
      <c r="M2165" s="220"/>
      <c r="N2165" s="221"/>
      <c r="O2165" s="221"/>
      <c r="P2165" s="221"/>
      <c r="Q2165" s="221"/>
      <c r="R2165" s="221"/>
      <c r="S2165" s="221"/>
      <c r="T2165" s="222"/>
      <c r="AT2165" s="223" t="s">
        <v>555</v>
      </c>
      <c r="AU2165" s="223" t="s">
        <v>87</v>
      </c>
      <c r="AV2165" s="13" t="s">
        <v>87</v>
      </c>
      <c r="AW2165" s="13" t="s">
        <v>32</v>
      </c>
      <c r="AX2165" s="13" t="s">
        <v>77</v>
      </c>
      <c r="AY2165" s="223" t="s">
        <v>209</v>
      </c>
    </row>
    <row r="2166" spans="1:65" s="13" customFormat="1">
      <c r="B2166" s="212"/>
      <c r="C2166" s="213"/>
      <c r="D2166" s="214" t="s">
        <v>555</v>
      </c>
      <c r="E2166" s="215" t="s">
        <v>1</v>
      </c>
      <c r="F2166" s="216" t="s">
        <v>2656</v>
      </c>
      <c r="G2166" s="213"/>
      <c r="H2166" s="217">
        <v>16.48</v>
      </c>
      <c r="I2166" s="218"/>
      <c r="J2166" s="213"/>
      <c r="K2166" s="213"/>
      <c r="L2166" s="219"/>
      <c r="M2166" s="220"/>
      <c r="N2166" s="221"/>
      <c r="O2166" s="221"/>
      <c r="P2166" s="221"/>
      <c r="Q2166" s="221"/>
      <c r="R2166" s="221"/>
      <c r="S2166" s="221"/>
      <c r="T2166" s="222"/>
      <c r="AT2166" s="223" t="s">
        <v>555</v>
      </c>
      <c r="AU2166" s="223" t="s">
        <v>87</v>
      </c>
      <c r="AV2166" s="13" t="s">
        <v>87</v>
      </c>
      <c r="AW2166" s="13" t="s">
        <v>32</v>
      </c>
      <c r="AX2166" s="13" t="s">
        <v>77</v>
      </c>
      <c r="AY2166" s="223" t="s">
        <v>209</v>
      </c>
    </row>
    <row r="2167" spans="1:65" s="13" customFormat="1">
      <c r="B2167" s="212"/>
      <c r="C2167" s="213"/>
      <c r="D2167" s="214" t="s">
        <v>555</v>
      </c>
      <c r="E2167" s="215" t="s">
        <v>1</v>
      </c>
      <c r="F2167" s="216" t="s">
        <v>2657</v>
      </c>
      <c r="G2167" s="213"/>
      <c r="H2167" s="217">
        <v>180.05</v>
      </c>
      <c r="I2167" s="218"/>
      <c r="J2167" s="213"/>
      <c r="K2167" s="213"/>
      <c r="L2167" s="219"/>
      <c r="M2167" s="220"/>
      <c r="N2167" s="221"/>
      <c r="O2167" s="221"/>
      <c r="P2167" s="221"/>
      <c r="Q2167" s="221"/>
      <c r="R2167" s="221"/>
      <c r="S2167" s="221"/>
      <c r="T2167" s="222"/>
      <c r="AT2167" s="223" t="s">
        <v>555</v>
      </c>
      <c r="AU2167" s="223" t="s">
        <v>87</v>
      </c>
      <c r="AV2167" s="13" t="s">
        <v>87</v>
      </c>
      <c r="AW2167" s="13" t="s">
        <v>32</v>
      </c>
      <c r="AX2167" s="13" t="s">
        <v>77</v>
      </c>
      <c r="AY2167" s="223" t="s">
        <v>209</v>
      </c>
    </row>
    <row r="2168" spans="1:65" s="13" customFormat="1">
      <c r="B2168" s="212"/>
      <c r="C2168" s="213"/>
      <c r="D2168" s="214" t="s">
        <v>555</v>
      </c>
      <c r="E2168" s="215" t="s">
        <v>1</v>
      </c>
      <c r="F2168" s="216" t="s">
        <v>2658</v>
      </c>
      <c r="G2168" s="213"/>
      <c r="H2168" s="217">
        <v>127.26</v>
      </c>
      <c r="I2168" s="218"/>
      <c r="J2168" s="213"/>
      <c r="K2168" s="213"/>
      <c r="L2168" s="219"/>
      <c r="M2168" s="220"/>
      <c r="N2168" s="221"/>
      <c r="O2168" s="221"/>
      <c r="P2168" s="221"/>
      <c r="Q2168" s="221"/>
      <c r="R2168" s="221"/>
      <c r="S2168" s="221"/>
      <c r="T2168" s="222"/>
      <c r="AT2168" s="223" t="s">
        <v>555</v>
      </c>
      <c r="AU2168" s="223" t="s">
        <v>87</v>
      </c>
      <c r="AV2168" s="13" t="s">
        <v>87</v>
      </c>
      <c r="AW2168" s="13" t="s">
        <v>32</v>
      </c>
      <c r="AX2168" s="13" t="s">
        <v>77</v>
      </c>
      <c r="AY2168" s="223" t="s">
        <v>209</v>
      </c>
    </row>
    <row r="2169" spans="1:65" s="13" customFormat="1">
      <c r="B2169" s="212"/>
      <c r="C2169" s="213"/>
      <c r="D2169" s="214" t="s">
        <v>555</v>
      </c>
      <c r="E2169" s="215" t="s">
        <v>1</v>
      </c>
      <c r="F2169" s="216" t="s">
        <v>2659</v>
      </c>
      <c r="G2169" s="213"/>
      <c r="H2169" s="217">
        <v>4.45</v>
      </c>
      <c r="I2169" s="218"/>
      <c r="J2169" s="213"/>
      <c r="K2169" s="213"/>
      <c r="L2169" s="219"/>
      <c r="M2169" s="220"/>
      <c r="N2169" s="221"/>
      <c r="O2169" s="221"/>
      <c r="P2169" s="221"/>
      <c r="Q2169" s="221"/>
      <c r="R2169" s="221"/>
      <c r="S2169" s="221"/>
      <c r="T2169" s="222"/>
      <c r="AT2169" s="223" t="s">
        <v>555</v>
      </c>
      <c r="AU2169" s="223" t="s">
        <v>87</v>
      </c>
      <c r="AV2169" s="13" t="s">
        <v>87</v>
      </c>
      <c r="AW2169" s="13" t="s">
        <v>32</v>
      </c>
      <c r="AX2169" s="13" t="s">
        <v>77</v>
      </c>
      <c r="AY2169" s="223" t="s">
        <v>209</v>
      </c>
    </row>
    <row r="2170" spans="1:65" s="14" customFormat="1">
      <c r="B2170" s="235"/>
      <c r="C2170" s="236"/>
      <c r="D2170" s="214" t="s">
        <v>555</v>
      </c>
      <c r="E2170" s="237" t="s">
        <v>1</v>
      </c>
      <c r="F2170" s="238" t="s">
        <v>645</v>
      </c>
      <c r="G2170" s="236"/>
      <c r="H2170" s="239">
        <v>361.76</v>
      </c>
      <c r="I2170" s="240"/>
      <c r="J2170" s="236"/>
      <c r="K2170" s="236"/>
      <c r="L2170" s="241"/>
      <c r="M2170" s="242"/>
      <c r="N2170" s="243"/>
      <c r="O2170" s="243"/>
      <c r="P2170" s="243"/>
      <c r="Q2170" s="243"/>
      <c r="R2170" s="243"/>
      <c r="S2170" s="243"/>
      <c r="T2170" s="244"/>
      <c r="AT2170" s="245" t="s">
        <v>555</v>
      </c>
      <c r="AU2170" s="245" t="s">
        <v>87</v>
      </c>
      <c r="AV2170" s="14" t="s">
        <v>218</v>
      </c>
      <c r="AW2170" s="14" t="s">
        <v>32</v>
      </c>
      <c r="AX2170" s="14" t="s">
        <v>85</v>
      </c>
      <c r="AY2170" s="245" t="s">
        <v>209</v>
      </c>
    </row>
    <row r="2171" spans="1:65" s="2" customFormat="1" ht="24.2" customHeight="1">
      <c r="A2171" s="35"/>
      <c r="B2171" s="36"/>
      <c r="C2171" s="193" t="s">
        <v>2660</v>
      </c>
      <c r="D2171" s="193" t="s">
        <v>214</v>
      </c>
      <c r="E2171" s="194" t="s">
        <v>2661</v>
      </c>
      <c r="F2171" s="195" t="s">
        <v>2662</v>
      </c>
      <c r="G2171" s="196" t="s">
        <v>236</v>
      </c>
      <c r="H2171" s="197">
        <v>4.5780000000000003</v>
      </c>
      <c r="I2171" s="198"/>
      <c r="J2171" s="199">
        <f>ROUND(I2171*H2171,2)</f>
        <v>0</v>
      </c>
      <c r="K2171" s="200"/>
      <c r="L2171" s="40"/>
      <c r="M2171" s="201" t="s">
        <v>1</v>
      </c>
      <c r="N2171" s="202" t="s">
        <v>42</v>
      </c>
      <c r="O2171" s="72"/>
      <c r="P2171" s="203">
        <f>O2171*H2171</f>
        <v>0</v>
      </c>
      <c r="Q2171" s="203">
        <v>0</v>
      </c>
      <c r="R2171" s="203">
        <f>Q2171*H2171</f>
        <v>0</v>
      </c>
      <c r="S2171" s="203">
        <v>0</v>
      </c>
      <c r="T2171" s="204">
        <f>S2171*H2171</f>
        <v>0</v>
      </c>
      <c r="U2171" s="35"/>
      <c r="V2171" s="35"/>
      <c r="W2171" s="35"/>
      <c r="X2171" s="35"/>
      <c r="Y2171" s="35"/>
      <c r="Z2171" s="35"/>
      <c r="AA2171" s="35"/>
      <c r="AB2171" s="35"/>
      <c r="AC2171" s="35"/>
      <c r="AD2171" s="35"/>
      <c r="AE2171" s="35"/>
      <c r="AR2171" s="205" t="s">
        <v>276</v>
      </c>
      <c r="AT2171" s="205" t="s">
        <v>214</v>
      </c>
      <c r="AU2171" s="205" t="s">
        <v>87</v>
      </c>
      <c r="AY2171" s="18" t="s">
        <v>209</v>
      </c>
      <c r="BE2171" s="206">
        <f>IF(N2171="základní",J2171,0)</f>
        <v>0</v>
      </c>
      <c r="BF2171" s="206">
        <f>IF(N2171="snížená",J2171,0)</f>
        <v>0</v>
      </c>
      <c r="BG2171" s="206">
        <f>IF(N2171="zákl. přenesená",J2171,0)</f>
        <v>0</v>
      </c>
      <c r="BH2171" s="206">
        <f>IF(N2171="sníž. přenesená",J2171,0)</f>
        <v>0</v>
      </c>
      <c r="BI2171" s="206">
        <f>IF(N2171="nulová",J2171,0)</f>
        <v>0</v>
      </c>
      <c r="BJ2171" s="18" t="s">
        <v>85</v>
      </c>
      <c r="BK2171" s="206">
        <f>ROUND(I2171*H2171,2)</f>
        <v>0</v>
      </c>
      <c r="BL2171" s="18" t="s">
        <v>276</v>
      </c>
      <c r="BM2171" s="205" t="s">
        <v>2663</v>
      </c>
    </row>
    <row r="2172" spans="1:65" s="12" customFormat="1" ht="22.9" customHeight="1">
      <c r="B2172" s="177"/>
      <c r="C2172" s="178"/>
      <c r="D2172" s="179" t="s">
        <v>76</v>
      </c>
      <c r="E2172" s="191" t="s">
        <v>2664</v>
      </c>
      <c r="F2172" s="191" t="s">
        <v>2665</v>
      </c>
      <c r="G2172" s="178"/>
      <c r="H2172" s="178"/>
      <c r="I2172" s="181"/>
      <c r="J2172" s="192">
        <f>BK2172</f>
        <v>0</v>
      </c>
      <c r="K2172" s="178"/>
      <c r="L2172" s="183"/>
      <c r="M2172" s="184"/>
      <c r="N2172" s="185"/>
      <c r="O2172" s="185"/>
      <c r="P2172" s="186">
        <f>SUM(P2173:P2370)</f>
        <v>0</v>
      </c>
      <c r="Q2172" s="185"/>
      <c r="R2172" s="186">
        <f>SUM(R2173:R2370)</f>
        <v>116.32013630000003</v>
      </c>
      <c r="S2172" s="185"/>
      <c r="T2172" s="187">
        <f>SUM(T2173:T2370)</f>
        <v>0</v>
      </c>
      <c r="AR2172" s="188" t="s">
        <v>87</v>
      </c>
      <c r="AT2172" s="189" t="s">
        <v>76</v>
      </c>
      <c r="AU2172" s="189" t="s">
        <v>85</v>
      </c>
      <c r="AY2172" s="188" t="s">
        <v>209</v>
      </c>
      <c r="BK2172" s="190">
        <f>SUM(BK2173:BK2370)</f>
        <v>0</v>
      </c>
    </row>
    <row r="2173" spans="1:65" s="2" customFormat="1" ht="24.2" customHeight="1">
      <c r="A2173" s="35"/>
      <c r="B2173" s="36"/>
      <c r="C2173" s="193" t="s">
        <v>2666</v>
      </c>
      <c r="D2173" s="193" t="s">
        <v>214</v>
      </c>
      <c r="E2173" s="194" t="s">
        <v>2667</v>
      </c>
      <c r="F2173" s="195" t="s">
        <v>2668</v>
      </c>
      <c r="G2173" s="196" t="s">
        <v>323</v>
      </c>
      <c r="H2173" s="197">
        <v>9</v>
      </c>
      <c r="I2173" s="198"/>
      <c r="J2173" s="199">
        <f>ROUND(I2173*H2173,2)</f>
        <v>0</v>
      </c>
      <c r="K2173" s="200"/>
      <c r="L2173" s="40"/>
      <c r="M2173" s="201" t="s">
        <v>1</v>
      </c>
      <c r="N2173" s="202" t="s">
        <v>42</v>
      </c>
      <c r="O2173" s="72"/>
      <c r="P2173" s="203">
        <f>O2173*H2173</f>
        <v>0</v>
      </c>
      <c r="Q2173" s="203">
        <v>0</v>
      </c>
      <c r="R2173" s="203">
        <f>Q2173*H2173</f>
        <v>0</v>
      </c>
      <c r="S2173" s="203">
        <v>0</v>
      </c>
      <c r="T2173" s="204">
        <f>S2173*H2173</f>
        <v>0</v>
      </c>
      <c r="U2173" s="35"/>
      <c r="V2173" s="35"/>
      <c r="W2173" s="35"/>
      <c r="X2173" s="35"/>
      <c r="Y2173" s="35"/>
      <c r="Z2173" s="35"/>
      <c r="AA2173" s="35"/>
      <c r="AB2173" s="35"/>
      <c r="AC2173" s="35"/>
      <c r="AD2173" s="35"/>
      <c r="AE2173" s="35"/>
      <c r="AR2173" s="205" t="s">
        <v>276</v>
      </c>
      <c r="AT2173" s="205" t="s">
        <v>214</v>
      </c>
      <c r="AU2173" s="205" t="s">
        <v>87</v>
      </c>
      <c r="AY2173" s="18" t="s">
        <v>209</v>
      </c>
      <c r="BE2173" s="206">
        <f>IF(N2173="základní",J2173,0)</f>
        <v>0</v>
      </c>
      <c r="BF2173" s="206">
        <f>IF(N2173="snížená",J2173,0)</f>
        <v>0</v>
      </c>
      <c r="BG2173" s="206">
        <f>IF(N2173="zákl. přenesená",J2173,0)</f>
        <v>0</v>
      </c>
      <c r="BH2173" s="206">
        <f>IF(N2173="sníž. přenesená",J2173,0)</f>
        <v>0</v>
      </c>
      <c r="BI2173" s="206">
        <f>IF(N2173="nulová",J2173,0)</f>
        <v>0</v>
      </c>
      <c r="BJ2173" s="18" t="s">
        <v>85</v>
      </c>
      <c r="BK2173" s="206">
        <f>ROUND(I2173*H2173,2)</f>
        <v>0</v>
      </c>
      <c r="BL2173" s="18" t="s">
        <v>276</v>
      </c>
      <c r="BM2173" s="205" t="s">
        <v>2669</v>
      </c>
    </row>
    <row r="2174" spans="1:65" s="2" customFormat="1" ht="24.2" customHeight="1">
      <c r="A2174" s="35"/>
      <c r="B2174" s="36"/>
      <c r="C2174" s="224" t="s">
        <v>2670</v>
      </c>
      <c r="D2174" s="224" t="s">
        <v>576</v>
      </c>
      <c r="E2174" s="225" t="s">
        <v>2671</v>
      </c>
      <c r="F2174" s="226" t="s">
        <v>2672</v>
      </c>
      <c r="G2174" s="227" t="s">
        <v>2673</v>
      </c>
      <c r="H2174" s="228">
        <v>7</v>
      </c>
      <c r="I2174" s="229"/>
      <c r="J2174" s="230">
        <f>ROUND(I2174*H2174,2)</f>
        <v>0</v>
      </c>
      <c r="K2174" s="231"/>
      <c r="L2174" s="232"/>
      <c r="M2174" s="233" t="s">
        <v>1</v>
      </c>
      <c r="N2174" s="234" t="s">
        <v>42</v>
      </c>
      <c r="O2174" s="72"/>
      <c r="P2174" s="203">
        <f>O2174*H2174</f>
        <v>0</v>
      </c>
      <c r="Q2174" s="203">
        <v>9.7000000000000003E-3</v>
      </c>
      <c r="R2174" s="203">
        <f>Q2174*H2174</f>
        <v>6.7900000000000002E-2</v>
      </c>
      <c r="S2174" s="203">
        <v>0</v>
      </c>
      <c r="T2174" s="204">
        <f>S2174*H2174</f>
        <v>0</v>
      </c>
      <c r="U2174" s="35"/>
      <c r="V2174" s="35"/>
      <c r="W2174" s="35"/>
      <c r="X2174" s="35"/>
      <c r="Y2174" s="35"/>
      <c r="Z2174" s="35"/>
      <c r="AA2174" s="35"/>
      <c r="AB2174" s="35"/>
      <c r="AC2174" s="35"/>
      <c r="AD2174" s="35"/>
      <c r="AE2174" s="35"/>
      <c r="AR2174" s="205" t="s">
        <v>341</v>
      </c>
      <c r="AT2174" s="205" t="s">
        <v>576</v>
      </c>
      <c r="AU2174" s="205" t="s">
        <v>87</v>
      </c>
      <c r="AY2174" s="18" t="s">
        <v>209</v>
      </c>
      <c r="BE2174" s="206">
        <f>IF(N2174="základní",J2174,0)</f>
        <v>0</v>
      </c>
      <c r="BF2174" s="206">
        <f>IF(N2174="snížená",J2174,0)</f>
        <v>0</v>
      </c>
      <c r="BG2174" s="206">
        <f>IF(N2174="zákl. přenesená",J2174,0)</f>
        <v>0</v>
      </c>
      <c r="BH2174" s="206">
        <f>IF(N2174="sníž. přenesená",J2174,0)</f>
        <v>0</v>
      </c>
      <c r="BI2174" s="206">
        <f>IF(N2174="nulová",J2174,0)</f>
        <v>0</v>
      </c>
      <c r="BJ2174" s="18" t="s">
        <v>85</v>
      </c>
      <c r="BK2174" s="206">
        <f>ROUND(I2174*H2174,2)</f>
        <v>0</v>
      </c>
      <c r="BL2174" s="18" t="s">
        <v>276</v>
      </c>
      <c r="BM2174" s="205" t="s">
        <v>2674</v>
      </c>
    </row>
    <row r="2175" spans="1:65" s="2" customFormat="1" ht="24.2" customHeight="1">
      <c r="A2175" s="35"/>
      <c r="B2175" s="36"/>
      <c r="C2175" s="224" t="s">
        <v>2675</v>
      </c>
      <c r="D2175" s="224" t="s">
        <v>576</v>
      </c>
      <c r="E2175" s="225" t="s">
        <v>2676</v>
      </c>
      <c r="F2175" s="226" t="s">
        <v>2677</v>
      </c>
      <c r="G2175" s="227" t="s">
        <v>2673</v>
      </c>
      <c r="H2175" s="228">
        <v>2</v>
      </c>
      <c r="I2175" s="229"/>
      <c r="J2175" s="230">
        <f>ROUND(I2175*H2175,2)</f>
        <v>0</v>
      </c>
      <c r="K2175" s="231"/>
      <c r="L2175" s="232"/>
      <c r="M2175" s="233" t="s">
        <v>1</v>
      </c>
      <c r="N2175" s="234" t="s">
        <v>42</v>
      </c>
      <c r="O2175" s="72"/>
      <c r="P2175" s="203">
        <f>O2175*H2175</f>
        <v>0</v>
      </c>
      <c r="Q2175" s="203">
        <v>1.55E-2</v>
      </c>
      <c r="R2175" s="203">
        <f>Q2175*H2175</f>
        <v>3.1E-2</v>
      </c>
      <c r="S2175" s="203">
        <v>0</v>
      </c>
      <c r="T2175" s="204">
        <f>S2175*H2175</f>
        <v>0</v>
      </c>
      <c r="U2175" s="35"/>
      <c r="V2175" s="35"/>
      <c r="W2175" s="35"/>
      <c r="X2175" s="35"/>
      <c r="Y2175" s="35"/>
      <c r="Z2175" s="35"/>
      <c r="AA2175" s="35"/>
      <c r="AB2175" s="35"/>
      <c r="AC2175" s="35"/>
      <c r="AD2175" s="35"/>
      <c r="AE2175" s="35"/>
      <c r="AR2175" s="205" t="s">
        <v>341</v>
      </c>
      <c r="AT2175" s="205" t="s">
        <v>576</v>
      </c>
      <c r="AU2175" s="205" t="s">
        <v>87</v>
      </c>
      <c r="AY2175" s="18" t="s">
        <v>209</v>
      </c>
      <c r="BE2175" s="206">
        <f>IF(N2175="základní",J2175,0)</f>
        <v>0</v>
      </c>
      <c r="BF2175" s="206">
        <f>IF(N2175="snížená",J2175,0)</f>
        <v>0</v>
      </c>
      <c r="BG2175" s="206">
        <f>IF(N2175="zákl. přenesená",J2175,0)</f>
        <v>0</v>
      </c>
      <c r="BH2175" s="206">
        <f>IF(N2175="sníž. přenesená",J2175,0)</f>
        <v>0</v>
      </c>
      <c r="BI2175" s="206">
        <f>IF(N2175="nulová",J2175,0)</f>
        <v>0</v>
      </c>
      <c r="BJ2175" s="18" t="s">
        <v>85</v>
      </c>
      <c r="BK2175" s="206">
        <f>ROUND(I2175*H2175,2)</f>
        <v>0</v>
      </c>
      <c r="BL2175" s="18" t="s">
        <v>276</v>
      </c>
      <c r="BM2175" s="205" t="s">
        <v>2678</v>
      </c>
    </row>
    <row r="2176" spans="1:65" s="2" customFormat="1" ht="24.2" customHeight="1">
      <c r="A2176" s="35"/>
      <c r="B2176" s="36"/>
      <c r="C2176" s="193" t="s">
        <v>2679</v>
      </c>
      <c r="D2176" s="193" t="s">
        <v>214</v>
      </c>
      <c r="E2176" s="194" t="s">
        <v>2680</v>
      </c>
      <c r="F2176" s="195" t="s">
        <v>2681</v>
      </c>
      <c r="G2176" s="196" t="s">
        <v>318</v>
      </c>
      <c r="H2176" s="197">
        <v>18.5</v>
      </c>
      <c r="I2176" s="198"/>
      <c r="J2176" s="199">
        <f>ROUND(I2176*H2176,2)</f>
        <v>0</v>
      </c>
      <c r="K2176" s="200"/>
      <c r="L2176" s="40"/>
      <c r="M2176" s="201" t="s">
        <v>1</v>
      </c>
      <c r="N2176" s="202" t="s">
        <v>42</v>
      </c>
      <c r="O2176" s="72"/>
      <c r="P2176" s="203">
        <f>O2176*H2176</f>
        <v>0</v>
      </c>
      <c r="Q2176" s="203">
        <v>0</v>
      </c>
      <c r="R2176" s="203">
        <f>Q2176*H2176</f>
        <v>0</v>
      </c>
      <c r="S2176" s="203">
        <v>0</v>
      </c>
      <c r="T2176" s="204">
        <f>S2176*H2176</f>
        <v>0</v>
      </c>
      <c r="U2176" s="35"/>
      <c r="V2176" s="35"/>
      <c r="W2176" s="35"/>
      <c r="X2176" s="35"/>
      <c r="Y2176" s="35"/>
      <c r="Z2176" s="35"/>
      <c r="AA2176" s="35"/>
      <c r="AB2176" s="35"/>
      <c r="AC2176" s="35"/>
      <c r="AD2176" s="35"/>
      <c r="AE2176" s="35"/>
      <c r="AR2176" s="205" t="s">
        <v>218</v>
      </c>
      <c r="AT2176" s="205" t="s">
        <v>214</v>
      </c>
      <c r="AU2176" s="205" t="s">
        <v>87</v>
      </c>
      <c r="AY2176" s="18" t="s">
        <v>209</v>
      </c>
      <c r="BE2176" s="206">
        <f>IF(N2176="základní",J2176,0)</f>
        <v>0</v>
      </c>
      <c r="BF2176" s="206">
        <f>IF(N2176="snížená",J2176,0)</f>
        <v>0</v>
      </c>
      <c r="BG2176" s="206">
        <f>IF(N2176="zákl. přenesená",J2176,0)</f>
        <v>0</v>
      </c>
      <c r="BH2176" s="206">
        <f>IF(N2176="sníž. přenesená",J2176,0)</f>
        <v>0</v>
      </c>
      <c r="BI2176" s="206">
        <f>IF(N2176="nulová",J2176,0)</f>
        <v>0</v>
      </c>
      <c r="BJ2176" s="18" t="s">
        <v>85</v>
      </c>
      <c r="BK2176" s="206">
        <f>ROUND(I2176*H2176,2)</f>
        <v>0</v>
      </c>
      <c r="BL2176" s="18" t="s">
        <v>218</v>
      </c>
      <c r="BM2176" s="205" t="s">
        <v>2682</v>
      </c>
    </row>
    <row r="2177" spans="1:65" s="13" customFormat="1">
      <c r="B2177" s="212"/>
      <c r="C2177" s="213"/>
      <c r="D2177" s="214" t="s">
        <v>555</v>
      </c>
      <c r="E2177" s="215" t="s">
        <v>1</v>
      </c>
      <c r="F2177" s="216" t="s">
        <v>2683</v>
      </c>
      <c r="G2177" s="213"/>
      <c r="H2177" s="217">
        <v>4</v>
      </c>
      <c r="I2177" s="218"/>
      <c r="J2177" s="213"/>
      <c r="K2177" s="213"/>
      <c r="L2177" s="219"/>
      <c r="M2177" s="220"/>
      <c r="N2177" s="221"/>
      <c r="O2177" s="221"/>
      <c r="P2177" s="221"/>
      <c r="Q2177" s="221"/>
      <c r="R2177" s="221"/>
      <c r="S2177" s="221"/>
      <c r="T2177" s="222"/>
      <c r="AT2177" s="223" t="s">
        <v>555</v>
      </c>
      <c r="AU2177" s="223" t="s">
        <v>87</v>
      </c>
      <c r="AV2177" s="13" t="s">
        <v>87</v>
      </c>
      <c r="AW2177" s="13" t="s">
        <v>32</v>
      </c>
      <c r="AX2177" s="13" t="s">
        <v>77</v>
      </c>
      <c r="AY2177" s="223" t="s">
        <v>209</v>
      </c>
    </row>
    <row r="2178" spans="1:65" s="13" customFormat="1">
      <c r="B2178" s="212"/>
      <c r="C2178" s="213"/>
      <c r="D2178" s="214" t="s">
        <v>555</v>
      </c>
      <c r="E2178" s="215" t="s">
        <v>1</v>
      </c>
      <c r="F2178" s="216" t="s">
        <v>2684</v>
      </c>
      <c r="G2178" s="213"/>
      <c r="H2178" s="217">
        <v>4</v>
      </c>
      <c r="I2178" s="218"/>
      <c r="J2178" s="213"/>
      <c r="K2178" s="213"/>
      <c r="L2178" s="219"/>
      <c r="M2178" s="220"/>
      <c r="N2178" s="221"/>
      <c r="O2178" s="221"/>
      <c r="P2178" s="221"/>
      <c r="Q2178" s="221"/>
      <c r="R2178" s="221"/>
      <c r="S2178" s="221"/>
      <c r="T2178" s="222"/>
      <c r="AT2178" s="223" t="s">
        <v>555</v>
      </c>
      <c r="AU2178" s="223" t="s">
        <v>87</v>
      </c>
      <c r="AV2178" s="13" t="s">
        <v>87</v>
      </c>
      <c r="AW2178" s="13" t="s">
        <v>32</v>
      </c>
      <c r="AX2178" s="13" t="s">
        <v>77</v>
      </c>
      <c r="AY2178" s="223" t="s">
        <v>209</v>
      </c>
    </row>
    <row r="2179" spans="1:65" s="13" customFormat="1">
      <c r="B2179" s="212"/>
      <c r="C2179" s="213"/>
      <c r="D2179" s="214" t="s">
        <v>555</v>
      </c>
      <c r="E2179" s="215" t="s">
        <v>1</v>
      </c>
      <c r="F2179" s="216" t="s">
        <v>2685</v>
      </c>
      <c r="G2179" s="213"/>
      <c r="H2179" s="217">
        <v>2</v>
      </c>
      <c r="I2179" s="218"/>
      <c r="J2179" s="213"/>
      <c r="K2179" s="213"/>
      <c r="L2179" s="219"/>
      <c r="M2179" s="220"/>
      <c r="N2179" s="221"/>
      <c r="O2179" s="221"/>
      <c r="P2179" s="221"/>
      <c r="Q2179" s="221"/>
      <c r="R2179" s="221"/>
      <c r="S2179" s="221"/>
      <c r="T2179" s="222"/>
      <c r="AT2179" s="223" t="s">
        <v>555</v>
      </c>
      <c r="AU2179" s="223" t="s">
        <v>87</v>
      </c>
      <c r="AV2179" s="13" t="s">
        <v>87</v>
      </c>
      <c r="AW2179" s="13" t="s">
        <v>32</v>
      </c>
      <c r="AX2179" s="13" t="s">
        <v>77</v>
      </c>
      <c r="AY2179" s="223" t="s">
        <v>209</v>
      </c>
    </row>
    <row r="2180" spans="1:65" s="13" customFormat="1">
      <c r="B2180" s="212"/>
      <c r="C2180" s="213"/>
      <c r="D2180" s="214" t="s">
        <v>555</v>
      </c>
      <c r="E2180" s="215" t="s">
        <v>1</v>
      </c>
      <c r="F2180" s="216" t="s">
        <v>2686</v>
      </c>
      <c r="G2180" s="213"/>
      <c r="H2180" s="217">
        <v>2</v>
      </c>
      <c r="I2180" s="218"/>
      <c r="J2180" s="213"/>
      <c r="K2180" s="213"/>
      <c r="L2180" s="219"/>
      <c r="M2180" s="220"/>
      <c r="N2180" s="221"/>
      <c r="O2180" s="221"/>
      <c r="P2180" s="221"/>
      <c r="Q2180" s="221"/>
      <c r="R2180" s="221"/>
      <c r="S2180" s="221"/>
      <c r="T2180" s="222"/>
      <c r="AT2180" s="223" t="s">
        <v>555</v>
      </c>
      <c r="AU2180" s="223" t="s">
        <v>87</v>
      </c>
      <c r="AV2180" s="13" t="s">
        <v>87</v>
      </c>
      <c r="AW2180" s="13" t="s">
        <v>32</v>
      </c>
      <c r="AX2180" s="13" t="s">
        <v>77</v>
      </c>
      <c r="AY2180" s="223" t="s">
        <v>209</v>
      </c>
    </row>
    <row r="2181" spans="1:65" s="13" customFormat="1">
      <c r="B2181" s="212"/>
      <c r="C2181" s="213"/>
      <c r="D2181" s="214" t="s">
        <v>555</v>
      </c>
      <c r="E2181" s="215" t="s">
        <v>1</v>
      </c>
      <c r="F2181" s="216" t="s">
        <v>2687</v>
      </c>
      <c r="G2181" s="213"/>
      <c r="H2181" s="217">
        <v>6.5</v>
      </c>
      <c r="I2181" s="218"/>
      <c r="J2181" s="213"/>
      <c r="K2181" s="213"/>
      <c r="L2181" s="219"/>
      <c r="M2181" s="220"/>
      <c r="N2181" s="221"/>
      <c r="O2181" s="221"/>
      <c r="P2181" s="221"/>
      <c r="Q2181" s="221"/>
      <c r="R2181" s="221"/>
      <c r="S2181" s="221"/>
      <c r="T2181" s="222"/>
      <c r="AT2181" s="223" t="s">
        <v>555</v>
      </c>
      <c r="AU2181" s="223" t="s">
        <v>87</v>
      </c>
      <c r="AV2181" s="13" t="s">
        <v>87</v>
      </c>
      <c r="AW2181" s="13" t="s">
        <v>32</v>
      </c>
      <c r="AX2181" s="13" t="s">
        <v>77</v>
      </c>
      <c r="AY2181" s="223" t="s">
        <v>209</v>
      </c>
    </row>
    <row r="2182" spans="1:65" s="14" customFormat="1">
      <c r="B2182" s="235"/>
      <c r="C2182" s="236"/>
      <c r="D2182" s="214" t="s">
        <v>555</v>
      </c>
      <c r="E2182" s="237" t="s">
        <v>1</v>
      </c>
      <c r="F2182" s="238" t="s">
        <v>645</v>
      </c>
      <c r="G2182" s="236"/>
      <c r="H2182" s="239">
        <v>18.5</v>
      </c>
      <c r="I2182" s="240"/>
      <c r="J2182" s="236"/>
      <c r="K2182" s="236"/>
      <c r="L2182" s="241"/>
      <c r="M2182" s="242"/>
      <c r="N2182" s="243"/>
      <c r="O2182" s="243"/>
      <c r="P2182" s="243"/>
      <c r="Q2182" s="243"/>
      <c r="R2182" s="243"/>
      <c r="S2182" s="243"/>
      <c r="T2182" s="244"/>
      <c r="AT2182" s="245" t="s">
        <v>555</v>
      </c>
      <c r="AU2182" s="245" t="s">
        <v>87</v>
      </c>
      <c r="AV2182" s="14" t="s">
        <v>218</v>
      </c>
      <c r="AW2182" s="14" t="s">
        <v>32</v>
      </c>
      <c r="AX2182" s="14" t="s">
        <v>85</v>
      </c>
      <c r="AY2182" s="245" t="s">
        <v>209</v>
      </c>
    </row>
    <row r="2183" spans="1:65" s="2" customFormat="1" ht="16.5" customHeight="1">
      <c r="A2183" s="35"/>
      <c r="B2183" s="36"/>
      <c r="C2183" s="224" t="s">
        <v>2688</v>
      </c>
      <c r="D2183" s="224" t="s">
        <v>576</v>
      </c>
      <c r="E2183" s="225" t="s">
        <v>2689</v>
      </c>
      <c r="F2183" s="226" t="s">
        <v>2690</v>
      </c>
      <c r="G2183" s="227" t="s">
        <v>318</v>
      </c>
      <c r="H2183" s="228">
        <v>18.5</v>
      </c>
      <c r="I2183" s="229"/>
      <c r="J2183" s="230">
        <f>ROUND(I2183*H2183,2)</f>
        <v>0</v>
      </c>
      <c r="K2183" s="231"/>
      <c r="L2183" s="232"/>
      <c r="M2183" s="233" t="s">
        <v>1</v>
      </c>
      <c r="N2183" s="234" t="s">
        <v>42</v>
      </c>
      <c r="O2183" s="72"/>
      <c r="P2183" s="203">
        <f>O2183*H2183</f>
        <v>0</v>
      </c>
      <c r="Q2183" s="203">
        <v>4.6999999999999999E-4</v>
      </c>
      <c r="R2183" s="203">
        <f>Q2183*H2183</f>
        <v>8.6949999999999996E-3</v>
      </c>
      <c r="S2183" s="203">
        <v>0</v>
      </c>
      <c r="T2183" s="204">
        <f>S2183*H2183</f>
        <v>0</v>
      </c>
      <c r="U2183" s="35"/>
      <c r="V2183" s="35"/>
      <c r="W2183" s="35"/>
      <c r="X2183" s="35"/>
      <c r="Y2183" s="35"/>
      <c r="Z2183" s="35"/>
      <c r="AA2183" s="35"/>
      <c r="AB2183" s="35"/>
      <c r="AC2183" s="35"/>
      <c r="AD2183" s="35"/>
      <c r="AE2183" s="35"/>
      <c r="AR2183" s="205" t="s">
        <v>246</v>
      </c>
      <c r="AT2183" s="205" t="s">
        <v>576</v>
      </c>
      <c r="AU2183" s="205" t="s">
        <v>87</v>
      </c>
      <c r="AY2183" s="18" t="s">
        <v>209</v>
      </c>
      <c r="BE2183" s="206">
        <f>IF(N2183="základní",J2183,0)</f>
        <v>0</v>
      </c>
      <c r="BF2183" s="206">
        <f>IF(N2183="snížená",J2183,0)</f>
        <v>0</v>
      </c>
      <c r="BG2183" s="206">
        <f>IF(N2183="zákl. přenesená",J2183,0)</f>
        <v>0</v>
      </c>
      <c r="BH2183" s="206">
        <f>IF(N2183="sníž. přenesená",J2183,0)</f>
        <v>0</v>
      </c>
      <c r="BI2183" s="206">
        <f>IF(N2183="nulová",J2183,0)</f>
        <v>0</v>
      </c>
      <c r="BJ2183" s="18" t="s">
        <v>85</v>
      </c>
      <c r="BK2183" s="206">
        <f>ROUND(I2183*H2183,2)</f>
        <v>0</v>
      </c>
      <c r="BL2183" s="18" t="s">
        <v>218</v>
      </c>
      <c r="BM2183" s="205" t="s">
        <v>2691</v>
      </c>
    </row>
    <row r="2184" spans="1:65" s="2" customFormat="1" ht="24.2" customHeight="1">
      <c r="A2184" s="35"/>
      <c r="B2184" s="36"/>
      <c r="C2184" s="193" t="s">
        <v>2692</v>
      </c>
      <c r="D2184" s="193" t="s">
        <v>214</v>
      </c>
      <c r="E2184" s="194" t="s">
        <v>2693</v>
      </c>
      <c r="F2184" s="195" t="s">
        <v>2694</v>
      </c>
      <c r="G2184" s="196" t="s">
        <v>318</v>
      </c>
      <c r="H2184" s="197">
        <v>98</v>
      </c>
      <c r="I2184" s="198"/>
      <c r="J2184" s="199">
        <f>ROUND(I2184*H2184,2)</f>
        <v>0</v>
      </c>
      <c r="K2184" s="200"/>
      <c r="L2184" s="40"/>
      <c r="M2184" s="201" t="s">
        <v>1</v>
      </c>
      <c r="N2184" s="202" t="s">
        <v>42</v>
      </c>
      <c r="O2184" s="72"/>
      <c r="P2184" s="203">
        <f>O2184*H2184</f>
        <v>0</v>
      </c>
      <c r="Q2184" s="203">
        <v>0</v>
      </c>
      <c r="R2184" s="203">
        <f>Q2184*H2184</f>
        <v>0</v>
      </c>
      <c r="S2184" s="203">
        <v>0</v>
      </c>
      <c r="T2184" s="204">
        <f>S2184*H2184</f>
        <v>0</v>
      </c>
      <c r="U2184" s="35"/>
      <c r="V2184" s="35"/>
      <c r="W2184" s="35"/>
      <c r="X2184" s="35"/>
      <c r="Y2184" s="35"/>
      <c r="Z2184" s="35"/>
      <c r="AA2184" s="35"/>
      <c r="AB2184" s="35"/>
      <c r="AC2184" s="35"/>
      <c r="AD2184" s="35"/>
      <c r="AE2184" s="35"/>
      <c r="AR2184" s="205" t="s">
        <v>276</v>
      </c>
      <c r="AT2184" s="205" t="s">
        <v>214</v>
      </c>
      <c r="AU2184" s="205" t="s">
        <v>87</v>
      </c>
      <c r="AY2184" s="18" t="s">
        <v>209</v>
      </c>
      <c r="BE2184" s="206">
        <f>IF(N2184="základní",J2184,0)</f>
        <v>0</v>
      </c>
      <c r="BF2184" s="206">
        <f>IF(N2184="snížená",J2184,0)</f>
        <v>0</v>
      </c>
      <c r="BG2184" s="206">
        <f>IF(N2184="zákl. přenesená",J2184,0)</f>
        <v>0</v>
      </c>
      <c r="BH2184" s="206">
        <f>IF(N2184="sníž. přenesená",J2184,0)</f>
        <v>0</v>
      </c>
      <c r="BI2184" s="206">
        <f>IF(N2184="nulová",J2184,0)</f>
        <v>0</v>
      </c>
      <c r="BJ2184" s="18" t="s">
        <v>85</v>
      </c>
      <c r="BK2184" s="206">
        <f>ROUND(I2184*H2184,2)</f>
        <v>0</v>
      </c>
      <c r="BL2184" s="18" t="s">
        <v>276</v>
      </c>
      <c r="BM2184" s="205" t="s">
        <v>2695</v>
      </c>
    </row>
    <row r="2185" spans="1:65" s="13" customFormat="1">
      <c r="B2185" s="212"/>
      <c r="C2185" s="213"/>
      <c r="D2185" s="214" t="s">
        <v>555</v>
      </c>
      <c r="E2185" s="215" t="s">
        <v>1</v>
      </c>
      <c r="F2185" s="216" t="s">
        <v>2696</v>
      </c>
      <c r="G2185" s="213"/>
      <c r="H2185" s="217">
        <v>20</v>
      </c>
      <c r="I2185" s="218"/>
      <c r="J2185" s="213"/>
      <c r="K2185" s="213"/>
      <c r="L2185" s="219"/>
      <c r="M2185" s="220"/>
      <c r="N2185" s="221"/>
      <c r="O2185" s="221"/>
      <c r="P2185" s="221"/>
      <c r="Q2185" s="221"/>
      <c r="R2185" s="221"/>
      <c r="S2185" s="221"/>
      <c r="T2185" s="222"/>
      <c r="AT2185" s="223" t="s">
        <v>555</v>
      </c>
      <c r="AU2185" s="223" t="s">
        <v>87</v>
      </c>
      <c r="AV2185" s="13" t="s">
        <v>87</v>
      </c>
      <c r="AW2185" s="13" t="s">
        <v>32</v>
      </c>
      <c r="AX2185" s="13" t="s">
        <v>77</v>
      </c>
      <c r="AY2185" s="223" t="s">
        <v>209</v>
      </c>
    </row>
    <row r="2186" spans="1:65" s="13" customFormat="1">
      <c r="B2186" s="212"/>
      <c r="C2186" s="213"/>
      <c r="D2186" s="214" t="s">
        <v>555</v>
      </c>
      <c r="E2186" s="215" t="s">
        <v>1</v>
      </c>
      <c r="F2186" s="216" t="s">
        <v>2697</v>
      </c>
      <c r="G2186" s="213"/>
      <c r="H2186" s="217">
        <v>78</v>
      </c>
      <c r="I2186" s="218"/>
      <c r="J2186" s="213"/>
      <c r="K2186" s="213"/>
      <c r="L2186" s="219"/>
      <c r="M2186" s="220"/>
      <c r="N2186" s="221"/>
      <c r="O2186" s="221"/>
      <c r="P2186" s="221"/>
      <c r="Q2186" s="221"/>
      <c r="R2186" s="221"/>
      <c r="S2186" s="221"/>
      <c r="T2186" s="222"/>
      <c r="AT2186" s="223" t="s">
        <v>555</v>
      </c>
      <c r="AU2186" s="223" t="s">
        <v>87</v>
      </c>
      <c r="AV2186" s="13" t="s">
        <v>87</v>
      </c>
      <c r="AW2186" s="13" t="s">
        <v>32</v>
      </c>
      <c r="AX2186" s="13" t="s">
        <v>77</v>
      </c>
      <c r="AY2186" s="223" t="s">
        <v>209</v>
      </c>
    </row>
    <row r="2187" spans="1:65" s="14" customFormat="1">
      <c r="B2187" s="235"/>
      <c r="C2187" s="236"/>
      <c r="D2187" s="214" t="s">
        <v>555</v>
      </c>
      <c r="E2187" s="237" t="s">
        <v>1</v>
      </c>
      <c r="F2187" s="238" t="s">
        <v>645</v>
      </c>
      <c r="G2187" s="236"/>
      <c r="H2187" s="239">
        <v>98</v>
      </c>
      <c r="I2187" s="240"/>
      <c r="J2187" s="236"/>
      <c r="K2187" s="236"/>
      <c r="L2187" s="241"/>
      <c r="M2187" s="242"/>
      <c r="N2187" s="243"/>
      <c r="O2187" s="243"/>
      <c r="P2187" s="243"/>
      <c r="Q2187" s="243"/>
      <c r="R2187" s="243"/>
      <c r="S2187" s="243"/>
      <c r="T2187" s="244"/>
      <c r="AT2187" s="245" t="s">
        <v>555</v>
      </c>
      <c r="AU2187" s="245" t="s">
        <v>87</v>
      </c>
      <c r="AV2187" s="14" t="s">
        <v>218</v>
      </c>
      <c r="AW2187" s="14" t="s">
        <v>32</v>
      </c>
      <c r="AX2187" s="14" t="s">
        <v>85</v>
      </c>
      <c r="AY2187" s="245" t="s">
        <v>209</v>
      </c>
    </row>
    <row r="2188" spans="1:65" s="2" customFormat="1" ht="16.5" customHeight="1">
      <c r="A2188" s="35"/>
      <c r="B2188" s="36"/>
      <c r="C2188" s="224" t="s">
        <v>2698</v>
      </c>
      <c r="D2188" s="224" t="s">
        <v>576</v>
      </c>
      <c r="E2188" s="225" t="s">
        <v>2699</v>
      </c>
      <c r="F2188" s="226" t="s">
        <v>2700</v>
      </c>
      <c r="G2188" s="227" t="s">
        <v>318</v>
      </c>
      <c r="H2188" s="228">
        <v>98</v>
      </c>
      <c r="I2188" s="229"/>
      <c r="J2188" s="230">
        <f t="shared" ref="J2188:J2193" si="20">ROUND(I2188*H2188,2)</f>
        <v>0</v>
      </c>
      <c r="K2188" s="231"/>
      <c r="L2188" s="232"/>
      <c r="M2188" s="233" t="s">
        <v>1</v>
      </c>
      <c r="N2188" s="234" t="s">
        <v>42</v>
      </c>
      <c r="O2188" s="72"/>
      <c r="P2188" s="203">
        <f t="shared" ref="P2188:P2193" si="21">O2188*H2188</f>
        <v>0</v>
      </c>
      <c r="Q2188" s="203">
        <v>7.3999999999999999E-4</v>
      </c>
      <c r="R2188" s="203">
        <f t="shared" ref="R2188:R2193" si="22">Q2188*H2188</f>
        <v>7.2520000000000001E-2</v>
      </c>
      <c r="S2188" s="203">
        <v>0</v>
      </c>
      <c r="T2188" s="204">
        <f t="shared" ref="T2188:T2193" si="23">S2188*H2188</f>
        <v>0</v>
      </c>
      <c r="U2188" s="35"/>
      <c r="V2188" s="35"/>
      <c r="W2188" s="35"/>
      <c r="X2188" s="35"/>
      <c r="Y2188" s="35"/>
      <c r="Z2188" s="35"/>
      <c r="AA2188" s="35"/>
      <c r="AB2188" s="35"/>
      <c r="AC2188" s="35"/>
      <c r="AD2188" s="35"/>
      <c r="AE2188" s="35"/>
      <c r="AR2188" s="205" t="s">
        <v>341</v>
      </c>
      <c r="AT2188" s="205" t="s">
        <v>576</v>
      </c>
      <c r="AU2188" s="205" t="s">
        <v>87</v>
      </c>
      <c r="AY2188" s="18" t="s">
        <v>209</v>
      </c>
      <c r="BE2188" s="206">
        <f t="shared" ref="BE2188:BE2193" si="24">IF(N2188="základní",J2188,0)</f>
        <v>0</v>
      </c>
      <c r="BF2188" s="206">
        <f t="shared" ref="BF2188:BF2193" si="25">IF(N2188="snížená",J2188,0)</f>
        <v>0</v>
      </c>
      <c r="BG2188" s="206">
        <f t="shared" ref="BG2188:BG2193" si="26">IF(N2188="zákl. přenesená",J2188,0)</f>
        <v>0</v>
      </c>
      <c r="BH2188" s="206">
        <f t="shared" ref="BH2188:BH2193" si="27">IF(N2188="sníž. přenesená",J2188,0)</f>
        <v>0</v>
      </c>
      <c r="BI2188" s="206">
        <f t="shared" ref="BI2188:BI2193" si="28">IF(N2188="nulová",J2188,0)</f>
        <v>0</v>
      </c>
      <c r="BJ2188" s="18" t="s">
        <v>85</v>
      </c>
      <c r="BK2188" s="206">
        <f t="shared" ref="BK2188:BK2193" si="29">ROUND(I2188*H2188,2)</f>
        <v>0</v>
      </c>
      <c r="BL2188" s="18" t="s">
        <v>276</v>
      </c>
      <c r="BM2188" s="205" t="s">
        <v>2701</v>
      </c>
    </row>
    <row r="2189" spans="1:65" s="2" customFormat="1" ht="24.2" customHeight="1">
      <c r="A2189" s="35"/>
      <c r="B2189" s="36"/>
      <c r="C2189" s="193" t="s">
        <v>2702</v>
      </c>
      <c r="D2189" s="193" t="s">
        <v>214</v>
      </c>
      <c r="E2189" s="194" t="s">
        <v>2703</v>
      </c>
      <c r="F2189" s="195" t="s">
        <v>2704</v>
      </c>
      <c r="G2189" s="196" t="s">
        <v>323</v>
      </c>
      <c r="H2189" s="197">
        <v>7</v>
      </c>
      <c r="I2189" s="198"/>
      <c r="J2189" s="199">
        <f t="shared" si="20"/>
        <v>0</v>
      </c>
      <c r="K2189" s="200"/>
      <c r="L2189" s="40"/>
      <c r="M2189" s="201" t="s">
        <v>1</v>
      </c>
      <c r="N2189" s="202" t="s">
        <v>42</v>
      </c>
      <c r="O2189" s="72"/>
      <c r="P2189" s="203">
        <f t="shared" si="21"/>
        <v>0</v>
      </c>
      <c r="Q2189" s="203">
        <v>0</v>
      </c>
      <c r="R2189" s="203">
        <f t="shared" si="22"/>
        <v>0</v>
      </c>
      <c r="S2189" s="203">
        <v>0</v>
      </c>
      <c r="T2189" s="204">
        <f t="shared" si="23"/>
        <v>0</v>
      </c>
      <c r="U2189" s="35"/>
      <c r="V2189" s="35"/>
      <c r="W2189" s="35"/>
      <c r="X2189" s="35"/>
      <c r="Y2189" s="35"/>
      <c r="Z2189" s="35"/>
      <c r="AA2189" s="35"/>
      <c r="AB2189" s="35"/>
      <c r="AC2189" s="35"/>
      <c r="AD2189" s="35"/>
      <c r="AE2189" s="35"/>
      <c r="AR2189" s="205" t="s">
        <v>276</v>
      </c>
      <c r="AT2189" s="205" t="s">
        <v>214</v>
      </c>
      <c r="AU2189" s="205" t="s">
        <v>87</v>
      </c>
      <c r="AY2189" s="18" t="s">
        <v>209</v>
      </c>
      <c r="BE2189" s="206">
        <f t="shared" si="24"/>
        <v>0</v>
      </c>
      <c r="BF2189" s="206">
        <f t="shared" si="25"/>
        <v>0</v>
      </c>
      <c r="BG2189" s="206">
        <f t="shared" si="26"/>
        <v>0</v>
      </c>
      <c r="BH2189" s="206">
        <f t="shared" si="27"/>
        <v>0</v>
      </c>
      <c r="BI2189" s="206">
        <f t="shared" si="28"/>
        <v>0</v>
      </c>
      <c r="BJ2189" s="18" t="s">
        <v>85</v>
      </c>
      <c r="BK2189" s="206">
        <f t="shared" si="29"/>
        <v>0</v>
      </c>
      <c r="BL2189" s="18" t="s">
        <v>276</v>
      </c>
      <c r="BM2189" s="205" t="s">
        <v>2705</v>
      </c>
    </row>
    <row r="2190" spans="1:65" s="2" customFormat="1" ht="16.5" customHeight="1">
      <c r="A2190" s="35"/>
      <c r="B2190" s="36"/>
      <c r="C2190" s="224" t="s">
        <v>2706</v>
      </c>
      <c r="D2190" s="224" t="s">
        <v>576</v>
      </c>
      <c r="E2190" s="225" t="s">
        <v>2707</v>
      </c>
      <c r="F2190" s="226" t="s">
        <v>2708</v>
      </c>
      <c r="G2190" s="227" t="s">
        <v>323</v>
      </c>
      <c r="H2190" s="228">
        <v>7</v>
      </c>
      <c r="I2190" s="229"/>
      <c r="J2190" s="230">
        <f t="shared" si="20"/>
        <v>0</v>
      </c>
      <c r="K2190" s="231"/>
      <c r="L2190" s="232"/>
      <c r="M2190" s="233" t="s">
        <v>1</v>
      </c>
      <c r="N2190" s="234" t="s">
        <v>42</v>
      </c>
      <c r="O2190" s="72"/>
      <c r="P2190" s="203">
        <f t="shared" si="21"/>
        <v>0</v>
      </c>
      <c r="Q2190" s="203">
        <v>2.0000000000000001E-4</v>
      </c>
      <c r="R2190" s="203">
        <f t="shared" si="22"/>
        <v>1.4E-3</v>
      </c>
      <c r="S2190" s="203">
        <v>0</v>
      </c>
      <c r="T2190" s="204">
        <f t="shared" si="23"/>
        <v>0</v>
      </c>
      <c r="U2190" s="35"/>
      <c r="V2190" s="35"/>
      <c r="W2190" s="35"/>
      <c r="X2190" s="35"/>
      <c r="Y2190" s="35"/>
      <c r="Z2190" s="35"/>
      <c r="AA2190" s="35"/>
      <c r="AB2190" s="35"/>
      <c r="AC2190" s="35"/>
      <c r="AD2190" s="35"/>
      <c r="AE2190" s="35"/>
      <c r="AR2190" s="205" t="s">
        <v>341</v>
      </c>
      <c r="AT2190" s="205" t="s">
        <v>576</v>
      </c>
      <c r="AU2190" s="205" t="s">
        <v>87</v>
      </c>
      <c r="AY2190" s="18" t="s">
        <v>209</v>
      </c>
      <c r="BE2190" s="206">
        <f t="shared" si="24"/>
        <v>0</v>
      </c>
      <c r="BF2190" s="206">
        <f t="shared" si="25"/>
        <v>0</v>
      </c>
      <c r="BG2190" s="206">
        <f t="shared" si="26"/>
        <v>0</v>
      </c>
      <c r="BH2190" s="206">
        <f t="shared" si="27"/>
        <v>0</v>
      </c>
      <c r="BI2190" s="206">
        <f t="shared" si="28"/>
        <v>0</v>
      </c>
      <c r="BJ2190" s="18" t="s">
        <v>85</v>
      </c>
      <c r="BK2190" s="206">
        <f t="shared" si="29"/>
        <v>0</v>
      </c>
      <c r="BL2190" s="18" t="s">
        <v>276</v>
      </c>
      <c r="BM2190" s="205" t="s">
        <v>2709</v>
      </c>
    </row>
    <row r="2191" spans="1:65" s="2" customFormat="1" ht="24.2" customHeight="1">
      <c r="A2191" s="35"/>
      <c r="B2191" s="36"/>
      <c r="C2191" s="193" t="s">
        <v>2710</v>
      </c>
      <c r="D2191" s="193" t="s">
        <v>214</v>
      </c>
      <c r="E2191" s="194" t="s">
        <v>2711</v>
      </c>
      <c r="F2191" s="195" t="s">
        <v>2712</v>
      </c>
      <c r="G2191" s="196" t="s">
        <v>323</v>
      </c>
      <c r="H2191" s="197">
        <v>2</v>
      </c>
      <c r="I2191" s="198"/>
      <c r="J2191" s="199">
        <f t="shared" si="20"/>
        <v>0</v>
      </c>
      <c r="K2191" s="200"/>
      <c r="L2191" s="40"/>
      <c r="M2191" s="201" t="s">
        <v>1</v>
      </c>
      <c r="N2191" s="202" t="s">
        <v>42</v>
      </c>
      <c r="O2191" s="72"/>
      <c r="P2191" s="203">
        <f t="shared" si="21"/>
        <v>0</v>
      </c>
      <c r="Q2191" s="203">
        <v>0</v>
      </c>
      <c r="R2191" s="203">
        <f t="shared" si="22"/>
        <v>0</v>
      </c>
      <c r="S2191" s="203">
        <v>0</v>
      </c>
      <c r="T2191" s="204">
        <f t="shared" si="23"/>
        <v>0</v>
      </c>
      <c r="U2191" s="35"/>
      <c r="V2191" s="35"/>
      <c r="W2191" s="35"/>
      <c r="X2191" s="35"/>
      <c r="Y2191" s="35"/>
      <c r="Z2191" s="35"/>
      <c r="AA2191" s="35"/>
      <c r="AB2191" s="35"/>
      <c r="AC2191" s="35"/>
      <c r="AD2191" s="35"/>
      <c r="AE2191" s="35"/>
      <c r="AR2191" s="205" t="s">
        <v>276</v>
      </c>
      <c r="AT2191" s="205" t="s">
        <v>214</v>
      </c>
      <c r="AU2191" s="205" t="s">
        <v>87</v>
      </c>
      <c r="AY2191" s="18" t="s">
        <v>209</v>
      </c>
      <c r="BE2191" s="206">
        <f t="shared" si="24"/>
        <v>0</v>
      </c>
      <c r="BF2191" s="206">
        <f t="shared" si="25"/>
        <v>0</v>
      </c>
      <c r="BG2191" s="206">
        <f t="shared" si="26"/>
        <v>0</v>
      </c>
      <c r="BH2191" s="206">
        <f t="shared" si="27"/>
        <v>0</v>
      </c>
      <c r="BI2191" s="206">
        <f t="shared" si="28"/>
        <v>0</v>
      </c>
      <c r="BJ2191" s="18" t="s">
        <v>85</v>
      </c>
      <c r="BK2191" s="206">
        <f t="shared" si="29"/>
        <v>0</v>
      </c>
      <c r="BL2191" s="18" t="s">
        <v>276</v>
      </c>
      <c r="BM2191" s="205" t="s">
        <v>2713</v>
      </c>
    </row>
    <row r="2192" spans="1:65" s="2" customFormat="1" ht="16.5" customHeight="1">
      <c r="A2192" s="35"/>
      <c r="B2192" s="36"/>
      <c r="C2192" s="224" t="s">
        <v>2714</v>
      </c>
      <c r="D2192" s="224" t="s">
        <v>576</v>
      </c>
      <c r="E2192" s="225" t="s">
        <v>2707</v>
      </c>
      <c r="F2192" s="226" t="s">
        <v>2708</v>
      </c>
      <c r="G2192" s="227" t="s">
        <v>323</v>
      </c>
      <c r="H2192" s="228">
        <v>2</v>
      </c>
      <c r="I2192" s="229"/>
      <c r="J2192" s="230">
        <f t="shared" si="20"/>
        <v>0</v>
      </c>
      <c r="K2192" s="231"/>
      <c r="L2192" s="232"/>
      <c r="M2192" s="233" t="s">
        <v>1</v>
      </c>
      <c r="N2192" s="234" t="s">
        <v>42</v>
      </c>
      <c r="O2192" s="72"/>
      <c r="P2192" s="203">
        <f t="shared" si="21"/>
        <v>0</v>
      </c>
      <c r="Q2192" s="203">
        <v>2.0000000000000001E-4</v>
      </c>
      <c r="R2192" s="203">
        <f t="shared" si="22"/>
        <v>4.0000000000000002E-4</v>
      </c>
      <c r="S2192" s="203">
        <v>0</v>
      </c>
      <c r="T2192" s="204">
        <f t="shared" si="23"/>
        <v>0</v>
      </c>
      <c r="U2192" s="35"/>
      <c r="V2192" s="35"/>
      <c r="W2192" s="35"/>
      <c r="X2192" s="35"/>
      <c r="Y2192" s="35"/>
      <c r="Z2192" s="35"/>
      <c r="AA2192" s="35"/>
      <c r="AB2192" s="35"/>
      <c r="AC2192" s="35"/>
      <c r="AD2192" s="35"/>
      <c r="AE2192" s="35"/>
      <c r="AR2192" s="205" t="s">
        <v>341</v>
      </c>
      <c r="AT2192" s="205" t="s">
        <v>576</v>
      </c>
      <c r="AU2192" s="205" t="s">
        <v>87</v>
      </c>
      <c r="AY2192" s="18" t="s">
        <v>209</v>
      </c>
      <c r="BE2192" s="206">
        <f t="shared" si="24"/>
        <v>0</v>
      </c>
      <c r="BF2192" s="206">
        <f t="shared" si="25"/>
        <v>0</v>
      </c>
      <c r="BG2192" s="206">
        <f t="shared" si="26"/>
        <v>0</v>
      </c>
      <c r="BH2192" s="206">
        <f t="shared" si="27"/>
        <v>0</v>
      </c>
      <c r="BI2192" s="206">
        <f t="shared" si="28"/>
        <v>0</v>
      </c>
      <c r="BJ2192" s="18" t="s">
        <v>85</v>
      </c>
      <c r="BK2192" s="206">
        <f t="shared" si="29"/>
        <v>0</v>
      </c>
      <c r="BL2192" s="18" t="s">
        <v>276</v>
      </c>
      <c r="BM2192" s="205" t="s">
        <v>2715</v>
      </c>
    </row>
    <row r="2193" spans="1:65" s="2" customFormat="1" ht="24.2" customHeight="1">
      <c r="A2193" s="35"/>
      <c r="B2193" s="36"/>
      <c r="C2193" s="193" t="s">
        <v>2716</v>
      </c>
      <c r="D2193" s="193" t="s">
        <v>214</v>
      </c>
      <c r="E2193" s="194" t="s">
        <v>2717</v>
      </c>
      <c r="F2193" s="195" t="s">
        <v>2718</v>
      </c>
      <c r="G2193" s="196" t="s">
        <v>217</v>
      </c>
      <c r="H2193" s="197">
        <v>63</v>
      </c>
      <c r="I2193" s="198"/>
      <c r="J2193" s="199">
        <f t="shared" si="20"/>
        <v>0</v>
      </c>
      <c r="K2193" s="200"/>
      <c r="L2193" s="40"/>
      <c r="M2193" s="201" t="s">
        <v>1</v>
      </c>
      <c r="N2193" s="202" t="s">
        <v>42</v>
      </c>
      <c r="O2193" s="72"/>
      <c r="P2193" s="203">
        <f t="shared" si="21"/>
        <v>0</v>
      </c>
      <c r="Q2193" s="203">
        <v>0</v>
      </c>
      <c r="R2193" s="203">
        <f t="shared" si="22"/>
        <v>0</v>
      </c>
      <c r="S2193" s="203">
        <v>0</v>
      </c>
      <c r="T2193" s="204">
        <f t="shared" si="23"/>
        <v>0</v>
      </c>
      <c r="U2193" s="35"/>
      <c r="V2193" s="35"/>
      <c r="W2193" s="35"/>
      <c r="X2193" s="35"/>
      <c r="Y2193" s="35"/>
      <c r="Z2193" s="35"/>
      <c r="AA2193" s="35"/>
      <c r="AB2193" s="35"/>
      <c r="AC2193" s="35"/>
      <c r="AD2193" s="35"/>
      <c r="AE2193" s="35"/>
      <c r="AR2193" s="205" t="s">
        <v>276</v>
      </c>
      <c r="AT2193" s="205" t="s">
        <v>214</v>
      </c>
      <c r="AU2193" s="205" t="s">
        <v>87</v>
      </c>
      <c r="AY2193" s="18" t="s">
        <v>209</v>
      </c>
      <c r="BE2193" s="206">
        <f t="shared" si="24"/>
        <v>0</v>
      </c>
      <c r="BF2193" s="206">
        <f t="shared" si="25"/>
        <v>0</v>
      </c>
      <c r="BG2193" s="206">
        <f t="shared" si="26"/>
        <v>0</v>
      </c>
      <c r="BH2193" s="206">
        <f t="shared" si="27"/>
        <v>0</v>
      </c>
      <c r="BI2193" s="206">
        <f t="shared" si="28"/>
        <v>0</v>
      </c>
      <c r="BJ2193" s="18" t="s">
        <v>85</v>
      </c>
      <c r="BK2193" s="206">
        <f t="shared" si="29"/>
        <v>0</v>
      </c>
      <c r="BL2193" s="18" t="s">
        <v>276</v>
      </c>
      <c r="BM2193" s="205" t="s">
        <v>2719</v>
      </c>
    </row>
    <row r="2194" spans="1:65" s="15" customFormat="1">
      <c r="B2194" s="246"/>
      <c r="C2194" s="247"/>
      <c r="D2194" s="214" t="s">
        <v>555</v>
      </c>
      <c r="E2194" s="248" t="s">
        <v>1</v>
      </c>
      <c r="F2194" s="249" t="s">
        <v>2720</v>
      </c>
      <c r="G2194" s="247"/>
      <c r="H2194" s="248" t="s">
        <v>1</v>
      </c>
      <c r="I2194" s="250"/>
      <c r="J2194" s="247"/>
      <c r="K2194" s="247"/>
      <c r="L2194" s="251"/>
      <c r="M2194" s="252"/>
      <c r="N2194" s="253"/>
      <c r="O2194" s="253"/>
      <c r="P2194" s="253"/>
      <c r="Q2194" s="253"/>
      <c r="R2194" s="253"/>
      <c r="S2194" s="253"/>
      <c r="T2194" s="254"/>
      <c r="AT2194" s="255" t="s">
        <v>555</v>
      </c>
      <c r="AU2194" s="255" t="s">
        <v>87</v>
      </c>
      <c r="AV2194" s="15" t="s">
        <v>85</v>
      </c>
      <c r="AW2194" s="15" t="s">
        <v>32</v>
      </c>
      <c r="AX2194" s="15" t="s">
        <v>77</v>
      </c>
      <c r="AY2194" s="255" t="s">
        <v>209</v>
      </c>
    </row>
    <row r="2195" spans="1:65" s="13" customFormat="1">
      <c r="B2195" s="212"/>
      <c r="C2195" s="213"/>
      <c r="D2195" s="214" t="s">
        <v>555</v>
      </c>
      <c r="E2195" s="215" t="s">
        <v>1</v>
      </c>
      <c r="F2195" s="216" t="s">
        <v>2721</v>
      </c>
      <c r="G2195" s="213"/>
      <c r="H2195" s="217">
        <v>63</v>
      </c>
      <c r="I2195" s="218"/>
      <c r="J2195" s="213"/>
      <c r="K2195" s="213"/>
      <c r="L2195" s="219"/>
      <c r="M2195" s="220"/>
      <c r="N2195" s="221"/>
      <c r="O2195" s="221"/>
      <c r="P2195" s="221"/>
      <c r="Q2195" s="221"/>
      <c r="R2195" s="221"/>
      <c r="S2195" s="221"/>
      <c r="T2195" s="222"/>
      <c r="AT2195" s="223" t="s">
        <v>555</v>
      </c>
      <c r="AU2195" s="223" t="s">
        <v>87</v>
      </c>
      <c r="AV2195" s="13" t="s">
        <v>87</v>
      </c>
      <c r="AW2195" s="13" t="s">
        <v>32</v>
      </c>
      <c r="AX2195" s="13" t="s">
        <v>85</v>
      </c>
      <c r="AY2195" s="223" t="s">
        <v>209</v>
      </c>
    </row>
    <row r="2196" spans="1:65" s="2" customFormat="1" ht="24.2" customHeight="1">
      <c r="A2196" s="35"/>
      <c r="B2196" s="36"/>
      <c r="C2196" s="224" t="s">
        <v>2722</v>
      </c>
      <c r="D2196" s="224" t="s">
        <v>576</v>
      </c>
      <c r="E2196" s="225" t="s">
        <v>2723</v>
      </c>
      <c r="F2196" s="226" t="s">
        <v>2724</v>
      </c>
      <c r="G2196" s="227" t="s">
        <v>217</v>
      </c>
      <c r="H2196" s="228">
        <v>63</v>
      </c>
      <c r="I2196" s="229"/>
      <c r="J2196" s="230">
        <f>ROUND(I2196*H2196,2)</f>
        <v>0</v>
      </c>
      <c r="K2196" s="231"/>
      <c r="L2196" s="232"/>
      <c r="M2196" s="233" t="s">
        <v>1</v>
      </c>
      <c r="N2196" s="234" t="s">
        <v>42</v>
      </c>
      <c r="O2196" s="72"/>
      <c r="P2196" s="203">
        <f>O2196*H2196</f>
        <v>0</v>
      </c>
      <c r="Q2196" s="203">
        <v>0.03</v>
      </c>
      <c r="R2196" s="203">
        <f>Q2196*H2196</f>
        <v>1.89</v>
      </c>
      <c r="S2196" s="203">
        <v>0</v>
      </c>
      <c r="T2196" s="204">
        <f>S2196*H2196</f>
        <v>0</v>
      </c>
      <c r="U2196" s="35"/>
      <c r="V2196" s="35"/>
      <c r="W2196" s="35"/>
      <c r="X2196" s="35"/>
      <c r="Y2196" s="35"/>
      <c r="Z2196" s="35"/>
      <c r="AA2196" s="35"/>
      <c r="AB2196" s="35"/>
      <c r="AC2196" s="35"/>
      <c r="AD2196" s="35"/>
      <c r="AE2196" s="35"/>
      <c r="AR2196" s="205" t="s">
        <v>341</v>
      </c>
      <c r="AT2196" s="205" t="s">
        <v>576</v>
      </c>
      <c r="AU2196" s="205" t="s">
        <v>87</v>
      </c>
      <c r="AY2196" s="18" t="s">
        <v>209</v>
      </c>
      <c r="BE2196" s="206">
        <f>IF(N2196="základní",J2196,0)</f>
        <v>0</v>
      </c>
      <c r="BF2196" s="206">
        <f>IF(N2196="snížená",J2196,0)</f>
        <v>0</v>
      </c>
      <c r="BG2196" s="206">
        <f>IF(N2196="zákl. přenesená",J2196,0)</f>
        <v>0</v>
      </c>
      <c r="BH2196" s="206">
        <f>IF(N2196="sníž. přenesená",J2196,0)</f>
        <v>0</v>
      </c>
      <c r="BI2196" s="206">
        <f>IF(N2196="nulová",J2196,0)</f>
        <v>0</v>
      </c>
      <c r="BJ2196" s="18" t="s">
        <v>85</v>
      </c>
      <c r="BK2196" s="206">
        <f>ROUND(I2196*H2196,2)</f>
        <v>0</v>
      </c>
      <c r="BL2196" s="18" t="s">
        <v>276</v>
      </c>
      <c r="BM2196" s="205" t="s">
        <v>2725</v>
      </c>
    </row>
    <row r="2197" spans="1:65" s="2" customFormat="1" ht="87.75">
      <c r="A2197" s="35"/>
      <c r="B2197" s="36"/>
      <c r="C2197" s="37"/>
      <c r="D2197" s="214" t="s">
        <v>807</v>
      </c>
      <c r="E2197" s="37"/>
      <c r="F2197" s="256" t="s">
        <v>2726</v>
      </c>
      <c r="G2197" s="37"/>
      <c r="H2197" s="37"/>
      <c r="I2197" s="257"/>
      <c r="J2197" s="37"/>
      <c r="K2197" s="37"/>
      <c r="L2197" s="40"/>
      <c r="M2197" s="258"/>
      <c r="N2197" s="259"/>
      <c r="O2197" s="72"/>
      <c r="P2197" s="72"/>
      <c r="Q2197" s="72"/>
      <c r="R2197" s="72"/>
      <c r="S2197" s="72"/>
      <c r="T2197" s="73"/>
      <c r="U2197" s="35"/>
      <c r="V2197" s="35"/>
      <c r="W2197" s="35"/>
      <c r="X2197" s="35"/>
      <c r="Y2197" s="35"/>
      <c r="Z2197" s="35"/>
      <c r="AA2197" s="35"/>
      <c r="AB2197" s="35"/>
      <c r="AC2197" s="35"/>
      <c r="AD2197" s="35"/>
      <c r="AE2197" s="35"/>
      <c r="AT2197" s="18" t="s">
        <v>807</v>
      </c>
      <c r="AU2197" s="18" t="s">
        <v>87</v>
      </c>
    </row>
    <row r="2198" spans="1:65" s="2" customFormat="1" ht="24.2" customHeight="1">
      <c r="A2198" s="35"/>
      <c r="B2198" s="36"/>
      <c r="C2198" s="193" t="s">
        <v>2727</v>
      </c>
      <c r="D2198" s="193" t="s">
        <v>214</v>
      </c>
      <c r="E2198" s="194" t="s">
        <v>2728</v>
      </c>
      <c r="F2198" s="195" t="s">
        <v>2729</v>
      </c>
      <c r="G2198" s="196" t="s">
        <v>217</v>
      </c>
      <c r="H2198" s="197">
        <v>85.4</v>
      </c>
      <c r="I2198" s="198"/>
      <c r="J2198" s="199">
        <f>ROUND(I2198*H2198,2)</f>
        <v>0</v>
      </c>
      <c r="K2198" s="200"/>
      <c r="L2198" s="40"/>
      <c r="M2198" s="201" t="s">
        <v>1</v>
      </c>
      <c r="N2198" s="202" t="s">
        <v>42</v>
      </c>
      <c r="O2198" s="72"/>
      <c r="P2198" s="203">
        <f>O2198*H2198</f>
        <v>0</v>
      </c>
      <c r="Q2198" s="203">
        <v>0</v>
      </c>
      <c r="R2198" s="203">
        <f>Q2198*H2198</f>
        <v>0</v>
      </c>
      <c r="S2198" s="203">
        <v>0</v>
      </c>
      <c r="T2198" s="204">
        <f>S2198*H2198</f>
        <v>0</v>
      </c>
      <c r="U2198" s="35"/>
      <c r="V2198" s="35"/>
      <c r="W2198" s="35"/>
      <c r="X2198" s="35"/>
      <c r="Y2198" s="35"/>
      <c r="Z2198" s="35"/>
      <c r="AA2198" s="35"/>
      <c r="AB2198" s="35"/>
      <c r="AC2198" s="35"/>
      <c r="AD2198" s="35"/>
      <c r="AE2198" s="35"/>
      <c r="AR2198" s="205" t="s">
        <v>276</v>
      </c>
      <c r="AT2198" s="205" t="s">
        <v>214</v>
      </c>
      <c r="AU2198" s="205" t="s">
        <v>87</v>
      </c>
      <c r="AY2198" s="18" t="s">
        <v>209</v>
      </c>
      <c r="BE2198" s="206">
        <f>IF(N2198="základní",J2198,0)</f>
        <v>0</v>
      </c>
      <c r="BF2198" s="206">
        <f>IF(N2198="snížená",J2198,0)</f>
        <v>0</v>
      </c>
      <c r="BG2198" s="206">
        <f>IF(N2198="zákl. přenesená",J2198,0)</f>
        <v>0</v>
      </c>
      <c r="BH2198" s="206">
        <f>IF(N2198="sníž. přenesená",J2198,0)</f>
        <v>0</v>
      </c>
      <c r="BI2198" s="206">
        <f>IF(N2198="nulová",J2198,0)</f>
        <v>0</v>
      </c>
      <c r="BJ2198" s="18" t="s">
        <v>85</v>
      </c>
      <c r="BK2198" s="206">
        <f>ROUND(I2198*H2198,2)</f>
        <v>0</v>
      </c>
      <c r="BL2198" s="18" t="s">
        <v>276</v>
      </c>
      <c r="BM2198" s="205" t="s">
        <v>2730</v>
      </c>
    </row>
    <row r="2199" spans="1:65" s="15" customFormat="1">
      <c r="B2199" s="246"/>
      <c r="C2199" s="247"/>
      <c r="D2199" s="214" t="s">
        <v>555</v>
      </c>
      <c r="E2199" s="248" t="s">
        <v>1</v>
      </c>
      <c r="F2199" s="249" t="s">
        <v>2731</v>
      </c>
      <c r="G2199" s="247"/>
      <c r="H2199" s="248" t="s">
        <v>1</v>
      </c>
      <c r="I2199" s="250"/>
      <c r="J2199" s="247"/>
      <c r="K2199" s="247"/>
      <c r="L2199" s="251"/>
      <c r="M2199" s="252"/>
      <c r="N2199" s="253"/>
      <c r="O2199" s="253"/>
      <c r="P2199" s="253"/>
      <c r="Q2199" s="253"/>
      <c r="R2199" s="253"/>
      <c r="S2199" s="253"/>
      <c r="T2199" s="254"/>
      <c r="AT2199" s="255" t="s">
        <v>555</v>
      </c>
      <c r="AU2199" s="255" t="s">
        <v>87</v>
      </c>
      <c r="AV2199" s="15" t="s">
        <v>85</v>
      </c>
      <c r="AW2199" s="15" t="s">
        <v>32</v>
      </c>
      <c r="AX2199" s="15" t="s">
        <v>77</v>
      </c>
      <c r="AY2199" s="255" t="s">
        <v>209</v>
      </c>
    </row>
    <row r="2200" spans="1:65" s="15" customFormat="1">
      <c r="B2200" s="246"/>
      <c r="C2200" s="247"/>
      <c r="D2200" s="214" t="s">
        <v>555</v>
      </c>
      <c r="E2200" s="248" t="s">
        <v>1</v>
      </c>
      <c r="F2200" s="249" t="s">
        <v>2732</v>
      </c>
      <c r="G2200" s="247"/>
      <c r="H2200" s="248" t="s">
        <v>1</v>
      </c>
      <c r="I2200" s="250"/>
      <c r="J2200" s="247"/>
      <c r="K2200" s="247"/>
      <c r="L2200" s="251"/>
      <c r="M2200" s="252"/>
      <c r="N2200" s="253"/>
      <c r="O2200" s="253"/>
      <c r="P2200" s="253"/>
      <c r="Q2200" s="253"/>
      <c r="R2200" s="253"/>
      <c r="S2200" s="253"/>
      <c r="T2200" s="254"/>
      <c r="AT2200" s="255" t="s">
        <v>555</v>
      </c>
      <c r="AU2200" s="255" t="s">
        <v>87</v>
      </c>
      <c r="AV2200" s="15" t="s">
        <v>85</v>
      </c>
      <c r="AW2200" s="15" t="s">
        <v>32</v>
      </c>
      <c r="AX2200" s="15" t="s">
        <v>77</v>
      </c>
      <c r="AY2200" s="255" t="s">
        <v>209</v>
      </c>
    </row>
    <row r="2201" spans="1:65" s="13" customFormat="1">
      <c r="B2201" s="212"/>
      <c r="C2201" s="213"/>
      <c r="D2201" s="214" t="s">
        <v>555</v>
      </c>
      <c r="E2201" s="215" t="s">
        <v>1</v>
      </c>
      <c r="F2201" s="216" t="s">
        <v>2733</v>
      </c>
      <c r="G2201" s="213"/>
      <c r="H2201" s="217">
        <v>85.4</v>
      </c>
      <c r="I2201" s="218"/>
      <c r="J2201" s="213"/>
      <c r="K2201" s="213"/>
      <c r="L2201" s="219"/>
      <c r="M2201" s="220"/>
      <c r="N2201" s="221"/>
      <c r="O2201" s="221"/>
      <c r="P2201" s="221"/>
      <c r="Q2201" s="221"/>
      <c r="R2201" s="221"/>
      <c r="S2201" s="221"/>
      <c r="T2201" s="222"/>
      <c r="AT2201" s="223" t="s">
        <v>555</v>
      </c>
      <c r="AU2201" s="223" t="s">
        <v>87</v>
      </c>
      <c r="AV2201" s="13" t="s">
        <v>87</v>
      </c>
      <c r="AW2201" s="13" t="s">
        <v>32</v>
      </c>
      <c r="AX2201" s="13" t="s">
        <v>85</v>
      </c>
      <c r="AY2201" s="223" t="s">
        <v>209</v>
      </c>
    </row>
    <row r="2202" spans="1:65" s="2" customFormat="1" ht="24.2" customHeight="1">
      <c r="A2202" s="35"/>
      <c r="B2202" s="36"/>
      <c r="C2202" s="224" t="s">
        <v>2734</v>
      </c>
      <c r="D2202" s="224" t="s">
        <v>576</v>
      </c>
      <c r="E2202" s="225" t="s">
        <v>2735</v>
      </c>
      <c r="F2202" s="226" t="s">
        <v>2736</v>
      </c>
      <c r="G2202" s="227" t="s">
        <v>217</v>
      </c>
      <c r="H2202" s="228">
        <v>85.4</v>
      </c>
      <c r="I2202" s="229"/>
      <c r="J2202" s="230">
        <f>ROUND(I2202*H2202,2)</f>
        <v>0</v>
      </c>
      <c r="K2202" s="231"/>
      <c r="L2202" s="232"/>
      <c r="M2202" s="233" t="s">
        <v>1</v>
      </c>
      <c r="N2202" s="234" t="s">
        <v>42</v>
      </c>
      <c r="O2202" s="72"/>
      <c r="P2202" s="203">
        <f>O2202*H2202</f>
        <v>0</v>
      </c>
      <c r="Q2202" s="203">
        <v>0.03</v>
      </c>
      <c r="R2202" s="203">
        <f>Q2202*H2202</f>
        <v>2.5620000000000003</v>
      </c>
      <c r="S2202" s="203">
        <v>0</v>
      </c>
      <c r="T2202" s="204">
        <f>S2202*H2202</f>
        <v>0</v>
      </c>
      <c r="U2202" s="35"/>
      <c r="V2202" s="35"/>
      <c r="W2202" s="35"/>
      <c r="X2202" s="35"/>
      <c r="Y2202" s="35"/>
      <c r="Z2202" s="35"/>
      <c r="AA2202" s="35"/>
      <c r="AB2202" s="35"/>
      <c r="AC2202" s="35"/>
      <c r="AD2202" s="35"/>
      <c r="AE2202" s="35"/>
      <c r="AR2202" s="205" t="s">
        <v>341</v>
      </c>
      <c r="AT2202" s="205" t="s">
        <v>576</v>
      </c>
      <c r="AU2202" s="205" t="s">
        <v>87</v>
      </c>
      <c r="AY2202" s="18" t="s">
        <v>209</v>
      </c>
      <c r="BE2202" s="206">
        <f>IF(N2202="základní",J2202,0)</f>
        <v>0</v>
      </c>
      <c r="BF2202" s="206">
        <f>IF(N2202="snížená",J2202,0)</f>
        <v>0</v>
      </c>
      <c r="BG2202" s="206">
        <f>IF(N2202="zákl. přenesená",J2202,0)</f>
        <v>0</v>
      </c>
      <c r="BH2202" s="206">
        <f>IF(N2202="sníž. přenesená",J2202,0)</f>
        <v>0</v>
      </c>
      <c r="BI2202" s="206">
        <f>IF(N2202="nulová",J2202,0)</f>
        <v>0</v>
      </c>
      <c r="BJ2202" s="18" t="s">
        <v>85</v>
      </c>
      <c r="BK2202" s="206">
        <f>ROUND(I2202*H2202,2)</f>
        <v>0</v>
      </c>
      <c r="BL2202" s="18" t="s">
        <v>276</v>
      </c>
      <c r="BM2202" s="205" t="s">
        <v>2737</v>
      </c>
    </row>
    <row r="2203" spans="1:65" s="2" customFormat="1" ht="185.25">
      <c r="A2203" s="35"/>
      <c r="B2203" s="36"/>
      <c r="C2203" s="37"/>
      <c r="D2203" s="214" t="s">
        <v>807</v>
      </c>
      <c r="E2203" s="37"/>
      <c r="F2203" s="256" t="s">
        <v>2738</v>
      </c>
      <c r="G2203" s="37"/>
      <c r="H2203" s="37"/>
      <c r="I2203" s="257"/>
      <c r="J2203" s="37"/>
      <c r="K2203" s="37"/>
      <c r="L2203" s="40"/>
      <c r="M2203" s="258"/>
      <c r="N2203" s="259"/>
      <c r="O2203" s="72"/>
      <c r="P2203" s="72"/>
      <c r="Q2203" s="72"/>
      <c r="R2203" s="72"/>
      <c r="S2203" s="72"/>
      <c r="T2203" s="73"/>
      <c r="U2203" s="35"/>
      <c r="V2203" s="35"/>
      <c r="W2203" s="35"/>
      <c r="X2203" s="35"/>
      <c r="Y2203" s="35"/>
      <c r="Z2203" s="35"/>
      <c r="AA2203" s="35"/>
      <c r="AB2203" s="35"/>
      <c r="AC2203" s="35"/>
      <c r="AD2203" s="35"/>
      <c r="AE2203" s="35"/>
      <c r="AT2203" s="18" t="s">
        <v>807</v>
      </c>
      <c r="AU2203" s="18" t="s">
        <v>87</v>
      </c>
    </row>
    <row r="2204" spans="1:65" s="2" customFormat="1" ht="33" customHeight="1">
      <c r="A2204" s="35"/>
      <c r="B2204" s="36"/>
      <c r="C2204" s="193" t="s">
        <v>2739</v>
      </c>
      <c r="D2204" s="193" t="s">
        <v>214</v>
      </c>
      <c r="E2204" s="194" t="s">
        <v>2740</v>
      </c>
      <c r="F2204" s="195" t="s">
        <v>2741</v>
      </c>
      <c r="G2204" s="196" t="s">
        <v>217</v>
      </c>
      <c r="H2204" s="197">
        <v>139.68199999999999</v>
      </c>
      <c r="I2204" s="198"/>
      <c r="J2204" s="199">
        <f>ROUND(I2204*H2204,2)</f>
        <v>0</v>
      </c>
      <c r="K2204" s="200"/>
      <c r="L2204" s="40"/>
      <c r="M2204" s="201" t="s">
        <v>1</v>
      </c>
      <c r="N2204" s="202" t="s">
        <v>42</v>
      </c>
      <c r="O2204" s="72"/>
      <c r="P2204" s="203">
        <f>O2204*H2204</f>
        <v>0</v>
      </c>
      <c r="Q2204" s="203">
        <v>0</v>
      </c>
      <c r="R2204" s="203">
        <f>Q2204*H2204</f>
        <v>0</v>
      </c>
      <c r="S2204" s="203">
        <v>0</v>
      </c>
      <c r="T2204" s="204">
        <f>S2204*H2204</f>
        <v>0</v>
      </c>
      <c r="U2204" s="35"/>
      <c r="V2204" s="35"/>
      <c r="W2204" s="35"/>
      <c r="X2204" s="35"/>
      <c r="Y2204" s="35"/>
      <c r="Z2204" s="35"/>
      <c r="AA2204" s="35"/>
      <c r="AB2204" s="35"/>
      <c r="AC2204" s="35"/>
      <c r="AD2204" s="35"/>
      <c r="AE2204" s="35"/>
      <c r="AR2204" s="205" t="s">
        <v>276</v>
      </c>
      <c r="AT2204" s="205" t="s">
        <v>214</v>
      </c>
      <c r="AU2204" s="205" t="s">
        <v>87</v>
      </c>
      <c r="AY2204" s="18" t="s">
        <v>209</v>
      </c>
      <c r="BE2204" s="206">
        <f>IF(N2204="základní",J2204,0)</f>
        <v>0</v>
      </c>
      <c r="BF2204" s="206">
        <f>IF(N2204="snížená",J2204,0)</f>
        <v>0</v>
      </c>
      <c r="BG2204" s="206">
        <f>IF(N2204="zákl. přenesená",J2204,0)</f>
        <v>0</v>
      </c>
      <c r="BH2204" s="206">
        <f>IF(N2204="sníž. přenesená",J2204,0)</f>
        <v>0</v>
      </c>
      <c r="BI2204" s="206">
        <f>IF(N2204="nulová",J2204,0)</f>
        <v>0</v>
      </c>
      <c r="BJ2204" s="18" t="s">
        <v>85</v>
      </c>
      <c r="BK2204" s="206">
        <f>ROUND(I2204*H2204,2)</f>
        <v>0</v>
      </c>
      <c r="BL2204" s="18" t="s">
        <v>276</v>
      </c>
      <c r="BM2204" s="205" t="s">
        <v>2742</v>
      </c>
    </row>
    <row r="2205" spans="1:65" s="15" customFormat="1">
      <c r="B2205" s="246"/>
      <c r="C2205" s="247"/>
      <c r="D2205" s="214" t="s">
        <v>555</v>
      </c>
      <c r="E2205" s="248" t="s">
        <v>1</v>
      </c>
      <c r="F2205" s="249" t="s">
        <v>2743</v>
      </c>
      <c r="G2205" s="247"/>
      <c r="H2205" s="248" t="s">
        <v>1</v>
      </c>
      <c r="I2205" s="250"/>
      <c r="J2205" s="247"/>
      <c r="K2205" s="247"/>
      <c r="L2205" s="251"/>
      <c r="M2205" s="252"/>
      <c r="N2205" s="253"/>
      <c r="O2205" s="253"/>
      <c r="P2205" s="253"/>
      <c r="Q2205" s="253"/>
      <c r="R2205" s="253"/>
      <c r="S2205" s="253"/>
      <c r="T2205" s="254"/>
      <c r="AT2205" s="255" t="s">
        <v>555</v>
      </c>
      <c r="AU2205" s="255" t="s">
        <v>87</v>
      </c>
      <c r="AV2205" s="15" t="s">
        <v>85</v>
      </c>
      <c r="AW2205" s="15" t="s">
        <v>32</v>
      </c>
      <c r="AX2205" s="15" t="s">
        <v>77</v>
      </c>
      <c r="AY2205" s="255" t="s">
        <v>209</v>
      </c>
    </row>
    <row r="2206" spans="1:65" s="15" customFormat="1">
      <c r="B2206" s="246"/>
      <c r="C2206" s="247"/>
      <c r="D2206" s="214" t="s">
        <v>555</v>
      </c>
      <c r="E2206" s="248" t="s">
        <v>1</v>
      </c>
      <c r="F2206" s="249" t="s">
        <v>2744</v>
      </c>
      <c r="G2206" s="247"/>
      <c r="H2206" s="248" t="s">
        <v>1</v>
      </c>
      <c r="I2206" s="250"/>
      <c r="J2206" s="247"/>
      <c r="K2206" s="247"/>
      <c r="L2206" s="251"/>
      <c r="M2206" s="252"/>
      <c r="N2206" s="253"/>
      <c r="O2206" s="253"/>
      <c r="P2206" s="253"/>
      <c r="Q2206" s="253"/>
      <c r="R2206" s="253"/>
      <c r="S2206" s="253"/>
      <c r="T2206" s="254"/>
      <c r="AT2206" s="255" t="s">
        <v>555</v>
      </c>
      <c r="AU2206" s="255" t="s">
        <v>87</v>
      </c>
      <c r="AV2206" s="15" t="s">
        <v>85</v>
      </c>
      <c r="AW2206" s="15" t="s">
        <v>32</v>
      </c>
      <c r="AX2206" s="15" t="s">
        <v>77</v>
      </c>
      <c r="AY2206" s="255" t="s">
        <v>209</v>
      </c>
    </row>
    <row r="2207" spans="1:65" s="13" customFormat="1" ht="22.5">
      <c r="B2207" s="212"/>
      <c r="C2207" s="213"/>
      <c r="D2207" s="214" t="s">
        <v>555</v>
      </c>
      <c r="E2207" s="215" t="s">
        <v>1</v>
      </c>
      <c r="F2207" s="216" t="s">
        <v>2745</v>
      </c>
      <c r="G2207" s="213"/>
      <c r="H2207" s="217">
        <v>42.741999999999997</v>
      </c>
      <c r="I2207" s="218"/>
      <c r="J2207" s="213"/>
      <c r="K2207" s="213"/>
      <c r="L2207" s="219"/>
      <c r="M2207" s="220"/>
      <c r="N2207" s="221"/>
      <c r="O2207" s="221"/>
      <c r="P2207" s="221"/>
      <c r="Q2207" s="221"/>
      <c r="R2207" s="221"/>
      <c r="S2207" s="221"/>
      <c r="T2207" s="222"/>
      <c r="AT2207" s="223" t="s">
        <v>555</v>
      </c>
      <c r="AU2207" s="223" t="s">
        <v>87</v>
      </c>
      <c r="AV2207" s="13" t="s">
        <v>87</v>
      </c>
      <c r="AW2207" s="13" t="s">
        <v>32</v>
      </c>
      <c r="AX2207" s="13" t="s">
        <v>77</v>
      </c>
      <c r="AY2207" s="223" t="s">
        <v>209</v>
      </c>
    </row>
    <row r="2208" spans="1:65" s="15" customFormat="1">
      <c r="B2208" s="246"/>
      <c r="C2208" s="247"/>
      <c r="D2208" s="214" t="s">
        <v>555</v>
      </c>
      <c r="E2208" s="248" t="s">
        <v>1</v>
      </c>
      <c r="F2208" s="249" t="s">
        <v>2746</v>
      </c>
      <c r="G2208" s="247"/>
      <c r="H2208" s="248" t="s">
        <v>1</v>
      </c>
      <c r="I2208" s="250"/>
      <c r="J2208" s="247"/>
      <c r="K2208" s="247"/>
      <c r="L2208" s="251"/>
      <c r="M2208" s="252"/>
      <c r="N2208" s="253"/>
      <c r="O2208" s="253"/>
      <c r="P2208" s="253"/>
      <c r="Q2208" s="253"/>
      <c r="R2208" s="253"/>
      <c r="S2208" s="253"/>
      <c r="T2208" s="254"/>
      <c r="AT2208" s="255" t="s">
        <v>555</v>
      </c>
      <c r="AU2208" s="255" t="s">
        <v>87</v>
      </c>
      <c r="AV2208" s="15" t="s">
        <v>85</v>
      </c>
      <c r="AW2208" s="15" t="s">
        <v>32</v>
      </c>
      <c r="AX2208" s="15" t="s">
        <v>77</v>
      </c>
      <c r="AY2208" s="255" t="s">
        <v>209</v>
      </c>
    </row>
    <row r="2209" spans="1:65" s="15" customFormat="1">
      <c r="B2209" s="246"/>
      <c r="C2209" s="247"/>
      <c r="D2209" s="214" t="s">
        <v>555</v>
      </c>
      <c r="E2209" s="248" t="s">
        <v>1</v>
      </c>
      <c r="F2209" s="249" t="s">
        <v>2747</v>
      </c>
      <c r="G2209" s="247"/>
      <c r="H2209" s="248" t="s">
        <v>1</v>
      </c>
      <c r="I2209" s="250"/>
      <c r="J2209" s="247"/>
      <c r="K2209" s="247"/>
      <c r="L2209" s="251"/>
      <c r="M2209" s="252"/>
      <c r="N2209" s="253"/>
      <c r="O2209" s="253"/>
      <c r="P2209" s="253"/>
      <c r="Q2209" s="253"/>
      <c r="R2209" s="253"/>
      <c r="S2209" s="253"/>
      <c r="T2209" s="254"/>
      <c r="AT2209" s="255" t="s">
        <v>555</v>
      </c>
      <c r="AU2209" s="255" t="s">
        <v>87</v>
      </c>
      <c r="AV2209" s="15" t="s">
        <v>85</v>
      </c>
      <c r="AW2209" s="15" t="s">
        <v>32</v>
      </c>
      <c r="AX2209" s="15" t="s">
        <v>77</v>
      </c>
      <c r="AY2209" s="255" t="s">
        <v>209</v>
      </c>
    </row>
    <row r="2210" spans="1:65" s="13" customFormat="1" ht="22.5">
      <c r="B2210" s="212"/>
      <c r="C2210" s="213"/>
      <c r="D2210" s="214" t="s">
        <v>555</v>
      </c>
      <c r="E2210" s="215" t="s">
        <v>1</v>
      </c>
      <c r="F2210" s="216" t="s">
        <v>2748</v>
      </c>
      <c r="G2210" s="213"/>
      <c r="H2210" s="217">
        <v>96.94</v>
      </c>
      <c r="I2210" s="218"/>
      <c r="J2210" s="213"/>
      <c r="K2210" s="213"/>
      <c r="L2210" s="219"/>
      <c r="M2210" s="220"/>
      <c r="N2210" s="221"/>
      <c r="O2210" s="221"/>
      <c r="P2210" s="221"/>
      <c r="Q2210" s="221"/>
      <c r="R2210" s="221"/>
      <c r="S2210" s="221"/>
      <c r="T2210" s="222"/>
      <c r="AT2210" s="223" t="s">
        <v>555</v>
      </c>
      <c r="AU2210" s="223" t="s">
        <v>87</v>
      </c>
      <c r="AV2210" s="13" t="s">
        <v>87</v>
      </c>
      <c r="AW2210" s="13" t="s">
        <v>32</v>
      </c>
      <c r="AX2210" s="13" t="s">
        <v>77</v>
      </c>
      <c r="AY2210" s="223" t="s">
        <v>209</v>
      </c>
    </row>
    <row r="2211" spans="1:65" s="14" customFormat="1">
      <c r="B2211" s="235"/>
      <c r="C2211" s="236"/>
      <c r="D2211" s="214" t="s">
        <v>555</v>
      </c>
      <c r="E2211" s="237" t="s">
        <v>1</v>
      </c>
      <c r="F2211" s="238" t="s">
        <v>645</v>
      </c>
      <c r="G2211" s="236"/>
      <c r="H2211" s="239">
        <v>139.68199999999999</v>
      </c>
      <c r="I2211" s="240"/>
      <c r="J2211" s="236"/>
      <c r="K2211" s="236"/>
      <c r="L2211" s="241"/>
      <c r="M2211" s="242"/>
      <c r="N2211" s="243"/>
      <c r="O2211" s="243"/>
      <c r="P2211" s="243"/>
      <c r="Q2211" s="243"/>
      <c r="R2211" s="243"/>
      <c r="S2211" s="243"/>
      <c r="T2211" s="244"/>
      <c r="AT2211" s="245" t="s">
        <v>555</v>
      </c>
      <c r="AU2211" s="245" t="s">
        <v>87</v>
      </c>
      <c r="AV2211" s="14" t="s">
        <v>218</v>
      </c>
      <c r="AW2211" s="14" t="s">
        <v>32</v>
      </c>
      <c r="AX2211" s="14" t="s">
        <v>85</v>
      </c>
      <c r="AY2211" s="245" t="s">
        <v>209</v>
      </c>
    </row>
    <row r="2212" spans="1:65" s="2" customFormat="1" ht="16.5" customHeight="1">
      <c r="A2212" s="35"/>
      <c r="B2212" s="36"/>
      <c r="C2212" s="224" t="s">
        <v>2749</v>
      </c>
      <c r="D2212" s="224" t="s">
        <v>576</v>
      </c>
      <c r="E2212" s="225" t="s">
        <v>2750</v>
      </c>
      <c r="F2212" s="226" t="s">
        <v>2751</v>
      </c>
      <c r="G2212" s="227" t="s">
        <v>217</v>
      </c>
      <c r="H2212" s="228">
        <v>139.68199999999999</v>
      </c>
      <c r="I2212" s="229"/>
      <c r="J2212" s="230">
        <f>ROUND(I2212*H2212,2)</f>
        <v>0</v>
      </c>
      <c r="K2212" s="231"/>
      <c r="L2212" s="232"/>
      <c r="M2212" s="233" t="s">
        <v>1</v>
      </c>
      <c r="N2212" s="234" t="s">
        <v>42</v>
      </c>
      <c r="O2212" s="72"/>
      <c r="P2212" s="203">
        <f>O2212*H2212</f>
        <v>0</v>
      </c>
      <c r="Q2212" s="203">
        <v>0.03</v>
      </c>
      <c r="R2212" s="203">
        <f>Q2212*H2212</f>
        <v>4.1904599999999999</v>
      </c>
      <c r="S2212" s="203">
        <v>0</v>
      </c>
      <c r="T2212" s="204">
        <f>S2212*H2212</f>
        <v>0</v>
      </c>
      <c r="U2212" s="35"/>
      <c r="V2212" s="35"/>
      <c r="W2212" s="35"/>
      <c r="X2212" s="35"/>
      <c r="Y2212" s="35"/>
      <c r="Z2212" s="35"/>
      <c r="AA2212" s="35"/>
      <c r="AB2212" s="35"/>
      <c r="AC2212" s="35"/>
      <c r="AD2212" s="35"/>
      <c r="AE2212" s="35"/>
      <c r="AR2212" s="205" t="s">
        <v>341</v>
      </c>
      <c r="AT2212" s="205" t="s">
        <v>576</v>
      </c>
      <c r="AU2212" s="205" t="s">
        <v>87</v>
      </c>
      <c r="AY2212" s="18" t="s">
        <v>209</v>
      </c>
      <c r="BE2212" s="206">
        <f>IF(N2212="základní",J2212,0)</f>
        <v>0</v>
      </c>
      <c r="BF2212" s="206">
        <f>IF(N2212="snížená",J2212,0)</f>
        <v>0</v>
      </c>
      <c r="BG2212" s="206">
        <f>IF(N2212="zákl. přenesená",J2212,0)</f>
        <v>0</v>
      </c>
      <c r="BH2212" s="206">
        <f>IF(N2212="sníž. přenesená",J2212,0)</f>
        <v>0</v>
      </c>
      <c r="BI2212" s="206">
        <f>IF(N2212="nulová",J2212,0)</f>
        <v>0</v>
      </c>
      <c r="BJ2212" s="18" t="s">
        <v>85</v>
      </c>
      <c r="BK2212" s="206">
        <f>ROUND(I2212*H2212,2)</f>
        <v>0</v>
      </c>
      <c r="BL2212" s="18" t="s">
        <v>276</v>
      </c>
      <c r="BM2212" s="205" t="s">
        <v>2752</v>
      </c>
    </row>
    <row r="2213" spans="1:65" s="2" customFormat="1" ht="48.75">
      <c r="A2213" s="35"/>
      <c r="B2213" s="36"/>
      <c r="C2213" s="37"/>
      <c r="D2213" s="214" t="s">
        <v>807</v>
      </c>
      <c r="E2213" s="37"/>
      <c r="F2213" s="256" t="s">
        <v>2753</v>
      </c>
      <c r="G2213" s="37"/>
      <c r="H2213" s="37"/>
      <c r="I2213" s="257"/>
      <c r="J2213" s="37"/>
      <c r="K2213" s="37"/>
      <c r="L2213" s="40"/>
      <c r="M2213" s="258"/>
      <c r="N2213" s="259"/>
      <c r="O2213" s="72"/>
      <c r="P2213" s="72"/>
      <c r="Q2213" s="72"/>
      <c r="R2213" s="72"/>
      <c r="S2213" s="72"/>
      <c r="T2213" s="73"/>
      <c r="U2213" s="35"/>
      <c r="V2213" s="35"/>
      <c r="W2213" s="35"/>
      <c r="X2213" s="35"/>
      <c r="Y2213" s="35"/>
      <c r="Z2213" s="35"/>
      <c r="AA2213" s="35"/>
      <c r="AB2213" s="35"/>
      <c r="AC2213" s="35"/>
      <c r="AD2213" s="35"/>
      <c r="AE2213" s="35"/>
      <c r="AT2213" s="18" t="s">
        <v>807</v>
      </c>
      <c r="AU2213" s="18" t="s">
        <v>87</v>
      </c>
    </row>
    <row r="2214" spans="1:65" s="2" customFormat="1" ht="24.2" customHeight="1">
      <c r="A2214" s="35"/>
      <c r="B2214" s="36"/>
      <c r="C2214" s="193" t="s">
        <v>2754</v>
      </c>
      <c r="D2214" s="193" t="s">
        <v>214</v>
      </c>
      <c r="E2214" s="194" t="s">
        <v>2755</v>
      </c>
      <c r="F2214" s="195" t="s">
        <v>2756</v>
      </c>
      <c r="G2214" s="196" t="s">
        <v>217</v>
      </c>
      <c r="H2214" s="197">
        <v>63</v>
      </c>
      <c r="I2214" s="198"/>
      <c r="J2214" s="199">
        <f>ROUND(I2214*H2214,2)</f>
        <v>0</v>
      </c>
      <c r="K2214" s="200"/>
      <c r="L2214" s="40"/>
      <c r="M2214" s="201" t="s">
        <v>1</v>
      </c>
      <c r="N2214" s="202" t="s">
        <v>42</v>
      </c>
      <c r="O2214" s="72"/>
      <c r="P2214" s="203">
        <f>O2214*H2214</f>
        <v>0</v>
      </c>
      <c r="Q2214" s="203">
        <v>0</v>
      </c>
      <c r="R2214" s="203">
        <f>Q2214*H2214</f>
        <v>0</v>
      </c>
      <c r="S2214" s="203">
        <v>0</v>
      </c>
      <c r="T2214" s="204">
        <f>S2214*H2214</f>
        <v>0</v>
      </c>
      <c r="U2214" s="35"/>
      <c r="V2214" s="35"/>
      <c r="W2214" s="35"/>
      <c r="X2214" s="35"/>
      <c r="Y2214" s="35"/>
      <c r="Z2214" s="35"/>
      <c r="AA2214" s="35"/>
      <c r="AB2214" s="35"/>
      <c r="AC2214" s="35"/>
      <c r="AD2214" s="35"/>
      <c r="AE2214" s="35"/>
      <c r="AR2214" s="205" t="s">
        <v>276</v>
      </c>
      <c r="AT2214" s="205" t="s">
        <v>214</v>
      </c>
      <c r="AU2214" s="205" t="s">
        <v>87</v>
      </c>
      <c r="AY2214" s="18" t="s">
        <v>209</v>
      </c>
      <c r="BE2214" s="206">
        <f>IF(N2214="základní",J2214,0)</f>
        <v>0</v>
      </c>
      <c r="BF2214" s="206">
        <f>IF(N2214="snížená",J2214,0)</f>
        <v>0</v>
      </c>
      <c r="BG2214" s="206">
        <f>IF(N2214="zákl. přenesená",J2214,0)</f>
        <v>0</v>
      </c>
      <c r="BH2214" s="206">
        <f>IF(N2214="sníž. přenesená",J2214,0)</f>
        <v>0</v>
      </c>
      <c r="BI2214" s="206">
        <f>IF(N2214="nulová",J2214,0)</f>
        <v>0</v>
      </c>
      <c r="BJ2214" s="18" t="s">
        <v>85</v>
      </c>
      <c r="BK2214" s="206">
        <f>ROUND(I2214*H2214,2)</f>
        <v>0</v>
      </c>
      <c r="BL2214" s="18" t="s">
        <v>276</v>
      </c>
      <c r="BM2214" s="205" t="s">
        <v>2757</v>
      </c>
    </row>
    <row r="2215" spans="1:65" s="2" customFormat="1" ht="16.5" customHeight="1">
      <c r="A2215" s="35"/>
      <c r="B2215" s="36"/>
      <c r="C2215" s="224" t="s">
        <v>2758</v>
      </c>
      <c r="D2215" s="224" t="s">
        <v>576</v>
      </c>
      <c r="E2215" s="225" t="s">
        <v>2759</v>
      </c>
      <c r="F2215" s="226" t="s">
        <v>2760</v>
      </c>
      <c r="G2215" s="227" t="s">
        <v>2761</v>
      </c>
      <c r="H2215" s="228">
        <v>7</v>
      </c>
      <c r="I2215" s="229"/>
      <c r="J2215" s="230">
        <f>ROUND(I2215*H2215,2)</f>
        <v>0</v>
      </c>
      <c r="K2215" s="231"/>
      <c r="L2215" s="232"/>
      <c r="M2215" s="233" t="s">
        <v>1</v>
      </c>
      <c r="N2215" s="234" t="s">
        <v>42</v>
      </c>
      <c r="O2215" s="72"/>
      <c r="P2215" s="203">
        <f>O2215*H2215</f>
        <v>0</v>
      </c>
      <c r="Q2215" s="203">
        <v>0</v>
      </c>
      <c r="R2215" s="203">
        <f>Q2215*H2215</f>
        <v>0</v>
      </c>
      <c r="S2215" s="203">
        <v>0</v>
      </c>
      <c r="T2215" s="204">
        <f>S2215*H2215</f>
        <v>0</v>
      </c>
      <c r="U2215" s="35"/>
      <c r="V2215" s="35"/>
      <c r="W2215" s="35"/>
      <c r="X2215" s="35"/>
      <c r="Y2215" s="35"/>
      <c r="Z2215" s="35"/>
      <c r="AA2215" s="35"/>
      <c r="AB2215" s="35"/>
      <c r="AC2215" s="35"/>
      <c r="AD2215" s="35"/>
      <c r="AE2215" s="35"/>
      <c r="AR2215" s="205" t="s">
        <v>341</v>
      </c>
      <c r="AT2215" s="205" t="s">
        <v>576</v>
      </c>
      <c r="AU2215" s="205" t="s">
        <v>87</v>
      </c>
      <c r="AY2215" s="18" t="s">
        <v>209</v>
      </c>
      <c r="BE2215" s="206">
        <f>IF(N2215="základní",J2215,0)</f>
        <v>0</v>
      </c>
      <c r="BF2215" s="206">
        <f>IF(N2215="snížená",J2215,0)</f>
        <v>0</v>
      </c>
      <c r="BG2215" s="206">
        <f>IF(N2215="zákl. přenesená",J2215,0)</f>
        <v>0</v>
      </c>
      <c r="BH2215" s="206">
        <f>IF(N2215="sníž. přenesená",J2215,0)</f>
        <v>0</v>
      </c>
      <c r="BI2215" s="206">
        <f>IF(N2215="nulová",J2215,0)</f>
        <v>0</v>
      </c>
      <c r="BJ2215" s="18" t="s">
        <v>85</v>
      </c>
      <c r="BK2215" s="206">
        <f>ROUND(I2215*H2215,2)</f>
        <v>0</v>
      </c>
      <c r="BL2215" s="18" t="s">
        <v>276</v>
      </c>
      <c r="BM2215" s="205" t="s">
        <v>2762</v>
      </c>
    </row>
    <row r="2216" spans="1:65" s="2" customFormat="1" ht="24.2" customHeight="1">
      <c r="A2216" s="35"/>
      <c r="B2216" s="36"/>
      <c r="C2216" s="193" t="s">
        <v>2763</v>
      </c>
      <c r="D2216" s="193" t="s">
        <v>214</v>
      </c>
      <c r="E2216" s="194" t="s">
        <v>2764</v>
      </c>
      <c r="F2216" s="195" t="s">
        <v>2765</v>
      </c>
      <c r="G2216" s="196" t="s">
        <v>217</v>
      </c>
      <c r="H2216" s="197">
        <v>63</v>
      </c>
      <c r="I2216" s="198"/>
      <c r="J2216" s="199">
        <f>ROUND(I2216*H2216,2)</f>
        <v>0</v>
      </c>
      <c r="K2216" s="200"/>
      <c r="L2216" s="40"/>
      <c r="M2216" s="201" t="s">
        <v>1</v>
      </c>
      <c r="N2216" s="202" t="s">
        <v>42</v>
      </c>
      <c r="O2216" s="72"/>
      <c r="P2216" s="203">
        <f>O2216*H2216</f>
        <v>0</v>
      </c>
      <c r="Q2216" s="203">
        <v>0</v>
      </c>
      <c r="R2216" s="203">
        <f>Q2216*H2216</f>
        <v>0</v>
      </c>
      <c r="S2216" s="203">
        <v>0</v>
      </c>
      <c r="T2216" s="204">
        <f>S2216*H2216</f>
        <v>0</v>
      </c>
      <c r="U2216" s="35"/>
      <c r="V2216" s="35"/>
      <c r="W2216" s="35"/>
      <c r="X2216" s="35"/>
      <c r="Y2216" s="35"/>
      <c r="Z2216" s="35"/>
      <c r="AA2216" s="35"/>
      <c r="AB2216" s="35"/>
      <c r="AC2216" s="35"/>
      <c r="AD2216" s="35"/>
      <c r="AE2216" s="35"/>
      <c r="AR2216" s="205" t="s">
        <v>276</v>
      </c>
      <c r="AT2216" s="205" t="s">
        <v>214</v>
      </c>
      <c r="AU2216" s="205" t="s">
        <v>87</v>
      </c>
      <c r="AY2216" s="18" t="s">
        <v>209</v>
      </c>
      <c r="BE2216" s="206">
        <f>IF(N2216="základní",J2216,0)</f>
        <v>0</v>
      </c>
      <c r="BF2216" s="206">
        <f>IF(N2216="snížená",J2216,0)</f>
        <v>0</v>
      </c>
      <c r="BG2216" s="206">
        <f>IF(N2216="zákl. přenesená",J2216,0)</f>
        <v>0</v>
      </c>
      <c r="BH2216" s="206">
        <f>IF(N2216="sníž. přenesená",J2216,0)</f>
        <v>0</v>
      </c>
      <c r="BI2216" s="206">
        <f>IF(N2216="nulová",J2216,0)</f>
        <v>0</v>
      </c>
      <c r="BJ2216" s="18" t="s">
        <v>85</v>
      </c>
      <c r="BK2216" s="206">
        <f>ROUND(I2216*H2216,2)</f>
        <v>0</v>
      </c>
      <c r="BL2216" s="18" t="s">
        <v>276</v>
      </c>
      <c r="BM2216" s="205" t="s">
        <v>2766</v>
      </c>
    </row>
    <row r="2217" spans="1:65" s="13" customFormat="1">
      <c r="B2217" s="212"/>
      <c r="C2217" s="213"/>
      <c r="D2217" s="214" t="s">
        <v>555</v>
      </c>
      <c r="E2217" s="215" t="s">
        <v>1</v>
      </c>
      <c r="F2217" s="216" t="s">
        <v>2721</v>
      </c>
      <c r="G2217" s="213"/>
      <c r="H2217" s="217">
        <v>63</v>
      </c>
      <c r="I2217" s="218"/>
      <c r="J2217" s="213"/>
      <c r="K2217" s="213"/>
      <c r="L2217" s="219"/>
      <c r="M2217" s="220"/>
      <c r="N2217" s="221"/>
      <c r="O2217" s="221"/>
      <c r="P2217" s="221"/>
      <c r="Q2217" s="221"/>
      <c r="R2217" s="221"/>
      <c r="S2217" s="221"/>
      <c r="T2217" s="222"/>
      <c r="AT2217" s="223" t="s">
        <v>555</v>
      </c>
      <c r="AU2217" s="223" t="s">
        <v>87</v>
      </c>
      <c r="AV2217" s="13" t="s">
        <v>87</v>
      </c>
      <c r="AW2217" s="13" t="s">
        <v>32</v>
      </c>
      <c r="AX2217" s="13" t="s">
        <v>85</v>
      </c>
      <c r="AY2217" s="223" t="s">
        <v>209</v>
      </c>
    </row>
    <row r="2218" spans="1:65" s="2" customFormat="1" ht="24.2" customHeight="1">
      <c r="A2218" s="35"/>
      <c r="B2218" s="36"/>
      <c r="C2218" s="193" t="s">
        <v>2767</v>
      </c>
      <c r="D2218" s="193" t="s">
        <v>214</v>
      </c>
      <c r="E2218" s="194" t="s">
        <v>2768</v>
      </c>
      <c r="F2218" s="195" t="s">
        <v>2769</v>
      </c>
      <c r="G2218" s="196" t="s">
        <v>217</v>
      </c>
      <c r="H2218" s="197">
        <v>1600</v>
      </c>
      <c r="I2218" s="198"/>
      <c r="J2218" s="199">
        <f>ROUND(I2218*H2218,2)</f>
        <v>0</v>
      </c>
      <c r="K2218" s="200"/>
      <c r="L2218" s="40"/>
      <c r="M2218" s="201" t="s">
        <v>1</v>
      </c>
      <c r="N2218" s="202" t="s">
        <v>42</v>
      </c>
      <c r="O2218" s="72"/>
      <c r="P2218" s="203">
        <f>O2218*H2218</f>
        <v>0</v>
      </c>
      <c r="Q2218" s="203">
        <v>0</v>
      </c>
      <c r="R2218" s="203">
        <f>Q2218*H2218</f>
        <v>0</v>
      </c>
      <c r="S2218" s="203">
        <v>0</v>
      </c>
      <c r="T2218" s="204">
        <f>S2218*H2218</f>
        <v>0</v>
      </c>
      <c r="U2218" s="35"/>
      <c r="V2218" s="35"/>
      <c r="W2218" s="35"/>
      <c r="X2218" s="35"/>
      <c r="Y2218" s="35"/>
      <c r="Z2218" s="35"/>
      <c r="AA2218" s="35"/>
      <c r="AB2218" s="35"/>
      <c r="AC2218" s="35"/>
      <c r="AD2218" s="35"/>
      <c r="AE2218" s="35"/>
      <c r="AR2218" s="205" t="s">
        <v>276</v>
      </c>
      <c r="AT2218" s="205" t="s">
        <v>214</v>
      </c>
      <c r="AU2218" s="205" t="s">
        <v>87</v>
      </c>
      <c r="AY2218" s="18" t="s">
        <v>209</v>
      </c>
      <c r="BE2218" s="206">
        <f>IF(N2218="základní",J2218,0)</f>
        <v>0</v>
      </c>
      <c r="BF2218" s="206">
        <f>IF(N2218="snížená",J2218,0)</f>
        <v>0</v>
      </c>
      <c r="BG2218" s="206">
        <f>IF(N2218="zákl. přenesená",J2218,0)</f>
        <v>0</v>
      </c>
      <c r="BH2218" s="206">
        <f>IF(N2218="sníž. přenesená",J2218,0)</f>
        <v>0</v>
      </c>
      <c r="BI2218" s="206">
        <f>IF(N2218="nulová",J2218,0)</f>
        <v>0</v>
      </c>
      <c r="BJ2218" s="18" t="s">
        <v>85</v>
      </c>
      <c r="BK2218" s="206">
        <f>ROUND(I2218*H2218,2)</f>
        <v>0</v>
      </c>
      <c r="BL2218" s="18" t="s">
        <v>276</v>
      </c>
      <c r="BM2218" s="205" t="s">
        <v>2770</v>
      </c>
    </row>
    <row r="2219" spans="1:65" s="15" customFormat="1">
      <c r="B2219" s="246"/>
      <c r="C2219" s="247"/>
      <c r="D2219" s="214" t="s">
        <v>555</v>
      </c>
      <c r="E2219" s="248" t="s">
        <v>1</v>
      </c>
      <c r="F2219" s="249" t="s">
        <v>2771</v>
      </c>
      <c r="G2219" s="247"/>
      <c r="H2219" s="248" t="s">
        <v>1</v>
      </c>
      <c r="I2219" s="250"/>
      <c r="J2219" s="247"/>
      <c r="K2219" s="247"/>
      <c r="L2219" s="251"/>
      <c r="M2219" s="252"/>
      <c r="N2219" s="253"/>
      <c r="O2219" s="253"/>
      <c r="P2219" s="253"/>
      <c r="Q2219" s="253"/>
      <c r="R2219" s="253"/>
      <c r="S2219" s="253"/>
      <c r="T2219" s="254"/>
      <c r="AT2219" s="255" t="s">
        <v>555</v>
      </c>
      <c r="AU2219" s="255" t="s">
        <v>87</v>
      </c>
      <c r="AV2219" s="15" t="s">
        <v>85</v>
      </c>
      <c r="AW2219" s="15" t="s">
        <v>32</v>
      </c>
      <c r="AX2219" s="15" t="s">
        <v>77</v>
      </c>
      <c r="AY2219" s="255" t="s">
        <v>209</v>
      </c>
    </row>
    <row r="2220" spans="1:65" s="13" customFormat="1">
      <c r="B2220" s="212"/>
      <c r="C2220" s="213"/>
      <c r="D2220" s="214" t="s">
        <v>555</v>
      </c>
      <c r="E2220" s="215" t="s">
        <v>1</v>
      </c>
      <c r="F2220" s="216" t="s">
        <v>2772</v>
      </c>
      <c r="G2220" s="213"/>
      <c r="H2220" s="217">
        <v>1600</v>
      </c>
      <c r="I2220" s="218"/>
      <c r="J2220" s="213"/>
      <c r="K2220" s="213"/>
      <c r="L2220" s="219"/>
      <c r="M2220" s="220"/>
      <c r="N2220" s="221"/>
      <c r="O2220" s="221"/>
      <c r="P2220" s="221"/>
      <c r="Q2220" s="221"/>
      <c r="R2220" s="221"/>
      <c r="S2220" s="221"/>
      <c r="T2220" s="222"/>
      <c r="AT2220" s="223" t="s">
        <v>555</v>
      </c>
      <c r="AU2220" s="223" t="s">
        <v>87</v>
      </c>
      <c r="AV2220" s="13" t="s">
        <v>87</v>
      </c>
      <c r="AW2220" s="13" t="s">
        <v>32</v>
      </c>
      <c r="AX2220" s="13" t="s">
        <v>85</v>
      </c>
      <c r="AY2220" s="223" t="s">
        <v>209</v>
      </c>
    </row>
    <row r="2221" spans="1:65" s="2" customFormat="1" ht="24.2" customHeight="1">
      <c r="A2221" s="35"/>
      <c r="B2221" s="36"/>
      <c r="C2221" s="224" t="s">
        <v>2773</v>
      </c>
      <c r="D2221" s="224" t="s">
        <v>576</v>
      </c>
      <c r="E2221" s="225" t="s">
        <v>2774</v>
      </c>
      <c r="F2221" s="226" t="s">
        <v>2775</v>
      </c>
      <c r="G2221" s="227" t="s">
        <v>217</v>
      </c>
      <c r="H2221" s="228">
        <v>1600</v>
      </c>
      <c r="I2221" s="229"/>
      <c r="J2221" s="230">
        <f>ROUND(I2221*H2221,2)</f>
        <v>0</v>
      </c>
      <c r="K2221" s="231"/>
      <c r="L2221" s="232"/>
      <c r="M2221" s="233" t="s">
        <v>1</v>
      </c>
      <c r="N2221" s="234" t="s">
        <v>42</v>
      </c>
      <c r="O2221" s="72"/>
      <c r="P2221" s="203">
        <f>O2221*H2221</f>
        <v>0</v>
      </c>
      <c r="Q2221" s="203">
        <v>0.05</v>
      </c>
      <c r="R2221" s="203">
        <f>Q2221*H2221</f>
        <v>80</v>
      </c>
      <c r="S2221" s="203">
        <v>0</v>
      </c>
      <c r="T2221" s="204">
        <f>S2221*H2221</f>
        <v>0</v>
      </c>
      <c r="U2221" s="35"/>
      <c r="V2221" s="35"/>
      <c r="W2221" s="35"/>
      <c r="X2221" s="35"/>
      <c r="Y2221" s="35"/>
      <c r="Z2221" s="35"/>
      <c r="AA2221" s="35"/>
      <c r="AB2221" s="35"/>
      <c r="AC2221" s="35"/>
      <c r="AD2221" s="35"/>
      <c r="AE2221" s="35"/>
      <c r="AR2221" s="205" t="s">
        <v>341</v>
      </c>
      <c r="AT2221" s="205" t="s">
        <v>576</v>
      </c>
      <c r="AU2221" s="205" t="s">
        <v>87</v>
      </c>
      <c r="AY2221" s="18" t="s">
        <v>209</v>
      </c>
      <c r="BE2221" s="206">
        <f>IF(N2221="základní",J2221,0)</f>
        <v>0</v>
      </c>
      <c r="BF2221" s="206">
        <f>IF(N2221="snížená",J2221,0)</f>
        <v>0</v>
      </c>
      <c r="BG2221" s="206">
        <f>IF(N2221="zákl. přenesená",J2221,0)</f>
        <v>0</v>
      </c>
      <c r="BH2221" s="206">
        <f>IF(N2221="sníž. přenesená",J2221,0)</f>
        <v>0</v>
      </c>
      <c r="BI2221" s="206">
        <f>IF(N2221="nulová",J2221,0)</f>
        <v>0</v>
      </c>
      <c r="BJ2221" s="18" t="s">
        <v>85</v>
      </c>
      <c r="BK2221" s="206">
        <f>ROUND(I2221*H2221,2)</f>
        <v>0</v>
      </c>
      <c r="BL2221" s="18" t="s">
        <v>276</v>
      </c>
      <c r="BM2221" s="205" t="s">
        <v>2776</v>
      </c>
    </row>
    <row r="2222" spans="1:65" s="2" customFormat="1" ht="341.25">
      <c r="A2222" s="35"/>
      <c r="B2222" s="36"/>
      <c r="C2222" s="37"/>
      <c r="D2222" s="214" t="s">
        <v>807</v>
      </c>
      <c r="E2222" s="37"/>
      <c r="F2222" s="256" t="s">
        <v>2777</v>
      </c>
      <c r="G2222" s="37"/>
      <c r="H2222" s="37"/>
      <c r="I2222" s="257"/>
      <c r="J2222" s="37"/>
      <c r="K2222" s="37"/>
      <c r="L2222" s="40"/>
      <c r="M2222" s="258"/>
      <c r="N2222" s="259"/>
      <c r="O2222" s="72"/>
      <c r="P2222" s="72"/>
      <c r="Q2222" s="72"/>
      <c r="R2222" s="72"/>
      <c r="S2222" s="72"/>
      <c r="T2222" s="73"/>
      <c r="U2222" s="35"/>
      <c r="V2222" s="35"/>
      <c r="W2222" s="35"/>
      <c r="X2222" s="35"/>
      <c r="Y2222" s="35"/>
      <c r="Z2222" s="35"/>
      <c r="AA2222" s="35"/>
      <c r="AB2222" s="35"/>
      <c r="AC2222" s="35"/>
      <c r="AD2222" s="35"/>
      <c r="AE2222" s="35"/>
      <c r="AT2222" s="18" t="s">
        <v>807</v>
      </c>
      <c r="AU2222" s="18" t="s">
        <v>87</v>
      </c>
    </row>
    <row r="2223" spans="1:65" s="2" customFormat="1" ht="24.2" customHeight="1">
      <c r="A2223" s="35"/>
      <c r="B2223" s="36"/>
      <c r="C2223" s="193" t="s">
        <v>2778</v>
      </c>
      <c r="D2223" s="193" t="s">
        <v>214</v>
      </c>
      <c r="E2223" s="194" t="s">
        <v>2779</v>
      </c>
      <c r="F2223" s="195" t="s">
        <v>2780</v>
      </c>
      <c r="G2223" s="196" t="s">
        <v>217</v>
      </c>
      <c r="H2223" s="197">
        <v>330</v>
      </c>
      <c r="I2223" s="198"/>
      <c r="J2223" s="199">
        <f>ROUND(I2223*H2223,2)</f>
        <v>0</v>
      </c>
      <c r="K2223" s="200"/>
      <c r="L2223" s="40"/>
      <c r="M2223" s="201" t="s">
        <v>1</v>
      </c>
      <c r="N2223" s="202" t="s">
        <v>42</v>
      </c>
      <c r="O2223" s="72"/>
      <c r="P2223" s="203">
        <f>O2223*H2223</f>
        <v>0</v>
      </c>
      <c r="Q2223" s="203">
        <v>0</v>
      </c>
      <c r="R2223" s="203">
        <f>Q2223*H2223</f>
        <v>0</v>
      </c>
      <c r="S2223" s="203">
        <v>0</v>
      </c>
      <c r="T2223" s="204">
        <f>S2223*H2223</f>
        <v>0</v>
      </c>
      <c r="U2223" s="35"/>
      <c r="V2223" s="35"/>
      <c r="W2223" s="35"/>
      <c r="X2223" s="35"/>
      <c r="Y2223" s="35"/>
      <c r="Z2223" s="35"/>
      <c r="AA2223" s="35"/>
      <c r="AB2223" s="35"/>
      <c r="AC2223" s="35"/>
      <c r="AD2223" s="35"/>
      <c r="AE2223" s="35"/>
      <c r="AR2223" s="205" t="s">
        <v>276</v>
      </c>
      <c r="AT2223" s="205" t="s">
        <v>214</v>
      </c>
      <c r="AU2223" s="205" t="s">
        <v>87</v>
      </c>
      <c r="AY2223" s="18" t="s">
        <v>209</v>
      </c>
      <c r="BE2223" s="206">
        <f>IF(N2223="základní",J2223,0)</f>
        <v>0</v>
      </c>
      <c r="BF2223" s="206">
        <f>IF(N2223="snížená",J2223,0)</f>
        <v>0</v>
      </c>
      <c r="BG2223" s="206">
        <f>IF(N2223="zákl. přenesená",J2223,0)</f>
        <v>0</v>
      </c>
      <c r="BH2223" s="206">
        <f>IF(N2223="sníž. přenesená",J2223,0)</f>
        <v>0</v>
      </c>
      <c r="BI2223" s="206">
        <f>IF(N2223="nulová",J2223,0)</f>
        <v>0</v>
      </c>
      <c r="BJ2223" s="18" t="s">
        <v>85</v>
      </c>
      <c r="BK2223" s="206">
        <f>ROUND(I2223*H2223,2)</f>
        <v>0</v>
      </c>
      <c r="BL2223" s="18" t="s">
        <v>276</v>
      </c>
      <c r="BM2223" s="205" t="s">
        <v>2781</v>
      </c>
    </row>
    <row r="2224" spans="1:65" s="13" customFormat="1">
      <c r="B2224" s="212"/>
      <c r="C2224" s="213"/>
      <c r="D2224" s="214" t="s">
        <v>555</v>
      </c>
      <c r="E2224" s="215" t="s">
        <v>1</v>
      </c>
      <c r="F2224" s="216" t="s">
        <v>2782</v>
      </c>
      <c r="G2224" s="213"/>
      <c r="H2224" s="217">
        <v>330</v>
      </c>
      <c r="I2224" s="218"/>
      <c r="J2224" s="213"/>
      <c r="K2224" s="213"/>
      <c r="L2224" s="219"/>
      <c r="M2224" s="220"/>
      <c r="N2224" s="221"/>
      <c r="O2224" s="221"/>
      <c r="P2224" s="221"/>
      <c r="Q2224" s="221"/>
      <c r="R2224" s="221"/>
      <c r="S2224" s="221"/>
      <c r="T2224" s="222"/>
      <c r="AT2224" s="223" t="s">
        <v>555</v>
      </c>
      <c r="AU2224" s="223" t="s">
        <v>87</v>
      </c>
      <c r="AV2224" s="13" t="s">
        <v>87</v>
      </c>
      <c r="AW2224" s="13" t="s">
        <v>32</v>
      </c>
      <c r="AX2224" s="13" t="s">
        <v>85</v>
      </c>
      <c r="AY2224" s="223" t="s">
        <v>209</v>
      </c>
    </row>
    <row r="2225" spans="1:65" s="2" customFormat="1" ht="24.2" customHeight="1">
      <c r="A2225" s="35"/>
      <c r="B2225" s="36"/>
      <c r="C2225" s="193" t="s">
        <v>2783</v>
      </c>
      <c r="D2225" s="193" t="s">
        <v>214</v>
      </c>
      <c r="E2225" s="194" t="s">
        <v>2784</v>
      </c>
      <c r="F2225" s="195" t="s">
        <v>2785</v>
      </c>
      <c r="G2225" s="196" t="s">
        <v>217</v>
      </c>
      <c r="H2225" s="197">
        <v>330</v>
      </c>
      <c r="I2225" s="198"/>
      <c r="J2225" s="199">
        <f>ROUND(I2225*H2225,2)</f>
        <v>0</v>
      </c>
      <c r="K2225" s="200"/>
      <c r="L2225" s="40"/>
      <c r="M2225" s="201" t="s">
        <v>1</v>
      </c>
      <c r="N2225" s="202" t="s">
        <v>42</v>
      </c>
      <c r="O2225" s="72"/>
      <c r="P2225" s="203">
        <f>O2225*H2225</f>
        <v>0</v>
      </c>
      <c r="Q2225" s="203">
        <v>0</v>
      </c>
      <c r="R2225" s="203">
        <f>Q2225*H2225</f>
        <v>0</v>
      </c>
      <c r="S2225" s="203">
        <v>0</v>
      </c>
      <c r="T2225" s="204">
        <f>S2225*H2225</f>
        <v>0</v>
      </c>
      <c r="U2225" s="35"/>
      <c r="V2225" s="35"/>
      <c r="W2225" s="35"/>
      <c r="X2225" s="35"/>
      <c r="Y2225" s="35"/>
      <c r="Z2225" s="35"/>
      <c r="AA2225" s="35"/>
      <c r="AB2225" s="35"/>
      <c r="AC2225" s="35"/>
      <c r="AD2225" s="35"/>
      <c r="AE2225" s="35"/>
      <c r="AR2225" s="205" t="s">
        <v>276</v>
      </c>
      <c r="AT2225" s="205" t="s">
        <v>214</v>
      </c>
      <c r="AU2225" s="205" t="s">
        <v>87</v>
      </c>
      <c r="AY2225" s="18" t="s">
        <v>209</v>
      </c>
      <c r="BE2225" s="206">
        <f>IF(N2225="základní",J2225,0)</f>
        <v>0</v>
      </c>
      <c r="BF2225" s="206">
        <f>IF(N2225="snížená",J2225,0)</f>
        <v>0</v>
      </c>
      <c r="BG2225" s="206">
        <f>IF(N2225="zákl. přenesená",J2225,0)</f>
        <v>0</v>
      </c>
      <c r="BH2225" s="206">
        <f>IF(N2225="sníž. přenesená",J2225,0)</f>
        <v>0</v>
      </c>
      <c r="BI2225" s="206">
        <f>IF(N2225="nulová",J2225,0)</f>
        <v>0</v>
      </c>
      <c r="BJ2225" s="18" t="s">
        <v>85</v>
      </c>
      <c r="BK2225" s="206">
        <f>ROUND(I2225*H2225,2)</f>
        <v>0</v>
      </c>
      <c r="BL2225" s="18" t="s">
        <v>276</v>
      </c>
      <c r="BM2225" s="205" t="s">
        <v>2786</v>
      </c>
    </row>
    <row r="2226" spans="1:65" s="2" customFormat="1" ht="19.5">
      <c r="A2226" s="35"/>
      <c r="B2226" s="36"/>
      <c r="C2226" s="37"/>
      <c r="D2226" s="214" t="s">
        <v>807</v>
      </c>
      <c r="E2226" s="37"/>
      <c r="F2226" s="256" t="s">
        <v>2787</v>
      </c>
      <c r="G2226" s="37"/>
      <c r="H2226" s="37"/>
      <c r="I2226" s="257"/>
      <c r="J2226" s="37"/>
      <c r="K2226" s="37"/>
      <c r="L2226" s="40"/>
      <c r="M2226" s="258"/>
      <c r="N2226" s="259"/>
      <c r="O2226" s="72"/>
      <c r="P2226" s="72"/>
      <c r="Q2226" s="72"/>
      <c r="R2226" s="72"/>
      <c r="S2226" s="72"/>
      <c r="T2226" s="73"/>
      <c r="U2226" s="35"/>
      <c r="V2226" s="35"/>
      <c r="W2226" s="35"/>
      <c r="X2226" s="35"/>
      <c r="Y2226" s="35"/>
      <c r="Z2226" s="35"/>
      <c r="AA2226" s="35"/>
      <c r="AB2226" s="35"/>
      <c r="AC2226" s="35"/>
      <c r="AD2226" s="35"/>
      <c r="AE2226" s="35"/>
      <c r="AT2226" s="18" t="s">
        <v>807</v>
      </c>
      <c r="AU2226" s="18" t="s">
        <v>87</v>
      </c>
    </row>
    <row r="2227" spans="1:65" s="13" customFormat="1">
      <c r="B2227" s="212"/>
      <c r="C2227" s="213"/>
      <c r="D2227" s="214" t="s">
        <v>555</v>
      </c>
      <c r="E2227" s="215" t="s">
        <v>1</v>
      </c>
      <c r="F2227" s="216" t="s">
        <v>2782</v>
      </c>
      <c r="G2227" s="213"/>
      <c r="H2227" s="217">
        <v>330</v>
      </c>
      <c r="I2227" s="218"/>
      <c r="J2227" s="213"/>
      <c r="K2227" s="213"/>
      <c r="L2227" s="219"/>
      <c r="M2227" s="220"/>
      <c r="N2227" s="221"/>
      <c r="O2227" s="221"/>
      <c r="P2227" s="221"/>
      <c r="Q2227" s="221"/>
      <c r="R2227" s="221"/>
      <c r="S2227" s="221"/>
      <c r="T2227" s="222"/>
      <c r="AT2227" s="223" t="s">
        <v>555</v>
      </c>
      <c r="AU2227" s="223" t="s">
        <v>87</v>
      </c>
      <c r="AV2227" s="13" t="s">
        <v>87</v>
      </c>
      <c r="AW2227" s="13" t="s">
        <v>32</v>
      </c>
      <c r="AX2227" s="13" t="s">
        <v>85</v>
      </c>
      <c r="AY2227" s="223" t="s">
        <v>209</v>
      </c>
    </row>
    <row r="2228" spans="1:65" s="2" customFormat="1" ht="24.2" customHeight="1">
      <c r="A2228" s="35"/>
      <c r="B2228" s="36"/>
      <c r="C2228" s="193" t="s">
        <v>2788</v>
      </c>
      <c r="D2228" s="193" t="s">
        <v>214</v>
      </c>
      <c r="E2228" s="194" t="s">
        <v>2789</v>
      </c>
      <c r="F2228" s="195" t="s">
        <v>2790</v>
      </c>
      <c r="G2228" s="196" t="s">
        <v>217</v>
      </c>
      <c r="H2228" s="197">
        <v>51.774000000000001</v>
      </c>
      <c r="I2228" s="198"/>
      <c r="J2228" s="199">
        <f>ROUND(I2228*H2228,2)</f>
        <v>0</v>
      </c>
      <c r="K2228" s="200"/>
      <c r="L2228" s="40"/>
      <c r="M2228" s="201" t="s">
        <v>1</v>
      </c>
      <c r="N2228" s="202" t="s">
        <v>42</v>
      </c>
      <c r="O2228" s="72"/>
      <c r="P2228" s="203">
        <f>O2228*H2228</f>
        <v>0</v>
      </c>
      <c r="Q2228" s="203">
        <v>0.08</v>
      </c>
      <c r="R2228" s="203">
        <f>Q2228*H2228</f>
        <v>4.1419199999999998</v>
      </c>
      <c r="S2228" s="203">
        <v>0</v>
      </c>
      <c r="T2228" s="204">
        <f>S2228*H2228</f>
        <v>0</v>
      </c>
      <c r="U2228" s="35"/>
      <c r="V2228" s="35"/>
      <c r="W2228" s="35"/>
      <c r="X2228" s="35"/>
      <c r="Y2228" s="35"/>
      <c r="Z2228" s="35"/>
      <c r="AA2228" s="35"/>
      <c r="AB2228" s="35"/>
      <c r="AC2228" s="35"/>
      <c r="AD2228" s="35"/>
      <c r="AE2228" s="35"/>
      <c r="AR2228" s="205" t="s">
        <v>276</v>
      </c>
      <c r="AT2228" s="205" t="s">
        <v>214</v>
      </c>
      <c r="AU2228" s="205" t="s">
        <v>87</v>
      </c>
      <c r="AY2228" s="18" t="s">
        <v>209</v>
      </c>
      <c r="BE2228" s="206">
        <f>IF(N2228="základní",J2228,0)</f>
        <v>0</v>
      </c>
      <c r="BF2228" s="206">
        <f>IF(N2228="snížená",J2228,0)</f>
        <v>0</v>
      </c>
      <c r="BG2228" s="206">
        <f>IF(N2228="zákl. přenesená",J2228,0)</f>
        <v>0</v>
      </c>
      <c r="BH2228" s="206">
        <f>IF(N2228="sníž. přenesená",J2228,0)</f>
        <v>0</v>
      </c>
      <c r="BI2228" s="206">
        <f>IF(N2228="nulová",J2228,0)</f>
        <v>0</v>
      </c>
      <c r="BJ2228" s="18" t="s">
        <v>85</v>
      </c>
      <c r="BK2228" s="206">
        <f>ROUND(I2228*H2228,2)</f>
        <v>0</v>
      </c>
      <c r="BL2228" s="18" t="s">
        <v>276</v>
      </c>
      <c r="BM2228" s="205" t="s">
        <v>2791</v>
      </c>
    </row>
    <row r="2229" spans="1:65" s="2" customFormat="1" ht="39">
      <c r="A2229" s="35"/>
      <c r="B2229" s="36"/>
      <c r="C2229" s="37"/>
      <c r="D2229" s="214" t="s">
        <v>807</v>
      </c>
      <c r="E2229" s="37"/>
      <c r="F2229" s="256" t="s">
        <v>2792</v>
      </c>
      <c r="G2229" s="37"/>
      <c r="H2229" s="37"/>
      <c r="I2229" s="257"/>
      <c r="J2229" s="37"/>
      <c r="K2229" s="37"/>
      <c r="L2229" s="40"/>
      <c r="M2229" s="258"/>
      <c r="N2229" s="259"/>
      <c r="O2229" s="72"/>
      <c r="P2229" s="72"/>
      <c r="Q2229" s="72"/>
      <c r="R2229" s="72"/>
      <c r="S2229" s="72"/>
      <c r="T2229" s="73"/>
      <c r="U2229" s="35"/>
      <c r="V2229" s="35"/>
      <c r="W2229" s="35"/>
      <c r="X2229" s="35"/>
      <c r="Y2229" s="35"/>
      <c r="Z2229" s="35"/>
      <c r="AA2229" s="35"/>
      <c r="AB2229" s="35"/>
      <c r="AC2229" s="35"/>
      <c r="AD2229" s="35"/>
      <c r="AE2229" s="35"/>
      <c r="AT2229" s="18" t="s">
        <v>807</v>
      </c>
      <c r="AU2229" s="18" t="s">
        <v>87</v>
      </c>
    </row>
    <row r="2230" spans="1:65" s="13" customFormat="1">
      <c r="B2230" s="212"/>
      <c r="C2230" s="213"/>
      <c r="D2230" s="214" t="s">
        <v>555</v>
      </c>
      <c r="E2230" s="215" t="s">
        <v>1</v>
      </c>
      <c r="F2230" s="216" t="s">
        <v>2793</v>
      </c>
      <c r="G2230" s="213"/>
      <c r="H2230" s="217">
        <v>51.774000000000001</v>
      </c>
      <c r="I2230" s="218"/>
      <c r="J2230" s="213"/>
      <c r="K2230" s="213"/>
      <c r="L2230" s="219"/>
      <c r="M2230" s="220"/>
      <c r="N2230" s="221"/>
      <c r="O2230" s="221"/>
      <c r="P2230" s="221"/>
      <c r="Q2230" s="221"/>
      <c r="R2230" s="221"/>
      <c r="S2230" s="221"/>
      <c r="T2230" s="222"/>
      <c r="AT2230" s="223" t="s">
        <v>555</v>
      </c>
      <c r="AU2230" s="223" t="s">
        <v>87</v>
      </c>
      <c r="AV2230" s="13" t="s">
        <v>87</v>
      </c>
      <c r="AW2230" s="13" t="s">
        <v>32</v>
      </c>
      <c r="AX2230" s="13" t="s">
        <v>85</v>
      </c>
      <c r="AY2230" s="223" t="s">
        <v>209</v>
      </c>
    </row>
    <row r="2231" spans="1:65" s="2" customFormat="1" ht="44.25" customHeight="1">
      <c r="A2231" s="35"/>
      <c r="B2231" s="36"/>
      <c r="C2231" s="193" t="s">
        <v>2794</v>
      </c>
      <c r="D2231" s="193" t="s">
        <v>214</v>
      </c>
      <c r="E2231" s="194" t="s">
        <v>2795</v>
      </c>
      <c r="F2231" s="195" t="s">
        <v>2796</v>
      </c>
      <c r="G2231" s="196" t="s">
        <v>217</v>
      </c>
      <c r="H2231" s="197">
        <v>184.11</v>
      </c>
      <c r="I2231" s="198"/>
      <c r="J2231" s="199">
        <f>ROUND(I2231*H2231,2)</f>
        <v>0</v>
      </c>
      <c r="K2231" s="200"/>
      <c r="L2231" s="40"/>
      <c r="M2231" s="201" t="s">
        <v>1</v>
      </c>
      <c r="N2231" s="202" t="s">
        <v>42</v>
      </c>
      <c r="O2231" s="72"/>
      <c r="P2231" s="203">
        <f>O2231*H2231</f>
        <v>0</v>
      </c>
      <c r="Q2231" s="203">
        <v>2.5300000000000001E-3</v>
      </c>
      <c r="R2231" s="203">
        <f>Q2231*H2231</f>
        <v>0.46579830000000005</v>
      </c>
      <c r="S2231" s="203">
        <v>0</v>
      </c>
      <c r="T2231" s="204">
        <f>S2231*H2231</f>
        <v>0</v>
      </c>
      <c r="U2231" s="35"/>
      <c r="V2231" s="35"/>
      <c r="W2231" s="35"/>
      <c r="X2231" s="35"/>
      <c r="Y2231" s="35"/>
      <c r="Z2231" s="35"/>
      <c r="AA2231" s="35"/>
      <c r="AB2231" s="35"/>
      <c r="AC2231" s="35"/>
      <c r="AD2231" s="35"/>
      <c r="AE2231" s="35"/>
      <c r="AR2231" s="205" t="s">
        <v>276</v>
      </c>
      <c r="AT2231" s="205" t="s">
        <v>214</v>
      </c>
      <c r="AU2231" s="205" t="s">
        <v>87</v>
      </c>
      <c r="AY2231" s="18" t="s">
        <v>209</v>
      </c>
      <c r="BE2231" s="206">
        <f>IF(N2231="základní",J2231,0)</f>
        <v>0</v>
      </c>
      <c r="BF2231" s="206">
        <f>IF(N2231="snížená",J2231,0)</f>
        <v>0</v>
      </c>
      <c r="BG2231" s="206">
        <f>IF(N2231="zákl. přenesená",J2231,0)</f>
        <v>0</v>
      </c>
      <c r="BH2231" s="206">
        <f>IF(N2231="sníž. přenesená",J2231,0)</f>
        <v>0</v>
      </c>
      <c r="BI2231" s="206">
        <f>IF(N2231="nulová",J2231,0)</f>
        <v>0</v>
      </c>
      <c r="BJ2231" s="18" t="s">
        <v>85</v>
      </c>
      <c r="BK2231" s="206">
        <f>ROUND(I2231*H2231,2)</f>
        <v>0</v>
      </c>
      <c r="BL2231" s="18" t="s">
        <v>276</v>
      </c>
      <c r="BM2231" s="205" t="s">
        <v>2797</v>
      </c>
    </row>
    <row r="2232" spans="1:65" s="15" customFormat="1">
      <c r="B2232" s="246"/>
      <c r="C2232" s="247"/>
      <c r="D2232" s="214" t="s">
        <v>555</v>
      </c>
      <c r="E2232" s="248" t="s">
        <v>1</v>
      </c>
      <c r="F2232" s="249" t="s">
        <v>2798</v>
      </c>
      <c r="G2232" s="247"/>
      <c r="H2232" s="248" t="s">
        <v>1</v>
      </c>
      <c r="I2232" s="250"/>
      <c r="J2232" s="247"/>
      <c r="K2232" s="247"/>
      <c r="L2232" s="251"/>
      <c r="M2232" s="252"/>
      <c r="N2232" s="253"/>
      <c r="O2232" s="253"/>
      <c r="P2232" s="253"/>
      <c r="Q2232" s="253"/>
      <c r="R2232" s="253"/>
      <c r="S2232" s="253"/>
      <c r="T2232" s="254"/>
      <c r="AT2232" s="255" t="s">
        <v>555</v>
      </c>
      <c r="AU2232" s="255" t="s">
        <v>87</v>
      </c>
      <c r="AV2232" s="15" t="s">
        <v>85</v>
      </c>
      <c r="AW2232" s="15" t="s">
        <v>32</v>
      </c>
      <c r="AX2232" s="15" t="s">
        <v>77</v>
      </c>
      <c r="AY2232" s="255" t="s">
        <v>209</v>
      </c>
    </row>
    <row r="2233" spans="1:65" s="13" customFormat="1">
      <c r="B2233" s="212"/>
      <c r="C2233" s="213"/>
      <c r="D2233" s="214" t="s">
        <v>555</v>
      </c>
      <c r="E2233" s="215" t="s">
        <v>1</v>
      </c>
      <c r="F2233" s="216" t="s">
        <v>2799</v>
      </c>
      <c r="G2233" s="213"/>
      <c r="H2233" s="217">
        <v>22.93</v>
      </c>
      <c r="I2233" s="218"/>
      <c r="J2233" s="213"/>
      <c r="K2233" s="213"/>
      <c r="L2233" s="219"/>
      <c r="M2233" s="220"/>
      <c r="N2233" s="221"/>
      <c r="O2233" s="221"/>
      <c r="P2233" s="221"/>
      <c r="Q2233" s="221"/>
      <c r="R2233" s="221"/>
      <c r="S2233" s="221"/>
      <c r="T2233" s="222"/>
      <c r="AT2233" s="223" t="s">
        <v>555</v>
      </c>
      <c r="AU2233" s="223" t="s">
        <v>87</v>
      </c>
      <c r="AV2233" s="13" t="s">
        <v>87</v>
      </c>
      <c r="AW2233" s="13" t="s">
        <v>32</v>
      </c>
      <c r="AX2233" s="13" t="s">
        <v>77</v>
      </c>
      <c r="AY2233" s="223" t="s">
        <v>209</v>
      </c>
    </row>
    <row r="2234" spans="1:65" s="15" customFormat="1">
      <c r="B2234" s="246"/>
      <c r="C2234" s="247"/>
      <c r="D2234" s="214" t="s">
        <v>555</v>
      </c>
      <c r="E2234" s="248" t="s">
        <v>1</v>
      </c>
      <c r="F2234" s="249" t="s">
        <v>2800</v>
      </c>
      <c r="G2234" s="247"/>
      <c r="H2234" s="248" t="s">
        <v>1</v>
      </c>
      <c r="I2234" s="250"/>
      <c r="J2234" s="247"/>
      <c r="K2234" s="247"/>
      <c r="L2234" s="251"/>
      <c r="M2234" s="252"/>
      <c r="N2234" s="253"/>
      <c r="O2234" s="253"/>
      <c r="P2234" s="253"/>
      <c r="Q2234" s="253"/>
      <c r="R2234" s="253"/>
      <c r="S2234" s="253"/>
      <c r="T2234" s="254"/>
      <c r="AT2234" s="255" t="s">
        <v>555</v>
      </c>
      <c r="AU2234" s="255" t="s">
        <v>87</v>
      </c>
      <c r="AV2234" s="15" t="s">
        <v>85</v>
      </c>
      <c r="AW2234" s="15" t="s">
        <v>32</v>
      </c>
      <c r="AX2234" s="15" t="s">
        <v>77</v>
      </c>
      <c r="AY2234" s="255" t="s">
        <v>209</v>
      </c>
    </row>
    <row r="2235" spans="1:65" s="13" customFormat="1">
      <c r="B2235" s="212"/>
      <c r="C2235" s="213"/>
      <c r="D2235" s="214" t="s">
        <v>555</v>
      </c>
      <c r="E2235" s="215" t="s">
        <v>1</v>
      </c>
      <c r="F2235" s="216" t="s">
        <v>2801</v>
      </c>
      <c r="G2235" s="213"/>
      <c r="H2235" s="217">
        <v>23.1</v>
      </c>
      <c r="I2235" s="218"/>
      <c r="J2235" s="213"/>
      <c r="K2235" s="213"/>
      <c r="L2235" s="219"/>
      <c r="M2235" s="220"/>
      <c r="N2235" s="221"/>
      <c r="O2235" s="221"/>
      <c r="P2235" s="221"/>
      <c r="Q2235" s="221"/>
      <c r="R2235" s="221"/>
      <c r="S2235" s="221"/>
      <c r="T2235" s="222"/>
      <c r="AT2235" s="223" t="s">
        <v>555</v>
      </c>
      <c r="AU2235" s="223" t="s">
        <v>87</v>
      </c>
      <c r="AV2235" s="13" t="s">
        <v>87</v>
      </c>
      <c r="AW2235" s="13" t="s">
        <v>32</v>
      </c>
      <c r="AX2235" s="13" t="s">
        <v>77</v>
      </c>
      <c r="AY2235" s="223" t="s">
        <v>209</v>
      </c>
    </row>
    <row r="2236" spans="1:65" s="15" customFormat="1">
      <c r="B2236" s="246"/>
      <c r="C2236" s="247"/>
      <c r="D2236" s="214" t="s">
        <v>555</v>
      </c>
      <c r="E2236" s="248" t="s">
        <v>1</v>
      </c>
      <c r="F2236" s="249" t="s">
        <v>2802</v>
      </c>
      <c r="G2236" s="247"/>
      <c r="H2236" s="248" t="s">
        <v>1</v>
      </c>
      <c r="I2236" s="250"/>
      <c r="J2236" s="247"/>
      <c r="K2236" s="247"/>
      <c r="L2236" s="251"/>
      <c r="M2236" s="252"/>
      <c r="N2236" s="253"/>
      <c r="O2236" s="253"/>
      <c r="P2236" s="253"/>
      <c r="Q2236" s="253"/>
      <c r="R2236" s="253"/>
      <c r="S2236" s="253"/>
      <c r="T2236" s="254"/>
      <c r="AT2236" s="255" t="s">
        <v>555</v>
      </c>
      <c r="AU2236" s="255" t="s">
        <v>87</v>
      </c>
      <c r="AV2236" s="15" t="s">
        <v>85</v>
      </c>
      <c r="AW2236" s="15" t="s">
        <v>32</v>
      </c>
      <c r="AX2236" s="15" t="s">
        <v>77</v>
      </c>
      <c r="AY2236" s="255" t="s">
        <v>209</v>
      </c>
    </row>
    <row r="2237" spans="1:65" s="13" customFormat="1">
      <c r="B2237" s="212"/>
      <c r="C2237" s="213"/>
      <c r="D2237" s="214" t="s">
        <v>555</v>
      </c>
      <c r="E2237" s="215" t="s">
        <v>1</v>
      </c>
      <c r="F2237" s="216" t="s">
        <v>1561</v>
      </c>
      <c r="G2237" s="213"/>
      <c r="H2237" s="217">
        <v>1.89</v>
      </c>
      <c r="I2237" s="218"/>
      <c r="J2237" s="213"/>
      <c r="K2237" s="213"/>
      <c r="L2237" s="219"/>
      <c r="M2237" s="220"/>
      <c r="N2237" s="221"/>
      <c r="O2237" s="221"/>
      <c r="P2237" s="221"/>
      <c r="Q2237" s="221"/>
      <c r="R2237" s="221"/>
      <c r="S2237" s="221"/>
      <c r="T2237" s="222"/>
      <c r="AT2237" s="223" t="s">
        <v>555</v>
      </c>
      <c r="AU2237" s="223" t="s">
        <v>87</v>
      </c>
      <c r="AV2237" s="13" t="s">
        <v>87</v>
      </c>
      <c r="AW2237" s="13" t="s">
        <v>32</v>
      </c>
      <c r="AX2237" s="13" t="s">
        <v>77</v>
      </c>
      <c r="AY2237" s="223" t="s">
        <v>209</v>
      </c>
    </row>
    <row r="2238" spans="1:65" s="15" customFormat="1">
      <c r="B2238" s="246"/>
      <c r="C2238" s="247"/>
      <c r="D2238" s="214" t="s">
        <v>555</v>
      </c>
      <c r="E2238" s="248" t="s">
        <v>1</v>
      </c>
      <c r="F2238" s="249" t="s">
        <v>2803</v>
      </c>
      <c r="G2238" s="247"/>
      <c r="H2238" s="248" t="s">
        <v>1</v>
      </c>
      <c r="I2238" s="250"/>
      <c r="J2238" s="247"/>
      <c r="K2238" s="247"/>
      <c r="L2238" s="251"/>
      <c r="M2238" s="252"/>
      <c r="N2238" s="253"/>
      <c r="O2238" s="253"/>
      <c r="P2238" s="253"/>
      <c r="Q2238" s="253"/>
      <c r="R2238" s="253"/>
      <c r="S2238" s="253"/>
      <c r="T2238" s="254"/>
      <c r="AT2238" s="255" t="s">
        <v>555</v>
      </c>
      <c r="AU2238" s="255" t="s">
        <v>87</v>
      </c>
      <c r="AV2238" s="15" t="s">
        <v>85</v>
      </c>
      <c r="AW2238" s="15" t="s">
        <v>32</v>
      </c>
      <c r="AX2238" s="15" t="s">
        <v>77</v>
      </c>
      <c r="AY2238" s="255" t="s">
        <v>209</v>
      </c>
    </row>
    <row r="2239" spans="1:65" s="13" customFormat="1">
      <c r="B2239" s="212"/>
      <c r="C2239" s="213"/>
      <c r="D2239" s="214" t="s">
        <v>555</v>
      </c>
      <c r="E2239" s="215" t="s">
        <v>1</v>
      </c>
      <c r="F2239" s="216" t="s">
        <v>1563</v>
      </c>
      <c r="G2239" s="213"/>
      <c r="H2239" s="217">
        <v>1.1599999999999999</v>
      </c>
      <c r="I2239" s="218"/>
      <c r="J2239" s="213"/>
      <c r="K2239" s="213"/>
      <c r="L2239" s="219"/>
      <c r="M2239" s="220"/>
      <c r="N2239" s="221"/>
      <c r="O2239" s="221"/>
      <c r="P2239" s="221"/>
      <c r="Q2239" s="221"/>
      <c r="R2239" s="221"/>
      <c r="S2239" s="221"/>
      <c r="T2239" s="222"/>
      <c r="AT2239" s="223" t="s">
        <v>555</v>
      </c>
      <c r="AU2239" s="223" t="s">
        <v>87</v>
      </c>
      <c r="AV2239" s="13" t="s">
        <v>87</v>
      </c>
      <c r="AW2239" s="13" t="s">
        <v>32</v>
      </c>
      <c r="AX2239" s="13" t="s">
        <v>77</v>
      </c>
      <c r="AY2239" s="223" t="s">
        <v>209</v>
      </c>
    </row>
    <row r="2240" spans="1:65" s="15" customFormat="1">
      <c r="B2240" s="246"/>
      <c r="C2240" s="247"/>
      <c r="D2240" s="214" t="s">
        <v>555</v>
      </c>
      <c r="E2240" s="248" t="s">
        <v>1</v>
      </c>
      <c r="F2240" s="249" t="s">
        <v>2804</v>
      </c>
      <c r="G2240" s="247"/>
      <c r="H2240" s="248" t="s">
        <v>1</v>
      </c>
      <c r="I2240" s="250"/>
      <c r="J2240" s="247"/>
      <c r="K2240" s="247"/>
      <c r="L2240" s="251"/>
      <c r="M2240" s="252"/>
      <c r="N2240" s="253"/>
      <c r="O2240" s="253"/>
      <c r="P2240" s="253"/>
      <c r="Q2240" s="253"/>
      <c r="R2240" s="253"/>
      <c r="S2240" s="253"/>
      <c r="T2240" s="254"/>
      <c r="AT2240" s="255" t="s">
        <v>555</v>
      </c>
      <c r="AU2240" s="255" t="s">
        <v>87</v>
      </c>
      <c r="AV2240" s="15" t="s">
        <v>85</v>
      </c>
      <c r="AW2240" s="15" t="s">
        <v>32</v>
      </c>
      <c r="AX2240" s="15" t="s">
        <v>77</v>
      </c>
      <c r="AY2240" s="255" t="s">
        <v>209</v>
      </c>
    </row>
    <row r="2241" spans="1:65" s="13" customFormat="1">
      <c r="B2241" s="212"/>
      <c r="C2241" s="213"/>
      <c r="D2241" s="214" t="s">
        <v>555</v>
      </c>
      <c r="E2241" s="215" t="s">
        <v>1</v>
      </c>
      <c r="F2241" s="216" t="s">
        <v>1997</v>
      </c>
      <c r="G2241" s="213"/>
      <c r="H2241" s="217">
        <v>14.18</v>
      </c>
      <c r="I2241" s="218"/>
      <c r="J2241" s="213"/>
      <c r="K2241" s="213"/>
      <c r="L2241" s="219"/>
      <c r="M2241" s="220"/>
      <c r="N2241" s="221"/>
      <c r="O2241" s="221"/>
      <c r="P2241" s="221"/>
      <c r="Q2241" s="221"/>
      <c r="R2241" s="221"/>
      <c r="S2241" s="221"/>
      <c r="T2241" s="222"/>
      <c r="AT2241" s="223" t="s">
        <v>555</v>
      </c>
      <c r="AU2241" s="223" t="s">
        <v>87</v>
      </c>
      <c r="AV2241" s="13" t="s">
        <v>87</v>
      </c>
      <c r="AW2241" s="13" t="s">
        <v>32</v>
      </c>
      <c r="AX2241" s="13" t="s">
        <v>77</v>
      </c>
      <c r="AY2241" s="223" t="s">
        <v>209</v>
      </c>
    </row>
    <row r="2242" spans="1:65" s="15" customFormat="1">
      <c r="B2242" s="246"/>
      <c r="C2242" s="247"/>
      <c r="D2242" s="214" t="s">
        <v>555</v>
      </c>
      <c r="E2242" s="248" t="s">
        <v>1</v>
      </c>
      <c r="F2242" s="249" t="s">
        <v>2805</v>
      </c>
      <c r="G2242" s="247"/>
      <c r="H2242" s="248" t="s">
        <v>1</v>
      </c>
      <c r="I2242" s="250"/>
      <c r="J2242" s="247"/>
      <c r="K2242" s="247"/>
      <c r="L2242" s="251"/>
      <c r="M2242" s="252"/>
      <c r="N2242" s="253"/>
      <c r="O2242" s="253"/>
      <c r="P2242" s="253"/>
      <c r="Q2242" s="253"/>
      <c r="R2242" s="253"/>
      <c r="S2242" s="253"/>
      <c r="T2242" s="254"/>
      <c r="AT2242" s="255" t="s">
        <v>555</v>
      </c>
      <c r="AU2242" s="255" t="s">
        <v>87</v>
      </c>
      <c r="AV2242" s="15" t="s">
        <v>85</v>
      </c>
      <c r="AW2242" s="15" t="s">
        <v>32</v>
      </c>
      <c r="AX2242" s="15" t="s">
        <v>77</v>
      </c>
      <c r="AY2242" s="255" t="s">
        <v>209</v>
      </c>
    </row>
    <row r="2243" spans="1:65" s="13" customFormat="1">
      <c r="B2243" s="212"/>
      <c r="C2243" s="213"/>
      <c r="D2243" s="214" t="s">
        <v>555</v>
      </c>
      <c r="E2243" s="215" t="s">
        <v>1</v>
      </c>
      <c r="F2243" s="216" t="s">
        <v>1980</v>
      </c>
      <c r="G2243" s="213"/>
      <c r="H2243" s="217">
        <v>29.19</v>
      </c>
      <c r="I2243" s="218"/>
      <c r="J2243" s="213"/>
      <c r="K2243" s="213"/>
      <c r="L2243" s="219"/>
      <c r="M2243" s="220"/>
      <c r="N2243" s="221"/>
      <c r="O2243" s="221"/>
      <c r="P2243" s="221"/>
      <c r="Q2243" s="221"/>
      <c r="R2243" s="221"/>
      <c r="S2243" s="221"/>
      <c r="T2243" s="222"/>
      <c r="AT2243" s="223" t="s">
        <v>555</v>
      </c>
      <c r="AU2243" s="223" t="s">
        <v>87</v>
      </c>
      <c r="AV2243" s="13" t="s">
        <v>87</v>
      </c>
      <c r="AW2243" s="13" t="s">
        <v>32</v>
      </c>
      <c r="AX2243" s="13" t="s">
        <v>77</v>
      </c>
      <c r="AY2243" s="223" t="s">
        <v>209</v>
      </c>
    </row>
    <row r="2244" spans="1:65" s="15" customFormat="1">
      <c r="B2244" s="246"/>
      <c r="C2244" s="247"/>
      <c r="D2244" s="214" t="s">
        <v>555</v>
      </c>
      <c r="E2244" s="248" t="s">
        <v>1</v>
      </c>
      <c r="F2244" s="249" t="s">
        <v>2806</v>
      </c>
      <c r="G2244" s="247"/>
      <c r="H2244" s="248" t="s">
        <v>1</v>
      </c>
      <c r="I2244" s="250"/>
      <c r="J2244" s="247"/>
      <c r="K2244" s="247"/>
      <c r="L2244" s="251"/>
      <c r="M2244" s="252"/>
      <c r="N2244" s="253"/>
      <c r="O2244" s="253"/>
      <c r="P2244" s="253"/>
      <c r="Q2244" s="253"/>
      <c r="R2244" s="253"/>
      <c r="S2244" s="253"/>
      <c r="T2244" s="254"/>
      <c r="AT2244" s="255" t="s">
        <v>555</v>
      </c>
      <c r="AU2244" s="255" t="s">
        <v>87</v>
      </c>
      <c r="AV2244" s="15" t="s">
        <v>85</v>
      </c>
      <c r="AW2244" s="15" t="s">
        <v>32</v>
      </c>
      <c r="AX2244" s="15" t="s">
        <v>77</v>
      </c>
      <c r="AY2244" s="255" t="s">
        <v>209</v>
      </c>
    </row>
    <row r="2245" spans="1:65" s="13" customFormat="1">
      <c r="B2245" s="212"/>
      <c r="C2245" s="213"/>
      <c r="D2245" s="214" t="s">
        <v>555</v>
      </c>
      <c r="E2245" s="215" t="s">
        <v>1</v>
      </c>
      <c r="F2245" s="216" t="s">
        <v>1978</v>
      </c>
      <c r="G2245" s="213"/>
      <c r="H2245" s="217">
        <v>21.66</v>
      </c>
      <c r="I2245" s="218"/>
      <c r="J2245" s="213"/>
      <c r="K2245" s="213"/>
      <c r="L2245" s="219"/>
      <c r="M2245" s="220"/>
      <c r="N2245" s="221"/>
      <c r="O2245" s="221"/>
      <c r="P2245" s="221"/>
      <c r="Q2245" s="221"/>
      <c r="R2245" s="221"/>
      <c r="S2245" s="221"/>
      <c r="T2245" s="222"/>
      <c r="AT2245" s="223" t="s">
        <v>555</v>
      </c>
      <c r="AU2245" s="223" t="s">
        <v>87</v>
      </c>
      <c r="AV2245" s="13" t="s">
        <v>87</v>
      </c>
      <c r="AW2245" s="13" t="s">
        <v>32</v>
      </c>
      <c r="AX2245" s="13" t="s">
        <v>77</v>
      </c>
      <c r="AY2245" s="223" t="s">
        <v>209</v>
      </c>
    </row>
    <row r="2246" spans="1:65" s="15" customFormat="1">
      <c r="B2246" s="246"/>
      <c r="C2246" s="247"/>
      <c r="D2246" s="214" t="s">
        <v>555</v>
      </c>
      <c r="E2246" s="248" t="s">
        <v>1</v>
      </c>
      <c r="F2246" s="249" t="s">
        <v>2807</v>
      </c>
      <c r="G2246" s="247"/>
      <c r="H2246" s="248" t="s">
        <v>1</v>
      </c>
      <c r="I2246" s="250"/>
      <c r="J2246" s="247"/>
      <c r="K2246" s="247"/>
      <c r="L2246" s="251"/>
      <c r="M2246" s="252"/>
      <c r="N2246" s="253"/>
      <c r="O2246" s="253"/>
      <c r="P2246" s="253"/>
      <c r="Q2246" s="253"/>
      <c r="R2246" s="253"/>
      <c r="S2246" s="253"/>
      <c r="T2246" s="254"/>
      <c r="AT2246" s="255" t="s">
        <v>555</v>
      </c>
      <c r="AU2246" s="255" t="s">
        <v>87</v>
      </c>
      <c r="AV2246" s="15" t="s">
        <v>85</v>
      </c>
      <c r="AW2246" s="15" t="s">
        <v>32</v>
      </c>
      <c r="AX2246" s="15" t="s">
        <v>77</v>
      </c>
      <c r="AY2246" s="255" t="s">
        <v>209</v>
      </c>
    </row>
    <row r="2247" spans="1:65" s="13" customFormat="1">
      <c r="B2247" s="212"/>
      <c r="C2247" s="213"/>
      <c r="D2247" s="214" t="s">
        <v>555</v>
      </c>
      <c r="E2247" s="215" t="s">
        <v>1</v>
      </c>
      <c r="F2247" s="216" t="s">
        <v>2808</v>
      </c>
      <c r="G2247" s="213"/>
      <c r="H2247" s="217">
        <v>14.6</v>
      </c>
      <c r="I2247" s="218"/>
      <c r="J2247" s="213"/>
      <c r="K2247" s="213"/>
      <c r="L2247" s="219"/>
      <c r="M2247" s="220"/>
      <c r="N2247" s="221"/>
      <c r="O2247" s="221"/>
      <c r="P2247" s="221"/>
      <c r="Q2247" s="221"/>
      <c r="R2247" s="221"/>
      <c r="S2247" s="221"/>
      <c r="T2247" s="222"/>
      <c r="AT2247" s="223" t="s">
        <v>555</v>
      </c>
      <c r="AU2247" s="223" t="s">
        <v>87</v>
      </c>
      <c r="AV2247" s="13" t="s">
        <v>87</v>
      </c>
      <c r="AW2247" s="13" t="s">
        <v>32</v>
      </c>
      <c r="AX2247" s="13" t="s">
        <v>77</v>
      </c>
      <c r="AY2247" s="223" t="s">
        <v>209</v>
      </c>
    </row>
    <row r="2248" spans="1:65" s="15" customFormat="1">
      <c r="B2248" s="246"/>
      <c r="C2248" s="247"/>
      <c r="D2248" s="214" t="s">
        <v>555</v>
      </c>
      <c r="E2248" s="248" t="s">
        <v>1</v>
      </c>
      <c r="F2248" s="249" t="s">
        <v>2809</v>
      </c>
      <c r="G2248" s="247"/>
      <c r="H2248" s="248" t="s">
        <v>1</v>
      </c>
      <c r="I2248" s="250"/>
      <c r="J2248" s="247"/>
      <c r="K2248" s="247"/>
      <c r="L2248" s="251"/>
      <c r="M2248" s="252"/>
      <c r="N2248" s="253"/>
      <c r="O2248" s="253"/>
      <c r="P2248" s="253"/>
      <c r="Q2248" s="253"/>
      <c r="R2248" s="253"/>
      <c r="S2248" s="253"/>
      <c r="T2248" s="254"/>
      <c r="AT2248" s="255" t="s">
        <v>555</v>
      </c>
      <c r="AU2248" s="255" t="s">
        <v>87</v>
      </c>
      <c r="AV2248" s="15" t="s">
        <v>85</v>
      </c>
      <c r="AW2248" s="15" t="s">
        <v>32</v>
      </c>
      <c r="AX2248" s="15" t="s">
        <v>77</v>
      </c>
      <c r="AY2248" s="255" t="s">
        <v>209</v>
      </c>
    </row>
    <row r="2249" spans="1:65" s="13" customFormat="1">
      <c r="B2249" s="212"/>
      <c r="C2249" s="213"/>
      <c r="D2249" s="214" t="s">
        <v>555</v>
      </c>
      <c r="E2249" s="215" t="s">
        <v>1</v>
      </c>
      <c r="F2249" s="216" t="s">
        <v>2036</v>
      </c>
      <c r="G2249" s="213"/>
      <c r="H2249" s="217">
        <v>17.39</v>
      </c>
      <c r="I2249" s="218"/>
      <c r="J2249" s="213"/>
      <c r="K2249" s="213"/>
      <c r="L2249" s="219"/>
      <c r="M2249" s="220"/>
      <c r="N2249" s="221"/>
      <c r="O2249" s="221"/>
      <c r="P2249" s="221"/>
      <c r="Q2249" s="221"/>
      <c r="R2249" s="221"/>
      <c r="S2249" s="221"/>
      <c r="T2249" s="222"/>
      <c r="AT2249" s="223" t="s">
        <v>555</v>
      </c>
      <c r="AU2249" s="223" t="s">
        <v>87</v>
      </c>
      <c r="AV2249" s="13" t="s">
        <v>87</v>
      </c>
      <c r="AW2249" s="13" t="s">
        <v>32</v>
      </c>
      <c r="AX2249" s="13" t="s">
        <v>77</v>
      </c>
      <c r="AY2249" s="223" t="s">
        <v>209</v>
      </c>
    </row>
    <row r="2250" spans="1:65" s="15" customFormat="1">
      <c r="B2250" s="246"/>
      <c r="C2250" s="247"/>
      <c r="D2250" s="214" t="s">
        <v>555</v>
      </c>
      <c r="E2250" s="248" t="s">
        <v>1</v>
      </c>
      <c r="F2250" s="249" t="s">
        <v>2810</v>
      </c>
      <c r="G2250" s="247"/>
      <c r="H2250" s="248" t="s">
        <v>1</v>
      </c>
      <c r="I2250" s="250"/>
      <c r="J2250" s="247"/>
      <c r="K2250" s="247"/>
      <c r="L2250" s="251"/>
      <c r="M2250" s="252"/>
      <c r="N2250" s="253"/>
      <c r="O2250" s="253"/>
      <c r="P2250" s="253"/>
      <c r="Q2250" s="253"/>
      <c r="R2250" s="253"/>
      <c r="S2250" s="253"/>
      <c r="T2250" s="254"/>
      <c r="AT2250" s="255" t="s">
        <v>555</v>
      </c>
      <c r="AU2250" s="255" t="s">
        <v>87</v>
      </c>
      <c r="AV2250" s="15" t="s">
        <v>85</v>
      </c>
      <c r="AW2250" s="15" t="s">
        <v>32</v>
      </c>
      <c r="AX2250" s="15" t="s">
        <v>77</v>
      </c>
      <c r="AY2250" s="255" t="s">
        <v>209</v>
      </c>
    </row>
    <row r="2251" spans="1:65" s="13" customFormat="1">
      <c r="B2251" s="212"/>
      <c r="C2251" s="213"/>
      <c r="D2251" s="214" t="s">
        <v>555</v>
      </c>
      <c r="E2251" s="215" t="s">
        <v>1</v>
      </c>
      <c r="F2251" s="216" t="s">
        <v>2034</v>
      </c>
      <c r="G2251" s="213"/>
      <c r="H2251" s="217">
        <v>28.05</v>
      </c>
      <c r="I2251" s="218"/>
      <c r="J2251" s="213"/>
      <c r="K2251" s="213"/>
      <c r="L2251" s="219"/>
      <c r="M2251" s="220"/>
      <c r="N2251" s="221"/>
      <c r="O2251" s="221"/>
      <c r="P2251" s="221"/>
      <c r="Q2251" s="221"/>
      <c r="R2251" s="221"/>
      <c r="S2251" s="221"/>
      <c r="T2251" s="222"/>
      <c r="AT2251" s="223" t="s">
        <v>555</v>
      </c>
      <c r="AU2251" s="223" t="s">
        <v>87</v>
      </c>
      <c r="AV2251" s="13" t="s">
        <v>87</v>
      </c>
      <c r="AW2251" s="13" t="s">
        <v>32</v>
      </c>
      <c r="AX2251" s="13" t="s">
        <v>77</v>
      </c>
      <c r="AY2251" s="223" t="s">
        <v>209</v>
      </c>
    </row>
    <row r="2252" spans="1:65" s="15" customFormat="1">
      <c r="B2252" s="246"/>
      <c r="C2252" s="247"/>
      <c r="D2252" s="214" t="s">
        <v>555</v>
      </c>
      <c r="E2252" s="248" t="s">
        <v>1</v>
      </c>
      <c r="F2252" s="249" t="s">
        <v>2811</v>
      </c>
      <c r="G2252" s="247"/>
      <c r="H2252" s="248" t="s">
        <v>1</v>
      </c>
      <c r="I2252" s="250"/>
      <c r="J2252" s="247"/>
      <c r="K2252" s="247"/>
      <c r="L2252" s="251"/>
      <c r="M2252" s="252"/>
      <c r="N2252" s="253"/>
      <c r="O2252" s="253"/>
      <c r="P2252" s="253"/>
      <c r="Q2252" s="253"/>
      <c r="R2252" s="253"/>
      <c r="S2252" s="253"/>
      <c r="T2252" s="254"/>
      <c r="AT2252" s="255" t="s">
        <v>555</v>
      </c>
      <c r="AU2252" s="255" t="s">
        <v>87</v>
      </c>
      <c r="AV2252" s="15" t="s">
        <v>85</v>
      </c>
      <c r="AW2252" s="15" t="s">
        <v>32</v>
      </c>
      <c r="AX2252" s="15" t="s">
        <v>77</v>
      </c>
      <c r="AY2252" s="255" t="s">
        <v>209</v>
      </c>
    </row>
    <row r="2253" spans="1:65" s="13" customFormat="1">
      <c r="B2253" s="212"/>
      <c r="C2253" s="213"/>
      <c r="D2253" s="214" t="s">
        <v>555</v>
      </c>
      <c r="E2253" s="215" t="s">
        <v>1</v>
      </c>
      <c r="F2253" s="216" t="s">
        <v>2038</v>
      </c>
      <c r="G2253" s="213"/>
      <c r="H2253" s="217">
        <v>9.9600000000000009</v>
      </c>
      <c r="I2253" s="218"/>
      <c r="J2253" s="213"/>
      <c r="K2253" s="213"/>
      <c r="L2253" s="219"/>
      <c r="M2253" s="220"/>
      <c r="N2253" s="221"/>
      <c r="O2253" s="221"/>
      <c r="P2253" s="221"/>
      <c r="Q2253" s="221"/>
      <c r="R2253" s="221"/>
      <c r="S2253" s="221"/>
      <c r="T2253" s="222"/>
      <c r="AT2253" s="223" t="s">
        <v>555</v>
      </c>
      <c r="AU2253" s="223" t="s">
        <v>87</v>
      </c>
      <c r="AV2253" s="13" t="s">
        <v>87</v>
      </c>
      <c r="AW2253" s="13" t="s">
        <v>32</v>
      </c>
      <c r="AX2253" s="13" t="s">
        <v>77</v>
      </c>
      <c r="AY2253" s="223" t="s">
        <v>209</v>
      </c>
    </row>
    <row r="2254" spans="1:65" s="14" customFormat="1">
      <c r="B2254" s="235"/>
      <c r="C2254" s="236"/>
      <c r="D2254" s="214" t="s">
        <v>555</v>
      </c>
      <c r="E2254" s="237" t="s">
        <v>1</v>
      </c>
      <c r="F2254" s="238" t="s">
        <v>645</v>
      </c>
      <c r="G2254" s="236"/>
      <c r="H2254" s="239">
        <v>184.11000000000004</v>
      </c>
      <c r="I2254" s="240"/>
      <c r="J2254" s="236"/>
      <c r="K2254" s="236"/>
      <c r="L2254" s="241"/>
      <c r="M2254" s="242"/>
      <c r="N2254" s="243"/>
      <c r="O2254" s="243"/>
      <c r="P2254" s="243"/>
      <c r="Q2254" s="243"/>
      <c r="R2254" s="243"/>
      <c r="S2254" s="243"/>
      <c r="T2254" s="244"/>
      <c r="AT2254" s="245" t="s">
        <v>555</v>
      </c>
      <c r="AU2254" s="245" t="s">
        <v>87</v>
      </c>
      <c r="AV2254" s="14" t="s">
        <v>218</v>
      </c>
      <c r="AW2254" s="14" t="s">
        <v>32</v>
      </c>
      <c r="AX2254" s="14" t="s">
        <v>85</v>
      </c>
      <c r="AY2254" s="245" t="s">
        <v>209</v>
      </c>
    </row>
    <row r="2255" spans="1:65" s="2" customFormat="1" ht="24.2" customHeight="1">
      <c r="A2255" s="35"/>
      <c r="B2255" s="36"/>
      <c r="C2255" s="193" t="s">
        <v>2812</v>
      </c>
      <c r="D2255" s="193" t="s">
        <v>214</v>
      </c>
      <c r="E2255" s="194" t="s">
        <v>2813</v>
      </c>
      <c r="F2255" s="195" t="s">
        <v>2814</v>
      </c>
      <c r="G2255" s="196" t="s">
        <v>217</v>
      </c>
      <c r="H2255" s="197">
        <v>184.11</v>
      </c>
      <c r="I2255" s="198"/>
      <c r="J2255" s="199">
        <f>ROUND(I2255*H2255,2)</f>
        <v>0</v>
      </c>
      <c r="K2255" s="200"/>
      <c r="L2255" s="40"/>
      <c r="M2255" s="201" t="s">
        <v>1</v>
      </c>
      <c r="N2255" s="202" t="s">
        <v>42</v>
      </c>
      <c r="O2255" s="72"/>
      <c r="P2255" s="203">
        <f>O2255*H2255</f>
        <v>0</v>
      </c>
      <c r="Q2255" s="203">
        <v>0</v>
      </c>
      <c r="R2255" s="203">
        <f>Q2255*H2255</f>
        <v>0</v>
      </c>
      <c r="S2255" s="203">
        <v>0</v>
      </c>
      <c r="T2255" s="204">
        <f>S2255*H2255</f>
        <v>0</v>
      </c>
      <c r="U2255" s="35"/>
      <c r="V2255" s="35"/>
      <c r="W2255" s="35"/>
      <c r="X2255" s="35"/>
      <c r="Y2255" s="35"/>
      <c r="Z2255" s="35"/>
      <c r="AA2255" s="35"/>
      <c r="AB2255" s="35"/>
      <c r="AC2255" s="35"/>
      <c r="AD2255" s="35"/>
      <c r="AE2255" s="35"/>
      <c r="AR2255" s="205" t="s">
        <v>276</v>
      </c>
      <c r="AT2255" s="205" t="s">
        <v>214</v>
      </c>
      <c r="AU2255" s="205" t="s">
        <v>87</v>
      </c>
      <c r="AY2255" s="18" t="s">
        <v>209</v>
      </c>
      <c r="BE2255" s="206">
        <f>IF(N2255="základní",J2255,0)</f>
        <v>0</v>
      </c>
      <c r="BF2255" s="206">
        <f>IF(N2255="snížená",J2255,0)</f>
        <v>0</v>
      </c>
      <c r="BG2255" s="206">
        <f>IF(N2255="zákl. přenesená",J2255,0)</f>
        <v>0</v>
      </c>
      <c r="BH2255" s="206">
        <f>IF(N2255="sníž. přenesená",J2255,0)</f>
        <v>0</v>
      </c>
      <c r="BI2255" s="206">
        <f>IF(N2255="nulová",J2255,0)</f>
        <v>0</v>
      </c>
      <c r="BJ2255" s="18" t="s">
        <v>85</v>
      </c>
      <c r="BK2255" s="206">
        <f>ROUND(I2255*H2255,2)</f>
        <v>0</v>
      </c>
      <c r="BL2255" s="18" t="s">
        <v>276</v>
      </c>
      <c r="BM2255" s="205" t="s">
        <v>2815</v>
      </c>
    </row>
    <row r="2256" spans="1:65" s="2" customFormat="1" ht="24.2" customHeight="1">
      <c r="A2256" s="35"/>
      <c r="B2256" s="36"/>
      <c r="C2256" s="224" t="s">
        <v>2816</v>
      </c>
      <c r="D2256" s="224" t="s">
        <v>576</v>
      </c>
      <c r="E2256" s="225" t="s">
        <v>2817</v>
      </c>
      <c r="F2256" s="226" t="s">
        <v>2818</v>
      </c>
      <c r="G2256" s="227" t="s">
        <v>217</v>
      </c>
      <c r="H2256" s="228">
        <v>193.316</v>
      </c>
      <c r="I2256" s="229"/>
      <c r="J2256" s="230">
        <f>ROUND(I2256*H2256,2)</f>
        <v>0</v>
      </c>
      <c r="K2256" s="231"/>
      <c r="L2256" s="232"/>
      <c r="M2256" s="233" t="s">
        <v>1</v>
      </c>
      <c r="N2256" s="234" t="s">
        <v>42</v>
      </c>
      <c r="O2256" s="72"/>
      <c r="P2256" s="203">
        <f>O2256*H2256</f>
        <v>0</v>
      </c>
      <c r="Q2256" s="203">
        <v>0.03</v>
      </c>
      <c r="R2256" s="203">
        <f>Q2256*H2256</f>
        <v>5.79948</v>
      </c>
      <c r="S2256" s="203">
        <v>0</v>
      </c>
      <c r="T2256" s="204">
        <f>S2256*H2256</f>
        <v>0</v>
      </c>
      <c r="U2256" s="35"/>
      <c r="V2256" s="35"/>
      <c r="W2256" s="35"/>
      <c r="X2256" s="35"/>
      <c r="Y2256" s="35"/>
      <c r="Z2256" s="35"/>
      <c r="AA2256" s="35"/>
      <c r="AB2256" s="35"/>
      <c r="AC2256" s="35"/>
      <c r="AD2256" s="35"/>
      <c r="AE2256" s="35"/>
      <c r="AR2256" s="205" t="s">
        <v>341</v>
      </c>
      <c r="AT2256" s="205" t="s">
        <v>576</v>
      </c>
      <c r="AU2256" s="205" t="s">
        <v>87</v>
      </c>
      <c r="AY2256" s="18" t="s">
        <v>209</v>
      </c>
      <c r="BE2256" s="206">
        <f>IF(N2256="základní",J2256,0)</f>
        <v>0</v>
      </c>
      <c r="BF2256" s="206">
        <f>IF(N2256="snížená",J2256,0)</f>
        <v>0</v>
      </c>
      <c r="BG2256" s="206">
        <f>IF(N2256="zákl. přenesená",J2256,0)</f>
        <v>0</v>
      </c>
      <c r="BH2256" s="206">
        <f>IF(N2256="sníž. přenesená",J2256,0)</f>
        <v>0</v>
      </c>
      <c r="BI2256" s="206">
        <f>IF(N2256="nulová",J2256,0)</f>
        <v>0</v>
      </c>
      <c r="BJ2256" s="18" t="s">
        <v>85</v>
      </c>
      <c r="BK2256" s="206">
        <f>ROUND(I2256*H2256,2)</f>
        <v>0</v>
      </c>
      <c r="BL2256" s="18" t="s">
        <v>276</v>
      </c>
      <c r="BM2256" s="205" t="s">
        <v>2819</v>
      </c>
    </row>
    <row r="2257" spans="1:65" s="13" customFormat="1">
      <c r="B2257" s="212"/>
      <c r="C2257" s="213"/>
      <c r="D2257" s="214" t="s">
        <v>555</v>
      </c>
      <c r="E2257" s="215" t="s">
        <v>1</v>
      </c>
      <c r="F2257" s="216" t="s">
        <v>2820</v>
      </c>
      <c r="G2257" s="213"/>
      <c r="H2257" s="217">
        <v>193.316</v>
      </c>
      <c r="I2257" s="218"/>
      <c r="J2257" s="213"/>
      <c r="K2257" s="213"/>
      <c r="L2257" s="219"/>
      <c r="M2257" s="220"/>
      <c r="N2257" s="221"/>
      <c r="O2257" s="221"/>
      <c r="P2257" s="221"/>
      <c r="Q2257" s="221"/>
      <c r="R2257" s="221"/>
      <c r="S2257" s="221"/>
      <c r="T2257" s="222"/>
      <c r="AT2257" s="223" t="s">
        <v>555</v>
      </c>
      <c r="AU2257" s="223" t="s">
        <v>87</v>
      </c>
      <c r="AV2257" s="13" t="s">
        <v>87</v>
      </c>
      <c r="AW2257" s="13" t="s">
        <v>32</v>
      </c>
      <c r="AX2257" s="13" t="s">
        <v>85</v>
      </c>
      <c r="AY2257" s="223" t="s">
        <v>209</v>
      </c>
    </row>
    <row r="2258" spans="1:65" s="2" customFormat="1" ht="24.2" customHeight="1">
      <c r="A2258" s="35"/>
      <c r="B2258" s="36"/>
      <c r="C2258" s="193" t="s">
        <v>2821</v>
      </c>
      <c r="D2258" s="193" t="s">
        <v>214</v>
      </c>
      <c r="E2258" s="194" t="s">
        <v>2822</v>
      </c>
      <c r="F2258" s="195" t="s">
        <v>2823</v>
      </c>
      <c r="G2258" s="196" t="s">
        <v>318</v>
      </c>
      <c r="H2258" s="197">
        <v>108</v>
      </c>
      <c r="I2258" s="198"/>
      <c r="J2258" s="199">
        <f>ROUND(I2258*H2258,2)</f>
        <v>0</v>
      </c>
      <c r="K2258" s="200"/>
      <c r="L2258" s="40"/>
      <c r="M2258" s="201" t="s">
        <v>1</v>
      </c>
      <c r="N2258" s="202" t="s">
        <v>42</v>
      </c>
      <c r="O2258" s="72"/>
      <c r="P2258" s="203">
        <f>O2258*H2258</f>
        <v>0</v>
      </c>
      <c r="Q2258" s="203">
        <v>0</v>
      </c>
      <c r="R2258" s="203">
        <f>Q2258*H2258</f>
        <v>0</v>
      </c>
      <c r="S2258" s="203">
        <v>0</v>
      </c>
      <c r="T2258" s="204">
        <f>S2258*H2258</f>
        <v>0</v>
      </c>
      <c r="U2258" s="35"/>
      <c r="V2258" s="35"/>
      <c r="W2258" s="35"/>
      <c r="X2258" s="35"/>
      <c r="Y2258" s="35"/>
      <c r="Z2258" s="35"/>
      <c r="AA2258" s="35"/>
      <c r="AB2258" s="35"/>
      <c r="AC2258" s="35"/>
      <c r="AD2258" s="35"/>
      <c r="AE2258" s="35"/>
      <c r="AR2258" s="205" t="s">
        <v>276</v>
      </c>
      <c r="AT2258" s="205" t="s">
        <v>214</v>
      </c>
      <c r="AU2258" s="205" t="s">
        <v>87</v>
      </c>
      <c r="AY2258" s="18" t="s">
        <v>209</v>
      </c>
      <c r="BE2258" s="206">
        <f>IF(N2258="základní",J2258,0)</f>
        <v>0</v>
      </c>
      <c r="BF2258" s="206">
        <f>IF(N2258="snížená",J2258,0)</f>
        <v>0</v>
      </c>
      <c r="BG2258" s="206">
        <f>IF(N2258="zákl. přenesená",J2258,0)</f>
        <v>0</v>
      </c>
      <c r="BH2258" s="206">
        <f>IF(N2258="sníž. přenesená",J2258,0)</f>
        <v>0</v>
      </c>
      <c r="BI2258" s="206">
        <f>IF(N2258="nulová",J2258,0)</f>
        <v>0</v>
      </c>
      <c r="BJ2258" s="18" t="s">
        <v>85</v>
      </c>
      <c r="BK2258" s="206">
        <f>ROUND(I2258*H2258,2)</f>
        <v>0</v>
      </c>
      <c r="BL2258" s="18" t="s">
        <v>276</v>
      </c>
      <c r="BM2258" s="205" t="s">
        <v>2824</v>
      </c>
    </row>
    <row r="2259" spans="1:65" s="2" customFormat="1" ht="21.75" customHeight="1">
      <c r="A2259" s="35"/>
      <c r="B2259" s="36"/>
      <c r="C2259" s="193" t="s">
        <v>2825</v>
      </c>
      <c r="D2259" s="193" t="s">
        <v>214</v>
      </c>
      <c r="E2259" s="194" t="s">
        <v>2826</v>
      </c>
      <c r="F2259" s="195" t="s">
        <v>2827</v>
      </c>
      <c r="G2259" s="196" t="s">
        <v>217</v>
      </c>
      <c r="H2259" s="197">
        <v>463.41</v>
      </c>
      <c r="I2259" s="198"/>
      <c r="J2259" s="199">
        <f>ROUND(I2259*H2259,2)</f>
        <v>0</v>
      </c>
      <c r="K2259" s="200"/>
      <c r="L2259" s="40"/>
      <c r="M2259" s="201" t="s">
        <v>1</v>
      </c>
      <c r="N2259" s="202" t="s">
        <v>42</v>
      </c>
      <c r="O2259" s="72"/>
      <c r="P2259" s="203">
        <f>O2259*H2259</f>
        <v>0</v>
      </c>
      <c r="Q2259" s="203">
        <v>5.0000000000000002E-5</v>
      </c>
      <c r="R2259" s="203">
        <f>Q2259*H2259</f>
        <v>2.3170500000000004E-2</v>
      </c>
      <c r="S2259" s="203">
        <v>0</v>
      </c>
      <c r="T2259" s="204">
        <f>S2259*H2259</f>
        <v>0</v>
      </c>
      <c r="U2259" s="35"/>
      <c r="V2259" s="35"/>
      <c r="W2259" s="35"/>
      <c r="X2259" s="35"/>
      <c r="Y2259" s="35"/>
      <c r="Z2259" s="35"/>
      <c r="AA2259" s="35"/>
      <c r="AB2259" s="35"/>
      <c r="AC2259" s="35"/>
      <c r="AD2259" s="35"/>
      <c r="AE2259" s="35"/>
      <c r="AR2259" s="205" t="s">
        <v>276</v>
      </c>
      <c r="AT2259" s="205" t="s">
        <v>214</v>
      </c>
      <c r="AU2259" s="205" t="s">
        <v>87</v>
      </c>
      <c r="AY2259" s="18" t="s">
        <v>209</v>
      </c>
      <c r="BE2259" s="206">
        <f>IF(N2259="základní",J2259,0)</f>
        <v>0</v>
      </c>
      <c r="BF2259" s="206">
        <f>IF(N2259="snížená",J2259,0)</f>
        <v>0</v>
      </c>
      <c r="BG2259" s="206">
        <f>IF(N2259="zákl. přenesená",J2259,0)</f>
        <v>0</v>
      </c>
      <c r="BH2259" s="206">
        <f>IF(N2259="sníž. přenesená",J2259,0)</f>
        <v>0</v>
      </c>
      <c r="BI2259" s="206">
        <f>IF(N2259="nulová",J2259,0)</f>
        <v>0</v>
      </c>
      <c r="BJ2259" s="18" t="s">
        <v>85</v>
      </c>
      <c r="BK2259" s="206">
        <f>ROUND(I2259*H2259,2)</f>
        <v>0</v>
      </c>
      <c r="BL2259" s="18" t="s">
        <v>276</v>
      </c>
      <c r="BM2259" s="205" t="s">
        <v>2828</v>
      </c>
    </row>
    <row r="2260" spans="1:65" s="15" customFormat="1">
      <c r="B2260" s="246"/>
      <c r="C2260" s="247"/>
      <c r="D2260" s="214" t="s">
        <v>555</v>
      </c>
      <c r="E2260" s="248" t="s">
        <v>1</v>
      </c>
      <c r="F2260" s="249" t="s">
        <v>1605</v>
      </c>
      <c r="G2260" s="247"/>
      <c r="H2260" s="248" t="s">
        <v>1</v>
      </c>
      <c r="I2260" s="250"/>
      <c r="J2260" s="247"/>
      <c r="K2260" s="247"/>
      <c r="L2260" s="251"/>
      <c r="M2260" s="252"/>
      <c r="N2260" s="253"/>
      <c r="O2260" s="253"/>
      <c r="P2260" s="253"/>
      <c r="Q2260" s="253"/>
      <c r="R2260" s="253"/>
      <c r="S2260" s="253"/>
      <c r="T2260" s="254"/>
      <c r="AT2260" s="255" t="s">
        <v>555</v>
      </c>
      <c r="AU2260" s="255" t="s">
        <v>87</v>
      </c>
      <c r="AV2260" s="15" t="s">
        <v>85</v>
      </c>
      <c r="AW2260" s="15" t="s">
        <v>32</v>
      </c>
      <c r="AX2260" s="15" t="s">
        <v>77</v>
      </c>
      <c r="AY2260" s="255" t="s">
        <v>209</v>
      </c>
    </row>
    <row r="2261" spans="1:65" s="15" customFormat="1">
      <c r="B2261" s="246"/>
      <c r="C2261" s="247"/>
      <c r="D2261" s="214" t="s">
        <v>555</v>
      </c>
      <c r="E2261" s="248" t="s">
        <v>1</v>
      </c>
      <c r="F2261" s="249" t="s">
        <v>2829</v>
      </c>
      <c r="G2261" s="247"/>
      <c r="H2261" s="248" t="s">
        <v>1</v>
      </c>
      <c r="I2261" s="250"/>
      <c r="J2261" s="247"/>
      <c r="K2261" s="247"/>
      <c r="L2261" s="251"/>
      <c r="M2261" s="252"/>
      <c r="N2261" s="253"/>
      <c r="O2261" s="253"/>
      <c r="P2261" s="253"/>
      <c r="Q2261" s="253"/>
      <c r="R2261" s="253"/>
      <c r="S2261" s="253"/>
      <c r="T2261" s="254"/>
      <c r="AT2261" s="255" t="s">
        <v>555</v>
      </c>
      <c r="AU2261" s="255" t="s">
        <v>87</v>
      </c>
      <c r="AV2261" s="15" t="s">
        <v>85</v>
      </c>
      <c r="AW2261" s="15" t="s">
        <v>32</v>
      </c>
      <c r="AX2261" s="15" t="s">
        <v>77</v>
      </c>
      <c r="AY2261" s="255" t="s">
        <v>209</v>
      </c>
    </row>
    <row r="2262" spans="1:65" s="13" customFormat="1">
      <c r="B2262" s="212"/>
      <c r="C2262" s="213"/>
      <c r="D2262" s="214" t="s">
        <v>555</v>
      </c>
      <c r="E2262" s="215" t="s">
        <v>1</v>
      </c>
      <c r="F2262" s="216" t="s">
        <v>2830</v>
      </c>
      <c r="G2262" s="213"/>
      <c r="H2262" s="217">
        <v>57.5</v>
      </c>
      <c r="I2262" s="218"/>
      <c r="J2262" s="213"/>
      <c r="K2262" s="213"/>
      <c r="L2262" s="219"/>
      <c r="M2262" s="220"/>
      <c r="N2262" s="221"/>
      <c r="O2262" s="221"/>
      <c r="P2262" s="221"/>
      <c r="Q2262" s="221"/>
      <c r="R2262" s="221"/>
      <c r="S2262" s="221"/>
      <c r="T2262" s="222"/>
      <c r="AT2262" s="223" t="s">
        <v>555</v>
      </c>
      <c r="AU2262" s="223" t="s">
        <v>87</v>
      </c>
      <c r="AV2262" s="13" t="s">
        <v>87</v>
      </c>
      <c r="AW2262" s="13" t="s">
        <v>32</v>
      </c>
      <c r="AX2262" s="13" t="s">
        <v>77</v>
      </c>
      <c r="AY2262" s="223" t="s">
        <v>209</v>
      </c>
    </row>
    <row r="2263" spans="1:65" s="15" customFormat="1">
      <c r="B2263" s="246"/>
      <c r="C2263" s="247"/>
      <c r="D2263" s="214" t="s">
        <v>555</v>
      </c>
      <c r="E2263" s="248" t="s">
        <v>1</v>
      </c>
      <c r="F2263" s="249" t="s">
        <v>2831</v>
      </c>
      <c r="G2263" s="247"/>
      <c r="H2263" s="248" t="s">
        <v>1</v>
      </c>
      <c r="I2263" s="250"/>
      <c r="J2263" s="247"/>
      <c r="K2263" s="247"/>
      <c r="L2263" s="251"/>
      <c r="M2263" s="252"/>
      <c r="N2263" s="253"/>
      <c r="O2263" s="253"/>
      <c r="P2263" s="253"/>
      <c r="Q2263" s="253"/>
      <c r="R2263" s="253"/>
      <c r="S2263" s="253"/>
      <c r="T2263" s="254"/>
      <c r="AT2263" s="255" t="s">
        <v>555</v>
      </c>
      <c r="AU2263" s="255" t="s">
        <v>87</v>
      </c>
      <c r="AV2263" s="15" t="s">
        <v>85</v>
      </c>
      <c r="AW2263" s="15" t="s">
        <v>32</v>
      </c>
      <c r="AX2263" s="15" t="s">
        <v>77</v>
      </c>
      <c r="AY2263" s="255" t="s">
        <v>209</v>
      </c>
    </row>
    <row r="2264" spans="1:65" s="13" customFormat="1">
      <c r="B2264" s="212"/>
      <c r="C2264" s="213"/>
      <c r="D2264" s="214" t="s">
        <v>555</v>
      </c>
      <c r="E2264" s="215" t="s">
        <v>1</v>
      </c>
      <c r="F2264" s="216" t="s">
        <v>2832</v>
      </c>
      <c r="G2264" s="213"/>
      <c r="H2264" s="217">
        <v>12.2</v>
      </c>
      <c r="I2264" s="218"/>
      <c r="J2264" s="213"/>
      <c r="K2264" s="213"/>
      <c r="L2264" s="219"/>
      <c r="M2264" s="220"/>
      <c r="N2264" s="221"/>
      <c r="O2264" s="221"/>
      <c r="P2264" s="221"/>
      <c r="Q2264" s="221"/>
      <c r="R2264" s="221"/>
      <c r="S2264" s="221"/>
      <c r="T2264" s="222"/>
      <c r="AT2264" s="223" t="s">
        <v>555</v>
      </c>
      <c r="AU2264" s="223" t="s">
        <v>87</v>
      </c>
      <c r="AV2264" s="13" t="s">
        <v>87</v>
      </c>
      <c r="AW2264" s="13" t="s">
        <v>32</v>
      </c>
      <c r="AX2264" s="13" t="s">
        <v>77</v>
      </c>
      <c r="AY2264" s="223" t="s">
        <v>209</v>
      </c>
    </row>
    <row r="2265" spans="1:65" s="15" customFormat="1">
      <c r="B2265" s="246"/>
      <c r="C2265" s="247"/>
      <c r="D2265" s="214" t="s">
        <v>555</v>
      </c>
      <c r="E2265" s="248" t="s">
        <v>1</v>
      </c>
      <c r="F2265" s="249" t="s">
        <v>2833</v>
      </c>
      <c r="G2265" s="247"/>
      <c r="H2265" s="248" t="s">
        <v>1</v>
      </c>
      <c r="I2265" s="250"/>
      <c r="J2265" s="247"/>
      <c r="K2265" s="247"/>
      <c r="L2265" s="251"/>
      <c r="M2265" s="252"/>
      <c r="N2265" s="253"/>
      <c r="O2265" s="253"/>
      <c r="P2265" s="253"/>
      <c r="Q2265" s="253"/>
      <c r="R2265" s="253"/>
      <c r="S2265" s="253"/>
      <c r="T2265" s="254"/>
      <c r="AT2265" s="255" t="s">
        <v>555</v>
      </c>
      <c r="AU2265" s="255" t="s">
        <v>87</v>
      </c>
      <c r="AV2265" s="15" t="s">
        <v>85</v>
      </c>
      <c r="AW2265" s="15" t="s">
        <v>32</v>
      </c>
      <c r="AX2265" s="15" t="s">
        <v>77</v>
      </c>
      <c r="AY2265" s="255" t="s">
        <v>209</v>
      </c>
    </row>
    <row r="2266" spans="1:65" s="13" customFormat="1">
      <c r="B2266" s="212"/>
      <c r="C2266" s="213"/>
      <c r="D2266" s="214" t="s">
        <v>555</v>
      </c>
      <c r="E2266" s="215" t="s">
        <v>1</v>
      </c>
      <c r="F2266" s="216" t="s">
        <v>2834</v>
      </c>
      <c r="G2266" s="213"/>
      <c r="H2266" s="217">
        <v>48.29</v>
      </c>
      <c r="I2266" s="218"/>
      <c r="J2266" s="213"/>
      <c r="K2266" s="213"/>
      <c r="L2266" s="219"/>
      <c r="M2266" s="220"/>
      <c r="N2266" s="221"/>
      <c r="O2266" s="221"/>
      <c r="P2266" s="221"/>
      <c r="Q2266" s="221"/>
      <c r="R2266" s="221"/>
      <c r="S2266" s="221"/>
      <c r="T2266" s="222"/>
      <c r="AT2266" s="223" t="s">
        <v>555</v>
      </c>
      <c r="AU2266" s="223" t="s">
        <v>87</v>
      </c>
      <c r="AV2266" s="13" t="s">
        <v>87</v>
      </c>
      <c r="AW2266" s="13" t="s">
        <v>32</v>
      </c>
      <c r="AX2266" s="13" t="s">
        <v>77</v>
      </c>
      <c r="AY2266" s="223" t="s">
        <v>209</v>
      </c>
    </row>
    <row r="2267" spans="1:65" s="15" customFormat="1">
      <c r="B2267" s="246"/>
      <c r="C2267" s="247"/>
      <c r="D2267" s="214" t="s">
        <v>555</v>
      </c>
      <c r="E2267" s="248" t="s">
        <v>1</v>
      </c>
      <c r="F2267" s="249" t="s">
        <v>2835</v>
      </c>
      <c r="G2267" s="247"/>
      <c r="H2267" s="248" t="s">
        <v>1</v>
      </c>
      <c r="I2267" s="250"/>
      <c r="J2267" s="247"/>
      <c r="K2267" s="247"/>
      <c r="L2267" s="251"/>
      <c r="M2267" s="252"/>
      <c r="N2267" s="253"/>
      <c r="O2267" s="253"/>
      <c r="P2267" s="253"/>
      <c r="Q2267" s="253"/>
      <c r="R2267" s="253"/>
      <c r="S2267" s="253"/>
      <c r="T2267" s="254"/>
      <c r="AT2267" s="255" t="s">
        <v>555</v>
      </c>
      <c r="AU2267" s="255" t="s">
        <v>87</v>
      </c>
      <c r="AV2267" s="15" t="s">
        <v>85</v>
      </c>
      <c r="AW2267" s="15" t="s">
        <v>32</v>
      </c>
      <c r="AX2267" s="15" t="s">
        <v>77</v>
      </c>
      <c r="AY2267" s="255" t="s">
        <v>209</v>
      </c>
    </row>
    <row r="2268" spans="1:65" s="13" customFormat="1">
      <c r="B2268" s="212"/>
      <c r="C2268" s="213"/>
      <c r="D2268" s="214" t="s">
        <v>555</v>
      </c>
      <c r="E2268" s="215" t="s">
        <v>1</v>
      </c>
      <c r="F2268" s="216" t="s">
        <v>2834</v>
      </c>
      <c r="G2268" s="213"/>
      <c r="H2268" s="217">
        <v>48.29</v>
      </c>
      <c r="I2268" s="218"/>
      <c r="J2268" s="213"/>
      <c r="K2268" s="213"/>
      <c r="L2268" s="219"/>
      <c r="M2268" s="220"/>
      <c r="N2268" s="221"/>
      <c r="O2268" s="221"/>
      <c r="P2268" s="221"/>
      <c r="Q2268" s="221"/>
      <c r="R2268" s="221"/>
      <c r="S2268" s="221"/>
      <c r="T2268" s="222"/>
      <c r="AT2268" s="223" t="s">
        <v>555</v>
      </c>
      <c r="AU2268" s="223" t="s">
        <v>87</v>
      </c>
      <c r="AV2268" s="13" t="s">
        <v>87</v>
      </c>
      <c r="AW2268" s="13" t="s">
        <v>32</v>
      </c>
      <c r="AX2268" s="13" t="s">
        <v>77</v>
      </c>
      <c r="AY2268" s="223" t="s">
        <v>209</v>
      </c>
    </row>
    <row r="2269" spans="1:65" s="15" customFormat="1">
      <c r="B2269" s="246"/>
      <c r="C2269" s="247"/>
      <c r="D2269" s="214" t="s">
        <v>555</v>
      </c>
      <c r="E2269" s="248" t="s">
        <v>1</v>
      </c>
      <c r="F2269" s="249" t="s">
        <v>2836</v>
      </c>
      <c r="G2269" s="247"/>
      <c r="H2269" s="248" t="s">
        <v>1</v>
      </c>
      <c r="I2269" s="250"/>
      <c r="J2269" s="247"/>
      <c r="K2269" s="247"/>
      <c r="L2269" s="251"/>
      <c r="M2269" s="252"/>
      <c r="N2269" s="253"/>
      <c r="O2269" s="253"/>
      <c r="P2269" s="253"/>
      <c r="Q2269" s="253"/>
      <c r="R2269" s="253"/>
      <c r="S2269" s="253"/>
      <c r="T2269" s="254"/>
      <c r="AT2269" s="255" t="s">
        <v>555</v>
      </c>
      <c r="AU2269" s="255" t="s">
        <v>87</v>
      </c>
      <c r="AV2269" s="15" t="s">
        <v>85</v>
      </c>
      <c r="AW2269" s="15" t="s">
        <v>32</v>
      </c>
      <c r="AX2269" s="15" t="s">
        <v>77</v>
      </c>
      <c r="AY2269" s="255" t="s">
        <v>209</v>
      </c>
    </row>
    <row r="2270" spans="1:65" s="13" customFormat="1">
      <c r="B2270" s="212"/>
      <c r="C2270" s="213"/>
      <c r="D2270" s="214" t="s">
        <v>555</v>
      </c>
      <c r="E2270" s="215" t="s">
        <v>1</v>
      </c>
      <c r="F2270" s="216" t="s">
        <v>2832</v>
      </c>
      <c r="G2270" s="213"/>
      <c r="H2270" s="217">
        <v>12.2</v>
      </c>
      <c r="I2270" s="218"/>
      <c r="J2270" s="213"/>
      <c r="K2270" s="213"/>
      <c r="L2270" s="219"/>
      <c r="M2270" s="220"/>
      <c r="N2270" s="221"/>
      <c r="O2270" s="221"/>
      <c r="P2270" s="221"/>
      <c r="Q2270" s="221"/>
      <c r="R2270" s="221"/>
      <c r="S2270" s="221"/>
      <c r="T2270" s="222"/>
      <c r="AT2270" s="223" t="s">
        <v>555</v>
      </c>
      <c r="AU2270" s="223" t="s">
        <v>87</v>
      </c>
      <c r="AV2270" s="13" t="s">
        <v>87</v>
      </c>
      <c r="AW2270" s="13" t="s">
        <v>32</v>
      </c>
      <c r="AX2270" s="13" t="s">
        <v>77</v>
      </c>
      <c r="AY2270" s="223" t="s">
        <v>209</v>
      </c>
    </row>
    <row r="2271" spans="1:65" s="15" customFormat="1">
      <c r="B2271" s="246"/>
      <c r="C2271" s="247"/>
      <c r="D2271" s="214" t="s">
        <v>555</v>
      </c>
      <c r="E2271" s="248" t="s">
        <v>1</v>
      </c>
      <c r="F2271" s="249" t="s">
        <v>2837</v>
      </c>
      <c r="G2271" s="247"/>
      <c r="H2271" s="248" t="s">
        <v>1</v>
      </c>
      <c r="I2271" s="250"/>
      <c r="J2271" s="247"/>
      <c r="K2271" s="247"/>
      <c r="L2271" s="251"/>
      <c r="M2271" s="252"/>
      <c r="N2271" s="253"/>
      <c r="O2271" s="253"/>
      <c r="P2271" s="253"/>
      <c r="Q2271" s="253"/>
      <c r="R2271" s="253"/>
      <c r="S2271" s="253"/>
      <c r="T2271" s="254"/>
      <c r="AT2271" s="255" t="s">
        <v>555</v>
      </c>
      <c r="AU2271" s="255" t="s">
        <v>87</v>
      </c>
      <c r="AV2271" s="15" t="s">
        <v>85</v>
      </c>
      <c r="AW2271" s="15" t="s">
        <v>32</v>
      </c>
      <c r="AX2271" s="15" t="s">
        <v>77</v>
      </c>
      <c r="AY2271" s="255" t="s">
        <v>209</v>
      </c>
    </row>
    <row r="2272" spans="1:65" s="13" customFormat="1">
      <c r="B2272" s="212"/>
      <c r="C2272" s="213"/>
      <c r="D2272" s="214" t="s">
        <v>555</v>
      </c>
      <c r="E2272" s="215" t="s">
        <v>1</v>
      </c>
      <c r="F2272" s="216" t="s">
        <v>2834</v>
      </c>
      <c r="G2272" s="213"/>
      <c r="H2272" s="217">
        <v>48.29</v>
      </c>
      <c r="I2272" s="218"/>
      <c r="J2272" s="213"/>
      <c r="K2272" s="213"/>
      <c r="L2272" s="219"/>
      <c r="M2272" s="220"/>
      <c r="N2272" s="221"/>
      <c r="O2272" s="221"/>
      <c r="P2272" s="221"/>
      <c r="Q2272" s="221"/>
      <c r="R2272" s="221"/>
      <c r="S2272" s="221"/>
      <c r="T2272" s="222"/>
      <c r="AT2272" s="223" t="s">
        <v>555</v>
      </c>
      <c r="AU2272" s="223" t="s">
        <v>87</v>
      </c>
      <c r="AV2272" s="13" t="s">
        <v>87</v>
      </c>
      <c r="AW2272" s="13" t="s">
        <v>32</v>
      </c>
      <c r="AX2272" s="13" t="s">
        <v>77</v>
      </c>
      <c r="AY2272" s="223" t="s">
        <v>209</v>
      </c>
    </row>
    <row r="2273" spans="2:51" s="15" customFormat="1">
      <c r="B2273" s="246"/>
      <c r="C2273" s="247"/>
      <c r="D2273" s="214" t="s">
        <v>555</v>
      </c>
      <c r="E2273" s="248" t="s">
        <v>1</v>
      </c>
      <c r="F2273" s="249" t="s">
        <v>2838</v>
      </c>
      <c r="G2273" s="247"/>
      <c r="H2273" s="248" t="s">
        <v>1</v>
      </c>
      <c r="I2273" s="250"/>
      <c r="J2273" s="247"/>
      <c r="K2273" s="247"/>
      <c r="L2273" s="251"/>
      <c r="M2273" s="252"/>
      <c r="N2273" s="253"/>
      <c r="O2273" s="253"/>
      <c r="P2273" s="253"/>
      <c r="Q2273" s="253"/>
      <c r="R2273" s="253"/>
      <c r="S2273" s="253"/>
      <c r="T2273" s="254"/>
      <c r="AT2273" s="255" t="s">
        <v>555</v>
      </c>
      <c r="AU2273" s="255" t="s">
        <v>87</v>
      </c>
      <c r="AV2273" s="15" t="s">
        <v>85</v>
      </c>
      <c r="AW2273" s="15" t="s">
        <v>32</v>
      </c>
      <c r="AX2273" s="15" t="s">
        <v>77</v>
      </c>
      <c r="AY2273" s="255" t="s">
        <v>209</v>
      </c>
    </row>
    <row r="2274" spans="2:51" s="13" customFormat="1">
      <c r="B2274" s="212"/>
      <c r="C2274" s="213"/>
      <c r="D2274" s="214" t="s">
        <v>555</v>
      </c>
      <c r="E2274" s="215" t="s">
        <v>1</v>
      </c>
      <c r="F2274" s="216" t="s">
        <v>2839</v>
      </c>
      <c r="G2274" s="213"/>
      <c r="H2274" s="217">
        <v>49.78</v>
      </c>
      <c r="I2274" s="218"/>
      <c r="J2274" s="213"/>
      <c r="K2274" s="213"/>
      <c r="L2274" s="219"/>
      <c r="M2274" s="220"/>
      <c r="N2274" s="221"/>
      <c r="O2274" s="221"/>
      <c r="P2274" s="221"/>
      <c r="Q2274" s="221"/>
      <c r="R2274" s="221"/>
      <c r="S2274" s="221"/>
      <c r="T2274" s="222"/>
      <c r="AT2274" s="223" t="s">
        <v>555</v>
      </c>
      <c r="AU2274" s="223" t="s">
        <v>87</v>
      </c>
      <c r="AV2274" s="13" t="s">
        <v>87</v>
      </c>
      <c r="AW2274" s="13" t="s">
        <v>32</v>
      </c>
      <c r="AX2274" s="13" t="s">
        <v>77</v>
      </c>
      <c r="AY2274" s="223" t="s">
        <v>209</v>
      </c>
    </row>
    <row r="2275" spans="2:51" s="15" customFormat="1">
      <c r="B2275" s="246"/>
      <c r="C2275" s="247"/>
      <c r="D2275" s="214" t="s">
        <v>555</v>
      </c>
      <c r="E2275" s="248" t="s">
        <v>1</v>
      </c>
      <c r="F2275" s="249" t="s">
        <v>2840</v>
      </c>
      <c r="G2275" s="247"/>
      <c r="H2275" s="248" t="s">
        <v>1</v>
      </c>
      <c r="I2275" s="250"/>
      <c r="J2275" s="247"/>
      <c r="K2275" s="247"/>
      <c r="L2275" s="251"/>
      <c r="M2275" s="252"/>
      <c r="N2275" s="253"/>
      <c r="O2275" s="253"/>
      <c r="P2275" s="253"/>
      <c r="Q2275" s="253"/>
      <c r="R2275" s="253"/>
      <c r="S2275" s="253"/>
      <c r="T2275" s="254"/>
      <c r="AT2275" s="255" t="s">
        <v>555</v>
      </c>
      <c r="AU2275" s="255" t="s">
        <v>87</v>
      </c>
      <c r="AV2275" s="15" t="s">
        <v>85</v>
      </c>
      <c r="AW2275" s="15" t="s">
        <v>32</v>
      </c>
      <c r="AX2275" s="15" t="s">
        <v>77</v>
      </c>
      <c r="AY2275" s="255" t="s">
        <v>209</v>
      </c>
    </row>
    <row r="2276" spans="2:51" s="13" customFormat="1">
      <c r="B2276" s="212"/>
      <c r="C2276" s="213"/>
      <c r="D2276" s="214" t="s">
        <v>555</v>
      </c>
      <c r="E2276" s="215" t="s">
        <v>1</v>
      </c>
      <c r="F2276" s="216" t="s">
        <v>2841</v>
      </c>
      <c r="G2276" s="213"/>
      <c r="H2276" s="217">
        <v>6.71</v>
      </c>
      <c r="I2276" s="218"/>
      <c r="J2276" s="213"/>
      <c r="K2276" s="213"/>
      <c r="L2276" s="219"/>
      <c r="M2276" s="220"/>
      <c r="N2276" s="221"/>
      <c r="O2276" s="221"/>
      <c r="P2276" s="221"/>
      <c r="Q2276" s="221"/>
      <c r="R2276" s="221"/>
      <c r="S2276" s="221"/>
      <c r="T2276" s="222"/>
      <c r="AT2276" s="223" t="s">
        <v>555</v>
      </c>
      <c r="AU2276" s="223" t="s">
        <v>87</v>
      </c>
      <c r="AV2276" s="13" t="s">
        <v>87</v>
      </c>
      <c r="AW2276" s="13" t="s">
        <v>32</v>
      </c>
      <c r="AX2276" s="13" t="s">
        <v>77</v>
      </c>
      <c r="AY2276" s="223" t="s">
        <v>209</v>
      </c>
    </row>
    <row r="2277" spans="2:51" s="15" customFormat="1">
      <c r="B2277" s="246"/>
      <c r="C2277" s="247"/>
      <c r="D2277" s="214" t="s">
        <v>555</v>
      </c>
      <c r="E2277" s="248" t="s">
        <v>1</v>
      </c>
      <c r="F2277" s="249" t="s">
        <v>2842</v>
      </c>
      <c r="G2277" s="247"/>
      <c r="H2277" s="248" t="s">
        <v>1</v>
      </c>
      <c r="I2277" s="250"/>
      <c r="J2277" s="247"/>
      <c r="K2277" s="247"/>
      <c r="L2277" s="251"/>
      <c r="M2277" s="252"/>
      <c r="N2277" s="253"/>
      <c r="O2277" s="253"/>
      <c r="P2277" s="253"/>
      <c r="Q2277" s="253"/>
      <c r="R2277" s="253"/>
      <c r="S2277" s="253"/>
      <c r="T2277" s="254"/>
      <c r="AT2277" s="255" t="s">
        <v>555</v>
      </c>
      <c r="AU2277" s="255" t="s">
        <v>87</v>
      </c>
      <c r="AV2277" s="15" t="s">
        <v>85</v>
      </c>
      <c r="AW2277" s="15" t="s">
        <v>32</v>
      </c>
      <c r="AX2277" s="15" t="s">
        <v>77</v>
      </c>
      <c r="AY2277" s="255" t="s">
        <v>209</v>
      </c>
    </row>
    <row r="2278" spans="2:51" s="13" customFormat="1">
      <c r="B2278" s="212"/>
      <c r="C2278" s="213"/>
      <c r="D2278" s="214" t="s">
        <v>555</v>
      </c>
      <c r="E2278" s="215" t="s">
        <v>1</v>
      </c>
      <c r="F2278" s="216" t="s">
        <v>2843</v>
      </c>
      <c r="G2278" s="213"/>
      <c r="H2278" s="217">
        <v>10.81</v>
      </c>
      <c r="I2278" s="218"/>
      <c r="J2278" s="213"/>
      <c r="K2278" s="213"/>
      <c r="L2278" s="219"/>
      <c r="M2278" s="220"/>
      <c r="N2278" s="221"/>
      <c r="O2278" s="221"/>
      <c r="P2278" s="221"/>
      <c r="Q2278" s="221"/>
      <c r="R2278" s="221"/>
      <c r="S2278" s="221"/>
      <c r="T2278" s="222"/>
      <c r="AT2278" s="223" t="s">
        <v>555</v>
      </c>
      <c r="AU2278" s="223" t="s">
        <v>87</v>
      </c>
      <c r="AV2278" s="13" t="s">
        <v>87</v>
      </c>
      <c r="AW2278" s="13" t="s">
        <v>32</v>
      </c>
      <c r="AX2278" s="13" t="s">
        <v>77</v>
      </c>
      <c r="AY2278" s="223" t="s">
        <v>209</v>
      </c>
    </row>
    <row r="2279" spans="2:51" s="15" customFormat="1">
      <c r="B2279" s="246"/>
      <c r="C2279" s="247"/>
      <c r="D2279" s="214" t="s">
        <v>555</v>
      </c>
      <c r="E2279" s="248" t="s">
        <v>1</v>
      </c>
      <c r="F2279" s="249" t="s">
        <v>2844</v>
      </c>
      <c r="G2279" s="247"/>
      <c r="H2279" s="248" t="s">
        <v>1</v>
      </c>
      <c r="I2279" s="250"/>
      <c r="J2279" s="247"/>
      <c r="K2279" s="247"/>
      <c r="L2279" s="251"/>
      <c r="M2279" s="252"/>
      <c r="N2279" s="253"/>
      <c r="O2279" s="253"/>
      <c r="P2279" s="253"/>
      <c r="Q2279" s="253"/>
      <c r="R2279" s="253"/>
      <c r="S2279" s="253"/>
      <c r="T2279" s="254"/>
      <c r="AT2279" s="255" t="s">
        <v>555</v>
      </c>
      <c r="AU2279" s="255" t="s">
        <v>87</v>
      </c>
      <c r="AV2279" s="15" t="s">
        <v>85</v>
      </c>
      <c r="AW2279" s="15" t="s">
        <v>32</v>
      </c>
      <c r="AX2279" s="15" t="s">
        <v>77</v>
      </c>
      <c r="AY2279" s="255" t="s">
        <v>209</v>
      </c>
    </row>
    <row r="2280" spans="2:51" s="13" customFormat="1">
      <c r="B2280" s="212"/>
      <c r="C2280" s="213"/>
      <c r="D2280" s="214" t="s">
        <v>555</v>
      </c>
      <c r="E2280" s="215" t="s">
        <v>1</v>
      </c>
      <c r="F2280" s="216" t="s">
        <v>2845</v>
      </c>
      <c r="G2280" s="213"/>
      <c r="H2280" s="217">
        <v>9.19</v>
      </c>
      <c r="I2280" s="218"/>
      <c r="J2280" s="213"/>
      <c r="K2280" s="213"/>
      <c r="L2280" s="219"/>
      <c r="M2280" s="220"/>
      <c r="N2280" s="221"/>
      <c r="O2280" s="221"/>
      <c r="P2280" s="221"/>
      <c r="Q2280" s="221"/>
      <c r="R2280" s="221"/>
      <c r="S2280" s="221"/>
      <c r="T2280" s="222"/>
      <c r="AT2280" s="223" t="s">
        <v>555</v>
      </c>
      <c r="AU2280" s="223" t="s">
        <v>87</v>
      </c>
      <c r="AV2280" s="13" t="s">
        <v>87</v>
      </c>
      <c r="AW2280" s="13" t="s">
        <v>32</v>
      </c>
      <c r="AX2280" s="13" t="s">
        <v>77</v>
      </c>
      <c r="AY2280" s="223" t="s">
        <v>209</v>
      </c>
    </row>
    <row r="2281" spans="2:51" s="15" customFormat="1">
      <c r="B2281" s="246"/>
      <c r="C2281" s="247"/>
      <c r="D2281" s="214" t="s">
        <v>555</v>
      </c>
      <c r="E2281" s="248" t="s">
        <v>1</v>
      </c>
      <c r="F2281" s="249" t="s">
        <v>2846</v>
      </c>
      <c r="G2281" s="247"/>
      <c r="H2281" s="248" t="s">
        <v>1</v>
      </c>
      <c r="I2281" s="250"/>
      <c r="J2281" s="247"/>
      <c r="K2281" s="247"/>
      <c r="L2281" s="251"/>
      <c r="M2281" s="252"/>
      <c r="N2281" s="253"/>
      <c r="O2281" s="253"/>
      <c r="P2281" s="253"/>
      <c r="Q2281" s="253"/>
      <c r="R2281" s="253"/>
      <c r="S2281" s="253"/>
      <c r="T2281" s="254"/>
      <c r="AT2281" s="255" t="s">
        <v>555</v>
      </c>
      <c r="AU2281" s="255" t="s">
        <v>87</v>
      </c>
      <c r="AV2281" s="15" t="s">
        <v>85</v>
      </c>
      <c r="AW2281" s="15" t="s">
        <v>32</v>
      </c>
      <c r="AX2281" s="15" t="s">
        <v>77</v>
      </c>
      <c r="AY2281" s="255" t="s">
        <v>209</v>
      </c>
    </row>
    <row r="2282" spans="2:51" s="13" customFormat="1">
      <c r="B2282" s="212"/>
      <c r="C2282" s="213"/>
      <c r="D2282" s="214" t="s">
        <v>555</v>
      </c>
      <c r="E2282" s="215" t="s">
        <v>1</v>
      </c>
      <c r="F2282" s="216" t="s">
        <v>2847</v>
      </c>
      <c r="G2282" s="213"/>
      <c r="H2282" s="217">
        <v>9.9</v>
      </c>
      <c r="I2282" s="218"/>
      <c r="J2282" s="213"/>
      <c r="K2282" s="213"/>
      <c r="L2282" s="219"/>
      <c r="M2282" s="220"/>
      <c r="N2282" s="221"/>
      <c r="O2282" s="221"/>
      <c r="P2282" s="221"/>
      <c r="Q2282" s="221"/>
      <c r="R2282" s="221"/>
      <c r="S2282" s="221"/>
      <c r="T2282" s="222"/>
      <c r="AT2282" s="223" t="s">
        <v>555</v>
      </c>
      <c r="AU2282" s="223" t="s">
        <v>87</v>
      </c>
      <c r="AV2282" s="13" t="s">
        <v>87</v>
      </c>
      <c r="AW2282" s="13" t="s">
        <v>32</v>
      </c>
      <c r="AX2282" s="13" t="s">
        <v>77</v>
      </c>
      <c r="AY2282" s="223" t="s">
        <v>209</v>
      </c>
    </row>
    <row r="2283" spans="2:51" s="15" customFormat="1">
      <c r="B2283" s="246"/>
      <c r="C2283" s="247"/>
      <c r="D2283" s="214" t="s">
        <v>555</v>
      </c>
      <c r="E2283" s="248" t="s">
        <v>1</v>
      </c>
      <c r="F2283" s="249" t="s">
        <v>2848</v>
      </c>
      <c r="G2283" s="247"/>
      <c r="H2283" s="248" t="s">
        <v>1</v>
      </c>
      <c r="I2283" s="250"/>
      <c r="J2283" s="247"/>
      <c r="K2283" s="247"/>
      <c r="L2283" s="251"/>
      <c r="M2283" s="252"/>
      <c r="N2283" s="253"/>
      <c r="O2283" s="253"/>
      <c r="P2283" s="253"/>
      <c r="Q2283" s="253"/>
      <c r="R2283" s="253"/>
      <c r="S2283" s="253"/>
      <c r="T2283" s="254"/>
      <c r="AT2283" s="255" t="s">
        <v>555</v>
      </c>
      <c r="AU2283" s="255" t="s">
        <v>87</v>
      </c>
      <c r="AV2283" s="15" t="s">
        <v>85</v>
      </c>
      <c r="AW2283" s="15" t="s">
        <v>32</v>
      </c>
      <c r="AX2283" s="15" t="s">
        <v>77</v>
      </c>
      <c r="AY2283" s="255" t="s">
        <v>209</v>
      </c>
    </row>
    <row r="2284" spans="2:51" s="13" customFormat="1">
      <c r="B2284" s="212"/>
      <c r="C2284" s="213"/>
      <c r="D2284" s="214" t="s">
        <v>555</v>
      </c>
      <c r="E2284" s="215" t="s">
        <v>1</v>
      </c>
      <c r="F2284" s="216" t="s">
        <v>2849</v>
      </c>
      <c r="G2284" s="213"/>
      <c r="H2284" s="217">
        <v>18.559999999999999</v>
      </c>
      <c r="I2284" s="218"/>
      <c r="J2284" s="213"/>
      <c r="K2284" s="213"/>
      <c r="L2284" s="219"/>
      <c r="M2284" s="220"/>
      <c r="N2284" s="221"/>
      <c r="O2284" s="221"/>
      <c r="P2284" s="221"/>
      <c r="Q2284" s="221"/>
      <c r="R2284" s="221"/>
      <c r="S2284" s="221"/>
      <c r="T2284" s="222"/>
      <c r="AT2284" s="223" t="s">
        <v>555</v>
      </c>
      <c r="AU2284" s="223" t="s">
        <v>87</v>
      </c>
      <c r="AV2284" s="13" t="s">
        <v>87</v>
      </c>
      <c r="AW2284" s="13" t="s">
        <v>32</v>
      </c>
      <c r="AX2284" s="13" t="s">
        <v>77</v>
      </c>
      <c r="AY2284" s="223" t="s">
        <v>209</v>
      </c>
    </row>
    <row r="2285" spans="2:51" s="15" customFormat="1">
      <c r="B2285" s="246"/>
      <c r="C2285" s="247"/>
      <c r="D2285" s="214" t="s">
        <v>555</v>
      </c>
      <c r="E2285" s="248" t="s">
        <v>1</v>
      </c>
      <c r="F2285" s="249" t="s">
        <v>2850</v>
      </c>
      <c r="G2285" s="247"/>
      <c r="H2285" s="248" t="s">
        <v>1</v>
      </c>
      <c r="I2285" s="250"/>
      <c r="J2285" s="247"/>
      <c r="K2285" s="247"/>
      <c r="L2285" s="251"/>
      <c r="M2285" s="252"/>
      <c r="N2285" s="253"/>
      <c r="O2285" s="253"/>
      <c r="P2285" s="253"/>
      <c r="Q2285" s="253"/>
      <c r="R2285" s="253"/>
      <c r="S2285" s="253"/>
      <c r="T2285" s="254"/>
      <c r="AT2285" s="255" t="s">
        <v>555</v>
      </c>
      <c r="AU2285" s="255" t="s">
        <v>87</v>
      </c>
      <c r="AV2285" s="15" t="s">
        <v>85</v>
      </c>
      <c r="AW2285" s="15" t="s">
        <v>32</v>
      </c>
      <c r="AX2285" s="15" t="s">
        <v>77</v>
      </c>
      <c r="AY2285" s="255" t="s">
        <v>209</v>
      </c>
    </row>
    <row r="2286" spans="2:51" s="13" customFormat="1">
      <c r="B2286" s="212"/>
      <c r="C2286" s="213"/>
      <c r="D2286" s="214" t="s">
        <v>555</v>
      </c>
      <c r="E2286" s="215" t="s">
        <v>1</v>
      </c>
      <c r="F2286" s="216" t="s">
        <v>2847</v>
      </c>
      <c r="G2286" s="213"/>
      <c r="H2286" s="217">
        <v>9.9</v>
      </c>
      <c r="I2286" s="218"/>
      <c r="J2286" s="213"/>
      <c r="K2286" s="213"/>
      <c r="L2286" s="219"/>
      <c r="M2286" s="220"/>
      <c r="N2286" s="221"/>
      <c r="O2286" s="221"/>
      <c r="P2286" s="221"/>
      <c r="Q2286" s="221"/>
      <c r="R2286" s="221"/>
      <c r="S2286" s="221"/>
      <c r="T2286" s="222"/>
      <c r="AT2286" s="223" t="s">
        <v>555</v>
      </c>
      <c r="AU2286" s="223" t="s">
        <v>87</v>
      </c>
      <c r="AV2286" s="13" t="s">
        <v>87</v>
      </c>
      <c r="AW2286" s="13" t="s">
        <v>32</v>
      </c>
      <c r="AX2286" s="13" t="s">
        <v>77</v>
      </c>
      <c r="AY2286" s="223" t="s">
        <v>209</v>
      </c>
    </row>
    <row r="2287" spans="2:51" s="15" customFormat="1">
      <c r="B2287" s="246"/>
      <c r="C2287" s="247"/>
      <c r="D2287" s="214" t="s">
        <v>555</v>
      </c>
      <c r="E2287" s="248" t="s">
        <v>1</v>
      </c>
      <c r="F2287" s="249" t="s">
        <v>2851</v>
      </c>
      <c r="G2287" s="247"/>
      <c r="H2287" s="248" t="s">
        <v>1</v>
      </c>
      <c r="I2287" s="250"/>
      <c r="J2287" s="247"/>
      <c r="K2287" s="247"/>
      <c r="L2287" s="251"/>
      <c r="M2287" s="252"/>
      <c r="N2287" s="253"/>
      <c r="O2287" s="253"/>
      <c r="P2287" s="253"/>
      <c r="Q2287" s="253"/>
      <c r="R2287" s="253"/>
      <c r="S2287" s="253"/>
      <c r="T2287" s="254"/>
      <c r="AT2287" s="255" t="s">
        <v>555</v>
      </c>
      <c r="AU2287" s="255" t="s">
        <v>87</v>
      </c>
      <c r="AV2287" s="15" t="s">
        <v>85</v>
      </c>
      <c r="AW2287" s="15" t="s">
        <v>32</v>
      </c>
      <c r="AX2287" s="15" t="s">
        <v>77</v>
      </c>
      <c r="AY2287" s="255" t="s">
        <v>209</v>
      </c>
    </row>
    <row r="2288" spans="2:51" s="13" customFormat="1">
      <c r="B2288" s="212"/>
      <c r="C2288" s="213"/>
      <c r="D2288" s="214" t="s">
        <v>555</v>
      </c>
      <c r="E2288" s="215" t="s">
        <v>1</v>
      </c>
      <c r="F2288" s="216" t="s">
        <v>2847</v>
      </c>
      <c r="G2288" s="213"/>
      <c r="H2288" s="217">
        <v>9.9</v>
      </c>
      <c r="I2288" s="218"/>
      <c r="J2288" s="213"/>
      <c r="K2288" s="213"/>
      <c r="L2288" s="219"/>
      <c r="M2288" s="220"/>
      <c r="N2288" s="221"/>
      <c r="O2288" s="221"/>
      <c r="P2288" s="221"/>
      <c r="Q2288" s="221"/>
      <c r="R2288" s="221"/>
      <c r="S2288" s="221"/>
      <c r="T2288" s="222"/>
      <c r="AT2288" s="223" t="s">
        <v>555</v>
      </c>
      <c r="AU2288" s="223" t="s">
        <v>87</v>
      </c>
      <c r="AV2288" s="13" t="s">
        <v>87</v>
      </c>
      <c r="AW2288" s="13" t="s">
        <v>32</v>
      </c>
      <c r="AX2288" s="13" t="s">
        <v>77</v>
      </c>
      <c r="AY2288" s="223" t="s">
        <v>209</v>
      </c>
    </row>
    <row r="2289" spans="1:65" s="15" customFormat="1">
      <c r="B2289" s="246"/>
      <c r="C2289" s="247"/>
      <c r="D2289" s="214" t="s">
        <v>555</v>
      </c>
      <c r="E2289" s="248" t="s">
        <v>1</v>
      </c>
      <c r="F2289" s="249" t="s">
        <v>2852</v>
      </c>
      <c r="G2289" s="247"/>
      <c r="H2289" s="248" t="s">
        <v>1</v>
      </c>
      <c r="I2289" s="250"/>
      <c r="J2289" s="247"/>
      <c r="K2289" s="247"/>
      <c r="L2289" s="251"/>
      <c r="M2289" s="252"/>
      <c r="N2289" s="253"/>
      <c r="O2289" s="253"/>
      <c r="P2289" s="253"/>
      <c r="Q2289" s="253"/>
      <c r="R2289" s="253"/>
      <c r="S2289" s="253"/>
      <c r="T2289" s="254"/>
      <c r="AT2289" s="255" t="s">
        <v>555</v>
      </c>
      <c r="AU2289" s="255" t="s">
        <v>87</v>
      </c>
      <c r="AV2289" s="15" t="s">
        <v>85</v>
      </c>
      <c r="AW2289" s="15" t="s">
        <v>32</v>
      </c>
      <c r="AX2289" s="15" t="s">
        <v>77</v>
      </c>
      <c r="AY2289" s="255" t="s">
        <v>209</v>
      </c>
    </row>
    <row r="2290" spans="1:65" s="13" customFormat="1">
      <c r="B2290" s="212"/>
      <c r="C2290" s="213"/>
      <c r="D2290" s="214" t="s">
        <v>555</v>
      </c>
      <c r="E2290" s="215" t="s">
        <v>1</v>
      </c>
      <c r="F2290" s="216" t="s">
        <v>2849</v>
      </c>
      <c r="G2290" s="213"/>
      <c r="H2290" s="217">
        <v>18.559999999999999</v>
      </c>
      <c r="I2290" s="218"/>
      <c r="J2290" s="213"/>
      <c r="K2290" s="213"/>
      <c r="L2290" s="219"/>
      <c r="M2290" s="220"/>
      <c r="N2290" s="221"/>
      <c r="O2290" s="221"/>
      <c r="P2290" s="221"/>
      <c r="Q2290" s="221"/>
      <c r="R2290" s="221"/>
      <c r="S2290" s="221"/>
      <c r="T2290" s="222"/>
      <c r="AT2290" s="223" t="s">
        <v>555</v>
      </c>
      <c r="AU2290" s="223" t="s">
        <v>87</v>
      </c>
      <c r="AV2290" s="13" t="s">
        <v>87</v>
      </c>
      <c r="AW2290" s="13" t="s">
        <v>32</v>
      </c>
      <c r="AX2290" s="13" t="s">
        <v>77</v>
      </c>
      <c r="AY2290" s="223" t="s">
        <v>209</v>
      </c>
    </row>
    <row r="2291" spans="1:65" s="15" customFormat="1">
      <c r="B2291" s="246"/>
      <c r="C2291" s="247"/>
      <c r="D2291" s="214" t="s">
        <v>555</v>
      </c>
      <c r="E2291" s="248" t="s">
        <v>1</v>
      </c>
      <c r="F2291" s="249" t="s">
        <v>2853</v>
      </c>
      <c r="G2291" s="247"/>
      <c r="H2291" s="248" t="s">
        <v>1</v>
      </c>
      <c r="I2291" s="250"/>
      <c r="J2291" s="247"/>
      <c r="K2291" s="247"/>
      <c r="L2291" s="251"/>
      <c r="M2291" s="252"/>
      <c r="N2291" s="253"/>
      <c r="O2291" s="253"/>
      <c r="P2291" s="253"/>
      <c r="Q2291" s="253"/>
      <c r="R2291" s="253"/>
      <c r="S2291" s="253"/>
      <c r="T2291" s="254"/>
      <c r="AT2291" s="255" t="s">
        <v>555</v>
      </c>
      <c r="AU2291" s="255" t="s">
        <v>87</v>
      </c>
      <c r="AV2291" s="15" t="s">
        <v>85</v>
      </c>
      <c r="AW2291" s="15" t="s">
        <v>32</v>
      </c>
      <c r="AX2291" s="15" t="s">
        <v>77</v>
      </c>
      <c r="AY2291" s="255" t="s">
        <v>209</v>
      </c>
    </row>
    <row r="2292" spans="1:65" s="13" customFormat="1">
      <c r="B2292" s="212"/>
      <c r="C2292" s="213"/>
      <c r="D2292" s="214" t="s">
        <v>555</v>
      </c>
      <c r="E2292" s="215" t="s">
        <v>1</v>
      </c>
      <c r="F2292" s="216" t="s">
        <v>2854</v>
      </c>
      <c r="G2292" s="213"/>
      <c r="H2292" s="217">
        <v>10.71</v>
      </c>
      <c r="I2292" s="218"/>
      <c r="J2292" s="213"/>
      <c r="K2292" s="213"/>
      <c r="L2292" s="219"/>
      <c r="M2292" s="220"/>
      <c r="N2292" s="221"/>
      <c r="O2292" s="221"/>
      <c r="P2292" s="221"/>
      <c r="Q2292" s="221"/>
      <c r="R2292" s="221"/>
      <c r="S2292" s="221"/>
      <c r="T2292" s="222"/>
      <c r="AT2292" s="223" t="s">
        <v>555</v>
      </c>
      <c r="AU2292" s="223" t="s">
        <v>87</v>
      </c>
      <c r="AV2292" s="13" t="s">
        <v>87</v>
      </c>
      <c r="AW2292" s="13" t="s">
        <v>32</v>
      </c>
      <c r="AX2292" s="13" t="s">
        <v>77</v>
      </c>
      <c r="AY2292" s="223" t="s">
        <v>209</v>
      </c>
    </row>
    <row r="2293" spans="1:65" s="15" customFormat="1">
      <c r="B2293" s="246"/>
      <c r="C2293" s="247"/>
      <c r="D2293" s="214" t="s">
        <v>555</v>
      </c>
      <c r="E2293" s="248" t="s">
        <v>1</v>
      </c>
      <c r="F2293" s="249" t="s">
        <v>2855</v>
      </c>
      <c r="G2293" s="247"/>
      <c r="H2293" s="248" t="s">
        <v>1</v>
      </c>
      <c r="I2293" s="250"/>
      <c r="J2293" s="247"/>
      <c r="K2293" s="247"/>
      <c r="L2293" s="251"/>
      <c r="M2293" s="252"/>
      <c r="N2293" s="253"/>
      <c r="O2293" s="253"/>
      <c r="P2293" s="253"/>
      <c r="Q2293" s="253"/>
      <c r="R2293" s="253"/>
      <c r="S2293" s="253"/>
      <c r="T2293" s="254"/>
      <c r="AT2293" s="255" t="s">
        <v>555</v>
      </c>
      <c r="AU2293" s="255" t="s">
        <v>87</v>
      </c>
      <c r="AV2293" s="15" t="s">
        <v>85</v>
      </c>
      <c r="AW2293" s="15" t="s">
        <v>32</v>
      </c>
      <c r="AX2293" s="15" t="s">
        <v>77</v>
      </c>
      <c r="AY2293" s="255" t="s">
        <v>209</v>
      </c>
    </row>
    <row r="2294" spans="1:65" s="13" customFormat="1">
      <c r="B2294" s="212"/>
      <c r="C2294" s="213"/>
      <c r="D2294" s="214" t="s">
        <v>555</v>
      </c>
      <c r="E2294" s="215" t="s">
        <v>1</v>
      </c>
      <c r="F2294" s="216" t="s">
        <v>2856</v>
      </c>
      <c r="G2294" s="213"/>
      <c r="H2294" s="217">
        <v>10.49</v>
      </c>
      <c r="I2294" s="218"/>
      <c r="J2294" s="213"/>
      <c r="K2294" s="213"/>
      <c r="L2294" s="219"/>
      <c r="M2294" s="220"/>
      <c r="N2294" s="221"/>
      <c r="O2294" s="221"/>
      <c r="P2294" s="221"/>
      <c r="Q2294" s="221"/>
      <c r="R2294" s="221"/>
      <c r="S2294" s="221"/>
      <c r="T2294" s="222"/>
      <c r="AT2294" s="223" t="s">
        <v>555</v>
      </c>
      <c r="AU2294" s="223" t="s">
        <v>87</v>
      </c>
      <c r="AV2294" s="13" t="s">
        <v>87</v>
      </c>
      <c r="AW2294" s="13" t="s">
        <v>32</v>
      </c>
      <c r="AX2294" s="13" t="s">
        <v>77</v>
      </c>
      <c r="AY2294" s="223" t="s">
        <v>209</v>
      </c>
    </row>
    <row r="2295" spans="1:65" s="15" customFormat="1">
      <c r="B2295" s="246"/>
      <c r="C2295" s="247"/>
      <c r="D2295" s="214" t="s">
        <v>555</v>
      </c>
      <c r="E2295" s="248" t="s">
        <v>1</v>
      </c>
      <c r="F2295" s="249" t="s">
        <v>2857</v>
      </c>
      <c r="G2295" s="247"/>
      <c r="H2295" s="248" t="s">
        <v>1</v>
      </c>
      <c r="I2295" s="250"/>
      <c r="J2295" s="247"/>
      <c r="K2295" s="247"/>
      <c r="L2295" s="251"/>
      <c r="M2295" s="252"/>
      <c r="N2295" s="253"/>
      <c r="O2295" s="253"/>
      <c r="P2295" s="253"/>
      <c r="Q2295" s="253"/>
      <c r="R2295" s="253"/>
      <c r="S2295" s="253"/>
      <c r="T2295" s="254"/>
      <c r="AT2295" s="255" t="s">
        <v>555</v>
      </c>
      <c r="AU2295" s="255" t="s">
        <v>87</v>
      </c>
      <c r="AV2295" s="15" t="s">
        <v>85</v>
      </c>
      <c r="AW2295" s="15" t="s">
        <v>32</v>
      </c>
      <c r="AX2295" s="15" t="s">
        <v>77</v>
      </c>
      <c r="AY2295" s="255" t="s">
        <v>209</v>
      </c>
    </row>
    <row r="2296" spans="1:65" s="13" customFormat="1">
      <c r="B2296" s="212"/>
      <c r="C2296" s="213"/>
      <c r="D2296" s="214" t="s">
        <v>555</v>
      </c>
      <c r="E2296" s="215" t="s">
        <v>1</v>
      </c>
      <c r="F2296" s="216" t="s">
        <v>2226</v>
      </c>
      <c r="G2296" s="213"/>
      <c r="H2296" s="217">
        <v>9.81</v>
      </c>
      <c r="I2296" s="218"/>
      <c r="J2296" s="213"/>
      <c r="K2296" s="213"/>
      <c r="L2296" s="219"/>
      <c r="M2296" s="220"/>
      <c r="N2296" s="221"/>
      <c r="O2296" s="221"/>
      <c r="P2296" s="221"/>
      <c r="Q2296" s="221"/>
      <c r="R2296" s="221"/>
      <c r="S2296" s="221"/>
      <c r="T2296" s="222"/>
      <c r="AT2296" s="223" t="s">
        <v>555</v>
      </c>
      <c r="AU2296" s="223" t="s">
        <v>87</v>
      </c>
      <c r="AV2296" s="13" t="s">
        <v>87</v>
      </c>
      <c r="AW2296" s="13" t="s">
        <v>32</v>
      </c>
      <c r="AX2296" s="13" t="s">
        <v>77</v>
      </c>
      <c r="AY2296" s="223" t="s">
        <v>209</v>
      </c>
    </row>
    <row r="2297" spans="1:65" s="15" customFormat="1">
      <c r="B2297" s="246"/>
      <c r="C2297" s="247"/>
      <c r="D2297" s="214" t="s">
        <v>555</v>
      </c>
      <c r="E2297" s="248" t="s">
        <v>1</v>
      </c>
      <c r="F2297" s="249" t="s">
        <v>2858</v>
      </c>
      <c r="G2297" s="247"/>
      <c r="H2297" s="248" t="s">
        <v>1</v>
      </c>
      <c r="I2297" s="250"/>
      <c r="J2297" s="247"/>
      <c r="K2297" s="247"/>
      <c r="L2297" s="251"/>
      <c r="M2297" s="252"/>
      <c r="N2297" s="253"/>
      <c r="O2297" s="253"/>
      <c r="P2297" s="253"/>
      <c r="Q2297" s="253"/>
      <c r="R2297" s="253"/>
      <c r="S2297" s="253"/>
      <c r="T2297" s="254"/>
      <c r="AT2297" s="255" t="s">
        <v>555</v>
      </c>
      <c r="AU2297" s="255" t="s">
        <v>87</v>
      </c>
      <c r="AV2297" s="15" t="s">
        <v>85</v>
      </c>
      <c r="AW2297" s="15" t="s">
        <v>32</v>
      </c>
      <c r="AX2297" s="15" t="s">
        <v>77</v>
      </c>
      <c r="AY2297" s="255" t="s">
        <v>209</v>
      </c>
    </row>
    <row r="2298" spans="1:65" s="13" customFormat="1">
      <c r="B2298" s="212"/>
      <c r="C2298" s="213"/>
      <c r="D2298" s="214" t="s">
        <v>555</v>
      </c>
      <c r="E2298" s="215" t="s">
        <v>1</v>
      </c>
      <c r="F2298" s="216" t="s">
        <v>2859</v>
      </c>
      <c r="G2298" s="213"/>
      <c r="H2298" s="217">
        <v>52.4</v>
      </c>
      <c r="I2298" s="218"/>
      <c r="J2298" s="213"/>
      <c r="K2298" s="213"/>
      <c r="L2298" s="219"/>
      <c r="M2298" s="220"/>
      <c r="N2298" s="221"/>
      <c r="O2298" s="221"/>
      <c r="P2298" s="221"/>
      <c r="Q2298" s="221"/>
      <c r="R2298" s="221"/>
      <c r="S2298" s="221"/>
      <c r="T2298" s="222"/>
      <c r="AT2298" s="223" t="s">
        <v>555</v>
      </c>
      <c r="AU2298" s="223" t="s">
        <v>87</v>
      </c>
      <c r="AV2298" s="13" t="s">
        <v>87</v>
      </c>
      <c r="AW2298" s="13" t="s">
        <v>32</v>
      </c>
      <c r="AX2298" s="13" t="s">
        <v>77</v>
      </c>
      <c r="AY2298" s="223" t="s">
        <v>209</v>
      </c>
    </row>
    <row r="2299" spans="1:65" s="15" customFormat="1">
      <c r="B2299" s="246"/>
      <c r="C2299" s="247"/>
      <c r="D2299" s="214" t="s">
        <v>555</v>
      </c>
      <c r="E2299" s="248" t="s">
        <v>1</v>
      </c>
      <c r="F2299" s="249" t="s">
        <v>2860</v>
      </c>
      <c r="G2299" s="247"/>
      <c r="H2299" s="248" t="s">
        <v>1</v>
      </c>
      <c r="I2299" s="250"/>
      <c r="J2299" s="247"/>
      <c r="K2299" s="247"/>
      <c r="L2299" s="251"/>
      <c r="M2299" s="252"/>
      <c r="N2299" s="253"/>
      <c r="O2299" s="253"/>
      <c r="P2299" s="253"/>
      <c r="Q2299" s="253"/>
      <c r="R2299" s="253"/>
      <c r="S2299" s="253"/>
      <c r="T2299" s="254"/>
      <c r="AT2299" s="255" t="s">
        <v>555</v>
      </c>
      <c r="AU2299" s="255" t="s">
        <v>87</v>
      </c>
      <c r="AV2299" s="15" t="s">
        <v>85</v>
      </c>
      <c r="AW2299" s="15" t="s">
        <v>32</v>
      </c>
      <c r="AX2299" s="15" t="s">
        <v>77</v>
      </c>
      <c r="AY2299" s="255" t="s">
        <v>209</v>
      </c>
    </row>
    <row r="2300" spans="1:65" s="13" customFormat="1">
      <c r="B2300" s="212"/>
      <c r="C2300" s="213"/>
      <c r="D2300" s="214" t="s">
        <v>555</v>
      </c>
      <c r="E2300" s="215" t="s">
        <v>1</v>
      </c>
      <c r="F2300" s="216" t="s">
        <v>1404</v>
      </c>
      <c r="G2300" s="213"/>
      <c r="H2300" s="217">
        <v>9.92</v>
      </c>
      <c r="I2300" s="218"/>
      <c r="J2300" s="213"/>
      <c r="K2300" s="213"/>
      <c r="L2300" s="219"/>
      <c r="M2300" s="220"/>
      <c r="N2300" s="221"/>
      <c r="O2300" s="221"/>
      <c r="P2300" s="221"/>
      <c r="Q2300" s="221"/>
      <c r="R2300" s="221"/>
      <c r="S2300" s="221"/>
      <c r="T2300" s="222"/>
      <c r="AT2300" s="223" t="s">
        <v>555</v>
      </c>
      <c r="AU2300" s="223" t="s">
        <v>87</v>
      </c>
      <c r="AV2300" s="13" t="s">
        <v>87</v>
      </c>
      <c r="AW2300" s="13" t="s">
        <v>32</v>
      </c>
      <c r="AX2300" s="13" t="s">
        <v>77</v>
      </c>
      <c r="AY2300" s="223" t="s">
        <v>209</v>
      </c>
    </row>
    <row r="2301" spans="1:65" s="14" customFormat="1">
      <c r="B2301" s="235"/>
      <c r="C2301" s="236"/>
      <c r="D2301" s="214" t="s">
        <v>555</v>
      </c>
      <c r="E2301" s="237" t="s">
        <v>1</v>
      </c>
      <c r="F2301" s="238" t="s">
        <v>645</v>
      </c>
      <c r="G2301" s="236"/>
      <c r="H2301" s="239">
        <v>463.40999999999985</v>
      </c>
      <c r="I2301" s="240"/>
      <c r="J2301" s="236"/>
      <c r="K2301" s="236"/>
      <c r="L2301" s="241"/>
      <c r="M2301" s="242"/>
      <c r="N2301" s="243"/>
      <c r="O2301" s="243"/>
      <c r="P2301" s="243"/>
      <c r="Q2301" s="243"/>
      <c r="R2301" s="243"/>
      <c r="S2301" s="243"/>
      <c r="T2301" s="244"/>
      <c r="AT2301" s="245" t="s">
        <v>555</v>
      </c>
      <c r="AU2301" s="245" t="s">
        <v>87</v>
      </c>
      <c r="AV2301" s="14" t="s">
        <v>218</v>
      </c>
      <c r="AW2301" s="14" t="s">
        <v>32</v>
      </c>
      <c r="AX2301" s="14" t="s">
        <v>85</v>
      </c>
      <c r="AY2301" s="245" t="s">
        <v>209</v>
      </c>
    </row>
    <row r="2302" spans="1:65" s="2" customFormat="1" ht="24.2" customHeight="1">
      <c r="A2302" s="35"/>
      <c r="B2302" s="36"/>
      <c r="C2302" s="224" t="s">
        <v>2861</v>
      </c>
      <c r="D2302" s="224" t="s">
        <v>576</v>
      </c>
      <c r="E2302" s="225" t="s">
        <v>2862</v>
      </c>
      <c r="F2302" s="226" t="s">
        <v>2863</v>
      </c>
      <c r="G2302" s="227" t="s">
        <v>217</v>
      </c>
      <c r="H2302" s="228">
        <v>509.75099999999998</v>
      </c>
      <c r="I2302" s="229"/>
      <c r="J2302" s="230">
        <f>ROUND(I2302*H2302,2)</f>
        <v>0</v>
      </c>
      <c r="K2302" s="231"/>
      <c r="L2302" s="232"/>
      <c r="M2302" s="233" t="s">
        <v>1</v>
      </c>
      <c r="N2302" s="234" t="s">
        <v>42</v>
      </c>
      <c r="O2302" s="72"/>
      <c r="P2302" s="203">
        <f>O2302*H2302</f>
        <v>0</v>
      </c>
      <c r="Q2302" s="203">
        <v>0</v>
      </c>
      <c r="R2302" s="203">
        <f>Q2302*H2302</f>
        <v>0</v>
      </c>
      <c r="S2302" s="203">
        <v>0</v>
      </c>
      <c r="T2302" s="204">
        <f>S2302*H2302</f>
        <v>0</v>
      </c>
      <c r="U2302" s="35"/>
      <c r="V2302" s="35"/>
      <c r="W2302" s="35"/>
      <c r="X2302" s="35"/>
      <c r="Y2302" s="35"/>
      <c r="Z2302" s="35"/>
      <c r="AA2302" s="35"/>
      <c r="AB2302" s="35"/>
      <c r="AC2302" s="35"/>
      <c r="AD2302" s="35"/>
      <c r="AE2302" s="35"/>
      <c r="AR2302" s="205" t="s">
        <v>341</v>
      </c>
      <c r="AT2302" s="205" t="s">
        <v>576</v>
      </c>
      <c r="AU2302" s="205" t="s">
        <v>87</v>
      </c>
      <c r="AY2302" s="18" t="s">
        <v>209</v>
      </c>
      <c r="BE2302" s="206">
        <f>IF(N2302="základní",J2302,0)</f>
        <v>0</v>
      </c>
      <c r="BF2302" s="206">
        <f>IF(N2302="snížená",J2302,0)</f>
        <v>0</v>
      </c>
      <c r="BG2302" s="206">
        <f>IF(N2302="zákl. přenesená",J2302,0)</f>
        <v>0</v>
      </c>
      <c r="BH2302" s="206">
        <f>IF(N2302="sníž. přenesená",J2302,0)</f>
        <v>0</v>
      </c>
      <c r="BI2302" s="206">
        <f>IF(N2302="nulová",J2302,0)</f>
        <v>0</v>
      </c>
      <c r="BJ2302" s="18" t="s">
        <v>85</v>
      </c>
      <c r="BK2302" s="206">
        <f>ROUND(I2302*H2302,2)</f>
        <v>0</v>
      </c>
      <c r="BL2302" s="18" t="s">
        <v>276</v>
      </c>
      <c r="BM2302" s="205" t="s">
        <v>2864</v>
      </c>
    </row>
    <row r="2303" spans="1:65" s="2" customFormat="1" ht="97.5">
      <c r="A2303" s="35"/>
      <c r="B2303" s="36"/>
      <c r="C2303" s="37"/>
      <c r="D2303" s="214" t="s">
        <v>807</v>
      </c>
      <c r="E2303" s="37"/>
      <c r="F2303" s="256" t="s">
        <v>2865</v>
      </c>
      <c r="G2303" s="37"/>
      <c r="H2303" s="37"/>
      <c r="I2303" s="257"/>
      <c r="J2303" s="37"/>
      <c r="K2303" s="37"/>
      <c r="L2303" s="40"/>
      <c r="M2303" s="258"/>
      <c r="N2303" s="259"/>
      <c r="O2303" s="72"/>
      <c r="P2303" s="72"/>
      <c r="Q2303" s="72"/>
      <c r="R2303" s="72"/>
      <c r="S2303" s="72"/>
      <c r="T2303" s="73"/>
      <c r="U2303" s="35"/>
      <c r="V2303" s="35"/>
      <c r="W2303" s="35"/>
      <c r="X2303" s="35"/>
      <c r="Y2303" s="35"/>
      <c r="Z2303" s="35"/>
      <c r="AA2303" s="35"/>
      <c r="AB2303" s="35"/>
      <c r="AC2303" s="35"/>
      <c r="AD2303" s="35"/>
      <c r="AE2303" s="35"/>
      <c r="AT2303" s="18" t="s">
        <v>807</v>
      </c>
      <c r="AU2303" s="18" t="s">
        <v>87</v>
      </c>
    </row>
    <row r="2304" spans="1:65" s="13" customFormat="1">
      <c r="B2304" s="212"/>
      <c r="C2304" s="213"/>
      <c r="D2304" s="214" t="s">
        <v>555</v>
      </c>
      <c r="E2304" s="215" t="s">
        <v>1</v>
      </c>
      <c r="F2304" s="216" t="s">
        <v>2866</v>
      </c>
      <c r="G2304" s="213"/>
      <c r="H2304" s="217">
        <v>509.75099999999998</v>
      </c>
      <c r="I2304" s="218"/>
      <c r="J2304" s="213"/>
      <c r="K2304" s="213"/>
      <c r="L2304" s="219"/>
      <c r="M2304" s="220"/>
      <c r="N2304" s="221"/>
      <c r="O2304" s="221"/>
      <c r="P2304" s="221"/>
      <c r="Q2304" s="221"/>
      <c r="R2304" s="221"/>
      <c r="S2304" s="221"/>
      <c r="T2304" s="222"/>
      <c r="AT2304" s="223" t="s">
        <v>555</v>
      </c>
      <c r="AU2304" s="223" t="s">
        <v>87</v>
      </c>
      <c r="AV2304" s="13" t="s">
        <v>87</v>
      </c>
      <c r="AW2304" s="13" t="s">
        <v>32</v>
      </c>
      <c r="AX2304" s="13" t="s">
        <v>85</v>
      </c>
      <c r="AY2304" s="223" t="s">
        <v>209</v>
      </c>
    </row>
    <row r="2305" spans="1:65" s="2" customFormat="1" ht="21.75" customHeight="1">
      <c r="A2305" s="35"/>
      <c r="B2305" s="36"/>
      <c r="C2305" s="193" t="s">
        <v>2867</v>
      </c>
      <c r="D2305" s="193" t="s">
        <v>214</v>
      </c>
      <c r="E2305" s="194" t="s">
        <v>2826</v>
      </c>
      <c r="F2305" s="195" t="s">
        <v>2827</v>
      </c>
      <c r="G2305" s="196" t="s">
        <v>217</v>
      </c>
      <c r="H2305" s="197">
        <v>250</v>
      </c>
      <c r="I2305" s="198"/>
      <c r="J2305" s="199">
        <f>ROUND(I2305*H2305,2)</f>
        <v>0</v>
      </c>
      <c r="K2305" s="200"/>
      <c r="L2305" s="40"/>
      <c r="M2305" s="201" t="s">
        <v>1</v>
      </c>
      <c r="N2305" s="202" t="s">
        <v>42</v>
      </c>
      <c r="O2305" s="72"/>
      <c r="P2305" s="203">
        <f>O2305*H2305</f>
        <v>0</v>
      </c>
      <c r="Q2305" s="203">
        <v>5.0000000000000002E-5</v>
      </c>
      <c r="R2305" s="203">
        <f>Q2305*H2305</f>
        <v>1.2500000000000001E-2</v>
      </c>
      <c r="S2305" s="203">
        <v>0</v>
      </c>
      <c r="T2305" s="204">
        <f>S2305*H2305</f>
        <v>0</v>
      </c>
      <c r="U2305" s="35"/>
      <c r="V2305" s="35"/>
      <c r="W2305" s="35"/>
      <c r="X2305" s="35"/>
      <c r="Y2305" s="35"/>
      <c r="Z2305" s="35"/>
      <c r="AA2305" s="35"/>
      <c r="AB2305" s="35"/>
      <c r="AC2305" s="35"/>
      <c r="AD2305" s="35"/>
      <c r="AE2305" s="35"/>
      <c r="AR2305" s="205" t="s">
        <v>276</v>
      </c>
      <c r="AT2305" s="205" t="s">
        <v>214</v>
      </c>
      <c r="AU2305" s="205" t="s">
        <v>87</v>
      </c>
      <c r="AY2305" s="18" t="s">
        <v>209</v>
      </c>
      <c r="BE2305" s="206">
        <f>IF(N2305="základní",J2305,0)</f>
        <v>0</v>
      </c>
      <c r="BF2305" s="206">
        <f>IF(N2305="snížená",J2305,0)</f>
        <v>0</v>
      </c>
      <c r="BG2305" s="206">
        <f>IF(N2305="zákl. přenesená",J2305,0)</f>
        <v>0</v>
      </c>
      <c r="BH2305" s="206">
        <f>IF(N2305="sníž. přenesená",J2305,0)</f>
        <v>0</v>
      </c>
      <c r="BI2305" s="206">
        <f>IF(N2305="nulová",J2305,0)</f>
        <v>0</v>
      </c>
      <c r="BJ2305" s="18" t="s">
        <v>85</v>
      </c>
      <c r="BK2305" s="206">
        <f>ROUND(I2305*H2305,2)</f>
        <v>0</v>
      </c>
      <c r="BL2305" s="18" t="s">
        <v>276</v>
      </c>
      <c r="BM2305" s="205" t="s">
        <v>2868</v>
      </c>
    </row>
    <row r="2306" spans="1:65" s="13" customFormat="1">
      <c r="B2306" s="212"/>
      <c r="C2306" s="213"/>
      <c r="D2306" s="214" t="s">
        <v>555</v>
      </c>
      <c r="E2306" s="215" t="s">
        <v>1</v>
      </c>
      <c r="F2306" s="216" t="s">
        <v>1259</v>
      </c>
      <c r="G2306" s="213"/>
      <c r="H2306" s="217">
        <v>250</v>
      </c>
      <c r="I2306" s="218"/>
      <c r="J2306" s="213"/>
      <c r="K2306" s="213"/>
      <c r="L2306" s="219"/>
      <c r="M2306" s="220"/>
      <c r="N2306" s="221"/>
      <c r="O2306" s="221"/>
      <c r="P2306" s="221"/>
      <c r="Q2306" s="221"/>
      <c r="R2306" s="221"/>
      <c r="S2306" s="221"/>
      <c r="T2306" s="222"/>
      <c r="AT2306" s="223" t="s">
        <v>555</v>
      </c>
      <c r="AU2306" s="223" t="s">
        <v>87</v>
      </c>
      <c r="AV2306" s="13" t="s">
        <v>87</v>
      </c>
      <c r="AW2306" s="13" t="s">
        <v>32</v>
      </c>
      <c r="AX2306" s="13" t="s">
        <v>85</v>
      </c>
      <c r="AY2306" s="223" t="s">
        <v>209</v>
      </c>
    </row>
    <row r="2307" spans="1:65" s="2" customFormat="1" ht="16.5" customHeight="1">
      <c r="A2307" s="35"/>
      <c r="B2307" s="36"/>
      <c r="C2307" s="224" t="s">
        <v>2869</v>
      </c>
      <c r="D2307" s="224" t="s">
        <v>576</v>
      </c>
      <c r="E2307" s="225" t="s">
        <v>2870</v>
      </c>
      <c r="F2307" s="226" t="s">
        <v>2871</v>
      </c>
      <c r="G2307" s="227" t="s">
        <v>217</v>
      </c>
      <c r="H2307" s="228">
        <v>275</v>
      </c>
      <c r="I2307" s="229"/>
      <c r="J2307" s="230">
        <f>ROUND(I2307*H2307,2)</f>
        <v>0</v>
      </c>
      <c r="K2307" s="231"/>
      <c r="L2307" s="232"/>
      <c r="M2307" s="233" t="s">
        <v>1</v>
      </c>
      <c r="N2307" s="234" t="s">
        <v>42</v>
      </c>
      <c r="O2307" s="72"/>
      <c r="P2307" s="203">
        <f>O2307*H2307</f>
        <v>0</v>
      </c>
      <c r="Q2307" s="203">
        <v>0</v>
      </c>
      <c r="R2307" s="203">
        <f>Q2307*H2307</f>
        <v>0</v>
      </c>
      <c r="S2307" s="203">
        <v>0</v>
      </c>
      <c r="T2307" s="204">
        <f>S2307*H2307</f>
        <v>0</v>
      </c>
      <c r="U2307" s="35"/>
      <c r="V2307" s="35"/>
      <c r="W2307" s="35"/>
      <c r="X2307" s="35"/>
      <c r="Y2307" s="35"/>
      <c r="Z2307" s="35"/>
      <c r="AA2307" s="35"/>
      <c r="AB2307" s="35"/>
      <c r="AC2307" s="35"/>
      <c r="AD2307" s="35"/>
      <c r="AE2307" s="35"/>
      <c r="AR2307" s="205" t="s">
        <v>341</v>
      </c>
      <c r="AT2307" s="205" t="s">
        <v>576</v>
      </c>
      <c r="AU2307" s="205" t="s">
        <v>87</v>
      </c>
      <c r="AY2307" s="18" t="s">
        <v>209</v>
      </c>
      <c r="BE2307" s="206">
        <f>IF(N2307="základní",J2307,0)</f>
        <v>0</v>
      </c>
      <c r="BF2307" s="206">
        <f>IF(N2307="snížená",J2307,0)</f>
        <v>0</v>
      </c>
      <c r="BG2307" s="206">
        <f>IF(N2307="zákl. přenesená",J2307,0)</f>
        <v>0</v>
      </c>
      <c r="BH2307" s="206">
        <f>IF(N2307="sníž. přenesená",J2307,0)</f>
        <v>0</v>
      </c>
      <c r="BI2307" s="206">
        <f>IF(N2307="nulová",J2307,0)</f>
        <v>0</v>
      </c>
      <c r="BJ2307" s="18" t="s">
        <v>85</v>
      </c>
      <c r="BK2307" s="206">
        <f>ROUND(I2307*H2307,2)</f>
        <v>0</v>
      </c>
      <c r="BL2307" s="18" t="s">
        <v>276</v>
      </c>
      <c r="BM2307" s="205" t="s">
        <v>2872</v>
      </c>
    </row>
    <row r="2308" spans="1:65" s="13" customFormat="1">
      <c r="B2308" s="212"/>
      <c r="C2308" s="213"/>
      <c r="D2308" s="214" t="s">
        <v>555</v>
      </c>
      <c r="E2308" s="215" t="s">
        <v>1</v>
      </c>
      <c r="F2308" s="216" t="s">
        <v>2873</v>
      </c>
      <c r="G2308" s="213"/>
      <c r="H2308" s="217">
        <v>275</v>
      </c>
      <c r="I2308" s="218"/>
      <c r="J2308" s="213"/>
      <c r="K2308" s="213"/>
      <c r="L2308" s="219"/>
      <c r="M2308" s="220"/>
      <c r="N2308" s="221"/>
      <c r="O2308" s="221"/>
      <c r="P2308" s="221"/>
      <c r="Q2308" s="221"/>
      <c r="R2308" s="221"/>
      <c r="S2308" s="221"/>
      <c r="T2308" s="222"/>
      <c r="AT2308" s="223" t="s">
        <v>555</v>
      </c>
      <c r="AU2308" s="223" t="s">
        <v>87</v>
      </c>
      <c r="AV2308" s="13" t="s">
        <v>87</v>
      </c>
      <c r="AW2308" s="13" t="s">
        <v>32</v>
      </c>
      <c r="AX2308" s="13" t="s">
        <v>85</v>
      </c>
      <c r="AY2308" s="223" t="s">
        <v>209</v>
      </c>
    </row>
    <row r="2309" spans="1:65" s="2" customFormat="1" ht="24.2" customHeight="1">
      <c r="A2309" s="35"/>
      <c r="B2309" s="36"/>
      <c r="C2309" s="193" t="s">
        <v>2874</v>
      </c>
      <c r="D2309" s="193" t="s">
        <v>214</v>
      </c>
      <c r="E2309" s="194" t="s">
        <v>2875</v>
      </c>
      <c r="F2309" s="195" t="s">
        <v>2876</v>
      </c>
      <c r="G2309" s="196" t="s">
        <v>217</v>
      </c>
      <c r="H2309" s="197">
        <v>151.04</v>
      </c>
      <c r="I2309" s="198"/>
      <c r="J2309" s="199">
        <f>ROUND(I2309*H2309,2)</f>
        <v>0</v>
      </c>
      <c r="K2309" s="200"/>
      <c r="L2309" s="40"/>
      <c r="M2309" s="201" t="s">
        <v>1</v>
      </c>
      <c r="N2309" s="202" t="s">
        <v>42</v>
      </c>
      <c r="O2309" s="72"/>
      <c r="P2309" s="203">
        <f>O2309*H2309</f>
        <v>0</v>
      </c>
      <c r="Q2309" s="203">
        <v>6.0000000000000002E-5</v>
      </c>
      <c r="R2309" s="203">
        <f>Q2309*H2309</f>
        <v>9.0624E-3</v>
      </c>
      <c r="S2309" s="203">
        <v>0</v>
      </c>
      <c r="T2309" s="204">
        <f>S2309*H2309</f>
        <v>0</v>
      </c>
      <c r="U2309" s="35"/>
      <c r="V2309" s="35"/>
      <c r="W2309" s="35"/>
      <c r="X2309" s="35"/>
      <c r="Y2309" s="35"/>
      <c r="Z2309" s="35"/>
      <c r="AA2309" s="35"/>
      <c r="AB2309" s="35"/>
      <c r="AC2309" s="35"/>
      <c r="AD2309" s="35"/>
      <c r="AE2309" s="35"/>
      <c r="AR2309" s="205" t="s">
        <v>276</v>
      </c>
      <c r="AT2309" s="205" t="s">
        <v>214</v>
      </c>
      <c r="AU2309" s="205" t="s">
        <v>87</v>
      </c>
      <c r="AY2309" s="18" t="s">
        <v>209</v>
      </c>
      <c r="BE2309" s="206">
        <f>IF(N2309="základní",J2309,0)</f>
        <v>0</v>
      </c>
      <c r="BF2309" s="206">
        <f>IF(N2309="snížená",J2309,0)</f>
        <v>0</v>
      </c>
      <c r="BG2309" s="206">
        <f>IF(N2309="zákl. přenesená",J2309,0)</f>
        <v>0</v>
      </c>
      <c r="BH2309" s="206">
        <f>IF(N2309="sníž. přenesená",J2309,0)</f>
        <v>0</v>
      </c>
      <c r="BI2309" s="206">
        <f>IF(N2309="nulová",J2309,0)</f>
        <v>0</v>
      </c>
      <c r="BJ2309" s="18" t="s">
        <v>85</v>
      </c>
      <c r="BK2309" s="206">
        <f>ROUND(I2309*H2309,2)</f>
        <v>0</v>
      </c>
      <c r="BL2309" s="18" t="s">
        <v>276</v>
      </c>
      <c r="BM2309" s="205" t="s">
        <v>2877</v>
      </c>
    </row>
    <row r="2310" spans="1:65" s="15" customFormat="1">
      <c r="B2310" s="246"/>
      <c r="C2310" s="247"/>
      <c r="D2310" s="214" t="s">
        <v>555</v>
      </c>
      <c r="E2310" s="248" t="s">
        <v>1</v>
      </c>
      <c r="F2310" s="249" t="s">
        <v>2878</v>
      </c>
      <c r="G2310" s="247"/>
      <c r="H2310" s="248" t="s">
        <v>1</v>
      </c>
      <c r="I2310" s="250"/>
      <c r="J2310" s="247"/>
      <c r="K2310" s="247"/>
      <c r="L2310" s="251"/>
      <c r="M2310" s="252"/>
      <c r="N2310" s="253"/>
      <c r="O2310" s="253"/>
      <c r="P2310" s="253"/>
      <c r="Q2310" s="253"/>
      <c r="R2310" s="253"/>
      <c r="S2310" s="253"/>
      <c r="T2310" s="254"/>
      <c r="AT2310" s="255" t="s">
        <v>555</v>
      </c>
      <c r="AU2310" s="255" t="s">
        <v>87</v>
      </c>
      <c r="AV2310" s="15" t="s">
        <v>85</v>
      </c>
      <c r="AW2310" s="15" t="s">
        <v>32</v>
      </c>
      <c r="AX2310" s="15" t="s">
        <v>77</v>
      </c>
      <c r="AY2310" s="255" t="s">
        <v>209</v>
      </c>
    </row>
    <row r="2311" spans="1:65" s="13" customFormat="1">
      <c r="B2311" s="212"/>
      <c r="C2311" s="213"/>
      <c r="D2311" s="214" t="s">
        <v>555</v>
      </c>
      <c r="E2311" s="215" t="s">
        <v>1</v>
      </c>
      <c r="F2311" s="216" t="s">
        <v>2879</v>
      </c>
      <c r="G2311" s="213"/>
      <c r="H2311" s="217">
        <v>151.04</v>
      </c>
      <c r="I2311" s="218"/>
      <c r="J2311" s="213"/>
      <c r="K2311" s="213"/>
      <c r="L2311" s="219"/>
      <c r="M2311" s="220"/>
      <c r="N2311" s="221"/>
      <c r="O2311" s="221"/>
      <c r="P2311" s="221"/>
      <c r="Q2311" s="221"/>
      <c r="R2311" s="221"/>
      <c r="S2311" s="221"/>
      <c r="T2311" s="222"/>
      <c r="AT2311" s="223" t="s">
        <v>555</v>
      </c>
      <c r="AU2311" s="223" t="s">
        <v>87</v>
      </c>
      <c r="AV2311" s="13" t="s">
        <v>87</v>
      </c>
      <c r="AW2311" s="13" t="s">
        <v>32</v>
      </c>
      <c r="AX2311" s="13" t="s">
        <v>85</v>
      </c>
      <c r="AY2311" s="223" t="s">
        <v>209</v>
      </c>
    </row>
    <row r="2312" spans="1:65" s="2" customFormat="1" ht="16.5" customHeight="1">
      <c r="A2312" s="35"/>
      <c r="B2312" s="36"/>
      <c r="C2312" s="224" t="s">
        <v>2880</v>
      </c>
      <c r="D2312" s="224" t="s">
        <v>576</v>
      </c>
      <c r="E2312" s="225" t="s">
        <v>2881</v>
      </c>
      <c r="F2312" s="226" t="s">
        <v>2882</v>
      </c>
      <c r="G2312" s="227" t="s">
        <v>217</v>
      </c>
      <c r="H2312" s="228">
        <v>151.04</v>
      </c>
      <c r="I2312" s="229"/>
      <c r="J2312" s="230">
        <f>ROUND(I2312*H2312,2)</f>
        <v>0</v>
      </c>
      <c r="K2312" s="231"/>
      <c r="L2312" s="232"/>
      <c r="M2312" s="233" t="s">
        <v>1</v>
      </c>
      <c r="N2312" s="234" t="s">
        <v>42</v>
      </c>
      <c r="O2312" s="72"/>
      <c r="P2312" s="203">
        <f>O2312*H2312</f>
        <v>0</v>
      </c>
      <c r="Q2312" s="203">
        <v>0</v>
      </c>
      <c r="R2312" s="203">
        <f>Q2312*H2312</f>
        <v>0</v>
      </c>
      <c r="S2312" s="203">
        <v>0</v>
      </c>
      <c r="T2312" s="204">
        <f>S2312*H2312</f>
        <v>0</v>
      </c>
      <c r="U2312" s="35"/>
      <c r="V2312" s="35"/>
      <c r="W2312" s="35"/>
      <c r="X2312" s="35"/>
      <c r="Y2312" s="35"/>
      <c r="Z2312" s="35"/>
      <c r="AA2312" s="35"/>
      <c r="AB2312" s="35"/>
      <c r="AC2312" s="35"/>
      <c r="AD2312" s="35"/>
      <c r="AE2312" s="35"/>
      <c r="AR2312" s="205" t="s">
        <v>341</v>
      </c>
      <c r="AT2312" s="205" t="s">
        <v>576</v>
      </c>
      <c r="AU2312" s="205" t="s">
        <v>87</v>
      </c>
      <c r="AY2312" s="18" t="s">
        <v>209</v>
      </c>
      <c r="BE2312" s="206">
        <f>IF(N2312="základní",J2312,0)</f>
        <v>0</v>
      </c>
      <c r="BF2312" s="206">
        <f>IF(N2312="snížená",J2312,0)</f>
        <v>0</v>
      </c>
      <c r="BG2312" s="206">
        <f>IF(N2312="zákl. přenesená",J2312,0)</f>
        <v>0</v>
      </c>
      <c r="BH2312" s="206">
        <f>IF(N2312="sníž. přenesená",J2312,0)</f>
        <v>0</v>
      </c>
      <c r="BI2312" s="206">
        <f>IF(N2312="nulová",J2312,0)</f>
        <v>0</v>
      </c>
      <c r="BJ2312" s="18" t="s">
        <v>85</v>
      </c>
      <c r="BK2312" s="206">
        <f>ROUND(I2312*H2312,2)</f>
        <v>0</v>
      </c>
      <c r="BL2312" s="18" t="s">
        <v>276</v>
      </c>
      <c r="BM2312" s="205" t="s">
        <v>2883</v>
      </c>
    </row>
    <row r="2313" spans="1:65" s="2" customFormat="1" ht="16.5" customHeight="1">
      <c r="A2313" s="35"/>
      <c r="B2313" s="36"/>
      <c r="C2313" s="193" t="s">
        <v>2884</v>
      </c>
      <c r="D2313" s="193" t="s">
        <v>214</v>
      </c>
      <c r="E2313" s="194" t="s">
        <v>2885</v>
      </c>
      <c r="F2313" s="195" t="s">
        <v>2886</v>
      </c>
      <c r="G2313" s="196" t="s">
        <v>217</v>
      </c>
      <c r="H2313" s="197">
        <v>463.41</v>
      </c>
      <c r="I2313" s="198"/>
      <c r="J2313" s="199">
        <f>ROUND(I2313*H2313,2)</f>
        <v>0</v>
      </c>
      <c r="K2313" s="200"/>
      <c r="L2313" s="40"/>
      <c r="M2313" s="201" t="s">
        <v>1</v>
      </c>
      <c r="N2313" s="202" t="s">
        <v>42</v>
      </c>
      <c r="O2313" s="72"/>
      <c r="P2313" s="203">
        <f>O2313*H2313</f>
        <v>0</v>
      </c>
      <c r="Q2313" s="203">
        <v>1.0000000000000001E-5</v>
      </c>
      <c r="R2313" s="203">
        <f>Q2313*H2313</f>
        <v>4.6341000000000004E-3</v>
      </c>
      <c r="S2313" s="203">
        <v>0</v>
      </c>
      <c r="T2313" s="204">
        <f>S2313*H2313</f>
        <v>0</v>
      </c>
      <c r="U2313" s="35"/>
      <c r="V2313" s="35"/>
      <c r="W2313" s="35"/>
      <c r="X2313" s="35"/>
      <c r="Y2313" s="35"/>
      <c r="Z2313" s="35"/>
      <c r="AA2313" s="35"/>
      <c r="AB2313" s="35"/>
      <c r="AC2313" s="35"/>
      <c r="AD2313" s="35"/>
      <c r="AE2313" s="35"/>
      <c r="AR2313" s="205" t="s">
        <v>276</v>
      </c>
      <c r="AT2313" s="205" t="s">
        <v>214</v>
      </c>
      <c r="AU2313" s="205" t="s">
        <v>87</v>
      </c>
      <c r="AY2313" s="18" t="s">
        <v>209</v>
      </c>
      <c r="BE2313" s="206">
        <f>IF(N2313="základní",J2313,0)</f>
        <v>0</v>
      </c>
      <c r="BF2313" s="206">
        <f>IF(N2313="snížená",J2313,0)</f>
        <v>0</v>
      </c>
      <c r="BG2313" s="206">
        <f>IF(N2313="zákl. přenesená",J2313,0)</f>
        <v>0</v>
      </c>
      <c r="BH2313" s="206">
        <f>IF(N2313="sníž. přenesená",J2313,0)</f>
        <v>0</v>
      </c>
      <c r="BI2313" s="206">
        <f>IF(N2313="nulová",J2313,0)</f>
        <v>0</v>
      </c>
      <c r="BJ2313" s="18" t="s">
        <v>85</v>
      </c>
      <c r="BK2313" s="206">
        <f>ROUND(I2313*H2313,2)</f>
        <v>0</v>
      </c>
      <c r="BL2313" s="18" t="s">
        <v>276</v>
      </c>
      <c r="BM2313" s="205" t="s">
        <v>2887</v>
      </c>
    </row>
    <row r="2314" spans="1:65" s="13" customFormat="1">
      <c r="B2314" s="212"/>
      <c r="C2314" s="213"/>
      <c r="D2314" s="214" t="s">
        <v>555</v>
      </c>
      <c r="E2314" s="215" t="s">
        <v>1</v>
      </c>
      <c r="F2314" s="216" t="s">
        <v>2888</v>
      </c>
      <c r="G2314" s="213"/>
      <c r="H2314" s="217">
        <v>463.41</v>
      </c>
      <c r="I2314" s="218"/>
      <c r="J2314" s="213"/>
      <c r="K2314" s="213"/>
      <c r="L2314" s="219"/>
      <c r="M2314" s="220"/>
      <c r="N2314" s="221"/>
      <c r="O2314" s="221"/>
      <c r="P2314" s="221"/>
      <c r="Q2314" s="221"/>
      <c r="R2314" s="221"/>
      <c r="S2314" s="221"/>
      <c r="T2314" s="222"/>
      <c r="AT2314" s="223" t="s">
        <v>555</v>
      </c>
      <c r="AU2314" s="223" t="s">
        <v>87</v>
      </c>
      <c r="AV2314" s="13" t="s">
        <v>87</v>
      </c>
      <c r="AW2314" s="13" t="s">
        <v>32</v>
      </c>
      <c r="AX2314" s="13" t="s">
        <v>85</v>
      </c>
      <c r="AY2314" s="223" t="s">
        <v>209</v>
      </c>
    </row>
    <row r="2315" spans="1:65" s="2" customFormat="1" ht="24.2" customHeight="1">
      <c r="A2315" s="35"/>
      <c r="B2315" s="36"/>
      <c r="C2315" s="193" t="s">
        <v>2889</v>
      </c>
      <c r="D2315" s="193" t="s">
        <v>214</v>
      </c>
      <c r="E2315" s="194" t="s">
        <v>2890</v>
      </c>
      <c r="F2315" s="195" t="s">
        <v>2891</v>
      </c>
      <c r="G2315" s="196" t="s">
        <v>217</v>
      </c>
      <c r="H2315" s="197">
        <v>581.33000000000004</v>
      </c>
      <c r="I2315" s="198"/>
      <c r="J2315" s="199">
        <f>ROUND(I2315*H2315,2)</f>
        <v>0</v>
      </c>
      <c r="K2315" s="200"/>
      <c r="L2315" s="40"/>
      <c r="M2315" s="201" t="s">
        <v>1</v>
      </c>
      <c r="N2315" s="202" t="s">
        <v>42</v>
      </c>
      <c r="O2315" s="72"/>
      <c r="P2315" s="203">
        <f>O2315*H2315</f>
        <v>0</v>
      </c>
      <c r="Q2315" s="203">
        <v>2.7E-4</v>
      </c>
      <c r="R2315" s="203">
        <f>Q2315*H2315</f>
        <v>0.15695910000000002</v>
      </c>
      <c r="S2315" s="203">
        <v>0</v>
      </c>
      <c r="T2315" s="204">
        <f>S2315*H2315</f>
        <v>0</v>
      </c>
      <c r="U2315" s="35"/>
      <c r="V2315" s="35"/>
      <c r="W2315" s="35"/>
      <c r="X2315" s="35"/>
      <c r="Y2315" s="35"/>
      <c r="Z2315" s="35"/>
      <c r="AA2315" s="35"/>
      <c r="AB2315" s="35"/>
      <c r="AC2315" s="35"/>
      <c r="AD2315" s="35"/>
      <c r="AE2315" s="35"/>
      <c r="AR2315" s="205" t="s">
        <v>276</v>
      </c>
      <c r="AT2315" s="205" t="s">
        <v>214</v>
      </c>
      <c r="AU2315" s="205" t="s">
        <v>87</v>
      </c>
      <c r="AY2315" s="18" t="s">
        <v>209</v>
      </c>
      <c r="BE2315" s="206">
        <f>IF(N2315="základní",J2315,0)</f>
        <v>0</v>
      </c>
      <c r="BF2315" s="206">
        <f>IF(N2315="snížená",J2315,0)</f>
        <v>0</v>
      </c>
      <c r="BG2315" s="206">
        <f>IF(N2315="zákl. přenesená",J2315,0)</f>
        <v>0</v>
      </c>
      <c r="BH2315" s="206">
        <f>IF(N2315="sníž. přenesená",J2315,0)</f>
        <v>0</v>
      </c>
      <c r="BI2315" s="206">
        <f>IF(N2315="nulová",J2315,0)</f>
        <v>0</v>
      </c>
      <c r="BJ2315" s="18" t="s">
        <v>85</v>
      </c>
      <c r="BK2315" s="206">
        <f>ROUND(I2315*H2315,2)</f>
        <v>0</v>
      </c>
      <c r="BL2315" s="18" t="s">
        <v>276</v>
      </c>
      <c r="BM2315" s="205" t="s">
        <v>2892</v>
      </c>
    </row>
    <row r="2316" spans="1:65" s="15" customFormat="1">
      <c r="B2316" s="246"/>
      <c r="C2316" s="247"/>
      <c r="D2316" s="214" t="s">
        <v>555</v>
      </c>
      <c r="E2316" s="248" t="s">
        <v>1</v>
      </c>
      <c r="F2316" s="249" t="s">
        <v>2893</v>
      </c>
      <c r="G2316" s="247"/>
      <c r="H2316" s="248" t="s">
        <v>1</v>
      </c>
      <c r="I2316" s="250"/>
      <c r="J2316" s="247"/>
      <c r="K2316" s="247"/>
      <c r="L2316" s="251"/>
      <c r="M2316" s="252"/>
      <c r="N2316" s="253"/>
      <c r="O2316" s="253"/>
      <c r="P2316" s="253"/>
      <c r="Q2316" s="253"/>
      <c r="R2316" s="253"/>
      <c r="S2316" s="253"/>
      <c r="T2316" s="254"/>
      <c r="AT2316" s="255" t="s">
        <v>555</v>
      </c>
      <c r="AU2316" s="255" t="s">
        <v>87</v>
      </c>
      <c r="AV2316" s="15" t="s">
        <v>85</v>
      </c>
      <c r="AW2316" s="15" t="s">
        <v>32</v>
      </c>
      <c r="AX2316" s="15" t="s">
        <v>77</v>
      </c>
      <c r="AY2316" s="255" t="s">
        <v>209</v>
      </c>
    </row>
    <row r="2317" spans="1:65" s="15" customFormat="1">
      <c r="B2317" s="246"/>
      <c r="C2317" s="247"/>
      <c r="D2317" s="214" t="s">
        <v>555</v>
      </c>
      <c r="E2317" s="248" t="s">
        <v>1</v>
      </c>
      <c r="F2317" s="249" t="s">
        <v>2894</v>
      </c>
      <c r="G2317" s="247"/>
      <c r="H2317" s="248" t="s">
        <v>1</v>
      </c>
      <c r="I2317" s="250"/>
      <c r="J2317" s="247"/>
      <c r="K2317" s="247"/>
      <c r="L2317" s="251"/>
      <c r="M2317" s="252"/>
      <c r="N2317" s="253"/>
      <c r="O2317" s="253"/>
      <c r="P2317" s="253"/>
      <c r="Q2317" s="253"/>
      <c r="R2317" s="253"/>
      <c r="S2317" s="253"/>
      <c r="T2317" s="254"/>
      <c r="AT2317" s="255" t="s">
        <v>555</v>
      </c>
      <c r="AU2317" s="255" t="s">
        <v>87</v>
      </c>
      <c r="AV2317" s="15" t="s">
        <v>85</v>
      </c>
      <c r="AW2317" s="15" t="s">
        <v>32</v>
      </c>
      <c r="AX2317" s="15" t="s">
        <v>77</v>
      </c>
      <c r="AY2317" s="255" t="s">
        <v>209</v>
      </c>
    </row>
    <row r="2318" spans="1:65" s="13" customFormat="1">
      <c r="B2318" s="212"/>
      <c r="C2318" s="213"/>
      <c r="D2318" s="214" t="s">
        <v>555</v>
      </c>
      <c r="E2318" s="215" t="s">
        <v>1</v>
      </c>
      <c r="F2318" s="216" t="s">
        <v>2895</v>
      </c>
      <c r="G2318" s="213"/>
      <c r="H2318" s="217">
        <v>62.03</v>
      </c>
      <c r="I2318" s="218"/>
      <c r="J2318" s="213"/>
      <c r="K2318" s="213"/>
      <c r="L2318" s="219"/>
      <c r="M2318" s="220"/>
      <c r="N2318" s="221"/>
      <c r="O2318" s="221"/>
      <c r="P2318" s="221"/>
      <c r="Q2318" s="221"/>
      <c r="R2318" s="221"/>
      <c r="S2318" s="221"/>
      <c r="T2318" s="222"/>
      <c r="AT2318" s="223" t="s">
        <v>555</v>
      </c>
      <c r="AU2318" s="223" t="s">
        <v>87</v>
      </c>
      <c r="AV2318" s="13" t="s">
        <v>87</v>
      </c>
      <c r="AW2318" s="13" t="s">
        <v>32</v>
      </c>
      <c r="AX2318" s="13" t="s">
        <v>77</v>
      </c>
      <c r="AY2318" s="223" t="s">
        <v>209</v>
      </c>
    </row>
    <row r="2319" spans="1:65" s="13" customFormat="1">
      <c r="B2319" s="212"/>
      <c r="C2319" s="213"/>
      <c r="D2319" s="214" t="s">
        <v>555</v>
      </c>
      <c r="E2319" s="215" t="s">
        <v>1</v>
      </c>
      <c r="F2319" s="216" t="s">
        <v>2896</v>
      </c>
      <c r="G2319" s="213"/>
      <c r="H2319" s="217">
        <v>62.03</v>
      </c>
      <c r="I2319" s="218"/>
      <c r="J2319" s="213"/>
      <c r="K2319" s="213"/>
      <c r="L2319" s="219"/>
      <c r="M2319" s="220"/>
      <c r="N2319" s="221"/>
      <c r="O2319" s="221"/>
      <c r="P2319" s="221"/>
      <c r="Q2319" s="221"/>
      <c r="R2319" s="221"/>
      <c r="S2319" s="221"/>
      <c r="T2319" s="222"/>
      <c r="AT2319" s="223" t="s">
        <v>555</v>
      </c>
      <c r="AU2319" s="223" t="s">
        <v>87</v>
      </c>
      <c r="AV2319" s="13" t="s">
        <v>87</v>
      </c>
      <c r="AW2319" s="13" t="s">
        <v>32</v>
      </c>
      <c r="AX2319" s="13" t="s">
        <v>77</v>
      </c>
      <c r="AY2319" s="223" t="s">
        <v>209</v>
      </c>
    </row>
    <row r="2320" spans="1:65" s="13" customFormat="1">
      <c r="B2320" s="212"/>
      <c r="C2320" s="213"/>
      <c r="D2320" s="214" t="s">
        <v>555</v>
      </c>
      <c r="E2320" s="215" t="s">
        <v>1</v>
      </c>
      <c r="F2320" s="216" t="s">
        <v>2897</v>
      </c>
      <c r="G2320" s="213"/>
      <c r="H2320" s="217">
        <v>62.03</v>
      </c>
      <c r="I2320" s="218"/>
      <c r="J2320" s="213"/>
      <c r="K2320" s="213"/>
      <c r="L2320" s="219"/>
      <c r="M2320" s="220"/>
      <c r="N2320" s="221"/>
      <c r="O2320" s="221"/>
      <c r="P2320" s="221"/>
      <c r="Q2320" s="221"/>
      <c r="R2320" s="221"/>
      <c r="S2320" s="221"/>
      <c r="T2320" s="222"/>
      <c r="AT2320" s="223" t="s">
        <v>555</v>
      </c>
      <c r="AU2320" s="223" t="s">
        <v>87</v>
      </c>
      <c r="AV2320" s="13" t="s">
        <v>87</v>
      </c>
      <c r="AW2320" s="13" t="s">
        <v>32</v>
      </c>
      <c r="AX2320" s="13" t="s">
        <v>77</v>
      </c>
      <c r="AY2320" s="223" t="s">
        <v>209</v>
      </c>
    </row>
    <row r="2321" spans="2:51" s="13" customFormat="1">
      <c r="B2321" s="212"/>
      <c r="C2321" s="213"/>
      <c r="D2321" s="214" t="s">
        <v>555</v>
      </c>
      <c r="E2321" s="215" t="s">
        <v>1</v>
      </c>
      <c r="F2321" s="216" t="s">
        <v>2898</v>
      </c>
      <c r="G2321" s="213"/>
      <c r="H2321" s="217">
        <v>62.03</v>
      </c>
      <c r="I2321" s="218"/>
      <c r="J2321" s="213"/>
      <c r="K2321" s="213"/>
      <c r="L2321" s="219"/>
      <c r="M2321" s="220"/>
      <c r="N2321" s="221"/>
      <c r="O2321" s="221"/>
      <c r="P2321" s="221"/>
      <c r="Q2321" s="221"/>
      <c r="R2321" s="221"/>
      <c r="S2321" s="221"/>
      <c r="T2321" s="222"/>
      <c r="AT2321" s="223" t="s">
        <v>555</v>
      </c>
      <c r="AU2321" s="223" t="s">
        <v>87</v>
      </c>
      <c r="AV2321" s="13" t="s">
        <v>87</v>
      </c>
      <c r="AW2321" s="13" t="s">
        <v>32</v>
      </c>
      <c r="AX2321" s="13" t="s">
        <v>77</v>
      </c>
      <c r="AY2321" s="223" t="s">
        <v>209</v>
      </c>
    </row>
    <row r="2322" spans="2:51" s="16" customFormat="1">
      <c r="B2322" s="260"/>
      <c r="C2322" s="261"/>
      <c r="D2322" s="214" t="s">
        <v>555</v>
      </c>
      <c r="E2322" s="262" t="s">
        <v>1</v>
      </c>
      <c r="F2322" s="263" t="s">
        <v>942</v>
      </c>
      <c r="G2322" s="261"/>
      <c r="H2322" s="264">
        <v>248.12</v>
      </c>
      <c r="I2322" s="265"/>
      <c r="J2322" s="261"/>
      <c r="K2322" s="261"/>
      <c r="L2322" s="266"/>
      <c r="M2322" s="267"/>
      <c r="N2322" s="268"/>
      <c r="O2322" s="268"/>
      <c r="P2322" s="268"/>
      <c r="Q2322" s="268"/>
      <c r="R2322" s="268"/>
      <c r="S2322" s="268"/>
      <c r="T2322" s="269"/>
      <c r="AT2322" s="270" t="s">
        <v>555</v>
      </c>
      <c r="AU2322" s="270" t="s">
        <v>87</v>
      </c>
      <c r="AV2322" s="16" t="s">
        <v>226</v>
      </c>
      <c r="AW2322" s="16" t="s">
        <v>32</v>
      </c>
      <c r="AX2322" s="16" t="s">
        <v>77</v>
      </c>
      <c r="AY2322" s="270" t="s">
        <v>209</v>
      </c>
    </row>
    <row r="2323" spans="2:51" s="15" customFormat="1">
      <c r="B2323" s="246"/>
      <c r="C2323" s="247"/>
      <c r="D2323" s="214" t="s">
        <v>555</v>
      </c>
      <c r="E2323" s="248" t="s">
        <v>1</v>
      </c>
      <c r="F2323" s="249" t="s">
        <v>2746</v>
      </c>
      <c r="G2323" s="247"/>
      <c r="H2323" s="248" t="s">
        <v>1</v>
      </c>
      <c r="I2323" s="250"/>
      <c r="J2323" s="247"/>
      <c r="K2323" s="247"/>
      <c r="L2323" s="251"/>
      <c r="M2323" s="252"/>
      <c r="N2323" s="253"/>
      <c r="O2323" s="253"/>
      <c r="P2323" s="253"/>
      <c r="Q2323" s="253"/>
      <c r="R2323" s="253"/>
      <c r="S2323" s="253"/>
      <c r="T2323" s="254"/>
      <c r="AT2323" s="255" t="s">
        <v>555</v>
      </c>
      <c r="AU2323" s="255" t="s">
        <v>87</v>
      </c>
      <c r="AV2323" s="15" t="s">
        <v>85</v>
      </c>
      <c r="AW2323" s="15" t="s">
        <v>32</v>
      </c>
      <c r="AX2323" s="15" t="s">
        <v>77</v>
      </c>
      <c r="AY2323" s="255" t="s">
        <v>209</v>
      </c>
    </row>
    <row r="2324" spans="2:51" s="15" customFormat="1">
      <c r="B2324" s="246"/>
      <c r="C2324" s="247"/>
      <c r="D2324" s="214" t="s">
        <v>555</v>
      </c>
      <c r="E2324" s="248" t="s">
        <v>1</v>
      </c>
      <c r="F2324" s="249" t="s">
        <v>2899</v>
      </c>
      <c r="G2324" s="247"/>
      <c r="H2324" s="248" t="s">
        <v>1</v>
      </c>
      <c r="I2324" s="250"/>
      <c r="J2324" s="247"/>
      <c r="K2324" s="247"/>
      <c r="L2324" s="251"/>
      <c r="M2324" s="252"/>
      <c r="N2324" s="253"/>
      <c r="O2324" s="253"/>
      <c r="P2324" s="253"/>
      <c r="Q2324" s="253"/>
      <c r="R2324" s="253"/>
      <c r="S2324" s="253"/>
      <c r="T2324" s="254"/>
      <c r="AT2324" s="255" t="s">
        <v>555</v>
      </c>
      <c r="AU2324" s="255" t="s">
        <v>87</v>
      </c>
      <c r="AV2324" s="15" t="s">
        <v>85</v>
      </c>
      <c r="AW2324" s="15" t="s">
        <v>32</v>
      </c>
      <c r="AX2324" s="15" t="s">
        <v>77</v>
      </c>
      <c r="AY2324" s="255" t="s">
        <v>209</v>
      </c>
    </row>
    <row r="2325" spans="2:51" s="13" customFormat="1">
      <c r="B2325" s="212"/>
      <c r="C2325" s="213"/>
      <c r="D2325" s="214" t="s">
        <v>555</v>
      </c>
      <c r="E2325" s="215" t="s">
        <v>1</v>
      </c>
      <c r="F2325" s="216" t="s">
        <v>2900</v>
      </c>
      <c r="G2325" s="213"/>
      <c r="H2325" s="217">
        <v>243.39</v>
      </c>
      <c r="I2325" s="218"/>
      <c r="J2325" s="213"/>
      <c r="K2325" s="213"/>
      <c r="L2325" s="219"/>
      <c r="M2325" s="220"/>
      <c r="N2325" s="221"/>
      <c r="O2325" s="221"/>
      <c r="P2325" s="221"/>
      <c r="Q2325" s="221"/>
      <c r="R2325" s="221"/>
      <c r="S2325" s="221"/>
      <c r="T2325" s="222"/>
      <c r="AT2325" s="223" t="s">
        <v>555</v>
      </c>
      <c r="AU2325" s="223" t="s">
        <v>87</v>
      </c>
      <c r="AV2325" s="13" t="s">
        <v>87</v>
      </c>
      <c r="AW2325" s="13" t="s">
        <v>32</v>
      </c>
      <c r="AX2325" s="13" t="s">
        <v>77</v>
      </c>
      <c r="AY2325" s="223" t="s">
        <v>209</v>
      </c>
    </row>
    <row r="2326" spans="2:51" s="16" customFormat="1">
      <c r="B2326" s="260"/>
      <c r="C2326" s="261"/>
      <c r="D2326" s="214" t="s">
        <v>555</v>
      </c>
      <c r="E2326" s="262" t="s">
        <v>1</v>
      </c>
      <c r="F2326" s="263" t="s">
        <v>942</v>
      </c>
      <c r="G2326" s="261"/>
      <c r="H2326" s="264">
        <v>243.39</v>
      </c>
      <c r="I2326" s="265"/>
      <c r="J2326" s="261"/>
      <c r="K2326" s="261"/>
      <c r="L2326" s="266"/>
      <c r="M2326" s="267"/>
      <c r="N2326" s="268"/>
      <c r="O2326" s="268"/>
      <c r="P2326" s="268"/>
      <c r="Q2326" s="268"/>
      <c r="R2326" s="268"/>
      <c r="S2326" s="268"/>
      <c r="T2326" s="269"/>
      <c r="AT2326" s="270" t="s">
        <v>555</v>
      </c>
      <c r="AU2326" s="270" t="s">
        <v>87</v>
      </c>
      <c r="AV2326" s="16" t="s">
        <v>226</v>
      </c>
      <c r="AW2326" s="16" t="s">
        <v>32</v>
      </c>
      <c r="AX2326" s="16" t="s">
        <v>77</v>
      </c>
      <c r="AY2326" s="270" t="s">
        <v>209</v>
      </c>
    </row>
    <row r="2327" spans="2:51" s="15" customFormat="1">
      <c r="B2327" s="246"/>
      <c r="C2327" s="247"/>
      <c r="D2327" s="214" t="s">
        <v>555</v>
      </c>
      <c r="E2327" s="248" t="s">
        <v>1</v>
      </c>
      <c r="F2327" s="249" t="s">
        <v>2901</v>
      </c>
      <c r="G2327" s="247"/>
      <c r="H2327" s="248" t="s">
        <v>1</v>
      </c>
      <c r="I2327" s="250"/>
      <c r="J2327" s="247"/>
      <c r="K2327" s="247"/>
      <c r="L2327" s="251"/>
      <c r="M2327" s="252"/>
      <c r="N2327" s="253"/>
      <c r="O2327" s="253"/>
      <c r="P2327" s="253"/>
      <c r="Q2327" s="253"/>
      <c r="R2327" s="253"/>
      <c r="S2327" s="253"/>
      <c r="T2327" s="254"/>
      <c r="AT2327" s="255" t="s">
        <v>555</v>
      </c>
      <c r="AU2327" s="255" t="s">
        <v>87</v>
      </c>
      <c r="AV2327" s="15" t="s">
        <v>85</v>
      </c>
      <c r="AW2327" s="15" t="s">
        <v>32</v>
      </c>
      <c r="AX2327" s="15" t="s">
        <v>77</v>
      </c>
      <c r="AY2327" s="255" t="s">
        <v>209</v>
      </c>
    </row>
    <row r="2328" spans="2:51" s="15" customFormat="1">
      <c r="B2328" s="246"/>
      <c r="C2328" s="247"/>
      <c r="D2328" s="214" t="s">
        <v>555</v>
      </c>
      <c r="E2328" s="248" t="s">
        <v>1</v>
      </c>
      <c r="F2328" s="249" t="s">
        <v>2902</v>
      </c>
      <c r="G2328" s="247"/>
      <c r="H2328" s="248" t="s">
        <v>1</v>
      </c>
      <c r="I2328" s="250"/>
      <c r="J2328" s="247"/>
      <c r="K2328" s="247"/>
      <c r="L2328" s="251"/>
      <c r="M2328" s="252"/>
      <c r="N2328" s="253"/>
      <c r="O2328" s="253"/>
      <c r="P2328" s="253"/>
      <c r="Q2328" s="253"/>
      <c r="R2328" s="253"/>
      <c r="S2328" s="253"/>
      <c r="T2328" s="254"/>
      <c r="AT2328" s="255" t="s">
        <v>555</v>
      </c>
      <c r="AU2328" s="255" t="s">
        <v>87</v>
      </c>
      <c r="AV2328" s="15" t="s">
        <v>85</v>
      </c>
      <c r="AW2328" s="15" t="s">
        <v>32</v>
      </c>
      <c r="AX2328" s="15" t="s">
        <v>77</v>
      </c>
      <c r="AY2328" s="255" t="s">
        <v>209</v>
      </c>
    </row>
    <row r="2329" spans="2:51" s="13" customFormat="1">
      <c r="B2329" s="212"/>
      <c r="C2329" s="213"/>
      <c r="D2329" s="214" t="s">
        <v>555</v>
      </c>
      <c r="E2329" s="215" t="s">
        <v>1</v>
      </c>
      <c r="F2329" s="216" t="s">
        <v>2903</v>
      </c>
      <c r="G2329" s="213"/>
      <c r="H2329" s="217">
        <v>17.579999999999998</v>
      </c>
      <c r="I2329" s="218"/>
      <c r="J2329" s="213"/>
      <c r="K2329" s="213"/>
      <c r="L2329" s="219"/>
      <c r="M2329" s="220"/>
      <c r="N2329" s="221"/>
      <c r="O2329" s="221"/>
      <c r="P2329" s="221"/>
      <c r="Q2329" s="221"/>
      <c r="R2329" s="221"/>
      <c r="S2329" s="221"/>
      <c r="T2329" s="222"/>
      <c r="AT2329" s="223" t="s">
        <v>555</v>
      </c>
      <c r="AU2329" s="223" t="s">
        <v>87</v>
      </c>
      <c r="AV2329" s="13" t="s">
        <v>87</v>
      </c>
      <c r="AW2329" s="13" t="s">
        <v>32</v>
      </c>
      <c r="AX2329" s="13" t="s">
        <v>77</v>
      </c>
      <c r="AY2329" s="223" t="s">
        <v>209</v>
      </c>
    </row>
    <row r="2330" spans="2:51" s="13" customFormat="1">
      <c r="B2330" s="212"/>
      <c r="C2330" s="213"/>
      <c r="D2330" s="214" t="s">
        <v>555</v>
      </c>
      <c r="E2330" s="215" t="s">
        <v>1</v>
      </c>
      <c r="F2330" s="216" t="s">
        <v>2904</v>
      </c>
      <c r="G2330" s="213"/>
      <c r="H2330" s="217">
        <v>14.4</v>
      </c>
      <c r="I2330" s="218"/>
      <c r="J2330" s="213"/>
      <c r="K2330" s="213"/>
      <c r="L2330" s="219"/>
      <c r="M2330" s="220"/>
      <c r="N2330" s="221"/>
      <c r="O2330" s="221"/>
      <c r="P2330" s="221"/>
      <c r="Q2330" s="221"/>
      <c r="R2330" s="221"/>
      <c r="S2330" s="221"/>
      <c r="T2330" s="222"/>
      <c r="AT2330" s="223" t="s">
        <v>555</v>
      </c>
      <c r="AU2330" s="223" t="s">
        <v>87</v>
      </c>
      <c r="AV2330" s="13" t="s">
        <v>87</v>
      </c>
      <c r="AW2330" s="13" t="s">
        <v>32</v>
      </c>
      <c r="AX2330" s="13" t="s">
        <v>77</v>
      </c>
      <c r="AY2330" s="223" t="s">
        <v>209</v>
      </c>
    </row>
    <row r="2331" spans="2:51" s="13" customFormat="1">
      <c r="B2331" s="212"/>
      <c r="C2331" s="213"/>
      <c r="D2331" s="214" t="s">
        <v>555</v>
      </c>
      <c r="E2331" s="215" t="s">
        <v>1</v>
      </c>
      <c r="F2331" s="216" t="s">
        <v>2905</v>
      </c>
      <c r="G2331" s="213"/>
      <c r="H2331" s="217">
        <v>14.4</v>
      </c>
      <c r="I2331" s="218"/>
      <c r="J2331" s="213"/>
      <c r="K2331" s="213"/>
      <c r="L2331" s="219"/>
      <c r="M2331" s="220"/>
      <c r="N2331" s="221"/>
      <c r="O2331" s="221"/>
      <c r="P2331" s="221"/>
      <c r="Q2331" s="221"/>
      <c r="R2331" s="221"/>
      <c r="S2331" s="221"/>
      <c r="T2331" s="222"/>
      <c r="AT2331" s="223" t="s">
        <v>555</v>
      </c>
      <c r="AU2331" s="223" t="s">
        <v>87</v>
      </c>
      <c r="AV2331" s="13" t="s">
        <v>87</v>
      </c>
      <c r="AW2331" s="13" t="s">
        <v>32</v>
      </c>
      <c r="AX2331" s="13" t="s">
        <v>77</v>
      </c>
      <c r="AY2331" s="223" t="s">
        <v>209</v>
      </c>
    </row>
    <row r="2332" spans="2:51" s="13" customFormat="1">
      <c r="B2332" s="212"/>
      <c r="C2332" s="213"/>
      <c r="D2332" s="214" t="s">
        <v>555</v>
      </c>
      <c r="E2332" s="215" t="s">
        <v>1</v>
      </c>
      <c r="F2332" s="216" t="s">
        <v>2906</v>
      </c>
      <c r="G2332" s="213"/>
      <c r="H2332" s="217">
        <v>14.4</v>
      </c>
      <c r="I2332" s="218"/>
      <c r="J2332" s="213"/>
      <c r="K2332" s="213"/>
      <c r="L2332" s="219"/>
      <c r="M2332" s="220"/>
      <c r="N2332" s="221"/>
      <c r="O2332" s="221"/>
      <c r="P2332" s="221"/>
      <c r="Q2332" s="221"/>
      <c r="R2332" s="221"/>
      <c r="S2332" s="221"/>
      <c r="T2332" s="222"/>
      <c r="AT2332" s="223" t="s">
        <v>555</v>
      </c>
      <c r="AU2332" s="223" t="s">
        <v>87</v>
      </c>
      <c r="AV2332" s="13" t="s">
        <v>87</v>
      </c>
      <c r="AW2332" s="13" t="s">
        <v>32</v>
      </c>
      <c r="AX2332" s="13" t="s">
        <v>77</v>
      </c>
      <c r="AY2332" s="223" t="s">
        <v>209</v>
      </c>
    </row>
    <row r="2333" spans="2:51" s="13" customFormat="1">
      <c r="B2333" s="212"/>
      <c r="C2333" s="213"/>
      <c r="D2333" s="214" t="s">
        <v>555</v>
      </c>
      <c r="E2333" s="215" t="s">
        <v>1</v>
      </c>
      <c r="F2333" s="216" t="s">
        <v>2907</v>
      </c>
      <c r="G2333" s="213"/>
      <c r="H2333" s="217">
        <v>17.399999999999999</v>
      </c>
      <c r="I2333" s="218"/>
      <c r="J2333" s="213"/>
      <c r="K2333" s="213"/>
      <c r="L2333" s="219"/>
      <c r="M2333" s="220"/>
      <c r="N2333" s="221"/>
      <c r="O2333" s="221"/>
      <c r="P2333" s="221"/>
      <c r="Q2333" s="221"/>
      <c r="R2333" s="221"/>
      <c r="S2333" s="221"/>
      <c r="T2333" s="222"/>
      <c r="AT2333" s="223" t="s">
        <v>555</v>
      </c>
      <c r="AU2333" s="223" t="s">
        <v>87</v>
      </c>
      <c r="AV2333" s="13" t="s">
        <v>87</v>
      </c>
      <c r="AW2333" s="13" t="s">
        <v>32</v>
      </c>
      <c r="AX2333" s="13" t="s">
        <v>77</v>
      </c>
      <c r="AY2333" s="223" t="s">
        <v>209</v>
      </c>
    </row>
    <row r="2334" spans="2:51" s="16" customFormat="1">
      <c r="B2334" s="260"/>
      <c r="C2334" s="261"/>
      <c r="D2334" s="214" t="s">
        <v>555</v>
      </c>
      <c r="E2334" s="262" t="s">
        <v>1</v>
      </c>
      <c r="F2334" s="263" t="s">
        <v>942</v>
      </c>
      <c r="G2334" s="261"/>
      <c r="H2334" s="264">
        <v>78.179999999999993</v>
      </c>
      <c r="I2334" s="265"/>
      <c r="J2334" s="261"/>
      <c r="K2334" s="261"/>
      <c r="L2334" s="266"/>
      <c r="M2334" s="267"/>
      <c r="N2334" s="268"/>
      <c r="O2334" s="268"/>
      <c r="P2334" s="268"/>
      <c r="Q2334" s="268"/>
      <c r="R2334" s="268"/>
      <c r="S2334" s="268"/>
      <c r="T2334" s="269"/>
      <c r="AT2334" s="270" t="s">
        <v>555</v>
      </c>
      <c r="AU2334" s="270" t="s">
        <v>87</v>
      </c>
      <c r="AV2334" s="16" t="s">
        <v>226</v>
      </c>
      <c r="AW2334" s="16" t="s">
        <v>32</v>
      </c>
      <c r="AX2334" s="16" t="s">
        <v>77</v>
      </c>
      <c r="AY2334" s="270" t="s">
        <v>209</v>
      </c>
    </row>
    <row r="2335" spans="2:51" s="15" customFormat="1">
      <c r="B2335" s="246"/>
      <c r="C2335" s="247"/>
      <c r="D2335" s="214" t="s">
        <v>555</v>
      </c>
      <c r="E2335" s="248" t="s">
        <v>1</v>
      </c>
      <c r="F2335" s="249" t="s">
        <v>2743</v>
      </c>
      <c r="G2335" s="247"/>
      <c r="H2335" s="248" t="s">
        <v>1</v>
      </c>
      <c r="I2335" s="250"/>
      <c r="J2335" s="247"/>
      <c r="K2335" s="247"/>
      <c r="L2335" s="251"/>
      <c r="M2335" s="252"/>
      <c r="N2335" s="253"/>
      <c r="O2335" s="253"/>
      <c r="P2335" s="253"/>
      <c r="Q2335" s="253"/>
      <c r="R2335" s="253"/>
      <c r="S2335" s="253"/>
      <c r="T2335" s="254"/>
      <c r="AT2335" s="255" t="s">
        <v>555</v>
      </c>
      <c r="AU2335" s="255" t="s">
        <v>87</v>
      </c>
      <c r="AV2335" s="15" t="s">
        <v>85</v>
      </c>
      <c r="AW2335" s="15" t="s">
        <v>32</v>
      </c>
      <c r="AX2335" s="15" t="s">
        <v>77</v>
      </c>
      <c r="AY2335" s="255" t="s">
        <v>209</v>
      </c>
    </row>
    <row r="2336" spans="2:51" s="15" customFormat="1">
      <c r="B2336" s="246"/>
      <c r="C2336" s="247"/>
      <c r="D2336" s="214" t="s">
        <v>555</v>
      </c>
      <c r="E2336" s="248" t="s">
        <v>1</v>
      </c>
      <c r="F2336" s="249" t="s">
        <v>2744</v>
      </c>
      <c r="G2336" s="247"/>
      <c r="H2336" s="248" t="s">
        <v>1</v>
      </c>
      <c r="I2336" s="250"/>
      <c r="J2336" s="247"/>
      <c r="K2336" s="247"/>
      <c r="L2336" s="251"/>
      <c r="M2336" s="252"/>
      <c r="N2336" s="253"/>
      <c r="O2336" s="253"/>
      <c r="P2336" s="253"/>
      <c r="Q2336" s="253"/>
      <c r="R2336" s="253"/>
      <c r="S2336" s="253"/>
      <c r="T2336" s="254"/>
      <c r="AT2336" s="255" t="s">
        <v>555</v>
      </c>
      <c r="AU2336" s="255" t="s">
        <v>87</v>
      </c>
      <c r="AV2336" s="15" t="s">
        <v>85</v>
      </c>
      <c r="AW2336" s="15" t="s">
        <v>32</v>
      </c>
      <c r="AX2336" s="15" t="s">
        <v>77</v>
      </c>
      <c r="AY2336" s="255" t="s">
        <v>209</v>
      </c>
    </row>
    <row r="2337" spans="1:65" s="13" customFormat="1">
      <c r="B2337" s="212"/>
      <c r="C2337" s="213"/>
      <c r="D2337" s="214" t="s">
        <v>555</v>
      </c>
      <c r="E2337" s="215" t="s">
        <v>1</v>
      </c>
      <c r="F2337" s="216" t="s">
        <v>2908</v>
      </c>
      <c r="G2337" s="213"/>
      <c r="H2337" s="217">
        <v>11.64</v>
      </c>
      <c r="I2337" s="218"/>
      <c r="J2337" s="213"/>
      <c r="K2337" s="213"/>
      <c r="L2337" s="219"/>
      <c r="M2337" s="220"/>
      <c r="N2337" s="221"/>
      <c r="O2337" s="221"/>
      <c r="P2337" s="221"/>
      <c r="Q2337" s="221"/>
      <c r="R2337" s="221"/>
      <c r="S2337" s="221"/>
      <c r="T2337" s="222"/>
      <c r="AT2337" s="223" t="s">
        <v>555</v>
      </c>
      <c r="AU2337" s="223" t="s">
        <v>87</v>
      </c>
      <c r="AV2337" s="13" t="s">
        <v>87</v>
      </c>
      <c r="AW2337" s="13" t="s">
        <v>32</v>
      </c>
      <c r="AX2337" s="13" t="s">
        <v>77</v>
      </c>
      <c r="AY2337" s="223" t="s">
        <v>209</v>
      </c>
    </row>
    <row r="2338" spans="1:65" s="14" customFormat="1">
      <c r="B2338" s="235"/>
      <c r="C2338" s="236"/>
      <c r="D2338" s="214" t="s">
        <v>555</v>
      </c>
      <c r="E2338" s="237" t="s">
        <v>1</v>
      </c>
      <c r="F2338" s="238" t="s">
        <v>645</v>
      </c>
      <c r="G2338" s="236"/>
      <c r="H2338" s="239">
        <v>581.32999999999993</v>
      </c>
      <c r="I2338" s="240"/>
      <c r="J2338" s="236"/>
      <c r="K2338" s="236"/>
      <c r="L2338" s="241"/>
      <c r="M2338" s="242"/>
      <c r="N2338" s="243"/>
      <c r="O2338" s="243"/>
      <c r="P2338" s="243"/>
      <c r="Q2338" s="243"/>
      <c r="R2338" s="243"/>
      <c r="S2338" s="243"/>
      <c r="T2338" s="244"/>
      <c r="AT2338" s="245" t="s">
        <v>555</v>
      </c>
      <c r="AU2338" s="245" t="s">
        <v>87</v>
      </c>
      <c r="AV2338" s="14" t="s">
        <v>218</v>
      </c>
      <c r="AW2338" s="14" t="s">
        <v>32</v>
      </c>
      <c r="AX2338" s="14" t="s">
        <v>85</v>
      </c>
      <c r="AY2338" s="245" t="s">
        <v>209</v>
      </c>
    </row>
    <row r="2339" spans="1:65" s="2" customFormat="1" ht="24.2" customHeight="1">
      <c r="A2339" s="35"/>
      <c r="B2339" s="36"/>
      <c r="C2339" s="224" t="s">
        <v>2909</v>
      </c>
      <c r="D2339" s="224" t="s">
        <v>576</v>
      </c>
      <c r="E2339" s="225" t="s">
        <v>2910</v>
      </c>
      <c r="F2339" s="226" t="s">
        <v>2911</v>
      </c>
      <c r="G2339" s="227" t="s">
        <v>217</v>
      </c>
      <c r="H2339" s="228">
        <v>581.33000000000004</v>
      </c>
      <c r="I2339" s="229"/>
      <c r="J2339" s="230">
        <f>ROUND(I2339*H2339,2)</f>
        <v>0</v>
      </c>
      <c r="K2339" s="231"/>
      <c r="L2339" s="232"/>
      <c r="M2339" s="233" t="s">
        <v>1</v>
      </c>
      <c r="N2339" s="234" t="s">
        <v>42</v>
      </c>
      <c r="O2339" s="72"/>
      <c r="P2339" s="203">
        <f>O2339*H2339</f>
        <v>0</v>
      </c>
      <c r="Q2339" s="203">
        <v>2.741E-2</v>
      </c>
      <c r="R2339" s="203">
        <f>Q2339*H2339</f>
        <v>15.934255300000002</v>
      </c>
      <c r="S2339" s="203">
        <v>0</v>
      </c>
      <c r="T2339" s="204">
        <f>S2339*H2339</f>
        <v>0</v>
      </c>
      <c r="U2339" s="35"/>
      <c r="V2339" s="35"/>
      <c r="W2339" s="35"/>
      <c r="X2339" s="35"/>
      <c r="Y2339" s="35"/>
      <c r="Z2339" s="35"/>
      <c r="AA2339" s="35"/>
      <c r="AB2339" s="35"/>
      <c r="AC2339" s="35"/>
      <c r="AD2339" s="35"/>
      <c r="AE2339" s="35"/>
      <c r="AR2339" s="205" t="s">
        <v>341</v>
      </c>
      <c r="AT2339" s="205" t="s">
        <v>576</v>
      </c>
      <c r="AU2339" s="205" t="s">
        <v>87</v>
      </c>
      <c r="AY2339" s="18" t="s">
        <v>209</v>
      </c>
      <c r="BE2339" s="206">
        <f>IF(N2339="základní",J2339,0)</f>
        <v>0</v>
      </c>
      <c r="BF2339" s="206">
        <f>IF(N2339="snížená",J2339,0)</f>
        <v>0</v>
      </c>
      <c r="BG2339" s="206">
        <f>IF(N2339="zákl. přenesená",J2339,0)</f>
        <v>0</v>
      </c>
      <c r="BH2339" s="206">
        <f>IF(N2339="sníž. přenesená",J2339,0)</f>
        <v>0</v>
      </c>
      <c r="BI2339" s="206">
        <f>IF(N2339="nulová",J2339,0)</f>
        <v>0</v>
      </c>
      <c r="BJ2339" s="18" t="s">
        <v>85</v>
      </c>
      <c r="BK2339" s="206">
        <f>ROUND(I2339*H2339,2)</f>
        <v>0</v>
      </c>
      <c r="BL2339" s="18" t="s">
        <v>276</v>
      </c>
      <c r="BM2339" s="205" t="s">
        <v>2912</v>
      </c>
    </row>
    <row r="2340" spans="1:65" s="2" customFormat="1" ht="107.25">
      <c r="A2340" s="35"/>
      <c r="B2340" s="36"/>
      <c r="C2340" s="37"/>
      <c r="D2340" s="214" t="s">
        <v>807</v>
      </c>
      <c r="E2340" s="37"/>
      <c r="F2340" s="256" t="s">
        <v>2913</v>
      </c>
      <c r="G2340" s="37"/>
      <c r="H2340" s="37"/>
      <c r="I2340" s="257"/>
      <c r="J2340" s="37"/>
      <c r="K2340" s="37"/>
      <c r="L2340" s="40"/>
      <c r="M2340" s="258"/>
      <c r="N2340" s="259"/>
      <c r="O2340" s="72"/>
      <c r="P2340" s="72"/>
      <c r="Q2340" s="72"/>
      <c r="R2340" s="72"/>
      <c r="S2340" s="72"/>
      <c r="T2340" s="73"/>
      <c r="U2340" s="35"/>
      <c r="V2340" s="35"/>
      <c r="W2340" s="35"/>
      <c r="X2340" s="35"/>
      <c r="Y2340" s="35"/>
      <c r="Z2340" s="35"/>
      <c r="AA2340" s="35"/>
      <c r="AB2340" s="35"/>
      <c r="AC2340" s="35"/>
      <c r="AD2340" s="35"/>
      <c r="AE2340" s="35"/>
      <c r="AT2340" s="18" t="s">
        <v>807</v>
      </c>
      <c r="AU2340" s="18" t="s">
        <v>87</v>
      </c>
    </row>
    <row r="2341" spans="1:65" s="2" customFormat="1" ht="24.2" customHeight="1">
      <c r="A2341" s="35"/>
      <c r="B2341" s="36"/>
      <c r="C2341" s="193" t="s">
        <v>2914</v>
      </c>
      <c r="D2341" s="193" t="s">
        <v>214</v>
      </c>
      <c r="E2341" s="194" t="s">
        <v>2915</v>
      </c>
      <c r="F2341" s="195" t="s">
        <v>2785</v>
      </c>
      <c r="G2341" s="196" t="s">
        <v>217</v>
      </c>
      <c r="H2341" s="197">
        <v>581.33000000000004</v>
      </c>
      <c r="I2341" s="198"/>
      <c r="J2341" s="199">
        <f>ROUND(I2341*H2341,2)</f>
        <v>0</v>
      </c>
      <c r="K2341" s="200"/>
      <c r="L2341" s="40"/>
      <c r="M2341" s="201" t="s">
        <v>1</v>
      </c>
      <c r="N2341" s="202" t="s">
        <v>42</v>
      </c>
      <c r="O2341" s="72"/>
      <c r="P2341" s="203">
        <f>O2341*H2341</f>
        <v>0</v>
      </c>
      <c r="Q2341" s="203">
        <v>2.9E-4</v>
      </c>
      <c r="R2341" s="203">
        <f>Q2341*H2341</f>
        <v>0.1685857</v>
      </c>
      <c r="S2341" s="203">
        <v>0</v>
      </c>
      <c r="T2341" s="204">
        <f>S2341*H2341</f>
        <v>0</v>
      </c>
      <c r="U2341" s="35"/>
      <c r="V2341" s="35"/>
      <c r="W2341" s="35"/>
      <c r="X2341" s="35"/>
      <c r="Y2341" s="35"/>
      <c r="Z2341" s="35"/>
      <c r="AA2341" s="35"/>
      <c r="AB2341" s="35"/>
      <c r="AC2341" s="35"/>
      <c r="AD2341" s="35"/>
      <c r="AE2341" s="35"/>
      <c r="AR2341" s="205" t="s">
        <v>276</v>
      </c>
      <c r="AT2341" s="205" t="s">
        <v>214</v>
      </c>
      <c r="AU2341" s="205" t="s">
        <v>87</v>
      </c>
      <c r="AY2341" s="18" t="s">
        <v>209</v>
      </c>
      <c r="BE2341" s="206">
        <f>IF(N2341="základní",J2341,0)</f>
        <v>0</v>
      </c>
      <c r="BF2341" s="206">
        <f>IF(N2341="snížená",J2341,0)</f>
        <v>0</v>
      </c>
      <c r="BG2341" s="206">
        <f>IF(N2341="zákl. přenesená",J2341,0)</f>
        <v>0</v>
      </c>
      <c r="BH2341" s="206">
        <f>IF(N2341="sníž. přenesená",J2341,0)</f>
        <v>0</v>
      </c>
      <c r="BI2341" s="206">
        <f>IF(N2341="nulová",J2341,0)</f>
        <v>0</v>
      </c>
      <c r="BJ2341" s="18" t="s">
        <v>85</v>
      </c>
      <c r="BK2341" s="206">
        <f>ROUND(I2341*H2341,2)</f>
        <v>0</v>
      </c>
      <c r="BL2341" s="18" t="s">
        <v>276</v>
      </c>
      <c r="BM2341" s="205" t="s">
        <v>2916</v>
      </c>
    </row>
    <row r="2342" spans="1:65" s="2" customFormat="1" ht="19.5">
      <c r="A2342" s="35"/>
      <c r="B2342" s="36"/>
      <c r="C2342" s="37"/>
      <c r="D2342" s="214" t="s">
        <v>807</v>
      </c>
      <c r="E2342" s="37"/>
      <c r="F2342" s="256" t="s">
        <v>2787</v>
      </c>
      <c r="G2342" s="37"/>
      <c r="H2342" s="37"/>
      <c r="I2342" s="257"/>
      <c r="J2342" s="37"/>
      <c r="K2342" s="37"/>
      <c r="L2342" s="40"/>
      <c r="M2342" s="258"/>
      <c r="N2342" s="259"/>
      <c r="O2342" s="72"/>
      <c r="P2342" s="72"/>
      <c r="Q2342" s="72"/>
      <c r="R2342" s="72"/>
      <c r="S2342" s="72"/>
      <c r="T2342" s="73"/>
      <c r="U2342" s="35"/>
      <c r="V2342" s="35"/>
      <c r="W2342" s="35"/>
      <c r="X2342" s="35"/>
      <c r="Y2342" s="35"/>
      <c r="Z2342" s="35"/>
      <c r="AA2342" s="35"/>
      <c r="AB2342" s="35"/>
      <c r="AC2342" s="35"/>
      <c r="AD2342" s="35"/>
      <c r="AE2342" s="35"/>
      <c r="AT2342" s="18" t="s">
        <v>807</v>
      </c>
      <c r="AU2342" s="18" t="s">
        <v>87</v>
      </c>
    </row>
    <row r="2343" spans="1:65" s="2" customFormat="1" ht="24.2" customHeight="1">
      <c r="A2343" s="35"/>
      <c r="B2343" s="36"/>
      <c r="C2343" s="193" t="s">
        <v>2917</v>
      </c>
      <c r="D2343" s="193" t="s">
        <v>214</v>
      </c>
      <c r="E2343" s="194" t="s">
        <v>2918</v>
      </c>
      <c r="F2343" s="195" t="s">
        <v>2919</v>
      </c>
      <c r="G2343" s="196" t="s">
        <v>217</v>
      </c>
      <c r="H2343" s="197">
        <v>581.33000000000004</v>
      </c>
      <c r="I2343" s="198"/>
      <c r="J2343" s="199">
        <f>ROUND(I2343*H2343,2)</f>
        <v>0</v>
      </c>
      <c r="K2343" s="200"/>
      <c r="L2343" s="40"/>
      <c r="M2343" s="201" t="s">
        <v>1</v>
      </c>
      <c r="N2343" s="202" t="s">
        <v>42</v>
      </c>
      <c r="O2343" s="72"/>
      <c r="P2343" s="203">
        <f>O2343*H2343</f>
        <v>0</v>
      </c>
      <c r="Q2343" s="203">
        <v>2.9E-4</v>
      </c>
      <c r="R2343" s="203">
        <f>Q2343*H2343</f>
        <v>0.1685857</v>
      </c>
      <c r="S2343" s="203">
        <v>0</v>
      </c>
      <c r="T2343" s="204">
        <f>S2343*H2343</f>
        <v>0</v>
      </c>
      <c r="U2343" s="35"/>
      <c r="V2343" s="35"/>
      <c r="W2343" s="35"/>
      <c r="X2343" s="35"/>
      <c r="Y2343" s="35"/>
      <c r="Z2343" s="35"/>
      <c r="AA2343" s="35"/>
      <c r="AB2343" s="35"/>
      <c r="AC2343" s="35"/>
      <c r="AD2343" s="35"/>
      <c r="AE2343" s="35"/>
      <c r="AR2343" s="205" t="s">
        <v>276</v>
      </c>
      <c r="AT2343" s="205" t="s">
        <v>214</v>
      </c>
      <c r="AU2343" s="205" t="s">
        <v>87</v>
      </c>
      <c r="AY2343" s="18" t="s">
        <v>209</v>
      </c>
      <c r="BE2343" s="206">
        <f>IF(N2343="základní",J2343,0)</f>
        <v>0</v>
      </c>
      <c r="BF2343" s="206">
        <f>IF(N2343="snížená",J2343,0)</f>
        <v>0</v>
      </c>
      <c r="BG2343" s="206">
        <f>IF(N2343="zákl. přenesená",J2343,0)</f>
        <v>0</v>
      </c>
      <c r="BH2343" s="206">
        <f>IF(N2343="sníž. přenesená",J2343,0)</f>
        <v>0</v>
      </c>
      <c r="BI2343" s="206">
        <f>IF(N2343="nulová",J2343,0)</f>
        <v>0</v>
      </c>
      <c r="BJ2343" s="18" t="s">
        <v>85</v>
      </c>
      <c r="BK2343" s="206">
        <f>ROUND(I2343*H2343,2)</f>
        <v>0</v>
      </c>
      <c r="BL2343" s="18" t="s">
        <v>276</v>
      </c>
      <c r="BM2343" s="205" t="s">
        <v>2920</v>
      </c>
    </row>
    <row r="2344" spans="1:65" s="2" customFormat="1" ht="24.2" customHeight="1">
      <c r="A2344" s="35"/>
      <c r="B2344" s="36"/>
      <c r="C2344" s="193" t="s">
        <v>2921</v>
      </c>
      <c r="D2344" s="193" t="s">
        <v>214</v>
      </c>
      <c r="E2344" s="194" t="s">
        <v>2922</v>
      </c>
      <c r="F2344" s="195" t="s">
        <v>2923</v>
      </c>
      <c r="G2344" s="196" t="s">
        <v>318</v>
      </c>
      <c r="H2344" s="197">
        <v>80</v>
      </c>
      <c r="I2344" s="198"/>
      <c r="J2344" s="199">
        <f>ROUND(I2344*H2344,2)</f>
        <v>0</v>
      </c>
      <c r="K2344" s="200"/>
      <c r="L2344" s="40"/>
      <c r="M2344" s="201" t="s">
        <v>1</v>
      </c>
      <c r="N2344" s="202" t="s">
        <v>42</v>
      </c>
      <c r="O2344" s="72"/>
      <c r="P2344" s="203">
        <f>O2344*H2344</f>
        <v>0</v>
      </c>
      <c r="Q2344" s="203">
        <v>0</v>
      </c>
      <c r="R2344" s="203">
        <f>Q2344*H2344</f>
        <v>0</v>
      </c>
      <c r="S2344" s="203">
        <v>0</v>
      </c>
      <c r="T2344" s="204">
        <f>S2344*H2344</f>
        <v>0</v>
      </c>
      <c r="U2344" s="35"/>
      <c r="V2344" s="35"/>
      <c r="W2344" s="35"/>
      <c r="X2344" s="35"/>
      <c r="Y2344" s="35"/>
      <c r="Z2344" s="35"/>
      <c r="AA2344" s="35"/>
      <c r="AB2344" s="35"/>
      <c r="AC2344" s="35"/>
      <c r="AD2344" s="35"/>
      <c r="AE2344" s="35"/>
      <c r="AR2344" s="205" t="s">
        <v>276</v>
      </c>
      <c r="AT2344" s="205" t="s">
        <v>214</v>
      </c>
      <c r="AU2344" s="205" t="s">
        <v>87</v>
      </c>
      <c r="AY2344" s="18" t="s">
        <v>209</v>
      </c>
      <c r="BE2344" s="206">
        <f>IF(N2344="základní",J2344,0)</f>
        <v>0</v>
      </c>
      <c r="BF2344" s="206">
        <f>IF(N2344="snížená",J2344,0)</f>
        <v>0</v>
      </c>
      <c r="BG2344" s="206">
        <f>IF(N2344="zákl. přenesená",J2344,0)</f>
        <v>0</v>
      </c>
      <c r="BH2344" s="206">
        <f>IF(N2344="sníž. přenesená",J2344,0)</f>
        <v>0</v>
      </c>
      <c r="BI2344" s="206">
        <f>IF(N2344="nulová",J2344,0)</f>
        <v>0</v>
      </c>
      <c r="BJ2344" s="18" t="s">
        <v>85</v>
      </c>
      <c r="BK2344" s="206">
        <f>ROUND(I2344*H2344,2)</f>
        <v>0</v>
      </c>
      <c r="BL2344" s="18" t="s">
        <v>276</v>
      </c>
      <c r="BM2344" s="205" t="s">
        <v>2924</v>
      </c>
    </row>
    <row r="2345" spans="1:65" s="13" customFormat="1">
      <c r="B2345" s="212"/>
      <c r="C2345" s="213"/>
      <c r="D2345" s="214" t="s">
        <v>555</v>
      </c>
      <c r="E2345" s="215" t="s">
        <v>1</v>
      </c>
      <c r="F2345" s="216" t="s">
        <v>2925</v>
      </c>
      <c r="G2345" s="213"/>
      <c r="H2345" s="217">
        <v>20</v>
      </c>
      <c r="I2345" s="218"/>
      <c r="J2345" s="213"/>
      <c r="K2345" s="213"/>
      <c r="L2345" s="219"/>
      <c r="M2345" s="220"/>
      <c r="N2345" s="221"/>
      <c r="O2345" s="221"/>
      <c r="P2345" s="221"/>
      <c r="Q2345" s="221"/>
      <c r="R2345" s="221"/>
      <c r="S2345" s="221"/>
      <c r="T2345" s="222"/>
      <c r="AT2345" s="223" t="s">
        <v>555</v>
      </c>
      <c r="AU2345" s="223" t="s">
        <v>87</v>
      </c>
      <c r="AV2345" s="13" t="s">
        <v>87</v>
      </c>
      <c r="AW2345" s="13" t="s">
        <v>32</v>
      </c>
      <c r="AX2345" s="13" t="s">
        <v>77</v>
      </c>
      <c r="AY2345" s="223" t="s">
        <v>209</v>
      </c>
    </row>
    <row r="2346" spans="1:65" s="13" customFormat="1">
      <c r="B2346" s="212"/>
      <c r="C2346" s="213"/>
      <c r="D2346" s="214" t="s">
        <v>555</v>
      </c>
      <c r="E2346" s="215" t="s">
        <v>1</v>
      </c>
      <c r="F2346" s="216" t="s">
        <v>2926</v>
      </c>
      <c r="G2346" s="213"/>
      <c r="H2346" s="217">
        <v>20</v>
      </c>
      <c r="I2346" s="218"/>
      <c r="J2346" s="213"/>
      <c r="K2346" s="213"/>
      <c r="L2346" s="219"/>
      <c r="M2346" s="220"/>
      <c r="N2346" s="221"/>
      <c r="O2346" s="221"/>
      <c r="P2346" s="221"/>
      <c r="Q2346" s="221"/>
      <c r="R2346" s="221"/>
      <c r="S2346" s="221"/>
      <c r="T2346" s="222"/>
      <c r="AT2346" s="223" t="s">
        <v>555</v>
      </c>
      <c r="AU2346" s="223" t="s">
        <v>87</v>
      </c>
      <c r="AV2346" s="13" t="s">
        <v>87</v>
      </c>
      <c r="AW2346" s="13" t="s">
        <v>32</v>
      </c>
      <c r="AX2346" s="13" t="s">
        <v>77</v>
      </c>
      <c r="AY2346" s="223" t="s">
        <v>209</v>
      </c>
    </row>
    <row r="2347" spans="1:65" s="13" customFormat="1">
      <c r="B2347" s="212"/>
      <c r="C2347" s="213"/>
      <c r="D2347" s="214" t="s">
        <v>555</v>
      </c>
      <c r="E2347" s="215" t="s">
        <v>1</v>
      </c>
      <c r="F2347" s="216" t="s">
        <v>2927</v>
      </c>
      <c r="G2347" s="213"/>
      <c r="H2347" s="217">
        <v>20</v>
      </c>
      <c r="I2347" s="218"/>
      <c r="J2347" s="213"/>
      <c r="K2347" s="213"/>
      <c r="L2347" s="219"/>
      <c r="M2347" s="220"/>
      <c r="N2347" s="221"/>
      <c r="O2347" s="221"/>
      <c r="P2347" s="221"/>
      <c r="Q2347" s="221"/>
      <c r="R2347" s="221"/>
      <c r="S2347" s="221"/>
      <c r="T2347" s="222"/>
      <c r="AT2347" s="223" t="s">
        <v>555</v>
      </c>
      <c r="AU2347" s="223" t="s">
        <v>87</v>
      </c>
      <c r="AV2347" s="13" t="s">
        <v>87</v>
      </c>
      <c r="AW2347" s="13" t="s">
        <v>32</v>
      </c>
      <c r="AX2347" s="13" t="s">
        <v>77</v>
      </c>
      <c r="AY2347" s="223" t="s">
        <v>209</v>
      </c>
    </row>
    <row r="2348" spans="1:65" s="13" customFormat="1">
      <c r="B2348" s="212"/>
      <c r="C2348" s="213"/>
      <c r="D2348" s="214" t="s">
        <v>555</v>
      </c>
      <c r="E2348" s="215" t="s">
        <v>1</v>
      </c>
      <c r="F2348" s="216" t="s">
        <v>2928</v>
      </c>
      <c r="G2348" s="213"/>
      <c r="H2348" s="217">
        <v>20</v>
      </c>
      <c r="I2348" s="218"/>
      <c r="J2348" s="213"/>
      <c r="K2348" s="213"/>
      <c r="L2348" s="219"/>
      <c r="M2348" s="220"/>
      <c r="N2348" s="221"/>
      <c r="O2348" s="221"/>
      <c r="P2348" s="221"/>
      <c r="Q2348" s="221"/>
      <c r="R2348" s="221"/>
      <c r="S2348" s="221"/>
      <c r="T2348" s="222"/>
      <c r="AT2348" s="223" t="s">
        <v>555</v>
      </c>
      <c r="AU2348" s="223" t="s">
        <v>87</v>
      </c>
      <c r="AV2348" s="13" t="s">
        <v>87</v>
      </c>
      <c r="AW2348" s="13" t="s">
        <v>32</v>
      </c>
      <c r="AX2348" s="13" t="s">
        <v>77</v>
      </c>
      <c r="AY2348" s="223" t="s">
        <v>209</v>
      </c>
    </row>
    <row r="2349" spans="1:65" s="14" customFormat="1">
      <c r="B2349" s="235"/>
      <c r="C2349" s="236"/>
      <c r="D2349" s="214" t="s">
        <v>555</v>
      </c>
      <c r="E2349" s="237" t="s">
        <v>1</v>
      </c>
      <c r="F2349" s="238" t="s">
        <v>645</v>
      </c>
      <c r="G2349" s="236"/>
      <c r="H2349" s="239">
        <v>80</v>
      </c>
      <c r="I2349" s="240"/>
      <c r="J2349" s="236"/>
      <c r="K2349" s="236"/>
      <c r="L2349" s="241"/>
      <c r="M2349" s="242"/>
      <c r="N2349" s="243"/>
      <c r="O2349" s="243"/>
      <c r="P2349" s="243"/>
      <c r="Q2349" s="243"/>
      <c r="R2349" s="243"/>
      <c r="S2349" s="243"/>
      <c r="T2349" s="244"/>
      <c r="AT2349" s="245" t="s">
        <v>555</v>
      </c>
      <c r="AU2349" s="245" t="s">
        <v>87</v>
      </c>
      <c r="AV2349" s="14" t="s">
        <v>218</v>
      </c>
      <c r="AW2349" s="14" t="s">
        <v>32</v>
      </c>
      <c r="AX2349" s="14" t="s">
        <v>85</v>
      </c>
      <c r="AY2349" s="245" t="s">
        <v>209</v>
      </c>
    </row>
    <row r="2350" spans="1:65" s="2" customFormat="1" ht="21.75" customHeight="1">
      <c r="A2350" s="35"/>
      <c r="B2350" s="36"/>
      <c r="C2350" s="224" t="s">
        <v>2929</v>
      </c>
      <c r="D2350" s="224" t="s">
        <v>576</v>
      </c>
      <c r="E2350" s="225" t="s">
        <v>2930</v>
      </c>
      <c r="F2350" s="226" t="s">
        <v>2931</v>
      </c>
      <c r="G2350" s="227" t="s">
        <v>318</v>
      </c>
      <c r="H2350" s="228">
        <v>80</v>
      </c>
      <c r="I2350" s="229"/>
      <c r="J2350" s="230">
        <f>ROUND(I2350*H2350,2)</f>
        <v>0</v>
      </c>
      <c r="K2350" s="231"/>
      <c r="L2350" s="232"/>
      <c r="M2350" s="233" t="s">
        <v>1</v>
      </c>
      <c r="N2350" s="234" t="s">
        <v>42</v>
      </c>
      <c r="O2350" s="72"/>
      <c r="P2350" s="203">
        <f>O2350*H2350</f>
        <v>0</v>
      </c>
      <c r="Q2350" s="203">
        <v>3.5000000000000001E-3</v>
      </c>
      <c r="R2350" s="203">
        <f>Q2350*H2350</f>
        <v>0.28000000000000003</v>
      </c>
      <c r="S2350" s="203">
        <v>0</v>
      </c>
      <c r="T2350" s="204">
        <f>S2350*H2350</f>
        <v>0</v>
      </c>
      <c r="U2350" s="35"/>
      <c r="V2350" s="35"/>
      <c r="W2350" s="35"/>
      <c r="X2350" s="35"/>
      <c r="Y2350" s="35"/>
      <c r="Z2350" s="35"/>
      <c r="AA2350" s="35"/>
      <c r="AB2350" s="35"/>
      <c r="AC2350" s="35"/>
      <c r="AD2350" s="35"/>
      <c r="AE2350" s="35"/>
      <c r="AR2350" s="205" t="s">
        <v>341</v>
      </c>
      <c r="AT2350" s="205" t="s">
        <v>576</v>
      </c>
      <c r="AU2350" s="205" t="s">
        <v>87</v>
      </c>
      <c r="AY2350" s="18" t="s">
        <v>209</v>
      </c>
      <c r="BE2350" s="206">
        <f>IF(N2350="základní",J2350,0)</f>
        <v>0</v>
      </c>
      <c r="BF2350" s="206">
        <f>IF(N2350="snížená",J2350,0)</f>
        <v>0</v>
      </c>
      <c r="BG2350" s="206">
        <f>IF(N2350="zákl. přenesená",J2350,0)</f>
        <v>0</v>
      </c>
      <c r="BH2350" s="206">
        <f>IF(N2350="sníž. přenesená",J2350,0)</f>
        <v>0</v>
      </c>
      <c r="BI2350" s="206">
        <f>IF(N2350="nulová",J2350,0)</f>
        <v>0</v>
      </c>
      <c r="BJ2350" s="18" t="s">
        <v>85</v>
      </c>
      <c r="BK2350" s="206">
        <f>ROUND(I2350*H2350,2)</f>
        <v>0</v>
      </c>
      <c r="BL2350" s="18" t="s">
        <v>276</v>
      </c>
      <c r="BM2350" s="205" t="s">
        <v>2932</v>
      </c>
    </row>
    <row r="2351" spans="1:65" s="2" customFormat="1" ht="126.75">
      <c r="A2351" s="35"/>
      <c r="B2351" s="36"/>
      <c r="C2351" s="37"/>
      <c r="D2351" s="214" t="s">
        <v>807</v>
      </c>
      <c r="E2351" s="37"/>
      <c r="F2351" s="256" t="s">
        <v>2933</v>
      </c>
      <c r="G2351" s="37"/>
      <c r="H2351" s="37"/>
      <c r="I2351" s="257"/>
      <c r="J2351" s="37"/>
      <c r="K2351" s="37"/>
      <c r="L2351" s="40"/>
      <c r="M2351" s="258"/>
      <c r="N2351" s="259"/>
      <c r="O2351" s="72"/>
      <c r="P2351" s="72"/>
      <c r="Q2351" s="72"/>
      <c r="R2351" s="72"/>
      <c r="S2351" s="72"/>
      <c r="T2351" s="73"/>
      <c r="U2351" s="35"/>
      <c r="V2351" s="35"/>
      <c r="W2351" s="35"/>
      <c r="X2351" s="35"/>
      <c r="Y2351" s="35"/>
      <c r="Z2351" s="35"/>
      <c r="AA2351" s="35"/>
      <c r="AB2351" s="35"/>
      <c r="AC2351" s="35"/>
      <c r="AD2351" s="35"/>
      <c r="AE2351" s="35"/>
      <c r="AT2351" s="18" t="s">
        <v>807</v>
      </c>
      <c r="AU2351" s="18" t="s">
        <v>87</v>
      </c>
    </row>
    <row r="2352" spans="1:65" s="2" customFormat="1" ht="24.2" customHeight="1">
      <c r="A2352" s="35"/>
      <c r="B2352" s="36"/>
      <c r="C2352" s="193" t="s">
        <v>2934</v>
      </c>
      <c r="D2352" s="193" t="s">
        <v>214</v>
      </c>
      <c r="E2352" s="194" t="s">
        <v>2935</v>
      </c>
      <c r="F2352" s="195" t="s">
        <v>2936</v>
      </c>
      <c r="G2352" s="196" t="s">
        <v>323</v>
      </c>
      <c r="H2352" s="197">
        <v>54</v>
      </c>
      <c r="I2352" s="198"/>
      <c r="J2352" s="199">
        <f>ROUND(I2352*H2352,2)</f>
        <v>0</v>
      </c>
      <c r="K2352" s="200"/>
      <c r="L2352" s="40"/>
      <c r="M2352" s="201" t="s">
        <v>1</v>
      </c>
      <c r="N2352" s="202" t="s">
        <v>42</v>
      </c>
      <c r="O2352" s="72"/>
      <c r="P2352" s="203">
        <f>O2352*H2352</f>
        <v>0</v>
      </c>
      <c r="Q2352" s="203">
        <v>0</v>
      </c>
      <c r="R2352" s="203">
        <f>Q2352*H2352</f>
        <v>0</v>
      </c>
      <c r="S2352" s="203">
        <v>0</v>
      </c>
      <c r="T2352" s="204">
        <f>S2352*H2352</f>
        <v>0</v>
      </c>
      <c r="U2352" s="35"/>
      <c r="V2352" s="35"/>
      <c r="W2352" s="35"/>
      <c r="X2352" s="35"/>
      <c r="Y2352" s="35"/>
      <c r="Z2352" s="35"/>
      <c r="AA2352" s="35"/>
      <c r="AB2352" s="35"/>
      <c r="AC2352" s="35"/>
      <c r="AD2352" s="35"/>
      <c r="AE2352" s="35"/>
      <c r="AR2352" s="205" t="s">
        <v>276</v>
      </c>
      <c r="AT2352" s="205" t="s">
        <v>214</v>
      </c>
      <c r="AU2352" s="205" t="s">
        <v>87</v>
      </c>
      <c r="AY2352" s="18" t="s">
        <v>209</v>
      </c>
      <c r="BE2352" s="206">
        <f>IF(N2352="základní",J2352,0)</f>
        <v>0</v>
      </c>
      <c r="BF2352" s="206">
        <f>IF(N2352="snížená",J2352,0)</f>
        <v>0</v>
      </c>
      <c r="BG2352" s="206">
        <f>IF(N2352="zákl. přenesená",J2352,0)</f>
        <v>0</v>
      </c>
      <c r="BH2352" s="206">
        <f>IF(N2352="sníž. přenesená",J2352,0)</f>
        <v>0</v>
      </c>
      <c r="BI2352" s="206">
        <f>IF(N2352="nulová",J2352,0)</f>
        <v>0</v>
      </c>
      <c r="BJ2352" s="18" t="s">
        <v>85</v>
      </c>
      <c r="BK2352" s="206">
        <f>ROUND(I2352*H2352,2)</f>
        <v>0</v>
      </c>
      <c r="BL2352" s="18" t="s">
        <v>276</v>
      </c>
      <c r="BM2352" s="205" t="s">
        <v>2937</v>
      </c>
    </row>
    <row r="2353" spans="1:65" s="2" customFormat="1" ht="24.2" customHeight="1">
      <c r="A2353" s="35"/>
      <c r="B2353" s="36"/>
      <c r="C2353" s="224" t="s">
        <v>2938</v>
      </c>
      <c r="D2353" s="224" t="s">
        <v>576</v>
      </c>
      <c r="E2353" s="225" t="s">
        <v>2939</v>
      </c>
      <c r="F2353" s="226" t="s">
        <v>2940</v>
      </c>
      <c r="G2353" s="227" t="s">
        <v>323</v>
      </c>
      <c r="H2353" s="228">
        <v>54</v>
      </c>
      <c r="I2353" s="229"/>
      <c r="J2353" s="230">
        <f>ROUND(I2353*H2353,2)</f>
        <v>0</v>
      </c>
      <c r="K2353" s="231"/>
      <c r="L2353" s="232"/>
      <c r="M2353" s="233" t="s">
        <v>1</v>
      </c>
      <c r="N2353" s="234" t="s">
        <v>42</v>
      </c>
      <c r="O2353" s="72"/>
      <c r="P2353" s="203">
        <f>O2353*H2353</f>
        <v>0</v>
      </c>
      <c r="Q2353" s="203">
        <v>2.9399999999999999E-3</v>
      </c>
      <c r="R2353" s="203">
        <f>Q2353*H2353</f>
        <v>0.15875999999999998</v>
      </c>
      <c r="S2353" s="203">
        <v>0</v>
      </c>
      <c r="T2353" s="204">
        <f>S2353*H2353</f>
        <v>0</v>
      </c>
      <c r="U2353" s="35"/>
      <c r="V2353" s="35"/>
      <c r="W2353" s="35"/>
      <c r="X2353" s="35"/>
      <c r="Y2353" s="35"/>
      <c r="Z2353" s="35"/>
      <c r="AA2353" s="35"/>
      <c r="AB2353" s="35"/>
      <c r="AC2353" s="35"/>
      <c r="AD2353" s="35"/>
      <c r="AE2353" s="35"/>
      <c r="AR2353" s="205" t="s">
        <v>341</v>
      </c>
      <c r="AT2353" s="205" t="s">
        <v>576</v>
      </c>
      <c r="AU2353" s="205" t="s">
        <v>87</v>
      </c>
      <c r="AY2353" s="18" t="s">
        <v>209</v>
      </c>
      <c r="BE2353" s="206">
        <f>IF(N2353="základní",J2353,0)</f>
        <v>0</v>
      </c>
      <c r="BF2353" s="206">
        <f>IF(N2353="snížená",J2353,0)</f>
        <v>0</v>
      </c>
      <c r="BG2353" s="206">
        <f>IF(N2353="zákl. přenesená",J2353,0)</f>
        <v>0</v>
      </c>
      <c r="BH2353" s="206">
        <f>IF(N2353="sníž. přenesená",J2353,0)</f>
        <v>0</v>
      </c>
      <c r="BI2353" s="206">
        <f>IF(N2353="nulová",J2353,0)</f>
        <v>0</v>
      </c>
      <c r="BJ2353" s="18" t="s">
        <v>85</v>
      </c>
      <c r="BK2353" s="206">
        <f>ROUND(I2353*H2353,2)</f>
        <v>0</v>
      </c>
      <c r="BL2353" s="18" t="s">
        <v>276</v>
      </c>
      <c r="BM2353" s="205" t="s">
        <v>2941</v>
      </c>
    </row>
    <row r="2354" spans="1:65" s="2" customFormat="1" ht="24.2" customHeight="1">
      <c r="A2354" s="35"/>
      <c r="B2354" s="36"/>
      <c r="C2354" s="193" t="s">
        <v>2942</v>
      </c>
      <c r="D2354" s="193" t="s">
        <v>214</v>
      </c>
      <c r="E2354" s="194" t="s">
        <v>2943</v>
      </c>
      <c r="F2354" s="195" t="s">
        <v>2944</v>
      </c>
      <c r="G2354" s="196" t="s">
        <v>323</v>
      </c>
      <c r="H2354" s="197">
        <v>6</v>
      </c>
      <c r="I2354" s="198"/>
      <c r="J2354" s="199">
        <f>ROUND(I2354*H2354,2)</f>
        <v>0</v>
      </c>
      <c r="K2354" s="200"/>
      <c r="L2354" s="40"/>
      <c r="M2354" s="201" t="s">
        <v>1</v>
      </c>
      <c r="N2354" s="202" t="s">
        <v>42</v>
      </c>
      <c r="O2354" s="72"/>
      <c r="P2354" s="203">
        <f>O2354*H2354</f>
        <v>0</v>
      </c>
      <c r="Q2354" s="203">
        <v>0</v>
      </c>
      <c r="R2354" s="203">
        <f>Q2354*H2354</f>
        <v>0</v>
      </c>
      <c r="S2354" s="203">
        <v>0</v>
      </c>
      <c r="T2354" s="204">
        <f>S2354*H2354</f>
        <v>0</v>
      </c>
      <c r="U2354" s="35"/>
      <c r="V2354" s="35"/>
      <c r="W2354" s="35"/>
      <c r="X2354" s="35"/>
      <c r="Y2354" s="35"/>
      <c r="Z2354" s="35"/>
      <c r="AA2354" s="35"/>
      <c r="AB2354" s="35"/>
      <c r="AC2354" s="35"/>
      <c r="AD2354" s="35"/>
      <c r="AE2354" s="35"/>
      <c r="AR2354" s="205" t="s">
        <v>276</v>
      </c>
      <c r="AT2354" s="205" t="s">
        <v>214</v>
      </c>
      <c r="AU2354" s="205" t="s">
        <v>87</v>
      </c>
      <c r="AY2354" s="18" t="s">
        <v>209</v>
      </c>
      <c r="BE2354" s="206">
        <f>IF(N2354="základní",J2354,0)</f>
        <v>0</v>
      </c>
      <c r="BF2354" s="206">
        <f>IF(N2354="snížená",J2354,0)</f>
        <v>0</v>
      </c>
      <c r="BG2354" s="206">
        <f>IF(N2354="zákl. přenesená",J2354,0)</f>
        <v>0</v>
      </c>
      <c r="BH2354" s="206">
        <f>IF(N2354="sníž. přenesená",J2354,0)</f>
        <v>0</v>
      </c>
      <c r="BI2354" s="206">
        <f>IF(N2354="nulová",J2354,0)</f>
        <v>0</v>
      </c>
      <c r="BJ2354" s="18" t="s">
        <v>85</v>
      </c>
      <c r="BK2354" s="206">
        <f>ROUND(I2354*H2354,2)</f>
        <v>0</v>
      </c>
      <c r="BL2354" s="18" t="s">
        <v>276</v>
      </c>
      <c r="BM2354" s="205" t="s">
        <v>2945</v>
      </c>
    </row>
    <row r="2355" spans="1:65" s="2" customFormat="1" ht="33" customHeight="1">
      <c r="A2355" s="35"/>
      <c r="B2355" s="36"/>
      <c r="C2355" s="224" t="s">
        <v>2946</v>
      </c>
      <c r="D2355" s="224" t="s">
        <v>576</v>
      </c>
      <c r="E2355" s="225" t="s">
        <v>2947</v>
      </c>
      <c r="F2355" s="226" t="s">
        <v>2948</v>
      </c>
      <c r="G2355" s="227" t="s">
        <v>318</v>
      </c>
      <c r="H2355" s="228">
        <v>87</v>
      </c>
      <c r="I2355" s="229"/>
      <c r="J2355" s="230">
        <f>ROUND(I2355*H2355,2)</f>
        <v>0</v>
      </c>
      <c r="K2355" s="231"/>
      <c r="L2355" s="232"/>
      <c r="M2355" s="233" t="s">
        <v>1</v>
      </c>
      <c r="N2355" s="234" t="s">
        <v>42</v>
      </c>
      <c r="O2355" s="72"/>
      <c r="P2355" s="203">
        <f>O2355*H2355</f>
        <v>0</v>
      </c>
      <c r="Q2355" s="203">
        <v>1.4999999999999999E-4</v>
      </c>
      <c r="R2355" s="203">
        <f>Q2355*H2355</f>
        <v>1.3049999999999999E-2</v>
      </c>
      <c r="S2355" s="203">
        <v>0</v>
      </c>
      <c r="T2355" s="204">
        <f>S2355*H2355</f>
        <v>0</v>
      </c>
      <c r="U2355" s="35"/>
      <c r="V2355" s="35"/>
      <c r="W2355" s="35"/>
      <c r="X2355" s="35"/>
      <c r="Y2355" s="35"/>
      <c r="Z2355" s="35"/>
      <c r="AA2355" s="35"/>
      <c r="AB2355" s="35"/>
      <c r="AC2355" s="35"/>
      <c r="AD2355" s="35"/>
      <c r="AE2355" s="35"/>
      <c r="AR2355" s="205" t="s">
        <v>341</v>
      </c>
      <c r="AT2355" s="205" t="s">
        <v>576</v>
      </c>
      <c r="AU2355" s="205" t="s">
        <v>87</v>
      </c>
      <c r="AY2355" s="18" t="s">
        <v>209</v>
      </c>
      <c r="BE2355" s="206">
        <f>IF(N2355="základní",J2355,0)</f>
        <v>0</v>
      </c>
      <c r="BF2355" s="206">
        <f>IF(N2355="snížená",J2355,0)</f>
        <v>0</v>
      </c>
      <c r="BG2355" s="206">
        <f>IF(N2355="zákl. přenesená",J2355,0)</f>
        <v>0</v>
      </c>
      <c r="BH2355" s="206">
        <f>IF(N2355="sníž. přenesená",J2355,0)</f>
        <v>0</v>
      </c>
      <c r="BI2355" s="206">
        <f>IF(N2355="nulová",J2355,0)</f>
        <v>0</v>
      </c>
      <c r="BJ2355" s="18" t="s">
        <v>85</v>
      </c>
      <c r="BK2355" s="206">
        <f>ROUND(I2355*H2355,2)</f>
        <v>0</v>
      </c>
      <c r="BL2355" s="18" t="s">
        <v>276</v>
      </c>
      <c r="BM2355" s="205" t="s">
        <v>2949</v>
      </c>
    </row>
    <row r="2356" spans="1:65" s="2" customFormat="1" ht="24.2" customHeight="1">
      <c r="A2356" s="35"/>
      <c r="B2356" s="36"/>
      <c r="C2356" s="193" t="s">
        <v>2950</v>
      </c>
      <c r="D2356" s="193" t="s">
        <v>214</v>
      </c>
      <c r="E2356" s="194" t="s">
        <v>2951</v>
      </c>
      <c r="F2356" s="195" t="s">
        <v>2952</v>
      </c>
      <c r="G2356" s="196" t="s">
        <v>586</v>
      </c>
      <c r="H2356" s="197">
        <v>146.62</v>
      </c>
      <c r="I2356" s="198"/>
      <c r="J2356" s="199">
        <f>ROUND(I2356*H2356,2)</f>
        <v>0</v>
      </c>
      <c r="K2356" s="200"/>
      <c r="L2356" s="40"/>
      <c r="M2356" s="201" t="s">
        <v>1</v>
      </c>
      <c r="N2356" s="202" t="s">
        <v>42</v>
      </c>
      <c r="O2356" s="72"/>
      <c r="P2356" s="203">
        <f>O2356*H2356</f>
        <v>0</v>
      </c>
      <c r="Q2356" s="203">
        <v>6.0000000000000002E-5</v>
      </c>
      <c r="R2356" s="203">
        <f>Q2356*H2356</f>
        <v>8.7971999999999998E-3</v>
      </c>
      <c r="S2356" s="203">
        <v>0</v>
      </c>
      <c r="T2356" s="204">
        <f>S2356*H2356</f>
        <v>0</v>
      </c>
      <c r="U2356" s="35"/>
      <c r="V2356" s="35"/>
      <c r="W2356" s="35"/>
      <c r="X2356" s="35"/>
      <c r="Y2356" s="35"/>
      <c r="Z2356" s="35"/>
      <c r="AA2356" s="35"/>
      <c r="AB2356" s="35"/>
      <c r="AC2356" s="35"/>
      <c r="AD2356" s="35"/>
      <c r="AE2356" s="35"/>
      <c r="AR2356" s="205" t="s">
        <v>276</v>
      </c>
      <c r="AT2356" s="205" t="s">
        <v>214</v>
      </c>
      <c r="AU2356" s="205" t="s">
        <v>87</v>
      </c>
      <c r="AY2356" s="18" t="s">
        <v>209</v>
      </c>
      <c r="BE2356" s="206">
        <f>IF(N2356="základní",J2356,0)</f>
        <v>0</v>
      </c>
      <c r="BF2356" s="206">
        <f>IF(N2356="snížená",J2356,0)</f>
        <v>0</v>
      </c>
      <c r="BG2356" s="206">
        <f>IF(N2356="zákl. přenesená",J2356,0)</f>
        <v>0</v>
      </c>
      <c r="BH2356" s="206">
        <f>IF(N2356="sníž. přenesená",J2356,0)</f>
        <v>0</v>
      </c>
      <c r="BI2356" s="206">
        <f>IF(N2356="nulová",J2356,0)</f>
        <v>0</v>
      </c>
      <c r="BJ2356" s="18" t="s">
        <v>85</v>
      </c>
      <c r="BK2356" s="206">
        <f>ROUND(I2356*H2356,2)</f>
        <v>0</v>
      </c>
      <c r="BL2356" s="18" t="s">
        <v>276</v>
      </c>
      <c r="BM2356" s="205" t="s">
        <v>2953</v>
      </c>
    </row>
    <row r="2357" spans="1:65" s="13" customFormat="1">
      <c r="B2357" s="212"/>
      <c r="C2357" s="213"/>
      <c r="D2357" s="214" t="s">
        <v>555</v>
      </c>
      <c r="E2357" s="215" t="s">
        <v>1</v>
      </c>
      <c r="F2357" s="216" t="s">
        <v>2954</v>
      </c>
      <c r="G2357" s="213"/>
      <c r="H2357" s="217">
        <v>133.32</v>
      </c>
      <c r="I2357" s="218"/>
      <c r="J2357" s="213"/>
      <c r="K2357" s="213"/>
      <c r="L2357" s="219"/>
      <c r="M2357" s="220"/>
      <c r="N2357" s="221"/>
      <c r="O2357" s="221"/>
      <c r="P2357" s="221"/>
      <c r="Q2357" s="221"/>
      <c r="R2357" s="221"/>
      <c r="S2357" s="221"/>
      <c r="T2357" s="222"/>
      <c r="AT2357" s="223" t="s">
        <v>555</v>
      </c>
      <c r="AU2357" s="223" t="s">
        <v>87</v>
      </c>
      <c r="AV2357" s="13" t="s">
        <v>87</v>
      </c>
      <c r="AW2357" s="13" t="s">
        <v>32</v>
      </c>
      <c r="AX2357" s="13" t="s">
        <v>77</v>
      </c>
      <c r="AY2357" s="223" t="s">
        <v>209</v>
      </c>
    </row>
    <row r="2358" spans="1:65" s="13" customFormat="1">
      <c r="B2358" s="212"/>
      <c r="C2358" s="213"/>
      <c r="D2358" s="214" t="s">
        <v>555</v>
      </c>
      <c r="E2358" s="215" t="s">
        <v>1</v>
      </c>
      <c r="F2358" s="216" t="s">
        <v>2955</v>
      </c>
      <c r="G2358" s="213"/>
      <c r="H2358" s="217">
        <v>13.3</v>
      </c>
      <c r="I2358" s="218"/>
      <c r="J2358" s="213"/>
      <c r="K2358" s="213"/>
      <c r="L2358" s="219"/>
      <c r="M2358" s="220"/>
      <c r="N2358" s="221"/>
      <c r="O2358" s="221"/>
      <c r="P2358" s="221"/>
      <c r="Q2358" s="221"/>
      <c r="R2358" s="221"/>
      <c r="S2358" s="221"/>
      <c r="T2358" s="222"/>
      <c r="AT2358" s="223" t="s">
        <v>555</v>
      </c>
      <c r="AU2358" s="223" t="s">
        <v>87</v>
      </c>
      <c r="AV2358" s="13" t="s">
        <v>87</v>
      </c>
      <c r="AW2358" s="13" t="s">
        <v>32</v>
      </c>
      <c r="AX2358" s="13" t="s">
        <v>77</v>
      </c>
      <c r="AY2358" s="223" t="s">
        <v>209</v>
      </c>
    </row>
    <row r="2359" spans="1:65" s="14" customFormat="1">
      <c r="B2359" s="235"/>
      <c r="C2359" s="236"/>
      <c r="D2359" s="214" t="s">
        <v>555</v>
      </c>
      <c r="E2359" s="237" t="s">
        <v>1</v>
      </c>
      <c r="F2359" s="238" t="s">
        <v>645</v>
      </c>
      <c r="G2359" s="236"/>
      <c r="H2359" s="239">
        <v>146.62</v>
      </c>
      <c r="I2359" s="240"/>
      <c r="J2359" s="236"/>
      <c r="K2359" s="236"/>
      <c r="L2359" s="241"/>
      <c r="M2359" s="242"/>
      <c r="N2359" s="243"/>
      <c r="O2359" s="243"/>
      <c r="P2359" s="243"/>
      <c r="Q2359" s="243"/>
      <c r="R2359" s="243"/>
      <c r="S2359" s="243"/>
      <c r="T2359" s="244"/>
      <c r="AT2359" s="245" t="s">
        <v>555</v>
      </c>
      <c r="AU2359" s="245" t="s">
        <v>87</v>
      </c>
      <c r="AV2359" s="14" t="s">
        <v>218</v>
      </c>
      <c r="AW2359" s="14" t="s">
        <v>32</v>
      </c>
      <c r="AX2359" s="14" t="s">
        <v>85</v>
      </c>
      <c r="AY2359" s="245" t="s">
        <v>209</v>
      </c>
    </row>
    <row r="2360" spans="1:65" s="2" customFormat="1" ht="21.75" customHeight="1">
      <c r="A2360" s="35"/>
      <c r="B2360" s="36"/>
      <c r="C2360" s="224" t="s">
        <v>2956</v>
      </c>
      <c r="D2360" s="224" t="s">
        <v>576</v>
      </c>
      <c r="E2360" s="225" t="s">
        <v>2957</v>
      </c>
      <c r="F2360" s="226" t="s">
        <v>2958</v>
      </c>
      <c r="G2360" s="227" t="s">
        <v>236</v>
      </c>
      <c r="H2360" s="228">
        <v>0.14599999999999999</v>
      </c>
      <c r="I2360" s="229"/>
      <c r="J2360" s="230">
        <f>ROUND(I2360*H2360,2)</f>
        <v>0</v>
      </c>
      <c r="K2360" s="231"/>
      <c r="L2360" s="232"/>
      <c r="M2360" s="233" t="s">
        <v>1</v>
      </c>
      <c r="N2360" s="234" t="s">
        <v>42</v>
      </c>
      <c r="O2360" s="72"/>
      <c r="P2360" s="203">
        <f>O2360*H2360</f>
        <v>0</v>
      </c>
      <c r="Q2360" s="203">
        <v>1</v>
      </c>
      <c r="R2360" s="203">
        <f>Q2360*H2360</f>
        <v>0.14599999999999999</v>
      </c>
      <c r="S2360" s="203">
        <v>0</v>
      </c>
      <c r="T2360" s="204">
        <f>S2360*H2360</f>
        <v>0</v>
      </c>
      <c r="U2360" s="35"/>
      <c r="V2360" s="35"/>
      <c r="W2360" s="35"/>
      <c r="X2360" s="35"/>
      <c r="Y2360" s="35"/>
      <c r="Z2360" s="35"/>
      <c r="AA2360" s="35"/>
      <c r="AB2360" s="35"/>
      <c r="AC2360" s="35"/>
      <c r="AD2360" s="35"/>
      <c r="AE2360" s="35"/>
      <c r="AR2360" s="205" t="s">
        <v>341</v>
      </c>
      <c r="AT2360" s="205" t="s">
        <v>576</v>
      </c>
      <c r="AU2360" s="205" t="s">
        <v>87</v>
      </c>
      <c r="AY2360" s="18" t="s">
        <v>209</v>
      </c>
      <c r="BE2360" s="206">
        <f>IF(N2360="základní",J2360,0)</f>
        <v>0</v>
      </c>
      <c r="BF2360" s="206">
        <f>IF(N2360="snížená",J2360,0)</f>
        <v>0</v>
      </c>
      <c r="BG2360" s="206">
        <f>IF(N2360="zákl. přenesená",J2360,0)</f>
        <v>0</v>
      </c>
      <c r="BH2360" s="206">
        <f>IF(N2360="sníž. přenesená",J2360,0)</f>
        <v>0</v>
      </c>
      <c r="BI2360" s="206">
        <f>IF(N2360="nulová",J2360,0)</f>
        <v>0</v>
      </c>
      <c r="BJ2360" s="18" t="s">
        <v>85</v>
      </c>
      <c r="BK2360" s="206">
        <f>ROUND(I2360*H2360,2)</f>
        <v>0</v>
      </c>
      <c r="BL2360" s="18" t="s">
        <v>276</v>
      </c>
      <c r="BM2360" s="205" t="s">
        <v>2959</v>
      </c>
    </row>
    <row r="2361" spans="1:65" s="2" customFormat="1" ht="19.5">
      <c r="A2361" s="35"/>
      <c r="B2361" s="36"/>
      <c r="C2361" s="37"/>
      <c r="D2361" s="214" t="s">
        <v>807</v>
      </c>
      <c r="E2361" s="37"/>
      <c r="F2361" s="256" t="s">
        <v>2960</v>
      </c>
      <c r="G2361" s="37"/>
      <c r="H2361" s="37"/>
      <c r="I2361" s="257"/>
      <c r="J2361" s="37"/>
      <c r="K2361" s="37"/>
      <c r="L2361" s="40"/>
      <c r="M2361" s="258"/>
      <c r="N2361" s="259"/>
      <c r="O2361" s="72"/>
      <c r="P2361" s="72"/>
      <c r="Q2361" s="72"/>
      <c r="R2361" s="72"/>
      <c r="S2361" s="72"/>
      <c r="T2361" s="73"/>
      <c r="U2361" s="35"/>
      <c r="V2361" s="35"/>
      <c r="W2361" s="35"/>
      <c r="X2361" s="35"/>
      <c r="Y2361" s="35"/>
      <c r="Z2361" s="35"/>
      <c r="AA2361" s="35"/>
      <c r="AB2361" s="35"/>
      <c r="AC2361" s="35"/>
      <c r="AD2361" s="35"/>
      <c r="AE2361" s="35"/>
      <c r="AT2361" s="18" t="s">
        <v>807</v>
      </c>
      <c r="AU2361" s="18" t="s">
        <v>87</v>
      </c>
    </row>
    <row r="2362" spans="1:65" s="2" customFormat="1" ht="24.2" customHeight="1">
      <c r="A2362" s="35"/>
      <c r="B2362" s="36"/>
      <c r="C2362" s="193" t="s">
        <v>2961</v>
      </c>
      <c r="D2362" s="193" t="s">
        <v>214</v>
      </c>
      <c r="E2362" s="194" t="s">
        <v>2962</v>
      </c>
      <c r="F2362" s="195" t="s">
        <v>2963</v>
      </c>
      <c r="G2362" s="196" t="s">
        <v>586</v>
      </c>
      <c r="H2362" s="197">
        <v>68.45</v>
      </c>
      <c r="I2362" s="198"/>
      <c r="J2362" s="199">
        <f>ROUND(I2362*H2362,2)</f>
        <v>0</v>
      </c>
      <c r="K2362" s="200"/>
      <c r="L2362" s="40"/>
      <c r="M2362" s="201" t="s">
        <v>1</v>
      </c>
      <c r="N2362" s="202" t="s">
        <v>42</v>
      </c>
      <c r="O2362" s="72"/>
      <c r="P2362" s="203">
        <f>O2362*H2362</f>
        <v>0</v>
      </c>
      <c r="Q2362" s="203">
        <v>6.0000000000000002E-5</v>
      </c>
      <c r="R2362" s="203">
        <f>Q2362*H2362</f>
        <v>4.1070000000000004E-3</v>
      </c>
      <c r="S2362" s="203">
        <v>0</v>
      </c>
      <c r="T2362" s="204">
        <f>S2362*H2362</f>
        <v>0</v>
      </c>
      <c r="U2362" s="35"/>
      <c r="V2362" s="35"/>
      <c r="W2362" s="35"/>
      <c r="X2362" s="35"/>
      <c r="Y2362" s="35"/>
      <c r="Z2362" s="35"/>
      <c r="AA2362" s="35"/>
      <c r="AB2362" s="35"/>
      <c r="AC2362" s="35"/>
      <c r="AD2362" s="35"/>
      <c r="AE2362" s="35"/>
      <c r="AR2362" s="205" t="s">
        <v>276</v>
      </c>
      <c r="AT2362" s="205" t="s">
        <v>214</v>
      </c>
      <c r="AU2362" s="205" t="s">
        <v>87</v>
      </c>
      <c r="AY2362" s="18" t="s">
        <v>209</v>
      </c>
      <c r="BE2362" s="206">
        <f>IF(N2362="základní",J2362,0)</f>
        <v>0</v>
      </c>
      <c r="BF2362" s="206">
        <f>IF(N2362="snížená",J2362,0)</f>
        <v>0</v>
      </c>
      <c r="BG2362" s="206">
        <f>IF(N2362="zákl. přenesená",J2362,0)</f>
        <v>0</v>
      </c>
      <c r="BH2362" s="206">
        <f>IF(N2362="sníž. přenesená",J2362,0)</f>
        <v>0</v>
      </c>
      <c r="BI2362" s="206">
        <f>IF(N2362="nulová",J2362,0)</f>
        <v>0</v>
      </c>
      <c r="BJ2362" s="18" t="s">
        <v>85</v>
      </c>
      <c r="BK2362" s="206">
        <f>ROUND(I2362*H2362,2)</f>
        <v>0</v>
      </c>
      <c r="BL2362" s="18" t="s">
        <v>276</v>
      </c>
      <c r="BM2362" s="205" t="s">
        <v>2964</v>
      </c>
    </row>
    <row r="2363" spans="1:65" s="15" customFormat="1">
      <c r="B2363" s="246"/>
      <c r="C2363" s="247"/>
      <c r="D2363" s="214" t="s">
        <v>555</v>
      </c>
      <c r="E2363" s="248" t="s">
        <v>1</v>
      </c>
      <c r="F2363" s="249" t="s">
        <v>2965</v>
      </c>
      <c r="G2363" s="247"/>
      <c r="H2363" s="248" t="s">
        <v>1</v>
      </c>
      <c r="I2363" s="250"/>
      <c r="J2363" s="247"/>
      <c r="K2363" s="247"/>
      <c r="L2363" s="251"/>
      <c r="M2363" s="252"/>
      <c r="N2363" s="253"/>
      <c r="O2363" s="253"/>
      <c r="P2363" s="253"/>
      <c r="Q2363" s="253"/>
      <c r="R2363" s="253"/>
      <c r="S2363" s="253"/>
      <c r="T2363" s="254"/>
      <c r="AT2363" s="255" t="s">
        <v>555</v>
      </c>
      <c r="AU2363" s="255" t="s">
        <v>87</v>
      </c>
      <c r="AV2363" s="15" t="s">
        <v>85</v>
      </c>
      <c r="AW2363" s="15" t="s">
        <v>32</v>
      </c>
      <c r="AX2363" s="15" t="s">
        <v>77</v>
      </c>
      <c r="AY2363" s="255" t="s">
        <v>209</v>
      </c>
    </row>
    <row r="2364" spans="1:65" s="13" customFormat="1">
      <c r="B2364" s="212"/>
      <c r="C2364" s="213"/>
      <c r="D2364" s="214" t="s">
        <v>555</v>
      </c>
      <c r="E2364" s="215" t="s">
        <v>1</v>
      </c>
      <c r="F2364" s="216" t="s">
        <v>2966</v>
      </c>
      <c r="G2364" s="213"/>
      <c r="H2364" s="217">
        <v>48.05</v>
      </c>
      <c r="I2364" s="218"/>
      <c r="J2364" s="213"/>
      <c r="K2364" s="213"/>
      <c r="L2364" s="219"/>
      <c r="M2364" s="220"/>
      <c r="N2364" s="221"/>
      <c r="O2364" s="221"/>
      <c r="P2364" s="221"/>
      <c r="Q2364" s="221"/>
      <c r="R2364" s="221"/>
      <c r="S2364" s="221"/>
      <c r="T2364" s="222"/>
      <c r="AT2364" s="223" t="s">
        <v>555</v>
      </c>
      <c r="AU2364" s="223" t="s">
        <v>87</v>
      </c>
      <c r="AV2364" s="13" t="s">
        <v>87</v>
      </c>
      <c r="AW2364" s="13" t="s">
        <v>32</v>
      </c>
      <c r="AX2364" s="13" t="s">
        <v>77</v>
      </c>
      <c r="AY2364" s="223" t="s">
        <v>209</v>
      </c>
    </row>
    <row r="2365" spans="1:65" s="13" customFormat="1">
      <c r="B2365" s="212"/>
      <c r="C2365" s="213"/>
      <c r="D2365" s="214" t="s">
        <v>555</v>
      </c>
      <c r="E2365" s="215" t="s">
        <v>1</v>
      </c>
      <c r="F2365" s="216" t="s">
        <v>2967</v>
      </c>
      <c r="G2365" s="213"/>
      <c r="H2365" s="217">
        <v>20.399999999999999</v>
      </c>
      <c r="I2365" s="218"/>
      <c r="J2365" s="213"/>
      <c r="K2365" s="213"/>
      <c r="L2365" s="219"/>
      <c r="M2365" s="220"/>
      <c r="N2365" s="221"/>
      <c r="O2365" s="221"/>
      <c r="P2365" s="221"/>
      <c r="Q2365" s="221"/>
      <c r="R2365" s="221"/>
      <c r="S2365" s="221"/>
      <c r="T2365" s="222"/>
      <c r="AT2365" s="223" t="s">
        <v>555</v>
      </c>
      <c r="AU2365" s="223" t="s">
        <v>87</v>
      </c>
      <c r="AV2365" s="13" t="s">
        <v>87</v>
      </c>
      <c r="AW2365" s="13" t="s">
        <v>32</v>
      </c>
      <c r="AX2365" s="13" t="s">
        <v>77</v>
      </c>
      <c r="AY2365" s="223" t="s">
        <v>209</v>
      </c>
    </row>
    <row r="2366" spans="1:65" s="14" customFormat="1">
      <c r="B2366" s="235"/>
      <c r="C2366" s="236"/>
      <c r="D2366" s="214" t="s">
        <v>555</v>
      </c>
      <c r="E2366" s="237" t="s">
        <v>1</v>
      </c>
      <c r="F2366" s="238" t="s">
        <v>645</v>
      </c>
      <c r="G2366" s="236"/>
      <c r="H2366" s="239">
        <v>68.449999999999989</v>
      </c>
      <c r="I2366" s="240"/>
      <c r="J2366" s="236"/>
      <c r="K2366" s="236"/>
      <c r="L2366" s="241"/>
      <c r="M2366" s="242"/>
      <c r="N2366" s="243"/>
      <c r="O2366" s="243"/>
      <c r="P2366" s="243"/>
      <c r="Q2366" s="243"/>
      <c r="R2366" s="243"/>
      <c r="S2366" s="243"/>
      <c r="T2366" s="244"/>
      <c r="AT2366" s="245" t="s">
        <v>555</v>
      </c>
      <c r="AU2366" s="245" t="s">
        <v>87</v>
      </c>
      <c r="AV2366" s="14" t="s">
        <v>218</v>
      </c>
      <c r="AW2366" s="14" t="s">
        <v>32</v>
      </c>
      <c r="AX2366" s="14" t="s">
        <v>85</v>
      </c>
      <c r="AY2366" s="245" t="s">
        <v>209</v>
      </c>
    </row>
    <row r="2367" spans="1:65" s="2" customFormat="1" ht="24.2" customHeight="1">
      <c r="A2367" s="35"/>
      <c r="B2367" s="36"/>
      <c r="C2367" s="224" t="s">
        <v>2968</v>
      </c>
      <c r="D2367" s="224" t="s">
        <v>576</v>
      </c>
      <c r="E2367" s="225" t="s">
        <v>2969</v>
      </c>
      <c r="F2367" s="226" t="s">
        <v>2970</v>
      </c>
      <c r="G2367" s="227" t="s">
        <v>236</v>
      </c>
      <c r="H2367" s="228">
        <v>9.6000000000000002E-2</v>
      </c>
      <c r="I2367" s="229"/>
      <c r="J2367" s="230">
        <f>ROUND(I2367*H2367,2)</f>
        <v>0</v>
      </c>
      <c r="K2367" s="231"/>
      <c r="L2367" s="232"/>
      <c r="M2367" s="233" t="s">
        <v>1</v>
      </c>
      <c r="N2367" s="234" t="s">
        <v>42</v>
      </c>
      <c r="O2367" s="72"/>
      <c r="P2367" s="203">
        <f>O2367*H2367</f>
        <v>0</v>
      </c>
      <c r="Q2367" s="203">
        <v>1E-3</v>
      </c>
      <c r="R2367" s="203">
        <f>Q2367*H2367</f>
        <v>9.6000000000000002E-5</v>
      </c>
      <c r="S2367" s="203">
        <v>0</v>
      </c>
      <c r="T2367" s="204">
        <f>S2367*H2367</f>
        <v>0</v>
      </c>
      <c r="U2367" s="35"/>
      <c r="V2367" s="35"/>
      <c r="W2367" s="35"/>
      <c r="X2367" s="35"/>
      <c r="Y2367" s="35"/>
      <c r="Z2367" s="35"/>
      <c r="AA2367" s="35"/>
      <c r="AB2367" s="35"/>
      <c r="AC2367" s="35"/>
      <c r="AD2367" s="35"/>
      <c r="AE2367" s="35"/>
      <c r="AR2367" s="205" t="s">
        <v>341</v>
      </c>
      <c r="AT2367" s="205" t="s">
        <v>576</v>
      </c>
      <c r="AU2367" s="205" t="s">
        <v>87</v>
      </c>
      <c r="AY2367" s="18" t="s">
        <v>209</v>
      </c>
      <c r="BE2367" s="206">
        <f>IF(N2367="základní",J2367,0)</f>
        <v>0</v>
      </c>
      <c r="BF2367" s="206">
        <f>IF(N2367="snížená",J2367,0)</f>
        <v>0</v>
      </c>
      <c r="BG2367" s="206">
        <f>IF(N2367="zákl. přenesená",J2367,0)</f>
        <v>0</v>
      </c>
      <c r="BH2367" s="206">
        <f>IF(N2367="sníž. přenesená",J2367,0)</f>
        <v>0</v>
      </c>
      <c r="BI2367" s="206">
        <f>IF(N2367="nulová",J2367,0)</f>
        <v>0</v>
      </c>
      <c r="BJ2367" s="18" t="s">
        <v>85</v>
      </c>
      <c r="BK2367" s="206">
        <f>ROUND(I2367*H2367,2)</f>
        <v>0</v>
      </c>
      <c r="BL2367" s="18" t="s">
        <v>276</v>
      </c>
      <c r="BM2367" s="205" t="s">
        <v>2971</v>
      </c>
    </row>
    <row r="2368" spans="1:65" s="2" customFormat="1" ht="19.5">
      <c r="A2368" s="35"/>
      <c r="B2368" s="36"/>
      <c r="C2368" s="37"/>
      <c r="D2368" s="214" t="s">
        <v>807</v>
      </c>
      <c r="E2368" s="37"/>
      <c r="F2368" s="256" t="s">
        <v>2972</v>
      </c>
      <c r="G2368" s="37"/>
      <c r="H2368" s="37"/>
      <c r="I2368" s="257"/>
      <c r="J2368" s="37"/>
      <c r="K2368" s="37"/>
      <c r="L2368" s="40"/>
      <c r="M2368" s="258"/>
      <c r="N2368" s="259"/>
      <c r="O2368" s="72"/>
      <c r="P2368" s="72"/>
      <c r="Q2368" s="72"/>
      <c r="R2368" s="72"/>
      <c r="S2368" s="72"/>
      <c r="T2368" s="73"/>
      <c r="U2368" s="35"/>
      <c r="V2368" s="35"/>
      <c r="W2368" s="35"/>
      <c r="X2368" s="35"/>
      <c r="Y2368" s="35"/>
      <c r="Z2368" s="35"/>
      <c r="AA2368" s="35"/>
      <c r="AB2368" s="35"/>
      <c r="AC2368" s="35"/>
      <c r="AD2368" s="35"/>
      <c r="AE2368" s="35"/>
      <c r="AT2368" s="18" t="s">
        <v>807</v>
      </c>
      <c r="AU2368" s="18" t="s">
        <v>87</v>
      </c>
    </row>
    <row r="2369" spans="1:65" s="13" customFormat="1">
      <c r="B2369" s="212"/>
      <c r="C2369" s="213"/>
      <c r="D2369" s="214" t="s">
        <v>555</v>
      </c>
      <c r="E2369" s="215" t="s">
        <v>1</v>
      </c>
      <c r="F2369" s="216" t="s">
        <v>2973</v>
      </c>
      <c r="G2369" s="213"/>
      <c r="H2369" s="217">
        <v>9.6000000000000002E-2</v>
      </c>
      <c r="I2369" s="218"/>
      <c r="J2369" s="213"/>
      <c r="K2369" s="213"/>
      <c r="L2369" s="219"/>
      <c r="M2369" s="220"/>
      <c r="N2369" s="221"/>
      <c r="O2369" s="221"/>
      <c r="P2369" s="221"/>
      <c r="Q2369" s="221"/>
      <c r="R2369" s="221"/>
      <c r="S2369" s="221"/>
      <c r="T2369" s="222"/>
      <c r="AT2369" s="223" t="s">
        <v>555</v>
      </c>
      <c r="AU2369" s="223" t="s">
        <v>87</v>
      </c>
      <c r="AV2369" s="13" t="s">
        <v>87</v>
      </c>
      <c r="AW2369" s="13" t="s">
        <v>32</v>
      </c>
      <c r="AX2369" s="13" t="s">
        <v>85</v>
      </c>
      <c r="AY2369" s="223" t="s">
        <v>209</v>
      </c>
    </row>
    <row r="2370" spans="1:65" s="2" customFormat="1" ht="24.2" customHeight="1">
      <c r="A2370" s="35"/>
      <c r="B2370" s="36"/>
      <c r="C2370" s="193" t="s">
        <v>2974</v>
      </c>
      <c r="D2370" s="193" t="s">
        <v>214</v>
      </c>
      <c r="E2370" s="194" t="s">
        <v>2975</v>
      </c>
      <c r="F2370" s="195" t="s">
        <v>2976</v>
      </c>
      <c r="G2370" s="196" t="s">
        <v>236</v>
      </c>
      <c r="H2370" s="197">
        <v>116.31100000000001</v>
      </c>
      <c r="I2370" s="198"/>
      <c r="J2370" s="199">
        <f>ROUND(I2370*H2370,2)</f>
        <v>0</v>
      </c>
      <c r="K2370" s="200"/>
      <c r="L2370" s="40"/>
      <c r="M2370" s="201" t="s">
        <v>1</v>
      </c>
      <c r="N2370" s="202" t="s">
        <v>42</v>
      </c>
      <c r="O2370" s="72"/>
      <c r="P2370" s="203">
        <f>O2370*H2370</f>
        <v>0</v>
      </c>
      <c r="Q2370" s="203">
        <v>0</v>
      </c>
      <c r="R2370" s="203">
        <f>Q2370*H2370</f>
        <v>0</v>
      </c>
      <c r="S2370" s="203">
        <v>0</v>
      </c>
      <c r="T2370" s="204">
        <f>S2370*H2370</f>
        <v>0</v>
      </c>
      <c r="U2370" s="35"/>
      <c r="V2370" s="35"/>
      <c r="W2370" s="35"/>
      <c r="X2370" s="35"/>
      <c r="Y2370" s="35"/>
      <c r="Z2370" s="35"/>
      <c r="AA2370" s="35"/>
      <c r="AB2370" s="35"/>
      <c r="AC2370" s="35"/>
      <c r="AD2370" s="35"/>
      <c r="AE2370" s="35"/>
      <c r="AR2370" s="205" t="s">
        <v>276</v>
      </c>
      <c r="AT2370" s="205" t="s">
        <v>214</v>
      </c>
      <c r="AU2370" s="205" t="s">
        <v>87</v>
      </c>
      <c r="AY2370" s="18" t="s">
        <v>209</v>
      </c>
      <c r="BE2370" s="206">
        <f>IF(N2370="základní",J2370,0)</f>
        <v>0</v>
      </c>
      <c r="BF2370" s="206">
        <f>IF(N2370="snížená",J2370,0)</f>
        <v>0</v>
      </c>
      <c r="BG2370" s="206">
        <f>IF(N2370="zákl. přenesená",J2370,0)</f>
        <v>0</v>
      </c>
      <c r="BH2370" s="206">
        <f>IF(N2370="sníž. přenesená",J2370,0)</f>
        <v>0</v>
      </c>
      <c r="BI2370" s="206">
        <f>IF(N2370="nulová",J2370,0)</f>
        <v>0</v>
      </c>
      <c r="BJ2370" s="18" t="s">
        <v>85</v>
      </c>
      <c r="BK2370" s="206">
        <f>ROUND(I2370*H2370,2)</f>
        <v>0</v>
      </c>
      <c r="BL2370" s="18" t="s">
        <v>276</v>
      </c>
      <c r="BM2370" s="205" t="s">
        <v>2977</v>
      </c>
    </row>
    <row r="2371" spans="1:65" s="12" customFormat="1" ht="22.9" customHeight="1">
      <c r="B2371" s="177"/>
      <c r="C2371" s="178"/>
      <c r="D2371" s="179" t="s">
        <v>76</v>
      </c>
      <c r="E2371" s="191" t="s">
        <v>522</v>
      </c>
      <c r="F2371" s="191" t="s">
        <v>523</v>
      </c>
      <c r="G2371" s="178"/>
      <c r="H2371" s="178"/>
      <c r="I2371" s="181"/>
      <c r="J2371" s="192">
        <f>BK2371</f>
        <v>0</v>
      </c>
      <c r="K2371" s="178"/>
      <c r="L2371" s="183"/>
      <c r="M2371" s="184"/>
      <c r="N2371" s="185"/>
      <c r="O2371" s="185"/>
      <c r="P2371" s="186">
        <f>SUM(P2372:P2979)</f>
        <v>0</v>
      </c>
      <c r="Q2371" s="185"/>
      <c r="R2371" s="186">
        <f>SUM(R2372:R2979)</f>
        <v>168.98304239999999</v>
      </c>
      <c r="S2371" s="185"/>
      <c r="T2371" s="187">
        <f>SUM(T2372:T2979)</f>
        <v>0</v>
      </c>
      <c r="AR2371" s="188" t="s">
        <v>87</v>
      </c>
      <c r="AT2371" s="189" t="s">
        <v>76</v>
      </c>
      <c r="AU2371" s="189" t="s">
        <v>85</v>
      </c>
      <c r="AY2371" s="188" t="s">
        <v>209</v>
      </c>
      <c r="BK2371" s="190">
        <f>SUM(BK2372:BK2979)</f>
        <v>0</v>
      </c>
    </row>
    <row r="2372" spans="1:65" s="2" customFormat="1" ht="16.5" customHeight="1">
      <c r="A2372" s="35"/>
      <c r="B2372" s="36"/>
      <c r="C2372" s="193" t="s">
        <v>2978</v>
      </c>
      <c r="D2372" s="193" t="s">
        <v>214</v>
      </c>
      <c r="E2372" s="194" t="s">
        <v>2979</v>
      </c>
      <c r="F2372" s="195" t="s">
        <v>2980</v>
      </c>
      <c r="G2372" s="196" t="s">
        <v>217</v>
      </c>
      <c r="H2372" s="197">
        <v>4308.49</v>
      </c>
      <c r="I2372" s="198"/>
      <c r="J2372" s="199">
        <f>ROUND(I2372*H2372,2)</f>
        <v>0</v>
      </c>
      <c r="K2372" s="200"/>
      <c r="L2372" s="40"/>
      <c r="M2372" s="201" t="s">
        <v>1</v>
      </c>
      <c r="N2372" s="202" t="s">
        <v>42</v>
      </c>
      <c r="O2372" s="72"/>
      <c r="P2372" s="203">
        <f>O2372*H2372</f>
        <v>0</v>
      </c>
      <c r="Q2372" s="203">
        <v>0</v>
      </c>
      <c r="R2372" s="203">
        <f>Q2372*H2372</f>
        <v>0</v>
      </c>
      <c r="S2372" s="203">
        <v>0</v>
      </c>
      <c r="T2372" s="204">
        <f>S2372*H2372</f>
        <v>0</v>
      </c>
      <c r="U2372" s="35"/>
      <c r="V2372" s="35"/>
      <c r="W2372" s="35"/>
      <c r="X2372" s="35"/>
      <c r="Y2372" s="35"/>
      <c r="Z2372" s="35"/>
      <c r="AA2372" s="35"/>
      <c r="AB2372" s="35"/>
      <c r="AC2372" s="35"/>
      <c r="AD2372" s="35"/>
      <c r="AE2372" s="35"/>
      <c r="AR2372" s="205" t="s">
        <v>276</v>
      </c>
      <c r="AT2372" s="205" t="s">
        <v>214</v>
      </c>
      <c r="AU2372" s="205" t="s">
        <v>87</v>
      </c>
      <c r="AY2372" s="18" t="s">
        <v>209</v>
      </c>
      <c r="BE2372" s="206">
        <f>IF(N2372="základní",J2372,0)</f>
        <v>0</v>
      </c>
      <c r="BF2372" s="206">
        <f>IF(N2372="snížená",J2372,0)</f>
        <v>0</v>
      </c>
      <c r="BG2372" s="206">
        <f>IF(N2372="zákl. přenesená",J2372,0)</f>
        <v>0</v>
      </c>
      <c r="BH2372" s="206">
        <f>IF(N2372="sníž. přenesená",J2372,0)</f>
        <v>0</v>
      </c>
      <c r="BI2372" s="206">
        <f>IF(N2372="nulová",J2372,0)</f>
        <v>0</v>
      </c>
      <c r="BJ2372" s="18" t="s">
        <v>85</v>
      </c>
      <c r="BK2372" s="206">
        <f>ROUND(I2372*H2372,2)</f>
        <v>0</v>
      </c>
      <c r="BL2372" s="18" t="s">
        <v>276</v>
      </c>
      <c r="BM2372" s="205" t="s">
        <v>2981</v>
      </c>
    </row>
    <row r="2373" spans="1:65" s="13" customFormat="1">
      <c r="B2373" s="212"/>
      <c r="C2373" s="213"/>
      <c r="D2373" s="214" t="s">
        <v>555</v>
      </c>
      <c r="E2373" s="215" t="s">
        <v>1</v>
      </c>
      <c r="F2373" s="216" t="s">
        <v>2982</v>
      </c>
      <c r="G2373" s="213"/>
      <c r="H2373" s="217">
        <v>4308.49</v>
      </c>
      <c r="I2373" s="218"/>
      <c r="J2373" s="213"/>
      <c r="K2373" s="213"/>
      <c r="L2373" s="219"/>
      <c r="M2373" s="220"/>
      <c r="N2373" s="221"/>
      <c r="O2373" s="221"/>
      <c r="P2373" s="221"/>
      <c r="Q2373" s="221"/>
      <c r="R2373" s="221"/>
      <c r="S2373" s="221"/>
      <c r="T2373" s="222"/>
      <c r="AT2373" s="223" t="s">
        <v>555</v>
      </c>
      <c r="AU2373" s="223" t="s">
        <v>87</v>
      </c>
      <c r="AV2373" s="13" t="s">
        <v>87</v>
      </c>
      <c r="AW2373" s="13" t="s">
        <v>32</v>
      </c>
      <c r="AX2373" s="13" t="s">
        <v>85</v>
      </c>
      <c r="AY2373" s="223" t="s">
        <v>209</v>
      </c>
    </row>
    <row r="2374" spans="1:65" s="2" customFormat="1" ht="16.5" customHeight="1">
      <c r="A2374" s="35"/>
      <c r="B2374" s="36"/>
      <c r="C2374" s="193" t="s">
        <v>2983</v>
      </c>
      <c r="D2374" s="193" t="s">
        <v>214</v>
      </c>
      <c r="E2374" s="194" t="s">
        <v>2984</v>
      </c>
      <c r="F2374" s="195" t="s">
        <v>2985</v>
      </c>
      <c r="G2374" s="196" t="s">
        <v>318</v>
      </c>
      <c r="H2374" s="197">
        <v>351</v>
      </c>
      <c r="I2374" s="198"/>
      <c r="J2374" s="199">
        <f>ROUND(I2374*H2374,2)</f>
        <v>0</v>
      </c>
      <c r="K2374" s="200"/>
      <c r="L2374" s="40"/>
      <c r="M2374" s="201" t="s">
        <v>1</v>
      </c>
      <c r="N2374" s="202" t="s">
        <v>42</v>
      </c>
      <c r="O2374" s="72"/>
      <c r="P2374" s="203">
        <f>O2374*H2374</f>
        <v>0</v>
      </c>
      <c r="Q2374" s="203">
        <v>0</v>
      </c>
      <c r="R2374" s="203">
        <f>Q2374*H2374</f>
        <v>0</v>
      </c>
      <c r="S2374" s="203">
        <v>0</v>
      </c>
      <c r="T2374" s="204">
        <f>S2374*H2374</f>
        <v>0</v>
      </c>
      <c r="U2374" s="35"/>
      <c r="V2374" s="35"/>
      <c r="W2374" s="35"/>
      <c r="X2374" s="35"/>
      <c r="Y2374" s="35"/>
      <c r="Z2374" s="35"/>
      <c r="AA2374" s="35"/>
      <c r="AB2374" s="35"/>
      <c r="AC2374" s="35"/>
      <c r="AD2374" s="35"/>
      <c r="AE2374" s="35"/>
      <c r="AR2374" s="205" t="s">
        <v>276</v>
      </c>
      <c r="AT2374" s="205" t="s">
        <v>214</v>
      </c>
      <c r="AU2374" s="205" t="s">
        <v>87</v>
      </c>
      <c r="AY2374" s="18" t="s">
        <v>209</v>
      </c>
      <c r="BE2374" s="206">
        <f>IF(N2374="základní",J2374,0)</f>
        <v>0</v>
      </c>
      <c r="BF2374" s="206">
        <f>IF(N2374="snížená",J2374,0)</f>
        <v>0</v>
      </c>
      <c r="BG2374" s="206">
        <f>IF(N2374="zákl. přenesená",J2374,0)</f>
        <v>0</v>
      </c>
      <c r="BH2374" s="206">
        <f>IF(N2374="sníž. přenesená",J2374,0)</f>
        <v>0</v>
      </c>
      <c r="BI2374" s="206">
        <f>IF(N2374="nulová",J2374,0)</f>
        <v>0</v>
      </c>
      <c r="BJ2374" s="18" t="s">
        <v>85</v>
      </c>
      <c r="BK2374" s="206">
        <f>ROUND(I2374*H2374,2)</f>
        <v>0</v>
      </c>
      <c r="BL2374" s="18" t="s">
        <v>276</v>
      </c>
      <c r="BM2374" s="205" t="s">
        <v>2986</v>
      </c>
    </row>
    <row r="2375" spans="1:65" s="2" customFormat="1" ht="16.5" customHeight="1">
      <c r="A2375" s="35"/>
      <c r="B2375" s="36"/>
      <c r="C2375" s="193" t="s">
        <v>2987</v>
      </c>
      <c r="D2375" s="193" t="s">
        <v>214</v>
      </c>
      <c r="E2375" s="194" t="s">
        <v>2988</v>
      </c>
      <c r="F2375" s="195" t="s">
        <v>2989</v>
      </c>
      <c r="G2375" s="196" t="s">
        <v>217</v>
      </c>
      <c r="H2375" s="197">
        <v>4308.49</v>
      </c>
      <c r="I2375" s="198"/>
      <c r="J2375" s="199">
        <f>ROUND(I2375*H2375,2)</f>
        <v>0</v>
      </c>
      <c r="K2375" s="200"/>
      <c r="L2375" s="40"/>
      <c r="M2375" s="201" t="s">
        <v>1</v>
      </c>
      <c r="N2375" s="202" t="s">
        <v>42</v>
      </c>
      <c r="O2375" s="72"/>
      <c r="P2375" s="203">
        <f>O2375*H2375</f>
        <v>0</v>
      </c>
      <c r="Q2375" s="203">
        <v>2.9999999999999997E-4</v>
      </c>
      <c r="R2375" s="203">
        <f>Q2375*H2375</f>
        <v>1.2925469999999999</v>
      </c>
      <c r="S2375" s="203">
        <v>0</v>
      </c>
      <c r="T2375" s="204">
        <f>S2375*H2375</f>
        <v>0</v>
      </c>
      <c r="U2375" s="35"/>
      <c r="V2375" s="35"/>
      <c r="W2375" s="35"/>
      <c r="X2375" s="35"/>
      <c r="Y2375" s="35"/>
      <c r="Z2375" s="35"/>
      <c r="AA2375" s="35"/>
      <c r="AB2375" s="35"/>
      <c r="AC2375" s="35"/>
      <c r="AD2375" s="35"/>
      <c r="AE2375" s="35"/>
      <c r="AR2375" s="205" t="s">
        <v>276</v>
      </c>
      <c r="AT2375" s="205" t="s">
        <v>214</v>
      </c>
      <c r="AU2375" s="205" t="s">
        <v>87</v>
      </c>
      <c r="AY2375" s="18" t="s">
        <v>209</v>
      </c>
      <c r="BE2375" s="206">
        <f>IF(N2375="základní",J2375,0)</f>
        <v>0</v>
      </c>
      <c r="BF2375" s="206">
        <f>IF(N2375="snížená",J2375,0)</f>
        <v>0</v>
      </c>
      <c r="BG2375" s="206">
        <f>IF(N2375="zákl. přenesená",J2375,0)</f>
        <v>0</v>
      </c>
      <c r="BH2375" s="206">
        <f>IF(N2375="sníž. přenesená",J2375,0)</f>
        <v>0</v>
      </c>
      <c r="BI2375" s="206">
        <f>IF(N2375="nulová",J2375,0)</f>
        <v>0</v>
      </c>
      <c r="BJ2375" s="18" t="s">
        <v>85</v>
      </c>
      <c r="BK2375" s="206">
        <f>ROUND(I2375*H2375,2)</f>
        <v>0</v>
      </c>
      <c r="BL2375" s="18" t="s">
        <v>276</v>
      </c>
      <c r="BM2375" s="205" t="s">
        <v>2990</v>
      </c>
    </row>
    <row r="2376" spans="1:65" s="2" customFormat="1" ht="21.75" customHeight="1">
      <c r="A2376" s="35"/>
      <c r="B2376" s="36"/>
      <c r="C2376" s="193" t="s">
        <v>2991</v>
      </c>
      <c r="D2376" s="193" t="s">
        <v>214</v>
      </c>
      <c r="E2376" s="194" t="s">
        <v>2992</v>
      </c>
      <c r="F2376" s="195" t="s">
        <v>2993</v>
      </c>
      <c r="G2376" s="196" t="s">
        <v>217</v>
      </c>
      <c r="H2376" s="197">
        <v>3974.69</v>
      </c>
      <c r="I2376" s="198"/>
      <c r="J2376" s="199">
        <f>ROUND(I2376*H2376,2)</f>
        <v>0</v>
      </c>
      <c r="K2376" s="200"/>
      <c r="L2376" s="40"/>
      <c r="M2376" s="201" t="s">
        <v>1</v>
      </c>
      <c r="N2376" s="202" t="s">
        <v>42</v>
      </c>
      <c r="O2376" s="72"/>
      <c r="P2376" s="203">
        <f>O2376*H2376</f>
        <v>0</v>
      </c>
      <c r="Q2376" s="203">
        <v>4.4999999999999997E-3</v>
      </c>
      <c r="R2376" s="203">
        <f>Q2376*H2376</f>
        <v>17.886105000000001</v>
      </c>
      <c r="S2376" s="203">
        <v>0</v>
      </c>
      <c r="T2376" s="204">
        <f>S2376*H2376</f>
        <v>0</v>
      </c>
      <c r="U2376" s="35"/>
      <c r="V2376" s="35"/>
      <c r="W2376" s="35"/>
      <c r="X2376" s="35"/>
      <c r="Y2376" s="35"/>
      <c r="Z2376" s="35"/>
      <c r="AA2376" s="35"/>
      <c r="AB2376" s="35"/>
      <c r="AC2376" s="35"/>
      <c r="AD2376" s="35"/>
      <c r="AE2376" s="35"/>
      <c r="AR2376" s="205" t="s">
        <v>276</v>
      </c>
      <c r="AT2376" s="205" t="s">
        <v>214</v>
      </c>
      <c r="AU2376" s="205" t="s">
        <v>87</v>
      </c>
      <c r="AY2376" s="18" t="s">
        <v>209</v>
      </c>
      <c r="BE2376" s="206">
        <f>IF(N2376="základní",J2376,0)</f>
        <v>0</v>
      </c>
      <c r="BF2376" s="206">
        <f>IF(N2376="snížená",J2376,0)</f>
        <v>0</v>
      </c>
      <c r="BG2376" s="206">
        <f>IF(N2376="zákl. přenesená",J2376,0)</f>
        <v>0</v>
      </c>
      <c r="BH2376" s="206">
        <f>IF(N2376="sníž. přenesená",J2376,0)</f>
        <v>0</v>
      </c>
      <c r="BI2376" s="206">
        <f>IF(N2376="nulová",J2376,0)</f>
        <v>0</v>
      </c>
      <c r="BJ2376" s="18" t="s">
        <v>85</v>
      </c>
      <c r="BK2376" s="206">
        <f>ROUND(I2376*H2376,2)</f>
        <v>0</v>
      </c>
      <c r="BL2376" s="18" t="s">
        <v>276</v>
      </c>
      <c r="BM2376" s="205" t="s">
        <v>2994</v>
      </c>
    </row>
    <row r="2377" spans="1:65" s="13" customFormat="1">
      <c r="B2377" s="212"/>
      <c r="C2377" s="213"/>
      <c r="D2377" s="214" t="s">
        <v>555</v>
      </c>
      <c r="E2377" s="215" t="s">
        <v>1</v>
      </c>
      <c r="F2377" s="216" t="s">
        <v>2995</v>
      </c>
      <c r="G2377" s="213"/>
      <c r="H2377" s="217">
        <v>267.38</v>
      </c>
      <c r="I2377" s="218"/>
      <c r="J2377" s="213"/>
      <c r="K2377" s="213"/>
      <c r="L2377" s="219"/>
      <c r="M2377" s="220"/>
      <c r="N2377" s="221"/>
      <c r="O2377" s="221"/>
      <c r="P2377" s="221"/>
      <c r="Q2377" s="221"/>
      <c r="R2377" s="221"/>
      <c r="S2377" s="221"/>
      <c r="T2377" s="222"/>
      <c r="AT2377" s="223" t="s">
        <v>555</v>
      </c>
      <c r="AU2377" s="223" t="s">
        <v>87</v>
      </c>
      <c r="AV2377" s="13" t="s">
        <v>87</v>
      </c>
      <c r="AW2377" s="13" t="s">
        <v>32</v>
      </c>
      <c r="AX2377" s="13" t="s">
        <v>77</v>
      </c>
      <c r="AY2377" s="223" t="s">
        <v>209</v>
      </c>
    </row>
    <row r="2378" spans="1:65" s="13" customFormat="1">
      <c r="B2378" s="212"/>
      <c r="C2378" s="213"/>
      <c r="D2378" s="214" t="s">
        <v>555</v>
      </c>
      <c r="E2378" s="215" t="s">
        <v>1</v>
      </c>
      <c r="F2378" s="216" t="s">
        <v>2996</v>
      </c>
      <c r="G2378" s="213"/>
      <c r="H2378" s="217">
        <v>50.45</v>
      </c>
      <c r="I2378" s="218"/>
      <c r="J2378" s="213"/>
      <c r="K2378" s="213"/>
      <c r="L2378" s="219"/>
      <c r="M2378" s="220"/>
      <c r="N2378" s="221"/>
      <c r="O2378" s="221"/>
      <c r="P2378" s="221"/>
      <c r="Q2378" s="221"/>
      <c r="R2378" s="221"/>
      <c r="S2378" s="221"/>
      <c r="T2378" s="222"/>
      <c r="AT2378" s="223" t="s">
        <v>555</v>
      </c>
      <c r="AU2378" s="223" t="s">
        <v>87</v>
      </c>
      <c r="AV2378" s="13" t="s">
        <v>87</v>
      </c>
      <c r="AW2378" s="13" t="s">
        <v>32</v>
      </c>
      <c r="AX2378" s="13" t="s">
        <v>77</v>
      </c>
      <c r="AY2378" s="223" t="s">
        <v>209</v>
      </c>
    </row>
    <row r="2379" spans="1:65" s="13" customFormat="1">
      <c r="B2379" s="212"/>
      <c r="C2379" s="213"/>
      <c r="D2379" s="214" t="s">
        <v>555</v>
      </c>
      <c r="E2379" s="215" t="s">
        <v>1</v>
      </c>
      <c r="F2379" s="216" t="s">
        <v>2997</v>
      </c>
      <c r="G2379" s="213"/>
      <c r="H2379" s="217">
        <v>487.15</v>
      </c>
      <c r="I2379" s="218"/>
      <c r="J2379" s="213"/>
      <c r="K2379" s="213"/>
      <c r="L2379" s="219"/>
      <c r="M2379" s="220"/>
      <c r="N2379" s="221"/>
      <c r="O2379" s="221"/>
      <c r="P2379" s="221"/>
      <c r="Q2379" s="221"/>
      <c r="R2379" s="221"/>
      <c r="S2379" s="221"/>
      <c r="T2379" s="222"/>
      <c r="AT2379" s="223" t="s">
        <v>555</v>
      </c>
      <c r="AU2379" s="223" t="s">
        <v>87</v>
      </c>
      <c r="AV2379" s="13" t="s">
        <v>87</v>
      </c>
      <c r="AW2379" s="13" t="s">
        <v>32</v>
      </c>
      <c r="AX2379" s="13" t="s">
        <v>77</v>
      </c>
      <c r="AY2379" s="223" t="s">
        <v>209</v>
      </c>
    </row>
    <row r="2380" spans="1:65" s="13" customFormat="1">
      <c r="B2380" s="212"/>
      <c r="C2380" s="213"/>
      <c r="D2380" s="214" t="s">
        <v>555</v>
      </c>
      <c r="E2380" s="215" t="s">
        <v>1</v>
      </c>
      <c r="F2380" s="216" t="s">
        <v>2998</v>
      </c>
      <c r="G2380" s="213"/>
      <c r="H2380" s="217">
        <v>3169.71</v>
      </c>
      <c r="I2380" s="218"/>
      <c r="J2380" s="213"/>
      <c r="K2380" s="213"/>
      <c r="L2380" s="219"/>
      <c r="M2380" s="220"/>
      <c r="N2380" s="221"/>
      <c r="O2380" s="221"/>
      <c r="P2380" s="221"/>
      <c r="Q2380" s="221"/>
      <c r="R2380" s="221"/>
      <c r="S2380" s="221"/>
      <c r="T2380" s="222"/>
      <c r="AT2380" s="223" t="s">
        <v>555</v>
      </c>
      <c r="AU2380" s="223" t="s">
        <v>87</v>
      </c>
      <c r="AV2380" s="13" t="s">
        <v>87</v>
      </c>
      <c r="AW2380" s="13" t="s">
        <v>32</v>
      </c>
      <c r="AX2380" s="13" t="s">
        <v>77</v>
      </c>
      <c r="AY2380" s="223" t="s">
        <v>209</v>
      </c>
    </row>
    <row r="2381" spans="1:65" s="14" customFormat="1">
      <c r="B2381" s="235"/>
      <c r="C2381" s="236"/>
      <c r="D2381" s="214" t="s">
        <v>555</v>
      </c>
      <c r="E2381" s="237" t="s">
        <v>1</v>
      </c>
      <c r="F2381" s="238" t="s">
        <v>645</v>
      </c>
      <c r="G2381" s="236"/>
      <c r="H2381" s="239">
        <v>3974.69</v>
      </c>
      <c r="I2381" s="240"/>
      <c r="J2381" s="236"/>
      <c r="K2381" s="236"/>
      <c r="L2381" s="241"/>
      <c r="M2381" s="242"/>
      <c r="N2381" s="243"/>
      <c r="O2381" s="243"/>
      <c r="P2381" s="243"/>
      <c r="Q2381" s="243"/>
      <c r="R2381" s="243"/>
      <c r="S2381" s="243"/>
      <c r="T2381" s="244"/>
      <c r="AT2381" s="245" t="s">
        <v>555</v>
      </c>
      <c r="AU2381" s="245" t="s">
        <v>87</v>
      </c>
      <c r="AV2381" s="14" t="s">
        <v>218</v>
      </c>
      <c r="AW2381" s="14" t="s">
        <v>32</v>
      </c>
      <c r="AX2381" s="14" t="s">
        <v>85</v>
      </c>
      <c r="AY2381" s="245" t="s">
        <v>209</v>
      </c>
    </row>
    <row r="2382" spans="1:65" s="2" customFormat="1" ht="24.2" customHeight="1">
      <c r="A2382" s="35"/>
      <c r="B2382" s="36"/>
      <c r="C2382" s="193" t="s">
        <v>2999</v>
      </c>
      <c r="D2382" s="193" t="s">
        <v>214</v>
      </c>
      <c r="E2382" s="194" t="s">
        <v>3000</v>
      </c>
      <c r="F2382" s="195" t="s">
        <v>3001</v>
      </c>
      <c r="G2382" s="196" t="s">
        <v>318</v>
      </c>
      <c r="H2382" s="197">
        <v>351</v>
      </c>
      <c r="I2382" s="198"/>
      <c r="J2382" s="199">
        <f>ROUND(I2382*H2382,2)</f>
        <v>0</v>
      </c>
      <c r="K2382" s="200"/>
      <c r="L2382" s="40"/>
      <c r="M2382" s="201" t="s">
        <v>1</v>
      </c>
      <c r="N2382" s="202" t="s">
        <v>42</v>
      </c>
      <c r="O2382" s="72"/>
      <c r="P2382" s="203">
        <f>O2382*H2382</f>
        <v>0</v>
      </c>
      <c r="Q2382" s="203">
        <v>1.5299999999999999E-3</v>
      </c>
      <c r="R2382" s="203">
        <f>Q2382*H2382</f>
        <v>0.53703000000000001</v>
      </c>
      <c r="S2382" s="203">
        <v>0</v>
      </c>
      <c r="T2382" s="204">
        <f>S2382*H2382</f>
        <v>0</v>
      </c>
      <c r="U2382" s="35"/>
      <c r="V2382" s="35"/>
      <c r="W2382" s="35"/>
      <c r="X2382" s="35"/>
      <c r="Y2382" s="35"/>
      <c r="Z2382" s="35"/>
      <c r="AA2382" s="35"/>
      <c r="AB2382" s="35"/>
      <c r="AC2382" s="35"/>
      <c r="AD2382" s="35"/>
      <c r="AE2382" s="35"/>
      <c r="AR2382" s="205" t="s">
        <v>276</v>
      </c>
      <c r="AT2382" s="205" t="s">
        <v>214</v>
      </c>
      <c r="AU2382" s="205" t="s">
        <v>87</v>
      </c>
      <c r="AY2382" s="18" t="s">
        <v>209</v>
      </c>
      <c r="BE2382" s="206">
        <f>IF(N2382="základní",J2382,0)</f>
        <v>0</v>
      </c>
      <c r="BF2382" s="206">
        <f>IF(N2382="snížená",J2382,0)</f>
        <v>0</v>
      </c>
      <c r="BG2382" s="206">
        <f>IF(N2382="zákl. přenesená",J2382,0)</f>
        <v>0</v>
      </c>
      <c r="BH2382" s="206">
        <f>IF(N2382="sníž. přenesená",J2382,0)</f>
        <v>0</v>
      </c>
      <c r="BI2382" s="206">
        <f>IF(N2382="nulová",J2382,0)</f>
        <v>0</v>
      </c>
      <c r="BJ2382" s="18" t="s">
        <v>85</v>
      </c>
      <c r="BK2382" s="206">
        <f>ROUND(I2382*H2382,2)</f>
        <v>0</v>
      </c>
      <c r="BL2382" s="18" t="s">
        <v>276</v>
      </c>
      <c r="BM2382" s="205" t="s">
        <v>3002</v>
      </c>
    </row>
    <row r="2383" spans="1:65" s="13" customFormat="1">
      <c r="B2383" s="212"/>
      <c r="C2383" s="213"/>
      <c r="D2383" s="214" t="s">
        <v>555</v>
      </c>
      <c r="E2383" s="215" t="s">
        <v>1</v>
      </c>
      <c r="F2383" s="216" t="s">
        <v>3003</v>
      </c>
      <c r="G2383" s="213"/>
      <c r="H2383" s="217">
        <v>351</v>
      </c>
      <c r="I2383" s="218"/>
      <c r="J2383" s="213"/>
      <c r="K2383" s="213"/>
      <c r="L2383" s="219"/>
      <c r="M2383" s="220"/>
      <c r="N2383" s="221"/>
      <c r="O2383" s="221"/>
      <c r="P2383" s="221"/>
      <c r="Q2383" s="221"/>
      <c r="R2383" s="221"/>
      <c r="S2383" s="221"/>
      <c r="T2383" s="222"/>
      <c r="AT2383" s="223" t="s">
        <v>555</v>
      </c>
      <c r="AU2383" s="223" t="s">
        <v>87</v>
      </c>
      <c r="AV2383" s="13" t="s">
        <v>87</v>
      </c>
      <c r="AW2383" s="13" t="s">
        <v>32</v>
      </c>
      <c r="AX2383" s="13" t="s">
        <v>85</v>
      </c>
      <c r="AY2383" s="223" t="s">
        <v>209</v>
      </c>
    </row>
    <row r="2384" spans="1:65" s="2" customFormat="1" ht="24.2" customHeight="1">
      <c r="A2384" s="35"/>
      <c r="B2384" s="36"/>
      <c r="C2384" s="224" t="s">
        <v>3004</v>
      </c>
      <c r="D2384" s="224" t="s">
        <v>576</v>
      </c>
      <c r="E2384" s="225" t="s">
        <v>3005</v>
      </c>
      <c r="F2384" s="226" t="s">
        <v>3006</v>
      </c>
      <c r="G2384" s="227" t="s">
        <v>217</v>
      </c>
      <c r="H2384" s="228">
        <v>140.4</v>
      </c>
      <c r="I2384" s="229"/>
      <c r="J2384" s="230">
        <f>ROUND(I2384*H2384,2)</f>
        <v>0</v>
      </c>
      <c r="K2384" s="231"/>
      <c r="L2384" s="232"/>
      <c r="M2384" s="233" t="s">
        <v>1</v>
      </c>
      <c r="N2384" s="234" t="s">
        <v>42</v>
      </c>
      <c r="O2384" s="72"/>
      <c r="P2384" s="203">
        <f>O2384*H2384</f>
        <v>0</v>
      </c>
      <c r="Q2384" s="203">
        <v>2.3E-2</v>
      </c>
      <c r="R2384" s="203">
        <f>Q2384*H2384</f>
        <v>3.2292000000000001</v>
      </c>
      <c r="S2384" s="203">
        <v>0</v>
      </c>
      <c r="T2384" s="204">
        <f>S2384*H2384</f>
        <v>0</v>
      </c>
      <c r="U2384" s="35"/>
      <c r="V2384" s="35"/>
      <c r="W2384" s="35"/>
      <c r="X2384" s="35"/>
      <c r="Y2384" s="35"/>
      <c r="Z2384" s="35"/>
      <c r="AA2384" s="35"/>
      <c r="AB2384" s="35"/>
      <c r="AC2384" s="35"/>
      <c r="AD2384" s="35"/>
      <c r="AE2384" s="35"/>
      <c r="AR2384" s="205" t="s">
        <v>341</v>
      </c>
      <c r="AT2384" s="205" t="s">
        <v>576</v>
      </c>
      <c r="AU2384" s="205" t="s">
        <v>87</v>
      </c>
      <c r="AY2384" s="18" t="s">
        <v>209</v>
      </c>
      <c r="BE2384" s="206">
        <f>IF(N2384="základní",J2384,0)</f>
        <v>0</v>
      </c>
      <c r="BF2384" s="206">
        <f>IF(N2384="snížená",J2384,0)</f>
        <v>0</v>
      </c>
      <c r="BG2384" s="206">
        <f>IF(N2384="zákl. přenesená",J2384,0)</f>
        <v>0</v>
      </c>
      <c r="BH2384" s="206">
        <f>IF(N2384="sníž. přenesená",J2384,0)</f>
        <v>0</v>
      </c>
      <c r="BI2384" s="206">
        <f>IF(N2384="nulová",J2384,0)</f>
        <v>0</v>
      </c>
      <c r="BJ2384" s="18" t="s">
        <v>85</v>
      </c>
      <c r="BK2384" s="206">
        <f>ROUND(I2384*H2384,2)</f>
        <v>0</v>
      </c>
      <c r="BL2384" s="18" t="s">
        <v>276</v>
      </c>
      <c r="BM2384" s="205" t="s">
        <v>3007</v>
      </c>
    </row>
    <row r="2385" spans="1:65" s="13" customFormat="1">
      <c r="B2385" s="212"/>
      <c r="C2385" s="213"/>
      <c r="D2385" s="214" t="s">
        <v>555</v>
      </c>
      <c r="E2385" s="215" t="s">
        <v>1</v>
      </c>
      <c r="F2385" s="216" t="s">
        <v>3008</v>
      </c>
      <c r="G2385" s="213"/>
      <c r="H2385" s="217">
        <v>140.4</v>
      </c>
      <c r="I2385" s="218"/>
      <c r="J2385" s="213"/>
      <c r="K2385" s="213"/>
      <c r="L2385" s="219"/>
      <c r="M2385" s="220"/>
      <c r="N2385" s="221"/>
      <c r="O2385" s="221"/>
      <c r="P2385" s="221"/>
      <c r="Q2385" s="221"/>
      <c r="R2385" s="221"/>
      <c r="S2385" s="221"/>
      <c r="T2385" s="222"/>
      <c r="AT2385" s="223" t="s">
        <v>555</v>
      </c>
      <c r="AU2385" s="223" t="s">
        <v>87</v>
      </c>
      <c r="AV2385" s="13" t="s">
        <v>87</v>
      </c>
      <c r="AW2385" s="13" t="s">
        <v>32</v>
      </c>
      <c r="AX2385" s="13" t="s">
        <v>85</v>
      </c>
      <c r="AY2385" s="223" t="s">
        <v>209</v>
      </c>
    </row>
    <row r="2386" spans="1:65" s="2" customFormat="1" ht="24.2" customHeight="1">
      <c r="A2386" s="35"/>
      <c r="B2386" s="36"/>
      <c r="C2386" s="193" t="s">
        <v>3009</v>
      </c>
      <c r="D2386" s="193" t="s">
        <v>214</v>
      </c>
      <c r="E2386" s="194" t="s">
        <v>3010</v>
      </c>
      <c r="F2386" s="195" t="s">
        <v>3011</v>
      </c>
      <c r="G2386" s="196" t="s">
        <v>318</v>
      </c>
      <c r="H2386" s="197">
        <v>351</v>
      </c>
      <c r="I2386" s="198"/>
      <c r="J2386" s="199">
        <f>ROUND(I2386*H2386,2)</f>
        <v>0</v>
      </c>
      <c r="K2386" s="200"/>
      <c r="L2386" s="40"/>
      <c r="M2386" s="201" t="s">
        <v>1</v>
      </c>
      <c r="N2386" s="202" t="s">
        <v>42</v>
      </c>
      <c r="O2386" s="72"/>
      <c r="P2386" s="203">
        <f>O2386*H2386</f>
        <v>0</v>
      </c>
      <c r="Q2386" s="203">
        <v>7.5000000000000002E-4</v>
      </c>
      <c r="R2386" s="203">
        <f>Q2386*H2386</f>
        <v>0.26324999999999998</v>
      </c>
      <c r="S2386" s="203">
        <v>0</v>
      </c>
      <c r="T2386" s="204">
        <f>S2386*H2386</f>
        <v>0</v>
      </c>
      <c r="U2386" s="35"/>
      <c r="V2386" s="35"/>
      <c r="W2386" s="35"/>
      <c r="X2386" s="35"/>
      <c r="Y2386" s="35"/>
      <c r="Z2386" s="35"/>
      <c r="AA2386" s="35"/>
      <c r="AB2386" s="35"/>
      <c r="AC2386" s="35"/>
      <c r="AD2386" s="35"/>
      <c r="AE2386" s="35"/>
      <c r="AR2386" s="205" t="s">
        <v>276</v>
      </c>
      <c r="AT2386" s="205" t="s">
        <v>214</v>
      </c>
      <c r="AU2386" s="205" t="s">
        <v>87</v>
      </c>
      <c r="AY2386" s="18" t="s">
        <v>209</v>
      </c>
      <c r="BE2386" s="206">
        <f>IF(N2386="základní",J2386,0)</f>
        <v>0</v>
      </c>
      <c r="BF2386" s="206">
        <f>IF(N2386="snížená",J2386,0)</f>
        <v>0</v>
      </c>
      <c r="BG2386" s="206">
        <f>IF(N2386="zákl. přenesená",J2386,0)</f>
        <v>0</v>
      </c>
      <c r="BH2386" s="206">
        <f>IF(N2386="sníž. přenesená",J2386,0)</f>
        <v>0</v>
      </c>
      <c r="BI2386" s="206">
        <f>IF(N2386="nulová",J2386,0)</f>
        <v>0</v>
      </c>
      <c r="BJ2386" s="18" t="s">
        <v>85</v>
      </c>
      <c r="BK2386" s="206">
        <f>ROUND(I2386*H2386,2)</f>
        <v>0</v>
      </c>
      <c r="BL2386" s="18" t="s">
        <v>276</v>
      </c>
      <c r="BM2386" s="205" t="s">
        <v>3012</v>
      </c>
    </row>
    <row r="2387" spans="1:65" s="2" customFormat="1" ht="24.2" customHeight="1">
      <c r="A2387" s="35"/>
      <c r="B2387" s="36"/>
      <c r="C2387" s="224" t="s">
        <v>3013</v>
      </c>
      <c r="D2387" s="224" t="s">
        <v>576</v>
      </c>
      <c r="E2387" s="225" t="s">
        <v>3005</v>
      </c>
      <c r="F2387" s="226" t="s">
        <v>3006</v>
      </c>
      <c r="G2387" s="227" t="s">
        <v>217</v>
      </c>
      <c r="H2387" s="228">
        <v>70.2</v>
      </c>
      <c r="I2387" s="229"/>
      <c r="J2387" s="230">
        <f>ROUND(I2387*H2387,2)</f>
        <v>0</v>
      </c>
      <c r="K2387" s="231"/>
      <c r="L2387" s="232"/>
      <c r="M2387" s="233" t="s">
        <v>1</v>
      </c>
      <c r="N2387" s="234" t="s">
        <v>42</v>
      </c>
      <c r="O2387" s="72"/>
      <c r="P2387" s="203">
        <f>O2387*H2387</f>
        <v>0</v>
      </c>
      <c r="Q2387" s="203">
        <v>2.3E-2</v>
      </c>
      <c r="R2387" s="203">
        <f>Q2387*H2387</f>
        <v>1.6146</v>
      </c>
      <c r="S2387" s="203">
        <v>0</v>
      </c>
      <c r="T2387" s="204">
        <f>S2387*H2387</f>
        <v>0</v>
      </c>
      <c r="U2387" s="35"/>
      <c r="V2387" s="35"/>
      <c r="W2387" s="35"/>
      <c r="X2387" s="35"/>
      <c r="Y2387" s="35"/>
      <c r="Z2387" s="35"/>
      <c r="AA2387" s="35"/>
      <c r="AB2387" s="35"/>
      <c r="AC2387" s="35"/>
      <c r="AD2387" s="35"/>
      <c r="AE2387" s="35"/>
      <c r="AR2387" s="205" t="s">
        <v>341</v>
      </c>
      <c r="AT2387" s="205" t="s">
        <v>576</v>
      </c>
      <c r="AU2387" s="205" t="s">
        <v>87</v>
      </c>
      <c r="AY2387" s="18" t="s">
        <v>209</v>
      </c>
      <c r="BE2387" s="206">
        <f>IF(N2387="základní",J2387,0)</f>
        <v>0</v>
      </c>
      <c r="BF2387" s="206">
        <f>IF(N2387="snížená",J2387,0)</f>
        <v>0</v>
      </c>
      <c r="BG2387" s="206">
        <f>IF(N2387="zákl. přenesená",J2387,0)</f>
        <v>0</v>
      </c>
      <c r="BH2387" s="206">
        <f>IF(N2387="sníž. přenesená",J2387,0)</f>
        <v>0</v>
      </c>
      <c r="BI2387" s="206">
        <f>IF(N2387="nulová",J2387,0)</f>
        <v>0</v>
      </c>
      <c r="BJ2387" s="18" t="s">
        <v>85</v>
      </c>
      <c r="BK2387" s="206">
        <f>ROUND(I2387*H2387,2)</f>
        <v>0</v>
      </c>
      <c r="BL2387" s="18" t="s">
        <v>276</v>
      </c>
      <c r="BM2387" s="205" t="s">
        <v>3014</v>
      </c>
    </row>
    <row r="2388" spans="1:65" s="13" customFormat="1">
      <c r="B2388" s="212"/>
      <c r="C2388" s="213"/>
      <c r="D2388" s="214" t="s">
        <v>555</v>
      </c>
      <c r="E2388" s="215" t="s">
        <v>1</v>
      </c>
      <c r="F2388" s="216" t="s">
        <v>3015</v>
      </c>
      <c r="G2388" s="213"/>
      <c r="H2388" s="217">
        <v>70.2</v>
      </c>
      <c r="I2388" s="218"/>
      <c r="J2388" s="213"/>
      <c r="K2388" s="213"/>
      <c r="L2388" s="219"/>
      <c r="M2388" s="220"/>
      <c r="N2388" s="221"/>
      <c r="O2388" s="221"/>
      <c r="P2388" s="221"/>
      <c r="Q2388" s="221"/>
      <c r="R2388" s="221"/>
      <c r="S2388" s="221"/>
      <c r="T2388" s="222"/>
      <c r="AT2388" s="223" t="s">
        <v>555</v>
      </c>
      <c r="AU2388" s="223" t="s">
        <v>87</v>
      </c>
      <c r="AV2388" s="13" t="s">
        <v>87</v>
      </c>
      <c r="AW2388" s="13" t="s">
        <v>32</v>
      </c>
      <c r="AX2388" s="13" t="s">
        <v>85</v>
      </c>
      <c r="AY2388" s="223" t="s">
        <v>209</v>
      </c>
    </row>
    <row r="2389" spans="1:65" s="2" customFormat="1" ht="24.2" customHeight="1">
      <c r="A2389" s="35"/>
      <c r="B2389" s="36"/>
      <c r="C2389" s="193" t="s">
        <v>3016</v>
      </c>
      <c r="D2389" s="193" t="s">
        <v>214</v>
      </c>
      <c r="E2389" s="194" t="s">
        <v>3017</v>
      </c>
      <c r="F2389" s="195" t="s">
        <v>3018</v>
      </c>
      <c r="G2389" s="196" t="s">
        <v>318</v>
      </c>
      <c r="H2389" s="197">
        <v>2470.37</v>
      </c>
      <c r="I2389" s="198"/>
      <c r="J2389" s="199">
        <f>ROUND(I2389*H2389,2)</f>
        <v>0</v>
      </c>
      <c r="K2389" s="200"/>
      <c r="L2389" s="40"/>
      <c r="M2389" s="201" t="s">
        <v>1</v>
      </c>
      <c r="N2389" s="202" t="s">
        <v>42</v>
      </c>
      <c r="O2389" s="72"/>
      <c r="P2389" s="203">
        <f>O2389*H2389</f>
        <v>0</v>
      </c>
      <c r="Q2389" s="203">
        <v>5.8E-4</v>
      </c>
      <c r="R2389" s="203">
        <f>Q2389*H2389</f>
        <v>1.4328145999999999</v>
      </c>
      <c r="S2389" s="203">
        <v>0</v>
      </c>
      <c r="T2389" s="204">
        <f>S2389*H2389</f>
        <v>0</v>
      </c>
      <c r="U2389" s="35"/>
      <c r="V2389" s="35"/>
      <c r="W2389" s="35"/>
      <c r="X2389" s="35"/>
      <c r="Y2389" s="35"/>
      <c r="Z2389" s="35"/>
      <c r="AA2389" s="35"/>
      <c r="AB2389" s="35"/>
      <c r="AC2389" s="35"/>
      <c r="AD2389" s="35"/>
      <c r="AE2389" s="35"/>
      <c r="AR2389" s="205" t="s">
        <v>276</v>
      </c>
      <c r="AT2389" s="205" t="s">
        <v>214</v>
      </c>
      <c r="AU2389" s="205" t="s">
        <v>87</v>
      </c>
      <c r="AY2389" s="18" t="s">
        <v>209</v>
      </c>
      <c r="BE2389" s="206">
        <f>IF(N2389="základní",J2389,0)</f>
        <v>0</v>
      </c>
      <c r="BF2389" s="206">
        <f>IF(N2389="snížená",J2389,0)</f>
        <v>0</v>
      </c>
      <c r="BG2389" s="206">
        <f>IF(N2389="zákl. přenesená",J2389,0)</f>
        <v>0</v>
      </c>
      <c r="BH2389" s="206">
        <f>IF(N2389="sníž. přenesená",J2389,0)</f>
        <v>0</v>
      </c>
      <c r="BI2389" s="206">
        <f>IF(N2389="nulová",J2389,0)</f>
        <v>0</v>
      </c>
      <c r="BJ2389" s="18" t="s">
        <v>85</v>
      </c>
      <c r="BK2389" s="206">
        <f>ROUND(I2389*H2389,2)</f>
        <v>0</v>
      </c>
      <c r="BL2389" s="18" t="s">
        <v>276</v>
      </c>
      <c r="BM2389" s="205" t="s">
        <v>3019</v>
      </c>
    </row>
    <row r="2390" spans="1:65" s="13" customFormat="1">
      <c r="B2390" s="212"/>
      <c r="C2390" s="213"/>
      <c r="D2390" s="214" t="s">
        <v>555</v>
      </c>
      <c r="E2390" s="215" t="s">
        <v>1</v>
      </c>
      <c r="F2390" s="216" t="s">
        <v>3020</v>
      </c>
      <c r="G2390" s="213"/>
      <c r="H2390" s="217">
        <v>2470.37</v>
      </c>
      <c r="I2390" s="218"/>
      <c r="J2390" s="213"/>
      <c r="K2390" s="213"/>
      <c r="L2390" s="219"/>
      <c r="M2390" s="220"/>
      <c r="N2390" s="221"/>
      <c r="O2390" s="221"/>
      <c r="P2390" s="221"/>
      <c r="Q2390" s="221"/>
      <c r="R2390" s="221"/>
      <c r="S2390" s="221"/>
      <c r="T2390" s="222"/>
      <c r="AT2390" s="223" t="s">
        <v>555</v>
      </c>
      <c r="AU2390" s="223" t="s">
        <v>87</v>
      </c>
      <c r="AV2390" s="13" t="s">
        <v>87</v>
      </c>
      <c r="AW2390" s="13" t="s">
        <v>32</v>
      </c>
      <c r="AX2390" s="13" t="s">
        <v>85</v>
      </c>
      <c r="AY2390" s="223" t="s">
        <v>209</v>
      </c>
    </row>
    <row r="2391" spans="1:65" s="2" customFormat="1" ht="24.2" customHeight="1">
      <c r="A2391" s="35"/>
      <c r="B2391" s="36"/>
      <c r="C2391" s="224" t="s">
        <v>3021</v>
      </c>
      <c r="D2391" s="224" t="s">
        <v>576</v>
      </c>
      <c r="E2391" s="225" t="s">
        <v>3005</v>
      </c>
      <c r="F2391" s="226" t="s">
        <v>3006</v>
      </c>
      <c r="G2391" s="227" t="s">
        <v>217</v>
      </c>
      <c r="H2391" s="228">
        <v>271.74099999999999</v>
      </c>
      <c r="I2391" s="229"/>
      <c r="J2391" s="230">
        <f>ROUND(I2391*H2391,2)</f>
        <v>0</v>
      </c>
      <c r="K2391" s="231"/>
      <c r="L2391" s="232"/>
      <c r="M2391" s="233" t="s">
        <v>1</v>
      </c>
      <c r="N2391" s="234" t="s">
        <v>42</v>
      </c>
      <c r="O2391" s="72"/>
      <c r="P2391" s="203">
        <f>O2391*H2391</f>
        <v>0</v>
      </c>
      <c r="Q2391" s="203">
        <v>2.3E-2</v>
      </c>
      <c r="R2391" s="203">
        <f>Q2391*H2391</f>
        <v>6.2500429999999998</v>
      </c>
      <c r="S2391" s="203">
        <v>0</v>
      </c>
      <c r="T2391" s="204">
        <f>S2391*H2391</f>
        <v>0</v>
      </c>
      <c r="U2391" s="35"/>
      <c r="V2391" s="35"/>
      <c r="W2391" s="35"/>
      <c r="X2391" s="35"/>
      <c r="Y2391" s="35"/>
      <c r="Z2391" s="35"/>
      <c r="AA2391" s="35"/>
      <c r="AB2391" s="35"/>
      <c r="AC2391" s="35"/>
      <c r="AD2391" s="35"/>
      <c r="AE2391" s="35"/>
      <c r="AR2391" s="205" t="s">
        <v>341</v>
      </c>
      <c r="AT2391" s="205" t="s">
        <v>576</v>
      </c>
      <c r="AU2391" s="205" t="s">
        <v>87</v>
      </c>
      <c r="AY2391" s="18" t="s">
        <v>209</v>
      </c>
      <c r="BE2391" s="206">
        <f>IF(N2391="základní",J2391,0)</f>
        <v>0</v>
      </c>
      <c r="BF2391" s="206">
        <f>IF(N2391="snížená",J2391,0)</f>
        <v>0</v>
      </c>
      <c r="BG2391" s="206">
        <f>IF(N2391="zákl. přenesená",J2391,0)</f>
        <v>0</v>
      </c>
      <c r="BH2391" s="206">
        <f>IF(N2391="sníž. přenesená",J2391,0)</f>
        <v>0</v>
      </c>
      <c r="BI2391" s="206">
        <f>IF(N2391="nulová",J2391,0)</f>
        <v>0</v>
      </c>
      <c r="BJ2391" s="18" t="s">
        <v>85</v>
      </c>
      <c r="BK2391" s="206">
        <f>ROUND(I2391*H2391,2)</f>
        <v>0</v>
      </c>
      <c r="BL2391" s="18" t="s">
        <v>276</v>
      </c>
      <c r="BM2391" s="205" t="s">
        <v>3022</v>
      </c>
    </row>
    <row r="2392" spans="1:65" s="13" customFormat="1">
      <c r="B2392" s="212"/>
      <c r="C2392" s="213"/>
      <c r="D2392" s="214" t="s">
        <v>555</v>
      </c>
      <c r="E2392" s="215" t="s">
        <v>1</v>
      </c>
      <c r="F2392" s="216" t="s">
        <v>3023</v>
      </c>
      <c r="G2392" s="213"/>
      <c r="H2392" s="217">
        <v>271.74099999999999</v>
      </c>
      <c r="I2392" s="218"/>
      <c r="J2392" s="213"/>
      <c r="K2392" s="213"/>
      <c r="L2392" s="219"/>
      <c r="M2392" s="220"/>
      <c r="N2392" s="221"/>
      <c r="O2392" s="221"/>
      <c r="P2392" s="221"/>
      <c r="Q2392" s="221"/>
      <c r="R2392" s="221"/>
      <c r="S2392" s="221"/>
      <c r="T2392" s="222"/>
      <c r="AT2392" s="223" t="s">
        <v>555</v>
      </c>
      <c r="AU2392" s="223" t="s">
        <v>87</v>
      </c>
      <c r="AV2392" s="13" t="s">
        <v>87</v>
      </c>
      <c r="AW2392" s="13" t="s">
        <v>32</v>
      </c>
      <c r="AX2392" s="13" t="s">
        <v>85</v>
      </c>
      <c r="AY2392" s="223" t="s">
        <v>209</v>
      </c>
    </row>
    <row r="2393" spans="1:65" s="2" customFormat="1" ht="24.2" customHeight="1">
      <c r="A2393" s="35"/>
      <c r="B2393" s="36"/>
      <c r="C2393" s="193" t="s">
        <v>3024</v>
      </c>
      <c r="D2393" s="193" t="s">
        <v>214</v>
      </c>
      <c r="E2393" s="194" t="s">
        <v>3017</v>
      </c>
      <c r="F2393" s="195" t="s">
        <v>3018</v>
      </c>
      <c r="G2393" s="196" t="s">
        <v>318</v>
      </c>
      <c r="H2393" s="197">
        <v>349.82</v>
      </c>
      <c r="I2393" s="198"/>
      <c r="J2393" s="199">
        <f>ROUND(I2393*H2393,2)</f>
        <v>0</v>
      </c>
      <c r="K2393" s="200"/>
      <c r="L2393" s="40"/>
      <c r="M2393" s="201" t="s">
        <v>1</v>
      </c>
      <c r="N2393" s="202" t="s">
        <v>42</v>
      </c>
      <c r="O2393" s="72"/>
      <c r="P2393" s="203">
        <f>O2393*H2393</f>
        <v>0</v>
      </c>
      <c r="Q2393" s="203">
        <v>5.8E-4</v>
      </c>
      <c r="R2393" s="203">
        <f>Q2393*H2393</f>
        <v>0.20289560000000001</v>
      </c>
      <c r="S2393" s="203">
        <v>0</v>
      </c>
      <c r="T2393" s="204">
        <f>S2393*H2393</f>
        <v>0</v>
      </c>
      <c r="U2393" s="35"/>
      <c r="V2393" s="35"/>
      <c r="W2393" s="35"/>
      <c r="X2393" s="35"/>
      <c r="Y2393" s="35"/>
      <c r="Z2393" s="35"/>
      <c r="AA2393" s="35"/>
      <c r="AB2393" s="35"/>
      <c r="AC2393" s="35"/>
      <c r="AD2393" s="35"/>
      <c r="AE2393" s="35"/>
      <c r="AR2393" s="205" t="s">
        <v>276</v>
      </c>
      <c r="AT2393" s="205" t="s">
        <v>214</v>
      </c>
      <c r="AU2393" s="205" t="s">
        <v>87</v>
      </c>
      <c r="AY2393" s="18" t="s">
        <v>209</v>
      </c>
      <c r="BE2393" s="206">
        <f>IF(N2393="základní",J2393,0)</f>
        <v>0</v>
      </c>
      <c r="BF2393" s="206">
        <f>IF(N2393="snížená",J2393,0)</f>
        <v>0</v>
      </c>
      <c r="BG2393" s="206">
        <f>IF(N2393="zákl. přenesená",J2393,0)</f>
        <v>0</v>
      </c>
      <c r="BH2393" s="206">
        <f>IF(N2393="sníž. přenesená",J2393,0)</f>
        <v>0</v>
      </c>
      <c r="BI2393" s="206">
        <f>IF(N2393="nulová",J2393,0)</f>
        <v>0</v>
      </c>
      <c r="BJ2393" s="18" t="s">
        <v>85</v>
      </c>
      <c r="BK2393" s="206">
        <f>ROUND(I2393*H2393,2)</f>
        <v>0</v>
      </c>
      <c r="BL2393" s="18" t="s">
        <v>276</v>
      </c>
      <c r="BM2393" s="205" t="s">
        <v>3025</v>
      </c>
    </row>
    <row r="2394" spans="1:65" s="13" customFormat="1">
      <c r="B2394" s="212"/>
      <c r="C2394" s="213"/>
      <c r="D2394" s="214" t="s">
        <v>555</v>
      </c>
      <c r="E2394" s="215" t="s">
        <v>1</v>
      </c>
      <c r="F2394" s="216" t="s">
        <v>3026</v>
      </c>
      <c r="G2394" s="213"/>
      <c r="H2394" s="217">
        <v>349.82</v>
      </c>
      <c r="I2394" s="218"/>
      <c r="J2394" s="213"/>
      <c r="K2394" s="213"/>
      <c r="L2394" s="219"/>
      <c r="M2394" s="220"/>
      <c r="N2394" s="221"/>
      <c r="O2394" s="221"/>
      <c r="P2394" s="221"/>
      <c r="Q2394" s="221"/>
      <c r="R2394" s="221"/>
      <c r="S2394" s="221"/>
      <c r="T2394" s="222"/>
      <c r="AT2394" s="223" t="s">
        <v>555</v>
      </c>
      <c r="AU2394" s="223" t="s">
        <v>87</v>
      </c>
      <c r="AV2394" s="13" t="s">
        <v>87</v>
      </c>
      <c r="AW2394" s="13" t="s">
        <v>32</v>
      </c>
      <c r="AX2394" s="13" t="s">
        <v>85</v>
      </c>
      <c r="AY2394" s="223" t="s">
        <v>209</v>
      </c>
    </row>
    <row r="2395" spans="1:65" s="2" customFormat="1" ht="24.2" customHeight="1">
      <c r="A2395" s="35"/>
      <c r="B2395" s="36"/>
      <c r="C2395" s="224" t="s">
        <v>3027</v>
      </c>
      <c r="D2395" s="224" t="s">
        <v>576</v>
      </c>
      <c r="E2395" s="225" t="s">
        <v>3028</v>
      </c>
      <c r="F2395" s="226" t="s">
        <v>3029</v>
      </c>
      <c r="G2395" s="227" t="s">
        <v>217</v>
      </c>
      <c r="H2395" s="228">
        <v>38.479999999999997</v>
      </c>
      <c r="I2395" s="229"/>
      <c r="J2395" s="230">
        <f>ROUND(I2395*H2395,2)</f>
        <v>0</v>
      </c>
      <c r="K2395" s="231"/>
      <c r="L2395" s="232"/>
      <c r="M2395" s="233" t="s">
        <v>1</v>
      </c>
      <c r="N2395" s="234" t="s">
        <v>42</v>
      </c>
      <c r="O2395" s="72"/>
      <c r="P2395" s="203">
        <f>O2395*H2395</f>
        <v>0</v>
      </c>
      <c r="Q2395" s="203">
        <v>1.7999999999999999E-2</v>
      </c>
      <c r="R2395" s="203">
        <f>Q2395*H2395</f>
        <v>0.69263999999999992</v>
      </c>
      <c r="S2395" s="203">
        <v>0</v>
      </c>
      <c r="T2395" s="204">
        <f>S2395*H2395</f>
        <v>0</v>
      </c>
      <c r="U2395" s="35"/>
      <c r="V2395" s="35"/>
      <c r="W2395" s="35"/>
      <c r="X2395" s="35"/>
      <c r="Y2395" s="35"/>
      <c r="Z2395" s="35"/>
      <c r="AA2395" s="35"/>
      <c r="AB2395" s="35"/>
      <c r="AC2395" s="35"/>
      <c r="AD2395" s="35"/>
      <c r="AE2395" s="35"/>
      <c r="AR2395" s="205" t="s">
        <v>341</v>
      </c>
      <c r="AT2395" s="205" t="s">
        <v>576</v>
      </c>
      <c r="AU2395" s="205" t="s">
        <v>87</v>
      </c>
      <c r="AY2395" s="18" t="s">
        <v>209</v>
      </c>
      <c r="BE2395" s="206">
        <f>IF(N2395="základní",J2395,0)</f>
        <v>0</v>
      </c>
      <c r="BF2395" s="206">
        <f>IF(N2395="snížená",J2395,0)</f>
        <v>0</v>
      </c>
      <c r="BG2395" s="206">
        <f>IF(N2395="zákl. přenesená",J2395,0)</f>
        <v>0</v>
      </c>
      <c r="BH2395" s="206">
        <f>IF(N2395="sníž. přenesená",J2395,0)</f>
        <v>0</v>
      </c>
      <c r="BI2395" s="206">
        <f>IF(N2395="nulová",J2395,0)</f>
        <v>0</v>
      </c>
      <c r="BJ2395" s="18" t="s">
        <v>85</v>
      </c>
      <c r="BK2395" s="206">
        <f>ROUND(I2395*H2395,2)</f>
        <v>0</v>
      </c>
      <c r="BL2395" s="18" t="s">
        <v>276</v>
      </c>
      <c r="BM2395" s="205" t="s">
        <v>3030</v>
      </c>
    </row>
    <row r="2396" spans="1:65" s="13" customFormat="1">
      <c r="B2396" s="212"/>
      <c r="C2396" s="213"/>
      <c r="D2396" s="214" t="s">
        <v>555</v>
      </c>
      <c r="E2396" s="215" t="s">
        <v>1</v>
      </c>
      <c r="F2396" s="216" t="s">
        <v>3031</v>
      </c>
      <c r="G2396" s="213"/>
      <c r="H2396" s="217">
        <v>38.479999999999997</v>
      </c>
      <c r="I2396" s="218"/>
      <c r="J2396" s="213"/>
      <c r="K2396" s="213"/>
      <c r="L2396" s="219"/>
      <c r="M2396" s="220"/>
      <c r="N2396" s="221"/>
      <c r="O2396" s="221"/>
      <c r="P2396" s="221"/>
      <c r="Q2396" s="221"/>
      <c r="R2396" s="221"/>
      <c r="S2396" s="221"/>
      <c r="T2396" s="222"/>
      <c r="AT2396" s="223" t="s">
        <v>555</v>
      </c>
      <c r="AU2396" s="223" t="s">
        <v>87</v>
      </c>
      <c r="AV2396" s="13" t="s">
        <v>87</v>
      </c>
      <c r="AW2396" s="13" t="s">
        <v>32</v>
      </c>
      <c r="AX2396" s="13" t="s">
        <v>85</v>
      </c>
      <c r="AY2396" s="223" t="s">
        <v>209</v>
      </c>
    </row>
    <row r="2397" spans="1:65" s="2" customFormat="1" ht="24.2" customHeight="1">
      <c r="A2397" s="35"/>
      <c r="B2397" s="36"/>
      <c r="C2397" s="193" t="s">
        <v>3032</v>
      </c>
      <c r="D2397" s="193" t="s">
        <v>214</v>
      </c>
      <c r="E2397" s="194" t="s">
        <v>3017</v>
      </c>
      <c r="F2397" s="195" t="s">
        <v>3018</v>
      </c>
      <c r="G2397" s="196" t="s">
        <v>318</v>
      </c>
      <c r="H2397" s="197">
        <v>229.29</v>
      </c>
      <c r="I2397" s="198"/>
      <c r="J2397" s="199">
        <f>ROUND(I2397*H2397,2)</f>
        <v>0</v>
      </c>
      <c r="K2397" s="200"/>
      <c r="L2397" s="40"/>
      <c r="M2397" s="201" t="s">
        <v>1</v>
      </c>
      <c r="N2397" s="202" t="s">
        <v>42</v>
      </c>
      <c r="O2397" s="72"/>
      <c r="P2397" s="203">
        <f>O2397*H2397</f>
        <v>0</v>
      </c>
      <c r="Q2397" s="203">
        <v>5.8E-4</v>
      </c>
      <c r="R2397" s="203">
        <f>Q2397*H2397</f>
        <v>0.1329882</v>
      </c>
      <c r="S2397" s="203">
        <v>0</v>
      </c>
      <c r="T2397" s="204">
        <f>S2397*H2397</f>
        <v>0</v>
      </c>
      <c r="U2397" s="35"/>
      <c r="V2397" s="35"/>
      <c r="W2397" s="35"/>
      <c r="X2397" s="35"/>
      <c r="Y2397" s="35"/>
      <c r="Z2397" s="35"/>
      <c r="AA2397" s="35"/>
      <c r="AB2397" s="35"/>
      <c r="AC2397" s="35"/>
      <c r="AD2397" s="35"/>
      <c r="AE2397" s="35"/>
      <c r="AR2397" s="205" t="s">
        <v>276</v>
      </c>
      <c r="AT2397" s="205" t="s">
        <v>214</v>
      </c>
      <c r="AU2397" s="205" t="s">
        <v>87</v>
      </c>
      <c r="AY2397" s="18" t="s">
        <v>209</v>
      </c>
      <c r="BE2397" s="206">
        <f>IF(N2397="základní",J2397,0)</f>
        <v>0</v>
      </c>
      <c r="BF2397" s="206">
        <f>IF(N2397="snížená",J2397,0)</f>
        <v>0</v>
      </c>
      <c r="BG2397" s="206">
        <f>IF(N2397="zákl. přenesená",J2397,0)</f>
        <v>0</v>
      </c>
      <c r="BH2397" s="206">
        <f>IF(N2397="sníž. přenesená",J2397,0)</f>
        <v>0</v>
      </c>
      <c r="BI2397" s="206">
        <f>IF(N2397="nulová",J2397,0)</f>
        <v>0</v>
      </c>
      <c r="BJ2397" s="18" t="s">
        <v>85</v>
      </c>
      <c r="BK2397" s="206">
        <f>ROUND(I2397*H2397,2)</f>
        <v>0</v>
      </c>
      <c r="BL2397" s="18" t="s">
        <v>276</v>
      </c>
      <c r="BM2397" s="205" t="s">
        <v>3033</v>
      </c>
    </row>
    <row r="2398" spans="1:65" s="13" customFormat="1">
      <c r="B2398" s="212"/>
      <c r="C2398" s="213"/>
      <c r="D2398" s="214" t="s">
        <v>555</v>
      </c>
      <c r="E2398" s="215" t="s">
        <v>1</v>
      </c>
      <c r="F2398" s="216" t="s">
        <v>3034</v>
      </c>
      <c r="G2398" s="213"/>
      <c r="H2398" s="217">
        <v>229.29</v>
      </c>
      <c r="I2398" s="218"/>
      <c r="J2398" s="213"/>
      <c r="K2398" s="213"/>
      <c r="L2398" s="219"/>
      <c r="M2398" s="220"/>
      <c r="N2398" s="221"/>
      <c r="O2398" s="221"/>
      <c r="P2398" s="221"/>
      <c r="Q2398" s="221"/>
      <c r="R2398" s="221"/>
      <c r="S2398" s="221"/>
      <c r="T2398" s="222"/>
      <c r="AT2398" s="223" t="s">
        <v>555</v>
      </c>
      <c r="AU2398" s="223" t="s">
        <v>87</v>
      </c>
      <c r="AV2398" s="13" t="s">
        <v>87</v>
      </c>
      <c r="AW2398" s="13" t="s">
        <v>32</v>
      </c>
      <c r="AX2398" s="13" t="s">
        <v>85</v>
      </c>
      <c r="AY2398" s="223" t="s">
        <v>209</v>
      </c>
    </row>
    <row r="2399" spans="1:65" s="2" customFormat="1" ht="37.9" customHeight="1">
      <c r="A2399" s="35"/>
      <c r="B2399" s="36"/>
      <c r="C2399" s="224" t="s">
        <v>3035</v>
      </c>
      <c r="D2399" s="224" t="s">
        <v>576</v>
      </c>
      <c r="E2399" s="225" t="s">
        <v>3036</v>
      </c>
      <c r="F2399" s="226" t="s">
        <v>3037</v>
      </c>
      <c r="G2399" s="227" t="s">
        <v>217</v>
      </c>
      <c r="H2399" s="228">
        <v>25.222000000000001</v>
      </c>
      <c r="I2399" s="229"/>
      <c r="J2399" s="230">
        <f>ROUND(I2399*H2399,2)</f>
        <v>0</v>
      </c>
      <c r="K2399" s="231"/>
      <c r="L2399" s="232"/>
      <c r="M2399" s="233" t="s">
        <v>1</v>
      </c>
      <c r="N2399" s="234" t="s">
        <v>42</v>
      </c>
      <c r="O2399" s="72"/>
      <c r="P2399" s="203">
        <f>O2399*H2399</f>
        <v>0</v>
      </c>
      <c r="Q2399" s="203">
        <v>1.9199999999999998E-2</v>
      </c>
      <c r="R2399" s="203">
        <f>Q2399*H2399</f>
        <v>0.48426239999999998</v>
      </c>
      <c r="S2399" s="203">
        <v>0</v>
      </c>
      <c r="T2399" s="204">
        <f>S2399*H2399</f>
        <v>0</v>
      </c>
      <c r="U2399" s="35"/>
      <c r="V2399" s="35"/>
      <c r="W2399" s="35"/>
      <c r="X2399" s="35"/>
      <c r="Y2399" s="35"/>
      <c r="Z2399" s="35"/>
      <c r="AA2399" s="35"/>
      <c r="AB2399" s="35"/>
      <c r="AC2399" s="35"/>
      <c r="AD2399" s="35"/>
      <c r="AE2399" s="35"/>
      <c r="AR2399" s="205" t="s">
        <v>341</v>
      </c>
      <c r="AT2399" s="205" t="s">
        <v>576</v>
      </c>
      <c r="AU2399" s="205" t="s">
        <v>87</v>
      </c>
      <c r="AY2399" s="18" t="s">
        <v>209</v>
      </c>
      <c r="BE2399" s="206">
        <f>IF(N2399="základní",J2399,0)</f>
        <v>0</v>
      </c>
      <c r="BF2399" s="206">
        <f>IF(N2399="snížená",J2399,0)</f>
        <v>0</v>
      </c>
      <c r="BG2399" s="206">
        <f>IF(N2399="zákl. přenesená",J2399,0)</f>
        <v>0</v>
      </c>
      <c r="BH2399" s="206">
        <f>IF(N2399="sníž. přenesená",J2399,0)</f>
        <v>0</v>
      </c>
      <c r="BI2399" s="206">
        <f>IF(N2399="nulová",J2399,0)</f>
        <v>0</v>
      </c>
      <c r="BJ2399" s="18" t="s">
        <v>85</v>
      </c>
      <c r="BK2399" s="206">
        <f>ROUND(I2399*H2399,2)</f>
        <v>0</v>
      </c>
      <c r="BL2399" s="18" t="s">
        <v>276</v>
      </c>
      <c r="BM2399" s="205" t="s">
        <v>3038</v>
      </c>
    </row>
    <row r="2400" spans="1:65" s="13" customFormat="1">
      <c r="B2400" s="212"/>
      <c r="C2400" s="213"/>
      <c r="D2400" s="214" t="s">
        <v>555</v>
      </c>
      <c r="E2400" s="215" t="s">
        <v>1</v>
      </c>
      <c r="F2400" s="216" t="s">
        <v>3039</v>
      </c>
      <c r="G2400" s="213"/>
      <c r="H2400" s="217">
        <v>25.222000000000001</v>
      </c>
      <c r="I2400" s="218"/>
      <c r="J2400" s="213"/>
      <c r="K2400" s="213"/>
      <c r="L2400" s="219"/>
      <c r="M2400" s="220"/>
      <c r="N2400" s="221"/>
      <c r="O2400" s="221"/>
      <c r="P2400" s="221"/>
      <c r="Q2400" s="221"/>
      <c r="R2400" s="221"/>
      <c r="S2400" s="221"/>
      <c r="T2400" s="222"/>
      <c r="AT2400" s="223" t="s">
        <v>555</v>
      </c>
      <c r="AU2400" s="223" t="s">
        <v>87</v>
      </c>
      <c r="AV2400" s="13" t="s">
        <v>87</v>
      </c>
      <c r="AW2400" s="13" t="s">
        <v>32</v>
      </c>
      <c r="AX2400" s="13" t="s">
        <v>85</v>
      </c>
      <c r="AY2400" s="223" t="s">
        <v>209</v>
      </c>
    </row>
    <row r="2401" spans="1:65" s="2" customFormat="1" ht="33" customHeight="1">
      <c r="A2401" s="35"/>
      <c r="B2401" s="36"/>
      <c r="C2401" s="193" t="s">
        <v>3040</v>
      </c>
      <c r="D2401" s="193" t="s">
        <v>214</v>
      </c>
      <c r="E2401" s="194" t="s">
        <v>3041</v>
      </c>
      <c r="F2401" s="195" t="s">
        <v>3042</v>
      </c>
      <c r="G2401" s="196" t="s">
        <v>318</v>
      </c>
      <c r="H2401" s="197">
        <v>291.67</v>
      </c>
      <c r="I2401" s="198"/>
      <c r="J2401" s="199">
        <f>ROUND(I2401*H2401,2)</f>
        <v>0</v>
      </c>
      <c r="K2401" s="200"/>
      <c r="L2401" s="40"/>
      <c r="M2401" s="201" t="s">
        <v>1</v>
      </c>
      <c r="N2401" s="202" t="s">
        <v>42</v>
      </c>
      <c r="O2401" s="72"/>
      <c r="P2401" s="203">
        <f>O2401*H2401</f>
        <v>0</v>
      </c>
      <c r="Q2401" s="203">
        <v>5.8E-4</v>
      </c>
      <c r="R2401" s="203">
        <f>Q2401*H2401</f>
        <v>0.1691686</v>
      </c>
      <c r="S2401" s="203">
        <v>0</v>
      </c>
      <c r="T2401" s="204">
        <f>S2401*H2401</f>
        <v>0</v>
      </c>
      <c r="U2401" s="35"/>
      <c r="V2401" s="35"/>
      <c r="W2401" s="35"/>
      <c r="X2401" s="35"/>
      <c r="Y2401" s="35"/>
      <c r="Z2401" s="35"/>
      <c r="AA2401" s="35"/>
      <c r="AB2401" s="35"/>
      <c r="AC2401" s="35"/>
      <c r="AD2401" s="35"/>
      <c r="AE2401" s="35"/>
      <c r="AR2401" s="205" t="s">
        <v>276</v>
      </c>
      <c r="AT2401" s="205" t="s">
        <v>214</v>
      </c>
      <c r="AU2401" s="205" t="s">
        <v>87</v>
      </c>
      <c r="AY2401" s="18" t="s">
        <v>209</v>
      </c>
      <c r="BE2401" s="206">
        <f>IF(N2401="základní",J2401,0)</f>
        <v>0</v>
      </c>
      <c r="BF2401" s="206">
        <f>IF(N2401="snížená",J2401,0)</f>
        <v>0</v>
      </c>
      <c r="BG2401" s="206">
        <f>IF(N2401="zákl. přenesená",J2401,0)</f>
        <v>0</v>
      </c>
      <c r="BH2401" s="206">
        <f>IF(N2401="sníž. přenesená",J2401,0)</f>
        <v>0</v>
      </c>
      <c r="BI2401" s="206">
        <f>IF(N2401="nulová",J2401,0)</f>
        <v>0</v>
      </c>
      <c r="BJ2401" s="18" t="s">
        <v>85</v>
      </c>
      <c r="BK2401" s="206">
        <f>ROUND(I2401*H2401,2)</f>
        <v>0</v>
      </c>
      <c r="BL2401" s="18" t="s">
        <v>276</v>
      </c>
      <c r="BM2401" s="205" t="s">
        <v>3043</v>
      </c>
    </row>
    <row r="2402" spans="1:65" s="13" customFormat="1">
      <c r="B2402" s="212"/>
      <c r="C2402" s="213"/>
      <c r="D2402" s="214" t="s">
        <v>555</v>
      </c>
      <c r="E2402" s="215" t="s">
        <v>1</v>
      </c>
      <c r="F2402" s="216" t="s">
        <v>3044</v>
      </c>
      <c r="G2402" s="213"/>
      <c r="H2402" s="217">
        <v>291.67</v>
      </c>
      <c r="I2402" s="218"/>
      <c r="J2402" s="213"/>
      <c r="K2402" s="213"/>
      <c r="L2402" s="219"/>
      <c r="M2402" s="220"/>
      <c r="N2402" s="221"/>
      <c r="O2402" s="221"/>
      <c r="P2402" s="221"/>
      <c r="Q2402" s="221"/>
      <c r="R2402" s="221"/>
      <c r="S2402" s="221"/>
      <c r="T2402" s="222"/>
      <c r="AT2402" s="223" t="s">
        <v>555</v>
      </c>
      <c r="AU2402" s="223" t="s">
        <v>87</v>
      </c>
      <c r="AV2402" s="13" t="s">
        <v>87</v>
      </c>
      <c r="AW2402" s="13" t="s">
        <v>32</v>
      </c>
      <c r="AX2402" s="13" t="s">
        <v>85</v>
      </c>
      <c r="AY2402" s="223" t="s">
        <v>209</v>
      </c>
    </row>
    <row r="2403" spans="1:65" s="2" customFormat="1" ht="24.2" customHeight="1">
      <c r="A2403" s="35"/>
      <c r="B2403" s="36"/>
      <c r="C2403" s="224" t="s">
        <v>3045</v>
      </c>
      <c r="D2403" s="224" t="s">
        <v>576</v>
      </c>
      <c r="E2403" s="225" t="s">
        <v>3005</v>
      </c>
      <c r="F2403" s="226" t="s">
        <v>3006</v>
      </c>
      <c r="G2403" s="227" t="s">
        <v>217</v>
      </c>
      <c r="H2403" s="228">
        <v>32.084000000000003</v>
      </c>
      <c r="I2403" s="229"/>
      <c r="J2403" s="230">
        <f>ROUND(I2403*H2403,2)</f>
        <v>0</v>
      </c>
      <c r="K2403" s="231"/>
      <c r="L2403" s="232"/>
      <c r="M2403" s="233" t="s">
        <v>1</v>
      </c>
      <c r="N2403" s="234" t="s">
        <v>42</v>
      </c>
      <c r="O2403" s="72"/>
      <c r="P2403" s="203">
        <f>O2403*H2403</f>
        <v>0</v>
      </c>
      <c r="Q2403" s="203">
        <v>2.3E-2</v>
      </c>
      <c r="R2403" s="203">
        <f>Q2403*H2403</f>
        <v>0.73793200000000003</v>
      </c>
      <c r="S2403" s="203">
        <v>0</v>
      </c>
      <c r="T2403" s="204">
        <f>S2403*H2403</f>
        <v>0</v>
      </c>
      <c r="U2403" s="35"/>
      <c r="V2403" s="35"/>
      <c r="W2403" s="35"/>
      <c r="X2403" s="35"/>
      <c r="Y2403" s="35"/>
      <c r="Z2403" s="35"/>
      <c r="AA2403" s="35"/>
      <c r="AB2403" s="35"/>
      <c r="AC2403" s="35"/>
      <c r="AD2403" s="35"/>
      <c r="AE2403" s="35"/>
      <c r="AR2403" s="205" t="s">
        <v>341</v>
      </c>
      <c r="AT2403" s="205" t="s">
        <v>576</v>
      </c>
      <c r="AU2403" s="205" t="s">
        <v>87</v>
      </c>
      <c r="AY2403" s="18" t="s">
        <v>209</v>
      </c>
      <c r="BE2403" s="206">
        <f>IF(N2403="základní",J2403,0)</f>
        <v>0</v>
      </c>
      <c r="BF2403" s="206">
        <f>IF(N2403="snížená",J2403,0)</f>
        <v>0</v>
      </c>
      <c r="BG2403" s="206">
        <f>IF(N2403="zákl. přenesená",J2403,0)</f>
        <v>0</v>
      </c>
      <c r="BH2403" s="206">
        <f>IF(N2403="sníž. přenesená",J2403,0)</f>
        <v>0</v>
      </c>
      <c r="BI2403" s="206">
        <f>IF(N2403="nulová",J2403,0)</f>
        <v>0</v>
      </c>
      <c r="BJ2403" s="18" t="s">
        <v>85</v>
      </c>
      <c r="BK2403" s="206">
        <f>ROUND(I2403*H2403,2)</f>
        <v>0</v>
      </c>
      <c r="BL2403" s="18" t="s">
        <v>276</v>
      </c>
      <c r="BM2403" s="205" t="s">
        <v>3046</v>
      </c>
    </row>
    <row r="2404" spans="1:65" s="13" customFormat="1">
      <c r="B2404" s="212"/>
      <c r="C2404" s="213"/>
      <c r="D2404" s="214" t="s">
        <v>555</v>
      </c>
      <c r="E2404" s="215" t="s">
        <v>1</v>
      </c>
      <c r="F2404" s="216" t="s">
        <v>3047</v>
      </c>
      <c r="G2404" s="213"/>
      <c r="H2404" s="217">
        <v>32.084000000000003</v>
      </c>
      <c r="I2404" s="218"/>
      <c r="J2404" s="213"/>
      <c r="K2404" s="213"/>
      <c r="L2404" s="219"/>
      <c r="M2404" s="220"/>
      <c r="N2404" s="221"/>
      <c r="O2404" s="221"/>
      <c r="P2404" s="221"/>
      <c r="Q2404" s="221"/>
      <c r="R2404" s="221"/>
      <c r="S2404" s="221"/>
      <c r="T2404" s="222"/>
      <c r="AT2404" s="223" t="s">
        <v>555</v>
      </c>
      <c r="AU2404" s="223" t="s">
        <v>87</v>
      </c>
      <c r="AV2404" s="13" t="s">
        <v>87</v>
      </c>
      <c r="AW2404" s="13" t="s">
        <v>32</v>
      </c>
      <c r="AX2404" s="13" t="s">
        <v>85</v>
      </c>
      <c r="AY2404" s="223" t="s">
        <v>209</v>
      </c>
    </row>
    <row r="2405" spans="1:65" s="2" customFormat="1" ht="24.2" customHeight="1">
      <c r="A2405" s="35"/>
      <c r="B2405" s="36"/>
      <c r="C2405" s="193" t="s">
        <v>3048</v>
      </c>
      <c r="D2405" s="193" t="s">
        <v>214</v>
      </c>
      <c r="E2405" s="194" t="s">
        <v>3049</v>
      </c>
      <c r="F2405" s="195" t="s">
        <v>3050</v>
      </c>
      <c r="G2405" s="196" t="s">
        <v>217</v>
      </c>
      <c r="H2405" s="197">
        <v>267.38</v>
      </c>
      <c r="I2405" s="198"/>
      <c r="J2405" s="199">
        <f>ROUND(I2405*H2405,2)</f>
        <v>0</v>
      </c>
      <c r="K2405" s="200"/>
      <c r="L2405" s="40"/>
      <c r="M2405" s="201" t="s">
        <v>1</v>
      </c>
      <c r="N2405" s="202" t="s">
        <v>42</v>
      </c>
      <c r="O2405" s="72"/>
      <c r="P2405" s="203">
        <f>O2405*H2405</f>
        <v>0</v>
      </c>
      <c r="Q2405" s="203">
        <v>6.3E-3</v>
      </c>
      <c r="R2405" s="203">
        <f>Q2405*H2405</f>
        <v>1.6844939999999999</v>
      </c>
      <c r="S2405" s="203">
        <v>0</v>
      </c>
      <c r="T2405" s="204">
        <f>S2405*H2405</f>
        <v>0</v>
      </c>
      <c r="U2405" s="35"/>
      <c r="V2405" s="35"/>
      <c r="W2405" s="35"/>
      <c r="X2405" s="35"/>
      <c r="Y2405" s="35"/>
      <c r="Z2405" s="35"/>
      <c r="AA2405" s="35"/>
      <c r="AB2405" s="35"/>
      <c r="AC2405" s="35"/>
      <c r="AD2405" s="35"/>
      <c r="AE2405" s="35"/>
      <c r="AR2405" s="205" t="s">
        <v>276</v>
      </c>
      <c r="AT2405" s="205" t="s">
        <v>214</v>
      </c>
      <c r="AU2405" s="205" t="s">
        <v>87</v>
      </c>
      <c r="AY2405" s="18" t="s">
        <v>209</v>
      </c>
      <c r="BE2405" s="206">
        <f>IF(N2405="základní",J2405,0)</f>
        <v>0</v>
      </c>
      <c r="BF2405" s="206">
        <f>IF(N2405="snížená",J2405,0)</f>
        <v>0</v>
      </c>
      <c r="BG2405" s="206">
        <f>IF(N2405="zákl. přenesená",J2405,0)</f>
        <v>0</v>
      </c>
      <c r="BH2405" s="206">
        <f>IF(N2405="sníž. přenesená",J2405,0)</f>
        <v>0</v>
      </c>
      <c r="BI2405" s="206">
        <f>IF(N2405="nulová",J2405,0)</f>
        <v>0</v>
      </c>
      <c r="BJ2405" s="18" t="s">
        <v>85</v>
      </c>
      <c r="BK2405" s="206">
        <f>ROUND(I2405*H2405,2)</f>
        <v>0</v>
      </c>
      <c r="BL2405" s="18" t="s">
        <v>276</v>
      </c>
      <c r="BM2405" s="205" t="s">
        <v>3051</v>
      </c>
    </row>
    <row r="2406" spans="1:65" s="15" customFormat="1">
      <c r="B2406" s="246"/>
      <c r="C2406" s="247"/>
      <c r="D2406" s="214" t="s">
        <v>555</v>
      </c>
      <c r="E2406" s="248" t="s">
        <v>1</v>
      </c>
      <c r="F2406" s="249" t="s">
        <v>3052</v>
      </c>
      <c r="G2406" s="247"/>
      <c r="H2406" s="248" t="s">
        <v>1</v>
      </c>
      <c r="I2406" s="250"/>
      <c r="J2406" s="247"/>
      <c r="K2406" s="247"/>
      <c r="L2406" s="251"/>
      <c r="M2406" s="252"/>
      <c r="N2406" s="253"/>
      <c r="O2406" s="253"/>
      <c r="P2406" s="253"/>
      <c r="Q2406" s="253"/>
      <c r="R2406" s="253"/>
      <c r="S2406" s="253"/>
      <c r="T2406" s="254"/>
      <c r="AT2406" s="255" t="s">
        <v>555</v>
      </c>
      <c r="AU2406" s="255" t="s">
        <v>87</v>
      </c>
      <c r="AV2406" s="15" t="s">
        <v>85</v>
      </c>
      <c r="AW2406" s="15" t="s">
        <v>32</v>
      </c>
      <c r="AX2406" s="15" t="s">
        <v>77</v>
      </c>
      <c r="AY2406" s="255" t="s">
        <v>209</v>
      </c>
    </row>
    <row r="2407" spans="1:65" s="13" customFormat="1">
      <c r="B2407" s="212"/>
      <c r="C2407" s="213"/>
      <c r="D2407" s="214" t="s">
        <v>555</v>
      </c>
      <c r="E2407" s="215" t="s">
        <v>1</v>
      </c>
      <c r="F2407" s="216" t="s">
        <v>3053</v>
      </c>
      <c r="G2407" s="213"/>
      <c r="H2407" s="217">
        <v>5.23</v>
      </c>
      <c r="I2407" s="218"/>
      <c r="J2407" s="213"/>
      <c r="K2407" s="213"/>
      <c r="L2407" s="219"/>
      <c r="M2407" s="220"/>
      <c r="N2407" s="221"/>
      <c r="O2407" s="221"/>
      <c r="P2407" s="221"/>
      <c r="Q2407" s="221"/>
      <c r="R2407" s="221"/>
      <c r="S2407" s="221"/>
      <c r="T2407" s="222"/>
      <c r="AT2407" s="223" t="s">
        <v>555</v>
      </c>
      <c r="AU2407" s="223" t="s">
        <v>87</v>
      </c>
      <c r="AV2407" s="13" t="s">
        <v>87</v>
      </c>
      <c r="AW2407" s="13" t="s">
        <v>32</v>
      </c>
      <c r="AX2407" s="13" t="s">
        <v>77</v>
      </c>
      <c r="AY2407" s="223" t="s">
        <v>209</v>
      </c>
    </row>
    <row r="2408" spans="1:65" s="15" customFormat="1">
      <c r="B2408" s="246"/>
      <c r="C2408" s="247"/>
      <c r="D2408" s="214" t="s">
        <v>555</v>
      </c>
      <c r="E2408" s="248" t="s">
        <v>1</v>
      </c>
      <c r="F2408" s="249" t="s">
        <v>3054</v>
      </c>
      <c r="G2408" s="247"/>
      <c r="H2408" s="248" t="s">
        <v>1</v>
      </c>
      <c r="I2408" s="250"/>
      <c r="J2408" s="247"/>
      <c r="K2408" s="247"/>
      <c r="L2408" s="251"/>
      <c r="M2408" s="252"/>
      <c r="N2408" s="253"/>
      <c r="O2408" s="253"/>
      <c r="P2408" s="253"/>
      <c r="Q2408" s="253"/>
      <c r="R2408" s="253"/>
      <c r="S2408" s="253"/>
      <c r="T2408" s="254"/>
      <c r="AT2408" s="255" t="s">
        <v>555</v>
      </c>
      <c r="AU2408" s="255" t="s">
        <v>87</v>
      </c>
      <c r="AV2408" s="15" t="s">
        <v>85</v>
      </c>
      <c r="AW2408" s="15" t="s">
        <v>32</v>
      </c>
      <c r="AX2408" s="15" t="s">
        <v>77</v>
      </c>
      <c r="AY2408" s="255" t="s">
        <v>209</v>
      </c>
    </row>
    <row r="2409" spans="1:65" s="13" customFormat="1">
      <c r="B2409" s="212"/>
      <c r="C2409" s="213"/>
      <c r="D2409" s="214" t="s">
        <v>555</v>
      </c>
      <c r="E2409" s="215" t="s">
        <v>1</v>
      </c>
      <c r="F2409" s="216" t="s">
        <v>1398</v>
      </c>
      <c r="G2409" s="213"/>
      <c r="H2409" s="217">
        <v>23.24</v>
      </c>
      <c r="I2409" s="218"/>
      <c r="J2409" s="213"/>
      <c r="K2409" s="213"/>
      <c r="L2409" s="219"/>
      <c r="M2409" s="220"/>
      <c r="N2409" s="221"/>
      <c r="O2409" s="221"/>
      <c r="P2409" s="221"/>
      <c r="Q2409" s="221"/>
      <c r="R2409" s="221"/>
      <c r="S2409" s="221"/>
      <c r="T2409" s="222"/>
      <c r="AT2409" s="223" t="s">
        <v>555</v>
      </c>
      <c r="AU2409" s="223" t="s">
        <v>87</v>
      </c>
      <c r="AV2409" s="13" t="s">
        <v>87</v>
      </c>
      <c r="AW2409" s="13" t="s">
        <v>32</v>
      </c>
      <c r="AX2409" s="13" t="s">
        <v>77</v>
      </c>
      <c r="AY2409" s="223" t="s">
        <v>209</v>
      </c>
    </row>
    <row r="2410" spans="1:65" s="15" customFormat="1">
      <c r="B2410" s="246"/>
      <c r="C2410" s="247"/>
      <c r="D2410" s="214" t="s">
        <v>555</v>
      </c>
      <c r="E2410" s="248" t="s">
        <v>1</v>
      </c>
      <c r="F2410" s="249" t="s">
        <v>3055</v>
      </c>
      <c r="G2410" s="247"/>
      <c r="H2410" s="248" t="s">
        <v>1</v>
      </c>
      <c r="I2410" s="250"/>
      <c r="J2410" s="247"/>
      <c r="K2410" s="247"/>
      <c r="L2410" s="251"/>
      <c r="M2410" s="252"/>
      <c r="N2410" s="253"/>
      <c r="O2410" s="253"/>
      <c r="P2410" s="253"/>
      <c r="Q2410" s="253"/>
      <c r="R2410" s="253"/>
      <c r="S2410" s="253"/>
      <c r="T2410" s="254"/>
      <c r="AT2410" s="255" t="s">
        <v>555</v>
      </c>
      <c r="AU2410" s="255" t="s">
        <v>87</v>
      </c>
      <c r="AV2410" s="15" t="s">
        <v>85</v>
      </c>
      <c r="AW2410" s="15" t="s">
        <v>32</v>
      </c>
      <c r="AX2410" s="15" t="s">
        <v>77</v>
      </c>
      <c r="AY2410" s="255" t="s">
        <v>209</v>
      </c>
    </row>
    <row r="2411" spans="1:65" s="13" customFormat="1">
      <c r="B2411" s="212"/>
      <c r="C2411" s="213"/>
      <c r="D2411" s="214" t="s">
        <v>555</v>
      </c>
      <c r="E2411" s="215" t="s">
        <v>1</v>
      </c>
      <c r="F2411" s="216" t="s">
        <v>1758</v>
      </c>
      <c r="G2411" s="213"/>
      <c r="H2411" s="217">
        <v>11.57</v>
      </c>
      <c r="I2411" s="218"/>
      <c r="J2411" s="213"/>
      <c r="K2411" s="213"/>
      <c r="L2411" s="219"/>
      <c r="M2411" s="220"/>
      <c r="N2411" s="221"/>
      <c r="O2411" s="221"/>
      <c r="P2411" s="221"/>
      <c r="Q2411" s="221"/>
      <c r="R2411" s="221"/>
      <c r="S2411" s="221"/>
      <c r="T2411" s="222"/>
      <c r="AT2411" s="223" t="s">
        <v>555</v>
      </c>
      <c r="AU2411" s="223" t="s">
        <v>87</v>
      </c>
      <c r="AV2411" s="13" t="s">
        <v>87</v>
      </c>
      <c r="AW2411" s="13" t="s">
        <v>32</v>
      </c>
      <c r="AX2411" s="13" t="s">
        <v>77</v>
      </c>
      <c r="AY2411" s="223" t="s">
        <v>209</v>
      </c>
    </row>
    <row r="2412" spans="1:65" s="15" customFormat="1">
      <c r="B2412" s="246"/>
      <c r="C2412" s="247"/>
      <c r="D2412" s="214" t="s">
        <v>555</v>
      </c>
      <c r="E2412" s="248" t="s">
        <v>1</v>
      </c>
      <c r="F2412" s="249" t="s">
        <v>3056</v>
      </c>
      <c r="G2412" s="247"/>
      <c r="H2412" s="248" t="s">
        <v>1</v>
      </c>
      <c r="I2412" s="250"/>
      <c r="J2412" s="247"/>
      <c r="K2412" s="247"/>
      <c r="L2412" s="251"/>
      <c r="M2412" s="252"/>
      <c r="N2412" s="253"/>
      <c r="O2412" s="253"/>
      <c r="P2412" s="253"/>
      <c r="Q2412" s="253"/>
      <c r="R2412" s="253"/>
      <c r="S2412" s="253"/>
      <c r="T2412" s="254"/>
      <c r="AT2412" s="255" t="s">
        <v>555</v>
      </c>
      <c r="AU2412" s="255" t="s">
        <v>87</v>
      </c>
      <c r="AV2412" s="15" t="s">
        <v>85</v>
      </c>
      <c r="AW2412" s="15" t="s">
        <v>32</v>
      </c>
      <c r="AX2412" s="15" t="s">
        <v>77</v>
      </c>
      <c r="AY2412" s="255" t="s">
        <v>209</v>
      </c>
    </row>
    <row r="2413" spans="1:65" s="13" customFormat="1">
      <c r="B2413" s="212"/>
      <c r="C2413" s="213"/>
      <c r="D2413" s="214" t="s">
        <v>555</v>
      </c>
      <c r="E2413" s="215" t="s">
        <v>1</v>
      </c>
      <c r="F2413" s="216" t="s">
        <v>3057</v>
      </c>
      <c r="G2413" s="213"/>
      <c r="H2413" s="217">
        <v>8.4</v>
      </c>
      <c r="I2413" s="218"/>
      <c r="J2413" s="213"/>
      <c r="K2413" s="213"/>
      <c r="L2413" s="219"/>
      <c r="M2413" s="220"/>
      <c r="N2413" s="221"/>
      <c r="O2413" s="221"/>
      <c r="P2413" s="221"/>
      <c r="Q2413" s="221"/>
      <c r="R2413" s="221"/>
      <c r="S2413" s="221"/>
      <c r="T2413" s="222"/>
      <c r="AT2413" s="223" t="s">
        <v>555</v>
      </c>
      <c r="AU2413" s="223" t="s">
        <v>87</v>
      </c>
      <c r="AV2413" s="13" t="s">
        <v>87</v>
      </c>
      <c r="AW2413" s="13" t="s">
        <v>32</v>
      </c>
      <c r="AX2413" s="13" t="s">
        <v>77</v>
      </c>
      <c r="AY2413" s="223" t="s">
        <v>209</v>
      </c>
    </row>
    <row r="2414" spans="1:65" s="15" customFormat="1">
      <c r="B2414" s="246"/>
      <c r="C2414" s="247"/>
      <c r="D2414" s="214" t="s">
        <v>555</v>
      </c>
      <c r="E2414" s="248" t="s">
        <v>1</v>
      </c>
      <c r="F2414" s="249" t="s">
        <v>3058</v>
      </c>
      <c r="G2414" s="247"/>
      <c r="H2414" s="248" t="s">
        <v>1</v>
      </c>
      <c r="I2414" s="250"/>
      <c r="J2414" s="247"/>
      <c r="K2414" s="247"/>
      <c r="L2414" s="251"/>
      <c r="M2414" s="252"/>
      <c r="N2414" s="253"/>
      <c r="O2414" s="253"/>
      <c r="P2414" s="253"/>
      <c r="Q2414" s="253"/>
      <c r="R2414" s="253"/>
      <c r="S2414" s="253"/>
      <c r="T2414" s="254"/>
      <c r="AT2414" s="255" t="s">
        <v>555</v>
      </c>
      <c r="AU2414" s="255" t="s">
        <v>87</v>
      </c>
      <c r="AV2414" s="15" t="s">
        <v>85</v>
      </c>
      <c r="AW2414" s="15" t="s">
        <v>32</v>
      </c>
      <c r="AX2414" s="15" t="s">
        <v>77</v>
      </c>
      <c r="AY2414" s="255" t="s">
        <v>209</v>
      </c>
    </row>
    <row r="2415" spans="1:65" s="13" customFormat="1">
      <c r="B2415" s="212"/>
      <c r="C2415" s="213"/>
      <c r="D2415" s="214" t="s">
        <v>555</v>
      </c>
      <c r="E2415" s="215" t="s">
        <v>1</v>
      </c>
      <c r="F2415" s="216" t="s">
        <v>1534</v>
      </c>
      <c r="G2415" s="213"/>
      <c r="H2415" s="217">
        <v>6.88</v>
      </c>
      <c r="I2415" s="218"/>
      <c r="J2415" s="213"/>
      <c r="K2415" s="213"/>
      <c r="L2415" s="219"/>
      <c r="M2415" s="220"/>
      <c r="N2415" s="221"/>
      <c r="O2415" s="221"/>
      <c r="P2415" s="221"/>
      <c r="Q2415" s="221"/>
      <c r="R2415" s="221"/>
      <c r="S2415" s="221"/>
      <c r="T2415" s="222"/>
      <c r="AT2415" s="223" t="s">
        <v>555</v>
      </c>
      <c r="AU2415" s="223" t="s">
        <v>87</v>
      </c>
      <c r="AV2415" s="13" t="s">
        <v>87</v>
      </c>
      <c r="AW2415" s="13" t="s">
        <v>32</v>
      </c>
      <c r="AX2415" s="13" t="s">
        <v>77</v>
      </c>
      <c r="AY2415" s="223" t="s">
        <v>209</v>
      </c>
    </row>
    <row r="2416" spans="1:65" s="15" customFormat="1">
      <c r="B2416" s="246"/>
      <c r="C2416" s="247"/>
      <c r="D2416" s="214" t="s">
        <v>555</v>
      </c>
      <c r="E2416" s="248" t="s">
        <v>1</v>
      </c>
      <c r="F2416" s="249" t="s">
        <v>3059</v>
      </c>
      <c r="G2416" s="247"/>
      <c r="H2416" s="248" t="s">
        <v>1</v>
      </c>
      <c r="I2416" s="250"/>
      <c r="J2416" s="247"/>
      <c r="K2416" s="247"/>
      <c r="L2416" s="251"/>
      <c r="M2416" s="252"/>
      <c r="N2416" s="253"/>
      <c r="O2416" s="253"/>
      <c r="P2416" s="253"/>
      <c r="Q2416" s="253"/>
      <c r="R2416" s="253"/>
      <c r="S2416" s="253"/>
      <c r="T2416" s="254"/>
      <c r="AT2416" s="255" t="s">
        <v>555</v>
      </c>
      <c r="AU2416" s="255" t="s">
        <v>87</v>
      </c>
      <c r="AV2416" s="15" t="s">
        <v>85</v>
      </c>
      <c r="AW2416" s="15" t="s">
        <v>32</v>
      </c>
      <c r="AX2416" s="15" t="s">
        <v>77</v>
      </c>
      <c r="AY2416" s="255" t="s">
        <v>209</v>
      </c>
    </row>
    <row r="2417" spans="2:51" s="13" customFormat="1">
      <c r="B2417" s="212"/>
      <c r="C2417" s="213"/>
      <c r="D2417" s="214" t="s">
        <v>555</v>
      </c>
      <c r="E2417" s="215" t="s">
        <v>1</v>
      </c>
      <c r="F2417" s="216" t="s">
        <v>2415</v>
      </c>
      <c r="G2417" s="213"/>
      <c r="H2417" s="217">
        <v>9.32</v>
      </c>
      <c r="I2417" s="218"/>
      <c r="J2417" s="213"/>
      <c r="K2417" s="213"/>
      <c r="L2417" s="219"/>
      <c r="M2417" s="220"/>
      <c r="N2417" s="221"/>
      <c r="O2417" s="221"/>
      <c r="P2417" s="221"/>
      <c r="Q2417" s="221"/>
      <c r="R2417" s="221"/>
      <c r="S2417" s="221"/>
      <c r="T2417" s="222"/>
      <c r="AT2417" s="223" t="s">
        <v>555</v>
      </c>
      <c r="AU2417" s="223" t="s">
        <v>87</v>
      </c>
      <c r="AV2417" s="13" t="s">
        <v>87</v>
      </c>
      <c r="AW2417" s="13" t="s">
        <v>32</v>
      </c>
      <c r="AX2417" s="13" t="s">
        <v>77</v>
      </c>
      <c r="AY2417" s="223" t="s">
        <v>209</v>
      </c>
    </row>
    <row r="2418" spans="2:51" s="15" customFormat="1">
      <c r="B2418" s="246"/>
      <c r="C2418" s="247"/>
      <c r="D2418" s="214" t="s">
        <v>555</v>
      </c>
      <c r="E2418" s="248" t="s">
        <v>1</v>
      </c>
      <c r="F2418" s="249" t="s">
        <v>3060</v>
      </c>
      <c r="G2418" s="247"/>
      <c r="H2418" s="248" t="s">
        <v>1</v>
      </c>
      <c r="I2418" s="250"/>
      <c r="J2418" s="247"/>
      <c r="K2418" s="247"/>
      <c r="L2418" s="251"/>
      <c r="M2418" s="252"/>
      <c r="N2418" s="253"/>
      <c r="O2418" s="253"/>
      <c r="P2418" s="253"/>
      <c r="Q2418" s="253"/>
      <c r="R2418" s="253"/>
      <c r="S2418" s="253"/>
      <c r="T2418" s="254"/>
      <c r="AT2418" s="255" t="s">
        <v>555</v>
      </c>
      <c r="AU2418" s="255" t="s">
        <v>87</v>
      </c>
      <c r="AV2418" s="15" t="s">
        <v>85</v>
      </c>
      <c r="AW2418" s="15" t="s">
        <v>32</v>
      </c>
      <c r="AX2418" s="15" t="s">
        <v>77</v>
      </c>
      <c r="AY2418" s="255" t="s">
        <v>209</v>
      </c>
    </row>
    <row r="2419" spans="2:51" s="13" customFormat="1">
      <c r="B2419" s="212"/>
      <c r="C2419" s="213"/>
      <c r="D2419" s="214" t="s">
        <v>555</v>
      </c>
      <c r="E2419" s="215" t="s">
        <v>1</v>
      </c>
      <c r="F2419" s="216" t="s">
        <v>1583</v>
      </c>
      <c r="G2419" s="213"/>
      <c r="H2419" s="217">
        <v>7.19</v>
      </c>
      <c r="I2419" s="218"/>
      <c r="J2419" s="213"/>
      <c r="K2419" s="213"/>
      <c r="L2419" s="219"/>
      <c r="M2419" s="220"/>
      <c r="N2419" s="221"/>
      <c r="O2419" s="221"/>
      <c r="P2419" s="221"/>
      <c r="Q2419" s="221"/>
      <c r="R2419" s="221"/>
      <c r="S2419" s="221"/>
      <c r="T2419" s="222"/>
      <c r="AT2419" s="223" t="s">
        <v>555</v>
      </c>
      <c r="AU2419" s="223" t="s">
        <v>87</v>
      </c>
      <c r="AV2419" s="13" t="s">
        <v>87</v>
      </c>
      <c r="AW2419" s="13" t="s">
        <v>32</v>
      </c>
      <c r="AX2419" s="13" t="s">
        <v>77</v>
      </c>
      <c r="AY2419" s="223" t="s">
        <v>209</v>
      </c>
    </row>
    <row r="2420" spans="2:51" s="15" customFormat="1">
      <c r="B2420" s="246"/>
      <c r="C2420" s="247"/>
      <c r="D2420" s="214" t="s">
        <v>555</v>
      </c>
      <c r="E2420" s="248" t="s">
        <v>1</v>
      </c>
      <c r="F2420" s="249" t="s">
        <v>3061</v>
      </c>
      <c r="G2420" s="247"/>
      <c r="H2420" s="248" t="s">
        <v>1</v>
      </c>
      <c r="I2420" s="250"/>
      <c r="J2420" s="247"/>
      <c r="K2420" s="247"/>
      <c r="L2420" s="251"/>
      <c r="M2420" s="252"/>
      <c r="N2420" s="253"/>
      <c r="O2420" s="253"/>
      <c r="P2420" s="253"/>
      <c r="Q2420" s="253"/>
      <c r="R2420" s="253"/>
      <c r="S2420" s="253"/>
      <c r="T2420" s="254"/>
      <c r="AT2420" s="255" t="s">
        <v>555</v>
      </c>
      <c r="AU2420" s="255" t="s">
        <v>87</v>
      </c>
      <c r="AV2420" s="15" t="s">
        <v>85</v>
      </c>
      <c r="AW2420" s="15" t="s">
        <v>32</v>
      </c>
      <c r="AX2420" s="15" t="s">
        <v>77</v>
      </c>
      <c r="AY2420" s="255" t="s">
        <v>209</v>
      </c>
    </row>
    <row r="2421" spans="2:51" s="13" customFormat="1">
      <c r="B2421" s="212"/>
      <c r="C2421" s="213"/>
      <c r="D2421" s="214" t="s">
        <v>555</v>
      </c>
      <c r="E2421" s="215" t="s">
        <v>1</v>
      </c>
      <c r="F2421" s="216" t="s">
        <v>1592</v>
      </c>
      <c r="G2421" s="213"/>
      <c r="H2421" s="217">
        <v>2.95</v>
      </c>
      <c r="I2421" s="218"/>
      <c r="J2421" s="213"/>
      <c r="K2421" s="213"/>
      <c r="L2421" s="219"/>
      <c r="M2421" s="220"/>
      <c r="N2421" s="221"/>
      <c r="O2421" s="221"/>
      <c r="P2421" s="221"/>
      <c r="Q2421" s="221"/>
      <c r="R2421" s="221"/>
      <c r="S2421" s="221"/>
      <c r="T2421" s="222"/>
      <c r="AT2421" s="223" t="s">
        <v>555</v>
      </c>
      <c r="AU2421" s="223" t="s">
        <v>87</v>
      </c>
      <c r="AV2421" s="13" t="s">
        <v>87</v>
      </c>
      <c r="AW2421" s="13" t="s">
        <v>32</v>
      </c>
      <c r="AX2421" s="13" t="s">
        <v>77</v>
      </c>
      <c r="AY2421" s="223" t="s">
        <v>209</v>
      </c>
    </row>
    <row r="2422" spans="2:51" s="15" customFormat="1">
      <c r="B2422" s="246"/>
      <c r="C2422" s="247"/>
      <c r="D2422" s="214" t="s">
        <v>555</v>
      </c>
      <c r="E2422" s="248" t="s">
        <v>1</v>
      </c>
      <c r="F2422" s="249" t="s">
        <v>3062</v>
      </c>
      <c r="G2422" s="247"/>
      <c r="H2422" s="248" t="s">
        <v>1</v>
      </c>
      <c r="I2422" s="250"/>
      <c r="J2422" s="247"/>
      <c r="K2422" s="247"/>
      <c r="L2422" s="251"/>
      <c r="M2422" s="252"/>
      <c r="N2422" s="253"/>
      <c r="O2422" s="253"/>
      <c r="P2422" s="253"/>
      <c r="Q2422" s="253"/>
      <c r="R2422" s="253"/>
      <c r="S2422" s="253"/>
      <c r="T2422" s="254"/>
      <c r="AT2422" s="255" t="s">
        <v>555</v>
      </c>
      <c r="AU2422" s="255" t="s">
        <v>87</v>
      </c>
      <c r="AV2422" s="15" t="s">
        <v>85</v>
      </c>
      <c r="AW2422" s="15" t="s">
        <v>32</v>
      </c>
      <c r="AX2422" s="15" t="s">
        <v>77</v>
      </c>
      <c r="AY2422" s="255" t="s">
        <v>209</v>
      </c>
    </row>
    <row r="2423" spans="2:51" s="13" customFormat="1">
      <c r="B2423" s="212"/>
      <c r="C2423" s="213"/>
      <c r="D2423" s="214" t="s">
        <v>555</v>
      </c>
      <c r="E2423" s="215" t="s">
        <v>1</v>
      </c>
      <c r="F2423" s="216" t="s">
        <v>1586</v>
      </c>
      <c r="G2423" s="213"/>
      <c r="H2423" s="217">
        <v>15.21</v>
      </c>
      <c r="I2423" s="218"/>
      <c r="J2423" s="213"/>
      <c r="K2423" s="213"/>
      <c r="L2423" s="219"/>
      <c r="M2423" s="220"/>
      <c r="N2423" s="221"/>
      <c r="O2423" s="221"/>
      <c r="P2423" s="221"/>
      <c r="Q2423" s="221"/>
      <c r="R2423" s="221"/>
      <c r="S2423" s="221"/>
      <c r="T2423" s="222"/>
      <c r="AT2423" s="223" t="s">
        <v>555</v>
      </c>
      <c r="AU2423" s="223" t="s">
        <v>87</v>
      </c>
      <c r="AV2423" s="13" t="s">
        <v>87</v>
      </c>
      <c r="AW2423" s="13" t="s">
        <v>32</v>
      </c>
      <c r="AX2423" s="13" t="s">
        <v>77</v>
      </c>
      <c r="AY2423" s="223" t="s">
        <v>209</v>
      </c>
    </row>
    <row r="2424" spans="2:51" s="15" customFormat="1">
      <c r="B2424" s="246"/>
      <c r="C2424" s="247"/>
      <c r="D2424" s="214" t="s">
        <v>555</v>
      </c>
      <c r="E2424" s="248" t="s">
        <v>1</v>
      </c>
      <c r="F2424" s="249" t="s">
        <v>3063</v>
      </c>
      <c r="G2424" s="247"/>
      <c r="H2424" s="248" t="s">
        <v>1</v>
      </c>
      <c r="I2424" s="250"/>
      <c r="J2424" s="247"/>
      <c r="K2424" s="247"/>
      <c r="L2424" s="251"/>
      <c r="M2424" s="252"/>
      <c r="N2424" s="253"/>
      <c r="O2424" s="253"/>
      <c r="P2424" s="253"/>
      <c r="Q2424" s="253"/>
      <c r="R2424" s="253"/>
      <c r="S2424" s="253"/>
      <c r="T2424" s="254"/>
      <c r="AT2424" s="255" t="s">
        <v>555</v>
      </c>
      <c r="AU2424" s="255" t="s">
        <v>87</v>
      </c>
      <c r="AV2424" s="15" t="s">
        <v>85</v>
      </c>
      <c r="AW2424" s="15" t="s">
        <v>32</v>
      </c>
      <c r="AX2424" s="15" t="s">
        <v>77</v>
      </c>
      <c r="AY2424" s="255" t="s">
        <v>209</v>
      </c>
    </row>
    <row r="2425" spans="2:51" s="13" customFormat="1">
      <c r="B2425" s="212"/>
      <c r="C2425" s="213"/>
      <c r="D2425" s="214" t="s">
        <v>555</v>
      </c>
      <c r="E2425" s="215" t="s">
        <v>1</v>
      </c>
      <c r="F2425" s="216" t="s">
        <v>1588</v>
      </c>
      <c r="G2425" s="213"/>
      <c r="H2425" s="217">
        <v>8.8800000000000008</v>
      </c>
      <c r="I2425" s="218"/>
      <c r="J2425" s="213"/>
      <c r="K2425" s="213"/>
      <c r="L2425" s="219"/>
      <c r="M2425" s="220"/>
      <c r="N2425" s="221"/>
      <c r="O2425" s="221"/>
      <c r="P2425" s="221"/>
      <c r="Q2425" s="221"/>
      <c r="R2425" s="221"/>
      <c r="S2425" s="221"/>
      <c r="T2425" s="222"/>
      <c r="AT2425" s="223" t="s">
        <v>555</v>
      </c>
      <c r="AU2425" s="223" t="s">
        <v>87</v>
      </c>
      <c r="AV2425" s="13" t="s">
        <v>87</v>
      </c>
      <c r="AW2425" s="13" t="s">
        <v>32</v>
      </c>
      <c r="AX2425" s="13" t="s">
        <v>77</v>
      </c>
      <c r="AY2425" s="223" t="s">
        <v>209</v>
      </c>
    </row>
    <row r="2426" spans="2:51" s="15" customFormat="1">
      <c r="B2426" s="246"/>
      <c r="C2426" s="247"/>
      <c r="D2426" s="214" t="s">
        <v>555</v>
      </c>
      <c r="E2426" s="248" t="s">
        <v>1</v>
      </c>
      <c r="F2426" s="249" t="s">
        <v>3064</v>
      </c>
      <c r="G2426" s="247"/>
      <c r="H2426" s="248" t="s">
        <v>1</v>
      </c>
      <c r="I2426" s="250"/>
      <c r="J2426" s="247"/>
      <c r="K2426" s="247"/>
      <c r="L2426" s="251"/>
      <c r="M2426" s="252"/>
      <c r="N2426" s="253"/>
      <c r="O2426" s="253"/>
      <c r="P2426" s="253"/>
      <c r="Q2426" s="253"/>
      <c r="R2426" s="253"/>
      <c r="S2426" s="253"/>
      <c r="T2426" s="254"/>
      <c r="AT2426" s="255" t="s">
        <v>555</v>
      </c>
      <c r="AU2426" s="255" t="s">
        <v>87</v>
      </c>
      <c r="AV2426" s="15" t="s">
        <v>85</v>
      </c>
      <c r="AW2426" s="15" t="s">
        <v>32</v>
      </c>
      <c r="AX2426" s="15" t="s">
        <v>77</v>
      </c>
      <c r="AY2426" s="255" t="s">
        <v>209</v>
      </c>
    </row>
    <row r="2427" spans="2:51" s="13" customFormat="1">
      <c r="B2427" s="212"/>
      <c r="C2427" s="213"/>
      <c r="D2427" s="214" t="s">
        <v>555</v>
      </c>
      <c r="E2427" s="215" t="s">
        <v>1</v>
      </c>
      <c r="F2427" s="216" t="s">
        <v>1590</v>
      </c>
      <c r="G2427" s="213"/>
      <c r="H2427" s="217">
        <v>5.84</v>
      </c>
      <c r="I2427" s="218"/>
      <c r="J2427" s="213"/>
      <c r="K2427" s="213"/>
      <c r="L2427" s="219"/>
      <c r="M2427" s="220"/>
      <c r="N2427" s="221"/>
      <c r="O2427" s="221"/>
      <c r="P2427" s="221"/>
      <c r="Q2427" s="221"/>
      <c r="R2427" s="221"/>
      <c r="S2427" s="221"/>
      <c r="T2427" s="222"/>
      <c r="AT2427" s="223" t="s">
        <v>555</v>
      </c>
      <c r="AU2427" s="223" t="s">
        <v>87</v>
      </c>
      <c r="AV2427" s="13" t="s">
        <v>87</v>
      </c>
      <c r="AW2427" s="13" t="s">
        <v>32</v>
      </c>
      <c r="AX2427" s="13" t="s">
        <v>77</v>
      </c>
      <c r="AY2427" s="223" t="s">
        <v>209</v>
      </c>
    </row>
    <row r="2428" spans="2:51" s="15" customFormat="1">
      <c r="B2428" s="246"/>
      <c r="C2428" s="247"/>
      <c r="D2428" s="214" t="s">
        <v>555</v>
      </c>
      <c r="E2428" s="248" t="s">
        <v>1</v>
      </c>
      <c r="F2428" s="249" t="s">
        <v>3065</v>
      </c>
      <c r="G2428" s="247"/>
      <c r="H2428" s="248" t="s">
        <v>1</v>
      </c>
      <c r="I2428" s="250"/>
      <c r="J2428" s="247"/>
      <c r="K2428" s="247"/>
      <c r="L2428" s="251"/>
      <c r="M2428" s="252"/>
      <c r="N2428" s="253"/>
      <c r="O2428" s="253"/>
      <c r="P2428" s="253"/>
      <c r="Q2428" s="253"/>
      <c r="R2428" s="253"/>
      <c r="S2428" s="253"/>
      <c r="T2428" s="254"/>
      <c r="AT2428" s="255" t="s">
        <v>555</v>
      </c>
      <c r="AU2428" s="255" t="s">
        <v>87</v>
      </c>
      <c r="AV2428" s="15" t="s">
        <v>85</v>
      </c>
      <c r="AW2428" s="15" t="s">
        <v>32</v>
      </c>
      <c r="AX2428" s="15" t="s">
        <v>77</v>
      </c>
      <c r="AY2428" s="255" t="s">
        <v>209</v>
      </c>
    </row>
    <row r="2429" spans="2:51" s="13" customFormat="1">
      <c r="B2429" s="212"/>
      <c r="C2429" s="213"/>
      <c r="D2429" s="214" t="s">
        <v>555</v>
      </c>
      <c r="E2429" s="215" t="s">
        <v>1</v>
      </c>
      <c r="F2429" s="216" t="s">
        <v>1713</v>
      </c>
      <c r="G2429" s="213"/>
      <c r="H2429" s="217">
        <v>5.81</v>
      </c>
      <c r="I2429" s="218"/>
      <c r="J2429" s="213"/>
      <c r="K2429" s="213"/>
      <c r="L2429" s="219"/>
      <c r="M2429" s="220"/>
      <c r="N2429" s="221"/>
      <c r="O2429" s="221"/>
      <c r="P2429" s="221"/>
      <c r="Q2429" s="221"/>
      <c r="R2429" s="221"/>
      <c r="S2429" s="221"/>
      <c r="T2429" s="222"/>
      <c r="AT2429" s="223" t="s">
        <v>555</v>
      </c>
      <c r="AU2429" s="223" t="s">
        <v>87</v>
      </c>
      <c r="AV2429" s="13" t="s">
        <v>87</v>
      </c>
      <c r="AW2429" s="13" t="s">
        <v>32</v>
      </c>
      <c r="AX2429" s="13" t="s">
        <v>77</v>
      </c>
      <c r="AY2429" s="223" t="s">
        <v>209</v>
      </c>
    </row>
    <row r="2430" spans="2:51" s="15" customFormat="1">
      <c r="B2430" s="246"/>
      <c r="C2430" s="247"/>
      <c r="D2430" s="214" t="s">
        <v>555</v>
      </c>
      <c r="E2430" s="248" t="s">
        <v>1</v>
      </c>
      <c r="F2430" s="249" t="s">
        <v>3066</v>
      </c>
      <c r="G2430" s="247"/>
      <c r="H2430" s="248" t="s">
        <v>1</v>
      </c>
      <c r="I2430" s="250"/>
      <c r="J2430" s="247"/>
      <c r="K2430" s="247"/>
      <c r="L2430" s="251"/>
      <c r="M2430" s="252"/>
      <c r="N2430" s="253"/>
      <c r="O2430" s="253"/>
      <c r="P2430" s="253"/>
      <c r="Q2430" s="253"/>
      <c r="R2430" s="253"/>
      <c r="S2430" s="253"/>
      <c r="T2430" s="254"/>
      <c r="AT2430" s="255" t="s">
        <v>555</v>
      </c>
      <c r="AU2430" s="255" t="s">
        <v>87</v>
      </c>
      <c r="AV2430" s="15" t="s">
        <v>85</v>
      </c>
      <c r="AW2430" s="15" t="s">
        <v>32</v>
      </c>
      <c r="AX2430" s="15" t="s">
        <v>77</v>
      </c>
      <c r="AY2430" s="255" t="s">
        <v>209</v>
      </c>
    </row>
    <row r="2431" spans="2:51" s="13" customFormat="1">
      <c r="B2431" s="212"/>
      <c r="C2431" s="213"/>
      <c r="D2431" s="214" t="s">
        <v>555</v>
      </c>
      <c r="E2431" s="215" t="s">
        <v>1</v>
      </c>
      <c r="F2431" s="216" t="s">
        <v>1715</v>
      </c>
      <c r="G2431" s="213"/>
      <c r="H2431" s="217">
        <v>5.79</v>
      </c>
      <c r="I2431" s="218"/>
      <c r="J2431" s="213"/>
      <c r="K2431" s="213"/>
      <c r="L2431" s="219"/>
      <c r="M2431" s="220"/>
      <c r="N2431" s="221"/>
      <c r="O2431" s="221"/>
      <c r="P2431" s="221"/>
      <c r="Q2431" s="221"/>
      <c r="R2431" s="221"/>
      <c r="S2431" s="221"/>
      <c r="T2431" s="222"/>
      <c r="AT2431" s="223" t="s">
        <v>555</v>
      </c>
      <c r="AU2431" s="223" t="s">
        <v>87</v>
      </c>
      <c r="AV2431" s="13" t="s">
        <v>87</v>
      </c>
      <c r="AW2431" s="13" t="s">
        <v>32</v>
      </c>
      <c r="AX2431" s="13" t="s">
        <v>77</v>
      </c>
      <c r="AY2431" s="223" t="s">
        <v>209</v>
      </c>
    </row>
    <row r="2432" spans="2:51" s="15" customFormat="1">
      <c r="B2432" s="246"/>
      <c r="C2432" s="247"/>
      <c r="D2432" s="214" t="s">
        <v>555</v>
      </c>
      <c r="E2432" s="248" t="s">
        <v>1</v>
      </c>
      <c r="F2432" s="249" t="s">
        <v>3067</v>
      </c>
      <c r="G2432" s="247"/>
      <c r="H2432" s="248" t="s">
        <v>1</v>
      </c>
      <c r="I2432" s="250"/>
      <c r="J2432" s="247"/>
      <c r="K2432" s="247"/>
      <c r="L2432" s="251"/>
      <c r="M2432" s="252"/>
      <c r="N2432" s="253"/>
      <c r="O2432" s="253"/>
      <c r="P2432" s="253"/>
      <c r="Q2432" s="253"/>
      <c r="R2432" s="253"/>
      <c r="S2432" s="253"/>
      <c r="T2432" s="254"/>
      <c r="AT2432" s="255" t="s">
        <v>555</v>
      </c>
      <c r="AU2432" s="255" t="s">
        <v>87</v>
      </c>
      <c r="AV2432" s="15" t="s">
        <v>85</v>
      </c>
      <c r="AW2432" s="15" t="s">
        <v>32</v>
      </c>
      <c r="AX2432" s="15" t="s">
        <v>77</v>
      </c>
      <c r="AY2432" s="255" t="s">
        <v>209</v>
      </c>
    </row>
    <row r="2433" spans="2:51" s="13" customFormat="1">
      <c r="B2433" s="212"/>
      <c r="C2433" s="213"/>
      <c r="D2433" s="214" t="s">
        <v>555</v>
      </c>
      <c r="E2433" s="215" t="s">
        <v>1</v>
      </c>
      <c r="F2433" s="216" t="s">
        <v>1592</v>
      </c>
      <c r="G2433" s="213"/>
      <c r="H2433" s="217">
        <v>2.95</v>
      </c>
      <c r="I2433" s="218"/>
      <c r="J2433" s="213"/>
      <c r="K2433" s="213"/>
      <c r="L2433" s="219"/>
      <c r="M2433" s="220"/>
      <c r="N2433" s="221"/>
      <c r="O2433" s="221"/>
      <c r="P2433" s="221"/>
      <c r="Q2433" s="221"/>
      <c r="R2433" s="221"/>
      <c r="S2433" s="221"/>
      <c r="T2433" s="222"/>
      <c r="AT2433" s="223" t="s">
        <v>555</v>
      </c>
      <c r="AU2433" s="223" t="s">
        <v>87</v>
      </c>
      <c r="AV2433" s="13" t="s">
        <v>87</v>
      </c>
      <c r="AW2433" s="13" t="s">
        <v>32</v>
      </c>
      <c r="AX2433" s="13" t="s">
        <v>77</v>
      </c>
      <c r="AY2433" s="223" t="s">
        <v>209</v>
      </c>
    </row>
    <row r="2434" spans="2:51" s="15" customFormat="1">
      <c r="B2434" s="246"/>
      <c r="C2434" s="247"/>
      <c r="D2434" s="214" t="s">
        <v>555</v>
      </c>
      <c r="E2434" s="248" t="s">
        <v>1</v>
      </c>
      <c r="F2434" s="249" t="s">
        <v>3068</v>
      </c>
      <c r="G2434" s="247"/>
      <c r="H2434" s="248" t="s">
        <v>1</v>
      </c>
      <c r="I2434" s="250"/>
      <c r="J2434" s="247"/>
      <c r="K2434" s="247"/>
      <c r="L2434" s="251"/>
      <c r="M2434" s="252"/>
      <c r="N2434" s="253"/>
      <c r="O2434" s="253"/>
      <c r="P2434" s="253"/>
      <c r="Q2434" s="253"/>
      <c r="R2434" s="253"/>
      <c r="S2434" s="253"/>
      <c r="T2434" s="254"/>
      <c r="AT2434" s="255" t="s">
        <v>555</v>
      </c>
      <c r="AU2434" s="255" t="s">
        <v>87</v>
      </c>
      <c r="AV2434" s="15" t="s">
        <v>85</v>
      </c>
      <c r="AW2434" s="15" t="s">
        <v>32</v>
      </c>
      <c r="AX2434" s="15" t="s">
        <v>77</v>
      </c>
      <c r="AY2434" s="255" t="s">
        <v>209</v>
      </c>
    </row>
    <row r="2435" spans="2:51" s="13" customFormat="1">
      <c r="B2435" s="212"/>
      <c r="C2435" s="213"/>
      <c r="D2435" s="214" t="s">
        <v>555</v>
      </c>
      <c r="E2435" s="215" t="s">
        <v>1</v>
      </c>
      <c r="F2435" s="216" t="s">
        <v>3069</v>
      </c>
      <c r="G2435" s="213"/>
      <c r="H2435" s="217">
        <v>4.3499999999999996</v>
      </c>
      <c r="I2435" s="218"/>
      <c r="J2435" s="213"/>
      <c r="K2435" s="213"/>
      <c r="L2435" s="219"/>
      <c r="M2435" s="220"/>
      <c r="N2435" s="221"/>
      <c r="O2435" s="221"/>
      <c r="P2435" s="221"/>
      <c r="Q2435" s="221"/>
      <c r="R2435" s="221"/>
      <c r="S2435" s="221"/>
      <c r="T2435" s="222"/>
      <c r="AT2435" s="223" t="s">
        <v>555</v>
      </c>
      <c r="AU2435" s="223" t="s">
        <v>87</v>
      </c>
      <c r="AV2435" s="13" t="s">
        <v>87</v>
      </c>
      <c r="AW2435" s="13" t="s">
        <v>32</v>
      </c>
      <c r="AX2435" s="13" t="s">
        <v>77</v>
      </c>
      <c r="AY2435" s="223" t="s">
        <v>209</v>
      </c>
    </row>
    <row r="2436" spans="2:51" s="15" customFormat="1">
      <c r="B2436" s="246"/>
      <c r="C2436" s="247"/>
      <c r="D2436" s="214" t="s">
        <v>555</v>
      </c>
      <c r="E2436" s="248" t="s">
        <v>1</v>
      </c>
      <c r="F2436" s="249" t="s">
        <v>3070</v>
      </c>
      <c r="G2436" s="247"/>
      <c r="H2436" s="248" t="s">
        <v>1</v>
      </c>
      <c r="I2436" s="250"/>
      <c r="J2436" s="247"/>
      <c r="K2436" s="247"/>
      <c r="L2436" s="251"/>
      <c r="M2436" s="252"/>
      <c r="N2436" s="253"/>
      <c r="O2436" s="253"/>
      <c r="P2436" s="253"/>
      <c r="Q2436" s="253"/>
      <c r="R2436" s="253"/>
      <c r="S2436" s="253"/>
      <c r="T2436" s="254"/>
      <c r="AT2436" s="255" t="s">
        <v>555</v>
      </c>
      <c r="AU2436" s="255" t="s">
        <v>87</v>
      </c>
      <c r="AV2436" s="15" t="s">
        <v>85</v>
      </c>
      <c r="AW2436" s="15" t="s">
        <v>32</v>
      </c>
      <c r="AX2436" s="15" t="s">
        <v>77</v>
      </c>
      <c r="AY2436" s="255" t="s">
        <v>209</v>
      </c>
    </row>
    <row r="2437" spans="2:51" s="13" customFormat="1">
      <c r="B2437" s="212"/>
      <c r="C2437" s="213"/>
      <c r="D2437" s="214" t="s">
        <v>555</v>
      </c>
      <c r="E2437" s="215" t="s">
        <v>1</v>
      </c>
      <c r="F2437" s="216" t="s">
        <v>3071</v>
      </c>
      <c r="G2437" s="213"/>
      <c r="H2437" s="217">
        <v>8.1300000000000008</v>
      </c>
      <c r="I2437" s="218"/>
      <c r="J2437" s="213"/>
      <c r="K2437" s="213"/>
      <c r="L2437" s="219"/>
      <c r="M2437" s="220"/>
      <c r="N2437" s="221"/>
      <c r="O2437" s="221"/>
      <c r="P2437" s="221"/>
      <c r="Q2437" s="221"/>
      <c r="R2437" s="221"/>
      <c r="S2437" s="221"/>
      <c r="T2437" s="222"/>
      <c r="AT2437" s="223" t="s">
        <v>555</v>
      </c>
      <c r="AU2437" s="223" t="s">
        <v>87</v>
      </c>
      <c r="AV2437" s="13" t="s">
        <v>87</v>
      </c>
      <c r="AW2437" s="13" t="s">
        <v>32</v>
      </c>
      <c r="AX2437" s="13" t="s">
        <v>77</v>
      </c>
      <c r="AY2437" s="223" t="s">
        <v>209</v>
      </c>
    </row>
    <row r="2438" spans="2:51" s="15" customFormat="1">
      <c r="B2438" s="246"/>
      <c r="C2438" s="247"/>
      <c r="D2438" s="214" t="s">
        <v>555</v>
      </c>
      <c r="E2438" s="248" t="s">
        <v>1</v>
      </c>
      <c r="F2438" s="249" t="s">
        <v>3072</v>
      </c>
      <c r="G2438" s="247"/>
      <c r="H2438" s="248" t="s">
        <v>1</v>
      </c>
      <c r="I2438" s="250"/>
      <c r="J2438" s="247"/>
      <c r="K2438" s="247"/>
      <c r="L2438" s="251"/>
      <c r="M2438" s="252"/>
      <c r="N2438" s="253"/>
      <c r="O2438" s="253"/>
      <c r="P2438" s="253"/>
      <c r="Q2438" s="253"/>
      <c r="R2438" s="253"/>
      <c r="S2438" s="253"/>
      <c r="T2438" s="254"/>
      <c r="AT2438" s="255" t="s">
        <v>555</v>
      </c>
      <c r="AU2438" s="255" t="s">
        <v>87</v>
      </c>
      <c r="AV2438" s="15" t="s">
        <v>85</v>
      </c>
      <c r="AW2438" s="15" t="s">
        <v>32</v>
      </c>
      <c r="AX2438" s="15" t="s">
        <v>77</v>
      </c>
      <c r="AY2438" s="255" t="s">
        <v>209</v>
      </c>
    </row>
    <row r="2439" spans="2:51" s="13" customFormat="1">
      <c r="B2439" s="212"/>
      <c r="C2439" s="213"/>
      <c r="D2439" s="214" t="s">
        <v>555</v>
      </c>
      <c r="E2439" s="215" t="s">
        <v>1</v>
      </c>
      <c r="F2439" s="216" t="s">
        <v>1713</v>
      </c>
      <c r="G2439" s="213"/>
      <c r="H2439" s="217">
        <v>5.81</v>
      </c>
      <c r="I2439" s="218"/>
      <c r="J2439" s="213"/>
      <c r="K2439" s="213"/>
      <c r="L2439" s="219"/>
      <c r="M2439" s="220"/>
      <c r="N2439" s="221"/>
      <c r="O2439" s="221"/>
      <c r="P2439" s="221"/>
      <c r="Q2439" s="221"/>
      <c r="R2439" s="221"/>
      <c r="S2439" s="221"/>
      <c r="T2439" s="222"/>
      <c r="AT2439" s="223" t="s">
        <v>555</v>
      </c>
      <c r="AU2439" s="223" t="s">
        <v>87</v>
      </c>
      <c r="AV2439" s="13" t="s">
        <v>87</v>
      </c>
      <c r="AW2439" s="13" t="s">
        <v>32</v>
      </c>
      <c r="AX2439" s="13" t="s">
        <v>77</v>
      </c>
      <c r="AY2439" s="223" t="s">
        <v>209</v>
      </c>
    </row>
    <row r="2440" spans="2:51" s="15" customFormat="1">
      <c r="B2440" s="246"/>
      <c r="C2440" s="247"/>
      <c r="D2440" s="214" t="s">
        <v>555</v>
      </c>
      <c r="E2440" s="248" t="s">
        <v>1</v>
      </c>
      <c r="F2440" s="249" t="s">
        <v>3073</v>
      </c>
      <c r="G2440" s="247"/>
      <c r="H2440" s="248" t="s">
        <v>1</v>
      </c>
      <c r="I2440" s="250"/>
      <c r="J2440" s="247"/>
      <c r="K2440" s="247"/>
      <c r="L2440" s="251"/>
      <c r="M2440" s="252"/>
      <c r="N2440" s="253"/>
      <c r="O2440" s="253"/>
      <c r="P2440" s="253"/>
      <c r="Q2440" s="253"/>
      <c r="R2440" s="253"/>
      <c r="S2440" s="253"/>
      <c r="T2440" s="254"/>
      <c r="AT2440" s="255" t="s">
        <v>555</v>
      </c>
      <c r="AU2440" s="255" t="s">
        <v>87</v>
      </c>
      <c r="AV2440" s="15" t="s">
        <v>85</v>
      </c>
      <c r="AW2440" s="15" t="s">
        <v>32</v>
      </c>
      <c r="AX2440" s="15" t="s">
        <v>77</v>
      </c>
      <c r="AY2440" s="255" t="s">
        <v>209</v>
      </c>
    </row>
    <row r="2441" spans="2:51" s="13" customFormat="1">
      <c r="B2441" s="212"/>
      <c r="C2441" s="213"/>
      <c r="D2441" s="214" t="s">
        <v>555</v>
      </c>
      <c r="E2441" s="215" t="s">
        <v>1</v>
      </c>
      <c r="F2441" s="216" t="s">
        <v>1715</v>
      </c>
      <c r="G2441" s="213"/>
      <c r="H2441" s="217">
        <v>5.79</v>
      </c>
      <c r="I2441" s="218"/>
      <c r="J2441" s="213"/>
      <c r="K2441" s="213"/>
      <c r="L2441" s="219"/>
      <c r="M2441" s="220"/>
      <c r="N2441" s="221"/>
      <c r="O2441" s="221"/>
      <c r="P2441" s="221"/>
      <c r="Q2441" s="221"/>
      <c r="R2441" s="221"/>
      <c r="S2441" s="221"/>
      <c r="T2441" s="222"/>
      <c r="AT2441" s="223" t="s">
        <v>555</v>
      </c>
      <c r="AU2441" s="223" t="s">
        <v>87</v>
      </c>
      <c r="AV2441" s="13" t="s">
        <v>87</v>
      </c>
      <c r="AW2441" s="13" t="s">
        <v>32</v>
      </c>
      <c r="AX2441" s="13" t="s">
        <v>77</v>
      </c>
      <c r="AY2441" s="223" t="s">
        <v>209</v>
      </c>
    </row>
    <row r="2442" spans="2:51" s="15" customFormat="1">
      <c r="B2442" s="246"/>
      <c r="C2442" s="247"/>
      <c r="D2442" s="214" t="s">
        <v>555</v>
      </c>
      <c r="E2442" s="248" t="s">
        <v>1</v>
      </c>
      <c r="F2442" s="249" t="s">
        <v>3074</v>
      </c>
      <c r="G2442" s="247"/>
      <c r="H2442" s="248" t="s">
        <v>1</v>
      </c>
      <c r="I2442" s="250"/>
      <c r="J2442" s="247"/>
      <c r="K2442" s="247"/>
      <c r="L2442" s="251"/>
      <c r="M2442" s="252"/>
      <c r="N2442" s="253"/>
      <c r="O2442" s="253"/>
      <c r="P2442" s="253"/>
      <c r="Q2442" s="253"/>
      <c r="R2442" s="253"/>
      <c r="S2442" s="253"/>
      <c r="T2442" s="254"/>
      <c r="AT2442" s="255" t="s">
        <v>555</v>
      </c>
      <c r="AU2442" s="255" t="s">
        <v>87</v>
      </c>
      <c r="AV2442" s="15" t="s">
        <v>85</v>
      </c>
      <c r="AW2442" s="15" t="s">
        <v>32</v>
      </c>
      <c r="AX2442" s="15" t="s">
        <v>77</v>
      </c>
      <c r="AY2442" s="255" t="s">
        <v>209</v>
      </c>
    </row>
    <row r="2443" spans="2:51" s="13" customFormat="1">
      <c r="B2443" s="212"/>
      <c r="C2443" s="213"/>
      <c r="D2443" s="214" t="s">
        <v>555</v>
      </c>
      <c r="E2443" s="215" t="s">
        <v>1</v>
      </c>
      <c r="F2443" s="216" t="s">
        <v>1592</v>
      </c>
      <c r="G2443" s="213"/>
      <c r="H2443" s="217">
        <v>2.95</v>
      </c>
      <c r="I2443" s="218"/>
      <c r="J2443" s="213"/>
      <c r="K2443" s="213"/>
      <c r="L2443" s="219"/>
      <c r="M2443" s="220"/>
      <c r="N2443" s="221"/>
      <c r="O2443" s="221"/>
      <c r="P2443" s="221"/>
      <c r="Q2443" s="221"/>
      <c r="R2443" s="221"/>
      <c r="S2443" s="221"/>
      <c r="T2443" s="222"/>
      <c r="AT2443" s="223" t="s">
        <v>555</v>
      </c>
      <c r="AU2443" s="223" t="s">
        <v>87</v>
      </c>
      <c r="AV2443" s="13" t="s">
        <v>87</v>
      </c>
      <c r="AW2443" s="13" t="s">
        <v>32</v>
      </c>
      <c r="AX2443" s="13" t="s">
        <v>77</v>
      </c>
      <c r="AY2443" s="223" t="s">
        <v>209</v>
      </c>
    </row>
    <row r="2444" spans="2:51" s="15" customFormat="1">
      <c r="B2444" s="246"/>
      <c r="C2444" s="247"/>
      <c r="D2444" s="214" t="s">
        <v>555</v>
      </c>
      <c r="E2444" s="248" t="s">
        <v>1</v>
      </c>
      <c r="F2444" s="249" t="s">
        <v>3075</v>
      </c>
      <c r="G2444" s="247"/>
      <c r="H2444" s="248" t="s">
        <v>1</v>
      </c>
      <c r="I2444" s="250"/>
      <c r="J2444" s="247"/>
      <c r="K2444" s="247"/>
      <c r="L2444" s="251"/>
      <c r="M2444" s="252"/>
      <c r="N2444" s="253"/>
      <c r="O2444" s="253"/>
      <c r="P2444" s="253"/>
      <c r="Q2444" s="253"/>
      <c r="R2444" s="253"/>
      <c r="S2444" s="253"/>
      <c r="T2444" s="254"/>
      <c r="AT2444" s="255" t="s">
        <v>555</v>
      </c>
      <c r="AU2444" s="255" t="s">
        <v>87</v>
      </c>
      <c r="AV2444" s="15" t="s">
        <v>85</v>
      </c>
      <c r="AW2444" s="15" t="s">
        <v>32</v>
      </c>
      <c r="AX2444" s="15" t="s">
        <v>77</v>
      </c>
      <c r="AY2444" s="255" t="s">
        <v>209</v>
      </c>
    </row>
    <row r="2445" spans="2:51" s="13" customFormat="1">
      <c r="B2445" s="212"/>
      <c r="C2445" s="213"/>
      <c r="D2445" s="214" t="s">
        <v>555</v>
      </c>
      <c r="E2445" s="215" t="s">
        <v>1</v>
      </c>
      <c r="F2445" s="216" t="s">
        <v>3076</v>
      </c>
      <c r="G2445" s="213"/>
      <c r="H2445" s="217">
        <v>4.2699999999999996</v>
      </c>
      <c r="I2445" s="218"/>
      <c r="J2445" s="213"/>
      <c r="K2445" s="213"/>
      <c r="L2445" s="219"/>
      <c r="M2445" s="220"/>
      <c r="N2445" s="221"/>
      <c r="O2445" s="221"/>
      <c r="P2445" s="221"/>
      <c r="Q2445" s="221"/>
      <c r="R2445" s="221"/>
      <c r="S2445" s="221"/>
      <c r="T2445" s="222"/>
      <c r="AT2445" s="223" t="s">
        <v>555</v>
      </c>
      <c r="AU2445" s="223" t="s">
        <v>87</v>
      </c>
      <c r="AV2445" s="13" t="s">
        <v>87</v>
      </c>
      <c r="AW2445" s="13" t="s">
        <v>32</v>
      </c>
      <c r="AX2445" s="13" t="s">
        <v>77</v>
      </c>
      <c r="AY2445" s="223" t="s">
        <v>209</v>
      </c>
    </row>
    <row r="2446" spans="2:51" s="15" customFormat="1">
      <c r="B2446" s="246"/>
      <c r="C2446" s="247"/>
      <c r="D2446" s="214" t="s">
        <v>555</v>
      </c>
      <c r="E2446" s="248" t="s">
        <v>1</v>
      </c>
      <c r="F2446" s="249" t="s">
        <v>3077</v>
      </c>
      <c r="G2446" s="247"/>
      <c r="H2446" s="248" t="s">
        <v>1</v>
      </c>
      <c r="I2446" s="250"/>
      <c r="J2446" s="247"/>
      <c r="K2446" s="247"/>
      <c r="L2446" s="251"/>
      <c r="M2446" s="252"/>
      <c r="N2446" s="253"/>
      <c r="O2446" s="253"/>
      <c r="P2446" s="253"/>
      <c r="Q2446" s="253"/>
      <c r="R2446" s="253"/>
      <c r="S2446" s="253"/>
      <c r="T2446" s="254"/>
      <c r="AT2446" s="255" t="s">
        <v>555</v>
      </c>
      <c r="AU2446" s="255" t="s">
        <v>87</v>
      </c>
      <c r="AV2446" s="15" t="s">
        <v>85</v>
      </c>
      <c r="AW2446" s="15" t="s">
        <v>32</v>
      </c>
      <c r="AX2446" s="15" t="s">
        <v>77</v>
      </c>
      <c r="AY2446" s="255" t="s">
        <v>209</v>
      </c>
    </row>
    <row r="2447" spans="2:51" s="13" customFormat="1">
      <c r="B2447" s="212"/>
      <c r="C2447" s="213"/>
      <c r="D2447" s="214" t="s">
        <v>555</v>
      </c>
      <c r="E2447" s="215" t="s">
        <v>1</v>
      </c>
      <c r="F2447" s="216" t="s">
        <v>3078</v>
      </c>
      <c r="G2447" s="213"/>
      <c r="H2447" s="217">
        <v>14.62</v>
      </c>
      <c r="I2447" s="218"/>
      <c r="J2447" s="213"/>
      <c r="K2447" s="213"/>
      <c r="L2447" s="219"/>
      <c r="M2447" s="220"/>
      <c r="N2447" s="221"/>
      <c r="O2447" s="221"/>
      <c r="P2447" s="221"/>
      <c r="Q2447" s="221"/>
      <c r="R2447" s="221"/>
      <c r="S2447" s="221"/>
      <c r="T2447" s="222"/>
      <c r="AT2447" s="223" t="s">
        <v>555</v>
      </c>
      <c r="AU2447" s="223" t="s">
        <v>87</v>
      </c>
      <c r="AV2447" s="13" t="s">
        <v>87</v>
      </c>
      <c r="AW2447" s="13" t="s">
        <v>32</v>
      </c>
      <c r="AX2447" s="13" t="s">
        <v>77</v>
      </c>
      <c r="AY2447" s="223" t="s">
        <v>209</v>
      </c>
    </row>
    <row r="2448" spans="2:51" s="15" customFormat="1">
      <c r="B2448" s="246"/>
      <c r="C2448" s="247"/>
      <c r="D2448" s="214" t="s">
        <v>555</v>
      </c>
      <c r="E2448" s="248" t="s">
        <v>1</v>
      </c>
      <c r="F2448" s="249" t="s">
        <v>3079</v>
      </c>
      <c r="G2448" s="247"/>
      <c r="H2448" s="248" t="s">
        <v>1</v>
      </c>
      <c r="I2448" s="250"/>
      <c r="J2448" s="247"/>
      <c r="K2448" s="247"/>
      <c r="L2448" s="251"/>
      <c r="M2448" s="252"/>
      <c r="N2448" s="253"/>
      <c r="O2448" s="253"/>
      <c r="P2448" s="253"/>
      <c r="Q2448" s="253"/>
      <c r="R2448" s="253"/>
      <c r="S2448" s="253"/>
      <c r="T2448" s="254"/>
      <c r="AT2448" s="255" t="s">
        <v>555</v>
      </c>
      <c r="AU2448" s="255" t="s">
        <v>87</v>
      </c>
      <c r="AV2448" s="15" t="s">
        <v>85</v>
      </c>
      <c r="AW2448" s="15" t="s">
        <v>32</v>
      </c>
      <c r="AX2448" s="15" t="s">
        <v>77</v>
      </c>
      <c r="AY2448" s="255" t="s">
        <v>209</v>
      </c>
    </row>
    <row r="2449" spans="2:51" s="13" customFormat="1">
      <c r="B2449" s="212"/>
      <c r="C2449" s="213"/>
      <c r="D2449" s="214" t="s">
        <v>555</v>
      </c>
      <c r="E2449" s="215" t="s">
        <v>1</v>
      </c>
      <c r="F2449" s="216" t="s">
        <v>3080</v>
      </c>
      <c r="G2449" s="213"/>
      <c r="H2449" s="217">
        <v>15.24</v>
      </c>
      <c r="I2449" s="218"/>
      <c r="J2449" s="213"/>
      <c r="K2449" s="213"/>
      <c r="L2449" s="219"/>
      <c r="M2449" s="220"/>
      <c r="N2449" s="221"/>
      <c r="O2449" s="221"/>
      <c r="P2449" s="221"/>
      <c r="Q2449" s="221"/>
      <c r="R2449" s="221"/>
      <c r="S2449" s="221"/>
      <c r="T2449" s="222"/>
      <c r="AT2449" s="223" t="s">
        <v>555</v>
      </c>
      <c r="AU2449" s="223" t="s">
        <v>87</v>
      </c>
      <c r="AV2449" s="13" t="s">
        <v>87</v>
      </c>
      <c r="AW2449" s="13" t="s">
        <v>32</v>
      </c>
      <c r="AX2449" s="13" t="s">
        <v>77</v>
      </c>
      <c r="AY2449" s="223" t="s">
        <v>209</v>
      </c>
    </row>
    <row r="2450" spans="2:51" s="15" customFormat="1">
      <c r="B2450" s="246"/>
      <c r="C2450" s="247"/>
      <c r="D2450" s="214" t="s">
        <v>555</v>
      </c>
      <c r="E2450" s="248" t="s">
        <v>1</v>
      </c>
      <c r="F2450" s="249" t="s">
        <v>3081</v>
      </c>
      <c r="G2450" s="247"/>
      <c r="H2450" s="248" t="s">
        <v>1</v>
      </c>
      <c r="I2450" s="250"/>
      <c r="J2450" s="247"/>
      <c r="K2450" s="247"/>
      <c r="L2450" s="251"/>
      <c r="M2450" s="252"/>
      <c r="N2450" s="253"/>
      <c r="O2450" s="253"/>
      <c r="P2450" s="253"/>
      <c r="Q2450" s="253"/>
      <c r="R2450" s="253"/>
      <c r="S2450" s="253"/>
      <c r="T2450" s="254"/>
      <c r="AT2450" s="255" t="s">
        <v>555</v>
      </c>
      <c r="AU2450" s="255" t="s">
        <v>87</v>
      </c>
      <c r="AV2450" s="15" t="s">
        <v>85</v>
      </c>
      <c r="AW2450" s="15" t="s">
        <v>32</v>
      </c>
      <c r="AX2450" s="15" t="s">
        <v>77</v>
      </c>
      <c r="AY2450" s="255" t="s">
        <v>209</v>
      </c>
    </row>
    <row r="2451" spans="2:51" s="13" customFormat="1">
      <c r="B2451" s="212"/>
      <c r="C2451" s="213"/>
      <c r="D2451" s="214" t="s">
        <v>555</v>
      </c>
      <c r="E2451" s="215" t="s">
        <v>1</v>
      </c>
      <c r="F2451" s="216" t="s">
        <v>1713</v>
      </c>
      <c r="G2451" s="213"/>
      <c r="H2451" s="217">
        <v>5.81</v>
      </c>
      <c r="I2451" s="218"/>
      <c r="J2451" s="213"/>
      <c r="K2451" s="213"/>
      <c r="L2451" s="219"/>
      <c r="M2451" s="220"/>
      <c r="N2451" s="221"/>
      <c r="O2451" s="221"/>
      <c r="P2451" s="221"/>
      <c r="Q2451" s="221"/>
      <c r="R2451" s="221"/>
      <c r="S2451" s="221"/>
      <c r="T2451" s="222"/>
      <c r="AT2451" s="223" t="s">
        <v>555</v>
      </c>
      <c r="AU2451" s="223" t="s">
        <v>87</v>
      </c>
      <c r="AV2451" s="13" t="s">
        <v>87</v>
      </c>
      <c r="AW2451" s="13" t="s">
        <v>32</v>
      </c>
      <c r="AX2451" s="13" t="s">
        <v>77</v>
      </c>
      <c r="AY2451" s="223" t="s">
        <v>209</v>
      </c>
    </row>
    <row r="2452" spans="2:51" s="15" customFormat="1">
      <c r="B2452" s="246"/>
      <c r="C2452" s="247"/>
      <c r="D2452" s="214" t="s">
        <v>555</v>
      </c>
      <c r="E2452" s="248" t="s">
        <v>1</v>
      </c>
      <c r="F2452" s="249" t="s">
        <v>3082</v>
      </c>
      <c r="G2452" s="247"/>
      <c r="H2452" s="248" t="s">
        <v>1</v>
      </c>
      <c r="I2452" s="250"/>
      <c r="J2452" s="247"/>
      <c r="K2452" s="247"/>
      <c r="L2452" s="251"/>
      <c r="M2452" s="252"/>
      <c r="N2452" s="253"/>
      <c r="O2452" s="253"/>
      <c r="P2452" s="253"/>
      <c r="Q2452" s="253"/>
      <c r="R2452" s="253"/>
      <c r="S2452" s="253"/>
      <c r="T2452" s="254"/>
      <c r="AT2452" s="255" t="s">
        <v>555</v>
      </c>
      <c r="AU2452" s="255" t="s">
        <v>87</v>
      </c>
      <c r="AV2452" s="15" t="s">
        <v>85</v>
      </c>
      <c r="AW2452" s="15" t="s">
        <v>32</v>
      </c>
      <c r="AX2452" s="15" t="s">
        <v>77</v>
      </c>
      <c r="AY2452" s="255" t="s">
        <v>209</v>
      </c>
    </row>
    <row r="2453" spans="2:51" s="13" customFormat="1">
      <c r="B2453" s="212"/>
      <c r="C2453" s="213"/>
      <c r="D2453" s="214" t="s">
        <v>555</v>
      </c>
      <c r="E2453" s="215" t="s">
        <v>1</v>
      </c>
      <c r="F2453" s="216" t="s">
        <v>1715</v>
      </c>
      <c r="G2453" s="213"/>
      <c r="H2453" s="217">
        <v>5.79</v>
      </c>
      <c r="I2453" s="218"/>
      <c r="J2453" s="213"/>
      <c r="K2453" s="213"/>
      <c r="L2453" s="219"/>
      <c r="M2453" s="220"/>
      <c r="N2453" s="221"/>
      <c r="O2453" s="221"/>
      <c r="P2453" s="221"/>
      <c r="Q2453" s="221"/>
      <c r="R2453" s="221"/>
      <c r="S2453" s="221"/>
      <c r="T2453" s="222"/>
      <c r="AT2453" s="223" t="s">
        <v>555</v>
      </c>
      <c r="AU2453" s="223" t="s">
        <v>87</v>
      </c>
      <c r="AV2453" s="13" t="s">
        <v>87</v>
      </c>
      <c r="AW2453" s="13" t="s">
        <v>32</v>
      </c>
      <c r="AX2453" s="13" t="s">
        <v>77</v>
      </c>
      <c r="AY2453" s="223" t="s">
        <v>209</v>
      </c>
    </row>
    <row r="2454" spans="2:51" s="15" customFormat="1">
      <c r="B2454" s="246"/>
      <c r="C2454" s="247"/>
      <c r="D2454" s="214" t="s">
        <v>555</v>
      </c>
      <c r="E2454" s="248" t="s">
        <v>1</v>
      </c>
      <c r="F2454" s="249" t="s">
        <v>3083</v>
      </c>
      <c r="G2454" s="247"/>
      <c r="H2454" s="248" t="s">
        <v>1</v>
      </c>
      <c r="I2454" s="250"/>
      <c r="J2454" s="247"/>
      <c r="K2454" s="247"/>
      <c r="L2454" s="251"/>
      <c r="M2454" s="252"/>
      <c r="N2454" s="253"/>
      <c r="O2454" s="253"/>
      <c r="P2454" s="253"/>
      <c r="Q2454" s="253"/>
      <c r="R2454" s="253"/>
      <c r="S2454" s="253"/>
      <c r="T2454" s="254"/>
      <c r="AT2454" s="255" t="s">
        <v>555</v>
      </c>
      <c r="AU2454" s="255" t="s">
        <v>87</v>
      </c>
      <c r="AV2454" s="15" t="s">
        <v>85</v>
      </c>
      <c r="AW2454" s="15" t="s">
        <v>32</v>
      </c>
      <c r="AX2454" s="15" t="s">
        <v>77</v>
      </c>
      <c r="AY2454" s="255" t="s">
        <v>209</v>
      </c>
    </row>
    <row r="2455" spans="2:51" s="13" customFormat="1">
      <c r="B2455" s="212"/>
      <c r="C2455" s="213"/>
      <c r="D2455" s="214" t="s">
        <v>555</v>
      </c>
      <c r="E2455" s="215" t="s">
        <v>1</v>
      </c>
      <c r="F2455" s="216" t="s">
        <v>1890</v>
      </c>
      <c r="G2455" s="213"/>
      <c r="H2455" s="217">
        <v>49.63</v>
      </c>
      <c r="I2455" s="218"/>
      <c r="J2455" s="213"/>
      <c r="K2455" s="213"/>
      <c r="L2455" s="219"/>
      <c r="M2455" s="220"/>
      <c r="N2455" s="221"/>
      <c r="O2455" s="221"/>
      <c r="P2455" s="221"/>
      <c r="Q2455" s="221"/>
      <c r="R2455" s="221"/>
      <c r="S2455" s="221"/>
      <c r="T2455" s="222"/>
      <c r="AT2455" s="223" t="s">
        <v>555</v>
      </c>
      <c r="AU2455" s="223" t="s">
        <v>87</v>
      </c>
      <c r="AV2455" s="13" t="s">
        <v>87</v>
      </c>
      <c r="AW2455" s="13" t="s">
        <v>32</v>
      </c>
      <c r="AX2455" s="13" t="s">
        <v>77</v>
      </c>
      <c r="AY2455" s="223" t="s">
        <v>209</v>
      </c>
    </row>
    <row r="2456" spans="2:51" s="15" customFormat="1">
      <c r="B2456" s="246"/>
      <c r="C2456" s="247"/>
      <c r="D2456" s="214" t="s">
        <v>555</v>
      </c>
      <c r="E2456" s="248" t="s">
        <v>1</v>
      </c>
      <c r="F2456" s="249" t="s">
        <v>3084</v>
      </c>
      <c r="G2456" s="247"/>
      <c r="H2456" s="248" t="s">
        <v>1</v>
      </c>
      <c r="I2456" s="250"/>
      <c r="J2456" s="247"/>
      <c r="K2456" s="247"/>
      <c r="L2456" s="251"/>
      <c r="M2456" s="252"/>
      <c r="N2456" s="253"/>
      <c r="O2456" s="253"/>
      <c r="P2456" s="253"/>
      <c r="Q2456" s="253"/>
      <c r="R2456" s="253"/>
      <c r="S2456" s="253"/>
      <c r="T2456" s="254"/>
      <c r="AT2456" s="255" t="s">
        <v>555</v>
      </c>
      <c r="AU2456" s="255" t="s">
        <v>87</v>
      </c>
      <c r="AV2456" s="15" t="s">
        <v>85</v>
      </c>
      <c r="AW2456" s="15" t="s">
        <v>32</v>
      </c>
      <c r="AX2456" s="15" t="s">
        <v>77</v>
      </c>
      <c r="AY2456" s="255" t="s">
        <v>209</v>
      </c>
    </row>
    <row r="2457" spans="2:51" s="13" customFormat="1">
      <c r="B2457" s="212"/>
      <c r="C2457" s="213"/>
      <c r="D2457" s="214" t="s">
        <v>555</v>
      </c>
      <c r="E2457" s="215" t="s">
        <v>1</v>
      </c>
      <c r="F2457" s="216" t="s">
        <v>2012</v>
      </c>
      <c r="G2457" s="213"/>
      <c r="H2457" s="217">
        <v>3.4</v>
      </c>
      <c r="I2457" s="218"/>
      <c r="J2457" s="213"/>
      <c r="K2457" s="213"/>
      <c r="L2457" s="219"/>
      <c r="M2457" s="220"/>
      <c r="N2457" s="221"/>
      <c r="O2457" s="221"/>
      <c r="P2457" s="221"/>
      <c r="Q2457" s="221"/>
      <c r="R2457" s="221"/>
      <c r="S2457" s="221"/>
      <c r="T2457" s="222"/>
      <c r="AT2457" s="223" t="s">
        <v>555</v>
      </c>
      <c r="AU2457" s="223" t="s">
        <v>87</v>
      </c>
      <c r="AV2457" s="13" t="s">
        <v>87</v>
      </c>
      <c r="AW2457" s="13" t="s">
        <v>32</v>
      </c>
      <c r="AX2457" s="13" t="s">
        <v>77</v>
      </c>
      <c r="AY2457" s="223" t="s">
        <v>209</v>
      </c>
    </row>
    <row r="2458" spans="2:51" s="15" customFormat="1">
      <c r="B2458" s="246"/>
      <c r="C2458" s="247"/>
      <c r="D2458" s="214" t="s">
        <v>555</v>
      </c>
      <c r="E2458" s="248" t="s">
        <v>1</v>
      </c>
      <c r="F2458" s="249" t="s">
        <v>3085</v>
      </c>
      <c r="G2458" s="247"/>
      <c r="H2458" s="248" t="s">
        <v>1</v>
      </c>
      <c r="I2458" s="250"/>
      <c r="J2458" s="247"/>
      <c r="K2458" s="247"/>
      <c r="L2458" s="251"/>
      <c r="M2458" s="252"/>
      <c r="N2458" s="253"/>
      <c r="O2458" s="253"/>
      <c r="P2458" s="253"/>
      <c r="Q2458" s="253"/>
      <c r="R2458" s="253"/>
      <c r="S2458" s="253"/>
      <c r="T2458" s="254"/>
      <c r="AT2458" s="255" t="s">
        <v>555</v>
      </c>
      <c r="AU2458" s="255" t="s">
        <v>87</v>
      </c>
      <c r="AV2458" s="15" t="s">
        <v>85</v>
      </c>
      <c r="AW2458" s="15" t="s">
        <v>32</v>
      </c>
      <c r="AX2458" s="15" t="s">
        <v>77</v>
      </c>
      <c r="AY2458" s="255" t="s">
        <v>209</v>
      </c>
    </row>
    <row r="2459" spans="2:51" s="13" customFormat="1">
      <c r="B2459" s="212"/>
      <c r="C2459" s="213"/>
      <c r="D2459" s="214" t="s">
        <v>555</v>
      </c>
      <c r="E2459" s="215" t="s">
        <v>1</v>
      </c>
      <c r="F2459" s="216" t="s">
        <v>2040</v>
      </c>
      <c r="G2459" s="213"/>
      <c r="H2459" s="217">
        <v>12.34</v>
      </c>
      <c r="I2459" s="218"/>
      <c r="J2459" s="213"/>
      <c r="K2459" s="213"/>
      <c r="L2459" s="219"/>
      <c r="M2459" s="220"/>
      <c r="N2459" s="221"/>
      <c r="O2459" s="221"/>
      <c r="P2459" s="221"/>
      <c r="Q2459" s="221"/>
      <c r="R2459" s="221"/>
      <c r="S2459" s="221"/>
      <c r="T2459" s="222"/>
      <c r="AT2459" s="223" t="s">
        <v>555</v>
      </c>
      <c r="AU2459" s="223" t="s">
        <v>87</v>
      </c>
      <c r="AV2459" s="13" t="s">
        <v>87</v>
      </c>
      <c r="AW2459" s="13" t="s">
        <v>32</v>
      </c>
      <c r="AX2459" s="13" t="s">
        <v>77</v>
      </c>
      <c r="AY2459" s="223" t="s">
        <v>209</v>
      </c>
    </row>
    <row r="2460" spans="2:51" s="15" customFormat="1">
      <c r="B2460" s="246"/>
      <c r="C2460" s="247"/>
      <c r="D2460" s="214" t="s">
        <v>555</v>
      </c>
      <c r="E2460" s="248" t="s">
        <v>1</v>
      </c>
      <c r="F2460" s="249" t="s">
        <v>3086</v>
      </c>
      <c r="G2460" s="247"/>
      <c r="H2460" s="248" t="s">
        <v>1</v>
      </c>
      <c r="I2460" s="250"/>
      <c r="J2460" s="247"/>
      <c r="K2460" s="247"/>
      <c r="L2460" s="251"/>
      <c r="M2460" s="252"/>
      <c r="N2460" s="253"/>
      <c r="O2460" s="253"/>
      <c r="P2460" s="253"/>
      <c r="Q2460" s="253"/>
      <c r="R2460" s="253"/>
      <c r="S2460" s="253"/>
      <c r="T2460" s="254"/>
      <c r="AT2460" s="255" t="s">
        <v>555</v>
      </c>
      <c r="AU2460" s="255" t="s">
        <v>87</v>
      </c>
      <c r="AV2460" s="15" t="s">
        <v>85</v>
      </c>
      <c r="AW2460" s="15" t="s">
        <v>32</v>
      </c>
      <c r="AX2460" s="15" t="s">
        <v>77</v>
      </c>
      <c r="AY2460" s="255" t="s">
        <v>209</v>
      </c>
    </row>
    <row r="2461" spans="2:51" s="13" customFormat="1">
      <c r="B2461" s="212"/>
      <c r="C2461" s="213"/>
      <c r="D2461" s="214" t="s">
        <v>555</v>
      </c>
      <c r="E2461" s="215" t="s">
        <v>1</v>
      </c>
      <c r="F2461" s="216" t="s">
        <v>2048</v>
      </c>
      <c r="G2461" s="213"/>
      <c r="H2461" s="217">
        <v>4.63</v>
      </c>
      <c r="I2461" s="218"/>
      <c r="J2461" s="213"/>
      <c r="K2461" s="213"/>
      <c r="L2461" s="219"/>
      <c r="M2461" s="220"/>
      <c r="N2461" s="221"/>
      <c r="O2461" s="221"/>
      <c r="P2461" s="221"/>
      <c r="Q2461" s="221"/>
      <c r="R2461" s="221"/>
      <c r="S2461" s="221"/>
      <c r="T2461" s="222"/>
      <c r="AT2461" s="223" t="s">
        <v>555</v>
      </c>
      <c r="AU2461" s="223" t="s">
        <v>87</v>
      </c>
      <c r="AV2461" s="13" t="s">
        <v>87</v>
      </c>
      <c r="AW2461" s="13" t="s">
        <v>32</v>
      </c>
      <c r="AX2461" s="13" t="s">
        <v>77</v>
      </c>
      <c r="AY2461" s="223" t="s">
        <v>209</v>
      </c>
    </row>
    <row r="2462" spans="2:51" s="15" customFormat="1">
      <c r="B2462" s="246"/>
      <c r="C2462" s="247"/>
      <c r="D2462" s="214" t="s">
        <v>555</v>
      </c>
      <c r="E2462" s="248" t="s">
        <v>1</v>
      </c>
      <c r="F2462" s="249" t="s">
        <v>3087</v>
      </c>
      <c r="G2462" s="247"/>
      <c r="H2462" s="248" t="s">
        <v>1</v>
      </c>
      <c r="I2462" s="250"/>
      <c r="J2462" s="247"/>
      <c r="K2462" s="247"/>
      <c r="L2462" s="251"/>
      <c r="M2462" s="252"/>
      <c r="N2462" s="253"/>
      <c r="O2462" s="253"/>
      <c r="P2462" s="253"/>
      <c r="Q2462" s="253"/>
      <c r="R2462" s="253"/>
      <c r="S2462" s="253"/>
      <c r="T2462" s="254"/>
      <c r="AT2462" s="255" t="s">
        <v>555</v>
      </c>
      <c r="AU2462" s="255" t="s">
        <v>87</v>
      </c>
      <c r="AV2462" s="15" t="s">
        <v>85</v>
      </c>
      <c r="AW2462" s="15" t="s">
        <v>32</v>
      </c>
      <c r="AX2462" s="15" t="s">
        <v>77</v>
      </c>
      <c r="AY2462" s="255" t="s">
        <v>209</v>
      </c>
    </row>
    <row r="2463" spans="2:51" s="13" customFormat="1">
      <c r="B2463" s="212"/>
      <c r="C2463" s="213"/>
      <c r="D2463" s="214" t="s">
        <v>555</v>
      </c>
      <c r="E2463" s="215" t="s">
        <v>1</v>
      </c>
      <c r="F2463" s="216" t="s">
        <v>1792</v>
      </c>
      <c r="G2463" s="213"/>
      <c r="H2463" s="217">
        <v>5.36</v>
      </c>
      <c r="I2463" s="218"/>
      <c r="J2463" s="213"/>
      <c r="K2463" s="213"/>
      <c r="L2463" s="219"/>
      <c r="M2463" s="220"/>
      <c r="N2463" s="221"/>
      <c r="O2463" s="221"/>
      <c r="P2463" s="221"/>
      <c r="Q2463" s="221"/>
      <c r="R2463" s="221"/>
      <c r="S2463" s="221"/>
      <c r="T2463" s="222"/>
      <c r="AT2463" s="223" t="s">
        <v>555</v>
      </c>
      <c r="AU2463" s="223" t="s">
        <v>87</v>
      </c>
      <c r="AV2463" s="13" t="s">
        <v>87</v>
      </c>
      <c r="AW2463" s="13" t="s">
        <v>32</v>
      </c>
      <c r="AX2463" s="13" t="s">
        <v>77</v>
      </c>
      <c r="AY2463" s="223" t="s">
        <v>209</v>
      </c>
    </row>
    <row r="2464" spans="2:51" s="14" customFormat="1">
      <c r="B2464" s="235"/>
      <c r="C2464" s="236"/>
      <c r="D2464" s="214" t="s">
        <v>555</v>
      </c>
      <c r="E2464" s="237" t="s">
        <v>1</v>
      </c>
      <c r="F2464" s="238" t="s">
        <v>645</v>
      </c>
      <c r="G2464" s="236"/>
      <c r="H2464" s="239">
        <v>267.38</v>
      </c>
      <c r="I2464" s="240"/>
      <c r="J2464" s="236"/>
      <c r="K2464" s="236"/>
      <c r="L2464" s="241"/>
      <c r="M2464" s="242"/>
      <c r="N2464" s="243"/>
      <c r="O2464" s="243"/>
      <c r="P2464" s="243"/>
      <c r="Q2464" s="243"/>
      <c r="R2464" s="243"/>
      <c r="S2464" s="243"/>
      <c r="T2464" s="244"/>
      <c r="AT2464" s="245" t="s">
        <v>555</v>
      </c>
      <c r="AU2464" s="245" t="s">
        <v>87</v>
      </c>
      <c r="AV2464" s="14" t="s">
        <v>218</v>
      </c>
      <c r="AW2464" s="14" t="s">
        <v>32</v>
      </c>
      <c r="AX2464" s="14" t="s">
        <v>85</v>
      </c>
      <c r="AY2464" s="245" t="s">
        <v>209</v>
      </c>
    </row>
    <row r="2465" spans="1:65" s="2" customFormat="1" ht="24.2" customHeight="1">
      <c r="A2465" s="35"/>
      <c r="B2465" s="36"/>
      <c r="C2465" s="224" t="s">
        <v>3088</v>
      </c>
      <c r="D2465" s="224" t="s">
        <v>576</v>
      </c>
      <c r="E2465" s="225" t="s">
        <v>3028</v>
      </c>
      <c r="F2465" s="226" t="s">
        <v>3029</v>
      </c>
      <c r="G2465" s="227" t="s">
        <v>217</v>
      </c>
      <c r="H2465" s="228">
        <v>294.11799999999999</v>
      </c>
      <c r="I2465" s="229"/>
      <c r="J2465" s="230">
        <f>ROUND(I2465*H2465,2)</f>
        <v>0</v>
      </c>
      <c r="K2465" s="231"/>
      <c r="L2465" s="232"/>
      <c r="M2465" s="233" t="s">
        <v>1</v>
      </c>
      <c r="N2465" s="234" t="s">
        <v>42</v>
      </c>
      <c r="O2465" s="72"/>
      <c r="P2465" s="203">
        <f>O2465*H2465</f>
        <v>0</v>
      </c>
      <c r="Q2465" s="203">
        <v>1.7999999999999999E-2</v>
      </c>
      <c r="R2465" s="203">
        <f>Q2465*H2465</f>
        <v>5.2941239999999992</v>
      </c>
      <c r="S2465" s="203">
        <v>0</v>
      </c>
      <c r="T2465" s="204">
        <f>S2465*H2465</f>
        <v>0</v>
      </c>
      <c r="U2465" s="35"/>
      <c r="V2465" s="35"/>
      <c r="W2465" s="35"/>
      <c r="X2465" s="35"/>
      <c r="Y2465" s="35"/>
      <c r="Z2465" s="35"/>
      <c r="AA2465" s="35"/>
      <c r="AB2465" s="35"/>
      <c r="AC2465" s="35"/>
      <c r="AD2465" s="35"/>
      <c r="AE2465" s="35"/>
      <c r="AR2465" s="205" t="s">
        <v>341</v>
      </c>
      <c r="AT2465" s="205" t="s">
        <v>576</v>
      </c>
      <c r="AU2465" s="205" t="s">
        <v>87</v>
      </c>
      <c r="AY2465" s="18" t="s">
        <v>209</v>
      </c>
      <c r="BE2465" s="206">
        <f>IF(N2465="základní",J2465,0)</f>
        <v>0</v>
      </c>
      <c r="BF2465" s="206">
        <f>IF(N2465="snížená",J2465,0)</f>
        <v>0</v>
      </c>
      <c r="BG2465" s="206">
        <f>IF(N2465="zákl. přenesená",J2465,0)</f>
        <v>0</v>
      </c>
      <c r="BH2465" s="206">
        <f>IF(N2465="sníž. přenesená",J2465,0)</f>
        <v>0</v>
      </c>
      <c r="BI2465" s="206">
        <f>IF(N2465="nulová",J2465,0)</f>
        <v>0</v>
      </c>
      <c r="BJ2465" s="18" t="s">
        <v>85</v>
      </c>
      <c r="BK2465" s="206">
        <f>ROUND(I2465*H2465,2)</f>
        <v>0</v>
      </c>
      <c r="BL2465" s="18" t="s">
        <v>276</v>
      </c>
      <c r="BM2465" s="205" t="s">
        <v>3089</v>
      </c>
    </row>
    <row r="2466" spans="1:65" s="13" customFormat="1">
      <c r="B2466" s="212"/>
      <c r="C2466" s="213"/>
      <c r="D2466" s="214" t="s">
        <v>555</v>
      </c>
      <c r="E2466" s="215" t="s">
        <v>1</v>
      </c>
      <c r="F2466" s="216" t="s">
        <v>3090</v>
      </c>
      <c r="G2466" s="213"/>
      <c r="H2466" s="217">
        <v>294.11799999999999</v>
      </c>
      <c r="I2466" s="218"/>
      <c r="J2466" s="213"/>
      <c r="K2466" s="213"/>
      <c r="L2466" s="219"/>
      <c r="M2466" s="220"/>
      <c r="N2466" s="221"/>
      <c r="O2466" s="221"/>
      <c r="P2466" s="221"/>
      <c r="Q2466" s="221"/>
      <c r="R2466" s="221"/>
      <c r="S2466" s="221"/>
      <c r="T2466" s="222"/>
      <c r="AT2466" s="223" t="s">
        <v>555</v>
      </c>
      <c r="AU2466" s="223" t="s">
        <v>87</v>
      </c>
      <c r="AV2466" s="13" t="s">
        <v>87</v>
      </c>
      <c r="AW2466" s="13" t="s">
        <v>32</v>
      </c>
      <c r="AX2466" s="13" t="s">
        <v>85</v>
      </c>
      <c r="AY2466" s="223" t="s">
        <v>209</v>
      </c>
    </row>
    <row r="2467" spans="1:65" s="2" customFormat="1" ht="24.2" customHeight="1">
      <c r="A2467" s="35"/>
      <c r="B2467" s="36"/>
      <c r="C2467" s="193" t="s">
        <v>3091</v>
      </c>
      <c r="D2467" s="193" t="s">
        <v>214</v>
      </c>
      <c r="E2467" s="194" t="s">
        <v>3092</v>
      </c>
      <c r="F2467" s="195" t="s">
        <v>3093</v>
      </c>
      <c r="G2467" s="196" t="s">
        <v>217</v>
      </c>
      <c r="H2467" s="197">
        <v>50.45</v>
      </c>
      <c r="I2467" s="198"/>
      <c r="J2467" s="199">
        <f>ROUND(I2467*H2467,2)</f>
        <v>0</v>
      </c>
      <c r="K2467" s="200"/>
      <c r="L2467" s="40"/>
      <c r="M2467" s="201" t="s">
        <v>1</v>
      </c>
      <c r="N2467" s="202" t="s">
        <v>42</v>
      </c>
      <c r="O2467" s="72"/>
      <c r="P2467" s="203">
        <f>O2467*H2467</f>
        <v>0</v>
      </c>
      <c r="Q2467" s="203">
        <v>5.4000000000000003E-3</v>
      </c>
      <c r="R2467" s="203">
        <f>Q2467*H2467</f>
        <v>0.27243000000000001</v>
      </c>
      <c r="S2467" s="203">
        <v>0</v>
      </c>
      <c r="T2467" s="204">
        <f>S2467*H2467</f>
        <v>0</v>
      </c>
      <c r="U2467" s="35"/>
      <c r="V2467" s="35"/>
      <c r="W2467" s="35"/>
      <c r="X2467" s="35"/>
      <c r="Y2467" s="35"/>
      <c r="Z2467" s="35"/>
      <c r="AA2467" s="35"/>
      <c r="AB2467" s="35"/>
      <c r="AC2467" s="35"/>
      <c r="AD2467" s="35"/>
      <c r="AE2467" s="35"/>
      <c r="AR2467" s="205" t="s">
        <v>276</v>
      </c>
      <c r="AT2467" s="205" t="s">
        <v>214</v>
      </c>
      <c r="AU2467" s="205" t="s">
        <v>87</v>
      </c>
      <c r="AY2467" s="18" t="s">
        <v>209</v>
      </c>
      <c r="BE2467" s="206">
        <f>IF(N2467="základní",J2467,0)</f>
        <v>0</v>
      </c>
      <c r="BF2467" s="206">
        <f>IF(N2467="snížená",J2467,0)</f>
        <v>0</v>
      </c>
      <c r="BG2467" s="206">
        <f>IF(N2467="zákl. přenesená",J2467,0)</f>
        <v>0</v>
      </c>
      <c r="BH2467" s="206">
        <f>IF(N2467="sníž. přenesená",J2467,0)</f>
        <v>0</v>
      </c>
      <c r="BI2467" s="206">
        <f>IF(N2467="nulová",J2467,0)</f>
        <v>0</v>
      </c>
      <c r="BJ2467" s="18" t="s">
        <v>85</v>
      </c>
      <c r="BK2467" s="206">
        <f>ROUND(I2467*H2467,2)</f>
        <v>0</v>
      </c>
      <c r="BL2467" s="18" t="s">
        <v>276</v>
      </c>
      <c r="BM2467" s="205" t="s">
        <v>3094</v>
      </c>
    </row>
    <row r="2468" spans="1:65" s="15" customFormat="1">
      <c r="B2468" s="246"/>
      <c r="C2468" s="247"/>
      <c r="D2468" s="214" t="s">
        <v>555</v>
      </c>
      <c r="E2468" s="248" t="s">
        <v>1</v>
      </c>
      <c r="F2468" s="249" t="s">
        <v>3095</v>
      </c>
      <c r="G2468" s="247"/>
      <c r="H2468" s="248" t="s">
        <v>1</v>
      </c>
      <c r="I2468" s="250"/>
      <c r="J2468" s="247"/>
      <c r="K2468" s="247"/>
      <c r="L2468" s="251"/>
      <c r="M2468" s="252"/>
      <c r="N2468" s="253"/>
      <c r="O2468" s="253"/>
      <c r="P2468" s="253"/>
      <c r="Q2468" s="253"/>
      <c r="R2468" s="253"/>
      <c r="S2468" s="253"/>
      <c r="T2468" s="254"/>
      <c r="AT2468" s="255" t="s">
        <v>555</v>
      </c>
      <c r="AU2468" s="255" t="s">
        <v>87</v>
      </c>
      <c r="AV2468" s="15" t="s">
        <v>85</v>
      </c>
      <c r="AW2468" s="15" t="s">
        <v>32</v>
      </c>
      <c r="AX2468" s="15" t="s">
        <v>77</v>
      </c>
      <c r="AY2468" s="255" t="s">
        <v>209</v>
      </c>
    </row>
    <row r="2469" spans="1:65" s="13" customFormat="1">
      <c r="B2469" s="212"/>
      <c r="C2469" s="213"/>
      <c r="D2469" s="214" t="s">
        <v>555</v>
      </c>
      <c r="E2469" s="215" t="s">
        <v>1</v>
      </c>
      <c r="F2469" s="216" t="s">
        <v>1512</v>
      </c>
      <c r="G2469" s="213"/>
      <c r="H2469" s="217">
        <v>3</v>
      </c>
      <c r="I2469" s="218"/>
      <c r="J2469" s="213"/>
      <c r="K2469" s="213"/>
      <c r="L2469" s="219"/>
      <c r="M2469" s="220"/>
      <c r="N2469" s="221"/>
      <c r="O2469" s="221"/>
      <c r="P2469" s="221"/>
      <c r="Q2469" s="221"/>
      <c r="R2469" s="221"/>
      <c r="S2469" s="221"/>
      <c r="T2469" s="222"/>
      <c r="AT2469" s="223" t="s">
        <v>555</v>
      </c>
      <c r="AU2469" s="223" t="s">
        <v>87</v>
      </c>
      <c r="AV2469" s="13" t="s">
        <v>87</v>
      </c>
      <c r="AW2469" s="13" t="s">
        <v>32</v>
      </c>
      <c r="AX2469" s="13" t="s">
        <v>77</v>
      </c>
      <c r="AY2469" s="223" t="s">
        <v>209</v>
      </c>
    </row>
    <row r="2470" spans="1:65" s="15" customFormat="1">
      <c r="B2470" s="246"/>
      <c r="C2470" s="247"/>
      <c r="D2470" s="214" t="s">
        <v>555</v>
      </c>
      <c r="E2470" s="248" t="s">
        <v>1</v>
      </c>
      <c r="F2470" s="249" t="s">
        <v>3096</v>
      </c>
      <c r="G2470" s="247"/>
      <c r="H2470" s="248" t="s">
        <v>1</v>
      </c>
      <c r="I2470" s="250"/>
      <c r="J2470" s="247"/>
      <c r="K2470" s="247"/>
      <c r="L2470" s="251"/>
      <c r="M2470" s="252"/>
      <c r="N2470" s="253"/>
      <c r="O2470" s="253"/>
      <c r="P2470" s="253"/>
      <c r="Q2470" s="253"/>
      <c r="R2470" s="253"/>
      <c r="S2470" s="253"/>
      <c r="T2470" s="254"/>
      <c r="AT2470" s="255" t="s">
        <v>555</v>
      </c>
      <c r="AU2470" s="255" t="s">
        <v>87</v>
      </c>
      <c r="AV2470" s="15" t="s">
        <v>85</v>
      </c>
      <c r="AW2470" s="15" t="s">
        <v>32</v>
      </c>
      <c r="AX2470" s="15" t="s">
        <v>77</v>
      </c>
      <c r="AY2470" s="255" t="s">
        <v>209</v>
      </c>
    </row>
    <row r="2471" spans="1:65" s="13" customFormat="1">
      <c r="B2471" s="212"/>
      <c r="C2471" s="213"/>
      <c r="D2471" s="214" t="s">
        <v>555</v>
      </c>
      <c r="E2471" s="215" t="s">
        <v>1</v>
      </c>
      <c r="F2471" s="216" t="s">
        <v>1528</v>
      </c>
      <c r="G2471" s="213"/>
      <c r="H2471" s="217">
        <v>4.4400000000000004</v>
      </c>
      <c r="I2471" s="218"/>
      <c r="J2471" s="213"/>
      <c r="K2471" s="213"/>
      <c r="L2471" s="219"/>
      <c r="M2471" s="220"/>
      <c r="N2471" s="221"/>
      <c r="O2471" s="221"/>
      <c r="P2471" s="221"/>
      <c r="Q2471" s="221"/>
      <c r="R2471" s="221"/>
      <c r="S2471" s="221"/>
      <c r="T2471" s="222"/>
      <c r="AT2471" s="223" t="s">
        <v>555</v>
      </c>
      <c r="AU2471" s="223" t="s">
        <v>87</v>
      </c>
      <c r="AV2471" s="13" t="s">
        <v>87</v>
      </c>
      <c r="AW2471" s="13" t="s">
        <v>32</v>
      </c>
      <c r="AX2471" s="13" t="s">
        <v>77</v>
      </c>
      <c r="AY2471" s="223" t="s">
        <v>209</v>
      </c>
    </row>
    <row r="2472" spans="1:65" s="15" customFormat="1">
      <c r="B2472" s="246"/>
      <c r="C2472" s="247"/>
      <c r="D2472" s="214" t="s">
        <v>555</v>
      </c>
      <c r="E2472" s="248" t="s">
        <v>1</v>
      </c>
      <c r="F2472" s="249" t="s">
        <v>3097</v>
      </c>
      <c r="G2472" s="247"/>
      <c r="H2472" s="248" t="s">
        <v>1</v>
      </c>
      <c r="I2472" s="250"/>
      <c r="J2472" s="247"/>
      <c r="K2472" s="247"/>
      <c r="L2472" s="251"/>
      <c r="M2472" s="252"/>
      <c r="N2472" s="253"/>
      <c r="O2472" s="253"/>
      <c r="P2472" s="253"/>
      <c r="Q2472" s="253"/>
      <c r="R2472" s="253"/>
      <c r="S2472" s="253"/>
      <c r="T2472" s="254"/>
      <c r="AT2472" s="255" t="s">
        <v>555</v>
      </c>
      <c r="AU2472" s="255" t="s">
        <v>87</v>
      </c>
      <c r="AV2472" s="15" t="s">
        <v>85</v>
      </c>
      <c r="AW2472" s="15" t="s">
        <v>32</v>
      </c>
      <c r="AX2472" s="15" t="s">
        <v>77</v>
      </c>
      <c r="AY2472" s="255" t="s">
        <v>209</v>
      </c>
    </row>
    <row r="2473" spans="1:65" s="13" customFormat="1">
      <c r="B2473" s="212"/>
      <c r="C2473" s="213"/>
      <c r="D2473" s="214" t="s">
        <v>555</v>
      </c>
      <c r="E2473" s="215" t="s">
        <v>1</v>
      </c>
      <c r="F2473" s="216" t="s">
        <v>1604</v>
      </c>
      <c r="G2473" s="213"/>
      <c r="H2473" s="217">
        <v>4.01</v>
      </c>
      <c r="I2473" s="218"/>
      <c r="J2473" s="213"/>
      <c r="K2473" s="213"/>
      <c r="L2473" s="219"/>
      <c r="M2473" s="220"/>
      <c r="N2473" s="221"/>
      <c r="O2473" s="221"/>
      <c r="P2473" s="221"/>
      <c r="Q2473" s="221"/>
      <c r="R2473" s="221"/>
      <c r="S2473" s="221"/>
      <c r="T2473" s="222"/>
      <c r="AT2473" s="223" t="s">
        <v>555</v>
      </c>
      <c r="AU2473" s="223" t="s">
        <v>87</v>
      </c>
      <c r="AV2473" s="13" t="s">
        <v>87</v>
      </c>
      <c r="AW2473" s="13" t="s">
        <v>32</v>
      </c>
      <c r="AX2473" s="13" t="s">
        <v>77</v>
      </c>
      <c r="AY2473" s="223" t="s">
        <v>209</v>
      </c>
    </row>
    <row r="2474" spans="1:65" s="15" customFormat="1">
      <c r="B2474" s="246"/>
      <c r="C2474" s="247"/>
      <c r="D2474" s="214" t="s">
        <v>555</v>
      </c>
      <c r="E2474" s="248" t="s">
        <v>1</v>
      </c>
      <c r="F2474" s="249" t="s">
        <v>3098</v>
      </c>
      <c r="G2474" s="247"/>
      <c r="H2474" s="248" t="s">
        <v>1</v>
      </c>
      <c r="I2474" s="250"/>
      <c r="J2474" s="247"/>
      <c r="K2474" s="247"/>
      <c r="L2474" s="251"/>
      <c r="M2474" s="252"/>
      <c r="N2474" s="253"/>
      <c r="O2474" s="253"/>
      <c r="P2474" s="253"/>
      <c r="Q2474" s="253"/>
      <c r="R2474" s="253"/>
      <c r="S2474" s="253"/>
      <c r="T2474" s="254"/>
      <c r="AT2474" s="255" t="s">
        <v>555</v>
      </c>
      <c r="AU2474" s="255" t="s">
        <v>87</v>
      </c>
      <c r="AV2474" s="15" t="s">
        <v>85</v>
      </c>
      <c r="AW2474" s="15" t="s">
        <v>32</v>
      </c>
      <c r="AX2474" s="15" t="s">
        <v>77</v>
      </c>
      <c r="AY2474" s="255" t="s">
        <v>209</v>
      </c>
    </row>
    <row r="2475" spans="1:65" s="13" customFormat="1">
      <c r="B2475" s="212"/>
      <c r="C2475" s="213"/>
      <c r="D2475" s="214" t="s">
        <v>555</v>
      </c>
      <c r="E2475" s="215" t="s">
        <v>1</v>
      </c>
      <c r="F2475" s="216" t="s">
        <v>1613</v>
      </c>
      <c r="G2475" s="213"/>
      <c r="H2475" s="217">
        <v>3.86</v>
      </c>
      <c r="I2475" s="218"/>
      <c r="J2475" s="213"/>
      <c r="K2475" s="213"/>
      <c r="L2475" s="219"/>
      <c r="M2475" s="220"/>
      <c r="N2475" s="221"/>
      <c r="O2475" s="221"/>
      <c r="P2475" s="221"/>
      <c r="Q2475" s="221"/>
      <c r="R2475" s="221"/>
      <c r="S2475" s="221"/>
      <c r="T2475" s="222"/>
      <c r="AT2475" s="223" t="s">
        <v>555</v>
      </c>
      <c r="AU2475" s="223" t="s">
        <v>87</v>
      </c>
      <c r="AV2475" s="13" t="s">
        <v>87</v>
      </c>
      <c r="AW2475" s="13" t="s">
        <v>32</v>
      </c>
      <c r="AX2475" s="13" t="s">
        <v>77</v>
      </c>
      <c r="AY2475" s="223" t="s">
        <v>209</v>
      </c>
    </row>
    <row r="2476" spans="1:65" s="15" customFormat="1">
      <c r="B2476" s="246"/>
      <c r="C2476" s="247"/>
      <c r="D2476" s="214" t="s">
        <v>555</v>
      </c>
      <c r="E2476" s="248" t="s">
        <v>1</v>
      </c>
      <c r="F2476" s="249" t="s">
        <v>3099</v>
      </c>
      <c r="G2476" s="247"/>
      <c r="H2476" s="248" t="s">
        <v>1</v>
      </c>
      <c r="I2476" s="250"/>
      <c r="J2476" s="247"/>
      <c r="K2476" s="247"/>
      <c r="L2476" s="251"/>
      <c r="M2476" s="252"/>
      <c r="N2476" s="253"/>
      <c r="O2476" s="253"/>
      <c r="P2476" s="253"/>
      <c r="Q2476" s="253"/>
      <c r="R2476" s="253"/>
      <c r="S2476" s="253"/>
      <c r="T2476" s="254"/>
      <c r="AT2476" s="255" t="s">
        <v>555</v>
      </c>
      <c r="AU2476" s="255" t="s">
        <v>87</v>
      </c>
      <c r="AV2476" s="15" t="s">
        <v>85</v>
      </c>
      <c r="AW2476" s="15" t="s">
        <v>32</v>
      </c>
      <c r="AX2476" s="15" t="s">
        <v>77</v>
      </c>
      <c r="AY2476" s="255" t="s">
        <v>209</v>
      </c>
    </row>
    <row r="2477" spans="1:65" s="13" customFormat="1">
      <c r="B2477" s="212"/>
      <c r="C2477" s="213"/>
      <c r="D2477" s="214" t="s">
        <v>555</v>
      </c>
      <c r="E2477" s="215" t="s">
        <v>1</v>
      </c>
      <c r="F2477" s="216" t="s">
        <v>1690</v>
      </c>
      <c r="G2477" s="213"/>
      <c r="H2477" s="217">
        <v>4.8499999999999996</v>
      </c>
      <c r="I2477" s="218"/>
      <c r="J2477" s="213"/>
      <c r="K2477" s="213"/>
      <c r="L2477" s="219"/>
      <c r="M2477" s="220"/>
      <c r="N2477" s="221"/>
      <c r="O2477" s="221"/>
      <c r="P2477" s="221"/>
      <c r="Q2477" s="221"/>
      <c r="R2477" s="221"/>
      <c r="S2477" s="221"/>
      <c r="T2477" s="222"/>
      <c r="AT2477" s="223" t="s">
        <v>555</v>
      </c>
      <c r="AU2477" s="223" t="s">
        <v>87</v>
      </c>
      <c r="AV2477" s="13" t="s">
        <v>87</v>
      </c>
      <c r="AW2477" s="13" t="s">
        <v>32</v>
      </c>
      <c r="AX2477" s="13" t="s">
        <v>77</v>
      </c>
      <c r="AY2477" s="223" t="s">
        <v>209</v>
      </c>
    </row>
    <row r="2478" spans="1:65" s="15" customFormat="1">
      <c r="B2478" s="246"/>
      <c r="C2478" s="247"/>
      <c r="D2478" s="214" t="s">
        <v>555</v>
      </c>
      <c r="E2478" s="248" t="s">
        <v>1</v>
      </c>
      <c r="F2478" s="249" t="s">
        <v>3100</v>
      </c>
      <c r="G2478" s="247"/>
      <c r="H2478" s="248" t="s">
        <v>1</v>
      </c>
      <c r="I2478" s="250"/>
      <c r="J2478" s="247"/>
      <c r="K2478" s="247"/>
      <c r="L2478" s="251"/>
      <c r="M2478" s="252"/>
      <c r="N2478" s="253"/>
      <c r="O2478" s="253"/>
      <c r="P2478" s="253"/>
      <c r="Q2478" s="253"/>
      <c r="R2478" s="253"/>
      <c r="S2478" s="253"/>
      <c r="T2478" s="254"/>
      <c r="AT2478" s="255" t="s">
        <v>555</v>
      </c>
      <c r="AU2478" s="255" t="s">
        <v>87</v>
      </c>
      <c r="AV2478" s="15" t="s">
        <v>85</v>
      </c>
      <c r="AW2478" s="15" t="s">
        <v>32</v>
      </c>
      <c r="AX2478" s="15" t="s">
        <v>77</v>
      </c>
      <c r="AY2478" s="255" t="s">
        <v>209</v>
      </c>
    </row>
    <row r="2479" spans="1:65" s="13" customFormat="1">
      <c r="B2479" s="212"/>
      <c r="C2479" s="213"/>
      <c r="D2479" s="214" t="s">
        <v>555</v>
      </c>
      <c r="E2479" s="215" t="s">
        <v>1</v>
      </c>
      <c r="F2479" s="216" t="s">
        <v>1709</v>
      </c>
      <c r="G2479" s="213"/>
      <c r="H2479" s="217">
        <v>4.1900000000000004</v>
      </c>
      <c r="I2479" s="218"/>
      <c r="J2479" s="213"/>
      <c r="K2479" s="213"/>
      <c r="L2479" s="219"/>
      <c r="M2479" s="220"/>
      <c r="N2479" s="221"/>
      <c r="O2479" s="221"/>
      <c r="P2479" s="221"/>
      <c r="Q2479" s="221"/>
      <c r="R2479" s="221"/>
      <c r="S2479" s="221"/>
      <c r="T2479" s="222"/>
      <c r="AT2479" s="223" t="s">
        <v>555</v>
      </c>
      <c r="AU2479" s="223" t="s">
        <v>87</v>
      </c>
      <c r="AV2479" s="13" t="s">
        <v>87</v>
      </c>
      <c r="AW2479" s="13" t="s">
        <v>32</v>
      </c>
      <c r="AX2479" s="13" t="s">
        <v>77</v>
      </c>
      <c r="AY2479" s="223" t="s">
        <v>209</v>
      </c>
    </row>
    <row r="2480" spans="1:65" s="15" customFormat="1">
      <c r="B2480" s="246"/>
      <c r="C2480" s="247"/>
      <c r="D2480" s="214" t="s">
        <v>555</v>
      </c>
      <c r="E2480" s="248" t="s">
        <v>1</v>
      </c>
      <c r="F2480" s="249" t="s">
        <v>3101</v>
      </c>
      <c r="G2480" s="247"/>
      <c r="H2480" s="248" t="s">
        <v>1</v>
      </c>
      <c r="I2480" s="250"/>
      <c r="J2480" s="247"/>
      <c r="K2480" s="247"/>
      <c r="L2480" s="251"/>
      <c r="M2480" s="252"/>
      <c r="N2480" s="253"/>
      <c r="O2480" s="253"/>
      <c r="P2480" s="253"/>
      <c r="Q2480" s="253"/>
      <c r="R2480" s="253"/>
      <c r="S2480" s="253"/>
      <c r="T2480" s="254"/>
      <c r="AT2480" s="255" t="s">
        <v>555</v>
      </c>
      <c r="AU2480" s="255" t="s">
        <v>87</v>
      </c>
      <c r="AV2480" s="15" t="s">
        <v>85</v>
      </c>
      <c r="AW2480" s="15" t="s">
        <v>32</v>
      </c>
      <c r="AX2480" s="15" t="s">
        <v>77</v>
      </c>
      <c r="AY2480" s="255" t="s">
        <v>209</v>
      </c>
    </row>
    <row r="2481" spans="1:65" s="13" customFormat="1">
      <c r="B2481" s="212"/>
      <c r="C2481" s="213"/>
      <c r="D2481" s="214" t="s">
        <v>555</v>
      </c>
      <c r="E2481" s="215" t="s">
        <v>1</v>
      </c>
      <c r="F2481" s="216" t="s">
        <v>1811</v>
      </c>
      <c r="G2481" s="213"/>
      <c r="H2481" s="217">
        <v>4.6100000000000003</v>
      </c>
      <c r="I2481" s="218"/>
      <c r="J2481" s="213"/>
      <c r="K2481" s="213"/>
      <c r="L2481" s="219"/>
      <c r="M2481" s="220"/>
      <c r="N2481" s="221"/>
      <c r="O2481" s="221"/>
      <c r="P2481" s="221"/>
      <c r="Q2481" s="221"/>
      <c r="R2481" s="221"/>
      <c r="S2481" s="221"/>
      <c r="T2481" s="222"/>
      <c r="AT2481" s="223" t="s">
        <v>555</v>
      </c>
      <c r="AU2481" s="223" t="s">
        <v>87</v>
      </c>
      <c r="AV2481" s="13" t="s">
        <v>87</v>
      </c>
      <c r="AW2481" s="13" t="s">
        <v>32</v>
      </c>
      <c r="AX2481" s="13" t="s">
        <v>77</v>
      </c>
      <c r="AY2481" s="223" t="s">
        <v>209</v>
      </c>
    </row>
    <row r="2482" spans="1:65" s="15" customFormat="1">
      <c r="B2482" s="246"/>
      <c r="C2482" s="247"/>
      <c r="D2482" s="214" t="s">
        <v>555</v>
      </c>
      <c r="E2482" s="248" t="s">
        <v>1</v>
      </c>
      <c r="F2482" s="249" t="s">
        <v>3102</v>
      </c>
      <c r="G2482" s="247"/>
      <c r="H2482" s="248" t="s">
        <v>1</v>
      </c>
      <c r="I2482" s="250"/>
      <c r="J2482" s="247"/>
      <c r="K2482" s="247"/>
      <c r="L2482" s="251"/>
      <c r="M2482" s="252"/>
      <c r="N2482" s="253"/>
      <c r="O2482" s="253"/>
      <c r="P2482" s="253"/>
      <c r="Q2482" s="253"/>
      <c r="R2482" s="253"/>
      <c r="S2482" s="253"/>
      <c r="T2482" s="254"/>
      <c r="AT2482" s="255" t="s">
        <v>555</v>
      </c>
      <c r="AU2482" s="255" t="s">
        <v>87</v>
      </c>
      <c r="AV2482" s="15" t="s">
        <v>85</v>
      </c>
      <c r="AW2482" s="15" t="s">
        <v>32</v>
      </c>
      <c r="AX2482" s="15" t="s">
        <v>77</v>
      </c>
      <c r="AY2482" s="255" t="s">
        <v>209</v>
      </c>
    </row>
    <row r="2483" spans="1:65" s="13" customFormat="1">
      <c r="B2483" s="212"/>
      <c r="C2483" s="213"/>
      <c r="D2483" s="214" t="s">
        <v>555</v>
      </c>
      <c r="E2483" s="215" t="s">
        <v>1</v>
      </c>
      <c r="F2483" s="216" t="s">
        <v>1778</v>
      </c>
      <c r="G2483" s="213"/>
      <c r="H2483" s="217">
        <v>4.5</v>
      </c>
      <c r="I2483" s="218"/>
      <c r="J2483" s="213"/>
      <c r="K2483" s="213"/>
      <c r="L2483" s="219"/>
      <c r="M2483" s="220"/>
      <c r="N2483" s="221"/>
      <c r="O2483" s="221"/>
      <c r="P2483" s="221"/>
      <c r="Q2483" s="221"/>
      <c r="R2483" s="221"/>
      <c r="S2483" s="221"/>
      <c r="T2483" s="222"/>
      <c r="AT2483" s="223" t="s">
        <v>555</v>
      </c>
      <c r="AU2483" s="223" t="s">
        <v>87</v>
      </c>
      <c r="AV2483" s="13" t="s">
        <v>87</v>
      </c>
      <c r="AW2483" s="13" t="s">
        <v>32</v>
      </c>
      <c r="AX2483" s="13" t="s">
        <v>77</v>
      </c>
      <c r="AY2483" s="223" t="s">
        <v>209</v>
      </c>
    </row>
    <row r="2484" spans="1:65" s="15" customFormat="1">
      <c r="B2484" s="246"/>
      <c r="C2484" s="247"/>
      <c r="D2484" s="214" t="s">
        <v>555</v>
      </c>
      <c r="E2484" s="248" t="s">
        <v>1</v>
      </c>
      <c r="F2484" s="249" t="s">
        <v>3103</v>
      </c>
      <c r="G2484" s="247"/>
      <c r="H2484" s="248" t="s">
        <v>1</v>
      </c>
      <c r="I2484" s="250"/>
      <c r="J2484" s="247"/>
      <c r="K2484" s="247"/>
      <c r="L2484" s="251"/>
      <c r="M2484" s="252"/>
      <c r="N2484" s="253"/>
      <c r="O2484" s="253"/>
      <c r="P2484" s="253"/>
      <c r="Q2484" s="253"/>
      <c r="R2484" s="253"/>
      <c r="S2484" s="253"/>
      <c r="T2484" s="254"/>
      <c r="AT2484" s="255" t="s">
        <v>555</v>
      </c>
      <c r="AU2484" s="255" t="s">
        <v>87</v>
      </c>
      <c r="AV2484" s="15" t="s">
        <v>85</v>
      </c>
      <c r="AW2484" s="15" t="s">
        <v>32</v>
      </c>
      <c r="AX2484" s="15" t="s">
        <v>77</v>
      </c>
      <c r="AY2484" s="255" t="s">
        <v>209</v>
      </c>
    </row>
    <row r="2485" spans="1:65" s="13" customFormat="1">
      <c r="B2485" s="212"/>
      <c r="C2485" s="213"/>
      <c r="D2485" s="214" t="s">
        <v>555</v>
      </c>
      <c r="E2485" s="215" t="s">
        <v>1</v>
      </c>
      <c r="F2485" s="216" t="s">
        <v>3104</v>
      </c>
      <c r="G2485" s="213"/>
      <c r="H2485" s="217">
        <v>4.2300000000000004</v>
      </c>
      <c r="I2485" s="218"/>
      <c r="J2485" s="213"/>
      <c r="K2485" s="213"/>
      <c r="L2485" s="219"/>
      <c r="M2485" s="220"/>
      <c r="N2485" s="221"/>
      <c r="O2485" s="221"/>
      <c r="P2485" s="221"/>
      <c r="Q2485" s="221"/>
      <c r="R2485" s="221"/>
      <c r="S2485" s="221"/>
      <c r="T2485" s="222"/>
      <c r="AT2485" s="223" t="s">
        <v>555</v>
      </c>
      <c r="AU2485" s="223" t="s">
        <v>87</v>
      </c>
      <c r="AV2485" s="13" t="s">
        <v>87</v>
      </c>
      <c r="AW2485" s="13" t="s">
        <v>32</v>
      </c>
      <c r="AX2485" s="13" t="s">
        <v>77</v>
      </c>
      <c r="AY2485" s="223" t="s">
        <v>209</v>
      </c>
    </row>
    <row r="2486" spans="1:65" s="15" customFormat="1">
      <c r="B2486" s="246"/>
      <c r="C2486" s="247"/>
      <c r="D2486" s="214" t="s">
        <v>555</v>
      </c>
      <c r="E2486" s="248" t="s">
        <v>1</v>
      </c>
      <c r="F2486" s="249" t="s">
        <v>3105</v>
      </c>
      <c r="G2486" s="247"/>
      <c r="H2486" s="248" t="s">
        <v>1</v>
      </c>
      <c r="I2486" s="250"/>
      <c r="J2486" s="247"/>
      <c r="K2486" s="247"/>
      <c r="L2486" s="251"/>
      <c r="M2486" s="252"/>
      <c r="N2486" s="253"/>
      <c r="O2486" s="253"/>
      <c r="P2486" s="253"/>
      <c r="Q2486" s="253"/>
      <c r="R2486" s="253"/>
      <c r="S2486" s="253"/>
      <c r="T2486" s="254"/>
      <c r="AT2486" s="255" t="s">
        <v>555</v>
      </c>
      <c r="AU2486" s="255" t="s">
        <v>87</v>
      </c>
      <c r="AV2486" s="15" t="s">
        <v>85</v>
      </c>
      <c r="AW2486" s="15" t="s">
        <v>32</v>
      </c>
      <c r="AX2486" s="15" t="s">
        <v>77</v>
      </c>
      <c r="AY2486" s="255" t="s">
        <v>209</v>
      </c>
    </row>
    <row r="2487" spans="1:65" s="13" customFormat="1">
      <c r="B2487" s="212"/>
      <c r="C2487" s="213"/>
      <c r="D2487" s="214" t="s">
        <v>555</v>
      </c>
      <c r="E2487" s="215" t="s">
        <v>1</v>
      </c>
      <c r="F2487" s="216" t="s">
        <v>1945</v>
      </c>
      <c r="G2487" s="213"/>
      <c r="H2487" s="217">
        <v>4.68</v>
      </c>
      <c r="I2487" s="218"/>
      <c r="J2487" s="213"/>
      <c r="K2487" s="213"/>
      <c r="L2487" s="219"/>
      <c r="M2487" s="220"/>
      <c r="N2487" s="221"/>
      <c r="O2487" s="221"/>
      <c r="P2487" s="221"/>
      <c r="Q2487" s="221"/>
      <c r="R2487" s="221"/>
      <c r="S2487" s="221"/>
      <c r="T2487" s="222"/>
      <c r="AT2487" s="223" t="s">
        <v>555</v>
      </c>
      <c r="AU2487" s="223" t="s">
        <v>87</v>
      </c>
      <c r="AV2487" s="13" t="s">
        <v>87</v>
      </c>
      <c r="AW2487" s="13" t="s">
        <v>32</v>
      </c>
      <c r="AX2487" s="13" t="s">
        <v>77</v>
      </c>
      <c r="AY2487" s="223" t="s">
        <v>209</v>
      </c>
    </row>
    <row r="2488" spans="1:65" s="15" customFormat="1">
      <c r="B2488" s="246"/>
      <c r="C2488" s="247"/>
      <c r="D2488" s="214" t="s">
        <v>555</v>
      </c>
      <c r="E2488" s="248" t="s">
        <v>1</v>
      </c>
      <c r="F2488" s="249" t="s">
        <v>3106</v>
      </c>
      <c r="G2488" s="247"/>
      <c r="H2488" s="248" t="s">
        <v>1</v>
      </c>
      <c r="I2488" s="250"/>
      <c r="J2488" s="247"/>
      <c r="K2488" s="247"/>
      <c r="L2488" s="251"/>
      <c r="M2488" s="252"/>
      <c r="N2488" s="253"/>
      <c r="O2488" s="253"/>
      <c r="P2488" s="253"/>
      <c r="Q2488" s="253"/>
      <c r="R2488" s="253"/>
      <c r="S2488" s="253"/>
      <c r="T2488" s="254"/>
      <c r="AT2488" s="255" t="s">
        <v>555</v>
      </c>
      <c r="AU2488" s="255" t="s">
        <v>87</v>
      </c>
      <c r="AV2488" s="15" t="s">
        <v>85</v>
      </c>
      <c r="AW2488" s="15" t="s">
        <v>32</v>
      </c>
      <c r="AX2488" s="15" t="s">
        <v>77</v>
      </c>
      <c r="AY2488" s="255" t="s">
        <v>209</v>
      </c>
    </row>
    <row r="2489" spans="1:65" s="13" customFormat="1">
      <c r="B2489" s="212"/>
      <c r="C2489" s="213"/>
      <c r="D2489" s="214" t="s">
        <v>555</v>
      </c>
      <c r="E2489" s="215" t="s">
        <v>1</v>
      </c>
      <c r="F2489" s="216" t="s">
        <v>1553</v>
      </c>
      <c r="G2489" s="213"/>
      <c r="H2489" s="217">
        <v>4.6500000000000004</v>
      </c>
      <c r="I2489" s="218"/>
      <c r="J2489" s="213"/>
      <c r="K2489" s="213"/>
      <c r="L2489" s="219"/>
      <c r="M2489" s="220"/>
      <c r="N2489" s="221"/>
      <c r="O2489" s="221"/>
      <c r="P2489" s="221"/>
      <c r="Q2489" s="221"/>
      <c r="R2489" s="221"/>
      <c r="S2489" s="221"/>
      <c r="T2489" s="222"/>
      <c r="AT2489" s="223" t="s">
        <v>555</v>
      </c>
      <c r="AU2489" s="223" t="s">
        <v>87</v>
      </c>
      <c r="AV2489" s="13" t="s">
        <v>87</v>
      </c>
      <c r="AW2489" s="13" t="s">
        <v>32</v>
      </c>
      <c r="AX2489" s="13" t="s">
        <v>77</v>
      </c>
      <c r="AY2489" s="223" t="s">
        <v>209</v>
      </c>
    </row>
    <row r="2490" spans="1:65" s="15" customFormat="1">
      <c r="B2490" s="246"/>
      <c r="C2490" s="247"/>
      <c r="D2490" s="214" t="s">
        <v>555</v>
      </c>
      <c r="E2490" s="248" t="s">
        <v>1</v>
      </c>
      <c r="F2490" s="249" t="s">
        <v>3107</v>
      </c>
      <c r="G2490" s="247"/>
      <c r="H2490" s="248" t="s">
        <v>1</v>
      </c>
      <c r="I2490" s="250"/>
      <c r="J2490" s="247"/>
      <c r="K2490" s="247"/>
      <c r="L2490" s="251"/>
      <c r="M2490" s="252"/>
      <c r="N2490" s="253"/>
      <c r="O2490" s="253"/>
      <c r="P2490" s="253"/>
      <c r="Q2490" s="253"/>
      <c r="R2490" s="253"/>
      <c r="S2490" s="253"/>
      <c r="T2490" s="254"/>
      <c r="AT2490" s="255" t="s">
        <v>555</v>
      </c>
      <c r="AU2490" s="255" t="s">
        <v>87</v>
      </c>
      <c r="AV2490" s="15" t="s">
        <v>85</v>
      </c>
      <c r="AW2490" s="15" t="s">
        <v>32</v>
      </c>
      <c r="AX2490" s="15" t="s">
        <v>77</v>
      </c>
      <c r="AY2490" s="255" t="s">
        <v>209</v>
      </c>
    </row>
    <row r="2491" spans="1:65" s="13" customFormat="1">
      <c r="B2491" s="212"/>
      <c r="C2491" s="213"/>
      <c r="D2491" s="214" t="s">
        <v>555</v>
      </c>
      <c r="E2491" s="215" t="s">
        <v>1</v>
      </c>
      <c r="F2491" s="216" t="s">
        <v>3108</v>
      </c>
      <c r="G2491" s="213"/>
      <c r="H2491" s="217">
        <v>3.43</v>
      </c>
      <c r="I2491" s="218"/>
      <c r="J2491" s="213"/>
      <c r="K2491" s="213"/>
      <c r="L2491" s="219"/>
      <c r="M2491" s="220"/>
      <c r="N2491" s="221"/>
      <c r="O2491" s="221"/>
      <c r="P2491" s="221"/>
      <c r="Q2491" s="221"/>
      <c r="R2491" s="221"/>
      <c r="S2491" s="221"/>
      <c r="T2491" s="222"/>
      <c r="AT2491" s="223" t="s">
        <v>555</v>
      </c>
      <c r="AU2491" s="223" t="s">
        <v>87</v>
      </c>
      <c r="AV2491" s="13" t="s">
        <v>87</v>
      </c>
      <c r="AW2491" s="13" t="s">
        <v>32</v>
      </c>
      <c r="AX2491" s="13" t="s">
        <v>77</v>
      </c>
      <c r="AY2491" s="223" t="s">
        <v>209</v>
      </c>
    </row>
    <row r="2492" spans="1:65" s="14" customFormat="1">
      <c r="B2492" s="235"/>
      <c r="C2492" s="236"/>
      <c r="D2492" s="214" t="s">
        <v>555</v>
      </c>
      <c r="E2492" s="237" t="s">
        <v>1</v>
      </c>
      <c r="F2492" s="238" t="s">
        <v>645</v>
      </c>
      <c r="G2492" s="236"/>
      <c r="H2492" s="239">
        <v>50.449999999999996</v>
      </c>
      <c r="I2492" s="240"/>
      <c r="J2492" s="236"/>
      <c r="K2492" s="236"/>
      <c r="L2492" s="241"/>
      <c r="M2492" s="242"/>
      <c r="N2492" s="243"/>
      <c r="O2492" s="243"/>
      <c r="P2492" s="243"/>
      <c r="Q2492" s="243"/>
      <c r="R2492" s="243"/>
      <c r="S2492" s="243"/>
      <c r="T2492" s="244"/>
      <c r="AT2492" s="245" t="s">
        <v>555</v>
      </c>
      <c r="AU2492" s="245" t="s">
        <v>87</v>
      </c>
      <c r="AV2492" s="14" t="s">
        <v>218</v>
      </c>
      <c r="AW2492" s="14" t="s">
        <v>32</v>
      </c>
      <c r="AX2492" s="14" t="s">
        <v>85</v>
      </c>
      <c r="AY2492" s="245" t="s">
        <v>209</v>
      </c>
    </row>
    <row r="2493" spans="1:65" s="2" customFormat="1" ht="33" customHeight="1">
      <c r="A2493" s="35"/>
      <c r="B2493" s="36"/>
      <c r="C2493" s="224" t="s">
        <v>3109</v>
      </c>
      <c r="D2493" s="224" t="s">
        <v>576</v>
      </c>
      <c r="E2493" s="225" t="s">
        <v>3110</v>
      </c>
      <c r="F2493" s="226" t="s">
        <v>3111</v>
      </c>
      <c r="G2493" s="227" t="s">
        <v>217</v>
      </c>
      <c r="H2493" s="228">
        <v>55.494999999999997</v>
      </c>
      <c r="I2493" s="229"/>
      <c r="J2493" s="230">
        <f>ROUND(I2493*H2493,2)</f>
        <v>0</v>
      </c>
      <c r="K2493" s="231"/>
      <c r="L2493" s="232"/>
      <c r="M2493" s="233" t="s">
        <v>1</v>
      </c>
      <c r="N2493" s="234" t="s">
        <v>42</v>
      </c>
      <c r="O2493" s="72"/>
      <c r="P2493" s="203">
        <f>O2493*H2493</f>
        <v>0</v>
      </c>
      <c r="Q2493" s="203">
        <v>1.9199999999999998E-2</v>
      </c>
      <c r="R2493" s="203">
        <f>Q2493*H2493</f>
        <v>1.0655039999999998</v>
      </c>
      <c r="S2493" s="203">
        <v>0</v>
      </c>
      <c r="T2493" s="204">
        <f>S2493*H2493</f>
        <v>0</v>
      </c>
      <c r="U2493" s="35"/>
      <c r="V2493" s="35"/>
      <c r="W2493" s="35"/>
      <c r="X2493" s="35"/>
      <c r="Y2493" s="35"/>
      <c r="Z2493" s="35"/>
      <c r="AA2493" s="35"/>
      <c r="AB2493" s="35"/>
      <c r="AC2493" s="35"/>
      <c r="AD2493" s="35"/>
      <c r="AE2493" s="35"/>
      <c r="AR2493" s="205" t="s">
        <v>341</v>
      </c>
      <c r="AT2493" s="205" t="s">
        <v>576</v>
      </c>
      <c r="AU2493" s="205" t="s">
        <v>87</v>
      </c>
      <c r="AY2493" s="18" t="s">
        <v>209</v>
      </c>
      <c r="BE2493" s="206">
        <f>IF(N2493="základní",J2493,0)</f>
        <v>0</v>
      </c>
      <c r="BF2493" s="206">
        <f>IF(N2493="snížená",J2493,0)</f>
        <v>0</v>
      </c>
      <c r="BG2493" s="206">
        <f>IF(N2493="zákl. přenesená",J2493,0)</f>
        <v>0</v>
      </c>
      <c r="BH2493" s="206">
        <f>IF(N2493="sníž. přenesená",J2493,0)</f>
        <v>0</v>
      </c>
      <c r="BI2493" s="206">
        <f>IF(N2493="nulová",J2493,0)</f>
        <v>0</v>
      </c>
      <c r="BJ2493" s="18" t="s">
        <v>85</v>
      </c>
      <c r="BK2493" s="206">
        <f>ROUND(I2493*H2493,2)</f>
        <v>0</v>
      </c>
      <c r="BL2493" s="18" t="s">
        <v>276</v>
      </c>
      <c r="BM2493" s="205" t="s">
        <v>3112</v>
      </c>
    </row>
    <row r="2494" spans="1:65" s="13" customFormat="1">
      <c r="B2494" s="212"/>
      <c r="C2494" s="213"/>
      <c r="D2494" s="214" t="s">
        <v>555</v>
      </c>
      <c r="E2494" s="215" t="s">
        <v>1</v>
      </c>
      <c r="F2494" s="216" t="s">
        <v>3113</v>
      </c>
      <c r="G2494" s="213"/>
      <c r="H2494" s="217">
        <v>55.494999999999997</v>
      </c>
      <c r="I2494" s="218"/>
      <c r="J2494" s="213"/>
      <c r="K2494" s="213"/>
      <c r="L2494" s="219"/>
      <c r="M2494" s="220"/>
      <c r="N2494" s="221"/>
      <c r="O2494" s="221"/>
      <c r="P2494" s="221"/>
      <c r="Q2494" s="221"/>
      <c r="R2494" s="221"/>
      <c r="S2494" s="221"/>
      <c r="T2494" s="222"/>
      <c r="AT2494" s="223" t="s">
        <v>555</v>
      </c>
      <c r="AU2494" s="223" t="s">
        <v>87</v>
      </c>
      <c r="AV2494" s="13" t="s">
        <v>87</v>
      </c>
      <c r="AW2494" s="13" t="s">
        <v>32</v>
      </c>
      <c r="AX2494" s="13" t="s">
        <v>85</v>
      </c>
      <c r="AY2494" s="223" t="s">
        <v>209</v>
      </c>
    </row>
    <row r="2495" spans="1:65" s="2" customFormat="1" ht="24.2" customHeight="1">
      <c r="A2495" s="35"/>
      <c r="B2495" s="36"/>
      <c r="C2495" s="193" t="s">
        <v>3114</v>
      </c>
      <c r="D2495" s="193" t="s">
        <v>214</v>
      </c>
      <c r="E2495" s="194" t="s">
        <v>3092</v>
      </c>
      <c r="F2495" s="195" t="s">
        <v>3093</v>
      </c>
      <c r="G2495" s="196" t="s">
        <v>217</v>
      </c>
      <c r="H2495" s="197">
        <v>487.15</v>
      </c>
      <c r="I2495" s="198"/>
      <c r="J2495" s="199">
        <f>ROUND(I2495*H2495,2)</f>
        <v>0</v>
      </c>
      <c r="K2495" s="200"/>
      <c r="L2495" s="40"/>
      <c r="M2495" s="201" t="s">
        <v>1</v>
      </c>
      <c r="N2495" s="202" t="s">
        <v>42</v>
      </c>
      <c r="O2495" s="72"/>
      <c r="P2495" s="203">
        <f>O2495*H2495</f>
        <v>0</v>
      </c>
      <c r="Q2495" s="203">
        <v>5.4000000000000003E-3</v>
      </c>
      <c r="R2495" s="203">
        <f>Q2495*H2495</f>
        <v>2.6306099999999999</v>
      </c>
      <c r="S2495" s="203">
        <v>0</v>
      </c>
      <c r="T2495" s="204">
        <f>S2495*H2495</f>
        <v>0</v>
      </c>
      <c r="U2495" s="35"/>
      <c r="V2495" s="35"/>
      <c r="W2495" s="35"/>
      <c r="X2495" s="35"/>
      <c r="Y2495" s="35"/>
      <c r="Z2495" s="35"/>
      <c r="AA2495" s="35"/>
      <c r="AB2495" s="35"/>
      <c r="AC2495" s="35"/>
      <c r="AD2495" s="35"/>
      <c r="AE2495" s="35"/>
      <c r="AR2495" s="205" t="s">
        <v>276</v>
      </c>
      <c r="AT2495" s="205" t="s">
        <v>214</v>
      </c>
      <c r="AU2495" s="205" t="s">
        <v>87</v>
      </c>
      <c r="AY2495" s="18" t="s">
        <v>209</v>
      </c>
      <c r="BE2495" s="206">
        <f>IF(N2495="základní",J2495,0)</f>
        <v>0</v>
      </c>
      <c r="BF2495" s="206">
        <f>IF(N2495="snížená",J2495,0)</f>
        <v>0</v>
      </c>
      <c r="BG2495" s="206">
        <f>IF(N2495="zákl. přenesená",J2495,0)</f>
        <v>0</v>
      </c>
      <c r="BH2495" s="206">
        <f>IF(N2495="sníž. přenesená",J2495,0)</f>
        <v>0</v>
      </c>
      <c r="BI2495" s="206">
        <f>IF(N2495="nulová",J2495,0)</f>
        <v>0</v>
      </c>
      <c r="BJ2495" s="18" t="s">
        <v>85</v>
      </c>
      <c r="BK2495" s="206">
        <f>ROUND(I2495*H2495,2)</f>
        <v>0</v>
      </c>
      <c r="BL2495" s="18" t="s">
        <v>276</v>
      </c>
      <c r="BM2495" s="205" t="s">
        <v>3115</v>
      </c>
    </row>
    <row r="2496" spans="1:65" s="15" customFormat="1">
      <c r="B2496" s="246"/>
      <c r="C2496" s="247"/>
      <c r="D2496" s="214" t="s">
        <v>555</v>
      </c>
      <c r="E2496" s="248" t="s">
        <v>1</v>
      </c>
      <c r="F2496" s="249" t="s">
        <v>3116</v>
      </c>
      <c r="G2496" s="247"/>
      <c r="H2496" s="248" t="s">
        <v>1</v>
      </c>
      <c r="I2496" s="250"/>
      <c r="J2496" s="247"/>
      <c r="K2496" s="247"/>
      <c r="L2496" s="251"/>
      <c r="M2496" s="252"/>
      <c r="N2496" s="253"/>
      <c r="O2496" s="253"/>
      <c r="P2496" s="253"/>
      <c r="Q2496" s="253"/>
      <c r="R2496" s="253"/>
      <c r="S2496" s="253"/>
      <c r="T2496" s="254"/>
      <c r="AT2496" s="255" t="s">
        <v>555</v>
      </c>
      <c r="AU2496" s="255" t="s">
        <v>87</v>
      </c>
      <c r="AV2496" s="15" t="s">
        <v>85</v>
      </c>
      <c r="AW2496" s="15" t="s">
        <v>32</v>
      </c>
      <c r="AX2496" s="15" t="s">
        <v>77</v>
      </c>
      <c r="AY2496" s="255" t="s">
        <v>209</v>
      </c>
    </row>
    <row r="2497" spans="2:51" s="13" customFormat="1">
      <c r="B2497" s="212"/>
      <c r="C2497" s="213"/>
      <c r="D2497" s="214" t="s">
        <v>555</v>
      </c>
      <c r="E2497" s="215" t="s">
        <v>1</v>
      </c>
      <c r="F2497" s="216" t="s">
        <v>1406</v>
      </c>
      <c r="G2497" s="213"/>
      <c r="H2497" s="217">
        <v>2.5499999999999998</v>
      </c>
      <c r="I2497" s="218"/>
      <c r="J2497" s="213"/>
      <c r="K2497" s="213"/>
      <c r="L2497" s="219"/>
      <c r="M2497" s="220"/>
      <c r="N2497" s="221"/>
      <c r="O2497" s="221"/>
      <c r="P2497" s="221"/>
      <c r="Q2497" s="221"/>
      <c r="R2497" s="221"/>
      <c r="S2497" s="221"/>
      <c r="T2497" s="222"/>
      <c r="AT2497" s="223" t="s">
        <v>555</v>
      </c>
      <c r="AU2497" s="223" t="s">
        <v>87</v>
      </c>
      <c r="AV2497" s="13" t="s">
        <v>87</v>
      </c>
      <c r="AW2497" s="13" t="s">
        <v>32</v>
      </c>
      <c r="AX2497" s="13" t="s">
        <v>77</v>
      </c>
      <c r="AY2497" s="223" t="s">
        <v>209</v>
      </c>
    </row>
    <row r="2498" spans="2:51" s="15" customFormat="1">
      <c r="B2498" s="246"/>
      <c r="C2498" s="247"/>
      <c r="D2498" s="214" t="s">
        <v>555</v>
      </c>
      <c r="E2498" s="248" t="s">
        <v>1</v>
      </c>
      <c r="F2498" s="249" t="s">
        <v>3117</v>
      </c>
      <c r="G2498" s="247"/>
      <c r="H2498" s="248" t="s">
        <v>1</v>
      </c>
      <c r="I2498" s="250"/>
      <c r="J2498" s="247"/>
      <c r="K2498" s="247"/>
      <c r="L2498" s="251"/>
      <c r="M2498" s="252"/>
      <c r="N2498" s="253"/>
      <c r="O2498" s="253"/>
      <c r="P2498" s="253"/>
      <c r="Q2498" s="253"/>
      <c r="R2498" s="253"/>
      <c r="S2498" s="253"/>
      <c r="T2498" s="254"/>
      <c r="AT2498" s="255" t="s">
        <v>555</v>
      </c>
      <c r="AU2498" s="255" t="s">
        <v>87</v>
      </c>
      <c r="AV2498" s="15" t="s">
        <v>85</v>
      </c>
      <c r="AW2498" s="15" t="s">
        <v>32</v>
      </c>
      <c r="AX2498" s="15" t="s">
        <v>77</v>
      </c>
      <c r="AY2498" s="255" t="s">
        <v>209</v>
      </c>
    </row>
    <row r="2499" spans="2:51" s="13" customFormat="1">
      <c r="B2499" s="212"/>
      <c r="C2499" s="213"/>
      <c r="D2499" s="214" t="s">
        <v>555</v>
      </c>
      <c r="E2499" s="215" t="s">
        <v>1</v>
      </c>
      <c r="F2499" s="216" t="s">
        <v>1412</v>
      </c>
      <c r="G2499" s="213"/>
      <c r="H2499" s="217">
        <v>2.78</v>
      </c>
      <c r="I2499" s="218"/>
      <c r="J2499" s="213"/>
      <c r="K2499" s="213"/>
      <c r="L2499" s="219"/>
      <c r="M2499" s="220"/>
      <c r="N2499" s="221"/>
      <c r="O2499" s="221"/>
      <c r="P2499" s="221"/>
      <c r="Q2499" s="221"/>
      <c r="R2499" s="221"/>
      <c r="S2499" s="221"/>
      <c r="T2499" s="222"/>
      <c r="AT2499" s="223" t="s">
        <v>555</v>
      </c>
      <c r="AU2499" s="223" t="s">
        <v>87</v>
      </c>
      <c r="AV2499" s="13" t="s">
        <v>87</v>
      </c>
      <c r="AW2499" s="13" t="s">
        <v>32</v>
      </c>
      <c r="AX2499" s="13" t="s">
        <v>77</v>
      </c>
      <c r="AY2499" s="223" t="s">
        <v>209</v>
      </c>
    </row>
    <row r="2500" spans="2:51" s="15" customFormat="1">
      <c r="B2500" s="246"/>
      <c r="C2500" s="247"/>
      <c r="D2500" s="214" t="s">
        <v>555</v>
      </c>
      <c r="E2500" s="248" t="s">
        <v>1</v>
      </c>
      <c r="F2500" s="249" t="s">
        <v>3118</v>
      </c>
      <c r="G2500" s="247"/>
      <c r="H2500" s="248" t="s">
        <v>1</v>
      </c>
      <c r="I2500" s="250"/>
      <c r="J2500" s="247"/>
      <c r="K2500" s="247"/>
      <c r="L2500" s="251"/>
      <c r="M2500" s="252"/>
      <c r="N2500" s="253"/>
      <c r="O2500" s="253"/>
      <c r="P2500" s="253"/>
      <c r="Q2500" s="253"/>
      <c r="R2500" s="253"/>
      <c r="S2500" s="253"/>
      <c r="T2500" s="254"/>
      <c r="AT2500" s="255" t="s">
        <v>555</v>
      </c>
      <c r="AU2500" s="255" t="s">
        <v>87</v>
      </c>
      <c r="AV2500" s="15" t="s">
        <v>85</v>
      </c>
      <c r="AW2500" s="15" t="s">
        <v>32</v>
      </c>
      <c r="AX2500" s="15" t="s">
        <v>77</v>
      </c>
      <c r="AY2500" s="255" t="s">
        <v>209</v>
      </c>
    </row>
    <row r="2501" spans="2:51" s="13" customFormat="1">
      <c r="B2501" s="212"/>
      <c r="C2501" s="213"/>
      <c r="D2501" s="214" t="s">
        <v>555</v>
      </c>
      <c r="E2501" s="215" t="s">
        <v>1</v>
      </c>
      <c r="F2501" s="216" t="s">
        <v>3119</v>
      </c>
      <c r="G2501" s="213"/>
      <c r="H2501" s="217">
        <v>55.95</v>
      </c>
      <c r="I2501" s="218"/>
      <c r="J2501" s="213"/>
      <c r="K2501" s="213"/>
      <c r="L2501" s="219"/>
      <c r="M2501" s="220"/>
      <c r="N2501" s="221"/>
      <c r="O2501" s="221"/>
      <c r="P2501" s="221"/>
      <c r="Q2501" s="221"/>
      <c r="R2501" s="221"/>
      <c r="S2501" s="221"/>
      <c r="T2501" s="222"/>
      <c r="AT2501" s="223" t="s">
        <v>555</v>
      </c>
      <c r="AU2501" s="223" t="s">
        <v>87</v>
      </c>
      <c r="AV2501" s="13" t="s">
        <v>87</v>
      </c>
      <c r="AW2501" s="13" t="s">
        <v>32</v>
      </c>
      <c r="AX2501" s="13" t="s">
        <v>77</v>
      </c>
      <c r="AY2501" s="223" t="s">
        <v>209</v>
      </c>
    </row>
    <row r="2502" spans="2:51" s="15" customFormat="1">
      <c r="B2502" s="246"/>
      <c r="C2502" s="247"/>
      <c r="D2502" s="214" t="s">
        <v>555</v>
      </c>
      <c r="E2502" s="248" t="s">
        <v>1</v>
      </c>
      <c r="F2502" s="249" t="s">
        <v>3120</v>
      </c>
      <c r="G2502" s="247"/>
      <c r="H2502" s="248" t="s">
        <v>1</v>
      </c>
      <c r="I2502" s="250"/>
      <c r="J2502" s="247"/>
      <c r="K2502" s="247"/>
      <c r="L2502" s="251"/>
      <c r="M2502" s="252"/>
      <c r="N2502" s="253"/>
      <c r="O2502" s="253"/>
      <c r="P2502" s="253"/>
      <c r="Q2502" s="253"/>
      <c r="R2502" s="253"/>
      <c r="S2502" s="253"/>
      <c r="T2502" s="254"/>
      <c r="AT2502" s="255" t="s">
        <v>555</v>
      </c>
      <c r="AU2502" s="255" t="s">
        <v>87</v>
      </c>
      <c r="AV2502" s="15" t="s">
        <v>85</v>
      </c>
      <c r="AW2502" s="15" t="s">
        <v>32</v>
      </c>
      <c r="AX2502" s="15" t="s">
        <v>77</v>
      </c>
      <c r="AY2502" s="255" t="s">
        <v>209</v>
      </c>
    </row>
    <row r="2503" spans="2:51" s="13" customFormat="1">
      <c r="B2503" s="212"/>
      <c r="C2503" s="213"/>
      <c r="D2503" s="214" t="s">
        <v>555</v>
      </c>
      <c r="E2503" s="215" t="s">
        <v>1</v>
      </c>
      <c r="F2503" s="216" t="s">
        <v>1439</v>
      </c>
      <c r="G2503" s="213"/>
      <c r="H2503" s="217">
        <v>33.33</v>
      </c>
      <c r="I2503" s="218"/>
      <c r="J2503" s="213"/>
      <c r="K2503" s="213"/>
      <c r="L2503" s="219"/>
      <c r="M2503" s="220"/>
      <c r="N2503" s="221"/>
      <c r="O2503" s="221"/>
      <c r="P2503" s="221"/>
      <c r="Q2503" s="221"/>
      <c r="R2503" s="221"/>
      <c r="S2503" s="221"/>
      <c r="T2503" s="222"/>
      <c r="AT2503" s="223" t="s">
        <v>555</v>
      </c>
      <c r="AU2503" s="223" t="s">
        <v>87</v>
      </c>
      <c r="AV2503" s="13" t="s">
        <v>87</v>
      </c>
      <c r="AW2503" s="13" t="s">
        <v>32</v>
      </c>
      <c r="AX2503" s="13" t="s">
        <v>77</v>
      </c>
      <c r="AY2503" s="223" t="s">
        <v>209</v>
      </c>
    </row>
    <row r="2504" spans="2:51" s="15" customFormat="1">
      <c r="B2504" s="246"/>
      <c r="C2504" s="247"/>
      <c r="D2504" s="214" t="s">
        <v>555</v>
      </c>
      <c r="E2504" s="248" t="s">
        <v>1</v>
      </c>
      <c r="F2504" s="249" t="s">
        <v>3121</v>
      </c>
      <c r="G2504" s="247"/>
      <c r="H2504" s="248" t="s">
        <v>1</v>
      </c>
      <c r="I2504" s="250"/>
      <c r="J2504" s="247"/>
      <c r="K2504" s="247"/>
      <c r="L2504" s="251"/>
      <c r="M2504" s="252"/>
      <c r="N2504" s="253"/>
      <c r="O2504" s="253"/>
      <c r="P2504" s="253"/>
      <c r="Q2504" s="253"/>
      <c r="R2504" s="253"/>
      <c r="S2504" s="253"/>
      <c r="T2504" s="254"/>
      <c r="AT2504" s="255" t="s">
        <v>555</v>
      </c>
      <c r="AU2504" s="255" t="s">
        <v>87</v>
      </c>
      <c r="AV2504" s="15" t="s">
        <v>85</v>
      </c>
      <c r="AW2504" s="15" t="s">
        <v>32</v>
      </c>
      <c r="AX2504" s="15" t="s">
        <v>77</v>
      </c>
      <c r="AY2504" s="255" t="s">
        <v>209</v>
      </c>
    </row>
    <row r="2505" spans="2:51" s="13" customFormat="1">
      <c r="B2505" s="212"/>
      <c r="C2505" s="213"/>
      <c r="D2505" s="214" t="s">
        <v>555</v>
      </c>
      <c r="E2505" s="215" t="s">
        <v>1</v>
      </c>
      <c r="F2505" s="216" t="s">
        <v>1441</v>
      </c>
      <c r="G2505" s="213"/>
      <c r="H2505" s="217">
        <v>12.44</v>
      </c>
      <c r="I2505" s="218"/>
      <c r="J2505" s="213"/>
      <c r="K2505" s="213"/>
      <c r="L2505" s="219"/>
      <c r="M2505" s="220"/>
      <c r="N2505" s="221"/>
      <c r="O2505" s="221"/>
      <c r="P2505" s="221"/>
      <c r="Q2505" s="221"/>
      <c r="R2505" s="221"/>
      <c r="S2505" s="221"/>
      <c r="T2505" s="222"/>
      <c r="AT2505" s="223" t="s">
        <v>555</v>
      </c>
      <c r="AU2505" s="223" t="s">
        <v>87</v>
      </c>
      <c r="AV2505" s="13" t="s">
        <v>87</v>
      </c>
      <c r="AW2505" s="13" t="s">
        <v>32</v>
      </c>
      <c r="AX2505" s="13" t="s">
        <v>77</v>
      </c>
      <c r="AY2505" s="223" t="s">
        <v>209</v>
      </c>
    </row>
    <row r="2506" spans="2:51" s="15" customFormat="1">
      <c r="B2506" s="246"/>
      <c r="C2506" s="247"/>
      <c r="D2506" s="214" t="s">
        <v>555</v>
      </c>
      <c r="E2506" s="248" t="s">
        <v>1</v>
      </c>
      <c r="F2506" s="249" t="s">
        <v>3122</v>
      </c>
      <c r="G2506" s="247"/>
      <c r="H2506" s="248" t="s">
        <v>1</v>
      </c>
      <c r="I2506" s="250"/>
      <c r="J2506" s="247"/>
      <c r="K2506" s="247"/>
      <c r="L2506" s="251"/>
      <c r="M2506" s="252"/>
      <c r="N2506" s="253"/>
      <c r="O2506" s="253"/>
      <c r="P2506" s="253"/>
      <c r="Q2506" s="253"/>
      <c r="R2506" s="253"/>
      <c r="S2506" s="253"/>
      <c r="T2506" s="254"/>
      <c r="AT2506" s="255" t="s">
        <v>555</v>
      </c>
      <c r="AU2506" s="255" t="s">
        <v>87</v>
      </c>
      <c r="AV2506" s="15" t="s">
        <v>85</v>
      </c>
      <c r="AW2506" s="15" t="s">
        <v>32</v>
      </c>
      <c r="AX2506" s="15" t="s">
        <v>77</v>
      </c>
      <c r="AY2506" s="255" t="s">
        <v>209</v>
      </c>
    </row>
    <row r="2507" spans="2:51" s="13" customFormat="1">
      <c r="B2507" s="212"/>
      <c r="C2507" s="213"/>
      <c r="D2507" s="214" t="s">
        <v>555</v>
      </c>
      <c r="E2507" s="215" t="s">
        <v>1</v>
      </c>
      <c r="F2507" s="216" t="s">
        <v>1443</v>
      </c>
      <c r="G2507" s="213"/>
      <c r="H2507" s="217">
        <v>1.43</v>
      </c>
      <c r="I2507" s="218"/>
      <c r="J2507" s="213"/>
      <c r="K2507" s="213"/>
      <c r="L2507" s="219"/>
      <c r="M2507" s="220"/>
      <c r="N2507" s="221"/>
      <c r="O2507" s="221"/>
      <c r="P2507" s="221"/>
      <c r="Q2507" s="221"/>
      <c r="R2507" s="221"/>
      <c r="S2507" s="221"/>
      <c r="T2507" s="222"/>
      <c r="AT2507" s="223" t="s">
        <v>555</v>
      </c>
      <c r="AU2507" s="223" t="s">
        <v>87</v>
      </c>
      <c r="AV2507" s="13" t="s">
        <v>87</v>
      </c>
      <c r="AW2507" s="13" t="s">
        <v>32</v>
      </c>
      <c r="AX2507" s="13" t="s">
        <v>77</v>
      </c>
      <c r="AY2507" s="223" t="s">
        <v>209</v>
      </c>
    </row>
    <row r="2508" spans="2:51" s="15" customFormat="1">
      <c r="B2508" s="246"/>
      <c r="C2508" s="247"/>
      <c r="D2508" s="214" t="s">
        <v>555</v>
      </c>
      <c r="E2508" s="248" t="s">
        <v>1</v>
      </c>
      <c r="F2508" s="249" t="s">
        <v>3123</v>
      </c>
      <c r="G2508" s="247"/>
      <c r="H2508" s="248" t="s">
        <v>1</v>
      </c>
      <c r="I2508" s="250"/>
      <c r="J2508" s="247"/>
      <c r="K2508" s="247"/>
      <c r="L2508" s="251"/>
      <c r="M2508" s="252"/>
      <c r="N2508" s="253"/>
      <c r="O2508" s="253"/>
      <c r="P2508" s="253"/>
      <c r="Q2508" s="253"/>
      <c r="R2508" s="253"/>
      <c r="S2508" s="253"/>
      <c r="T2508" s="254"/>
      <c r="AT2508" s="255" t="s">
        <v>555</v>
      </c>
      <c r="AU2508" s="255" t="s">
        <v>87</v>
      </c>
      <c r="AV2508" s="15" t="s">
        <v>85</v>
      </c>
      <c r="AW2508" s="15" t="s">
        <v>32</v>
      </c>
      <c r="AX2508" s="15" t="s">
        <v>77</v>
      </c>
      <c r="AY2508" s="255" t="s">
        <v>209</v>
      </c>
    </row>
    <row r="2509" spans="2:51" s="13" customFormat="1">
      <c r="B2509" s="212"/>
      <c r="C2509" s="213"/>
      <c r="D2509" s="214" t="s">
        <v>555</v>
      </c>
      <c r="E2509" s="215" t="s">
        <v>1</v>
      </c>
      <c r="F2509" s="216" t="s">
        <v>1445</v>
      </c>
      <c r="G2509" s="213"/>
      <c r="H2509" s="217">
        <v>1.44</v>
      </c>
      <c r="I2509" s="218"/>
      <c r="J2509" s="213"/>
      <c r="K2509" s="213"/>
      <c r="L2509" s="219"/>
      <c r="M2509" s="220"/>
      <c r="N2509" s="221"/>
      <c r="O2509" s="221"/>
      <c r="P2509" s="221"/>
      <c r="Q2509" s="221"/>
      <c r="R2509" s="221"/>
      <c r="S2509" s="221"/>
      <c r="T2509" s="222"/>
      <c r="AT2509" s="223" t="s">
        <v>555</v>
      </c>
      <c r="AU2509" s="223" t="s">
        <v>87</v>
      </c>
      <c r="AV2509" s="13" t="s">
        <v>87</v>
      </c>
      <c r="AW2509" s="13" t="s">
        <v>32</v>
      </c>
      <c r="AX2509" s="13" t="s">
        <v>77</v>
      </c>
      <c r="AY2509" s="223" t="s">
        <v>209</v>
      </c>
    </row>
    <row r="2510" spans="2:51" s="15" customFormat="1">
      <c r="B2510" s="246"/>
      <c r="C2510" s="247"/>
      <c r="D2510" s="214" t="s">
        <v>555</v>
      </c>
      <c r="E2510" s="248" t="s">
        <v>1</v>
      </c>
      <c r="F2510" s="249" t="s">
        <v>3124</v>
      </c>
      <c r="G2510" s="247"/>
      <c r="H2510" s="248" t="s">
        <v>1</v>
      </c>
      <c r="I2510" s="250"/>
      <c r="J2510" s="247"/>
      <c r="K2510" s="247"/>
      <c r="L2510" s="251"/>
      <c r="M2510" s="252"/>
      <c r="N2510" s="253"/>
      <c r="O2510" s="253"/>
      <c r="P2510" s="253"/>
      <c r="Q2510" s="253"/>
      <c r="R2510" s="253"/>
      <c r="S2510" s="253"/>
      <c r="T2510" s="254"/>
      <c r="AT2510" s="255" t="s">
        <v>555</v>
      </c>
      <c r="AU2510" s="255" t="s">
        <v>87</v>
      </c>
      <c r="AV2510" s="15" t="s">
        <v>85</v>
      </c>
      <c r="AW2510" s="15" t="s">
        <v>32</v>
      </c>
      <c r="AX2510" s="15" t="s">
        <v>77</v>
      </c>
      <c r="AY2510" s="255" t="s">
        <v>209</v>
      </c>
    </row>
    <row r="2511" spans="2:51" s="13" customFormat="1">
      <c r="B2511" s="212"/>
      <c r="C2511" s="213"/>
      <c r="D2511" s="214" t="s">
        <v>555</v>
      </c>
      <c r="E2511" s="215" t="s">
        <v>1</v>
      </c>
      <c r="F2511" s="216" t="s">
        <v>1445</v>
      </c>
      <c r="G2511" s="213"/>
      <c r="H2511" s="217">
        <v>1.44</v>
      </c>
      <c r="I2511" s="218"/>
      <c r="J2511" s="213"/>
      <c r="K2511" s="213"/>
      <c r="L2511" s="219"/>
      <c r="M2511" s="220"/>
      <c r="N2511" s="221"/>
      <c r="O2511" s="221"/>
      <c r="P2511" s="221"/>
      <c r="Q2511" s="221"/>
      <c r="R2511" s="221"/>
      <c r="S2511" s="221"/>
      <c r="T2511" s="222"/>
      <c r="AT2511" s="223" t="s">
        <v>555</v>
      </c>
      <c r="AU2511" s="223" t="s">
        <v>87</v>
      </c>
      <c r="AV2511" s="13" t="s">
        <v>87</v>
      </c>
      <c r="AW2511" s="13" t="s">
        <v>32</v>
      </c>
      <c r="AX2511" s="13" t="s">
        <v>77</v>
      </c>
      <c r="AY2511" s="223" t="s">
        <v>209</v>
      </c>
    </row>
    <row r="2512" spans="2:51" s="15" customFormat="1">
      <c r="B2512" s="246"/>
      <c r="C2512" s="247"/>
      <c r="D2512" s="214" t="s">
        <v>555</v>
      </c>
      <c r="E2512" s="248" t="s">
        <v>1</v>
      </c>
      <c r="F2512" s="249" t="s">
        <v>3125</v>
      </c>
      <c r="G2512" s="247"/>
      <c r="H2512" s="248" t="s">
        <v>1</v>
      </c>
      <c r="I2512" s="250"/>
      <c r="J2512" s="247"/>
      <c r="K2512" s="247"/>
      <c r="L2512" s="251"/>
      <c r="M2512" s="252"/>
      <c r="N2512" s="253"/>
      <c r="O2512" s="253"/>
      <c r="P2512" s="253"/>
      <c r="Q2512" s="253"/>
      <c r="R2512" s="253"/>
      <c r="S2512" s="253"/>
      <c r="T2512" s="254"/>
      <c r="AT2512" s="255" t="s">
        <v>555</v>
      </c>
      <c r="AU2512" s="255" t="s">
        <v>87</v>
      </c>
      <c r="AV2512" s="15" t="s">
        <v>85</v>
      </c>
      <c r="AW2512" s="15" t="s">
        <v>32</v>
      </c>
      <c r="AX2512" s="15" t="s">
        <v>77</v>
      </c>
      <c r="AY2512" s="255" t="s">
        <v>209</v>
      </c>
    </row>
    <row r="2513" spans="2:51" s="13" customFormat="1">
      <c r="B2513" s="212"/>
      <c r="C2513" s="213"/>
      <c r="D2513" s="214" t="s">
        <v>555</v>
      </c>
      <c r="E2513" s="215" t="s">
        <v>1</v>
      </c>
      <c r="F2513" s="216" t="s">
        <v>1443</v>
      </c>
      <c r="G2513" s="213"/>
      <c r="H2513" s="217">
        <v>1.43</v>
      </c>
      <c r="I2513" s="218"/>
      <c r="J2513" s="213"/>
      <c r="K2513" s="213"/>
      <c r="L2513" s="219"/>
      <c r="M2513" s="220"/>
      <c r="N2513" s="221"/>
      <c r="O2513" s="221"/>
      <c r="P2513" s="221"/>
      <c r="Q2513" s="221"/>
      <c r="R2513" s="221"/>
      <c r="S2513" s="221"/>
      <c r="T2513" s="222"/>
      <c r="AT2513" s="223" t="s">
        <v>555</v>
      </c>
      <c r="AU2513" s="223" t="s">
        <v>87</v>
      </c>
      <c r="AV2513" s="13" t="s">
        <v>87</v>
      </c>
      <c r="AW2513" s="13" t="s">
        <v>32</v>
      </c>
      <c r="AX2513" s="13" t="s">
        <v>77</v>
      </c>
      <c r="AY2513" s="223" t="s">
        <v>209</v>
      </c>
    </row>
    <row r="2514" spans="2:51" s="15" customFormat="1">
      <c r="B2514" s="246"/>
      <c r="C2514" s="247"/>
      <c r="D2514" s="214" t="s">
        <v>555</v>
      </c>
      <c r="E2514" s="248" t="s">
        <v>1</v>
      </c>
      <c r="F2514" s="249" t="s">
        <v>3126</v>
      </c>
      <c r="G2514" s="247"/>
      <c r="H2514" s="248" t="s">
        <v>1</v>
      </c>
      <c r="I2514" s="250"/>
      <c r="J2514" s="247"/>
      <c r="K2514" s="247"/>
      <c r="L2514" s="251"/>
      <c r="M2514" s="252"/>
      <c r="N2514" s="253"/>
      <c r="O2514" s="253"/>
      <c r="P2514" s="253"/>
      <c r="Q2514" s="253"/>
      <c r="R2514" s="253"/>
      <c r="S2514" s="253"/>
      <c r="T2514" s="254"/>
      <c r="AT2514" s="255" t="s">
        <v>555</v>
      </c>
      <c r="AU2514" s="255" t="s">
        <v>87</v>
      </c>
      <c r="AV2514" s="15" t="s">
        <v>85</v>
      </c>
      <c r="AW2514" s="15" t="s">
        <v>32</v>
      </c>
      <c r="AX2514" s="15" t="s">
        <v>77</v>
      </c>
      <c r="AY2514" s="255" t="s">
        <v>209</v>
      </c>
    </row>
    <row r="2515" spans="2:51" s="13" customFormat="1">
      <c r="B2515" s="212"/>
      <c r="C2515" s="213"/>
      <c r="D2515" s="214" t="s">
        <v>555</v>
      </c>
      <c r="E2515" s="215" t="s">
        <v>1</v>
      </c>
      <c r="F2515" s="216" t="s">
        <v>1450</v>
      </c>
      <c r="G2515" s="213"/>
      <c r="H2515" s="217">
        <v>0.95</v>
      </c>
      <c r="I2515" s="218"/>
      <c r="J2515" s="213"/>
      <c r="K2515" s="213"/>
      <c r="L2515" s="219"/>
      <c r="M2515" s="220"/>
      <c r="N2515" s="221"/>
      <c r="O2515" s="221"/>
      <c r="P2515" s="221"/>
      <c r="Q2515" s="221"/>
      <c r="R2515" s="221"/>
      <c r="S2515" s="221"/>
      <c r="T2515" s="222"/>
      <c r="AT2515" s="223" t="s">
        <v>555</v>
      </c>
      <c r="AU2515" s="223" t="s">
        <v>87</v>
      </c>
      <c r="AV2515" s="13" t="s">
        <v>87</v>
      </c>
      <c r="AW2515" s="13" t="s">
        <v>32</v>
      </c>
      <c r="AX2515" s="13" t="s">
        <v>77</v>
      </c>
      <c r="AY2515" s="223" t="s">
        <v>209</v>
      </c>
    </row>
    <row r="2516" spans="2:51" s="15" customFormat="1">
      <c r="B2516" s="246"/>
      <c r="C2516" s="247"/>
      <c r="D2516" s="214" t="s">
        <v>555</v>
      </c>
      <c r="E2516" s="248" t="s">
        <v>1</v>
      </c>
      <c r="F2516" s="249" t="s">
        <v>3127</v>
      </c>
      <c r="G2516" s="247"/>
      <c r="H2516" s="248" t="s">
        <v>1</v>
      </c>
      <c r="I2516" s="250"/>
      <c r="J2516" s="247"/>
      <c r="K2516" s="247"/>
      <c r="L2516" s="251"/>
      <c r="M2516" s="252"/>
      <c r="N2516" s="253"/>
      <c r="O2516" s="253"/>
      <c r="P2516" s="253"/>
      <c r="Q2516" s="253"/>
      <c r="R2516" s="253"/>
      <c r="S2516" s="253"/>
      <c r="T2516" s="254"/>
      <c r="AT2516" s="255" t="s">
        <v>555</v>
      </c>
      <c r="AU2516" s="255" t="s">
        <v>87</v>
      </c>
      <c r="AV2516" s="15" t="s">
        <v>85</v>
      </c>
      <c r="AW2516" s="15" t="s">
        <v>32</v>
      </c>
      <c r="AX2516" s="15" t="s">
        <v>77</v>
      </c>
      <c r="AY2516" s="255" t="s">
        <v>209</v>
      </c>
    </row>
    <row r="2517" spans="2:51" s="13" customFormat="1">
      <c r="B2517" s="212"/>
      <c r="C2517" s="213"/>
      <c r="D2517" s="214" t="s">
        <v>555</v>
      </c>
      <c r="E2517" s="215" t="s">
        <v>1</v>
      </c>
      <c r="F2517" s="216" t="s">
        <v>1450</v>
      </c>
      <c r="G2517" s="213"/>
      <c r="H2517" s="217">
        <v>0.95</v>
      </c>
      <c r="I2517" s="218"/>
      <c r="J2517" s="213"/>
      <c r="K2517" s="213"/>
      <c r="L2517" s="219"/>
      <c r="M2517" s="220"/>
      <c r="N2517" s="221"/>
      <c r="O2517" s="221"/>
      <c r="P2517" s="221"/>
      <c r="Q2517" s="221"/>
      <c r="R2517" s="221"/>
      <c r="S2517" s="221"/>
      <c r="T2517" s="222"/>
      <c r="AT2517" s="223" t="s">
        <v>555</v>
      </c>
      <c r="AU2517" s="223" t="s">
        <v>87</v>
      </c>
      <c r="AV2517" s="13" t="s">
        <v>87</v>
      </c>
      <c r="AW2517" s="13" t="s">
        <v>32</v>
      </c>
      <c r="AX2517" s="13" t="s">
        <v>77</v>
      </c>
      <c r="AY2517" s="223" t="s">
        <v>209</v>
      </c>
    </row>
    <row r="2518" spans="2:51" s="15" customFormat="1">
      <c r="B2518" s="246"/>
      <c r="C2518" s="247"/>
      <c r="D2518" s="214" t="s">
        <v>555</v>
      </c>
      <c r="E2518" s="248" t="s">
        <v>1</v>
      </c>
      <c r="F2518" s="249" t="s">
        <v>3128</v>
      </c>
      <c r="G2518" s="247"/>
      <c r="H2518" s="248" t="s">
        <v>1</v>
      </c>
      <c r="I2518" s="250"/>
      <c r="J2518" s="247"/>
      <c r="K2518" s="247"/>
      <c r="L2518" s="251"/>
      <c r="M2518" s="252"/>
      <c r="N2518" s="253"/>
      <c r="O2518" s="253"/>
      <c r="P2518" s="253"/>
      <c r="Q2518" s="253"/>
      <c r="R2518" s="253"/>
      <c r="S2518" s="253"/>
      <c r="T2518" s="254"/>
      <c r="AT2518" s="255" t="s">
        <v>555</v>
      </c>
      <c r="AU2518" s="255" t="s">
        <v>87</v>
      </c>
      <c r="AV2518" s="15" t="s">
        <v>85</v>
      </c>
      <c r="AW2518" s="15" t="s">
        <v>32</v>
      </c>
      <c r="AX2518" s="15" t="s">
        <v>77</v>
      </c>
      <c r="AY2518" s="255" t="s">
        <v>209</v>
      </c>
    </row>
    <row r="2519" spans="2:51" s="13" customFormat="1">
      <c r="B2519" s="212"/>
      <c r="C2519" s="213"/>
      <c r="D2519" s="214" t="s">
        <v>555</v>
      </c>
      <c r="E2519" s="215" t="s">
        <v>1</v>
      </c>
      <c r="F2519" s="216" t="s">
        <v>1453</v>
      </c>
      <c r="G2519" s="213"/>
      <c r="H2519" s="217">
        <v>1.26</v>
      </c>
      <c r="I2519" s="218"/>
      <c r="J2519" s="213"/>
      <c r="K2519" s="213"/>
      <c r="L2519" s="219"/>
      <c r="M2519" s="220"/>
      <c r="N2519" s="221"/>
      <c r="O2519" s="221"/>
      <c r="P2519" s="221"/>
      <c r="Q2519" s="221"/>
      <c r="R2519" s="221"/>
      <c r="S2519" s="221"/>
      <c r="T2519" s="222"/>
      <c r="AT2519" s="223" t="s">
        <v>555</v>
      </c>
      <c r="AU2519" s="223" t="s">
        <v>87</v>
      </c>
      <c r="AV2519" s="13" t="s">
        <v>87</v>
      </c>
      <c r="AW2519" s="13" t="s">
        <v>32</v>
      </c>
      <c r="AX2519" s="13" t="s">
        <v>77</v>
      </c>
      <c r="AY2519" s="223" t="s">
        <v>209</v>
      </c>
    </row>
    <row r="2520" spans="2:51" s="15" customFormat="1">
      <c r="B2520" s="246"/>
      <c r="C2520" s="247"/>
      <c r="D2520" s="214" t="s">
        <v>555</v>
      </c>
      <c r="E2520" s="248" t="s">
        <v>1</v>
      </c>
      <c r="F2520" s="249" t="s">
        <v>3129</v>
      </c>
      <c r="G2520" s="247"/>
      <c r="H2520" s="248" t="s">
        <v>1</v>
      </c>
      <c r="I2520" s="250"/>
      <c r="J2520" s="247"/>
      <c r="K2520" s="247"/>
      <c r="L2520" s="251"/>
      <c r="M2520" s="252"/>
      <c r="N2520" s="253"/>
      <c r="O2520" s="253"/>
      <c r="P2520" s="253"/>
      <c r="Q2520" s="253"/>
      <c r="R2520" s="253"/>
      <c r="S2520" s="253"/>
      <c r="T2520" s="254"/>
      <c r="AT2520" s="255" t="s">
        <v>555</v>
      </c>
      <c r="AU2520" s="255" t="s">
        <v>87</v>
      </c>
      <c r="AV2520" s="15" t="s">
        <v>85</v>
      </c>
      <c r="AW2520" s="15" t="s">
        <v>32</v>
      </c>
      <c r="AX2520" s="15" t="s">
        <v>77</v>
      </c>
      <c r="AY2520" s="255" t="s">
        <v>209</v>
      </c>
    </row>
    <row r="2521" spans="2:51" s="13" customFormat="1">
      <c r="B2521" s="212"/>
      <c r="C2521" s="213"/>
      <c r="D2521" s="214" t="s">
        <v>555</v>
      </c>
      <c r="E2521" s="215" t="s">
        <v>1</v>
      </c>
      <c r="F2521" s="216" t="s">
        <v>1453</v>
      </c>
      <c r="G2521" s="213"/>
      <c r="H2521" s="217">
        <v>1.26</v>
      </c>
      <c r="I2521" s="218"/>
      <c r="J2521" s="213"/>
      <c r="K2521" s="213"/>
      <c r="L2521" s="219"/>
      <c r="M2521" s="220"/>
      <c r="N2521" s="221"/>
      <c r="O2521" s="221"/>
      <c r="P2521" s="221"/>
      <c r="Q2521" s="221"/>
      <c r="R2521" s="221"/>
      <c r="S2521" s="221"/>
      <c r="T2521" s="222"/>
      <c r="AT2521" s="223" t="s">
        <v>555</v>
      </c>
      <c r="AU2521" s="223" t="s">
        <v>87</v>
      </c>
      <c r="AV2521" s="13" t="s">
        <v>87</v>
      </c>
      <c r="AW2521" s="13" t="s">
        <v>32</v>
      </c>
      <c r="AX2521" s="13" t="s">
        <v>77</v>
      </c>
      <c r="AY2521" s="223" t="s">
        <v>209</v>
      </c>
    </row>
    <row r="2522" spans="2:51" s="15" customFormat="1">
      <c r="B2522" s="246"/>
      <c r="C2522" s="247"/>
      <c r="D2522" s="214" t="s">
        <v>555</v>
      </c>
      <c r="E2522" s="248" t="s">
        <v>1</v>
      </c>
      <c r="F2522" s="249" t="s">
        <v>3130</v>
      </c>
      <c r="G2522" s="247"/>
      <c r="H2522" s="248" t="s">
        <v>1</v>
      </c>
      <c r="I2522" s="250"/>
      <c r="J2522" s="247"/>
      <c r="K2522" s="247"/>
      <c r="L2522" s="251"/>
      <c r="M2522" s="252"/>
      <c r="N2522" s="253"/>
      <c r="O2522" s="253"/>
      <c r="P2522" s="253"/>
      <c r="Q2522" s="253"/>
      <c r="R2522" s="253"/>
      <c r="S2522" s="253"/>
      <c r="T2522" s="254"/>
      <c r="AT2522" s="255" t="s">
        <v>555</v>
      </c>
      <c r="AU2522" s="255" t="s">
        <v>87</v>
      </c>
      <c r="AV2522" s="15" t="s">
        <v>85</v>
      </c>
      <c r="AW2522" s="15" t="s">
        <v>32</v>
      </c>
      <c r="AX2522" s="15" t="s">
        <v>77</v>
      </c>
      <c r="AY2522" s="255" t="s">
        <v>209</v>
      </c>
    </row>
    <row r="2523" spans="2:51" s="13" customFormat="1">
      <c r="B2523" s="212"/>
      <c r="C2523" s="213"/>
      <c r="D2523" s="214" t="s">
        <v>555</v>
      </c>
      <c r="E2523" s="215" t="s">
        <v>1</v>
      </c>
      <c r="F2523" s="216" t="s">
        <v>1453</v>
      </c>
      <c r="G2523" s="213"/>
      <c r="H2523" s="217">
        <v>1.26</v>
      </c>
      <c r="I2523" s="218"/>
      <c r="J2523" s="213"/>
      <c r="K2523" s="213"/>
      <c r="L2523" s="219"/>
      <c r="M2523" s="220"/>
      <c r="N2523" s="221"/>
      <c r="O2523" s="221"/>
      <c r="P2523" s="221"/>
      <c r="Q2523" s="221"/>
      <c r="R2523" s="221"/>
      <c r="S2523" s="221"/>
      <c r="T2523" s="222"/>
      <c r="AT2523" s="223" t="s">
        <v>555</v>
      </c>
      <c r="AU2523" s="223" t="s">
        <v>87</v>
      </c>
      <c r="AV2523" s="13" t="s">
        <v>87</v>
      </c>
      <c r="AW2523" s="13" t="s">
        <v>32</v>
      </c>
      <c r="AX2523" s="13" t="s">
        <v>77</v>
      </c>
      <c r="AY2523" s="223" t="s">
        <v>209</v>
      </c>
    </row>
    <row r="2524" spans="2:51" s="15" customFormat="1">
      <c r="B2524" s="246"/>
      <c r="C2524" s="247"/>
      <c r="D2524" s="214" t="s">
        <v>555</v>
      </c>
      <c r="E2524" s="248" t="s">
        <v>1</v>
      </c>
      <c r="F2524" s="249" t="s">
        <v>3131</v>
      </c>
      <c r="G2524" s="247"/>
      <c r="H2524" s="248" t="s">
        <v>1</v>
      </c>
      <c r="I2524" s="250"/>
      <c r="J2524" s="247"/>
      <c r="K2524" s="247"/>
      <c r="L2524" s="251"/>
      <c r="M2524" s="252"/>
      <c r="N2524" s="253"/>
      <c r="O2524" s="253"/>
      <c r="P2524" s="253"/>
      <c r="Q2524" s="253"/>
      <c r="R2524" s="253"/>
      <c r="S2524" s="253"/>
      <c r="T2524" s="254"/>
      <c r="AT2524" s="255" t="s">
        <v>555</v>
      </c>
      <c r="AU2524" s="255" t="s">
        <v>87</v>
      </c>
      <c r="AV2524" s="15" t="s">
        <v>85</v>
      </c>
      <c r="AW2524" s="15" t="s">
        <v>32</v>
      </c>
      <c r="AX2524" s="15" t="s">
        <v>77</v>
      </c>
      <c r="AY2524" s="255" t="s">
        <v>209</v>
      </c>
    </row>
    <row r="2525" spans="2:51" s="13" customFormat="1">
      <c r="B2525" s="212"/>
      <c r="C2525" s="213"/>
      <c r="D2525" s="214" t="s">
        <v>555</v>
      </c>
      <c r="E2525" s="215" t="s">
        <v>1</v>
      </c>
      <c r="F2525" s="216" t="s">
        <v>1453</v>
      </c>
      <c r="G2525" s="213"/>
      <c r="H2525" s="217">
        <v>1.26</v>
      </c>
      <c r="I2525" s="218"/>
      <c r="J2525" s="213"/>
      <c r="K2525" s="213"/>
      <c r="L2525" s="219"/>
      <c r="M2525" s="220"/>
      <c r="N2525" s="221"/>
      <c r="O2525" s="221"/>
      <c r="P2525" s="221"/>
      <c r="Q2525" s="221"/>
      <c r="R2525" s="221"/>
      <c r="S2525" s="221"/>
      <c r="T2525" s="222"/>
      <c r="AT2525" s="223" t="s">
        <v>555</v>
      </c>
      <c r="AU2525" s="223" t="s">
        <v>87</v>
      </c>
      <c r="AV2525" s="13" t="s">
        <v>87</v>
      </c>
      <c r="AW2525" s="13" t="s">
        <v>32</v>
      </c>
      <c r="AX2525" s="13" t="s">
        <v>77</v>
      </c>
      <c r="AY2525" s="223" t="s">
        <v>209</v>
      </c>
    </row>
    <row r="2526" spans="2:51" s="15" customFormat="1">
      <c r="B2526" s="246"/>
      <c r="C2526" s="247"/>
      <c r="D2526" s="214" t="s">
        <v>555</v>
      </c>
      <c r="E2526" s="248" t="s">
        <v>1</v>
      </c>
      <c r="F2526" s="249" t="s">
        <v>3132</v>
      </c>
      <c r="G2526" s="247"/>
      <c r="H2526" s="248" t="s">
        <v>1</v>
      </c>
      <c r="I2526" s="250"/>
      <c r="J2526" s="247"/>
      <c r="K2526" s="247"/>
      <c r="L2526" s="251"/>
      <c r="M2526" s="252"/>
      <c r="N2526" s="253"/>
      <c r="O2526" s="253"/>
      <c r="P2526" s="253"/>
      <c r="Q2526" s="253"/>
      <c r="R2526" s="253"/>
      <c r="S2526" s="253"/>
      <c r="T2526" s="254"/>
      <c r="AT2526" s="255" t="s">
        <v>555</v>
      </c>
      <c r="AU2526" s="255" t="s">
        <v>87</v>
      </c>
      <c r="AV2526" s="15" t="s">
        <v>85</v>
      </c>
      <c r="AW2526" s="15" t="s">
        <v>32</v>
      </c>
      <c r="AX2526" s="15" t="s">
        <v>77</v>
      </c>
      <c r="AY2526" s="255" t="s">
        <v>209</v>
      </c>
    </row>
    <row r="2527" spans="2:51" s="13" customFormat="1">
      <c r="B2527" s="212"/>
      <c r="C2527" s="213"/>
      <c r="D2527" s="214" t="s">
        <v>555</v>
      </c>
      <c r="E2527" s="215" t="s">
        <v>1</v>
      </c>
      <c r="F2527" s="216" t="s">
        <v>1460</v>
      </c>
      <c r="G2527" s="213"/>
      <c r="H2527" s="217">
        <v>27.6</v>
      </c>
      <c r="I2527" s="218"/>
      <c r="J2527" s="213"/>
      <c r="K2527" s="213"/>
      <c r="L2527" s="219"/>
      <c r="M2527" s="220"/>
      <c r="N2527" s="221"/>
      <c r="O2527" s="221"/>
      <c r="P2527" s="221"/>
      <c r="Q2527" s="221"/>
      <c r="R2527" s="221"/>
      <c r="S2527" s="221"/>
      <c r="T2527" s="222"/>
      <c r="AT2527" s="223" t="s">
        <v>555</v>
      </c>
      <c r="AU2527" s="223" t="s">
        <v>87</v>
      </c>
      <c r="AV2527" s="13" t="s">
        <v>87</v>
      </c>
      <c r="AW2527" s="13" t="s">
        <v>32</v>
      </c>
      <c r="AX2527" s="13" t="s">
        <v>77</v>
      </c>
      <c r="AY2527" s="223" t="s">
        <v>209</v>
      </c>
    </row>
    <row r="2528" spans="2:51" s="15" customFormat="1">
      <c r="B2528" s="246"/>
      <c r="C2528" s="247"/>
      <c r="D2528" s="214" t="s">
        <v>555</v>
      </c>
      <c r="E2528" s="248" t="s">
        <v>1</v>
      </c>
      <c r="F2528" s="249" t="s">
        <v>3133</v>
      </c>
      <c r="G2528" s="247"/>
      <c r="H2528" s="248" t="s">
        <v>1</v>
      </c>
      <c r="I2528" s="250"/>
      <c r="J2528" s="247"/>
      <c r="K2528" s="247"/>
      <c r="L2528" s="251"/>
      <c r="M2528" s="252"/>
      <c r="N2528" s="253"/>
      <c r="O2528" s="253"/>
      <c r="P2528" s="253"/>
      <c r="Q2528" s="253"/>
      <c r="R2528" s="253"/>
      <c r="S2528" s="253"/>
      <c r="T2528" s="254"/>
      <c r="AT2528" s="255" t="s">
        <v>555</v>
      </c>
      <c r="AU2528" s="255" t="s">
        <v>87</v>
      </c>
      <c r="AV2528" s="15" t="s">
        <v>85</v>
      </c>
      <c r="AW2528" s="15" t="s">
        <v>32</v>
      </c>
      <c r="AX2528" s="15" t="s">
        <v>77</v>
      </c>
      <c r="AY2528" s="255" t="s">
        <v>209</v>
      </c>
    </row>
    <row r="2529" spans="2:51" s="13" customFormat="1">
      <c r="B2529" s="212"/>
      <c r="C2529" s="213"/>
      <c r="D2529" s="214" t="s">
        <v>555</v>
      </c>
      <c r="E2529" s="215" t="s">
        <v>1</v>
      </c>
      <c r="F2529" s="216" t="s">
        <v>2201</v>
      </c>
      <c r="G2529" s="213"/>
      <c r="H2529" s="217">
        <v>13.16</v>
      </c>
      <c r="I2529" s="218"/>
      <c r="J2529" s="213"/>
      <c r="K2529" s="213"/>
      <c r="L2529" s="219"/>
      <c r="M2529" s="220"/>
      <c r="N2529" s="221"/>
      <c r="O2529" s="221"/>
      <c r="P2529" s="221"/>
      <c r="Q2529" s="221"/>
      <c r="R2529" s="221"/>
      <c r="S2529" s="221"/>
      <c r="T2529" s="222"/>
      <c r="AT2529" s="223" t="s">
        <v>555</v>
      </c>
      <c r="AU2529" s="223" t="s">
        <v>87</v>
      </c>
      <c r="AV2529" s="13" t="s">
        <v>87</v>
      </c>
      <c r="AW2529" s="13" t="s">
        <v>32</v>
      </c>
      <c r="AX2529" s="13" t="s">
        <v>77</v>
      </c>
      <c r="AY2529" s="223" t="s">
        <v>209</v>
      </c>
    </row>
    <row r="2530" spans="2:51" s="15" customFormat="1">
      <c r="B2530" s="246"/>
      <c r="C2530" s="247"/>
      <c r="D2530" s="214" t="s">
        <v>555</v>
      </c>
      <c r="E2530" s="248" t="s">
        <v>1</v>
      </c>
      <c r="F2530" s="249" t="s">
        <v>3134</v>
      </c>
      <c r="G2530" s="247"/>
      <c r="H2530" s="248" t="s">
        <v>1</v>
      </c>
      <c r="I2530" s="250"/>
      <c r="J2530" s="247"/>
      <c r="K2530" s="247"/>
      <c r="L2530" s="251"/>
      <c r="M2530" s="252"/>
      <c r="N2530" s="253"/>
      <c r="O2530" s="253"/>
      <c r="P2530" s="253"/>
      <c r="Q2530" s="253"/>
      <c r="R2530" s="253"/>
      <c r="S2530" s="253"/>
      <c r="T2530" s="254"/>
      <c r="AT2530" s="255" t="s">
        <v>555</v>
      </c>
      <c r="AU2530" s="255" t="s">
        <v>87</v>
      </c>
      <c r="AV2530" s="15" t="s">
        <v>85</v>
      </c>
      <c r="AW2530" s="15" t="s">
        <v>32</v>
      </c>
      <c r="AX2530" s="15" t="s">
        <v>77</v>
      </c>
      <c r="AY2530" s="255" t="s">
        <v>209</v>
      </c>
    </row>
    <row r="2531" spans="2:51" s="13" customFormat="1">
      <c r="B2531" s="212"/>
      <c r="C2531" s="213"/>
      <c r="D2531" s="214" t="s">
        <v>555</v>
      </c>
      <c r="E2531" s="215" t="s">
        <v>1</v>
      </c>
      <c r="F2531" s="216" t="s">
        <v>1464</v>
      </c>
      <c r="G2531" s="213"/>
      <c r="H2531" s="217">
        <v>1.61</v>
      </c>
      <c r="I2531" s="218"/>
      <c r="J2531" s="213"/>
      <c r="K2531" s="213"/>
      <c r="L2531" s="219"/>
      <c r="M2531" s="220"/>
      <c r="N2531" s="221"/>
      <c r="O2531" s="221"/>
      <c r="P2531" s="221"/>
      <c r="Q2531" s="221"/>
      <c r="R2531" s="221"/>
      <c r="S2531" s="221"/>
      <c r="T2531" s="222"/>
      <c r="AT2531" s="223" t="s">
        <v>555</v>
      </c>
      <c r="AU2531" s="223" t="s">
        <v>87</v>
      </c>
      <c r="AV2531" s="13" t="s">
        <v>87</v>
      </c>
      <c r="AW2531" s="13" t="s">
        <v>32</v>
      </c>
      <c r="AX2531" s="13" t="s">
        <v>77</v>
      </c>
      <c r="AY2531" s="223" t="s">
        <v>209</v>
      </c>
    </row>
    <row r="2532" spans="2:51" s="15" customFormat="1">
      <c r="B2532" s="246"/>
      <c r="C2532" s="247"/>
      <c r="D2532" s="214" t="s">
        <v>555</v>
      </c>
      <c r="E2532" s="248" t="s">
        <v>1</v>
      </c>
      <c r="F2532" s="249" t="s">
        <v>3135</v>
      </c>
      <c r="G2532" s="247"/>
      <c r="H2532" s="248" t="s">
        <v>1</v>
      </c>
      <c r="I2532" s="250"/>
      <c r="J2532" s="247"/>
      <c r="K2532" s="247"/>
      <c r="L2532" s="251"/>
      <c r="M2532" s="252"/>
      <c r="N2532" s="253"/>
      <c r="O2532" s="253"/>
      <c r="P2532" s="253"/>
      <c r="Q2532" s="253"/>
      <c r="R2532" s="253"/>
      <c r="S2532" s="253"/>
      <c r="T2532" s="254"/>
      <c r="AT2532" s="255" t="s">
        <v>555</v>
      </c>
      <c r="AU2532" s="255" t="s">
        <v>87</v>
      </c>
      <c r="AV2532" s="15" t="s">
        <v>85</v>
      </c>
      <c r="AW2532" s="15" t="s">
        <v>32</v>
      </c>
      <c r="AX2532" s="15" t="s">
        <v>77</v>
      </c>
      <c r="AY2532" s="255" t="s">
        <v>209</v>
      </c>
    </row>
    <row r="2533" spans="2:51" s="13" customFormat="1">
      <c r="B2533" s="212"/>
      <c r="C2533" s="213"/>
      <c r="D2533" s="214" t="s">
        <v>555</v>
      </c>
      <c r="E2533" s="215" t="s">
        <v>1</v>
      </c>
      <c r="F2533" s="216" t="s">
        <v>1466</v>
      </c>
      <c r="G2533" s="213"/>
      <c r="H2533" s="217">
        <v>1.69</v>
      </c>
      <c r="I2533" s="218"/>
      <c r="J2533" s="213"/>
      <c r="K2533" s="213"/>
      <c r="L2533" s="219"/>
      <c r="M2533" s="220"/>
      <c r="N2533" s="221"/>
      <c r="O2533" s="221"/>
      <c r="P2533" s="221"/>
      <c r="Q2533" s="221"/>
      <c r="R2533" s="221"/>
      <c r="S2533" s="221"/>
      <c r="T2533" s="222"/>
      <c r="AT2533" s="223" t="s">
        <v>555</v>
      </c>
      <c r="AU2533" s="223" t="s">
        <v>87</v>
      </c>
      <c r="AV2533" s="13" t="s">
        <v>87</v>
      </c>
      <c r="AW2533" s="13" t="s">
        <v>32</v>
      </c>
      <c r="AX2533" s="13" t="s">
        <v>77</v>
      </c>
      <c r="AY2533" s="223" t="s">
        <v>209</v>
      </c>
    </row>
    <row r="2534" spans="2:51" s="15" customFormat="1">
      <c r="B2534" s="246"/>
      <c r="C2534" s="247"/>
      <c r="D2534" s="214" t="s">
        <v>555</v>
      </c>
      <c r="E2534" s="248" t="s">
        <v>1</v>
      </c>
      <c r="F2534" s="249" t="s">
        <v>3136</v>
      </c>
      <c r="G2534" s="247"/>
      <c r="H2534" s="248" t="s">
        <v>1</v>
      </c>
      <c r="I2534" s="250"/>
      <c r="J2534" s="247"/>
      <c r="K2534" s="247"/>
      <c r="L2534" s="251"/>
      <c r="M2534" s="252"/>
      <c r="N2534" s="253"/>
      <c r="O2534" s="253"/>
      <c r="P2534" s="253"/>
      <c r="Q2534" s="253"/>
      <c r="R2534" s="253"/>
      <c r="S2534" s="253"/>
      <c r="T2534" s="254"/>
      <c r="AT2534" s="255" t="s">
        <v>555</v>
      </c>
      <c r="AU2534" s="255" t="s">
        <v>87</v>
      </c>
      <c r="AV2534" s="15" t="s">
        <v>85</v>
      </c>
      <c r="AW2534" s="15" t="s">
        <v>32</v>
      </c>
      <c r="AX2534" s="15" t="s">
        <v>77</v>
      </c>
      <c r="AY2534" s="255" t="s">
        <v>209</v>
      </c>
    </row>
    <row r="2535" spans="2:51" s="13" customFormat="1">
      <c r="B2535" s="212"/>
      <c r="C2535" s="213"/>
      <c r="D2535" s="214" t="s">
        <v>555</v>
      </c>
      <c r="E2535" s="215" t="s">
        <v>1</v>
      </c>
      <c r="F2535" s="216" t="s">
        <v>1468</v>
      </c>
      <c r="G2535" s="213"/>
      <c r="H2535" s="217">
        <v>27.76</v>
      </c>
      <c r="I2535" s="218"/>
      <c r="J2535" s="213"/>
      <c r="K2535" s="213"/>
      <c r="L2535" s="219"/>
      <c r="M2535" s="220"/>
      <c r="N2535" s="221"/>
      <c r="O2535" s="221"/>
      <c r="P2535" s="221"/>
      <c r="Q2535" s="221"/>
      <c r="R2535" s="221"/>
      <c r="S2535" s="221"/>
      <c r="T2535" s="222"/>
      <c r="AT2535" s="223" t="s">
        <v>555</v>
      </c>
      <c r="AU2535" s="223" t="s">
        <v>87</v>
      </c>
      <c r="AV2535" s="13" t="s">
        <v>87</v>
      </c>
      <c r="AW2535" s="13" t="s">
        <v>32</v>
      </c>
      <c r="AX2535" s="13" t="s">
        <v>77</v>
      </c>
      <c r="AY2535" s="223" t="s">
        <v>209</v>
      </c>
    </row>
    <row r="2536" spans="2:51" s="15" customFormat="1">
      <c r="B2536" s="246"/>
      <c r="C2536" s="247"/>
      <c r="D2536" s="214" t="s">
        <v>555</v>
      </c>
      <c r="E2536" s="248" t="s">
        <v>1</v>
      </c>
      <c r="F2536" s="249" t="s">
        <v>3137</v>
      </c>
      <c r="G2536" s="247"/>
      <c r="H2536" s="248" t="s">
        <v>1</v>
      </c>
      <c r="I2536" s="250"/>
      <c r="J2536" s="247"/>
      <c r="K2536" s="247"/>
      <c r="L2536" s="251"/>
      <c r="M2536" s="252"/>
      <c r="N2536" s="253"/>
      <c r="O2536" s="253"/>
      <c r="P2536" s="253"/>
      <c r="Q2536" s="253"/>
      <c r="R2536" s="253"/>
      <c r="S2536" s="253"/>
      <c r="T2536" s="254"/>
      <c r="AT2536" s="255" t="s">
        <v>555</v>
      </c>
      <c r="AU2536" s="255" t="s">
        <v>87</v>
      </c>
      <c r="AV2536" s="15" t="s">
        <v>85</v>
      </c>
      <c r="AW2536" s="15" t="s">
        <v>32</v>
      </c>
      <c r="AX2536" s="15" t="s">
        <v>77</v>
      </c>
      <c r="AY2536" s="255" t="s">
        <v>209</v>
      </c>
    </row>
    <row r="2537" spans="2:51" s="13" customFormat="1">
      <c r="B2537" s="212"/>
      <c r="C2537" s="213"/>
      <c r="D2537" s="214" t="s">
        <v>555</v>
      </c>
      <c r="E2537" s="215" t="s">
        <v>1</v>
      </c>
      <c r="F2537" s="216" t="s">
        <v>1470</v>
      </c>
      <c r="G2537" s="213"/>
      <c r="H2537" s="217">
        <v>25.51</v>
      </c>
      <c r="I2537" s="218"/>
      <c r="J2537" s="213"/>
      <c r="K2537" s="213"/>
      <c r="L2537" s="219"/>
      <c r="M2537" s="220"/>
      <c r="N2537" s="221"/>
      <c r="O2537" s="221"/>
      <c r="P2537" s="221"/>
      <c r="Q2537" s="221"/>
      <c r="R2537" s="221"/>
      <c r="S2537" s="221"/>
      <c r="T2537" s="222"/>
      <c r="AT2537" s="223" t="s">
        <v>555</v>
      </c>
      <c r="AU2537" s="223" t="s">
        <v>87</v>
      </c>
      <c r="AV2537" s="13" t="s">
        <v>87</v>
      </c>
      <c r="AW2537" s="13" t="s">
        <v>32</v>
      </c>
      <c r="AX2537" s="13" t="s">
        <v>77</v>
      </c>
      <c r="AY2537" s="223" t="s">
        <v>209</v>
      </c>
    </row>
    <row r="2538" spans="2:51" s="15" customFormat="1">
      <c r="B2538" s="246"/>
      <c r="C2538" s="247"/>
      <c r="D2538" s="214" t="s">
        <v>555</v>
      </c>
      <c r="E2538" s="248" t="s">
        <v>1</v>
      </c>
      <c r="F2538" s="249" t="s">
        <v>3138</v>
      </c>
      <c r="G2538" s="247"/>
      <c r="H2538" s="248" t="s">
        <v>1</v>
      </c>
      <c r="I2538" s="250"/>
      <c r="J2538" s="247"/>
      <c r="K2538" s="247"/>
      <c r="L2538" s="251"/>
      <c r="M2538" s="252"/>
      <c r="N2538" s="253"/>
      <c r="O2538" s="253"/>
      <c r="P2538" s="253"/>
      <c r="Q2538" s="253"/>
      <c r="R2538" s="253"/>
      <c r="S2538" s="253"/>
      <c r="T2538" s="254"/>
      <c r="AT2538" s="255" t="s">
        <v>555</v>
      </c>
      <c r="AU2538" s="255" t="s">
        <v>87</v>
      </c>
      <c r="AV2538" s="15" t="s">
        <v>85</v>
      </c>
      <c r="AW2538" s="15" t="s">
        <v>32</v>
      </c>
      <c r="AX2538" s="15" t="s">
        <v>77</v>
      </c>
      <c r="AY2538" s="255" t="s">
        <v>209</v>
      </c>
    </row>
    <row r="2539" spans="2:51" s="13" customFormat="1">
      <c r="B2539" s="212"/>
      <c r="C2539" s="213"/>
      <c r="D2539" s="214" t="s">
        <v>555</v>
      </c>
      <c r="E2539" s="215" t="s">
        <v>1</v>
      </c>
      <c r="F2539" s="216" t="s">
        <v>3139</v>
      </c>
      <c r="G2539" s="213"/>
      <c r="H2539" s="217">
        <v>12.93</v>
      </c>
      <c r="I2539" s="218"/>
      <c r="J2539" s="213"/>
      <c r="K2539" s="213"/>
      <c r="L2539" s="219"/>
      <c r="M2539" s="220"/>
      <c r="N2539" s="221"/>
      <c r="O2539" s="221"/>
      <c r="P2539" s="221"/>
      <c r="Q2539" s="221"/>
      <c r="R2539" s="221"/>
      <c r="S2539" s="221"/>
      <c r="T2539" s="222"/>
      <c r="AT2539" s="223" t="s">
        <v>555</v>
      </c>
      <c r="AU2539" s="223" t="s">
        <v>87</v>
      </c>
      <c r="AV2539" s="13" t="s">
        <v>87</v>
      </c>
      <c r="AW2539" s="13" t="s">
        <v>32</v>
      </c>
      <c r="AX2539" s="13" t="s">
        <v>77</v>
      </c>
      <c r="AY2539" s="223" t="s">
        <v>209</v>
      </c>
    </row>
    <row r="2540" spans="2:51" s="15" customFormat="1">
      <c r="B2540" s="246"/>
      <c r="C2540" s="247"/>
      <c r="D2540" s="214" t="s">
        <v>555</v>
      </c>
      <c r="E2540" s="248" t="s">
        <v>1</v>
      </c>
      <c r="F2540" s="249" t="s">
        <v>3140</v>
      </c>
      <c r="G2540" s="247"/>
      <c r="H2540" s="248" t="s">
        <v>1</v>
      </c>
      <c r="I2540" s="250"/>
      <c r="J2540" s="247"/>
      <c r="K2540" s="247"/>
      <c r="L2540" s="251"/>
      <c r="M2540" s="252"/>
      <c r="N2540" s="253"/>
      <c r="O2540" s="253"/>
      <c r="P2540" s="253"/>
      <c r="Q2540" s="253"/>
      <c r="R2540" s="253"/>
      <c r="S2540" s="253"/>
      <c r="T2540" s="254"/>
      <c r="AT2540" s="255" t="s">
        <v>555</v>
      </c>
      <c r="AU2540" s="255" t="s">
        <v>87</v>
      </c>
      <c r="AV2540" s="15" t="s">
        <v>85</v>
      </c>
      <c r="AW2540" s="15" t="s">
        <v>32</v>
      </c>
      <c r="AX2540" s="15" t="s">
        <v>77</v>
      </c>
      <c r="AY2540" s="255" t="s">
        <v>209</v>
      </c>
    </row>
    <row r="2541" spans="2:51" s="13" customFormat="1">
      <c r="B2541" s="212"/>
      <c r="C2541" s="213"/>
      <c r="D2541" s="214" t="s">
        <v>555</v>
      </c>
      <c r="E2541" s="215" t="s">
        <v>1</v>
      </c>
      <c r="F2541" s="216" t="s">
        <v>1453</v>
      </c>
      <c r="G2541" s="213"/>
      <c r="H2541" s="217">
        <v>1.26</v>
      </c>
      <c r="I2541" s="218"/>
      <c r="J2541" s="213"/>
      <c r="K2541" s="213"/>
      <c r="L2541" s="219"/>
      <c r="M2541" s="220"/>
      <c r="N2541" s="221"/>
      <c r="O2541" s="221"/>
      <c r="P2541" s="221"/>
      <c r="Q2541" s="221"/>
      <c r="R2541" s="221"/>
      <c r="S2541" s="221"/>
      <c r="T2541" s="222"/>
      <c r="AT2541" s="223" t="s">
        <v>555</v>
      </c>
      <c r="AU2541" s="223" t="s">
        <v>87</v>
      </c>
      <c r="AV2541" s="13" t="s">
        <v>87</v>
      </c>
      <c r="AW2541" s="13" t="s">
        <v>32</v>
      </c>
      <c r="AX2541" s="13" t="s">
        <v>77</v>
      </c>
      <c r="AY2541" s="223" t="s">
        <v>209</v>
      </c>
    </row>
    <row r="2542" spans="2:51" s="15" customFormat="1">
      <c r="B2542" s="246"/>
      <c r="C2542" s="247"/>
      <c r="D2542" s="214" t="s">
        <v>555</v>
      </c>
      <c r="E2542" s="248" t="s">
        <v>1</v>
      </c>
      <c r="F2542" s="249" t="s">
        <v>3141</v>
      </c>
      <c r="G2542" s="247"/>
      <c r="H2542" s="248" t="s">
        <v>1</v>
      </c>
      <c r="I2542" s="250"/>
      <c r="J2542" s="247"/>
      <c r="K2542" s="247"/>
      <c r="L2542" s="251"/>
      <c r="M2542" s="252"/>
      <c r="N2542" s="253"/>
      <c r="O2542" s="253"/>
      <c r="P2542" s="253"/>
      <c r="Q2542" s="253"/>
      <c r="R2542" s="253"/>
      <c r="S2542" s="253"/>
      <c r="T2542" s="254"/>
      <c r="AT2542" s="255" t="s">
        <v>555</v>
      </c>
      <c r="AU2542" s="255" t="s">
        <v>87</v>
      </c>
      <c r="AV2542" s="15" t="s">
        <v>85</v>
      </c>
      <c r="AW2542" s="15" t="s">
        <v>32</v>
      </c>
      <c r="AX2542" s="15" t="s">
        <v>77</v>
      </c>
      <c r="AY2542" s="255" t="s">
        <v>209</v>
      </c>
    </row>
    <row r="2543" spans="2:51" s="13" customFormat="1">
      <c r="B2543" s="212"/>
      <c r="C2543" s="213"/>
      <c r="D2543" s="214" t="s">
        <v>555</v>
      </c>
      <c r="E2543" s="215" t="s">
        <v>1</v>
      </c>
      <c r="F2543" s="216" t="s">
        <v>1453</v>
      </c>
      <c r="G2543" s="213"/>
      <c r="H2543" s="217">
        <v>1.26</v>
      </c>
      <c r="I2543" s="218"/>
      <c r="J2543" s="213"/>
      <c r="K2543" s="213"/>
      <c r="L2543" s="219"/>
      <c r="M2543" s="220"/>
      <c r="N2543" s="221"/>
      <c r="O2543" s="221"/>
      <c r="P2543" s="221"/>
      <c r="Q2543" s="221"/>
      <c r="R2543" s="221"/>
      <c r="S2543" s="221"/>
      <c r="T2543" s="222"/>
      <c r="AT2543" s="223" t="s">
        <v>555</v>
      </c>
      <c r="AU2543" s="223" t="s">
        <v>87</v>
      </c>
      <c r="AV2543" s="13" t="s">
        <v>87</v>
      </c>
      <c r="AW2543" s="13" t="s">
        <v>32</v>
      </c>
      <c r="AX2543" s="13" t="s">
        <v>77</v>
      </c>
      <c r="AY2543" s="223" t="s">
        <v>209</v>
      </c>
    </row>
    <row r="2544" spans="2:51" s="15" customFormat="1">
      <c r="B2544" s="246"/>
      <c r="C2544" s="247"/>
      <c r="D2544" s="214" t="s">
        <v>555</v>
      </c>
      <c r="E2544" s="248" t="s">
        <v>1</v>
      </c>
      <c r="F2544" s="249" t="s">
        <v>3142</v>
      </c>
      <c r="G2544" s="247"/>
      <c r="H2544" s="248" t="s">
        <v>1</v>
      </c>
      <c r="I2544" s="250"/>
      <c r="J2544" s="247"/>
      <c r="K2544" s="247"/>
      <c r="L2544" s="251"/>
      <c r="M2544" s="252"/>
      <c r="N2544" s="253"/>
      <c r="O2544" s="253"/>
      <c r="P2544" s="253"/>
      <c r="Q2544" s="253"/>
      <c r="R2544" s="253"/>
      <c r="S2544" s="253"/>
      <c r="T2544" s="254"/>
      <c r="AT2544" s="255" t="s">
        <v>555</v>
      </c>
      <c r="AU2544" s="255" t="s">
        <v>87</v>
      </c>
      <c r="AV2544" s="15" t="s">
        <v>85</v>
      </c>
      <c r="AW2544" s="15" t="s">
        <v>32</v>
      </c>
      <c r="AX2544" s="15" t="s">
        <v>77</v>
      </c>
      <c r="AY2544" s="255" t="s">
        <v>209</v>
      </c>
    </row>
    <row r="2545" spans="2:51" s="13" customFormat="1">
      <c r="B2545" s="212"/>
      <c r="C2545" s="213"/>
      <c r="D2545" s="214" t="s">
        <v>555</v>
      </c>
      <c r="E2545" s="215" t="s">
        <v>1</v>
      </c>
      <c r="F2545" s="216" t="s">
        <v>1453</v>
      </c>
      <c r="G2545" s="213"/>
      <c r="H2545" s="217">
        <v>1.26</v>
      </c>
      <c r="I2545" s="218"/>
      <c r="J2545" s="213"/>
      <c r="K2545" s="213"/>
      <c r="L2545" s="219"/>
      <c r="M2545" s="220"/>
      <c r="N2545" s="221"/>
      <c r="O2545" s="221"/>
      <c r="P2545" s="221"/>
      <c r="Q2545" s="221"/>
      <c r="R2545" s="221"/>
      <c r="S2545" s="221"/>
      <c r="T2545" s="222"/>
      <c r="AT2545" s="223" t="s">
        <v>555</v>
      </c>
      <c r="AU2545" s="223" t="s">
        <v>87</v>
      </c>
      <c r="AV2545" s="13" t="s">
        <v>87</v>
      </c>
      <c r="AW2545" s="13" t="s">
        <v>32</v>
      </c>
      <c r="AX2545" s="13" t="s">
        <v>77</v>
      </c>
      <c r="AY2545" s="223" t="s">
        <v>209</v>
      </c>
    </row>
    <row r="2546" spans="2:51" s="15" customFormat="1">
      <c r="B2546" s="246"/>
      <c r="C2546" s="247"/>
      <c r="D2546" s="214" t="s">
        <v>555</v>
      </c>
      <c r="E2546" s="248" t="s">
        <v>1</v>
      </c>
      <c r="F2546" s="249" t="s">
        <v>3143</v>
      </c>
      <c r="G2546" s="247"/>
      <c r="H2546" s="248" t="s">
        <v>1</v>
      </c>
      <c r="I2546" s="250"/>
      <c r="J2546" s="247"/>
      <c r="K2546" s="247"/>
      <c r="L2546" s="251"/>
      <c r="M2546" s="252"/>
      <c r="N2546" s="253"/>
      <c r="O2546" s="253"/>
      <c r="P2546" s="253"/>
      <c r="Q2546" s="253"/>
      <c r="R2546" s="253"/>
      <c r="S2546" s="253"/>
      <c r="T2546" s="254"/>
      <c r="AT2546" s="255" t="s">
        <v>555</v>
      </c>
      <c r="AU2546" s="255" t="s">
        <v>87</v>
      </c>
      <c r="AV2546" s="15" t="s">
        <v>85</v>
      </c>
      <c r="AW2546" s="15" t="s">
        <v>32</v>
      </c>
      <c r="AX2546" s="15" t="s">
        <v>77</v>
      </c>
      <c r="AY2546" s="255" t="s">
        <v>209</v>
      </c>
    </row>
    <row r="2547" spans="2:51" s="13" customFormat="1">
      <c r="B2547" s="212"/>
      <c r="C2547" s="213"/>
      <c r="D2547" s="214" t="s">
        <v>555</v>
      </c>
      <c r="E2547" s="215" t="s">
        <v>1</v>
      </c>
      <c r="F2547" s="216" t="s">
        <v>1453</v>
      </c>
      <c r="G2547" s="213"/>
      <c r="H2547" s="217">
        <v>1.26</v>
      </c>
      <c r="I2547" s="218"/>
      <c r="J2547" s="213"/>
      <c r="K2547" s="213"/>
      <c r="L2547" s="219"/>
      <c r="M2547" s="220"/>
      <c r="N2547" s="221"/>
      <c r="O2547" s="221"/>
      <c r="P2547" s="221"/>
      <c r="Q2547" s="221"/>
      <c r="R2547" s="221"/>
      <c r="S2547" s="221"/>
      <c r="T2547" s="222"/>
      <c r="AT2547" s="223" t="s">
        <v>555</v>
      </c>
      <c r="AU2547" s="223" t="s">
        <v>87</v>
      </c>
      <c r="AV2547" s="13" t="s">
        <v>87</v>
      </c>
      <c r="AW2547" s="13" t="s">
        <v>32</v>
      </c>
      <c r="AX2547" s="13" t="s">
        <v>77</v>
      </c>
      <c r="AY2547" s="223" t="s">
        <v>209</v>
      </c>
    </row>
    <row r="2548" spans="2:51" s="15" customFormat="1">
      <c r="B2548" s="246"/>
      <c r="C2548" s="247"/>
      <c r="D2548" s="214" t="s">
        <v>555</v>
      </c>
      <c r="E2548" s="248" t="s">
        <v>1</v>
      </c>
      <c r="F2548" s="249" t="s">
        <v>3144</v>
      </c>
      <c r="G2548" s="247"/>
      <c r="H2548" s="248" t="s">
        <v>1</v>
      </c>
      <c r="I2548" s="250"/>
      <c r="J2548" s="247"/>
      <c r="K2548" s="247"/>
      <c r="L2548" s="251"/>
      <c r="M2548" s="252"/>
      <c r="N2548" s="253"/>
      <c r="O2548" s="253"/>
      <c r="P2548" s="253"/>
      <c r="Q2548" s="253"/>
      <c r="R2548" s="253"/>
      <c r="S2548" s="253"/>
      <c r="T2548" s="254"/>
      <c r="AT2548" s="255" t="s">
        <v>555</v>
      </c>
      <c r="AU2548" s="255" t="s">
        <v>87</v>
      </c>
      <c r="AV2548" s="15" t="s">
        <v>85</v>
      </c>
      <c r="AW2548" s="15" t="s">
        <v>32</v>
      </c>
      <c r="AX2548" s="15" t="s">
        <v>77</v>
      </c>
      <c r="AY2548" s="255" t="s">
        <v>209</v>
      </c>
    </row>
    <row r="2549" spans="2:51" s="13" customFormat="1">
      <c r="B2549" s="212"/>
      <c r="C2549" s="213"/>
      <c r="D2549" s="214" t="s">
        <v>555</v>
      </c>
      <c r="E2549" s="215" t="s">
        <v>1</v>
      </c>
      <c r="F2549" s="216" t="s">
        <v>1478</v>
      </c>
      <c r="G2549" s="213"/>
      <c r="H2549" s="217">
        <v>1.33</v>
      </c>
      <c r="I2549" s="218"/>
      <c r="J2549" s="213"/>
      <c r="K2549" s="213"/>
      <c r="L2549" s="219"/>
      <c r="M2549" s="220"/>
      <c r="N2549" s="221"/>
      <c r="O2549" s="221"/>
      <c r="P2549" s="221"/>
      <c r="Q2549" s="221"/>
      <c r="R2549" s="221"/>
      <c r="S2549" s="221"/>
      <c r="T2549" s="222"/>
      <c r="AT2549" s="223" t="s">
        <v>555</v>
      </c>
      <c r="AU2549" s="223" t="s">
        <v>87</v>
      </c>
      <c r="AV2549" s="13" t="s">
        <v>87</v>
      </c>
      <c r="AW2549" s="13" t="s">
        <v>32</v>
      </c>
      <c r="AX2549" s="13" t="s">
        <v>77</v>
      </c>
      <c r="AY2549" s="223" t="s">
        <v>209</v>
      </c>
    </row>
    <row r="2550" spans="2:51" s="15" customFormat="1">
      <c r="B2550" s="246"/>
      <c r="C2550" s="247"/>
      <c r="D2550" s="214" t="s">
        <v>555</v>
      </c>
      <c r="E2550" s="248" t="s">
        <v>1</v>
      </c>
      <c r="F2550" s="249" t="s">
        <v>3145</v>
      </c>
      <c r="G2550" s="247"/>
      <c r="H2550" s="248" t="s">
        <v>1</v>
      </c>
      <c r="I2550" s="250"/>
      <c r="J2550" s="247"/>
      <c r="K2550" s="247"/>
      <c r="L2550" s="251"/>
      <c r="M2550" s="252"/>
      <c r="N2550" s="253"/>
      <c r="O2550" s="253"/>
      <c r="P2550" s="253"/>
      <c r="Q2550" s="253"/>
      <c r="R2550" s="253"/>
      <c r="S2550" s="253"/>
      <c r="T2550" s="254"/>
      <c r="AT2550" s="255" t="s">
        <v>555</v>
      </c>
      <c r="AU2550" s="255" t="s">
        <v>87</v>
      </c>
      <c r="AV2550" s="15" t="s">
        <v>85</v>
      </c>
      <c r="AW2550" s="15" t="s">
        <v>32</v>
      </c>
      <c r="AX2550" s="15" t="s">
        <v>77</v>
      </c>
      <c r="AY2550" s="255" t="s">
        <v>209</v>
      </c>
    </row>
    <row r="2551" spans="2:51" s="13" customFormat="1">
      <c r="B2551" s="212"/>
      <c r="C2551" s="213"/>
      <c r="D2551" s="214" t="s">
        <v>555</v>
      </c>
      <c r="E2551" s="215" t="s">
        <v>1</v>
      </c>
      <c r="F2551" s="216" t="s">
        <v>1480</v>
      </c>
      <c r="G2551" s="213"/>
      <c r="H2551" s="217">
        <v>1.36</v>
      </c>
      <c r="I2551" s="218"/>
      <c r="J2551" s="213"/>
      <c r="K2551" s="213"/>
      <c r="L2551" s="219"/>
      <c r="M2551" s="220"/>
      <c r="N2551" s="221"/>
      <c r="O2551" s="221"/>
      <c r="P2551" s="221"/>
      <c r="Q2551" s="221"/>
      <c r="R2551" s="221"/>
      <c r="S2551" s="221"/>
      <c r="T2551" s="222"/>
      <c r="AT2551" s="223" t="s">
        <v>555</v>
      </c>
      <c r="AU2551" s="223" t="s">
        <v>87</v>
      </c>
      <c r="AV2551" s="13" t="s">
        <v>87</v>
      </c>
      <c r="AW2551" s="13" t="s">
        <v>32</v>
      </c>
      <c r="AX2551" s="13" t="s">
        <v>77</v>
      </c>
      <c r="AY2551" s="223" t="s">
        <v>209</v>
      </c>
    </row>
    <row r="2552" spans="2:51" s="15" customFormat="1">
      <c r="B2552" s="246"/>
      <c r="C2552" s="247"/>
      <c r="D2552" s="214" t="s">
        <v>555</v>
      </c>
      <c r="E2552" s="248" t="s">
        <v>1</v>
      </c>
      <c r="F2552" s="249" t="s">
        <v>3146</v>
      </c>
      <c r="G2552" s="247"/>
      <c r="H2552" s="248" t="s">
        <v>1</v>
      </c>
      <c r="I2552" s="250"/>
      <c r="J2552" s="247"/>
      <c r="K2552" s="247"/>
      <c r="L2552" s="251"/>
      <c r="M2552" s="252"/>
      <c r="N2552" s="253"/>
      <c r="O2552" s="253"/>
      <c r="P2552" s="253"/>
      <c r="Q2552" s="253"/>
      <c r="R2552" s="253"/>
      <c r="S2552" s="253"/>
      <c r="T2552" s="254"/>
      <c r="AT2552" s="255" t="s">
        <v>555</v>
      </c>
      <c r="AU2552" s="255" t="s">
        <v>87</v>
      </c>
      <c r="AV2552" s="15" t="s">
        <v>85</v>
      </c>
      <c r="AW2552" s="15" t="s">
        <v>32</v>
      </c>
      <c r="AX2552" s="15" t="s">
        <v>77</v>
      </c>
      <c r="AY2552" s="255" t="s">
        <v>209</v>
      </c>
    </row>
    <row r="2553" spans="2:51" s="13" customFormat="1">
      <c r="B2553" s="212"/>
      <c r="C2553" s="213"/>
      <c r="D2553" s="214" t="s">
        <v>555</v>
      </c>
      <c r="E2553" s="215" t="s">
        <v>1</v>
      </c>
      <c r="F2553" s="216" t="s">
        <v>1482</v>
      </c>
      <c r="G2553" s="213"/>
      <c r="H2553" s="217">
        <v>16.190000000000001</v>
      </c>
      <c r="I2553" s="218"/>
      <c r="J2553" s="213"/>
      <c r="K2553" s="213"/>
      <c r="L2553" s="219"/>
      <c r="M2553" s="220"/>
      <c r="N2553" s="221"/>
      <c r="O2553" s="221"/>
      <c r="P2553" s="221"/>
      <c r="Q2553" s="221"/>
      <c r="R2553" s="221"/>
      <c r="S2553" s="221"/>
      <c r="T2553" s="222"/>
      <c r="AT2553" s="223" t="s">
        <v>555</v>
      </c>
      <c r="AU2553" s="223" t="s">
        <v>87</v>
      </c>
      <c r="AV2553" s="13" t="s">
        <v>87</v>
      </c>
      <c r="AW2553" s="13" t="s">
        <v>32</v>
      </c>
      <c r="AX2553" s="13" t="s">
        <v>77</v>
      </c>
      <c r="AY2553" s="223" t="s">
        <v>209</v>
      </c>
    </row>
    <row r="2554" spans="2:51" s="15" customFormat="1">
      <c r="B2554" s="246"/>
      <c r="C2554" s="247"/>
      <c r="D2554" s="214" t="s">
        <v>555</v>
      </c>
      <c r="E2554" s="248" t="s">
        <v>1</v>
      </c>
      <c r="F2554" s="249" t="s">
        <v>3147</v>
      </c>
      <c r="G2554" s="247"/>
      <c r="H2554" s="248" t="s">
        <v>1</v>
      </c>
      <c r="I2554" s="250"/>
      <c r="J2554" s="247"/>
      <c r="K2554" s="247"/>
      <c r="L2554" s="251"/>
      <c r="M2554" s="252"/>
      <c r="N2554" s="253"/>
      <c r="O2554" s="253"/>
      <c r="P2554" s="253"/>
      <c r="Q2554" s="253"/>
      <c r="R2554" s="253"/>
      <c r="S2554" s="253"/>
      <c r="T2554" s="254"/>
      <c r="AT2554" s="255" t="s">
        <v>555</v>
      </c>
      <c r="AU2554" s="255" t="s">
        <v>87</v>
      </c>
      <c r="AV2554" s="15" t="s">
        <v>85</v>
      </c>
      <c r="AW2554" s="15" t="s">
        <v>32</v>
      </c>
      <c r="AX2554" s="15" t="s">
        <v>77</v>
      </c>
      <c r="AY2554" s="255" t="s">
        <v>209</v>
      </c>
    </row>
    <row r="2555" spans="2:51" s="13" customFormat="1">
      <c r="B2555" s="212"/>
      <c r="C2555" s="213"/>
      <c r="D2555" s="214" t="s">
        <v>555</v>
      </c>
      <c r="E2555" s="215" t="s">
        <v>1</v>
      </c>
      <c r="F2555" s="216" t="s">
        <v>3148</v>
      </c>
      <c r="G2555" s="213"/>
      <c r="H2555" s="217">
        <v>6.12</v>
      </c>
      <c r="I2555" s="218"/>
      <c r="J2555" s="213"/>
      <c r="K2555" s="213"/>
      <c r="L2555" s="219"/>
      <c r="M2555" s="220"/>
      <c r="N2555" s="221"/>
      <c r="O2555" s="221"/>
      <c r="P2555" s="221"/>
      <c r="Q2555" s="221"/>
      <c r="R2555" s="221"/>
      <c r="S2555" s="221"/>
      <c r="T2555" s="222"/>
      <c r="AT2555" s="223" t="s">
        <v>555</v>
      </c>
      <c r="AU2555" s="223" t="s">
        <v>87</v>
      </c>
      <c r="AV2555" s="13" t="s">
        <v>87</v>
      </c>
      <c r="AW2555" s="13" t="s">
        <v>32</v>
      </c>
      <c r="AX2555" s="13" t="s">
        <v>77</v>
      </c>
      <c r="AY2555" s="223" t="s">
        <v>209</v>
      </c>
    </row>
    <row r="2556" spans="2:51" s="15" customFormat="1">
      <c r="B2556" s="246"/>
      <c r="C2556" s="247"/>
      <c r="D2556" s="214" t="s">
        <v>555</v>
      </c>
      <c r="E2556" s="248" t="s">
        <v>1</v>
      </c>
      <c r="F2556" s="249" t="s">
        <v>3149</v>
      </c>
      <c r="G2556" s="247"/>
      <c r="H2556" s="248" t="s">
        <v>1</v>
      </c>
      <c r="I2556" s="250"/>
      <c r="J2556" s="247"/>
      <c r="K2556" s="247"/>
      <c r="L2556" s="251"/>
      <c r="M2556" s="252"/>
      <c r="N2556" s="253"/>
      <c r="O2556" s="253"/>
      <c r="P2556" s="253"/>
      <c r="Q2556" s="253"/>
      <c r="R2556" s="253"/>
      <c r="S2556" s="253"/>
      <c r="T2556" s="254"/>
      <c r="AT2556" s="255" t="s">
        <v>555</v>
      </c>
      <c r="AU2556" s="255" t="s">
        <v>87</v>
      </c>
      <c r="AV2556" s="15" t="s">
        <v>85</v>
      </c>
      <c r="AW2556" s="15" t="s">
        <v>32</v>
      </c>
      <c r="AX2556" s="15" t="s">
        <v>77</v>
      </c>
      <c r="AY2556" s="255" t="s">
        <v>209</v>
      </c>
    </row>
    <row r="2557" spans="2:51" s="13" customFormat="1">
      <c r="B2557" s="212"/>
      <c r="C2557" s="213"/>
      <c r="D2557" s="214" t="s">
        <v>555</v>
      </c>
      <c r="E2557" s="215" t="s">
        <v>1</v>
      </c>
      <c r="F2557" s="216" t="s">
        <v>1959</v>
      </c>
      <c r="G2557" s="213"/>
      <c r="H2557" s="217">
        <v>5.73</v>
      </c>
      <c r="I2557" s="218"/>
      <c r="J2557" s="213"/>
      <c r="K2557" s="213"/>
      <c r="L2557" s="219"/>
      <c r="M2557" s="220"/>
      <c r="N2557" s="221"/>
      <c r="O2557" s="221"/>
      <c r="P2557" s="221"/>
      <c r="Q2557" s="221"/>
      <c r="R2557" s="221"/>
      <c r="S2557" s="221"/>
      <c r="T2557" s="222"/>
      <c r="AT2557" s="223" t="s">
        <v>555</v>
      </c>
      <c r="AU2557" s="223" t="s">
        <v>87</v>
      </c>
      <c r="AV2557" s="13" t="s">
        <v>87</v>
      </c>
      <c r="AW2557" s="13" t="s">
        <v>32</v>
      </c>
      <c r="AX2557" s="13" t="s">
        <v>77</v>
      </c>
      <c r="AY2557" s="223" t="s">
        <v>209</v>
      </c>
    </row>
    <row r="2558" spans="2:51" s="15" customFormat="1">
      <c r="B2558" s="246"/>
      <c r="C2558" s="247"/>
      <c r="D2558" s="214" t="s">
        <v>555</v>
      </c>
      <c r="E2558" s="248" t="s">
        <v>1</v>
      </c>
      <c r="F2558" s="249" t="s">
        <v>3150</v>
      </c>
      <c r="G2558" s="247"/>
      <c r="H2558" s="248" t="s">
        <v>1</v>
      </c>
      <c r="I2558" s="250"/>
      <c r="J2558" s="247"/>
      <c r="K2558" s="247"/>
      <c r="L2558" s="251"/>
      <c r="M2558" s="252"/>
      <c r="N2558" s="253"/>
      <c r="O2558" s="253"/>
      <c r="P2558" s="253"/>
      <c r="Q2558" s="253"/>
      <c r="R2558" s="253"/>
      <c r="S2558" s="253"/>
      <c r="T2558" s="254"/>
      <c r="AT2558" s="255" t="s">
        <v>555</v>
      </c>
      <c r="AU2558" s="255" t="s">
        <v>87</v>
      </c>
      <c r="AV2558" s="15" t="s">
        <v>85</v>
      </c>
      <c r="AW2558" s="15" t="s">
        <v>32</v>
      </c>
      <c r="AX2558" s="15" t="s">
        <v>77</v>
      </c>
      <c r="AY2558" s="255" t="s">
        <v>209</v>
      </c>
    </row>
    <row r="2559" spans="2:51" s="13" customFormat="1">
      <c r="B2559" s="212"/>
      <c r="C2559" s="213"/>
      <c r="D2559" s="214" t="s">
        <v>555</v>
      </c>
      <c r="E2559" s="215" t="s">
        <v>1</v>
      </c>
      <c r="F2559" s="216" t="s">
        <v>3151</v>
      </c>
      <c r="G2559" s="213"/>
      <c r="H2559" s="217">
        <v>8.3800000000000008</v>
      </c>
      <c r="I2559" s="218"/>
      <c r="J2559" s="213"/>
      <c r="K2559" s="213"/>
      <c r="L2559" s="219"/>
      <c r="M2559" s="220"/>
      <c r="N2559" s="221"/>
      <c r="O2559" s="221"/>
      <c r="P2559" s="221"/>
      <c r="Q2559" s="221"/>
      <c r="R2559" s="221"/>
      <c r="S2559" s="221"/>
      <c r="T2559" s="222"/>
      <c r="AT2559" s="223" t="s">
        <v>555</v>
      </c>
      <c r="AU2559" s="223" t="s">
        <v>87</v>
      </c>
      <c r="AV2559" s="13" t="s">
        <v>87</v>
      </c>
      <c r="AW2559" s="13" t="s">
        <v>32</v>
      </c>
      <c r="AX2559" s="13" t="s">
        <v>77</v>
      </c>
      <c r="AY2559" s="223" t="s">
        <v>209</v>
      </c>
    </row>
    <row r="2560" spans="2:51" s="15" customFormat="1">
      <c r="B2560" s="246"/>
      <c r="C2560" s="247"/>
      <c r="D2560" s="214" t="s">
        <v>555</v>
      </c>
      <c r="E2560" s="248" t="s">
        <v>1</v>
      </c>
      <c r="F2560" s="249" t="s">
        <v>3152</v>
      </c>
      <c r="G2560" s="247"/>
      <c r="H2560" s="248" t="s">
        <v>1</v>
      </c>
      <c r="I2560" s="250"/>
      <c r="J2560" s="247"/>
      <c r="K2560" s="247"/>
      <c r="L2560" s="251"/>
      <c r="M2560" s="252"/>
      <c r="N2560" s="253"/>
      <c r="O2560" s="253"/>
      <c r="P2560" s="253"/>
      <c r="Q2560" s="253"/>
      <c r="R2560" s="253"/>
      <c r="S2560" s="253"/>
      <c r="T2560" s="254"/>
      <c r="AT2560" s="255" t="s">
        <v>555</v>
      </c>
      <c r="AU2560" s="255" t="s">
        <v>87</v>
      </c>
      <c r="AV2560" s="15" t="s">
        <v>85</v>
      </c>
      <c r="AW2560" s="15" t="s">
        <v>32</v>
      </c>
      <c r="AX2560" s="15" t="s">
        <v>77</v>
      </c>
      <c r="AY2560" s="255" t="s">
        <v>209</v>
      </c>
    </row>
    <row r="2561" spans="2:51" s="13" customFormat="1">
      <c r="B2561" s="212"/>
      <c r="C2561" s="213"/>
      <c r="D2561" s="214" t="s">
        <v>555</v>
      </c>
      <c r="E2561" s="215" t="s">
        <v>1</v>
      </c>
      <c r="F2561" s="216" t="s">
        <v>3153</v>
      </c>
      <c r="G2561" s="213"/>
      <c r="H2561" s="217">
        <v>10.43</v>
      </c>
      <c r="I2561" s="218"/>
      <c r="J2561" s="213"/>
      <c r="K2561" s="213"/>
      <c r="L2561" s="219"/>
      <c r="M2561" s="220"/>
      <c r="N2561" s="221"/>
      <c r="O2561" s="221"/>
      <c r="P2561" s="221"/>
      <c r="Q2561" s="221"/>
      <c r="R2561" s="221"/>
      <c r="S2561" s="221"/>
      <c r="T2561" s="222"/>
      <c r="AT2561" s="223" t="s">
        <v>555</v>
      </c>
      <c r="AU2561" s="223" t="s">
        <v>87</v>
      </c>
      <c r="AV2561" s="13" t="s">
        <v>87</v>
      </c>
      <c r="AW2561" s="13" t="s">
        <v>32</v>
      </c>
      <c r="AX2561" s="13" t="s">
        <v>77</v>
      </c>
      <c r="AY2561" s="223" t="s">
        <v>209</v>
      </c>
    </row>
    <row r="2562" spans="2:51" s="15" customFormat="1">
      <c r="B2562" s="246"/>
      <c r="C2562" s="247"/>
      <c r="D2562" s="214" t="s">
        <v>555</v>
      </c>
      <c r="E2562" s="248" t="s">
        <v>1</v>
      </c>
      <c r="F2562" s="249" t="s">
        <v>3154</v>
      </c>
      <c r="G2562" s="247"/>
      <c r="H2562" s="248" t="s">
        <v>1</v>
      </c>
      <c r="I2562" s="250"/>
      <c r="J2562" s="247"/>
      <c r="K2562" s="247"/>
      <c r="L2562" s="251"/>
      <c r="M2562" s="252"/>
      <c r="N2562" s="253"/>
      <c r="O2562" s="253"/>
      <c r="P2562" s="253"/>
      <c r="Q2562" s="253"/>
      <c r="R2562" s="253"/>
      <c r="S2562" s="253"/>
      <c r="T2562" s="254"/>
      <c r="AT2562" s="255" t="s">
        <v>555</v>
      </c>
      <c r="AU2562" s="255" t="s">
        <v>87</v>
      </c>
      <c r="AV2562" s="15" t="s">
        <v>85</v>
      </c>
      <c r="AW2562" s="15" t="s">
        <v>32</v>
      </c>
      <c r="AX2562" s="15" t="s">
        <v>77</v>
      </c>
      <c r="AY2562" s="255" t="s">
        <v>209</v>
      </c>
    </row>
    <row r="2563" spans="2:51" s="13" customFormat="1">
      <c r="B2563" s="212"/>
      <c r="C2563" s="213"/>
      <c r="D2563" s="214" t="s">
        <v>555</v>
      </c>
      <c r="E2563" s="215" t="s">
        <v>1</v>
      </c>
      <c r="F2563" s="216" t="s">
        <v>3155</v>
      </c>
      <c r="G2563" s="213"/>
      <c r="H2563" s="217">
        <v>15.49</v>
      </c>
      <c r="I2563" s="218"/>
      <c r="J2563" s="213"/>
      <c r="K2563" s="213"/>
      <c r="L2563" s="219"/>
      <c r="M2563" s="220"/>
      <c r="N2563" s="221"/>
      <c r="O2563" s="221"/>
      <c r="P2563" s="221"/>
      <c r="Q2563" s="221"/>
      <c r="R2563" s="221"/>
      <c r="S2563" s="221"/>
      <c r="T2563" s="222"/>
      <c r="AT2563" s="223" t="s">
        <v>555</v>
      </c>
      <c r="AU2563" s="223" t="s">
        <v>87</v>
      </c>
      <c r="AV2563" s="13" t="s">
        <v>87</v>
      </c>
      <c r="AW2563" s="13" t="s">
        <v>32</v>
      </c>
      <c r="AX2563" s="13" t="s">
        <v>77</v>
      </c>
      <c r="AY2563" s="223" t="s">
        <v>209</v>
      </c>
    </row>
    <row r="2564" spans="2:51" s="15" customFormat="1">
      <c r="B2564" s="246"/>
      <c r="C2564" s="247"/>
      <c r="D2564" s="214" t="s">
        <v>555</v>
      </c>
      <c r="E2564" s="248" t="s">
        <v>1</v>
      </c>
      <c r="F2564" s="249" t="s">
        <v>3156</v>
      </c>
      <c r="G2564" s="247"/>
      <c r="H2564" s="248" t="s">
        <v>1</v>
      </c>
      <c r="I2564" s="250"/>
      <c r="J2564" s="247"/>
      <c r="K2564" s="247"/>
      <c r="L2564" s="251"/>
      <c r="M2564" s="252"/>
      <c r="N2564" s="253"/>
      <c r="O2564" s="253"/>
      <c r="P2564" s="253"/>
      <c r="Q2564" s="253"/>
      <c r="R2564" s="253"/>
      <c r="S2564" s="253"/>
      <c r="T2564" s="254"/>
      <c r="AT2564" s="255" t="s">
        <v>555</v>
      </c>
      <c r="AU2564" s="255" t="s">
        <v>87</v>
      </c>
      <c r="AV2564" s="15" t="s">
        <v>85</v>
      </c>
      <c r="AW2564" s="15" t="s">
        <v>32</v>
      </c>
      <c r="AX2564" s="15" t="s">
        <v>77</v>
      </c>
      <c r="AY2564" s="255" t="s">
        <v>209</v>
      </c>
    </row>
    <row r="2565" spans="2:51" s="13" customFormat="1">
      <c r="B2565" s="212"/>
      <c r="C2565" s="213"/>
      <c r="D2565" s="214" t="s">
        <v>555</v>
      </c>
      <c r="E2565" s="215" t="s">
        <v>1</v>
      </c>
      <c r="F2565" s="216" t="s">
        <v>1618</v>
      </c>
      <c r="G2565" s="213"/>
      <c r="H2565" s="217">
        <v>2.91</v>
      </c>
      <c r="I2565" s="218"/>
      <c r="J2565" s="213"/>
      <c r="K2565" s="213"/>
      <c r="L2565" s="219"/>
      <c r="M2565" s="220"/>
      <c r="N2565" s="221"/>
      <c r="O2565" s="221"/>
      <c r="P2565" s="221"/>
      <c r="Q2565" s="221"/>
      <c r="R2565" s="221"/>
      <c r="S2565" s="221"/>
      <c r="T2565" s="222"/>
      <c r="AT2565" s="223" t="s">
        <v>555</v>
      </c>
      <c r="AU2565" s="223" t="s">
        <v>87</v>
      </c>
      <c r="AV2565" s="13" t="s">
        <v>87</v>
      </c>
      <c r="AW2565" s="13" t="s">
        <v>32</v>
      </c>
      <c r="AX2565" s="13" t="s">
        <v>77</v>
      </c>
      <c r="AY2565" s="223" t="s">
        <v>209</v>
      </c>
    </row>
    <row r="2566" spans="2:51" s="15" customFormat="1">
      <c r="B2566" s="246"/>
      <c r="C2566" s="247"/>
      <c r="D2566" s="214" t="s">
        <v>555</v>
      </c>
      <c r="E2566" s="248" t="s">
        <v>1</v>
      </c>
      <c r="F2566" s="249" t="s">
        <v>3157</v>
      </c>
      <c r="G2566" s="247"/>
      <c r="H2566" s="248" t="s">
        <v>1</v>
      </c>
      <c r="I2566" s="250"/>
      <c r="J2566" s="247"/>
      <c r="K2566" s="247"/>
      <c r="L2566" s="251"/>
      <c r="M2566" s="252"/>
      <c r="N2566" s="253"/>
      <c r="O2566" s="253"/>
      <c r="P2566" s="253"/>
      <c r="Q2566" s="253"/>
      <c r="R2566" s="253"/>
      <c r="S2566" s="253"/>
      <c r="T2566" s="254"/>
      <c r="AT2566" s="255" t="s">
        <v>555</v>
      </c>
      <c r="AU2566" s="255" t="s">
        <v>87</v>
      </c>
      <c r="AV2566" s="15" t="s">
        <v>85</v>
      </c>
      <c r="AW2566" s="15" t="s">
        <v>32</v>
      </c>
      <c r="AX2566" s="15" t="s">
        <v>77</v>
      </c>
      <c r="AY2566" s="255" t="s">
        <v>209</v>
      </c>
    </row>
    <row r="2567" spans="2:51" s="13" customFormat="1">
      <c r="B2567" s="212"/>
      <c r="C2567" s="213"/>
      <c r="D2567" s="214" t="s">
        <v>555</v>
      </c>
      <c r="E2567" s="215" t="s">
        <v>1</v>
      </c>
      <c r="F2567" s="216" t="s">
        <v>3158</v>
      </c>
      <c r="G2567" s="213"/>
      <c r="H2567" s="217">
        <v>1.06</v>
      </c>
      <c r="I2567" s="218"/>
      <c r="J2567" s="213"/>
      <c r="K2567" s="213"/>
      <c r="L2567" s="219"/>
      <c r="M2567" s="220"/>
      <c r="N2567" s="221"/>
      <c r="O2567" s="221"/>
      <c r="P2567" s="221"/>
      <c r="Q2567" s="221"/>
      <c r="R2567" s="221"/>
      <c r="S2567" s="221"/>
      <c r="T2567" s="222"/>
      <c r="AT2567" s="223" t="s">
        <v>555</v>
      </c>
      <c r="AU2567" s="223" t="s">
        <v>87</v>
      </c>
      <c r="AV2567" s="13" t="s">
        <v>87</v>
      </c>
      <c r="AW2567" s="13" t="s">
        <v>32</v>
      </c>
      <c r="AX2567" s="13" t="s">
        <v>77</v>
      </c>
      <c r="AY2567" s="223" t="s">
        <v>209</v>
      </c>
    </row>
    <row r="2568" spans="2:51" s="15" customFormat="1">
      <c r="B2568" s="246"/>
      <c r="C2568" s="247"/>
      <c r="D2568" s="214" t="s">
        <v>555</v>
      </c>
      <c r="E2568" s="248" t="s">
        <v>1</v>
      </c>
      <c r="F2568" s="249" t="s">
        <v>3159</v>
      </c>
      <c r="G2568" s="247"/>
      <c r="H2568" s="248" t="s">
        <v>1</v>
      </c>
      <c r="I2568" s="250"/>
      <c r="J2568" s="247"/>
      <c r="K2568" s="247"/>
      <c r="L2568" s="251"/>
      <c r="M2568" s="252"/>
      <c r="N2568" s="253"/>
      <c r="O2568" s="253"/>
      <c r="P2568" s="253"/>
      <c r="Q2568" s="253"/>
      <c r="R2568" s="253"/>
      <c r="S2568" s="253"/>
      <c r="T2568" s="254"/>
      <c r="AT2568" s="255" t="s">
        <v>555</v>
      </c>
      <c r="AU2568" s="255" t="s">
        <v>87</v>
      </c>
      <c r="AV2568" s="15" t="s">
        <v>85</v>
      </c>
      <c r="AW2568" s="15" t="s">
        <v>32</v>
      </c>
      <c r="AX2568" s="15" t="s">
        <v>77</v>
      </c>
      <c r="AY2568" s="255" t="s">
        <v>209</v>
      </c>
    </row>
    <row r="2569" spans="2:51" s="13" customFormat="1">
      <c r="B2569" s="212"/>
      <c r="C2569" s="213"/>
      <c r="D2569" s="214" t="s">
        <v>555</v>
      </c>
      <c r="E2569" s="215" t="s">
        <v>1</v>
      </c>
      <c r="F2569" s="216" t="s">
        <v>1622</v>
      </c>
      <c r="G2569" s="213"/>
      <c r="H2569" s="217">
        <v>0.79</v>
      </c>
      <c r="I2569" s="218"/>
      <c r="J2569" s="213"/>
      <c r="K2569" s="213"/>
      <c r="L2569" s="219"/>
      <c r="M2569" s="220"/>
      <c r="N2569" s="221"/>
      <c r="O2569" s="221"/>
      <c r="P2569" s="221"/>
      <c r="Q2569" s="221"/>
      <c r="R2569" s="221"/>
      <c r="S2569" s="221"/>
      <c r="T2569" s="222"/>
      <c r="AT2569" s="223" t="s">
        <v>555</v>
      </c>
      <c r="AU2569" s="223" t="s">
        <v>87</v>
      </c>
      <c r="AV2569" s="13" t="s">
        <v>87</v>
      </c>
      <c r="AW2569" s="13" t="s">
        <v>32</v>
      </c>
      <c r="AX2569" s="13" t="s">
        <v>77</v>
      </c>
      <c r="AY2569" s="223" t="s">
        <v>209</v>
      </c>
    </row>
    <row r="2570" spans="2:51" s="15" customFormat="1">
      <c r="B2570" s="246"/>
      <c r="C2570" s="247"/>
      <c r="D2570" s="214" t="s">
        <v>555</v>
      </c>
      <c r="E2570" s="248" t="s">
        <v>1</v>
      </c>
      <c r="F2570" s="249" t="s">
        <v>3160</v>
      </c>
      <c r="G2570" s="247"/>
      <c r="H2570" s="248" t="s">
        <v>1</v>
      </c>
      <c r="I2570" s="250"/>
      <c r="J2570" s="247"/>
      <c r="K2570" s="247"/>
      <c r="L2570" s="251"/>
      <c r="M2570" s="252"/>
      <c r="N2570" s="253"/>
      <c r="O2570" s="253"/>
      <c r="P2570" s="253"/>
      <c r="Q2570" s="253"/>
      <c r="R2570" s="253"/>
      <c r="S2570" s="253"/>
      <c r="T2570" s="254"/>
      <c r="AT2570" s="255" t="s">
        <v>555</v>
      </c>
      <c r="AU2570" s="255" t="s">
        <v>87</v>
      </c>
      <c r="AV2570" s="15" t="s">
        <v>85</v>
      </c>
      <c r="AW2570" s="15" t="s">
        <v>32</v>
      </c>
      <c r="AX2570" s="15" t="s">
        <v>77</v>
      </c>
      <c r="AY2570" s="255" t="s">
        <v>209</v>
      </c>
    </row>
    <row r="2571" spans="2:51" s="13" customFormat="1">
      <c r="B2571" s="212"/>
      <c r="C2571" s="213"/>
      <c r="D2571" s="214" t="s">
        <v>555</v>
      </c>
      <c r="E2571" s="215" t="s">
        <v>1</v>
      </c>
      <c r="F2571" s="216" t="s">
        <v>1624</v>
      </c>
      <c r="G2571" s="213"/>
      <c r="H2571" s="217">
        <v>3.22</v>
      </c>
      <c r="I2571" s="218"/>
      <c r="J2571" s="213"/>
      <c r="K2571" s="213"/>
      <c r="L2571" s="219"/>
      <c r="M2571" s="220"/>
      <c r="N2571" s="221"/>
      <c r="O2571" s="221"/>
      <c r="P2571" s="221"/>
      <c r="Q2571" s="221"/>
      <c r="R2571" s="221"/>
      <c r="S2571" s="221"/>
      <c r="T2571" s="222"/>
      <c r="AT2571" s="223" t="s">
        <v>555</v>
      </c>
      <c r="AU2571" s="223" t="s">
        <v>87</v>
      </c>
      <c r="AV2571" s="13" t="s">
        <v>87</v>
      </c>
      <c r="AW2571" s="13" t="s">
        <v>32</v>
      </c>
      <c r="AX2571" s="13" t="s">
        <v>77</v>
      </c>
      <c r="AY2571" s="223" t="s">
        <v>209</v>
      </c>
    </row>
    <row r="2572" spans="2:51" s="15" customFormat="1">
      <c r="B2572" s="246"/>
      <c r="C2572" s="247"/>
      <c r="D2572" s="214" t="s">
        <v>555</v>
      </c>
      <c r="E2572" s="248" t="s">
        <v>1</v>
      </c>
      <c r="F2572" s="249" t="s">
        <v>3161</v>
      </c>
      <c r="G2572" s="247"/>
      <c r="H2572" s="248" t="s">
        <v>1</v>
      </c>
      <c r="I2572" s="250"/>
      <c r="J2572" s="247"/>
      <c r="K2572" s="247"/>
      <c r="L2572" s="251"/>
      <c r="M2572" s="252"/>
      <c r="N2572" s="253"/>
      <c r="O2572" s="253"/>
      <c r="P2572" s="253"/>
      <c r="Q2572" s="253"/>
      <c r="R2572" s="253"/>
      <c r="S2572" s="253"/>
      <c r="T2572" s="254"/>
      <c r="AT2572" s="255" t="s">
        <v>555</v>
      </c>
      <c r="AU2572" s="255" t="s">
        <v>87</v>
      </c>
      <c r="AV2572" s="15" t="s">
        <v>85</v>
      </c>
      <c r="AW2572" s="15" t="s">
        <v>32</v>
      </c>
      <c r="AX2572" s="15" t="s">
        <v>77</v>
      </c>
      <c r="AY2572" s="255" t="s">
        <v>209</v>
      </c>
    </row>
    <row r="2573" spans="2:51" s="13" customFormat="1">
      <c r="B2573" s="212"/>
      <c r="C2573" s="213"/>
      <c r="D2573" s="214" t="s">
        <v>555</v>
      </c>
      <c r="E2573" s="215" t="s">
        <v>1</v>
      </c>
      <c r="F2573" s="216" t="s">
        <v>1620</v>
      </c>
      <c r="G2573" s="213"/>
      <c r="H2573" s="217">
        <v>0.99</v>
      </c>
      <c r="I2573" s="218"/>
      <c r="J2573" s="213"/>
      <c r="K2573" s="213"/>
      <c r="L2573" s="219"/>
      <c r="M2573" s="220"/>
      <c r="N2573" s="221"/>
      <c r="O2573" s="221"/>
      <c r="P2573" s="221"/>
      <c r="Q2573" s="221"/>
      <c r="R2573" s="221"/>
      <c r="S2573" s="221"/>
      <c r="T2573" s="222"/>
      <c r="AT2573" s="223" t="s">
        <v>555</v>
      </c>
      <c r="AU2573" s="223" t="s">
        <v>87</v>
      </c>
      <c r="AV2573" s="13" t="s">
        <v>87</v>
      </c>
      <c r="AW2573" s="13" t="s">
        <v>32</v>
      </c>
      <c r="AX2573" s="13" t="s">
        <v>77</v>
      </c>
      <c r="AY2573" s="223" t="s">
        <v>209</v>
      </c>
    </row>
    <row r="2574" spans="2:51" s="15" customFormat="1">
      <c r="B2574" s="246"/>
      <c r="C2574" s="247"/>
      <c r="D2574" s="214" t="s">
        <v>555</v>
      </c>
      <c r="E2574" s="248" t="s">
        <v>1</v>
      </c>
      <c r="F2574" s="249" t="s">
        <v>3162</v>
      </c>
      <c r="G2574" s="247"/>
      <c r="H2574" s="248" t="s">
        <v>1</v>
      </c>
      <c r="I2574" s="250"/>
      <c r="J2574" s="247"/>
      <c r="K2574" s="247"/>
      <c r="L2574" s="251"/>
      <c r="M2574" s="252"/>
      <c r="N2574" s="253"/>
      <c r="O2574" s="253"/>
      <c r="P2574" s="253"/>
      <c r="Q2574" s="253"/>
      <c r="R2574" s="253"/>
      <c r="S2574" s="253"/>
      <c r="T2574" s="254"/>
      <c r="AT2574" s="255" t="s">
        <v>555</v>
      </c>
      <c r="AU2574" s="255" t="s">
        <v>87</v>
      </c>
      <c r="AV2574" s="15" t="s">
        <v>85</v>
      </c>
      <c r="AW2574" s="15" t="s">
        <v>32</v>
      </c>
      <c r="AX2574" s="15" t="s">
        <v>77</v>
      </c>
      <c r="AY2574" s="255" t="s">
        <v>209</v>
      </c>
    </row>
    <row r="2575" spans="2:51" s="13" customFormat="1">
      <c r="B2575" s="212"/>
      <c r="C2575" s="213"/>
      <c r="D2575" s="214" t="s">
        <v>555</v>
      </c>
      <c r="E2575" s="215" t="s">
        <v>1</v>
      </c>
      <c r="F2575" s="216" t="s">
        <v>1620</v>
      </c>
      <c r="G2575" s="213"/>
      <c r="H2575" s="217">
        <v>0.99</v>
      </c>
      <c r="I2575" s="218"/>
      <c r="J2575" s="213"/>
      <c r="K2575" s="213"/>
      <c r="L2575" s="219"/>
      <c r="M2575" s="220"/>
      <c r="N2575" s="221"/>
      <c r="O2575" s="221"/>
      <c r="P2575" s="221"/>
      <c r="Q2575" s="221"/>
      <c r="R2575" s="221"/>
      <c r="S2575" s="221"/>
      <c r="T2575" s="222"/>
      <c r="AT2575" s="223" t="s">
        <v>555</v>
      </c>
      <c r="AU2575" s="223" t="s">
        <v>87</v>
      </c>
      <c r="AV2575" s="13" t="s">
        <v>87</v>
      </c>
      <c r="AW2575" s="13" t="s">
        <v>32</v>
      </c>
      <c r="AX2575" s="13" t="s">
        <v>77</v>
      </c>
      <c r="AY2575" s="223" t="s">
        <v>209</v>
      </c>
    </row>
    <row r="2576" spans="2:51" s="15" customFormat="1">
      <c r="B2576" s="246"/>
      <c r="C2576" s="247"/>
      <c r="D2576" s="214" t="s">
        <v>555</v>
      </c>
      <c r="E2576" s="248" t="s">
        <v>1</v>
      </c>
      <c r="F2576" s="249" t="s">
        <v>3163</v>
      </c>
      <c r="G2576" s="247"/>
      <c r="H2576" s="248" t="s">
        <v>1</v>
      </c>
      <c r="I2576" s="250"/>
      <c r="J2576" s="247"/>
      <c r="K2576" s="247"/>
      <c r="L2576" s="251"/>
      <c r="M2576" s="252"/>
      <c r="N2576" s="253"/>
      <c r="O2576" s="253"/>
      <c r="P2576" s="253"/>
      <c r="Q2576" s="253"/>
      <c r="R2576" s="253"/>
      <c r="S2576" s="253"/>
      <c r="T2576" s="254"/>
      <c r="AT2576" s="255" t="s">
        <v>555</v>
      </c>
      <c r="AU2576" s="255" t="s">
        <v>87</v>
      </c>
      <c r="AV2576" s="15" t="s">
        <v>85</v>
      </c>
      <c r="AW2576" s="15" t="s">
        <v>32</v>
      </c>
      <c r="AX2576" s="15" t="s">
        <v>77</v>
      </c>
      <c r="AY2576" s="255" t="s">
        <v>209</v>
      </c>
    </row>
    <row r="2577" spans="2:51" s="13" customFormat="1">
      <c r="B2577" s="212"/>
      <c r="C2577" s="213"/>
      <c r="D2577" s="214" t="s">
        <v>555</v>
      </c>
      <c r="E2577" s="215" t="s">
        <v>1</v>
      </c>
      <c r="F2577" s="216" t="s">
        <v>2122</v>
      </c>
      <c r="G2577" s="213"/>
      <c r="H2577" s="217">
        <v>4.66</v>
      </c>
      <c r="I2577" s="218"/>
      <c r="J2577" s="213"/>
      <c r="K2577" s="213"/>
      <c r="L2577" s="219"/>
      <c r="M2577" s="220"/>
      <c r="N2577" s="221"/>
      <c r="O2577" s="221"/>
      <c r="P2577" s="221"/>
      <c r="Q2577" s="221"/>
      <c r="R2577" s="221"/>
      <c r="S2577" s="221"/>
      <c r="T2577" s="222"/>
      <c r="AT2577" s="223" t="s">
        <v>555</v>
      </c>
      <c r="AU2577" s="223" t="s">
        <v>87</v>
      </c>
      <c r="AV2577" s="13" t="s">
        <v>87</v>
      </c>
      <c r="AW2577" s="13" t="s">
        <v>32</v>
      </c>
      <c r="AX2577" s="13" t="s">
        <v>77</v>
      </c>
      <c r="AY2577" s="223" t="s">
        <v>209</v>
      </c>
    </row>
    <row r="2578" spans="2:51" s="15" customFormat="1">
      <c r="B2578" s="246"/>
      <c r="C2578" s="247"/>
      <c r="D2578" s="214" t="s">
        <v>555</v>
      </c>
      <c r="E2578" s="248" t="s">
        <v>1</v>
      </c>
      <c r="F2578" s="249" t="s">
        <v>3164</v>
      </c>
      <c r="G2578" s="247"/>
      <c r="H2578" s="248" t="s">
        <v>1</v>
      </c>
      <c r="I2578" s="250"/>
      <c r="J2578" s="247"/>
      <c r="K2578" s="247"/>
      <c r="L2578" s="251"/>
      <c r="M2578" s="252"/>
      <c r="N2578" s="253"/>
      <c r="O2578" s="253"/>
      <c r="P2578" s="253"/>
      <c r="Q2578" s="253"/>
      <c r="R2578" s="253"/>
      <c r="S2578" s="253"/>
      <c r="T2578" s="254"/>
      <c r="AT2578" s="255" t="s">
        <v>555</v>
      </c>
      <c r="AU2578" s="255" t="s">
        <v>87</v>
      </c>
      <c r="AV2578" s="15" t="s">
        <v>85</v>
      </c>
      <c r="AW2578" s="15" t="s">
        <v>32</v>
      </c>
      <c r="AX2578" s="15" t="s">
        <v>77</v>
      </c>
      <c r="AY2578" s="255" t="s">
        <v>209</v>
      </c>
    </row>
    <row r="2579" spans="2:51" s="13" customFormat="1">
      <c r="B2579" s="212"/>
      <c r="C2579" s="213"/>
      <c r="D2579" s="214" t="s">
        <v>555</v>
      </c>
      <c r="E2579" s="215" t="s">
        <v>1</v>
      </c>
      <c r="F2579" s="216" t="s">
        <v>3165</v>
      </c>
      <c r="G2579" s="213"/>
      <c r="H2579" s="217">
        <v>4.5599999999999996</v>
      </c>
      <c r="I2579" s="218"/>
      <c r="J2579" s="213"/>
      <c r="K2579" s="213"/>
      <c r="L2579" s="219"/>
      <c r="M2579" s="220"/>
      <c r="N2579" s="221"/>
      <c r="O2579" s="221"/>
      <c r="P2579" s="221"/>
      <c r="Q2579" s="221"/>
      <c r="R2579" s="221"/>
      <c r="S2579" s="221"/>
      <c r="T2579" s="222"/>
      <c r="AT2579" s="223" t="s">
        <v>555</v>
      </c>
      <c r="AU2579" s="223" t="s">
        <v>87</v>
      </c>
      <c r="AV2579" s="13" t="s">
        <v>87</v>
      </c>
      <c r="AW2579" s="13" t="s">
        <v>32</v>
      </c>
      <c r="AX2579" s="13" t="s">
        <v>77</v>
      </c>
      <c r="AY2579" s="223" t="s">
        <v>209</v>
      </c>
    </row>
    <row r="2580" spans="2:51" s="15" customFormat="1">
      <c r="B2580" s="246"/>
      <c r="C2580" s="247"/>
      <c r="D2580" s="214" t="s">
        <v>555</v>
      </c>
      <c r="E2580" s="248" t="s">
        <v>1</v>
      </c>
      <c r="F2580" s="249" t="s">
        <v>3166</v>
      </c>
      <c r="G2580" s="247"/>
      <c r="H2580" s="248" t="s">
        <v>1</v>
      </c>
      <c r="I2580" s="250"/>
      <c r="J2580" s="247"/>
      <c r="K2580" s="247"/>
      <c r="L2580" s="251"/>
      <c r="M2580" s="252"/>
      <c r="N2580" s="253"/>
      <c r="O2580" s="253"/>
      <c r="P2580" s="253"/>
      <c r="Q2580" s="253"/>
      <c r="R2580" s="253"/>
      <c r="S2580" s="253"/>
      <c r="T2580" s="254"/>
      <c r="AT2580" s="255" t="s">
        <v>555</v>
      </c>
      <c r="AU2580" s="255" t="s">
        <v>87</v>
      </c>
      <c r="AV2580" s="15" t="s">
        <v>85</v>
      </c>
      <c r="AW2580" s="15" t="s">
        <v>32</v>
      </c>
      <c r="AX2580" s="15" t="s">
        <v>77</v>
      </c>
      <c r="AY2580" s="255" t="s">
        <v>209</v>
      </c>
    </row>
    <row r="2581" spans="2:51" s="13" customFormat="1">
      <c r="B2581" s="212"/>
      <c r="C2581" s="213"/>
      <c r="D2581" s="214" t="s">
        <v>555</v>
      </c>
      <c r="E2581" s="215" t="s">
        <v>1</v>
      </c>
      <c r="F2581" s="216" t="s">
        <v>1647</v>
      </c>
      <c r="G2581" s="213"/>
      <c r="H2581" s="217">
        <v>3.07</v>
      </c>
      <c r="I2581" s="218"/>
      <c r="J2581" s="213"/>
      <c r="K2581" s="213"/>
      <c r="L2581" s="219"/>
      <c r="M2581" s="220"/>
      <c r="N2581" s="221"/>
      <c r="O2581" s="221"/>
      <c r="P2581" s="221"/>
      <c r="Q2581" s="221"/>
      <c r="R2581" s="221"/>
      <c r="S2581" s="221"/>
      <c r="T2581" s="222"/>
      <c r="AT2581" s="223" t="s">
        <v>555</v>
      </c>
      <c r="AU2581" s="223" t="s">
        <v>87</v>
      </c>
      <c r="AV2581" s="13" t="s">
        <v>87</v>
      </c>
      <c r="AW2581" s="13" t="s">
        <v>32</v>
      </c>
      <c r="AX2581" s="13" t="s">
        <v>77</v>
      </c>
      <c r="AY2581" s="223" t="s">
        <v>209</v>
      </c>
    </row>
    <row r="2582" spans="2:51" s="15" customFormat="1">
      <c r="B2582" s="246"/>
      <c r="C2582" s="247"/>
      <c r="D2582" s="214" t="s">
        <v>555</v>
      </c>
      <c r="E2582" s="248" t="s">
        <v>1</v>
      </c>
      <c r="F2582" s="249" t="s">
        <v>3167</v>
      </c>
      <c r="G2582" s="247"/>
      <c r="H2582" s="248" t="s">
        <v>1</v>
      </c>
      <c r="I2582" s="250"/>
      <c r="J2582" s="247"/>
      <c r="K2582" s="247"/>
      <c r="L2582" s="251"/>
      <c r="M2582" s="252"/>
      <c r="N2582" s="253"/>
      <c r="O2582" s="253"/>
      <c r="P2582" s="253"/>
      <c r="Q2582" s="253"/>
      <c r="R2582" s="253"/>
      <c r="S2582" s="253"/>
      <c r="T2582" s="254"/>
      <c r="AT2582" s="255" t="s">
        <v>555</v>
      </c>
      <c r="AU2582" s="255" t="s">
        <v>87</v>
      </c>
      <c r="AV2582" s="15" t="s">
        <v>85</v>
      </c>
      <c r="AW2582" s="15" t="s">
        <v>32</v>
      </c>
      <c r="AX2582" s="15" t="s">
        <v>77</v>
      </c>
      <c r="AY2582" s="255" t="s">
        <v>209</v>
      </c>
    </row>
    <row r="2583" spans="2:51" s="13" customFormat="1">
      <c r="B2583" s="212"/>
      <c r="C2583" s="213"/>
      <c r="D2583" s="214" t="s">
        <v>555</v>
      </c>
      <c r="E2583" s="215" t="s">
        <v>1</v>
      </c>
      <c r="F2583" s="216" t="s">
        <v>3168</v>
      </c>
      <c r="G2583" s="213"/>
      <c r="H2583" s="217">
        <v>1.91</v>
      </c>
      <c r="I2583" s="218"/>
      <c r="J2583" s="213"/>
      <c r="K2583" s="213"/>
      <c r="L2583" s="219"/>
      <c r="M2583" s="220"/>
      <c r="N2583" s="221"/>
      <c r="O2583" s="221"/>
      <c r="P2583" s="221"/>
      <c r="Q2583" s="221"/>
      <c r="R2583" s="221"/>
      <c r="S2583" s="221"/>
      <c r="T2583" s="222"/>
      <c r="AT2583" s="223" t="s">
        <v>555</v>
      </c>
      <c r="AU2583" s="223" t="s">
        <v>87</v>
      </c>
      <c r="AV2583" s="13" t="s">
        <v>87</v>
      </c>
      <c r="AW2583" s="13" t="s">
        <v>32</v>
      </c>
      <c r="AX2583" s="13" t="s">
        <v>77</v>
      </c>
      <c r="AY2583" s="223" t="s">
        <v>209</v>
      </c>
    </row>
    <row r="2584" spans="2:51" s="15" customFormat="1">
      <c r="B2584" s="246"/>
      <c r="C2584" s="247"/>
      <c r="D2584" s="214" t="s">
        <v>555</v>
      </c>
      <c r="E2584" s="248" t="s">
        <v>1</v>
      </c>
      <c r="F2584" s="249" t="s">
        <v>3169</v>
      </c>
      <c r="G2584" s="247"/>
      <c r="H2584" s="248" t="s">
        <v>1</v>
      </c>
      <c r="I2584" s="250"/>
      <c r="J2584" s="247"/>
      <c r="K2584" s="247"/>
      <c r="L2584" s="251"/>
      <c r="M2584" s="252"/>
      <c r="N2584" s="253"/>
      <c r="O2584" s="253"/>
      <c r="P2584" s="253"/>
      <c r="Q2584" s="253"/>
      <c r="R2584" s="253"/>
      <c r="S2584" s="253"/>
      <c r="T2584" s="254"/>
      <c r="AT2584" s="255" t="s">
        <v>555</v>
      </c>
      <c r="AU2584" s="255" t="s">
        <v>87</v>
      </c>
      <c r="AV2584" s="15" t="s">
        <v>85</v>
      </c>
      <c r="AW2584" s="15" t="s">
        <v>32</v>
      </c>
      <c r="AX2584" s="15" t="s">
        <v>77</v>
      </c>
      <c r="AY2584" s="255" t="s">
        <v>209</v>
      </c>
    </row>
    <row r="2585" spans="2:51" s="13" customFormat="1">
      <c r="B2585" s="212"/>
      <c r="C2585" s="213"/>
      <c r="D2585" s="214" t="s">
        <v>555</v>
      </c>
      <c r="E2585" s="215" t="s">
        <v>1</v>
      </c>
      <c r="F2585" s="216" t="s">
        <v>1832</v>
      </c>
      <c r="G2585" s="213"/>
      <c r="H2585" s="217">
        <v>1.66</v>
      </c>
      <c r="I2585" s="218"/>
      <c r="J2585" s="213"/>
      <c r="K2585" s="213"/>
      <c r="L2585" s="219"/>
      <c r="M2585" s="220"/>
      <c r="N2585" s="221"/>
      <c r="O2585" s="221"/>
      <c r="P2585" s="221"/>
      <c r="Q2585" s="221"/>
      <c r="R2585" s="221"/>
      <c r="S2585" s="221"/>
      <c r="T2585" s="222"/>
      <c r="AT2585" s="223" t="s">
        <v>555</v>
      </c>
      <c r="AU2585" s="223" t="s">
        <v>87</v>
      </c>
      <c r="AV2585" s="13" t="s">
        <v>87</v>
      </c>
      <c r="AW2585" s="13" t="s">
        <v>32</v>
      </c>
      <c r="AX2585" s="13" t="s">
        <v>77</v>
      </c>
      <c r="AY2585" s="223" t="s">
        <v>209</v>
      </c>
    </row>
    <row r="2586" spans="2:51" s="15" customFormat="1">
      <c r="B2586" s="246"/>
      <c r="C2586" s="247"/>
      <c r="D2586" s="214" t="s">
        <v>555</v>
      </c>
      <c r="E2586" s="248" t="s">
        <v>1</v>
      </c>
      <c r="F2586" s="249" t="s">
        <v>3170</v>
      </c>
      <c r="G2586" s="247"/>
      <c r="H2586" s="248" t="s">
        <v>1</v>
      </c>
      <c r="I2586" s="250"/>
      <c r="J2586" s="247"/>
      <c r="K2586" s="247"/>
      <c r="L2586" s="251"/>
      <c r="M2586" s="252"/>
      <c r="N2586" s="253"/>
      <c r="O2586" s="253"/>
      <c r="P2586" s="253"/>
      <c r="Q2586" s="253"/>
      <c r="R2586" s="253"/>
      <c r="S2586" s="253"/>
      <c r="T2586" s="254"/>
      <c r="AT2586" s="255" t="s">
        <v>555</v>
      </c>
      <c r="AU2586" s="255" t="s">
        <v>87</v>
      </c>
      <c r="AV2586" s="15" t="s">
        <v>85</v>
      </c>
      <c r="AW2586" s="15" t="s">
        <v>32</v>
      </c>
      <c r="AX2586" s="15" t="s">
        <v>77</v>
      </c>
      <c r="AY2586" s="255" t="s">
        <v>209</v>
      </c>
    </row>
    <row r="2587" spans="2:51" s="13" customFormat="1">
      <c r="B2587" s="212"/>
      <c r="C2587" s="213"/>
      <c r="D2587" s="214" t="s">
        <v>555</v>
      </c>
      <c r="E2587" s="215" t="s">
        <v>1</v>
      </c>
      <c r="F2587" s="216" t="s">
        <v>1832</v>
      </c>
      <c r="G2587" s="213"/>
      <c r="H2587" s="217">
        <v>1.66</v>
      </c>
      <c r="I2587" s="218"/>
      <c r="J2587" s="213"/>
      <c r="K2587" s="213"/>
      <c r="L2587" s="219"/>
      <c r="M2587" s="220"/>
      <c r="N2587" s="221"/>
      <c r="O2587" s="221"/>
      <c r="P2587" s="221"/>
      <c r="Q2587" s="221"/>
      <c r="R2587" s="221"/>
      <c r="S2587" s="221"/>
      <c r="T2587" s="222"/>
      <c r="AT2587" s="223" t="s">
        <v>555</v>
      </c>
      <c r="AU2587" s="223" t="s">
        <v>87</v>
      </c>
      <c r="AV2587" s="13" t="s">
        <v>87</v>
      </c>
      <c r="AW2587" s="13" t="s">
        <v>32</v>
      </c>
      <c r="AX2587" s="13" t="s">
        <v>77</v>
      </c>
      <c r="AY2587" s="223" t="s">
        <v>209</v>
      </c>
    </row>
    <row r="2588" spans="2:51" s="15" customFormat="1">
      <c r="B2588" s="246"/>
      <c r="C2588" s="247"/>
      <c r="D2588" s="214" t="s">
        <v>555</v>
      </c>
      <c r="E2588" s="248" t="s">
        <v>1</v>
      </c>
      <c r="F2588" s="249" t="s">
        <v>3171</v>
      </c>
      <c r="G2588" s="247"/>
      <c r="H2588" s="248" t="s">
        <v>1</v>
      </c>
      <c r="I2588" s="250"/>
      <c r="J2588" s="247"/>
      <c r="K2588" s="247"/>
      <c r="L2588" s="251"/>
      <c r="M2588" s="252"/>
      <c r="N2588" s="253"/>
      <c r="O2588" s="253"/>
      <c r="P2588" s="253"/>
      <c r="Q2588" s="253"/>
      <c r="R2588" s="253"/>
      <c r="S2588" s="253"/>
      <c r="T2588" s="254"/>
      <c r="AT2588" s="255" t="s">
        <v>555</v>
      </c>
      <c r="AU2588" s="255" t="s">
        <v>87</v>
      </c>
      <c r="AV2588" s="15" t="s">
        <v>85</v>
      </c>
      <c r="AW2588" s="15" t="s">
        <v>32</v>
      </c>
      <c r="AX2588" s="15" t="s">
        <v>77</v>
      </c>
      <c r="AY2588" s="255" t="s">
        <v>209</v>
      </c>
    </row>
    <row r="2589" spans="2:51" s="13" customFormat="1">
      <c r="B2589" s="212"/>
      <c r="C2589" s="213"/>
      <c r="D2589" s="214" t="s">
        <v>555</v>
      </c>
      <c r="E2589" s="215" t="s">
        <v>1</v>
      </c>
      <c r="F2589" s="216" t="s">
        <v>3172</v>
      </c>
      <c r="G2589" s="213"/>
      <c r="H2589" s="217">
        <v>1.9</v>
      </c>
      <c r="I2589" s="218"/>
      <c r="J2589" s="213"/>
      <c r="K2589" s="213"/>
      <c r="L2589" s="219"/>
      <c r="M2589" s="220"/>
      <c r="N2589" s="221"/>
      <c r="O2589" s="221"/>
      <c r="P2589" s="221"/>
      <c r="Q2589" s="221"/>
      <c r="R2589" s="221"/>
      <c r="S2589" s="221"/>
      <c r="T2589" s="222"/>
      <c r="AT2589" s="223" t="s">
        <v>555</v>
      </c>
      <c r="AU2589" s="223" t="s">
        <v>87</v>
      </c>
      <c r="AV2589" s="13" t="s">
        <v>87</v>
      </c>
      <c r="AW2589" s="13" t="s">
        <v>32</v>
      </c>
      <c r="AX2589" s="13" t="s">
        <v>77</v>
      </c>
      <c r="AY2589" s="223" t="s">
        <v>209</v>
      </c>
    </row>
    <row r="2590" spans="2:51" s="15" customFormat="1">
      <c r="B2590" s="246"/>
      <c r="C2590" s="247"/>
      <c r="D2590" s="214" t="s">
        <v>555</v>
      </c>
      <c r="E2590" s="248" t="s">
        <v>1</v>
      </c>
      <c r="F2590" s="249" t="s">
        <v>3173</v>
      </c>
      <c r="G2590" s="247"/>
      <c r="H2590" s="248" t="s">
        <v>1</v>
      </c>
      <c r="I2590" s="250"/>
      <c r="J2590" s="247"/>
      <c r="K2590" s="247"/>
      <c r="L2590" s="251"/>
      <c r="M2590" s="252"/>
      <c r="N2590" s="253"/>
      <c r="O2590" s="253"/>
      <c r="P2590" s="253"/>
      <c r="Q2590" s="253"/>
      <c r="R2590" s="253"/>
      <c r="S2590" s="253"/>
      <c r="T2590" s="254"/>
      <c r="AT2590" s="255" t="s">
        <v>555</v>
      </c>
      <c r="AU2590" s="255" t="s">
        <v>87</v>
      </c>
      <c r="AV2590" s="15" t="s">
        <v>85</v>
      </c>
      <c r="AW2590" s="15" t="s">
        <v>32</v>
      </c>
      <c r="AX2590" s="15" t="s">
        <v>77</v>
      </c>
      <c r="AY2590" s="255" t="s">
        <v>209</v>
      </c>
    </row>
    <row r="2591" spans="2:51" s="13" customFormat="1">
      <c r="B2591" s="212"/>
      <c r="C2591" s="213"/>
      <c r="D2591" s="214" t="s">
        <v>555</v>
      </c>
      <c r="E2591" s="215" t="s">
        <v>1</v>
      </c>
      <c r="F2591" s="216" t="s">
        <v>1563</v>
      </c>
      <c r="G2591" s="213"/>
      <c r="H2591" s="217">
        <v>1.1599999999999999</v>
      </c>
      <c r="I2591" s="218"/>
      <c r="J2591" s="213"/>
      <c r="K2591" s="213"/>
      <c r="L2591" s="219"/>
      <c r="M2591" s="220"/>
      <c r="N2591" s="221"/>
      <c r="O2591" s="221"/>
      <c r="P2591" s="221"/>
      <c r="Q2591" s="221"/>
      <c r="R2591" s="221"/>
      <c r="S2591" s="221"/>
      <c r="T2591" s="222"/>
      <c r="AT2591" s="223" t="s">
        <v>555</v>
      </c>
      <c r="AU2591" s="223" t="s">
        <v>87</v>
      </c>
      <c r="AV2591" s="13" t="s">
        <v>87</v>
      </c>
      <c r="AW2591" s="13" t="s">
        <v>32</v>
      </c>
      <c r="AX2591" s="13" t="s">
        <v>77</v>
      </c>
      <c r="AY2591" s="223" t="s">
        <v>209</v>
      </c>
    </row>
    <row r="2592" spans="2:51" s="15" customFormat="1">
      <c r="B2592" s="246"/>
      <c r="C2592" s="247"/>
      <c r="D2592" s="214" t="s">
        <v>555</v>
      </c>
      <c r="E2592" s="248" t="s">
        <v>1</v>
      </c>
      <c r="F2592" s="249" t="s">
        <v>3174</v>
      </c>
      <c r="G2592" s="247"/>
      <c r="H2592" s="248" t="s">
        <v>1</v>
      </c>
      <c r="I2592" s="250"/>
      <c r="J2592" s="247"/>
      <c r="K2592" s="247"/>
      <c r="L2592" s="251"/>
      <c r="M2592" s="252"/>
      <c r="N2592" s="253"/>
      <c r="O2592" s="253"/>
      <c r="P2592" s="253"/>
      <c r="Q2592" s="253"/>
      <c r="R2592" s="253"/>
      <c r="S2592" s="253"/>
      <c r="T2592" s="254"/>
      <c r="AT2592" s="255" t="s">
        <v>555</v>
      </c>
      <c r="AU2592" s="255" t="s">
        <v>87</v>
      </c>
      <c r="AV2592" s="15" t="s">
        <v>85</v>
      </c>
      <c r="AW2592" s="15" t="s">
        <v>32</v>
      </c>
      <c r="AX2592" s="15" t="s">
        <v>77</v>
      </c>
      <c r="AY2592" s="255" t="s">
        <v>209</v>
      </c>
    </row>
    <row r="2593" spans="2:51" s="13" customFormat="1">
      <c r="B2593" s="212"/>
      <c r="C2593" s="213"/>
      <c r="D2593" s="214" t="s">
        <v>555</v>
      </c>
      <c r="E2593" s="215" t="s">
        <v>1</v>
      </c>
      <c r="F2593" s="216" t="s">
        <v>3175</v>
      </c>
      <c r="G2593" s="213"/>
      <c r="H2593" s="217">
        <v>1.22</v>
      </c>
      <c r="I2593" s="218"/>
      <c r="J2593" s="213"/>
      <c r="K2593" s="213"/>
      <c r="L2593" s="219"/>
      <c r="M2593" s="220"/>
      <c r="N2593" s="221"/>
      <c r="O2593" s="221"/>
      <c r="P2593" s="221"/>
      <c r="Q2593" s="221"/>
      <c r="R2593" s="221"/>
      <c r="S2593" s="221"/>
      <c r="T2593" s="222"/>
      <c r="AT2593" s="223" t="s">
        <v>555</v>
      </c>
      <c r="AU2593" s="223" t="s">
        <v>87</v>
      </c>
      <c r="AV2593" s="13" t="s">
        <v>87</v>
      </c>
      <c r="AW2593" s="13" t="s">
        <v>32</v>
      </c>
      <c r="AX2593" s="13" t="s">
        <v>77</v>
      </c>
      <c r="AY2593" s="223" t="s">
        <v>209</v>
      </c>
    </row>
    <row r="2594" spans="2:51" s="15" customFormat="1">
      <c r="B2594" s="246"/>
      <c r="C2594" s="247"/>
      <c r="D2594" s="214" t="s">
        <v>555</v>
      </c>
      <c r="E2594" s="248" t="s">
        <v>1</v>
      </c>
      <c r="F2594" s="249" t="s">
        <v>3176</v>
      </c>
      <c r="G2594" s="247"/>
      <c r="H2594" s="248" t="s">
        <v>1</v>
      </c>
      <c r="I2594" s="250"/>
      <c r="J2594" s="247"/>
      <c r="K2594" s="247"/>
      <c r="L2594" s="251"/>
      <c r="M2594" s="252"/>
      <c r="N2594" s="253"/>
      <c r="O2594" s="253"/>
      <c r="P2594" s="253"/>
      <c r="Q2594" s="253"/>
      <c r="R2594" s="253"/>
      <c r="S2594" s="253"/>
      <c r="T2594" s="254"/>
      <c r="AT2594" s="255" t="s">
        <v>555</v>
      </c>
      <c r="AU2594" s="255" t="s">
        <v>87</v>
      </c>
      <c r="AV2594" s="15" t="s">
        <v>85</v>
      </c>
      <c r="AW2594" s="15" t="s">
        <v>32</v>
      </c>
      <c r="AX2594" s="15" t="s">
        <v>77</v>
      </c>
      <c r="AY2594" s="255" t="s">
        <v>209</v>
      </c>
    </row>
    <row r="2595" spans="2:51" s="13" customFormat="1">
      <c r="B2595" s="212"/>
      <c r="C2595" s="213"/>
      <c r="D2595" s="214" t="s">
        <v>555</v>
      </c>
      <c r="E2595" s="215" t="s">
        <v>1</v>
      </c>
      <c r="F2595" s="216" t="s">
        <v>1682</v>
      </c>
      <c r="G2595" s="213"/>
      <c r="H2595" s="217">
        <v>1.94</v>
      </c>
      <c r="I2595" s="218"/>
      <c r="J2595" s="213"/>
      <c r="K2595" s="213"/>
      <c r="L2595" s="219"/>
      <c r="M2595" s="220"/>
      <c r="N2595" s="221"/>
      <c r="O2595" s="221"/>
      <c r="P2595" s="221"/>
      <c r="Q2595" s="221"/>
      <c r="R2595" s="221"/>
      <c r="S2595" s="221"/>
      <c r="T2595" s="222"/>
      <c r="AT2595" s="223" t="s">
        <v>555</v>
      </c>
      <c r="AU2595" s="223" t="s">
        <v>87</v>
      </c>
      <c r="AV2595" s="13" t="s">
        <v>87</v>
      </c>
      <c r="AW2595" s="13" t="s">
        <v>32</v>
      </c>
      <c r="AX2595" s="13" t="s">
        <v>77</v>
      </c>
      <c r="AY2595" s="223" t="s">
        <v>209</v>
      </c>
    </row>
    <row r="2596" spans="2:51" s="15" customFormat="1">
      <c r="B2596" s="246"/>
      <c r="C2596" s="247"/>
      <c r="D2596" s="214" t="s">
        <v>555</v>
      </c>
      <c r="E2596" s="248" t="s">
        <v>1</v>
      </c>
      <c r="F2596" s="249" t="s">
        <v>3177</v>
      </c>
      <c r="G2596" s="247"/>
      <c r="H2596" s="248" t="s">
        <v>1</v>
      </c>
      <c r="I2596" s="250"/>
      <c r="J2596" s="247"/>
      <c r="K2596" s="247"/>
      <c r="L2596" s="251"/>
      <c r="M2596" s="252"/>
      <c r="N2596" s="253"/>
      <c r="O2596" s="253"/>
      <c r="P2596" s="253"/>
      <c r="Q2596" s="253"/>
      <c r="R2596" s="253"/>
      <c r="S2596" s="253"/>
      <c r="T2596" s="254"/>
      <c r="AT2596" s="255" t="s">
        <v>555</v>
      </c>
      <c r="AU2596" s="255" t="s">
        <v>87</v>
      </c>
      <c r="AV2596" s="15" t="s">
        <v>85</v>
      </c>
      <c r="AW2596" s="15" t="s">
        <v>32</v>
      </c>
      <c r="AX2596" s="15" t="s">
        <v>77</v>
      </c>
      <c r="AY2596" s="255" t="s">
        <v>209</v>
      </c>
    </row>
    <row r="2597" spans="2:51" s="13" customFormat="1">
      <c r="B2597" s="212"/>
      <c r="C2597" s="213"/>
      <c r="D2597" s="214" t="s">
        <v>555</v>
      </c>
      <c r="E2597" s="215" t="s">
        <v>1</v>
      </c>
      <c r="F2597" s="216" t="s">
        <v>1684</v>
      </c>
      <c r="G2597" s="213"/>
      <c r="H2597" s="217">
        <v>1.0900000000000001</v>
      </c>
      <c r="I2597" s="218"/>
      <c r="J2597" s="213"/>
      <c r="K2597" s="213"/>
      <c r="L2597" s="219"/>
      <c r="M2597" s="220"/>
      <c r="N2597" s="221"/>
      <c r="O2597" s="221"/>
      <c r="P2597" s="221"/>
      <c r="Q2597" s="221"/>
      <c r="R2597" s="221"/>
      <c r="S2597" s="221"/>
      <c r="T2597" s="222"/>
      <c r="AT2597" s="223" t="s">
        <v>555</v>
      </c>
      <c r="AU2597" s="223" t="s">
        <v>87</v>
      </c>
      <c r="AV2597" s="13" t="s">
        <v>87</v>
      </c>
      <c r="AW2597" s="13" t="s">
        <v>32</v>
      </c>
      <c r="AX2597" s="13" t="s">
        <v>77</v>
      </c>
      <c r="AY2597" s="223" t="s">
        <v>209</v>
      </c>
    </row>
    <row r="2598" spans="2:51" s="15" customFormat="1">
      <c r="B2598" s="246"/>
      <c r="C2598" s="247"/>
      <c r="D2598" s="214" t="s">
        <v>555</v>
      </c>
      <c r="E2598" s="248" t="s">
        <v>1</v>
      </c>
      <c r="F2598" s="249" t="s">
        <v>3178</v>
      </c>
      <c r="G2598" s="247"/>
      <c r="H2598" s="248" t="s">
        <v>1</v>
      </c>
      <c r="I2598" s="250"/>
      <c r="J2598" s="247"/>
      <c r="K2598" s="247"/>
      <c r="L2598" s="251"/>
      <c r="M2598" s="252"/>
      <c r="N2598" s="253"/>
      <c r="O2598" s="253"/>
      <c r="P2598" s="253"/>
      <c r="Q2598" s="253"/>
      <c r="R2598" s="253"/>
      <c r="S2598" s="253"/>
      <c r="T2598" s="254"/>
      <c r="AT2598" s="255" t="s">
        <v>555</v>
      </c>
      <c r="AU2598" s="255" t="s">
        <v>87</v>
      </c>
      <c r="AV2598" s="15" t="s">
        <v>85</v>
      </c>
      <c r="AW2598" s="15" t="s">
        <v>32</v>
      </c>
      <c r="AX2598" s="15" t="s">
        <v>77</v>
      </c>
      <c r="AY2598" s="255" t="s">
        <v>209</v>
      </c>
    </row>
    <row r="2599" spans="2:51" s="13" customFormat="1">
      <c r="B2599" s="212"/>
      <c r="C2599" s="213"/>
      <c r="D2599" s="214" t="s">
        <v>555</v>
      </c>
      <c r="E2599" s="215" t="s">
        <v>1</v>
      </c>
      <c r="F2599" s="216" t="s">
        <v>1682</v>
      </c>
      <c r="G2599" s="213"/>
      <c r="H2599" s="217">
        <v>1.94</v>
      </c>
      <c r="I2599" s="218"/>
      <c r="J2599" s="213"/>
      <c r="K2599" s="213"/>
      <c r="L2599" s="219"/>
      <c r="M2599" s="220"/>
      <c r="N2599" s="221"/>
      <c r="O2599" s="221"/>
      <c r="P2599" s="221"/>
      <c r="Q2599" s="221"/>
      <c r="R2599" s="221"/>
      <c r="S2599" s="221"/>
      <c r="T2599" s="222"/>
      <c r="AT2599" s="223" t="s">
        <v>555</v>
      </c>
      <c r="AU2599" s="223" t="s">
        <v>87</v>
      </c>
      <c r="AV2599" s="13" t="s">
        <v>87</v>
      </c>
      <c r="AW2599" s="13" t="s">
        <v>32</v>
      </c>
      <c r="AX2599" s="13" t="s">
        <v>77</v>
      </c>
      <c r="AY2599" s="223" t="s">
        <v>209</v>
      </c>
    </row>
    <row r="2600" spans="2:51" s="15" customFormat="1">
      <c r="B2600" s="246"/>
      <c r="C2600" s="247"/>
      <c r="D2600" s="214" t="s">
        <v>555</v>
      </c>
      <c r="E2600" s="248" t="s">
        <v>1</v>
      </c>
      <c r="F2600" s="249" t="s">
        <v>3179</v>
      </c>
      <c r="G2600" s="247"/>
      <c r="H2600" s="248" t="s">
        <v>1</v>
      </c>
      <c r="I2600" s="250"/>
      <c r="J2600" s="247"/>
      <c r="K2600" s="247"/>
      <c r="L2600" s="251"/>
      <c r="M2600" s="252"/>
      <c r="N2600" s="253"/>
      <c r="O2600" s="253"/>
      <c r="P2600" s="253"/>
      <c r="Q2600" s="253"/>
      <c r="R2600" s="253"/>
      <c r="S2600" s="253"/>
      <c r="T2600" s="254"/>
      <c r="AT2600" s="255" t="s">
        <v>555</v>
      </c>
      <c r="AU2600" s="255" t="s">
        <v>87</v>
      </c>
      <c r="AV2600" s="15" t="s">
        <v>85</v>
      </c>
      <c r="AW2600" s="15" t="s">
        <v>32</v>
      </c>
      <c r="AX2600" s="15" t="s">
        <v>77</v>
      </c>
      <c r="AY2600" s="255" t="s">
        <v>209</v>
      </c>
    </row>
    <row r="2601" spans="2:51" s="13" customFormat="1">
      <c r="B2601" s="212"/>
      <c r="C2601" s="213"/>
      <c r="D2601" s="214" t="s">
        <v>555</v>
      </c>
      <c r="E2601" s="215" t="s">
        <v>1</v>
      </c>
      <c r="F2601" s="216" t="s">
        <v>1684</v>
      </c>
      <c r="G2601" s="213"/>
      <c r="H2601" s="217">
        <v>1.0900000000000001</v>
      </c>
      <c r="I2601" s="218"/>
      <c r="J2601" s="213"/>
      <c r="K2601" s="213"/>
      <c r="L2601" s="219"/>
      <c r="M2601" s="220"/>
      <c r="N2601" s="221"/>
      <c r="O2601" s="221"/>
      <c r="P2601" s="221"/>
      <c r="Q2601" s="221"/>
      <c r="R2601" s="221"/>
      <c r="S2601" s="221"/>
      <c r="T2601" s="222"/>
      <c r="AT2601" s="223" t="s">
        <v>555</v>
      </c>
      <c r="AU2601" s="223" t="s">
        <v>87</v>
      </c>
      <c r="AV2601" s="13" t="s">
        <v>87</v>
      </c>
      <c r="AW2601" s="13" t="s">
        <v>32</v>
      </c>
      <c r="AX2601" s="13" t="s">
        <v>77</v>
      </c>
      <c r="AY2601" s="223" t="s">
        <v>209</v>
      </c>
    </row>
    <row r="2602" spans="2:51" s="15" customFormat="1">
      <c r="B2602" s="246"/>
      <c r="C2602" s="247"/>
      <c r="D2602" s="214" t="s">
        <v>555</v>
      </c>
      <c r="E2602" s="248" t="s">
        <v>1</v>
      </c>
      <c r="F2602" s="249" t="s">
        <v>3180</v>
      </c>
      <c r="G2602" s="247"/>
      <c r="H2602" s="248" t="s">
        <v>1</v>
      </c>
      <c r="I2602" s="250"/>
      <c r="J2602" s="247"/>
      <c r="K2602" s="247"/>
      <c r="L2602" s="251"/>
      <c r="M2602" s="252"/>
      <c r="N2602" s="253"/>
      <c r="O2602" s="253"/>
      <c r="P2602" s="253"/>
      <c r="Q2602" s="253"/>
      <c r="R2602" s="253"/>
      <c r="S2602" s="253"/>
      <c r="T2602" s="254"/>
      <c r="AT2602" s="255" t="s">
        <v>555</v>
      </c>
      <c r="AU2602" s="255" t="s">
        <v>87</v>
      </c>
      <c r="AV2602" s="15" t="s">
        <v>85</v>
      </c>
      <c r="AW2602" s="15" t="s">
        <v>32</v>
      </c>
      <c r="AX2602" s="15" t="s">
        <v>77</v>
      </c>
      <c r="AY2602" s="255" t="s">
        <v>209</v>
      </c>
    </row>
    <row r="2603" spans="2:51" s="13" customFormat="1">
      <c r="B2603" s="212"/>
      <c r="C2603" s="213"/>
      <c r="D2603" s="214" t="s">
        <v>555</v>
      </c>
      <c r="E2603" s="215" t="s">
        <v>1</v>
      </c>
      <c r="F2603" s="216" t="s">
        <v>1500</v>
      </c>
      <c r="G2603" s="213"/>
      <c r="H2603" s="217">
        <v>1.54</v>
      </c>
      <c r="I2603" s="218"/>
      <c r="J2603" s="213"/>
      <c r="K2603" s="213"/>
      <c r="L2603" s="219"/>
      <c r="M2603" s="220"/>
      <c r="N2603" s="221"/>
      <c r="O2603" s="221"/>
      <c r="P2603" s="221"/>
      <c r="Q2603" s="221"/>
      <c r="R2603" s="221"/>
      <c r="S2603" s="221"/>
      <c r="T2603" s="222"/>
      <c r="AT2603" s="223" t="s">
        <v>555</v>
      </c>
      <c r="AU2603" s="223" t="s">
        <v>87</v>
      </c>
      <c r="AV2603" s="13" t="s">
        <v>87</v>
      </c>
      <c r="AW2603" s="13" t="s">
        <v>32</v>
      </c>
      <c r="AX2603" s="13" t="s">
        <v>77</v>
      </c>
      <c r="AY2603" s="223" t="s">
        <v>209</v>
      </c>
    </row>
    <row r="2604" spans="2:51" s="15" customFormat="1">
      <c r="B2604" s="246"/>
      <c r="C2604" s="247"/>
      <c r="D2604" s="214" t="s">
        <v>555</v>
      </c>
      <c r="E2604" s="248" t="s">
        <v>1</v>
      </c>
      <c r="F2604" s="249" t="s">
        <v>3181</v>
      </c>
      <c r="G2604" s="247"/>
      <c r="H2604" s="248" t="s">
        <v>1</v>
      </c>
      <c r="I2604" s="250"/>
      <c r="J2604" s="247"/>
      <c r="K2604" s="247"/>
      <c r="L2604" s="251"/>
      <c r="M2604" s="252"/>
      <c r="N2604" s="253"/>
      <c r="O2604" s="253"/>
      <c r="P2604" s="253"/>
      <c r="Q2604" s="253"/>
      <c r="R2604" s="253"/>
      <c r="S2604" s="253"/>
      <c r="T2604" s="254"/>
      <c r="AT2604" s="255" t="s">
        <v>555</v>
      </c>
      <c r="AU2604" s="255" t="s">
        <v>87</v>
      </c>
      <c r="AV2604" s="15" t="s">
        <v>85</v>
      </c>
      <c r="AW2604" s="15" t="s">
        <v>32</v>
      </c>
      <c r="AX2604" s="15" t="s">
        <v>77</v>
      </c>
      <c r="AY2604" s="255" t="s">
        <v>209</v>
      </c>
    </row>
    <row r="2605" spans="2:51" s="13" customFormat="1">
      <c r="B2605" s="212"/>
      <c r="C2605" s="213"/>
      <c r="D2605" s="214" t="s">
        <v>555</v>
      </c>
      <c r="E2605" s="215" t="s">
        <v>1</v>
      </c>
      <c r="F2605" s="216" t="s">
        <v>1426</v>
      </c>
      <c r="G2605" s="213"/>
      <c r="H2605" s="217">
        <v>1.21</v>
      </c>
      <c r="I2605" s="218"/>
      <c r="J2605" s="213"/>
      <c r="K2605" s="213"/>
      <c r="L2605" s="219"/>
      <c r="M2605" s="220"/>
      <c r="N2605" s="221"/>
      <c r="O2605" s="221"/>
      <c r="P2605" s="221"/>
      <c r="Q2605" s="221"/>
      <c r="R2605" s="221"/>
      <c r="S2605" s="221"/>
      <c r="T2605" s="222"/>
      <c r="AT2605" s="223" t="s">
        <v>555</v>
      </c>
      <c r="AU2605" s="223" t="s">
        <v>87</v>
      </c>
      <c r="AV2605" s="13" t="s">
        <v>87</v>
      </c>
      <c r="AW2605" s="13" t="s">
        <v>32</v>
      </c>
      <c r="AX2605" s="13" t="s">
        <v>77</v>
      </c>
      <c r="AY2605" s="223" t="s">
        <v>209</v>
      </c>
    </row>
    <row r="2606" spans="2:51" s="15" customFormat="1">
      <c r="B2606" s="246"/>
      <c r="C2606" s="247"/>
      <c r="D2606" s="214" t="s">
        <v>555</v>
      </c>
      <c r="E2606" s="248" t="s">
        <v>1</v>
      </c>
      <c r="F2606" s="249" t="s">
        <v>3182</v>
      </c>
      <c r="G2606" s="247"/>
      <c r="H2606" s="248" t="s">
        <v>1</v>
      </c>
      <c r="I2606" s="250"/>
      <c r="J2606" s="247"/>
      <c r="K2606" s="247"/>
      <c r="L2606" s="251"/>
      <c r="M2606" s="252"/>
      <c r="N2606" s="253"/>
      <c r="O2606" s="253"/>
      <c r="P2606" s="253"/>
      <c r="Q2606" s="253"/>
      <c r="R2606" s="253"/>
      <c r="S2606" s="253"/>
      <c r="T2606" s="254"/>
      <c r="AT2606" s="255" t="s">
        <v>555</v>
      </c>
      <c r="AU2606" s="255" t="s">
        <v>87</v>
      </c>
      <c r="AV2606" s="15" t="s">
        <v>85</v>
      </c>
      <c r="AW2606" s="15" t="s">
        <v>32</v>
      </c>
      <c r="AX2606" s="15" t="s">
        <v>77</v>
      </c>
      <c r="AY2606" s="255" t="s">
        <v>209</v>
      </c>
    </row>
    <row r="2607" spans="2:51" s="13" customFormat="1">
      <c r="B2607" s="212"/>
      <c r="C2607" s="213"/>
      <c r="D2607" s="214" t="s">
        <v>555</v>
      </c>
      <c r="E2607" s="215" t="s">
        <v>1</v>
      </c>
      <c r="F2607" s="216" t="s">
        <v>1706</v>
      </c>
      <c r="G2607" s="213"/>
      <c r="H2607" s="217">
        <v>1.28</v>
      </c>
      <c r="I2607" s="218"/>
      <c r="J2607" s="213"/>
      <c r="K2607" s="213"/>
      <c r="L2607" s="219"/>
      <c r="M2607" s="220"/>
      <c r="N2607" s="221"/>
      <c r="O2607" s="221"/>
      <c r="P2607" s="221"/>
      <c r="Q2607" s="221"/>
      <c r="R2607" s="221"/>
      <c r="S2607" s="221"/>
      <c r="T2607" s="222"/>
      <c r="AT2607" s="223" t="s">
        <v>555</v>
      </c>
      <c r="AU2607" s="223" t="s">
        <v>87</v>
      </c>
      <c r="AV2607" s="13" t="s">
        <v>87</v>
      </c>
      <c r="AW2607" s="13" t="s">
        <v>32</v>
      </c>
      <c r="AX2607" s="13" t="s">
        <v>77</v>
      </c>
      <c r="AY2607" s="223" t="s">
        <v>209</v>
      </c>
    </row>
    <row r="2608" spans="2:51" s="15" customFormat="1">
      <c r="B2608" s="246"/>
      <c r="C2608" s="247"/>
      <c r="D2608" s="214" t="s">
        <v>555</v>
      </c>
      <c r="E2608" s="248" t="s">
        <v>1</v>
      </c>
      <c r="F2608" s="249" t="s">
        <v>3183</v>
      </c>
      <c r="G2608" s="247"/>
      <c r="H2608" s="248" t="s">
        <v>1</v>
      </c>
      <c r="I2608" s="250"/>
      <c r="J2608" s="247"/>
      <c r="K2608" s="247"/>
      <c r="L2608" s="251"/>
      <c r="M2608" s="252"/>
      <c r="N2608" s="253"/>
      <c r="O2608" s="253"/>
      <c r="P2608" s="253"/>
      <c r="Q2608" s="253"/>
      <c r="R2608" s="253"/>
      <c r="S2608" s="253"/>
      <c r="T2608" s="254"/>
      <c r="AT2608" s="255" t="s">
        <v>555</v>
      </c>
      <c r="AU2608" s="255" t="s">
        <v>87</v>
      </c>
      <c r="AV2608" s="15" t="s">
        <v>85</v>
      </c>
      <c r="AW2608" s="15" t="s">
        <v>32</v>
      </c>
      <c r="AX2608" s="15" t="s">
        <v>77</v>
      </c>
      <c r="AY2608" s="255" t="s">
        <v>209</v>
      </c>
    </row>
    <row r="2609" spans="2:51" s="13" customFormat="1">
      <c r="B2609" s="212"/>
      <c r="C2609" s="213"/>
      <c r="D2609" s="214" t="s">
        <v>555</v>
      </c>
      <c r="E2609" s="215" t="s">
        <v>1</v>
      </c>
      <c r="F2609" s="216" t="s">
        <v>3184</v>
      </c>
      <c r="G2609" s="213"/>
      <c r="H2609" s="217">
        <v>4.79</v>
      </c>
      <c r="I2609" s="218"/>
      <c r="J2609" s="213"/>
      <c r="K2609" s="213"/>
      <c r="L2609" s="219"/>
      <c r="M2609" s="220"/>
      <c r="N2609" s="221"/>
      <c r="O2609" s="221"/>
      <c r="P2609" s="221"/>
      <c r="Q2609" s="221"/>
      <c r="R2609" s="221"/>
      <c r="S2609" s="221"/>
      <c r="T2609" s="222"/>
      <c r="AT2609" s="223" t="s">
        <v>555</v>
      </c>
      <c r="AU2609" s="223" t="s">
        <v>87</v>
      </c>
      <c r="AV2609" s="13" t="s">
        <v>87</v>
      </c>
      <c r="AW2609" s="13" t="s">
        <v>32</v>
      </c>
      <c r="AX2609" s="13" t="s">
        <v>77</v>
      </c>
      <c r="AY2609" s="223" t="s">
        <v>209</v>
      </c>
    </row>
    <row r="2610" spans="2:51" s="15" customFormat="1">
      <c r="B2610" s="246"/>
      <c r="C2610" s="247"/>
      <c r="D2610" s="214" t="s">
        <v>555</v>
      </c>
      <c r="E2610" s="248" t="s">
        <v>1</v>
      </c>
      <c r="F2610" s="249" t="s">
        <v>3185</v>
      </c>
      <c r="G2610" s="247"/>
      <c r="H2610" s="248" t="s">
        <v>1</v>
      </c>
      <c r="I2610" s="250"/>
      <c r="J2610" s="247"/>
      <c r="K2610" s="247"/>
      <c r="L2610" s="251"/>
      <c r="M2610" s="252"/>
      <c r="N2610" s="253"/>
      <c r="O2610" s="253"/>
      <c r="P2610" s="253"/>
      <c r="Q2610" s="253"/>
      <c r="R2610" s="253"/>
      <c r="S2610" s="253"/>
      <c r="T2610" s="254"/>
      <c r="AT2610" s="255" t="s">
        <v>555</v>
      </c>
      <c r="AU2610" s="255" t="s">
        <v>87</v>
      </c>
      <c r="AV2610" s="15" t="s">
        <v>85</v>
      </c>
      <c r="AW2610" s="15" t="s">
        <v>32</v>
      </c>
      <c r="AX2610" s="15" t="s">
        <v>77</v>
      </c>
      <c r="AY2610" s="255" t="s">
        <v>209</v>
      </c>
    </row>
    <row r="2611" spans="2:51" s="13" customFormat="1">
      <c r="B2611" s="212"/>
      <c r="C2611" s="213"/>
      <c r="D2611" s="214" t="s">
        <v>555</v>
      </c>
      <c r="E2611" s="215" t="s">
        <v>1</v>
      </c>
      <c r="F2611" s="216" t="s">
        <v>3184</v>
      </c>
      <c r="G2611" s="213"/>
      <c r="H2611" s="217">
        <v>4.79</v>
      </c>
      <c r="I2611" s="218"/>
      <c r="J2611" s="213"/>
      <c r="K2611" s="213"/>
      <c r="L2611" s="219"/>
      <c r="M2611" s="220"/>
      <c r="N2611" s="221"/>
      <c r="O2611" s="221"/>
      <c r="P2611" s="221"/>
      <c r="Q2611" s="221"/>
      <c r="R2611" s="221"/>
      <c r="S2611" s="221"/>
      <c r="T2611" s="222"/>
      <c r="AT2611" s="223" t="s">
        <v>555</v>
      </c>
      <c r="AU2611" s="223" t="s">
        <v>87</v>
      </c>
      <c r="AV2611" s="13" t="s">
        <v>87</v>
      </c>
      <c r="AW2611" s="13" t="s">
        <v>32</v>
      </c>
      <c r="AX2611" s="13" t="s">
        <v>77</v>
      </c>
      <c r="AY2611" s="223" t="s">
        <v>209</v>
      </c>
    </row>
    <row r="2612" spans="2:51" s="15" customFormat="1">
      <c r="B2612" s="246"/>
      <c r="C2612" s="247"/>
      <c r="D2612" s="214" t="s">
        <v>555</v>
      </c>
      <c r="E2612" s="248" t="s">
        <v>1</v>
      </c>
      <c r="F2612" s="249" t="s">
        <v>3186</v>
      </c>
      <c r="G2612" s="247"/>
      <c r="H2612" s="248" t="s">
        <v>1</v>
      </c>
      <c r="I2612" s="250"/>
      <c r="J2612" s="247"/>
      <c r="K2612" s="247"/>
      <c r="L2612" s="251"/>
      <c r="M2612" s="252"/>
      <c r="N2612" s="253"/>
      <c r="O2612" s="253"/>
      <c r="P2612" s="253"/>
      <c r="Q2612" s="253"/>
      <c r="R2612" s="253"/>
      <c r="S2612" s="253"/>
      <c r="T2612" s="254"/>
      <c r="AT2612" s="255" t="s">
        <v>555</v>
      </c>
      <c r="AU2612" s="255" t="s">
        <v>87</v>
      </c>
      <c r="AV2612" s="15" t="s">
        <v>85</v>
      </c>
      <c r="AW2612" s="15" t="s">
        <v>32</v>
      </c>
      <c r="AX2612" s="15" t="s">
        <v>77</v>
      </c>
      <c r="AY2612" s="255" t="s">
        <v>209</v>
      </c>
    </row>
    <row r="2613" spans="2:51" s="13" customFormat="1">
      <c r="B2613" s="212"/>
      <c r="C2613" s="213"/>
      <c r="D2613" s="214" t="s">
        <v>555</v>
      </c>
      <c r="E2613" s="215" t="s">
        <v>1</v>
      </c>
      <c r="F2613" s="216" t="s">
        <v>3187</v>
      </c>
      <c r="G2613" s="213"/>
      <c r="H2613" s="217">
        <v>1.87</v>
      </c>
      <c r="I2613" s="218"/>
      <c r="J2613" s="213"/>
      <c r="K2613" s="213"/>
      <c r="L2613" s="219"/>
      <c r="M2613" s="220"/>
      <c r="N2613" s="221"/>
      <c r="O2613" s="221"/>
      <c r="P2613" s="221"/>
      <c r="Q2613" s="221"/>
      <c r="R2613" s="221"/>
      <c r="S2613" s="221"/>
      <c r="T2613" s="222"/>
      <c r="AT2613" s="223" t="s">
        <v>555</v>
      </c>
      <c r="AU2613" s="223" t="s">
        <v>87</v>
      </c>
      <c r="AV2613" s="13" t="s">
        <v>87</v>
      </c>
      <c r="AW2613" s="13" t="s">
        <v>32</v>
      </c>
      <c r="AX2613" s="13" t="s">
        <v>77</v>
      </c>
      <c r="AY2613" s="223" t="s">
        <v>209</v>
      </c>
    </row>
    <row r="2614" spans="2:51" s="15" customFormat="1">
      <c r="B2614" s="246"/>
      <c r="C2614" s="247"/>
      <c r="D2614" s="214" t="s">
        <v>555</v>
      </c>
      <c r="E2614" s="248" t="s">
        <v>1</v>
      </c>
      <c r="F2614" s="249" t="s">
        <v>3188</v>
      </c>
      <c r="G2614" s="247"/>
      <c r="H2614" s="248" t="s">
        <v>1</v>
      </c>
      <c r="I2614" s="250"/>
      <c r="J2614" s="247"/>
      <c r="K2614" s="247"/>
      <c r="L2614" s="251"/>
      <c r="M2614" s="252"/>
      <c r="N2614" s="253"/>
      <c r="O2614" s="253"/>
      <c r="P2614" s="253"/>
      <c r="Q2614" s="253"/>
      <c r="R2614" s="253"/>
      <c r="S2614" s="253"/>
      <c r="T2614" s="254"/>
      <c r="AT2614" s="255" t="s">
        <v>555</v>
      </c>
      <c r="AU2614" s="255" t="s">
        <v>87</v>
      </c>
      <c r="AV2614" s="15" t="s">
        <v>85</v>
      </c>
      <c r="AW2614" s="15" t="s">
        <v>32</v>
      </c>
      <c r="AX2614" s="15" t="s">
        <v>77</v>
      </c>
      <c r="AY2614" s="255" t="s">
        <v>209</v>
      </c>
    </row>
    <row r="2615" spans="2:51" s="13" customFormat="1">
      <c r="B2615" s="212"/>
      <c r="C2615" s="213"/>
      <c r="D2615" s="214" t="s">
        <v>555</v>
      </c>
      <c r="E2615" s="215" t="s">
        <v>1</v>
      </c>
      <c r="F2615" s="216" t="s">
        <v>1684</v>
      </c>
      <c r="G2615" s="213"/>
      <c r="H2615" s="217">
        <v>1.0900000000000001</v>
      </c>
      <c r="I2615" s="218"/>
      <c r="J2615" s="213"/>
      <c r="K2615" s="213"/>
      <c r="L2615" s="219"/>
      <c r="M2615" s="220"/>
      <c r="N2615" s="221"/>
      <c r="O2615" s="221"/>
      <c r="P2615" s="221"/>
      <c r="Q2615" s="221"/>
      <c r="R2615" s="221"/>
      <c r="S2615" s="221"/>
      <c r="T2615" s="222"/>
      <c r="AT2615" s="223" t="s">
        <v>555</v>
      </c>
      <c r="AU2615" s="223" t="s">
        <v>87</v>
      </c>
      <c r="AV2615" s="13" t="s">
        <v>87</v>
      </c>
      <c r="AW2615" s="13" t="s">
        <v>32</v>
      </c>
      <c r="AX2615" s="13" t="s">
        <v>77</v>
      </c>
      <c r="AY2615" s="223" t="s">
        <v>209</v>
      </c>
    </row>
    <row r="2616" spans="2:51" s="15" customFormat="1">
      <c r="B2616" s="246"/>
      <c r="C2616" s="247"/>
      <c r="D2616" s="214" t="s">
        <v>555</v>
      </c>
      <c r="E2616" s="248" t="s">
        <v>1</v>
      </c>
      <c r="F2616" s="249" t="s">
        <v>3189</v>
      </c>
      <c r="G2616" s="247"/>
      <c r="H2616" s="248" t="s">
        <v>1</v>
      </c>
      <c r="I2616" s="250"/>
      <c r="J2616" s="247"/>
      <c r="K2616" s="247"/>
      <c r="L2616" s="251"/>
      <c r="M2616" s="252"/>
      <c r="N2616" s="253"/>
      <c r="O2616" s="253"/>
      <c r="P2616" s="253"/>
      <c r="Q2616" s="253"/>
      <c r="R2616" s="253"/>
      <c r="S2616" s="253"/>
      <c r="T2616" s="254"/>
      <c r="AT2616" s="255" t="s">
        <v>555</v>
      </c>
      <c r="AU2616" s="255" t="s">
        <v>87</v>
      </c>
      <c r="AV2616" s="15" t="s">
        <v>85</v>
      </c>
      <c r="AW2616" s="15" t="s">
        <v>32</v>
      </c>
      <c r="AX2616" s="15" t="s">
        <v>77</v>
      </c>
      <c r="AY2616" s="255" t="s">
        <v>209</v>
      </c>
    </row>
    <row r="2617" spans="2:51" s="13" customFormat="1">
      <c r="B2617" s="212"/>
      <c r="C2617" s="213"/>
      <c r="D2617" s="214" t="s">
        <v>555</v>
      </c>
      <c r="E2617" s="215" t="s">
        <v>1</v>
      </c>
      <c r="F2617" s="216" t="s">
        <v>3187</v>
      </c>
      <c r="G2617" s="213"/>
      <c r="H2617" s="217">
        <v>1.87</v>
      </c>
      <c r="I2617" s="218"/>
      <c r="J2617" s="213"/>
      <c r="K2617" s="213"/>
      <c r="L2617" s="219"/>
      <c r="M2617" s="220"/>
      <c r="N2617" s="221"/>
      <c r="O2617" s="221"/>
      <c r="P2617" s="221"/>
      <c r="Q2617" s="221"/>
      <c r="R2617" s="221"/>
      <c r="S2617" s="221"/>
      <c r="T2617" s="222"/>
      <c r="AT2617" s="223" t="s">
        <v>555</v>
      </c>
      <c r="AU2617" s="223" t="s">
        <v>87</v>
      </c>
      <c r="AV2617" s="13" t="s">
        <v>87</v>
      </c>
      <c r="AW2617" s="13" t="s">
        <v>32</v>
      </c>
      <c r="AX2617" s="13" t="s">
        <v>77</v>
      </c>
      <c r="AY2617" s="223" t="s">
        <v>209</v>
      </c>
    </row>
    <row r="2618" spans="2:51" s="15" customFormat="1">
      <c r="B2618" s="246"/>
      <c r="C2618" s="247"/>
      <c r="D2618" s="214" t="s">
        <v>555</v>
      </c>
      <c r="E2618" s="248" t="s">
        <v>1</v>
      </c>
      <c r="F2618" s="249" t="s">
        <v>3190</v>
      </c>
      <c r="G2618" s="247"/>
      <c r="H2618" s="248" t="s">
        <v>1</v>
      </c>
      <c r="I2618" s="250"/>
      <c r="J2618" s="247"/>
      <c r="K2618" s="247"/>
      <c r="L2618" s="251"/>
      <c r="M2618" s="252"/>
      <c r="N2618" s="253"/>
      <c r="O2618" s="253"/>
      <c r="P2618" s="253"/>
      <c r="Q2618" s="253"/>
      <c r="R2618" s="253"/>
      <c r="S2618" s="253"/>
      <c r="T2618" s="254"/>
      <c r="AT2618" s="255" t="s">
        <v>555</v>
      </c>
      <c r="AU2618" s="255" t="s">
        <v>87</v>
      </c>
      <c r="AV2618" s="15" t="s">
        <v>85</v>
      </c>
      <c r="AW2618" s="15" t="s">
        <v>32</v>
      </c>
      <c r="AX2618" s="15" t="s">
        <v>77</v>
      </c>
      <c r="AY2618" s="255" t="s">
        <v>209</v>
      </c>
    </row>
    <row r="2619" spans="2:51" s="13" customFormat="1">
      <c r="B2619" s="212"/>
      <c r="C2619" s="213"/>
      <c r="D2619" s="214" t="s">
        <v>555</v>
      </c>
      <c r="E2619" s="215" t="s">
        <v>1</v>
      </c>
      <c r="F2619" s="216" t="s">
        <v>1684</v>
      </c>
      <c r="G2619" s="213"/>
      <c r="H2619" s="217">
        <v>1.0900000000000001</v>
      </c>
      <c r="I2619" s="218"/>
      <c r="J2619" s="213"/>
      <c r="K2619" s="213"/>
      <c r="L2619" s="219"/>
      <c r="M2619" s="220"/>
      <c r="N2619" s="221"/>
      <c r="O2619" s="221"/>
      <c r="P2619" s="221"/>
      <c r="Q2619" s="221"/>
      <c r="R2619" s="221"/>
      <c r="S2619" s="221"/>
      <c r="T2619" s="222"/>
      <c r="AT2619" s="223" t="s">
        <v>555</v>
      </c>
      <c r="AU2619" s="223" t="s">
        <v>87</v>
      </c>
      <c r="AV2619" s="13" t="s">
        <v>87</v>
      </c>
      <c r="AW2619" s="13" t="s">
        <v>32</v>
      </c>
      <c r="AX2619" s="13" t="s">
        <v>77</v>
      </c>
      <c r="AY2619" s="223" t="s">
        <v>209</v>
      </c>
    </row>
    <row r="2620" spans="2:51" s="15" customFormat="1">
      <c r="B2620" s="246"/>
      <c r="C2620" s="247"/>
      <c r="D2620" s="214" t="s">
        <v>555</v>
      </c>
      <c r="E2620" s="248" t="s">
        <v>1</v>
      </c>
      <c r="F2620" s="249" t="s">
        <v>3191</v>
      </c>
      <c r="G2620" s="247"/>
      <c r="H2620" s="248" t="s">
        <v>1</v>
      </c>
      <c r="I2620" s="250"/>
      <c r="J2620" s="247"/>
      <c r="K2620" s="247"/>
      <c r="L2620" s="251"/>
      <c r="M2620" s="252"/>
      <c r="N2620" s="253"/>
      <c r="O2620" s="253"/>
      <c r="P2620" s="253"/>
      <c r="Q2620" s="253"/>
      <c r="R2620" s="253"/>
      <c r="S2620" s="253"/>
      <c r="T2620" s="254"/>
      <c r="AT2620" s="255" t="s">
        <v>555</v>
      </c>
      <c r="AU2620" s="255" t="s">
        <v>87</v>
      </c>
      <c r="AV2620" s="15" t="s">
        <v>85</v>
      </c>
      <c r="AW2620" s="15" t="s">
        <v>32</v>
      </c>
      <c r="AX2620" s="15" t="s">
        <v>77</v>
      </c>
      <c r="AY2620" s="255" t="s">
        <v>209</v>
      </c>
    </row>
    <row r="2621" spans="2:51" s="13" customFormat="1">
      <c r="B2621" s="212"/>
      <c r="C2621" s="213"/>
      <c r="D2621" s="214" t="s">
        <v>555</v>
      </c>
      <c r="E2621" s="215" t="s">
        <v>1</v>
      </c>
      <c r="F2621" s="216" t="s">
        <v>1809</v>
      </c>
      <c r="G2621" s="213"/>
      <c r="H2621" s="217">
        <v>2.52</v>
      </c>
      <c r="I2621" s="218"/>
      <c r="J2621" s="213"/>
      <c r="K2621" s="213"/>
      <c r="L2621" s="219"/>
      <c r="M2621" s="220"/>
      <c r="N2621" s="221"/>
      <c r="O2621" s="221"/>
      <c r="P2621" s="221"/>
      <c r="Q2621" s="221"/>
      <c r="R2621" s="221"/>
      <c r="S2621" s="221"/>
      <c r="T2621" s="222"/>
      <c r="AT2621" s="223" t="s">
        <v>555</v>
      </c>
      <c r="AU2621" s="223" t="s">
        <v>87</v>
      </c>
      <c r="AV2621" s="13" t="s">
        <v>87</v>
      </c>
      <c r="AW2621" s="13" t="s">
        <v>32</v>
      </c>
      <c r="AX2621" s="13" t="s">
        <v>77</v>
      </c>
      <c r="AY2621" s="223" t="s">
        <v>209</v>
      </c>
    </row>
    <row r="2622" spans="2:51" s="15" customFormat="1">
      <c r="B2622" s="246"/>
      <c r="C2622" s="247"/>
      <c r="D2622" s="214" t="s">
        <v>555</v>
      </c>
      <c r="E2622" s="248" t="s">
        <v>1</v>
      </c>
      <c r="F2622" s="249" t="s">
        <v>3192</v>
      </c>
      <c r="G2622" s="247"/>
      <c r="H2622" s="248" t="s">
        <v>1</v>
      </c>
      <c r="I2622" s="250"/>
      <c r="J2622" s="247"/>
      <c r="K2622" s="247"/>
      <c r="L2622" s="251"/>
      <c r="M2622" s="252"/>
      <c r="N2622" s="253"/>
      <c r="O2622" s="253"/>
      <c r="P2622" s="253"/>
      <c r="Q2622" s="253"/>
      <c r="R2622" s="253"/>
      <c r="S2622" s="253"/>
      <c r="T2622" s="254"/>
      <c r="AT2622" s="255" t="s">
        <v>555</v>
      </c>
      <c r="AU2622" s="255" t="s">
        <v>87</v>
      </c>
      <c r="AV2622" s="15" t="s">
        <v>85</v>
      </c>
      <c r="AW2622" s="15" t="s">
        <v>32</v>
      </c>
      <c r="AX2622" s="15" t="s">
        <v>77</v>
      </c>
      <c r="AY2622" s="255" t="s">
        <v>209</v>
      </c>
    </row>
    <row r="2623" spans="2:51" s="13" customFormat="1">
      <c r="B2623" s="212"/>
      <c r="C2623" s="213"/>
      <c r="D2623" s="214" t="s">
        <v>555</v>
      </c>
      <c r="E2623" s="215" t="s">
        <v>1</v>
      </c>
      <c r="F2623" s="216" t="s">
        <v>2362</v>
      </c>
      <c r="G2623" s="213"/>
      <c r="H2623" s="217">
        <v>2.11</v>
      </c>
      <c r="I2623" s="218"/>
      <c r="J2623" s="213"/>
      <c r="K2623" s="213"/>
      <c r="L2623" s="219"/>
      <c r="M2623" s="220"/>
      <c r="N2623" s="221"/>
      <c r="O2623" s="221"/>
      <c r="P2623" s="221"/>
      <c r="Q2623" s="221"/>
      <c r="R2623" s="221"/>
      <c r="S2623" s="221"/>
      <c r="T2623" s="222"/>
      <c r="AT2623" s="223" t="s">
        <v>555</v>
      </c>
      <c r="AU2623" s="223" t="s">
        <v>87</v>
      </c>
      <c r="AV2623" s="13" t="s">
        <v>87</v>
      </c>
      <c r="AW2623" s="13" t="s">
        <v>32</v>
      </c>
      <c r="AX2623" s="13" t="s">
        <v>77</v>
      </c>
      <c r="AY2623" s="223" t="s">
        <v>209</v>
      </c>
    </row>
    <row r="2624" spans="2:51" s="15" customFormat="1">
      <c r="B2624" s="246"/>
      <c r="C2624" s="247"/>
      <c r="D2624" s="214" t="s">
        <v>555</v>
      </c>
      <c r="E2624" s="248" t="s">
        <v>1</v>
      </c>
      <c r="F2624" s="249" t="s">
        <v>3193</v>
      </c>
      <c r="G2624" s="247"/>
      <c r="H2624" s="248" t="s">
        <v>1</v>
      </c>
      <c r="I2624" s="250"/>
      <c r="J2624" s="247"/>
      <c r="K2624" s="247"/>
      <c r="L2624" s="251"/>
      <c r="M2624" s="252"/>
      <c r="N2624" s="253"/>
      <c r="O2624" s="253"/>
      <c r="P2624" s="253"/>
      <c r="Q2624" s="253"/>
      <c r="R2624" s="253"/>
      <c r="S2624" s="253"/>
      <c r="T2624" s="254"/>
      <c r="AT2624" s="255" t="s">
        <v>555</v>
      </c>
      <c r="AU2624" s="255" t="s">
        <v>87</v>
      </c>
      <c r="AV2624" s="15" t="s">
        <v>85</v>
      </c>
      <c r="AW2624" s="15" t="s">
        <v>32</v>
      </c>
      <c r="AX2624" s="15" t="s">
        <v>77</v>
      </c>
      <c r="AY2624" s="255" t="s">
        <v>209</v>
      </c>
    </row>
    <row r="2625" spans="2:51" s="13" customFormat="1">
      <c r="B2625" s="212"/>
      <c r="C2625" s="213"/>
      <c r="D2625" s="214" t="s">
        <v>555</v>
      </c>
      <c r="E2625" s="215" t="s">
        <v>1</v>
      </c>
      <c r="F2625" s="216" t="s">
        <v>3194</v>
      </c>
      <c r="G2625" s="213"/>
      <c r="H2625" s="217">
        <v>1.98</v>
      </c>
      <c r="I2625" s="218"/>
      <c r="J2625" s="213"/>
      <c r="K2625" s="213"/>
      <c r="L2625" s="219"/>
      <c r="M2625" s="220"/>
      <c r="N2625" s="221"/>
      <c r="O2625" s="221"/>
      <c r="P2625" s="221"/>
      <c r="Q2625" s="221"/>
      <c r="R2625" s="221"/>
      <c r="S2625" s="221"/>
      <c r="T2625" s="222"/>
      <c r="AT2625" s="223" t="s">
        <v>555</v>
      </c>
      <c r="AU2625" s="223" t="s">
        <v>87</v>
      </c>
      <c r="AV2625" s="13" t="s">
        <v>87</v>
      </c>
      <c r="AW2625" s="13" t="s">
        <v>32</v>
      </c>
      <c r="AX2625" s="13" t="s">
        <v>77</v>
      </c>
      <c r="AY2625" s="223" t="s">
        <v>209</v>
      </c>
    </row>
    <row r="2626" spans="2:51" s="15" customFormat="1">
      <c r="B2626" s="246"/>
      <c r="C2626" s="247"/>
      <c r="D2626" s="214" t="s">
        <v>555</v>
      </c>
      <c r="E2626" s="248" t="s">
        <v>1</v>
      </c>
      <c r="F2626" s="249" t="s">
        <v>3195</v>
      </c>
      <c r="G2626" s="247"/>
      <c r="H2626" s="248" t="s">
        <v>1</v>
      </c>
      <c r="I2626" s="250"/>
      <c r="J2626" s="247"/>
      <c r="K2626" s="247"/>
      <c r="L2626" s="251"/>
      <c r="M2626" s="252"/>
      <c r="N2626" s="253"/>
      <c r="O2626" s="253"/>
      <c r="P2626" s="253"/>
      <c r="Q2626" s="253"/>
      <c r="R2626" s="253"/>
      <c r="S2626" s="253"/>
      <c r="T2626" s="254"/>
      <c r="AT2626" s="255" t="s">
        <v>555</v>
      </c>
      <c r="AU2626" s="255" t="s">
        <v>87</v>
      </c>
      <c r="AV2626" s="15" t="s">
        <v>85</v>
      </c>
      <c r="AW2626" s="15" t="s">
        <v>32</v>
      </c>
      <c r="AX2626" s="15" t="s">
        <v>77</v>
      </c>
      <c r="AY2626" s="255" t="s">
        <v>209</v>
      </c>
    </row>
    <row r="2627" spans="2:51" s="13" customFormat="1">
      <c r="B2627" s="212"/>
      <c r="C2627" s="213"/>
      <c r="D2627" s="214" t="s">
        <v>555</v>
      </c>
      <c r="E2627" s="215" t="s">
        <v>1</v>
      </c>
      <c r="F2627" s="216" t="s">
        <v>3196</v>
      </c>
      <c r="G2627" s="213"/>
      <c r="H2627" s="217">
        <v>1.73</v>
      </c>
      <c r="I2627" s="218"/>
      <c r="J2627" s="213"/>
      <c r="K2627" s="213"/>
      <c r="L2627" s="219"/>
      <c r="M2627" s="220"/>
      <c r="N2627" s="221"/>
      <c r="O2627" s="221"/>
      <c r="P2627" s="221"/>
      <c r="Q2627" s="221"/>
      <c r="R2627" s="221"/>
      <c r="S2627" s="221"/>
      <c r="T2627" s="222"/>
      <c r="AT2627" s="223" t="s">
        <v>555</v>
      </c>
      <c r="AU2627" s="223" t="s">
        <v>87</v>
      </c>
      <c r="AV2627" s="13" t="s">
        <v>87</v>
      </c>
      <c r="AW2627" s="13" t="s">
        <v>32</v>
      </c>
      <c r="AX2627" s="13" t="s">
        <v>77</v>
      </c>
      <c r="AY2627" s="223" t="s">
        <v>209</v>
      </c>
    </row>
    <row r="2628" spans="2:51" s="15" customFormat="1">
      <c r="B2628" s="246"/>
      <c r="C2628" s="247"/>
      <c r="D2628" s="214" t="s">
        <v>555</v>
      </c>
      <c r="E2628" s="248" t="s">
        <v>1</v>
      </c>
      <c r="F2628" s="249" t="s">
        <v>3197</v>
      </c>
      <c r="G2628" s="247"/>
      <c r="H2628" s="248" t="s">
        <v>1</v>
      </c>
      <c r="I2628" s="250"/>
      <c r="J2628" s="247"/>
      <c r="K2628" s="247"/>
      <c r="L2628" s="251"/>
      <c r="M2628" s="252"/>
      <c r="N2628" s="253"/>
      <c r="O2628" s="253"/>
      <c r="P2628" s="253"/>
      <c r="Q2628" s="253"/>
      <c r="R2628" s="253"/>
      <c r="S2628" s="253"/>
      <c r="T2628" s="254"/>
      <c r="AT2628" s="255" t="s">
        <v>555</v>
      </c>
      <c r="AU2628" s="255" t="s">
        <v>87</v>
      </c>
      <c r="AV2628" s="15" t="s">
        <v>85</v>
      </c>
      <c r="AW2628" s="15" t="s">
        <v>32</v>
      </c>
      <c r="AX2628" s="15" t="s">
        <v>77</v>
      </c>
      <c r="AY2628" s="255" t="s">
        <v>209</v>
      </c>
    </row>
    <row r="2629" spans="2:51" s="13" customFormat="1">
      <c r="B2629" s="212"/>
      <c r="C2629" s="213"/>
      <c r="D2629" s="214" t="s">
        <v>555</v>
      </c>
      <c r="E2629" s="215" t="s">
        <v>1</v>
      </c>
      <c r="F2629" s="216" t="s">
        <v>3196</v>
      </c>
      <c r="G2629" s="213"/>
      <c r="H2629" s="217">
        <v>1.73</v>
      </c>
      <c r="I2629" s="218"/>
      <c r="J2629" s="213"/>
      <c r="K2629" s="213"/>
      <c r="L2629" s="219"/>
      <c r="M2629" s="220"/>
      <c r="N2629" s="221"/>
      <c r="O2629" s="221"/>
      <c r="P2629" s="221"/>
      <c r="Q2629" s="221"/>
      <c r="R2629" s="221"/>
      <c r="S2629" s="221"/>
      <c r="T2629" s="222"/>
      <c r="AT2629" s="223" t="s">
        <v>555</v>
      </c>
      <c r="AU2629" s="223" t="s">
        <v>87</v>
      </c>
      <c r="AV2629" s="13" t="s">
        <v>87</v>
      </c>
      <c r="AW2629" s="13" t="s">
        <v>32</v>
      </c>
      <c r="AX2629" s="13" t="s">
        <v>77</v>
      </c>
      <c r="AY2629" s="223" t="s">
        <v>209</v>
      </c>
    </row>
    <row r="2630" spans="2:51" s="15" customFormat="1">
      <c r="B2630" s="246"/>
      <c r="C2630" s="247"/>
      <c r="D2630" s="214" t="s">
        <v>555</v>
      </c>
      <c r="E2630" s="248" t="s">
        <v>1</v>
      </c>
      <c r="F2630" s="249" t="s">
        <v>3198</v>
      </c>
      <c r="G2630" s="247"/>
      <c r="H2630" s="248" t="s">
        <v>1</v>
      </c>
      <c r="I2630" s="250"/>
      <c r="J2630" s="247"/>
      <c r="K2630" s="247"/>
      <c r="L2630" s="251"/>
      <c r="M2630" s="252"/>
      <c r="N2630" s="253"/>
      <c r="O2630" s="253"/>
      <c r="P2630" s="253"/>
      <c r="Q2630" s="253"/>
      <c r="R2630" s="253"/>
      <c r="S2630" s="253"/>
      <c r="T2630" s="254"/>
      <c r="AT2630" s="255" t="s">
        <v>555</v>
      </c>
      <c r="AU2630" s="255" t="s">
        <v>87</v>
      </c>
      <c r="AV2630" s="15" t="s">
        <v>85</v>
      </c>
      <c r="AW2630" s="15" t="s">
        <v>32</v>
      </c>
      <c r="AX2630" s="15" t="s">
        <v>77</v>
      </c>
      <c r="AY2630" s="255" t="s">
        <v>209</v>
      </c>
    </row>
    <row r="2631" spans="2:51" s="13" customFormat="1">
      <c r="B2631" s="212"/>
      <c r="C2631" s="213"/>
      <c r="D2631" s="214" t="s">
        <v>555</v>
      </c>
      <c r="E2631" s="215" t="s">
        <v>1</v>
      </c>
      <c r="F2631" s="216" t="s">
        <v>1434</v>
      </c>
      <c r="G2631" s="213"/>
      <c r="H2631" s="217">
        <v>1.99</v>
      </c>
      <c r="I2631" s="218"/>
      <c r="J2631" s="213"/>
      <c r="K2631" s="213"/>
      <c r="L2631" s="219"/>
      <c r="M2631" s="220"/>
      <c r="N2631" s="221"/>
      <c r="O2631" s="221"/>
      <c r="P2631" s="221"/>
      <c r="Q2631" s="221"/>
      <c r="R2631" s="221"/>
      <c r="S2631" s="221"/>
      <c r="T2631" s="222"/>
      <c r="AT2631" s="223" t="s">
        <v>555</v>
      </c>
      <c r="AU2631" s="223" t="s">
        <v>87</v>
      </c>
      <c r="AV2631" s="13" t="s">
        <v>87</v>
      </c>
      <c r="AW2631" s="13" t="s">
        <v>32</v>
      </c>
      <c r="AX2631" s="13" t="s">
        <v>77</v>
      </c>
      <c r="AY2631" s="223" t="s">
        <v>209</v>
      </c>
    </row>
    <row r="2632" spans="2:51" s="15" customFormat="1">
      <c r="B2632" s="246"/>
      <c r="C2632" s="247"/>
      <c r="D2632" s="214" t="s">
        <v>555</v>
      </c>
      <c r="E2632" s="248" t="s">
        <v>1</v>
      </c>
      <c r="F2632" s="249" t="s">
        <v>3199</v>
      </c>
      <c r="G2632" s="247"/>
      <c r="H2632" s="248" t="s">
        <v>1</v>
      </c>
      <c r="I2632" s="250"/>
      <c r="J2632" s="247"/>
      <c r="K2632" s="247"/>
      <c r="L2632" s="251"/>
      <c r="M2632" s="252"/>
      <c r="N2632" s="253"/>
      <c r="O2632" s="253"/>
      <c r="P2632" s="253"/>
      <c r="Q2632" s="253"/>
      <c r="R2632" s="253"/>
      <c r="S2632" s="253"/>
      <c r="T2632" s="254"/>
      <c r="AT2632" s="255" t="s">
        <v>555</v>
      </c>
      <c r="AU2632" s="255" t="s">
        <v>87</v>
      </c>
      <c r="AV2632" s="15" t="s">
        <v>85</v>
      </c>
      <c r="AW2632" s="15" t="s">
        <v>32</v>
      </c>
      <c r="AX2632" s="15" t="s">
        <v>77</v>
      </c>
      <c r="AY2632" s="255" t="s">
        <v>209</v>
      </c>
    </row>
    <row r="2633" spans="2:51" s="13" customFormat="1">
      <c r="B2633" s="212"/>
      <c r="C2633" s="213"/>
      <c r="D2633" s="214" t="s">
        <v>555</v>
      </c>
      <c r="E2633" s="215" t="s">
        <v>1</v>
      </c>
      <c r="F2633" s="216" t="s">
        <v>1563</v>
      </c>
      <c r="G2633" s="213"/>
      <c r="H2633" s="217">
        <v>1.1599999999999999</v>
      </c>
      <c r="I2633" s="218"/>
      <c r="J2633" s="213"/>
      <c r="K2633" s="213"/>
      <c r="L2633" s="219"/>
      <c r="M2633" s="220"/>
      <c r="N2633" s="221"/>
      <c r="O2633" s="221"/>
      <c r="P2633" s="221"/>
      <c r="Q2633" s="221"/>
      <c r="R2633" s="221"/>
      <c r="S2633" s="221"/>
      <c r="T2633" s="222"/>
      <c r="AT2633" s="223" t="s">
        <v>555</v>
      </c>
      <c r="AU2633" s="223" t="s">
        <v>87</v>
      </c>
      <c r="AV2633" s="13" t="s">
        <v>87</v>
      </c>
      <c r="AW2633" s="13" t="s">
        <v>32</v>
      </c>
      <c r="AX2633" s="13" t="s">
        <v>77</v>
      </c>
      <c r="AY2633" s="223" t="s">
        <v>209</v>
      </c>
    </row>
    <row r="2634" spans="2:51" s="15" customFormat="1">
      <c r="B2634" s="246"/>
      <c r="C2634" s="247"/>
      <c r="D2634" s="214" t="s">
        <v>555</v>
      </c>
      <c r="E2634" s="248" t="s">
        <v>1</v>
      </c>
      <c r="F2634" s="249" t="s">
        <v>3200</v>
      </c>
      <c r="G2634" s="247"/>
      <c r="H2634" s="248" t="s">
        <v>1</v>
      </c>
      <c r="I2634" s="250"/>
      <c r="J2634" s="247"/>
      <c r="K2634" s="247"/>
      <c r="L2634" s="251"/>
      <c r="M2634" s="252"/>
      <c r="N2634" s="253"/>
      <c r="O2634" s="253"/>
      <c r="P2634" s="253"/>
      <c r="Q2634" s="253"/>
      <c r="R2634" s="253"/>
      <c r="S2634" s="253"/>
      <c r="T2634" s="254"/>
      <c r="AT2634" s="255" t="s">
        <v>555</v>
      </c>
      <c r="AU2634" s="255" t="s">
        <v>87</v>
      </c>
      <c r="AV2634" s="15" t="s">
        <v>85</v>
      </c>
      <c r="AW2634" s="15" t="s">
        <v>32</v>
      </c>
      <c r="AX2634" s="15" t="s">
        <v>77</v>
      </c>
      <c r="AY2634" s="255" t="s">
        <v>209</v>
      </c>
    </row>
    <row r="2635" spans="2:51" s="13" customFormat="1">
      <c r="B2635" s="212"/>
      <c r="C2635" s="213"/>
      <c r="D2635" s="214" t="s">
        <v>555</v>
      </c>
      <c r="E2635" s="215" t="s">
        <v>1</v>
      </c>
      <c r="F2635" s="216" t="s">
        <v>1847</v>
      </c>
      <c r="G2635" s="213"/>
      <c r="H2635" s="217">
        <v>1.57</v>
      </c>
      <c r="I2635" s="218"/>
      <c r="J2635" s="213"/>
      <c r="K2635" s="213"/>
      <c r="L2635" s="219"/>
      <c r="M2635" s="220"/>
      <c r="N2635" s="221"/>
      <c r="O2635" s="221"/>
      <c r="P2635" s="221"/>
      <c r="Q2635" s="221"/>
      <c r="R2635" s="221"/>
      <c r="S2635" s="221"/>
      <c r="T2635" s="222"/>
      <c r="AT2635" s="223" t="s">
        <v>555</v>
      </c>
      <c r="AU2635" s="223" t="s">
        <v>87</v>
      </c>
      <c r="AV2635" s="13" t="s">
        <v>87</v>
      </c>
      <c r="AW2635" s="13" t="s">
        <v>32</v>
      </c>
      <c r="AX2635" s="13" t="s">
        <v>77</v>
      </c>
      <c r="AY2635" s="223" t="s">
        <v>209</v>
      </c>
    </row>
    <row r="2636" spans="2:51" s="15" customFormat="1">
      <c r="B2636" s="246"/>
      <c r="C2636" s="247"/>
      <c r="D2636" s="214" t="s">
        <v>555</v>
      </c>
      <c r="E2636" s="248" t="s">
        <v>1</v>
      </c>
      <c r="F2636" s="249" t="s">
        <v>3201</v>
      </c>
      <c r="G2636" s="247"/>
      <c r="H2636" s="248" t="s">
        <v>1</v>
      </c>
      <c r="I2636" s="250"/>
      <c r="J2636" s="247"/>
      <c r="K2636" s="247"/>
      <c r="L2636" s="251"/>
      <c r="M2636" s="252"/>
      <c r="N2636" s="253"/>
      <c r="O2636" s="253"/>
      <c r="P2636" s="253"/>
      <c r="Q2636" s="253"/>
      <c r="R2636" s="253"/>
      <c r="S2636" s="253"/>
      <c r="T2636" s="254"/>
      <c r="AT2636" s="255" t="s">
        <v>555</v>
      </c>
      <c r="AU2636" s="255" t="s">
        <v>87</v>
      </c>
      <c r="AV2636" s="15" t="s">
        <v>85</v>
      </c>
      <c r="AW2636" s="15" t="s">
        <v>32</v>
      </c>
      <c r="AX2636" s="15" t="s">
        <v>77</v>
      </c>
      <c r="AY2636" s="255" t="s">
        <v>209</v>
      </c>
    </row>
    <row r="2637" spans="2:51" s="13" customFormat="1">
      <c r="B2637" s="212"/>
      <c r="C2637" s="213"/>
      <c r="D2637" s="214" t="s">
        <v>555</v>
      </c>
      <c r="E2637" s="215" t="s">
        <v>1</v>
      </c>
      <c r="F2637" s="216" t="s">
        <v>1845</v>
      </c>
      <c r="G2637" s="213"/>
      <c r="H2637" s="217">
        <v>1.24</v>
      </c>
      <c r="I2637" s="218"/>
      <c r="J2637" s="213"/>
      <c r="K2637" s="213"/>
      <c r="L2637" s="219"/>
      <c r="M2637" s="220"/>
      <c r="N2637" s="221"/>
      <c r="O2637" s="221"/>
      <c r="P2637" s="221"/>
      <c r="Q2637" s="221"/>
      <c r="R2637" s="221"/>
      <c r="S2637" s="221"/>
      <c r="T2637" s="222"/>
      <c r="AT2637" s="223" t="s">
        <v>555</v>
      </c>
      <c r="AU2637" s="223" t="s">
        <v>87</v>
      </c>
      <c r="AV2637" s="13" t="s">
        <v>87</v>
      </c>
      <c r="AW2637" s="13" t="s">
        <v>32</v>
      </c>
      <c r="AX2637" s="13" t="s">
        <v>77</v>
      </c>
      <c r="AY2637" s="223" t="s">
        <v>209</v>
      </c>
    </row>
    <row r="2638" spans="2:51" s="15" customFormat="1">
      <c r="B2638" s="246"/>
      <c r="C2638" s="247"/>
      <c r="D2638" s="214" t="s">
        <v>555</v>
      </c>
      <c r="E2638" s="248" t="s">
        <v>1</v>
      </c>
      <c r="F2638" s="249" t="s">
        <v>3202</v>
      </c>
      <c r="G2638" s="247"/>
      <c r="H2638" s="248" t="s">
        <v>1</v>
      </c>
      <c r="I2638" s="250"/>
      <c r="J2638" s="247"/>
      <c r="K2638" s="247"/>
      <c r="L2638" s="251"/>
      <c r="M2638" s="252"/>
      <c r="N2638" s="253"/>
      <c r="O2638" s="253"/>
      <c r="P2638" s="253"/>
      <c r="Q2638" s="253"/>
      <c r="R2638" s="253"/>
      <c r="S2638" s="253"/>
      <c r="T2638" s="254"/>
      <c r="AT2638" s="255" t="s">
        <v>555</v>
      </c>
      <c r="AU2638" s="255" t="s">
        <v>87</v>
      </c>
      <c r="AV2638" s="15" t="s">
        <v>85</v>
      </c>
      <c r="AW2638" s="15" t="s">
        <v>32</v>
      </c>
      <c r="AX2638" s="15" t="s">
        <v>77</v>
      </c>
      <c r="AY2638" s="255" t="s">
        <v>209</v>
      </c>
    </row>
    <row r="2639" spans="2:51" s="13" customFormat="1">
      <c r="B2639" s="212"/>
      <c r="C2639" s="213"/>
      <c r="D2639" s="214" t="s">
        <v>555</v>
      </c>
      <c r="E2639" s="215" t="s">
        <v>1</v>
      </c>
      <c r="F2639" s="216" t="s">
        <v>1745</v>
      </c>
      <c r="G2639" s="213"/>
      <c r="H2639" s="217">
        <v>1.31</v>
      </c>
      <c r="I2639" s="218"/>
      <c r="J2639" s="213"/>
      <c r="K2639" s="213"/>
      <c r="L2639" s="219"/>
      <c r="M2639" s="220"/>
      <c r="N2639" s="221"/>
      <c r="O2639" s="221"/>
      <c r="P2639" s="221"/>
      <c r="Q2639" s="221"/>
      <c r="R2639" s="221"/>
      <c r="S2639" s="221"/>
      <c r="T2639" s="222"/>
      <c r="AT2639" s="223" t="s">
        <v>555</v>
      </c>
      <c r="AU2639" s="223" t="s">
        <v>87</v>
      </c>
      <c r="AV2639" s="13" t="s">
        <v>87</v>
      </c>
      <c r="AW2639" s="13" t="s">
        <v>32</v>
      </c>
      <c r="AX2639" s="13" t="s">
        <v>77</v>
      </c>
      <c r="AY2639" s="223" t="s">
        <v>209</v>
      </c>
    </row>
    <row r="2640" spans="2:51" s="15" customFormat="1">
      <c r="B2640" s="246"/>
      <c r="C2640" s="247"/>
      <c r="D2640" s="214" t="s">
        <v>555</v>
      </c>
      <c r="E2640" s="248" t="s">
        <v>1</v>
      </c>
      <c r="F2640" s="249" t="s">
        <v>3203</v>
      </c>
      <c r="G2640" s="247"/>
      <c r="H2640" s="248" t="s">
        <v>1</v>
      </c>
      <c r="I2640" s="250"/>
      <c r="J2640" s="247"/>
      <c r="K2640" s="247"/>
      <c r="L2640" s="251"/>
      <c r="M2640" s="252"/>
      <c r="N2640" s="253"/>
      <c r="O2640" s="253"/>
      <c r="P2640" s="253"/>
      <c r="Q2640" s="253"/>
      <c r="R2640" s="253"/>
      <c r="S2640" s="253"/>
      <c r="T2640" s="254"/>
      <c r="AT2640" s="255" t="s">
        <v>555</v>
      </c>
      <c r="AU2640" s="255" t="s">
        <v>87</v>
      </c>
      <c r="AV2640" s="15" t="s">
        <v>85</v>
      </c>
      <c r="AW2640" s="15" t="s">
        <v>32</v>
      </c>
      <c r="AX2640" s="15" t="s">
        <v>77</v>
      </c>
      <c r="AY2640" s="255" t="s">
        <v>209</v>
      </c>
    </row>
    <row r="2641" spans="2:51" s="13" customFormat="1">
      <c r="B2641" s="212"/>
      <c r="C2641" s="213"/>
      <c r="D2641" s="214" t="s">
        <v>555</v>
      </c>
      <c r="E2641" s="215" t="s">
        <v>1</v>
      </c>
      <c r="F2641" s="216" t="s">
        <v>1811</v>
      </c>
      <c r="G2641" s="213"/>
      <c r="H2641" s="217">
        <v>4.6100000000000003</v>
      </c>
      <c r="I2641" s="218"/>
      <c r="J2641" s="213"/>
      <c r="K2641" s="213"/>
      <c r="L2641" s="219"/>
      <c r="M2641" s="220"/>
      <c r="N2641" s="221"/>
      <c r="O2641" s="221"/>
      <c r="P2641" s="221"/>
      <c r="Q2641" s="221"/>
      <c r="R2641" s="221"/>
      <c r="S2641" s="221"/>
      <c r="T2641" s="222"/>
      <c r="AT2641" s="223" t="s">
        <v>555</v>
      </c>
      <c r="AU2641" s="223" t="s">
        <v>87</v>
      </c>
      <c r="AV2641" s="13" t="s">
        <v>87</v>
      </c>
      <c r="AW2641" s="13" t="s">
        <v>32</v>
      </c>
      <c r="AX2641" s="13" t="s">
        <v>77</v>
      </c>
      <c r="AY2641" s="223" t="s">
        <v>209</v>
      </c>
    </row>
    <row r="2642" spans="2:51" s="15" customFormat="1">
      <c r="B2642" s="246"/>
      <c r="C2642" s="247"/>
      <c r="D2642" s="214" t="s">
        <v>555</v>
      </c>
      <c r="E2642" s="248" t="s">
        <v>1</v>
      </c>
      <c r="F2642" s="249" t="s">
        <v>3204</v>
      </c>
      <c r="G2642" s="247"/>
      <c r="H2642" s="248" t="s">
        <v>1</v>
      </c>
      <c r="I2642" s="250"/>
      <c r="J2642" s="247"/>
      <c r="K2642" s="247"/>
      <c r="L2642" s="251"/>
      <c r="M2642" s="252"/>
      <c r="N2642" s="253"/>
      <c r="O2642" s="253"/>
      <c r="P2642" s="253"/>
      <c r="Q2642" s="253"/>
      <c r="R2642" s="253"/>
      <c r="S2642" s="253"/>
      <c r="T2642" s="254"/>
      <c r="AT2642" s="255" t="s">
        <v>555</v>
      </c>
      <c r="AU2642" s="255" t="s">
        <v>87</v>
      </c>
      <c r="AV2642" s="15" t="s">
        <v>85</v>
      </c>
      <c r="AW2642" s="15" t="s">
        <v>32</v>
      </c>
      <c r="AX2642" s="15" t="s">
        <v>77</v>
      </c>
      <c r="AY2642" s="255" t="s">
        <v>209</v>
      </c>
    </row>
    <row r="2643" spans="2:51" s="13" customFormat="1">
      <c r="B2643" s="212"/>
      <c r="C2643" s="213"/>
      <c r="D2643" s="214" t="s">
        <v>555</v>
      </c>
      <c r="E2643" s="215" t="s">
        <v>1</v>
      </c>
      <c r="F2643" s="216" t="s">
        <v>1957</v>
      </c>
      <c r="G2643" s="213"/>
      <c r="H2643" s="217">
        <v>5.75</v>
      </c>
      <c r="I2643" s="218"/>
      <c r="J2643" s="213"/>
      <c r="K2643" s="213"/>
      <c r="L2643" s="219"/>
      <c r="M2643" s="220"/>
      <c r="N2643" s="221"/>
      <c r="O2643" s="221"/>
      <c r="P2643" s="221"/>
      <c r="Q2643" s="221"/>
      <c r="R2643" s="221"/>
      <c r="S2643" s="221"/>
      <c r="T2643" s="222"/>
      <c r="AT2643" s="223" t="s">
        <v>555</v>
      </c>
      <c r="AU2643" s="223" t="s">
        <v>87</v>
      </c>
      <c r="AV2643" s="13" t="s">
        <v>87</v>
      </c>
      <c r="AW2643" s="13" t="s">
        <v>32</v>
      </c>
      <c r="AX2643" s="13" t="s">
        <v>77</v>
      </c>
      <c r="AY2643" s="223" t="s">
        <v>209</v>
      </c>
    </row>
    <row r="2644" spans="2:51" s="15" customFormat="1">
      <c r="B2644" s="246"/>
      <c r="C2644" s="247"/>
      <c r="D2644" s="214" t="s">
        <v>555</v>
      </c>
      <c r="E2644" s="248" t="s">
        <v>1</v>
      </c>
      <c r="F2644" s="249" t="s">
        <v>3205</v>
      </c>
      <c r="G2644" s="247"/>
      <c r="H2644" s="248" t="s">
        <v>1</v>
      </c>
      <c r="I2644" s="250"/>
      <c r="J2644" s="247"/>
      <c r="K2644" s="247"/>
      <c r="L2644" s="251"/>
      <c r="M2644" s="252"/>
      <c r="N2644" s="253"/>
      <c r="O2644" s="253"/>
      <c r="P2644" s="253"/>
      <c r="Q2644" s="253"/>
      <c r="R2644" s="253"/>
      <c r="S2644" s="253"/>
      <c r="T2644" s="254"/>
      <c r="AT2644" s="255" t="s">
        <v>555</v>
      </c>
      <c r="AU2644" s="255" t="s">
        <v>87</v>
      </c>
      <c r="AV2644" s="15" t="s">
        <v>85</v>
      </c>
      <c r="AW2644" s="15" t="s">
        <v>32</v>
      </c>
      <c r="AX2644" s="15" t="s">
        <v>77</v>
      </c>
      <c r="AY2644" s="255" t="s">
        <v>209</v>
      </c>
    </row>
    <row r="2645" spans="2:51" s="13" customFormat="1">
      <c r="B2645" s="212"/>
      <c r="C2645" s="213"/>
      <c r="D2645" s="214" t="s">
        <v>555</v>
      </c>
      <c r="E2645" s="215" t="s">
        <v>1</v>
      </c>
      <c r="F2645" s="216" t="s">
        <v>1950</v>
      </c>
      <c r="G2645" s="213"/>
      <c r="H2645" s="217">
        <v>1.96</v>
      </c>
      <c r="I2645" s="218"/>
      <c r="J2645" s="213"/>
      <c r="K2645" s="213"/>
      <c r="L2645" s="219"/>
      <c r="M2645" s="220"/>
      <c r="N2645" s="221"/>
      <c r="O2645" s="221"/>
      <c r="P2645" s="221"/>
      <c r="Q2645" s="221"/>
      <c r="R2645" s="221"/>
      <c r="S2645" s="221"/>
      <c r="T2645" s="222"/>
      <c r="AT2645" s="223" t="s">
        <v>555</v>
      </c>
      <c r="AU2645" s="223" t="s">
        <v>87</v>
      </c>
      <c r="AV2645" s="13" t="s">
        <v>87</v>
      </c>
      <c r="AW2645" s="13" t="s">
        <v>32</v>
      </c>
      <c r="AX2645" s="13" t="s">
        <v>77</v>
      </c>
      <c r="AY2645" s="223" t="s">
        <v>209</v>
      </c>
    </row>
    <row r="2646" spans="2:51" s="15" customFormat="1">
      <c r="B2646" s="246"/>
      <c r="C2646" s="247"/>
      <c r="D2646" s="214" t="s">
        <v>555</v>
      </c>
      <c r="E2646" s="248" t="s">
        <v>1</v>
      </c>
      <c r="F2646" s="249" t="s">
        <v>3206</v>
      </c>
      <c r="G2646" s="247"/>
      <c r="H2646" s="248" t="s">
        <v>1</v>
      </c>
      <c r="I2646" s="250"/>
      <c r="J2646" s="247"/>
      <c r="K2646" s="247"/>
      <c r="L2646" s="251"/>
      <c r="M2646" s="252"/>
      <c r="N2646" s="253"/>
      <c r="O2646" s="253"/>
      <c r="P2646" s="253"/>
      <c r="Q2646" s="253"/>
      <c r="R2646" s="253"/>
      <c r="S2646" s="253"/>
      <c r="T2646" s="254"/>
      <c r="AT2646" s="255" t="s">
        <v>555</v>
      </c>
      <c r="AU2646" s="255" t="s">
        <v>87</v>
      </c>
      <c r="AV2646" s="15" t="s">
        <v>85</v>
      </c>
      <c r="AW2646" s="15" t="s">
        <v>32</v>
      </c>
      <c r="AX2646" s="15" t="s">
        <v>77</v>
      </c>
      <c r="AY2646" s="255" t="s">
        <v>209</v>
      </c>
    </row>
    <row r="2647" spans="2:51" s="13" customFormat="1">
      <c r="B2647" s="212"/>
      <c r="C2647" s="213"/>
      <c r="D2647" s="214" t="s">
        <v>555</v>
      </c>
      <c r="E2647" s="215" t="s">
        <v>1</v>
      </c>
      <c r="F2647" s="216" t="s">
        <v>1948</v>
      </c>
      <c r="G2647" s="213"/>
      <c r="H2647" s="217">
        <v>1.1100000000000001</v>
      </c>
      <c r="I2647" s="218"/>
      <c r="J2647" s="213"/>
      <c r="K2647" s="213"/>
      <c r="L2647" s="219"/>
      <c r="M2647" s="220"/>
      <c r="N2647" s="221"/>
      <c r="O2647" s="221"/>
      <c r="P2647" s="221"/>
      <c r="Q2647" s="221"/>
      <c r="R2647" s="221"/>
      <c r="S2647" s="221"/>
      <c r="T2647" s="222"/>
      <c r="AT2647" s="223" t="s">
        <v>555</v>
      </c>
      <c r="AU2647" s="223" t="s">
        <v>87</v>
      </c>
      <c r="AV2647" s="13" t="s">
        <v>87</v>
      </c>
      <c r="AW2647" s="13" t="s">
        <v>32</v>
      </c>
      <c r="AX2647" s="13" t="s">
        <v>77</v>
      </c>
      <c r="AY2647" s="223" t="s">
        <v>209</v>
      </c>
    </row>
    <row r="2648" spans="2:51" s="15" customFormat="1">
      <c r="B2648" s="246"/>
      <c r="C2648" s="247"/>
      <c r="D2648" s="214" t="s">
        <v>555</v>
      </c>
      <c r="E2648" s="248" t="s">
        <v>1</v>
      </c>
      <c r="F2648" s="249" t="s">
        <v>3207</v>
      </c>
      <c r="G2648" s="247"/>
      <c r="H2648" s="248" t="s">
        <v>1</v>
      </c>
      <c r="I2648" s="250"/>
      <c r="J2648" s="247"/>
      <c r="K2648" s="247"/>
      <c r="L2648" s="251"/>
      <c r="M2648" s="252"/>
      <c r="N2648" s="253"/>
      <c r="O2648" s="253"/>
      <c r="P2648" s="253"/>
      <c r="Q2648" s="253"/>
      <c r="R2648" s="253"/>
      <c r="S2648" s="253"/>
      <c r="T2648" s="254"/>
      <c r="AT2648" s="255" t="s">
        <v>555</v>
      </c>
      <c r="AU2648" s="255" t="s">
        <v>87</v>
      </c>
      <c r="AV2648" s="15" t="s">
        <v>85</v>
      </c>
      <c r="AW2648" s="15" t="s">
        <v>32</v>
      </c>
      <c r="AX2648" s="15" t="s">
        <v>77</v>
      </c>
      <c r="AY2648" s="255" t="s">
        <v>209</v>
      </c>
    </row>
    <row r="2649" spans="2:51" s="13" customFormat="1">
      <c r="B2649" s="212"/>
      <c r="C2649" s="213"/>
      <c r="D2649" s="214" t="s">
        <v>555</v>
      </c>
      <c r="E2649" s="215" t="s">
        <v>1</v>
      </c>
      <c r="F2649" s="216" t="s">
        <v>1950</v>
      </c>
      <c r="G2649" s="213"/>
      <c r="H2649" s="217">
        <v>1.96</v>
      </c>
      <c r="I2649" s="218"/>
      <c r="J2649" s="213"/>
      <c r="K2649" s="213"/>
      <c r="L2649" s="219"/>
      <c r="M2649" s="220"/>
      <c r="N2649" s="221"/>
      <c r="O2649" s="221"/>
      <c r="P2649" s="221"/>
      <c r="Q2649" s="221"/>
      <c r="R2649" s="221"/>
      <c r="S2649" s="221"/>
      <c r="T2649" s="222"/>
      <c r="AT2649" s="223" t="s">
        <v>555</v>
      </c>
      <c r="AU2649" s="223" t="s">
        <v>87</v>
      </c>
      <c r="AV2649" s="13" t="s">
        <v>87</v>
      </c>
      <c r="AW2649" s="13" t="s">
        <v>32</v>
      </c>
      <c r="AX2649" s="13" t="s">
        <v>77</v>
      </c>
      <c r="AY2649" s="223" t="s">
        <v>209</v>
      </c>
    </row>
    <row r="2650" spans="2:51" s="15" customFormat="1">
      <c r="B2650" s="246"/>
      <c r="C2650" s="247"/>
      <c r="D2650" s="214" t="s">
        <v>555</v>
      </c>
      <c r="E2650" s="248" t="s">
        <v>1</v>
      </c>
      <c r="F2650" s="249" t="s">
        <v>3208</v>
      </c>
      <c r="G2650" s="247"/>
      <c r="H2650" s="248" t="s">
        <v>1</v>
      </c>
      <c r="I2650" s="250"/>
      <c r="J2650" s="247"/>
      <c r="K2650" s="247"/>
      <c r="L2650" s="251"/>
      <c r="M2650" s="252"/>
      <c r="N2650" s="253"/>
      <c r="O2650" s="253"/>
      <c r="P2650" s="253"/>
      <c r="Q2650" s="253"/>
      <c r="R2650" s="253"/>
      <c r="S2650" s="253"/>
      <c r="T2650" s="254"/>
      <c r="AT2650" s="255" t="s">
        <v>555</v>
      </c>
      <c r="AU2650" s="255" t="s">
        <v>87</v>
      </c>
      <c r="AV2650" s="15" t="s">
        <v>85</v>
      </c>
      <c r="AW2650" s="15" t="s">
        <v>32</v>
      </c>
      <c r="AX2650" s="15" t="s">
        <v>77</v>
      </c>
      <c r="AY2650" s="255" t="s">
        <v>209</v>
      </c>
    </row>
    <row r="2651" spans="2:51" s="13" customFormat="1">
      <c r="B2651" s="212"/>
      <c r="C2651" s="213"/>
      <c r="D2651" s="214" t="s">
        <v>555</v>
      </c>
      <c r="E2651" s="215" t="s">
        <v>1</v>
      </c>
      <c r="F2651" s="216" t="s">
        <v>1948</v>
      </c>
      <c r="G2651" s="213"/>
      <c r="H2651" s="217">
        <v>1.1100000000000001</v>
      </c>
      <c r="I2651" s="218"/>
      <c r="J2651" s="213"/>
      <c r="K2651" s="213"/>
      <c r="L2651" s="219"/>
      <c r="M2651" s="220"/>
      <c r="N2651" s="221"/>
      <c r="O2651" s="221"/>
      <c r="P2651" s="221"/>
      <c r="Q2651" s="221"/>
      <c r="R2651" s="221"/>
      <c r="S2651" s="221"/>
      <c r="T2651" s="222"/>
      <c r="AT2651" s="223" t="s">
        <v>555</v>
      </c>
      <c r="AU2651" s="223" t="s">
        <v>87</v>
      </c>
      <c r="AV2651" s="13" t="s">
        <v>87</v>
      </c>
      <c r="AW2651" s="13" t="s">
        <v>32</v>
      </c>
      <c r="AX2651" s="13" t="s">
        <v>77</v>
      </c>
      <c r="AY2651" s="223" t="s">
        <v>209</v>
      </c>
    </row>
    <row r="2652" spans="2:51" s="15" customFormat="1">
      <c r="B2652" s="246"/>
      <c r="C2652" s="247"/>
      <c r="D2652" s="214" t="s">
        <v>555</v>
      </c>
      <c r="E2652" s="248" t="s">
        <v>1</v>
      </c>
      <c r="F2652" s="249" t="s">
        <v>3209</v>
      </c>
      <c r="G2652" s="247"/>
      <c r="H2652" s="248" t="s">
        <v>1</v>
      </c>
      <c r="I2652" s="250"/>
      <c r="J2652" s="247"/>
      <c r="K2652" s="247"/>
      <c r="L2652" s="251"/>
      <c r="M2652" s="252"/>
      <c r="N2652" s="253"/>
      <c r="O2652" s="253"/>
      <c r="P2652" s="253"/>
      <c r="Q2652" s="253"/>
      <c r="R2652" s="253"/>
      <c r="S2652" s="253"/>
      <c r="T2652" s="254"/>
      <c r="AT2652" s="255" t="s">
        <v>555</v>
      </c>
      <c r="AU2652" s="255" t="s">
        <v>87</v>
      </c>
      <c r="AV2652" s="15" t="s">
        <v>85</v>
      </c>
      <c r="AW2652" s="15" t="s">
        <v>32</v>
      </c>
      <c r="AX2652" s="15" t="s">
        <v>77</v>
      </c>
      <c r="AY2652" s="255" t="s">
        <v>209</v>
      </c>
    </row>
    <row r="2653" spans="2:51" s="13" customFormat="1">
      <c r="B2653" s="212"/>
      <c r="C2653" s="213"/>
      <c r="D2653" s="214" t="s">
        <v>555</v>
      </c>
      <c r="E2653" s="215" t="s">
        <v>1</v>
      </c>
      <c r="F2653" s="216" t="s">
        <v>1434</v>
      </c>
      <c r="G2653" s="213"/>
      <c r="H2653" s="217">
        <v>1.99</v>
      </c>
      <c r="I2653" s="218"/>
      <c r="J2653" s="213"/>
      <c r="K2653" s="213"/>
      <c r="L2653" s="219"/>
      <c r="M2653" s="220"/>
      <c r="N2653" s="221"/>
      <c r="O2653" s="221"/>
      <c r="P2653" s="221"/>
      <c r="Q2653" s="221"/>
      <c r="R2653" s="221"/>
      <c r="S2653" s="221"/>
      <c r="T2653" s="222"/>
      <c r="AT2653" s="223" t="s">
        <v>555</v>
      </c>
      <c r="AU2653" s="223" t="s">
        <v>87</v>
      </c>
      <c r="AV2653" s="13" t="s">
        <v>87</v>
      </c>
      <c r="AW2653" s="13" t="s">
        <v>32</v>
      </c>
      <c r="AX2653" s="13" t="s">
        <v>77</v>
      </c>
      <c r="AY2653" s="223" t="s">
        <v>209</v>
      </c>
    </row>
    <row r="2654" spans="2:51" s="15" customFormat="1">
      <c r="B2654" s="246"/>
      <c r="C2654" s="247"/>
      <c r="D2654" s="214" t="s">
        <v>555</v>
      </c>
      <c r="E2654" s="248" t="s">
        <v>1</v>
      </c>
      <c r="F2654" s="249" t="s">
        <v>3210</v>
      </c>
      <c r="G2654" s="247"/>
      <c r="H2654" s="248" t="s">
        <v>1</v>
      </c>
      <c r="I2654" s="250"/>
      <c r="J2654" s="247"/>
      <c r="K2654" s="247"/>
      <c r="L2654" s="251"/>
      <c r="M2654" s="252"/>
      <c r="N2654" s="253"/>
      <c r="O2654" s="253"/>
      <c r="P2654" s="253"/>
      <c r="Q2654" s="253"/>
      <c r="R2654" s="253"/>
      <c r="S2654" s="253"/>
      <c r="T2654" s="254"/>
      <c r="AT2654" s="255" t="s">
        <v>555</v>
      </c>
      <c r="AU2654" s="255" t="s">
        <v>87</v>
      </c>
      <c r="AV2654" s="15" t="s">
        <v>85</v>
      </c>
      <c r="AW2654" s="15" t="s">
        <v>32</v>
      </c>
      <c r="AX2654" s="15" t="s">
        <v>77</v>
      </c>
      <c r="AY2654" s="255" t="s">
        <v>209</v>
      </c>
    </row>
    <row r="2655" spans="2:51" s="13" customFormat="1">
      <c r="B2655" s="212"/>
      <c r="C2655" s="213"/>
      <c r="D2655" s="214" t="s">
        <v>555</v>
      </c>
      <c r="E2655" s="215" t="s">
        <v>1</v>
      </c>
      <c r="F2655" s="216" t="s">
        <v>3196</v>
      </c>
      <c r="G2655" s="213"/>
      <c r="H2655" s="217">
        <v>1.73</v>
      </c>
      <c r="I2655" s="218"/>
      <c r="J2655" s="213"/>
      <c r="K2655" s="213"/>
      <c r="L2655" s="219"/>
      <c r="M2655" s="220"/>
      <c r="N2655" s="221"/>
      <c r="O2655" s="221"/>
      <c r="P2655" s="221"/>
      <c r="Q2655" s="221"/>
      <c r="R2655" s="221"/>
      <c r="S2655" s="221"/>
      <c r="T2655" s="222"/>
      <c r="AT2655" s="223" t="s">
        <v>555</v>
      </c>
      <c r="AU2655" s="223" t="s">
        <v>87</v>
      </c>
      <c r="AV2655" s="13" t="s">
        <v>87</v>
      </c>
      <c r="AW2655" s="13" t="s">
        <v>32</v>
      </c>
      <c r="AX2655" s="13" t="s">
        <v>77</v>
      </c>
      <c r="AY2655" s="223" t="s">
        <v>209</v>
      </c>
    </row>
    <row r="2656" spans="2:51" s="15" customFormat="1">
      <c r="B2656" s="246"/>
      <c r="C2656" s="247"/>
      <c r="D2656" s="214" t="s">
        <v>555</v>
      </c>
      <c r="E2656" s="248" t="s">
        <v>1</v>
      </c>
      <c r="F2656" s="249" t="s">
        <v>3211</v>
      </c>
      <c r="G2656" s="247"/>
      <c r="H2656" s="248" t="s">
        <v>1</v>
      </c>
      <c r="I2656" s="250"/>
      <c r="J2656" s="247"/>
      <c r="K2656" s="247"/>
      <c r="L2656" s="251"/>
      <c r="M2656" s="252"/>
      <c r="N2656" s="253"/>
      <c r="O2656" s="253"/>
      <c r="P2656" s="253"/>
      <c r="Q2656" s="253"/>
      <c r="R2656" s="253"/>
      <c r="S2656" s="253"/>
      <c r="T2656" s="254"/>
      <c r="AT2656" s="255" t="s">
        <v>555</v>
      </c>
      <c r="AU2656" s="255" t="s">
        <v>87</v>
      </c>
      <c r="AV2656" s="15" t="s">
        <v>85</v>
      </c>
      <c r="AW2656" s="15" t="s">
        <v>32</v>
      </c>
      <c r="AX2656" s="15" t="s">
        <v>77</v>
      </c>
      <c r="AY2656" s="255" t="s">
        <v>209</v>
      </c>
    </row>
    <row r="2657" spans="2:51" s="13" customFormat="1">
      <c r="B2657" s="212"/>
      <c r="C2657" s="213"/>
      <c r="D2657" s="214" t="s">
        <v>555</v>
      </c>
      <c r="E2657" s="215" t="s">
        <v>1</v>
      </c>
      <c r="F2657" s="216" t="s">
        <v>3196</v>
      </c>
      <c r="G2657" s="213"/>
      <c r="H2657" s="217">
        <v>1.73</v>
      </c>
      <c r="I2657" s="218"/>
      <c r="J2657" s="213"/>
      <c r="K2657" s="213"/>
      <c r="L2657" s="219"/>
      <c r="M2657" s="220"/>
      <c r="N2657" s="221"/>
      <c r="O2657" s="221"/>
      <c r="P2657" s="221"/>
      <c r="Q2657" s="221"/>
      <c r="R2657" s="221"/>
      <c r="S2657" s="221"/>
      <c r="T2657" s="222"/>
      <c r="AT2657" s="223" t="s">
        <v>555</v>
      </c>
      <c r="AU2657" s="223" t="s">
        <v>87</v>
      </c>
      <c r="AV2657" s="13" t="s">
        <v>87</v>
      </c>
      <c r="AW2657" s="13" t="s">
        <v>32</v>
      </c>
      <c r="AX2657" s="13" t="s">
        <v>77</v>
      </c>
      <c r="AY2657" s="223" t="s">
        <v>209</v>
      </c>
    </row>
    <row r="2658" spans="2:51" s="15" customFormat="1">
      <c r="B2658" s="246"/>
      <c r="C2658" s="247"/>
      <c r="D2658" s="214" t="s">
        <v>555</v>
      </c>
      <c r="E2658" s="248" t="s">
        <v>1</v>
      </c>
      <c r="F2658" s="249" t="s">
        <v>3212</v>
      </c>
      <c r="G2658" s="247"/>
      <c r="H2658" s="248" t="s">
        <v>1</v>
      </c>
      <c r="I2658" s="250"/>
      <c r="J2658" s="247"/>
      <c r="K2658" s="247"/>
      <c r="L2658" s="251"/>
      <c r="M2658" s="252"/>
      <c r="N2658" s="253"/>
      <c r="O2658" s="253"/>
      <c r="P2658" s="253"/>
      <c r="Q2658" s="253"/>
      <c r="R2658" s="253"/>
      <c r="S2658" s="253"/>
      <c r="T2658" s="254"/>
      <c r="AT2658" s="255" t="s">
        <v>555</v>
      </c>
      <c r="AU2658" s="255" t="s">
        <v>87</v>
      </c>
      <c r="AV2658" s="15" t="s">
        <v>85</v>
      </c>
      <c r="AW2658" s="15" t="s">
        <v>32</v>
      </c>
      <c r="AX2658" s="15" t="s">
        <v>77</v>
      </c>
      <c r="AY2658" s="255" t="s">
        <v>209</v>
      </c>
    </row>
    <row r="2659" spans="2:51" s="13" customFormat="1">
      <c r="B2659" s="212"/>
      <c r="C2659" s="213"/>
      <c r="D2659" s="214" t="s">
        <v>555</v>
      </c>
      <c r="E2659" s="215" t="s">
        <v>1</v>
      </c>
      <c r="F2659" s="216" t="s">
        <v>3194</v>
      </c>
      <c r="G2659" s="213"/>
      <c r="H2659" s="217">
        <v>1.98</v>
      </c>
      <c r="I2659" s="218"/>
      <c r="J2659" s="213"/>
      <c r="K2659" s="213"/>
      <c r="L2659" s="219"/>
      <c r="M2659" s="220"/>
      <c r="N2659" s="221"/>
      <c r="O2659" s="221"/>
      <c r="P2659" s="221"/>
      <c r="Q2659" s="221"/>
      <c r="R2659" s="221"/>
      <c r="S2659" s="221"/>
      <c r="T2659" s="222"/>
      <c r="AT2659" s="223" t="s">
        <v>555</v>
      </c>
      <c r="AU2659" s="223" t="s">
        <v>87</v>
      </c>
      <c r="AV2659" s="13" t="s">
        <v>87</v>
      </c>
      <c r="AW2659" s="13" t="s">
        <v>32</v>
      </c>
      <c r="AX2659" s="13" t="s">
        <v>77</v>
      </c>
      <c r="AY2659" s="223" t="s">
        <v>209</v>
      </c>
    </row>
    <row r="2660" spans="2:51" s="15" customFormat="1">
      <c r="B2660" s="246"/>
      <c r="C2660" s="247"/>
      <c r="D2660" s="214" t="s">
        <v>555</v>
      </c>
      <c r="E2660" s="248" t="s">
        <v>1</v>
      </c>
      <c r="F2660" s="249" t="s">
        <v>3213</v>
      </c>
      <c r="G2660" s="247"/>
      <c r="H2660" s="248" t="s">
        <v>1</v>
      </c>
      <c r="I2660" s="250"/>
      <c r="J2660" s="247"/>
      <c r="K2660" s="247"/>
      <c r="L2660" s="251"/>
      <c r="M2660" s="252"/>
      <c r="N2660" s="253"/>
      <c r="O2660" s="253"/>
      <c r="P2660" s="253"/>
      <c r="Q2660" s="253"/>
      <c r="R2660" s="253"/>
      <c r="S2660" s="253"/>
      <c r="T2660" s="254"/>
      <c r="AT2660" s="255" t="s">
        <v>555</v>
      </c>
      <c r="AU2660" s="255" t="s">
        <v>87</v>
      </c>
      <c r="AV2660" s="15" t="s">
        <v>85</v>
      </c>
      <c r="AW2660" s="15" t="s">
        <v>32</v>
      </c>
      <c r="AX2660" s="15" t="s">
        <v>77</v>
      </c>
      <c r="AY2660" s="255" t="s">
        <v>209</v>
      </c>
    </row>
    <row r="2661" spans="2:51" s="13" customFormat="1">
      <c r="B2661" s="212"/>
      <c r="C2661" s="213"/>
      <c r="D2661" s="214" t="s">
        <v>555</v>
      </c>
      <c r="E2661" s="215" t="s">
        <v>1</v>
      </c>
      <c r="F2661" s="216" t="s">
        <v>1563</v>
      </c>
      <c r="G2661" s="213"/>
      <c r="H2661" s="217">
        <v>1.1599999999999999</v>
      </c>
      <c r="I2661" s="218"/>
      <c r="J2661" s="213"/>
      <c r="K2661" s="213"/>
      <c r="L2661" s="219"/>
      <c r="M2661" s="220"/>
      <c r="N2661" s="221"/>
      <c r="O2661" s="221"/>
      <c r="P2661" s="221"/>
      <c r="Q2661" s="221"/>
      <c r="R2661" s="221"/>
      <c r="S2661" s="221"/>
      <c r="T2661" s="222"/>
      <c r="AT2661" s="223" t="s">
        <v>555</v>
      </c>
      <c r="AU2661" s="223" t="s">
        <v>87</v>
      </c>
      <c r="AV2661" s="13" t="s">
        <v>87</v>
      </c>
      <c r="AW2661" s="13" t="s">
        <v>32</v>
      </c>
      <c r="AX2661" s="13" t="s">
        <v>77</v>
      </c>
      <c r="AY2661" s="223" t="s">
        <v>209</v>
      </c>
    </row>
    <row r="2662" spans="2:51" s="15" customFormat="1">
      <c r="B2662" s="246"/>
      <c r="C2662" s="247"/>
      <c r="D2662" s="214" t="s">
        <v>555</v>
      </c>
      <c r="E2662" s="248" t="s">
        <v>1</v>
      </c>
      <c r="F2662" s="249" t="s">
        <v>3214</v>
      </c>
      <c r="G2662" s="247"/>
      <c r="H2662" s="248" t="s">
        <v>1</v>
      </c>
      <c r="I2662" s="250"/>
      <c r="J2662" s="247"/>
      <c r="K2662" s="247"/>
      <c r="L2662" s="251"/>
      <c r="M2662" s="252"/>
      <c r="N2662" s="253"/>
      <c r="O2662" s="253"/>
      <c r="P2662" s="253"/>
      <c r="Q2662" s="253"/>
      <c r="R2662" s="253"/>
      <c r="S2662" s="253"/>
      <c r="T2662" s="254"/>
      <c r="AT2662" s="255" t="s">
        <v>555</v>
      </c>
      <c r="AU2662" s="255" t="s">
        <v>87</v>
      </c>
      <c r="AV2662" s="15" t="s">
        <v>85</v>
      </c>
      <c r="AW2662" s="15" t="s">
        <v>32</v>
      </c>
      <c r="AX2662" s="15" t="s">
        <v>77</v>
      </c>
      <c r="AY2662" s="255" t="s">
        <v>209</v>
      </c>
    </row>
    <row r="2663" spans="2:51" s="13" customFormat="1">
      <c r="B2663" s="212"/>
      <c r="C2663" s="213"/>
      <c r="D2663" s="214" t="s">
        <v>555</v>
      </c>
      <c r="E2663" s="215" t="s">
        <v>1</v>
      </c>
      <c r="F2663" s="216" t="s">
        <v>1706</v>
      </c>
      <c r="G2663" s="213"/>
      <c r="H2663" s="217">
        <v>1.28</v>
      </c>
      <c r="I2663" s="218"/>
      <c r="J2663" s="213"/>
      <c r="K2663" s="213"/>
      <c r="L2663" s="219"/>
      <c r="M2663" s="220"/>
      <c r="N2663" s="221"/>
      <c r="O2663" s="221"/>
      <c r="P2663" s="221"/>
      <c r="Q2663" s="221"/>
      <c r="R2663" s="221"/>
      <c r="S2663" s="221"/>
      <c r="T2663" s="222"/>
      <c r="AT2663" s="223" t="s">
        <v>555</v>
      </c>
      <c r="AU2663" s="223" t="s">
        <v>87</v>
      </c>
      <c r="AV2663" s="13" t="s">
        <v>87</v>
      </c>
      <c r="AW2663" s="13" t="s">
        <v>32</v>
      </c>
      <c r="AX2663" s="13" t="s">
        <v>77</v>
      </c>
      <c r="AY2663" s="223" t="s">
        <v>209</v>
      </c>
    </row>
    <row r="2664" spans="2:51" s="15" customFormat="1">
      <c r="B2664" s="246"/>
      <c r="C2664" s="247"/>
      <c r="D2664" s="214" t="s">
        <v>555</v>
      </c>
      <c r="E2664" s="248" t="s">
        <v>1</v>
      </c>
      <c r="F2664" s="249" t="s">
        <v>3215</v>
      </c>
      <c r="G2664" s="247"/>
      <c r="H2664" s="248" t="s">
        <v>1</v>
      </c>
      <c r="I2664" s="250"/>
      <c r="J2664" s="247"/>
      <c r="K2664" s="247"/>
      <c r="L2664" s="251"/>
      <c r="M2664" s="252"/>
      <c r="N2664" s="253"/>
      <c r="O2664" s="253"/>
      <c r="P2664" s="253"/>
      <c r="Q2664" s="253"/>
      <c r="R2664" s="253"/>
      <c r="S2664" s="253"/>
      <c r="T2664" s="254"/>
      <c r="AT2664" s="255" t="s">
        <v>555</v>
      </c>
      <c r="AU2664" s="255" t="s">
        <v>87</v>
      </c>
      <c r="AV2664" s="15" t="s">
        <v>85</v>
      </c>
      <c r="AW2664" s="15" t="s">
        <v>32</v>
      </c>
      <c r="AX2664" s="15" t="s">
        <v>77</v>
      </c>
      <c r="AY2664" s="255" t="s">
        <v>209</v>
      </c>
    </row>
    <row r="2665" spans="2:51" s="13" customFormat="1">
      <c r="B2665" s="212"/>
      <c r="C2665" s="213"/>
      <c r="D2665" s="214" t="s">
        <v>555</v>
      </c>
      <c r="E2665" s="215" t="s">
        <v>1</v>
      </c>
      <c r="F2665" s="216" t="s">
        <v>3216</v>
      </c>
      <c r="G2665" s="213"/>
      <c r="H2665" s="217">
        <v>5.41</v>
      </c>
      <c r="I2665" s="218"/>
      <c r="J2665" s="213"/>
      <c r="K2665" s="213"/>
      <c r="L2665" s="219"/>
      <c r="M2665" s="220"/>
      <c r="N2665" s="221"/>
      <c r="O2665" s="221"/>
      <c r="P2665" s="221"/>
      <c r="Q2665" s="221"/>
      <c r="R2665" s="221"/>
      <c r="S2665" s="221"/>
      <c r="T2665" s="222"/>
      <c r="AT2665" s="223" t="s">
        <v>555</v>
      </c>
      <c r="AU2665" s="223" t="s">
        <v>87</v>
      </c>
      <c r="AV2665" s="13" t="s">
        <v>87</v>
      </c>
      <c r="AW2665" s="13" t="s">
        <v>32</v>
      </c>
      <c r="AX2665" s="13" t="s">
        <v>77</v>
      </c>
      <c r="AY2665" s="223" t="s">
        <v>209</v>
      </c>
    </row>
    <row r="2666" spans="2:51" s="15" customFormat="1">
      <c r="B2666" s="246"/>
      <c r="C2666" s="247"/>
      <c r="D2666" s="214" t="s">
        <v>555</v>
      </c>
      <c r="E2666" s="248" t="s">
        <v>1</v>
      </c>
      <c r="F2666" s="249" t="s">
        <v>3217</v>
      </c>
      <c r="G2666" s="247"/>
      <c r="H2666" s="248" t="s">
        <v>1</v>
      </c>
      <c r="I2666" s="250"/>
      <c r="J2666" s="247"/>
      <c r="K2666" s="247"/>
      <c r="L2666" s="251"/>
      <c r="M2666" s="252"/>
      <c r="N2666" s="253"/>
      <c r="O2666" s="253"/>
      <c r="P2666" s="253"/>
      <c r="Q2666" s="253"/>
      <c r="R2666" s="253"/>
      <c r="S2666" s="253"/>
      <c r="T2666" s="254"/>
      <c r="AT2666" s="255" t="s">
        <v>555</v>
      </c>
      <c r="AU2666" s="255" t="s">
        <v>87</v>
      </c>
      <c r="AV2666" s="15" t="s">
        <v>85</v>
      </c>
      <c r="AW2666" s="15" t="s">
        <v>32</v>
      </c>
      <c r="AX2666" s="15" t="s">
        <v>77</v>
      </c>
      <c r="AY2666" s="255" t="s">
        <v>209</v>
      </c>
    </row>
    <row r="2667" spans="2:51" s="13" customFormat="1">
      <c r="B2667" s="212"/>
      <c r="C2667" s="213"/>
      <c r="D2667" s="214" t="s">
        <v>555</v>
      </c>
      <c r="E2667" s="215" t="s">
        <v>1</v>
      </c>
      <c r="F2667" s="216" t="s">
        <v>3218</v>
      </c>
      <c r="G2667" s="213"/>
      <c r="H2667" s="217">
        <v>1.71</v>
      </c>
      <c r="I2667" s="218"/>
      <c r="J2667" s="213"/>
      <c r="K2667" s="213"/>
      <c r="L2667" s="219"/>
      <c r="M2667" s="220"/>
      <c r="N2667" s="221"/>
      <c r="O2667" s="221"/>
      <c r="P2667" s="221"/>
      <c r="Q2667" s="221"/>
      <c r="R2667" s="221"/>
      <c r="S2667" s="221"/>
      <c r="T2667" s="222"/>
      <c r="AT2667" s="223" t="s">
        <v>555</v>
      </c>
      <c r="AU2667" s="223" t="s">
        <v>87</v>
      </c>
      <c r="AV2667" s="13" t="s">
        <v>87</v>
      </c>
      <c r="AW2667" s="13" t="s">
        <v>32</v>
      </c>
      <c r="AX2667" s="13" t="s">
        <v>77</v>
      </c>
      <c r="AY2667" s="223" t="s">
        <v>209</v>
      </c>
    </row>
    <row r="2668" spans="2:51" s="15" customFormat="1">
      <c r="B2668" s="246"/>
      <c r="C2668" s="247"/>
      <c r="D2668" s="214" t="s">
        <v>555</v>
      </c>
      <c r="E2668" s="248" t="s">
        <v>1</v>
      </c>
      <c r="F2668" s="249" t="s">
        <v>3219</v>
      </c>
      <c r="G2668" s="247"/>
      <c r="H2668" s="248" t="s">
        <v>1</v>
      </c>
      <c r="I2668" s="250"/>
      <c r="J2668" s="247"/>
      <c r="K2668" s="247"/>
      <c r="L2668" s="251"/>
      <c r="M2668" s="252"/>
      <c r="N2668" s="253"/>
      <c r="O2668" s="253"/>
      <c r="P2668" s="253"/>
      <c r="Q2668" s="253"/>
      <c r="R2668" s="253"/>
      <c r="S2668" s="253"/>
      <c r="T2668" s="254"/>
      <c r="AT2668" s="255" t="s">
        <v>555</v>
      </c>
      <c r="AU2668" s="255" t="s">
        <v>87</v>
      </c>
      <c r="AV2668" s="15" t="s">
        <v>85</v>
      </c>
      <c r="AW2668" s="15" t="s">
        <v>32</v>
      </c>
      <c r="AX2668" s="15" t="s">
        <v>77</v>
      </c>
      <c r="AY2668" s="255" t="s">
        <v>209</v>
      </c>
    </row>
    <row r="2669" spans="2:51" s="13" customFormat="1">
      <c r="B2669" s="212"/>
      <c r="C2669" s="213"/>
      <c r="D2669" s="214" t="s">
        <v>555</v>
      </c>
      <c r="E2669" s="215" t="s">
        <v>1</v>
      </c>
      <c r="F2669" s="216" t="s">
        <v>3175</v>
      </c>
      <c r="G2669" s="213"/>
      <c r="H2669" s="217">
        <v>1.22</v>
      </c>
      <c r="I2669" s="218"/>
      <c r="J2669" s="213"/>
      <c r="K2669" s="213"/>
      <c r="L2669" s="219"/>
      <c r="M2669" s="220"/>
      <c r="N2669" s="221"/>
      <c r="O2669" s="221"/>
      <c r="P2669" s="221"/>
      <c r="Q2669" s="221"/>
      <c r="R2669" s="221"/>
      <c r="S2669" s="221"/>
      <c r="T2669" s="222"/>
      <c r="AT2669" s="223" t="s">
        <v>555</v>
      </c>
      <c r="AU2669" s="223" t="s">
        <v>87</v>
      </c>
      <c r="AV2669" s="13" t="s">
        <v>87</v>
      </c>
      <c r="AW2669" s="13" t="s">
        <v>32</v>
      </c>
      <c r="AX2669" s="13" t="s">
        <v>77</v>
      </c>
      <c r="AY2669" s="223" t="s">
        <v>209</v>
      </c>
    </row>
    <row r="2670" spans="2:51" s="15" customFormat="1">
      <c r="B2670" s="246"/>
      <c r="C2670" s="247"/>
      <c r="D2670" s="214" t="s">
        <v>555</v>
      </c>
      <c r="E2670" s="248" t="s">
        <v>1</v>
      </c>
      <c r="F2670" s="249" t="s">
        <v>3220</v>
      </c>
      <c r="G2670" s="247"/>
      <c r="H2670" s="248" t="s">
        <v>1</v>
      </c>
      <c r="I2670" s="250"/>
      <c r="J2670" s="247"/>
      <c r="K2670" s="247"/>
      <c r="L2670" s="251"/>
      <c r="M2670" s="252"/>
      <c r="N2670" s="253"/>
      <c r="O2670" s="253"/>
      <c r="P2670" s="253"/>
      <c r="Q2670" s="253"/>
      <c r="R2670" s="253"/>
      <c r="S2670" s="253"/>
      <c r="T2670" s="254"/>
      <c r="AT2670" s="255" t="s">
        <v>555</v>
      </c>
      <c r="AU2670" s="255" t="s">
        <v>87</v>
      </c>
      <c r="AV2670" s="15" t="s">
        <v>85</v>
      </c>
      <c r="AW2670" s="15" t="s">
        <v>32</v>
      </c>
      <c r="AX2670" s="15" t="s">
        <v>77</v>
      </c>
      <c r="AY2670" s="255" t="s">
        <v>209</v>
      </c>
    </row>
    <row r="2671" spans="2:51" s="13" customFormat="1">
      <c r="B2671" s="212"/>
      <c r="C2671" s="213"/>
      <c r="D2671" s="214" t="s">
        <v>555</v>
      </c>
      <c r="E2671" s="215" t="s">
        <v>1</v>
      </c>
      <c r="F2671" s="216" t="s">
        <v>3175</v>
      </c>
      <c r="G2671" s="213"/>
      <c r="H2671" s="217">
        <v>1.22</v>
      </c>
      <c r="I2671" s="218"/>
      <c r="J2671" s="213"/>
      <c r="K2671" s="213"/>
      <c r="L2671" s="219"/>
      <c r="M2671" s="220"/>
      <c r="N2671" s="221"/>
      <c r="O2671" s="221"/>
      <c r="P2671" s="221"/>
      <c r="Q2671" s="221"/>
      <c r="R2671" s="221"/>
      <c r="S2671" s="221"/>
      <c r="T2671" s="222"/>
      <c r="AT2671" s="223" t="s">
        <v>555</v>
      </c>
      <c r="AU2671" s="223" t="s">
        <v>87</v>
      </c>
      <c r="AV2671" s="13" t="s">
        <v>87</v>
      </c>
      <c r="AW2671" s="13" t="s">
        <v>32</v>
      </c>
      <c r="AX2671" s="13" t="s">
        <v>77</v>
      </c>
      <c r="AY2671" s="223" t="s">
        <v>209</v>
      </c>
    </row>
    <row r="2672" spans="2:51" s="15" customFormat="1">
      <c r="B2672" s="246"/>
      <c r="C2672" s="247"/>
      <c r="D2672" s="214" t="s">
        <v>555</v>
      </c>
      <c r="E2672" s="248" t="s">
        <v>1</v>
      </c>
      <c r="F2672" s="249" t="s">
        <v>3221</v>
      </c>
      <c r="G2672" s="247"/>
      <c r="H2672" s="248" t="s">
        <v>1</v>
      </c>
      <c r="I2672" s="250"/>
      <c r="J2672" s="247"/>
      <c r="K2672" s="247"/>
      <c r="L2672" s="251"/>
      <c r="M2672" s="252"/>
      <c r="N2672" s="253"/>
      <c r="O2672" s="253"/>
      <c r="P2672" s="253"/>
      <c r="Q2672" s="253"/>
      <c r="R2672" s="253"/>
      <c r="S2672" s="253"/>
      <c r="T2672" s="254"/>
      <c r="AT2672" s="255" t="s">
        <v>555</v>
      </c>
      <c r="AU2672" s="255" t="s">
        <v>87</v>
      </c>
      <c r="AV2672" s="15" t="s">
        <v>85</v>
      </c>
      <c r="AW2672" s="15" t="s">
        <v>32</v>
      </c>
      <c r="AX2672" s="15" t="s">
        <v>77</v>
      </c>
      <c r="AY2672" s="255" t="s">
        <v>209</v>
      </c>
    </row>
    <row r="2673" spans="2:51" s="13" customFormat="1">
      <c r="B2673" s="212"/>
      <c r="C2673" s="213"/>
      <c r="D2673" s="214" t="s">
        <v>555</v>
      </c>
      <c r="E2673" s="215" t="s">
        <v>1</v>
      </c>
      <c r="F2673" s="216" t="s">
        <v>3218</v>
      </c>
      <c r="G2673" s="213"/>
      <c r="H2673" s="217">
        <v>1.71</v>
      </c>
      <c r="I2673" s="218"/>
      <c r="J2673" s="213"/>
      <c r="K2673" s="213"/>
      <c r="L2673" s="219"/>
      <c r="M2673" s="220"/>
      <c r="N2673" s="221"/>
      <c r="O2673" s="221"/>
      <c r="P2673" s="221"/>
      <c r="Q2673" s="221"/>
      <c r="R2673" s="221"/>
      <c r="S2673" s="221"/>
      <c r="T2673" s="222"/>
      <c r="AT2673" s="223" t="s">
        <v>555</v>
      </c>
      <c r="AU2673" s="223" t="s">
        <v>87</v>
      </c>
      <c r="AV2673" s="13" t="s">
        <v>87</v>
      </c>
      <c r="AW2673" s="13" t="s">
        <v>32</v>
      </c>
      <c r="AX2673" s="13" t="s">
        <v>77</v>
      </c>
      <c r="AY2673" s="223" t="s">
        <v>209</v>
      </c>
    </row>
    <row r="2674" spans="2:51" s="15" customFormat="1">
      <c r="B2674" s="246"/>
      <c r="C2674" s="247"/>
      <c r="D2674" s="214" t="s">
        <v>555</v>
      </c>
      <c r="E2674" s="248" t="s">
        <v>1</v>
      </c>
      <c r="F2674" s="249" t="s">
        <v>3222</v>
      </c>
      <c r="G2674" s="247"/>
      <c r="H2674" s="248" t="s">
        <v>1</v>
      </c>
      <c r="I2674" s="250"/>
      <c r="J2674" s="247"/>
      <c r="K2674" s="247"/>
      <c r="L2674" s="251"/>
      <c r="M2674" s="252"/>
      <c r="N2674" s="253"/>
      <c r="O2674" s="253"/>
      <c r="P2674" s="253"/>
      <c r="Q2674" s="253"/>
      <c r="R2674" s="253"/>
      <c r="S2674" s="253"/>
      <c r="T2674" s="254"/>
      <c r="AT2674" s="255" t="s">
        <v>555</v>
      </c>
      <c r="AU2674" s="255" t="s">
        <v>87</v>
      </c>
      <c r="AV2674" s="15" t="s">
        <v>85</v>
      </c>
      <c r="AW2674" s="15" t="s">
        <v>32</v>
      </c>
      <c r="AX2674" s="15" t="s">
        <v>77</v>
      </c>
      <c r="AY2674" s="255" t="s">
        <v>209</v>
      </c>
    </row>
    <row r="2675" spans="2:51" s="13" customFormat="1">
      <c r="B2675" s="212"/>
      <c r="C2675" s="213"/>
      <c r="D2675" s="214" t="s">
        <v>555</v>
      </c>
      <c r="E2675" s="215" t="s">
        <v>1</v>
      </c>
      <c r="F2675" s="216" t="s">
        <v>2005</v>
      </c>
      <c r="G2675" s="213"/>
      <c r="H2675" s="217">
        <v>3.52</v>
      </c>
      <c r="I2675" s="218"/>
      <c r="J2675" s="213"/>
      <c r="K2675" s="213"/>
      <c r="L2675" s="219"/>
      <c r="M2675" s="220"/>
      <c r="N2675" s="221"/>
      <c r="O2675" s="221"/>
      <c r="P2675" s="221"/>
      <c r="Q2675" s="221"/>
      <c r="R2675" s="221"/>
      <c r="S2675" s="221"/>
      <c r="T2675" s="222"/>
      <c r="AT2675" s="223" t="s">
        <v>555</v>
      </c>
      <c r="AU2675" s="223" t="s">
        <v>87</v>
      </c>
      <c r="AV2675" s="13" t="s">
        <v>87</v>
      </c>
      <c r="AW2675" s="13" t="s">
        <v>32</v>
      </c>
      <c r="AX2675" s="13" t="s">
        <v>77</v>
      </c>
      <c r="AY2675" s="223" t="s">
        <v>209</v>
      </c>
    </row>
    <row r="2676" spans="2:51" s="15" customFormat="1">
      <c r="B2676" s="246"/>
      <c r="C2676" s="247"/>
      <c r="D2676" s="214" t="s">
        <v>555</v>
      </c>
      <c r="E2676" s="248" t="s">
        <v>1</v>
      </c>
      <c r="F2676" s="249" t="s">
        <v>3223</v>
      </c>
      <c r="G2676" s="247"/>
      <c r="H2676" s="248" t="s">
        <v>1</v>
      </c>
      <c r="I2676" s="250"/>
      <c r="J2676" s="247"/>
      <c r="K2676" s="247"/>
      <c r="L2676" s="251"/>
      <c r="M2676" s="252"/>
      <c r="N2676" s="253"/>
      <c r="O2676" s="253"/>
      <c r="P2676" s="253"/>
      <c r="Q2676" s="253"/>
      <c r="R2676" s="253"/>
      <c r="S2676" s="253"/>
      <c r="T2676" s="254"/>
      <c r="AT2676" s="255" t="s">
        <v>555</v>
      </c>
      <c r="AU2676" s="255" t="s">
        <v>87</v>
      </c>
      <c r="AV2676" s="15" t="s">
        <v>85</v>
      </c>
      <c r="AW2676" s="15" t="s">
        <v>32</v>
      </c>
      <c r="AX2676" s="15" t="s">
        <v>77</v>
      </c>
      <c r="AY2676" s="255" t="s">
        <v>209</v>
      </c>
    </row>
    <row r="2677" spans="2:51" s="13" customFormat="1">
      <c r="B2677" s="212"/>
      <c r="C2677" s="213"/>
      <c r="D2677" s="214" t="s">
        <v>555</v>
      </c>
      <c r="E2677" s="215" t="s">
        <v>1</v>
      </c>
      <c r="F2677" s="216" t="s">
        <v>1620</v>
      </c>
      <c r="G2677" s="213"/>
      <c r="H2677" s="217">
        <v>0.99</v>
      </c>
      <c r="I2677" s="218"/>
      <c r="J2677" s="213"/>
      <c r="K2677" s="213"/>
      <c r="L2677" s="219"/>
      <c r="M2677" s="220"/>
      <c r="N2677" s="221"/>
      <c r="O2677" s="221"/>
      <c r="P2677" s="221"/>
      <c r="Q2677" s="221"/>
      <c r="R2677" s="221"/>
      <c r="S2677" s="221"/>
      <c r="T2677" s="222"/>
      <c r="AT2677" s="223" t="s">
        <v>555</v>
      </c>
      <c r="AU2677" s="223" t="s">
        <v>87</v>
      </c>
      <c r="AV2677" s="13" t="s">
        <v>87</v>
      </c>
      <c r="AW2677" s="13" t="s">
        <v>32</v>
      </c>
      <c r="AX2677" s="13" t="s">
        <v>77</v>
      </c>
      <c r="AY2677" s="223" t="s">
        <v>209</v>
      </c>
    </row>
    <row r="2678" spans="2:51" s="15" customFormat="1">
      <c r="B2678" s="246"/>
      <c r="C2678" s="247"/>
      <c r="D2678" s="214" t="s">
        <v>555</v>
      </c>
      <c r="E2678" s="248" t="s">
        <v>1</v>
      </c>
      <c r="F2678" s="249" t="s">
        <v>3224</v>
      </c>
      <c r="G2678" s="247"/>
      <c r="H2678" s="248" t="s">
        <v>1</v>
      </c>
      <c r="I2678" s="250"/>
      <c r="J2678" s="247"/>
      <c r="K2678" s="247"/>
      <c r="L2678" s="251"/>
      <c r="M2678" s="252"/>
      <c r="N2678" s="253"/>
      <c r="O2678" s="253"/>
      <c r="P2678" s="253"/>
      <c r="Q2678" s="253"/>
      <c r="R2678" s="253"/>
      <c r="S2678" s="253"/>
      <c r="T2678" s="254"/>
      <c r="AT2678" s="255" t="s">
        <v>555</v>
      </c>
      <c r="AU2678" s="255" t="s">
        <v>87</v>
      </c>
      <c r="AV2678" s="15" t="s">
        <v>85</v>
      </c>
      <c r="AW2678" s="15" t="s">
        <v>32</v>
      </c>
      <c r="AX2678" s="15" t="s">
        <v>77</v>
      </c>
      <c r="AY2678" s="255" t="s">
        <v>209</v>
      </c>
    </row>
    <row r="2679" spans="2:51" s="13" customFormat="1">
      <c r="B2679" s="212"/>
      <c r="C2679" s="213"/>
      <c r="D2679" s="214" t="s">
        <v>555</v>
      </c>
      <c r="E2679" s="215" t="s">
        <v>1</v>
      </c>
      <c r="F2679" s="216" t="s">
        <v>1620</v>
      </c>
      <c r="G2679" s="213"/>
      <c r="H2679" s="217">
        <v>0.99</v>
      </c>
      <c r="I2679" s="218"/>
      <c r="J2679" s="213"/>
      <c r="K2679" s="213"/>
      <c r="L2679" s="219"/>
      <c r="M2679" s="220"/>
      <c r="N2679" s="221"/>
      <c r="O2679" s="221"/>
      <c r="P2679" s="221"/>
      <c r="Q2679" s="221"/>
      <c r="R2679" s="221"/>
      <c r="S2679" s="221"/>
      <c r="T2679" s="222"/>
      <c r="AT2679" s="223" t="s">
        <v>555</v>
      </c>
      <c r="AU2679" s="223" t="s">
        <v>87</v>
      </c>
      <c r="AV2679" s="13" t="s">
        <v>87</v>
      </c>
      <c r="AW2679" s="13" t="s">
        <v>32</v>
      </c>
      <c r="AX2679" s="13" t="s">
        <v>77</v>
      </c>
      <c r="AY2679" s="223" t="s">
        <v>209</v>
      </c>
    </row>
    <row r="2680" spans="2:51" s="15" customFormat="1">
      <c r="B2680" s="246"/>
      <c r="C2680" s="247"/>
      <c r="D2680" s="214" t="s">
        <v>555</v>
      </c>
      <c r="E2680" s="248" t="s">
        <v>1</v>
      </c>
      <c r="F2680" s="249" t="s">
        <v>3225</v>
      </c>
      <c r="G2680" s="247"/>
      <c r="H2680" s="248" t="s">
        <v>1</v>
      </c>
      <c r="I2680" s="250"/>
      <c r="J2680" s="247"/>
      <c r="K2680" s="247"/>
      <c r="L2680" s="251"/>
      <c r="M2680" s="252"/>
      <c r="N2680" s="253"/>
      <c r="O2680" s="253"/>
      <c r="P2680" s="253"/>
      <c r="Q2680" s="253"/>
      <c r="R2680" s="253"/>
      <c r="S2680" s="253"/>
      <c r="T2680" s="254"/>
      <c r="AT2680" s="255" t="s">
        <v>555</v>
      </c>
      <c r="AU2680" s="255" t="s">
        <v>87</v>
      </c>
      <c r="AV2680" s="15" t="s">
        <v>85</v>
      </c>
      <c r="AW2680" s="15" t="s">
        <v>32</v>
      </c>
      <c r="AX2680" s="15" t="s">
        <v>77</v>
      </c>
      <c r="AY2680" s="255" t="s">
        <v>209</v>
      </c>
    </row>
    <row r="2681" spans="2:51" s="13" customFormat="1">
      <c r="B2681" s="212"/>
      <c r="C2681" s="213"/>
      <c r="D2681" s="214" t="s">
        <v>555</v>
      </c>
      <c r="E2681" s="215" t="s">
        <v>1</v>
      </c>
      <c r="F2681" s="216" t="s">
        <v>2005</v>
      </c>
      <c r="G2681" s="213"/>
      <c r="H2681" s="217">
        <v>3.52</v>
      </c>
      <c r="I2681" s="218"/>
      <c r="J2681" s="213"/>
      <c r="K2681" s="213"/>
      <c r="L2681" s="219"/>
      <c r="M2681" s="220"/>
      <c r="N2681" s="221"/>
      <c r="O2681" s="221"/>
      <c r="P2681" s="221"/>
      <c r="Q2681" s="221"/>
      <c r="R2681" s="221"/>
      <c r="S2681" s="221"/>
      <c r="T2681" s="222"/>
      <c r="AT2681" s="223" t="s">
        <v>555</v>
      </c>
      <c r="AU2681" s="223" t="s">
        <v>87</v>
      </c>
      <c r="AV2681" s="13" t="s">
        <v>87</v>
      </c>
      <c r="AW2681" s="13" t="s">
        <v>32</v>
      </c>
      <c r="AX2681" s="13" t="s">
        <v>77</v>
      </c>
      <c r="AY2681" s="223" t="s">
        <v>209</v>
      </c>
    </row>
    <row r="2682" spans="2:51" s="15" customFormat="1">
      <c r="B2682" s="246"/>
      <c r="C2682" s="247"/>
      <c r="D2682" s="214" t="s">
        <v>555</v>
      </c>
      <c r="E2682" s="248" t="s">
        <v>1</v>
      </c>
      <c r="F2682" s="249" t="s">
        <v>3226</v>
      </c>
      <c r="G2682" s="247"/>
      <c r="H2682" s="248" t="s">
        <v>1</v>
      </c>
      <c r="I2682" s="250"/>
      <c r="J2682" s="247"/>
      <c r="K2682" s="247"/>
      <c r="L2682" s="251"/>
      <c r="M2682" s="252"/>
      <c r="N2682" s="253"/>
      <c r="O2682" s="253"/>
      <c r="P2682" s="253"/>
      <c r="Q2682" s="253"/>
      <c r="R2682" s="253"/>
      <c r="S2682" s="253"/>
      <c r="T2682" s="254"/>
      <c r="AT2682" s="255" t="s">
        <v>555</v>
      </c>
      <c r="AU2682" s="255" t="s">
        <v>87</v>
      </c>
      <c r="AV2682" s="15" t="s">
        <v>85</v>
      </c>
      <c r="AW2682" s="15" t="s">
        <v>32</v>
      </c>
      <c r="AX2682" s="15" t="s">
        <v>77</v>
      </c>
      <c r="AY2682" s="255" t="s">
        <v>209</v>
      </c>
    </row>
    <row r="2683" spans="2:51" s="13" customFormat="1">
      <c r="B2683" s="212"/>
      <c r="C2683" s="213"/>
      <c r="D2683" s="214" t="s">
        <v>555</v>
      </c>
      <c r="E2683" s="215" t="s">
        <v>1</v>
      </c>
      <c r="F2683" s="216" t="s">
        <v>1620</v>
      </c>
      <c r="G2683" s="213"/>
      <c r="H2683" s="217">
        <v>0.99</v>
      </c>
      <c r="I2683" s="218"/>
      <c r="J2683" s="213"/>
      <c r="K2683" s="213"/>
      <c r="L2683" s="219"/>
      <c r="M2683" s="220"/>
      <c r="N2683" s="221"/>
      <c r="O2683" s="221"/>
      <c r="P2683" s="221"/>
      <c r="Q2683" s="221"/>
      <c r="R2683" s="221"/>
      <c r="S2683" s="221"/>
      <c r="T2683" s="222"/>
      <c r="AT2683" s="223" t="s">
        <v>555</v>
      </c>
      <c r="AU2683" s="223" t="s">
        <v>87</v>
      </c>
      <c r="AV2683" s="13" t="s">
        <v>87</v>
      </c>
      <c r="AW2683" s="13" t="s">
        <v>32</v>
      </c>
      <c r="AX2683" s="13" t="s">
        <v>77</v>
      </c>
      <c r="AY2683" s="223" t="s">
        <v>209</v>
      </c>
    </row>
    <row r="2684" spans="2:51" s="15" customFormat="1">
      <c r="B2684" s="246"/>
      <c r="C2684" s="247"/>
      <c r="D2684" s="214" t="s">
        <v>555</v>
      </c>
      <c r="E2684" s="248" t="s">
        <v>1</v>
      </c>
      <c r="F2684" s="249" t="s">
        <v>3227</v>
      </c>
      <c r="G2684" s="247"/>
      <c r="H2684" s="248" t="s">
        <v>1</v>
      </c>
      <c r="I2684" s="250"/>
      <c r="J2684" s="247"/>
      <c r="K2684" s="247"/>
      <c r="L2684" s="251"/>
      <c r="M2684" s="252"/>
      <c r="N2684" s="253"/>
      <c r="O2684" s="253"/>
      <c r="P2684" s="253"/>
      <c r="Q2684" s="253"/>
      <c r="R2684" s="253"/>
      <c r="S2684" s="253"/>
      <c r="T2684" s="254"/>
      <c r="AT2684" s="255" t="s">
        <v>555</v>
      </c>
      <c r="AU2684" s="255" t="s">
        <v>87</v>
      </c>
      <c r="AV2684" s="15" t="s">
        <v>85</v>
      </c>
      <c r="AW2684" s="15" t="s">
        <v>32</v>
      </c>
      <c r="AX2684" s="15" t="s">
        <v>77</v>
      </c>
      <c r="AY2684" s="255" t="s">
        <v>209</v>
      </c>
    </row>
    <row r="2685" spans="2:51" s="13" customFormat="1">
      <c r="B2685" s="212"/>
      <c r="C2685" s="213"/>
      <c r="D2685" s="214" t="s">
        <v>555</v>
      </c>
      <c r="E2685" s="215" t="s">
        <v>1</v>
      </c>
      <c r="F2685" s="216" t="s">
        <v>1620</v>
      </c>
      <c r="G2685" s="213"/>
      <c r="H2685" s="217">
        <v>0.99</v>
      </c>
      <c r="I2685" s="218"/>
      <c r="J2685" s="213"/>
      <c r="K2685" s="213"/>
      <c r="L2685" s="219"/>
      <c r="M2685" s="220"/>
      <c r="N2685" s="221"/>
      <c r="O2685" s="221"/>
      <c r="P2685" s="221"/>
      <c r="Q2685" s="221"/>
      <c r="R2685" s="221"/>
      <c r="S2685" s="221"/>
      <c r="T2685" s="222"/>
      <c r="AT2685" s="223" t="s">
        <v>555</v>
      </c>
      <c r="AU2685" s="223" t="s">
        <v>87</v>
      </c>
      <c r="AV2685" s="13" t="s">
        <v>87</v>
      </c>
      <c r="AW2685" s="13" t="s">
        <v>32</v>
      </c>
      <c r="AX2685" s="13" t="s">
        <v>77</v>
      </c>
      <c r="AY2685" s="223" t="s">
        <v>209</v>
      </c>
    </row>
    <row r="2686" spans="2:51" s="15" customFormat="1">
      <c r="B2686" s="246"/>
      <c r="C2686" s="247"/>
      <c r="D2686" s="214" t="s">
        <v>555</v>
      </c>
      <c r="E2686" s="248" t="s">
        <v>1</v>
      </c>
      <c r="F2686" s="249" t="s">
        <v>3228</v>
      </c>
      <c r="G2686" s="247"/>
      <c r="H2686" s="248" t="s">
        <v>1</v>
      </c>
      <c r="I2686" s="250"/>
      <c r="J2686" s="247"/>
      <c r="K2686" s="247"/>
      <c r="L2686" s="251"/>
      <c r="M2686" s="252"/>
      <c r="N2686" s="253"/>
      <c r="O2686" s="253"/>
      <c r="P2686" s="253"/>
      <c r="Q2686" s="253"/>
      <c r="R2686" s="253"/>
      <c r="S2686" s="253"/>
      <c r="T2686" s="254"/>
      <c r="AT2686" s="255" t="s">
        <v>555</v>
      </c>
      <c r="AU2686" s="255" t="s">
        <v>87</v>
      </c>
      <c r="AV2686" s="15" t="s">
        <v>85</v>
      </c>
      <c r="AW2686" s="15" t="s">
        <v>32</v>
      </c>
      <c r="AX2686" s="15" t="s">
        <v>77</v>
      </c>
      <c r="AY2686" s="255" t="s">
        <v>209</v>
      </c>
    </row>
    <row r="2687" spans="2:51" s="13" customFormat="1">
      <c r="B2687" s="212"/>
      <c r="C2687" s="213"/>
      <c r="D2687" s="214" t="s">
        <v>555</v>
      </c>
      <c r="E2687" s="215" t="s">
        <v>1</v>
      </c>
      <c r="F2687" s="216" t="s">
        <v>1966</v>
      </c>
      <c r="G2687" s="213"/>
      <c r="H2687" s="217">
        <v>5.72</v>
      </c>
      <c r="I2687" s="218"/>
      <c r="J2687" s="213"/>
      <c r="K2687" s="213"/>
      <c r="L2687" s="219"/>
      <c r="M2687" s="220"/>
      <c r="N2687" s="221"/>
      <c r="O2687" s="221"/>
      <c r="P2687" s="221"/>
      <c r="Q2687" s="221"/>
      <c r="R2687" s="221"/>
      <c r="S2687" s="221"/>
      <c r="T2687" s="222"/>
      <c r="AT2687" s="223" t="s">
        <v>555</v>
      </c>
      <c r="AU2687" s="223" t="s">
        <v>87</v>
      </c>
      <c r="AV2687" s="13" t="s">
        <v>87</v>
      </c>
      <c r="AW2687" s="13" t="s">
        <v>32</v>
      </c>
      <c r="AX2687" s="13" t="s">
        <v>77</v>
      </c>
      <c r="AY2687" s="223" t="s">
        <v>209</v>
      </c>
    </row>
    <row r="2688" spans="2:51" s="15" customFormat="1">
      <c r="B2688" s="246"/>
      <c r="C2688" s="247"/>
      <c r="D2688" s="214" t="s">
        <v>555</v>
      </c>
      <c r="E2688" s="248" t="s">
        <v>1</v>
      </c>
      <c r="F2688" s="249" t="s">
        <v>3229</v>
      </c>
      <c r="G2688" s="247"/>
      <c r="H2688" s="248" t="s">
        <v>1</v>
      </c>
      <c r="I2688" s="250"/>
      <c r="J2688" s="247"/>
      <c r="K2688" s="247"/>
      <c r="L2688" s="251"/>
      <c r="M2688" s="252"/>
      <c r="N2688" s="253"/>
      <c r="O2688" s="253"/>
      <c r="P2688" s="253"/>
      <c r="Q2688" s="253"/>
      <c r="R2688" s="253"/>
      <c r="S2688" s="253"/>
      <c r="T2688" s="254"/>
      <c r="AT2688" s="255" t="s">
        <v>555</v>
      </c>
      <c r="AU2688" s="255" t="s">
        <v>87</v>
      </c>
      <c r="AV2688" s="15" t="s">
        <v>85</v>
      </c>
      <c r="AW2688" s="15" t="s">
        <v>32</v>
      </c>
      <c r="AX2688" s="15" t="s">
        <v>77</v>
      </c>
      <c r="AY2688" s="255" t="s">
        <v>209</v>
      </c>
    </row>
    <row r="2689" spans="2:51" s="13" customFormat="1">
      <c r="B2689" s="212"/>
      <c r="C2689" s="213"/>
      <c r="D2689" s="214" t="s">
        <v>555</v>
      </c>
      <c r="E2689" s="215" t="s">
        <v>1</v>
      </c>
      <c r="F2689" s="216" t="s">
        <v>1968</v>
      </c>
      <c r="G2689" s="213"/>
      <c r="H2689" s="217">
        <v>6.15</v>
      </c>
      <c r="I2689" s="218"/>
      <c r="J2689" s="213"/>
      <c r="K2689" s="213"/>
      <c r="L2689" s="219"/>
      <c r="M2689" s="220"/>
      <c r="N2689" s="221"/>
      <c r="O2689" s="221"/>
      <c r="P2689" s="221"/>
      <c r="Q2689" s="221"/>
      <c r="R2689" s="221"/>
      <c r="S2689" s="221"/>
      <c r="T2689" s="222"/>
      <c r="AT2689" s="223" t="s">
        <v>555</v>
      </c>
      <c r="AU2689" s="223" t="s">
        <v>87</v>
      </c>
      <c r="AV2689" s="13" t="s">
        <v>87</v>
      </c>
      <c r="AW2689" s="13" t="s">
        <v>32</v>
      </c>
      <c r="AX2689" s="13" t="s">
        <v>77</v>
      </c>
      <c r="AY2689" s="223" t="s">
        <v>209</v>
      </c>
    </row>
    <row r="2690" spans="2:51" s="15" customFormat="1">
      <c r="B2690" s="246"/>
      <c r="C2690" s="247"/>
      <c r="D2690" s="214" t="s">
        <v>555</v>
      </c>
      <c r="E2690" s="248" t="s">
        <v>1</v>
      </c>
      <c r="F2690" s="249" t="s">
        <v>3230</v>
      </c>
      <c r="G2690" s="247"/>
      <c r="H2690" s="248" t="s">
        <v>1</v>
      </c>
      <c r="I2690" s="250"/>
      <c r="J2690" s="247"/>
      <c r="K2690" s="247"/>
      <c r="L2690" s="251"/>
      <c r="M2690" s="252"/>
      <c r="N2690" s="253"/>
      <c r="O2690" s="253"/>
      <c r="P2690" s="253"/>
      <c r="Q2690" s="253"/>
      <c r="R2690" s="253"/>
      <c r="S2690" s="253"/>
      <c r="T2690" s="254"/>
      <c r="AT2690" s="255" t="s">
        <v>555</v>
      </c>
      <c r="AU2690" s="255" t="s">
        <v>87</v>
      </c>
      <c r="AV2690" s="15" t="s">
        <v>85</v>
      </c>
      <c r="AW2690" s="15" t="s">
        <v>32</v>
      </c>
      <c r="AX2690" s="15" t="s">
        <v>77</v>
      </c>
      <c r="AY2690" s="255" t="s">
        <v>209</v>
      </c>
    </row>
    <row r="2691" spans="2:51" s="13" customFormat="1">
      <c r="B2691" s="212"/>
      <c r="C2691" s="213"/>
      <c r="D2691" s="214" t="s">
        <v>555</v>
      </c>
      <c r="E2691" s="215" t="s">
        <v>1</v>
      </c>
      <c r="F2691" s="216" t="s">
        <v>1970</v>
      </c>
      <c r="G2691" s="213"/>
      <c r="H2691" s="217">
        <v>1.08</v>
      </c>
      <c r="I2691" s="218"/>
      <c r="J2691" s="213"/>
      <c r="K2691" s="213"/>
      <c r="L2691" s="219"/>
      <c r="M2691" s="220"/>
      <c r="N2691" s="221"/>
      <c r="O2691" s="221"/>
      <c r="P2691" s="221"/>
      <c r="Q2691" s="221"/>
      <c r="R2691" s="221"/>
      <c r="S2691" s="221"/>
      <c r="T2691" s="222"/>
      <c r="AT2691" s="223" t="s">
        <v>555</v>
      </c>
      <c r="AU2691" s="223" t="s">
        <v>87</v>
      </c>
      <c r="AV2691" s="13" t="s">
        <v>87</v>
      </c>
      <c r="AW2691" s="13" t="s">
        <v>32</v>
      </c>
      <c r="AX2691" s="13" t="s">
        <v>77</v>
      </c>
      <c r="AY2691" s="223" t="s">
        <v>209</v>
      </c>
    </row>
    <row r="2692" spans="2:51" s="15" customFormat="1">
      <c r="B2692" s="246"/>
      <c r="C2692" s="247"/>
      <c r="D2692" s="214" t="s">
        <v>555</v>
      </c>
      <c r="E2692" s="248" t="s">
        <v>1</v>
      </c>
      <c r="F2692" s="249" t="s">
        <v>3231</v>
      </c>
      <c r="G2692" s="247"/>
      <c r="H2692" s="248" t="s">
        <v>1</v>
      </c>
      <c r="I2692" s="250"/>
      <c r="J2692" s="247"/>
      <c r="K2692" s="247"/>
      <c r="L2692" s="251"/>
      <c r="M2692" s="252"/>
      <c r="N2692" s="253"/>
      <c r="O2692" s="253"/>
      <c r="P2692" s="253"/>
      <c r="Q2692" s="253"/>
      <c r="R2692" s="253"/>
      <c r="S2692" s="253"/>
      <c r="T2692" s="254"/>
      <c r="AT2692" s="255" t="s">
        <v>555</v>
      </c>
      <c r="AU2692" s="255" t="s">
        <v>87</v>
      </c>
      <c r="AV2692" s="15" t="s">
        <v>85</v>
      </c>
      <c r="AW2692" s="15" t="s">
        <v>32</v>
      </c>
      <c r="AX2692" s="15" t="s">
        <v>77</v>
      </c>
      <c r="AY2692" s="255" t="s">
        <v>209</v>
      </c>
    </row>
    <row r="2693" spans="2:51" s="13" customFormat="1">
      <c r="B2693" s="212"/>
      <c r="C2693" s="213"/>
      <c r="D2693" s="214" t="s">
        <v>555</v>
      </c>
      <c r="E2693" s="215" t="s">
        <v>1</v>
      </c>
      <c r="F2693" s="216" t="s">
        <v>1970</v>
      </c>
      <c r="G2693" s="213"/>
      <c r="H2693" s="217">
        <v>1.08</v>
      </c>
      <c r="I2693" s="218"/>
      <c r="J2693" s="213"/>
      <c r="K2693" s="213"/>
      <c r="L2693" s="219"/>
      <c r="M2693" s="220"/>
      <c r="N2693" s="221"/>
      <c r="O2693" s="221"/>
      <c r="P2693" s="221"/>
      <c r="Q2693" s="221"/>
      <c r="R2693" s="221"/>
      <c r="S2693" s="221"/>
      <c r="T2693" s="222"/>
      <c r="AT2693" s="223" t="s">
        <v>555</v>
      </c>
      <c r="AU2693" s="223" t="s">
        <v>87</v>
      </c>
      <c r="AV2693" s="13" t="s">
        <v>87</v>
      </c>
      <c r="AW2693" s="13" t="s">
        <v>32</v>
      </c>
      <c r="AX2693" s="13" t="s">
        <v>77</v>
      </c>
      <c r="AY2693" s="223" t="s">
        <v>209</v>
      </c>
    </row>
    <row r="2694" spans="2:51" s="15" customFormat="1">
      <c r="B2694" s="246"/>
      <c r="C2694" s="247"/>
      <c r="D2694" s="214" t="s">
        <v>555</v>
      </c>
      <c r="E2694" s="248" t="s">
        <v>1</v>
      </c>
      <c r="F2694" s="249" t="s">
        <v>3232</v>
      </c>
      <c r="G2694" s="247"/>
      <c r="H2694" s="248" t="s">
        <v>1</v>
      </c>
      <c r="I2694" s="250"/>
      <c r="J2694" s="247"/>
      <c r="K2694" s="247"/>
      <c r="L2694" s="251"/>
      <c r="M2694" s="252"/>
      <c r="N2694" s="253"/>
      <c r="O2694" s="253"/>
      <c r="P2694" s="253"/>
      <c r="Q2694" s="253"/>
      <c r="R2694" s="253"/>
      <c r="S2694" s="253"/>
      <c r="T2694" s="254"/>
      <c r="AT2694" s="255" t="s">
        <v>555</v>
      </c>
      <c r="AU2694" s="255" t="s">
        <v>87</v>
      </c>
      <c r="AV2694" s="15" t="s">
        <v>85</v>
      </c>
      <c r="AW2694" s="15" t="s">
        <v>32</v>
      </c>
      <c r="AX2694" s="15" t="s">
        <v>77</v>
      </c>
      <c r="AY2694" s="255" t="s">
        <v>209</v>
      </c>
    </row>
    <row r="2695" spans="2:51" s="13" customFormat="1">
      <c r="B2695" s="212"/>
      <c r="C2695" s="213"/>
      <c r="D2695" s="214" t="s">
        <v>555</v>
      </c>
      <c r="E2695" s="215" t="s">
        <v>1</v>
      </c>
      <c r="F2695" s="216" t="s">
        <v>1970</v>
      </c>
      <c r="G2695" s="213"/>
      <c r="H2695" s="217">
        <v>1.08</v>
      </c>
      <c r="I2695" s="218"/>
      <c r="J2695" s="213"/>
      <c r="K2695" s="213"/>
      <c r="L2695" s="219"/>
      <c r="M2695" s="220"/>
      <c r="N2695" s="221"/>
      <c r="O2695" s="221"/>
      <c r="P2695" s="221"/>
      <c r="Q2695" s="221"/>
      <c r="R2695" s="221"/>
      <c r="S2695" s="221"/>
      <c r="T2695" s="222"/>
      <c r="AT2695" s="223" t="s">
        <v>555</v>
      </c>
      <c r="AU2695" s="223" t="s">
        <v>87</v>
      </c>
      <c r="AV2695" s="13" t="s">
        <v>87</v>
      </c>
      <c r="AW2695" s="13" t="s">
        <v>32</v>
      </c>
      <c r="AX2695" s="13" t="s">
        <v>77</v>
      </c>
      <c r="AY2695" s="223" t="s">
        <v>209</v>
      </c>
    </row>
    <row r="2696" spans="2:51" s="15" customFormat="1">
      <c r="B2696" s="246"/>
      <c r="C2696" s="247"/>
      <c r="D2696" s="214" t="s">
        <v>555</v>
      </c>
      <c r="E2696" s="248" t="s">
        <v>1</v>
      </c>
      <c r="F2696" s="249" t="s">
        <v>3233</v>
      </c>
      <c r="G2696" s="247"/>
      <c r="H2696" s="248" t="s">
        <v>1</v>
      </c>
      <c r="I2696" s="250"/>
      <c r="J2696" s="247"/>
      <c r="K2696" s="247"/>
      <c r="L2696" s="251"/>
      <c r="M2696" s="252"/>
      <c r="N2696" s="253"/>
      <c r="O2696" s="253"/>
      <c r="P2696" s="253"/>
      <c r="Q2696" s="253"/>
      <c r="R2696" s="253"/>
      <c r="S2696" s="253"/>
      <c r="T2696" s="254"/>
      <c r="AT2696" s="255" t="s">
        <v>555</v>
      </c>
      <c r="AU2696" s="255" t="s">
        <v>87</v>
      </c>
      <c r="AV2696" s="15" t="s">
        <v>85</v>
      </c>
      <c r="AW2696" s="15" t="s">
        <v>32</v>
      </c>
      <c r="AX2696" s="15" t="s">
        <v>77</v>
      </c>
      <c r="AY2696" s="255" t="s">
        <v>209</v>
      </c>
    </row>
    <row r="2697" spans="2:51" s="13" customFormat="1">
      <c r="B2697" s="212"/>
      <c r="C2697" s="213"/>
      <c r="D2697" s="214" t="s">
        <v>555</v>
      </c>
      <c r="E2697" s="215" t="s">
        <v>1</v>
      </c>
      <c r="F2697" s="216" t="s">
        <v>1968</v>
      </c>
      <c r="G2697" s="213"/>
      <c r="H2697" s="217">
        <v>6.15</v>
      </c>
      <c r="I2697" s="218"/>
      <c r="J2697" s="213"/>
      <c r="K2697" s="213"/>
      <c r="L2697" s="219"/>
      <c r="M2697" s="220"/>
      <c r="N2697" s="221"/>
      <c r="O2697" s="221"/>
      <c r="P2697" s="221"/>
      <c r="Q2697" s="221"/>
      <c r="R2697" s="221"/>
      <c r="S2697" s="221"/>
      <c r="T2697" s="222"/>
      <c r="AT2697" s="223" t="s">
        <v>555</v>
      </c>
      <c r="AU2697" s="223" t="s">
        <v>87</v>
      </c>
      <c r="AV2697" s="13" t="s">
        <v>87</v>
      </c>
      <c r="AW2697" s="13" t="s">
        <v>32</v>
      </c>
      <c r="AX2697" s="13" t="s">
        <v>77</v>
      </c>
      <c r="AY2697" s="223" t="s">
        <v>209</v>
      </c>
    </row>
    <row r="2698" spans="2:51" s="15" customFormat="1">
      <c r="B2698" s="246"/>
      <c r="C2698" s="247"/>
      <c r="D2698" s="214" t="s">
        <v>555</v>
      </c>
      <c r="E2698" s="248" t="s">
        <v>1</v>
      </c>
      <c r="F2698" s="249" t="s">
        <v>3234</v>
      </c>
      <c r="G2698" s="247"/>
      <c r="H2698" s="248" t="s">
        <v>1</v>
      </c>
      <c r="I2698" s="250"/>
      <c r="J2698" s="247"/>
      <c r="K2698" s="247"/>
      <c r="L2698" s="251"/>
      <c r="M2698" s="252"/>
      <c r="N2698" s="253"/>
      <c r="O2698" s="253"/>
      <c r="P2698" s="253"/>
      <c r="Q2698" s="253"/>
      <c r="R2698" s="253"/>
      <c r="S2698" s="253"/>
      <c r="T2698" s="254"/>
      <c r="AT2698" s="255" t="s">
        <v>555</v>
      </c>
      <c r="AU2698" s="255" t="s">
        <v>87</v>
      </c>
      <c r="AV2698" s="15" t="s">
        <v>85</v>
      </c>
      <c r="AW2698" s="15" t="s">
        <v>32</v>
      </c>
      <c r="AX2698" s="15" t="s">
        <v>77</v>
      </c>
      <c r="AY2698" s="255" t="s">
        <v>209</v>
      </c>
    </row>
    <row r="2699" spans="2:51" s="13" customFormat="1">
      <c r="B2699" s="212"/>
      <c r="C2699" s="213"/>
      <c r="D2699" s="214" t="s">
        <v>555</v>
      </c>
      <c r="E2699" s="215" t="s">
        <v>1</v>
      </c>
      <c r="F2699" s="216" t="s">
        <v>1970</v>
      </c>
      <c r="G2699" s="213"/>
      <c r="H2699" s="217">
        <v>1.08</v>
      </c>
      <c r="I2699" s="218"/>
      <c r="J2699" s="213"/>
      <c r="K2699" s="213"/>
      <c r="L2699" s="219"/>
      <c r="M2699" s="220"/>
      <c r="N2699" s="221"/>
      <c r="O2699" s="221"/>
      <c r="P2699" s="221"/>
      <c r="Q2699" s="221"/>
      <c r="R2699" s="221"/>
      <c r="S2699" s="221"/>
      <c r="T2699" s="222"/>
      <c r="AT2699" s="223" t="s">
        <v>555</v>
      </c>
      <c r="AU2699" s="223" t="s">
        <v>87</v>
      </c>
      <c r="AV2699" s="13" t="s">
        <v>87</v>
      </c>
      <c r="AW2699" s="13" t="s">
        <v>32</v>
      </c>
      <c r="AX2699" s="13" t="s">
        <v>77</v>
      </c>
      <c r="AY2699" s="223" t="s">
        <v>209</v>
      </c>
    </row>
    <row r="2700" spans="2:51" s="15" customFormat="1">
      <c r="B2700" s="246"/>
      <c r="C2700" s="247"/>
      <c r="D2700" s="214" t="s">
        <v>555</v>
      </c>
      <c r="E2700" s="248" t="s">
        <v>1</v>
      </c>
      <c r="F2700" s="249" t="s">
        <v>3235</v>
      </c>
      <c r="G2700" s="247"/>
      <c r="H2700" s="248" t="s">
        <v>1</v>
      </c>
      <c r="I2700" s="250"/>
      <c r="J2700" s="247"/>
      <c r="K2700" s="247"/>
      <c r="L2700" s="251"/>
      <c r="M2700" s="252"/>
      <c r="N2700" s="253"/>
      <c r="O2700" s="253"/>
      <c r="P2700" s="253"/>
      <c r="Q2700" s="253"/>
      <c r="R2700" s="253"/>
      <c r="S2700" s="253"/>
      <c r="T2700" s="254"/>
      <c r="AT2700" s="255" t="s">
        <v>555</v>
      </c>
      <c r="AU2700" s="255" t="s">
        <v>87</v>
      </c>
      <c r="AV2700" s="15" t="s">
        <v>85</v>
      </c>
      <c r="AW2700" s="15" t="s">
        <v>32</v>
      </c>
      <c r="AX2700" s="15" t="s">
        <v>77</v>
      </c>
      <c r="AY2700" s="255" t="s">
        <v>209</v>
      </c>
    </row>
    <row r="2701" spans="2:51" s="13" customFormat="1">
      <c r="B2701" s="212"/>
      <c r="C2701" s="213"/>
      <c r="D2701" s="214" t="s">
        <v>555</v>
      </c>
      <c r="E2701" s="215" t="s">
        <v>1</v>
      </c>
      <c r="F2701" s="216" t="s">
        <v>1970</v>
      </c>
      <c r="G2701" s="213"/>
      <c r="H2701" s="217">
        <v>1.08</v>
      </c>
      <c r="I2701" s="218"/>
      <c r="J2701" s="213"/>
      <c r="K2701" s="213"/>
      <c r="L2701" s="219"/>
      <c r="M2701" s="220"/>
      <c r="N2701" s="221"/>
      <c r="O2701" s="221"/>
      <c r="P2701" s="221"/>
      <c r="Q2701" s="221"/>
      <c r="R2701" s="221"/>
      <c r="S2701" s="221"/>
      <c r="T2701" s="222"/>
      <c r="AT2701" s="223" t="s">
        <v>555</v>
      </c>
      <c r="AU2701" s="223" t="s">
        <v>87</v>
      </c>
      <c r="AV2701" s="13" t="s">
        <v>87</v>
      </c>
      <c r="AW2701" s="13" t="s">
        <v>32</v>
      </c>
      <c r="AX2701" s="13" t="s">
        <v>77</v>
      </c>
      <c r="AY2701" s="223" t="s">
        <v>209</v>
      </c>
    </row>
    <row r="2702" spans="2:51" s="15" customFormat="1">
      <c r="B2702" s="246"/>
      <c r="C2702" s="247"/>
      <c r="D2702" s="214" t="s">
        <v>555</v>
      </c>
      <c r="E2702" s="248" t="s">
        <v>1</v>
      </c>
      <c r="F2702" s="249" t="s">
        <v>3236</v>
      </c>
      <c r="G2702" s="247"/>
      <c r="H2702" s="248" t="s">
        <v>1</v>
      </c>
      <c r="I2702" s="250"/>
      <c r="J2702" s="247"/>
      <c r="K2702" s="247"/>
      <c r="L2702" s="251"/>
      <c r="M2702" s="252"/>
      <c r="N2702" s="253"/>
      <c r="O2702" s="253"/>
      <c r="P2702" s="253"/>
      <c r="Q2702" s="253"/>
      <c r="R2702" s="253"/>
      <c r="S2702" s="253"/>
      <c r="T2702" s="254"/>
      <c r="AT2702" s="255" t="s">
        <v>555</v>
      </c>
      <c r="AU2702" s="255" t="s">
        <v>87</v>
      </c>
      <c r="AV2702" s="15" t="s">
        <v>85</v>
      </c>
      <c r="AW2702" s="15" t="s">
        <v>32</v>
      </c>
      <c r="AX2702" s="15" t="s">
        <v>77</v>
      </c>
      <c r="AY2702" s="255" t="s">
        <v>209</v>
      </c>
    </row>
    <row r="2703" spans="2:51" s="13" customFormat="1">
      <c r="B2703" s="212"/>
      <c r="C2703" s="213"/>
      <c r="D2703" s="214" t="s">
        <v>555</v>
      </c>
      <c r="E2703" s="215" t="s">
        <v>1</v>
      </c>
      <c r="F2703" s="216" t="s">
        <v>1970</v>
      </c>
      <c r="G2703" s="213"/>
      <c r="H2703" s="217">
        <v>1.08</v>
      </c>
      <c r="I2703" s="218"/>
      <c r="J2703" s="213"/>
      <c r="K2703" s="213"/>
      <c r="L2703" s="219"/>
      <c r="M2703" s="220"/>
      <c r="N2703" s="221"/>
      <c r="O2703" s="221"/>
      <c r="P2703" s="221"/>
      <c r="Q2703" s="221"/>
      <c r="R2703" s="221"/>
      <c r="S2703" s="221"/>
      <c r="T2703" s="222"/>
      <c r="AT2703" s="223" t="s">
        <v>555</v>
      </c>
      <c r="AU2703" s="223" t="s">
        <v>87</v>
      </c>
      <c r="AV2703" s="13" t="s">
        <v>87</v>
      </c>
      <c r="AW2703" s="13" t="s">
        <v>32</v>
      </c>
      <c r="AX2703" s="13" t="s">
        <v>77</v>
      </c>
      <c r="AY2703" s="223" t="s">
        <v>209</v>
      </c>
    </row>
    <row r="2704" spans="2:51" s="15" customFormat="1">
      <c r="B2704" s="246"/>
      <c r="C2704" s="247"/>
      <c r="D2704" s="214" t="s">
        <v>555</v>
      </c>
      <c r="E2704" s="248" t="s">
        <v>1</v>
      </c>
      <c r="F2704" s="249" t="s">
        <v>3237</v>
      </c>
      <c r="G2704" s="247"/>
      <c r="H2704" s="248" t="s">
        <v>1</v>
      </c>
      <c r="I2704" s="250"/>
      <c r="J2704" s="247"/>
      <c r="K2704" s="247"/>
      <c r="L2704" s="251"/>
      <c r="M2704" s="252"/>
      <c r="N2704" s="253"/>
      <c r="O2704" s="253"/>
      <c r="P2704" s="253"/>
      <c r="Q2704" s="253"/>
      <c r="R2704" s="253"/>
      <c r="S2704" s="253"/>
      <c r="T2704" s="254"/>
      <c r="AT2704" s="255" t="s">
        <v>555</v>
      </c>
      <c r="AU2704" s="255" t="s">
        <v>87</v>
      </c>
      <c r="AV2704" s="15" t="s">
        <v>85</v>
      </c>
      <c r="AW2704" s="15" t="s">
        <v>32</v>
      </c>
      <c r="AX2704" s="15" t="s">
        <v>77</v>
      </c>
      <c r="AY2704" s="255" t="s">
        <v>209</v>
      </c>
    </row>
    <row r="2705" spans="2:51" s="13" customFormat="1">
      <c r="B2705" s="212"/>
      <c r="C2705" s="213"/>
      <c r="D2705" s="214" t="s">
        <v>555</v>
      </c>
      <c r="E2705" s="215" t="s">
        <v>1</v>
      </c>
      <c r="F2705" s="216" t="s">
        <v>3238</v>
      </c>
      <c r="G2705" s="213"/>
      <c r="H2705" s="217">
        <v>3.16</v>
      </c>
      <c r="I2705" s="218"/>
      <c r="J2705" s="213"/>
      <c r="K2705" s="213"/>
      <c r="L2705" s="219"/>
      <c r="M2705" s="220"/>
      <c r="N2705" s="221"/>
      <c r="O2705" s="221"/>
      <c r="P2705" s="221"/>
      <c r="Q2705" s="221"/>
      <c r="R2705" s="221"/>
      <c r="S2705" s="221"/>
      <c r="T2705" s="222"/>
      <c r="AT2705" s="223" t="s">
        <v>555</v>
      </c>
      <c r="AU2705" s="223" t="s">
        <v>87</v>
      </c>
      <c r="AV2705" s="13" t="s">
        <v>87</v>
      </c>
      <c r="AW2705" s="13" t="s">
        <v>32</v>
      </c>
      <c r="AX2705" s="13" t="s">
        <v>77</v>
      </c>
      <c r="AY2705" s="223" t="s">
        <v>209</v>
      </c>
    </row>
    <row r="2706" spans="2:51" s="15" customFormat="1">
      <c r="B2706" s="246"/>
      <c r="C2706" s="247"/>
      <c r="D2706" s="214" t="s">
        <v>555</v>
      </c>
      <c r="E2706" s="248" t="s">
        <v>1</v>
      </c>
      <c r="F2706" s="249" t="s">
        <v>3239</v>
      </c>
      <c r="G2706" s="247"/>
      <c r="H2706" s="248" t="s">
        <v>1</v>
      </c>
      <c r="I2706" s="250"/>
      <c r="J2706" s="247"/>
      <c r="K2706" s="247"/>
      <c r="L2706" s="251"/>
      <c r="M2706" s="252"/>
      <c r="N2706" s="253"/>
      <c r="O2706" s="253"/>
      <c r="P2706" s="253"/>
      <c r="Q2706" s="253"/>
      <c r="R2706" s="253"/>
      <c r="S2706" s="253"/>
      <c r="T2706" s="254"/>
      <c r="AT2706" s="255" t="s">
        <v>555</v>
      </c>
      <c r="AU2706" s="255" t="s">
        <v>87</v>
      </c>
      <c r="AV2706" s="15" t="s">
        <v>85</v>
      </c>
      <c r="AW2706" s="15" t="s">
        <v>32</v>
      </c>
      <c r="AX2706" s="15" t="s">
        <v>77</v>
      </c>
      <c r="AY2706" s="255" t="s">
        <v>209</v>
      </c>
    </row>
    <row r="2707" spans="2:51" s="13" customFormat="1">
      <c r="B2707" s="212"/>
      <c r="C2707" s="213"/>
      <c r="D2707" s="214" t="s">
        <v>555</v>
      </c>
      <c r="E2707" s="215" t="s">
        <v>1</v>
      </c>
      <c r="F2707" s="216" t="s">
        <v>3240</v>
      </c>
      <c r="G2707" s="213"/>
      <c r="H2707" s="217">
        <v>1.1299999999999999</v>
      </c>
      <c r="I2707" s="218"/>
      <c r="J2707" s="213"/>
      <c r="K2707" s="213"/>
      <c r="L2707" s="219"/>
      <c r="M2707" s="220"/>
      <c r="N2707" s="221"/>
      <c r="O2707" s="221"/>
      <c r="P2707" s="221"/>
      <c r="Q2707" s="221"/>
      <c r="R2707" s="221"/>
      <c r="S2707" s="221"/>
      <c r="T2707" s="222"/>
      <c r="AT2707" s="223" t="s">
        <v>555</v>
      </c>
      <c r="AU2707" s="223" t="s">
        <v>87</v>
      </c>
      <c r="AV2707" s="13" t="s">
        <v>87</v>
      </c>
      <c r="AW2707" s="13" t="s">
        <v>32</v>
      </c>
      <c r="AX2707" s="13" t="s">
        <v>77</v>
      </c>
      <c r="AY2707" s="223" t="s">
        <v>209</v>
      </c>
    </row>
    <row r="2708" spans="2:51" s="15" customFormat="1">
      <c r="B2708" s="246"/>
      <c r="C2708" s="247"/>
      <c r="D2708" s="214" t="s">
        <v>555</v>
      </c>
      <c r="E2708" s="248" t="s">
        <v>1</v>
      </c>
      <c r="F2708" s="249" t="s">
        <v>3241</v>
      </c>
      <c r="G2708" s="247"/>
      <c r="H2708" s="248" t="s">
        <v>1</v>
      </c>
      <c r="I2708" s="250"/>
      <c r="J2708" s="247"/>
      <c r="K2708" s="247"/>
      <c r="L2708" s="251"/>
      <c r="M2708" s="252"/>
      <c r="N2708" s="253"/>
      <c r="O2708" s="253"/>
      <c r="P2708" s="253"/>
      <c r="Q2708" s="253"/>
      <c r="R2708" s="253"/>
      <c r="S2708" s="253"/>
      <c r="T2708" s="254"/>
      <c r="AT2708" s="255" t="s">
        <v>555</v>
      </c>
      <c r="AU2708" s="255" t="s">
        <v>87</v>
      </c>
      <c r="AV2708" s="15" t="s">
        <v>85</v>
      </c>
      <c r="AW2708" s="15" t="s">
        <v>32</v>
      </c>
      <c r="AX2708" s="15" t="s">
        <v>77</v>
      </c>
      <c r="AY2708" s="255" t="s">
        <v>209</v>
      </c>
    </row>
    <row r="2709" spans="2:51" s="13" customFormat="1">
      <c r="B2709" s="212"/>
      <c r="C2709" s="213"/>
      <c r="D2709" s="214" t="s">
        <v>555</v>
      </c>
      <c r="E2709" s="215" t="s">
        <v>1</v>
      </c>
      <c r="F2709" s="216" t="s">
        <v>2070</v>
      </c>
      <c r="G2709" s="213"/>
      <c r="H2709" s="217">
        <v>6.48</v>
      </c>
      <c r="I2709" s="218"/>
      <c r="J2709" s="213"/>
      <c r="K2709" s="213"/>
      <c r="L2709" s="219"/>
      <c r="M2709" s="220"/>
      <c r="N2709" s="221"/>
      <c r="O2709" s="221"/>
      <c r="P2709" s="221"/>
      <c r="Q2709" s="221"/>
      <c r="R2709" s="221"/>
      <c r="S2709" s="221"/>
      <c r="T2709" s="222"/>
      <c r="AT2709" s="223" t="s">
        <v>555</v>
      </c>
      <c r="AU2709" s="223" t="s">
        <v>87</v>
      </c>
      <c r="AV2709" s="13" t="s">
        <v>87</v>
      </c>
      <c r="AW2709" s="13" t="s">
        <v>32</v>
      </c>
      <c r="AX2709" s="13" t="s">
        <v>77</v>
      </c>
      <c r="AY2709" s="223" t="s">
        <v>209</v>
      </c>
    </row>
    <row r="2710" spans="2:51" s="15" customFormat="1">
      <c r="B2710" s="246"/>
      <c r="C2710" s="247"/>
      <c r="D2710" s="214" t="s">
        <v>555</v>
      </c>
      <c r="E2710" s="248" t="s">
        <v>1</v>
      </c>
      <c r="F2710" s="249" t="s">
        <v>3242</v>
      </c>
      <c r="G2710" s="247"/>
      <c r="H2710" s="248" t="s">
        <v>1</v>
      </c>
      <c r="I2710" s="250"/>
      <c r="J2710" s="247"/>
      <c r="K2710" s="247"/>
      <c r="L2710" s="251"/>
      <c r="M2710" s="252"/>
      <c r="N2710" s="253"/>
      <c r="O2710" s="253"/>
      <c r="P2710" s="253"/>
      <c r="Q2710" s="253"/>
      <c r="R2710" s="253"/>
      <c r="S2710" s="253"/>
      <c r="T2710" s="254"/>
      <c r="AT2710" s="255" t="s">
        <v>555</v>
      </c>
      <c r="AU2710" s="255" t="s">
        <v>87</v>
      </c>
      <c r="AV2710" s="15" t="s">
        <v>85</v>
      </c>
      <c r="AW2710" s="15" t="s">
        <v>32</v>
      </c>
      <c r="AX2710" s="15" t="s">
        <v>77</v>
      </c>
      <c r="AY2710" s="255" t="s">
        <v>209</v>
      </c>
    </row>
    <row r="2711" spans="2:51" s="13" customFormat="1">
      <c r="B2711" s="212"/>
      <c r="C2711" s="213"/>
      <c r="D2711" s="214" t="s">
        <v>555</v>
      </c>
      <c r="E2711" s="215" t="s">
        <v>1</v>
      </c>
      <c r="F2711" s="216" t="s">
        <v>1970</v>
      </c>
      <c r="G2711" s="213"/>
      <c r="H2711" s="217">
        <v>1.08</v>
      </c>
      <c r="I2711" s="218"/>
      <c r="J2711" s="213"/>
      <c r="K2711" s="213"/>
      <c r="L2711" s="219"/>
      <c r="M2711" s="220"/>
      <c r="N2711" s="221"/>
      <c r="O2711" s="221"/>
      <c r="P2711" s="221"/>
      <c r="Q2711" s="221"/>
      <c r="R2711" s="221"/>
      <c r="S2711" s="221"/>
      <c r="T2711" s="222"/>
      <c r="AT2711" s="223" t="s">
        <v>555</v>
      </c>
      <c r="AU2711" s="223" t="s">
        <v>87</v>
      </c>
      <c r="AV2711" s="13" t="s">
        <v>87</v>
      </c>
      <c r="AW2711" s="13" t="s">
        <v>32</v>
      </c>
      <c r="AX2711" s="13" t="s">
        <v>77</v>
      </c>
      <c r="AY2711" s="223" t="s">
        <v>209</v>
      </c>
    </row>
    <row r="2712" spans="2:51" s="15" customFormat="1">
      <c r="B2712" s="246"/>
      <c r="C2712" s="247"/>
      <c r="D2712" s="214" t="s">
        <v>555</v>
      </c>
      <c r="E2712" s="248" t="s">
        <v>1</v>
      </c>
      <c r="F2712" s="249" t="s">
        <v>3243</v>
      </c>
      <c r="G2712" s="247"/>
      <c r="H2712" s="248" t="s">
        <v>1</v>
      </c>
      <c r="I2712" s="250"/>
      <c r="J2712" s="247"/>
      <c r="K2712" s="247"/>
      <c r="L2712" s="251"/>
      <c r="M2712" s="252"/>
      <c r="N2712" s="253"/>
      <c r="O2712" s="253"/>
      <c r="P2712" s="253"/>
      <c r="Q2712" s="253"/>
      <c r="R2712" s="253"/>
      <c r="S2712" s="253"/>
      <c r="T2712" s="254"/>
      <c r="AT2712" s="255" t="s">
        <v>555</v>
      </c>
      <c r="AU2712" s="255" t="s">
        <v>87</v>
      </c>
      <c r="AV2712" s="15" t="s">
        <v>85</v>
      </c>
      <c r="AW2712" s="15" t="s">
        <v>32</v>
      </c>
      <c r="AX2712" s="15" t="s">
        <v>77</v>
      </c>
      <c r="AY2712" s="255" t="s">
        <v>209</v>
      </c>
    </row>
    <row r="2713" spans="2:51" s="13" customFormat="1">
      <c r="B2713" s="212"/>
      <c r="C2713" s="213"/>
      <c r="D2713" s="214" t="s">
        <v>555</v>
      </c>
      <c r="E2713" s="215" t="s">
        <v>1</v>
      </c>
      <c r="F2713" s="216" t="s">
        <v>1970</v>
      </c>
      <c r="G2713" s="213"/>
      <c r="H2713" s="217">
        <v>1.08</v>
      </c>
      <c r="I2713" s="218"/>
      <c r="J2713" s="213"/>
      <c r="K2713" s="213"/>
      <c r="L2713" s="219"/>
      <c r="M2713" s="220"/>
      <c r="N2713" s="221"/>
      <c r="O2713" s="221"/>
      <c r="P2713" s="221"/>
      <c r="Q2713" s="221"/>
      <c r="R2713" s="221"/>
      <c r="S2713" s="221"/>
      <c r="T2713" s="222"/>
      <c r="AT2713" s="223" t="s">
        <v>555</v>
      </c>
      <c r="AU2713" s="223" t="s">
        <v>87</v>
      </c>
      <c r="AV2713" s="13" t="s">
        <v>87</v>
      </c>
      <c r="AW2713" s="13" t="s">
        <v>32</v>
      </c>
      <c r="AX2713" s="13" t="s">
        <v>77</v>
      </c>
      <c r="AY2713" s="223" t="s">
        <v>209</v>
      </c>
    </row>
    <row r="2714" spans="2:51" s="15" customFormat="1">
      <c r="B2714" s="246"/>
      <c r="C2714" s="247"/>
      <c r="D2714" s="214" t="s">
        <v>555</v>
      </c>
      <c r="E2714" s="248" t="s">
        <v>1</v>
      </c>
      <c r="F2714" s="249" t="s">
        <v>3244</v>
      </c>
      <c r="G2714" s="247"/>
      <c r="H2714" s="248" t="s">
        <v>1</v>
      </c>
      <c r="I2714" s="250"/>
      <c r="J2714" s="247"/>
      <c r="K2714" s="247"/>
      <c r="L2714" s="251"/>
      <c r="M2714" s="252"/>
      <c r="N2714" s="253"/>
      <c r="O2714" s="253"/>
      <c r="P2714" s="253"/>
      <c r="Q2714" s="253"/>
      <c r="R2714" s="253"/>
      <c r="S2714" s="253"/>
      <c r="T2714" s="254"/>
      <c r="AT2714" s="255" t="s">
        <v>555</v>
      </c>
      <c r="AU2714" s="255" t="s">
        <v>87</v>
      </c>
      <c r="AV2714" s="15" t="s">
        <v>85</v>
      </c>
      <c r="AW2714" s="15" t="s">
        <v>32</v>
      </c>
      <c r="AX2714" s="15" t="s">
        <v>77</v>
      </c>
      <c r="AY2714" s="255" t="s">
        <v>209</v>
      </c>
    </row>
    <row r="2715" spans="2:51" s="13" customFormat="1">
      <c r="B2715" s="212"/>
      <c r="C2715" s="213"/>
      <c r="D2715" s="214" t="s">
        <v>555</v>
      </c>
      <c r="E2715" s="215" t="s">
        <v>1</v>
      </c>
      <c r="F2715" s="216" t="s">
        <v>1970</v>
      </c>
      <c r="G2715" s="213"/>
      <c r="H2715" s="217">
        <v>1.08</v>
      </c>
      <c r="I2715" s="218"/>
      <c r="J2715" s="213"/>
      <c r="K2715" s="213"/>
      <c r="L2715" s="219"/>
      <c r="M2715" s="220"/>
      <c r="N2715" s="221"/>
      <c r="O2715" s="221"/>
      <c r="P2715" s="221"/>
      <c r="Q2715" s="221"/>
      <c r="R2715" s="221"/>
      <c r="S2715" s="221"/>
      <c r="T2715" s="222"/>
      <c r="AT2715" s="223" t="s">
        <v>555</v>
      </c>
      <c r="AU2715" s="223" t="s">
        <v>87</v>
      </c>
      <c r="AV2715" s="13" t="s">
        <v>87</v>
      </c>
      <c r="AW2715" s="13" t="s">
        <v>32</v>
      </c>
      <c r="AX2715" s="13" t="s">
        <v>77</v>
      </c>
      <c r="AY2715" s="223" t="s">
        <v>209</v>
      </c>
    </row>
    <row r="2716" spans="2:51" s="15" customFormat="1">
      <c r="B2716" s="246"/>
      <c r="C2716" s="247"/>
      <c r="D2716" s="214" t="s">
        <v>555</v>
      </c>
      <c r="E2716" s="248" t="s">
        <v>1</v>
      </c>
      <c r="F2716" s="249" t="s">
        <v>3245</v>
      </c>
      <c r="G2716" s="247"/>
      <c r="H2716" s="248" t="s">
        <v>1</v>
      </c>
      <c r="I2716" s="250"/>
      <c r="J2716" s="247"/>
      <c r="K2716" s="247"/>
      <c r="L2716" s="251"/>
      <c r="M2716" s="252"/>
      <c r="N2716" s="253"/>
      <c r="O2716" s="253"/>
      <c r="P2716" s="253"/>
      <c r="Q2716" s="253"/>
      <c r="R2716" s="253"/>
      <c r="S2716" s="253"/>
      <c r="T2716" s="254"/>
      <c r="AT2716" s="255" t="s">
        <v>555</v>
      </c>
      <c r="AU2716" s="255" t="s">
        <v>87</v>
      </c>
      <c r="AV2716" s="15" t="s">
        <v>85</v>
      </c>
      <c r="AW2716" s="15" t="s">
        <v>32</v>
      </c>
      <c r="AX2716" s="15" t="s">
        <v>77</v>
      </c>
      <c r="AY2716" s="255" t="s">
        <v>209</v>
      </c>
    </row>
    <row r="2717" spans="2:51" s="13" customFormat="1">
      <c r="B2717" s="212"/>
      <c r="C2717" s="213"/>
      <c r="D2717" s="214" t="s">
        <v>555</v>
      </c>
      <c r="E2717" s="215" t="s">
        <v>1</v>
      </c>
      <c r="F2717" s="216" t="s">
        <v>2062</v>
      </c>
      <c r="G2717" s="213"/>
      <c r="H2717" s="217">
        <v>6.2</v>
      </c>
      <c r="I2717" s="218"/>
      <c r="J2717" s="213"/>
      <c r="K2717" s="213"/>
      <c r="L2717" s="219"/>
      <c r="M2717" s="220"/>
      <c r="N2717" s="221"/>
      <c r="O2717" s="221"/>
      <c r="P2717" s="221"/>
      <c r="Q2717" s="221"/>
      <c r="R2717" s="221"/>
      <c r="S2717" s="221"/>
      <c r="T2717" s="222"/>
      <c r="AT2717" s="223" t="s">
        <v>555</v>
      </c>
      <c r="AU2717" s="223" t="s">
        <v>87</v>
      </c>
      <c r="AV2717" s="13" t="s">
        <v>87</v>
      </c>
      <c r="AW2717" s="13" t="s">
        <v>32</v>
      </c>
      <c r="AX2717" s="13" t="s">
        <v>77</v>
      </c>
      <c r="AY2717" s="223" t="s">
        <v>209</v>
      </c>
    </row>
    <row r="2718" spans="2:51" s="15" customFormat="1">
      <c r="B2718" s="246"/>
      <c r="C2718" s="247"/>
      <c r="D2718" s="214" t="s">
        <v>555</v>
      </c>
      <c r="E2718" s="248" t="s">
        <v>1</v>
      </c>
      <c r="F2718" s="249" t="s">
        <v>3246</v>
      </c>
      <c r="G2718" s="247"/>
      <c r="H2718" s="248" t="s">
        <v>1</v>
      </c>
      <c r="I2718" s="250"/>
      <c r="J2718" s="247"/>
      <c r="K2718" s="247"/>
      <c r="L2718" s="251"/>
      <c r="M2718" s="252"/>
      <c r="N2718" s="253"/>
      <c r="O2718" s="253"/>
      <c r="P2718" s="253"/>
      <c r="Q2718" s="253"/>
      <c r="R2718" s="253"/>
      <c r="S2718" s="253"/>
      <c r="T2718" s="254"/>
      <c r="AT2718" s="255" t="s">
        <v>555</v>
      </c>
      <c r="AU2718" s="255" t="s">
        <v>87</v>
      </c>
      <c r="AV2718" s="15" t="s">
        <v>85</v>
      </c>
      <c r="AW2718" s="15" t="s">
        <v>32</v>
      </c>
      <c r="AX2718" s="15" t="s">
        <v>77</v>
      </c>
      <c r="AY2718" s="255" t="s">
        <v>209</v>
      </c>
    </row>
    <row r="2719" spans="2:51" s="13" customFormat="1">
      <c r="B2719" s="212"/>
      <c r="C2719" s="213"/>
      <c r="D2719" s="214" t="s">
        <v>555</v>
      </c>
      <c r="E2719" s="215" t="s">
        <v>1</v>
      </c>
      <c r="F2719" s="216" t="s">
        <v>1970</v>
      </c>
      <c r="G2719" s="213"/>
      <c r="H2719" s="217">
        <v>1.08</v>
      </c>
      <c r="I2719" s="218"/>
      <c r="J2719" s="213"/>
      <c r="K2719" s="213"/>
      <c r="L2719" s="219"/>
      <c r="M2719" s="220"/>
      <c r="N2719" s="221"/>
      <c r="O2719" s="221"/>
      <c r="P2719" s="221"/>
      <c r="Q2719" s="221"/>
      <c r="R2719" s="221"/>
      <c r="S2719" s="221"/>
      <c r="T2719" s="222"/>
      <c r="AT2719" s="223" t="s">
        <v>555</v>
      </c>
      <c r="AU2719" s="223" t="s">
        <v>87</v>
      </c>
      <c r="AV2719" s="13" t="s">
        <v>87</v>
      </c>
      <c r="AW2719" s="13" t="s">
        <v>32</v>
      </c>
      <c r="AX2719" s="13" t="s">
        <v>77</v>
      </c>
      <c r="AY2719" s="223" t="s">
        <v>209</v>
      </c>
    </row>
    <row r="2720" spans="2:51" s="15" customFormat="1">
      <c r="B2720" s="246"/>
      <c r="C2720" s="247"/>
      <c r="D2720" s="214" t="s">
        <v>555</v>
      </c>
      <c r="E2720" s="248" t="s">
        <v>1</v>
      </c>
      <c r="F2720" s="249" t="s">
        <v>3247</v>
      </c>
      <c r="G2720" s="247"/>
      <c r="H2720" s="248" t="s">
        <v>1</v>
      </c>
      <c r="I2720" s="250"/>
      <c r="J2720" s="247"/>
      <c r="K2720" s="247"/>
      <c r="L2720" s="251"/>
      <c r="M2720" s="252"/>
      <c r="N2720" s="253"/>
      <c r="O2720" s="253"/>
      <c r="P2720" s="253"/>
      <c r="Q2720" s="253"/>
      <c r="R2720" s="253"/>
      <c r="S2720" s="253"/>
      <c r="T2720" s="254"/>
      <c r="AT2720" s="255" t="s">
        <v>555</v>
      </c>
      <c r="AU2720" s="255" t="s">
        <v>87</v>
      </c>
      <c r="AV2720" s="15" t="s">
        <v>85</v>
      </c>
      <c r="AW2720" s="15" t="s">
        <v>32</v>
      </c>
      <c r="AX2720" s="15" t="s">
        <v>77</v>
      </c>
      <c r="AY2720" s="255" t="s">
        <v>209</v>
      </c>
    </row>
    <row r="2721" spans="2:51" s="13" customFormat="1">
      <c r="B2721" s="212"/>
      <c r="C2721" s="213"/>
      <c r="D2721" s="214" t="s">
        <v>555</v>
      </c>
      <c r="E2721" s="215" t="s">
        <v>1</v>
      </c>
      <c r="F2721" s="216" t="s">
        <v>1970</v>
      </c>
      <c r="G2721" s="213"/>
      <c r="H2721" s="217">
        <v>1.08</v>
      </c>
      <c r="I2721" s="218"/>
      <c r="J2721" s="213"/>
      <c r="K2721" s="213"/>
      <c r="L2721" s="219"/>
      <c r="M2721" s="220"/>
      <c r="N2721" s="221"/>
      <c r="O2721" s="221"/>
      <c r="P2721" s="221"/>
      <c r="Q2721" s="221"/>
      <c r="R2721" s="221"/>
      <c r="S2721" s="221"/>
      <c r="T2721" s="222"/>
      <c r="AT2721" s="223" t="s">
        <v>555</v>
      </c>
      <c r="AU2721" s="223" t="s">
        <v>87</v>
      </c>
      <c r="AV2721" s="13" t="s">
        <v>87</v>
      </c>
      <c r="AW2721" s="13" t="s">
        <v>32</v>
      </c>
      <c r="AX2721" s="13" t="s">
        <v>77</v>
      </c>
      <c r="AY2721" s="223" t="s">
        <v>209</v>
      </c>
    </row>
    <row r="2722" spans="2:51" s="15" customFormat="1">
      <c r="B2722" s="246"/>
      <c r="C2722" s="247"/>
      <c r="D2722" s="214" t="s">
        <v>555</v>
      </c>
      <c r="E2722" s="248" t="s">
        <v>1</v>
      </c>
      <c r="F2722" s="249" t="s">
        <v>3248</v>
      </c>
      <c r="G2722" s="247"/>
      <c r="H2722" s="248" t="s">
        <v>1</v>
      </c>
      <c r="I2722" s="250"/>
      <c r="J2722" s="247"/>
      <c r="K2722" s="247"/>
      <c r="L2722" s="251"/>
      <c r="M2722" s="252"/>
      <c r="N2722" s="253"/>
      <c r="O2722" s="253"/>
      <c r="P2722" s="253"/>
      <c r="Q2722" s="253"/>
      <c r="R2722" s="253"/>
      <c r="S2722" s="253"/>
      <c r="T2722" s="254"/>
      <c r="AT2722" s="255" t="s">
        <v>555</v>
      </c>
      <c r="AU2722" s="255" t="s">
        <v>87</v>
      </c>
      <c r="AV2722" s="15" t="s">
        <v>85</v>
      </c>
      <c r="AW2722" s="15" t="s">
        <v>32</v>
      </c>
      <c r="AX2722" s="15" t="s">
        <v>77</v>
      </c>
      <c r="AY2722" s="255" t="s">
        <v>209</v>
      </c>
    </row>
    <row r="2723" spans="2:51" s="13" customFormat="1">
      <c r="B2723" s="212"/>
      <c r="C2723" s="213"/>
      <c r="D2723" s="214" t="s">
        <v>555</v>
      </c>
      <c r="E2723" s="215" t="s">
        <v>1</v>
      </c>
      <c r="F2723" s="216" t="s">
        <v>1970</v>
      </c>
      <c r="G2723" s="213"/>
      <c r="H2723" s="217">
        <v>1.08</v>
      </c>
      <c r="I2723" s="218"/>
      <c r="J2723" s="213"/>
      <c r="K2723" s="213"/>
      <c r="L2723" s="219"/>
      <c r="M2723" s="220"/>
      <c r="N2723" s="221"/>
      <c r="O2723" s="221"/>
      <c r="P2723" s="221"/>
      <c r="Q2723" s="221"/>
      <c r="R2723" s="221"/>
      <c r="S2723" s="221"/>
      <c r="T2723" s="222"/>
      <c r="AT2723" s="223" t="s">
        <v>555</v>
      </c>
      <c r="AU2723" s="223" t="s">
        <v>87</v>
      </c>
      <c r="AV2723" s="13" t="s">
        <v>87</v>
      </c>
      <c r="AW2723" s="13" t="s">
        <v>32</v>
      </c>
      <c r="AX2723" s="13" t="s">
        <v>77</v>
      </c>
      <c r="AY2723" s="223" t="s">
        <v>209</v>
      </c>
    </row>
    <row r="2724" spans="2:51" s="15" customFormat="1">
      <c r="B2724" s="246"/>
      <c r="C2724" s="247"/>
      <c r="D2724" s="214" t="s">
        <v>555</v>
      </c>
      <c r="E2724" s="248" t="s">
        <v>1</v>
      </c>
      <c r="F2724" s="249" t="s">
        <v>3249</v>
      </c>
      <c r="G2724" s="247"/>
      <c r="H2724" s="248" t="s">
        <v>1</v>
      </c>
      <c r="I2724" s="250"/>
      <c r="J2724" s="247"/>
      <c r="K2724" s="247"/>
      <c r="L2724" s="251"/>
      <c r="M2724" s="252"/>
      <c r="N2724" s="253"/>
      <c r="O2724" s="253"/>
      <c r="P2724" s="253"/>
      <c r="Q2724" s="253"/>
      <c r="R2724" s="253"/>
      <c r="S2724" s="253"/>
      <c r="T2724" s="254"/>
      <c r="AT2724" s="255" t="s">
        <v>555</v>
      </c>
      <c r="AU2724" s="255" t="s">
        <v>87</v>
      </c>
      <c r="AV2724" s="15" t="s">
        <v>85</v>
      </c>
      <c r="AW2724" s="15" t="s">
        <v>32</v>
      </c>
      <c r="AX2724" s="15" t="s">
        <v>77</v>
      </c>
      <c r="AY2724" s="255" t="s">
        <v>209</v>
      </c>
    </row>
    <row r="2725" spans="2:51" s="13" customFormat="1">
      <c r="B2725" s="212"/>
      <c r="C2725" s="213"/>
      <c r="D2725" s="214" t="s">
        <v>555</v>
      </c>
      <c r="E2725" s="215" t="s">
        <v>1</v>
      </c>
      <c r="F2725" s="216" t="s">
        <v>2060</v>
      </c>
      <c r="G2725" s="213"/>
      <c r="H2725" s="217">
        <v>5.53</v>
      </c>
      <c r="I2725" s="218"/>
      <c r="J2725" s="213"/>
      <c r="K2725" s="213"/>
      <c r="L2725" s="219"/>
      <c r="M2725" s="220"/>
      <c r="N2725" s="221"/>
      <c r="O2725" s="221"/>
      <c r="P2725" s="221"/>
      <c r="Q2725" s="221"/>
      <c r="R2725" s="221"/>
      <c r="S2725" s="221"/>
      <c r="T2725" s="222"/>
      <c r="AT2725" s="223" t="s">
        <v>555</v>
      </c>
      <c r="AU2725" s="223" t="s">
        <v>87</v>
      </c>
      <c r="AV2725" s="13" t="s">
        <v>87</v>
      </c>
      <c r="AW2725" s="13" t="s">
        <v>32</v>
      </c>
      <c r="AX2725" s="13" t="s">
        <v>77</v>
      </c>
      <c r="AY2725" s="223" t="s">
        <v>209</v>
      </c>
    </row>
    <row r="2726" spans="2:51" s="15" customFormat="1">
      <c r="B2726" s="246"/>
      <c r="C2726" s="247"/>
      <c r="D2726" s="214" t="s">
        <v>555</v>
      </c>
      <c r="E2726" s="248" t="s">
        <v>1</v>
      </c>
      <c r="F2726" s="249" t="s">
        <v>3250</v>
      </c>
      <c r="G2726" s="247"/>
      <c r="H2726" s="248" t="s">
        <v>1</v>
      </c>
      <c r="I2726" s="250"/>
      <c r="J2726" s="247"/>
      <c r="K2726" s="247"/>
      <c r="L2726" s="251"/>
      <c r="M2726" s="252"/>
      <c r="N2726" s="253"/>
      <c r="O2726" s="253"/>
      <c r="P2726" s="253"/>
      <c r="Q2726" s="253"/>
      <c r="R2726" s="253"/>
      <c r="S2726" s="253"/>
      <c r="T2726" s="254"/>
      <c r="AT2726" s="255" t="s">
        <v>555</v>
      </c>
      <c r="AU2726" s="255" t="s">
        <v>87</v>
      </c>
      <c r="AV2726" s="15" t="s">
        <v>85</v>
      </c>
      <c r="AW2726" s="15" t="s">
        <v>32</v>
      </c>
      <c r="AX2726" s="15" t="s">
        <v>77</v>
      </c>
      <c r="AY2726" s="255" t="s">
        <v>209</v>
      </c>
    </row>
    <row r="2727" spans="2:51" s="13" customFormat="1">
      <c r="B2727" s="212"/>
      <c r="C2727" s="213"/>
      <c r="D2727" s="214" t="s">
        <v>555</v>
      </c>
      <c r="E2727" s="215" t="s">
        <v>1</v>
      </c>
      <c r="F2727" s="216" t="s">
        <v>1700</v>
      </c>
      <c r="G2727" s="213"/>
      <c r="H2727" s="217">
        <v>3.18</v>
      </c>
      <c r="I2727" s="218"/>
      <c r="J2727" s="213"/>
      <c r="K2727" s="213"/>
      <c r="L2727" s="219"/>
      <c r="M2727" s="220"/>
      <c r="N2727" s="221"/>
      <c r="O2727" s="221"/>
      <c r="P2727" s="221"/>
      <c r="Q2727" s="221"/>
      <c r="R2727" s="221"/>
      <c r="S2727" s="221"/>
      <c r="T2727" s="222"/>
      <c r="AT2727" s="223" t="s">
        <v>555</v>
      </c>
      <c r="AU2727" s="223" t="s">
        <v>87</v>
      </c>
      <c r="AV2727" s="13" t="s">
        <v>87</v>
      </c>
      <c r="AW2727" s="13" t="s">
        <v>32</v>
      </c>
      <c r="AX2727" s="13" t="s">
        <v>77</v>
      </c>
      <c r="AY2727" s="223" t="s">
        <v>209</v>
      </c>
    </row>
    <row r="2728" spans="2:51" s="15" customFormat="1">
      <c r="B2728" s="246"/>
      <c r="C2728" s="247"/>
      <c r="D2728" s="214" t="s">
        <v>555</v>
      </c>
      <c r="E2728" s="248" t="s">
        <v>1</v>
      </c>
      <c r="F2728" s="249" t="s">
        <v>3251</v>
      </c>
      <c r="G2728" s="247"/>
      <c r="H2728" s="248" t="s">
        <v>1</v>
      </c>
      <c r="I2728" s="250"/>
      <c r="J2728" s="247"/>
      <c r="K2728" s="247"/>
      <c r="L2728" s="251"/>
      <c r="M2728" s="252"/>
      <c r="N2728" s="253"/>
      <c r="O2728" s="253"/>
      <c r="P2728" s="253"/>
      <c r="Q2728" s="253"/>
      <c r="R2728" s="253"/>
      <c r="S2728" s="253"/>
      <c r="T2728" s="254"/>
      <c r="AT2728" s="255" t="s">
        <v>555</v>
      </c>
      <c r="AU2728" s="255" t="s">
        <v>87</v>
      </c>
      <c r="AV2728" s="15" t="s">
        <v>85</v>
      </c>
      <c r="AW2728" s="15" t="s">
        <v>32</v>
      </c>
      <c r="AX2728" s="15" t="s">
        <v>77</v>
      </c>
      <c r="AY2728" s="255" t="s">
        <v>209</v>
      </c>
    </row>
    <row r="2729" spans="2:51" s="13" customFormat="1">
      <c r="B2729" s="212"/>
      <c r="C2729" s="213"/>
      <c r="D2729" s="214" t="s">
        <v>555</v>
      </c>
      <c r="E2729" s="215" t="s">
        <v>1</v>
      </c>
      <c r="F2729" s="216" t="s">
        <v>1620</v>
      </c>
      <c r="G2729" s="213"/>
      <c r="H2729" s="217">
        <v>0.99</v>
      </c>
      <c r="I2729" s="218"/>
      <c r="J2729" s="213"/>
      <c r="K2729" s="213"/>
      <c r="L2729" s="219"/>
      <c r="M2729" s="220"/>
      <c r="N2729" s="221"/>
      <c r="O2729" s="221"/>
      <c r="P2729" s="221"/>
      <c r="Q2729" s="221"/>
      <c r="R2729" s="221"/>
      <c r="S2729" s="221"/>
      <c r="T2729" s="222"/>
      <c r="AT2729" s="223" t="s">
        <v>555</v>
      </c>
      <c r="AU2729" s="223" t="s">
        <v>87</v>
      </c>
      <c r="AV2729" s="13" t="s">
        <v>87</v>
      </c>
      <c r="AW2729" s="13" t="s">
        <v>32</v>
      </c>
      <c r="AX2729" s="13" t="s">
        <v>77</v>
      </c>
      <c r="AY2729" s="223" t="s">
        <v>209</v>
      </c>
    </row>
    <row r="2730" spans="2:51" s="15" customFormat="1">
      <c r="B2730" s="246"/>
      <c r="C2730" s="247"/>
      <c r="D2730" s="214" t="s">
        <v>555</v>
      </c>
      <c r="E2730" s="248" t="s">
        <v>1</v>
      </c>
      <c r="F2730" s="249" t="s">
        <v>3252</v>
      </c>
      <c r="G2730" s="247"/>
      <c r="H2730" s="248" t="s">
        <v>1</v>
      </c>
      <c r="I2730" s="250"/>
      <c r="J2730" s="247"/>
      <c r="K2730" s="247"/>
      <c r="L2730" s="251"/>
      <c r="M2730" s="252"/>
      <c r="N2730" s="253"/>
      <c r="O2730" s="253"/>
      <c r="P2730" s="253"/>
      <c r="Q2730" s="253"/>
      <c r="R2730" s="253"/>
      <c r="S2730" s="253"/>
      <c r="T2730" s="254"/>
      <c r="AT2730" s="255" t="s">
        <v>555</v>
      </c>
      <c r="AU2730" s="255" t="s">
        <v>87</v>
      </c>
      <c r="AV2730" s="15" t="s">
        <v>85</v>
      </c>
      <c r="AW2730" s="15" t="s">
        <v>32</v>
      </c>
      <c r="AX2730" s="15" t="s">
        <v>77</v>
      </c>
      <c r="AY2730" s="255" t="s">
        <v>209</v>
      </c>
    </row>
    <row r="2731" spans="2:51" s="13" customFormat="1">
      <c r="B2731" s="212"/>
      <c r="C2731" s="213"/>
      <c r="D2731" s="214" t="s">
        <v>555</v>
      </c>
      <c r="E2731" s="215" t="s">
        <v>1</v>
      </c>
      <c r="F2731" s="216" t="s">
        <v>2055</v>
      </c>
      <c r="G2731" s="213"/>
      <c r="H2731" s="217">
        <v>0.97</v>
      </c>
      <c r="I2731" s="218"/>
      <c r="J2731" s="213"/>
      <c r="K2731" s="213"/>
      <c r="L2731" s="219"/>
      <c r="M2731" s="220"/>
      <c r="N2731" s="221"/>
      <c r="O2731" s="221"/>
      <c r="P2731" s="221"/>
      <c r="Q2731" s="221"/>
      <c r="R2731" s="221"/>
      <c r="S2731" s="221"/>
      <c r="T2731" s="222"/>
      <c r="AT2731" s="223" t="s">
        <v>555</v>
      </c>
      <c r="AU2731" s="223" t="s">
        <v>87</v>
      </c>
      <c r="AV2731" s="13" t="s">
        <v>87</v>
      </c>
      <c r="AW2731" s="13" t="s">
        <v>32</v>
      </c>
      <c r="AX2731" s="13" t="s">
        <v>77</v>
      </c>
      <c r="AY2731" s="223" t="s">
        <v>209</v>
      </c>
    </row>
    <row r="2732" spans="2:51" s="15" customFormat="1">
      <c r="B2732" s="246"/>
      <c r="C2732" s="247"/>
      <c r="D2732" s="214" t="s">
        <v>555</v>
      </c>
      <c r="E2732" s="248" t="s">
        <v>1</v>
      </c>
      <c r="F2732" s="249" t="s">
        <v>3253</v>
      </c>
      <c r="G2732" s="247"/>
      <c r="H2732" s="248" t="s">
        <v>1</v>
      </c>
      <c r="I2732" s="250"/>
      <c r="J2732" s="247"/>
      <c r="K2732" s="247"/>
      <c r="L2732" s="251"/>
      <c r="M2732" s="252"/>
      <c r="N2732" s="253"/>
      <c r="O2732" s="253"/>
      <c r="P2732" s="253"/>
      <c r="Q2732" s="253"/>
      <c r="R2732" s="253"/>
      <c r="S2732" s="253"/>
      <c r="T2732" s="254"/>
      <c r="AT2732" s="255" t="s">
        <v>555</v>
      </c>
      <c r="AU2732" s="255" t="s">
        <v>87</v>
      </c>
      <c r="AV2732" s="15" t="s">
        <v>85</v>
      </c>
      <c r="AW2732" s="15" t="s">
        <v>32</v>
      </c>
      <c r="AX2732" s="15" t="s">
        <v>77</v>
      </c>
      <c r="AY2732" s="255" t="s">
        <v>209</v>
      </c>
    </row>
    <row r="2733" spans="2:51" s="13" customFormat="1">
      <c r="B2733" s="212"/>
      <c r="C2733" s="213"/>
      <c r="D2733" s="214" t="s">
        <v>555</v>
      </c>
      <c r="E2733" s="215" t="s">
        <v>1</v>
      </c>
      <c r="F2733" s="216" t="s">
        <v>1700</v>
      </c>
      <c r="G2733" s="213"/>
      <c r="H2733" s="217">
        <v>3.18</v>
      </c>
      <c r="I2733" s="218"/>
      <c r="J2733" s="213"/>
      <c r="K2733" s="213"/>
      <c r="L2733" s="219"/>
      <c r="M2733" s="220"/>
      <c r="N2733" s="221"/>
      <c r="O2733" s="221"/>
      <c r="P2733" s="221"/>
      <c r="Q2733" s="221"/>
      <c r="R2733" s="221"/>
      <c r="S2733" s="221"/>
      <c r="T2733" s="222"/>
      <c r="AT2733" s="223" t="s">
        <v>555</v>
      </c>
      <c r="AU2733" s="223" t="s">
        <v>87</v>
      </c>
      <c r="AV2733" s="13" t="s">
        <v>87</v>
      </c>
      <c r="AW2733" s="13" t="s">
        <v>32</v>
      </c>
      <c r="AX2733" s="13" t="s">
        <v>77</v>
      </c>
      <c r="AY2733" s="223" t="s">
        <v>209</v>
      </c>
    </row>
    <row r="2734" spans="2:51" s="15" customFormat="1">
      <c r="B2734" s="246"/>
      <c r="C2734" s="247"/>
      <c r="D2734" s="214" t="s">
        <v>555</v>
      </c>
      <c r="E2734" s="248" t="s">
        <v>1</v>
      </c>
      <c r="F2734" s="249" t="s">
        <v>3254</v>
      </c>
      <c r="G2734" s="247"/>
      <c r="H2734" s="248" t="s">
        <v>1</v>
      </c>
      <c r="I2734" s="250"/>
      <c r="J2734" s="247"/>
      <c r="K2734" s="247"/>
      <c r="L2734" s="251"/>
      <c r="M2734" s="252"/>
      <c r="N2734" s="253"/>
      <c r="O2734" s="253"/>
      <c r="P2734" s="253"/>
      <c r="Q2734" s="253"/>
      <c r="R2734" s="253"/>
      <c r="S2734" s="253"/>
      <c r="T2734" s="254"/>
      <c r="AT2734" s="255" t="s">
        <v>555</v>
      </c>
      <c r="AU2734" s="255" t="s">
        <v>87</v>
      </c>
      <c r="AV2734" s="15" t="s">
        <v>85</v>
      </c>
      <c r="AW2734" s="15" t="s">
        <v>32</v>
      </c>
      <c r="AX2734" s="15" t="s">
        <v>77</v>
      </c>
      <c r="AY2734" s="255" t="s">
        <v>209</v>
      </c>
    </row>
    <row r="2735" spans="2:51" s="13" customFormat="1">
      <c r="B2735" s="212"/>
      <c r="C2735" s="213"/>
      <c r="D2735" s="214" t="s">
        <v>555</v>
      </c>
      <c r="E2735" s="215" t="s">
        <v>1</v>
      </c>
      <c r="F2735" s="216" t="s">
        <v>1620</v>
      </c>
      <c r="G2735" s="213"/>
      <c r="H2735" s="217">
        <v>0.99</v>
      </c>
      <c r="I2735" s="218"/>
      <c r="J2735" s="213"/>
      <c r="K2735" s="213"/>
      <c r="L2735" s="219"/>
      <c r="M2735" s="220"/>
      <c r="N2735" s="221"/>
      <c r="O2735" s="221"/>
      <c r="P2735" s="221"/>
      <c r="Q2735" s="221"/>
      <c r="R2735" s="221"/>
      <c r="S2735" s="221"/>
      <c r="T2735" s="222"/>
      <c r="AT2735" s="223" t="s">
        <v>555</v>
      </c>
      <c r="AU2735" s="223" t="s">
        <v>87</v>
      </c>
      <c r="AV2735" s="13" t="s">
        <v>87</v>
      </c>
      <c r="AW2735" s="13" t="s">
        <v>32</v>
      </c>
      <c r="AX2735" s="13" t="s">
        <v>77</v>
      </c>
      <c r="AY2735" s="223" t="s">
        <v>209</v>
      </c>
    </row>
    <row r="2736" spans="2:51" s="15" customFormat="1">
      <c r="B2736" s="246"/>
      <c r="C2736" s="247"/>
      <c r="D2736" s="214" t="s">
        <v>555</v>
      </c>
      <c r="E2736" s="248" t="s">
        <v>1</v>
      </c>
      <c r="F2736" s="249" t="s">
        <v>3255</v>
      </c>
      <c r="G2736" s="247"/>
      <c r="H2736" s="248" t="s">
        <v>1</v>
      </c>
      <c r="I2736" s="250"/>
      <c r="J2736" s="247"/>
      <c r="K2736" s="247"/>
      <c r="L2736" s="251"/>
      <c r="M2736" s="252"/>
      <c r="N2736" s="253"/>
      <c r="O2736" s="253"/>
      <c r="P2736" s="253"/>
      <c r="Q2736" s="253"/>
      <c r="R2736" s="253"/>
      <c r="S2736" s="253"/>
      <c r="T2736" s="254"/>
      <c r="AT2736" s="255" t="s">
        <v>555</v>
      </c>
      <c r="AU2736" s="255" t="s">
        <v>87</v>
      </c>
      <c r="AV2736" s="15" t="s">
        <v>85</v>
      </c>
      <c r="AW2736" s="15" t="s">
        <v>32</v>
      </c>
      <c r="AX2736" s="15" t="s">
        <v>77</v>
      </c>
      <c r="AY2736" s="255" t="s">
        <v>209</v>
      </c>
    </row>
    <row r="2737" spans="1:65" s="13" customFormat="1">
      <c r="B2737" s="212"/>
      <c r="C2737" s="213"/>
      <c r="D2737" s="214" t="s">
        <v>555</v>
      </c>
      <c r="E2737" s="215" t="s">
        <v>1</v>
      </c>
      <c r="F2737" s="216" t="s">
        <v>2055</v>
      </c>
      <c r="G2737" s="213"/>
      <c r="H2737" s="217">
        <v>0.97</v>
      </c>
      <c r="I2737" s="218"/>
      <c r="J2737" s="213"/>
      <c r="K2737" s="213"/>
      <c r="L2737" s="219"/>
      <c r="M2737" s="220"/>
      <c r="N2737" s="221"/>
      <c r="O2737" s="221"/>
      <c r="P2737" s="221"/>
      <c r="Q2737" s="221"/>
      <c r="R2737" s="221"/>
      <c r="S2737" s="221"/>
      <c r="T2737" s="222"/>
      <c r="AT2737" s="223" t="s">
        <v>555</v>
      </c>
      <c r="AU2737" s="223" t="s">
        <v>87</v>
      </c>
      <c r="AV2737" s="13" t="s">
        <v>87</v>
      </c>
      <c r="AW2737" s="13" t="s">
        <v>32</v>
      </c>
      <c r="AX2737" s="13" t="s">
        <v>77</v>
      </c>
      <c r="AY2737" s="223" t="s">
        <v>209</v>
      </c>
    </row>
    <row r="2738" spans="1:65" s="14" customFormat="1">
      <c r="B2738" s="235"/>
      <c r="C2738" s="236"/>
      <c r="D2738" s="214" t="s">
        <v>555</v>
      </c>
      <c r="E2738" s="237" t="s">
        <v>1</v>
      </c>
      <c r="F2738" s="238" t="s">
        <v>645</v>
      </c>
      <c r="G2738" s="236"/>
      <c r="H2738" s="239">
        <v>487.15000000000026</v>
      </c>
      <c r="I2738" s="240"/>
      <c r="J2738" s="236"/>
      <c r="K2738" s="236"/>
      <c r="L2738" s="241"/>
      <c r="M2738" s="242"/>
      <c r="N2738" s="243"/>
      <c r="O2738" s="243"/>
      <c r="P2738" s="243"/>
      <c r="Q2738" s="243"/>
      <c r="R2738" s="243"/>
      <c r="S2738" s="243"/>
      <c r="T2738" s="244"/>
      <c r="AT2738" s="245" t="s">
        <v>555</v>
      </c>
      <c r="AU2738" s="245" t="s">
        <v>87</v>
      </c>
      <c r="AV2738" s="14" t="s">
        <v>218</v>
      </c>
      <c r="AW2738" s="14" t="s">
        <v>32</v>
      </c>
      <c r="AX2738" s="14" t="s">
        <v>85</v>
      </c>
      <c r="AY2738" s="245" t="s">
        <v>209</v>
      </c>
    </row>
    <row r="2739" spans="1:65" s="2" customFormat="1" ht="37.9" customHeight="1">
      <c r="A2739" s="35"/>
      <c r="B2739" s="36"/>
      <c r="C2739" s="224" t="s">
        <v>3256</v>
      </c>
      <c r="D2739" s="224" t="s">
        <v>576</v>
      </c>
      <c r="E2739" s="225" t="s">
        <v>3036</v>
      </c>
      <c r="F2739" s="226" t="s">
        <v>3037</v>
      </c>
      <c r="G2739" s="227" t="s">
        <v>217</v>
      </c>
      <c r="H2739" s="228">
        <v>535.86500000000001</v>
      </c>
      <c r="I2739" s="229"/>
      <c r="J2739" s="230">
        <f>ROUND(I2739*H2739,2)</f>
        <v>0</v>
      </c>
      <c r="K2739" s="231"/>
      <c r="L2739" s="232"/>
      <c r="M2739" s="233" t="s">
        <v>1</v>
      </c>
      <c r="N2739" s="234" t="s">
        <v>42</v>
      </c>
      <c r="O2739" s="72"/>
      <c r="P2739" s="203">
        <f>O2739*H2739</f>
        <v>0</v>
      </c>
      <c r="Q2739" s="203">
        <v>1.9199999999999998E-2</v>
      </c>
      <c r="R2739" s="203">
        <f>Q2739*H2739</f>
        <v>10.288608</v>
      </c>
      <c r="S2739" s="203">
        <v>0</v>
      </c>
      <c r="T2739" s="204">
        <f>S2739*H2739</f>
        <v>0</v>
      </c>
      <c r="U2739" s="35"/>
      <c r="V2739" s="35"/>
      <c r="W2739" s="35"/>
      <c r="X2739" s="35"/>
      <c r="Y2739" s="35"/>
      <c r="Z2739" s="35"/>
      <c r="AA2739" s="35"/>
      <c r="AB2739" s="35"/>
      <c r="AC2739" s="35"/>
      <c r="AD2739" s="35"/>
      <c r="AE2739" s="35"/>
      <c r="AR2739" s="205" t="s">
        <v>341</v>
      </c>
      <c r="AT2739" s="205" t="s">
        <v>576</v>
      </c>
      <c r="AU2739" s="205" t="s">
        <v>87</v>
      </c>
      <c r="AY2739" s="18" t="s">
        <v>209</v>
      </c>
      <c r="BE2739" s="206">
        <f>IF(N2739="základní",J2739,0)</f>
        <v>0</v>
      </c>
      <c r="BF2739" s="206">
        <f>IF(N2739="snížená",J2739,0)</f>
        <v>0</v>
      </c>
      <c r="BG2739" s="206">
        <f>IF(N2739="zákl. přenesená",J2739,0)</f>
        <v>0</v>
      </c>
      <c r="BH2739" s="206">
        <f>IF(N2739="sníž. přenesená",J2739,0)</f>
        <v>0</v>
      </c>
      <c r="BI2739" s="206">
        <f>IF(N2739="nulová",J2739,0)</f>
        <v>0</v>
      </c>
      <c r="BJ2739" s="18" t="s">
        <v>85</v>
      </c>
      <c r="BK2739" s="206">
        <f>ROUND(I2739*H2739,2)</f>
        <v>0</v>
      </c>
      <c r="BL2739" s="18" t="s">
        <v>276</v>
      </c>
      <c r="BM2739" s="205" t="s">
        <v>3257</v>
      </c>
    </row>
    <row r="2740" spans="1:65" s="13" customFormat="1">
      <c r="B2740" s="212"/>
      <c r="C2740" s="213"/>
      <c r="D2740" s="214" t="s">
        <v>555</v>
      </c>
      <c r="E2740" s="215" t="s">
        <v>1</v>
      </c>
      <c r="F2740" s="216" t="s">
        <v>3258</v>
      </c>
      <c r="G2740" s="213"/>
      <c r="H2740" s="217">
        <v>535.86500000000001</v>
      </c>
      <c r="I2740" s="218"/>
      <c r="J2740" s="213"/>
      <c r="K2740" s="213"/>
      <c r="L2740" s="219"/>
      <c r="M2740" s="220"/>
      <c r="N2740" s="221"/>
      <c r="O2740" s="221"/>
      <c r="P2740" s="221"/>
      <c r="Q2740" s="221"/>
      <c r="R2740" s="221"/>
      <c r="S2740" s="221"/>
      <c r="T2740" s="222"/>
      <c r="AT2740" s="223" t="s">
        <v>555</v>
      </c>
      <c r="AU2740" s="223" t="s">
        <v>87</v>
      </c>
      <c r="AV2740" s="13" t="s">
        <v>87</v>
      </c>
      <c r="AW2740" s="13" t="s">
        <v>32</v>
      </c>
      <c r="AX2740" s="13" t="s">
        <v>85</v>
      </c>
      <c r="AY2740" s="223" t="s">
        <v>209</v>
      </c>
    </row>
    <row r="2741" spans="1:65" s="2" customFormat="1" ht="33" customHeight="1">
      <c r="A2741" s="35"/>
      <c r="B2741" s="36"/>
      <c r="C2741" s="193" t="s">
        <v>3259</v>
      </c>
      <c r="D2741" s="193" t="s">
        <v>214</v>
      </c>
      <c r="E2741" s="194" t="s">
        <v>3260</v>
      </c>
      <c r="F2741" s="195" t="s">
        <v>3261</v>
      </c>
      <c r="G2741" s="196" t="s">
        <v>217</v>
      </c>
      <c r="H2741" s="197">
        <v>3169.71</v>
      </c>
      <c r="I2741" s="198"/>
      <c r="J2741" s="199">
        <f>ROUND(I2741*H2741,2)</f>
        <v>0</v>
      </c>
      <c r="K2741" s="200"/>
      <c r="L2741" s="40"/>
      <c r="M2741" s="201" t="s">
        <v>1</v>
      </c>
      <c r="N2741" s="202" t="s">
        <v>42</v>
      </c>
      <c r="O2741" s="72"/>
      <c r="P2741" s="203">
        <f>O2741*H2741</f>
        <v>0</v>
      </c>
      <c r="Q2741" s="203">
        <v>8.9999999999999993E-3</v>
      </c>
      <c r="R2741" s="203">
        <f>Q2741*H2741</f>
        <v>28.527389999999997</v>
      </c>
      <c r="S2741" s="203">
        <v>0</v>
      </c>
      <c r="T2741" s="204">
        <f>S2741*H2741</f>
        <v>0</v>
      </c>
      <c r="U2741" s="35"/>
      <c r="V2741" s="35"/>
      <c r="W2741" s="35"/>
      <c r="X2741" s="35"/>
      <c r="Y2741" s="35"/>
      <c r="Z2741" s="35"/>
      <c r="AA2741" s="35"/>
      <c r="AB2741" s="35"/>
      <c r="AC2741" s="35"/>
      <c r="AD2741" s="35"/>
      <c r="AE2741" s="35"/>
      <c r="AR2741" s="205" t="s">
        <v>276</v>
      </c>
      <c r="AT2741" s="205" t="s">
        <v>214</v>
      </c>
      <c r="AU2741" s="205" t="s">
        <v>87</v>
      </c>
      <c r="AY2741" s="18" t="s">
        <v>209</v>
      </c>
      <c r="BE2741" s="206">
        <f>IF(N2741="základní",J2741,0)</f>
        <v>0</v>
      </c>
      <c r="BF2741" s="206">
        <f>IF(N2741="snížená",J2741,0)</f>
        <v>0</v>
      </c>
      <c r="BG2741" s="206">
        <f>IF(N2741="zákl. přenesená",J2741,0)</f>
        <v>0</v>
      </c>
      <c r="BH2741" s="206">
        <f>IF(N2741="sníž. přenesená",J2741,0)</f>
        <v>0</v>
      </c>
      <c r="BI2741" s="206">
        <f>IF(N2741="nulová",J2741,0)</f>
        <v>0</v>
      </c>
      <c r="BJ2741" s="18" t="s">
        <v>85</v>
      </c>
      <c r="BK2741" s="206">
        <f>ROUND(I2741*H2741,2)</f>
        <v>0</v>
      </c>
      <c r="BL2741" s="18" t="s">
        <v>276</v>
      </c>
      <c r="BM2741" s="205" t="s">
        <v>3262</v>
      </c>
    </row>
    <row r="2742" spans="1:65" s="15" customFormat="1">
      <c r="B2742" s="246"/>
      <c r="C2742" s="247"/>
      <c r="D2742" s="214" t="s">
        <v>555</v>
      </c>
      <c r="E2742" s="248" t="s">
        <v>1</v>
      </c>
      <c r="F2742" s="249" t="s">
        <v>3263</v>
      </c>
      <c r="G2742" s="247"/>
      <c r="H2742" s="248" t="s">
        <v>1</v>
      </c>
      <c r="I2742" s="250"/>
      <c r="J2742" s="247"/>
      <c r="K2742" s="247"/>
      <c r="L2742" s="251"/>
      <c r="M2742" s="252"/>
      <c r="N2742" s="253"/>
      <c r="O2742" s="253"/>
      <c r="P2742" s="253"/>
      <c r="Q2742" s="253"/>
      <c r="R2742" s="253"/>
      <c r="S2742" s="253"/>
      <c r="T2742" s="254"/>
      <c r="AT2742" s="255" t="s">
        <v>555</v>
      </c>
      <c r="AU2742" s="255" t="s">
        <v>87</v>
      </c>
      <c r="AV2742" s="15" t="s">
        <v>85</v>
      </c>
      <c r="AW2742" s="15" t="s">
        <v>32</v>
      </c>
      <c r="AX2742" s="15" t="s">
        <v>77</v>
      </c>
      <c r="AY2742" s="255" t="s">
        <v>209</v>
      </c>
    </row>
    <row r="2743" spans="1:65" s="13" customFormat="1">
      <c r="B2743" s="212"/>
      <c r="C2743" s="213"/>
      <c r="D2743" s="214" t="s">
        <v>555</v>
      </c>
      <c r="E2743" s="215" t="s">
        <v>1</v>
      </c>
      <c r="F2743" s="216" t="s">
        <v>3264</v>
      </c>
      <c r="G2743" s="213"/>
      <c r="H2743" s="217">
        <v>73.540000000000006</v>
      </c>
      <c r="I2743" s="218"/>
      <c r="J2743" s="213"/>
      <c r="K2743" s="213"/>
      <c r="L2743" s="219"/>
      <c r="M2743" s="220"/>
      <c r="N2743" s="221"/>
      <c r="O2743" s="221"/>
      <c r="P2743" s="221"/>
      <c r="Q2743" s="221"/>
      <c r="R2743" s="221"/>
      <c r="S2743" s="221"/>
      <c r="T2743" s="222"/>
      <c r="AT2743" s="223" t="s">
        <v>555</v>
      </c>
      <c r="AU2743" s="223" t="s">
        <v>87</v>
      </c>
      <c r="AV2743" s="13" t="s">
        <v>87</v>
      </c>
      <c r="AW2743" s="13" t="s">
        <v>32</v>
      </c>
      <c r="AX2743" s="13" t="s">
        <v>77</v>
      </c>
      <c r="AY2743" s="223" t="s">
        <v>209</v>
      </c>
    </row>
    <row r="2744" spans="1:65" s="15" customFormat="1">
      <c r="B2744" s="246"/>
      <c r="C2744" s="247"/>
      <c r="D2744" s="214" t="s">
        <v>555</v>
      </c>
      <c r="E2744" s="248" t="s">
        <v>1</v>
      </c>
      <c r="F2744" s="249" t="s">
        <v>3265</v>
      </c>
      <c r="G2744" s="247"/>
      <c r="H2744" s="248" t="s">
        <v>1</v>
      </c>
      <c r="I2744" s="250"/>
      <c r="J2744" s="247"/>
      <c r="K2744" s="247"/>
      <c r="L2744" s="251"/>
      <c r="M2744" s="252"/>
      <c r="N2744" s="253"/>
      <c r="O2744" s="253"/>
      <c r="P2744" s="253"/>
      <c r="Q2744" s="253"/>
      <c r="R2744" s="253"/>
      <c r="S2744" s="253"/>
      <c r="T2744" s="254"/>
      <c r="AT2744" s="255" t="s">
        <v>555</v>
      </c>
      <c r="AU2744" s="255" t="s">
        <v>87</v>
      </c>
      <c r="AV2744" s="15" t="s">
        <v>85</v>
      </c>
      <c r="AW2744" s="15" t="s">
        <v>32</v>
      </c>
      <c r="AX2744" s="15" t="s">
        <v>77</v>
      </c>
      <c r="AY2744" s="255" t="s">
        <v>209</v>
      </c>
    </row>
    <row r="2745" spans="1:65" s="13" customFormat="1">
      <c r="B2745" s="212"/>
      <c r="C2745" s="213"/>
      <c r="D2745" s="214" t="s">
        <v>555</v>
      </c>
      <c r="E2745" s="215" t="s">
        <v>1</v>
      </c>
      <c r="F2745" s="216" t="s">
        <v>3266</v>
      </c>
      <c r="G2745" s="213"/>
      <c r="H2745" s="217">
        <v>49.99</v>
      </c>
      <c r="I2745" s="218"/>
      <c r="J2745" s="213"/>
      <c r="K2745" s="213"/>
      <c r="L2745" s="219"/>
      <c r="M2745" s="220"/>
      <c r="N2745" s="221"/>
      <c r="O2745" s="221"/>
      <c r="P2745" s="221"/>
      <c r="Q2745" s="221"/>
      <c r="R2745" s="221"/>
      <c r="S2745" s="221"/>
      <c r="T2745" s="222"/>
      <c r="AT2745" s="223" t="s">
        <v>555</v>
      </c>
      <c r="AU2745" s="223" t="s">
        <v>87</v>
      </c>
      <c r="AV2745" s="13" t="s">
        <v>87</v>
      </c>
      <c r="AW2745" s="13" t="s">
        <v>32</v>
      </c>
      <c r="AX2745" s="13" t="s">
        <v>77</v>
      </c>
      <c r="AY2745" s="223" t="s">
        <v>209</v>
      </c>
    </row>
    <row r="2746" spans="1:65" s="15" customFormat="1">
      <c r="B2746" s="246"/>
      <c r="C2746" s="247"/>
      <c r="D2746" s="214" t="s">
        <v>555</v>
      </c>
      <c r="E2746" s="248" t="s">
        <v>1</v>
      </c>
      <c r="F2746" s="249" t="s">
        <v>3267</v>
      </c>
      <c r="G2746" s="247"/>
      <c r="H2746" s="248" t="s">
        <v>1</v>
      </c>
      <c r="I2746" s="250"/>
      <c r="J2746" s="247"/>
      <c r="K2746" s="247"/>
      <c r="L2746" s="251"/>
      <c r="M2746" s="252"/>
      <c r="N2746" s="253"/>
      <c r="O2746" s="253"/>
      <c r="P2746" s="253"/>
      <c r="Q2746" s="253"/>
      <c r="R2746" s="253"/>
      <c r="S2746" s="253"/>
      <c r="T2746" s="254"/>
      <c r="AT2746" s="255" t="s">
        <v>555</v>
      </c>
      <c r="AU2746" s="255" t="s">
        <v>87</v>
      </c>
      <c r="AV2746" s="15" t="s">
        <v>85</v>
      </c>
      <c r="AW2746" s="15" t="s">
        <v>32</v>
      </c>
      <c r="AX2746" s="15" t="s">
        <v>77</v>
      </c>
      <c r="AY2746" s="255" t="s">
        <v>209</v>
      </c>
    </row>
    <row r="2747" spans="1:65" s="13" customFormat="1">
      <c r="B2747" s="212"/>
      <c r="C2747" s="213"/>
      <c r="D2747" s="214" t="s">
        <v>555</v>
      </c>
      <c r="E2747" s="215" t="s">
        <v>1</v>
      </c>
      <c r="F2747" s="216" t="s">
        <v>1404</v>
      </c>
      <c r="G2747" s="213"/>
      <c r="H2747" s="217">
        <v>9.92</v>
      </c>
      <c r="I2747" s="218"/>
      <c r="J2747" s="213"/>
      <c r="K2747" s="213"/>
      <c r="L2747" s="219"/>
      <c r="M2747" s="220"/>
      <c r="N2747" s="221"/>
      <c r="O2747" s="221"/>
      <c r="P2747" s="221"/>
      <c r="Q2747" s="221"/>
      <c r="R2747" s="221"/>
      <c r="S2747" s="221"/>
      <c r="T2747" s="222"/>
      <c r="AT2747" s="223" t="s">
        <v>555</v>
      </c>
      <c r="AU2747" s="223" t="s">
        <v>87</v>
      </c>
      <c r="AV2747" s="13" t="s">
        <v>87</v>
      </c>
      <c r="AW2747" s="13" t="s">
        <v>32</v>
      </c>
      <c r="AX2747" s="13" t="s">
        <v>77</v>
      </c>
      <c r="AY2747" s="223" t="s">
        <v>209</v>
      </c>
    </row>
    <row r="2748" spans="1:65" s="15" customFormat="1">
      <c r="B2748" s="246"/>
      <c r="C2748" s="247"/>
      <c r="D2748" s="214" t="s">
        <v>555</v>
      </c>
      <c r="E2748" s="248" t="s">
        <v>1</v>
      </c>
      <c r="F2748" s="249" t="s">
        <v>3268</v>
      </c>
      <c r="G2748" s="247"/>
      <c r="H2748" s="248" t="s">
        <v>1</v>
      </c>
      <c r="I2748" s="250"/>
      <c r="J2748" s="247"/>
      <c r="K2748" s="247"/>
      <c r="L2748" s="251"/>
      <c r="M2748" s="252"/>
      <c r="N2748" s="253"/>
      <c r="O2748" s="253"/>
      <c r="P2748" s="253"/>
      <c r="Q2748" s="253"/>
      <c r="R2748" s="253"/>
      <c r="S2748" s="253"/>
      <c r="T2748" s="254"/>
      <c r="AT2748" s="255" t="s">
        <v>555</v>
      </c>
      <c r="AU2748" s="255" t="s">
        <v>87</v>
      </c>
      <c r="AV2748" s="15" t="s">
        <v>85</v>
      </c>
      <c r="AW2748" s="15" t="s">
        <v>32</v>
      </c>
      <c r="AX2748" s="15" t="s">
        <v>77</v>
      </c>
      <c r="AY2748" s="255" t="s">
        <v>209</v>
      </c>
    </row>
    <row r="2749" spans="1:65" s="13" customFormat="1">
      <c r="B2749" s="212"/>
      <c r="C2749" s="213"/>
      <c r="D2749" s="214" t="s">
        <v>555</v>
      </c>
      <c r="E2749" s="215" t="s">
        <v>1</v>
      </c>
      <c r="F2749" s="216" t="s">
        <v>3269</v>
      </c>
      <c r="G2749" s="213"/>
      <c r="H2749" s="217">
        <v>17.809999999999999</v>
      </c>
      <c r="I2749" s="218"/>
      <c r="J2749" s="213"/>
      <c r="K2749" s="213"/>
      <c r="L2749" s="219"/>
      <c r="M2749" s="220"/>
      <c r="N2749" s="221"/>
      <c r="O2749" s="221"/>
      <c r="P2749" s="221"/>
      <c r="Q2749" s="221"/>
      <c r="R2749" s="221"/>
      <c r="S2749" s="221"/>
      <c r="T2749" s="222"/>
      <c r="AT2749" s="223" t="s">
        <v>555</v>
      </c>
      <c r="AU2749" s="223" t="s">
        <v>87</v>
      </c>
      <c r="AV2749" s="13" t="s">
        <v>87</v>
      </c>
      <c r="AW2749" s="13" t="s">
        <v>32</v>
      </c>
      <c r="AX2749" s="13" t="s">
        <v>77</v>
      </c>
      <c r="AY2749" s="223" t="s">
        <v>209</v>
      </c>
    </row>
    <row r="2750" spans="1:65" s="15" customFormat="1">
      <c r="B2750" s="246"/>
      <c r="C2750" s="247"/>
      <c r="D2750" s="214" t="s">
        <v>555</v>
      </c>
      <c r="E2750" s="248" t="s">
        <v>1</v>
      </c>
      <c r="F2750" s="249" t="s">
        <v>3270</v>
      </c>
      <c r="G2750" s="247"/>
      <c r="H2750" s="248" t="s">
        <v>1</v>
      </c>
      <c r="I2750" s="250"/>
      <c r="J2750" s="247"/>
      <c r="K2750" s="247"/>
      <c r="L2750" s="251"/>
      <c r="M2750" s="252"/>
      <c r="N2750" s="253"/>
      <c r="O2750" s="253"/>
      <c r="P2750" s="253"/>
      <c r="Q2750" s="253"/>
      <c r="R2750" s="253"/>
      <c r="S2750" s="253"/>
      <c r="T2750" s="254"/>
      <c r="AT2750" s="255" t="s">
        <v>555</v>
      </c>
      <c r="AU2750" s="255" t="s">
        <v>87</v>
      </c>
      <c r="AV2750" s="15" t="s">
        <v>85</v>
      </c>
      <c r="AW2750" s="15" t="s">
        <v>32</v>
      </c>
      <c r="AX2750" s="15" t="s">
        <v>77</v>
      </c>
      <c r="AY2750" s="255" t="s">
        <v>209</v>
      </c>
    </row>
    <row r="2751" spans="1:65" s="13" customFormat="1">
      <c r="B2751" s="212"/>
      <c r="C2751" s="213"/>
      <c r="D2751" s="214" t="s">
        <v>555</v>
      </c>
      <c r="E2751" s="215" t="s">
        <v>1</v>
      </c>
      <c r="F2751" s="216" t="s">
        <v>3271</v>
      </c>
      <c r="G2751" s="213"/>
      <c r="H2751" s="217">
        <v>78.400000000000006</v>
      </c>
      <c r="I2751" s="218"/>
      <c r="J2751" s="213"/>
      <c r="K2751" s="213"/>
      <c r="L2751" s="219"/>
      <c r="M2751" s="220"/>
      <c r="N2751" s="221"/>
      <c r="O2751" s="221"/>
      <c r="P2751" s="221"/>
      <c r="Q2751" s="221"/>
      <c r="R2751" s="221"/>
      <c r="S2751" s="221"/>
      <c r="T2751" s="222"/>
      <c r="AT2751" s="223" t="s">
        <v>555</v>
      </c>
      <c r="AU2751" s="223" t="s">
        <v>87</v>
      </c>
      <c r="AV2751" s="13" t="s">
        <v>87</v>
      </c>
      <c r="AW2751" s="13" t="s">
        <v>32</v>
      </c>
      <c r="AX2751" s="13" t="s">
        <v>77</v>
      </c>
      <c r="AY2751" s="223" t="s">
        <v>209</v>
      </c>
    </row>
    <row r="2752" spans="1:65" s="15" customFormat="1">
      <c r="B2752" s="246"/>
      <c r="C2752" s="247"/>
      <c r="D2752" s="214" t="s">
        <v>555</v>
      </c>
      <c r="E2752" s="248" t="s">
        <v>1</v>
      </c>
      <c r="F2752" s="249" t="s">
        <v>3270</v>
      </c>
      <c r="G2752" s="247"/>
      <c r="H2752" s="248" t="s">
        <v>1</v>
      </c>
      <c r="I2752" s="250"/>
      <c r="J2752" s="247"/>
      <c r="K2752" s="247"/>
      <c r="L2752" s="251"/>
      <c r="M2752" s="252"/>
      <c r="N2752" s="253"/>
      <c r="O2752" s="253"/>
      <c r="P2752" s="253"/>
      <c r="Q2752" s="253"/>
      <c r="R2752" s="253"/>
      <c r="S2752" s="253"/>
      <c r="T2752" s="254"/>
      <c r="AT2752" s="255" t="s">
        <v>555</v>
      </c>
      <c r="AU2752" s="255" t="s">
        <v>87</v>
      </c>
      <c r="AV2752" s="15" t="s">
        <v>85</v>
      </c>
      <c r="AW2752" s="15" t="s">
        <v>32</v>
      </c>
      <c r="AX2752" s="15" t="s">
        <v>77</v>
      </c>
      <c r="AY2752" s="255" t="s">
        <v>209</v>
      </c>
    </row>
    <row r="2753" spans="2:51" s="13" customFormat="1">
      <c r="B2753" s="212"/>
      <c r="C2753" s="213"/>
      <c r="D2753" s="214" t="s">
        <v>555</v>
      </c>
      <c r="E2753" s="215" t="s">
        <v>1</v>
      </c>
      <c r="F2753" s="216" t="s">
        <v>3272</v>
      </c>
      <c r="G2753" s="213"/>
      <c r="H2753" s="217">
        <v>78.02</v>
      </c>
      <c r="I2753" s="218"/>
      <c r="J2753" s="213"/>
      <c r="K2753" s="213"/>
      <c r="L2753" s="219"/>
      <c r="M2753" s="220"/>
      <c r="N2753" s="221"/>
      <c r="O2753" s="221"/>
      <c r="P2753" s="221"/>
      <c r="Q2753" s="221"/>
      <c r="R2753" s="221"/>
      <c r="S2753" s="221"/>
      <c r="T2753" s="222"/>
      <c r="AT2753" s="223" t="s">
        <v>555</v>
      </c>
      <c r="AU2753" s="223" t="s">
        <v>87</v>
      </c>
      <c r="AV2753" s="13" t="s">
        <v>87</v>
      </c>
      <c r="AW2753" s="13" t="s">
        <v>32</v>
      </c>
      <c r="AX2753" s="13" t="s">
        <v>77</v>
      </c>
      <c r="AY2753" s="223" t="s">
        <v>209</v>
      </c>
    </row>
    <row r="2754" spans="2:51" s="15" customFormat="1">
      <c r="B2754" s="246"/>
      <c r="C2754" s="247"/>
      <c r="D2754" s="214" t="s">
        <v>555</v>
      </c>
      <c r="E2754" s="248" t="s">
        <v>1</v>
      </c>
      <c r="F2754" s="249" t="s">
        <v>3270</v>
      </c>
      <c r="G2754" s="247"/>
      <c r="H2754" s="248" t="s">
        <v>1</v>
      </c>
      <c r="I2754" s="250"/>
      <c r="J2754" s="247"/>
      <c r="K2754" s="247"/>
      <c r="L2754" s="251"/>
      <c r="M2754" s="252"/>
      <c r="N2754" s="253"/>
      <c r="O2754" s="253"/>
      <c r="P2754" s="253"/>
      <c r="Q2754" s="253"/>
      <c r="R2754" s="253"/>
      <c r="S2754" s="253"/>
      <c r="T2754" s="254"/>
      <c r="AT2754" s="255" t="s">
        <v>555</v>
      </c>
      <c r="AU2754" s="255" t="s">
        <v>87</v>
      </c>
      <c r="AV2754" s="15" t="s">
        <v>85</v>
      </c>
      <c r="AW2754" s="15" t="s">
        <v>32</v>
      </c>
      <c r="AX2754" s="15" t="s">
        <v>77</v>
      </c>
      <c r="AY2754" s="255" t="s">
        <v>209</v>
      </c>
    </row>
    <row r="2755" spans="2:51" s="13" customFormat="1">
      <c r="B2755" s="212"/>
      <c r="C2755" s="213"/>
      <c r="D2755" s="214" t="s">
        <v>555</v>
      </c>
      <c r="E2755" s="215" t="s">
        <v>1</v>
      </c>
      <c r="F2755" s="216" t="s">
        <v>3273</v>
      </c>
      <c r="G2755" s="213"/>
      <c r="H2755" s="217">
        <v>40.11</v>
      </c>
      <c r="I2755" s="218"/>
      <c r="J2755" s="213"/>
      <c r="K2755" s="213"/>
      <c r="L2755" s="219"/>
      <c r="M2755" s="220"/>
      <c r="N2755" s="221"/>
      <c r="O2755" s="221"/>
      <c r="P2755" s="221"/>
      <c r="Q2755" s="221"/>
      <c r="R2755" s="221"/>
      <c r="S2755" s="221"/>
      <c r="T2755" s="222"/>
      <c r="AT2755" s="223" t="s">
        <v>555</v>
      </c>
      <c r="AU2755" s="223" t="s">
        <v>87</v>
      </c>
      <c r="AV2755" s="13" t="s">
        <v>87</v>
      </c>
      <c r="AW2755" s="13" t="s">
        <v>32</v>
      </c>
      <c r="AX2755" s="13" t="s">
        <v>77</v>
      </c>
      <c r="AY2755" s="223" t="s">
        <v>209</v>
      </c>
    </row>
    <row r="2756" spans="2:51" s="15" customFormat="1">
      <c r="B2756" s="246"/>
      <c r="C2756" s="247"/>
      <c r="D2756" s="214" t="s">
        <v>555</v>
      </c>
      <c r="E2756" s="248" t="s">
        <v>1</v>
      </c>
      <c r="F2756" s="249" t="s">
        <v>3274</v>
      </c>
      <c r="G2756" s="247"/>
      <c r="H2756" s="248" t="s">
        <v>1</v>
      </c>
      <c r="I2756" s="250"/>
      <c r="J2756" s="247"/>
      <c r="K2756" s="247"/>
      <c r="L2756" s="251"/>
      <c r="M2756" s="252"/>
      <c r="N2756" s="253"/>
      <c r="O2756" s="253"/>
      <c r="P2756" s="253"/>
      <c r="Q2756" s="253"/>
      <c r="R2756" s="253"/>
      <c r="S2756" s="253"/>
      <c r="T2756" s="254"/>
      <c r="AT2756" s="255" t="s">
        <v>555</v>
      </c>
      <c r="AU2756" s="255" t="s">
        <v>87</v>
      </c>
      <c r="AV2756" s="15" t="s">
        <v>85</v>
      </c>
      <c r="AW2756" s="15" t="s">
        <v>32</v>
      </c>
      <c r="AX2756" s="15" t="s">
        <v>77</v>
      </c>
      <c r="AY2756" s="255" t="s">
        <v>209</v>
      </c>
    </row>
    <row r="2757" spans="2:51" s="13" customFormat="1">
      <c r="B2757" s="212"/>
      <c r="C2757" s="213"/>
      <c r="D2757" s="214" t="s">
        <v>555</v>
      </c>
      <c r="E2757" s="215" t="s">
        <v>1</v>
      </c>
      <c r="F2757" s="216" t="s">
        <v>1458</v>
      </c>
      <c r="G2757" s="213"/>
      <c r="H2757" s="217">
        <v>63.84</v>
      </c>
      <c r="I2757" s="218"/>
      <c r="J2757" s="213"/>
      <c r="K2757" s="213"/>
      <c r="L2757" s="219"/>
      <c r="M2757" s="220"/>
      <c r="N2757" s="221"/>
      <c r="O2757" s="221"/>
      <c r="P2757" s="221"/>
      <c r="Q2757" s="221"/>
      <c r="R2757" s="221"/>
      <c r="S2757" s="221"/>
      <c r="T2757" s="222"/>
      <c r="AT2757" s="223" t="s">
        <v>555</v>
      </c>
      <c r="AU2757" s="223" t="s">
        <v>87</v>
      </c>
      <c r="AV2757" s="13" t="s">
        <v>87</v>
      </c>
      <c r="AW2757" s="13" t="s">
        <v>32</v>
      </c>
      <c r="AX2757" s="13" t="s">
        <v>77</v>
      </c>
      <c r="AY2757" s="223" t="s">
        <v>209</v>
      </c>
    </row>
    <row r="2758" spans="2:51" s="15" customFormat="1">
      <c r="B2758" s="246"/>
      <c r="C2758" s="247"/>
      <c r="D2758" s="214" t="s">
        <v>555</v>
      </c>
      <c r="E2758" s="248" t="s">
        <v>1</v>
      </c>
      <c r="F2758" s="249" t="s">
        <v>3275</v>
      </c>
      <c r="G2758" s="247"/>
      <c r="H2758" s="248" t="s">
        <v>1</v>
      </c>
      <c r="I2758" s="250"/>
      <c r="J2758" s="247"/>
      <c r="K2758" s="247"/>
      <c r="L2758" s="251"/>
      <c r="M2758" s="252"/>
      <c r="N2758" s="253"/>
      <c r="O2758" s="253"/>
      <c r="P2758" s="253"/>
      <c r="Q2758" s="253"/>
      <c r="R2758" s="253"/>
      <c r="S2758" s="253"/>
      <c r="T2758" s="254"/>
      <c r="AT2758" s="255" t="s">
        <v>555</v>
      </c>
      <c r="AU2758" s="255" t="s">
        <v>87</v>
      </c>
      <c r="AV2758" s="15" t="s">
        <v>85</v>
      </c>
      <c r="AW2758" s="15" t="s">
        <v>32</v>
      </c>
      <c r="AX2758" s="15" t="s">
        <v>77</v>
      </c>
      <c r="AY2758" s="255" t="s">
        <v>209</v>
      </c>
    </row>
    <row r="2759" spans="2:51" s="13" customFormat="1">
      <c r="B2759" s="212"/>
      <c r="C2759" s="213"/>
      <c r="D2759" s="214" t="s">
        <v>555</v>
      </c>
      <c r="E2759" s="215" t="s">
        <v>1</v>
      </c>
      <c r="F2759" s="216" t="s">
        <v>1496</v>
      </c>
      <c r="G2759" s="213"/>
      <c r="H2759" s="217">
        <v>16.91</v>
      </c>
      <c r="I2759" s="218"/>
      <c r="J2759" s="213"/>
      <c r="K2759" s="213"/>
      <c r="L2759" s="219"/>
      <c r="M2759" s="220"/>
      <c r="N2759" s="221"/>
      <c r="O2759" s="221"/>
      <c r="P2759" s="221"/>
      <c r="Q2759" s="221"/>
      <c r="R2759" s="221"/>
      <c r="S2759" s="221"/>
      <c r="T2759" s="222"/>
      <c r="AT2759" s="223" t="s">
        <v>555</v>
      </c>
      <c r="AU2759" s="223" t="s">
        <v>87</v>
      </c>
      <c r="AV2759" s="13" t="s">
        <v>87</v>
      </c>
      <c r="AW2759" s="13" t="s">
        <v>32</v>
      </c>
      <c r="AX2759" s="13" t="s">
        <v>77</v>
      </c>
      <c r="AY2759" s="223" t="s">
        <v>209</v>
      </c>
    </row>
    <row r="2760" spans="2:51" s="15" customFormat="1">
      <c r="B2760" s="246"/>
      <c r="C2760" s="247"/>
      <c r="D2760" s="214" t="s">
        <v>555</v>
      </c>
      <c r="E2760" s="248" t="s">
        <v>1</v>
      </c>
      <c r="F2760" s="249" t="s">
        <v>3276</v>
      </c>
      <c r="G2760" s="247"/>
      <c r="H2760" s="248" t="s">
        <v>1</v>
      </c>
      <c r="I2760" s="250"/>
      <c r="J2760" s="247"/>
      <c r="K2760" s="247"/>
      <c r="L2760" s="251"/>
      <c r="M2760" s="252"/>
      <c r="N2760" s="253"/>
      <c r="O2760" s="253"/>
      <c r="P2760" s="253"/>
      <c r="Q2760" s="253"/>
      <c r="R2760" s="253"/>
      <c r="S2760" s="253"/>
      <c r="T2760" s="254"/>
      <c r="AT2760" s="255" t="s">
        <v>555</v>
      </c>
      <c r="AU2760" s="255" t="s">
        <v>87</v>
      </c>
      <c r="AV2760" s="15" t="s">
        <v>85</v>
      </c>
      <c r="AW2760" s="15" t="s">
        <v>32</v>
      </c>
      <c r="AX2760" s="15" t="s">
        <v>77</v>
      </c>
      <c r="AY2760" s="255" t="s">
        <v>209</v>
      </c>
    </row>
    <row r="2761" spans="2:51" s="13" customFormat="1">
      <c r="B2761" s="212"/>
      <c r="C2761" s="213"/>
      <c r="D2761" s="214" t="s">
        <v>555</v>
      </c>
      <c r="E2761" s="215" t="s">
        <v>1</v>
      </c>
      <c r="F2761" s="216" t="s">
        <v>3277</v>
      </c>
      <c r="G2761" s="213"/>
      <c r="H2761" s="217">
        <v>4.28</v>
      </c>
      <c r="I2761" s="218"/>
      <c r="J2761" s="213"/>
      <c r="K2761" s="213"/>
      <c r="L2761" s="219"/>
      <c r="M2761" s="220"/>
      <c r="N2761" s="221"/>
      <c r="O2761" s="221"/>
      <c r="P2761" s="221"/>
      <c r="Q2761" s="221"/>
      <c r="R2761" s="221"/>
      <c r="S2761" s="221"/>
      <c r="T2761" s="222"/>
      <c r="AT2761" s="223" t="s">
        <v>555</v>
      </c>
      <c r="AU2761" s="223" t="s">
        <v>87</v>
      </c>
      <c r="AV2761" s="13" t="s">
        <v>87</v>
      </c>
      <c r="AW2761" s="13" t="s">
        <v>32</v>
      </c>
      <c r="AX2761" s="13" t="s">
        <v>77</v>
      </c>
      <c r="AY2761" s="223" t="s">
        <v>209</v>
      </c>
    </row>
    <row r="2762" spans="2:51" s="15" customFormat="1">
      <c r="B2762" s="246"/>
      <c r="C2762" s="247"/>
      <c r="D2762" s="214" t="s">
        <v>555</v>
      </c>
      <c r="E2762" s="248" t="s">
        <v>1</v>
      </c>
      <c r="F2762" s="249" t="s">
        <v>3278</v>
      </c>
      <c r="G2762" s="247"/>
      <c r="H2762" s="248" t="s">
        <v>1</v>
      </c>
      <c r="I2762" s="250"/>
      <c r="J2762" s="247"/>
      <c r="K2762" s="247"/>
      <c r="L2762" s="251"/>
      <c r="M2762" s="252"/>
      <c r="N2762" s="253"/>
      <c r="O2762" s="253"/>
      <c r="P2762" s="253"/>
      <c r="Q2762" s="253"/>
      <c r="R2762" s="253"/>
      <c r="S2762" s="253"/>
      <c r="T2762" s="254"/>
      <c r="AT2762" s="255" t="s">
        <v>555</v>
      </c>
      <c r="AU2762" s="255" t="s">
        <v>87</v>
      </c>
      <c r="AV2762" s="15" t="s">
        <v>85</v>
      </c>
      <c r="AW2762" s="15" t="s">
        <v>32</v>
      </c>
      <c r="AX2762" s="15" t="s">
        <v>77</v>
      </c>
      <c r="AY2762" s="255" t="s">
        <v>209</v>
      </c>
    </row>
    <row r="2763" spans="2:51" s="13" customFormat="1">
      <c r="B2763" s="212"/>
      <c r="C2763" s="213"/>
      <c r="D2763" s="214" t="s">
        <v>555</v>
      </c>
      <c r="E2763" s="215" t="s">
        <v>1</v>
      </c>
      <c r="F2763" s="216" t="s">
        <v>3279</v>
      </c>
      <c r="G2763" s="213"/>
      <c r="H2763" s="217">
        <v>4.83</v>
      </c>
      <c r="I2763" s="218"/>
      <c r="J2763" s="213"/>
      <c r="K2763" s="213"/>
      <c r="L2763" s="219"/>
      <c r="M2763" s="220"/>
      <c r="N2763" s="221"/>
      <c r="O2763" s="221"/>
      <c r="P2763" s="221"/>
      <c r="Q2763" s="221"/>
      <c r="R2763" s="221"/>
      <c r="S2763" s="221"/>
      <c r="T2763" s="222"/>
      <c r="AT2763" s="223" t="s">
        <v>555</v>
      </c>
      <c r="AU2763" s="223" t="s">
        <v>87</v>
      </c>
      <c r="AV2763" s="13" t="s">
        <v>87</v>
      </c>
      <c r="AW2763" s="13" t="s">
        <v>32</v>
      </c>
      <c r="AX2763" s="13" t="s">
        <v>77</v>
      </c>
      <c r="AY2763" s="223" t="s">
        <v>209</v>
      </c>
    </row>
    <row r="2764" spans="2:51" s="15" customFormat="1">
      <c r="B2764" s="246"/>
      <c r="C2764" s="247"/>
      <c r="D2764" s="214" t="s">
        <v>555</v>
      </c>
      <c r="E2764" s="248" t="s">
        <v>1</v>
      </c>
      <c r="F2764" s="249" t="s">
        <v>3280</v>
      </c>
      <c r="G2764" s="247"/>
      <c r="H2764" s="248" t="s">
        <v>1</v>
      </c>
      <c r="I2764" s="250"/>
      <c r="J2764" s="247"/>
      <c r="K2764" s="247"/>
      <c r="L2764" s="251"/>
      <c r="M2764" s="252"/>
      <c r="N2764" s="253"/>
      <c r="O2764" s="253"/>
      <c r="P2764" s="253"/>
      <c r="Q2764" s="253"/>
      <c r="R2764" s="253"/>
      <c r="S2764" s="253"/>
      <c r="T2764" s="254"/>
      <c r="AT2764" s="255" t="s">
        <v>555</v>
      </c>
      <c r="AU2764" s="255" t="s">
        <v>87</v>
      </c>
      <c r="AV2764" s="15" t="s">
        <v>85</v>
      </c>
      <c r="AW2764" s="15" t="s">
        <v>32</v>
      </c>
      <c r="AX2764" s="15" t="s">
        <v>77</v>
      </c>
      <c r="AY2764" s="255" t="s">
        <v>209</v>
      </c>
    </row>
    <row r="2765" spans="2:51" s="13" customFormat="1">
      <c r="B2765" s="212"/>
      <c r="C2765" s="213"/>
      <c r="D2765" s="214" t="s">
        <v>555</v>
      </c>
      <c r="E2765" s="215" t="s">
        <v>1</v>
      </c>
      <c r="F2765" s="216" t="s">
        <v>3281</v>
      </c>
      <c r="G2765" s="213"/>
      <c r="H2765" s="217">
        <v>14.07</v>
      </c>
      <c r="I2765" s="218"/>
      <c r="J2765" s="213"/>
      <c r="K2765" s="213"/>
      <c r="L2765" s="219"/>
      <c r="M2765" s="220"/>
      <c r="N2765" s="221"/>
      <c r="O2765" s="221"/>
      <c r="P2765" s="221"/>
      <c r="Q2765" s="221"/>
      <c r="R2765" s="221"/>
      <c r="S2765" s="221"/>
      <c r="T2765" s="222"/>
      <c r="AT2765" s="223" t="s">
        <v>555</v>
      </c>
      <c r="AU2765" s="223" t="s">
        <v>87</v>
      </c>
      <c r="AV2765" s="13" t="s">
        <v>87</v>
      </c>
      <c r="AW2765" s="13" t="s">
        <v>32</v>
      </c>
      <c r="AX2765" s="13" t="s">
        <v>77</v>
      </c>
      <c r="AY2765" s="223" t="s">
        <v>209</v>
      </c>
    </row>
    <row r="2766" spans="2:51" s="15" customFormat="1">
      <c r="B2766" s="246"/>
      <c r="C2766" s="247"/>
      <c r="D2766" s="214" t="s">
        <v>555</v>
      </c>
      <c r="E2766" s="248" t="s">
        <v>1</v>
      </c>
      <c r="F2766" s="249" t="s">
        <v>3282</v>
      </c>
      <c r="G2766" s="247"/>
      <c r="H2766" s="248" t="s">
        <v>1</v>
      </c>
      <c r="I2766" s="250"/>
      <c r="J2766" s="247"/>
      <c r="K2766" s="247"/>
      <c r="L2766" s="251"/>
      <c r="M2766" s="252"/>
      <c r="N2766" s="253"/>
      <c r="O2766" s="253"/>
      <c r="P2766" s="253"/>
      <c r="Q2766" s="253"/>
      <c r="R2766" s="253"/>
      <c r="S2766" s="253"/>
      <c r="T2766" s="254"/>
      <c r="AT2766" s="255" t="s">
        <v>555</v>
      </c>
      <c r="AU2766" s="255" t="s">
        <v>87</v>
      </c>
      <c r="AV2766" s="15" t="s">
        <v>85</v>
      </c>
      <c r="AW2766" s="15" t="s">
        <v>32</v>
      </c>
      <c r="AX2766" s="15" t="s">
        <v>77</v>
      </c>
      <c r="AY2766" s="255" t="s">
        <v>209</v>
      </c>
    </row>
    <row r="2767" spans="2:51" s="13" customFormat="1">
      <c r="B2767" s="212"/>
      <c r="C2767" s="213"/>
      <c r="D2767" s="214" t="s">
        <v>555</v>
      </c>
      <c r="E2767" s="215" t="s">
        <v>1</v>
      </c>
      <c r="F2767" s="216" t="s">
        <v>3283</v>
      </c>
      <c r="G2767" s="213"/>
      <c r="H2767" s="217">
        <v>22.3</v>
      </c>
      <c r="I2767" s="218"/>
      <c r="J2767" s="213"/>
      <c r="K2767" s="213"/>
      <c r="L2767" s="219"/>
      <c r="M2767" s="220"/>
      <c r="N2767" s="221"/>
      <c r="O2767" s="221"/>
      <c r="P2767" s="221"/>
      <c r="Q2767" s="221"/>
      <c r="R2767" s="221"/>
      <c r="S2767" s="221"/>
      <c r="T2767" s="222"/>
      <c r="AT2767" s="223" t="s">
        <v>555</v>
      </c>
      <c r="AU2767" s="223" t="s">
        <v>87</v>
      </c>
      <c r="AV2767" s="13" t="s">
        <v>87</v>
      </c>
      <c r="AW2767" s="13" t="s">
        <v>32</v>
      </c>
      <c r="AX2767" s="13" t="s">
        <v>77</v>
      </c>
      <c r="AY2767" s="223" t="s">
        <v>209</v>
      </c>
    </row>
    <row r="2768" spans="2:51" s="15" customFormat="1">
      <c r="B2768" s="246"/>
      <c r="C2768" s="247"/>
      <c r="D2768" s="214" t="s">
        <v>555</v>
      </c>
      <c r="E2768" s="248" t="s">
        <v>1</v>
      </c>
      <c r="F2768" s="249" t="s">
        <v>3284</v>
      </c>
      <c r="G2768" s="247"/>
      <c r="H2768" s="248" t="s">
        <v>1</v>
      </c>
      <c r="I2768" s="250"/>
      <c r="J2768" s="247"/>
      <c r="K2768" s="247"/>
      <c r="L2768" s="251"/>
      <c r="M2768" s="252"/>
      <c r="N2768" s="253"/>
      <c r="O2768" s="253"/>
      <c r="P2768" s="253"/>
      <c r="Q2768" s="253"/>
      <c r="R2768" s="253"/>
      <c r="S2768" s="253"/>
      <c r="T2768" s="254"/>
      <c r="AT2768" s="255" t="s">
        <v>555</v>
      </c>
      <c r="AU2768" s="255" t="s">
        <v>87</v>
      </c>
      <c r="AV2768" s="15" t="s">
        <v>85</v>
      </c>
      <c r="AW2768" s="15" t="s">
        <v>32</v>
      </c>
      <c r="AX2768" s="15" t="s">
        <v>77</v>
      </c>
      <c r="AY2768" s="255" t="s">
        <v>209</v>
      </c>
    </row>
    <row r="2769" spans="2:51" s="13" customFormat="1">
      <c r="B2769" s="212"/>
      <c r="C2769" s="213"/>
      <c r="D2769" s="214" t="s">
        <v>555</v>
      </c>
      <c r="E2769" s="215" t="s">
        <v>1</v>
      </c>
      <c r="F2769" s="216" t="s">
        <v>2080</v>
      </c>
      <c r="G2769" s="213"/>
      <c r="H2769" s="217">
        <v>16.29</v>
      </c>
      <c r="I2769" s="218"/>
      <c r="J2769" s="213"/>
      <c r="K2769" s="213"/>
      <c r="L2769" s="219"/>
      <c r="M2769" s="220"/>
      <c r="N2769" s="221"/>
      <c r="O2769" s="221"/>
      <c r="P2769" s="221"/>
      <c r="Q2769" s="221"/>
      <c r="R2769" s="221"/>
      <c r="S2769" s="221"/>
      <c r="T2769" s="222"/>
      <c r="AT2769" s="223" t="s">
        <v>555</v>
      </c>
      <c r="AU2769" s="223" t="s">
        <v>87</v>
      </c>
      <c r="AV2769" s="13" t="s">
        <v>87</v>
      </c>
      <c r="AW2769" s="13" t="s">
        <v>32</v>
      </c>
      <c r="AX2769" s="13" t="s">
        <v>77</v>
      </c>
      <c r="AY2769" s="223" t="s">
        <v>209</v>
      </c>
    </row>
    <row r="2770" spans="2:51" s="15" customFormat="1">
      <c r="B2770" s="246"/>
      <c r="C2770" s="247"/>
      <c r="D2770" s="214" t="s">
        <v>555</v>
      </c>
      <c r="E2770" s="248" t="s">
        <v>1</v>
      </c>
      <c r="F2770" s="249" t="s">
        <v>3285</v>
      </c>
      <c r="G2770" s="247"/>
      <c r="H2770" s="248" t="s">
        <v>1</v>
      </c>
      <c r="I2770" s="250"/>
      <c r="J2770" s="247"/>
      <c r="K2770" s="247"/>
      <c r="L2770" s="251"/>
      <c r="M2770" s="252"/>
      <c r="N2770" s="253"/>
      <c r="O2770" s="253"/>
      <c r="P2770" s="253"/>
      <c r="Q2770" s="253"/>
      <c r="R2770" s="253"/>
      <c r="S2770" s="253"/>
      <c r="T2770" s="254"/>
      <c r="AT2770" s="255" t="s">
        <v>555</v>
      </c>
      <c r="AU2770" s="255" t="s">
        <v>87</v>
      </c>
      <c r="AV2770" s="15" t="s">
        <v>85</v>
      </c>
      <c r="AW2770" s="15" t="s">
        <v>32</v>
      </c>
      <c r="AX2770" s="15" t="s">
        <v>77</v>
      </c>
      <c r="AY2770" s="255" t="s">
        <v>209</v>
      </c>
    </row>
    <row r="2771" spans="2:51" s="13" customFormat="1">
      <c r="B2771" s="212"/>
      <c r="C2771" s="213"/>
      <c r="D2771" s="214" t="s">
        <v>555</v>
      </c>
      <c r="E2771" s="215" t="s">
        <v>1</v>
      </c>
      <c r="F2771" s="216" t="s">
        <v>3286</v>
      </c>
      <c r="G2771" s="213"/>
      <c r="H2771" s="217">
        <v>11.82</v>
      </c>
      <c r="I2771" s="218"/>
      <c r="J2771" s="213"/>
      <c r="K2771" s="213"/>
      <c r="L2771" s="219"/>
      <c r="M2771" s="220"/>
      <c r="N2771" s="221"/>
      <c r="O2771" s="221"/>
      <c r="P2771" s="221"/>
      <c r="Q2771" s="221"/>
      <c r="R2771" s="221"/>
      <c r="S2771" s="221"/>
      <c r="T2771" s="222"/>
      <c r="AT2771" s="223" t="s">
        <v>555</v>
      </c>
      <c r="AU2771" s="223" t="s">
        <v>87</v>
      </c>
      <c r="AV2771" s="13" t="s">
        <v>87</v>
      </c>
      <c r="AW2771" s="13" t="s">
        <v>32</v>
      </c>
      <c r="AX2771" s="13" t="s">
        <v>77</v>
      </c>
      <c r="AY2771" s="223" t="s">
        <v>209</v>
      </c>
    </row>
    <row r="2772" spans="2:51" s="15" customFormat="1">
      <c r="B2772" s="246"/>
      <c r="C2772" s="247"/>
      <c r="D2772" s="214" t="s">
        <v>555</v>
      </c>
      <c r="E2772" s="248" t="s">
        <v>1</v>
      </c>
      <c r="F2772" s="249" t="s">
        <v>3287</v>
      </c>
      <c r="G2772" s="247"/>
      <c r="H2772" s="248" t="s">
        <v>1</v>
      </c>
      <c r="I2772" s="250"/>
      <c r="J2772" s="247"/>
      <c r="K2772" s="247"/>
      <c r="L2772" s="251"/>
      <c r="M2772" s="252"/>
      <c r="N2772" s="253"/>
      <c r="O2772" s="253"/>
      <c r="P2772" s="253"/>
      <c r="Q2772" s="253"/>
      <c r="R2772" s="253"/>
      <c r="S2772" s="253"/>
      <c r="T2772" s="254"/>
      <c r="AT2772" s="255" t="s">
        <v>555</v>
      </c>
      <c r="AU2772" s="255" t="s">
        <v>87</v>
      </c>
      <c r="AV2772" s="15" t="s">
        <v>85</v>
      </c>
      <c r="AW2772" s="15" t="s">
        <v>32</v>
      </c>
      <c r="AX2772" s="15" t="s">
        <v>77</v>
      </c>
      <c r="AY2772" s="255" t="s">
        <v>209</v>
      </c>
    </row>
    <row r="2773" spans="2:51" s="13" customFormat="1">
      <c r="B2773" s="212"/>
      <c r="C2773" s="213"/>
      <c r="D2773" s="214" t="s">
        <v>555</v>
      </c>
      <c r="E2773" s="215" t="s">
        <v>1</v>
      </c>
      <c r="F2773" s="216" t="s">
        <v>1400</v>
      </c>
      <c r="G2773" s="213"/>
      <c r="H2773" s="217">
        <v>36.31</v>
      </c>
      <c r="I2773" s="218"/>
      <c r="J2773" s="213"/>
      <c r="K2773" s="213"/>
      <c r="L2773" s="219"/>
      <c r="M2773" s="220"/>
      <c r="N2773" s="221"/>
      <c r="O2773" s="221"/>
      <c r="P2773" s="221"/>
      <c r="Q2773" s="221"/>
      <c r="R2773" s="221"/>
      <c r="S2773" s="221"/>
      <c r="T2773" s="222"/>
      <c r="AT2773" s="223" t="s">
        <v>555</v>
      </c>
      <c r="AU2773" s="223" t="s">
        <v>87</v>
      </c>
      <c r="AV2773" s="13" t="s">
        <v>87</v>
      </c>
      <c r="AW2773" s="13" t="s">
        <v>32</v>
      </c>
      <c r="AX2773" s="13" t="s">
        <v>77</v>
      </c>
      <c r="AY2773" s="223" t="s">
        <v>209</v>
      </c>
    </row>
    <row r="2774" spans="2:51" s="15" customFormat="1">
      <c r="B2774" s="246"/>
      <c r="C2774" s="247"/>
      <c r="D2774" s="214" t="s">
        <v>555</v>
      </c>
      <c r="E2774" s="248" t="s">
        <v>1</v>
      </c>
      <c r="F2774" s="249" t="s">
        <v>3288</v>
      </c>
      <c r="G2774" s="247"/>
      <c r="H2774" s="248" t="s">
        <v>1</v>
      </c>
      <c r="I2774" s="250"/>
      <c r="J2774" s="247"/>
      <c r="K2774" s="247"/>
      <c r="L2774" s="251"/>
      <c r="M2774" s="252"/>
      <c r="N2774" s="253"/>
      <c r="O2774" s="253"/>
      <c r="P2774" s="253"/>
      <c r="Q2774" s="253"/>
      <c r="R2774" s="253"/>
      <c r="S2774" s="253"/>
      <c r="T2774" s="254"/>
      <c r="AT2774" s="255" t="s">
        <v>555</v>
      </c>
      <c r="AU2774" s="255" t="s">
        <v>87</v>
      </c>
      <c r="AV2774" s="15" t="s">
        <v>85</v>
      </c>
      <c r="AW2774" s="15" t="s">
        <v>32</v>
      </c>
      <c r="AX2774" s="15" t="s">
        <v>77</v>
      </c>
      <c r="AY2774" s="255" t="s">
        <v>209</v>
      </c>
    </row>
    <row r="2775" spans="2:51" s="13" customFormat="1">
      <c r="B2775" s="212"/>
      <c r="C2775" s="213"/>
      <c r="D2775" s="214" t="s">
        <v>555</v>
      </c>
      <c r="E2775" s="215" t="s">
        <v>1</v>
      </c>
      <c r="F2775" s="216" t="s">
        <v>1510</v>
      </c>
      <c r="G2775" s="213"/>
      <c r="H2775" s="217">
        <v>15.61</v>
      </c>
      <c r="I2775" s="218"/>
      <c r="J2775" s="213"/>
      <c r="K2775" s="213"/>
      <c r="L2775" s="219"/>
      <c r="M2775" s="220"/>
      <c r="N2775" s="221"/>
      <c r="O2775" s="221"/>
      <c r="P2775" s="221"/>
      <c r="Q2775" s="221"/>
      <c r="R2775" s="221"/>
      <c r="S2775" s="221"/>
      <c r="T2775" s="222"/>
      <c r="AT2775" s="223" t="s">
        <v>555</v>
      </c>
      <c r="AU2775" s="223" t="s">
        <v>87</v>
      </c>
      <c r="AV2775" s="13" t="s">
        <v>87</v>
      </c>
      <c r="AW2775" s="13" t="s">
        <v>32</v>
      </c>
      <c r="AX2775" s="13" t="s">
        <v>77</v>
      </c>
      <c r="AY2775" s="223" t="s">
        <v>209</v>
      </c>
    </row>
    <row r="2776" spans="2:51" s="15" customFormat="1">
      <c r="B2776" s="246"/>
      <c r="C2776" s="247"/>
      <c r="D2776" s="214" t="s">
        <v>555</v>
      </c>
      <c r="E2776" s="248" t="s">
        <v>1</v>
      </c>
      <c r="F2776" s="249" t="s">
        <v>3289</v>
      </c>
      <c r="G2776" s="247"/>
      <c r="H2776" s="248" t="s">
        <v>1</v>
      </c>
      <c r="I2776" s="250"/>
      <c r="J2776" s="247"/>
      <c r="K2776" s="247"/>
      <c r="L2776" s="251"/>
      <c r="M2776" s="252"/>
      <c r="N2776" s="253"/>
      <c r="O2776" s="253"/>
      <c r="P2776" s="253"/>
      <c r="Q2776" s="253"/>
      <c r="R2776" s="253"/>
      <c r="S2776" s="253"/>
      <c r="T2776" s="254"/>
      <c r="AT2776" s="255" t="s">
        <v>555</v>
      </c>
      <c r="AU2776" s="255" t="s">
        <v>87</v>
      </c>
      <c r="AV2776" s="15" t="s">
        <v>85</v>
      </c>
      <c r="AW2776" s="15" t="s">
        <v>32</v>
      </c>
      <c r="AX2776" s="15" t="s">
        <v>77</v>
      </c>
      <c r="AY2776" s="255" t="s">
        <v>209</v>
      </c>
    </row>
    <row r="2777" spans="2:51" s="13" customFormat="1">
      <c r="B2777" s="212"/>
      <c r="C2777" s="213"/>
      <c r="D2777" s="214" t="s">
        <v>555</v>
      </c>
      <c r="E2777" s="215" t="s">
        <v>1</v>
      </c>
      <c r="F2777" s="216" t="s">
        <v>1514</v>
      </c>
      <c r="G2777" s="213"/>
      <c r="H2777" s="217">
        <v>11.18</v>
      </c>
      <c r="I2777" s="218"/>
      <c r="J2777" s="213"/>
      <c r="K2777" s="213"/>
      <c r="L2777" s="219"/>
      <c r="M2777" s="220"/>
      <c r="N2777" s="221"/>
      <c r="O2777" s="221"/>
      <c r="P2777" s="221"/>
      <c r="Q2777" s="221"/>
      <c r="R2777" s="221"/>
      <c r="S2777" s="221"/>
      <c r="T2777" s="222"/>
      <c r="AT2777" s="223" t="s">
        <v>555</v>
      </c>
      <c r="AU2777" s="223" t="s">
        <v>87</v>
      </c>
      <c r="AV2777" s="13" t="s">
        <v>87</v>
      </c>
      <c r="AW2777" s="13" t="s">
        <v>32</v>
      </c>
      <c r="AX2777" s="13" t="s">
        <v>77</v>
      </c>
      <c r="AY2777" s="223" t="s">
        <v>209</v>
      </c>
    </row>
    <row r="2778" spans="2:51" s="15" customFormat="1">
      <c r="B2778" s="246"/>
      <c r="C2778" s="247"/>
      <c r="D2778" s="214" t="s">
        <v>555</v>
      </c>
      <c r="E2778" s="248" t="s">
        <v>1</v>
      </c>
      <c r="F2778" s="249" t="s">
        <v>3290</v>
      </c>
      <c r="G2778" s="247"/>
      <c r="H2778" s="248" t="s">
        <v>1</v>
      </c>
      <c r="I2778" s="250"/>
      <c r="J2778" s="247"/>
      <c r="K2778" s="247"/>
      <c r="L2778" s="251"/>
      <c r="M2778" s="252"/>
      <c r="N2778" s="253"/>
      <c r="O2778" s="253"/>
      <c r="P2778" s="253"/>
      <c r="Q2778" s="253"/>
      <c r="R2778" s="253"/>
      <c r="S2778" s="253"/>
      <c r="T2778" s="254"/>
      <c r="AT2778" s="255" t="s">
        <v>555</v>
      </c>
      <c r="AU2778" s="255" t="s">
        <v>87</v>
      </c>
      <c r="AV2778" s="15" t="s">
        <v>85</v>
      </c>
      <c r="AW2778" s="15" t="s">
        <v>32</v>
      </c>
      <c r="AX2778" s="15" t="s">
        <v>77</v>
      </c>
      <c r="AY2778" s="255" t="s">
        <v>209</v>
      </c>
    </row>
    <row r="2779" spans="2:51" s="13" customFormat="1">
      <c r="B2779" s="212"/>
      <c r="C2779" s="213"/>
      <c r="D2779" s="214" t="s">
        <v>555</v>
      </c>
      <c r="E2779" s="215" t="s">
        <v>1</v>
      </c>
      <c r="F2779" s="216" t="s">
        <v>1516</v>
      </c>
      <c r="G2779" s="213"/>
      <c r="H2779" s="217">
        <v>1.49</v>
      </c>
      <c r="I2779" s="218"/>
      <c r="J2779" s="213"/>
      <c r="K2779" s="213"/>
      <c r="L2779" s="219"/>
      <c r="M2779" s="220"/>
      <c r="N2779" s="221"/>
      <c r="O2779" s="221"/>
      <c r="P2779" s="221"/>
      <c r="Q2779" s="221"/>
      <c r="R2779" s="221"/>
      <c r="S2779" s="221"/>
      <c r="T2779" s="222"/>
      <c r="AT2779" s="223" t="s">
        <v>555</v>
      </c>
      <c r="AU2779" s="223" t="s">
        <v>87</v>
      </c>
      <c r="AV2779" s="13" t="s">
        <v>87</v>
      </c>
      <c r="AW2779" s="13" t="s">
        <v>32</v>
      </c>
      <c r="AX2779" s="13" t="s">
        <v>77</v>
      </c>
      <c r="AY2779" s="223" t="s">
        <v>209</v>
      </c>
    </row>
    <row r="2780" spans="2:51" s="15" customFormat="1">
      <c r="B2780" s="246"/>
      <c r="C2780" s="247"/>
      <c r="D2780" s="214" t="s">
        <v>555</v>
      </c>
      <c r="E2780" s="248" t="s">
        <v>1</v>
      </c>
      <c r="F2780" s="249" t="s">
        <v>3291</v>
      </c>
      <c r="G2780" s="247"/>
      <c r="H2780" s="248" t="s">
        <v>1</v>
      </c>
      <c r="I2780" s="250"/>
      <c r="J2780" s="247"/>
      <c r="K2780" s="247"/>
      <c r="L2780" s="251"/>
      <c r="M2780" s="252"/>
      <c r="N2780" s="253"/>
      <c r="O2780" s="253"/>
      <c r="P2780" s="253"/>
      <c r="Q2780" s="253"/>
      <c r="R2780" s="253"/>
      <c r="S2780" s="253"/>
      <c r="T2780" s="254"/>
      <c r="AT2780" s="255" t="s">
        <v>555</v>
      </c>
      <c r="AU2780" s="255" t="s">
        <v>87</v>
      </c>
      <c r="AV2780" s="15" t="s">
        <v>85</v>
      </c>
      <c r="AW2780" s="15" t="s">
        <v>32</v>
      </c>
      <c r="AX2780" s="15" t="s">
        <v>77</v>
      </c>
      <c r="AY2780" s="255" t="s">
        <v>209</v>
      </c>
    </row>
    <row r="2781" spans="2:51" s="13" customFormat="1">
      <c r="B2781" s="212"/>
      <c r="C2781" s="213"/>
      <c r="D2781" s="214" t="s">
        <v>555</v>
      </c>
      <c r="E2781" s="215" t="s">
        <v>1</v>
      </c>
      <c r="F2781" s="216" t="s">
        <v>1518</v>
      </c>
      <c r="G2781" s="213"/>
      <c r="H2781" s="217">
        <v>1.85</v>
      </c>
      <c r="I2781" s="218"/>
      <c r="J2781" s="213"/>
      <c r="K2781" s="213"/>
      <c r="L2781" s="219"/>
      <c r="M2781" s="220"/>
      <c r="N2781" s="221"/>
      <c r="O2781" s="221"/>
      <c r="P2781" s="221"/>
      <c r="Q2781" s="221"/>
      <c r="R2781" s="221"/>
      <c r="S2781" s="221"/>
      <c r="T2781" s="222"/>
      <c r="AT2781" s="223" t="s">
        <v>555</v>
      </c>
      <c r="AU2781" s="223" t="s">
        <v>87</v>
      </c>
      <c r="AV2781" s="13" t="s">
        <v>87</v>
      </c>
      <c r="AW2781" s="13" t="s">
        <v>32</v>
      </c>
      <c r="AX2781" s="13" t="s">
        <v>77</v>
      </c>
      <c r="AY2781" s="223" t="s">
        <v>209</v>
      </c>
    </row>
    <row r="2782" spans="2:51" s="15" customFormat="1">
      <c r="B2782" s="246"/>
      <c r="C2782" s="247"/>
      <c r="D2782" s="214" t="s">
        <v>555</v>
      </c>
      <c r="E2782" s="248" t="s">
        <v>1</v>
      </c>
      <c r="F2782" s="249" t="s">
        <v>3292</v>
      </c>
      <c r="G2782" s="247"/>
      <c r="H2782" s="248" t="s">
        <v>1</v>
      </c>
      <c r="I2782" s="250"/>
      <c r="J2782" s="247"/>
      <c r="K2782" s="247"/>
      <c r="L2782" s="251"/>
      <c r="M2782" s="252"/>
      <c r="N2782" s="253"/>
      <c r="O2782" s="253"/>
      <c r="P2782" s="253"/>
      <c r="Q2782" s="253"/>
      <c r="R2782" s="253"/>
      <c r="S2782" s="253"/>
      <c r="T2782" s="254"/>
      <c r="AT2782" s="255" t="s">
        <v>555</v>
      </c>
      <c r="AU2782" s="255" t="s">
        <v>87</v>
      </c>
      <c r="AV2782" s="15" t="s">
        <v>85</v>
      </c>
      <c r="AW2782" s="15" t="s">
        <v>32</v>
      </c>
      <c r="AX2782" s="15" t="s">
        <v>77</v>
      </c>
      <c r="AY2782" s="255" t="s">
        <v>209</v>
      </c>
    </row>
    <row r="2783" spans="2:51" s="13" customFormat="1">
      <c r="B2783" s="212"/>
      <c r="C2783" s="213"/>
      <c r="D2783" s="214" t="s">
        <v>555</v>
      </c>
      <c r="E2783" s="215" t="s">
        <v>1</v>
      </c>
      <c r="F2783" s="216" t="s">
        <v>1520</v>
      </c>
      <c r="G2783" s="213"/>
      <c r="H2783" s="217">
        <v>15</v>
      </c>
      <c r="I2783" s="218"/>
      <c r="J2783" s="213"/>
      <c r="K2783" s="213"/>
      <c r="L2783" s="219"/>
      <c r="M2783" s="220"/>
      <c r="N2783" s="221"/>
      <c r="O2783" s="221"/>
      <c r="P2783" s="221"/>
      <c r="Q2783" s="221"/>
      <c r="R2783" s="221"/>
      <c r="S2783" s="221"/>
      <c r="T2783" s="222"/>
      <c r="AT2783" s="223" t="s">
        <v>555</v>
      </c>
      <c r="AU2783" s="223" t="s">
        <v>87</v>
      </c>
      <c r="AV2783" s="13" t="s">
        <v>87</v>
      </c>
      <c r="AW2783" s="13" t="s">
        <v>32</v>
      </c>
      <c r="AX2783" s="13" t="s">
        <v>77</v>
      </c>
      <c r="AY2783" s="223" t="s">
        <v>209</v>
      </c>
    </row>
    <row r="2784" spans="2:51" s="15" customFormat="1">
      <c r="B2784" s="246"/>
      <c r="C2784" s="247"/>
      <c r="D2784" s="214" t="s">
        <v>555</v>
      </c>
      <c r="E2784" s="248" t="s">
        <v>1</v>
      </c>
      <c r="F2784" s="249" t="s">
        <v>3293</v>
      </c>
      <c r="G2784" s="247"/>
      <c r="H2784" s="248" t="s">
        <v>1</v>
      </c>
      <c r="I2784" s="250"/>
      <c r="J2784" s="247"/>
      <c r="K2784" s="247"/>
      <c r="L2784" s="251"/>
      <c r="M2784" s="252"/>
      <c r="N2784" s="253"/>
      <c r="O2784" s="253"/>
      <c r="P2784" s="253"/>
      <c r="Q2784" s="253"/>
      <c r="R2784" s="253"/>
      <c r="S2784" s="253"/>
      <c r="T2784" s="254"/>
      <c r="AT2784" s="255" t="s">
        <v>555</v>
      </c>
      <c r="AU2784" s="255" t="s">
        <v>87</v>
      </c>
      <c r="AV2784" s="15" t="s">
        <v>85</v>
      </c>
      <c r="AW2784" s="15" t="s">
        <v>32</v>
      </c>
      <c r="AX2784" s="15" t="s">
        <v>77</v>
      </c>
      <c r="AY2784" s="255" t="s">
        <v>209</v>
      </c>
    </row>
    <row r="2785" spans="2:51" s="13" customFormat="1">
      <c r="B2785" s="212"/>
      <c r="C2785" s="213"/>
      <c r="D2785" s="214" t="s">
        <v>555</v>
      </c>
      <c r="E2785" s="215" t="s">
        <v>1</v>
      </c>
      <c r="F2785" s="216" t="s">
        <v>1522</v>
      </c>
      <c r="G2785" s="213"/>
      <c r="H2785" s="217">
        <v>66.069999999999993</v>
      </c>
      <c r="I2785" s="218"/>
      <c r="J2785" s="213"/>
      <c r="K2785" s="213"/>
      <c r="L2785" s="219"/>
      <c r="M2785" s="220"/>
      <c r="N2785" s="221"/>
      <c r="O2785" s="221"/>
      <c r="P2785" s="221"/>
      <c r="Q2785" s="221"/>
      <c r="R2785" s="221"/>
      <c r="S2785" s="221"/>
      <c r="T2785" s="222"/>
      <c r="AT2785" s="223" t="s">
        <v>555</v>
      </c>
      <c r="AU2785" s="223" t="s">
        <v>87</v>
      </c>
      <c r="AV2785" s="13" t="s">
        <v>87</v>
      </c>
      <c r="AW2785" s="13" t="s">
        <v>32</v>
      </c>
      <c r="AX2785" s="13" t="s">
        <v>77</v>
      </c>
      <c r="AY2785" s="223" t="s">
        <v>209</v>
      </c>
    </row>
    <row r="2786" spans="2:51" s="15" customFormat="1">
      <c r="B2786" s="246"/>
      <c r="C2786" s="247"/>
      <c r="D2786" s="214" t="s">
        <v>555</v>
      </c>
      <c r="E2786" s="248" t="s">
        <v>1</v>
      </c>
      <c r="F2786" s="249" t="s">
        <v>3294</v>
      </c>
      <c r="G2786" s="247"/>
      <c r="H2786" s="248" t="s">
        <v>1</v>
      </c>
      <c r="I2786" s="250"/>
      <c r="J2786" s="247"/>
      <c r="K2786" s="247"/>
      <c r="L2786" s="251"/>
      <c r="M2786" s="252"/>
      <c r="N2786" s="253"/>
      <c r="O2786" s="253"/>
      <c r="P2786" s="253"/>
      <c r="Q2786" s="253"/>
      <c r="R2786" s="253"/>
      <c r="S2786" s="253"/>
      <c r="T2786" s="254"/>
      <c r="AT2786" s="255" t="s">
        <v>555</v>
      </c>
      <c r="AU2786" s="255" t="s">
        <v>87</v>
      </c>
      <c r="AV2786" s="15" t="s">
        <v>85</v>
      </c>
      <c r="AW2786" s="15" t="s">
        <v>32</v>
      </c>
      <c r="AX2786" s="15" t="s">
        <v>77</v>
      </c>
      <c r="AY2786" s="255" t="s">
        <v>209</v>
      </c>
    </row>
    <row r="2787" spans="2:51" s="13" customFormat="1">
      <c r="B2787" s="212"/>
      <c r="C2787" s="213"/>
      <c r="D2787" s="214" t="s">
        <v>555</v>
      </c>
      <c r="E2787" s="215" t="s">
        <v>1</v>
      </c>
      <c r="F2787" s="216" t="s">
        <v>1441</v>
      </c>
      <c r="G2787" s="213"/>
      <c r="H2787" s="217">
        <v>12.44</v>
      </c>
      <c r="I2787" s="218"/>
      <c r="J2787" s="213"/>
      <c r="K2787" s="213"/>
      <c r="L2787" s="219"/>
      <c r="M2787" s="220"/>
      <c r="N2787" s="221"/>
      <c r="O2787" s="221"/>
      <c r="P2787" s="221"/>
      <c r="Q2787" s="221"/>
      <c r="R2787" s="221"/>
      <c r="S2787" s="221"/>
      <c r="T2787" s="222"/>
      <c r="AT2787" s="223" t="s">
        <v>555</v>
      </c>
      <c r="AU2787" s="223" t="s">
        <v>87</v>
      </c>
      <c r="AV2787" s="13" t="s">
        <v>87</v>
      </c>
      <c r="AW2787" s="13" t="s">
        <v>32</v>
      </c>
      <c r="AX2787" s="13" t="s">
        <v>77</v>
      </c>
      <c r="AY2787" s="223" t="s">
        <v>209</v>
      </c>
    </row>
    <row r="2788" spans="2:51" s="15" customFormat="1">
      <c r="B2788" s="246"/>
      <c r="C2788" s="247"/>
      <c r="D2788" s="214" t="s">
        <v>555</v>
      </c>
      <c r="E2788" s="248" t="s">
        <v>1</v>
      </c>
      <c r="F2788" s="249" t="s">
        <v>3295</v>
      </c>
      <c r="G2788" s="247"/>
      <c r="H2788" s="248" t="s">
        <v>1</v>
      </c>
      <c r="I2788" s="250"/>
      <c r="J2788" s="247"/>
      <c r="K2788" s="247"/>
      <c r="L2788" s="251"/>
      <c r="M2788" s="252"/>
      <c r="N2788" s="253"/>
      <c r="O2788" s="253"/>
      <c r="P2788" s="253"/>
      <c r="Q2788" s="253"/>
      <c r="R2788" s="253"/>
      <c r="S2788" s="253"/>
      <c r="T2788" s="254"/>
      <c r="AT2788" s="255" t="s">
        <v>555</v>
      </c>
      <c r="AU2788" s="255" t="s">
        <v>87</v>
      </c>
      <c r="AV2788" s="15" t="s">
        <v>85</v>
      </c>
      <c r="AW2788" s="15" t="s">
        <v>32</v>
      </c>
      <c r="AX2788" s="15" t="s">
        <v>77</v>
      </c>
      <c r="AY2788" s="255" t="s">
        <v>209</v>
      </c>
    </row>
    <row r="2789" spans="2:51" s="13" customFormat="1">
      <c r="B2789" s="212"/>
      <c r="C2789" s="213"/>
      <c r="D2789" s="214" t="s">
        <v>555</v>
      </c>
      <c r="E2789" s="215" t="s">
        <v>1</v>
      </c>
      <c r="F2789" s="216" t="s">
        <v>1526</v>
      </c>
      <c r="G2789" s="213"/>
      <c r="H2789" s="217">
        <v>7.03</v>
      </c>
      <c r="I2789" s="218"/>
      <c r="J2789" s="213"/>
      <c r="K2789" s="213"/>
      <c r="L2789" s="219"/>
      <c r="M2789" s="220"/>
      <c r="N2789" s="221"/>
      <c r="O2789" s="221"/>
      <c r="P2789" s="221"/>
      <c r="Q2789" s="221"/>
      <c r="R2789" s="221"/>
      <c r="S2789" s="221"/>
      <c r="T2789" s="222"/>
      <c r="AT2789" s="223" t="s">
        <v>555</v>
      </c>
      <c r="AU2789" s="223" t="s">
        <v>87</v>
      </c>
      <c r="AV2789" s="13" t="s">
        <v>87</v>
      </c>
      <c r="AW2789" s="13" t="s">
        <v>32</v>
      </c>
      <c r="AX2789" s="13" t="s">
        <v>77</v>
      </c>
      <c r="AY2789" s="223" t="s">
        <v>209</v>
      </c>
    </row>
    <row r="2790" spans="2:51" s="15" customFormat="1">
      <c r="B2790" s="246"/>
      <c r="C2790" s="247"/>
      <c r="D2790" s="214" t="s">
        <v>555</v>
      </c>
      <c r="E2790" s="248" t="s">
        <v>1</v>
      </c>
      <c r="F2790" s="249" t="s">
        <v>3296</v>
      </c>
      <c r="G2790" s="247"/>
      <c r="H2790" s="248" t="s">
        <v>1</v>
      </c>
      <c r="I2790" s="250"/>
      <c r="J2790" s="247"/>
      <c r="K2790" s="247"/>
      <c r="L2790" s="251"/>
      <c r="M2790" s="252"/>
      <c r="N2790" s="253"/>
      <c r="O2790" s="253"/>
      <c r="P2790" s="253"/>
      <c r="Q2790" s="253"/>
      <c r="R2790" s="253"/>
      <c r="S2790" s="253"/>
      <c r="T2790" s="254"/>
      <c r="AT2790" s="255" t="s">
        <v>555</v>
      </c>
      <c r="AU2790" s="255" t="s">
        <v>87</v>
      </c>
      <c r="AV2790" s="15" t="s">
        <v>85</v>
      </c>
      <c r="AW2790" s="15" t="s">
        <v>32</v>
      </c>
      <c r="AX2790" s="15" t="s">
        <v>77</v>
      </c>
      <c r="AY2790" s="255" t="s">
        <v>209</v>
      </c>
    </row>
    <row r="2791" spans="2:51" s="13" customFormat="1">
      <c r="B2791" s="212"/>
      <c r="C2791" s="213"/>
      <c r="D2791" s="214" t="s">
        <v>555</v>
      </c>
      <c r="E2791" s="215" t="s">
        <v>1</v>
      </c>
      <c r="F2791" s="216" t="s">
        <v>3297</v>
      </c>
      <c r="G2791" s="213"/>
      <c r="H2791" s="217">
        <v>6.97</v>
      </c>
      <c r="I2791" s="218"/>
      <c r="J2791" s="213"/>
      <c r="K2791" s="213"/>
      <c r="L2791" s="219"/>
      <c r="M2791" s="220"/>
      <c r="N2791" s="221"/>
      <c r="O2791" s="221"/>
      <c r="P2791" s="221"/>
      <c r="Q2791" s="221"/>
      <c r="R2791" s="221"/>
      <c r="S2791" s="221"/>
      <c r="T2791" s="222"/>
      <c r="AT2791" s="223" t="s">
        <v>555</v>
      </c>
      <c r="AU2791" s="223" t="s">
        <v>87</v>
      </c>
      <c r="AV2791" s="13" t="s">
        <v>87</v>
      </c>
      <c r="AW2791" s="13" t="s">
        <v>32</v>
      </c>
      <c r="AX2791" s="13" t="s">
        <v>77</v>
      </c>
      <c r="AY2791" s="223" t="s">
        <v>209</v>
      </c>
    </row>
    <row r="2792" spans="2:51" s="15" customFormat="1">
      <c r="B2792" s="246"/>
      <c r="C2792" s="247"/>
      <c r="D2792" s="214" t="s">
        <v>555</v>
      </c>
      <c r="E2792" s="248" t="s">
        <v>1</v>
      </c>
      <c r="F2792" s="249" t="s">
        <v>3298</v>
      </c>
      <c r="G2792" s="247"/>
      <c r="H2792" s="248" t="s">
        <v>1</v>
      </c>
      <c r="I2792" s="250"/>
      <c r="J2792" s="247"/>
      <c r="K2792" s="247"/>
      <c r="L2792" s="251"/>
      <c r="M2792" s="252"/>
      <c r="N2792" s="253"/>
      <c r="O2792" s="253"/>
      <c r="P2792" s="253"/>
      <c r="Q2792" s="253"/>
      <c r="R2792" s="253"/>
      <c r="S2792" s="253"/>
      <c r="T2792" s="254"/>
      <c r="AT2792" s="255" t="s">
        <v>555</v>
      </c>
      <c r="AU2792" s="255" t="s">
        <v>87</v>
      </c>
      <c r="AV2792" s="15" t="s">
        <v>85</v>
      </c>
      <c r="AW2792" s="15" t="s">
        <v>32</v>
      </c>
      <c r="AX2792" s="15" t="s">
        <v>77</v>
      </c>
      <c r="AY2792" s="255" t="s">
        <v>209</v>
      </c>
    </row>
    <row r="2793" spans="2:51" s="13" customFormat="1">
      <c r="B2793" s="212"/>
      <c r="C2793" s="213"/>
      <c r="D2793" s="214" t="s">
        <v>555</v>
      </c>
      <c r="E2793" s="215" t="s">
        <v>1</v>
      </c>
      <c r="F2793" s="216" t="s">
        <v>3299</v>
      </c>
      <c r="G2793" s="213"/>
      <c r="H2793" s="217">
        <v>117.23</v>
      </c>
      <c r="I2793" s="218"/>
      <c r="J2793" s="213"/>
      <c r="K2793" s="213"/>
      <c r="L2793" s="219"/>
      <c r="M2793" s="220"/>
      <c r="N2793" s="221"/>
      <c r="O2793" s="221"/>
      <c r="P2793" s="221"/>
      <c r="Q2793" s="221"/>
      <c r="R2793" s="221"/>
      <c r="S2793" s="221"/>
      <c r="T2793" s="222"/>
      <c r="AT2793" s="223" t="s">
        <v>555</v>
      </c>
      <c r="AU2793" s="223" t="s">
        <v>87</v>
      </c>
      <c r="AV2793" s="13" t="s">
        <v>87</v>
      </c>
      <c r="AW2793" s="13" t="s">
        <v>32</v>
      </c>
      <c r="AX2793" s="13" t="s">
        <v>77</v>
      </c>
      <c r="AY2793" s="223" t="s">
        <v>209</v>
      </c>
    </row>
    <row r="2794" spans="2:51" s="15" customFormat="1">
      <c r="B2794" s="246"/>
      <c r="C2794" s="247"/>
      <c r="D2794" s="214" t="s">
        <v>555</v>
      </c>
      <c r="E2794" s="248" t="s">
        <v>1</v>
      </c>
      <c r="F2794" s="249" t="s">
        <v>3300</v>
      </c>
      <c r="G2794" s="247"/>
      <c r="H2794" s="248" t="s">
        <v>1</v>
      </c>
      <c r="I2794" s="250"/>
      <c r="J2794" s="247"/>
      <c r="K2794" s="247"/>
      <c r="L2794" s="251"/>
      <c r="M2794" s="252"/>
      <c r="N2794" s="253"/>
      <c r="O2794" s="253"/>
      <c r="P2794" s="253"/>
      <c r="Q2794" s="253"/>
      <c r="R2794" s="253"/>
      <c r="S2794" s="253"/>
      <c r="T2794" s="254"/>
      <c r="AT2794" s="255" t="s">
        <v>555</v>
      </c>
      <c r="AU2794" s="255" t="s">
        <v>87</v>
      </c>
      <c r="AV2794" s="15" t="s">
        <v>85</v>
      </c>
      <c r="AW2794" s="15" t="s">
        <v>32</v>
      </c>
      <c r="AX2794" s="15" t="s">
        <v>77</v>
      </c>
      <c r="AY2794" s="255" t="s">
        <v>209</v>
      </c>
    </row>
    <row r="2795" spans="2:51" s="13" customFormat="1">
      <c r="B2795" s="212"/>
      <c r="C2795" s="213"/>
      <c r="D2795" s="214" t="s">
        <v>555</v>
      </c>
      <c r="E2795" s="215" t="s">
        <v>1</v>
      </c>
      <c r="F2795" s="216" t="s">
        <v>1532</v>
      </c>
      <c r="G2795" s="213"/>
      <c r="H2795" s="217">
        <v>18.32</v>
      </c>
      <c r="I2795" s="218"/>
      <c r="J2795" s="213"/>
      <c r="K2795" s="213"/>
      <c r="L2795" s="219"/>
      <c r="M2795" s="220"/>
      <c r="N2795" s="221"/>
      <c r="O2795" s="221"/>
      <c r="P2795" s="221"/>
      <c r="Q2795" s="221"/>
      <c r="R2795" s="221"/>
      <c r="S2795" s="221"/>
      <c r="T2795" s="222"/>
      <c r="AT2795" s="223" t="s">
        <v>555</v>
      </c>
      <c r="AU2795" s="223" t="s">
        <v>87</v>
      </c>
      <c r="AV2795" s="13" t="s">
        <v>87</v>
      </c>
      <c r="AW2795" s="13" t="s">
        <v>32</v>
      </c>
      <c r="AX2795" s="13" t="s">
        <v>77</v>
      </c>
      <c r="AY2795" s="223" t="s">
        <v>209</v>
      </c>
    </row>
    <row r="2796" spans="2:51" s="15" customFormat="1">
      <c r="B2796" s="246"/>
      <c r="C2796" s="247"/>
      <c r="D2796" s="214" t="s">
        <v>555</v>
      </c>
      <c r="E2796" s="248" t="s">
        <v>1</v>
      </c>
      <c r="F2796" s="249" t="s">
        <v>3301</v>
      </c>
      <c r="G2796" s="247"/>
      <c r="H2796" s="248" t="s">
        <v>1</v>
      </c>
      <c r="I2796" s="250"/>
      <c r="J2796" s="247"/>
      <c r="K2796" s="247"/>
      <c r="L2796" s="251"/>
      <c r="M2796" s="252"/>
      <c r="N2796" s="253"/>
      <c r="O2796" s="253"/>
      <c r="P2796" s="253"/>
      <c r="Q2796" s="253"/>
      <c r="R2796" s="253"/>
      <c r="S2796" s="253"/>
      <c r="T2796" s="254"/>
      <c r="AT2796" s="255" t="s">
        <v>555</v>
      </c>
      <c r="AU2796" s="255" t="s">
        <v>87</v>
      </c>
      <c r="AV2796" s="15" t="s">
        <v>85</v>
      </c>
      <c r="AW2796" s="15" t="s">
        <v>32</v>
      </c>
      <c r="AX2796" s="15" t="s">
        <v>77</v>
      </c>
      <c r="AY2796" s="255" t="s">
        <v>209</v>
      </c>
    </row>
    <row r="2797" spans="2:51" s="13" customFormat="1">
      <c r="B2797" s="212"/>
      <c r="C2797" s="213"/>
      <c r="D2797" s="214" t="s">
        <v>555</v>
      </c>
      <c r="E2797" s="215" t="s">
        <v>1</v>
      </c>
      <c r="F2797" s="216" t="s">
        <v>1858</v>
      </c>
      <c r="G2797" s="213"/>
      <c r="H2797" s="217">
        <v>3.33</v>
      </c>
      <c r="I2797" s="218"/>
      <c r="J2797" s="213"/>
      <c r="K2797" s="213"/>
      <c r="L2797" s="219"/>
      <c r="M2797" s="220"/>
      <c r="N2797" s="221"/>
      <c r="O2797" s="221"/>
      <c r="P2797" s="221"/>
      <c r="Q2797" s="221"/>
      <c r="R2797" s="221"/>
      <c r="S2797" s="221"/>
      <c r="T2797" s="222"/>
      <c r="AT2797" s="223" t="s">
        <v>555</v>
      </c>
      <c r="AU2797" s="223" t="s">
        <v>87</v>
      </c>
      <c r="AV2797" s="13" t="s">
        <v>87</v>
      </c>
      <c r="AW2797" s="13" t="s">
        <v>32</v>
      </c>
      <c r="AX2797" s="13" t="s">
        <v>77</v>
      </c>
      <c r="AY2797" s="223" t="s">
        <v>209</v>
      </c>
    </row>
    <row r="2798" spans="2:51" s="15" customFormat="1">
      <c r="B2798" s="246"/>
      <c r="C2798" s="247"/>
      <c r="D2798" s="214" t="s">
        <v>555</v>
      </c>
      <c r="E2798" s="248" t="s">
        <v>1</v>
      </c>
      <c r="F2798" s="249" t="s">
        <v>3302</v>
      </c>
      <c r="G2798" s="247"/>
      <c r="H2798" s="248" t="s">
        <v>1</v>
      </c>
      <c r="I2798" s="250"/>
      <c r="J2798" s="247"/>
      <c r="K2798" s="247"/>
      <c r="L2798" s="251"/>
      <c r="M2798" s="252"/>
      <c r="N2798" s="253"/>
      <c r="O2798" s="253"/>
      <c r="P2798" s="253"/>
      <c r="Q2798" s="253"/>
      <c r="R2798" s="253"/>
      <c r="S2798" s="253"/>
      <c r="T2798" s="254"/>
      <c r="AT2798" s="255" t="s">
        <v>555</v>
      </c>
      <c r="AU2798" s="255" t="s">
        <v>87</v>
      </c>
      <c r="AV2798" s="15" t="s">
        <v>85</v>
      </c>
      <c r="AW2798" s="15" t="s">
        <v>32</v>
      </c>
      <c r="AX2798" s="15" t="s">
        <v>77</v>
      </c>
      <c r="AY2798" s="255" t="s">
        <v>209</v>
      </c>
    </row>
    <row r="2799" spans="2:51" s="13" customFormat="1">
      <c r="B2799" s="212"/>
      <c r="C2799" s="213"/>
      <c r="D2799" s="214" t="s">
        <v>555</v>
      </c>
      <c r="E2799" s="215" t="s">
        <v>1</v>
      </c>
      <c r="F2799" s="216" t="s">
        <v>1745</v>
      </c>
      <c r="G2799" s="213"/>
      <c r="H2799" s="217">
        <v>1.31</v>
      </c>
      <c r="I2799" s="218"/>
      <c r="J2799" s="213"/>
      <c r="K2799" s="213"/>
      <c r="L2799" s="219"/>
      <c r="M2799" s="220"/>
      <c r="N2799" s="221"/>
      <c r="O2799" s="221"/>
      <c r="P2799" s="221"/>
      <c r="Q2799" s="221"/>
      <c r="R2799" s="221"/>
      <c r="S2799" s="221"/>
      <c r="T2799" s="222"/>
      <c r="AT2799" s="223" t="s">
        <v>555</v>
      </c>
      <c r="AU2799" s="223" t="s">
        <v>87</v>
      </c>
      <c r="AV2799" s="13" t="s">
        <v>87</v>
      </c>
      <c r="AW2799" s="13" t="s">
        <v>32</v>
      </c>
      <c r="AX2799" s="13" t="s">
        <v>77</v>
      </c>
      <c r="AY2799" s="223" t="s">
        <v>209</v>
      </c>
    </row>
    <row r="2800" spans="2:51" s="15" customFormat="1">
      <c r="B2800" s="246"/>
      <c r="C2800" s="247"/>
      <c r="D2800" s="214" t="s">
        <v>555</v>
      </c>
      <c r="E2800" s="248" t="s">
        <v>1</v>
      </c>
      <c r="F2800" s="249" t="s">
        <v>3303</v>
      </c>
      <c r="G2800" s="247"/>
      <c r="H2800" s="248" t="s">
        <v>1</v>
      </c>
      <c r="I2800" s="250"/>
      <c r="J2800" s="247"/>
      <c r="K2800" s="247"/>
      <c r="L2800" s="251"/>
      <c r="M2800" s="252"/>
      <c r="N2800" s="253"/>
      <c r="O2800" s="253"/>
      <c r="P2800" s="253"/>
      <c r="Q2800" s="253"/>
      <c r="R2800" s="253"/>
      <c r="S2800" s="253"/>
      <c r="T2800" s="254"/>
      <c r="AT2800" s="255" t="s">
        <v>555</v>
      </c>
      <c r="AU2800" s="255" t="s">
        <v>87</v>
      </c>
      <c r="AV2800" s="15" t="s">
        <v>85</v>
      </c>
      <c r="AW2800" s="15" t="s">
        <v>32</v>
      </c>
      <c r="AX2800" s="15" t="s">
        <v>77</v>
      </c>
      <c r="AY2800" s="255" t="s">
        <v>209</v>
      </c>
    </row>
    <row r="2801" spans="2:51" s="13" customFormat="1">
      <c r="B2801" s="212"/>
      <c r="C2801" s="213"/>
      <c r="D2801" s="214" t="s">
        <v>555</v>
      </c>
      <c r="E2801" s="215" t="s">
        <v>1</v>
      </c>
      <c r="F2801" s="216" t="s">
        <v>1845</v>
      </c>
      <c r="G2801" s="213"/>
      <c r="H2801" s="217">
        <v>1.24</v>
      </c>
      <c r="I2801" s="218"/>
      <c r="J2801" s="213"/>
      <c r="K2801" s="213"/>
      <c r="L2801" s="219"/>
      <c r="M2801" s="220"/>
      <c r="N2801" s="221"/>
      <c r="O2801" s="221"/>
      <c r="P2801" s="221"/>
      <c r="Q2801" s="221"/>
      <c r="R2801" s="221"/>
      <c r="S2801" s="221"/>
      <c r="T2801" s="222"/>
      <c r="AT2801" s="223" t="s">
        <v>555</v>
      </c>
      <c r="AU2801" s="223" t="s">
        <v>87</v>
      </c>
      <c r="AV2801" s="13" t="s">
        <v>87</v>
      </c>
      <c r="AW2801" s="13" t="s">
        <v>32</v>
      </c>
      <c r="AX2801" s="13" t="s">
        <v>77</v>
      </c>
      <c r="AY2801" s="223" t="s">
        <v>209</v>
      </c>
    </row>
    <row r="2802" spans="2:51" s="15" customFormat="1">
      <c r="B2802" s="246"/>
      <c r="C2802" s="247"/>
      <c r="D2802" s="214" t="s">
        <v>555</v>
      </c>
      <c r="E2802" s="248" t="s">
        <v>1</v>
      </c>
      <c r="F2802" s="249" t="s">
        <v>3304</v>
      </c>
      <c r="G2802" s="247"/>
      <c r="H2802" s="248" t="s">
        <v>1</v>
      </c>
      <c r="I2802" s="250"/>
      <c r="J2802" s="247"/>
      <c r="K2802" s="247"/>
      <c r="L2802" s="251"/>
      <c r="M2802" s="252"/>
      <c r="N2802" s="253"/>
      <c r="O2802" s="253"/>
      <c r="P2802" s="253"/>
      <c r="Q2802" s="253"/>
      <c r="R2802" s="253"/>
      <c r="S2802" s="253"/>
      <c r="T2802" s="254"/>
      <c r="AT2802" s="255" t="s">
        <v>555</v>
      </c>
      <c r="AU2802" s="255" t="s">
        <v>87</v>
      </c>
      <c r="AV2802" s="15" t="s">
        <v>85</v>
      </c>
      <c r="AW2802" s="15" t="s">
        <v>32</v>
      </c>
      <c r="AX2802" s="15" t="s">
        <v>77</v>
      </c>
      <c r="AY2802" s="255" t="s">
        <v>209</v>
      </c>
    </row>
    <row r="2803" spans="2:51" s="13" customFormat="1">
      <c r="B2803" s="212"/>
      <c r="C2803" s="213"/>
      <c r="D2803" s="214" t="s">
        <v>555</v>
      </c>
      <c r="E2803" s="215" t="s">
        <v>1</v>
      </c>
      <c r="F2803" s="216" t="s">
        <v>1858</v>
      </c>
      <c r="G2803" s="213"/>
      <c r="H2803" s="217">
        <v>3.33</v>
      </c>
      <c r="I2803" s="218"/>
      <c r="J2803" s="213"/>
      <c r="K2803" s="213"/>
      <c r="L2803" s="219"/>
      <c r="M2803" s="220"/>
      <c r="N2803" s="221"/>
      <c r="O2803" s="221"/>
      <c r="P2803" s="221"/>
      <c r="Q2803" s="221"/>
      <c r="R2803" s="221"/>
      <c r="S2803" s="221"/>
      <c r="T2803" s="222"/>
      <c r="AT2803" s="223" t="s">
        <v>555</v>
      </c>
      <c r="AU2803" s="223" t="s">
        <v>87</v>
      </c>
      <c r="AV2803" s="13" t="s">
        <v>87</v>
      </c>
      <c r="AW2803" s="13" t="s">
        <v>32</v>
      </c>
      <c r="AX2803" s="13" t="s">
        <v>77</v>
      </c>
      <c r="AY2803" s="223" t="s">
        <v>209</v>
      </c>
    </row>
    <row r="2804" spans="2:51" s="15" customFormat="1">
      <c r="B2804" s="246"/>
      <c r="C2804" s="247"/>
      <c r="D2804" s="214" t="s">
        <v>555</v>
      </c>
      <c r="E2804" s="248" t="s">
        <v>1</v>
      </c>
      <c r="F2804" s="249" t="s">
        <v>3305</v>
      </c>
      <c r="G2804" s="247"/>
      <c r="H2804" s="248" t="s">
        <v>1</v>
      </c>
      <c r="I2804" s="250"/>
      <c r="J2804" s="247"/>
      <c r="K2804" s="247"/>
      <c r="L2804" s="251"/>
      <c r="M2804" s="252"/>
      <c r="N2804" s="253"/>
      <c r="O2804" s="253"/>
      <c r="P2804" s="253"/>
      <c r="Q2804" s="253"/>
      <c r="R2804" s="253"/>
      <c r="S2804" s="253"/>
      <c r="T2804" s="254"/>
      <c r="AT2804" s="255" t="s">
        <v>555</v>
      </c>
      <c r="AU2804" s="255" t="s">
        <v>87</v>
      </c>
      <c r="AV2804" s="15" t="s">
        <v>85</v>
      </c>
      <c r="AW2804" s="15" t="s">
        <v>32</v>
      </c>
      <c r="AX2804" s="15" t="s">
        <v>77</v>
      </c>
      <c r="AY2804" s="255" t="s">
        <v>209</v>
      </c>
    </row>
    <row r="2805" spans="2:51" s="13" customFormat="1">
      <c r="B2805" s="212"/>
      <c r="C2805" s="213"/>
      <c r="D2805" s="214" t="s">
        <v>555</v>
      </c>
      <c r="E2805" s="215" t="s">
        <v>1</v>
      </c>
      <c r="F2805" s="216" t="s">
        <v>1480</v>
      </c>
      <c r="G2805" s="213"/>
      <c r="H2805" s="217">
        <v>1.36</v>
      </c>
      <c r="I2805" s="218"/>
      <c r="J2805" s="213"/>
      <c r="K2805" s="213"/>
      <c r="L2805" s="219"/>
      <c r="M2805" s="220"/>
      <c r="N2805" s="221"/>
      <c r="O2805" s="221"/>
      <c r="P2805" s="221"/>
      <c r="Q2805" s="221"/>
      <c r="R2805" s="221"/>
      <c r="S2805" s="221"/>
      <c r="T2805" s="222"/>
      <c r="AT2805" s="223" t="s">
        <v>555</v>
      </c>
      <c r="AU2805" s="223" t="s">
        <v>87</v>
      </c>
      <c r="AV2805" s="13" t="s">
        <v>87</v>
      </c>
      <c r="AW2805" s="13" t="s">
        <v>32</v>
      </c>
      <c r="AX2805" s="13" t="s">
        <v>77</v>
      </c>
      <c r="AY2805" s="223" t="s">
        <v>209</v>
      </c>
    </row>
    <row r="2806" spans="2:51" s="15" customFormat="1">
      <c r="B2806" s="246"/>
      <c r="C2806" s="247"/>
      <c r="D2806" s="214" t="s">
        <v>555</v>
      </c>
      <c r="E2806" s="248" t="s">
        <v>1</v>
      </c>
      <c r="F2806" s="249" t="s">
        <v>3306</v>
      </c>
      <c r="G2806" s="247"/>
      <c r="H2806" s="248" t="s">
        <v>1</v>
      </c>
      <c r="I2806" s="250"/>
      <c r="J2806" s="247"/>
      <c r="K2806" s="247"/>
      <c r="L2806" s="251"/>
      <c r="M2806" s="252"/>
      <c r="N2806" s="253"/>
      <c r="O2806" s="253"/>
      <c r="P2806" s="253"/>
      <c r="Q2806" s="253"/>
      <c r="R2806" s="253"/>
      <c r="S2806" s="253"/>
      <c r="T2806" s="254"/>
      <c r="AT2806" s="255" t="s">
        <v>555</v>
      </c>
      <c r="AU2806" s="255" t="s">
        <v>87</v>
      </c>
      <c r="AV2806" s="15" t="s">
        <v>85</v>
      </c>
      <c r="AW2806" s="15" t="s">
        <v>32</v>
      </c>
      <c r="AX2806" s="15" t="s">
        <v>77</v>
      </c>
      <c r="AY2806" s="255" t="s">
        <v>209</v>
      </c>
    </row>
    <row r="2807" spans="2:51" s="13" customFormat="1">
      <c r="B2807" s="212"/>
      <c r="C2807" s="213"/>
      <c r="D2807" s="214" t="s">
        <v>555</v>
      </c>
      <c r="E2807" s="215" t="s">
        <v>1</v>
      </c>
      <c r="F2807" s="216" t="s">
        <v>1845</v>
      </c>
      <c r="G2807" s="213"/>
      <c r="H2807" s="217">
        <v>1.24</v>
      </c>
      <c r="I2807" s="218"/>
      <c r="J2807" s="213"/>
      <c r="K2807" s="213"/>
      <c r="L2807" s="219"/>
      <c r="M2807" s="220"/>
      <c r="N2807" s="221"/>
      <c r="O2807" s="221"/>
      <c r="P2807" s="221"/>
      <c r="Q2807" s="221"/>
      <c r="R2807" s="221"/>
      <c r="S2807" s="221"/>
      <c r="T2807" s="222"/>
      <c r="AT2807" s="223" t="s">
        <v>555</v>
      </c>
      <c r="AU2807" s="223" t="s">
        <v>87</v>
      </c>
      <c r="AV2807" s="13" t="s">
        <v>87</v>
      </c>
      <c r="AW2807" s="13" t="s">
        <v>32</v>
      </c>
      <c r="AX2807" s="13" t="s">
        <v>77</v>
      </c>
      <c r="AY2807" s="223" t="s">
        <v>209</v>
      </c>
    </row>
    <row r="2808" spans="2:51" s="15" customFormat="1">
      <c r="B2808" s="246"/>
      <c r="C2808" s="247"/>
      <c r="D2808" s="214" t="s">
        <v>555</v>
      </c>
      <c r="E2808" s="248" t="s">
        <v>1</v>
      </c>
      <c r="F2808" s="249" t="s">
        <v>3307</v>
      </c>
      <c r="G2808" s="247"/>
      <c r="H2808" s="248" t="s">
        <v>1</v>
      </c>
      <c r="I2808" s="250"/>
      <c r="J2808" s="247"/>
      <c r="K2808" s="247"/>
      <c r="L2808" s="251"/>
      <c r="M2808" s="252"/>
      <c r="N2808" s="253"/>
      <c r="O2808" s="253"/>
      <c r="P2808" s="253"/>
      <c r="Q2808" s="253"/>
      <c r="R2808" s="253"/>
      <c r="S2808" s="253"/>
      <c r="T2808" s="254"/>
      <c r="AT2808" s="255" t="s">
        <v>555</v>
      </c>
      <c r="AU2808" s="255" t="s">
        <v>87</v>
      </c>
      <c r="AV2808" s="15" t="s">
        <v>85</v>
      </c>
      <c r="AW2808" s="15" t="s">
        <v>32</v>
      </c>
      <c r="AX2808" s="15" t="s">
        <v>77</v>
      </c>
      <c r="AY2808" s="255" t="s">
        <v>209</v>
      </c>
    </row>
    <row r="2809" spans="2:51" s="13" customFormat="1">
      <c r="B2809" s="212"/>
      <c r="C2809" s="213"/>
      <c r="D2809" s="214" t="s">
        <v>555</v>
      </c>
      <c r="E2809" s="215" t="s">
        <v>1</v>
      </c>
      <c r="F2809" s="216" t="s">
        <v>3308</v>
      </c>
      <c r="G2809" s="213"/>
      <c r="H2809" s="217">
        <v>5.61</v>
      </c>
      <c r="I2809" s="218"/>
      <c r="J2809" s="213"/>
      <c r="K2809" s="213"/>
      <c r="L2809" s="219"/>
      <c r="M2809" s="220"/>
      <c r="N2809" s="221"/>
      <c r="O2809" s="221"/>
      <c r="P2809" s="221"/>
      <c r="Q2809" s="221"/>
      <c r="R2809" s="221"/>
      <c r="S2809" s="221"/>
      <c r="T2809" s="222"/>
      <c r="AT2809" s="223" t="s">
        <v>555</v>
      </c>
      <c r="AU2809" s="223" t="s">
        <v>87</v>
      </c>
      <c r="AV2809" s="13" t="s">
        <v>87</v>
      </c>
      <c r="AW2809" s="13" t="s">
        <v>32</v>
      </c>
      <c r="AX2809" s="13" t="s">
        <v>77</v>
      </c>
      <c r="AY2809" s="223" t="s">
        <v>209</v>
      </c>
    </row>
    <row r="2810" spans="2:51" s="15" customFormat="1">
      <c r="B2810" s="246"/>
      <c r="C2810" s="247"/>
      <c r="D2810" s="214" t="s">
        <v>555</v>
      </c>
      <c r="E2810" s="248" t="s">
        <v>1</v>
      </c>
      <c r="F2810" s="249" t="s">
        <v>3309</v>
      </c>
      <c r="G2810" s="247"/>
      <c r="H2810" s="248" t="s">
        <v>1</v>
      </c>
      <c r="I2810" s="250"/>
      <c r="J2810" s="247"/>
      <c r="K2810" s="247"/>
      <c r="L2810" s="251"/>
      <c r="M2810" s="252"/>
      <c r="N2810" s="253"/>
      <c r="O2810" s="253"/>
      <c r="P2810" s="253"/>
      <c r="Q2810" s="253"/>
      <c r="R2810" s="253"/>
      <c r="S2810" s="253"/>
      <c r="T2810" s="254"/>
      <c r="AT2810" s="255" t="s">
        <v>555</v>
      </c>
      <c r="AU2810" s="255" t="s">
        <v>87</v>
      </c>
      <c r="AV2810" s="15" t="s">
        <v>85</v>
      </c>
      <c r="AW2810" s="15" t="s">
        <v>32</v>
      </c>
      <c r="AX2810" s="15" t="s">
        <v>77</v>
      </c>
      <c r="AY2810" s="255" t="s">
        <v>209</v>
      </c>
    </row>
    <row r="2811" spans="2:51" s="13" customFormat="1">
      <c r="B2811" s="212"/>
      <c r="C2811" s="213"/>
      <c r="D2811" s="214" t="s">
        <v>555</v>
      </c>
      <c r="E2811" s="215" t="s">
        <v>1</v>
      </c>
      <c r="F2811" s="216" t="s">
        <v>1542</v>
      </c>
      <c r="G2811" s="213"/>
      <c r="H2811" s="217">
        <v>9</v>
      </c>
      <c r="I2811" s="218"/>
      <c r="J2811" s="213"/>
      <c r="K2811" s="213"/>
      <c r="L2811" s="219"/>
      <c r="M2811" s="220"/>
      <c r="N2811" s="221"/>
      <c r="O2811" s="221"/>
      <c r="P2811" s="221"/>
      <c r="Q2811" s="221"/>
      <c r="R2811" s="221"/>
      <c r="S2811" s="221"/>
      <c r="T2811" s="222"/>
      <c r="AT2811" s="223" t="s">
        <v>555</v>
      </c>
      <c r="AU2811" s="223" t="s">
        <v>87</v>
      </c>
      <c r="AV2811" s="13" t="s">
        <v>87</v>
      </c>
      <c r="AW2811" s="13" t="s">
        <v>32</v>
      </c>
      <c r="AX2811" s="13" t="s">
        <v>77</v>
      </c>
      <c r="AY2811" s="223" t="s">
        <v>209</v>
      </c>
    </row>
    <row r="2812" spans="2:51" s="15" customFormat="1">
      <c r="B2812" s="246"/>
      <c r="C2812" s="247"/>
      <c r="D2812" s="214" t="s">
        <v>555</v>
      </c>
      <c r="E2812" s="248" t="s">
        <v>1</v>
      </c>
      <c r="F2812" s="249" t="s">
        <v>3310</v>
      </c>
      <c r="G2812" s="247"/>
      <c r="H2812" s="248" t="s">
        <v>1</v>
      </c>
      <c r="I2812" s="250"/>
      <c r="J2812" s="247"/>
      <c r="K2812" s="247"/>
      <c r="L2812" s="251"/>
      <c r="M2812" s="252"/>
      <c r="N2812" s="253"/>
      <c r="O2812" s="253"/>
      <c r="P2812" s="253"/>
      <c r="Q2812" s="253"/>
      <c r="R2812" s="253"/>
      <c r="S2812" s="253"/>
      <c r="T2812" s="254"/>
      <c r="AT2812" s="255" t="s">
        <v>555</v>
      </c>
      <c r="AU2812" s="255" t="s">
        <v>87</v>
      </c>
      <c r="AV2812" s="15" t="s">
        <v>85</v>
      </c>
      <c r="AW2812" s="15" t="s">
        <v>32</v>
      </c>
      <c r="AX2812" s="15" t="s">
        <v>77</v>
      </c>
      <c r="AY2812" s="255" t="s">
        <v>209</v>
      </c>
    </row>
    <row r="2813" spans="2:51" s="13" customFormat="1">
      <c r="B2813" s="212"/>
      <c r="C2813" s="213"/>
      <c r="D2813" s="214" t="s">
        <v>555</v>
      </c>
      <c r="E2813" s="215" t="s">
        <v>1</v>
      </c>
      <c r="F2813" s="216" t="s">
        <v>3311</v>
      </c>
      <c r="G2813" s="213"/>
      <c r="H2813" s="217">
        <v>14.57</v>
      </c>
      <c r="I2813" s="218"/>
      <c r="J2813" s="213"/>
      <c r="K2813" s="213"/>
      <c r="L2813" s="219"/>
      <c r="M2813" s="220"/>
      <c r="N2813" s="221"/>
      <c r="O2813" s="221"/>
      <c r="P2813" s="221"/>
      <c r="Q2813" s="221"/>
      <c r="R2813" s="221"/>
      <c r="S2813" s="221"/>
      <c r="T2813" s="222"/>
      <c r="AT2813" s="223" t="s">
        <v>555</v>
      </c>
      <c r="AU2813" s="223" t="s">
        <v>87</v>
      </c>
      <c r="AV2813" s="13" t="s">
        <v>87</v>
      </c>
      <c r="AW2813" s="13" t="s">
        <v>32</v>
      </c>
      <c r="AX2813" s="13" t="s">
        <v>77</v>
      </c>
      <c r="AY2813" s="223" t="s">
        <v>209</v>
      </c>
    </row>
    <row r="2814" spans="2:51" s="15" customFormat="1">
      <c r="B2814" s="246"/>
      <c r="C2814" s="247"/>
      <c r="D2814" s="214" t="s">
        <v>555</v>
      </c>
      <c r="E2814" s="248" t="s">
        <v>1</v>
      </c>
      <c r="F2814" s="249" t="s">
        <v>3310</v>
      </c>
      <c r="G2814" s="247"/>
      <c r="H2814" s="248" t="s">
        <v>1</v>
      </c>
      <c r="I2814" s="250"/>
      <c r="J2814" s="247"/>
      <c r="K2814" s="247"/>
      <c r="L2814" s="251"/>
      <c r="M2814" s="252"/>
      <c r="N2814" s="253"/>
      <c r="O2814" s="253"/>
      <c r="P2814" s="253"/>
      <c r="Q2814" s="253"/>
      <c r="R2814" s="253"/>
      <c r="S2814" s="253"/>
      <c r="T2814" s="254"/>
      <c r="AT2814" s="255" t="s">
        <v>555</v>
      </c>
      <c r="AU2814" s="255" t="s">
        <v>87</v>
      </c>
      <c r="AV2814" s="15" t="s">
        <v>85</v>
      </c>
      <c r="AW2814" s="15" t="s">
        <v>32</v>
      </c>
      <c r="AX2814" s="15" t="s">
        <v>77</v>
      </c>
      <c r="AY2814" s="255" t="s">
        <v>209</v>
      </c>
    </row>
    <row r="2815" spans="2:51" s="13" customFormat="1">
      <c r="B2815" s="212"/>
      <c r="C2815" s="213"/>
      <c r="D2815" s="214" t="s">
        <v>555</v>
      </c>
      <c r="E2815" s="215" t="s">
        <v>1</v>
      </c>
      <c r="F2815" s="216" t="s">
        <v>3312</v>
      </c>
      <c r="G2815" s="213"/>
      <c r="H2815" s="217">
        <v>240.24</v>
      </c>
      <c r="I2815" s="218"/>
      <c r="J2815" s="213"/>
      <c r="K2815" s="213"/>
      <c r="L2815" s="219"/>
      <c r="M2815" s="220"/>
      <c r="N2815" s="221"/>
      <c r="O2815" s="221"/>
      <c r="P2815" s="221"/>
      <c r="Q2815" s="221"/>
      <c r="R2815" s="221"/>
      <c r="S2815" s="221"/>
      <c r="T2815" s="222"/>
      <c r="AT2815" s="223" t="s">
        <v>555</v>
      </c>
      <c r="AU2815" s="223" t="s">
        <v>87</v>
      </c>
      <c r="AV2815" s="13" t="s">
        <v>87</v>
      </c>
      <c r="AW2815" s="13" t="s">
        <v>32</v>
      </c>
      <c r="AX2815" s="13" t="s">
        <v>77</v>
      </c>
      <c r="AY2815" s="223" t="s">
        <v>209</v>
      </c>
    </row>
    <row r="2816" spans="2:51" s="15" customFormat="1">
      <c r="B2816" s="246"/>
      <c r="C2816" s="247"/>
      <c r="D2816" s="214" t="s">
        <v>555</v>
      </c>
      <c r="E2816" s="248" t="s">
        <v>1</v>
      </c>
      <c r="F2816" s="249" t="s">
        <v>3313</v>
      </c>
      <c r="G2816" s="247"/>
      <c r="H2816" s="248" t="s">
        <v>1</v>
      </c>
      <c r="I2816" s="250"/>
      <c r="J2816" s="247"/>
      <c r="K2816" s="247"/>
      <c r="L2816" s="251"/>
      <c r="M2816" s="252"/>
      <c r="N2816" s="253"/>
      <c r="O2816" s="253"/>
      <c r="P2816" s="253"/>
      <c r="Q2816" s="253"/>
      <c r="R2816" s="253"/>
      <c r="S2816" s="253"/>
      <c r="T2816" s="254"/>
      <c r="AT2816" s="255" t="s">
        <v>555</v>
      </c>
      <c r="AU2816" s="255" t="s">
        <v>87</v>
      </c>
      <c r="AV2816" s="15" t="s">
        <v>85</v>
      </c>
      <c r="AW2816" s="15" t="s">
        <v>32</v>
      </c>
      <c r="AX2816" s="15" t="s">
        <v>77</v>
      </c>
      <c r="AY2816" s="255" t="s">
        <v>209</v>
      </c>
    </row>
    <row r="2817" spans="2:51" s="13" customFormat="1">
      <c r="B2817" s="212"/>
      <c r="C2817" s="213"/>
      <c r="D2817" s="214" t="s">
        <v>555</v>
      </c>
      <c r="E2817" s="215" t="s">
        <v>1</v>
      </c>
      <c r="F2817" s="216" t="s">
        <v>1548</v>
      </c>
      <c r="G2817" s="213"/>
      <c r="H2817" s="217">
        <v>2.54</v>
      </c>
      <c r="I2817" s="218"/>
      <c r="J2817" s="213"/>
      <c r="K2817" s="213"/>
      <c r="L2817" s="219"/>
      <c r="M2817" s="220"/>
      <c r="N2817" s="221"/>
      <c r="O2817" s="221"/>
      <c r="P2817" s="221"/>
      <c r="Q2817" s="221"/>
      <c r="R2817" s="221"/>
      <c r="S2817" s="221"/>
      <c r="T2817" s="222"/>
      <c r="AT2817" s="223" t="s">
        <v>555</v>
      </c>
      <c r="AU2817" s="223" t="s">
        <v>87</v>
      </c>
      <c r="AV2817" s="13" t="s">
        <v>87</v>
      </c>
      <c r="AW2817" s="13" t="s">
        <v>32</v>
      </c>
      <c r="AX2817" s="13" t="s">
        <v>77</v>
      </c>
      <c r="AY2817" s="223" t="s">
        <v>209</v>
      </c>
    </row>
    <row r="2818" spans="2:51" s="15" customFormat="1">
      <c r="B2818" s="246"/>
      <c r="C2818" s="247"/>
      <c r="D2818" s="214" t="s">
        <v>555</v>
      </c>
      <c r="E2818" s="248" t="s">
        <v>1</v>
      </c>
      <c r="F2818" s="249" t="s">
        <v>3314</v>
      </c>
      <c r="G2818" s="247"/>
      <c r="H2818" s="248" t="s">
        <v>1</v>
      </c>
      <c r="I2818" s="250"/>
      <c r="J2818" s="247"/>
      <c r="K2818" s="247"/>
      <c r="L2818" s="251"/>
      <c r="M2818" s="252"/>
      <c r="N2818" s="253"/>
      <c r="O2818" s="253"/>
      <c r="P2818" s="253"/>
      <c r="Q2818" s="253"/>
      <c r="R2818" s="253"/>
      <c r="S2818" s="253"/>
      <c r="T2818" s="254"/>
      <c r="AT2818" s="255" t="s">
        <v>555</v>
      </c>
      <c r="AU2818" s="255" t="s">
        <v>87</v>
      </c>
      <c r="AV2818" s="15" t="s">
        <v>85</v>
      </c>
      <c r="AW2818" s="15" t="s">
        <v>32</v>
      </c>
      <c r="AX2818" s="15" t="s">
        <v>77</v>
      </c>
      <c r="AY2818" s="255" t="s">
        <v>209</v>
      </c>
    </row>
    <row r="2819" spans="2:51" s="13" customFormat="1">
      <c r="B2819" s="212"/>
      <c r="C2819" s="213"/>
      <c r="D2819" s="214" t="s">
        <v>555</v>
      </c>
      <c r="E2819" s="215" t="s">
        <v>1</v>
      </c>
      <c r="F2819" s="216" t="s">
        <v>1443</v>
      </c>
      <c r="G2819" s="213"/>
      <c r="H2819" s="217">
        <v>1.43</v>
      </c>
      <c r="I2819" s="218"/>
      <c r="J2819" s="213"/>
      <c r="K2819" s="213"/>
      <c r="L2819" s="219"/>
      <c r="M2819" s="220"/>
      <c r="N2819" s="221"/>
      <c r="O2819" s="221"/>
      <c r="P2819" s="221"/>
      <c r="Q2819" s="221"/>
      <c r="R2819" s="221"/>
      <c r="S2819" s="221"/>
      <c r="T2819" s="222"/>
      <c r="AT2819" s="223" t="s">
        <v>555</v>
      </c>
      <c r="AU2819" s="223" t="s">
        <v>87</v>
      </c>
      <c r="AV2819" s="13" t="s">
        <v>87</v>
      </c>
      <c r="AW2819" s="13" t="s">
        <v>32</v>
      </c>
      <c r="AX2819" s="13" t="s">
        <v>77</v>
      </c>
      <c r="AY2819" s="223" t="s">
        <v>209</v>
      </c>
    </row>
    <row r="2820" spans="2:51" s="15" customFormat="1">
      <c r="B2820" s="246"/>
      <c r="C2820" s="247"/>
      <c r="D2820" s="214" t="s">
        <v>555</v>
      </c>
      <c r="E2820" s="248" t="s">
        <v>1</v>
      </c>
      <c r="F2820" s="249" t="s">
        <v>3315</v>
      </c>
      <c r="G2820" s="247"/>
      <c r="H2820" s="248" t="s">
        <v>1</v>
      </c>
      <c r="I2820" s="250"/>
      <c r="J2820" s="247"/>
      <c r="K2820" s="247"/>
      <c r="L2820" s="251"/>
      <c r="M2820" s="252"/>
      <c r="N2820" s="253"/>
      <c r="O2820" s="253"/>
      <c r="P2820" s="253"/>
      <c r="Q2820" s="253"/>
      <c r="R2820" s="253"/>
      <c r="S2820" s="253"/>
      <c r="T2820" s="254"/>
      <c r="AT2820" s="255" t="s">
        <v>555</v>
      </c>
      <c r="AU2820" s="255" t="s">
        <v>87</v>
      </c>
      <c r="AV2820" s="15" t="s">
        <v>85</v>
      </c>
      <c r="AW2820" s="15" t="s">
        <v>32</v>
      </c>
      <c r="AX2820" s="15" t="s">
        <v>77</v>
      </c>
      <c r="AY2820" s="255" t="s">
        <v>209</v>
      </c>
    </row>
    <row r="2821" spans="2:51" s="13" customFormat="1">
      <c r="B2821" s="212"/>
      <c r="C2821" s="213"/>
      <c r="D2821" s="214" t="s">
        <v>555</v>
      </c>
      <c r="E2821" s="215" t="s">
        <v>1</v>
      </c>
      <c r="F2821" s="216" t="s">
        <v>1551</v>
      </c>
      <c r="G2821" s="213"/>
      <c r="H2821" s="217">
        <v>4.6900000000000004</v>
      </c>
      <c r="I2821" s="218"/>
      <c r="J2821" s="213"/>
      <c r="K2821" s="213"/>
      <c r="L2821" s="219"/>
      <c r="M2821" s="220"/>
      <c r="N2821" s="221"/>
      <c r="O2821" s="221"/>
      <c r="P2821" s="221"/>
      <c r="Q2821" s="221"/>
      <c r="R2821" s="221"/>
      <c r="S2821" s="221"/>
      <c r="T2821" s="222"/>
      <c r="AT2821" s="223" t="s">
        <v>555</v>
      </c>
      <c r="AU2821" s="223" t="s">
        <v>87</v>
      </c>
      <c r="AV2821" s="13" t="s">
        <v>87</v>
      </c>
      <c r="AW2821" s="13" t="s">
        <v>32</v>
      </c>
      <c r="AX2821" s="13" t="s">
        <v>77</v>
      </c>
      <c r="AY2821" s="223" t="s">
        <v>209</v>
      </c>
    </row>
    <row r="2822" spans="2:51" s="15" customFormat="1">
      <c r="B2822" s="246"/>
      <c r="C2822" s="247"/>
      <c r="D2822" s="214" t="s">
        <v>555</v>
      </c>
      <c r="E2822" s="248" t="s">
        <v>1</v>
      </c>
      <c r="F2822" s="249" t="s">
        <v>3316</v>
      </c>
      <c r="G2822" s="247"/>
      <c r="H2822" s="248" t="s">
        <v>1</v>
      </c>
      <c r="I2822" s="250"/>
      <c r="J2822" s="247"/>
      <c r="K2822" s="247"/>
      <c r="L2822" s="251"/>
      <c r="M2822" s="252"/>
      <c r="N2822" s="253"/>
      <c r="O2822" s="253"/>
      <c r="P2822" s="253"/>
      <c r="Q2822" s="253"/>
      <c r="R2822" s="253"/>
      <c r="S2822" s="253"/>
      <c r="T2822" s="254"/>
      <c r="AT2822" s="255" t="s">
        <v>555</v>
      </c>
      <c r="AU2822" s="255" t="s">
        <v>87</v>
      </c>
      <c r="AV2822" s="15" t="s">
        <v>85</v>
      </c>
      <c r="AW2822" s="15" t="s">
        <v>32</v>
      </c>
      <c r="AX2822" s="15" t="s">
        <v>77</v>
      </c>
      <c r="AY2822" s="255" t="s">
        <v>209</v>
      </c>
    </row>
    <row r="2823" spans="2:51" s="13" customFormat="1">
      <c r="B2823" s="212"/>
      <c r="C2823" s="213"/>
      <c r="D2823" s="214" t="s">
        <v>555</v>
      </c>
      <c r="E2823" s="215" t="s">
        <v>1</v>
      </c>
      <c r="F2823" s="216" t="s">
        <v>1553</v>
      </c>
      <c r="G2823" s="213"/>
      <c r="H2823" s="217">
        <v>4.6500000000000004</v>
      </c>
      <c r="I2823" s="218"/>
      <c r="J2823" s="213"/>
      <c r="K2823" s="213"/>
      <c r="L2823" s="219"/>
      <c r="M2823" s="220"/>
      <c r="N2823" s="221"/>
      <c r="O2823" s="221"/>
      <c r="P2823" s="221"/>
      <c r="Q2823" s="221"/>
      <c r="R2823" s="221"/>
      <c r="S2823" s="221"/>
      <c r="T2823" s="222"/>
      <c r="AT2823" s="223" t="s">
        <v>555</v>
      </c>
      <c r="AU2823" s="223" t="s">
        <v>87</v>
      </c>
      <c r="AV2823" s="13" t="s">
        <v>87</v>
      </c>
      <c r="AW2823" s="13" t="s">
        <v>32</v>
      </c>
      <c r="AX2823" s="13" t="s">
        <v>77</v>
      </c>
      <c r="AY2823" s="223" t="s">
        <v>209</v>
      </c>
    </row>
    <row r="2824" spans="2:51" s="15" customFormat="1">
      <c r="B2824" s="246"/>
      <c r="C2824" s="247"/>
      <c r="D2824" s="214" t="s">
        <v>555</v>
      </c>
      <c r="E2824" s="248" t="s">
        <v>1</v>
      </c>
      <c r="F2824" s="249" t="s">
        <v>3317</v>
      </c>
      <c r="G2824" s="247"/>
      <c r="H2824" s="248" t="s">
        <v>1</v>
      </c>
      <c r="I2824" s="250"/>
      <c r="J2824" s="247"/>
      <c r="K2824" s="247"/>
      <c r="L2824" s="251"/>
      <c r="M2824" s="252"/>
      <c r="N2824" s="253"/>
      <c r="O2824" s="253"/>
      <c r="P2824" s="253"/>
      <c r="Q2824" s="253"/>
      <c r="R2824" s="253"/>
      <c r="S2824" s="253"/>
      <c r="T2824" s="254"/>
      <c r="AT2824" s="255" t="s">
        <v>555</v>
      </c>
      <c r="AU2824" s="255" t="s">
        <v>87</v>
      </c>
      <c r="AV2824" s="15" t="s">
        <v>85</v>
      </c>
      <c r="AW2824" s="15" t="s">
        <v>32</v>
      </c>
      <c r="AX2824" s="15" t="s">
        <v>77</v>
      </c>
      <c r="AY2824" s="255" t="s">
        <v>209</v>
      </c>
    </row>
    <row r="2825" spans="2:51" s="13" customFormat="1">
      <c r="B2825" s="212"/>
      <c r="C2825" s="213"/>
      <c r="D2825" s="214" t="s">
        <v>555</v>
      </c>
      <c r="E2825" s="215" t="s">
        <v>1</v>
      </c>
      <c r="F2825" s="216" t="s">
        <v>3318</v>
      </c>
      <c r="G2825" s="213"/>
      <c r="H2825" s="217">
        <v>89.4</v>
      </c>
      <c r="I2825" s="218"/>
      <c r="J2825" s="213"/>
      <c r="K2825" s="213"/>
      <c r="L2825" s="219"/>
      <c r="M2825" s="220"/>
      <c r="N2825" s="221"/>
      <c r="O2825" s="221"/>
      <c r="P2825" s="221"/>
      <c r="Q2825" s="221"/>
      <c r="R2825" s="221"/>
      <c r="S2825" s="221"/>
      <c r="T2825" s="222"/>
      <c r="AT2825" s="223" t="s">
        <v>555</v>
      </c>
      <c r="AU2825" s="223" t="s">
        <v>87</v>
      </c>
      <c r="AV2825" s="13" t="s">
        <v>87</v>
      </c>
      <c r="AW2825" s="13" t="s">
        <v>32</v>
      </c>
      <c r="AX2825" s="13" t="s">
        <v>77</v>
      </c>
      <c r="AY2825" s="223" t="s">
        <v>209</v>
      </c>
    </row>
    <row r="2826" spans="2:51" s="15" customFormat="1">
      <c r="B2826" s="246"/>
      <c r="C2826" s="247"/>
      <c r="D2826" s="214" t="s">
        <v>555</v>
      </c>
      <c r="E2826" s="248" t="s">
        <v>1</v>
      </c>
      <c r="F2826" s="249" t="s">
        <v>3319</v>
      </c>
      <c r="G2826" s="247"/>
      <c r="H2826" s="248" t="s">
        <v>1</v>
      </c>
      <c r="I2826" s="250"/>
      <c r="J2826" s="247"/>
      <c r="K2826" s="247"/>
      <c r="L2826" s="251"/>
      <c r="M2826" s="252"/>
      <c r="N2826" s="253"/>
      <c r="O2826" s="253"/>
      <c r="P2826" s="253"/>
      <c r="Q2826" s="253"/>
      <c r="R2826" s="253"/>
      <c r="S2826" s="253"/>
      <c r="T2826" s="254"/>
      <c r="AT2826" s="255" t="s">
        <v>555</v>
      </c>
      <c r="AU2826" s="255" t="s">
        <v>87</v>
      </c>
      <c r="AV2826" s="15" t="s">
        <v>85</v>
      </c>
      <c r="AW2826" s="15" t="s">
        <v>32</v>
      </c>
      <c r="AX2826" s="15" t="s">
        <v>77</v>
      </c>
      <c r="AY2826" s="255" t="s">
        <v>209</v>
      </c>
    </row>
    <row r="2827" spans="2:51" s="13" customFormat="1">
      <c r="B2827" s="212"/>
      <c r="C2827" s="213"/>
      <c r="D2827" s="214" t="s">
        <v>555</v>
      </c>
      <c r="E2827" s="215" t="s">
        <v>1</v>
      </c>
      <c r="F2827" s="216" t="s">
        <v>1768</v>
      </c>
      <c r="G2827" s="213"/>
      <c r="H2827" s="217">
        <v>23.08</v>
      </c>
      <c r="I2827" s="218"/>
      <c r="J2827" s="213"/>
      <c r="K2827" s="213"/>
      <c r="L2827" s="219"/>
      <c r="M2827" s="220"/>
      <c r="N2827" s="221"/>
      <c r="O2827" s="221"/>
      <c r="P2827" s="221"/>
      <c r="Q2827" s="221"/>
      <c r="R2827" s="221"/>
      <c r="S2827" s="221"/>
      <c r="T2827" s="222"/>
      <c r="AT2827" s="223" t="s">
        <v>555</v>
      </c>
      <c r="AU2827" s="223" t="s">
        <v>87</v>
      </c>
      <c r="AV2827" s="13" t="s">
        <v>87</v>
      </c>
      <c r="AW2827" s="13" t="s">
        <v>32</v>
      </c>
      <c r="AX2827" s="13" t="s">
        <v>77</v>
      </c>
      <c r="AY2827" s="223" t="s">
        <v>209</v>
      </c>
    </row>
    <row r="2828" spans="2:51" s="15" customFormat="1">
      <c r="B2828" s="246"/>
      <c r="C2828" s="247"/>
      <c r="D2828" s="214" t="s">
        <v>555</v>
      </c>
      <c r="E2828" s="248" t="s">
        <v>1</v>
      </c>
      <c r="F2828" s="249" t="s">
        <v>3320</v>
      </c>
      <c r="G2828" s="247"/>
      <c r="H2828" s="248" t="s">
        <v>1</v>
      </c>
      <c r="I2828" s="250"/>
      <c r="J2828" s="247"/>
      <c r="K2828" s="247"/>
      <c r="L2828" s="251"/>
      <c r="M2828" s="252"/>
      <c r="N2828" s="253"/>
      <c r="O2828" s="253"/>
      <c r="P2828" s="253"/>
      <c r="Q2828" s="253"/>
      <c r="R2828" s="253"/>
      <c r="S2828" s="253"/>
      <c r="T2828" s="254"/>
      <c r="AT2828" s="255" t="s">
        <v>555</v>
      </c>
      <c r="AU2828" s="255" t="s">
        <v>87</v>
      </c>
      <c r="AV2828" s="15" t="s">
        <v>85</v>
      </c>
      <c r="AW2828" s="15" t="s">
        <v>32</v>
      </c>
      <c r="AX2828" s="15" t="s">
        <v>77</v>
      </c>
      <c r="AY2828" s="255" t="s">
        <v>209</v>
      </c>
    </row>
    <row r="2829" spans="2:51" s="13" customFormat="1">
      <c r="B2829" s="212"/>
      <c r="C2829" s="213"/>
      <c r="D2829" s="214" t="s">
        <v>555</v>
      </c>
      <c r="E2829" s="215" t="s">
        <v>1</v>
      </c>
      <c r="F2829" s="216" t="s">
        <v>3321</v>
      </c>
      <c r="G2829" s="213"/>
      <c r="H2829" s="217">
        <v>23.1</v>
      </c>
      <c r="I2829" s="218"/>
      <c r="J2829" s="213"/>
      <c r="K2829" s="213"/>
      <c r="L2829" s="219"/>
      <c r="M2829" s="220"/>
      <c r="N2829" s="221"/>
      <c r="O2829" s="221"/>
      <c r="P2829" s="221"/>
      <c r="Q2829" s="221"/>
      <c r="R2829" s="221"/>
      <c r="S2829" s="221"/>
      <c r="T2829" s="222"/>
      <c r="AT2829" s="223" t="s">
        <v>555</v>
      </c>
      <c r="AU2829" s="223" t="s">
        <v>87</v>
      </c>
      <c r="AV2829" s="13" t="s">
        <v>87</v>
      </c>
      <c r="AW2829" s="13" t="s">
        <v>32</v>
      </c>
      <c r="AX2829" s="13" t="s">
        <v>77</v>
      </c>
      <c r="AY2829" s="223" t="s">
        <v>209</v>
      </c>
    </row>
    <row r="2830" spans="2:51" s="15" customFormat="1">
      <c r="B2830" s="246"/>
      <c r="C2830" s="247"/>
      <c r="D2830" s="214" t="s">
        <v>555</v>
      </c>
      <c r="E2830" s="248" t="s">
        <v>1</v>
      </c>
      <c r="F2830" s="249" t="s">
        <v>3322</v>
      </c>
      <c r="G2830" s="247"/>
      <c r="H2830" s="248" t="s">
        <v>1</v>
      </c>
      <c r="I2830" s="250"/>
      <c r="J2830" s="247"/>
      <c r="K2830" s="247"/>
      <c r="L2830" s="251"/>
      <c r="M2830" s="252"/>
      <c r="N2830" s="253"/>
      <c r="O2830" s="253"/>
      <c r="P2830" s="253"/>
      <c r="Q2830" s="253"/>
      <c r="R2830" s="253"/>
      <c r="S2830" s="253"/>
      <c r="T2830" s="254"/>
      <c r="AT2830" s="255" t="s">
        <v>555</v>
      </c>
      <c r="AU2830" s="255" t="s">
        <v>87</v>
      </c>
      <c r="AV2830" s="15" t="s">
        <v>85</v>
      </c>
      <c r="AW2830" s="15" t="s">
        <v>32</v>
      </c>
      <c r="AX2830" s="15" t="s">
        <v>77</v>
      </c>
      <c r="AY2830" s="255" t="s">
        <v>209</v>
      </c>
    </row>
    <row r="2831" spans="2:51" s="13" customFormat="1">
      <c r="B2831" s="212"/>
      <c r="C2831" s="213"/>
      <c r="D2831" s="214" t="s">
        <v>555</v>
      </c>
      <c r="E2831" s="215" t="s">
        <v>1</v>
      </c>
      <c r="F2831" s="216" t="s">
        <v>1561</v>
      </c>
      <c r="G2831" s="213"/>
      <c r="H2831" s="217">
        <v>1.89</v>
      </c>
      <c r="I2831" s="218"/>
      <c r="J2831" s="213"/>
      <c r="K2831" s="213"/>
      <c r="L2831" s="219"/>
      <c r="M2831" s="220"/>
      <c r="N2831" s="221"/>
      <c r="O2831" s="221"/>
      <c r="P2831" s="221"/>
      <c r="Q2831" s="221"/>
      <c r="R2831" s="221"/>
      <c r="S2831" s="221"/>
      <c r="T2831" s="222"/>
      <c r="AT2831" s="223" t="s">
        <v>555</v>
      </c>
      <c r="AU2831" s="223" t="s">
        <v>87</v>
      </c>
      <c r="AV2831" s="13" t="s">
        <v>87</v>
      </c>
      <c r="AW2831" s="13" t="s">
        <v>32</v>
      </c>
      <c r="AX2831" s="13" t="s">
        <v>77</v>
      </c>
      <c r="AY2831" s="223" t="s">
        <v>209</v>
      </c>
    </row>
    <row r="2832" spans="2:51" s="15" customFormat="1">
      <c r="B2832" s="246"/>
      <c r="C2832" s="247"/>
      <c r="D2832" s="214" t="s">
        <v>555</v>
      </c>
      <c r="E2832" s="248" t="s">
        <v>1</v>
      </c>
      <c r="F2832" s="249" t="s">
        <v>3323</v>
      </c>
      <c r="G2832" s="247"/>
      <c r="H2832" s="248" t="s">
        <v>1</v>
      </c>
      <c r="I2832" s="250"/>
      <c r="J2832" s="247"/>
      <c r="K2832" s="247"/>
      <c r="L2832" s="251"/>
      <c r="M2832" s="252"/>
      <c r="N2832" s="253"/>
      <c r="O2832" s="253"/>
      <c r="P2832" s="253"/>
      <c r="Q2832" s="253"/>
      <c r="R2832" s="253"/>
      <c r="S2832" s="253"/>
      <c r="T2832" s="254"/>
      <c r="AT2832" s="255" t="s">
        <v>555</v>
      </c>
      <c r="AU2832" s="255" t="s">
        <v>87</v>
      </c>
      <c r="AV2832" s="15" t="s">
        <v>85</v>
      </c>
      <c r="AW2832" s="15" t="s">
        <v>32</v>
      </c>
      <c r="AX2832" s="15" t="s">
        <v>77</v>
      </c>
      <c r="AY2832" s="255" t="s">
        <v>209</v>
      </c>
    </row>
    <row r="2833" spans="2:51" s="13" customFormat="1">
      <c r="B2833" s="212"/>
      <c r="C2833" s="213"/>
      <c r="D2833" s="214" t="s">
        <v>555</v>
      </c>
      <c r="E2833" s="215" t="s">
        <v>1</v>
      </c>
      <c r="F2833" s="216" t="s">
        <v>1563</v>
      </c>
      <c r="G2833" s="213"/>
      <c r="H2833" s="217">
        <v>1.1599999999999999</v>
      </c>
      <c r="I2833" s="218"/>
      <c r="J2833" s="213"/>
      <c r="K2833" s="213"/>
      <c r="L2833" s="219"/>
      <c r="M2833" s="220"/>
      <c r="N2833" s="221"/>
      <c r="O2833" s="221"/>
      <c r="P2833" s="221"/>
      <c r="Q2833" s="221"/>
      <c r="R2833" s="221"/>
      <c r="S2833" s="221"/>
      <c r="T2833" s="222"/>
      <c r="AT2833" s="223" t="s">
        <v>555</v>
      </c>
      <c r="AU2833" s="223" t="s">
        <v>87</v>
      </c>
      <c r="AV2833" s="13" t="s">
        <v>87</v>
      </c>
      <c r="AW2833" s="13" t="s">
        <v>32</v>
      </c>
      <c r="AX2833" s="13" t="s">
        <v>77</v>
      </c>
      <c r="AY2833" s="223" t="s">
        <v>209</v>
      </c>
    </row>
    <row r="2834" spans="2:51" s="15" customFormat="1">
      <c r="B2834" s="246"/>
      <c r="C2834" s="247"/>
      <c r="D2834" s="214" t="s">
        <v>555</v>
      </c>
      <c r="E2834" s="248" t="s">
        <v>1</v>
      </c>
      <c r="F2834" s="249" t="s">
        <v>3324</v>
      </c>
      <c r="G2834" s="247"/>
      <c r="H2834" s="248" t="s">
        <v>1</v>
      </c>
      <c r="I2834" s="250"/>
      <c r="J2834" s="247"/>
      <c r="K2834" s="247"/>
      <c r="L2834" s="251"/>
      <c r="M2834" s="252"/>
      <c r="N2834" s="253"/>
      <c r="O2834" s="253"/>
      <c r="P2834" s="253"/>
      <c r="Q2834" s="253"/>
      <c r="R2834" s="253"/>
      <c r="S2834" s="253"/>
      <c r="T2834" s="254"/>
      <c r="AT2834" s="255" t="s">
        <v>555</v>
      </c>
      <c r="AU2834" s="255" t="s">
        <v>87</v>
      </c>
      <c r="AV2834" s="15" t="s">
        <v>85</v>
      </c>
      <c r="AW2834" s="15" t="s">
        <v>32</v>
      </c>
      <c r="AX2834" s="15" t="s">
        <v>77</v>
      </c>
      <c r="AY2834" s="255" t="s">
        <v>209</v>
      </c>
    </row>
    <row r="2835" spans="2:51" s="13" customFormat="1">
      <c r="B2835" s="212"/>
      <c r="C2835" s="213"/>
      <c r="D2835" s="214" t="s">
        <v>555</v>
      </c>
      <c r="E2835" s="215" t="s">
        <v>1</v>
      </c>
      <c r="F2835" s="216" t="s">
        <v>3325</v>
      </c>
      <c r="G2835" s="213"/>
      <c r="H2835" s="217">
        <v>10.37</v>
      </c>
      <c r="I2835" s="218"/>
      <c r="J2835" s="213"/>
      <c r="K2835" s="213"/>
      <c r="L2835" s="219"/>
      <c r="M2835" s="220"/>
      <c r="N2835" s="221"/>
      <c r="O2835" s="221"/>
      <c r="P2835" s="221"/>
      <c r="Q2835" s="221"/>
      <c r="R2835" s="221"/>
      <c r="S2835" s="221"/>
      <c r="T2835" s="222"/>
      <c r="AT2835" s="223" t="s">
        <v>555</v>
      </c>
      <c r="AU2835" s="223" t="s">
        <v>87</v>
      </c>
      <c r="AV2835" s="13" t="s">
        <v>87</v>
      </c>
      <c r="AW2835" s="13" t="s">
        <v>32</v>
      </c>
      <c r="AX2835" s="13" t="s">
        <v>77</v>
      </c>
      <c r="AY2835" s="223" t="s">
        <v>209</v>
      </c>
    </row>
    <row r="2836" spans="2:51" s="15" customFormat="1">
      <c r="B2836" s="246"/>
      <c r="C2836" s="247"/>
      <c r="D2836" s="214" t="s">
        <v>555</v>
      </c>
      <c r="E2836" s="248" t="s">
        <v>1</v>
      </c>
      <c r="F2836" s="249" t="s">
        <v>3326</v>
      </c>
      <c r="G2836" s="247"/>
      <c r="H2836" s="248" t="s">
        <v>1</v>
      </c>
      <c r="I2836" s="250"/>
      <c r="J2836" s="247"/>
      <c r="K2836" s="247"/>
      <c r="L2836" s="251"/>
      <c r="M2836" s="252"/>
      <c r="N2836" s="253"/>
      <c r="O2836" s="253"/>
      <c r="P2836" s="253"/>
      <c r="Q2836" s="253"/>
      <c r="R2836" s="253"/>
      <c r="S2836" s="253"/>
      <c r="T2836" s="254"/>
      <c r="AT2836" s="255" t="s">
        <v>555</v>
      </c>
      <c r="AU2836" s="255" t="s">
        <v>87</v>
      </c>
      <c r="AV2836" s="15" t="s">
        <v>85</v>
      </c>
      <c r="AW2836" s="15" t="s">
        <v>32</v>
      </c>
      <c r="AX2836" s="15" t="s">
        <v>77</v>
      </c>
      <c r="AY2836" s="255" t="s">
        <v>209</v>
      </c>
    </row>
    <row r="2837" spans="2:51" s="13" customFormat="1">
      <c r="B2837" s="212"/>
      <c r="C2837" s="213"/>
      <c r="D2837" s="214" t="s">
        <v>555</v>
      </c>
      <c r="E2837" s="215" t="s">
        <v>1</v>
      </c>
      <c r="F2837" s="216" t="s">
        <v>2088</v>
      </c>
      <c r="G2837" s="213"/>
      <c r="H2837" s="217">
        <v>2.23</v>
      </c>
      <c r="I2837" s="218"/>
      <c r="J2837" s="213"/>
      <c r="K2837" s="213"/>
      <c r="L2837" s="219"/>
      <c r="M2837" s="220"/>
      <c r="N2837" s="221"/>
      <c r="O2837" s="221"/>
      <c r="P2837" s="221"/>
      <c r="Q2837" s="221"/>
      <c r="R2837" s="221"/>
      <c r="S2837" s="221"/>
      <c r="T2837" s="222"/>
      <c r="AT2837" s="223" t="s">
        <v>555</v>
      </c>
      <c r="AU2837" s="223" t="s">
        <v>87</v>
      </c>
      <c r="AV2837" s="13" t="s">
        <v>87</v>
      </c>
      <c r="AW2837" s="13" t="s">
        <v>32</v>
      </c>
      <c r="AX2837" s="13" t="s">
        <v>77</v>
      </c>
      <c r="AY2837" s="223" t="s">
        <v>209</v>
      </c>
    </row>
    <row r="2838" spans="2:51" s="15" customFormat="1">
      <c r="B2838" s="246"/>
      <c r="C2838" s="247"/>
      <c r="D2838" s="214" t="s">
        <v>555</v>
      </c>
      <c r="E2838" s="248" t="s">
        <v>1</v>
      </c>
      <c r="F2838" s="249" t="s">
        <v>3327</v>
      </c>
      <c r="G2838" s="247"/>
      <c r="H2838" s="248" t="s">
        <v>1</v>
      </c>
      <c r="I2838" s="250"/>
      <c r="J2838" s="247"/>
      <c r="K2838" s="247"/>
      <c r="L2838" s="251"/>
      <c r="M2838" s="252"/>
      <c r="N2838" s="253"/>
      <c r="O2838" s="253"/>
      <c r="P2838" s="253"/>
      <c r="Q2838" s="253"/>
      <c r="R2838" s="253"/>
      <c r="S2838" s="253"/>
      <c r="T2838" s="254"/>
      <c r="AT2838" s="255" t="s">
        <v>555</v>
      </c>
      <c r="AU2838" s="255" t="s">
        <v>87</v>
      </c>
      <c r="AV2838" s="15" t="s">
        <v>85</v>
      </c>
      <c r="AW2838" s="15" t="s">
        <v>32</v>
      </c>
      <c r="AX2838" s="15" t="s">
        <v>77</v>
      </c>
      <c r="AY2838" s="255" t="s">
        <v>209</v>
      </c>
    </row>
    <row r="2839" spans="2:51" s="13" customFormat="1">
      <c r="B2839" s="212"/>
      <c r="C2839" s="213"/>
      <c r="D2839" s="214" t="s">
        <v>555</v>
      </c>
      <c r="E2839" s="215" t="s">
        <v>1</v>
      </c>
      <c r="F2839" s="216" t="s">
        <v>2090</v>
      </c>
      <c r="G2839" s="213"/>
      <c r="H2839" s="217">
        <v>3.35</v>
      </c>
      <c r="I2839" s="218"/>
      <c r="J2839" s="213"/>
      <c r="K2839" s="213"/>
      <c r="L2839" s="219"/>
      <c r="M2839" s="220"/>
      <c r="N2839" s="221"/>
      <c r="O2839" s="221"/>
      <c r="P2839" s="221"/>
      <c r="Q2839" s="221"/>
      <c r="R2839" s="221"/>
      <c r="S2839" s="221"/>
      <c r="T2839" s="222"/>
      <c r="AT2839" s="223" t="s">
        <v>555</v>
      </c>
      <c r="AU2839" s="223" t="s">
        <v>87</v>
      </c>
      <c r="AV2839" s="13" t="s">
        <v>87</v>
      </c>
      <c r="AW2839" s="13" t="s">
        <v>32</v>
      </c>
      <c r="AX2839" s="13" t="s">
        <v>77</v>
      </c>
      <c r="AY2839" s="223" t="s">
        <v>209</v>
      </c>
    </row>
    <row r="2840" spans="2:51" s="15" customFormat="1">
      <c r="B2840" s="246"/>
      <c r="C2840" s="247"/>
      <c r="D2840" s="214" t="s">
        <v>555</v>
      </c>
      <c r="E2840" s="248" t="s">
        <v>1</v>
      </c>
      <c r="F2840" s="249" t="s">
        <v>3328</v>
      </c>
      <c r="G2840" s="247"/>
      <c r="H2840" s="248" t="s">
        <v>1</v>
      </c>
      <c r="I2840" s="250"/>
      <c r="J2840" s="247"/>
      <c r="K2840" s="247"/>
      <c r="L2840" s="251"/>
      <c r="M2840" s="252"/>
      <c r="N2840" s="253"/>
      <c r="O2840" s="253"/>
      <c r="P2840" s="253"/>
      <c r="Q2840" s="253"/>
      <c r="R2840" s="253"/>
      <c r="S2840" s="253"/>
      <c r="T2840" s="254"/>
      <c r="AT2840" s="255" t="s">
        <v>555</v>
      </c>
      <c r="AU2840" s="255" t="s">
        <v>87</v>
      </c>
      <c r="AV2840" s="15" t="s">
        <v>85</v>
      </c>
      <c r="AW2840" s="15" t="s">
        <v>32</v>
      </c>
      <c r="AX2840" s="15" t="s">
        <v>77</v>
      </c>
      <c r="AY2840" s="255" t="s">
        <v>209</v>
      </c>
    </row>
    <row r="2841" spans="2:51" s="13" customFormat="1">
      <c r="B2841" s="212"/>
      <c r="C2841" s="213"/>
      <c r="D2841" s="214" t="s">
        <v>555</v>
      </c>
      <c r="E2841" s="215" t="s">
        <v>1</v>
      </c>
      <c r="F2841" s="216" t="s">
        <v>1567</v>
      </c>
      <c r="G2841" s="213"/>
      <c r="H2841" s="217">
        <v>2.16</v>
      </c>
      <c r="I2841" s="218"/>
      <c r="J2841" s="213"/>
      <c r="K2841" s="213"/>
      <c r="L2841" s="219"/>
      <c r="M2841" s="220"/>
      <c r="N2841" s="221"/>
      <c r="O2841" s="221"/>
      <c r="P2841" s="221"/>
      <c r="Q2841" s="221"/>
      <c r="R2841" s="221"/>
      <c r="S2841" s="221"/>
      <c r="T2841" s="222"/>
      <c r="AT2841" s="223" t="s">
        <v>555</v>
      </c>
      <c r="AU2841" s="223" t="s">
        <v>87</v>
      </c>
      <c r="AV2841" s="13" t="s">
        <v>87</v>
      </c>
      <c r="AW2841" s="13" t="s">
        <v>32</v>
      </c>
      <c r="AX2841" s="13" t="s">
        <v>77</v>
      </c>
      <c r="AY2841" s="223" t="s">
        <v>209</v>
      </c>
    </row>
    <row r="2842" spans="2:51" s="15" customFormat="1">
      <c r="B2842" s="246"/>
      <c r="C2842" s="247"/>
      <c r="D2842" s="214" t="s">
        <v>555</v>
      </c>
      <c r="E2842" s="248" t="s">
        <v>1</v>
      </c>
      <c r="F2842" s="249" t="s">
        <v>3329</v>
      </c>
      <c r="G2842" s="247"/>
      <c r="H2842" s="248" t="s">
        <v>1</v>
      </c>
      <c r="I2842" s="250"/>
      <c r="J2842" s="247"/>
      <c r="K2842" s="247"/>
      <c r="L2842" s="251"/>
      <c r="M2842" s="252"/>
      <c r="N2842" s="253"/>
      <c r="O2842" s="253"/>
      <c r="P2842" s="253"/>
      <c r="Q2842" s="253"/>
      <c r="R2842" s="253"/>
      <c r="S2842" s="253"/>
      <c r="T2842" s="254"/>
      <c r="AT2842" s="255" t="s">
        <v>555</v>
      </c>
      <c r="AU2842" s="255" t="s">
        <v>87</v>
      </c>
      <c r="AV2842" s="15" t="s">
        <v>85</v>
      </c>
      <c r="AW2842" s="15" t="s">
        <v>32</v>
      </c>
      <c r="AX2842" s="15" t="s">
        <v>77</v>
      </c>
      <c r="AY2842" s="255" t="s">
        <v>209</v>
      </c>
    </row>
    <row r="2843" spans="2:51" s="13" customFormat="1">
      <c r="B2843" s="212"/>
      <c r="C2843" s="213"/>
      <c r="D2843" s="214" t="s">
        <v>555</v>
      </c>
      <c r="E2843" s="215" t="s">
        <v>1</v>
      </c>
      <c r="F2843" s="216" t="s">
        <v>1572</v>
      </c>
      <c r="G2843" s="213"/>
      <c r="H2843" s="217">
        <v>1.4</v>
      </c>
      <c r="I2843" s="218"/>
      <c r="J2843" s="213"/>
      <c r="K2843" s="213"/>
      <c r="L2843" s="219"/>
      <c r="M2843" s="220"/>
      <c r="N2843" s="221"/>
      <c r="O2843" s="221"/>
      <c r="P2843" s="221"/>
      <c r="Q2843" s="221"/>
      <c r="R2843" s="221"/>
      <c r="S2843" s="221"/>
      <c r="T2843" s="222"/>
      <c r="AT2843" s="223" t="s">
        <v>555</v>
      </c>
      <c r="AU2843" s="223" t="s">
        <v>87</v>
      </c>
      <c r="AV2843" s="13" t="s">
        <v>87</v>
      </c>
      <c r="AW2843" s="13" t="s">
        <v>32</v>
      </c>
      <c r="AX2843" s="13" t="s">
        <v>77</v>
      </c>
      <c r="AY2843" s="223" t="s">
        <v>209</v>
      </c>
    </row>
    <row r="2844" spans="2:51" s="15" customFormat="1">
      <c r="B2844" s="246"/>
      <c r="C2844" s="247"/>
      <c r="D2844" s="214" t="s">
        <v>555</v>
      </c>
      <c r="E2844" s="248" t="s">
        <v>1</v>
      </c>
      <c r="F2844" s="249" t="s">
        <v>3330</v>
      </c>
      <c r="G2844" s="247"/>
      <c r="H2844" s="248" t="s">
        <v>1</v>
      </c>
      <c r="I2844" s="250"/>
      <c r="J2844" s="247"/>
      <c r="K2844" s="247"/>
      <c r="L2844" s="251"/>
      <c r="M2844" s="252"/>
      <c r="N2844" s="253"/>
      <c r="O2844" s="253"/>
      <c r="P2844" s="253"/>
      <c r="Q2844" s="253"/>
      <c r="R2844" s="253"/>
      <c r="S2844" s="253"/>
      <c r="T2844" s="254"/>
      <c r="AT2844" s="255" t="s">
        <v>555</v>
      </c>
      <c r="AU2844" s="255" t="s">
        <v>87</v>
      </c>
      <c r="AV2844" s="15" t="s">
        <v>85</v>
      </c>
      <c r="AW2844" s="15" t="s">
        <v>32</v>
      </c>
      <c r="AX2844" s="15" t="s">
        <v>77</v>
      </c>
      <c r="AY2844" s="255" t="s">
        <v>209</v>
      </c>
    </row>
    <row r="2845" spans="2:51" s="13" customFormat="1">
      <c r="B2845" s="212"/>
      <c r="C2845" s="213"/>
      <c r="D2845" s="214" t="s">
        <v>555</v>
      </c>
      <c r="E2845" s="215" t="s">
        <v>1</v>
      </c>
      <c r="F2845" s="216" t="s">
        <v>1448</v>
      </c>
      <c r="G2845" s="213"/>
      <c r="H2845" s="217">
        <v>1.48</v>
      </c>
      <c r="I2845" s="218"/>
      <c r="J2845" s="213"/>
      <c r="K2845" s="213"/>
      <c r="L2845" s="219"/>
      <c r="M2845" s="220"/>
      <c r="N2845" s="221"/>
      <c r="O2845" s="221"/>
      <c r="P2845" s="221"/>
      <c r="Q2845" s="221"/>
      <c r="R2845" s="221"/>
      <c r="S2845" s="221"/>
      <c r="T2845" s="222"/>
      <c r="AT2845" s="223" t="s">
        <v>555</v>
      </c>
      <c r="AU2845" s="223" t="s">
        <v>87</v>
      </c>
      <c r="AV2845" s="13" t="s">
        <v>87</v>
      </c>
      <c r="AW2845" s="13" t="s">
        <v>32</v>
      </c>
      <c r="AX2845" s="13" t="s">
        <v>77</v>
      </c>
      <c r="AY2845" s="223" t="s">
        <v>209</v>
      </c>
    </row>
    <row r="2846" spans="2:51" s="15" customFormat="1">
      <c r="B2846" s="246"/>
      <c r="C2846" s="247"/>
      <c r="D2846" s="214" t="s">
        <v>555</v>
      </c>
      <c r="E2846" s="248" t="s">
        <v>1</v>
      </c>
      <c r="F2846" s="249" t="s">
        <v>3331</v>
      </c>
      <c r="G2846" s="247"/>
      <c r="H2846" s="248" t="s">
        <v>1</v>
      </c>
      <c r="I2846" s="250"/>
      <c r="J2846" s="247"/>
      <c r="K2846" s="247"/>
      <c r="L2846" s="251"/>
      <c r="M2846" s="252"/>
      <c r="N2846" s="253"/>
      <c r="O2846" s="253"/>
      <c r="P2846" s="253"/>
      <c r="Q2846" s="253"/>
      <c r="R2846" s="253"/>
      <c r="S2846" s="253"/>
      <c r="T2846" s="254"/>
      <c r="AT2846" s="255" t="s">
        <v>555</v>
      </c>
      <c r="AU2846" s="255" t="s">
        <v>87</v>
      </c>
      <c r="AV2846" s="15" t="s">
        <v>85</v>
      </c>
      <c r="AW2846" s="15" t="s">
        <v>32</v>
      </c>
      <c r="AX2846" s="15" t="s">
        <v>77</v>
      </c>
      <c r="AY2846" s="255" t="s">
        <v>209</v>
      </c>
    </row>
    <row r="2847" spans="2:51" s="13" customFormat="1">
      <c r="B2847" s="212"/>
      <c r="C2847" s="213"/>
      <c r="D2847" s="214" t="s">
        <v>555</v>
      </c>
      <c r="E2847" s="215" t="s">
        <v>1</v>
      </c>
      <c r="F2847" s="216" t="s">
        <v>3332</v>
      </c>
      <c r="G2847" s="213"/>
      <c r="H2847" s="217">
        <v>96.27</v>
      </c>
      <c r="I2847" s="218"/>
      <c r="J2847" s="213"/>
      <c r="K2847" s="213"/>
      <c r="L2847" s="219"/>
      <c r="M2847" s="220"/>
      <c r="N2847" s="221"/>
      <c r="O2847" s="221"/>
      <c r="P2847" s="221"/>
      <c r="Q2847" s="221"/>
      <c r="R2847" s="221"/>
      <c r="S2847" s="221"/>
      <c r="T2847" s="222"/>
      <c r="AT2847" s="223" t="s">
        <v>555</v>
      </c>
      <c r="AU2847" s="223" t="s">
        <v>87</v>
      </c>
      <c r="AV2847" s="13" t="s">
        <v>87</v>
      </c>
      <c r="AW2847" s="13" t="s">
        <v>32</v>
      </c>
      <c r="AX2847" s="13" t="s">
        <v>77</v>
      </c>
      <c r="AY2847" s="223" t="s">
        <v>209</v>
      </c>
    </row>
    <row r="2848" spans="2:51" s="15" customFormat="1">
      <c r="B2848" s="246"/>
      <c r="C2848" s="247"/>
      <c r="D2848" s="214" t="s">
        <v>555</v>
      </c>
      <c r="E2848" s="248" t="s">
        <v>1</v>
      </c>
      <c r="F2848" s="249" t="s">
        <v>3333</v>
      </c>
      <c r="G2848" s="247"/>
      <c r="H2848" s="248" t="s">
        <v>1</v>
      </c>
      <c r="I2848" s="250"/>
      <c r="J2848" s="247"/>
      <c r="K2848" s="247"/>
      <c r="L2848" s="251"/>
      <c r="M2848" s="252"/>
      <c r="N2848" s="253"/>
      <c r="O2848" s="253"/>
      <c r="P2848" s="253"/>
      <c r="Q2848" s="253"/>
      <c r="R2848" s="253"/>
      <c r="S2848" s="253"/>
      <c r="T2848" s="254"/>
      <c r="AT2848" s="255" t="s">
        <v>555</v>
      </c>
      <c r="AU2848" s="255" t="s">
        <v>87</v>
      </c>
      <c r="AV2848" s="15" t="s">
        <v>85</v>
      </c>
      <c r="AW2848" s="15" t="s">
        <v>32</v>
      </c>
      <c r="AX2848" s="15" t="s">
        <v>77</v>
      </c>
      <c r="AY2848" s="255" t="s">
        <v>209</v>
      </c>
    </row>
    <row r="2849" spans="2:51" s="13" customFormat="1">
      <c r="B2849" s="212"/>
      <c r="C2849" s="213"/>
      <c r="D2849" s="214" t="s">
        <v>555</v>
      </c>
      <c r="E2849" s="215" t="s">
        <v>1</v>
      </c>
      <c r="F2849" s="216" t="s">
        <v>1581</v>
      </c>
      <c r="G2849" s="213"/>
      <c r="H2849" s="217">
        <v>26.91</v>
      </c>
      <c r="I2849" s="218"/>
      <c r="J2849" s="213"/>
      <c r="K2849" s="213"/>
      <c r="L2849" s="219"/>
      <c r="M2849" s="220"/>
      <c r="N2849" s="221"/>
      <c r="O2849" s="221"/>
      <c r="P2849" s="221"/>
      <c r="Q2849" s="221"/>
      <c r="R2849" s="221"/>
      <c r="S2849" s="221"/>
      <c r="T2849" s="222"/>
      <c r="AT2849" s="223" t="s">
        <v>555</v>
      </c>
      <c r="AU2849" s="223" t="s">
        <v>87</v>
      </c>
      <c r="AV2849" s="13" t="s">
        <v>87</v>
      </c>
      <c r="AW2849" s="13" t="s">
        <v>32</v>
      </c>
      <c r="AX2849" s="13" t="s">
        <v>77</v>
      </c>
      <c r="AY2849" s="223" t="s">
        <v>209</v>
      </c>
    </row>
    <row r="2850" spans="2:51" s="15" customFormat="1">
      <c r="B2850" s="246"/>
      <c r="C2850" s="247"/>
      <c r="D2850" s="214" t="s">
        <v>555</v>
      </c>
      <c r="E2850" s="248" t="s">
        <v>1</v>
      </c>
      <c r="F2850" s="249" t="s">
        <v>3334</v>
      </c>
      <c r="G2850" s="247"/>
      <c r="H2850" s="248" t="s">
        <v>1</v>
      </c>
      <c r="I2850" s="250"/>
      <c r="J2850" s="247"/>
      <c r="K2850" s="247"/>
      <c r="L2850" s="251"/>
      <c r="M2850" s="252"/>
      <c r="N2850" s="253"/>
      <c r="O2850" s="253"/>
      <c r="P2850" s="253"/>
      <c r="Q2850" s="253"/>
      <c r="R2850" s="253"/>
      <c r="S2850" s="253"/>
      <c r="T2850" s="254"/>
      <c r="AT2850" s="255" t="s">
        <v>555</v>
      </c>
      <c r="AU2850" s="255" t="s">
        <v>87</v>
      </c>
      <c r="AV2850" s="15" t="s">
        <v>85</v>
      </c>
      <c r="AW2850" s="15" t="s">
        <v>32</v>
      </c>
      <c r="AX2850" s="15" t="s">
        <v>77</v>
      </c>
      <c r="AY2850" s="255" t="s">
        <v>209</v>
      </c>
    </row>
    <row r="2851" spans="2:51" s="13" customFormat="1">
      <c r="B2851" s="212"/>
      <c r="C2851" s="213"/>
      <c r="D2851" s="214" t="s">
        <v>555</v>
      </c>
      <c r="E2851" s="215" t="s">
        <v>1</v>
      </c>
      <c r="F2851" s="216" t="s">
        <v>1496</v>
      </c>
      <c r="G2851" s="213"/>
      <c r="H2851" s="217">
        <v>16.91</v>
      </c>
      <c r="I2851" s="218"/>
      <c r="J2851" s="213"/>
      <c r="K2851" s="213"/>
      <c r="L2851" s="219"/>
      <c r="M2851" s="220"/>
      <c r="N2851" s="221"/>
      <c r="O2851" s="221"/>
      <c r="P2851" s="221"/>
      <c r="Q2851" s="221"/>
      <c r="R2851" s="221"/>
      <c r="S2851" s="221"/>
      <c r="T2851" s="222"/>
      <c r="AT2851" s="223" t="s">
        <v>555</v>
      </c>
      <c r="AU2851" s="223" t="s">
        <v>87</v>
      </c>
      <c r="AV2851" s="13" t="s">
        <v>87</v>
      </c>
      <c r="AW2851" s="13" t="s">
        <v>32</v>
      </c>
      <c r="AX2851" s="13" t="s">
        <v>77</v>
      </c>
      <c r="AY2851" s="223" t="s">
        <v>209</v>
      </c>
    </row>
    <row r="2852" spans="2:51" s="15" customFormat="1">
      <c r="B2852" s="246"/>
      <c r="C2852" s="247"/>
      <c r="D2852" s="214" t="s">
        <v>555</v>
      </c>
      <c r="E2852" s="248" t="s">
        <v>1</v>
      </c>
      <c r="F2852" s="249" t="s">
        <v>3335</v>
      </c>
      <c r="G2852" s="247"/>
      <c r="H2852" s="248" t="s">
        <v>1</v>
      </c>
      <c r="I2852" s="250"/>
      <c r="J2852" s="247"/>
      <c r="K2852" s="247"/>
      <c r="L2852" s="251"/>
      <c r="M2852" s="252"/>
      <c r="N2852" s="253"/>
      <c r="O2852" s="253"/>
      <c r="P2852" s="253"/>
      <c r="Q2852" s="253"/>
      <c r="R2852" s="253"/>
      <c r="S2852" s="253"/>
      <c r="T2852" s="254"/>
      <c r="AT2852" s="255" t="s">
        <v>555</v>
      </c>
      <c r="AU2852" s="255" t="s">
        <v>87</v>
      </c>
      <c r="AV2852" s="15" t="s">
        <v>85</v>
      </c>
      <c r="AW2852" s="15" t="s">
        <v>32</v>
      </c>
      <c r="AX2852" s="15" t="s">
        <v>77</v>
      </c>
      <c r="AY2852" s="255" t="s">
        <v>209</v>
      </c>
    </row>
    <row r="2853" spans="2:51" s="13" customFormat="1">
      <c r="B2853" s="212"/>
      <c r="C2853" s="213"/>
      <c r="D2853" s="214" t="s">
        <v>555</v>
      </c>
      <c r="E2853" s="215" t="s">
        <v>1</v>
      </c>
      <c r="F2853" s="216" t="s">
        <v>3336</v>
      </c>
      <c r="G2853" s="213"/>
      <c r="H2853" s="217">
        <v>3.93</v>
      </c>
      <c r="I2853" s="218"/>
      <c r="J2853" s="213"/>
      <c r="K2853" s="213"/>
      <c r="L2853" s="219"/>
      <c r="M2853" s="220"/>
      <c r="N2853" s="221"/>
      <c r="O2853" s="221"/>
      <c r="P2853" s="221"/>
      <c r="Q2853" s="221"/>
      <c r="R2853" s="221"/>
      <c r="S2853" s="221"/>
      <c r="T2853" s="222"/>
      <c r="AT2853" s="223" t="s">
        <v>555</v>
      </c>
      <c r="AU2853" s="223" t="s">
        <v>87</v>
      </c>
      <c r="AV2853" s="13" t="s">
        <v>87</v>
      </c>
      <c r="AW2853" s="13" t="s">
        <v>32</v>
      </c>
      <c r="AX2853" s="13" t="s">
        <v>77</v>
      </c>
      <c r="AY2853" s="223" t="s">
        <v>209</v>
      </c>
    </row>
    <row r="2854" spans="2:51" s="15" customFormat="1">
      <c r="B2854" s="246"/>
      <c r="C2854" s="247"/>
      <c r="D2854" s="214" t="s">
        <v>555</v>
      </c>
      <c r="E2854" s="248" t="s">
        <v>1</v>
      </c>
      <c r="F2854" s="249" t="s">
        <v>3337</v>
      </c>
      <c r="G2854" s="247"/>
      <c r="H2854" s="248" t="s">
        <v>1</v>
      </c>
      <c r="I2854" s="250"/>
      <c r="J2854" s="247"/>
      <c r="K2854" s="247"/>
      <c r="L2854" s="251"/>
      <c r="M2854" s="252"/>
      <c r="N2854" s="253"/>
      <c r="O2854" s="253"/>
      <c r="P2854" s="253"/>
      <c r="Q2854" s="253"/>
      <c r="R2854" s="253"/>
      <c r="S2854" s="253"/>
      <c r="T2854" s="254"/>
      <c r="AT2854" s="255" t="s">
        <v>555</v>
      </c>
      <c r="AU2854" s="255" t="s">
        <v>87</v>
      </c>
      <c r="AV2854" s="15" t="s">
        <v>85</v>
      </c>
      <c r="AW2854" s="15" t="s">
        <v>32</v>
      </c>
      <c r="AX2854" s="15" t="s">
        <v>77</v>
      </c>
      <c r="AY2854" s="255" t="s">
        <v>209</v>
      </c>
    </row>
    <row r="2855" spans="2:51" s="13" customFormat="1">
      <c r="B2855" s="212"/>
      <c r="C2855" s="213"/>
      <c r="D2855" s="214" t="s">
        <v>555</v>
      </c>
      <c r="E2855" s="215" t="s">
        <v>1</v>
      </c>
      <c r="F2855" s="216" t="s">
        <v>1594</v>
      </c>
      <c r="G2855" s="213"/>
      <c r="H2855" s="217">
        <v>3.68</v>
      </c>
      <c r="I2855" s="218"/>
      <c r="J2855" s="213"/>
      <c r="K2855" s="213"/>
      <c r="L2855" s="219"/>
      <c r="M2855" s="220"/>
      <c r="N2855" s="221"/>
      <c r="O2855" s="221"/>
      <c r="P2855" s="221"/>
      <c r="Q2855" s="221"/>
      <c r="R2855" s="221"/>
      <c r="S2855" s="221"/>
      <c r="T2855" s="222"/>
      <c r="AT2855" s="223" t="s">
        <v>555</v>
      </c>
      <c r="AU2855" s="223" t="s">
        <v>87</v>
      </c>
      <c r="AV2855" s="13" t="s">
        <v>87</v>
      </c>
      <c r="AW2855" s="13" t="s">
        <v>32</v>
      </c>
      <c r="AX2855" s="13" t="s">
        <v>77</v>
      </c>
      <c r="AY2855" s="223" t="s">
        <v>209</v>
      </c>
    </row>
    <row r="2856" spans="2:51" s="15" customFormat="1">
      <c r="B2856" s="246"/>
      <c r="C2856" s="247"/>
      <c r="D2856" s="214" t="s">
        <v>555</v>
      </c>
      <c r="E2856" s="248" t="s">
        <v>1</v>
      </c>
      <c r="F2856" s="249" t="s">
        <v>3338</v>
      </c>
      <c r="G2856" s="247"/>
      <c r="H2856" s="248" t="s">
        <v>1</v>
      </c>
      <c r="I2856" s="250"/>
      <c r="J2856" s="247"/>
      <c r="K2856" s="247"/>
      <c r="L2856" s="251"/>
      <c r="M2856" s="252"/>
      <c r="N2856" s="253"/>
      <c r="O2856" s="253"/>
      <c r="P2856" s="253"/>
      <c r="Q2856" s="253"/>
      <c r="R2856" s="253"/>
      <c r="S2856" s="253"/>
      <c r="T2856" s="254"/>
      <c r="AT2856" s="255" t="s">
        <v>555</v>
      </c>
      <c r="AU2856" s="255" t="s">
        <v>87</v>
      </c>
      <c r="AV2856" s="15" t="s">
        <v>85</v>
      </c>
      <c r="AW2856" s="15" t="s">
        <v>32</v>
      </c>
      <c r="AX2856" s="15" t="s">
        <v>77</v>
      </c>
      <c r="AY2856" s="255" t="s">
        <v>209</v>
      </c>
    </row>
    <row r="2857" spans="2:51" s="13" customFormat="1">
      <c r="B2857" s="212"/>
      <c r="C2857" s="213"/>
      <c r="D2857" s="214" t="s">
        <v>555</v>
      </c>
      <c r="E2857" s="215" t="s">
        <v>1</v>
      </c>
      <c r="F2857" s="216" t="s">
        <v>1437</v>
      </c>
      <c r="G2857" s="213"/>
      <c r="H2857" s="217">
        <v>1.19</v>
      </c>
      <c r="I2857" s="218"/>
      <c r="J2857" s="213"/>
      <c r="K2857" s="213"/>
      <c r="L2857" s="219"/>
      <c r="M2857" s="220"/>
      <c r="N2857" s="221"/>
      <c r="O2857" s="221"/>
      <c r="P2857" s="221"/>
      <c r="Q2857" s="221"/>
      <c r="R2857" s="221"/>
      <c r="S2857" s="221"/>
      <c r="T2857" s="222"/>
      <c r="AT2857" s="223" t="s">
        <v>555</v>
      </c>
      <c r="AU2857" s="223" t="s">
        <v>87</v>
      </c>
      <c r="AV2857" s="13" t="s">
        <v>87</v>
      </c>
      <c r="AW2857" s="13" t="s">
        <v>32</v>
      </c>
      <c r="AX2857" s="13" t="s">
        <v>77</v>
      </c>
      <c r="AY2857" s="223" t="s">
        <v>209</v>
      </c>
    </row>
    <row r="2858" spans="2:51" s="15" customFormat="1">
      <c r="B2858" s="246"/>
      <c r="C2858" s="247"/>
      <c r="D2858" s="214" t="s">
        <v>555</v>
      </c>
      <c r="E2858" s="248" t="s">
        <v>1</v>
      </c>
      <c r="F2858" s="249" t="s">
        <v>3339</v>
      </c>
      <c r="G2858" s="247"/>
      <c r="H2858" s="248" t="s">
        <v>1</v>
      </c>
      <c r="I2858" s="250"/>
      <c r="J2858" s="247"/>
      <c r="K2858" s="247"/>
      <c r="L2858" s="251"/>
      <c r="M2858" s="252"/>
      <c r="N2858" s="253"/>
      <c r="O2858" s="253"/>
      <c r="P2858" s="253"/>
      <c r="Q2858" s="253"/>
      <c r="R2858" s="253"/>
      <c r="S2858" s="253"/>
      <c r="T2858" s="254"/>
      <c r="AT2858" s="255" t="s">
        <v>555</v>
      </c>
      <c r="AU2858" s="255" t="s">
        <v>87</v>
      </c>
      <c r="AV2858" s="15" t="s">
        <v>85</v>
      </c>
      <c r="AW2858" s="15" t="s">
        <v>32</v>
      </c>
      <c r="AX2858" s="15" t="s">
        <v>77</v>
      </c>
      <c r="AY2858" s="255" t="s">
        <v>209</v>
      </c>
    </row>
    <row r="2859" spans="2:51" s="13" customFormat="1">
      <c r="B2859" s="212"/>
      <c r="C2859" s="213"/>
      <c r="D2859" s="214" t="s">
        <v>555</v>
      </c>
      <c r="E2859" s="215" t="s">
        <v>1</v>
      </c>
      <c r="F2859" s="216" t="s">
        <v>1437</v>
      </c>
      <c r="G2859" s="213"/>
      <c r="H2859" s="217">
        <v>1.19</v>
      </c>
      <c r="I2859" s="218"/>
      <c r="J2859" s="213"/>
      <c r="K2859" s="213"/>
      <c r="L2859" s="219"/>
      <c r="M2859" s="220"/>
      <c r="N2859" s="221"/>
      <c r="O2859" s="221"/>
      <c r="P2859" s="221"/>
      <c r="Q2859" s="221"/>
      <c r="R2859" s="221"/>
      <c r="S2859" s="221"/>
      <c r="T2859" s="222"/>
      <c r="AT2859" s="223" t="s">
        <v>555</v>
      </c>
      <c r="AU2859" s="223" t="s">
        <v>87</v>
      </c>
      <c r="AV2859" s="13" t="s">
        <v>87</v>
      </c>
      <c r="AW2859" s="13" t="s">
        <v>32</v>
      </c>
      <c r="AX2859" s="13" t="s">
        <v>77</v>
      </c>
      <c r="AY2859" s="223" t="s">
        <v>209</v>
      </c>
    </row>
    <row r="2860" spans="2:51" s="15" customFormat="1">
      <c r="B2860" s="246"/>
      <c r="C2860" s="247"/>
      <c r="D2860" s="214" t="s">
        <v>555</v>
      </c>
      <c r="E2860" s="248" t="s">
        <v>1</v>
      </c>
      <c r="F2860" s="249" t="s">
        <v>3340</v>
      </c>
      <c r="G2860" s="247"/>
      <c r="H2860" s="248" t="s">
        <v>1</v>
      </c>
      <c r="I2860" s="250"/>
      <c r="J2860" s="247"/>
      <c r="K2860" s="247"/>
      <c r="L2860" s="251"/>
      <c r="M2860" s="252"/>
      <c r="N2860" s="253"/>
      <c r="O2860" s="253"/>
      <c r="P2860" s="253"/>
      <c r="Q2860" s="253"/>
      <c r="R2860" s="253"/>
      <c r="S2860" s="253"/>
      <c r="T2860" s="254"/>
      <c r="AT2860" s="255" t="s">
        <v>555</v>
      </c>
      <c r="AU2860" s="255" t="s">
        <v>87</v>
      </c>
      <c r="AV2860" s="15" t="s">
        <v>85</v>
      </c>
      <c r="AW2860" s="15" t="s">
        <v>32</v>
      </c>
      <c r="AX2860" s="15" t="s">
        <v>77</v>
      </c>
      <c r="AY2860" s="255" t="s">
        <v>209</v>
      </c>
    </row>
    <row r="2861" spans="2:51" s="13" customFormat="1">
      <c r="B2861" s="212"/>
      <c r="C2861" s="213"/>
      <c r="D2861" s="214" t="s">
        <v>555</v>
      </c>
      <c r="E2861" s="215" t="s">
        <v>1</v>
      </c>
      <c r="F2861" s="216" t="s">
        <v>1600</v>
      </c>
      <c r="G2861" s="213"/>
      <c r="H2861" s="217">
        <v>3.8</v>
      </c>
      <c r="I2861" s="218"/>
      <c r="J2861" s="213"/>
      <c r="K2861" s="213"/>
      <c r="L2861" s="219"/>
      <c r="M2861" s="220"/>
      <c r="N2861" s="221"/>
      <c r="O2861" s="221"/>
      <c r="P2861" s="221"/>
      <c r="Q2861" s="221"/>
      <c r="R2861" s="221"/>
      <c r="S2861" s="221"/>
      <c r="T2861" s="222"/>
      <c r="AT2861" s="223" t="s">
        <v>555</v>
      </c>
      <c r="AU2861" s="223" t="s">
        <v>87</v>
      </c>
      <c r="AV2861" s="13" t="s">
        <v>87</v>
      </c>
      <c r="AW2861" s="13" t="s">
        <v>32</v>
      </c>
      <c r="AX2861" s="13" t="s">
        <v>77</v>
      </c>
      <c r="AY2861" s="223" t="s">
        <v>209</v>
      </c>
    </row>
    <row r="2862" spans="2:51" s="15" customFormat="1">
      <c r="B2862" s="246"/>
      <c r="C2862" s="247"/>
      <c r="D2862" s="214" t="s">
        <v>555</v>
      </c>
      <c r="E2862" s="248" t="s">
        <v>1</v>
      </c>
      <c r="F2862" s="249" t="s">
        <v>3341</v>
      </c>
      <c r="G2862" s="247"/>
      <c r="H2862" s="248" t="s">
        <v>1</v>
      </c>
      <c r="I2862" s="250"/>
      <c r="J2862" s="247"/>
      <c r="K2862" s="247"/>
      <c r="L2862" s="251"/>
      <c r="M2862" s="252"/>
      <c r="N2862" s="253"/>
      <c r="O2862" s="253"/>
      <c r="P2862" s="253"/>
      <c r="Q2862" s="253"/>
      <c r="R2862" s="253"/>
      <c r="S2862" s="253"/>
      <c r="T2862" s="254"/>
      <c r="AT2862" s="255" t="s">
        <v>555</v>
      </c>
      <c r="AU2862" s="255" t="s">
        <v>87</v>
      </c>
      <c r="AV2862" s="15" t="s">
        <v>85</v>
      </c>
      <c r="AW2862" s="15" t="s">
        <v>32</v>
      </c>
      <c r="AX2862" s="15" t="s">
        <v>77</v>
      </c>
      <c r="AY2862" s="255" t="s">
        <v>209</v>
      </c>
    </row>
    <row r="2863" spans="2:51" s="13" customFormat="1">
      <c r="B2863" s="212"/>
      <c r="C2863" s="213"/>
      <c r="D2863" s="214" t="s">
        <v>555</v>
      </c>
      <c r="E2863" s="215" t="s">
        <v>1</v>
      </c>
      <c r="F2863" s="216" t="s">
        <v>1437</v>
      </c>
      <c r="G2863" s="213"/>
      <c r="H2863" s="217">
        <v>1.19</v>
      </c>
      <c r="I2863" s="218"/>
      <c r="J2863" s="213"/>
      <c r="K2863" s="213"/>
      <c r="L2863" s="219"/>
      <c r="M2863" s="220"/>
      <c r="N2863" s="221"/>
      <c r="O2863" s="221"/>
      <c r="P2863" s="221"/>
      <c r="Q2863" s="221"/>
      <c r="R2863" s="221"/>
      <c r="S2863" s="221"/>
      <c r="T2863" s="222"/>
      <c r="AT2863" s="223" t="s">
        <v>555</v>
      </c>
      <c r="AU2863" s="223" t="s">
        <v>87</v>
      </c>
      <c r="AV2863" s="13" t="s">
        <v>87</v>
      </c>
      <c r="AW2863" s="13" t="s">
        <v>32</v>
      </c>
      <c r="AX2863" s="13" t="s">
        <v>77</v>
      </c>
      <c r="AY2863" s="223" t="s">
        <v>209</v>
      </c>
    </row>
    <row r="2864" spans="2:51" s="15" customFormat="1">
      <c r="B2864" s="246"/>
      <c r="C2864" s="247"/>
      <c r="D2864" s="214" t="s">
        <v>555</v>
      </c>
      <c r="E2864" s="248" t="s">
        <v>1</v>
      </c>
      <c r="F2864" s="249" t="s">
        <v>3342</v>
      </c>
      <c r="G2864" s="247"/>
      <c r="H2864" s="248" t="s">
        <v>1</v>
      </c>
      <c r="I2864" s="250"/>
      <c r="J2864" s="247"/>
      <c r="K2864" s="247"/>
      <c r="L2864" s="251"/>
      <c r="M2864" s="252"/>
      <c r="N2864" s="253"/>
      <c r="O2864" s="253"/>
      <c r="P2864" s="253"/>
      <c r="Q2864" s="253"/>
      <c r="R2864" s="253"/>
      <c r="S2864" s="253"/>
      <c r="T2864" s="254"/>
      <c r="AT2864" s="255" t="s">
        <v>555</v>
      </c>
      <c r="AU2864" s="255" t="s">
        <v>87</v>
      </c>
      <c r="AV2864" s="15" t="s">
        <v>85</v>
      </c>
      <c r="AW2864" s="15" t="s">
        <v>32</v>
      </c>
      <c r="AX2864" s="15" t="s">
        <v>77</v>
      </c>
      <c r="AY2864" s="255" t="s">
        <v>209</v>
      </c>
    </row>
    <row r="2865" spans="2:51" s="13" customFormat="1">
      <c r="B2865" s="212"/>
      <c r="C2865" s="213"/>
      <c r="D2865" s="214" t="s">
        <v>555</v>
      </c>
      <c r="E2865" s="215" t="s">
        <v>1</v>
      </c>
      <c r="F2865" s="216" t="s">
        <v>1453</v>
      </c>
      <c r="G2865" s="213"/>
      <c r="H2865" s="217">
        <v>1.26</v>
      </c>
      <c r="I2865" s="218"/>
      <c r="J2865" s="213"/>
      <c r="K2865" s="213"/>
      <c r="L2865" s="219"/>
      <c r="M2865" s="220"/>
      <c r="N2865" s="221"/>
      <c r="O2865" s="221"/>
      <c r="P2865" s="221"/>
      <c r="Q2865" s="221"/>
      <c r="R2865" s="221"/>
      <c r="S2865" s="221"/>
      <c r="T2865" s="222"/>
      <c r="AT2865" s="223" t="s">
        <v>555</v>
      </c>
      <c r="AU2865" s="223" t="s">
        <v>87</v>
      </c>
      <c r="AV2865" s="13" t="s">
        <v>87</v>
      </c>
      <c r="AW2865" s="13" t="s">
        <v>32</v>
      </c>
      <c r="AX2865" s="13" t="s">
        <v>77</v>
      </c>
      <c r="AY2865" s="223" t="s">
        <v>209</v>
      </c>
    </row>
    <row r="2866" spans="2:51" s="15" customFormat="1">
      <c r="B2866" s="246"/>
      <c r="C2866" s="247"/>
      <c r="D2866" s="214" t="s">
        <v>555</v>
      </c>
      <c r="E2866" s="248" t="s">
        <v>1</v>
      </c>
      <c r="F2866" s="249" t="s">
        <v>3343</v>
      </c>
      <c r="G2866" s="247"/>
      <c r="H2866" s="248" t="s">
        <v>1</v>
      </c>
      <c r="I2866" s="250"/>
      <c r="J2866" s="247"/>
      <c r="K2866" s="247"/>
      <c r="L2866" s="251"/>
      <c r="M2866" s="252"/>
      <c r="N2866" s="253"/>
      <c r="O2866" s="253"/>
      <c r="P2866" s="253"/>
      <c r="Q2866" s="253"/>
      <c r="R2866" s="253"/>
      <c r="S2866" s="253"/>
      <c r="T2866" s="254"/>
      <c r="AT2866" s="255" t="s">
        <v>555</v>
      </c>
      <c r="AU2866" s="255" t="s">
        <v>87</v>
      </c>
      <c r="AV2866" s="15" t="s">
        <v>85</v>
      </c>
      <c r="AW2866" s="15" t="s">
        <v>32</v>
      </c>
      <c r="AX2866" s="15" t="s">
        <v>77</v>
      </c>
      <c r="AY2866" s="255" t="s">
        <v>209</v>
      </c>
    </row>
    <row r="2867" spans="2:51" s="13" customFormat="1">
      <c r="B2867" s="212"/>
      <c r="C2867" s="213"/>
      <c r="D2867" s="214" t="s">
        <v>555</v>
      </c>
      <c r="E2867" s="215" t="s">
        <v>1</v>
      </c>
      <c r="F2867" s="216" t="s">
        <v>3344</v>
      </c>
      <c r="G2867" s="213"/>
      <c r="H2867" s="217">
        <v>35.78</v>
      </c>
      <c r="I2867" s="218"/>
      <c r="J2867" s="213"/>
      <c r="K2867" s="213"/>
      <c r="L2867" s="219"/>
      <c r="M2867" s="220"/>
      <c r="N2867" s="221"/>
      <c r="O2867" s="221"/>
      <c r="P2867" s="221"/>
      <c r="Q2867" s="221"/>
      <c r="R2867" s="221"/>
      <c r="S2867" s="221"/>
      <c r="T2867" s="222"/>
      <c r="AT2867" s="223" t="s">
        <v>555</v>
      </c>
      <c r="AU2867" s="223" t="s">
        <v>87</v>
      </c>
      <c r="AV2867" s="13" t="s">
        <v>87</v>
      </c>
      <c r="AW2867" s="13" t="s">
        <v>32</v>
      </c>
      <c r="AX2867" s="13" t="s">
        <v>77</v>
      </c>
      <c r="AY2867" s="223" t="s">
        <v>209</v>
      </c>
    </row>
    <row r="2868" spans="2:51" s="15" customFormat="1">
      <c r="B2868" s="246"/>
      <c r="C2868" s="247"/>
      <c r="D2868" s="214" t="s">
        <v>555</v>
      </c>
      <c r="E2868" s="248" t="s">
        <v>1</v>
      </c>
      <c r="F2868" s="249" t="s">
        <v>3345</v>
      </c>
      <c r="G2868" s="247"/>
      <c r="H2868" s="248" t="s">
        <v>1</v>
      </c>
      <c r="I2868" s="250"/>
      <c r="J2868" s="247"/>
      <c r="K2868" s="247"/>
      <c r="L2868" s="251"/>
      <c r="M2868" s="252"/>
      <c r="N2868" s="253"/>
      <c r="O2868" s="253"/>
      <c r="P2868" s="253"/>
      <c r="Q2868" s="253"/>
      <c r="R2868" s="253"/>
      <c r="S2868" s="253"/>
      <c r="T2868" s="254"/>
      <c r="AT2868" s="255" t="s">
        <v>555</v>
      </c>
      <c r="AU2868" s="255" t="s">
        <v>87</v>
      </c>
      <c r="AV2868" s="15" t="s">
        <v>85</v>
      </c>
      <c r="AW2868" s="15" t="s">
        <v>32</v>
      </c>
      <c r="AX2868" s="15" t="s">
        <v>77</v>
      </c>
      <c r="AY2868" s="255" t="s">
        <v>209</v>
      </c>
    </row>
    <row r="2869" spans="2:51" s="13" customFormat="1">
      <c r="B2869" s="212"/>
      <c r="C2869" s="213"/>
      <c r="D2869" s="214" t="s">
        <v>555</v>
      </c>
      <c r="E2869" s="215" t="s">
        <v>1</v>
      </c>
      <c r="F2869" s="216" t="s">
        <v>1532</v>
      </c>
      <c r="G2869" s="213"/>
      <c r="H2869" s="217">
        <v>18.32</v>
      </c>
      <c r="I2869" s="218"/>
      <c r="J2869" s="213"/>
      <c r="K2869" s="213"/>
      <c r="L2869" s="219"/>
      <c r="M2869" s="220"/>
      <c r="N2869" s="221"/>
      <c r="O2869" s="221"/>
      <c r="P2869" s="221"/>
      <c r="Q2869" s="221"/>
      <c r="R2869" s="221"/>
      <c r="S2869" s="221"/>
      <c r="T2869" s="222"/>
      <c r="AT2869" s="223" t="s">
        <v>555</v>
      </c>
      <c r="AU2869" s="223" t="s">
        <v>87</v>
      </c>
      <c r="AV2869" s="13" t="s">
        <v>87</v>
      </c>
      <c r="AW2869" s="13" t="s">
        <v>32</v>
      </c>
      <c r="AX2869" s="13" t="s">
        <v>77</v>
      </c>
      <c r="AY2869" s="223" t="s">
        <v>209</v>
      </c>
    </row>
    <row r="2870" spans="2:51" s="15" customFormat="1">
      <c r="B2870" s="246"/>
      <c r="C2870" s="247"/>
      <c r="D2870" s="214" t="s">
        <v>555</v>
      </c>
      <c r="E2870" s="248" t="s">
        <v>1</v>
      </c>
      <c r="F2870" s="249" t="s">
        <v>3346</v>
      </c>
      <c r="G2870" s="247"/>
      <c r="H2870" s="248" t="s">
        <v>1</v>
      </c>
      <c r="I2870" s="250"/>
      <c r="J2870" s="247"/>
      <c r="K2870" s="247"/>
      <c r="L2870" s="251"/>
      <c r="M2870" s="252"/>
      <c r="N2870" s="253"/>
      <c r="O2870" s="253"/>
      <c r="P2870" s="253"/>
      <c r="Q2870" s="253"/>
      <c r="R2870" s="253"/>
      <c r="S2870" s="253"/>
      <c r="T2870" s="254"/>
      <c r="AT2870" s="255" t="s">
        <v>555</v>
      </c>
      <c r="AU2870" s="255" t="s">
        <v>87</v>
      </c>
      <c r="AV2870" s="15" t="s">
        <v>85</v>
      </c>
      <c r="AW2870" s="15" t="s">
        <v>32</v>
      </c>
      <c r="AX2870" s="15" t="s">
        <v>77</v>
      </c>
      <c r="AY2870" s="255" t="s">
        <v>209</v>
      </c>
    </row>
    <row r="2871" spans="2:51" s="13" customFormat="1">
      <c r="B2871" s="212"/>
      <c r="C2871" s="213"/>
      <c r="D2871" s="214" t="s">
        <v>555</v>
      </c>
      <c r="E2871" s="215" t="s">
        <v>1</v>
      </c>
      <c r="F2871" s="216" t="s">
        <v>1616</v>
      </c>
      <c r="G2871" s="213"/>
      <c r="H2871" s="217">
        <v>42.07</v>
      </c>
      <c r="I2871" s="218"/>
      <c r="J2871" s="213"/>
      <c r="K2871" s="213"/>
      <c r="L2871" s="219"/>
      <c r="M2871" s="220"/>
      <c r="N2871" s="221"/>
      <c r="O2871" s="221"/>
      <c r="P2871" s="221"/>
      <c r="Q2871" s="221"/>
      <c r="R2871" s="221"/>
      <c r="S2871" s="221"/>
      <c r="T2871" s="222"/>
      <c r="AT2871" s="223" t="s">
        <v>555</v>
      </c>
      <c r="AU2871" s="223" t="s">
        <v>87</v>
      </c>
      <c r="AV2871" s="13" t="s">
        <v>87</v>
      </c>
      <c r="AW2871" s="13" t="s">
        <v>32</v>
      </c>
      <c r="AX2871" s="13" t="s">
        <v>77</v>
      </c>
      <c r="AY2871" s="223" t="s">
        <v>209</v>
      </c>
    </row>
    <row r="2872" spans="2:51" s="15" customFormat="1">
      <c r="B2872" s="246"/>
      <c r="C2872" s="247"/>
      <c r="D2872" s="214" t="s">
        <v>555</v>
      </c>
      <c r="E2872" s="248" t="s">
        <v>1</v>
      </c>
      <c r="F2872" s="249" t="s">
        <v>3347</v>
      </c>
      <c r="G2872" s="247"/>
      <c r="H2872" s="248" t="s">
        <v>1</v>
      </c>
      <c r="I2872" s="250"/>
      <c r="J2872" s="247"/>
      <c r="K2872" s="247"/>
      <c r="L2872" s="251"/>
      <c r="M2872" s="252"/>
      <c r="N2872" s="253"/>
      <c r="O2872" s="253"/>
      <c r="P2872" s="253"/>
      <c r="Q2872" s="253"/>
      <c r="R2872" s="253"/>
      <c r="S2872" s="253"/>
      <c r="T2872" s="254"/>
      <c r="AT2872" s="255" t="s">
        <v>555</v>
      </c>
      <c r="AU2872" s="255" t="s">
        <v>87</v>
      </c>
      <c r="AV2872" s="15" t="s">
        <v>85</v>
      </c>
      <c r="AW2872" s="15" t="s">
        <v>32</v>
      </c>
      <c r="AX2872" s="15" t="s">
        <v>77</v>
      </c>
      <c r="AY2872" s="255" t="s">
        <v>209</v>
      </c>
    </row>
    <row r="2873" spans="2:51" s="13" customFormat="1">
      <c r="B2873" s="212"/>
      <c r="C2873" s="213"/>
      <c r="D2873" s="214" t="s">
        <v>555</v>
      </c>
      <c r="E2873" s="215" t="s">
        <v>1</v>
      </c>
      <c r="F2873" s="216" t="s">
        <v>3348</v>
      </c>
      <c r="G2873" s="213"/>
      <c r="H2873" s="217">
        <v>45.88</v>
      </c>
      <c r="I2873" s="218"/>
      <c r="J2873" s="213"/>
      <c r="K2873" s="213"/>
      <c r="L2873" s="219"/>
      <c r="M2873" s="220"/>
      <c r="N2873" s="221"/>
      <c r="O2873" s="221"/>
      <c r="P2873" s="221"/>
      <c r="Q2873" s="221"/>
      <c r="R2873" s="221"/>
      <c r="S2873" s="221"/>
      <c r="T2873" s="222"/>
      <c r="AT2873" s="223" t="s">
        <v>555</v>
      </c>
      <c r="AU2873" s="223" t="s">
        <v>87</v>
      </c>
      <c r="AV2873" s="13" t="s">
        <v>87</v>
      </c>
      <c r="AW2873" s="13" t="s">
        <v>32</v>
      </c>
      <c r="AX2873" s="13" t="s">
        <v>77</v>
      </c>
      <c r="AY2873" s="223" t="s">
        <v>209</v>
      </c>
    </row>
    <row r="2874" spans="2:51" s="15" customFormat="1">
      <c r="B2874" s="246"/>
      <c r="C2874" s="247"/>
      <c r="D2874" s="214" t="s">
        <v>555</v>
      </c>
      <c r="E2874" s="248" t="s">
        <v>1</v>
      </c>
      <c r="F2874" s="249" t="s">
        <v>3349</v>
      </c>
      <c r="G2874" s="247"/>
      <c r="H2874" s="248" t="s">
        <v>1</v>
      </c>
      <c r="I2874" s="250"/>
      <c r="J2874" s="247"/>
      <c r="K2874" s="247"/>
      <c r="L2874" s="251"/>
      <c r="M2874" s="252"/>
      <c r="N2874" s="253"/>
      <c r="O2874" s="253"/>
      <c r="P2874" s="253"/>
      <c r="Q2874" s="253"/>
      <c r="R2874" s="253"/>
      <c r="S2874" s="253"/>
      <c r="T2874" s="254"/>
      <c r="AT2874" s="255" t="s">
        <v>555</v>
      </c>
      <c r="AU2874" s="255" t="s">
        <v>87</v>
      </c>
      <c r="AV2874" s="15" t="s">
        <v>85</v>
      </c>
      <c r="AW2874" s="15" t="s">
        <v>32</v>
      </c>
      <c r="AX2874" s="15" t="s">
        <v>77</v>
      </c>
      <c r="AY2874" s="255" t="s">
        <v>209</v>
      </c>
    </row>
    <row r="2875" spans="2:51" s="13" customFormat="1">
      <c r="B2875" s="212"/>
      <c r="C2875" s="213"/>
      <c r="D2875" s="214" t="s">
        <v>555</v>
      </c>
      <c r="E2875" s="215" t="s">
        <v>1</v>
      </c>
      <c r="F2875" s="216" t="s">
        <v>3350</v>
      </c>
      <c r="G2875" s="213"/>
      <c r="H2875" s="217">
        <v>71.83</v>
      </c>
      <c r="I2875" s="218"/>
      <c r="J2875" s="213"/>
      <c r="K2875" s="213"/>
      <c r="L2875" s="219"/>
      <c r="M2875" s="220"/>
      <c r="N2875" s="221"/>
      <c r="O2875" s="221"/>
      <c r="P2875" s="221"/>
      <c r="Q2875" s="221"/>
      <c r="R2875" s="221"/>
      <c r="S2875" s="221"/>
      <c r="T2875" s="222"/>
      <c r="AT2875" s="223" t="s">
        <v>555</v>
      </c>
      <c r="AU2875" s="223" t="s">
        <v>87</v>
      </c>
      <c r="AV2875" s="13" t="s">
        <v>87</v>
      </c>
      <c r="AW2875" s="13" t="s">
        <v>32</v>
      </c>
      <c r="AX2875" s="13" t="s">
        <v>77</v>
      </c>
      <c r="AY2875" s="223" t="s">
        <v>209</v>
      </c>
    </row>
    <row r="2876" spans="2:51" s="15" customFormat="1">
      <c r="B2876" s="246"/>
      <c r="C2876" s="247"/>
      <c r="D2876" s="214" t="s">
        <v>555</v>
      </c>
      <c r="E2876" s="248" t="s">
        <v>1</v>
      </c>
      <c r="F2876" s="249" t="s">
        <v>3349</v>
      </c>
      <c r="G2876" s="247"/>
      <c r="H2876" s="248" t="s">
        <v>1</v>
      </c>
      <c r="I2876" s="250"/>
      <c r="J2876" s="247"/>
      <c r="K2876" s="247"/>
      <c r="L2876" s="251"/>
      <c r="M2876" s="252"/>
      <c r="N2876" s="253"/>
      <c r="O2876" s="253"/>
      <c r="P2876" s="253"/>
      <c r="Q2876" s="253"/>
      <c r="R2876" s="253"/>
      <c r="S2876" s="253"/>
      <c r="T2876" s="254"/>
      <c r="AT2876" s="255" t="s">
        <v>555</v>
      </c>
      <c r="AU2876" s="255" t="s">
        <v>87</v>
      </c>
      <c r="AV2876" s="15" t="s">
        <v>85</v>
      </c>
      <c r="AW2876" s="15" t="s">
        <v>32</v>
      </c>
      <c r="AX2876" s="15" t="s">
        <v>77</v>
      </c>
      <c r="AY2876" s="255" t="s">
        <v>209</v>
      </c>
    </row>
    <row r="2877" spans="2:51" s="13" customFormat="1">
      <c r="B2877" s="212"/>
      <c r="C2877" s="213"/>
      <c r="D2877" s="214" t="s">
        <v>555</v>
      </c>
      <c r="E2877" s="215" t="s">
        <v>1</v>
      </c>
      <c r="F2877" s="216" t="s">
        <v>3351</v>
      </c>
      <c r="G2877" s="213"/>
      <c r="H2877" s="217">
        <v>53.32</v>
      </c>
      <c r="I2877" s="218"/>
      <c r="J2877" s="213"/>
      <c r="K2877" s="213"/>
      <c r="L2877" s="219"/>
      <c r="M2877" s="220"/>
      <c r="N2877" s="221"/>
      <c r="O2877" s="221"/>
      <c r="P2877" s="221"/>
      <c r="Q2877" s="221"/>
      <c r="R2877" s="221"/>
      <c r="S2877" s="221"/>
      <c r="T2877" s="222"/>
      <c r="AT2877" s="223" t="s">
        <v>555</v>
      </c>
      <c r="AU2877" s="223" t="s">
        <v>87</v>
      </c>
      <c r="AV2877" s="13" t="s">
        <v>87</v>
      </c>
      <c r="AW2877" s="13" t="s">
        <v>32</v>
      </c>
      <c r="AX2877" s="13" t="s">
        <v>77</v>
      </c>
      <c r="AY2877" s="223" t="s">
        <v>209</v>
      </c>
    </row>
    <row r="2878" spans="2:51" s="15" customFormat="1">
      <c r="B2878" s="246"/>
      <c r="C2878" s="247"/>
      <c r="D2878" s="214" t="s">
        <v>555</v>
      </c>
      <c r="E2878" s="248" t="s">
        <v>1</v>
      </c>
      <c r="F2878" s="249" t="s">
        <v>3352</v>
      </c>
      <c r="G2878" s="247"/>
      <c r="H2878" s="248" t="s">
        <v>1</v>
      </c>
      <c r="I2878" s="250"/>
      <c r="J2878" s="247"/>
      <c r="K2878" s="247"/>
      <c r="L2878" s="251"/>
      <c r="M2878" s="252"/>
      <c r="N2878" s="253"/>
      <c r="O2878" s="253"/>
      <c r="P2878" s="253"/>
      <c r="Q2878" s="253"/>
      <c r="R2878" s="253"/>
      <c r="S2878" s="253"/>
      <c r="T2878" s="254"/>
      <c r="AT2878" s="255" t="s">
        <v>555</v>
      </c>
      <c r="AU2878" s="255" t="s">
        <v>87</v>
      </c>
      <c r="AV2878" s="15" t="s">
        <v>85</v>
      </c>
      <c r="AW2878" s="15" t="s">
        <v>32</v>
      </c>
      <c r="AX2878" s="15" t="s">
        <v>77</v>
      </c>
      <c r="AY2878" s="255" t="s">
        <v>209</v>
      </c>
    </row>
    <row r="2879" spans="2:51" s="13" customFormat="1">
      <c r="B2879" s="212"/>
      <c r="C2879" s="213"/>
      <c r="D2879" s="214" t="s">
        <v>555</v>
      </c>
      <c r="E2879" s="215" t="s">
        <v>1</v>
      </c>
      <c r="F2879" s="216" t="s">
        <v>3353</v>
      </c>
      <c r="G2879" s="213"/>
      <c r="H2879" s="217">
        <v>3.79</v>
      </c>
      <c r="I2879" s="218"/>
      <c r="J2879" s="213"/>
      <c r="K2879" s="213"/>
      <c r="L2879" s="219"/>
      <c r="M2879" s="220"/>
      <c r="N2879" s="221"/>
      <c r="O2879" s="221"/>
      <c r="P2879" s="221"/>
      <c r="Q2879" s="221"/>
      <c r="R2879" s="221"/>
      <c r="S2879" s="221"/>
      <c r="T2879" s="222"/>
      <c r="AT2879" s="223" t="s">
        <v>555</v>
      </c>
      <c r="AU2879" s="223" t="s">
        <v>87</v>
      </c>
      <c r="AV2879" s="13" t="s">
        <v>87</v>
      </c>
      <c r="AW2879" s="13" t="s">
        <v>32</v>
      </c>
      <c r="AX2879" s="13" t="s">
        <v>77</v>
      </c>
      <c r="AY2879" s="223" t="s">
        <v>209</v>
      </c>
    </row>
    <row r="2880" spans="2:51" s="15" customFormat="1">
      <c r="B2880" s="246"/>
      <c r="C2880" s="247"/>
      <c r="D2880" s="214" t="s">
        <v>555</v>
      </c>
      <c r="E2880" s="248" t="s">
        <v>1</v>
      </c>
      <c r="F2880" s="249" t="s">
        <v>3354</v>
      </c>
      <c r="G2880" s="247"/>
      <c r="H2880" s="248" t="s">
        <v>1</v>
      </c>
      <c r="I2880" s="250"/>
      <c r="J2880" s="247"/>
      <c r="K2880" s="247"/>
      <c r="L2880" s="251"/>
      <c r="M2880" s="252"/>
      <c r="N2880" s="253"/>
      <c r="O2880" s="253"/>
      <c r="P2880" s="253"/>
      <c r="Q2880" s="253"/>
      <c r="R2880" s="253"/>
      <c r="S2880" s="253"/>
      <c r="T2880" s="254"/>
      <c r="AT2880" s="255" t="s">
        <v>555</v>
      </c>
      <c r="AU2880" s="255" t="s">
        <v>87</v>
      </c>
      <c r="AV2880" s="15" t="s">
        <v>85</v>
      </c>
      <c r="AW2880" s="15" t="s">
        <v>32</v>
      </c>
      <c r="AX2880" s="15" t="s">
        <v>77</v>
      </c>
      <c r="AY2880" s="255" t="s">
        <v>209</v>
      </c>
    </row>
    <row r="2881" spans="2:51" s="13" customFormat="1">
      <c r="B2881" s="212"/>
      <c r="C2881" s="213"/>
      <c r="D2881" s="214" t="s">
        <v>555</v>
      </c>
      <c r="E2881" s="215" t="s">
        <v>1</v>
      </c>
      <c r="F2881" s="216" t="s">
        <v>3355</v>
      </c>
      <c r="G2881" s="213"/>
      <c r="H2881" s="217">
        <v>7.46</v>
      </c>
      <c r="I2881" s="218"/>
      <c r="J2881" s="213"/>
      <c r="K2881" s="213"/>
      <c r="L2881" s="219"/>
      <c r="M2881" s="220"/>
      <c r="N2881" s="221"/>
      <c r="O2881" s="221"/>
      <c r="P2881" s="221"/>
      <c r="Q2881" s="221"/>
      <c r="R2881" s="221"/>
      <c r="S2881" s="221"/>
      <c r="T2881" s="222"/>
      <c r="AT2881" s="223" t="s">
        <v>555</v>
      </c>
      <c r="AU2881" s="223" t="s">
        <v>87</v>
      </c>
      <c r="AV2881" s="13" t="s">
        <v>87</v>
      </c>
      <c r="AW2881" s="13" t="s">
        <v>32</v>
      </c>
      <c r="AX2881" s="13" t="s">
        <v>77</v>
      </c>
      <c r="AY2881" s="223" t="s">
        <v>209</v>
      </c>
    </row>
    <row r="2882" spans="2:51" s="15" customFormat="1">
      <c r="B2882" s="246"/>
      <c r="C2882" s="247"/>
      <c r="D2882" s="214" t="s">
        <v>555</v>
      </c>
      <c r="E2882" s="248" t="s">
        <v>1</v>
      </c>
      <c r="F2882" s="249" t="s">
        <v>3356</v>
      </c>
      <c r="G2882" s="247"/>
      <c r="H2882" s="248" t="s">
        <v>1</v>
      </c>
      <c r="I2882" s="250"/>
      <c r="J2882" s="247"/>
      <c r="K2882" s="247"/>
      <c r="L2882" s="251"/>
      <c r="M2882" s="252"/>
      <c r="N2882" s="253"/>
      <c r="O2882" s="253"/>
      <c r="P2882" s="253"/>
      <c r="Q2882" s="253"/>
      <c r="R2882" s="253"/>
      <c r="S2882" s="253"/>
      <c r="T2882" s="254"/>
      <c r="AT2882" s="255" t="s">
        <v>555</v>
      </c>
      <c r="AU2882" s="255" t="s">
        <v>87</v>
      </c>
      <c r="AV2882" s="15" t="s">
        <v>85</v>
      </c>
      <c r="AW2882" s="15" t="s">
        <v>32</v>
      </c>
      <c r="AX2882" s="15" t="s">
        <v>77</v>
      </c>
      <c r="AY2882" s="255" t="s">
        <v>209</v>
      </c>
    </row>
    <row r="2883" spans="2:51" s="13" customFormat="1">
      <c r="B2883" s="212"/>
      <c r="C2883" s="213"/>
      <c r="D2883" s="214" t="s">
        <v>555</v>
      </c>
      <c r="E2883" s="215" t="s">
        <v>1</v>
      </c>
      <c r="F2883" s="216" t="s">
        <v>1669</v>
      </c>
      <c r="G2883" s="213"/>
      <c r="H2883" s="217">
        <v>4.88</v>
      </c>
      <c r="I2883" s="218"/>
      <c r="J2883" s="213"/>
      <c r="K2883" s="213"/>
      <c r="L2883" s="219"/>
      <c r="M2883" s="220"/>
      <c r="N2883" s="221"/>
      <c r="O2883" s="221"/>
      <c r="P2883" s="221"/>
      <c r="Q2883" s="221"/>
      <c r="R2883" s="221"/>
      <c r="S2883" s="221"/>
      <c r="T2883" s="222"/>
      <c r="AT2883" s="223" t="s">
        <v>555</v>
      </c>
      <c r="AU2883" s="223" t="s">
        <v>87</v>
      </c>
      <c r="AV2883" s="13" t="s">
        <v>87</v>
      </c>
      <c r="AW2883" s="13" t="s">
        <v>32</v>
      </c>
      <c r="AX2883" s="13" t="s">
        <v>77</v>
      </c>
      <c r="AY2883" s="223" t="s">
        <v>209</v>
      </c>
    </row>
    <row r="2884" spans="2:51" s="15" customFormat="1">
      <c r="B2884" s="246"/>
      <c r="C2884" s="247"/>
      <c r="D2884" s="214" t="s">
        <v>555</v>
      </c>
      <c r="E2884" s="248" t="s">
        <v>1</v>
      </c>
      <c r="F2884" s="249" t="s">
        <v>3357</v>
      </c>
      <c r="G2884" s="247"/>
      <c r="H2884" s="248" t="s">
        <v>1</v>
      </c>
      <c r="I2884" s="250"/>
      <c r="J2884" s="247"/>
      <c r="K2884" s="247"/>
      <c r="L2884" s="251"/>
      <c r="M2884" s="252"/>
      <c r="N2884" s="253"/>
      <c r="O2884" s="253"/>
      <c r="P2884" s="253"/>
      <c r="Q2884" s="253"/>
      <c r="R2884" s="253"/>
      <c r="S2884" s="253"/>
      <c r="T2884" s="254"/>
      <c r="AT2884" s="255" t="s">
        <v>555</v>
      </c>
      <c r="AU2884" s="255" t="s">
        <v>87</v>
      </c>
      <c r="AV2884" s="15" t="s">
        <v>85</v>
      </c>
      <c r="AW2884" s="15" t="s">
        <v>32</v>
      </c>
      <c r="AX2884" s="15" t="s">
        <v>77</v>
      </c>
      <c r="AY2884" s="255" t="s">
        <v>209</v>
      </c>
    </row>
    <row r="2885" spans="2:51" s="13" customFormat="1">
      <c r="B2885" s="212"/>
      <c r="C2885" s="213"/>
      <c r="D2885" s="214" t="s">
        <v>555</v>
      </c>
      <c r="E2885" s="215" t="s">
        <v>1</v>
      </c>
      <c r="F2885" s="216" t="s">
        <v>3358</v>
      </c>
      <c r="G2885" s="213"/>
      <c r="H2885" s="217">
        <v>18.41</v>
      </c>
      <c r="I2885" s="218"/>
      <c r="J2885" s="213"/>
      <c r="K2885" s="213"/>
      <c r="L2885" s="219"/>
      <c r="M2885" s="220"/>
      <c r="N2885" s="221"/>
      <c r="O2885" s="221"/>
      <c r="P2885" s="221"/>
      <c r="Q2885" s="221"/>
      <c r="R2885" s="221"/>
      <c r="S2885" s="221"/>
      <c r="T2885" s="222"/>
      <c r="AT2885" s="223" t="s">
        <v>555</v>
      </c>
      <c r="AU2885" s="223" t="s">
        <v>87</v>
      </c>
      <c r="AV2885" s="13" t="s">
        <v>87</v>
      </c>
      <c r="AW2885" s="13" t="s">
        <v>32</v>
      </c>
      <c r="AX2885" s="13" t="s">
        <v>77</v>
      </c>
      <c r="AY2885" s="223" t="s">
        <v>209</v>
      </c>
    </row>
    <row r="2886" spans="2:51" s="15" customFormat="1">
      <c r="B2886" s="246"/>
      <c r="C2886" s="247"/>
      <c r="D2886" s="214" t="s">
        <v>555</v>
      </c>
      <c r="E2886" s="248" t="s">
        <v>1</v>
      </c>
      <c r="F2886" s="249" t="s">
        <v>3359</v>
      </c>
      <c r="G2886" s="247"/>
      <c r="H2886" s="248" t="s">
        <v>1</v>
      </c>
      <c r="I2886" s="250"/>
      <c r="J2886" s="247"/>
      <c r="K2886" s="247"/>
      <c r="L2886" s="251"/>
      <c r="M2886" s="252"/>
      <c r="N2886" s="253"/>
      <c r="O2886" s="253"/>
      <c r="P2886" s="253"/>
      <c r="Q2886" s="253"/>
      <c r="R2886" s="253"/>
      <c r="S2886" s="253"/>
      <c r="T2886" s="254"/>
      <c r="AT2886" s="255" t="s">
        <v>555</v>
      </c>
      <c r="AU2886" s="255" t="s">
        <v>87</v>
      </c>
      <c r="AV2886" s="15" t="s">
        <v>85</v>
      </c>
      <c r="AW2886" s="15" t="s">
        <v>32</v>
      </c>
      <c r="AX2886" s="15" t="s">
        <v>77</v>
      </c>
      <c r="AY2886" s="255" t="s">
        <v>209</v>
      </c>
    </row>
    <row r="2887" spans="2:51" s="13" customFormat="1">
      <c r="B2887" s="212"/>
      <c r="C2887" s="213"/>
      <c r="D2887" s="214" t="s">
        <v>555</v>
      </c>
      <c r="E2887" s="215" t="s">
        <v>1</v>
      </c>
      <c r="F2887" s="216" t="s">
        <v>1496</v>
      </c>
      <c r="G2887" s="213"/>
      <c r="H2887" s="217">
        <v>16.91</v>
      </c>
      <c r="I2887" s="218"/>
      <c r="J2887" s="213"/>
      <c r="K2887" s="213"/>
      <c r="L2887" s="219"/>
      <c r="M2887" s="220"/>
      <c r="N2887" s="221"/>
      <c r="O2887" s="221"/>
      <c r="P2887" s="221"/>
      <c r="Q2887" s="221"/>
      <c r="R2887" s="221"/>
      <c r="S2887" s="221"/>
      <c r="T2887" s="222"/>
      <c r="AT2887" s="223" t="s">
        <v>555</v>
      </c>
      <c r="AU2887" s="223" t="s">
        <v>87</v>
      </c>
      <c r="AV2887" s="13" t="s">
        <v>87</v>
      </c>
      <c r="AW2887" s="13" t="s">
        <v>32</v>
      </c>
      <c r="AX2887" s="13" t="s">
        <v>77</v>
      </c>
      <c r="AY2887" s="223" t="s">
        <v>209</v>
      </c>
    </row>
    <row r="2888" spans="2:51" s="15" customFormat="1">
      <c r="B2888" s="246"/>
      <c r="C2888" s="247"/>
      <c r="D2888" s="214" t="s">
        <v>555</v>
      </c>
      <c r="E2888" s="248" t="s">
        <v>1</v>
      </c>
      <c r="F2888" s="249" t="s">
        <v>3359</v>
      </c>
      <c r="G2888" s="247"/>
      <c r="H2888" s="248" t="s">
        <v>1</v>
      </c>
      <c r="I2888" s="250"/>
      <c r="J2888" s="247"/>
      <c r="K2888" s="247"/>
      <c r="L2888" s="251"/>
      <c r="M2888" s="252"/>
      <c r="N2888" s="253"/>
      <c r="O2888" s="253"/>
      <c r="P2888" s="253"/>
      <c r="Q2888" s="253"/>
      <c r="R2888" s="253"/>
      <c r="S2888" s="253"/>
      <c r="T2888" s="254"/>
      <c r="AT2888" s="255" t="s">
        <v>555</v>
      </c>
      <c r="AU2888" s="255" t="s">
        <v>87</v>
      </c>
      <c r="AV2888" s="15" t="s">
        <v>85</v>
      </c>
      <c r="AW2888" s="15" t="s">
        <v>32</v>
      </c>
      <c r="AX2888" s="15" t="s">
        <v>77</v>
      </c>
      <c r="AY2888" s="255" t="s">
        <v>209</v>
      </c>
    </row>
    <row r="2889" spans="2:51" s="13" customFormat="1">
      <c r="B2889" s="212"/>
      <c r="C2889" s="213"/>
      <c r="D2889" s="214" t="s">
        <v>555</v>
      </c>
      <c r="E2889" s="215" t="s">
        <v>1</v>
      </c>
      <c r="F2889" s="216" t="s">
        <v>3360</v>
      </c>
      <c r="G2889" s="213"/>
      <c r="H2889" s="217">
        <v>5.0599999999999996</v>
      </c>
      <c r="I2889" s="218"/>
      <c r="J2889" s="213"/>
      <c r="K2889" s="213"/>
      <c r="L2889" s="219"/>
      <c r="M2889" s="220"/>
      <c r="N2889" s="221"/>
      <c r="O2889" s="221"/>
      <c r="P2889" s="221"/>
      <c r="Q2889" s="221"/>
      <c r="R2889" s="221"/>
      <c r="S2889" s="221"/>
      <c r="T2889" s="222"/>
      <c r="AT2889" s="223" t="s">
        <v>555</v>
      </c>
      <c r="AU2889" s="223" t="s">
        <v>87</v>
      </c>
      <c r="AV2889" s="13" t="s">
        <v>87</v>
      </c>
      <c r="AW2889" s="13" t="s">
        <v>32</v>
      </c>
      <c r="AX2889" s="13" t="s">
        <v>77</v>
      </c>
      <c r="AY2889" s="223" t="s">
        <v>209</v>
      </c>
    </row>
    <row r="2890" spans="2:51" s="15" customFormat="1">
      <c r="B2890" s="246"/>
      <c r="C2890" s="247"/>
      <c r="D2890" s="214" t="s">
        <v>555</v>
      </c>
      <c r="E2890" s="248" t="s">
        <v>1</v>
      </c>
      <c r="F2890" s="249" t="s">
        <v>3361</v>
      </c>
      <c r="G2890" s="247"/>
      <c r="H2890" s="248" t="s">
        <v>1</v>
      </c>
      <c r="I2890" s="250"/>
      <c r="J2890" s="247"/>
      <c r="K2890" s="247"/>
      <c r="L2890" s="251"/>
      <c r="M2890" s="252"/>
      <c r="N2890" s="253"/>
      <c r="O2890" s="253"/>
      <c r="P2890" s="253"/>
      <c r="Q2890" s="253"/>
      <c r="R2890" s="253"/>
      <c r="S2890" s="253"/>
      <c r="T2890" s="254"/>
      <c r="AT2890" s="255" t="s">
        <v>555</v>
      </c>
      <c r="AU2890" s="255" t="s">
        <v>87</v>
      </c>
      <c r="AV2890" s="15" t="s">
        <v>85</v>
      </c>
      <c r="AW2890" s="15" t="s">
        <v>32</v>
      </c>
      <c r="AX2890" s="15" t="s">
        <v>77</v>
      </c>
      <c r="AY2890" s="255" t="s">
        <v>209</v>
      </c>
    </row>
    <row r="2891" spans="2:51" s="13" customFormat="1">
      <c r="B2891" s="212"/>
      <c r="C2891" s="213"/>
      <c r="D2891" s="214" t="s">
        <v>555</v>
      </c>
      <c r="E2891" s="215" t="s">
        <v>1</v>
      </c>
      <c r="F2891" s="216" t="s">
        <v>3362</v>
      </c>
      <c r="G2891" s="213"/>
      <c r="H2891" s="217">
        <v>43.33</v>
      </c>
      <c r="I2891" s="218"/>
      <c r="J2891" s="213"/>
      <c r="K2891" s="213"/>
      <c r="L2891" s="219"/>
      <c r="M2891" s="220"/>
      <c r="N2891" s="221"/>
      <c r="O2891" s="221"/>
      <c r="P2891" s="221"/>
      <c r="Q2891" s="221"/>
      <c r="R2891" s="221"/>
      <c r="S2891" s="221"/>
      <c r="T2891" s="222"/>
      <c r="AT2891" s="223" t="s">
        <v>555</v>
      </c>
      <c r="AU2891" s="223" t="s">
        <v>87</v>
      </c>
      <c r="AV2891" s="13" t="s">
        <v>87</v>
      </c>
      <c r="AW2891" s="13" t="s">
        <v>32</v>
      </c>
      <c r="AX2891" s="13" t="s">
        <v>77</v>
      </c>
      <c r="AY2891" s="223" t="s">
        <v>209</v>
      </c>
    </row>
    <row r="2892" spans="2:51" s="15" customFormat="1">
      <c r="B2892" s="246"/>
      <c r="C2892" s="247"/>
      <c r="D2892" s="214" t="s">
        <v>555</v>
      </c>
      <c r="E2892" s="248" t="s">
        <v>1</v>
      </c>
      <c r="F2892" s="249" t="s">
        <v>3363</v>
      </c>
      <c r="G2892" s="247"/>
      <c r="H2892" s="248" t="s">
        <v>1</v>
      </c>
      <c r="I2892" s="250"/>
      <c r="J2892" s="247"/>
      <c r="K2892" s="247"/>
      <c r="L2892" s="251"/>
      <c r="M2892" s="252"/>
      <c r="N2892" s="253"/>
      <c r="O2892" s="253"/>
      <c r="P2892" s="253"/>
      <c r="Q2892" s="253"/>
      <c r="R2892" s="253"/>
      <c r="S2892" s="253"/>
      <c r="T2892" s="254"/>
      <c r="AT2892" s="255" t="s">
        <v>555</v>
      </c>
      <c r="AU2892" s="255" t="s">
        <v>87</v>
      </c>
      <c r="AV2892" s="15" t="s">
        <v>85</v>
      </c>
      <c r="AW2892" s="15" t="s">
        <v>32</v>
      </c>
      <c r="AX2892" s="15" t="s">
        <v>77</v>
      </c>
      <c r="AY2892" s="255" t="s">
        <v>209</v>
      </c>
    </row>
    <row r="2893" spans="2:51" s="13" customFormat="1">
      <c r="B2893" s="212"/>
      <c r="C2893" s="213"/>
      <c r="D2893" s="214" t="s">
        <v>555</v>
      </c>
      <c r="E2893" s="215" t="s">
        <v>1</v>
      </c>
      <c r="F2893" s="216" t="s">
        <v>3364</v>
      </c>
      <c r="G2893" s="213"/>
      <c r="H2893" s="217">
        <v>23.33</v>
      </c>
      <c r="I2893" s="218"/>
      <c r="J2893" s="213"/>
      <c r="K2893" s="213"/>
      <c r="L2893" s="219"/>
      <c r="M2893" s="220"/>
      <c r="N2893" s="221"/>
      <c r="O2893" s="221"/>
      <c r="P2893" s="221"/>
      <c r="Q2893" s="221"/>
      <c r="R2893" s="221"/>
      <c r="S2893" s="221"/>
      <c r="T2893" s="222"/>
      <c r="AT2893" s="223" t="s">
        <v>555</v>
      </c>
      <c r="AU2893" s="223" t="s">
        <v>87</v>
      </c>
      <c r="AV2893" s="13" t="s">
        <v>87</v>
      </c>
      <c r="AW2893" s="13" t="s">
        <v>32</v>
      </c>
      <c r="AX2893" s="13" t="s">
        <v>77</v>
      </c>
      <c r="AY2893" s="223" t="s">
        <v>209</v>
      </c>
    </row>
    <row r="2894" spans="2:51" s="15" customFormat="1">
      <c r="B2894" s="246"/>
      <c r="C2894" s="247"/>
      <c r="D2894" s="214" t="s">
        <v>555</v>
      </c>
      <c r="E2894" s="248" t="s">
        <v>1</v>
      </c>
      <c r="F2894" s="249" t="s">
        <v>3365</v>
      </c>
      <c r="G2894" s="247"/>
      <c r="H2894" s="248" t="s">
        <v>1</v>
      </c>
      <c r="I2894" s="250"/>
      <c r="J2894" s="247"/>
      <c r="K2894" s="247"/>
      <c r="L2894" s="251"/>
      <c r="M2894" s="252"/>
      <c r="N2894" s="253"/>
      <c r="O2894" s="253"/>
      <c r="P2894" s="253"/>
      <c r="Q2894" s="253"/>
      <c r="R2894" s="253"/>
      <c r="S2894" s="253"/>
      <c r="T2894" s="254"/>
      <c r="AT2894" s="255" t="s">
        <v>555</v>
      </c>
      <c r="AU2894" s="255" t="s">
        <v>87</v>
      </c>
      <c r="AV2894" s="15" t="s">
        <v>85</v>
      </c>
      <c r="AW2894" s="15" t="s">
        <v>32</v>
      </c>
      <c r="AX2894" s="15" t="s">
        <v>77</v>
      </c>
      <c r="AY2894" s="255" t="s">
        <v>209</v>
      </c>
    </row>
    <row r="2895" spans="2:51" s="13" customFormat="1">
      <c r="B2895" s="212"/>
      <c r="C2895" s="213"/>
      <c r="D2895" s="214" t="s">
        <v>555</v>
      </c>
      <c r="E2895" s="215" t="s">
        <v>1</v>
      </c>
      <c r="F2895" s="216" t="s">
        <v>3366</v>
      </c>
      <c r="G2895" s="213"/>
      <c r="H2895" s="217">
        <v>31.74</v>
      </c>
      <c r="I2895" s="218"/>
      <c r="J2895" s="213"/>
      <c r="K2895" s="213"/>
      <c r="L2895" s="219"/>
      <c r="M2895" s="220"/>
      <c r="N2895" s="221"/>
      <c r="O2895" s="221"/>
      <c r="P2895" s="221"/>
      <c r="Q2895" s="221"/>
      <c r="R2895" s="221"/>
      <c r="S2895" s="221"/>
      <c r="T2895" s="222"/>
      <c r="AT2895" s="223" t="s">
        <v>555</v>
      </c>
      <c r="AU2895" s="223" t="s">
        <v>87</v>
      </c>
      <c r="AV2895" s="13" t="s">
        <v>87</v>
      </c>
      <c r="AW2895" s="13" t="s">
        <v>32</v>
      </c>
      <c r="AX2895" s="13" t="s">
        <v>77</v>
      </c>
      <c r="AY2895" s="223" t="s">
        <v>209</v>
      </c>
    </row>
    <row r="2896" spans="2:51" s="15" customFormat="1">
      <c r="B2896" s="246"/>
      <c r="C2896" s="247"/>
      <c r="D2896" s="214" t="s">
        <v>555</v>
      </c>
      <c r="E2896" s="248" t="s">
        <v>1</v>
      </c>
      <c r="F2896" s="249" t="s">
        <v>3367</v>
      </c>
      <c r="G2896" s="247"/>
      <c r="H2896" s="248" t="s">
        <v>1</v>
      </c>
      <c r="I2896" s="250"/>
      <c r="J2896" s="247"/>
      <c r="K2896" s="247"/>
      <c r="L2896" s="251"/>
      <c r="M2896" s="252"/>
      <c r="N2896" s="253"/>
      <c r="O2896" s="253"/>
      <c r="P2896" s="253"/>
      <c r="Q2896" s="253"/>
      <c r="R2896" s="253"/>
      <c r="S2896" s="253"/>
      <c r="T2896" s="254"/>
      <c r="AT2896" s="255" t="s">
        <v>555</v>
      </c>
      <c r="AU2896" s="255" t="s">
        <v>87</v>
      </c>
      <c r="AV2896" s="15" t="s">
        <v>85</v>
      </c>
      <c r="AW2896" s="15" t="s">
        <v>32</v>
      </c>
      <c r="AX2896" s="15" t="s">
        <v>77</v>
      </c>
      <c r="AY2896" s="255" t="s">
        <v>209</v>
      </c>
    </row>
    <row r="2897" spans="2:51" s="13" customFormat="1">
      <c r="B2897" s="212"/>
      <c r="C2897" s="213"/>
      <c r="D2897" s="214" t="s">
        <v>555</v>
      </c>
      <c r="E2897" s="215" t="s">
        <v>1</v>
      </c>
      <c r="F2897" s="216" t="s">
        <v>3368</v>
      </c>
      <c r="G2897" s="213"/>
      <c r="H2897" s="217">
        <v>53.39</v>
      </c>
      <c r="I2897" s="218"/>
      <c r="J2897" s="213"/>
      <c r="K2897" s="213"/>
      <c r="L2897" s="219"/>
      <c r="M2897" s="220"/>
      <c r="N2897" s="221"/>
      <c r="O2897" s="221"/>
      <c r="P2897" s="221"/>
      <c r="Q2897" s="221"/>
      <c r="R2897" s="221"/>
      <c r="S2897" s="221"/>
      <c r="T2897" s="222"/>
      <c r="AT2897" s="223" t="s">
        <v>555</v>
      </c>
      <c r="AU2897" s="223" t="s">
        <v>87</v>
      </c>
      <c r="AV2897" s="13" t="s">
        <v>87</v>
      </c>
      <c r="AW2897" s="13" t="s">
        <v>32</v>
      </c>
      <c r="AX2897" s="13" t="s">
        <v>77</v>
      </c>
      <c r="AY2897" s="223" t="s">
        <v>209</v>
      </c>
    </row>
    <row r="2898" spans="2:51" s="15" customFormat="1">
      <c r="B2898" s="246"/>
      <c r="C2898" s="247"/>
      <c r="D2898" s="214" t="s">
        <v>555</v>
      </c>
      <c r="E2898" s="248" t="s">
        <v>1</v>
      </c>
      <c r="F2898" s="249" t="s">
        <v>3369</v>
      </c>
      <c r="G2898" s="247"/>
      <c r="H2898" s="248" t="s">
        <v>1</v>
      </c>
      <c r="I2898" s="250"/>
      <c r="J2898" s="247"/>
      <c r="K2898" s="247"/>
      <c r="L2898" s="251"/>
      <c r="M2898" s="252"/>
      <c r="N2898" s="253"/>
      <c r="O2898" s="253"/>
      <c r="P2898" s="253"/>
      <c r="Q2898" s="253"/>
      <c r="R2898" s="253"/>
      <c r="S2898" s="253"/>
      <c r="T2898" s="254"/>
      <c r="AT2898" s="255" t="s">
        <v>555</v>
      </c>
      <c r="AU2898" s="255" t="s">
        <v>87</v>
      </c>
      <c r="AV2898" s="15" t="s">
        <v>85</v>
      </c>
      <c r="AW2898" s="15" t="s">
        <v>32</v>
      </c>
      <c r="AX2898" s="15" t="s">
        <v>77</v>
      </c>
      <c r="AY2898" s="255" t="s">
        <v>209</v>
      </c>
    </row>
    <row r="2899" spans="2:51" s="13" customFormat="1">
      <c r="B2899" s="212"/>
      <c r="C2899" s="213"/>
      <c r="D2899" s="214" t="s">
        <v>555</v>
      </c>
      <c r="E2899" s="215" t="s">
        <v>1</v>
      </c>
      <c r="F2899" s="216" t="s">
        <v>3370</v>
      </c>
      <c r="G2899" s="213"/>
      <c r="H2899" s="217">
        <v>67.59</v>
      </c>
      <c r="I2899" s="218"/>
      <c r="J2899" s="213"/>
      <c r="K2899" s="213"/>
      <c r="L2899" s="219"/>
      <c r="M2899" s="220"/>
      <c r="N2899" s="221"/>
      <c r="O2899" s="221"/>
      <c r="P2899" s="221"/>
      <c r="Q2899" s="221"/>
      <c r="R2899" s="221"/>
      <c r="S2899" s="221"/>
      <c r="T2899" s="222"/>
      <c r="AT2899" s="223" t="s">
        <v>555</v>
      </c>
      <c r="AU2899" s="223" t="s">
        <v>87</v>
      </c>
      <c r="AV2899" s="13" t="s">
        <v>87</v>
      </c>
      <c r="AW2899" s="13" t="s">
        <v>32</v>
      </c>
      <c r="AX2899" s="13" t="s">
        <v>77</v>
      </c>
      <c r="AY2899" s="223" t="s">
        <v>209</v>
      </c>
    </row>
    <row r="2900" spans="2:51" s="15" customFormat="1">
      <c r="B2900" s="246"/>
      <c r="C2900" s="247"/>
      <c r="D2900" s="214" t="s">
        <v>555</v>
      </c>
      <c r="E2900" s="248" t="s">
        <v>1</v>
      </c>
      <c r="F2900" s="249" t="s">
        <v>3371</v>
      </c>
      <c r="G2900" s="247"/>
      <c r="H2900" s="248" t="s">
        <v>1</v>
      </c>
      <c r="I2900" s="250"/>
      <c r="J2900" s="247"/>
      <c r="K2900" s="247"/>
      <c r="L2900" s="251"/>
      <c r="M2900" s="252"/>
      <c r="N2900" s="253"/>
      <c r="O2900" s="253"/>
      <c r="P2900" s="253"/>
      <c r="Q2900" s="253"/>
      <c r="R2900" s="253"/>
      <c r="S2900" s="253"/>
      <c r="T2900" s="254"/>
      <c r="AT2900" s="255" t="s">
        <v>555</v>
      </c>
      <c r="AU2900" s="255" t="s">
        <v>87</v>
      </c>
      <c r="AV2900" s="15" t="s">
        <v>85</v>
      </c>
      <c r="AW2900" s="15" t="s">
        <v>32</v>
      </c>
      <c r="AX2900" s="15" t="s">
        <v>77</v>
      </c>
      <c r="AY2900" s="255" t="s">
        <v>209</v>
      </c>
    </row>
    <row r="2901" spans="2:51" s="13" customFormat="1">
      <c r="B2901" s="212"/>
      <c r="C2901" s="213"/>
      <c r="D2901" s="214" t="s">
        <v>555</v>
      </c>
      <c r="E2901" s="215" t="s">
        <v>1</v>
      </c>
      <c r="F2901" s="216" t="s">
        <v>1532</v>
      </c>
      <c r="G2901" s="213"/>
      <c r="H2901" s="217">
        <v>18.32</v>
      </c>
      <c r="I2901" s="218"/>
      <c r="J2901" s="213"/>
      <c r="K2901" s="213"/>
      <c r="L2901" s="219"/>
      <c r="M2901" s="220"/>
      <c r="N2901" s="221"/>
      <c r="O2901" s="221"/>
      <c r="P2901" s="221"/>
      <c r="Q2901" s="221"/>
      <c r="R2901" s="221"/>
      <c r="S2901" s="221"/>
      <c r="T2901" s="222"/>
      <c r="AT2901" s="223" t="s">
        <v>555</v>
      </c>
      <c r="AU2901" s="223" t="s">
        <v>87</v>
      </c>
      <c r="AV2901" s="13" t="s">
        <v>87</v>
      </c>
      <c r="AW2901" s="13" t="s">
        <v>32</v>
      </c>
      <c r="AX2901" s="13" t="s">
        <v>77</v>
      </c>
      <c r="AY2901" s="223" t="s">
        <v>209</v>
      </c>
    </row>
    <row r="2902" spans="2:51" s="15" customFormat="1">
      <c r="B2902" s="246"/>
      <c r="C2902" s="247"/>
      <c r="D2902" s="214" t="s">
        <v>555</v>
      </c>
      <c r="E2902" s="248" t="s">
        <v>1</v>
      </c>
      <c r="F2902" s="249" t="s">
        <v>3372</v>
      </c>
      <c r="G2902" s="247"/>
      <c r="H2902" s="248" t="s">
        <v>1</v>
      </c>
      <c r="I2902" s="250"/>
      <c r="J2902" s="247"/>
      <c r="K2902" s="247"/>
      <c r="L2902" s="251"/>
      <c r="M2902" s="252"/>
      <c r="N2902" s="253"/>
      <c r="O2902" s="253"/>
      <c r="P2902" s="253"/>
      <c r="Q2902" s="253"/>
      <c r="R2902" s="253"/>
      <c r="S2902" s="253"/>
      <c r="T2902" s="254"/>
      <c r="AT2902" s="255" t="s">
        <v>555</v>
      </c>
      <c r="AU2902" s="255" t="s">
        <v>87</v>
      </c>
      <c r="AV2902" s="15" t="s">
        <v>85</v>
      </c>
      <c r="AW2902" s="15" t="s">
        <v>32</v>
      </c>
      <c r="AX2902" s="15" t="s">
        <v>77</v>
      </c>
      <c r="AY2902" s="255" t="s">
        <v>209</v>
      </c>
    </row>
    <row r="2903" spans="2:51" s="13" customFormat="1">
      <c r="B2903" s="212"/>
      <c r="C2903" s="213"/>
      <c r="D2903" s="214" t="s">
        <v>555</v>
      </c>
      <c r="E2903" s="215" t="s">
        <v>1</v>
      </c>
      <c r="F2903" s="216" t="s">
        <v>1772</v>
      </c>
      <c r="G2903" s="213"/>
      <c r="H2903" s="217">
        <v>12.46</v>
      </c>
      <c r="I2903" s="218"/>
      <c r="J2903" s="213"/>
      <c r="K2903" s="213"/>
      <c r="L2903" s="219"/>
      <c r="M2903" s="220"/>
      <c r="N2903" s="221"/>
      <c r="O2903" s="221"/>
      <c r="P2903" s="221"/>
      <c r="Q2903" s="221"/>
      <c r="R2903" s="221"/>
      <c r="S2903" s="221"/>
      <c r="T2903" s="222"/>
      <c r="AT2903" s="223" t="s">
        <v>555</v>
      </c>
      <c r="AU2903" s="223" t="s">
        <v>87</v>
      </c>
      <c r="AV2903" s="13" t="s">
        <v>87</v>
      </c>
      <c r="AW2903" s="13" t="s">
        <v>32</v>
      </c>
      <c r="AX2903" s="13" t="s">
        <v>77</v>
      </c>
      <c r="AY2903" s="223" t="s">
        <v>209</v>
      </c>
    </row>
    <row r="2904" spans="2:51" s="15" customFormat="1">
      <c r="B2904" s="246"/>
      <c r="C2904" s="247"/>
      <c r="D2904" s="214" t="s">
        <v>555</v>
      </c>
      <c r="E2904" s="248" t="s">
        <v>1</v>
      </c>
      <c r="F2904" s="249" t="s">
        <v>3373</v>
      </c>
      <c r="G2904" s="247"/>
      <c r="H2904" s="248" t="s">
        <v>1</v>
      </c>
      <c r="I2904" s="250"/>
      <c r="J2904" s="247"/>
      <c r="K2904" s="247"/>
      <c r="L2904" s="251"/>
      <c r="M2904" s="252"/>
      <c r="N2904" s="253"/>
      <c r="O2904" s="253"/>
      <c r="P2904" s="253"/>
      <c r="Q2904" s="253"/>
      <c r="R2904" s="253"/>
      <c r="S2904" s="253"/>
      <c r="T2904" s="254"/>
      <c r="AT2904" s="255" t="s">
        <v>555</v>
      </c>
      <c r="AU2904" s="255" t="s">
        <v>87</v>
      </c>
      <c r="AV2904" s="15" t="s">
        <v>85</v>
      </c>
      <c r="AW2904" s="15" t="s">
        <v>32</v>
      </c>
      <c r="AX2904" s="15" t="s">
        <v>77</v>
      </c>
      <c r="AY2904" s="255" t="s">
        <v>209</v>
      </c>
    </row>
    <row r="2905" spans="2:51" s="13" customFormat="1">
      <c r="B2905" s="212"/>
      <c r="C2905" s="213"/>
      <c r="D2905" s="214" t="s">
        <v>555</v>
      </c>
      <c r="E2905" s="215" t="s">
        <v>1</v>
      </c>
      <c r="F2905" s="216" t="s">
        <v>3374</v>
      </c>
      <c r="G2905" s="213"/>
      <c r="H2905" s="217">
        <v>17.62</v>
      </c>
      <c r="I2905" s="218"/>
      <c r="J2905" s="213"/>
      <c r="K2905" s="213"/>
      <c r="L2905" s="219"/>
      <c r="M2905" s="220"/>
      <c r="N2905" s="221"/>
      <c r="O2905" s="221"/>
      <c r="P2905" s="221"/>
      <c r="Q2905" s="221"/>
      <c r="R2905" s="221"/>
      <c r="S2905" s="221"/>
      <c r="T2905" s="222"/>
      <c r="AT2905" s="223" t="s">
        <v>555</v>
      </c>
      <c r="AU2905" s="223" t="s">
        <v>87</v>
      </c>
      <c r="AV2905" s="13" t="s">
        <v>87</v>
      </c>
      <c r="AW2905" s="13" t="s">
        <v>32</v>
      </c>
      <c r="AX2905" s="13" t="s">
        <v>77</v>
      </c>
      <c r="AY2905" s="223" t="s">
        <v>209</v>
      </c>
    </row>
    <row r="2906" spans="2:51" s="15" customFormat="1">
      <c r="B2906" s="246"/>
      <c r="C2906" s="247"/>
      <c r="D2906" s="214" t="s">
        <v>555</v>
      </c>
      <c r="E2906" s="248" t="s">
        <v>1</v>
      </c>
      <c r="F2906" s="249" t="s">
        <v>3375</v>
      </c>
      <c r="G2906" s="247"/>
      <c r="H2906" s="248" t="s">
        <v>1</v>
      </c>
      <c r="I2906" s="250"/>
      <c r="J2906" s="247"/>
      <c r="K2906" s="247"/>
      <c r="L2906" s="251"/>
      <c r="M2906" s="252"/>
      <c r="N2906" s="253"/>
      <c r="O2906" s="253"/>
      <c r="P2906" s="253"/>
      <c r="Q2906" s="253"/>
      <c r="R2906" s="253"/>
      <c r="S2906" s="253"/>
      <c r="T2906" s="254"/>
      <c r="AT2906" s="255" t="s">
        <v>555</v>
      </c>
      <c r="AU2906" s="255" t="s">
        <v>87</v>
      </c>
      <c r="AV2906" s="15" t="s">
        <v>85</v>
      </c>
      <c r="AW2906" s="15" t="s">
        <v>32</v>
      </c>
      <c r="AX2906" s="15" t="s">
        <v>77</v>
      </c>
      <c r="AY2906" s="255" t="s">
        <v>209</v>
      </c>
    </row>
    <row r="2907" spans="2:51" s="13" customFormat="1">
      <c r="B2907" s="212"/>
      <c r="C2907" s="213"/>
      <c r="D2907" s="214" t="s">
        <v>555</v>
      </c>
      <c r="E2907" s="215" t="s">
        <v>1</v>
      </c>
      <c r="F2907" s="216" t="s">
        <v>3376</v>
      </c>
      <c r="G2907" s="213"/>
      <c r="H2907" s="217">
        <v>22.53</v>
      </c>
      <c r="I2907" s="218"/>
      <c r="J2907" s="213"/>
      <c r="K2907" s="213"/>
      <c r="L2907" s="219"/>
      <c r="M2907" s="220"/>
      <c r="N2907" s="221"/>
      <c r="O2907" s="221"/>
      <c r="P2907" s="221"/>
      <c r="Q2907" s="221"/>
      <c r="R2907" s="221"/>
      <c r="S2907" s="221"/>
      <c r="T2907" s="222"/>
      <c r="AT2907" s="223" t="s">
        <v>555</v>
      </c>
      <c r="AU2907" s="223" t="s">
        <v>87</v>
      </c>
      <c r="AV2907" s="13" t="s">
        <v>87</v>
      </c>
      <c r="AW2907" s="13" t="s">
        <v>32</v>
      </c>
      <c r="AX2907" s="13" t="s">
        <v>77</v>
      </c>
      <c r="AY2907" s="223" t="s">
        <v>209</v>
      </c>
    </row>
    <row r="2908" spans="2:51" s="15" customFormat="1">
      <c r="B2908" s="246"/>
      <c r="C2908" s="247"/>
      <c r="D2908" s="214" t="s">
        <v>555</v>
      </c>
      <c r="E2908" s="248" t="s">
        <v>1</v>
      </c>
      <c r="F2908" s="249" t="s">
        <v>3377</v>
      </c>
      <c r="G2908" s="247"/>
      <c r="H2908" s="248" t="s">
        <v>1</v>
      </c>
      <c r="I2908" s="250"/>
      <c r="J2908" s="247"/>
      <c r="K2908" s="247"/>
      <c r="L2908" s="251"/>
      <c r="M2908" s="252"/>
      <c r="N2908" s="253"/>
      <c r="O2908" s="253"/>
      <c r="P2908" s="253"/>
      <c r="Q2908" s="253"/>
      <c r="R2908" s="253"/>
      <c r="S2908" s="253"/>
      <c r="T2908" s="254"/>
      <c r="AT2908" s="255" t="s">
        <v>555</v>
      </c>
      <c r="AU2908" s="255" t="s">
        <v>87</v>
      </c>
      <c r="AV2908" s="15" t="s">
        <v>85</v>
      </c>
      <c r="AW2908" s="15" t="s">
        <v>32</v>
      </c>
      <c r="AX2908" s="15" t="s">
        <v>77</v>
      </c>
      <c r="AY2908" s="255" t="s">
        <v>209</v>
      </c>
    </row>
    <row r="2909" spans="2:51" s="13" customFormat="1">
      <c r="B2909" s="212"/>
      <c r="C2909" s="213"/>
      <c r="D2909" s="214" t="s">
        <v>555</v>
      </c>
      <c r="E2909" s="215" t="s">
        <v>1</v>
      </c>
      <c r="F2909" s="216" t="s">
        <v>3378</v>
      </c>
      <c r="G2909" s="213"/>
      <c r="H2909" s="217">
        <v>32.130000000000003</v>
      </c>
      <c r="I2909" s="218"/>
      <c r="J2909" s="213"/>
      <c r="K2909" s="213"/>
      <c r="L2909" s="219"/>
      <c r="M2909" s="220"/>
      <c r="N2909" s="221"/>
      <c r="O2909" s="221"/>
      <c r="P2909" s="221"/>
      <c r="Q2909" s="221"/>
      <c r="R2909" s="221"/>
      <c r="S2909" s="221"/>
      <c r="T2909" s="222"/>
      <c r="AT2909" s="223" t="s">
        <v>555</v>
      </c>
      <c r="AU2909" s="223" t="s">
        <v>87</v>
      </c>
      <c r="AV2909" s="13" t="s">
        <v>87</v>
      </c>
      <c r="AW2909" s="13" t="s">
        <v>32</v>
      </c>
      <c r="AX2909" s="13" t="s">
        <v>77</v>
      </c>
      <c r="AY2909" s="223" t="s">
        <v>209</v>
      </c>
    </row>
    <row r="2910" spans="2:51" s="15" customFormat="1">
      <c r="B2910" s="246"/>
      <c r="C2910" s="247"/>
      <c r="D2910" s="214" t="s">
        <v>555</v>
      </c>
      <c r="E2910" s="248" t="s">
        <v>1</v>
      </c>
      <c r="F2910" s="249" t="s">
        <v>3379</v>
      </c>
      <c r="G2910" s="247"/>
      <c r="H2910" s="248" t="s">
        <v>1</v>
      </c>
      <c r="I2910" s="250"/>
      <c r="J2910" s="247"/>
      <c r="K2910" s="247"/>
      <c r="L2910" s="251"/>
      <c r="M2910" s="252"/>
      <c r="N2910" s="253"/>
      <c r="O2910" s="253"/>
      <c r="P2910" s="253"/>
      <c r="Q2910" s="253"/>
      <c r="R2910" s="253"/>
      <c r="S2910" s="253"/>
      <c r="T2910" s="254"/>
      <c r="AT2910" s="255" t="s">
        <v>555</v>
      </c>
      <c r="AU2910" s="255" t="s">
        <v>87</v>
      </c>
      <c r="AV2910" s="15" t="s">
        <v>85</v>
      </c>
      <c r="AW2910" s="15" t="s">
        <v>32</v>
      </c>
      <c r="AX2910" s="15" t="s">
        <v>77</v>
      </c>
      <c r="AY2910" s="255" t="s">
        <v>209</v>
      </c>
    </row>
    <row r="2911" spans="2:51" s="13" customFormat="1">
      <c r="B2911" s="212"/>
      <c r="C2911" s="213"/>
      <c r="D2911" s="214" t="s">
        <v>555</v>
      </c>
      <c r="E2911" s="215" t="s">
        <v>1</v>
      </c>
      <c r="F2911" s="216" t="s">
        <v>3380</v>
      </c>
      <c r="G2911" s="213"/>
      <c r="H2911" s="217">
        <v>10.26</v>
      </c>
      <c r="I2911" s="218"/>
      <c r="J2911" s="213"/>
      <c r="K2911" s="213"/>
      <c r="L2911" s="219"/>
      <c r="M2911" s="220"/>
      <c r="N2911" s="221"/>
      <c r="O2911" s="221"/>
      <c r="P2911" s="221"/>
      <c r="Q2911" s="221"/>
      <c r="R2911" s="221"/>
      <c r="S2911" s="221"/>
      <c r="T2911" s="222"/>
      <c r="AT2911" s="223" t="s">
        <v>555</v>
      </c>
      <c r="AU2911" s="223" t="s">
        <v>87</v>
      </c>
      <c r="AV2911" s="13" t="s">
        <v>87</v>
      </c>
      <c r="AW2911" s="13" t="s">
        <v>32</v>
      </c>
      <c r="AX2911" s="13" t="s">
        <v>77</v>
      </c>
      <c r="AY2911" s="223" t="s">
        <v>209</v>
      </c>
    </row>
    <row r="2912" spans="2:51" s="15" customFormat="1">
      <c r="B2912" s="246"/>
      <c r="C2912" s="247"/>
      <c r="D2912" s="214" t="s">
        <v>555</v>
      </c>
      <c r="E2912" s="248" t="s">
        <v>1</v>
      </c>
      <c r="F2912" s="249" t="s">
        <v>3379</v>
      </c>
      <c r="G2912" s="247"/>
      <c r="H2912" s="248" t="s">
        <v>1</v>
      </c>
      <c r="I2912" s="250"/>
      <c r="J2912" s="247"/>
      <c r="K2912" s="247"/>
      <c r="L2912" s="251"/>
      <c r="M2912" s="252"/>
      <c r="N2912" s="253"/>
      <c r="O2912" s="253"/>
      <c r="P2912" s="253"/>
      <c r="Q2912" s="253"/>
      <c r="R2912" s="253"/>
      <c r="S2912" s="253"/>
      <c r="T2912" s="254"/>
      <c r="AT2912" s="255" t="s">
        <v>555</v>
      </c>
      <c r="AU2912" s="255" t="s">
        <v>87</v>
      </c>
      <c r="AV2912" s="15" t="s">
        <v>85</v>
      </c>
      <c r="AW2912" s="15" t="s">
        <v>32</v>
      </c>
      <c r="AX2912" s="15" t="s">
        <v>77</v>
      </c>
      <c r="AY2912" s="255" t="s">
        <v>209</v>
      </c>
    </row>
    <row r="2913" spans="2:51" s="13" customFormat="1">
      <c r="B2913" s="212"/>
      <c r="C2913" s="213"/>
      <c r="D2913" s="214" t="s">
        <v>555</v>
      </c>
      <c r="E2913" s="215" t="s">
        <v>1</v>
      </c>
      <c r="F2913" s="216" t="s">
        <v>1888</v>
      </c>
      <c r="G2913" s="213"/>
      <c r="H2913" s="217">
        <v>17.29</v>
      </c>
      <c r="I2913" s="218"/>
      <c r="J2913" s="213"/>
      <c r="K2913" s="213"/>
      <c r="L2913" s="219"/>
      <c r="M2913" s="220"/>
      <c r="N2913" s="221"/>
      <c r="O2913" s="221"/>
      <c r="P2913" s="221"/>
      <c r="Q2913" s="221"/>
      <c r="R2913" s="221"/>
      <c r="S2913" s="221"/>
      <c r="T2913" s="222"/>
      <c r="AT2913" s="223" t="s">
        <v>555</v>
      </c>
      <c r="AU2913" s="223" t="s">
        <v>87</v>
      </c>
      <c r="AV2913" s="13" t="s">
        <v>87</v>
      </c>
      <c r="AW2913" s="13" t="s">
        <v>32</v>
      </c>
      <c r="AX2913" s="13" t="s">
        <v>77</v>
      </c>
      <c r="AY2913" s="223" t="s">
        <v>209</v>
      </c>
    </row>
    <row r="2914" spans="2:51" s="15" customFormat="1">
      <c r="B2914" s="246"/>
      <c r="C2914" s="247"/>
      <c r="D2914" s="214" t="s">
        <v>555</v>
      </c>
      <c r="E2914" s="248" t="s">
        <v>1</v>
      </c>
      <c r="F2914" s="249" t="s">
        <v>3381</v>
      </c>
      <c r="G2914" s="247"/>
      <c r="H2914" s="248" t="s">
        <v>1</v>
      </c>
      <c r="I2914" s="250"/>
      <c r="J2914" s="247"/>
      <c r="K2914" s="247"/>
      <c r="L2914" s="251"/>
      <c r="M2914" s="252"/>
      <c r="N2914" s="253"/>
      <c r="O2914" s="253"/>
      <c r="P2914" s="253"/>
      <c r="Q2914" s="253"/>
      <c r="R2914" s="253"/>
      <c r="S2914" s="253"/>
      <c r="T2914" s="254"/>
      <c r="AT2914" s="255" t="s">
        <v>555</v>
      </c>
      <c r="AU2914" s="255" t="s">
        <v>87</v>
      </c>
      <c r="AV2914" s="15" t="s">
        <v>85</v>
      </c>
      <c r="AW2914" s="15" t="s">
        <v>32</v>
      </c>
      <c r="AX2914" s="15" t="s">
        <v>77</v>
      </c>
      <c r="AY2914" s="255" t="s">
        <v>209</v>
      </c>
    </row>
    <row r="2915" spans="2:51" s="13" customFormat="1">
      <c r="B2915" s="212"/>
      <c r="C2915" s="213"/>
      <c r="D2915" s="214" t="s">
        <v>555</v>
      </c>
      <c r="E2915" s="215" t="s">
        <v>1</v>
      </c>
      <c r="F2915" s="216" t="s">
        <v>3382</v>
      </c>
      <c r="G2915" s="213"/>
      <c r="H2915" s="217">
        <v>19.899999999999999</v>
      </c>
      <c r="I2915" s="218"/>
      <c r="J2915" s="213"/>
      <c r="K2915" s="213"/>
      <c r="L2915" s="219"/>
      <c r="M2915" s="220"/>
      <c r="N2915" s="221"/>
      <c r="O2915" s="221"/>
      <c r="P2915" s="221"/>
      <c r="Q2915" s="221"/>
      <c r="R2915" s="221"/>
      <c r="S2915" s="221"/>
      <c r="T2915" s="222"/>
      <c r="AT2915" s="223" t="s">
        <v>555</v>
      </c>
      <c r="AU2915" s="223" t="s">
        <v>87</v>
      </c>
      <c r="AV2915" s="13" t="s">
        <v>87</v>
      </c>
      <c r="AW2915" s="13" t="s">
        <v>32</v>
      </c>
      <c r="AX2915" s="13" t="s">
        <v>77</v>
      </c>
      <c r="AY2915" s="223" t="s">
        <v>209</v>
      </c>
    </row>
    <row r="2916" spans="2:51" s="15" customFormat="1">
      <c r="B2916" s="246"/>
      <c r="C2916" s="247"/>
      <c r="D2916" s="214" t="s">
        <v>555</v>
      </c>
      <c r="E2916" s="248" t="s">
        <v>1</v>
      </c>
      <c r="F2916" s="249" t="s">
        <v>3383</v>
      </c>
      <c r="G2916" s="247"/>
      <c r="H2916" s="248" t="s">
        <v>1</v>
      </c>
      <c r="I2916" s="250"/>
      <c r="J2916" s="247"/>
      <c r="K2916" s="247"/>
      <c r="L2916" s="251"/>
      <c r="M2916" s="252"/>
      <c r="N2916" s="253"/>
      <c r="O2916" s="253"/>
      <c r="P2916" s="253"/>
      <c r="Q2916" s="253"/>
      <c r="R2916" s="253"/>
      <c r="S2916" s="253"/>
      <c r="T2916" s="254"/>
      <c r="AT2916" s="255" t="s">
        <v>555</v>
      </c>
      <c r="AU2916" s="255" t="s">
        <v>87</v>
      </c>
      <c r="AV2916" s="15" t="s">
        <v>85</v>
      </c>
      <c r="AW2916" s="15" t="s">
        <v>32</v>
      </c>
      <c r="AX2916" s="15" t="s">
        <v>77</v>
      </c>
      <c r="AY2916" s="255" t="s">
        <v>209</v>
      </c>
    </row>
    <row r="2917" spans="2:51" s="13" customFormat="1">
      <c r="B2917" s="212"/>
      <c r="C2917" s="213"/>
      <c r="D2917" s="214" t="s">
        <v>555</v>
      </c>
      <c r="E2917" s="215" t="s">
        <v>1</v>
      </c>
      <c r="F2917" s="216" t="s">
        <v>3384</v>
      </c>
      <c r="G2917" s="213"/>
      <c r="H2917" s="217">
        <v>32.92</v>
      </c>
      <c r="I2917" s="218"/>
      <c r="J2917" s="213"/>
      <c r="K2917" s="213"/>
      <c r="L2917" s="219"/>
      <c r="M2917" s="220"/>
      <c r="N2917" s="221"/>
      <c r="O2917" s="221"/>
      <c r="P2917" s="221"/>
      <c r="Q2917" s="221"/>
      <c r="R2917" s="221"/>
      <c r="S2917" s="221"/>
      <c r="T2917" s="222"/>
      <c r="AT2917" s="223" t="s">
        <v>555</v>
      </c>
      <c r="AU2917" s="223" t="s">
        <v>87</v>
      </c>
      <c r="AV2917" s="13" t="s">
        <v>87</v>
      </c>
      <c r="AW2917" s="13" t="s">
        <v>32</v>
      </c>
      <c r="AX2917" s="13" t="s">
        <v>77</v>
      </c>
      <c r="AY2917" s="223" t="s">
        <v>209</v>
      </c>
    </row>
    <row r="2918" spans="2:51" s="15" customFormat="1">
      <c r="B2918" s="246"/>
      <c r="C2918" s="247"/>
      <c r="D2918" s="214" t="s">
        <v>555</v>
      </c>
      <c r="E2918" s="248" t="s">
        <v>1</v>
      </c>
      <c r="F2918" s="249" t="s">
        <v>3385</v>
      </c>
      <c r="G2918" s="247"/>
      <c r="H2918" s="248" t="s">
        <v>1</v>
      </c>
      <c r="I2918" s="250"/>
      <c r="J2918" s="247"/>
      <c r="K2918" s="247"/>
      <c r="L2918" s="251"/>
      <c r="M2918" s="252"/>
      <c r="N2918" s="253"/>
      <c r="O2918" s="253"/>
      <c r="P2918" s="253"/>
      <c r="Q2918" s="253"/>
      <c r="R2918" s="253"/>
      <c r="S2918" s="253"/>
      <c r="T2918" s="254"/>
      <c r="AT2918" s="255" t="s">
        <v>555</v>
      </c>
      <c r="AU2918" s="255" t="s">
        <v>87</v>
      </c>
      <c r="AV2918" s="15" t="s">
        <v>85</v>
      </c>
      <c r="AW2918" s="15" t="s">
        <v>32</v>
      </c>
      <c r="AX2918" s="15" t="s">
        <v>77</v>
      </c>
      <c r="AY2918" s="255" t="s">
        <v>209</v>
      </c>
    </row>
    <row r="2919" spans="2:51" s="13" customFormat="1">
      <c r="B2919" s="212"/>
      <c r="C2919" s="213"/>
      <c r="D2919" s="214" t="s">
        <v>555</v>
      </c>
      <c r="E2919" s="215" t="s">
        <v>1</v>
      </c>
      <c r="F2919" s="216" t="s">
        <v>3386</v>
      </c>
      <c r="G2919" s="213"/>
      <c r="H2919" s="217">
        <v>37.43</v>
      </c>
      <c r="I2919" s="218"/>
      <c r="J2919" s="213"/>
      <c r="K2919" s="213"/>
      <c r="L2919" s="219"/>
      <c r="M2919" s="220"/>
      <c r="N2919" s="221"/>
      <c r="O2919" s="221"/>
      <c r="P2919" s="221"/>
      <c r="Q2919" s="221"/>
      <c r="R2919" s="221"/>
      <c r="S2919" s="221"/>
      <c r="T2919" s="222"/>
      <c r="AT2919" s="223" t="s">
        <v>555</v>
      </c>
      <c r="AU2919" s="223" t="s">
        <v>87</v>
      </c>
      <c r="AV2919" s="13" t="s">
        <v>87</v>
      </c>
      <c r="AW2919" s="13" t="s">
        <v>32</v>
      </c>
      <c r="AX2919" s="13" t="s">
        <v>77</v>
      </c>
      <c r="AY2919" s="223" t="s">
        <v>209</v>
      </c>
    </row>
    <row r="2920" spans="2:51" s="15" customFormat="1">
      <c r="B2920" s="246"/>
      <c r="C2920" s="247"/>
      <c r="D2920" s="214" t="s">
        <v>555</v>
      </c>
      <c r="E2920" s="248" t="s">
        <v>1</v>
      </c>
      <c r="F2920" s="249" t="s">
        <v>3385</v>
      </c>
      <c r="G2920" s="247"/>
      <c r="H2920" s="248" t="s">
        <v>1</v>
      </c>
      <c r="I2920" s="250"/>
      <c r="J2920" s="247"/>
      <c r="K2920" s="247"/>
      <c r="L2920" s="251"/>
      <c r="M2920" s="252"/>
      <c r="N2920" s="253"/>
      <c r="O2920" s="253"/>
      <c r="P2920" s="253"/>
      <c r="Q2920" s="253"/>
      <c r="R2920" s="253"/>
      <c r="S2920" s="253"/>
      <c r="T2920" s="254"/>
      <c r="AT2920" s="255" t="s">
        <v>555</v>
      </c>
      <c r="AU2920" s="255" t="s">
        <v>87</v>
      </c>
      <c r="AV2920" s="15" t="s">
        <v>85</v>
      </c>
      <c r="AW2920" s="15" t="s">
        <v>32</v>
      </c>
      <c r="AX2920" s="15" t="s">
        <v>77</v>
      </c>
      <c r="AY2920" s="255" t="s">
        <v>209</v>
      </c>
    </row>
    <row r="2921" spans="2:51" s="13" customFormat="1">
      <c r="B2921" s="212"/>
      <c r="C2921" s="213"/>
      <c r="D2921" s="214" t="s">
        <v>555</v>
      </c>
      <c r="E2921" s="215" t="s">
        <v>1</v>
      </c>
      <c r="F2921" s="216" t="s">
        <v>3387</v>
      </c>
      <c r="G2921" s="213"/>
      <c r="H2921" s="217">
        <v>17.93</v>
      </c>
      <c r="I2921" s="218"/>
      <c r="J2921" s="213"/>
      <c r="K2921" s="213"/>
      <c r="L2921" s="219"/>
      <c r="M2921" s="220"/>
      <c r="N2921" s="221"/>
      <c r="O2921" s="221"/>
      <c r="P2921" s="221"/>
      <c r="Q2921" s="221"/>
      <c r="R2921" s="221"/>
      <c r="S2921" s="221"/>
      <c r="T2921" s="222"/>
      <c r="AT2921" s="223" t="s">
        <v>555</v>
      </c>
      <c r="AU2921" s="223" t="s">
        <v>87</v>
      </c>
      <c r="AV2921" s="13" t="s">
        <v>87</v>
      </c>
      <c r="AW2921" s="13" t="s">
        <v>32</v>
      </c>
      <c r="AX2921" s="13" t="s">
        <v>77</v>
      </c>
      <c r="AY2921" s="223" t="s">
        <v>209</v>
      </c>
    </row>
    <row r="2922" spans="2:51" s="15" customFormat="1">
      <c r="B2922" s="246"/>
      <c r="C2922" s="247"/>
      <c r="D2922" s="214" t="s">
        <v>555</v>
      </c>
      <c r="E2922" s="248" t="s">
        <v>1</v>
      </c>
      <c r="F2922" s="249" t="s">
        <v>3385</v>
      </c>
      <c r="G2922" s="247"/>
      <c r="H2922" s="248" t="s">
        <v>1</v>
      </c>
      <c r="I2922" s="250"/>
      <c r="J2922" s="247"/>
      <c r="K2922" s="247"/>
      <c r="L2922" s="251"/>
      <c r="M2922" s="252"/>
      <c r="N2922" s="253"/>
      <c r="O2922" s="253"/>
      <c r="P2922" s="253"/>
      <c r="Q2922" s="253"/>
      <c r="R2922" s="253"/>
      <c r="S2922" s="253"/>
      <c r="T2922" s="254"/>
      <c r="AT2922" s="255" t="s">
        <v>555</v>
      </c>
      <c r="AU2922" s="255" t="s">
        <v>87</v>
      </c>
      <c r="AV2922" s="15" t="s">
        <v>85</v>
      </c>
      <c r="AW2922" s="15" t="s">
        <v>32</v>
      </c>
      <c r="AX2922" s="15" t="s">
        <v>77</v>
      </c>
      <c r="AY2922" s="255" t="s">
        <v>209</v>
      </c>
    </row>
    <row r="2923" spans="2:51" s="13" customFormat="1">
      <c r="B2923" s="212"/>
      <c r="C2923" s="213"/>
      <c r="D2923" s="214" t="s">
        <v>555</v>
      </c>
      <c r="E2923" s="215" t="s">
        <v>1</v>
      </c>
      <c r="F2923" s="216" t="s">
        <v>3368</v>
      </c>
      <c r="G2923" s="213"/>
      <c r="H2923" s="217">
        <v>53.39</v>
      </c>
      <c r="I2923" s="218"/>
      <c r="J2923" s="213"/>
      <c r="K2923" s="213"/>
      <c r="L2923" s="219"/>
      <c r="M2923" s="220"/>
      <c r="N2923" s="221"/>
      <c r="O2923" s="221"/>
      <c r="P2923" s="221"/>
      <c r="Q2923" s="221"/>
      <c r="R2923" s="221"/>
      <c r="S2923" s="221"/>
      <c r="T2923" s="222"/>
      <c r="AT2923" s="223" t="s">
        <v>555</v>
      </c>
      <c r="AU2923" s="223" t="s">
        <v>87</v>
      </c>
      <c r="AV2923" s="13" t="s">
        <v>87</v>
      </c>
      <c r="AW2923" s="13" t="s">
        <v>32</v>
      </c>
      <c r="AX2923" s="13" t="s">
        <v>77</v>
      </c>
      <c r="AY2923" s="223" t="s">
        <v>209</v>
      </c>
    </row>
    <row r="2924" spans="2:51" s="15" customFormat="1">
      <c r="B2924" s="246"/>
      <c r="C2924" s="247"/>
      <c r="D2924" s="214" t="s">
        <v>555</v>
      </c>
      <c r="E2924" s="248" t="s">
        <v>1</v>
      </c>
      <c r="F2924" s="249" t="s">
        <v>3385</v>
      </c>
      <c r="G2924" s="247"/>
      <c r="H2924" s="248" t="s">
        <v>1</v>
      </c>
      <c r="I2924" s="250"/>
      <c r="J2924" s="247"/>
      <c r="K2924" s="247"/>
      <c r="L2924" s="251"/>
      <c r="M2924" s="252"/>
      <c r="N2924" s="253"/>
      <c r="O2924" s="253"/>
      <c r="P2924" s="253"/>
      <c r="Q2924" s="253"/>
      <c r="R2924" s="253"/>
      <c r="S2924" s="253"/>
      <c r="T2924" s="254"/>
      <c r="AT2924" s="255" t="s">
        <v>555</v>
      </c>
      <c r="AU2924" s="255" t="s">
        <v>87</v>
      </c>
      <c r="AV2924" s="15" t="s">
        <v>85</v>
      </c>
      <c r="AW2924" s="15" t="s">
        <v>32</v>
      </c>
      <c r="AX2924" s="15" t="s">
        <v>77</v>
      </c>
      <c r="AY2924" s="255" t="s">
        <v>209</v>
      </c>
    </row>
    <row r="2925" spans="2:51" s="13" customFormat="1">
      <c r="B2925" s="212"/>
      <c r="C2925" s="213"/>
      <c r="D2925" s="214" t="s">
        <v>555</v>
      </c>
      <c r="E2925" s="215" t="s">
        <v>1</v>
      </c>
      <c r="F2925" s="216" t="s">
        <v>1930</v>
      </c>
      <c r="G2925" s="213"/>
      <c r="H2925" s="217">
        <v>19.16</v>
      </c>
      <c r="I2925" s="218"/>
      <c r="J2925" s="213"/>
      <c r="K2925" s="213"/>
      <c r="L2925" s="219"/>
      <c r="M2925" s="220"/>
      <c r="N2925" s="221"/>
      <c r="O2925" s="221"/>
      <c r="P2925" s="221"/>
      <c r="Q2925" s="221"/>
      <c r="R2925" s="221"/>
      <c r="S2925" s="221"/>
      <c r="T2925" s="222"/>
      <c r="AT2925" s="223" t="s">
        <v>555</v>
      </c>
      <c r="AU2925" s="223" t="s">
        <v>87</v>
      </c>
      <c r="AV2925" s="13" t="s">
        <v>87</v>
      </c>
      <c r="AW2925" s="13" t="s">
        <v>32</v>
      </c>
      <c r="AX2925" s="13" t="s">
        <v>77</v>
      </c>
      <c r="AY2925" s="223" t="s">
        <v>209</v>
      </c>
    </row>
    <row r="2926" spans="2:51" s="15" customFormat="1">
      <c r="B2926" s="246"/>
      <c r="C2926" s="247"/>
      <c r="D2926" s="214" t="s">
        <v>555</v>
      </c>
      <c r="E2926" s="248" t="s">
        <v>1</v>
      </c>
      <c r="F2926" s="249" t="s">
        <v>3388</v>
      </c>
      <c r="G2926" s="247"/>
      <c r="H2926" s="248" t="s">
        <v>1</v>
      </c>
      <c r="I2926" s="250"/>
      <c r="J2926" s="247"/>
      <c r="K2926" s="247"/>
      <c r="L2926" s="251"/>
      <c r="M2926" s="252"/>
      <c r="N2926" s="253"/>
      <c r="O2926" s="253"/>
      <c r="P2926" s="253"/>
      <c r="Q2926" s="253"/>
      <c r="R2926" s="253"/>
      <c r="S2926" s="253"/>
      <c r="T2926" s="254"/>
      <c r="AT2926" s="255" t="s">
        <v>555</v>
      </c>
      <c r="AU2926" s="255" t="s">
        <v>87</v>
      </c>
      <c r="AV2926" s="15" t="s">
        <v>85</v>
      </c>
      <c r="AW2926" s="15" t="s">
        <v>32</v>
      </c>
      <c r="AX2926" s="15" t="s">
        <v>77</v>
      </c>
      <c r="AY2926" s="255" t="s">
        <v>209</v>
      </c>
    </row>
    <row r="2927" spans="2:51" s="13" customFormat="1">
      <c r="B2927" s="212"/>
      <c r="C2927" s="213"/>
      <c r="D2927" s="214" t="s">
        <v>555</v>
      </c>
      <c r="E2927" s="215" t="s">
        <v>1</v>
      </c>
      <c r="F2927" s="216" t="s">
        <v>3389</v>
      </c>
      <c r="G2927" s="213"/>
      <c r="H2927" s="217">
        <v>33.630000000000003</v>
      </c>
      <c r="I2927" s="218"/>
      <c r="J2927" s="213"/>
      <c r="K2927" s="213"/>
      <c r="L2927" s="219"/>
      <c r="M2927" s="220"/>
      <c r="N2927" s="221"/>
      <c r="O2927" s="221"/>
      <c r="P2927" s="221"/>
      <c r="Q2927" s="221"/>
      <c r="R2927" s="221"/>
      <c r="S2927" s="221"/>
      <c r="T2927" s="222"/>
      <c r="AT2927" s="223" t="s">
        <v>555</v>
      </c>
      <c r="AU2927" s="223" t="s">
        <v>87</v>
      </c>
      <c r="AV2927" s="13" t="s">
        <v>87</v>
      </c>
      <c r="AW2927" s="13" t="s">
        <v>32</v>
      </c>
      <c r="AX2927" s="13" t="s">
        <v>77</v>
      </c>
      <c r="AY2927" s="223" t="s">
        <v>209</v>
      </c>
    </row>
    <row r="2928" spans="2:51" s="15" customFormat="1">
      <c r="B2928" s="246"/>
      <c r="C2928" s="247"/>
      <c r="D2928" s="214" t="s">
        <v>555</v>
      </c>
      <c r="E2928" s="248" t="s">
        <v>1</v>
      </c>
      <c r="F2928" s="249" t="s">
        <v>3390</v>
      </c>
      <c r="G2928" s="247"/>
      <c r="H2928" s="248" t="s">
        <v>1</v>
      </c>
      <c r="I2928" s="250"/>
      <c r="J2928" s="247"/>
      <c r="K2928" s="247"/>
      <c r="L2928" s="251"/>
      <c r="M2928" s="252"/>
      <c r="N2928" s="253"/>
      <c r="O2928" s="253"/>
      <c r="P2928" s="253"/>
      <c r="Q2928" s="253"/>
      <c r="R2928" s="253"/>
      <c r="S2928" s="253"/>
      <c r="T2928" s="254"/>
      <c r="AT2928" s="255" t="s">
        <v>555</v>
      </c>
      <c r="AU2928" s="255" t="s">
        <v>87</v>
      </c>
      <c r="AV2928" s="15" t="s">
        <v>85</v>
      </c>
      <c r="AW2928" s="15" t="s">
        <v>32</v>
      </c>
      <c r="AX2928" s="15" t="s">
        <v>77</v>
      </c>
      <c r="AY2928" s="255" t="s">
        <v>209</v>
      </c>
    </row>
    <row r="2929" spans="2:51" s="13" customFormat="1">
      <c r="B2929" s="212"/>
      <c r="C2929" s="213"/>
      <c r="D2929" s="214" t="s">
        <v>555</v>
      </c>
      <c r="E2929" s="215" t="s">
        <v>1</v>
      </c>
      <c r="F2929" s="216" t="s">
        <v>1667</v>
      </c>
      <c r="G2929" s="213"/>
      <c r="H2929" s="217">
        <v>7.48</v>
      </c>
      <c r="I2929" s="218"/>
      <c r="J2929" s="213"/>
      <c r="K2929" s="213"/>
      <c r="L2929" s="219"/>
      <c r="M2929" s="220"/>
      <c r="N2929" s="221"/>
      <c r="O2929" s="221"/>
      <c r="P2929" s="221"/>
      <c r="Q2929" s="221"/>
      <c r="R2929" s="221"/>
      <c r="S2929" s="221"/>
      <c r="T2929" s="222"/>
      <c r="AT2929" s="223" t="s">
        <v>555</v>
      </c>
      <c r="AU2929" s="223" t="s">
        <v>87</v>
      </c>
      <c r="AV2929" s="13" t="s">
        <v>87</v>
      </c>
      <c r="AW2929" s="13" t="s">
        <v>32</v>
      </c>
      <c r="AX2929" s="13" t="s">
        <v>77</v>
      </c>
      <c r="AY2929" s="223" t="s">
        <v>209</v>
      </c>
    </row>
    <row r="2930" spans="2:51" s="15" customFormat="1">
      <c r="B2930" s="246"/>
      <c r="C2930" s="247"/>
      <c r="D2930" s="214" t="s">
        <v>555</v>
      </c>
      <c r="E2930" s="248" t="s">
        <v>1</v>
      </c>
      <c r="F2930" s="249" t="s">
        <v>3391</v>
      </c>
      <c r="G2930" s="247"/>
      <c r="H2930" s="248" t="s">
        <v>1</v>
      </c>
      <c r="I2930" s="250"/>
      <c r="J2930" s="247"/>
      <c r="K2930" s="247"/>
      <c r="L2930" s="251"/>
      <c r="M2930" s="252"/>
      <c r="N2930" s="253"/>
      <c r="O2930" s="253"/>
      <c r="P2930" s="253"/>
      <c r="Q2930" s="253"/>
      <c r="R2930" s="253"/>
      <c r="S2930" s="253"/>
      <c r="T2930" s="254"/>
      <c r="AT2930" s="255" t="s">
        <v>555</v>
      </c>
      <c r="AU2930" s="255" t="s">
        <v>87</v>
      </c>
      <c r="AV2930" s="15" t="s">
        <v>85</v>
      </c>
      <c r="AW2930" s="15" t="s">
        <v>32</v>
      </c>
      <c r="AX2930" s="15" t="s">
        <v>77</v>
      </c>
      <c r="AY2930" s="255" t="s">
        <v>209</v>
      </c>
    </row>
    <row r="2931" spans="2:51" s="13" customFormat="1">
      <c r="B2931" s="212"/>
      <c r="C2931" s="213"/>
      <c r="D2931" s="214" t="s">
        <v>555</v>
      </c>
      <c r="E2931" s="215" t="s">
        <v>1</v>
      </c>
      <c r="F2931" s="216" t="s">
        <v>1903</v>
      </c>
      <c r="G2931" s="213"/>
      <c r="H2931" s="217">
        <v>5.26</v>
      </c>
      <c r="I2931" s="218"/>
      <c r="J2931" s="213"/>
      <c r="K2931" s="213"/>
      <c r="L2931" s="219"/>
      <c r="M2931" s="220"/>
      <c r="N2931" s="221"/>
      <c r="O2931" s="221"/>
      <c r="P2931" s="221"/>
      <c r="Q2931" s="221"/>
      <c r="R2931" s="221"/>
      <c r="S2931" s="221"/>
      <c r="T2931" s="222"/>
      <c r="AT2931" s="223" t="s">
        <v>555</v>
      </c>
      <c r="AU2931" s="223" t="s">
        <v>87</v>
      </c>
      <c r="AV2931" s="13" t="s">
        <v>87</v>
      </c>
      <c r="AW2931" s="13" t="s">
        <v>32</v>
      </c>
      <c r="AX2931" s="13" t="s">
        <v>77</v>
      </c>
      <c r="AY2931" s="223" t="s">
        <v>209</v>
      </c>
    </row>
    <row r="2932" spans="2:51" s="15" customFormat="1">
      <c r="B2932" s="246"/>
      <c r="C2932" s="247"/>
      <c r="D2932" s="214" t="s">
        <v>555</v>
      </c>
      <c r="E2932" s="248" t="s">
        <v>1</v>
      </c>
      <c r="F2932" s="249" t="s">
        <v>3392</v>
      </c>
      <c r="G2932" s="247"/>
      <c r="H2932" s="248" t="s">
        <v>1</v>
      </c>
      <c r="I2932" s="250"/>
      <c r="J2932" s="247"/>
      <c r="K2932" s="247"/>
      <c r="L2932" s="251"/>
      <c r="M2932" s="252"/>
      <c r="N2932" s="253"/>
      <c r="O2932" s="253"/>
      <c r="P2932" s="253"/>
      <c r="Q2932" s="253"/>
      <c r="R2932" s="253"/>
      <c r="S2932" s="253"/>
      <c r="T2932" s="254"/>
      <c r="AT2932" s="255" t="s">
        <v>555</v>
      </c>
      <c r="AU2932" s="255" t="s">
        <v>87</v>
      </c>
      <c r="AV2932" s="15" t="s">
        <v>85</v>
      </c>
      <c r="AW2932" s="15" t="s">
        <v>32</v>
      </c>
      <c r="AX2932" s="15" t="s">
        <v>77</v>
      </c>
      <c r="AY2932" s="255" t="s">
        <v>209</v>
      </c>
    </row>
    <row r="2933" spans="2:51" s="13" customFormat="1">
      <c r="B2933" s="212"/>
      <c r="C2933" s="213"/>
      <c r="D2933" s="214" t="s">
        <v>555</v>
      </c>
      <c r="E2933" s="215" t="s">
        <v>1</v>
      </c>
      <c r="F2933" s="216" t="s">
        <v>3393</v>
      </c>
      <c r="G2933" s="213"/>
      <c r="H2933" s="217">
        <v>17.940000000000001</v>
      </c>
      <c r="I2933" s="218"/>
      <c r="J2933" s="213"/>
      <c r="K2933" s="213"/>
      <c r="L2933" s="219"/>
      <c r="M2933" s="220"/>
      <c r="N2933" s="221"/>
      <c r="O2933" s="221"/>
      <c r="P2933" s="221"/>
      <c r="Q2933" s="221"/>
      <c r="R2933" s="221"/>
      <c r="S2933" s="221"/>
      <c r="T2933" s="222"/>
      <c r="AT2933" s="223" t="s">
        <v>555</v>
      </c>
      <c r="AU2933" s="223" t="s">
        <v>87</v>
      </c>
      <c r="AV2933" s="13" t="s">
        <v>87</v>
      </c>
      <c r="AW2933" s="13" t="s">
        <v>32</v>
      </c>
      <c r="AX2933" s="13" t="s">
        <v>77</v>
      </c>
      <c r="AY2933" s="223" t="s">
        <v>209</v>
      </c>
    </row>
    <row r="2934" spans="2:51" s="15" customFormat="1">
      <c r="B2934" s="246"/>
      <c r="C2934" s="247"/>
      <c r="D2934" s="214" t="s">
        <v>555</v>
      </c>
      <c r="E2934" s="248" t="s">
        <v>1</v>
      </c>
      <c r="F2934" s="249" t="s">
        <v>3394</v>
      </c>
      <c r="G2934" s="247"/>
      <c r="H2934" s="248" t="s">
        <v>1</v>
      </c>
      <c r="I2934" s="250"/>
      <c r="J2934" s="247"/>
      <c r="K2934" s="247"/>
      <c r="L2934" s="251"/>
      <c r="M2934" s="252"/>
      <c r="N2934" s="253"/>
      <c r="O2934" s="253"/>
      <c r="P2934" s="253"/>
      <c r="Q2934" s="253"/>
      <c r="R2934" s="253"/>
      <c r="S2934" s="253"/>
      <c r="T2934" s="254"/>
      <c r="AT2934" s="255" t="s">
        <v>555</v>
      </c>
      <c r="AU2934" s="255" t="s">
        <v>87</v>
      </c>
      <c r="AV2934" s="15" t="s">
        <v>85</v>
      </c>
      <c r="AW2934" s="15" t="s">
        <v>32</v>
      </c>
      <c r="AX2934" s="15" t="s">
        <v>77</v>
      </c>
      <c r="AY2934" s="255" t="s">
        <v>209</v>
      </c>
    </row>
    <row r="2935" spans="2:51" s="13" customFormat="1">
      <c r="B2935" s="212"/>
      <c r="C2935" s="213"/>
      <c r="D2935" s="214" t="s">
        <v>555</v>
      </c>
      <c r="E2935" s="215" t="s">
        <v>1</v>
      </c>
      <c r="F2935" s="216" t="s">
        <v>1496</v>
      </c>
      <c r="G2935" s="213"/>
      <c r="H2935" s="217">
        <v>16.91</v>
      </c>
      <c r="I2935" s="218"/>
      <c r="J2935" s="213"/>
      <c r="K2935" s="213"/>
      <c r="L2935" s="219"/>
      <c r="M2935" s="220"/>
      <c r="N2935" s="221"/>
      <c r="O2935" s="221"/>
      <c r="P2935" s="221"/>
      <c r="Q2935" s="221"/>
      <c r="R2935" s="221"/>
      <c r="S2935" s="221"/>
      <c r="T2935" s="222"/>
      <c r="AT2935" s="223" t="s">
        <v>555</v>
      </c>
      <c r="AU2935" s="223" t="s">
        <v>87</v>
      </c>
      <c r="AV2935" s="13" t="s">
        <v>87</v>
      </c>
      <c r="AW2935" s="13" t="s">
        <v>32</v>
      </c>
      <c r="AX2935" s="13" t="s">
        <v>77</v>
      </c>
      <c r="AY2935" s="223" t="s">
        <v>209</v>
      </c>
    </row>
    <row r="2936" spans="2:51" s="15" customFormat="1">
      <c r="B2936" s="246"/>
      <c r="C2936" s="247"/>
      <c r="D2936" s="214" t="s">
        <v>555</v>
      </c>
      <c r="E2936" s="248" t="s">
        <v>1</v>
      </c>
      <c r="F2936" s="249" t="s">
        <v>3394</v>
      </c>
      <c r="G2936" s="247"/>
      <c r="H2936" s="248" t="s">
        <v>1</v>
      </c>
      <c r="I2936" s="250"/>
      <c r="J2936" s="247"/>
      <c r="K2936" s="247"/>
      <c r="L2936" s="251"/>
      <c r="M2936" s="252"/>
      <c r="N2936" s="253"/>
      <c r="O2936" s="253"/>
      <c r="P2936" s="253"/>
      <c r="Q2936" s="253"/>
      <c r="R2936" s="253"/>
      <c r="S2936" s="253"/>
      <c r="T2936" s="254"/>
      <c r="AT2936" s="255" t="s">
        <v>555</v>
      </c>
      <c r="AU2936" s="255" t="s">
        <v>87</v>
      </c>
      <c r="AV2936" s="15" t="s">
        <v>85</v>
      </c>
      <c r="AW2936" s="15" t="s">
        <v>32</v>
      </c>
      <c r="AX2936" s="15" t="s">
        <v>77</v>
      </c>
      <c r="AY2936" s="255" t="s">
        <v>209</v>
      </c>
    </row>
    <row r="2937" spans="2:51" s="13" customFormat="1">
      <c r="B2937" s="212"/>
      <c r="C2937" s="213"/>
      <c r="D2937" s="214" t="s">
        <v>555</v>
      </c>
      <c r="E2937" s="215" t="s">
        <v>1</v>
      </c>
      <c r="F2937" s="216" t="s">
        <v>3360</v>
      </c>
      <c r="G2937" s="213"/>
      <c r="H2937" s="217">
        <v>5.0599999999999996</v>
      </c>
      <c r="I2937" s="218"/>
      <c r="J2937" s="213"/>
      <c r="K2937" s="213"/>
      <c r="L2937" s="219"/>
      <c r="M2937" s="220"/>
      <c r="N2937" s="221"/>
      <c r="O2937" s="221"/>
      <c r="P2937" s="221"/>
      <c r="Q2937" s="221"/>
      <c r="R2937" s="221"/>
      <c r="S2937" s="221"/>
      <c r="T2937" s="222"/>
      <c r="AT2937" s="223" t="s">
        <v>555</v>
      </c>
      <c r="AU2937" s="223" t="s">
        <v>87</v>
      </c>
      <c r="AV2937" s="13" t="s">
        <v>87</v>
      </c>
      <c r="AW2937" s="13" t="s">
        <v>32</v>
      </c>
      <c r="AX2937" s="13" t="s">
        <v>77</v>
      </c>
      <c r="AY2937" s="223" t="s">
        <v>209</v>
      </c>
    </row>
    <row r="2938" spans="2:51" s="15" customFormat="1">
      <c r="B2938" s="246"/>
      <c r="C2938" s="247"/>
      <c r="D2938" s="214" t="s">
        <v>555</v>
      </c>
      <c r="E2938" s="248" t="s">
        <v>1</v>
      </c>
      <c r="F2938" s="249" t="s">
        <v>3395</v>
      </c>
      <c r="G2938" s="247"/>
      <c r="H2938" s="248" t="s">
        <v>1</v>
      </c>
      <c r="I2938" s="250"/>
      <c r="J2938" s="247"/>
      <c r="K2938" s="247"/>
      <c r="L2938" s="251"/>
      <c r="M2938" s="252"/>
      <c r="N2938" s="253"/>
      <c r="O2938" s="253"/>
      <c r="P2938" s="253"/>
      <c r="Q2938" s="253"/>
      <c r="R2938" s="253"/>
      <c r="S2938" s="253"/>
      <c r="T2938" s="254"/>
      <c r="AT2938" s="255" t="s">
        <v>555</v>
      </c>
      <c r="AU2938" s="255" t="s">
        <v>87</v>
      </c>
      <c r="AV2938" s="15" t="s">
        <v>85</v>
      </c>
      <c r="AW2938" s="15" t="s">
        <v>32</v>
      </c>
      <c r="AX2938" s="15" t="s">
        <v>77</v>
      </c>
      <c r="AY2938" s="255" t="s">
        <v>209</v>
      </c>
    </row>
    <row r="2939" spans="2:51" s="13" customFormat="1">
      <c r="B2939" s="212"/>
      <c r="C2939" s="213"/>
      <c r="D2939" s="214" t="s">
        <v>555</v>
      </c>
      <c r="E2939" s="215" t="s">
        <v>1</v>
      </c>
      <c r="F2939" s="216" t="s">
        <v>1592</v>
      </c>
      <c r="G2939" s="213"/>
      <c r="H2939" s="217">
        <v>2.95</v>
      </c>
      <c r="I2939" s="218"/>
      <c r="J2939" s="213"/>
      <c r="K2939" s="213"/>
      <c r="L2939" s="219"/>
      <c r="M2939" s="220"/>
      <c r="N2939" s="221"/>
      <c r="O2939" s="221"/>
      <c r="P2939" s="221"/>
      <c r="Q2939" s="221"/>
      <c r="R2939" s="221"/>
      <c r="S2939" s="221"/>
      <c r="T2939" s="222"/>
      <c r="AT2939" s="223" t="s">
        <v>555</v>
      </c>
      <c r="AU2939" s="223" t="s">
        <v>87</v>
      </c>
      <c r="AV2939" s="13" t="s">
        <v>87</v>
      </c>
      <c r="AW2939" s="13" t="s">
        <v>32</v>
      </c>
      <c r="AX2939" s="13" t="s">
        <v>77</v>
      </c>
      <c r="AY2939" s="223" t="s">
        <v>209</v>
      </c>
    </row>
    <row r="2940" spans="2:51" s="15" customFormat="1">
      <c r="B2940" s="246"/>
      <c r="C2940" s="247"/>
      <c r="D2940" s="214" t="s">
        <v>555</v>
      </c>
      <c r="E2940" s="248" t="s">
        <v>1</v>
      </c>
      <c r="F2940" s="249" t="s">
        <v>3396</v>
      </c>
      <c r="G2940" s="247"/>
      <c r="H2940" s="248" t="s">
        <v>1</v>
      </c>
      <c r="I2940" s="250"/>
      <c r="J2940" s="247"/>
      <c r="K2940" s="247"/>
      <c r="L2940" s="251"/>
      <c r="M2940" s="252"/>
      <c r="N2940" s="253"/>
      <c r="O2940" s="253"/>
      <c r="P2940" s="253"/>
      <c r="Q2940" s="253"/>
      <c r="R2940" s="253"/>
      <c r="S2940" s="253"/>
      <c r="T2940" s="254"/>
      <c r="AT2940" s="255" t="s">
        <v>555</v>
      </c>
      <c r="AU2940" s="255" t="s">
        <v>87</v>
      </c>
      <c r="AV2940" s="15" t="s">
        <v>85</v>
      </c>
      <c r="AW2940" s="15" t="s">
        <v>32</v>
      </c>
      <c r="AX2940" s="15" t="s">
        <v>77</v>
      </c>
      <c r="AY2940" s="255" t="s">
        <v>209</v>
      </c>
    </row>
    <row r="2941" spans="2:51" s="13" customFormat="1">
      <c r="B2941" s="212"/>
      <c r="C2941" s="213"/>
      <c r="D2941" s="214" t="s">
        <v>555</v>
      </c>
      <c r="E2941" s="215" t="s">
        <v>1</v>
      </c>
      <c r="F2941" s="216" t="s">
        <v>1854</v>
      </c>
      <c r="G2941" s="213"/>
      <c r="H2941" s="217">
        <v>15.2</v>
      </c>
      <c r="I2941" s="218"/>
      <c r="J2941" s="213"/>
      <c r="K2941" s="213"/>
      <c r="L2941" s="219"/>
      <c r="M2941" s="220"/>
      <c r="N2941" s="221"/>
      <c r="O2941" s="221"/>
      <c r="P2941" s="221"/>
      <c r="Q2941" s="221"/>
      <c r="R2941" s="221"/>
      <c r="S2941" s="221"/>
      <c r="T2941" s="222"/>
      <c r="AT2941" s="223" t="s">
        <v>555</v>
      </c>
      <c r="AU2941" s="223" t="s">
        <v>87</v>
      </c>
      <c r="AV2941" s="13" t="s">
        <v>87</v>
      </c>
      <c r="AW2941" s="13" t="s">
        <v>32</v>
      </c>
      <c r="AX2941" s="13" t="s">
        <v>77</v>
      </c>
      <c r="AY2941" s="223" t="s">
        <v>209</v>
      </c>
    </row>
    <row r="2942" spans="2:51" s="15" customFormat="1">
      <c r="B2942" s="246"/>
      <c r="C2942" s="247"/>
      <c r="D2942" s="214" t="s">
        <v>555</v>
      </c>
      <c r="E2942" s="248" t="s">
        <v>1</v>
      </c>
      <c r="F2942" s="249" t="s">
        <v>3397</v>
      </c>
      <c r="G2942" s="247"/>
      <c r="H2942" s="248" t="s">
        <v>1</v>
      </c>
      <c r="I2942" s="250"/>
      <c r="J2942" s="247"/>
      <c r="K2942" s="247"/>
      <c r="L2942" s="251"/>
      <c r="M2942" s="252"/>
      <c r="N2942" s="253"/>
      <c r="O2942" s="253"/>
      <c r="P2942" s="253"/>
      <c r="Q2942" s="253"/>
      <c r="R2942" s="253"/>
      <c r="S2942" s="253"/>
      <c r="T2942" s="254"/>
      <c r="AT2942" s="255" t="s">
        <v>555</v>
      </c>
      <c r="AU2942" s="255" t="s">
        <v>87</v>
      </c>
      <c r="AV2942" s="15" t="s">
        <v>85</v>
      </c>
      <c r="AW2942" s="15" t="s">
        <v>32</v>
      </c>
      <c r="AX2942" s="15" t="s">
        <v>77</v>
      </c>
      <c r="AY2942" s="255" t="s">
        <v>209</v>
      </c>
    </row>
    <row r="2943" spans="2:51" s="13" customFormat="1">
      <c r="B2943" s="212"/>
      <c r="C2943" s="213"/>
      <c r="D2943" s="214" t="s">
        <v>555</v>
      </c>
      <c r="E2943" s="215" t="s">
        <v>1</v>
      </c>
      <c r="F2943" s="216" t="s">
        <v>1892</v>
      </c>
      <c r="G2943" s="213"/>
      <c r="H2943" s="217">
        <v>20.010000000000002</v>
      </c>
      <c r="I2943" s="218"/>
      <c r="J2943" s="213"/>
      <c r="K2943" s="213"/>
      <c r="L2943" s="219"/>
      <c r="M2943" s="220"/>
      <c r="N2943" s="221"/>
      <c r="O2943" s="221"/>
      <c r="P2943" s="221"/>
      <c r="Q2943" s="221"/>
      <c r="R2943" s="221"/>
      <c r="S2943" s="221"/>
      <c r="T2943" s="222"/>
      <c r="AT2943" s="223" t="s">
        <v>555</v>
      </c>
      <c r="AU2943" s="223" t="s">
        <v>87</v>
      </c>
      <c r="AV2943" s="13" t="s">
        <v>87</v>
      </c>
      <c r="AW2943" s="13" t="s">
        <v>32</v>
      </c>
      <c r="AX2943" s="13" t="s">
        <v>77</v>
      </c>
      <c r="AY2943" s="223" t="s">
        <v>209</v>
      </c>
    </row>
    <row r="2944" spans="2:51" s="15" customFormat="1">
      <c r="B2944" s="246"/>
      <c r="C2944" s="247"/>
      <c r="D2944" s="214" t="s">
        <v>555</v>
      </c>
      <c r="E2944" s="248" t="s">
        <v>1</v>
      </c>
      <c r="F2944" s="249" t="s">
        <v>3398</v>
      </c>
      <c r="G2944" s="247"/>
      <c r="H2944" s="248" t="s">
        <v>1</v>
      </c>
      <c r="I2944" s="250"/>
      <c r="J2944" s="247"/>
      <c r="K2944" s="247"/>
      <c r="L2944" s="251"/>
      <c r="M2944" s="252"/>
      <c r="N2944" s="253"/>
      <c r="O2944" s="253"/>
      <c r="P2944" s="253"/>
      <c r="Q2944" s="253"/>
      <c r="R2944" s="253"/>
      <c r="S2944" s="253"/>
      <c r="T2944" s="254"/>
      <c r="AT2944" s="255" t="s">
        <v>555</v>
      </c>
      <c r="AU2944" s="255" t="s">
        <v>87</v>
      </c>
      <c r="AV2944" s="15" t="s">
        <v>85</v>
      </c>
      <c r="AW2944" s="15" t="s">
        <v>32</v>
      </c>
      <c r="AX2944" s="15" t="s">
        <v>77</v>
      </c>
      <c r="AY2944" s="255" t="s">
        <v>209</v>
      </c>
    </row>
    <row r="2945" spans="2:51" s="13" customFormat="1">
      <c r="B2945" s="212"/>
      <c r="C2945" s="213"/>
      <c r="D2945" s="214" t="s">
        <v>555</v>
      </c>
      <c r="E2945" s="215" t="s">
        <v>1</v>
      </c>
      <c r="F2945" s="216" t="s">
        <v>3399</v>
      </c>
      <c r="G2945" s="213"/>
      <c r="H2945" s="217">
        <v>22.57</v>
      </c>
      <c r="I2945" s="218"/>
      <c r="J2945" s="213"/>
      <c r="K2945" s="213"/>
      <c r="L2945" s="219"/>
      <c r="M2945" s="220"/>
      <c r="N2945" s="221"/>
      <c r="O2945" s="221"/>
      <c r="P2945" s="221"/>
      <c r="Q2945" s="221"/>
      <c r="R2945" s="221"/>
      <c r="S2945" s="221"/>
      <c r="T2945" s="222"/>
      <c r="AT2945" s="223" t="s">
        <v>555</v>
      </c>
      <c r="AU2945" s="223" t="s">
        <v>87</v>
      </c>
      <c r="AV2945" s="13" t="s">
        <v>87</v>
      </c>
      <c r="AW2945" s="13" t="s">
        <v>32</v>
      </c>
      <c r="AX2945" s="13" t="s">
        <v>77</v>
      </c>
      <c r="AY2945" s="223" t="s">
        <v>209</v>
      </c>
    </row>
    <row r="2946" spans="2:51" s="15" customFormat="1">
      <c r="B2946" s="246"/>
      <c r="C2946" s="247"/>
      <c r="D2946" s="214" t="s">
        <v>555</v>
      </c>
      <c r="E2946" s="248" t="s">
        <v>1</v>
      </c>
      <c r="F2946" s="249" t="s">
        <v>3400</v>
      </c>
      <c r="G2946" s="247"/>
      <c r="H2946" s="248" t="s">
        <v>1</v>
      </c>
      <c r="I2946" s="250"/>
      <c r="J2946" s="247"/>
      <c r="K2946" s="247"/>
      <c r="L2946" s="251"/>
      <c r="M2946" s="252"/>
      <c r="N2946" s="253"/>
      <c r="O2946" s="253"/>
      <c r="P2946" s="253"/>
      <c r="Q2946" s="253"/>
      <c r="R2946" s="253"/>
      <c r="S2946" s="253"/>
      <c r="T2946" s="254"/>
      <c r="AT2946" s="255" t="s">
        <v>555</v>
      </c>
      <c r="AU2946" s="255" t="s">
        <v>87</v>
      </c>
      <c r="AV2946" s="15" t="s">
        <v>85</v>
      </c>
      <c r="AW2946" s="15" t="s">
        <v>32</v>
      </c>
      <c r="AX2946" s="15" t="s">
        <v>77</v>
      </c>
      <c r="AY2946" s="255" t="s">
        <v>209</v>
      </c>
    </row>
    <row r="2947" spans="2:51" s="13" customFormat="1">
      <c r="B2947" s="212"/>
      <c r="C2947" s="213"/>
      <c r="D2947" s="214" t="s">
        <v>555</v>
      </c>
      <c r="E2947" s="215" t="s">
        <v>1</v>
      </c>
      <c r="F2947" s="216" t="s">
        <v>1984</v>
      </c>
      <c r="G2947" s="213"/>
      <c r="H2947" s="217">
        <v>29.36</v>
      </c>
      <c r="I2947" s="218"/>
      <c r="J2947" s="213"/>
      <c r="K2947" s="213"/>
      <c r="L2947" s="219"/>
      <c r="M2947" s="220"/>
      <c r="N2947" s="221"/>
      <c r="O2947" s="221"/>
      <c r="P2947" s="221"/>
      <c r="Q2947" s="221"/>
      <c r="R2947" s="221"/>
      <c r="S2947" s="221"/>
      <c r="T2947" s="222"/>
      <c r="AT2947" s="223" t="s">
        <v>555</v>
      </c>
      <c r="AU2947" s="223" t="s">
        <v>87</v>
      </c>
      <c r="AV2947" s="13" t="s">
        <v>87</v>
      </c>
      <c r="AW2947" s="13" t="s">
        <v>32</v>
      </c>
      <c r="AX2947" s="13" t="s">
        <v>77</v>
      </c>
      <c r="AY2947" s="223" t="s">
        <v>209</v>
      </c>
    </row>
    <row r="2948" spans="2:51" s="15" customFormat="1">
      <c r="B2948" s="246"/>
      <c r="C2948" s="247"/>
      <c r="D2948" s="214" t="s">
        <v>555</v>
      </c>
      <c r="E2948" s="248" t="s">
        <v>1</v>
      </c>
      <c r="F2948" s="249" t="s">
        <v>3401</v>
      </c>
      <c r="G2948" s="247"/>
      <c r="H2948" s="248" t="s">
        <v>1</v>
      </c>
      <c r="I2948" s="250"/>
      <c r="J2948" s="247"/>
      <c r="K2948" s="247"/>
      <c r="L2948" s="251"/>
      <c r="M2948" s="252"/>
      <c r="N2948" s="253"/>
      <c r="O2948" s="253"/>
      <c r="P2948" s="253"/>
      <c r="Q2948" s="253"/>
      <c r="R2948" s="253"/>
      <c r="S2948" s="253"/>
      <c r="T2948" s="254"/>
      <c r="AT2948" s="255" t="s">
        <v>555</v>
      </c>
      <c r="AU2948" s="255" t="s">
        <v>87</v>
      </c>
      <c r="AV2948" s="15" t="s">
        <v>85</v>
      </c>
      <c r="AW2948" s="15" t="s">
        <v>32</v>
      </c>
      <c r="AX2948" s="15" t="s">
        <v>77</v>
      </c>
      <c r="AY2948" s="255" t="s">
        <v>209</v>
      </c>
    </row>
    <row r="2949" spans="2:51" s="13" customFormat="1">
      <c r="B2949" s="212"/>
      <c r="C2949" s="213"/>
      <c r="D2949" s="214" t="s">
        <v>555</v>
      </c>
      <c r="E2949" s="215" t="s">
        <v>1</v>
      </c>
      <c r="F2949" s="216" t="s">
        <v>3402</v>
      </c>
      <c r="G2949" s="213"/>
      <c r="H2949" s="217">
        <v>38.630000000000003</v>
      </c>
      <c r="I2949" s="218"/>
      <c r="J2949" s="213"/>
      <c r="K2949" s="213"/>
      <c r="L2949" s="219"/>
      <c r="M2949" s="220"/>
      <c r="N2949" s="221"/>
      <c r="O2949" s="221"/>
      <c r="P2949" s="221"/>
      <c r="Q2949" s="221"/>
      <c r="R2949" s="221"/>
      <c r="S2949" s="221"/>
      <c r="T2949" s="222"/>
      <c r="AT2949" s="223" t="s">
        <v>555</v>
      </c>
      <c r="AU2949" s="223" t="s">
        <v>87</v>
      </c>
      <c r="AV2949" s="13" t="s">
        <v>87</v>
      </c>
      <c r="AW2949" s="13" t="s">
        <v>32</v>
      </c>
      <c r="AX2949" s="13" t="s">
        <v>77</v>
      </c>
      <c r="AY2949" s="223" t="s">
        <v>209</v>
      </c>
    </row>
    <row r="2950" spans="2:51" s="15" customFormat="1">
      <c r="B2950" s="246"/>
      <c r="C2950" s="247"/>
      <c r="D2950" s="214" t="s">
        <v>555</v>
      </c>
      <c r="E2950" s="248" t="s">
        <v>1</v>
      </c>
      <c r="F2950" s="249" t="s">
        <v>3403</v>
      </c>
      <c r="G2950" s="247"/>
      <c r="H2950" s="248" t="s">
        <v>1</v>
      </c>
      <c r="I2950" s="250"/>
      <c r="J2950" s="247"/>
      <c r="K2950" s="247"/>
      <c r="L2950" s="251"/>
      <c r="M2950" s="252"/>
      <c r="N2950" s="253"/>
      <c r="O2950" s="253"/>
      <c r="P2950" s="253"/>
      <c r="Q2950" s="253"/>
      <c r="R2950" s="253"/>
      <c r="S2950" s="253"/>
      <c r="T2950" s="254"/>
      <c r="AT2950" s="255" t="s">
        <v>555</v>
      </c>
      <c r="AU2950" s="255" t="s">
        <v>87</v>
      </c>
      <c r="AV2950" s="15" t="s">
        <v>85</v>
      </c>
      <c r="AW2950" s="15" t="s">
        <v>32</v>
      </c>
      <c r="AX2950" s="15" t="s">
        <v>77</v>
      </c>
      <c r="AY2950" s="255" t="s">
        <v>209</v>
      </c>
    </row>
    <row r="2951" spans="2:51" s="13" customFormat="1">
      <c r="B2951" s="212"/>
      <c r="C2951" s="213"/>
      <c r="D2951" s="214" t="s">
        <v>555</v>
      </c>
      <c r="E2951" s="215" t="s">
        <v>1</v>
      </c>
      <c r="F2951" s="216" t="s">
        <v>3404</v>
      </c>
      <c r="G2951" s="213"/>
      <c r="H2951" s="217">
        <v>7.7</v>
      </c>
      <c r="I2951" s="218"/>
      <c r="J2951" s="213"/>
      <c r="K2951" s="213"/>
      <c r="L2951" s="219"/>
      <c r="M2951" s="220"/>
      <c r="N2951" s="221"/>
      <c r="O2951" s="221"/>
      <c r="P2951" s="221"/>
      <c r="Q2951" s="221"/>
      <c r="R2951" s="221"/>
      <c r="S2951" s="221"/>
      <c r="T2951" s="222"/>
      <c r="AT2951" s="223" t="s">
        <v>555</v>
      </c>
      <c r="AU2951" s="223" t="s">
        <v>87</v>
      </c>
      <c r="AV2951" s="13" t="s">
        <v>87</v>
      </c>
      <c r="AW2951" s="13" t="s">
        <v>32</v>
      </c>
      <c r="AX2951" s="13" t="s">
        <v>77</v>
      </c>
      <c r="AY2951" s="223" t="s">
        <v>209</v>
      </c>
    </row>
    <row r="2952" spans="2:51" s="15" customFormat="1">
      <c r="B2952" s="246"/>
      <c r="C2952" s="247"/>
      <c r="D2952" s="214" t="s">
        <v>555</v>
      </c>
      <c r="E2952" s="248" t="s">
        <v>1</v>
      </c>
      <c r="F2952" s="249" t="s">
        <v>3405</v>
      </c>
      <c r="G2952" s="247"/>
      <c r="H2952" s="248" t="s">
        <v>1</v>
      </c>
      <c r="I2952" s="250"/>
      <c r="J2952" s="247"/>
      <c r="K2952" s="247"/>
      <c r="L2952" s="251"/>
      <c r="M2952" s="252"/>
      <c r="N2952" s="253"/>
      <c r="O2952" s="253"/>
      <c r="P2952" s="253"/>
      <c r="Q2952" s="253"/>
      <c r="R2952" s="253"/>
      <c r="S2952" s="253"/>
      <c r="T2952" s="254"/>
      <c r="AT2952" s="255" t="s">
        <v>555</v>
      </c>
      <c r="AU2952" s="255" t="s">
        <v>87</v>
      </c>
      <c r="AV2952" s="15" t="s">
        <v>85</v>
      </c>
      <c r="AW2952" s="15" t="s">
        <v>32</v>
      </c>
      <c r="AX2952" s="15" t="s">
        <v>77</v>
      </c>
      <c r="AY2952" s="255" t="s">
        <v>209</v>
      </c>
    </row>
    <row r="2953" spans="2:51" s="13" customFormat="1">
      <c r="B2953" s="212"/>
      <c r="C2953" s="213"/>
      <c r="D2953" s="214" t="s">
        <v>555</v>
      </c>
      <c r="E2953" s="215" t="s">
        <v>1</v>
      </c>
      <c r="F2953" s="216" t="s">
        <v>3406</v>
      </c>
      <c r="G2953" s="213"/>
      <c r="H2953" s="217">
        <v>60.39</v>
      </c>
      <c r="I2953" s="218"/>
      <c r="J2953" s="213"/>
      <c r="K2953" s="213"/>
      <c r="L2953" s="219"/>
      <c r="M2953" s="220"/>
      <c r="N2953" s="221"/>
      <c r="O2953" s="221"/>
      <c r="P2953" s="221"/>
      <c r="Q2953" s="221"/>
      <c r="R2953" s="221"/>
      <c r="S2953" s="221"/>
      <c r="T2953" s="222"/>
      <c r="AT2953" s="223" t="s">
        <v>555</v>
      </c>
      <c r="AU2953" s="223" t="s">
        <v>87</v>
      </c>
      <c r="AV2953" s="13" t="s">
        <v>87</v>
      </c>
      <c r="AW2953" s="13" t="s">
        <v>32</v>
      </c>
      <c r="AX2953" s="13" t="s">
        <v>77</v>
      </c>
      <c r="AY2953" s="223" t="s">
        <v>209</v>
      </c>
    </row>
    <row r="2954" spans="2:51" s="15" customFormat="1">
      <c r="B2954" s="246"/>
      <c r="C2954" s="247"/>
      <c r="D2954" s="214" t="s">
        <v>555</v>
      </c>
      <c r="E2954" s="248" t="s">
        <v>1</v>
      </c>
      <c r="F2954" s="249" t="s">
        <v>3407</v>
      </c>
      <c r="G2954" s="247"/>
      <c r="H2954" s="248" t="s">
        <v>1</v>
      </c>
      <c r="I2954" s="250"/>
      <c r="J2954" s="247"/>
      <c r="K2954" s="247"/>
      <c r="L2954" s="251"/>
      <c r="M2954" s="252"/>
      <c r="N2954" s="253"/>
      <c r="O2954" s="253"/>
      <c r="P2954" s="253"/>
      <c r="Q2954" s="253"/>
      <c r="R2954" s="253"/>
      <c r="S2954" s="253"/>
      <c r="T2954" s="254"/>
      <c r="AT2954" s="255" t="s">
        <v>555</v>
      </c>
      <c r="AU2954" s="255" t="s">
        <v>87</v>
      </c>
      <c r="AV2954" s="15" t="s">
        <v>85</v>
      </c>
      <c r="AW2954" s="15" t="s">
        <v>32</v>
      </c>
      <c r="AX2954" s="15" t="s">
        <v>77</v>
      </c>
      <c r="AY2954" s="255" t="s">
        <v>209</v>
      </c>
    </row>
    <row r="2955" spans="2:51" s="13" customFormat="1">
      <c r="B2955" s="212"/>
      <c r="C2955" s="213"/>
      <c r="D2955" s="214" t="s">
        <v>555</v>
      </c>
      <c r="E2955" s="215" t="s">
        <v>1</v>
      </c>
      <c r="F2955" s="216" t="s">
        <v>1999</v>
      </c>
      <c r="G2955" s="213"/>
      <c r="H2955" s="217">
        <v>190.36</v>
      </c>
      <c r="I2955" s="218"/>
      <c r="J2955" s="213"/>
      <c r="K2955" s="213"/>
      <c r="L2955" s="219"/>
      <c r="M2955" s="220"/>
      <c r="N2955" s="221"/>
      <c r="O2955" s="221"/>
      <c r="P2955" s="221"/>
      <c r="Q2955" s="221"/>
      <c r="R2955" s="221"/>
      <c r="S2955" s="221"/>
      <c r="T2955" s="222"/>
      <c r="AT2955" s="223" t="s">
        <v>555</v>
      </c>
      <c r="AU2955" s="223" t="s">
        <v>87</v>
      </c>
      <c r="AV2955" s="13" t="s">
        <v>87</v>
      </c>
      <c r="AW2955" s="13" t="s">
        <v>32</v>
      </c>
      <c r="AX2955" s="13" t="s">
        <v>77</v>
      </c>
      <c r="AY2955" s="223" t="s">
        <v>209</v>
      </c>
    </row>
    <row r="2956" spans="2:51" s="15" customFormat="1">
      <c r="B2956" s="246"/>
      <c r="C2956" s="247"/>
      <c r="D2956" s="214" t="s">
        <v>555</v>
      </c>
      <c r="E2956" s="248" t="s">
        <v>1</v>
      </c>
      <c r="F2956" s="249" t="s">
        <v>3408</v>
      </c>
      <c r="G2956" s="247"/>
      <c r="H2956" s="248" t="s">
        <v>1</v>
      </c>
      <c r="I2956" s="250"/>
      <c r="J2956" s="247"/>
      <c r="K2956" s="247"/>
      <c r="L2956" s="251"/>
      <c r="M2956" s="252"/>
      <c r="N2956" s="253"/>
      <c r="O2956" s="253"/>
      <c r="P2956" s="253"/>
      <c r="Q2956" s="253"/>
      <c r="R2956" s="253"/>
      <c r="S2956" s="253"/>
      <c r="T2956" s="254"/>
      <c r="AT2956" s="255" t="s">
        <v>555</v>
      </c>
      <c r="AU2956" s="255" t="s">
        <v>87</v>
      </c>
      <c r="AV2956" s="15" t="s">
        <v>85</v>
      </c>
      <c r="AW2956" s="15" t="s">
        <v>32</v>
      </c>
      <c r="AX2956" s="15" t="s">
        <v>77</v>
      </c>
      <c r="AY2956" s="255" t="s">
        <v>209</v>
      </c>
    </row>
    <row r="2957" spans="2:51" s="13" customFormat="1">
      <c r="B2957" s="212"/>
      <c r="C2957" s="213"/>
      <c r="D2957" s="214" t="s">
        <v>555</v>
      </c>
      <c r="E2957" s="215" t="s">
        <v>1</v>
      </c>
      <c r="F2957" s="216" t="s">
        <v>2016</v>
      </c>
      <c r="G2957" s="213"/>
      <c r="H2957" s="217">
        <v>41.16</v>
      </c>
      <c r="I2957" s="218"/>
      <c r="J2957" s="213"/>
      <c r="K2957" s="213"/>
      <c r="L2957" s="219"/>
      <c r="M2957" s="220"/>
      <c r="N2957" s="221"/>
      <c r="O2957" s="221"/>
      <c r="P2957" s="221"/>
      <c r="Q2957" s="221"/>
      <c r="R2957" s="221"/>
      <c r="S2957" s="221"/>
      <c r="T2957" s="222"/>
      <c r="AT2957" s="223" t="s">
        <v>555</v>
      </c>
      <c r="AU2957" s="223" t="s">
        <v>87</v>
      </c>
      <c r="AV2957" s="13" t="s">
        <v>87</v>
      </c>
      <c r="AW2957" s="13" t="s">
        <v>32</v>
      </c>
      <c r="AX2957" s="13" t="s">
        <v>77</v>
      </c>
      <c r="AY2957" s="223" t="s">
        <v>209</v>
      </c>
    </row>
    <row r="2958" spans="2:51" s="15" customFormat="1">
      <c r="B2958" s="246"/>
      <c r="C2958" s="247"/>
      <c r="D2958" s="214" t="s">
        <v>555</v>
      </c>
      <c r="E2958" s="248" t="s">
        <v>1</v>
      </c>
      <c r="F2958" s="249" t="s">
        <v>3409</v>
      </c>
      <c r="G2958" s="247"/>
      <c r="H2958" s="248" t="s">
        <v>1</v>
      </c>
      <c r="I2958" s="250"/>
      <c r="J2958" s="247"/>
      <c r="K2958" s="247"/>
      <c r="L2958" s="251"/>
      <c r="M2958" s="252"/>
      <c r="N2958" s="253"/>
      <c r="O2958" s="253"/>
      <c r="P2958" s="253"/>
      <c r="Q2958" s="253"/>
      <c r="R2958" s="253"/>
      <c r="S2958" s="253"/>
      <c r="T2958" s="254"/>
      <c r="AT2958" s="255" t="s">
        <v>555</v>
      </c>
      <c r="AU2958" s="255" t="s">
        <v>87</v>
      </c>
      <c r="AV2958" s="15" t="s">
        <v>85</v>
      </c>
      <c r="AW2958" s="15" t="s">
        <v>32</v>
      </c>
      <c r="AX2958" s="15" t="s">
        <v>77</v>
      </c>
      <c r="AY2958" s="255" t="s">
        <v>209</v>
      </c>
    </row>
    <row r="2959" spans="2:51" s="13" customFormat="1">
      <c r="B2959" s="212"/>
      <c r="C2959" s="213"/>
      <c r="D2959" s="214" t="s">
        <v>555</v>
      </c>
      <c r="E2959" s="215" t="s">
        <v>1</v>
      </c>
      <c r="F2959" s="216" t="s">
        <v>3410</v>
      </c>
      <c r="G2959" s="213"/>
      <c r="H2959" s="217">
        <v>23.48</v>
      </c>
      <c r="I2959" s="218"/>
      <c r="J2959" s="213"/>
      <c r="K2959" s="213"/>
      <c r="L2959" s="219"/>
      <c r="M2959" s="220"/>
      <c r="N2959" s="221"/>
      <c r="O2959" s="221"/>
      <c r="P2959" s="221"/>
      <c r="Q2959" s="221"/>
      <c r="R2959" s="221"/>
      <c r="S2959" s="221"/>
      <c r="T2959" s="222"/>
      <c r="AT2959" s="223" t="s">
        <v>555</v>
      </c>
      <c r="AU2959" s="223" t="s">
        <v>87</v>
      </c>
      <c r="AV2959" s="13" t="s">
        <v>87</v>
      </c>
      <c r="AW2959" s="13" t="s">
        <v>32</v>
      </c>
      <c r="AX2959" s="13" t="s">
        <v>77</v>
      </c>
      <c r="AY2959" s="223" t="s">
        <v>209</v>
      </c>
    </row>
    <row r="2960" spans="2:51" s="15" customFormat="1">
      <c r="B2960" s="246"/>
      <c r="C2960" s="247"/>
      <c r="D2960" s="214" t="s">
        <v>555</v>
      </c>
      <c r="E2960" s="248" t="s">
        <v>1</v>
      </c>
      <c r="F2960" s="249" t="s">
        <v>3411</v>
      </c>
      <c r="G2960" s="247"/>
      <c r="H2960" s="248" t="s">
        <v>1</v>
      </c>
      <c r="I2960" s="250"/>
      <c r="J2960" s="247"/>
      <c r="K2960" s="247"/>
      <c r="L2960" s="251"/>
      <c r="M2960" s="252"/>
      <c r="N2960" s="253"/>
      <c r="O2960" s="253"/>
      <c r="P2960" s="253"/>
      <c r="Q2960" s="253"/>
      <c r="R2960" s="253"/>
      <c r="S2960" s="253"/>
      <c r="T2960" s="254"/>
      <c r="AT2960" s="255" t="s">
        <v>555</v>
      </c>
      <c r="AU2960" s="255" t="s">
        <v>87</v>
      </c>
      <c r="AV2960" s="15" t="s">
        <v>85</v>
      </c>
      <c r="AW2960" s="15" t="s">
        <v>32</v>
      </c>
      <c r="AX2960" s="15" t="s">
        <v>77</v>
      </c>
      <c r="AY2960" s="255" t="s">
        <v>209</v>
      </c>
    </row>
    <row r="2961" spans="1:65" s="13" customFormat="1">
      <c r="B2961" s="212"/>
      <c r="C2961" s="213"/>
      <c r="D2961" s="214" t="s">
        <v>555</v>
      </c>
      <c r="E2961" s="215" t="s">
        <v>1</v>
      </c>
      <c r="F2961" s="216" t="s">
        <v>3412</v>
      </c>
      <c r="G2961" s="213"/>
      <c r="H2961" s="217">
        <v>20.21</v>
      </c>
      <c r="I2961" s="218"/>
      <c r="J2961" s="213"/>
      <c r="K2961" s="213"/>
      <c r="L2961" s="219"/>
      <c r="M2961" s="220"/>
      <c r="N2961" s="221"/>
      <c r="O2961" s="221"/>
      <c r="P2961" s="221"/>
      <c r="Q2961" s="221"/>
      <c r="R2961" s="221"/>
      <c r="S2961" s="221"/>
      <c r="T2961" s="222"/>
      <c r="AT2961" s="223" t="s">
        <v>555</v>
      </c>
      <c r="AU2961" s="223" t="s">
        <v>87</v>
      </c>
      <c r="AV2961" s="13" t="s">
        <v>87</v>
      </c>
      <c r="AW2961" s="13" t="s">
        <v>32</v>
      </c>
      <c r="AX2961" s="13" t="s">
        <v>77</v>
      </c>
      <c r="AY2961" s="223" t="s">
        <v>209</v>
      </c>
    </row>
    <row r="2962" spans="1:65" s="15" customFormat="1">
      <c r="B2962" s="246"/>
      <c r="C2962" s="247"/>
      <c r="D2962" s="214" t="s">
        <v>555</v>
      </c>
      <c r="E2962" s="248" t="s">
        <v>1</v>
      </c>
      <c r="F2962" s="249" t="s">
        <v>3413</v>
      </c>
      <c r="G2962" s="247"/>
      <c r="H2962" s="248" t="s">
        <v>1</v>
      </c>
      <c r="I2962" s="250"/>
      <c r="J2962" s="247"/>
      <c r="K2962" s="247"/>
      <c r="L2962" s="251"/>
      <c r="M2962" s="252"/>
      <c r="N2962" s="253"/>
      <c r="O2962" s="253"/>
      <c r="P2962" s="253"/>
      <c r="Q2962" s="253"/>
      <c r="R2962" s="253"/>
      <c r="S2962" s="253"/>
      <c r="T2962" s="254"/>
      <c r="AT2962" s="255" t="s">
        <v>555</v>
      </c>
      <c r="AU2962" s="255" t="s">
        <v>87</v>
      </c>
      <c r="AV2962" s="15" t="s">
        <v>85</v>
      </c>
      <c r="AW2962" s="15" t="s">
        <v>32</v>
      </c>
      <c r="AX2962" s="15" t="s">
        <v>77</v>
      </c>
      <c r="AY2962" s="255" t="s">
        <v>209</v>
      </c>
    </row>
    <row r="2963" spans="1:65" s="13" customFormat="1">
      <c r="B2963" s="212"/>
      <c r="C2963" s="213"/>
      <c r="D2963" s="214" t="s">
        <v>555</v>
      </c>
      <c r="E2963" s="215" t="s">
        <v>1</v>
      </c>
      <c r="F2963" s="216" t="s">
        <v>3414</v>
      </c>
      <c r="G2963" s="213"/>
      <c r="H2963" s="217">
        <v>30.35</v>
      </c>
      <c r="I2963" s="218"/>
      <c r="J2963" s="213"/>
      <c r="K2963" s="213"/>
      <c r="L2963" s="219"/>
      <c r="M2963" s="220"/>
      <c r="N2963" s="221"/>
      <c r="O2963" s="221"/>
      <c r="P2963" s="221"/>
      <c r="Q2963" s="221"/>
      <c r="R2963" s="221"/>
      <c r="S2963" s="221"/>
      <c r="T2963" s="222"/>
      <c r="AT2963" s="223" t="s">
        <v>555</v>
      </c>
      <c r="AU2963" s="223" t="s">
        <v>87</v>
      </c>
      <c r="AV2963" s="13" t="s">
        <v>87</v>
      </c>
      <c r="AW2963" s="13" t="s">
        <v>32</v>
      </c>
      <c r="AX2963" s="13" t="s">
        <v>77</v>
      </c>
      <c r="AY2963" s="223" t="s">
        <v>209</v>
      </c>
    </row>
    <row r="2964" spans="1:65" s="15" customFormat="1">
      <c r="B2964" s="246"/>
      <c r="C2964" s="247"/>
      <c r="D2964" s="214" t="s">
        <v>555</v>
      </c>
      <c r="E2964" s="248" t="s">
        <v>1</v>
      </c>
      <c r="F2964" s="249" t="s">
        <v>3415</v>
      </c>
      <c r="G2964" s="247"/>
      <c r="H2964" s="248" t="s">
        <v>1</v>
      </c>
      <c r="I2964" s="250"/>
      <c r="J2964" s="247"/>
      <c r="K2964" s="247"/>
      <c r="L2964" s="251"/>
      <c r="M2964" s="252"/>
      <c r="N2964" s="253"/>
      <c r="O2964" s="253"/>
      <c r="P2964" s="253"/>
      <c r="Q2964" s="253"/>
      <c r="R2964" s="253"/>
      <c r="S2964" s="253"/>
      <c r="T2964" s="254"/>
      <c r="AT2964" s="255" t="s">
        <v>555</v>
      </c>
      <c r="AU2964" s="255" t="s">
        <v>87</v>
      </c>
      <c r="AV2964" s="15" t="s">
        <v>85</v>
      </c>
      <c r="AW2964" s="15" t="s">
        <v>32</v>
      </c>
      <c r="AX2964" s="15" t="s">
        <v>77</v>
      </c>
      <c r="AY2964" s="255" t="s">
        <v>209</v>
      </c>
    </row>
    <row r="2965" spans="1:65" s="13" customFormat="1">
      <c r="B2965" s="212"/>
      <c r="C2965" s="213"/>
      <c r="D2965" s="214" t="s">
        <v>555</v>
      </c>
      <c r="E2965" s="215" t="s">
        <v>1</v>
      </c>
      <c r="F2965" s="216" t="s">
        <v>3416</v>
      </c>
      <c r="G2965" s="213"/>
      <c r="H2965" s="217">
        <v>9.82</v>
      </c>
      <c r="I2965" s="218"/>
      <c r="J2965" s="213"/>
      <c r="K2965" s="213"/>
      <c r="L2965" s="219"/>
      <c r="M2965" s="220"/>
      <c r="N2965" s="221"/>
      <c r="O2965" s="221"/>
      <c r="P2965" s="221"/>
      <c r="Q2965" s="221"/>
      <c r="R2965" s="221"/>
      <c r="S2965" s="221"/>
      <c r="T2965" s="222"/>
      <c r="AT2965" s="223" t="s">
        <v>555</v>
      </c>
      <c r="AU2965" s="223" t="s">
        <v>87</v>
      </c>
      <c r="AV2965" s="13" t="s">
        <v>87</v>
      </c>
      <c r="AW2965" s="13" t="s">
        <v>32</v>
      </c>
      <c r="AX2965" s="13" t="s">
        <v>77</v>
      </c>
      <c r="AY2965" s="223" t="s">
        <v>209</v>
      </c>
    </row>
    <row r="2966" spans="1:65" s="15" customFormat="1">
      <c r="B2966" s="246"/>
      <c r="C2966" s="247"/>
      <c r="D2966" s="214" t="s">
        <v>555</v>
      </c>
      <c r="E2966" s="248" t="s">
        <v>1</v>
      </c>
      <c r="F2966" s="249" t="s">
        <v>3417</v>
      </c>
      <c r="G2966" s="247"/>
      <c r="H2966" s="248" t="s">
        <v>1</v>
      </c>
      <c r="I2966" s="250"/>
      <c r="J2966" s="247"/>
      <c r="K2966" s="247"/>
      <c r="L2966" s="251"/>
      <c r="M2966" s="252"/>
      <c r="N2966" s="253"/>
      <c r="O2966" s="253"/>
      <c r="P2966" s="253"/>
      <c r="Q2966" s="253"/>
      <c r="R2966" s="253"/>
      <c r="S2966" s="253"/>
      <c r="T2966" s="254"/>
      <c r="AT2966" s="255" t="s">
        <v>555</v>
      </c>
      <c r="AU2966" s="255" t="s">
        <v>87</v>
      </c>
      <c r="AV2966" s="15" t="s">
        <v>85</v>
      </c>
      <c r="AW2966" s="15" t="s">
        <v>32</v>
      </c>
      <c r="AX2966" s="15" t="s">
        <v>77</v>
      </c>
      <c r="AY2966" s="255" t="s">
        <v>209</v>
      </c>
    </row>
    <row r="2967" spans="1:65" s="13" customFormat="1">
      <c r="B2967" s="212"/>
      <c r="C2967" s="213"/>
      <c r="D2967" s="214" t="s">
        <v>555</v>
      </c>
      <c r="E2967" s="215" t="s">
        <v>1</v>
      </c>
      <c r="F2967" s="216" t="s">
        <v>2032</v>
      </c>
      <c r="G2967" s="213"/>
      <c r="H2967" s="217">
        <v>154.68</v>
      </c>
      <c r="I2967" s="218"/>
      <c r="J2967" s="213"/>
      <c r="K2967" s="213"/>
      <c r="L2967" s="219"/>
      <c r="M2967" s="220"/>
      <c r="N2967" s="221"/>
      <c r="O2967" s="221"/>
      <c r="P2967" s="221"/>
      <c r="Q2967" s="221"/>
      <c r="R2967" s="221"/>
      <c r="S2967" s="221"/>
      <c r="T2967" s="222"/>
      <c r="AT2967" s="223" t="s">
        <v>555</v>
      </c>
      <c r="AU2967" s="223" t="s">
        <v>87</v>
      </c>
      <c r="AV2967" s="13" t="s">
        <v>87</v>
      </c>
      <c r="AW2967" s="13" t="s">
        <v>32</v>
      </c>
      <c r="AX2967" s="13" t="s">
        <v>77</v>
      </c>
      <c r="AY2967" s="223" t="s">
        <v>209</v>
      </c>
    </row>
    <row r="2968" spans="1:65" s="15" customFormat="1">
      <c r="B2968" s="246"/>
      <c r="C2968" s="247"/>
      <c r="D2968" s="214" t="s">
        <v>555</v>
      </c>
      <c r="E2968" s="248" t="s">
        <v>1</v>
      </c>
      <c r="F2968" s="249" t="s">
        <v>3418</v>
      </c>
      <c r="G2968" s="247"/>
      <c r="H2968" s="248" t="s">
        <v>1</v>
      </c>
      <c r="I2968" s="250"/>
      <c r="J2968" s="247"/>
      <c r="K2968" s="247"/>
      <c r="L2968" s="251"/>
      <c r="M2968" s="252"/>
      <c r="N2968" s="253"/>
      <c r="O2968" s="253"/>
      <c r="P2968" s="253"/>
      <c r="Q2968" s="253"/>
      <c r="R2968" s="253"/>
      <c r="S2968" s="253"/>
      <c r="T2968" s="254"/>
      <c r="AT2968" s="255" t="s">
        <v>555</v>
      </c>
      <c r="AU2968" s="255" t="s">
        <v>87</v>
      </c>
      <c r="AV2968" s="15" t="s">
        <v>85</v>
      </c>
      <c r="AW2968" s="15" t="s">
        <v>32</v>
      </c>
      <c r="AX2968" s="15" t="s">
        <v>77</v>
      </c>
      <c r="AY2968" s="255" t="s">
        <v>209</v>
      </c>
    </row>
    <row r="2969" spans="1:65" s="13" customFormat="1">
      <c r="B2969" s="212"/>
      <c r="C2969" s="213"/>
      <c r="D2969" s="214" t="s">
        <v>555</v>
      </c>
      <c r="E2969" s="215" t="s">
        <v>1</v>
      </c>
      <c r="F2969" s="216" t="s">
        <v>2044</v>
      </c>
      <c r="G2969" s="213"/>
      <c r="H2969" s="217">
        <v>10.1</v>
      </c>
      <c r="I2969" s="218"/>
      <c r="J2969" s="213"/>
      <c r="K2969" s="213"/>
      <c r="L2969" s="219"/>
      <c r="M2969" s="220"/>
      <c r="N2969" s="221"/>
      <c r="O2969" s="221"/>
      <c r="P2969" s="221"/>
      <c r="Q2969" s="221"/>
      <c r="R2969" s="221"/>
      <c r="S2969" s="221"/>
      <c r="T2969" s="222"/>
      <c r="AT2969" s="223" t="s">
        <v>555</v>
      </c>
      <c r="AU2969" s="223" t="s">
        <v>87</v>
      </c>
      <c r="AV2969" s="13" t="s">
        <v>87</v>
      </c>
      <c r="AW2969" s="13" t="s">
        <v>32</v>
      </c>
      <c r="AX2969" s="13" t="s">
        <v>77</v>
      </c>
      <c r="AY2969" s="223" t="s">
        <v>209</v>
      </c>
    </row>
    <row r="2970" spans="1:65" s="15" customFormat="1">
      <c r="B2970" s="246"/>
      <c r="C2970" s="247"/>
      <c r="D2970" s="214" t="s">
        <v>555</v>
      </c>
      <c r="E2970" s="248" t="s">
        <v>1</v>
      </c>
      <c r="F2970" s="249" t="s">
        <v>3419</v>
      </c>
      <c r="G2970" s="247"/>
      <c r="H2970" s="248" t="s">
        <v>1</v>
      </c>
      <c r="I2970" s="250"/>
      <c r="J2970" s="247"/>
      <c r="K2970" s="247"/>
      <c r="L2970" s="251"/>
      <c r="M2970" s="252"/>
      <c r="N2970" s="253"/>
      <c r="O2970" s="253"/>
      <c r="P2970" s="253"/>
      <c r="Q2970" s="253"/>
      <c r="R2970" s="253"/>
      <c r="S2970" s="253"/>
      <c r="T2970" s="254"/>
      <c r="AT2970" s="255" t="s">
        <v>555</v>
      </c>
      <c r="AU2970" s="255" t="s">
        <v>87</v>
      </c>
      <c r="AV2970" s="15" t="s">
        <v>85</v>
      </c>
      <c r="AW2970" s="15" t="s">
        <v>32</v>
      </c>
      <c r="AX2970" s="15" t="s">
        <v>77</v>
      </c>
      <c r="AY2970" s="255" t="s">
        <v>209</v>
      </c>
    </row>
    <row r="2971" spans="1:65" s="13" customFormat="1">
      <c r="B2971" s="212"/>
      <c r="C2971" s="213"/>
      <c r="D2971" s="214" t="s">
        <v>555</v>
      </c>
      <c r="E2971" s="215" t="s">
        <v>1</v>
      </c>
      <c r="F2971" s="216" t="s">
        <v>2046</v>
      </c>
      <c r="G2971" s="213"/>
      <c r="H2971" s="217">
        <v>21.11</v>
      </c>
      <c r="I2971" s="218"/>
      <c r="J2971" s="213"/>
      <c r="K2971" s="213"/>
      <c r="L2971" s="219"/>
      <c r="M2971" s="220"/>
      <c r="N2971" s="221"/>
      <c r="O2971" s="221"/>
      <c r="P2971" s="221"/>
      <c r="Q2971" s="221"/>
      <c r="R2971" s="221"/>
      <c r="S2971" s="221"/>
      <c r="T2971" s="222"/>
      <c r="AT2971" s="223" t="s">
        <v>555</v>
      </c>
      <c r="AU2971" s="223" t="s">
        <v>87</v>
      </c>
      <c r="AV2971" s="13" t="s">
        <v>87</v>
      </c>
      <c r="AW2971" s="13" t="s">
        <v>32</v>
      </c>
      <c r="AX2971" s="13" t="s">
        <v>77</v>
      </c>
      <c r="AY2971" s="223" t="s">
        <v>209</v>
      </c>
    </row>
    <row r="2972" spans="1:65" s="15" customFormat="1">
      <c r="B2972" s="246"/>
      <c r="C2972" s="247"/>
      <c r="D2972" s="214" t="s">
        <v>555</v>
      </c>
      <c r="E2972" s="248" t="s">
        <v>1</v>
      </c>
      <c r="F2972" s="249" t="s">
        <v>3420</v>
      </c>
      <c r="G2972" s="247"/>
      <c r="H2972" s="248" t="s">
        <v>1</v>
      </c>
      <c r="I2972" s="250"/>
      <c r="J2972" s="247"/>
      <c r="K2972" s="247"/>
      <c r="L2972" s="251"/>
      <c r="M2972" s="252"/>
      <c r="N2972" s="253"/>
      <c r="O2972" s="253"/>
      <c r="P2972" s="253"/>
      <c r="Q2972" s="253"/>
      <c r="R2972" s="253"/>
      <c r="S2972" s="253"/>
      <c r="T2972" s="254"/>
      <c r="AT2972" s="255" t="s">
        <v>555</v>
      </c>
      <c r="AU2972" s="255" t="s">
        <v>87</v>
      </c>
      <c r="AV2972" s="15" t="s">
        <v>85</v>
      </c>
      <c r="AW2972" s="15" t="s">
        <v>32</v>
      </c>
      <c r="AX2972" s="15" t="s">
        <v>77</v>
      </c>
      <c r="AY2972" s="255" t="s">
        <v>209</v>
      </c>
    </row>
    <row r="2973" spans="1:65" s="13" customFormat="1">
      <c r="B2973" s="212"/>
      <c r="C2973" s="213"/>
      <c r="D2973" s="214" t="s">
        <v>555</v>
      </c>
      <c r="E2973" s="215" t="s">
        <v>1</v>
      </c>
      <c r="F2973" s="216" t="s">
        <v>2051</v>
      </c>
      <c r="G2973" s="213"/>
      <c r="H2973" s="217">
        <v>108.8</v>
      </c>
      <c r="I2973" s="218"/>
      <c r="J2973" s="213"/>
      <c r="K2973" s="213"/>
      <c r="L2973" s="219"/>
      <c r="M2973" s="220"/>
      <c r="N2973" s="221"/>
      <c r="O2973" s="221"/>
      <c r="P2973" s="221"/>
      <c r="Q2973" s="221"/>
      <c r="R2973" s="221"/>
      <c r="S2973" s="221"/>
      <c r="T2973" s="222"/>
      <c r="AT2973" s="223" t="s">
        <v>555</v>
      </c>
      <c r="AU2973" s="223" t="s">
        <v>87</v>
      </c>
      <c r="AV2973" s="13" t="s">
        <v>87</v>
      </c>
      <c r="AW2973" s="13" t="s">
        <v>32</v>
      </c>
      <c r="AX2973" s="13" t="s">
        <v>77</v>
      </c>
      <c r="AY2973" s="223" t="s">
        <v>209</v>
      </c>
    </row>
    <row r="2974" spans="1:65" s="14" customFormat="1">
      <c r="B2974" s="235"/>
      <c r="C2974" s="236"/>
      <c r="D2974" s="214" t="s">
        <v>555</v>
      </c>
      <c r="E2974" s="237" t="s">
        <v>1</v>
      </c>
      <c r="F2974" s="238" t="s">
        <v>645</v>
      </c>
      <c r="G2974" s="236"/>
      <c r="H2974" s="239">
        <v>3169.7100000000009</v>
      </c>
      <c r="I2974" s="240"/>
      <c r="J2974" s="236"/>
      <c r="K2974" s="236"/>
      <c r="L2974" s="241"/>
      <c r="M2974" s="242"/>
      <c r="N2974" s="243"/>
      <c r="O2974" s="243"/>
      <c r="P2974" s="243"/>
      <c r="Q2974" s="243"/>
      <c r="R2974" s="243"/>
      <c r="S2974" s="243"/>
      <c r="T2974" s="244"/>
      <c r="AT2974" s="245" t="s">
        <v>555</v>
      </c>
      <c r="AU2974" s="245" t="s">
        <v>87</v>
      </c>
      <c r="AV2974" s="14" t="s">
        <v>218</v>
      </c>
      <c r="AW2974" s="14" t="s">
        <v>32</v>
      </c>
      <c r="AX2974" s="14" t="s">
        <v>85</v>
      </c>
      <c r="AY2974" s="245" t="s">
        <v>209</v>
      </c>
    </row>
    <row r="2975" spans="1:65" s="2" customFormat="1" ht="24.2" customHeight="1">
      <c r="A2975" s="35"/>
      <c r="B2975" s="36"/>
      <c r="C2975" s="224" t="s">
        <v>3421</v>
      </c>
      <c r="D2975" s="224" t="s">
        <v>576</v>
      </c>
      <c r="E2975" s="225" t="s">
        <v>3005</v>
      </c>
      <c r="F2975" s="226" t="s">
        <v>3006</v>
      </c>
      <c r="G2975" s="227" t="s">
        <v>217</v>
      </c>
      <c r="H2975" s="228">
        <v>3645.1669999999999</v>
      </c>
      <c r="I2975" s="229"/>
      <c r="J2975" s="230">
        <f>ROUND(I2975*H2975,2)</f>
        <v>0</v>
      </c>
      <c r="K2975" s="231"/>
      <c r="L2975" s="232"/>
      <c r="M2975" s="233" t="s">
        <v>1</v>
      </c>
      <c r="N2975" s="234" t="s">
        <v>42</v>
      </c>
      <c r="O2975" s="72"/>
      <c r="P2975" s="203">
        <f>O2975*H2975</f>
        <v>0</v>
      </c>
      <c r="Q2975" s="203">
        <v>2.3E-2</v>
      </c>
      <c r="R2975" s="203">
        <f>Q2975*H2975</f>
        <v>83.838841000000002</v>
      </c>
      <c r="S2975" s="203">
        <v>0</v>
      </c>
      <c r="T2975" s="204">
        <f>S2975*H2975</f>
        <v>0</v>
      </c>
      <c r="U2975" s="35"/>
      <c r="V2975" s="35"/>
      <c r="W2975" s="35"/>
      <c r="X2975" s="35"/>
      <c r="Y2975" s="35"/>
      <c r="Z2975" s="35"/>
      <c r="AA2975" s="35"/>
      <c r="AB2975" s="35"/>
      <c r="AC2975" s="35"/>
      <c r="AD2975" s="35"/>
      <c r="AE2975" s="35"/>
      <c r="AR2975" s="205" t="s">
        <v>341</v>
      </c>
      <c r="AT2975" s="205" t="s">
        <v>576</v>
      </c>
      <c r="AU2975" s="205" t="s">
        <v>87</v>
      </c>
      <c r="AY2975" s="18" t="s">
        <v>209</v>
      </c>
      <c r="BE2975" s="206">
        <f>IF(N2975="základní",J2975,0)</f>
        <v>0</v>
      </c>
      <c r="BF2975" s="206">
        <f>IF(N2975="snížená",J2975,0)</f>
        <v>0</v>
      </c>
      <c r="BG2975" s="206">
        <f>IF(N2975="zákl. přenesená",J2975,0)</f>
        <v>0</v>
      </c>
      <c r="BH2975" s="206">
        <f>IF(N2975="sníž. přenesená",J2975,0)</f>
        <v>0</v>
      </c>
      <c r="BI2975" s="206">
        <f>IF(N2975="nulová",J2975,0)</f>
        <v>0</v>
      </c>
      <c r="BJ2975" s="18" t="s">
        <v>85</v>
      </c>
      <c r="BK2975" s="206">
        <f>ROUND(I2975*H2975,2)</f>
        <v>0</v>
      </c>
      <c r="BL2975" s="18" t="s">
        <v>276</v>
      </c>
      <c r="BM2975" s="205" t="s">
        <v>3422</v>
      </c>
    </row>
    <row r="2976" spans="1:65" s="13" customFormat="1">
      <c r="B2976" s="212"/>
      <c r="C2976" s="213"/>
      <c r="D2976" s="214" t="s">
        <v>555</v>
      </c>
      <c r="E2976" s="215" t="s">
        <v>1</v>
      </c>
      <c r="F2976" s="216" t="s">
        <v>3423</v>
      </c>
      <c r="G2976" s="213"/>
      <c r="H2976" s="217">
        <v>3645.1669999999999</v>
      </c>
      <c r="I2976" s="218"/>
      <c r="J2976" s="213"/>
      <c r="K2976" s="213"/>
      <c r="L2976" s="219"/>
      <c r="M2976" s="220"/>
      <c r="N2976" s="221"/>
      <c r="O2976" s="221"/>
      <c r="P2976" s="221"/>
      <c r="Q2976" s="221"/>
      <c r="R2976" s="221"/>
      <c r="S2976" s="221"/>
      <c r="T2976" s="222"/>
      <c r="AT2976" s="223" t="s">
        <v>555</v>
      </c>
      <c r="AU2976" s="223" t="s">
        <v>87</v>
      </c>
      <c r="AV2976" s="13" t="s">
        <v>87</v>
      </c>
      <c r="AW2976" s="13" t="s">
        <v>32</v>
      </c>
      <c r="AX2976" s="13" t="s">
        <v>85</v>
      </c>
      <c r="AY2976" s="223" t="s">
        <v>209</v>
      </c>
    </row>
    <row r="2977" spans="1:65" s="2" customFormat="1" ht="24.2" customHeight="1">
      <c r="A2977" s="35"/>
      <c r="B2977" s="36"/>
      <c r="C2977" s="193" t="s">
        <v>921</v>
      </c>
      <c r="D2977" s="193" t="s">
        <v>214</v>
      </c>
      <c r="E2977" s="194" t="s">
        <v>3424</v>
      </c>
      <c r="F2977" s="195" t="s">
        <v>3425</v>
      </c>
      <c r="G2977" s="196" t="s">
        <v>217</v>
      </c>
      <c r="H2977" s="197">
        <v>303.70999999999998</v>
      </c>
      <c r="I2977" s="198"/>
      <c r="J2977" s="199">
        <f>ROUND(I2977*H2977,2)</f>
        <v>0</v>
      </c>
      <c r="K2977" s="200"/>
      <c r="L2977" s="40"/>
      <c r="M2977" s="201" t="s">
        <v>1</v>
      </c>
      <c r="N2977" s="202" t="s">
        <v>42</v>
      </c>
      <c r="O2977" s="72"/>
      <c r="P2977" s="203">
        <f>O2977*H2977</f>
        <v>0</v>
      </c>
      <c r="Q2977" s="203">
        <v>1.5E-3</v>
      </c>
      <c r="R2977" s="203">
        <f>Q2977*H2977</f>
        <v>0.455565</v>
      </c>
      <c r="S2977" s="203">
        <v>0</v>
      </c>
      <c r="T2977" s="204">
        <f>S2977*H2977</f>
        <v>0</v>
      </c>
      <c r="U2977" s="35"/>
      <c r="V2977" s="35"/>
      <c r="W2977" s="35"/>
      <c r="X2977" s="35"/>
      <c r="Y2977" s="35"/>
      <c r="Z2977" s="35"/>
      <c r="AA2977" s="35"/>
      <c r="AB2977" s="35"/>
      <c r="AC2977" s="35"/>
      <c r="AD2977" s="35"/>
      <c r="AE2977" s="35"/>
      <c r="AR2977" s="205" t="s">
        <v>276</v>
      </c>
      <c r="AT2977" s="205" t="s">
        <v>214</v>
      </c>
      <c r="AU2977" s="205" t="s">
        <v>87</v>
      </c>
      <c r="AY2977" s="18" t="s">
        <v>209</v>
      </c>
      <c r="BE2977" s="206">
        <f>IF(N2977="základní",J2977,0)</f>
        <v>0</v>
      </c>
      <c r="BF2977" s="206">
        <f>IF(N2977="snížená",J2977,0)</f>
        <v>0</v>
      </c>
      <c r="BG2977" s="206">
        <f>IF(N2977="zákl. přenesená",J2977,0)</f>
        <v>0</v>
      </c>
      <c r="BH2977" s="206">
        <f>IF(N2977="sníž. přenesená",J2977,0)</f>
        <v>0</v>
      </c>
      <c r="BI2977" s="206">
        <f>IF(N2977="nulová",J2977,0)</f>
        <v>0</v>
      </c>
      <c r="BJ2977" s="18" t="s">
        <v>85</v>
      </c>
      <c r="BK2977" s="206">
        <f>ROUND(I2977*H2977,2)</f>
        <v>0</v>
      </c>
      <c r="BL2977" s="18" t="s">
        <v>276</v>
      </c>
      <c r="BM2977" s="205" t="s">
        <v>3426</v>
      </c>
    </row>
    <row r="2978" spans="1:65" s="13" customFormat="1">
      <c r="B2978" s="212"/>
      <c r="C2978" s="213"/>
      <c r="D2978" s="214" t="s">
        <v>555</v>
      </c>
      <c r="E2978" s="215" t="s">
        <v>1</v>
      </c>
      <c r="F2978" s="216" t="s">
        <v>3427</v>
      </c>
      <c r="G2978" s="213"/>
      <c r="H2978" s="217">
        <v>303.70999999999998</v>
      </c>
      <c r="I2978" s="218"/>
      <c r="J2978" s="213"/>
      <c r="K2978" s="213"/>
      <c r="L2978" s="219"/>
      <c r="M2978" s="220"/>
      <c r="N2978" s="221"/>
      <c r="O2978" s="221"/>
      <c r="P2978" s="221"/>
      <c r="Q2978" s="221"/>
      <c r="R2978" s="221"/>
      <c r="S2978" s="221"/>
      <c r="T2978" s="222"/>
      <c r="AT2978" s="223" t="s">
        <v>555</v>
      </c>
      <c r="AU2978" s="223" t="s">
        <v>87</v>
      </c>
      <c r="AV2978" s="13" t="s">
        <v>87</v>
      </c>
      <c r="AW2978" s="13" t="s">
        <v>32</v>
      </c>
      <c r="AX2978" s="13" t="s">
        <v>85</v>
      </c>
      <c r="AY2978" s="223" t="s">
        <v>209</v>
      </c>
    </row>
    <row r="2979" spans="1:65" s="2" customFormat="1" ht="24.2" customHeight="1">
      <c r="A2979" s="35"/>
      <c r="B2979" s="36"/>
      <c r="C2979" s="193" t="s">
        <v>3428</v>
      </c>
      <c r="D2979" s="193" t="s">
        <v>214</v>
      </c>
      <c r="E2979" s="194" t="s">
        <v>3429</v>
      </c>
      <c r="F2979" s="195" t="s">
        <v>3430</v>
      </c>
      <c r="G2979" s="196" t="s">
        <v>236</v>
      </c>
      <c r="H2979" s="197">
        <v>168.983</v>
      </c>
      <c r="I2979" s="198"/>
      <c r="J2979" s="199">
        <f>ROUND(I2979*H2979,2)</f>
        <v>0</v>
      </c>
      <c r="K2979" s="200"/>
      <c r="L2979" s="40"/>
      <c r="M2979" s="201" t="s">
        <v>1</v>
      </c>
      <c r="N2979" s="202" t="s">
        <v>42</v>
      </c>
      <c r="O2979" s="72"/>
      <c r="P2979" s="203">
        <f>O2979*H2979</f>
        <v>0</v>
      </c>
      <c r="Q2979" s="203">
        <v>0</v>
      </c>
      <c r="R2979" s="203">
        <f>Q2979*H2979</f>
        <v>0</v>
      </c>
      <c r="S2979" s="203">
        <v>0</v>
      </c>
      <c r="T2979" s="204">
        <f>S2979*H2979</f>
        <v>0</v>
      </c>
      <c r="U2979" s="35"/>
      <c r="V2979" s="35"/>
      <c r="W2979" s="35"/>
      <c r="X2979" s="35"/>
      <c r="Y2979" s="35"/>
      <c r="Z2979" s="35"/>
      <c r="AA2979" s="35"/>
      <c r="AB2979" s="35"/>
      <c r="AC2979" s="35"/>
      <c r="AD2979" s="35"/>
      <c r="AE2979" s="35"/>
      <c r="AR2979" s="205" t="s">
        <v>276</v>
      </c>
      <c r="AT2979" s="205" t="s">
        <v>214</v>
      </c>
      <c r="AU2979" s="205" t="s">
        <v>87</v>
      </c>
      <c r="AY2979" s="18" t="s">
        <v>209</v>
      </c>
      <c r="BE2979" s="206">
        <f>IF(N2979="základní",J2979,0)</f>
        <v>0</v>
      </c>
      <c r="BF2979" s="206">
        <f>IF(N2979="snížená",J2979,0)</f>
        <v>0</v>
      </c>
      <c r="BG2979" s="206">
        <f>IF(N2979="zákl. přenesená",J2979,0)</f>
        <v>0</v>
      </c>
      <c r="BH2979" s="206">
        <f>IF(N2979="sníž. přenesená",J2979,0)</f>
        <v>0</v>
      </c>
      <c r="BI2979" s="206">
        <f>IF(N2979="nulová",J2979,0)</f>
        <v>0</v>
      </c>
      <c r="BJ2979" s="18" t="s">
        <v>85</v>
      </c>
      <c r="BK2979" s="206">
        <f>ROUND(I2979*H2979,2)</f>
        <v>0</v>
      </c>
      <c r="BL2979" s="18" t="s">
        <v>276</v>
      </c>
      <c r="BM2979" s="205" t="s">
        <v>3431</v>
      </c>
    </row>
    <row r="2980" spans="1:65" s="12" customFormat="1" ht="22.9" customHeight="1">
      <c r="B2980" s="177"/>
      <c r="C2980" s="178"/>
      <c r="D2980" s="179" t="s">
        <v>76</v>
      </c>
      <c r="E2980" s="191" t="s">
        <v>528</v>
      </c>
      <c r="F2980" s="191" t="s">
        <v>529</v>
      </c>
      <c r="G2980" s="178"/>
      <c r="H2980" s="178"/>
      <c r="I2980" s="181"/>
      <c r="J2980" s="192">
        <f>BK2980</f>
        <v>0</v>
      </c>
      <c r="K2980" s="178"/>
      <c r="L2980" s="183"/>
      <c r="M2980" s="184"/>
      <c r="N2980" s="185"/>
      <c r="O2980" s="185"/>
      <c r="P2980" s="186">
        <f>SUM(P2981:P4013)</f>
        <v>0</v>
      </c>
      <c r="Q2980" s="185"/>
      <c r="R2980" s="186">
        <f>SUM(R2981:R4013)</f>
        <v>84.339283010000003</v>
      </c>
      <c r="S2980" s="185"/>
      <c r="T2980" s="187">
        <f>SUM(T2981:T4013)</f>
        <v>0</v>
      </c>
      <c r="AR2980" s="188" t="s">
        <v>87</v>
      </c>
      <c r="AT2980" s="189" t="s">
        <v>76</v>
      </c>
      <c r="AU2980" s="189" t="s">
        <v>85</v>
      </c>
      <c r="AY2980" s="188" t="s">
        <v>209</v>
      </c>
      <c r="BK2980" s="190">
        <f>SUM(BK2981:BK4013)</f>
        <v>0</v>
      </c>
    </row>
    <row r="2981" spans="1:65" s="2" customFormat="1" ht="16.5" customHeight="1">
      <c r="A2981" s="35"/>
      <c r="B2981" s="36"/>
      <c r="C2981" s="193" t="s">
        <v>3432</v>
      </c>
      <c r="D2981" s="193" t="s">
        <v>214</v>
      </c>
      <c r="E2981" s="194" t="s">
        <v>3433</v>
      </c>
      <c r="F2981" s="195" t="s">
        <v>3434</v>
      </c>
      <c r="G2981" s="196" t="s">
        <v>217</v>
      </c>
      <c r="H2981" s="197">
        <v>7857.9489999999996</v>
      </c>
      <c r="I2981" s="198"/>
      <c r="J2981" s="199">
        <f>ROUND(I2981*H2981,2)</f>
        <v>0</v>
      </c>
      <c r="K2981" s="200"/>
      <c r="L2981" s="40"/>
      <c r="M2981" s="201" t="s">
        <v>1</v>
      </c>
      <c r="N2981" s="202" t="s">
        <v>42</v>
      </c>
      <c r="O2981" s="72"/>
      <c r="P2981" s="203">
        <f>O2981*H2981</f>
        <v>0</v>
      </c>
      <c r="Q2981" s="203">
        <v>0</v>
      </c>
      <c r="R2981" s="203">
        <f>Q2981*H2981</f>
        <v>0</v>
      </c>
      <c r="S2981" s="203">
        <v>0</v>
      </c>
      <c r="T2981" s="204">
        <f>S2981*H2981</f>
        <v>0</v>
      </c>
      <c r="U2981" s="35"/>
      <c r="V2981" s="35"/>
      <c r="W2981" s="35"/>
      <c r="X2981" s="35"/>
      <c r="Y2981" s="35"/>
      <c r="Z2981" s="35"/>
      <c r="AA2981" s="35"/>
      <c r="AB2981" s="35"/>
      <c r="AC2981" s="35"/>
      <c r="AD2981" s="35"/>
      <c r="AE2981" s="35"/>
      <c r="AR2981" s="205" t="s">
        <v>276</v>
      </c>
      <c r="AT2981" s="205" t="s">
        <v>214</v>
      </c>
      <c r="AU2981" s="205" t="s">
        <v>87</v>
      </c>
      <c r="AY2981" s="18" t="s">
        <v>209</v>
      </c>
      <c r="BE2981" s="206">
        <f>IF(N2981="základní",J2981,0)</f>
        <v>0</v>
      </c>
      <c r="BF2981" s="206">
        <f>IF(N2981="snížená",J2981,0)</f>
        <v>0</v>
      </c>
      <c r="BG2981" s="206">
        <f>IF(N2981="zákl. přenesená",J2981,0)</f>
        <v>0</v>
      </c>
      <c r="BH2981" s="206">
        <f>IF(N2981="sníž. přenesená",J2981,0)</f>
        <v>0</v>
      </c>
      <c r="BI2981" s="206">
        <f>IF(N2981="nulová",J2981,0)</f>
        <v>0</v>
      </c>
      <c r="BJ2981" s="18" t="s">
        <v>85</v>
      </c>
      <c r="BK2981" s="206">
        <f>ROUND(I2981*H2981,2)</f>
        <v>0</v>
      </c>
      <c r="BL2981" s="18" t="s">
        <v>276</v>
      </c>
      <c r="BM2981" s="205" t="s">
        <v>3435</v>
      </c>
    </row>
    <row r="2982" spans="1:65" s="13" customFormat="1">
      <c r="B2982" s="212"/>
      <c r="C2982" s="213"/>
      <c r="D2982" s="214" t="s">
        <v>555</v>
      </c>
      <c r="E2982" s="215" t="s">
        <v>1</v>
      </c>
      <c r="F2982" s="216" t="s">
        <v>3436</v>
      </c>
      <c r="G2982" s="213"/>
      <c r="H2982" s="217">
        <v>88.86</v>
      </c>
      <c r="I2982" s="218"/>
      <c r="J2982" s="213"/>
      <c r="K2982" s="213"/>
      <c r="L2982" s="219"/>
      <c r="M2982" s="220"/>
      <c r="N2982" s="221"/>
      <c r="O2982" s="221"/>
      <c r="P2982" s="221"/>
      <c r="Q2982" s="221"/>
      <c r="R2982" s="221"/>
      <c r="S2982" s="221"/>
      <c r="T2982" s="222"/>
      <c r="AT2982" s="223" t="s">
        <v>555</v>
      </c>
      <c r="AU2982" s="223" t="s">
        <v>87</v>
      </c>
      <c r="AV2982" s="13" t="s">
        <v>87</v>
      </c>
      <c r="AW2982" s="13" t="s">
        <v>32</v>
      </c>
      <c r="AX2982" s="13" t="s">
        <v>77</v>
      </c>
      <c r="AY2982" s="223" t="s">
        <v>209</v>
      </c>
    </row>
    <row r="2983" spans="1:65" s="13" customFormat="1">
      <c r="B2983" s="212"/>
      <c r="C2983" s="213"/>
      <c r="D2983" s="214" t="s">
        <v>555</v>
      </c>
      <c r="E2983" s="215" t="s">
        <v>1</v>
      </c>
      <c r="F2983" s="216" t="s">
        <v>1536</v>
      </c>
      <c r="G2983" s="213"/>
      <c r="H2983" s="217">
        <v>16.37</v>
      </c>
      <c r="I2983" s="218"/>
      <c r="J2983" s="213"/>
      <c r="K2983" s="213"/>
      <c r="L2983" s="219"/>
      <c r="M2983" s="220"/>
      <c r="N2983" s="221"/>
      <c r="O2983" s="221"/>
      <c r="P2983" s="221"/>
      <c r="Q2983" s="221"/>
      <c r="R2983" s="221"/>
      <c r="S2983" s="221"/>
      <c r="T2983" s="222"/>
      <c r="AT2983" s="223" t="s">
        <v>555</v>
      </c>
      <c r="AU2983" s="223" t="s">
        <v>87</v>
      </c>
      <c r="AV2983" s="13" t="s">
        <v>87</v>
      </c>
      <c r="AW2983" s="13" t="s">
        <v>32</v>
      </c>
      <c r="AX2983" s="13" t="s">
        <v>77</v>
      </c>
      <c r="AY2983" s="223" t="s">
        <v>209</v>
      </c>
    </row>
    <row r="2984" spans="1:65" s="13" customFormat="1">
      <c r="B2984" s="212"/>
      <c r="C2984" s="213"/>
      <c r="D2984" s="214" t="s">
        <v>555</v>
      </c>
      <c r="E2984" s="215" t="s">
        <v>1</v>
      </c>
      <c r="F2984" s="216" t="s">
        <v>3437</v>
      </c>
      <c r="G2984" s="213"/>
      <c r="H2984" s="217">
        <v>4177.0379999999996</v>
      </c>
      <c r="I2984" s="218"/>
      <c r="J2984" s="213"/>
      <c r="K2984" s="213"/>
      <c r="L2984" s="219"/>
      <c r="M2984" s="220"/>
      <c r="N2984" s="221"/>
      <c r="O2984" s="221"/>
      <c r="P2984" s="221"/>
      <c r="Q2984" s="221"/>
      <c r="R2984" s="221"/>
      <c r="S2984" s="221"/>
      <c r="T2984" s="222"/>
      <c r="AT2984" s="223" t="s">
        <v>555</v>
      </c>
      <c r="AU2984" s="223" t="s">
        <v>87</v>
      </c>
      <c r="AV2984" s="13" t="s">
        <v>87</v>
      </c>
      <c r="AW2984" s="13" t="s">
        <v>32</v>
      </c>
      <c r="AX2984" s="13" t="s">
        <v>77</v>
      </c>
      <c r="AY2984" s="223" t="s">
        <v>209</v>
      </c>
    </row>
    <row r="2985" spans="1:65" s="13" customFormat="1">
      <c r="B2985" s="212"/>
      <c r="C2985" s="213"/>
      <c r="D2985" s="214" t="s">
        <v>555</v>
      </c>
      <c r="E2985" s="215" t="s">
        <v>1</v>
      </c>
      <c r="F2985" s="216" t="s">
        <v>3438</v>
      </c>
      <c r="G2985" s="213"/>
      <c r="H2985" s="217">
        <v>1071.22</v>
      </c>
      <c r="I2985" s="218"/>
      <c r="J2985" s="213"/>
      <c r="K2985" s="213"/>
      <c r="L2985" s="219"/>
      <c r="M2985" s="220"/>
      <c r="N2985" s="221"/>
      <c r="O2985" s="221"/>
      <c r="P2985" s="221"/>
      <c r="Q2985" s="221"/>
      <c r="R2985" s="221"/>
      <c r="S2985" s="221"/>
      <c r="T2985" s="222"/>
      <c r="AT2985" s="223" t="s">
        <v>555</v>
      </c>
      <c r="AU2985" s="223" t="s">
        <v>87</v>
      </c>
      <c r="AV2985" s="13" t="s">
        <v>87</v>
      </c>
      <c r="AW2985" s="13" t="s">
        <v>32</v>
      </c>
      <c r="AX2985" s="13" t="s">
        <v>77</v>
      </c>
      <c r="AY2985" s="223" t="s">
        <v>209</v>
      </c>
    </row>
    <row r="2986" spans="1:65" s="13" customFormat="1">
      <c r="B2986" s="212"/>
      <c r="C2986" s="213"/>
      <c r="D2986" s="214" t="s">
        <v>555</v>
      </c>
      <c r="E2986" s="215" t="s">
        <v>1</v>
      </c>
      <c r="F2986" s="216" t="s">
        <v>3439</v>
      </c>
      <c r="G2986" s="213"/>
      <c r="H2986" s="217">
        <v>1167.29</v>
      </c>
      <c r="I2986" s="218"/>
      <c r="J2986" s="213"/>
      <c r="K2986" s="213"/>
      <c r="L2986" s="219"/>
      <c r="M2986" s="220"/>
      <c r="N2986" s="221"/>
      <c r="O2986" s="221"/>
      <c r="P2986" s="221"/>
      <c r="Q2986" s="221"/>
      <c r="R2986" s="221"/>
      <c r="S2986" s="221"/>
      <c r="T2986" s="222"/>
      <c r="AT2986" s="223" t="s">
        <v>555</v>
      </c>
      <c r="AU2986" s="223" t="s">
        <v>87</v>
      </c>
      <c r="AV2986" s="13" t="s">
        <v>87</v>
      </c>
      <c r="AW2986" s="13" t="s">
        <v>32</v>
      </c>
      <c r="AX2986" s="13" t="s">
        <v>77</v>
      </c>
      <c r="AY2986" s="223" t="s">
        <v>209</v>
      </c>
    </row>
    <row r="2987" spans="1:65" s="13" customFormat="1">
      <c r="B2987" s="212"/>
      <c r="C2987" s="213"/>
      <c r="D2987" s="214" t="s">
        <v>555</v>
      </c>
      <c r="E2987" s="215" t="s">
        <v>1</v>
      </c>
      <c r="F2987" s="216" t="s">
        <v>3440</v>
      </c>
      <c r="G2987" s="213"/>
      <c r="H2987" s="217">
        <v>604.17100000000005</v>
      </c>
      <c r="I2987" s="218"/>
      <c r="J2987" s="213"/>
      <c r="K2987" s="213"/>
      <c r="L2987" s="219"/>
      <c r="M2987" s="220"/>
      <c r="N2987" s="221"/>
      <c r="O2987" s="221"/>
      <c r="P2987" s="221"/>
      <c r="Q2987" s="221"/>
      <c r="R2987" s="221"/>
      <c r="S2987" s="221"/>
      <c r="T2987" s="222"/>
      <c r="AT2987" s="223" t="s">
        <v>555</v>
      </c>
      <c r="AU2987" s="223" t="s">
        <v>87</v>
      </c>
      <c r="AV2987" s="13" t="s">
        <v>87</v>
      </c>
      <c r="AW2987" s="13" t="s">
        <v>32</v>
      </c>
      <c r="AX2987" s="13" t="s">
        <v>77</v>
      </c>
      <c r="AY2987" s="223" t="s">
        <v>209</v>
      </c>
    </row>
    <row r="2988" spans="1:65" s="13" customFormat="1">
      <c r="B2988" s="212"/>
      <c r="C2988" s="213"/>
      <c r="D2988" s="214" t="s">
        <v>555</v>
      </c>
      <c r="E2988" s="215" t="s">
        <v>1</v>
      </c>
      <c r="F2988" s="216" t="s">
        <v>3441</v>
      </c>
      <c r="G2988" s="213"/>
      <c r="H2988" s="217">
        <v>733</v>
      </c>
      <c r="I2988" s="218"/>
      <c r="J2988" s="213"/>
      <c r="K2988" s="213"/>
      <c r="L2988" s="219"/>
      <c r="M2988" s="220"/>
      <c r="N2988" s="221"/>
      <c r="O2988" s="221"/>
      <c r="P2988" s="221"/>
      <c r="Q2988" s="221"/>
      <c r="R2988" s="221"/>
      <c r="S2988" s="221"/>
      <c r="T2988" s="222"/>
      <c r="AT2988" s="223" t="s">
        <v>555</v>
      </c>
      <c r="AU2988" s="223" t="s">
        <v>87</v>
      </c>
      <c r="AV2988" s="13" t="s">
        <v>87</v>
      </c>
      <c r="AW2988" s="13" t="s">
        <v>32</v>
      </c>
      <c r="AX2988" s="13" t="s">
        <v>77</v>
      </c>
      <c r="AY2988" s="223" t="s">
        <v>209</v>
      </c>
    </row>
    <row r="2989" spans="1:65" s="14" customFormat="1">
      <c r="B2989" s="235"/>
      <c r="C2989" s="236"/>
      <c r="D2989" s="214" t="s">
        <v>555</v>
      </c>
      <c r="E2989" s="237" t="s">
        <v>1</v>
      </c>
      <c r="F2989" s="238" t="s">
        <v>645</v>
      </c>
      <c r="G2989" s="236"/>
      <c r="H2989" s="239">
        <v>7857.9489999999996</v>
      </c>
      <c r="I2989" s="240"/>
      <c r="J2989" s="236"/>
      <c r="K2989" s="236"/>
      <c r="L2989" s="241"/>
      <c r="M2989" s="242"/>
      <c r="N2989" s="243"/>
      <c r="O2989" s="243"/>
      <c r="P2989" s="243"/>
      <c r="Q2989" s="243"/>
      <c r="R2989" s="243"/>
      <c r="S2989" s="243"/>
      <c r="T2989" s="244"/>
      <c r="AT2989" s="245" t="s">
        <v>555</v>
      </c>
      <c r="AU2989" s="245" t="s">
        <v>87</v>
      </c>
      <c r="AV2989" s="14" t="s">
        <v>218</v>
      </c>
      <c r="AW2989" s="14" t="s">
        <v>32</v>
      </c>
      <c r="AX2989" s="14" t="s">
        <v>85</v>
      </c>
      <c r="AY2989" s="245" t="s">
        <v>209</v>
      </c>
    </row>
    <row r="2990" spans="1:65" s="2" customFormat="1" ht="24.2" customHeight="1">
      <c r="A2990" s="35"/>
      <c r="B2990" s="36"/>
      <c r="C2990" s="193" t="s">
        <v>3442</v>
      </c>
      <c r="D2990" s="193" t="s">
        <v>214</v>
      </c>
      <c r="E2990" s="194" t="s">
        <v>3443</v>
      </c>
      <c r="F2990" s="195" t="s">
        <v>3444</v>
      </c>
      <c r="G2990" s="196" t="s">
        <v>217</v>
      </c>
      <c r="H2990" s="197">
        <v>7857.9489999999996</v>
      </c>
      <c r="I2990" s="198"/>
      <c r="J2990" s="199">
        <f>ROUND(I2990*H2990,2)</f>
        <v>0</v>
      </c>
      <c r="K2990" s="200"/>
      <c r="L2990" s="40"/>
      <c r="M2990" s="201" t="s">
        <v>1</v>
      </c>
      <c r="N2990" s="202" t="s">
        <v>42</v>
      </c>
      <c r="O2990" s="72"/>
      <c r="P2990" s="203">
        <f>O2990*H2990</f>
        <v>0</v>
      </c>
      <c r="Q2990" s="203">
        <v>3.0000000000000001E-5</v>
      </c>
      <c r="R2990" s="203">
        <f>Q2990*H2990</f>
        <v>0.23573847000000001</v>
      </c>
      <c r="S2990" s="203">
        <v>0</v>
      </c>
      <c r="T2990" s="204">
        <f>S2990*H2990</f>
        <v>0</v>
      </c>
      <c r="U2990" s="35"/>
      <c r="V2990" s="35"/>
      <c r="W2990" s="35"/>
      <c r="X2990" s="35"/>
      <c r="Y2990" s="35"/>
      <c r="Z2990" s="35"/>
      <c r="AA2990" s="35"/>
      <c r="AB2990" s="35"/>
      <c r="AC2990" s="35"/>
      <c r="AD2990" s="35"/>
      <c r="AE2990" s="35"/>
      <c r="AR2990" s="205" t="s">
        <v>276</v>
      </c>
      <c r="AT2990" s="205" t="s">
        <v>214</v>
      </c>
      <c r="AU2990" s="205" t="s">
        <v>87</v>
      </c>
      <c r="AY2990" s="18" t="s">
        <v>209</v>
      </c>
      <c r="BE2990" s="206">
        <f>IF(N2990="základní",J2990,0)</f>
        <v>0</v>
      </c>
      <c r="BF2990" s="206">
        <f>IF(N2990="snížená",J2990,0)</f>
        <v>0</v>
      </c>
      <c r="BG2990" s="206">
        <f>IF(N2990="zákl. přenesená",J2990,0)</f>
        <v>0</v>
      </c>
      <c r="BH2990" s="206">
        <f>IF(N2990="sníž. přenesená",J2990,0)</f>
        <v>0</v>
      </c>
      <c r="BI2990" s="206">
        <f>IF(N2990="nulová",J2990,0)</f>
        <v>0</v>
      </c>
      <c r="BJ2990" s="18" t="s">
        <v>85</v>
      </c>
      <c r="BK2990" s="206">
        <f>ROUND(I2990*H2990,2)</f>
        <v>0</v>
      </c>
      <c r="BL2990" s="18" t="s">
        <v>276</v>
      </c>
      <c r="BM2990" s="205" t="s">
        <v>3445</v>
      </c>
    </row>
    <row r="2991" spans="1:65" s="2" customFormat="1" ht="24.2" customHeight="1">
      <c r="A2991" s="35"/>
      <c r="B2991" s="36"/>
      <c r="C2991" s="193" t="s">
        <v>3446</v>
      </c>
      <c r="D2991" s="193" t="s">
        <v>214</v>
      </c>
      <c r="E2991" s="194" t="s">
        <v>3447</v>
      </c>
      <c r="F2991" s="195" t="s">
        <v>3448</v>
      </c>
      <c r="G2991" s="196" t="s">
        <v>217</v>
      </c>
      <c r="H2991" s="197">
        <v>7124.9489999999996</v>
      </c>
      <c r="I2991" s="198"/>
      <c r="J2991" s="199">
        <f>ROUND(I2991*H2991,2)</f>
        <v>0</v>
      </c>
      <c r="K2991" s="200"/>
      <c r="L2991" s="40"/>
      <c r="M2991" s="201" t="s">
        <v>1</v>
      </c>
      <c r="N2991" s="202" t="s">
        <v>42</v>
      </c>
      <c r="O2991" s="72"/>
      <c r="P2991" s="203">
        <f>O2991*H2991</f>
        <v>0</v>
      </c>
      <c r="Q2991" s="203">
        <v>7.4999999999999997E-3</v>
      </c>
      <c r="R2991" s="203">
        <f>Q2991*H2991</f>
        <v>53.437117499999992</v>
      </c>
      <c r="S2991" s="203">
        <v>0</v>
      </c>
      <c r="T2991" s="204">
        <f>S2991*H2991</f>
        <v>0</v>
      </c>
      <c r="U2991" s="35"/>
      <c r="V2991" s="35"/>
      <c r="W2991" s="35"/>
      <c r="X2991" s="35"/>
      <c r="Y2991" s="35"/>
      <c r="Z2991" s="35"/>
      <c r="AA2991" s="35"/>
      <c r="AB2991" s="35"/>
      <c r="AC2991" s="35"/>
      <c r="AD2991" s="35"/>
      <c r="AE2991" s="35"/>
      <c r="AR2991" s="205" t="s">
        <v>276</v>
      </c>
      <c r="AT2991" s="205" t="s">
        <v>214</v>
      </c>
      <c r="AU2991" s="205" t="s">
        <v>87</v>
      </c>
      <c r="AY2991" s="18" t="s">
        <v>209</v>
      </c>
      <c r="BE2991" s="206">
        <f>IF(N2991="základní",J2991,0)</f>
        <v>0</v>
      </c>
      <c r="BF2991" s="206">
        <f>IF(N2991="snížená",J2991,0)</f>
        <v>0</v>
      </c>
      <c r="BG2991" s="206">
        <f>IF(N2991="zákl. přenesená",J2991,0)</f>
        <v>0</v>
      </c>
      <c r="BH2991" s="206">
        <f>IF(N2991="sníž. přenesená",J2991,0)</f>
        <v>0</v>
      </c>
      <c r="BI2991" s="206">
        <f>IF(N2991="nulová",J2991,0)</f>
        <v>0</v>
      </c>
      <c r="BJ2991" s="18" t="s">
        <v>85</v>
      </c>
      <c r="BK2991" s="206">
        <f>ROUND(I2991*H2991,2)</f>
        <v>0</v>
      </c>
      <c r="BL2991" s="18" t="s">
        <v>276</v>
      </c>
      <c r="BM2991" s="205" t="s">
        <v>3449</v>
      </c>
    </row>
    <row r="2992" spans="1:65" s="2" customFormat="1" ht="16.5" customHeight="1">
      <c r="A2992" s="35"/>
      <c r="B2992" s="36"/>
      <c r="C2992" s="193" t="s">
        <v>3450</v>
      </c>
      <c r="D2992" s="193" t="s">
        <v>214</v>
      </c>
      <c r="E2992" s="194" t="s">
        <v>3451</v>
      </c>
      <c r="F2992" s="195" t="s">
        <v>3452</v>
      </c>
      <c r="G2992" s="196" t="s">
        <v>217</v>
      </c>
      <c r="H2992" s="197">
        <v>88.86</v>
      </c>
      <c r="I2992" s="198"/>
      <c r="J2992" s="199">
        <f>ROUND(I2992*H2992,2)</f>
        <v>0</v>
      </c>
      <c r="K2992" s="200"/>
      <c r="L2992" s="40"/>
      <c r="M2992" s="201" t="s">
        <v>1</v>
      </c>
      <c r="N2992" s="202" t="s">
        <v>42</v>
      </c>
      <c r="O2992" s="72"/>
      <c r="P2992" s="203">
        <f>O2992*H2992</f>
        <v>0</v>
      </c>
      <c r="Q2992" s="203">
        <v>5.0000000000000001E-4</v>
      </c>
      <c r="R2992" s="203">
        <f>Q2992*H2992</f>
        <v>4.4429999999999997E-2</v>
      </c>
      <c r="S2992" s="203">
        <v>0</v>
      </c>
      <c r="T2992" s="204">
        <f>S2992*H2992</f>
        <v>0</v>
      </c>
      <c r="U2992" s="35"/>
      <c r="V2992" s="35"/>
      <c r="W2992" s="35"/>
      <c r="X2992" s="35"/>
      <c r="Y2992" s="35"/>
      <c r="Z2992" s="35"/>
      <c r="AA2992" s="35"/>
      <c r="AB2992" s="35"/>
      <c r="AC2992" s="35"/>
      <c r="AD2992" s="35"/>
      <c r="AE2992" s="35"/>
      <c r="AR2992" s="205" t="s">
        <v>276</v>
      </c>
      <c r="AT2992" s="205" t="s">
        <v>214</v>
      </c>
      <c r="AU2992" s="205" t="s">
        <v>87</v>
      </c>
      <c r="AY2992" s="18" t="s">
        <v>209</v>
      </c>
      <c r="BE2992" s="206">
        <f>IF(N2992="základní",J2992,0)</f>
        <v>0</v>
      </c>
      <c r="BF2992" s="206">
        <f>IF(N2992="snížená",J2992,0)</f>
        <v>0</v>
      </c>
      <c r="BG2992" s="206">
        <f>IF(N2992="zákl. přenesená",J2992,0)</f>
        <v>0</v>
      </c>
      <c r="BH2992" s="206">
        <f>IF(N2992="sníž. přenesená",J2992,0)</f>
        <v>0</v>
      </c>
      <c r="BI2992" s="206">
        <f>IF(N2992="nulová",J2992,0)</f>
        <v>0</v>
      </c>
      <c r="BJ2992" s="18" t="s">
        <v>85</v>
      </c>
      <c r="BK2992" s="206">
        <f>ROUND(I2992*H2992,2)</f>
        <v>0</v>
      </c>
      <c r="BL2992" s="18" t="s">
        <v>276</v>
      </c>
      <c r="BM2992" s="205" t="s">
        <v>3453</v>
      </c>
    </row>
    <row r="2993" spans="1:65" s="15" customFormat="1">
      <c r="B2993" s="246"/>
      <c r="C2993" s="247"/>
      <c r="D2993" s="214" t="s">
        <v>555</v>
      </c>
      <c r="E2993" s="248" t="s">
        <v>1</v>
      </c>
      <c r="F2993" s="249" t="s">
        <v>3454</v>
      </c>
      <c r="G2993" s="247"/>
      <c r="H2993" s="248" t="s">
        <v>1</v>
      </c>
      <c r="I2993" s="250"/>
      <c r="J2993" s="247"/>
      <c r="K2993" s="247"/>
      <c r="L2993" s="251"/>
      <c r="M2993" s="252"/>
      <c r="N2993" s="253"/>
      <c r="O2993" s="253"/>
      <c r="P2993" s="253"/>
      <c r="Q2993" s="253"/>
      <c r="R2993" s="253"/>
      <c r="S2993" s="253"/>
      <c r="T2993" s="254"/>
      <c r="AT2993" s="255" t="s">
        <v>555</v>
      </c>
      <c r="AU2993" s="255" t="s">
        <v>87</v>
      </c>
      <c r="AV2993" s="15" t="s">
        <v>85</v>
      </c>
      <c r="AW2993" s="15" t="s">
        <v>32</v>
      </c>
      <c r="AX2993" s="15" t="s">
        <v>77</v>
      </c>
      <c r="AY2993" s="255" t="s">
        <v>209</v>
      </c>
    </row>
    <row r="2994" spans="1:65" s="13" customFormat="1">
      <c r="B2994" s="212"/>
      <c r="C2994" s="213"/>
      <c r="D2994" s="214" t="s">
        <v>555</v>
      </c>
      <c r="E2994" s="215" t="s">
        <v>1</v>
      </c>
      <c r="F2994" s="216" t="s">
        <v>1671</v>
      </c>
      <c r="G2994" s="213"/>
      <c r="H2994" s="217">
        <v>23.12</v>
      </c>
      <c r="I2994" s="218"/>
      <c r="J2994" s="213"/>
      <c r="K2994" s="213"/>
      <c r="L2994" s="219"/>
      <c r="M2994" s="220"/>
      <c r="N2994" s="221"/>
      <c r="O2994" s="221"/>
      <c r="P2994" s="221"/>
      <c r="Q2994" s="221"/>
      <c r="R2994" s="221"/>
      <c r="S2994" s="221"/>
      <c r="T2994" s="222"/>
      <c r="AT2994" s="223" t="s">
        <v>555</v>
      </c>
      <c r="AU2994" s="223" t="s">
        <v>87</v>
      </c>
      <c r="AV2994" s="13" t="s">
        <v>87</v>
      </c>
      <c r="AW2994" s="13" t="s">
        <v>32</v>
      </c>
      <c r="AX2994" s="13" t="s">
        <v>77</v>
      </c>
      <c r="AY2994" s="223" t="s">
        <v>209</v>
      </c>
    </row>
    <row r="2995" spans="1:65" s="15" customFormat="1">
      <c r="B2995" s="246"/>
      <c r="C2995" s="247"/>
      <c r="D2995" s="214" t="s">
        <v>555</v>
      </c>
      <c r="E2995" s="248" t="s">
        <v>1</v>
      </c>
      <c r="F2995" s="249" t="s">
        <v>3455</v>
      </c>
      <c r="G2995" s="247"/>
      <c r="H2995" s="248" t="s">
        <v>1</v>
      </c>
      <c r="I2995" s="250"/>
      <c r="J2995" s="247"/>
      <c r="K2995" s="247"/>
      <c r="L2995" s="251"/>
      <c r="M2995" s="252"/>
      <c r="N2995" s="253"/>
      <c r="O2995" s="253"/>
      <c r="P2995" s="253"/>
      <c r="Q2995" s="253"/>
      <c r="R2995" s="253"/>
      <c r="S2995" s="253"/>
      <c r="T2995" s="254"/>
      <c r="AT2995" s="255" t="s">
        <v>555</v>
      </c>
      <c r="AU2995" s="255" t="s">
        <v>87</v>
      </c>
      <c r="AV2995" s="15" t="s">
        <v>85</v>
      </c>
      <c r="AW2995" s="15" t="s">
        <v>32</v>
      </c>
      <c r="AX2995" s="15" t="s">
        <v>77</v>
      </c>
      <c r="AY2995" s="255" t="s">
        <v>209</v>
      </c>
    </row>
    <row r="2996" spans="1:65" s="13" customFormat="1">
      <c r="B2996" s="212"/>
      <c r="C2996" s="213"/>
      <c r="D2996" s="214" t="s">
        <v>555</v>
      </c>
      <c r="E2996" s="215" t="s">
        <v>1</v>
      </c>
      <c r="F2996" s="216" t="s">
        <v>1768</v>
      </c>
      <c r="G2996" s="213"/>
      <c r="H2996" s="217">
        <v>23.08</v>
      </c>
      <c r="I2996" s="218"/>
      <c r="J2996" s="213"/>
      <c r="K2996" s="213"/>
      <c r="L2996" s="219"/>
      <c r="M2996" s="220"/>
      <c r="N2996" s="221"/>
      <c r="O2996" s="221"/>
      <c r="P2996" s="221"/>
      <c r="Q2996" s="221"/>
      <c r="R2996" s="221"/>
      <c r="S2996" s="221"/>
      <c r="T2996" s="222"/>
      <c r="AT2996" s="223" t="s">
        <v>555</v>
      </c>
      <c r="AU2996" s="223" t="s">
        <v>87</v>
      </c>
      <c r="AV2996" s="13" t="s">
        <v>87</v>
      </c>
      <c r="AW2996" s="13" t="s">
        <v>32</v>
      </c>
      <c r="AX2996" s="13" t="s">
        <v>77</v>
      </c>
      <c r="AY2996" s="223" t="s">
        <v>209</v>
      </c>
    </row>
    <row r="2997" spans="1:65" s="15" customFormat="1">
      <c r="B2997" s="246"/>
      <c r="C2997" s="247"/>
      <c r="D2997" s="214" t="s">
        <v>555</v>
      </c>
      <c r="E2997" s="248" t="s">
        <v>1</v>
      </c>
      <c r="F2997" s="249" t="s">
        <v>3456</v>
      </c>
      <c r="G2997" s="247"/>
      <c r="H2997" s="248" t="s">
        <v>1</v>
      </c>
      <c r="I2997" s="250"/>
      <c r="J2997" s="247"/>
      <c r="K2997" s="247"/>
      <c r="L2997" s="251"/>
      <c r="M2997" s="252"/>
      <c r="N2997" s="253"/>
      <c r="O2997" s="253"/>
      <c r="P2997" s="253"/>
      <c r="Q2997" s="253"/>
      <c r="R2997" s="253"/>
      <c r="S2997" s="253"/>
      <c r="T2997" s="254"/>
      <c r="AT2997" s="255" t="s">
        <v>555</v>
      </c>
      <c r="AU2997" s="255" t="s">
        <v>87</v>
      </c>
      <c r="AV2997" s="15" t="s">
        <v>85</v>
      </c>
      <c r="AW2997" s="15" t="s">
        <v>32</v>
      </c>
      <c r="AX2997" s="15" t="s">
        <v>77</v>
      </c>
      <c r="AY2997" s="255" t="s">
        <v>209</v>
      </c>
    </row>
    <row r="2998" spans="1:65" s="13" customFormat="1">
      <c r="B2998" s="212"/>
      <c r="C2998" s="213"/>
      <c r="D2998" s="214" t="s">
        <v>555</v>
      </c>
      <c r="E2998" s="215" t="s">
        <v>1</v>
      </c>
      <c r="F2998" s="216" t="s">
        <v>1905</v>
      </c>
      <c r="G2998" s="213"/>
      <c r="H2998" s="217">
        <v>24.29</v>
      </c>
      <c r="I2998" s="218"/>
      <c r="J2998" s="213"/>
      <c r="K2998" s="213"/>
      <c r="L2998" s="219"/>
      <c r="M2998" s="220"/>
      <c r="N2998" s="221"/>
      <c r="O2998" s="221"/>
      <c r="P2998" s="221"/>
      <c r="Q2998" s="221"/>
      <c r="R2998" s="221"/>
      <c r="S2998" s="221"/>
      <c r="T2998" s="222"/>
      <c r="AT2998" s="223" t="s">
        <v>555</v>
      </c>
      <c r="AU2998" s="223" t="s">
        <v>87</v>
      </c>
      <c r="AV2998" s="13" t="s">
        <v>87</v>
      </c>
      <c r="AW2998" s="13" t="s">
        <v>32</v>
      </c>
      <c r="AX2998" s="13" t="s">
        <v>77</v>
      </c>
      <c r="AY2998" s="223" t="s">
        <v>209</v>
      </c>
    </row>
    <row r="2999" spans="1:65" s="15" customFormat="1">
      <c r="B2999" s="246"/>
      <c r="C2999" s="247"/>
      <c r="D2999" s="214" t="s">
        <v>555</v>
      </c>
      <c r="E2999" s="248" t="s">
        <v>1</v>
      </c>
      <c r="F2999" s="249" t="s">
        <v>3457</v>
      </c>
      <c r="G2999" s="247"/>
      <c r="H2999" s="248" t="s">
        <v>1</v>
      </c>
      <c r="I2999" s="250"/>
      <c r="J2999" s="247"/>
      <c r="K2999" s="247"/>
      <c r="L2999" s="251"/>
      <c r="M2999" s="252"/>
      <c r="N2999" s="253"/>
      <c r="O2999" s="253"/>
      <c r="P2999" s="253"/>
      <c r="Q2999" s="253"/>
      <c r="R2999" s="253"/>
      <c r="S2999" s="253"/>
      <c r="T2999" s="254"/>
      <c r="AT2999" s="255" t="s">
        <v>555</v>
      </c>
      <c r="AU2999" s="255" t="s">
        <v>87</v>
      </c>
      <c r="AV2999" s="15" t="s">
        <v>85</v>
      </c>
      <c r="AW2999" s="15" t="s">
        <v>32</v>
      </c>
      <c r="AX2999" s="15" t="s">
        <v>77</v>
      </c>
      <c r="AY2999" s="255" t="s">
        <v>209</v>
      </c>
    </row>
    <row r="3000" spans="1:65" s="13" customFormat="1">
      <c r="B3000" s="212"/>
      <c r="C3000" s="213"/>
      <c r="D3000" s="214" t="s">
        <v>555</v>
      </c>
      <c r="E3000" s="215" t="s">
        <v>1</v>
      </c>
      <c r="F3000" s="216" t="s">
        <v>2021</v>
      </c>
      <c r="G3000" s="213"/>
      <c r="H3000" s="217">
        <v>18.37</v>
      </c>
      <c r="I3000" s="218"/>
      <c r="J3000" s="213"/>
      <c r="K3000" s="213"/>
      <c r="L3000" s="219"/>
      <c r="M3000" s="220"/>
      <c r="N3000" s="221"/>
      <c r="O3000" s="221"/>
      <c r="P3000" s="221"/>
      <c r="Q3000" s="221"/>
      <c r="R3000" s="221"/>
      <c r="S3000" s="221"/>
      <c r="T3000" s="222"/>
      <c r="AT3000" s="223" t="s">
        <v>555</v>
      </c>
      <c r="AU3000" s="223" t="s">
        <v>87</v>
      </c>
      <c r="AV3000" s="13" t="s">
        <v>87</v>
      </c>
      <c r="AW3000" s="13" t="s">
        <v>32</v>
      </c>
      <c r="AX3000" s="13" t="s">
        <v>77</v>
      </c>
      <c r="AY3000" s="223" t="s">
        <v>209</v>
      </c>
    </row>
    <row r="3001" spans="1:65" s="14" customFormat="1">
      <c r="B3001" s="235"/>
      <c r="C3001" s="236"/>
      <c r="D3001" s="214" t="s">
        <v>555</v>
      </c>
      <c r="E3001" s="237" t="s">
        <v>1</v>
      </c>
      <c r="F3001" s="238" t="s">
        <v>645</v>
      </c>
      <c r="G3001" s="236"/>
      <c r="H3001" s="239">
        <v>88.860000000000014</v>
      </c>
      <c r="I3001" s="240"/>
      <c r="J3001" s="236"/>
      <c r="K3001" s="236"/>
      <c r="L3001" s="241"/>
      <c r="M3001" s="242"/>
      <c r="N3001" s="243"/>
      <c r="O3001" s="243"/>
      <c r="P3001" s="243"/>
      <c r="Q3001" s="243"/>
      <c r="R3001" s="243"/>
      <c r="S3001" s="243"/>
      <c r="T3001" s="244"/>
      <c r="AT3001" s="245" t="s">
        <v>555</v>
      </c>
      <c r="AU3001" s="245" t="s">
        <v>87</v>
      </c>
      <c r="AV3001" s="14" t="s">
        <v>218</v>
      </c>
      <c r="AW3001" s="14" t="s">
        <v>32</v>
      </c>
      <c r="AX3001" s="14" t="s">
        <v>85</v>
      </c>
      <c r="AY3001" s="245" t="s">
        <v>209</v>
      </c>
    </row>
    <row r="3002" spans="1:65" s="2" customFormat="1" ht="37.9" customHeight="1">
      <c r="A3002" s="35"/>
      <c r="B3002" s="36"/>
      <c r="C3002" s="224" t="s">
        <v>3458</v>
      </c>
      <c r="D3002" s="224" t="s">
        <v>576</v>
      </c>
      <c r="E3002" s="225" t="s">
        <v>3459</v>
      </c>
      <c r="F3002" s="226" t="s">
        <v>3460</v>
      </c>
      <c r="G3002" s="227" t="s">
        <v>217</v>
      </c>
      <c r="H3002" s="228">
        <v>97.745999999999995</v>
      </c>
      <c r="I3002" s="229"/>
      <c r="J3002" s="230">
        <f>ROUND(I3002*H3002,2)</f>
        <v>0</v>
      </c>
      <c r="K3002" s="231"/>
      <c r="L3002" s="232"/>
      <c r="M3002" s="233" t="s">
        <v>1</v>
      </c>
      <c r="N3002" s="234" t="s">
        <v>42</v>
      </c>
      <c r="O3002" s="72"/>
      <c r="P3002" s="203">
        <f>O3002*H3002</f>
        <v>0</v>
      </c>
      <c r="Q3002" s="203">
        <v>1.5499999999999999E-3</v>
      </c>
      <c r="R3002" s="203">
        <f>Q3002*H3002</f>
        <v>0.15150629999999998</v>
      </c>
      <c r="S3002" s="203">
        <v>0</v>
      </c>
      <c r="T3002" s="204">
        <f>S3002*H3002</f>
        <v>0</v>
      </c>
      <c r="U3002" s="35"/>
      <c r="V3002" s="35"/>
      <c r="W3002" s="35"/>
      <c r="X3002" s="35"/>
      <c r="Y3002" s="35"/>
      <c r="Z3002" s="35"/>
      <c r="AA3002" s="35"/>
      <c r="AB3002" s="35"/>
      <c r="AC3002" s="35"/>
      <c r="AD3002" s="35"/>
      <c r="AE3002" s="35"/>
      <c r="AR3002" s="205" t="s">
        <v>341</v>
      </c>
      <c r="AT3002" s="205" t="s">
        <v>576</v>
      </c>
      <c r="AU3002" s="205" t="s">
        <v>87</v>
      </c>
      <c r="AY3002" s="18" t="s">
        <v>209</v>
      </c>
      <c r="BE3002" s="206">
        <f>IF(N3002="základní",J3002,0)</f>
        <v>0</v>
      </c>
      <c r="BF3002" s="206">
        <f>IF(N3002="snížená",J3002,0)</f>
        <v>0</v>
      </c>
      <c r="BG3002" s="206">
        <f>IF(N3002="zákl. přenesená",J3002,0)</f>
        <v>0</v>
      </c>
      <c r="BH3002" s="206">
        <f>IF(N3002="sníž. přenesená",J3002,0)</f>
        <v>0</v>
      </c>
      <c r="BI3002" s="206">
        <f>IF(N3002="nulová",J3002,0)</f>
        <v>0</v>
      </c>
      <c r="BJ3002" s="18" t="s">
        <v>85</v>
      </c>
      <c r="BK3002" s="206">
        <f>ROUND(I3002*H3002,2)</f>
        <v>0</v>
      </c>
      <c r="BL3002" s="18" t="s">
        <v>276</v>
      </c>
      <c r="BM3002" s="205" t="s">
        <v>3461</v>
      </c>
    </row>
    <row r="3003" spans="1:65" s="13" customFormat="1">
      <c r="B3003" s="212"/>
      <c r="C3003" s="213"/>
      <c r="D3003" s="214" t="s">
        <v>555</v>
      </c>
      <c r="E3003" s="215" t="s">
        <v>1</v>
      </c>
      <c r="F3003" s="216" t="s">
        <v>3462</v>
      </c>
      <c r="G3003" s="213"/>
      <c r="H3003" s="217">
        <v>97.745999999999995</v>
      </c>
      <c r="I3003" s="218"/>
      <c r="J3003" s="213"/>
      <c r="K3003" s="213"/>
      <c r="L3003" s="219"/>
      <c r="M3003" s="220"/>
      <c r="N3003" s="221"/>
      <c r="O3003" s="221"/>
      <c r="P3003" s="221"/>
      <c r="Q3003" s="221"/>
      <c r="R3003" s="221"/>
      <c r="S3003" s="221"/>
      <c r="T3003" s="222"/>
      <c r="AT3003" s="223" t="s">
        <v>555</v>
      </c>
      <c r="AU3003" s="223" t="s">
        <v>87</v>
      </c>
      <c r="AV3003" s="13" t="s">
        <v>87</v>
      </c>
      <c r="AW3003" s="13" t="s">
        <v>32</v>
      </c>
      <c r="AX3003" s="13" t="s">
        <v>85</v>
      </c>
      <c r="AY3003" s="223" t="s">
        <v>209</v>
      </c>
    </row>
    <row r="3004" spans="1:65" s="2" customFormat="1" ht="16.5" customHeight="1">
      <c r="A3004" s="35"/>
      <c r="B3004" s="36"/>
      <c r="C3004" s="193" t="s">
        <v>3463</v>
      </c>
      <c r="D3004" s="193" t="s">
        <v>214</v>
      </c>
      <c r="E3004" s="194" t="s">
        <v>3464</v>
      </c>
      <c r="F3004" s="195" t="s">
        <v>3465</v>
      </c>
      <c r="G3004" s="196" t="s">
        <v>217</v>
      </c>
      <c r="H3004" s="197">
        <v>16.37</v>
      </c>
      <c r="I3004" s="198"/>
      <c r="J3004" s="199">
        <f>ROUND(I3004*H3004,2)</f>
        <v>0</v>
      </c>
      <c r="K3004" s="200"/>
      <c r="L3004" s="40"/>
      <c r="M3004" s="201" t="s">
        <v>1</v>
      </c>
      <c r="N3004" s="202" t="s">
        <v>42</v>
      </c>
      <c r="O3004" s="72"/>
      <c r="P3004" s="203">
        <f>O3004*H3004</f>
        <v>0</v>
      </c>
      <c r="Q3004" s="203">
        <v>2.0000000000000001E-4</v>
      </c>
      <c r="R3004" s="203">
        <f>Q3004*H3004</f>
        <v>3.2740000000000004E-3</v>
      </c>
      <c r="S3004" s="203">
        <v>0</v>
      </c>
      <c r="T3004" s="204">
        <f>S3004*H3004</f>
        <v>0</v>
      </c>
      <c r="U3004" s="35"/>
      <c r="V3004" s="35"/>
      <c r="W3004" s="35"/>
      <c r="X3004" s="35"/>
      <c r="Y3004" s="35"/>
      <c r="Z3004" s="35"/>
      <c r="AA3004" s="35"/>
      <c r="AB3004" s="35"/>
      <c r="AC3004" s="35"/>
      <c r="AD3004" s="35"/>
      <c r="AE3004" s="35"/>
      <c r="AR3004" s="205" t="s">
        <v>276</v>
      </c>
      <c r="AT3004" s="205" t="s">
        <v>214</v>
      </c>
      <c r="AU3004" s="205" t="s">
        <v>87</v>
      </c>
      <c r="AY3004" s="18" t="s">
        <v>209</v>
      </c>
      <c r="BE3004" s="206">
        <f>IF(N3004="základní",J3004,0)</f>
        <v>0</v>
      </c>
      <c r="BF3004" s="206">
        <f>IF(N3004="snížená",J3004,0)</f>
        <v>0</v>
      </c>
      <c r="BG3004" s="206">
        <f>IF(N3004="zákl. přenesená",J3004,0)</f>
        <v>0</v>
      </c>
      <c r="BH3004" s="206">
        <f>IF(N3004="sníž. přenesená",J3004,0)</f>
        <v>0</v>
      </c>
      <c r="BI3004" s="206">
        <f>IF(N3004="nulová",J3004,0)</f>
        <v>0</v>
      </c>
      <c r="BJ3004" s="18" t="s">
        <v>85</v>
      </c>
      <c r="BK3004" s="206">
        <f>ROUND(I3004*H3004,2)</f>
        <v>0</v>
      </c>
      <c r="BL3004" s="18" t="s">
        <v>276</v>
      </c>
      <c r="BM3004" s="205" t="s">
        <v>3466</v>
      </c>
    </row>
    <row r="3005" spans="1:65" s="13" customFormat="1">
      <c r="B3005" s="212"/>
      <c r="C3005" s="213"/>
      <c r="D3005" s="214" t="s">
        <v>555</v>
      </c>
      <c r="E3005" s="215" t="s">
        <v>1</v>
      </c>
      <c r="F3005" s="216" t="s">
        <v>3467</v>
      </c>
      <c r="G3005" s="213"/>
      <c r="H3005" s="217">
        <v>16.37</v>
      </c>
      <c r="I3005" s="218"/>
      <c r="J3005" s="213"/>
      <c r="K3005" s="213"/>
      <c r="L3005" s="219"/>
      <c r="M3005" s="220"/>
      <c r="N3005" s="221"/>
      <c r="O3005" s="221"/>
      <c r="P3005" s="221"/>
      <c r="Q3005" s="221"/>
      <c r="R3005" s="221"/>
      <c r="S3005" s="221"/>
      <c r="T3005" s="222"/>
      <c r="AT3005" s="223" t="s">
        <v>555</v>
      </c>
      <c r="AU3005" s="223" t="s">
        <v>87</v>
      </c>
      <c r="AV3005" s="13" t="s">
        <v>87</v>
      </c>
      <c r="AW3005" s="13" t="s">
        <v>32</v>
      </c>
      <c r="AX3005" s="13" t="s">
        <v>85</v>
      </c>
      <c r="AY3005" s="223" t="s">
        <v>209</v>
      </c>
    </row>
    <row r="3006" spans="1:65" s="2" customFormat="1" ht="24.2" customHeight="1">
      <c r="A3006" s="35"/>
      <c r="B3006" s="36"/>
      <c r="C3006" s="224" t="s">
        <v>3468</v>
      </c>
      <c r="D3006" s="224" t="s">
        <v>576</v>
      </c>
      <c r="E3006" s="225" t="s">
        <v>3469</v>
      </c>
      <c r="F3006" s="226" t="s">
        <v>3470</v>
      </c>
      <c r="G3006" s="227" t="s">
        <v>217</v>
      </c>
      <c r="H3006" s="228">
        <v>18.007000000000001</v>
      </c>
      <c r="I3006" s="229"/>
      <c r="J3006" s="230">
        <f>ROUND(I3006*H3006,2)</f>
        <v>0</v>
      </c>
      <c r="K3006" s="231"/>
      <c r="L3006" s="232"/>
      <c r="M3006" s="233" t="s">
        <v>1</v>
      </c>
      <c r="N3006" s="234" t="s">
        <v>42</v>
      </c>
      <c r="O3006" s="72"/>
      <c r="P3006" s="203">
        <f>O3006*H3006</f>
        <v>0</v>
      </c>
      <c r="Q3006" s="203">
        <v>3.0000000000000001E-3</v>
      </c>
      <c r="R3006" s="203">
        <f>Q3006*H3006</f>
        <v>5.4021000000000007E-2</v>
      </c>
      <c r="S3006" s="203">
        <v>0</v>
      </c>
      <c r="T3006" s="204">
        <f>S3006*H3006</f>
        <v>0</v>
      </c>
      <c r="U3006" s="35"/>
      <c r="V3006" s="35"/>
      <c r="W3006" s="35"/>
      <c r="X3006" s="35"/>
      <c r="Y3006" s="35"/>
      <c r="Z3006" s="35"/>
      <c r="AA3006" s="35"/>
      <c r="AB3006" s="35"/>
      <c r="AC3006" s="35"/>
      <c r="AD3006" s="35"/>
      <c r="AE3006" s="35"/>
      <c r="AR3006" s="205" t="s">
        <v>341</v>
      </c>
      <c r="AT3006" s="205" t="s">
        <v>576</v>
      </c>
      <c r="AU3006" s="205" t="s">
        <v>87</v>
      </c>
      <c r="AY3006" s="18" t="s">
        <v>209</v>
      </c>
      <c r="BE3006" s="206">
        <f>IF(N3006="základní",J3006,0)</f>
        <v>0</v>
      </c>
      <c r="BF3006" s="206">
        <f>IF(N3006="snížená",J3006,0)</f>
        <v>0</v>
      </c>
      <c r="BG3006" s="206">
        <f>IF(N3006="zákl. přenesená",J3006,0)</f>
        <v>0</v>
      </c>
      <c r="BH3006" s="206">
        <f>IF(N3006="sníž. přenesená",J3006,0)</f>
        <v>0</v>
      </c>
      <c r="BI3006" s="206">
        <f>IF(N3006="nulová",J3006,0)</f>
        <v>0</v>
      </c>
      <c r="BJ3006" s="18" t="s">
        <v>85</v>
      </c>
      <c r="BK3006" s="206">
        <f>ROUND(I3006*H3006,2)</f>
        <v>0</v>
      </c>
      <c r="BL3006" s="18" t="s">
        <v>276</v>
      </c>
      <c r="BM3006" s="205" t="s">
        <v>3471</v>
      </c>
    </row>
    <row r="3007" spans="1:65" s="2" customFormat="1" ht="48.75">
      <c r="A3007" s="35"/>
      <c r="B3007" s="36"/>
      <c r="C3007" s="37"/>
      <c r="D3007" s="214" t="s">
        <v>807</v>
      </c>
      <c r="E3007" s="37"/>
      <c r="F3007" s="256" t="s">
        <v>3472</v>
      </c>
      <c r="G3007" s="37"/>
      <c r="H3007" s="37"/>
      <c r="I3007" s="257"/>
      <c r="J3007" s="37"/>
      <c r="K3007" s="37"/>
      <c r="L3007" s="40"/>
      <c r="M3007" s="258"/>
      <c r="N3007" s="259"/>
      <c r="O3007" s="72"/>
      <c r="P3007" s="72"/>
      <c r="Q3007" s="72"/>
      <c r="R3007" s="72"/>
      <c r="S3007" s="72"/>
      <c r="T3007" s="73"/>
      <c r="U3007" s="35"/>
      <c r="V3007" s="35"/>
      <c r="W3007" s="35"/>
      <c r="X3007" s="35"/>
      <c r="Y3007" s="35"/>
      <c r="Z3007" s="35"/>
      <c r="AA3007" s="35"/>
      <c r="AB3007" s="35"/>
      <c r="AC3007" s="35"/>
      <c r="AD3007" s="35"/>
      <c r="AE3007" s="35"/>
      <c r="AT3007" s="18" t="s">
        <v>807</v>
      </c>
      <c r="AU3007" s="18" t="s">
        <v>87</v>
      </c>
    </row>
    <row r="3008" spans="1:65" s="13" customFormat="1">
      <c r="B3008" s="212"/>
      <c r="C3008" s="213"/>
      <c r="D3008" s="214" t="s">
        <v>555</v>
      </c>
      <c r="E3008" s="215" t="s">
        <v>1</v>
      </c>
      <c r="F3008" s="216" t="s">
        <v>3473</v>
      </c>
      <c r="G3008" s="213"/>
      <c r="H3008" s="217">
        <v>18.007000000000001</v>
      </c>
      <c r="I3008" s="218"/>
      <c r="J3008" s="213"/>
      <c r="K3008" s="213"/>
      <c r="L3008" s="219"/>
      <c r="M3008" s="220"/>
      <c r="N3008" s="221"/>
      <c r="O3008" s="221"/>
      <c r="P3008" s="221"/>
      <c r="Q3008" s="221"/>
      <c r="R3008" s="221"/>
      <c r="S3008" s="221"/>
      <c r="T3008" s="222"/>
      <c r="AT3008" s="223" t="s">
        <v>555</v>
      </c>
      <c r="AU3008" s="223" t="s">
        <v>87</v>
      </c>
      <c r="AV3008" s="13" t="s">
        <v>87</v>
      </c>
      <c r="AW3008" s="13" t="s">
        <v>32</v>
      </c>
      <c r="AX3008" s="13" t="s">
        <v>85</v>
      </c>
      <c r="AY3008" s="223" t="s">
        <v>209</v>
      </c>
    </row>
    <row r="3009" spans="1:65" s="2" customFormat="1" ht="16.5" customHeight="1">
      <c r="A3009" s="35"/>
      <c r="B3009" s="36"/>
      <c r="C3009" s="193" t="s">
        <v>3474</v>
      </c>
      <c r="D3009" s="193" t="s">
        <v>214</v>
      </c>
      <c r="E3009" s="194" t="s">
        <v>3475</v>
      </c>
      <c r="F3009" s="195" t="s">
        <v>3476</v>
      </c>
      <c r="G3009" s="196" t="s">
        <v>217</v>
      </c>
      <c r="H3009" s="197">
        <v>4177.0379999999996</v>
      </c>
      <c r="I3009" s="198"/>
      <c r="J3009" s="199">
        <f>ROUND(I3009*H3009,2)</f>
        <v>0</v>
      </c>
      <c r="K3009" s="200"/>
      <c r="L3009" s="40"/>
      <c r="M3009" s="201" t="s">
        <v>1</v>
      </c>
      <c r="N3009" s="202" t="s">
        <v>42</v>
      </c>
      <c r="O3009" s="72"/>
      <c r="P3009" s="203">
        <f>O3009*H3009</f>
        <v>0</v>
      </c>
      <c r="Q3009" s="203">
        <v>2.9999999999999997E-4</v>
      </c>
      <c r="R3009" s="203">
        <f>Q3009*H3009</f>
        <v>1.2531113999999997</v>
      </c>
      <c r="S3009" s="203">
        <v>0</v>
      </c>
      <c r="T3009" s="204">
        <f>S3009*H3009</f>
        <v>0</v>
      </c>
      <c r="U3009" s="35"/>
      <c r="V3009" s="35"/>
      <c r="W3009" s="35"/>
      <c r="X3009" s="35"/>
      <c r="Y3009" s="35"/>
      <c r="Z3009" s="35"/>
      <c r="AA3009" s="35"/>
      <c r="AB3009" s="35"/>
      <c r="AC3009" s="35"/>
      <c r="AD3009" s="35"/>
      <c r="AE3009" s="35"/>
      <c r="AR3009" s="205" t="s">
        <v>276</v>
      </c>
      <c r="AT3009" s="205" t="s">
        <v>214</v>
      </c>
      <c r="AU3009" s="205" t="s">
        <v>87</v>
      </c>
      <c r="AY3009" s="18" t="s">
        <v>209</v>
      </c>
      <c r="BE3009" s="206">
        <f>IF(N3009="základní",J3009,0)</f>
        <v>0</v>
      </c>
      <c r="BF3009" s="206">
        <f>IF(N3009="snížená",J3009,0)</f>
        <v>0</v>
      </c>
      <c r="BG3009" s="206">
        <f>IF(N3009="zákl. přenesená",J3009,0)</f>
        <v>0</v>
      </c>
      <c r="BH3009" s="206">
        <f>IF(N3009="sníž. přenesená",J3009,0)</f>
        <v>0</v>
      </c>
      <c r="BI3009" s="206">
        <f>IF(N3009="nulová",J3009,0)</f>
        <v>0</v>
      </c>
      <c r="BJ3009" s="18" t="s">
        <v>85</v>
      </c>
      <c r="BK3009" s="206">
        <f>ROUND(I3009*H3009,2)</f>
        <v>0</v>
      </c>
      <c r="BL3009" s="18" t="s">
        <v>276</v>
      </c>
      <c r="BM3009" s="205" t="s">
        <v>3477</v>
      </c>
    </row>
    <row r="3010" spans="1:65" s="15" customFormat="1">
      <c r="B3010" s="246"/>
      <c r="C3010" s="247"/>
      <c r="D3010" s="214" t="s">
        <v>555</v>
      </c>
      <c r="E3010" s="248" t="s">
        <v>1</v>
      </c>
      <c r="F3010" s="249" t="s">
        <v>3478</v>
      </c>
      <c r="G3010" s="247"/>
      <c r="H3010" s="248" t="s">
        <v>1</v>
      </c>
      <c r="I3010" s="250"/>
      <c r="J3010" s="247"/>
      <c r="K3010" s="247"/>
      <c r="L3010" s="251"/>
      <c r="M3010" s="252"/>
      <c r="N3010" s="253"/>
      <c r="O3010" s="253"/>
      <c r="P3010" s="253"/>
      <c r="Q3010" s="253"/>
      <c r="R3010" s="253"/>
      <c r="S3010" s="253"/>
      <c r="T3010" s="254"/>
      <c r="AT3010" s="255" t="s">
        <v>555</v>
      </c>
      <c r="AU3010" s="255" t="s">
        <v>87</v>
      </c>
      <c r="AV3010" s="15" t="s">
        <v>85</v>
      </c>
      <c r="AW3010" s="15" t="s">
        <v>32</v>
      </c>
      <c r="AX3010" s="15" t="s">
        <v>77</v>
      </c>
      <c r="AY3010" s="255" t="s">
        <v>209</v>
      </c>
    </row>
    <row r="3011" spans="1:65" s="13" customFormat="1">
      <c r="B3011" s="212"/>
      <c r="C3011" s="213"/>
      <c r="D3011" s="214" t="s">
        <v>555</v>
      </c>
      <c r="E3011" s="215" t="s">
        <v>1</v>
      </c>
      <c r="F3011" s="216" t="s">
        <v>1408</v>
      </c>
      <c r="G3011" s="213"/>
      <c r="H3011" s="217">
        <v>15.39</v>
      </c>
      <c r="I3011" s="218"/>
      <c r="J3011" s="213"/>
      <c r="K3011" s="213"/>
      <c r="L3011" s="219"/>
      <c r="M3011" s="220"/>
      <c r="N3011" s="221"/>
      <c r="O3011" s="221"/>
      <c r="P3011" s="221"/>
      <c r="Q3011" s="221"/>
      <c r="R3011" s="221"/>
      <c r="S3011" s="221"/>
      <c r="T3011" s="222"/>
      <c r="AT3011" s="223" t="s">
        <v>555</v>
      </c>
      <c r="AU3011" s="223" t="s">
        <v>87</v>
      </c>
      <c r="AV3011" s="13" t="s">
        <v>87</v>
      </c>
      <c r="AW3011" s="13" t="s">
        <v>32</v>
      </c>
      <c r="AX3011" s="13" t="s">
        <v>77</v>
      </c>
      <c r="AY3011" s="223" t="s">
        <v>209</v>
      </c>
    </row>
    <row r="3012" spans="1:65" s="15" customFormat="1">
      <c r="B3012" s="246"/>
      <c r="C3012" s="247"/>
      <c r="D3012" s="214" t="s">
        <v>555</v>
      </c>
      <c r="E3012" s="248" t="s">
        <v>1</v>
      </c>
      <c r="F3012" s="249" t="s">
        <v>3479</v>
      </c>
      <c r="G3012" s="247"/>
      <c r="H3012" s="248" t="s">
        <v>1</v>
      </c>
      <c r="I3012" s="250"/>
      <c r="J3012" s="247"/>
      <c r="K3012" s="247"/>
      <c r="L3012" s="251"/>
      <c r="M3012" s="252"/>
      <c r="N3012" s="253"/>
      <c r="O3012" s="253"/>
      <c r="P3012" s="253"/>
      <c r="Q3012" s="253"/>
      <c r="R3012" s="253"/>
      <c r="S3012" s="253"/>
      <c r="T3012" s="254"/>
      <c r="AT3012" s="255" t="s">
        <v>555</v>
      </c>
      <c r="AU3012" s="255" t="s">
        <v>87</v>
      </c>
      <c r="AV3012" s="15" t="s">
        <v>85</v>
      </c>
      <c r="AW3012" s="15" t="s">
        <v>32</v>
      </c>
      <c r="AX3012" s="15" t="s">
        <v>77</v>
      </c>
      <c r="AY3012" s="255" t="s">
        <v>209</v>
      </c>
    </row>
    <row r="3013" spans="1:65" s="13" customFormat="1">
      <c r="B3013" s="212"/>
      <c r="C3013" s="213"/>
      <c r="D3013" s="214" t="s">
        <v>555</v>
      </c>
      <c r="E3013" s="215" t="s">
        <v>1</v>
      </c>
      <c r="F3013" s="216" t="s">
        <v>1410</v>
      </c>
      <c r="G3013" s="213"/>
      <c r="H3013" s="217">
        <v>15.46</v>
      </c>
      <c r="I3013" s="218"/>
      <c r="J3013" s="213"/>
      <c r="K3013" s="213"/>
      <c r="L3013" s="219"/>
      <c r="M3013" s="220"/>
      <c r="N3013" s="221"/>
      <c r="O3013" s="221"/>
      <c r="P3013" s="221"/>
      <c r="Q3013" s="221"/>
      <c r="R3013" s="221"/>
      <c r="S3013" s="221"/>
      <c r="T3013" s="222"/>
      <c r="AT3013" s="223" t="s">
        <v>555</v>
      </c>
      <c r="AU3013" s="223" t="s">
        <v>87</v>
      </c>
      <c r="AV3013" s="13" t="s">
        <v>87</v>
      </c>
      <c r="AW3013" s="13" t="s">
        <v>32</v>
      </c>
      <c r="AX3013" s="13" t="s">
        <v>77</v>
      </c>
      <c r="AY3013" s="223" t="s">
        <v>209</v>
      </c>
    </row>
    <row r="3014" spans="1:65" s="15" customFormat="1">
      <c r="B3014" s="246"/>
      <c r="C3014" s="247"/>
      <c r="D3014" s="214" t="s">
        <v>555</v>
      </c>
      <c r="E3014" s="248" t="s">
        <v>1</v>
      </c>
      <c r="F3014" s="249" t="s">
        <v>3480</v>
      </c>
      <c r="G3014" s="247"/>
      <c r="H3014" s="248" t="s">
        <v>1</v>
      </c>
      <c r="I3014" s="250"/>
      <c r="J3014" s="247"/>
      <c r="K3014" s="247"/>
      <c r="L3014" s="251"/>
      <c r="M3014" s="252"/>
      <c r="N3014" s="253"/>
      <c r="O3014" s="253"/>
      <c r="P3014" s="253"/>
      <c r="Q3014" s="253"/>
      <c r="R3014" s="253"/>
      <c r="S3014" s="253"/>
      <c r="T3014" s="254"/>
      <c r="AT3014" s="255" t="s">
        <v>555</v>
      </c>
      <c r="AU3014" s="255" t="s">
        <v>87</v>
      </c>
      <c r="AV3014" s="15" t="s">
        <v>85</v>
      </c>
      <c r="AW3014" s="15" t="s">
        <v>32</v>
      </c>
      <c r="AX3014" s="15" t="s">
        <v>77</v>
      </c>
      <c r="AY3014" s="255" t="s">
        <v>209</v>
      </c>
    </row>
    <row r="3015" spans="1:65" s="13" customFormat="1">
      <c r="B3015" s="212"/>
      <c r="C3015" s="213"/>
      <c r="D3015" s="214" t="s">
        <v>555</v>
      </c>
      <c r="E3015" s="215" t="s">
        <v>1</v>
      </c>
      <c r="F3015" s="216" t="s">
        <v>1507</v>
      </c>
      <c r="G3015" s="213"/>
      <c r="H3015" s="217">
        <v>16.059999999999999</v>
      </c>
      <c r="I3015" s="218"/>
      <c r="J3015" s="213"/>
      <c r="K3015" s="213"/>
      <c r="L3015" s="219"/>
      <c r="M3015" s="220"/>
      <c r="N3015" s="221"/>
      <c r="O3015" s="221"/>
      <c r="P3015" s="221"/>
      <c r="Q3015" s="221"/>
      <c r="R3015" s="221"/>
      <c r="S3015" s="221"/>
      <c r="T3015" s="222"/>
      <c r="AT3015" s="223" t="s">
        <v>555</v>
      </c>
      <c r="AU3015" s="223" t="s">
        <v>87</v>
      </c>
      <c r="AV3015" s="13" t="s">
        <v>87</v>
      </c>
      <c r="AW3015" s="13" t="s">
        <v>32</v>
      </c>
      <c r="AX3015" s="13" t="s">
        <v>77</v>
      </c>
      <c r="AY3015" s="223" t="s">
        <v>209</v>
      </c>
    </row>
    <row r="3016" spans="1:65" s="15" customFormat="1">
      <c r="B3016" s="246"/>
      <c r="C3016" s="247"/>
      <c r="D3016" s="214" t="s">
        <v>555</v>
      </c>
      <c r="E3016" s="248" t="s">
        <v>1</v>
      </c>
      <c r="F3016" s="249" t="s">
        <v>3481</v>
      </c>
      <c r="G3016" s="247"/>
      <c r="H3016" s="248" t="s">
        <v>1</v>
      </c>
      <c r="I3016" s="250"/>
      <c r="J3016" s="247"/>
      <c r="K3016" s="247"/>
      <c r="L3016" s="251"/>
      <c r="M3016" s="252"/>
      <c r="N3016" s="253"/>
      <c r="O3016" s="253"/>
      <c r="P3016" s="253"/>
      <c r="Q3016" s="253"/>
      <c r="R3016" s="253"/>
      <c r="S3016" s="253"/>
      <c r="T3016" s="254"/>
      <c r="AT3016" s="255" t="s">
        <v>555</v>
      </c>
      <c r="AU3016" s="255" t="s">
        <v>87</v>
      </c>
      <c r="AV3016" s="15" t="s">
        <v>85</v>
      </c>
      <c r="AW3016" s="15" t="s">
        <v>32</v>
      </c>
      <c r="AX3016" s="15" t="s">
        <v>77</v>
      </c>
      <c r="AY3016" s="255" t="s">
        <v>209</v>
      </c>
    </row>
    <row r="3017" spans="1:65" s="13" customFormat="1">
      <c r="B3017" s="212"/>
      <c r="C3017" s="213"/>
      <c r="D3017" s="214" t="s">
        <v>555</v>
      </c>
      <c r="E3017" s="215" t="s">
        <v>1</v>
      </c>
      <c r="F3017" s="216" t="s">
        <v>1538</v>
      </c>
      <c r="G3017" s="213"/>
      <c r="H3017" s="217">
        <v>8.93</v>
      </c>
      <c r="I3017" s="218"/>
      <c r="J3017" s="213"/>
      <c r="K3017" s="213"/>
      <c r="L3017" s="219"/>
      <c r="M3017" s="220"/>
      <c r="N3017" s="221"/>
      <c r="O3017" s="221"/>
      <c r="P3017" s="221"/>
      <c r="Q3017" s="221"/>
      <c r="R3017" s="221"/>
      <c r="S3017" s="221"/>
      <c r="T3017" s="222"/>
      <c r="AT3017" s="223" t="s">
        <v>555</v>
      </c>
      <c r="AU3017" s="223" t="s">
        <v>87</v>
      </c>
      <c r="AV3017" s="13" t="s">
        <v>87</v>
      </c>
      <c r="AW3017" s="13" t="s">
        <v>32</v>
      </c>
      <c r="AX3017" s="13" t="s">
        <v>77</v>
      </c>
      <c r="AY3017" s="223" t="s">
        <v>209</v>
      </c>
    </row>
    <row r="3018" spans="1:65" s="15" customFormat="1">
      <c r="B3018" s="246"/>
      <c r="C3018" s="247"/>
      <c r="D3018" s="214" t="s">
        <v>555</v>
      </c>
      <c r="E3018" s="248" t="s">
        <v>1</v>
      </c>
      <c r="F3018" s="249" t="s">
        <v>3482</v>
      </c>
      <c r="G3018" s="247"/>
      <c r="H3018" s="248" t="s">
        <v>1</v>
      </c>
      <c r="I3018" s="250"/>
      <c r="J3018" s="247"/>
      <c r="K3018" s="247"/>
      <c r="L3018" s="251"/>
      <c r="M3018" s="252"/>
      <c r="N3018" s="253"/>
      <c r="O3018" s="253"/>
      <c r="P3018" s="253"/>
      <c r="Q3018" s="253"/>
      <c r="R3018" s="253"/>
      <c r="S3018" s="253"/>
      <c r="T3018" s="254"/>
      <c r="AT3018" s="255" t="s">
        <v>555</v>
      </c>
      <c r="AU3018" s="255" t="s">
        <v>87</v>
      </c>
      <c r="AV3018" s="15" t="s">
        <v>85</v>
      </c>
      <c r="AW3018" s="15" t="s">
        <v>32</v>
      </c>
      <c r="AX3018" s="15" t="s">
        <v>77</v>
      </c>
      <c r="AY3018" s="255" t="s">
        <v>209</v>
      </c>
    </row>
    <row r="3019" spans="1:65" s="13" customFormat="1">
      <c r="B3019" s="212"/>
      <c r="C3019" s="213"/>
      <c r="D3019" s="214" t="s">
        <v>555</v>
      </c>
      <c r="E3019" s="215" t="s">
        <v>1</v>
      </c>
      <c r="F3019" s="216" t="s">
        <v>1540</v>
      </c>
      <c r="G3019" s="213"/>
      <c r="H3019" s="217">
        <v>10.18</v>
      </c>
      <c r="I3019" s="218"/>
      <c r="J3019" s="213"/>
      <c r="K3019" s="213"/>
      <c r="L3019" s="219"/>
      <c r="M3019" s="220"/>
      <c r="N3019" s="221"/>
      <c r="O3019" s="221"/>
      <c r="P3019" s="221"/>
      <c r="Q3019" s="221"/>
      <c r="R3019" s="221"/>
      <c r="S3019" s="221"/>
      <c r="T3019" s="222"/>
      <c r="AT3019" s="223" t="s">
        <v>555</v>
      </c>
      <c r="AU3019" s="223" t="s">
        <v>87</v>
      </c>
      <c r="AV3019" s="13" t="s">
        <v>87</v>
      </c>
      <c r="AW3019" s="13" t="s">
        <v>32</v>
      </c>
      <c r="AX3019" s="13" t="s">
        <v>77</v>
      </c>
      <c r="AY3019" s="223" t="s">
        <v>209</v>
      </c>
    </row>
    <row r="3020" spans="1:65" s="15" customFormat="1">
      <c r="B3020" s="246"/>
      <c r="C3020" s="247"/>
      <c r="D3020" s="214" t="s">
        <v>555</v>
      </c>
      <c r="E3020" s="248" t="s">
        <v>1</v>
      </c>
      <c r="F3020" s="249" t="s">
        <v>3483</v>
      </c>
      <c r="G3020" s="247"/>
      <c r="H3020" s="248" t="s">
        <v>1</v>
      </c>
      <c r="I3020" s="250"/>
      <c r="J3020" s="247"/>
      <c r="K3020" s="247"/>
      <c r="L3020" s="251"/>
      <c r="M3020" s="252"/>
      <c r="N3020" s="253"/>
      <c r="O3020" s="253"/>
      <c r="P3020" s="253"/>
      <c r="Q3020" s="253"/>
      <c r="R3020" s="253"/>
      <c r="S3020" s="253"/>
      <c r="T3020" s="254"/>
      <c r="AT3020" s="255" t="s">
        <v>555</v>
      </c>
      <c r="AU3020" s="255" t="s">
        <v>87</v>
      </c>
      <c r="AV3020" s="15" t="s">
        <v>85</v>
      </c>
      <c r="AW3020" s="15" t="s">
        <v>32</v>
      </c>
      <c r="AX3020" s="15" t="s">
        <v>77</v>
      </c>
      <c r="AY3020" s="255" t="s">
        <v>209</v>
      </c>
    </row>
    <row r="3021" spans="1:65" s="13" customFormat="1">
      <c r="B3021" s="212"/>
      <c r="C3021" s="213"/>
      <c r="D3021" s="214" t="s">
        <v>555</v>
      </c>
      <c r="E3021" s="215" t="s">
        <v>1</v>
      </c>
      <c r="F3021" s="216" t="s">
        <v>1546</v>
      </c>
      <c r="G3021" s="213"/>
      <c r="H3021" s="217">
        <v>14.51</v>
      </c>
      <c r="I3021" s="218"/>
      <c r="J3021" s="213"/>
      <c r="K3021" s="213"/>
      <c r="L3021" s="219"/>
      <c r="M3021" s="220"/>
      <c r="N3021" s="221"/>
      <c r="O3021" s="221"/>
      <c r="P3021" s="221"/>
      <c r="Q3021" s="221"/>
      <c r="R3021" s="221"/>
      <c r="S3021" s="221"/>
      <c r="T3021" s="222"/>
      <c r="AT3021" s="223" t="s">
        <v>555</v>
      </c>
      <c r="AU3021" s="223" t="s">
        <v>87</v>
      </c>
      <c r="AV3021" s="13" t="s">
        <v>87</v>
      </c>
      <c r="AW3021" s="13" t="s">
        <v>32</v>
      </c>
      <c r="AX3021" s="13" t="s">
        <v>77</v>
      </c>
      <c r="AY3021" s="223" t="s">
        <v>209</v>
      </c>
    </row>
    <row r="3022" spans="1:65" s="15" customFormat="1">
      <c r="B3022" s="246"/>
      <c r="C3022" s="247"/>
      <c r="D3022" s="214" t="s">
        <v>555</v>
      </c>
      <c r="E3022" s="248" t="s">
        <v>1</v>
      </c>
      <c r="F3022" s="249" t="s">
        <v>3484</v>
      </c>
      <c r="G3022" s="247"/>
      <c r="H3022" s="248" t="s">
        <v>1</v>
      </c>
      <c r="I3022" s="250"/>
      <c r="J3022" s="247"/>
      <c r="K3022" s="247"/>
      <c r="L3022" s="251"/>
      <c r="M3022" s="252"/>
      <c r="N3022" s="253"/>
      <c r="O3022" s="253"/>
      <c r="P3022" s="253"/>
      <c r="Q3022" s="253"/>
      <c r="R3022" s="253"/>
      <c r="S3022" s="253"/>
      <c r="T3022" s="254"/>
      <c r="AT3022" s="255" t="s">
        <v>555</v>
      </c>
      <c r="AU3022" s="255" t="s">
        <v>87</v>
      </c>
      <c r="AV3022" s="15" t="s">
        <v>85</v>
      </c>
      <c r="AW3022" s="15" t="s">
        <v>32</v>
      </c>
      <c r="AX3022" s="15" t="s">
        <v>77</v>
      </c>
      <c r="AY3022" s="255" t="s">
        <v>209</v>
      </c>
    </row>
    <row r="3023" spans="1:65" s="13" customFormat="1">
      <c r="B3023" s="212"/>
      <c r="C3023" s="213"/>
      <c r="D3023" s="214" t="s">
        <v>555</v>
      </c>
      <c r="E3023" s="215" t="s">
        <v>1</v>
      </c>
      <c r="F3023" s="216" t="s">
        <v>1412</v>
      </c>
      <c r="G3023" s="213"/>
      <c r="H3023" s="217">
        <v>2.78</v>
      </c>
      <c r="I3023" s="218"/>
      <c r="J3023" s="213"/>
      <c r="K3023" s="213"/>
      <c r="L3023" s="219"/>
      <c r="M3023" s="220"/>
      <c r="N3023" s="221"/>
      <c r="O3023" s="221"/>
      <c r="P3023" s="221"/>
      <c r="Q3023" s="221"/>
      <c r="R3023" s="221"/>
      <c r="S3023" s="221"/>
      <c r="T3023" s="222"/>
      <c r="AT3023" s="223" t="s">
        <v>555</v>
      </c>
      <c r="AU3023" s="223" t="s">
        <v>87</v>
      </c>
      <c r="AV3023" s="13" t="s">
        <v>87</v>
      </c>
      <c r="AW3023" s="13" t="s">
        <v>32</v>
      </c>
      <c r="AX3023" s="13" t="s">
        <v>77</v>
      </c>
      <c r="AY3023" s="223" t="s">
        <v>209</v>
      </c>
    </row>
    <row r="3024" spans="1:65" s="15" customFormat="1">
      <c r="B3024" s="246"/>
      <c r="C3024" s="247"/>
      <c r="D3024" s="214" t="s">
        <v>555</v>
      </c>
      <c r="E3024" s="248" t="s">
        <v>1</v>
      </c>
      <c r="F3024" s="249" t="s">
        <v>3485</v>
      </c>
      <c r="G3024" s="247"/>
      <c r="H3024" s="248" t="s">
        <v>1</v>
      </c>
      <c r="I3024" s="250"/>
      <c r="J3024" s="247"/>
      <c r="K3024" s="247"/>
      <c r="L3024" s="251"/>
      <c r="M3024" s="252"/>
      <c r="N3024" s="253"/>
      <c r="O3024" s="253"/>
      <c r="P3024" s="253"/>
      <c r="Q3024" s="253"/>
      <c r="R3024" s="253"/>
      <c r="S3024" s="253"/>
      <c r="T3024" s="254"/>
      <c r="AT3024" s="255" t="s">
        <v>555</v>
      </c>
      <c r="AU3024" s="255" t="s">
        <v>87</v>
      </c>
      <c r="AV3024" s="15" t="s">
        <v>85</v>
      </c>
      <c r="AW3024" s="15" t="s">
        <v>32</v>
      </c>
      <c r="AX3024" s="15" t="s">
        <v>77</v>
      </c>
      <c r="AY3024" s="255" t="s">
        <v>209</v>
      </c>
    </row>
    <row r="3025" spans="2:51" s="13" customFormat="1">
      <c r="B3025" s="212"/>
      <c r="C3025" s="213"/>
      <c r="D3025" s="214" t="s">
        <v>555</v>
      </c>
      <c r="E3025" s="215" t="s">
        <v>1</v>
      </c>
      <c r="F3025" s="216" t="s">
        <v>2005</v>
      </c>
      <c r="G3025" s="213"/>
      <c r="H3025" s="217">
        <v>3.52</v>
      </c>
      <c r="I3025" s="218"/>
      <c r="J3025" s="213"/>
      <c r="K3025" s="213"/>
      <c r="L3025" s="219"/>
      <c r="M3025" s="220"/>
      <c r="N3025" s="221"/>
      <c r="O3025" s="221"/>
      <c r="P3025" s="221"/>
      <c r="Q3025" s="221"/>
      <c r="R3025" s="221"/>
      <c r="S3025" s="221"/>
      <c r="T3025" s="222"/>
      <c r="AT3025" s="223" t="s">
        <v>555</v>
      </c>
      <c r="AU3025" s="223" t="s">
        <v>87</v>
      </c>
      <c r="AV3025" s="13" t="s">
        <v>87</v>
      </c>
      <c r="AW3025" s="13" t="s">
        <v>32</v>
      </c>
      <c r="AX3025" s="13" t="s">
        <v>77</v>
      </c>
      <c r="AY3025" s="223" t="s">
        <v>209</v>
      </c>
    </row>
    <row r="3026" spans="2:51" s="15" customFormat="1">
      <c r="B3026" s="246"/>
      <c r="C3026" s="247"/>
      <c r="D3026" s="214" t="s">
        <v>555</v>
      </c>
      <c r="E3026" s="248" t="s">
        <v>1</v>
      </c>
      <c r="F3026" s="249" t="s">
        <v>3486</v>
      </c>
      <c r="G3026" s="247"/>
      <c r="H3026" s="248" t="s">
        <v>1</v>
      </c>
      <c r="I3026" s="250"/>
      <c r="J3026" s="247"/>
      <c r="K3026" s="247"/>
      <c r="L3026" s="251"/>
      <c r="M3026" s="252"/>
      <c r="N3026" s="253"/>
      <c r="O3026" s="253"/>
      <c r="P3026" s="253"/>
      <c r="Q3026" s="253"/>
      <c r="R3026" s="253"/>
      <c r="S3026" s="253"/>
      <c r="T3026" s="254"/>
      <c r="AT3026" s="255" t="s">
        <v>555</v>
      </c>
      <c r="AU3026" s="255" t="s">
        <v>87</v>
      </c>
      <c r="AV3026" s="15" t="s">
        <v>85</v>
      </c>
      <c r="AW3026" s="15" t="s">
        <v>32</v>
      </c>
      <c r="AX3026" s="15" t="s">
        <v>77</v>
      </c>
      <c r="AY3026" s="255" t="s">
        <v>209</v>
      </c>
    </row>
    <row r="3027" spans="2:51" s="13" customFormat="1">
      <c r="B3027" s="212"/>
      <c r="C3027" s="213"/>
      <c r="D3027" s="214" t="s">
        <v>555</v>
      </c>
      <c r="E3027" s="215" t="s">
        <v>1</v>
      </c>
      <c r="F3027" s="216" t="s">
        <v>3487</v>
      </c>
      <c r="G3027" s="213"/>
      <c r="H3027" s="217">
        <v>7.06</v>
      </c>
      <c r="I3027" s="218"/>
      <c r="J3027" s="213"/>
      <c r="K3027" s="213"/>
      <c r="L3027" s="219"/>
      <c r="M3027" s="220"/>
      <c r="N3027" s="221"/>
      <c r="O3027" s="221"/>
      <c r="P3027" s="221"/>
      <c r="Q3027" s="221"/>
      <c r="R3027" s="221"/>
      <c r="S3027" s="221"/>
      <c r="T3027" s="222"/>
      <c r="AT3027" s="223" t="s">
        <v>555</v>
      </c>
      <c r="AU3027" s="223" t="s">
        <v>87</v>
      </c>
      <c r="AV3027" s="13" t="s">
        <v>87</v>
      </c>
      <c r="AW3027" s="13" t="s">
        <v>32</v>
      </c>
      <c r="AX3027" s="13" t="s">
        <v>77</v>
      </c>
      <c r="AY3027" s="223" t="s">
        <v>209</v>
      </c>
    </row>
    <row r="3028" spans="2:51" s="15" customFormat="1">
      <c r="B3028" s="246"/>
      <c r="C3028" s="247"/>
      <c r="D3028" s="214" t="s">
        <v>555</v>
      </c>
      <c r="E3028" s="248" t="s">
        <v>1</v>
      </c>
      <c r="F3028" s="249" t="s">
        <v>3488</v>
      </c>
      <c r="G3028" s="247"/>
      <c r="H3028" s="248" t="s">
        <v>1</v>
      </c>
      <c r="I3028" s="250"/>
      <c r="J3028" s="247"/>
      <c r="K3028" s="247"/>
      <c r="L3028" s="251"/>
      <c r="M3028" s="252"/>
      <c r="N3028" s="253"/>
      <c r="O3028" s="253"/>
      <c r="P3028" s="253"/>
      <c r="Q3028" s="253"/>
      <c r="R3028" s="253"/>
      <c r="S3028" s="253"/>
      <c r="T3028" s="254"/>
      <c r="AT3028" s="255" t="s">
        <v>555</v>
      </c>
      <c r="AU3028" s="255" t="s">
        <v>87</v>
      </c>
      <c r="AV3028" s="15" t="s">
        <v>85</v>
      </c>
      <c r="AW3028" s="15" t="s">
        <v>32</v>
      </c>
      <c r="AX3028" s="15" t="s">
        <v>77</v>
      </c>
      <c r="AY3028" s="255" t="s">
        <v>209</v>
      </c>
    </row>
    <row r="3029" spans="2:51" s="13" customFormat="1">
      <c r="B3029" s="212"/>
      <c r="C3029" s="213"/>
      <c r="D3029" s="214" t="s">
        <v>555</v>
      </c>
      <c r="E3029" s="215" t="s">
        <v>1</v>
      </c>
      <c r="F3029" s="216" t="s">
        <v>3489</v>
      </c>
      <c r="G3029" s="213"/>
      <c r="H3029" s="217">
        <v>5.89</v>
      </c>
      <c r="I3029" s="218"/>
      <c r="J3029" s="213"/>
      <c r="K3029" s="213"/>
      <c r="L3029" s="219"/>
      <c r="M3029" s="220"/>
      <c r="N3029" s="221"/>
      <c r="O3029" s="221"/>
      <c r="P3029" s="221"/>
      <c r="Q3029" s="221"/>
      <c r="R3029" s="221"/>
      <c r="S3029" s="221"/>
      <c r="T3029" s="222"/>
      <c r="AT3029" s="223" t="s">
        <v>555</v>
      </c>
      <c r="AU3029" s="223" t="s">
        <v>87</v>
      </c>
      <c r="AV3029" s="13" t="s">
        <v>87</v>
      </c>
      <c r="AW3029" s="13" t="s">
        <v>32</v>
      </c>
      <c r="AX3029" s="13" t="s">
        <v>77</v>
      </c>
      <c r="AY3029" s="223" t="s">
        <v>209</v>
      </c>
    </row>
    <row r="3030" spans="2:51" s="15" customFormat="1">
      <c r="B3030" s="246"/>
      <c r="C3030" s="247"/>
      <c r="D3030" s="214" t="s">
        <v>555</v>
      </c>
      <c r="E3030" s="248" t="s">
        <v>1</v>
      </c>
      <c r="F3030" s="249" t="s">
        <v>3490</v>
      </c>
      <c r="G3030" s="247"/>
      <c r="H3030" s="248" t="s">
        <v>1</v>
      </c>
      <c r="I3030" s="250"/>
      <c r="J3030" s="247"/>
      <c r="K3030" s="247"/>
      <c r="L3030" s="251"/>
      <c r="M3030" s="252"/>
      <c r="N3030" s="253"/>
      <c r="O3030" s="253"/>
      <c r="P3030" s="253"/>
      <c r="Q3030" s="253"/>
      <c r="R3030" s="253"/>
      <c r="S3030" s="253"/>
      <c r="T3030" s="254"/>
      <c r="AT3030" s="255" t="s">
        <v>555</v>
      </c>
      <c r="AU3030" s="255" t="s">
        <v>87</v>
      </c>
      <c r="AV3030" s="15" t="s">
        <v>85</v>
      </c>
      <c r="AW3030" s="15" t="s">
        <v>32</v>
      </c>
      <c r="AX3030" s="15" t="s">
        <v>77</v>
      </c>
      <c r="AY3030" s="255" t="s">
        <v>209</v>
      </c>
    </row>
    <row r="3031" spans="2:51" s="13" customFormat="1">
      <c r="B3031" s="212"/>
      <c r="C3031" s="213"/>
      <c r="D3031" s="214" t="s">
        <v>555</v>
      </c>
      <c r="E3031" s="215" t="s">
        <v>1</v>
      </c>
      <c r="F3031" s="216" t="s">
        <v>1602</v>
      </c>
      <c r="G3031" s="213"/>
      <c r="H3031" s="217">
        <v>17.739999999999998</v>
      </c>
      <c r="I3031" s="218"/>
      <c r="J3031" s="213"/>
      <c r="K3031" s="213"/>
      <c r="L3031" s="219"/>
      <c r="M3031" s="220"/>
      <c r="N3031" s="221"/>
      <c r="O3031" s="221"/>
      <c r="P3031" s="221"/>
      <c r="Q3031" s="221"/>
      <c r="R3031" s="221"/>
      <c r="S3031" s="221"/>
      <c r="T3031" s="222"/>
      <c r="AT3031" s="223" t="s">
        <v>555</v>
      </c>
      <c r="AU3031" s="223" t="s">
        <v>87</v>
      </c>
      <c r="AV3031" s="13" t="s">
        <v>87</v>
      </c>
      <c r="AW3031" s="13" t="s">
        <v>32</v>
      </c>
      <c r="AX3031" s="13" t="s">
        <v>77</v>
      </c>
      <c r="AY3031" s="223" t="s">
        <v>209</v>
      </c>
    </row>
    <row r="3032" spans="2:51" s="15" customFormat="1">
      <c r="B3032" s="246"/>
      <c r="C3032" s="247"/>
      <c r="D3032" s="214" t="s">
        <v>555</v>
      </c>
      <c r="E3032" s="248" t="s">
        <v>1</v>
      </c>
      <c r="F3032" s="249" t="s">
        <v>3491</v>
      </c>
      <c r="G3032" s="247"/>
      <c r="H3032" s="248" t="s">
        <v>1</v>
      </c>
      <c r="I3032" s="250"/>
      <c r="J3032" s="247"/>
      <c r="K3032" s="247"/>
      <c r="L3032" s="251"/>
      <c r="M3032" s="252"/>
      <c r="N3032" s="253"/>
      <c r="O3032" s="253"/>
      <c r="P3032" s="253"/>
      <c r="Q3032" s="253"/>
      <c r="R3032" s="253"/>
      <c r="S3032" s="253"/>
      <c r="T3032" s="254"/>
      <c r="AT3032" s="255" t="s">
        <v>555</v>
      </c>
      <c r="AU3032" s="255" t="s">
        <v>87</v>
      </c>
      <c r="AV3032" s="15" t="s">
        <v>85</v>
      </c>
      <c r="AW3032" s="15" t="s">
        <v>32</v>
      </c>
      <c r="AX3032" s="15" t="s">
        <v>77</v>
      </c>
      <c r="AY3032" s="255" t="s">
        <v>209</v>
      </c>
    </row>
    <row r="3033" spans="2:51" s="13" customFormat="1">
      <c r="B3033" s="212"/>
      <c r="C3033" s="213"/>
      <c r="D3033" s="214" t="s">
        <v>555</v>
      </c>
      <c r="E3033" s="215" t="s">
        <v>1</v>
      </c>
      <c r="F3033" s="216" t="s">
        <v>1600</v>
      </c>
      <c r="G3033" s="213"/>
      <c r="H3033" s="217">
        <v>3.8</v>
      </c>
      <c r="I3033" s="218"/>
      <c r="J3033" s="213"/>
      <c r="K3033" s="213"/>
      <c r="L3033" s="219"/>
      <c r="M3033" s="220"/>
      <c r="N3033" s="221"/>
      <c r="O3033" s="221"/>
      <c r="P3033" s="221"/>
      <c r="Q3033" s="221"/>
      <c r="R3033" s="221"/>
      <c r="S3033" s="221"/>
      <c r="T3033" s="222"/>
      <c r="AT3033" s="223" t="s">
        <v>555</v>
      </c>
      <c r="AU3033" s="223" t="s">
        <v>87</v>
      </c>
      <c r="AV3033" s="13" t="s">
        <v>87</v>
      </c>
      <c r="AW3033" s="13" t="s">
        <v>32</v>
      </c>
      <c r="AX3033" s="13" t="s">
        <v>77</v>
      </c>
      <c r="AY3033" s="223" t="s">
        <v>209</v>
      </c>
    </row>
    <row r="3034" spans="2:51" s="15" customFormat="1">
      <c r="B3034" s="246"/>
      <c r="C3034" s="247"/>
      <c r="D3034" s="214" t="s">
        <v>555</v>
      </c>
      <c r="E3034" s="248" t="s">
        <v>1</v>
      </c>
      <c r="F3034" s="249" t="s">
        <v>3492</v>
      </c>
      <c r="G3034" s="247"/>
      <c r="H3034" s="248" t="s">
        <v>1</v>
      </c>
      <c r="I3034" s="250"/>
      <c r="J3034" s="247"/>
      <c r="K3034" s="247"/>
      <c r="L3034" s="251"/>
      <c r="M3034" s="252"/>
      <c r="N3034" s="253"/>
      <c r="O3034" s="253"/>
      <c r="P3034" s="253"/>
      <c r="Q3034" s="253"/>
      <c r="R3034" s="253"/>
      <c r="S3034" s="253"/>
      <c r="T3034" s="254"/>
      <c r="AT3034" s="255" t="s">
        <v>555</v>
      </c>
      <c r="AU3034" s="255" t="s">
        <v>87</v>
      </c>
      <c r="AV3034" s="15" t="s">
        <v>85</v>
      </c>
      <c r="AW3034" s="15" t="s">
        <v>32</v>
      </c>
      <c r="AX3034" s="15" t="s">
        <v>77</v>
      </c>
      <c r="AY3034" s="255" t="s">
        <v>209</v>
      </c>
    </row>
    <row r="3035" spans="2:51" s="13" customFormat="1">
      <c r="B3035" s="212"/>
      <c r="C3035" s="213"/>
      <c r="D3035" s="214" t="s">
        <v>555</v>
      </c>
      <c r="E3035" s="215" t="s">
        <v>1</v>
      </c>
      <c r="F3035" s="216" t="s">
        <v>3493</v>
      </c>
      <c r="G3035" s="213"/>
      <c r="H3035" s="217">
        <v>113.73</v>
      </c>
      <c r="I3035" s="218"/>
      <c r="J3035" s="213"/>
      <c r="K3035" s="213"/>
      <c r="L3035" s="219"/>
      <c r="M3035" s="220"/>
      <c r="N3035" s="221"/>
      <c r="O3035" s="221"/>
      <c r="P3035" s="221"/>
      <c r="Q3035" s="221"/>
      <c r="R3035" s="221"/>
      <c r="S3035" s="221"/>
      <c r="T3035" s="222"/>
      <c r="AT3035" s="223" t="s">
        <v>555</v>
      </c>
      <c r="AU3035" s="223" t="s">
        <v>87</v>
      </c>
      <c r="AV3035" s="13" t="s">
        <v>87</v>
      </c>
      <c r="AW3035" s="13" t="s">
        <v>32</v>
      </c>
      <c r="AX3035" s="13" t="s">
        <v>77</v>
      </c>
      <c r="AY3035" s="223" t="s">
        <v>209</v>
      </c>
    </row>
    <row r="3036" spans="2:51" s="15" customFormat="1">
      <c r="B3036" s="246"/>
      <c r="C3036" s="247"/>
      <c r="D3036" s="214" t="s">
        <v>555</v>
      </c>
      <c r="E3036" s="248" t="s">
        <v>1</v>
      </c>
      <c r="F3036" s="249" t="s">
        <v>3494</v>
      </c>
      <c r="G3036" s="247"/>
      <c r="H3036" s="248" t="s">
        <v>1</v>
      </c>
      <c r="I3036" s="250"/>
      <c r="J3036" s="247"/>
      <c r="K3036" s="247"/>
      <c r="L3036" s="251"/>
      <c r="M3036" s="252"/>
      <c r="N3036" s="253"/>
      <c r="O3036" s="253"/>
      <c r="P3036" s="253"/>
      <c r="Q3036" s="253"/>
      <c r="R3036" s="253"/>
      <c r="S3036" s="253"/>
      <c r="T3036" s="254"/>
      <c r="AT3036" s="255" t="s">
        <v>555</v>
      </c>
      <c r="AU3036" s="255" t="s">
        <v>87</v>
      </c>
      <c r="AV3036" s="15" t="s">
        <v>85</v>
      </c>
      <c r="AW3036" s="15" t="s">
        <v>32</v>
      </c>
      <c r="AX3036" s="15" t="s">
        <v>77</v>
      </c>
      <c r="AY3036" s="255" t="s">
        <v>209</v>
      </c>
    </row>
    <row r="3037" spans="2:51" s="13" customFormat="1">
      <c r="B3037" s="212"/>
      <c r="C3037" s="213"/>
      <c r="D3037" s="214" t="s">
        <v>555</v>
      </c>
      <c r="E3037" s="215" t="s">
        <v>1</v>
      </c>
      <c r="F3037" s="216" t="s">
        <v>3495</v>
      </c>
      <c r="G3037" s="213"/>
      <c r="H3037" s="217">
        <v>71.67</v>
      </c>
      <c r="I3037" s="218"/>
      <c r="J3037" s="213"/>
      <c r="K3037" s="213"/>
      <c r="L3037" s="219"/>
      <c r="M3037" s="220"/>
      <c r="N3037" s="221"/>
      <c r="O3037" s="221"/>
      <c r="P3037" s="221"/>
      <c r="Q3037" s="221"/>
      <c r="R3037" s="221"/>
      <c r="S3037" s="221"/>
      <c r="T3037" s="222"/>
      <c r="AT3037" s="223" t="s">
        <v>555</v>
      </c>
      <c r="AU3037" s="223" t="s">
        <v>87</v>
      </c>
      <c r="AV3037" s="13" t="s">
        <v>87</v>
      </c>
      <c r="AW3037" s="13" t="s">
        <v>32</v>
      </c>
      <c r="AX3037" s="13" t="s">
        <v>77</v>
      </c>
      <c r="AY3037" s="223" t="s">
        <v>209</v>
      </c>
    </row>
    <row r="3038" spans="2:51" s="15" customFormat="1">
      <c r="B3038" s="246"/>
      <c r="C3038" s="247"/>
      <c r="D3038" s="214" t="s">
        <v>555</v>
      </c>
      <c r="E3038" s="248" t="s">
        <v>1</v>
      </c>
      <c r="F3038" s="249" t="s">
        <v>3496</v>
      </c>
      <c r="G3038" s="247"/>
      <c r="H3038" s="248" t="s">
        <v>1</v>
      </c>
      <c r="I3038" s="250"/>
      <c r="J3038" s="247"/>
      <c r="K3038" s="247"/>
      <c r="L3038" s="251"/>
      <c r="M3038" s="252"/>
      <c r="N3038" s="253"/>
      <c r="O3038" s="253"/>
      <c r="P3038" s="253"/>
      <c r="Q3038" s="253"/>
      <c r="R3038" s="253"/>
      <c r="S3038" s="253"/>
      <c r="T3038" s="254"/>
      <c r="AT3038" s="255" t="s">
        <v>555</v>
      </c>
      <c r="AU3038" s="255" t="s">
        <v>87</v>
      </c>
      <c r="AV3038" s="15" t="s">
        <v>85</v>
      </c>
      <c r="AW3038" s="15" t="s">
        <v>32</v>
      </c>
      <c r="AX3038" s="15" t="s">
        <v>77</v>
      </c>
      <c r="AY3038" s="255" t="s">
        <v>209</v>
      </c>
    </row>
    <row r="3039" spans="2:51" s="13" customFormat="1">
      <c r="B3039" s="212"/>
      <c r="C3039" s="213"/>
      <c r="D3039" s="214" t="s">
        <v>555</v>
      </c>
      <c r="E3039" s="215" t="s">
        <v>1</v>
      </c>
      <c r="F3039" s="216" t="s">
        <v>2128</v>
      </c>
      <c r="G3039" s="213"/>
      <c r="H3039" s="217">
        <v>14.38</v>
      </c>
      <c r="I3039" s="218"/>
      <c r="J3039" s="213"/>
      <c r="K3039" s="213"/>
      <c r="L3039" s="219"/>
      <c r="M3039" s="220"/>
      <c r="N3039" s="221"/>
      <c r="O3039" s="221"/>
      <c r="P3039" s="221"/>
      <c r="Q3039" s="221"/>
      <c r="R3039" s="221"/>
      <c r="S3039" s="221"/>
      <c r="T3039" s="222"/>
      <c r="AT3039" s="223" t="s">
        <v>555</v>
      </c>
      <c r="AU3039" s="223" t="s">
        <v>87</v>
      </c>
      <c r="AV3039" s="13" t="s">
        <v>87</v>
      </c>
      <c r="AW3039" s="13" t="s">
        <v>32</v>
      </c>
      <c r="AX3039" s="13" t="s">
        <v>77</v>
      </c>
      <c r="AY3039" s="223" t="s">
        <v>209</v>
      </c>
    </row>
    <row r="3040" spans="2:51" s="15" customFormat="1">
      <c r="B3040" s="246"/>
      <c r="C3040" s="247"/>
      <c r="D3040" s="214" t="s">
        <v>555</v>
      </c>
      <c r="E3040" s="248" t="s">
        <v>1</v>
      </c>
      <c r="F3040" s="249" t="s">
        <v>3497</v>
      </c>
      <c r="G3040" s="247"/>
      <c r="H3040" s="248" t="s">
        <v>1</v>
      </c>
      <c r="I3040" s="250"/>
      <c r="J3040" s="247"/>
      <c r="K3040" s="247"/>
      <c r="L3040" s="251"/>
      <c r="M3040" s="252"/>
      <c r="N3040" s="253"/>
      <c r="O3040" s="253"/>
      <c r="P3040" s="253"/>
      <c r="Q3040" s="253"/>
      <c r="R3040" s="253"/>
      <c r="S3040" s="253"/>
      <c r="T3040" s="254"/>
      <c r="AT3040" s="255" t="s">
        <v>555</v>
      </c>
      <c r="AU3040" s="255" t="s">
        <v>87</v>
      </c>
      <c r="AV3040" s="15" t="s">
        <v>85</v>
      </c>
      <c r="AW3040" s="15" t="s">
        <v>32</v>
      </c>
      <c r="AX3040" s="15" t="s">
        <v>77</v>
      </c>
      <c r="AY3040" s="255" t="s">
        <v>209</v>
      </c>
    </row>
    <row r="3041" spans="2:51" s="13" customFormat="1">
      <c r="B3041" s="212"/>
      <c r="C3041" s="213"/>
      <c r="D3041" s="214" t="s">
        <v>555</v>
      </c>
      <c r="E3041" s="215" t="s">
        <v>1</v>
      </c>
      <c r="F3041" s="216" t="s">
        <v>2130</v>
      </c>
      <c r="G3041" s="213"/>
      <c r="H3041" s="217">
        <v>14.2</v>
      </c>
      <c r="I3041" s="218"/>
      <c r="J3041" s="213"/>
      <c r="K3041" s="213"/>
      <c r="L3041" s="219"/>
      <c r="M3041" s="220"/>
      <c r="N3041" s="221"/>
      <c r="O3041" s="221"/>
      <c r="P3041" s="221"/>
      <c r="Q3041" s="221"/>
      <c r="R3041" s="221"/>
      <c r="S3041" s="221"/>
      <c r="T3041" s="222"/>
      <c r="AT3041" s="223" t="s">
        <v>555</v>
      </c>
      <c r="AU3041" s="223" t="s">
        <v>87</v>
      </c>
      <c r="AV3041" s="13" t="s">
        <v>87</v>
      </c>
      <c r="AW3041" s="13" t="s">
        <v>32</v>
      </c>
      <c r="AX3041" s="13" t="s">
        <v>77</v>
      </c>
      <c r="AY3041" s="223" t="s">
        <v>209</v>
      </c>
    </row>
    <row r="3042" spans="2:51" s="15" customFormat="1">
      <c r="B3042" s="246"/>
      <c r="C3042" s="247"/>
      <c r="D3042" s="214" t="s">
        <v>555</v>
      </c>
      <c r="E3042" s="248" t="s">
        <v>1</v>
      </c>
      <c r="F3042" s="249" t="s">
        <v>3498</v>
      </c>
      <c r="G3042" s="247"/>
      <c r="H3042" s="248" t="s">
        <v>1</v>
      </c>
      <c r="I3042" s="250"/>
      <c r="J3042" s="247"/>
      <c r="K3042" s="247"/>
      <c r="L3042" s="251"/>
      <c r="M3042" s="252"/>
      <c r="N3042" s="253"/>
      <c r="O3042" s="253"/>
      <c r="P3042" s="253"/>
      <c r="Q3042" s="253"/>
      <c r="R3042" s="253"/>
      <c r="S3042" s="253"/>
      <c r="T3042" s="254"/>
      <c r="AT3042" s="255" t="s">
        <v>555</v>
      </c>
      <c r="AU3042" s="255" t="s">
        <v>87</v>
      </c>
      <c r="AV3042" s="15" t="s">
        <v>85</v>
      </c>
      <c r="AW3042" s="15" t="s">
        <v>32</v>
      </c>
      <c r="AX3042" s="15" t="s">
        <v>77</v>
      </c>
      <c r="AY3042" s="255" t="s">
        <v>209</v>
      </c>
    </row>
    <row r="3043" spans="2:51" s="13" customFormat="1">
      <c r="B3043" s="212"/>
      <c r="C3043" s="213"/>
      <c r="D3043" s="214" t="s">
        <v>555</v>
      </c>
      <c r="E3043" s="215" t="s">
        <v>1</v>
      </c>
      <c r="F3043" s="216" t="s">
        <v>2130</v>
      </c>
      <c r="G3043" s="213"/>
      <c r="H3043" s="217">
        <v>14.2</v>
      </c>
      <c r="I3043" s="218"/>
      <c r="J3043" s="213"/>
      <c r="K3043" s="213"/>
      <c r="L3043" s="219"/>
      <c r="M3043" s="220"/>
      <c r="N3043" s="221"/>
      <c r="O3043" s="221"/>
      <c r="P3043" s="221"/>
      <c r="Q3043" s="221"/>
      <c r="R3043" s="221"/>
      <c r="S3043" s="221"/>
      <c r="T3043" s="222"/>
      <c r="AT3043" s="223" t="s">
        <v>555</v>
      </c>
      <c r="AU3043" s="223" t="s">
        <v>87</v>
      </c>
      <c r="AV3043" s="13" t="s">
        <v>87</v>
      </c>
      <c r="AW3043" s="13" t="s">
        <v>32</v>
      </c>
      <c r="AX3043" s="13" t="s">
        <v>77</v>
      </c>
      <c r="AY3043" s="223" t="s">
        <v>209</v>
      </c>
    </row>
    <row r="3044" spans="2:51" s="15" customFormat="1">
      <c r="B3044" s="246"/>
      <c r="C3044" s="247"/>
      <c r="D3044" s="214" t="s">
        <v>555</v>
      </c>
      <c r="E3044" s="248" t="s">
        <v>1</v>
      </c>
      <c r="F3044" s="249" t="s">
        <v>3499</v>
      </c>
      <c r="G3044" s="247"/>
      <c r="H3044" s="248" t="s">
        <v>1</v>
      </c>
      <c r="I3044" s="250"/>
      <c r="J3044" s="247"/>
      <c r="K3044" s="247"/>
      <c r="L3044" s="251"/>
      <c r="M3044" s="252"/>
      <c r="N3044" s="253"/>
      <c r="O3044" s="253"/>
      <c r="P3044" s="253"/>
      <c r="Q3044" s="253"/>
      <c r="R3044" s="253"/>
      <c r="S3044" s="253"/>
      <c r="T3044" s="254"/>
      <c r="AT3044" s="255" t="s">
        <v>555</v>
      </c>
      <c r="AU3044" s="255" t="s">
        <v>87</v>
      </c>
      <c r="AV3044" s="15" t="s">
        <v>85</v>
      </c>
      <c r="AW3044" s="15" t="s">
        <v>32</v>
      </c>
      <c r="AX3044" s="15" t="s">
        <v>77</v>
      </c>
      <c r="AY3044" s="255" t="s">
        <v>209</v>
      </c>
    </row>
    <row r="3045" spans="2:51" s="13" customFormat="1">
      <c r="B3045" s="212"/>
      <c r="C3045" s="213"/>
      <c r="D3045" s="214" t="s">
        <v>555</v>
      </c>
      <c r="E3045" s="215" t="s">
        <v>1</v>
      </c>
      <c r="F3045" s="216" t="s">
        <v>2133</v>
      </c>
      <c r="G3045" s="213"/>
      <c r="H3045" s="217">
        <v>14</v>
      </c>
      <c r="I3045" s="218"/>
      <c r="J3045" s="213"/>
      <c r="K3045" s="213"/>
      <c r="L3045" s="219"/>
      <c r="M3045" s="220"/>
      <c r="N3045" s="221"/>
      <c r="O3045" s="221"/>
      <c r="P3045" s="221"/>
      <c r="Q3045" s="221"/>
      <c r="R3045" s="221"/>
      <c r="S3045" s="221"/>
      <c r="T3045" s="222"/>
      <c r="AT3045" s="223" t="s">
        <v>555</v>
      </c>
      <c r="AU3045" s="223" t="s">
        <v>87</v>
      </c>
      <c r="AV3045" s="13" t="s">
        <v>87</v>
      </c>
      <c r="AW3045" s="13" t="s">
        <v>32</v>
      </c>
      <c r="AX3045" s="13" t="s">
        <v>77</v>
      </c>
      <c r="AY3045" s="223" t="s">
        <v>209</v>
      </c>
    </row>
    <row r="3046" spans="2:51" s="15" customFormat="1">
      <c r="B3046" s="246"/>
      <c r="C3046" s="247"/>
      <c r="D3046" s="214" t="s">
        <v>555</v>
      </c>
      <c r="E3046" s="248" t="s">
        <v>1</v>
      </c>
      <c r="F3046" s="249" t="s">
        <v>3500</v>
      </c>
      <c r="G3046" s="247"/>
      <c r="H3046" s="248" t="s">
        <v>1</v>
      </c>
      <c r="I3046" s="250"/>
      <c r="J3046" s="247"/>
      <c r="K3046" s="247"/>
      <c r="L3046" s="251"/>
      <c r="M3046" s="252"/>
      <c r="N3046" s="253"/>
      <c r="O3046" s="253"/>
      <c r="P3046" s="253"/>
      <c r="Q3046" s="253"/>
      <c r="R3046" s="253"/>
      <c r="S3046" s="253"/>
      <c r="T3046" s="254"/>
      <c r="AT3046" s="255" t="s">
        <v>555</v>
      </c>
      <c r="AU3046" s="255" t="s">
        <v>87</v>
      </c>
      <c r="AV3046" s="15" t="s">
        <v>85</v>
      </c>
      <c r="AW3046" s="15" t="s">
        <v>32</v>
      </c>
      <c r="AX3046" s="15" t="s">
        <v>77</v>
      </c>
      <c r="AY3046" s="255" t="s">
        <v>209</v>
      </c>
    </row>
    <row r="3047" spans="2:51" s="13" customFormat="1">
      <c r="B3047" s="212"/>
      <c r="C3047" s="213"/>
      <c r="D3047" s="214" t="s">
        <v>555</v>
      </c>
      <c r="E3047" s="215" t="s">
        <v>1</v>
      </c>
      <c r="F3047" s="216" t="s">
        <v>2130</v>
      </c>
      <c r="G3047" s="213"/>
      <c r="H3047" s="217">
        <v>14.2</v>
      </c>
      <c r="I3047" s="218"/>
      <c r="J3047" s="213"/>
      <c r="K3047" s="213"/>
      <c r="L3047" s="219"/>
      <c r="M3047" s="220"/>
      <c r="N3047" s="221"/>
      <c r="O3047" s="221"/>
      <c r="P3047" s="221"/>
      <c r="Q3047" s="221"/>
      <c r="R3047" s="221"/>
      <c r="S3047" s="221"/>
      <c r="T3047" s="222"/>
      <c r="AT3047" s="223" t="s">
        <v>555</v>
      </c>
      <c r="AU3047" s="223" t="s">
        <v>87</v>
      </c>
      <c r="AV3047" s="13" t="s">
        <v>87</v>
      </c>
      <c r="AW3047" s="13" t="s">
        <v>32</v>
      </c>
      <c r="AX3047" s="13" t="s">
        <v>77</v>
      </c>
      <c r="AY3047" s="223" t="s">
        <v>209</v>
      </c>
    </row>
    <row r="3048" spans="2:51" s="15" customFormat="1">
      <c r="B3048" s="246"/>
      <c r="C3048" s="247"/>
      <c r="D3048" s="214" t="s">
        <v>555</v>
      </c>
      <c r="E3048" s="248" t="s">
        <v>1</v>
      </c>
      <c r="F3048" s="249" t="s">
        <v>3501</v>
      </c>
      <c r="G3048" s="247"/>
      <c r="H3048" s="248" t="s">
        <v>1</v>
      </c>
      <c r="I3048" s="250"/>
      <c r="J3048" s="247"/>
      <c r="K3048" s="247"/>
      <c r="L3048" s="251"/>
      <c r="M3048" s="252"/>
      <c r="N3048" s="253"/>
      <c r="O3048" s="253"/>
      <c r="P3048" s="253"/>
      <c r="Q3048" s="253"/>
      <c r="R3048" s="253"/>
      <c r="S3048" s="253"/>
      <c r="T3048" s="254"/>
      <c r="AT3048" s="255" t="s">
        <v>555</v>
      </c>
      <c r="AU3048" s="255" t="s">
        <v>87</v>
      </c>
      <c r="AV3048" s="15" t="s">
        <v>85</v>
      </c>
      <c r="AW3048" s="15" t="s">
        <v>32</v>
      </c>
      <c r="AX3048" s="15" t="s">
        <v>77</v>
      </c>
      <c r="AY3048" s="255" t="s">
        <v>209</v>
      </c>
    </row>
    <row r="3049" spans="2:51" s="13" customFormat="1">
      <c r="B3049" s="212"/>
      <c r="C3049" s="213"/>
      <c r="D3049" s="214" t="s">
        <v>555</v>
      </c>
      <c r="E3049" s="215" t="s">
        <v>1</v>
      </c>
      <c r="F3049" s="216" t="s">
        <v>2130</v>
      </c>
      <c r="G3049" s="213"/>
      <c r="H3049" s="217">
        <v>14.2</v>
      </c>
      <c r="I3049" s="218"/>
      <c r="J3049" s="213"/>
      <c r="K3049" s="213"/>
      <c r="L3049" s="219"/>
      <c r="M3049" s="220"/>
      <c r="N3049" s="221"/>
      <c r="O3049" s="221"/>
      <c r="P3049" s="221"/>
      <c r="Q3049" s="221"/>
      <c r="R3049" s="221"/>
      <c r="S3049" s="221"/>
      <c r="T3049" s="222"/>
      <c r="AT3049" s="223" t="s">
        <v>555</v>
      </c>
      <c r="AU3049" s="223" t="s">
        <v>87</v>
      </c>
      <c r="AV3049" s="13" t="s">
        <v>87</v>
      </c>
      <c r="AW3049" s="13" t="s">
        <v>32</v>
      </c>
      <c r="AX3049" s="13" t="s">
        <v>77</v>
      </c>
      <c r="AY3049" s="223" t="s">
        <v>209</v>
      </c>
    </row>
    <row r="3050" spans="2:51" s="15" customFormat="1">
      <c r="B3050" s="246"/>
      <c r="C3050" s="247"/>
      <c r="D3050" s="214" t="s">
        <v>555</v>
      </c>
      <c r="E3050" s="248" t="s">
        <v>1</v>
      </c>
      <c r="F3050" s="249" t="s">
        <v>3502</v>
      </c>
      <c r="G3050" s="247"/>
      <c r="H3050" s="248" t="s">
        <v>1</v>
      </c>
      <c r="I3050" s="250"/>
      <c r="J3050" s="247"/>
      <c r="K3050" s="247"/>
      <c r="L3050" s="251"/>
      <c r="M3050" s="252"/>
      <c r="N3050" s="253"/>
      <c r="O3050" s="253"/>
      <c r="P3050" s="253"/>
      <c r="Q3050" s="253"/>
      <c r="R3050" s="253"/>
      <c r="S3050" s="253"/>
      <c r="T3050" s="254"/>
      <c r="AT3050" s="255" t="s">
        <v>555</v>
      </c>
      <c r="AU3050" s="255" t="s">
        <v>87</v>
      </c>
      <c r="AV3050" s="15" t="s">
        <v>85</v>
      </c>
      <c r="AW3050" s="15" t="s">
        <v>32</v>
      </c>
      <c r="AX3050" s="15" t="s">
        <v>77</v>
      </c>
      <c r="AY3050" s="255" t="s">
        <v>209</v>
      </c>
    </row>
    <row r="3051" spans="2:51" s="13" customFormat="1">
      <c r="B3051" s="212"/>
      <c r="C3051" s="213"/>
      <c r="D3051" s="214" t="s">
        <v>555</v>
      </c>
      <c r="E3051" s="215" t="s">
        <v>1</v>
      </c>
      <c r="F3051" s="216" t="s">
        <v>3503</v>
      </c>
      <c r="G3051" s="213"/>
      <c r="H3051" s="217">
        <v>29.55</v>
      </c>
      <c r="I3051" s="218"/>
      <c r="J3051" s="213"/>
      <c r="K3051" s="213"/>
      <c r="L3051" s="219"/>
      <c r="M3051" s="220"/>
      <c r="N3051" s="221"/>
      <c r="O3051" s="221"/>
      <c r="P3051" s="221"/>
      <c r="Q3051" s="221"/>
      <c r="R3051" s="221"/>
      <c r="S3051" s="221"/>
      <c r="T3051" s="222"/>
      <c r="AT3051" s="223" t="s">
        <v>555</v>
      </c>
      <c r="AU3051" s="223" t="s">
        <v>87</v>
      </c>
      <c r="AV3051" s="13" t="s">
        <v>87</v>
      </c>
      <c r="AW3051" s="13" t="s">
        <v>32</v>
      </c>
      <c r="AX3051" s="13" t="s">
        <v>77</v>
      </c>
      <c r="AY3051" s="223" t="s">
        <v>209</v>
      </c>
    </row>
    <row r="3052" spans="2:51" s="15" customFormat="1">
      <c r="B3052" s="246"/>
      <c r="C3052" s="247"/>
      <c r="D3052" s="214" t="s">
        <v>555</v>
      </c>
      <c r="E3052" s="248" t="s">
        <v>1</v>
      </c>
      <c r="F3052" s="249" t="s">
        <v>3504</v>
      </c>
      <c r="G3052" s="247"/>
      <c r="H3052" s="248" t="s">
        <v>1</v>
      </c>
      <c r="I3052" s="250"/>
      <c r="J3052" s="247"/>
      <c r="K3052" s="247"/>
      <c r="L3052" s="251"/>
      <c r="M3052" s="252"/>
      <c r="N3052" s="253"/>
      <c r="O3052" s="253"/>
      <c r="P3052" s="253"/>
      <c r="Q3052" s="253"/>
      <c r="R3052" s="253"/>
      <c r="S3052" s="253"/>
      <c r="T3052" s="254"/>
      <c r="AT3052" s="255" t="s">
        <v>555</v>
      </c>
      <c r="AU3052" s="255" t="s">
        <v>87</v>
      </c>
      <c r="AV3052" s="15" t="s">
        <v>85</v>
      </c>
      <c r="AW3052" s="15" t="s">
        <v>32</v>
      </c>
      <c r="AX3052" s="15" t="s">
        <v>77</v>
      </c>
      <c r="AY3052" s="255" t="s">
        <v>209</v>
      </c>
    </row>
    <row r="3053" spans="2:51" s="13" customFormat="1">
      <c r="B3053" s="212"/>
      <c r="C3053" s="213"/>
      <c r="D3053" s="214" t="s">
        <v>555</v>
      </c>
      <c r="E3053" s="215" t="s">
        <v>1</v>
      </c>
      <c r="F3053" s="216" t="s">
        <v>3505</v>
      </c>
      <c r="G3053" s="213"/>
      <c r="H3053" s="217">
        <v>16.18</v>
      </c>
      <c r="I3053" s="218"/>
      <c r="J3053" s="213"/>
      <c r="K3053" s="213"/>
      <c r="L3053" s="219"/>
      <c r="M3053" s="220"/>
      <c r="N3053" s="221"/>
      <c r="O3053" s="221"/>
      <c r="P3053" s="221"/>
      <c r="Q3053" s="221"/>
      <c r="R3053" s="221"/>
      <c r="S3053" s="221"/>
      <c r="T3053" s="222"/>
      <c r="AT3053" s="223" t="s">
        <v>555</v>
      </c>
      <c r="AU3053" s="223" t="s">
        <v>87</v>
      </c>
      <c r="AV3053" s="13" t="s">
        <v>87</v>
      </c>
      <c r="AW3053" s="13" t="s">
        <v>32</v>
      </c>
      <c r="AX3053" s="13" t="s">
        <v>77</v>
      </c>
      <c r="AY3053" s="223" t="s">
        <v>209</v>
      </c>
    </row>
    <row r="3054" spans="2:51" s="15" customFormat="1">
      <c r="B3054" s="246"/>
      <c r="C3054" s="247"/>
      <c r="D3054" s="214" t="s">
        <v>555</v>
      </c>
      <c r="E3054" s="248" t="s">
        <v>1</v>
      </c>
      <c r="F3054" s="249" t="s">
        <v>3506</v>
      </c>
      <c r="G3054" s="247"/>
      <c r="H3054" s="248" t="s">
        <v>1</v>
      </c>
      <c r="I3054" s="250"/>
      <c r="J3054" s="247"/>
      <c r="K3054" s="247"/>
      <c r="L3054" s="251"/>
      <c r="M3054" s="252"/>
      <c r="N3054" s="253"/>
      <c r="O3054" s="253"/>
      <c r="P3054" s="253"/>
      <c r="Q3054" s="253"/>
      <c r="R3054" s="253"/>
      <c r="S3054" s="253"/>
      <c r="T3054" s="254"/>
      <c r="AT3054" s="255" t="s">
        <v>555</v>
      </c>
      <c r="AU3054" s="255" t="s">
        <v>87</v>
      </c>
      <c r="AV3054" s="15" t="s">
        <v>85</v>
      </c>
      <c r="AW3054" s="15" t="s">
        <v>32</v>
      </c>
      <c r="AX3054" s="15" t="s">
        <v>77</v>
      </c>
      <c r="AY3054" s="255" t="s">
        <v>209</v>
      </c>
    </row>
    <row r="3055" spans="2:51" s="13" customFormat="1">
      <c r="B3055" s="212"/>
      <c r="C3055" s="213"/>
      <c r="D3055" s="214" t="s">
        <v>555</v>
      </c>
      <c r="E3055" s="215" t="s">
        <v>1</v>
      </c>
      <c r="F3055" s="216" t="s">
        <v>3507</v>
      </c>
      <c r="G3055" s="213"/>
      <c r="H3055" s="217">
        <v>13.13</v>
      </c>
      <c r="I3055" s="218"/>
      <c r="J3055" s="213"/>
      <c r="K3055" s="213"/>
      <c r="L3055" s="219"/>
      <c r="M3055" s="220"/>
      <c r="N3055" s="221"/>
      <c r="O3055" s="221"/>
      <c r="P3055" s="221"/>
      <c r="Q3055" s="221"/>
      <c r="R3055" s="221"/>
      <c r="S3055" s="221"/>
      <c r="T3055" s="222"/>
      <c r="AT3055" s="223" t="s">
        <v>555</v>
      </c>
      <c r="AU3055" s="223" t="s">
        <v>87</v>
      </c>
      <c r="AV3055" s="13" t="s">
        <v>87</v>
      </c>
      <c r="AW3055" s="13" t="s">
        <v>32</v>
      </c>
      <c r="AX3055" s="13" t="s">
        <v>77</v>
      </c>
      <c r="AY3055" s="223" t="s">
        <v>209</v>
      </c>
    </row>
    <row r="3056" spans="2:51" s="15" customFormat="1">
      <c r="B3056" s="246"/>
      <c r="C3056" s="247"/>
      <c r="D3056" s="214" t="s">
        <v>555</v>
      </c>
      <c r="E3056" s="248" t="s">
        <v>1</v>
      </c>
      <c r="F3056" s="249" t="s">
        <v>3508</v>
      </c>
      <c r="G3056" s="247"/>
      <c r="H3056" s="248" t="s">
        <v>1</v>
      </c>
      <c r="I3056" s="250"/>
      <c r="J3056" s="247"/>
      <c r="K3056" s="247"/>
      <c r="L3056" s="251"/>
      <c r="M3056" s="252"/>
      <c r="N3056" s="253"/>
      <c r="O3056" s="253"/>
      <c r="P3056" s="253"/>
      <c r="Q3056" s="253"/>
      <c r="R3056" s="253"/>
      <c r="S3056" s="253"/>
      <c r="T3056" s="254"/>
      <c r="AT3056" s="255" t="s">
        <v>555</v>
      </c>
      <c r="AU3056" s="255" t="s">
        <v>87</v>
      </c>
      <c r="AV3056" s="15" t="s">
        <v>85</v>
      </c>
      <c r="AW3056" s="15" t="s">
        <v>32</v>
      </c>
      <c r="AX3056" s="15" t="s">
        <v>77</v>
      </c>
      <c r="AY3056" s="255" t="s">
        <v>209</v>
      </c>
    </row>
    <row r="3057" spans="2:51" s="13" customFormat="1">
      <c r="B3057" s="212"/>
      <c r="C3057" s="213"/>
      <c r="D3057" s="214" t="s">
        <v>555</v>
      </c>
      <c r="E3057" s="215" t="s">
        <v>1</v>
      </c>
      <c r="F3057" s="216" t="s">
        <v>3509</v>
      </c>
      <c r="G3057" s="213"/>
      <c r="H3057" s="217">
        <v>5.63</v>
      </c>
      <c r="I3057" s="218"/>
      <c r="J3057" s="213"/>
      <c r="K3057" s="213"/>
      <c r="L3057" s="219"/>
      <c r="M3057" s="220"/>
      <c r="N3057" s="221"/>
      <c r="O3057" s="221"/>
      <c r="P3057" s="221"/>
      <c r="Q3057" s="221"/>
      <c r="R3057" s="221"/>
      <c r="S3057" s="221"/>
      <c r="T3057" s="222"/>
      <c r="AT3057" s="223" t="s">
        <v>555</v>
      </c>
      <c r="AU3057" s="223" t="s">
        <v>87</v>
      </c>
      <c r="AV3057" s="13" t="s">
        <v>87</v>
      </c>
      <c r="AW3057" s="13" t="s">
        <v>32</v>
      </c>
      <c r="AX3057" s="13" t="s">
        <v>77</v>
      </c>
      <c r="AY3057" s="223" t="s">
        <v>209</v>
      </c>
    </row>
    <row r="3058" spans="2:51" s="15" customFormat="1">
      <c r="B3058" s="246"/>
      <c r="C3058" s="247"/>
      <c r="D3058" s="214" t="s">
        <v>555</v>
      </c>
      <c r="E3058" s="248" t="s">
        <v>1</v>
      </c>
      <c r="F3058" s="249" t="s">
        <v>3510</v>
      </c>
      <c r="G3058" s="247"/>
      <c r="H3058" s="248" t="s">
        <v>1</v>
      </c>
      <c r="I3058" s="250"/>
      <c r="J3058" s="247"/>
      <c r="K3058" s="247"/>
      <c r="L3058" s="251"/>
      <c r="M3058" s="252"/>
      <c r="N3058" s="253"/>
      <c r="O3058" s="253"/>
      <c r="P3058" s="253"/>
      <c r="Q3058" s="253"/>
      <c r="R3058" s="253"/>
      <c r="S3058" s="253"/>
      <c r="T3058" s="254"/>
      <c r="AT3058" s="255" t="s">
        <v>555</v>
      </c>
      <c r="AU3058" s="255" t="s">
        <v>87</v>
      </c>
      <c r="AV3058" s="15" t="s">
        <v>85</v>
      </c>
      <c r="AW3058" s="15" t="s">
        <v>32</v>
      </c>
      <c r="AX3058" s="15" t="s">
        <v>77</v>
      </c>
      <c r="AY3058" s="255" t="s">
        <v>209</v>
      </c>
    </row>
    <row r="3059" spans="2:51" s="13" customFormat="1">
      <c r="B3059" s="212"/>
      <c r="C3059" s="213"/>
      <c r="D3059" s="214" t="s">
        <v>555</v>
      </c>
      <c r="E3059" s="215" t="s">
        <v>1</v>
      </c>
      <c r="F3059" s="216" t="s">
        <v>3511</v>
      </c>
      <c r="G3059" s="213"/>
      <c r="H3059" s="217">
        <v>6.7</v>
      </c>
      <c r="I3059" s="218"/>
      <c r="J3059" s="213"/>
      <c r="K3059" s="213"/>
      <c r="L3059" s="219"/>
      <c r="M3059" s="220"/>
      <c r="N3059" s="221"/>
      <c r="O3059" s="221"/>
      <c r="P3059" s="221"/>
      <c r="Q3059" s="221"/>
      <c r="R3059" s="221"/>
      <c r="S3059" s="221"/>
      <c r="T3059" s="222"/>
      <c r="AT3059" s="223" t="s">
        <v>555</v>
      </c>
      <c r="AU3059" s="223" t="s">
        <v>87</v>
      </c>
      <c r="AV3059" s="13" t="s">
        <v>87</v>
      </c>
      <c r="AW3059" s="13" t="s">
        <v>32</v>
      </c>
      <c r="AX3059" s="13" t="s">
        <v>77</v>
      </c>
      <c r="AY3059" s="223" t="s">
        <v>209</v>
      </c>
    </row>
    <row r="3060" spans="2:51" s="15" customFormat="1">
      <c r="B3060" s="246"/>
      <c r="C3060" s="247"/>
      <c r="D3060" s="214" t="s">
        <v>555</v>
      </c>
      <c r="E3060" s="248" t="s">
        <v>1</v>
      </c>
      <c r="F3060" s="249" t="s">
        <v>3512</v>
      </c>
      <c r="G3060" s="247"/>
      <c r="H3060" s="248" t="s">
        <v>1</v>
      </c>
      <c r="I3060" s="250"/>
      <c r="J3060" s="247"/>
      <c r="K3060" s="247"/>
      <c r="L3060" s="251"/>
      <c r="M3060" s="252"/>
      <c r="N3060" s="253"/>
      <c r="O3060" s="253"/>
      <c r="P3060" s="253"/>
      <c r="Q3060" s="253"/>
      <c r="R3060" s="253"/>
      <c r="S3060" s="253"/>
      <c r="T3060" s="254"/>
      <c r="AT3060" s="255" t="s">
        <v>555</v>
      </c>
      <c r="AU3060" s="255" t="s">
        <v>87</v>
      </c>
      <c r="AV3060" s="15" t="s">
        <v>85</v>
      </c>
      <c r="AW3060" s="15" t="s">
        <v>32</v>
      </c>
      <c r="AX3060" s="15" t="s">
        <v>77</v>
      </c>
      <c r="AY3060" s="255" t="s">
        <v>209</v>
      </c>
    </row>
    <row r="3061" spans="2:51" s="13" customFormat="1">
      <c r="B3061" s="212"/>
      <c r="C3061" s="213"/>
      <c r="D3061" s="214" t="s">
        <v>555</v>
      </c>
      <c r="E3061" s="215" t="s">
        <v>1</v>
      </c>
      <c r="F3061" s="216" t="s">
        <v>3513</v>
      </c>
      <c r="G3061" s="213"/>
      <c r="H3061" s="217">
        <v>14.79</v>
      </c>
      <c r="I3061" s="218"/>
      <c r="J3061" s="213"/>
      <c r="K3061" s="213"/>
      <c r="L3061" s="219"/>
      <c r="M3061" s="220"/>
      <c r="N3061" s="221"/>
      <c r="O3061" s="221"/>
      <c r="P3061" s="221"/>
      <c r="Q3061" s="221"/>
      <c r="R3061" s="221"/>
      <c r="S3061" s="221"/>
      <c r="T3061" s="222"/>
      <c r="AT3061" s="223" t="s">
        <v>555</v>
      </c>
      <c r="AU3061" s="223" t="s">
        <v>87</v>
      </c>
      <c r="AV3061" s="13" t="s">
        <v>87</v>
      </c>
      <c r="AW3061" s="13" t="s">
        <v>32</v>
      </c>
      <c r="AX3061" s="13" t="s">
        <v>77</v>
      </c>
      <c r="AY3061" s="223" t="s">
        <v>209</v>
      </c>
    </row>
    <row r="3062" spans="2:51" s="15" customFormat="1">
      <c r="B3062" s="246"/>
      <c r="C3062" s="247"/>
      <c r="D3062" s="214" t="s">
        <v>555</v>
      </c>
      <c r="E3062" s="248" t="s">
        <v>1</v>
      </c>
      <c r="F3062" s="249" t="s">
        <v>3514</v>
      </c>
      <c r="G3062" s="247"/>
      <c r="H3062" s="248" t="s">
        <v>1</v>
      </c>
      <c r="I3062" s="250"/>
      <c r="J3062" s="247"/>
      <c r="K3062" s="247"/>
      <c r="L3062" s="251"/>
      <c r="M3062" s="252"/>
      <c r="N3062" s="253"/>
      <c r="O3062" s="253"/>
      <c r="P3062" s="253"/>
      <c r="Q3062" s="253"/>
      <c r="R3062" s="253"/>
      <c r="S3062" s="253"/>
      <c r="T3062" s="254"/>
      <c r="AT3062" s="255" t="s">
        <v>555</v>
      </c>
      <c r="AU3062" s="255" t="s">
        <v>87</v>
      </c>
      <c r="AV3062" s="15" t="s">
        <v>85</v>
      </c>
      <c r="AW3062" s="15" t="s">
        <v>32</v>
      </c>
      <c r="AX3062" s="15" t="s">
        <v>77</v>
      </c>
      <c r="AY3062" s="255" t="s">
        <v>209</v>
      </c>
    </row>
    <row r="3063" spans="2:51" s="13" customFormat="1">
      <c r="B3063" s="212"/>
      <c r="C3063" s="213"/>
      <c r="D3063" s="214" t="s">
        <v>555</v>
      </c>
      <c r="E3063" s="215" t="s">
        <v>1</v>
      </c>
      <c r="F3063" s="216" t="s">
        <v>3515</v>
      </c>
      <c r="G3063" s="213"/>
      <c r="H3063" s="217">
        <v>23.87</v>
      </c>
      <c r="I3063" s="218"/>
      <c r="J3063" s="213"/>
      <c r="K3063" s="213"/>
      <c r="L3063" s="219"/>
      <c r="M3063" s="220"/>
      <c r="N3063" s="221"/>
      <c r="O3063" s="221"/>
      <c r="P3063" s="221"/>
      <c r="Q3063" s="221"/>
      <c r="R3063" s="221"/>
      <c r="S3063" s="221"/>
      <c r="T3063" s="222"/>
      <c r="AT3063" s="223" t="s">
        <v>555</v>
      </c>
      <c r="AU3063" s="223" t="s">
        <v>87</v>
      </c>
      <c r="AV3063" s="13" t="s">
        <v>87</v>
      </c>
      <c r="AW3063" s="13" t="s">
        <v>32</v>
      </c>
      <c r="AX3063" s="13" t="s">
        <v>77</v>
      </c>
      <c r="AY3063" s="223" t="s">
        <v>209</v>
      </c>
    </row>
    <row r="3064" spans="2:51" s="15" customFormat="1">
      <c r="B3064" s="246"/>
      <c r="C3064" s="247"/>
      <c r="D3064" s="214" t="s">
        <v>555</v>
      </c>
      <c r="E3064" s="248" t="s">
        <v>1</v>
      </c>
      <c r="F3064" s="249" t="s">
        <v>3516</v>
      </c>
      <c r="G3064" s="247"/>
      <c r="H3064" s="248" t="s">
        <v>1</v>
      </c>
      <c r="I3064" s="250"/>
      <c r="J3064" s="247"/>
      <c r="K3064" s="247"/>
      <c r="L3064" s="251"/>
      <c r="M3064" s="252"/>
      <c r="N3064" s="253"/>
      <c r="O3064" s="253"/>
      <c r="P3064" s="253"/>
      <c r="Q3064" s="253"/>
      <c r="R3064" s="253"/>
      <c r="S3064" s="253"/>
      <c r="T3064" s="254"/>
      <c r="AT3064" s="255" t="s">
        <v>555</v>
      </c>
      <c r="AU3064" s="255" t="s">
        <v>87</v>
      </c>
      <c r="AV3064" s="15" t="s">
        <v>85</v>
      </c>
      <c r="AW3064" s="15" t="s">
        <v>32</v>
      </c>
      <c r="AX3064" s="15" t="s">
        <v>77</v>
      </c>
      <c r="AY3064" s="255" t="s">
        <v>209</v>
      </c>
    </row>
    <row r="3065" spans="2:51" s="13" customFormat="1">
      <c r="B3065" s="212"/>
      <c r="C3065" s="213"/>
      <c r="D3065" s="214" t="s">
        <v>555</v>
      </c>
      <c r="E3065" s="215" t="s">
        <v>1</v>
      </c>
      <c r="F3065" s="216" t="s">
        <v>2143</v>
      </c>
      <c r="G3065" s="213"/>
      <c r="H3065" s="217">
        <v>7.73</v>
      </c>
      <c r="I3065" s="218"/>
      <c r="J3065" s="213"/>
      <c r="K3065" s="213"/>
      <c r="L3065" s="219"/>
      <c r="M3065" s="220"/>
      <c r="N3065" s="221"/>
      <c r="O3065" s="221"/>
      <c r="P3065" s="221"/>
      <c r="Q3065" s="221"/>
      <c r="R3065" s="221"/>
      <c r="S3065" s="221"/>
      <c r="T3065" s="222"/>
      <c r="AT3065" s="223" t="s">
        <v>555</v>
      </c>
      <c r="AU3065" s="223" t="s">
        <v>87</v>
      </c>
      <c r="AV3065" s="13" t="s">
        <v>87</v>
      </c>
      <c r="AW3065" s="13" t="s">
        <v>32</v>
      </c>
      <c r="AX3065" s="13" t="s">
        <v>77</v>
      </c>
      <c r="AY3065" s="223" t="s">
        <v>209</v>
      </c>
    </row>
    <row r="3066" spans="2:51" s="15" customFormat="1">
      <c r="B3066" s="246"/>
      <c r="C3066" s="247"/>
      <c r="D3066" s="214" t="s">
        <v>555</v>
      </c>
      <c r="E3066" s="248" t="s">
        <v>1</v>
      </c>
      <c r="F3066" s="249" t="s">
        <v>3517</v>
      </c>
      <c r="G3066" s="247"/>
      <c r="H3066" s="248" t="s">
        <v>1</v>
      </c>
      <c r="I3066" s="250"/>
      <c r="J3066" s="247"/>
      <c r="K3066" s="247"/>
      <c r="L3066" s="251"/>
      <c r="M3066" s="252"/>
      <c r="N3066" s="253"/>
      <c r="O3066" s="253"/>
      <c r="P3066" s="253"/>
      <c r="Q3066" s="253"/>
      <c r="R3066" s="253"/>
      <c r="S3066" s="253"/>
      <c r="T3066" s="254"/>
      <c r="AT3066" s="255" t="s">
        <v>555</v>
      </c>
      <c r="AU3066" s="255" t="s">
        <v>87</v>
      </c>
      <c r="AV3066" s="15" t="s">
        <v>85</v>
      </c>
      <c r="AW3066" s="15" t="s">
        <v>32</v>
      </c>
      <c r="AX3066" s="15" t="s">
        <v>77</v>
      </c>
      <c r="AY3066" s="255" t="s">
        <v>209</v>
      </c>
    </row>
    <row r="3067" spans="2:51" s="13" customFormat="1">
      <c r="B3067" s="212"/>
      <c r="C3067" s="213"/>
      <c r="D3067" s="214" t="s">
        <v>555</v>
      </c>
      <c r="E3067" s="215" t="s">
        <v>1</v>
      </c>
      <c r="F3067" s="216" t="s">
        <v>2145</v>
      </c>
      <c r="G3067" s="213"/>
      <c r="H3067" s="217">
        <v>13.4</v>
      </c>
      <c r="I3067" s="218"/>
      <c r="J3067" s="213"/>
      <c r="K3067" s="213"/>
      <c r="L3067" s="219"/>
      <c r="M3067" s="220"/>
      <c r="N3067" s="221"/>
      <c r="O3067" s="221"/>
      <c r="P3067" s="221"/>
      <c r="Q3067" s="221"/>
      <c r="R3067" s="221"/>
      <c r="S3067" s="221"/>
      <c r="T3067" s="222"/>
      <c r="AT3067" s="223" t="s">
        <v>555</v>
      </c>
      <c r="AU3067" s="223" t="s">
        <v>87</v>
      </c>
      <c r="AV3067" s="13" t="s">
        <v>87</v>
      </c>
      <c r="AW3067" s="13" t="s">
        <v>32</v>
      </c>
      <c r="AX3067" s="13" t="s">
        <v>77</v>
      </c>
      <c r="AY3067" s="223" t="s">
        <v>209</v>
      </c>
    </row>
    <row r="3068" spans="2:51" s="15" customFormat="1">
      <c r="B3068" s="246"/>
      <c r="C3068" s="247"/>
      <c r="D3068" s="214" t="s">
        <v>555</v>
      </c>
      <c r="E3068" s="248" t="s">
        <v>1</v>
      </c>
      <c r="F3068" s="249" t="s">
        <v>3518</v>
      </c>
      <c r="G3068" s="247"/>
      <c r="H3068" s="248" t="s">
        <v>1</v>
      </c>
      <c r="I3068" s="250"/>
      <c r="J3068" s="247"/>
      <c r="K3068" s="247"/>
      <c r="L3068" s="251"/>
      <c r="M3068" s="252"/>
      <c r="N3068" s="253"/>
      <c r="O3068" s="253"/>
      <c r="P3068" s="253"/>
      <c r="Q3068" s="253"/>
      <c r="R3068" s="253"/>
      <c r="S3068" s="253"/>
      <c r="T3068" s="254"/>
      <c r="AT3068" s="255" t="s">
        <v>555</v>
      </c>
      <c r="AU3068" s="255" t="s">
        <v>87</v>
      </c>
      <c r="AV3068" s="15" t="s">
        <v>85</v>
      </c>
      <c r="AW3068" s="15" t="s">
        <v>32</v>
      </c>
      <c r="AX3068" s="15" t="s">
        <v>77</v>
      </c>
      <c r="AY3068" s="255" t="s">
        <v>209</v>
      </c>
    </row>
    <row r="3069" spans="2:51" s="13" customFormat="1">
      <c r="B3069" s="212"/>
      <c r="C3069" s="213"/>
      <c r="D3069" s="214" t="s">
        <v>555</v>
      </c>
      <c r="E3069" s="215" t="s">
        <v>1</v>
      </c>
      <c r="F3069" s="216" t="s">
        <v>2832</v>
      </c>
      <c r="G3069" s="213"/>
      <c r="H3069" s="217">
        <v>12.2</v>
      </c>
      <c r="I3069" s="218"/>
      <c r="J3069" s="213"/>
      <c r="K3069" s="213"/>
      <c r="L3069" s="219"/>
      <c r="M3069" s="220"/>
      <c r="N3069" s="221"/>
      <c r="O3069" s="221"/>
      <c r="P3069" s="221"/>
      <c r="Q3069" s="221"/>
      <c r="R3069" s="221"/>
      <c r="S3069" s="221"/>
      <c r="T3069" s="222"/>
      <c r="AT3069" s="223" t="s">
        <v>555</v>
      </c>
      <c r="AU3069" s="223" t="s">
        <v>87</v>
      </c>
      <c r="AV3069" s="13" t="s">
        <v>87</v>
      </c>
      <c r="AW3069" s="13" t="s">
        <v>32</v>
      </c>
      <c r="AX3069" s="13" t="s">
        <v>77</v>
      </c>
      <c r="AY3069" s="223" t="s">
        <v>209</v>
      </c>
    </row>
    <row r="3070" spans="2:51" s="15" customFormat="1">
      <c r="B3070" s="246"/>
      <c r="C3070" s="247"/>
      <c r="D3070" s="214" t="s">
        <v>555</v>
      </c>
      <c r="E3070" s="248" t="s">
        <v>1</v>
      </c>
      <c r="F3070" s="249" t="s">
        <v>3519</v>
      </c>
      <c r="G3070" s="247"/>
      <c r="H3070" s="248" t="s">
        <v>1</v>
      </c>
      <c r="I3070" s="250"/>
      <c r="J3070" s="247"/>
      <c r="K3070" s="247"/>
      <c r="L3070" s="251"/>
      <c r="M3070" s="252"/>
      <c r="N3070" s="253"/>
      <c r="O3070" s="253"/>
      <c r="P3070" s="253"/>
      <c r="Q3070" s="253"/>
      <c r="R3070" s="253"/>
      <c r="S3070" s="253"/>
      <c r="T3070" s="254"/>
      <c r="AT3070" s="255" t="s">
        <v>555</v>
      </c>
      <c r="AU3070" s="255" t="s">
        <v>87</v>
      </c>
      <c r="AV3070" s="15" t="s">
        <v>85</v>
      </c>
      <c r="AW3070" s="15" t="s">
        <v>32</v>
      </c>
      <c r="AX3070" s="15" t="s">
        <v>77</v>
      </c>
      <c r="AY3070" s="255" t="s">
        <v>209</v>
      </c>
    </row>
    <row r="3071" spans="2:51" s="13" customFormat="1">
      <c r="B3071" s="212"/>
      <c r="C3071" s="213"/>
      <c r="D3071" s="214" t="s">
        <v>555</v>
      </c>
      <c r="E3071" s="215" t="s">
        <v>1</v>
      </c>
      <c r="F3071" s="216" t="s">
        <v>2147</v>
      </c>
      <c r="G3071" s="213"/>
      <c r="H3071" s="217">
        <v>11.46</v>
      </c>
      <c r="I3071" s="218"/>
      <c r="J3071" s="213"/>
      <c r="K3071" s="213"/>
      <c r="L3071" s="219"/>
      <c r="M3071" s="220"/>
      <c r="N3071" s="221"/>
      <c r="O3071" s="221"/>
      <c r="P3071" s="221"/>
      <c r="Q3071" s="221"/>
      <c r="R3071" s="221"/>
      <c r="S3071" s="221"/>
      <c r="T3071" s="222"/>
      <c r="AT3071" s="223" t="s">
        <v>555</v>
      </c>
      <c r="AU3071" s="223" t="s">
        <v>87</v>
      </c>
      <c r="AV3071" s="13" t="s">
        <v>87</v>
      </c>
      <c r="AW3071" s="13" t="s">
        <v>32</v>
      </c>
      <c r="AX3071" s="13" t="s">
        <v>77</v>
      </c>
      <c r="AY3071" s="223" t="s">
        <v>209</v>
      </c>
    </row>
    <row r="3072" spans="2:51" s="15" customFormat="1">
      <c r="B3072" s="246"/>
      <c r="C3072" s="247"/>
      <c r="D3072" s="214" t="s">
        <v>555</v>
      </c>
      <c r="E3072" s="248" t="s">
        <v>1</v>
      </c>
      <c r="F3072" s="249" t="s">
        <v>3520</v>
      </c>
      <c r="G3072" s="247"/>
      <c r="H3072" s="248" t="s">
        <v>1</v>
      </c>
      <c r="I3072" s="250"/>
      <c r="J3072" s="247"/>
      <c r="K3072" s="247"/>
      <c r="L3072" s="251"/>
      <c r="M3072" s="252"/>
      <c r="N3072" s="253"/>
      <c r="O3072" s="253"/>
      <c r="P3072" s="253"/>
      <c r="Q3072" s="253"/>
      <c r="R3072" s="253"/>
      <c r="S3072" s="253"/>
      <c r="T3072" s="254"/>
      <c r="AT3072" s="255" t="s">
        <v>555</v>
      </c>
      <c r="AU3072" s="255" t="s">
        <v>87</v>
      </c>
      <c r="AV3072" s="15" t="s">
        <v>85</v>
      </c>
      <c r="AW3072" s="15" t="s">
        <v>32</v>
      </c>
      <c r="AX3072" s="15" t="s">
        <v>77</v>
      </c>
      <c r="AY3072" s="255" t="s">
        <v>209</v>
      </c>
    </row>
    <row r="3073" spans="2:51" s="13" customFormat="1">
      <c r="B3073" s="212"/>
      <c r="C3073" s="213"/>
      <c r="D3073" s="214" t="s">
        <v>555</v>
      </c>
      <c r="E3073" s="215" t="s">
        <v>1</v>
      </c>
      <c r="F3073" s="216" t="s">
        <v>2149</v>
      </c>
      <c r="G3073" s="213"/>
      <c r="H3073" s="217">
        <v>9.5</v>
      </c>
      <c r="I3073" s="218"/>
      <c r="J3073" s="213"/>
      <c r="K3073" s="213"/>
      <c r="L3073" s="219"/>
      <c r="M3073" s="220"/>
      <c r="N3073" s="221"/>
      <c r="O3073" s="221"/>
      <c r="P3073" s="221"/>
      <c r="Q3073" s="221"/>
      <c r="R3073" s="221"/>
      <c r="S3073" s="221"/>
      <c r="T3073" s="222"/>
      <c r="AT3073" s="223" t="s">
        <v>555</v>
      </c>
      <c r="AU3073" s="223" t="s">
        <v>87</v>
      </c>
      <c r="AV3073" s="13" t="s">
        <v>87</v>
      </c>
      <c r="AW3073" s="13" t="s">
        <v>32</v>
      </c>
      <c r="AX3073" s="13" t="s">
        <v>77</v>
      </c>
      <c r="AY3073" s="223" t="s">
        <v>209</v>
      </c>
    </row>
    <row r="3074" spans="2:51" s="15" customFormat="1">
      <c r="B3074" s="246"/>
      <c r="C3074" s="247"/>
      <c r="D3074" s="214" t="s">
        <v>555</v>
      </c>
      <c r="E3074" s="248" t="s">
        <v>1</v>
      </c>
      <c r="F3074" s="249" t="s">
        <v>3521</v>
      </c>
      <c r="G3074" s="247"/>
      <c r="H3074" s="248" t="s">
        <v>1</v>
      </c>
      <c r="I3074" s="250"/>
      <c r="J3074" s="247"/>
      <c r="K3074" s="247"/>
      <c r="L3074" s="251"/>
      <c r="M3074" s="252"/>
      <c r="N3074" s="253"/>
      <c r="O3074" s="253"/>
      <c r="P3074" s="253"/>
      <c r="Q3074" s="253"/>
      <c r="R3074" s="253"/>
      <c r="S3074" s="253"/>
      <c r="T3074" s="254"/>
      <c r="AT3074" s="255" t="s">
        <v>555</v>
      </c>
      <c r="AU3074" s="255" t="s">
        <v>87</v>
      </c>
      <c r="AV3074" s="15" t="s">
        <v>85</v>
      </c>
      <c r="AW3074" s="15" t="s">
        <v>32</v>
      </c>
      <c r="AX3074" s="15" t="s">
        <v>77</v>
      </c>
      <c r="AY3074" s="255" t="s">
        <v>209</v>
      </c>
    </row>
    <row r="3075" spans="2:51" s="13" customFormat="1">
      <c r="B3075" s="212"/>
      <c r="C3075" s="213"/>
      <c r="D3075" s="214" t="s">
        <v>555</v>
      </c>
      <c r="E3075" s="215" t="s">
        <v>1</v>
      </c>
      <c r="F3075" s="216" t="s">
        <v>2151</v>
      </c>
      <c r="G3075" s="213"/>
      <c r="H3075" s="217">
        <v>7.25</v>
      </c>
      <c r="I3075" s="218"/>
      <c r="J3075" s="213"/>
      <c r="K3075" s="213"/>
      <c r="L3075" s="219"/>
      <c r="M3075" s="220"/>
      <c r="N3075" s="221"/>
      <c r="O3075" s="221"/>
      <c r="P3075" s="221"/>
      <c r="Q3075" s="221"/>
      <c r="R3075" s="221"/>
      <c r="S3075" s="221"/>
      <c r="T3075" s="222"/>
      <c r="AT3075" s="223" t="s">
        <v>555</v>
      </c>
      <c r="AU3075" s="223" t="s">
        <v>87</v>
      </c>
      <c r="AV3075" s="13" t="s">
        <v>87</v>
      </c>
      <c r="AW3075" s="13" t="s">
        <v>32</v>
      </c>
      <c r="AX3075" s="13" t="s">
        <v>77</v>
      </c>
      <c r="AY3075" s="223" t="s">
        <v>209</v>
      </c>
    </row>
    <row r="3076" spans="2:51" s="15" customFormat="1">
      <c r="B3076" s="246"/>
      <c r="C3076" s="247"/>
      <c r="D3076" s="214" t="s">
        <v>555</v>
      </c>
      <c r="E3076" s="248" t="s">
        <v>1</v>
      </c>
      <c r="F3076" s="249" t="s">
        <v>3522</v>
      </c>
      <c r="G3076" s="247"/>
      <c r="H3076" s="248" t="s">
        <v>1</v>
      </c>
      <c r="I3076" s="250"/>
      <c r="J3076" s="247"/>
      <c r="K3076" s="247"/>
      <c r="L3076" s="251"/>
      <c r="M3076" s="252"/>
      <c r="N3076" s="253"/>
      <c r="O3076" s="253"/>
      <c r="P3076" s="253"/>
      <c r="Q3076" s="253"/>
      <c r="R3076" s="253"/>
      <c r="S3076" s="253"/>
      <c r="T3076" s="254"/>
      <c r="AT3076" s="255" t="s">
        <v>555</v>
      </c>
      <c r="AU3076" s="255" t="s">
        <v>87</v>
      </c>
      <c r="AV3076" s="15" t="s">
        <v>85</v>
      </c>
      <c r="AW3076" s="15" t="s">
        <v>32</v>
      </c>
      <c r="AX3076" s="15" t="s">
        <v>77</v>
      </c>
      <c r="AY3076" s="255" t="s">
        <v>209</v>
      </c>
    </row>
    <row r="3077" spans="2:51" s="13" customFormat="1">
      <c r="B3077" s="212"/>
      <c r="C3077" s="213"/>
      <c r="D3077" s="214" t="s">
        <v>555</v>
      </c>
      <c r="E3077" s="215" t="s">
        <v>1</v>
      </c>
      <c r="F3077" s="216" t="s">
        <v>2832</v>
      </c>
      <c r="G3077" s="213"/>
      <c r="H3077" s="217">
        <v>12.2</v>
      </c>
      <c r="I3077" s="218"/>
      <c r="J3077" s="213"/>
      <c r="K3077" s="213"/>
      <c r="L3077" s="219"/>
      <c r="M3077" s="220"/>
      <c r="N3077" s="221"/>
      <c r="O3077" s="221"/>
      <c r="P3077" s="221"/>
      <c r="Q3077" s="221"/>
      <c r="R3077" s="221"/>
      <c r="S3077" s="221"/>
      <c r="T3077" s="222"/>
      <c r="AT3077" s="223" t="s">
        <v>555</v>
      </c>
      <c r="AU3077" s="223" t="s">
        <v>87</v>
      </c>
      <c r="AV3077" s="13" t="s">
        <v>87</v>
      </c>
      <c r="AW3077" s="13" t="s">
        <v>32</v>
      </c>
      <c r="AX3077" s="13" t="s">
        <v>77</v>
      </c>
      <c r="AY3077" s="223" t="s">
        <v>209</v>
      </c>
    </row>
    <row r="3078" spans="2:51" s="15" customFormat="1">
      <c r="B3078" s="246"/>
      <c r="C3078" s="247"/>
      <c r="D3078" s="214" t="s">
        <v>555</v>
      </c>
      <c r="E3078" s="248" t="s">
        <v>1</v>
      </c>
      <c r="F3078" s="249" t="s">
        <v>3523</v>
      </c>
      <c r="G3078" s="247"/>
      <c r="H3078" s="248" t="s">
        <v>1</v>
      </c>
      <c r="I3078" s="250"/>
      <c r="J3078" s="247"/>
      <c r="K3078" s="247"/>
      <c r="L3078" s="251"/>
      <c r="M3078" s="252"/>
      <c r="N3078" s="253"/>
      <c r="O3078" s="253"/>
      <c r="P3078" s="253"/>
      <c r="Q3078" s="253"/>
      <c r="R3078" s="253"/>
      <c r="S3078" s="253"/>
      <c r="T3078" s="254"/>
      <c r="AT3078" s="255" t="s">
        <v>555</v>
      </c>
      <c r="AU3078" s="255" t="s">
        <v>87</v>
      </c>
      <c r="AV3078" s="15" t="s">
        <v>85</v>
      </c>
      <c r="AW3078" s="15" t="s">
        <v>32</v>
      </c>
      <c r="AX3078" s="15" t="s">
        <v>77</v>
      </c>
      <c r="AY3078" s="255" t="s">
        <v>209</v>
      </c>
    </row>
    <row r="3079" spans="2:51" s="13" customFormat="1">
      <c r="B3079" s="212"/>
      <c r="C3079" s="213"/>
      <c r="D3079" s="214" t="s">
        <v>555</v>
      </c>
      <c r="E3079" s="215" t="s">
        <v>1</v>
      </c>
      <c r="F3079" s="216" t="s">
        <v>2147</v>
      </c>
      <c r="G3079" s="213"/>
      <c r="H3079" s="217">
        <v>11.46</v>
      </c>
      <c r="I3079" s="218"/>
      <c r="J3079" s="213"/>
      <c r="K3079" s="213"/>
      <c r="L3079" s="219"/>
      <c r="M3079" s="220"/>
      <c r="N3079" s="221"/>
      <c r="O3079" s="221"/>
      <c r="P3079" s="221"/>
      <c r="Q3079" s="221"/>
      <c r="R3079" s="221"/>
      <c r="S3079" s="221"/>
      <c r="T3079" s="222"/>
      <c r="AT3079" s="223" t="s">
        <v>555</v>
      </c>
      <c r="AU3079" s="223" t="s">
        <v>87</v>
      </c>
      <c r="AV3079" s="13" t="s">
        <v>87</v>
      </c>
      <c r="AW3079" s="13" t="s">
        <v>32</v>
      </c>
      <c r="AX3079" s="13" t="s">
        <v>77</v>
      </c>
      <c r="AY3079" s="223" t="s">
        <v>209</v>
      </c>
    </row>
    <row r="3080" spans="2:51" s="15" customFormat="1">
      <c r="B3080" s="246"/>
      <c r="C3080" s="247"/>
      <c r="D3080" s="214" t="s">
        <v>555</v>
      </c>
      <c r="E3080" s="248" t="s">
        <v>1</v>
      </c>
      <c r="F3080" s="249" t="s">
        <v>3524</v>
      </c>
      <c r="G3080" s="247"/>
      <c r="H3080" s="248" t="s">
        <v>1</v>
      </c>
      <c r="I3080" s="250"/>
      <c r="J3080" s="247"/>
      <c r="K3080" s="247"/>
      <c r="L3080" s="251"/>
      <c r="M3080" s="252"/>
      <c r="N3080" s="253"/>
      <c r="O3080" s="253"/>
      <c r="P3080" s="253"/>
      <c r="Q3080" s="253"/>
      <c r="R3080" s="253"/>
      <c r="S3080" s="253"/>
      <c r="T3080" s="254"/>
      <c r="AT3080" s="255" t="s">
        <v>555</v>
      </c>
      <c r="AU3080" s="255" t="s">
        <v>87</v>
      </c>
      <c r="AV3080" s="15" t="s">
        <v>85</v>
      </c>
      <c r="AW3080" s="15" t="s">
        <v>32</v>
      </c>
      <c r="AX3080" s="15" t="s">
        <v>77</v>
      </c>
      <c r="AY3080" s="255" t="s">
        <v>209</v>
      </c>
    </row>
    <row r="3081" spans="2:51" s="13" customFormat="1">
      <c r="B3081" s="212"/>
      <c r="C3081" s="213"/>
      <c r="D3081" s="214" t="s">
        <v>555</v>
      </c>
      <c r="E3081" s="215" t="s">
        <v>1</v>
      </c>
      <c r="F3081" s="216" t="s">
        <v>2154</v>
      </c>
      <c r="G3081" s="213"/>
      <c r="H3081" s="217">
        <v>7.99</v>
      </c>
      <c r="I3081" s="218"/>
      <c r="J3081" s="213"/>
      <c r="K3081" s="213"/>
      <c r="L3081" s="219"/>
      <c r="M3081" s="220"/>
      <c r="N3081" s="221"/>
      <c r="O3081" s="221"/>
      <c r="P3081" s="221"/>
      <c r="Q3081" s="221"/>
      <c r="R3081" s="221"/>
      <c r="S3081" s="221"/>
      <c r="T3081" s="222"/>
      <c r="AT3081" s="223" t="s">
        <v>555</v>
      </c>
      <c r="AU3081" s="223" t="s">
        <v>87</v>
      </c>
      <c r="AV3081" s="13" t="s">
        <v>87</v>
      </c>
      <c r="AW3081" s="13" t="s">
        <v>32</v>
      </c>
      <c r="AX3081" s="13" t="s">
        <v>77</v>
      </c>
      <c r="AY3081" s="223" t="s">
        <v>209</v>
      </c>
    </row>
    <row r="3082" spans="2:51" s="15" customFormat="1">
      <c r="B3082" s="246"/>
      <c r="C3082" s="247"/>
      <c r="D3082" s="214" t="s">
        <v>555</v>
      </c>
      <c r="E3082" s="248" t="s">
        <v>1</v>
      </c>
      <c r="F3082" s="249" t="s">
        <v>3525</v>
      </c>
      <c r="G3082" s="247"/>
      <c r="H3082" s="248" t="s">
        <v>1</v>
      </c>
      <c r="I3082" s="250"/>
      <c r="J3082" s="247"/>
      <c r="K3082" s="247"/>
      <c r="L3082" s="251"/>
      <c r="M3082" s="252"/>
      <c r="N3082" s="253"/>
      <c r="O3082" s="253"/>
      <c r="P3082" s="253"/>
      <c r="Q3082" s="253"/>
      <c r="R3082" s="253"/>
      <c r="S3082" s="253"/>
      <c r="T3082" s="254"/>
      <c r="AT3082" s="255" t="s">
        <v>555</v>
      </c>
      <c r="AU3082" s="255" t="s">
        <v>87</v>
      </c>
      <c r="AV3082" s="15" t="s">
        <v>85</v>
      </c>
      <c r="AW3082" s="15" t="s">
        <v>32</v>
      </c>
      <c r="AX3082" s="15" t="s">
        <v>77</v>
      </c>
      <c r="AY3082" s="255" t="s">
        <v>209</v>
      </c>
    </row>
    <row r="3083" spans="2:51" s="13" customFormat="1">
      <c r="B3083" s="212"/>
      <c r="C3083" s="213"/>
      <c r="D3083" s="214" t="s">
        <v>555</v>
      </c>
      <c r="E3083" s="215" t="s">
        <v>1</v>
      </c>
      <c r="F3083" s="216" t="s">
        <v>2156</v>
      </c>
      <c r="G3083" s="213"/>
      <c r="H3083" s="217">
        <v>7.9</v>
      </c>
      <c r="I3083" s="218"/>
      <c r="J3083" s="213"/>
      <c r="K3083" s="213"/>
      <c r="L3083" s="219"/>
      <c r="M3083" s="220"/>
      <c r="N3083" s="221"/>
      <c r="O3083" s="221"/>
      <c r="P3083" s="221"/>
      <c r="Q3083" s="221"/>
      <c r="R3083" s="221"/>
      <c r="S3083" s="221"/>
      <c r="T3083" s="222"/>
      <c r="AT3083" s="223" t="s">
        <v>555</v>
      </c>
      <c r="AU3083" s="223" t="s">
        <v>87</v>
      </c>
      <c r="AV3083" s="13" t="s">
        <v>87</v>
      </c>
      <c r="AW3083" s="13" t="s">
        <v>32</v>
      </c>
      <c r="AX3083" s="13" t="s">
        <v>77</v>
      </c>
      <c r="AY3083" s="223" t="s">
        <v>209</v>
      </c>
    </row>
    <row r="3084" spans="2:51" s="15" customFormat="1">
      <c r="B3084" s="246"/>
      <c r="C3084" s="247"/>
      <c r="D3084" s="214" t="s">
        <v>555</v>
      </c>
      <c r="E3084" s="248" t="s">
        <v>1</v>
      </c>
      <c r="F3084" s="249" t="s">
        <v>3526</v>
      </c>
      <c r="G3084" s="247"/>
      <c r="H3084" s="248" t="s">
        <v>1</v>
      </c>
      <c r="I3084" s="250"/>
      <c r="J3084" s="247"/>
      <c r="K3084" s="247"/>
      <c r="L3084" s="251"/>
      <c r="M3084" s="252"/>
      <c r="N3084" s="253"/>
      <c r="O3084" s="253"/>
      <c r="P3084" s="253"/>
      <c r="Q3084" s="253"/>
      <c r="R3084" s="253"/>
      <c r="S3084" s="253"/>
      <c r="T3084" s="254"/>
      <c r="AT3084" s="255" t="s">
        <v>555</v>
      </c>
      <c r="AU3084" s="255" t="s">
        <v>87</v>
      </c>
      <c r="AV3084" s="15" t="s">
        <v>85</v>
      </c>
      <c r="AW3084" s="15" t="s">
        <v>32</v>
      </c>
      <c r="AX3084" s="15" t="s">
        <v>77</v>
      </c>
      <c r="AY3084" s="255" t="s">
        <v>209</v>
      </c>
    </row>
    <row r="3085" spans="2:51" s="13" customFormat="1">
      <c r="B3085" s="212"/>
      <c r="C3085" s="213"/>
      <c r="D3085" s="214" t="s">
        <v>555</v>
      </c>
      <c r="E3085" s="215" t="s">
        <v>1</v>
      </c>
      <c r="F3085" s="216" t="s">
        <v>2841</v>
      </c>
      <c r="G3085" s="213"/>
      <c r="H3085" s="217">
        <v>6.71</v>
      </c>
      <c r="I3085" s="218"/>
      <c r="J3085" s="213"/>
      <c r="K3085" s="213"/>
      <c r="L3085" s="219"/>
      <c r="M3085" s="220"/>
      <c r="N3085" s="221"/>
      <c r="O3085" s="221"/>
      <c r="P3085" s="221"/>
      <c r="Q3085" s="221"/>
      <c r="R3085" s="221"/>
      <c r="S3085" s="221"/>
      <c r="T3085" s="222"/>
      <c r="AT3085" s="223" t="s">
        <v>555</v>
      </c>
      <c r="AU3085" s="223" t="s">
        <v>87</v>
      </c>
      <c r="AV3085" s="13" t="s">
        <v>87</v>
      </c>
      <c r="AW3085" s="13" t="s">
        <v>32</v>
      </c>
      <c r="AX3085" s="13" t="s">
        <v>77</v>
      </c>
      <c r="AY3085" s="223" t="s">
        <v>209</v>
      </c>
    </row>
    <row r="3086" spans="2:51" s="15" customFormat="1">
      <c r="B3086" s="246"/>
      <c r="C3086" s="247"/>
      <c r="D3086" s="214" t="s">
        <v>555</v>
      </c>
      <c r="E3086" s="248" t="s">
        <v>1</v>
      </c>
      <c r="F3086" s="249" t="s">
        <v>3527</v>
      </c>
      <c r="G3086" s="247"/>
      <c r="H3086" s="248" t="s">
        <v>1</v>
      </c>
      <c r="I3086" s="250"/>
      <c r="J3086" s="247"/>
      <c r="K3086" s="247"/>
      <c r="L3086" s="251"/>
      <c r="M3086" s="252"/>
      <c r="N3086" s="253"/>
      <c r="O3086" s="253"/>
      <c r="P3086" s="253"/>
      <c r="Q3086" s="253"/>
      <c r="R3086" s="253"/>
      <c r="S3086" s="253"/>
      <c r="T3086" s="254"/>
      <c r="AT3086" s="255" t="s">
        <v>555</v>
      </c>
      <c r="AU3086" s="255" t="s">
        <v>87</v>
      </c>
      <c r="AV3086" s="15" t="s">
        <v>85</v>
      </c>
      <c r="AW3086" s="15" t="s">
        <v>32</v>
      </c>
      <c r="AX3086" s="15" t="s">
        <v>77</v>
      </c>
      <c r="AY3086" s="255" t="s">
        <v>209</v>
      </c>
    </row>
    <row r="3087" spans="2:51" s="13" customFormat="1">
      <c r="B3087" s="212"/>
      <c r="C3087" s="213"/>
      <c r="D3087" s="214" t="s">
        <v>555</v>
      </c>
      <c r="E3087" s="215" t="s">
        <v>1</v>
      </c>
      <c r="F3087" s="216" t="s">
        <v>2158</v>
      </c>
      <c r="G3087" s="213"/>
      <c r="H3087" s="217">
        <v>9.5399999999999991</v>
      </c>
      <c r="I3087" s="218"/>
      <c r="J3087" s="213"/>
      <c r="K3087" s="213"/>
      <c r="L3087" s="219"/>
      <c r="M3087" s="220"/>
      <c r="N3087" s="221"/>
      <c r="O3087" s="221"/>
      <c r="P3087" s="221"/>
      <c r="Q3087" s="221"/>
      <c r="R3087" s="221"/>
      <c r="S3087" s="221"/>
      <c r="T3087" s="222"/>
      <c r="AT3087" s="223" t="s">
        <v>555</v>
      </c>
      <c r="AU3087" s="223" t="s">
        <v>87</v>
      </c>
      <c r="AV3087" s="13" t="s">
        <v>87</v>
      </c>
      <c r="AW3087" s="13" t="s">
        <v>32</v>
      </c>
      <c r="AX3087" s="13" t="s">
        <v>77</v>
      </c>
      <c r="AY3087" s="223" t="s">
        <v>209</v>
      </c>
    </row>
    <row r="3088" spans="2:51" s="15" customFormat="1">
      <c r="B3088" s="246"/>
      <c r="C3088" s="247"/>
      <c r="D3088" s="214" t="s">
        <v>555</v>
      </c>
      <c r="E3088" s="248" t="s">
        <v>1</v>
      </c>
      <c r="F3088" s="249" t="s">
        <v>3528</v>
      </c>
      <c r="G3088" s="247"/>
      <c r="H3088" s="248" t="s">
        <v>1</v>
      </c>
      <c r="I3088" s="250"/>
      <c r="J3088" s="247"/>
      <c r="K3088" s="247"/>
      <c r="L3088" s="251"/>
      <c r="M3088" s="252"/>
      <c r="N3088" s="253"/>
      <c r="O3088" s="253"/>
      <c r="P3088" s="253"/>
      <c r="Q3088" s="253"/>
      <c r="R3088" s="253"/>
      <c r="S3088" s="253"/>
      <c r="T3088" s="254"/>
      <c r="AT3088" s="255" t="s">
        <v>555</v>
      </c>
      <c r="AU3088" s="255" t="s">
        <v>87</v>
      </c>
      <c r="AV3088" s="15" t="s">
        <v>85</v>
      </c>
      <c r="AW3088" s="15" t="s">
        <v>32</v>
      </c>
      <c r="AX3088" s="15" t="s">
        <v>77</v>
      </c>
      <c r="AY3088" s="255" t="s">
        <v>209</v>
      </c>
    </row>
    <row r="3089" spans="2:51" s="13" customFormat="1">
      <c r="B3089" s="212"/>
      <c r="C3089" s="213"/>
      <c r="D3089" s="214" t="s">
        <v>555</v>
      </c>
      <c r="E3089" s="215" t="s">
        <v>1</v>
      </c>
      <c r="F3089" s="216" t="s">
        <v>2160</v>
      </c>
      <c r="G3089" s="213"/>
      <c r="H3089" s="217">
        <v>12.53</v>
      </c>
      <c r="I3089" s="218"/>
      <c r="J3089" s="213"/>
      <c r="K3089" s="213"/>
      <c r="L3089" s="219"/>
      <c r="M3089" s="220"/>
      <c r="N3089" s="221"/>
      <c r="O3089" s="221"/>
      <c r="P3089" s="221"/>
      <c r="Q3089" s="221"/>
      <c r="R3089" s="221"/>
      <c r="S3089" s="221"/>
      <c r="T3089" s="222"/>
      <c r="AT3089" s="223" t="s">
        <v>555</v>
      </c>
      <c r="AU3089" s="223" t="s">
        <v>87</v>
      </c>
      <c r="AV3089" s="13" t="s">
        <v>87</v>
      </c>
      <c r="AW3089" s="13" t="s">
        <v>32</v>
      </c>
      <c r="AX3089" s="13" t="s">
        <v>77</v>
      </c>
      <c r="AY3089" s="223" t="s">
        <v>209</v>
      </c>
    </row>
    <row r="3090" spans="2:51" s="15" customFormat="1">
      <c r="B3090" s="246"/>
      <c r="C3090" s="247"/>
      <c r="D3090" s="214" t="s">
        <v>555</v>
      </c>
      <c r="E3090" s="248" t="s">
        <v>1</v>
      </c>
      <c r="F3090" s="249" t="s">
        <v>3529</v>
      </c>
      <c r="G3090" s="247"/>
      <c r="H3090" s="248" t="s">
        <v>1</v>
      </c>
      <c r="I3090" s="250"/>
      <c r="J3090" s="247"/>
      <c r="K3090" s="247"/>
      <c r="L3090" s="251"/>
      <c r="M3090" s="252"/>
      <c r="N3090" s="253"/>
      <c r="O3090" s="253"/>
      <c r="P3090" s="253"/>
      <c r="Q3090" s="253"/>
      <c r="R3090" s="253"/>
      <c r="S3090" s="253"/>
      <c r="T3090" s="254"/>
      <c r="AT3090" s="255" t="s">
        <v>555</v>
      </c>
      <c r="AU3090" s="255" t="s">
        <v>87</v>
      </c>
      <c r="AV3090" s="15" t="s">
        <v>85</v>
      </c>
      <c r="AW3090" s="15" t="s">
        <v>32</v>
      </c>
      <c r="AX3090" s="15" t="s">
        <v>77</v>
      </c>
      <c r="AY3090" s="255" t="s">
        <v>209</v>
      </c>
    </row>
    <row r="3091" spans="2:51" s="13" customFormat="1">
      <c r="B3091" s="212"/>
      <c r="C3091" s="213"/>
      <c r="D3091" s="214" t="s">
        <v>555</v>
      </c>
      <c r="E3091" s="215" t="s">
        <v>1</v>
      </c>
      <c r="F3091" s="216" t="s">
        <v>2162</v>
      </c>
      <c r="G3091" s="213"/>
      <c r="H3091" s="217">
        <v>12.64</v>
      </c>
      <c r="I3091" s="218"/>
      <c r="J3091" s="213"/>
      <c r="K3091" s="213"/>
      <c r="L3091" s="219"/>
      <c r="M3091" s="220"/>
      <c r="N3091" s="221"/>
      <c r="O3091" s="221"/>
      <c r="P3091" s="221"/>
      <c r="Q3091" s="221"/>
      <c r="R3091" s="221"/>
      <c r="S3091" s="221"/>
      <c r="T3091" s="222"/>
      <c r="AT3091" s="223" t="s">
        <v>555</v>
      </c>
      <c r="AU3091" s="223" t="s">
        <v>87</v>
      </c>
      <c r="AV3091" s="13" t="s">
        <v>87</v>
      </c>
      <c r="AW3091" s="13" t="s">
        <v>32</v>
      </c>
      <c r="AX3091" s="13" t="s">
        <v>77</v>
      </c>
      <c r="AY3091" s="223" t="s">
        <v>209</v>
      </c>
    </row>
    <row r="3092" spans="2:51" s="15" customFormat="1">
      <c r="B3092" s="246"/>
      <c r="C3092" s="247"/>
      <c r="D3092" s="214" t="s">
        <v>555</v>
      </c>
      <c r="E3092" s="248" t="s">
        <v>1</v>
      </c>
      <c r="F3092" s="249" t="s">
        <v>3530</v>
      </c>
      <c r="G3092" s="247"/>
      <c r="H3092" s="248" t="s">
        <v>1</v>
      </c>
      <c r="I3092" s="250"/>
      <c r="J3092" s="247"/>
      <c r="K3092" s="247"/>
      <c r="L3092" s="251"/>
      <c r="M3092" s="252"/>
      <c r="N3092" s="253"/>
      <c r="O3092" s="253"/>
      <c r="P3092" s="253"/>
      <c r="Q3092" s="253"/>
      <c r="R3092" s="253"/>
      <c r="S3092" s="253"/>
      <c r="T3092" s="254"/>
      <c r="AT3092" s="255" t="s">
        <v>555</v>
      </c>
      <c r="AU3092" s="255" t="s">
        <v>87</v>
      </c>
      <c r="AV3092" s="15" t="s">
        <v>85</v>
      </c>
      <c r="AW3092" s="15" t="s">
        <v>32</v>
      </c>
      <c r="AX3092" s="15" t="s">
        <v>77</v>
      </c>
      <c r="AY3092" s="255" t="s">
        <v>209</v>
      </c>
    </row>
    <row r="3093" spans="2:51" s="13" customFormat="1">
      <c r="B3093" s="212"/>
      <c r="C3093" s="213"/>
      <c r="D3093" s="214" t="s">
        <v>555</v>
      </c>
      <c r="E3093" s="215" t="s">
        <v>1</v>
      </c>
      <c r="F3093" s="216" t="s">
        <v>2164</v>
      </c>
      <c r="G3093" s="213"/>
      <c r="H3093" s="217">
        <v>13.59</v>
      </c>
      <c r="I3093" s="218"/>
      <c r="J3093" s="213"/>
      <c r="K3093" s="213"/>
      <c r="L3093" s="219"/>
      <c r="M3093" s="220"/>
      <c r="N3093" s="221"/>
      <c r="O3093" s="221"/>
      <c r="P3093" s="221"/>
      <c r="Q3093" s="221"/>
      <c r="R3093" s="221"/>
      <c r="S3093" s="221"/>
      <c r="T3093" s="222"/>
      <c r="AT3093" s="223" t="s">
        <v>555</v>
      </c>
      <c r="AU3093" s="223" t="s">
        <v>87</v>
      </c>
      <c r="AV3093" s="13" t="s">
        <v>87</v>
      </c>
      <c r="AW3093" s="13" t="s">
        <v>32</v>
      </c>
      <c r="AX3093" s="13" t="s">
        <v>77</v>
      </c>
      <c r="AY3093" s="223" t="s">
        <v>209</v>
      </c>
    </row>
    <row r="3094" spans="2:51" s="15" customFormat="1">
      <c r="B3094" s="246"/>
      <c r="C3094" s="247"/>
      <c r="D3094" s="214" t="s">
        <v>555</v>
      </c>
      <c r="E3094" s="248" t="s">
        <v>1</v>
      </c>
      <c r="F3094" s="249" t="s">
        <v>3531</v>
      </c>
      <c r="G3094" s="247"/>
      <c r="H3094" s="248" t="s">
        <v>1</v>
      </c>
      <c r="I3094" s="250"/>
      <c r="J3094" s="247"/>
      <c r="K3094" s="247"/>
      <c r="L3094" s="251"/>
      <c r="M3094" s="252"/>
      <c r="N3094" s="253"/>
      <c r="O3094" s="253"/>
      <c r="P3094" s="253"/>
      <c r="Q3094" s="253"/>
      <c r="R3094" s="253"/>
      <c r="S3094" s="253"/>
      <c r="T3094" s="254"/>
      <c r="AT3094" s="255" t="s">
        <v>555</v>
      </c>
      <c r="AU3094" s="255" t="s">
        <v>87</v>
      </c>
      <c r="AV3094" s="15" t="s">
        <v>85</v>
      </c>
      <c r="AW3094" s="15" t="s">
        <v>32</v>
      </c>
      <c r="AX3094" s="15" t="s">
        <v>77</v>
      </c>
      <c r="AY3094" s="255" t="s">
        <v>209</v>
      </c>
    </row>
    <row r="3095" spans="2:51" s="13" customFormat="1">
      <c r="B3095" s="212"/>
      <c r="C3095" s="213"/>
      <c r="D3095" s="214" t="s">
        <v>555</v>
      </c>
      <c r="E3095" s="215" t="s">
        <v>1</v>
      </c>
      <c r="F3095" s="216" t="s">
        <v>2158</v>
      </c>
      <c r="G3095" s="213"/>
      <c r="H3095" s="217">
        <v>9.5399999999999991</v>
      </c>
      <c r="I3095" s="218"/>
      <c r="J3095" s="213"/>
      <c r="K3095" s="213"/>
      <c r="L3095" s="219"/>
      <c r="M3095" s="220"/>
      <c r="N3095" s="221"/>
      <c r="O3095" s="221"/>
      <c r="P3095" s="221"/>
      <c r="Q3095" s="221"/>
      <c r="R3095" s="221"/>
      <c r="S3095" s="221"/>
      <c r="T3095" s="222"/>
      <c r="AT3095" s="223" t="s">
        <v>555</v>
      </c>
      <c r="AU3095" s="223" t="s">
        <v>87</v>
      </c>
      <c r="AV3095" s="13" t="s">
        <v>87</v>
      </c>
      <c r="AW3095" s="13" t="s">
        <v>32</v>
      </c>
      <c r="AX3095" s="13" t="s">
        <v>77</v>
      </c>
      <c r="AY3095" s="223" t="s">
        <v>209</v>
      </c>
    </row>
    <row r="3096" spans="2:51" s="15" customFormat="1">
      <c r="B3096" s="246"/>
      <c r="C3096" s="247"/>
      <c r="D3096" s="214" t="s">
        <v>555</v>
      </c>
      <c r="E3096" s="248" t="s">
        <v>1</v>
      </c>
      <c r="F3096" s="249" t="s">
        <v>3532</v>
      </c>
      <c r="G3096" s="247"/>
      <c r="H3096" s="248" t="s">
        <v>1</v>
      </c>
      <c r="I3096" s="250"/>
      <c r="J3096" s="247"/>
      <c r="K3096" s="247"/>
      <c r="L3096" s="251"/>
      <c r="M3096" s="252"/>
      <c r="N3096" s="253"/>
      <c r="O3096" s="253"/>
      <c r="P3096" s="253"/>
      <c r="Q3096" s="253"/>
      <c r="R3096" s="253"/>
      <c r="S3096" s="253"/>
      <c r="T3096" s="254"/>
      <c r="AT3096" s="255" t="s">
        <v>555</v>
      </c>
      <c r="AU3096" s="255" t="s">
        <v>87</v>
      </c>
      <c r="AV3096" s="15" t="s">
        <v>85</v>
      </c>
      <c r="AW3096" s="15" t="s">
        <v>32</v>
      </c>
      <c r="AX3096" s="15" t="s">
        <v>77</v>
      </c>
      <c r="AY3096" s="255" t="s">
        <v>209</v>
      </c>
    </row>
    <row r="3097" spans="2:51" s="13" customFormat="1">
      <c r="B3097" s="212"/>
      <c r="C3097" s="213"/>
      <c r="D3097" s="214" t="s">
        <v>555</v>
      </c>
      <c r="E3097" s="215" t="s">
        <v>1</v>
      </c>
      <c r="F3097" s="216" t="s">
        <v>3533</v>
      </c>
      <c r="G3097" s="213"/>
      <c r="H3097" s="217">
        <v>13.1</v>
      </c>
      <c r="I3097" s="218"/>
      <c r="J3097" s="213"/>
      <c r="K3097" s="213"/>
      <c r="L3097" s="219"/>
      <c r="M3097" s="220"/>
      <c r="N3097" s="221"/>
      <c r="O3097" s="221"/>
      <c r="P3097" s="221"/>
      <c r="Q3097" s="221"/>
      <c r="R3097" s="221"/>
      <c r="S3097" s="221"/>
      <c r="T3097" s="222"/>
      <c r="AT3097" s="223" t="s">
        <v>555</v>
      </c>
      <c r="AU3097" s="223" t="s">
        <v>87</v>
      </c>
      <c r="AV3097" s="13" t="s">
        <v>87</v>
      </c>
      <c r="AW3097" s="13" t="s">
        <v>32</v>
      </c>
      <c r="AX3097" s="13" t="s">
        <v>77</v>
      </c>
      <c r="AY3097" s="223" t="s">
        <v>209</v>
      </c>
    </row>
    <row r="3098" spans="2:51" s="15" customFormat="1">
      <c r="B3098" s="246"/>
      <c r="C3098" s="247"/>
      <c r="D3098" s="214" t="s">
        <v>555</v>
      </c>
      <c r="E3098" s="248" t="s">
        <v>1</v>
      </c>
      <c r="F3098" s="249" t="s">
        <v>3534</v>
      </c>
      <c r="G3098" s="247"/>
      <c r="H3098" s="248" t="s">
        <v>1</v>
      </c>
      <c r="I3098" s="250"/>
      <c r="J3098" s="247"/>
      <c r="K3098" s="247"/>
      <c r="L3098" s="251"/>
      <c r="M3098" s="252"/>
      <c r="N3098" s="253"/>
      <c r="O3098" s="253"/>
      <c r="P3098" s="253"/>
      <c r="Q3098" s="253"/>
      <c r="R3098" s="253"/>
      <c r="S3098" s="253"/>
      <c r="T3098" s="254"/>
      <c r="AT3098" s="255" t="s">
        <v>555</v>
      </c>
      <c r="AU3098" s="255" t="s">
        <v>87</v>
      </c>
      <c r="AV3098" s="15" t="s">
        <v>85</v>
      </c>
      <c r="AW3098" s="15" t="s">
        <v>32</v>
      </c>
      <c r="AX3098" s="15" t="s">
        <v>77</v>
      </c>
      <c r="AY3098" s="255" t="s">
        <v>209</v>
      </c>
    </row>
    <row r="3099" spans="2:51" s="13" customFormat="1">
      <c r="B3099" s="212"/>
      <c r="C3099" s="213"/>
      <c r="D3099" s="214" t="s">
        <v>555</v>
      </c>
      <c r="E3099" s="215" t="s">
        <v>1</v>
      </c>
      <c r="F3099" s="216" t="s">
        <v>2180</v>
      </c>
      <c r="G3099" s="213"/>
      <c r="H3099" s="217">
        <v>10.039999999999999</v>
      </c>
      <c r="I3099" s="218"/>
      <c r="J3099" s="213"/>
      <c r="K3099" s="213"/>
      <c r="L3099" s="219"/>
      <c r="M3099" s="220"/>
      <c r="N3099" s="221"/>
      <c r="O3099" s="221"/>
      <c r="P3099" s="221"/>
      <c r="Q3099" s="221"/>
      <c r="R3099" s="221"/>
      <c r="S3099" s="221"/>
      <c r="T3099" s="222"/>
      <c r="AT3099" s="223" t="s">
        <v>555</v>
      </c>
      <c r="AU3099" s="223" t="s">
        <v>87</v>
      </c>
      <c r="AV3099" s="13" t="s">
        <v>87</v>
      </c>
      <c r="AW3099" s="13" t="s">
        <v>32</v>
      </c>
      <c r="AX3099" s="13" t="s">
        <v>77</v>
      </c>
      <c r="AY3099" s="223" t="s">
        <v>209</v>
      </c>
    </row>
    <row r="3100" spans="2:51" s="15" customFormat="1">
      <c r="B3100" s="246"/>
      <c r="C3100" s="247"/>
      <c r="D3100" s="214" t="s">
        <v>555</v>
      </c>
      <c r="E3100" s="248" t="s">
        <v>1</v>
      </c>
      <c r="F3100" s="249" t="s">
        <v>3535</v>
      </c>
      <c r="G3100" s="247"/>
      <c r="H3100" s="248" t="s">
        <v>1</v>
      </c>
      <c r="I3100" s="250"/>
      <c r="J3100" s="247"/>
      <c r="K3100" s="247"/>
      <c r="L3100" s="251"/>
      <c r="M3100" s="252"/>
      <c r="N3100" s="253"/>
      <c r="O3100" s="253"/>
      <c r="P3100" s="253"/>
      <c r="Q3100" s="253"/>
      <c r="R3100" s="253"/>
      <c r="S3100" s="253"/>
      <c r="T3100" s="254"/>
      <c r="AT3100" s="255" t="s">
        <v>555</v>
      </c>
      <c r="AU3100" s="255" t="s">
        <v>87</v>
      </c>
      <c r="AV3100" s="15" t="s">
        <v>85</v>
      </c>
      <c r="AW3100" s="15" t="s">
        <v>32</v>
      </c>
      <c r="AX3100" s="15" t="s">
        <v>77</v>
      </c>
      <c r="AY3100" s="255" t="s">
        <v>209</v>
      </c>
    </row>
    <row r="3101" spans="2:51" s="13" customFormat="1">
      <c r="B3101" s="212"/>
      <c r="C3101" s="213"/>
      <c r="D3101" s="214" t="s">
        <v>555</v>
      </c>
      <c r="E3101" s="215" t="s">
        <v>1</v>
      </c>
      <c r="F3101" s="216" t="s">
        <v>2182</v>
      </c>
      <c r="G3101" s="213"/>
      <c r="H3101" s="217">
        <v>10.050000000000001</v>
      </c>
      <c r="I3101" s="218"/>
      <c r="J3101" s="213"/>
      <c r="K3101" s="213"/>
      <c r="L3101" s="219"/>
      <c r="M3101" s="220"/>
      <c r="N3101" s="221"/>
      <c r="O3101" s="221"/>
      <c r="P3101" s="221"/>
      <c r="Q3101" s="221"/>
      <c r="R3101" s="221"/>
      <c r="S3101" s="221"/>
      <c r="T3101" s="222"/>
      <c r="AT3101" s="223" t="s">
        <v>555</v>
      </c>
      <c r="AU3101" s="223" t="s">
        <v>87</v>
      </c>
      <c r="AV3101" s="13" t="s">
        <v>87</v>
      </c>
      <c r="AW3101" s="13" t="s">
        <v>32</v>
      </c>
      <c r="AX3101" s="13" t="s">
        <v>77</v>
      </c>
      <c r="AY3101" s="223" t="s">
        <v>209</v>
      </c>
    </row>
    <row r="3102" spans="2:51" s="15" customFormat="1">
      <c r="B3102" s="246"/>
      <c r="C3102" s="247"/>
      <c r="D3102" s="214" t="s">
        <v>555</v>
      </c>
      <c r="E3102" s="248" t="s">
        <v>1</v>
      </c>
      <c r="F3102" s="249" t="s">
        <v>3536</v>
      </c>
      <c r="G3102" s="247"/>
      <c r="H3102" s="248" t="s">
        <v>1</v>
      </c>
      <c r="I3102" s="250"/>
      <c r="J3102" s="247"/>
      <c r="K3102" s="247"/>
      <c r="L3102" s="251"/>
      <c r="M3102" s="252"/>
      <c r="N3102" s="253"/>
      <c r="O3102" s="253"/>
      <c r="P3102" s="253"/>
      <c r="Q3102" s="253"/>
      <c r="R3102" s="253"/>
      <c r="S3102" s="253"/>
      <c r="T3102" s="254"/>
      <c r="AT3102" s="255" t="s">
        <v>555</v>
      </c>
      <c r="AU3102" s="255" t="s">
        <v>87</v>
      </c>
      <c r="AV3102" s="15" t="s">
        <v>85</v>
      </c>
      <c r="AW3102" s="15" t="s">
        <v>32</v>
      </c>
      <c r="AX3102" s="15" t="s">
        <v>77</v>
      </c>
      <c r="AY3102" s="255" t="s">
        <v>209</v>
      </c>
    </row>
    <row r="3103" spans="2:51" s="13" customFormat="1">
      <c r="B3103" s="212"/>
      <c r="C3103" s="213"/>
      <c r="D3103" s="214" t="s">
        <v>555</v>
      </c>
      <c r="E3103" s="215" t="s">
        <v>1</v>
      </c>
      <c r="F3103" s="216" t="s">
        <v>2191</v>
      </c>
      <c r="G3103" s="213"/>
      <c r="H3103" s="217">
        <v>13.08</v>
      </c>
      <c r="I3103" s="218"/>
      <c r="J3103" s="213"/>
      <c r="K3103" s="213"/>
      <c r="L3103" s="219"/>
      <c r="M3103" s="220"/>
      <c r="N3103" s="221"/>
      <c r="O3103" s="221"/>
      <c r="P3103" s="221"/>
      <c r="Q3103" s="221"/>
      <c r="R3103" s="221"/>
      <c r="S3103" s="221"/>
      <c r="T3103" s="222"/>
      <c r="AT3103" s="223" t="s">
        <v>555</v>
      </c>
      <c r="AU3103" s="223" t="s">
        <v>87</v>
      </c>
      <c r="AV3103" s="13" t="s">
        <v>87</v>
      </c>
      <c r="AW3103" s="13" t="s">
        <v>32</v>
      </c>
      <c r="AX3103" s="13" t="s">
        <v>77</v>
      </c>
      <c r="AY3103" s="223" t="s">
        <v>209</v>
      </c>
    </row>
    <row r="3104" spans="2:51" s="15" customFormat="1">
      <c r="B3104" s="246"/>
      <c r="C3104" s="247"/>
      <c r="D3104" s="214" t="s">
        <v>555</v>
      </c>
      <c r="E3104" s="248" t="s">
        <v>1</v>
      </c>
      <c r="F3104" s="249" t="s">
        <v>3537</v>
      </c>
      <c r="G3104" s="247"/>
      <c r="H3104" s="248" t="s">
        <v>1</v>
      </c>
      <c r="I3104" s="250"/>
      <c r="J3104" s="247"/>
      <c r="K3104" s="247"/>
      <c r="L3104" s="251"/>
      <c r="M3104" s="252"/>
      <c r="N3104" s="253"/>
      <c r="O3104" s="253"/>
      <c r="P3104" s="253"/>
      <c r="Q3104" s="253"/>
      <c r="R3104" s="253"/>
      <c r="S3104" s="253"/>
      <c r="T3104" s="254"/>
      <c r="AT3104" s="255" t="s">
        <v>555</v>
      </c>
      <c r="AU3104" s="255" t="s">
        <v>87</v>
      </c>
      <c r="AV3104" s="15" t="s">
        <v>85</v>
      </c>
      <c r="AW3104" s="15" t="s">
        <v>32</v>
      </c>
      <c r="AX3104" s="15" t="s">
        <v>77</v>
      </c>
      <c r="AY3104" s="255" t="s">
        <v>209</v>
      </c>
    </row>
    <row r="3105" spans="2:51" s="13" customFormat="1">
      <c r="B3105" s="212"/>
      <c r="C3105" s="213"/>
      <c r="D3105" s="214" t="s">
        <v>555</v>
      </c>
      <c r="E3105" s="215" t="s">
        <v>1</v>
      </c>
      <c r="F3105" s="216" t="s">
        <v>3538</v>
      </c>
      <c r="G3105" s="213"/>
      <c r="H3105" s="217">
        <v>11.4</v>
      </c>
      <c r="I3105" s="218"/>
      <c r="J3105" s="213"/>
      <c r="K3105" s="213"/>
      <c r="L3105" s="219"/>
      <c r="M3105" s="220"/>
      <c r="N3105" s="221"/>
      <c r="O3105" s="221"/>
      <c r="P3105" s="221"/>
      <c r="Q3105" s="221"/>
      <c r="R3105" s="221"/>
      <c r="S3105" s="221"/>
      <c r="T3105" s="222"/>
      <c r="AT3105" s="223" t="s">
        <v>555</v>
      </c>
      <c r="AU3105" s="223" t="s">
        <v>87</v>
      </c>
      <c r="AV3105" s="13" t="s">
        <v>87</v>
      </c>
      <c r="AW3105" s="13" t="s">
        <v>32</v>
      </c>
      <c r="AX3105" s="13" t="s">
        <v>77</v>
      </c>
      <c r="AY3105" s="223" t="s">
        <v>209</v>
      </c>
    </row>
    <row r="3106" spans="2:51" s="15" customFormat="1">
      <c r="B3106" s="246"/>
      <c r="C3106" s="247"/>
      <c r="D3106" s="214" t="s">
        <v>555</v>
      </c>
      <c r="E3106" s="248" t="s">
        <v>1</v>
      </c>
      <c r="F3106" s="249" t="s">
        <v>3539</v>
      </c>
      <c r="G3106" s="247"/>
      <c r="H3106" s="248" t="s">
        <v>1</v>
      </c>
      <c r="I3106" s="250"/>
      <c r="J3106" s="247"/>
      <c r="K3106" s="247"/>
      <c r="L3106" s="251"/>
      <c r="M3106" s="252"/>
      <c r="N3106" s="253"/>
      <c r="O3106" s="253"/>
      <c r="P3106" s="253"/>
      <c r="Q3106" s="253"/>
      <c r="R3106" s="253"/>
      <c r="S3106" s="253"/>
      <c r="T3106" s="254"/>
      <c r="AT3106" s="255" t="s">
        <v>555</v>
      </c>
      <c r="AU3106" s="255" t="s">
        <v>87</v>
      </c>
      <c r="AV3106" s="15" t="s">
        <v>85</v>
      </c>
      <c r="AW3106" s="15" t="s">
        <v>32</v>
      </c>
      <c r="AX3106" s="15" t="s">
        <v>77</v>
      </c>
      <c r="AY3106" s="255" t="s">
        <v>209</v>
      </c>
    </row>
    <row r="3107" spans="2:51" s="13" customFormat="1">
      <c r="B3107" s="212"/>
      <c r="C3107" s="213"/>
      <c r="D3107" s="214" t="s">
        <v>555</v>
      </c>
      <c r="E3107" s="215" t="s">
        <v>1</v>
      </c>
      <c r="F3107" s="216" t="s">
        <v>1957</v>
      </c>
      <c r="G3107" s="213"/>
      <c r="H3107" s="217">
        <v>5.75</v>
      </c>
      <c r="I3107" s="218"/>
      <c r="J3107" s="213"/>
      <c r="K3107" s="213"/>
      <c r="L3107" s="219"/>
      <c r="M3107" s="220"/>
      <c r="N3107" s="221"/>
      <c r="O3107" s="221"/>
      <c r="P3107" s="221"/>
      <c r="Q3107" s="221"/>
      <c r="R3107" s="221"/>
      <c r="S3107" s="221"/>
      <c r="T3107" s="222"/>
      <c r="AT3107" s="223" t="s">
        <v>555</v>
      </c>
      <c r="AU3107" s="223" t="s">
        <v>87</v>
      </c>
      <c r="AV3107" s="13" t="s">
        <v>87</v>
      </c>
      <c r="AW3107" s="13" t="s">
        <v>32</v>
      </c>
      <c r="AX3107" s="13" t="s">
        <v>77</v>
      </c>
      <c r="AY3107" s="223" t="s">
        <v>209</v>
      </c>
    </row>
    <row r="3108" spans="2:51" s="15" customFormat="1">
      <c r="B3108" s="246"/>
      <c r="C3108" s="247"/>
      <c r="D3108" s="214" t="s">
        <v>555</v>
      </c>
      <c r="E3108" s="248" t="s">
        <v>1</v>
      </c>
      <c r="F3108" s="249" t="s">
        <v>3540</v>
      </c>
      <c r="G3108" s="247"/>
      <c r="H3108" s="248" t="s">
        <v>1</v>
      </c>
      <c r="I3108" s="250"/>
      <c r="J3108" s="247"/>
      <c r="K3108" s="247"/>
      <c r="L3108" s="251"/>
      <c r="M3108" s="252"/>
      <c r="N3108" s="253"/>
      <c r="O3108" s="253"/>
      <c r="P3108" s="253"/>
      <c r="Q3108" s="253"/>
      <c r="R3108" s="253"/>
      <c r="S3108" s="253"/>
      <c r="T3108" s="254"/>
      <c r="AT3108" s="255" t="s">
        <v>555</v>
      </c>
      <c r="AU3108" s="255" t="s">
        <v>87</v>
      </c>
      <c r="AV3108" s="15" t="s">
        <v>85</v>
      </c>
      <c r="AW3108" s="15" t="s">
        <v>32</v>
      </c>
      <c r="AX3108" s="15" t="s">
        <v>77</v>
      </c>
      <c r="AY3108" s="255" t="s">
        <v>209</v>
      </c>
    </row>
    <row r="3109" spans="2:51" s="13" customFormat="1">
      <c r="B3109" s="212"/>
      <c r="C3109" s="213"/>
      <c r="D3109" s="214" t="s">
        <v>555</v>
      </c>
      <c r="E3109" s="215" t="s">
        <v>1</v>
      </c>
      <c r="F3109" s="216" t="s">
        <v>3509</v>
      </c>
      <c r="G3109" s="213"/>
      <c r="H3109" s="217">
        <v>5.63</v>
      </c>
      <c r="I3109" s="218"/>
      <c r="J3109" s="213"/>
      <c r="K3109" s="213"/>
      <c r="L3109" s="219"/>
      <c r="M3109" s="220"/>
      <c r="N3109" s="221"/>
      <c r="O3109" s="221"/>
      <c r="P3109" s="221"/>
      <c r="Q3109" s="221"/>
      <c r="R3109" s="221"/>
      <c r="S3109" s="221"/>
      <c r="T3109" s="222"/>
      <c r="AT3109" s="223" t="s">
        <v>555</v>
      </c>
      <c r="AU3109" s="223" t="s">
        <v>87</v>
      </c>
      <c r="AV3109" s="13" t="s">
        <v>87</v>
      </c>
      <c r="AW3109" s="13" t="s">
        <v>32</v>
      </c>
      <c r="AX3109" s="13" t="s">
        <v>77</v>
      </c>
      <c r="AY3109" s="223" t="s">
        <v>209</v>
      </c>
    </row>
    <row r="3110" spans="2:51" s="15" customFormat="1">
      <c r="B3110" s="246"/>
      <c r="C3110" s="247"/>
      <c r="D3110" s="214" t="s">
        <v>555</v>
      </c>
      <c r="E3110" s="248" t="s">
        <v>1</v>
      </c>
      <c r="F3110" s="249" t="s">
        <v>3541</v>
      </c>
      <c r="G3110" s="247"/>
      <c r="H3110" s="248" t="s">
        <v>1</v>
      </c>
      <c r="I3110" s="250"/>
      <c r="J3110" s="247"/>
      <c r="K3110" s="247"/>
      <c r="L3110" s="251"/>
      <c r="M3110" s="252"/>
      <c r="N3110" s="253"/>
      <c r="O3110" s="253"/>
      <c r="P3110" s="253"/>
      <c r="Q3110" s="253"/>
      <c r="R3110" s="253"/>
      <c r="S3110" s="253"/>
      <c r="T3110" s="254"/>
      <c r="AT3110" s="255" t="s">
        <v>555</v>
      </c>
      <c r="AU3110" s="255" t="s">
        <v>87</v>
      </c>
      <c r="AV3110" s="15" t="s">
        <v>85</v>
      </c>
      <c r="AW3110" s="15" t="s">
        <v>32</v>
      </c>
      <c r="AX3110" s="15" t="s">
        <v>77</v>
      </c>
      <c r="AY3110" s="255" t="s">
        <v>209</v>
      </c>
    </row>
    <row r="3111" spans="2:51" s="13" customFormat="1">
      <c r="B3111" s="212"/>
      <c r="C3111" s="213"/>
      <c r="D3111" s="214" t="s">
        <v>555</v>
      </c>
      <c r="E3111" s="215" t="s">
        <v>1</v>
      </c>
      <c r="F3111" s="216" t="s">
        <v>3542</v>
      </c>
      <c r="G3111" s="213"/>
      <c r="H3111" s="217">
        <v>9.8000000000000007</v>
      </c>
      <c r="I3111" s="218"/>
      <c r="J3111" s="213"/>
      <c r="K3111" s="213"/>
      <c r="L3111" s="219"/>
      <c r="M3111" s="220"/>
      <c r="N3111" s="221"/>
      <c r="O3111" s="221"/>
      <c r="P3111" s="221"/>
      <c r="Q3111" s="221"/>
      <c r="R3111" s="221"/>
      <c r="S3111" s="221"/>
      <c r="T3111" s="222"/>
      <c r="AT3111" s="223" t="s">
        <v>555</v>
      </c>
      <c r="AU3111" s="223" t="s">
        <v>87</v>
      </c>
      <c r="AV3111" s="13" t="s">
        <v>87</v>
      </c>
      <c r="AW3111" s="13" t="s">
        <v>32</v>
      </c>
      <c r="AX3111" s="13" t="s">
        <v>77</v>
      </c>
      <c r="AY3111" s="223" t="s">
        <v>209</v>
      </c>
    </row>
    <row r="3112" spans="2:51" s="15" customFormat="1">
      <c r="B3112" s="246"/>
      <c r="C3112" s="247"/>
      <c r="D3112" s="214" t="s">
        <v>555</v>
      </c>
      <c r="E3112" s="248" t="s">
        <v>1</v>
      </c>
      <c r="F3112" s="249" t="s">
        <v>3543</v>
      </c>
      <c r="G3112" s="247"/>
      <c r="H3112" s="248" t="s">
        <v>1</v>
      </c>
      <c r="I3112" s="250"/>
      <c r="J3112" s="247"/>
      <c r="K3112" s="247"/>
      <c r="L3112" s="251"/>
      <c r="M3112" s="252"/>
      <c r="N3112" s="253"/>
      <c r="O3112" s="253"/>
      <c r="P3112" s="253"/>
      <c r="Q3112" s="253"/>
      <c r="R3112" s="253"/>
      <c r="S3112" s="253"/>
      <c r="T3112" s="254"/>
      <c r="AT3112" s="255" t="s">
        <v>555</v>
      </c>
      <c r="AU3112" s="255" t="s">
        <v>87</v>
      </c>
      <c r="AV3112" s="15" t="s">
        <v>85</v>
      </c>
      <c r="AW3112" s="15" t="s">
        <v>32</v>
      </c>
      <c r="AX3112" s="15" t="s">
        <v>77</v>
      </c>
      <c r="AY3112" s="255" t="s">
        <v>209</v>
      </c>
    </row>
    <row r="3113" spans="2:51" s="13" customFormat="1">
      <c r="B3113" s="212"/>
      <c r="C3113" s="213"/>
      <c r="D3113" s="214" t="s">
        <v>555</v>
      </c>
      <c r="E3113" s="215" t="s">
        <v>1</v>
      </c>
      <c r="F3113" s="216" t="s">
        <v>2199</v>
      </c>
      <c r="G3113" s="213"/>
      <c r="H3113" s="217">
        <v>37.51</v>
      </c>
      <c r="I3113" s="218"/>
      <c r="J3113" s="213"/>
      <c r="K3113" s="213"/>
      <c r="L3113" s="219"/>
      <c r="M3113" s="220"/>
      <c r="N3113" s="221"/>
      <c r="O3113" s="221"/>
      <c r="P3113" s="221"/>
      <c r="Q3113" s="221"/>
      <c r="R3113" s="221"/>
      <c r="S3113" s="221"/>
      <c r="T3113" s="222"/>
      <c r="AT3113" s="223" t="s">
        <v>555</v>
      </c>
      <c r="AU3113" s="223" t="s">
        <v>87</v>
      </c>
      <c r="AV3113" s="13" t="s">
        <v>87</v>
      </c>
      <c r="AW3113" s="13" t="s">
        <v>32</v>
      </c>
      <c r="AX3113" s="13" t="s">
        <v>77</v>
      </c>
      <c r="AY3113" s="223" t="s">
        <v>209</v>
      </c>
    </row>
    <row r="3114" spans="2:51" s="15" customFormat="1">
      <c r="B3114" s="246"/>
      <c r="C3114" s="247"/>
      <c r="D3114" s="214" t="s">
        <v>555</v>
      </c>
      <c r="E3114" s="248" t="s">
        <v>1</v>
      </c>
      <c r="F3114" s="249" t="s">
        <v>3544</v>
      </c>
      <c r="G3114" s="247"/>
      <c r="H3114" s="248" t="s">
        <v>1</v>
      </c>
      <c r="I3114" s="250"/>
      <c r="J3114" s="247"/>
      <c r="K3114" s="247"/>
      <c r="L3114" s="251"/>
      <c r="M3114" s="252"/>
      <c r="N3114" s="253"/>
      <c r="O3114" s="253"/>
      <c r="P3114" s="253"/>
      <c r="Q3114" s="253"/>
      <c r="R3114" s="253"/>
      <c r="S3114" s="253"/>
      <c r="T3114" s="254"/>
      <c r="AT3114" s="255" t="s">
        <v>555</v>
      </c>
      <c r="AU3114" s="255" t="s">
        <v>87</v>
      </c>
      <c r="AV3114" s="15" t="s">
        <v>85</v>
      </c>
      <c r="AW3114" s="15" t="s">
        <v>32</v>
      </c>
      <c r="AX3114" s="15" t="s">
        <v>77</v>
      </c>
      <c r="AY3114" s="255" t="s">
        <v>209</v>
      </c>
    </row>
    <row r="3115" spans="2:51" s="13" customFormat="1">
      <c r="B3115" s="212"/>
      <c r="C3115" s="213"/>
      <c r="D3115" s="214" t="s">
        <v>555</v>
      </c>
      <c r="E3115" s="215" t="s">
        <v>1</v>
      </c>
      <c r="F3115" s="216" t="s">
        <v>3545</v>
      </c>
      <c r="G3115" s="213"/>
      <c r="H3115" s="217">
        <v>25.07</v>
      </c>
      <c r="I3115" s="218"/>
      <c r="J3115" s="213"/>
      <c r="K3115" s="213"/>
      <c r="L3115" s="219"/>
      <c r="M3115" s="220"/>
      <c r="N3115" s="221"/>
      <c r="O3115" s="221"/>
      <c r="P3115" s="221"/>
      <c r="Q3115" s="221"/>
      <c r="R3115" s="221"/>
      <c r="S3115" s="221"/>
      <c r="T3115" s="222"/>
      <c r="AT3115" s="223" t="s">
        <v>555</v>
      </c>
      <c r="AU3115" s="223" t="s">
        <v>87</v>
      </c>
      <c r="AV3115" s="13" t="s">
        <v>87</v>
      </c>
      <c r="AW3115" s="13" t="s">
        <v>32</v>
      </c>
      <c r="AX3115" s="13" t="s">
        <v>77</v>
      </c>
      <c r="AY3115" s="223" t="s">
        <v>209</v>
      </c>
    </row>
    <row r="3116" spans="2:51" s="15" customFormat="1">
      <c r="B3116" s="246"/>
      <c r="C3116" s="247"/>
      <c r="D3116" s="214" t="s">
        <v>555</v>
      </c>
      <c r="E3116" s="248" t="s">
        <v>1</v>
      </c>
      <c r="F3116" s="249" t="s">
        <v>3546</v>
      </c>
      <c r="G3116" s="247"/>
      <c r="H3116" s="248" t="s">
        <v>1</v>
      </c>
      <c r="I3116" s="250"/>
      <c r="J3116" s="247"/>
      <c r="K3116" s="247"/>
      <c r="L3116" s="251"/>
      <c r="M3116" s="252"/>
      <c r="N3116" s="253"/>
      <c r="O3116" s="253"/>
      <c r="P3116" s="253"/>
      <c r="Q3116" s="253"/>
      <c r="R3116" s="253"/>
      <c r="S3116" s="253"/>
      <c r="T3116" s="254"/>
      <c r="AT3116" s="255" t="s">
        <v>555</v>
      </c>
      <c r="AU3116" s="255" t="s">
        <v>87</v>
      </c>
      <c r="AV3116" s="15" t="s">
        <v>85</v>
      </c>
      <c r="AW3116" s="15" t="s">
        <v>32</v>
      </c>
      <c r="AX3116" s="15" t="s">
        <v>77</v>
      </c>
      <c r="AY3116" s="255" t="s">
        <v>209</v>
      </c>
    </row>
    <row r="3117" spans="2:51" s="13" customFormat="1">
      <c r="B3117" s="212"/>
      <c r="C3117" s="213"/>
      <c r="D3117" s="214" t="s">
        <v>555</v>
      </c>
      <c r="E3117" s="215" t="s">
        <v>1</v>
      </c>
      <c r="F3117" s="216" t="s">
        <v>3547</v>
      </c>
      <c r="G3117" s="213"/>
      <c r="H3117" s="217">
        <v>9.0500000000000007</v>
      </c>
      <c r="I3117" s="218"/>
      <c r="J3117" s="213"/>
      <c r="K3117" s="213"/>
      <c r="L3117" s="219"/>
      <c r="M3117" s="220"/>
      <c r="N3117" s="221"/>
      <c r="O3117" s="221"/>
      <c r="P3117" s="221"/>
      <c r="Q3117" s="221"/>
      <c r="R3117" s="221"/>
      <c r="S3117" s="221"/>
      <c r="T3117" s="222"/>
      <c r="AT3117" s="223" t="s">
        <v>555</v>
      </c>
      <c r="AU3117" s="223" t="s">
        <v>87</v>
      </c>
      <c r="AV3117" s="13" t="s">
        <v>87</v>
      </c>
      <c r="AW3117" s="13" t="s">
        <v>32</v>
      </c>
      <c r="AX3117" s="13" t="s">
        <v>77</v>
      </c>
      <c r="AY3117" s="223" t="s">
        <v>209</v>
      </c>
    </row>
    <row r="3118" spans="2:51" s="15" customFormat="1">
      <c r="B3118" s="246"/>
      <c r="C3118" s="247"/>
      <c r="D3118" s="214" t="s">
        <v>555</v>
      </c>
      <c r="E3118" s="248" t="s">
        <v>1</v>
      </c>
      <c r="F3118" s="249" t="s">
        <v>3548</v>
      </c>
      <c r="G3118" s="247"/>
      <c r="H3118" s="248" t="s">
        <v>1</v>
      </c>
      <c r="I3118" s="250"/>
      <c r="J3118" s="247"/>
      <c r="K3118" s="247"/>
      <c r="L3118" s="251"/>
      <c r="M3118" s="252"/>
      <c r="N3118" s="253"/>
      <c r="O3118" s="253"/>
      <c r="P3118" s="253"/>
      <c r="Q3118" s="253"/>
      <c r="R3118" s="253"/>
      <c r="S3118" s="253"/>
      <c r="T3118" s="254"/>
      <c r="AT3118" s="255" t="s">
        <v>555</v>
      </c>
      <c r="AU3118" s="255" t="s">
        <v>87</v>
      </c>
      <c r="AV3118" s="15" t="s">
        <v>85</v>
      </c>
      <c r="AW3118" s="15" t="s">
        <v>32</v>
      </c>
      <c r="AX3118" s="15" t="s">
        <v>77</v>
      </c>
      <c r="AY3118" s="255" t="s">
        <v>209</v>
      </c>
    </row>
    <row r="3119" spans="2:51" s="13" customFormat="1">
      <c r="B3119" s="212"/>
      <c r="C3119" s="213"/>
      <c r="D3119" s="214" t="s">
        <v>555</v>
      </c>
      <c r="E3119" s="215" t="s">
        <v>1</v>
      </c>
      <c r="F3119" s="216" t="s">
        <v>3549</v>
      </c>
      <c r="G3119" s="213"/>
      <c r="H3119" s="217">
        <v>13.71</v>
      </c>
      <c r="I3119" s="218"/>
      <c r="J3119" s="213"/>
      <c r="K3119" s="213"/>
      <c r="L3119" s="219"/>
      <c r="M3119" s="220"/>
      <c r="N3119" s="221"/>
      <c r="O3119" s="221"/>
      <c r="P3119" s="221"/>
      <c r="Q3119" s="221"/>
      <c r="R3119" s="221"/>
      <c r="S3119" s="221"/>
      <c r="T3119" s="222"/>
      <c r="AT3119" s="223" t="s">
        <v>555</v>
      </c>
      <c r="AU3119" s="223" t="s">
        <v>87</v>
      </c>
      <c r="AV3119" s="13" t="s">
        <v>87</v>
      </c>
      <c r="AW3119" s="13" t="s">
        <v>32</v>
      </c>
      <c r="AX3119" s="13" t="s">
        <v>77</v>
      </c>
      <c r="AY3119" s="223" t="s">
        <v>209</v>
      </c>
    </row>
    <row r="3120" spans="2:51" s="15" customFormat="1">
      <c r="B3120" s="246"/>
      <c r="C3120" s="247"/>
      <c r="D3120" s="214" t="s">
        <v>555</v>
      </c>
      <c r="E3120" s="248" t="s">
        <v>1</v>
      </c>
      <c r="F3120" s="249" t="s">
        <v>3550</v>
      </c>
      <c r="G3120" s="247"/>
      <c r="H3120" s="248" t="s">
        <v>1</v>
      </c>
      <c r="I3120" s="250"/>
      <c r="J3120" s="247"/>
      <c r="K3120" s="247"/>
      <c r="L3120" s="251"/>
      <c r="M3120" s="252"/>
      <c r="N3120" s="253"/>
      <c r="O3120" s="253"/>
      <c r="P3120" s="253"/>
      <c r="Q3120" s="253"/>
      <c r="R3120" s="253"/>
      <c r="S3120" s="253"/>
      <c r="T3120" s="254"/>
      <c r="AT3120" s="255" t="s">
        <v>555</v>
      </c>
      <c r="AU3120" s="255" t="s">
        <v>87</v>
      </c>
      <c r="AV3120" s="15" t="s">
        <v>85</v>
      </c>
      <c r="AW3120" s="15" t="s">
        <v>32</v>
      </c>
      <c r="AX3120" s="15" t="s">
        <v>77</v>
      </c>
      <c r="AY3120" s="255" t="s">
        <v>209</v>
      </c>
    </row>
    <row r="3121" spans="2:51" s="13" customFormat="1">
      <c r="B3121" s="212"/>
      <c r="C3121" s="213"/>
      <c r="D3121" s="214" t="s">
        <v>555</v>
      </c>
      <c r="E3121" s="215" t="s">
        <v>1</v>
      </c>
      <c r="F3121" s="216" t="s">
        <v>3551</v>
      </c>
      <c r="G3121" s="213"/>
      <c r="H3121" s="217">
        <v>11.22</v>
      </c>
      <c r="I3121" s="218"/>
      <c r="J3121" s="213"/>
      <c r="K3121" s="213"/>
      <c r="L3121" s="219"/>
      <c r="M3121" s="220"/>
      <c r="N3121" s="221"/>
      <c r="O3121" s="221"/>
      <c r="P3121" s="221"/>
      <c r="Q3121" s="221"/>
      <c r="R3121" s="221"/>
      <c r="S3121" s="221"/>
      <c r="T3121" s="222"/>
      <c r="AT3121" s="223" t="s">
        <v>555</v>
      </c>
      <c r="AU3121" s="223" t="s">
        <v>87</v>
      </c>
      <c r="AV3121" s="13" t="s">
        <v>87</v>
      </c>
      <c r="AW3121" s="13" t="s">
        <v>32</v>
      </c>
      <c r="AX3121" s="13" t="s">
        <v>77</v>
      </c>
      <c r="AY3121" s="223" t="s">
        <v>209</v>
      </c>
    </row>
    <row r="3122" spans="2:51" s="15" customFormat="1">
      <c r="B3122" s="246"/>
      <c r="C3122" s="247"/>
      <c r="D3122" s="214" t="s">
        <v>555</v>
      </c>
      <c r="E3122" s="248" t="s">
        <v>1</v>
      </c>
      <c r="F3122" s="249" t="s">
        <v>3552</v>
      </c>
      <c r="G3122" s="247"/>
      <c r="H3122" s="248" t="s">
        <v>1</v>
      </c>
      <c r="I3122" s="250"/>
      <c r="J3122" s="247"/>
      <c r="K3122" s="247"/>
      <c r="L3122" s="251"/>
      <c r="M3122" s="252"/>
      <c r="N3122" s="253"/>
      <c r="O3122" s="253"/>
      <c r="P3122" s="253"/>
      <c r="Q3122" s="253"/>
      <c r="R3122" s="253"/>
      <c r="S3122" s="253"/>
      <c r="T3122" s="254"/>
      <c r="AT3122" s="255" t="s">
        <v>555</v>
      </c>
      <c r="AU3122" s="255" t="s">
        <v>87</v>
      </c>
      <c r="AV3122" s="15" t="s">
        <v>85</v>
      </c>
      <c r="AW3122" s="15" t="s">
        <v>32</v>
      </c>
      <c r="AX3122" s="15" t="s">
        <v>77</v>
      </c>
      <c r="AY3122" s="255" t="s">
        <v>209</v>
      </c>
    </row>
    <row r="3123" spans="2:51" s="13" customFormat="1">
      <c r="B3123" s="212"/>
      <c r="C3123" s="213"/>
      <c r="D3123" s="214" t="s">
        <v>555</v>
      </c>
      <c r="E3123" s="215" t="s">
        <v>1</v>
      </c>
      <c r="F3123" s="216" t="s">
        <v>2205</v>
      </c>
      <c r="G3123" s="213"/>
      <c r="H3123" s="217">
        <v>7.57</v>
      </c>
      <c r="I3123" s="218"/>
      <c r="J3123" s="213"/>
      <c r="K3123" s="213"/>
      <c r="L3123" s="219"/>
      <c r="M3123" s="220"/>
      <c r="N3123" s="221"/>
      <c r="O3123" s="221"/>
      <c r="P3123" s="221"/>
      <c r="Q3123" s="221"/>
      <c r="R3123" s="221"/>
      <c r="S3123" s="221"/>
      <c r="T3123" s="222"/>
      <c r="AT3123" s="223" t="s">
        <v>555</v>
      </c>
      <c r="AU3123" s="223" t="s">
        <v>87</v>
      </c>
      <c r="AV3123" s="13" t="s">
        <v>87</v>
      </c>
      <c r="AW3123" s="13" t="s">
        <v>32</v>
      </c>
      <c r="AX3123" s="13" t="s">
        <v>77</v>
      </c>
      <c r="AY3123" s="223" t="s">
        <v>209</v>
      </c>
    </row>
    <row r="3124" spans="2:51" s="15" customFormat="1">
      <c r="B3124" s="246"/>
      <c r="C3124" s="247"/>
      <c r="D3124" s="214" t="s">
        <v>555</v>
      </c>
      <c r="E3124" s="248" t="s">
        <v>1</v>
      </c>
      <c r="F3124" s="249" t="s">
        <v>3553</v>
      </c>
      <c r="G3124" s="247"/>
      <c r="H3124" s="248" t="s">
        <v>1</v>
      </c>
      <c r="I3124" s="250"/>
      <c r="J3124" s="247"/>
      <c r="K3124" s="247"/>
      <c r="L3124" s="251"/>
      <c r="M3124" s="252"/>
      <c r="N3124" s="253"/>
      <c r="O3124" s="253"/>
      <c r="P3124" s="253"/>
      <c r="Q3124" s="253"/>
      <c r="R3124" s="253"/>
      <c r="S3124" s="253"/>
      <c r="T3124" s="254"/>
      <c r="AT3124" s="255" t="s">
        <v>555</v>
      </c>
      <c r="AU3124" s="255" t="s">
        <v>87</v>
      </c>
      <c r="AV3124" s="15" t="s">
        <v>85</v>
      </c>
      <c r="AW3124" s="15" t="s">
        <v>32</v>
      </c>
      <c r="AX3124" s="15" t="s">
        <v>77</v>
      </c>
      <c r="AY3124" s="255" t="s">
        <v>209</v>
      </c>
    </row>
    <row r="3125" spans="2:51" s="13" customFormat="1">
      <c r="B3125" s="212"/>
      <c r="C3125" s="213"/>
      <c r="D3125" s="214" t="s">
        <v>555</v>
      </c>
      <c r="E3125" s="215" t="s">
        <v>1</v>
      </c>
      <c r="F3125" s="216" t="s">
        <v>2207</v>
      </c>
      <c r="G3125" s="213"/>
      <c r="H3125" s="217">
        <v>7.81</v>
      </c>
      <c r="I3125" s="218"/>
      <c r="J3125" s="213"/>
      <c r="K3125" s="213"/>
      <c r="L3125" s="219"/>
      <c r="M3125" s="220"/>
      <c r="N3125" s="221"/>
      <c r="O3125" s="221"/>
      <c r="P3125" s="221"/>
      <c r="Q3125" s="221"/>
      <c r="R3125" s="221"/>
      <c r="S3125" s="221"/>
      <c r="T3125" s="222"/>
      <c r="AT3125" s="223" t="s">
        <v>555</v>
      </c>
      <c r="AU3125" s="223" t="s">
        <v>87</v>
      </c>
      <c r="AV3125" s="13" t="s">
        <v>87</v>
      </c>
      <c r="AW3125" s="13" t="s">
        <v>32</v>
      </c>
      <c r="AX3125" s="13" t="s">
        <v>77</v>
      </c>
      <c r="AY3125" s="223" t="s">
        <v>209</v>
      </c>
    </row>
    <row r="3126" spans="2:51" s="15" customFormat="1">
      <c r="B3126" s="246"/>
      <c r="C3126" s="247"/>
      <c r="D3126" s="214" t="s">
        <v>555</v>
      </c>
      <c r="E3126" s="248" t="s">
        <v>1</v>
      </c>
      <c r="F3126" s="249" t="s">
        <v>3554</v>
      </c>
      <c r="G3126" s="247"/>
      <c r="H3126" s="248" t="s">
        <v>1</v>
      </c>
      <c r="I3126" s="250"/>
      <c r="J3126" s="247"/>
      <c r="K3126" s="247"/>
      <c r="L3126" s="251"/>
      <c r="M3126" s="252"/>
      <c r="N3126" s="253"/>
      <c r="O3126" s="253"/>
      <c r="P3126" s="253"/>
      <c r="Q3126" s="253"/>
      <c r="R3126" s="253"/>
      <c r="S3126" s="253"/>
      <c r="T3126" s="254"/>
      <c r="AT3126" s="255" t="s">
        <v>555</v>
      </c>
      <c r="AU3126" s="255" t="s">
        <v>87</v>
      </c>
      <c r="AV3126" s="15" t="s">
        <v>85</v>
      </c>
      <c r="AW3126" s="15" t="s">
        <v>32</v>
      </c>
      <c r="AX3126" s="15" t="s">
        <v>77</v>
      </c>
      <c r="AY3126" s="255" t="s">
        <v>209</v>
      </c>
    </row>
    <row r="3127" spans="2:51" s="13" customFormat="1">
      <c r="B3127" s="212"/>
      <c r="C3127" s="213"/>
      <c r="D3127" s="214" t="s">
        <v>555</v>
      </c>
      <c r="E3127" s="215" t="s">
        <v>1</v>
      </c>
      <c r="F3127" s="216" t="s">
        <v>2212</v>
      </c>
      <c r="G3127" s="213"/>
      <c r="H3127" s="217">
        <v>8.66</v>
      </c>
      <c r="I3127" s="218"/>
      <c r="J3127" s="213"/>
      <c r="K3127" s="213"/>
      <c r="L3127" s="219"/>
      <c r="M3127" s="220"/>
      <c r="N3127" s="221"/>
      <c r="O3127" s="221"/>
      <c r="P3127" s="221"/>
      <c r="Q3127" s="221"/>
      <c r="R3127" s="221"/>
      <c r="S3127" s="221"/>
      <c r="T3127" s="222"/>
      <c r="AT3127" s="223" t="s">
        <v>555</v>
      </c>
      <c r="AU3127" s="223" t="s">
        <v>87</v>
      </c>
      <c r="AV3127" s="13" t="s">
        <v>87</v>
      </c>
      <c r="AW3127" s="13" t="s">
        <v>32</v>
      </c>
      <c r="AX3127" s="13" t="s">
        <v>77</v>
      </c>
      <c r="AY3127" s="223" t="s">
        <v>209</v>
      </c>
    </row>
    <row r="3128" spans="2:51" s="15" customFormat="1">
      <c r="B3128" s="246"/>
      <c r="C3128" s="247"/>
      <c r="D3128" s="214" t="s">
        <v>555</v>
      </c>
      <c r="E3128" s="248" t="s">
        <v>1</v>
      </c>
      <c r="F3128" s="249" t="s">
        <v>3555</v>
      </c>
      <c r="G3128" s="247"/>
      <c r="H3128" s="248" t="s">
        <v>1</v>
      </c>
      <c r="I3128" s="250"/>
      <c r="J3128" s="247"/>
      <c r="K3128" s="247"/>
      <c r="L3128" s="251"/>
      <c r="M3128" s="252"/>
      <c r="N3128" s="253"/>
      <c r="O3128" s="253"/>
      <c r="P3128" s="253"/>
      <c r="Q3128" s="253"/>
      <c r="R3128" s="253"/>
      <c r="S3128" s="253"/>
      <c r="T3128" s="254"/>
      <c r="AT3128" s="255" t="s">
        <v>555</v>
      </c>
      <c r="AU3128" s="255" t="s">
        <v>87</v>
      </c>
      <c r="AV3128" s="15" t="s">
        <v>85</v>
      </c>
      <c r="AW3128" s="15" t="s">
        <v>32</v>
      </c>
      <c r="AX3128" s="15" t="s">
        <v>77</v>
      </c>
      <c r="AY3128" s="255" t="s">
        <v>209</v>
      </c>
    </row>
    <row r="3129" spans="2:51" s="13" customFormat="1">
      <c r="B3129" s="212"/>
      <c r="C3129" s="213"/>
      <c r="D3129" s="214" t="s">
        <v>555</v>
      </c>
      <c r="E3129" s="215" t="s">
        <v>1</v>
      </c>
      <c r="F3129" s="216" t="s">
        <v>2212</v>
      </c>
      <c r="G3129" s="213"/>
      <c r="H3129" s="217">
        <v>8.66</v>
      </c>
      <c r="I3129" s="218"/>
      <c r="J3129" s="213"/>
      <c r="K3129" s="213"/>
      <c r="L3129" s="219"/>
      <c r="M3129" s="220"/>
      <c r="N3129" s="221"/>
      <c r="O3129" s="221"/>
      <c r="P3129" s="221"/>
      <c r="Q3129" s="221"/>
      <c r="R3129" s="221"/>
      <c r="S3129" s="221"/>
      <c r="T3129" s="222"/>
      <c r="AT3129" s="223" t="s">
        <v>555</v>
      </c>
      <c r="AU3129" s="223" t="s">
        <v>87</v>
      </c>
      <c r="AV3129" s="13" t="s">
        <v>87</v>
      </c>
      <c r="AW3129" s="13" t="s">
        <v>32</v>
      </c>
      <c r="AX3129" s="13" t="s">
        <v>77</v>
      </c>
      <c r="AY3129" s="223" t="s">
        <v>209</v>
      </c>
    </row>
    <row r="3130" spans="2:51" s="15" customFormat="1">
      <c r="B3130" s="246"/>
      <c r="C3130" s="247"/>
      <c r="D3130" s="214" t="s">
        <v>555</v>
      </c>
      <c r="E3130" s="248" t="s">
        <v>1</v>
      </c>
      <c r="F3130" s="249" t="s">
        <v>3556</v>
      </c>
      <c r="G3130" s="247"/>
      <c r="H3130" s="248" t="s">
        <v>1</v>
      </c>
      <c r="I3130" s="250"/>
      <c r="J3130" s="247"/>
      <c r="K3130" s="247"/>
      <c r="L3130" s="251"/>
      <c r="M3130" s="252"/>
      <c r="N3130" s="253"/>
      <c r="O3130" s="253"/>
      <c r="P3130" s="253"/>
      <c r="Q3130" s="253"/>
      <c r="R3130" s="253"/>
      <c r="S3130" s="253"/>
      <c r="T3130" s="254"/>
      <c r="AT3130" s="255" t="s">
        <v>555</v>
      </c>
      <c r="AU3130" s="255" t="s">
        <v>87</v>
      </c>
      <c r="AV3130" s="15" t="s">
        <v>85</v>
      </c>
      <c r="AW3130" s="15" t="s">
        <v>32</v>
      </c>
      <c r="AX3130" s="15" t="s">
        <v>77</v>
      </c>
      <c r="AY3130" s="255" t="s">
        <v>209</v>
      </c>
    </row>
    <row r="3131" spans="2:51" s="13" customFormat="1">
      <c r="B3131" s="212"/>
      <c r="C3131" s="213"/>
      <c r="D3131" s="214" t="s">
        <v>555</v>
      </c>
      <c r="E3131" s="215" t="s">
        <v>1</v>
      </c>
      <c r="F3131" s="216" t="s">
        <v>2218</v>
      </c>
      <c r="G3131" s="213"/>
      <c r="H3131" s="217">
        <v>14.13</v>
      </c>
      <c r="I3131" s="218"/>
      <c r="J3131" s="213"/>
      <c r="K3131" s="213"/>
      <c r="L3131" s="219"/>
      <c r="M3131" s="220"/>
      <c r="N3131" s="221"/>
      <c r="O3131" s="221"/>
      <c r="P3131" s="221"/>
      <c r="Q3131" s="221"/>
      <c r="R3131" s="221"/>
      <c r="S3131" s="221"/>
      <c r="T3131" s="222"/>
      <c r="AT3131" s="223" t="s">
        <v>555</v>
      </c>
      <c r="AU3131" s="223" t="s">
        <v>87</v>
      </c>
      <c r="AV3131" s="13" t="s">
        <v>87</v>
      </c>
      <c r="AW3131" s="13" t="s">
        <v>32</v>
      </c>
      <c r="AX3131" s="13" t="s">
        <v>77</v>
      </c>
      <c r="AY3131" s="223" t="s">
        <v>209</v>
      </c>
    </row>
    <row r="3132" spans="2:51" s="15" customFormat="1">
      <c r="B3132" s="246"/>
      <c r="C3132" s="247"/>
      <c r="D3132" s="214" t="s">
        <v>555</v>
      </c>
      <c r="E3132" s="248" t="s">
        <v>1</v>
      </c>
      <c r="F3132" s="249" t="s">
        <v>3557</v>
      </c>
      <c r="G3132" s="247"/>
      <c r="H3132" s="248" t="s">
        <v>1</v>
      </c>
      <c r="I3132" s="250"/>
      <c r="J3132" s="247"/>
      <c r="K3132" s="247"/>
      <c r="L3132" s="251"/>
      <c r="M3132" s="252"/>
      <c r="N3132" s="253"/>
      <c r="O3132" s="253"/>
      <c r="P3132" s="253"/>
      <c r="Q3132" s="253"/>
      <c r="R3132" s="253"/>
      <c r="S3132" s="253"/>
      <c r="T3132" s="254"/>
      <c r="AT3132" s="255" t="s">
        <v>555</v>
      </c>
      <c r="AU3132" s="255" t="s">
        <v>87</v>
      </c>
      <c r="AV3132" s="15" t="s">
        <v>85</v>
      </c>
      <c r="AW3132" s="15" t="s">
        <v>32</v>
      </c>
      <c r="AX3132" s="15" t="s">
        <v>77</v>
      </c>
      <c r="AY3132" s="255" t="s">
        <v>209</v>
      </c>
    </row>
    <row r="3133" spans="2:51" s="13" customFormat="1">
      <c r="B3133" s="212"/>
      <c r="C3133" s="213"/>
      <c r="D3133" s="214" t="s">
        <v>555</v>
      </c>
      <c r="E3133" s="215" t="s">
        <v>1</v>
      </c>
      <c r="F3133" s="216" t="s">
        <v>2220</v>
      </c>
      <c r="G3133" s="213"/>
      <c r="H3133" s="217">
        <v>17.14</v>
      </c>
      <c r="I3133" s="218"/>
      <c r="J3133" s="213"/>
      <c r="K3133" s="213"/>
      <c r="L3133" s="219"/>
      <c r="M3133" s="220"/>
      <c r="N3133" s="221"/>
      <c r="O3133" s="221"/>
      <c r="P3133" s="221"/>
      <c r="Q3133" s="221"/>
      <c r="R3133" s="221"/>
      <c r="S3133" s="221"/>
      <c r="T3133" s="222"/>
      <c r="AT3133" s="223" t="s">
        <v>555</v>
      </c>
      <c r="AU3133" s="223" t="s">
        <v>87</v>
      </c>
      <c r="AV3133" s="13" t="s">
        <v>87</v>
      </c>
      <c r="AW3133" s="13" t="s">
        <v>32</v>
      </c>
      <c r="AX3133" s="13" t="s">
        <v>77</v>
      </c>
      <c r="AY3133" s="223" t="s">
        <v>209</v>
      </c>
    </row>
    <row r="3134" spans="2:51" s="15" customFormat="1">
      <c r="B3134" s="246"/>
      <c r="C3134" s="247"/>
      <c r="D3134" s="214" t="s">
        <v>555</v>
      </c>
      <c r="E3134" s="248" t="s">
        <v>1</v>
      </c>
      <c r="F3134" s="249" t="s">
        <v>3558</v>
      </c>
      <c r="G3134" s="247"/>
      <c r="H3134" s="248" t="s">
        <v>1</v>
      </c>
      <c r="I3134" s="250"/>
      <c r="J3134" s="247"/>
      <c r="K3134" s="247"/>
      <c r="L3134" s="251"/>
      <c r="M3134" s="252"/>
      <c r="N3134" s="253"/>
      <c r="O3134" s="253"/>
      <c r="P3134" s="253"/>
      <c r="Q3134" s="253"/>
      <c r="R3134" s="253"/>
      <c r="S3134" s="253"/>
      <c r="T3134" s="254"/>
      <c r="AT3134" s="255" t="s">
        <v>555</v>
      </c>
      <c r="AU3134" s="255" t="s">
        <v>87</v>
      </c>
      <c r="AV3134" s="15" t="s">
        <v>85</v>
      </c>
      <c r="AW3134" s="15" t="s">
        <v>32</v>
      </c>
      <c r="AX3134" s="15" t="s">
        <v>77</v>
      </c>
      <c r="AY3134" s="255" t="s">
        <v>209</v>
      </c>
    </row>
    <row r="3135" spans="2:51" s="13" customFormat="1">
      <c r="B3135" s="212"/>
      <c r="C3135" s="213"/>
      <c r="D3135" s="214" t="s">
        <v>555</v>
      </c>
      <c r="E3135" s="215" t="s">
        <v>1</v>
      </c>
      <c r="F3135" s="216" t="s">
        <v>2856</v>
      </c>
      <c r="G3135" s="213"/>
      <c r="H3135" s="217">
        <v>10.49</v>
      </c>
      <c r="I3135" s="218"/>
      <c r="J3135" s="213"/>
      <c r="K3135" s="213"/>
      <c r="L3135" s="219"/>
      <c r="M3135" s="220"/>
      <c r="N3135" s="221"/>
      <c r="O3135" s="221"/>
      <c r="P3135" s="221"/>
      <c r="Q3135" s="221"/>
      <c r="R3135" s="221"/>
      <c r="S3135" s="221"/>
      <c r="T3135" s="222"/>
      <c r="AT3135" s="223" t="s">
        <v>555</v>
      </c>
      <c r="AU3135" s="223" t="s">
        <v>87</v>
      </c>
      <c r="AV3135" s="13" t="s">
        <v>87</v>
      </c>
      <c r="AW3135" s="13" t="s">
        <v>32</v>
      </c>
      <c r="AX3135" s="13" t="s">
        <v>77</v>
      </c>
      <c r="AY3135" s="223" t="s">
        <v>209</v>
      </c>
    </row>
    <row r="3136" spans="2:51" s="15" customFormat="1">
      <c r="B3136" s="246"/>
      <c r="C3136" s="247"/>
      <c r="D3136" s="214" t="s">
        <v>555</v>
      </c>
      <c r="E3136" s="248" t="s">
        <v>1</v>
      </c>
      <c r="F3136" s="249" t="s">
        <v>3559</v>
      </c>
      <c r="G3136" s="247"/>
      <c r="H3136" s="248" t="s">
        <v>1</v>
      </c>
      <c r="I3136" s="250"/>
      <c r="J3136" s="247"/>
      <c r="K3136" s="247"/>
      <c r="L3136" s="251"/>
      <c r="M3136" s="252"/>
      <c r="N3136" s="253"/>
      <c r="O3136" s="253"/>
      <c r="P3136" s="253"/>
      <c r="Q3136" s="253"/>
      <c r="R3136" s="253"/>
      <c r="S3136" s="253"/>
      <c r="T3136" s="254"/>
      <c r="AT3136" s="255" t="s">
        <v>555</v>
      </c>
      <c r="AU3136" s="255" t="s">
        <v>87</v>
      </c>
      <c r="AV3136" s="15" t="s">
        <v>85</v>
      </c>
      <c r="AW3136" s="15" t="s">
        <v>32</v>
      </c>
      <c r="AX3136" s="15" t="s">
        <v>77</v>
      </c>
      <c r="AY3136" s="255" t="s">
        <v>209</v>
      </c>
    </row>
    <row r="3137" spans="2:51" s="13" customFormat="1">
      <c r="B3137" s="212"/>
      <c r="C3137" s="213"/>
      <c r="D3137" s="214" t="s">
        <v>555</v>
      </c>
      <c r="E3137" s="215" t="s">
        <v>1</v>
      </c>
      <c r="F3137" s="216" t="s">
        <v>2222</v>
      </c>
      <c r="G3137" s="213"/>
      <c r="H3137" s="217">
        <v>18.61</v>
      </c>
      <c r="I3137" s="218"/>
      <c r="J3137" s="213"/>
      <c r="K3137" s="213"/>
      <c r="L3137" s="219"/>
      <c r="M3137" s="220"/>
      <c r="N3137" s="221"/>
      <c r="O3137" s="221"/>
      <c r="P3137" s="221"/>
      <c r="Q3137" s="221"/>
      <c r="R3137" s="221"/>
      <c r="S3137" s="221"/>
      <c r="T3137" s="222"/>
      <c r="AT3137" s="223" t="s">
        <v>555</v>
      </c>
      <c r="AU3137" s="223" t="s">
        <v>87</v>
      </c>
      <c r="AV3137" s="13" t="s">
        <v>87</v>
      </c>
      <c r="AW3137" s="13" t="s">
        <v>32</v>
      </c>
      <c r="AX3137" s="13" t="s">
        <v>77</v>
      </c>
      <c r="AY3137" s="223" t="s">
        <v>209</v>
      </c>
    </row>
    <row r="3138" spans="2:51" s="15" customFormat="1">
      <c r="B3138" s="246"/>
      <c r="C3138" s="247"/>
      <c r="D3138" s="214" t="s">
        <v>555</v>
      </c>
      <c r="E3138" s="248" t="s">
        <v>1</v>
      </c>
      <c r="F3138" s="249" t="s">
        <v>3560</v>
      </c>
      <c r="G3138" s="247"/>
      <c r="H3138" s="248" t="s">
        <v>1</v>
      </c>
      <c r="I3138" s="250"/>
      <c r="J3138" s="247"/>
      <c r="K3138" s="247"/>
      <c r="L3138" s="251"/>
      <c r="M3138" s="252"/>
      <c r="N3138" s="253"/>
      <c r="O3138" s="253"/>
      <c r="P3138" s="253"/>
      <c r="Q3138" s="253"/>
      <c r="R3138" s="253"/>
      <c r="S3138" s="253"/>
      <c r="T3138" s="254"/>
      <c r="AT3138" s="255" t="s">
        <v>555</v>
      </c>
      <c r="AU3138" s="255" t="s">
        <v>87</v>
      </c>
      <c r="AV3138" s="15" t="s">
        <v>85</v>
      </c>
      <c r="AW3138" s="15" t="s">
        <v>32</v>
      </c>
      <c r="AX3138" s="15" t="s">
        <v>77</v>
      </c>
      <c r="AY3138" s="255" t="s">
        <v>209</v>
      </c>
    </row>
    <row r="3139" spans="2:51" s="13" customFormat="1">
      <c r="B3139" s="212"/>
      <c r="C3139" s="213"/>
      <c r="D3139" s="214" t="s">
        <v>555</v>
      </c>
      <c r="E3139" s="215" t="s">
        <v>1</v>
      </c>
      <c r="F3139" s="216" t="s">
        <v>3561</v>
      </c>
      <c r="G3139" s="213"/>
      <c r="H3139" s="217">
        <v>29.8</v>
      </c>
      <c r="I3139" s="218"/>
      <c r="J3139" s="213"/>
      <c r="K3139" s="213"/>
      <c r="L3139" s="219"/>
      <c r="M3139" s="220"/>
      <c r="N3139" s="221"/>
      <c r="O3139" s="221"/>
      <c r="P3139" s="221"/>
      <c r="Q3139" s="221"/>
      <c r="R3139" s="221"/>
      <c r="S3139" s="221"/>
      <c r="T3139" s="222"/>
      <c r="AT3139" s="223" t="s">
        <v>555</v>
      </c>
      <c r="AU3139" s="223" t="s">
        <v>87</v>
      </c>
      <c r="AV3139" s="13" t="s">
        <v>87</v>
      </c>
      <c r="AW3139" s="13" t="s">
        <v>32</v>
      </c>
      <c r="AX3139" s="13" t="s">
        <v>77</v>
      </c>
      <c r="AY3139" s="223" t="s">
        <v>209</v>
      </c>
    </row>
    <row r="3140" spans="2:51" s="15" customFormat="1">
      <c r="B3140" s="246"/>
      <c r="C3140" s="247"/>
      <c r="D3140" s="214" t="s">
        <v>555</v>
      </c>
      <c r="E3140" s="248" t="s">
        <v>1</v>
      </c>
      <c r="F3140" s="249" t="s">
        <v>3562</v>
      </c>
      <c r="G3140" s="247"/>
      <c r="H3140" s="248" t="s">
        <v>1</v>
      </c>
      <c r="I3140" s="250"/>
      <c r="J3140" s="247"/>
      <c r="K3140" s="247"/>
      <c r="L3140" s="251"/>
      <c r="M3140" s="252"/>
      <c r="N3140" s="253"/>
      <c r="O3140" s="253"/>
      <c r="P3140" s="253"/>
      <c r="Q3140" s="253"/>
      <c r="R3140" s="253"/>
      <c r="S3140" s="253"/>
      <c r="T3140" s="254"/>
      <c r="AT3140" s="255" t="s">
        <v>555</v>
      </c>
      <c r="AU3140" s="255" t="s">
        <v>87</v>
      </c>
      <c r="AV3140" s="15" t="s">
        <v>85</v>
      </c>
      <c r="AW3140" s="15" t="s">
        <v>32</v>
      </c>
      <c r="AX3140" s="15" t="s">
        <v>77</v>
      </c>
      <c r="AY3140" s="255" t="s">
        <v>209</v>
      </c>
    </row>
    <row r="3141" spans="2:51" s="13" customFormat="1">
      <c r="B3141" s="212"/>
      <c r="C3141" s="213"/>
      <c r="D3141" s="214" t="s">
        <v>555</v>
      </c>
      <c r="E3141" s="215" t="s">
        <v>1</v>
      </c>
      <c r="F3141" s="216" t="s">
        <v>2226</v>
      </c>
      <c r="G3141" s="213"/>
      <c r="H3141" s="217">
        <v>9.81</v>
      </c>
      <c r="I3141" s="218"/>
      <c r="J3141" s="213"/>
      <c r="K3141" s="213"/>
      <c r="L3141" s="219"/>
      <c r="M3141" s="220"/>
      <c r="N3141" s="221"/>
      <c r="O3141" s="221"/>
      <c r="P3141" s="221"/>
      <c r="Q3141" s="221"/>
      <c r="R3141" s="221"/>
      <c r="S3141" s="221"/>
      <c r="T3141" s="222"/>
      <c r="AT3141" s="223" t="s">
        <v>555</v>
      </c>
      <c r="AU3141" s="223" t="s">
        <v>87</v>
      </c>
      <c r="AV3141" s="13" t="s">
        <v>87</v>
      </c>
      <c r="AW3141" s="13" t="s">
        <v>32</v>
      </c>
      <c r="AX3141" s="13" t="s">
        <v>77</v>
      </c>
      <c r="AY3141" s="223" t="s">
        <v>209</v>
      </c>
    </row>
    <row r="3142" spans="2:51" s="15" customFormat="1">
      <c r="B3142" s="246"/>
      <c r="C3142" s="247"/>
      <c r="D3142" s="214" t="s">
        <v>555</v>
      </c>
      <c r="E3142" s="248" t="s">
        <v>1</v>
      </c>
      <c r="F3142" s="249" t="s">
        <v>3563</v>
      </c>
      <c r="G3142" s="247"/>
      <c r="H3142" s="248" t="s">
        <v>1</v>
      </c>
      <c r="I3142" s="250"/>
      <c r="J3142" s="247"/>
      <c r="K3142" s="247"/>
      <c r="L3142" s="251"/>
      <c r="M3142" s="252"/>
      <c r="N3142" s="253"/>
      <c r="O3142" s="253"/>
      <c r="P3142" s="253"/>
      <c r="Q3142" s="253"/>
      <c r="R3142" s="253"/>
      <c r="S3142" s="253"/>
      <c r="T3142" s="254"/>
      <c r="AT3142" s="255" t="s">
        <v>555</v>
      </c>
      <c r="AU3142" s="255" t="s">
        <v>87</v>
      </c>
      <c r="AV3142" s="15" t="s">
        <v>85</v>
      </c>
      <c r="AW3142" s="15" t="s">
        <v>32</v>
      </c>
      <c r="AX3142" s="15" t="s">
        <v>77</v>
      </c>
      <c r="AY3142" s="255" t="s">
        <v>209</v>
      </c>
    </row>
    <row r="3143" spans="2:51" s="13" customFormat="1">
      <c r="B3143" s="212"/>
      <c r="C3143" s="213"/>
      <c r="D3143" s="214" t="s">
        <v>555</v>
      </c>
      <c r="E3143" s="215" t="s">
        <v>1</v>
      </c>
      <c r="F3143" s="216" t="s">
        <v>1611</v>
      </c>
      <c r="G3143" s="213"/>
      <c r="H3143" s="217">
        <v>68.31</v>
      </c>
      <c r="I3143" s="218"/>
      <c r="J3143" s="213"/>
      <c r="K3143" s="213"/>
      <c r="L3143" s="219"/>
      <c r="M3143" s="220"/>
      <c r="N3143" s="221"/>
      <c r="O3143" s="221"/>
      <c r="P3143" s="221"/>
      <c r="Q3143" s="221"/>
      <c r="R3143" s="221"/>
      <c r="S3143" s="221"/>
      <c r="T3143" s="222"/>
      <c r="AT3143" s="223" t="s">
        <v>555</v>
      </c>
      <c r="AU3143" s="223" t="s">
        <v>87</v>
      </c>
      <c r="AV3143" s="13" t="s">
        <v>87</v>
      </c>
      <c r="AW3143" s="13" t="s">
        <v>32</v>
      </c>
      <c r="AX3143" s="13" t="s">
        <v>77</v>
      </c>
      <c r="AY3143" s="223" t="s">
        <v>209</v>
      </c>
    </row>
    <row r="3144" spans="2:51" s="15" customFormat="1">
      <c r="B3144" s="246"/>
      <c r="C3144" s="247"/>
      <c r="D3144" s="214" t="s">
        <v>555</v>
      </c>
      <c r="E3144" s="248" t="s">
        <v>1</v>
      </c>
      <c r="F3144" s="249" t="s">
        <v>3564</v>
      </c>
      <c r="G3144" s="247"/>
      <c r="H3144" s="248" t="s">
        <v>1</v>
      </c>
      <c r="I3144" s="250"/>
      <c r="J3144" s="247"/>
      <c r="K3144" s="247"/>
      <c r="L3144" s="251"/>
      <c r="M3144" s="252"/>
      <c r="N3144" s="253"/>
      <c r="O3144" s="253"/>
      <c r="P3144" s="253"/>
      <c r="Q3144" s="253"/>
      <c r="R3144" s="253"/>
      <c r="S3144" s="253"/>
      <c r="T3144" s="254"/>
      <c r="AT3144" s="255" t="s">
        <v>555</v>
      </c>
      <c r="AU3144" s="255" t="s">
        <v>87</v>
      </c>
      <c r="AV3144" s="15" t="s">
        <v>85</v>
      </c>
      <c r="AW3144" s="15" t="s">
        <v>32</v>
      </c>
      <c r="AX3144" s="15" t="s">
        <v>77</v>
      </c>
      <c r="AY3144" s="255" t="s">
        <v>209</v>
      </c>
    </row>
    <row r="3145" spans="2:51" s="13" customFormat="1">
      <c r="B3145" s="212"/>
      <c r="C3145" s="213"/>
      <c r="D3145" s="214" t="s">
        <v>555</v>
      </c>
      <c r="E3145" s="215" t="s">
        <v>1</v>
      </c>
      <c r="F3145" s="216" t="s">
        <v>1628</v>
      </c>
      <c r="G3145" s="213"/>
      <c r="H3145" s="217">
        <v>48.6</v>
      </c>
      <c r="I3145" s="218"/>
      <c r="J3145" s="213"/>
      <c r="K3145" s="213"/>
      <c r="L3145" s="219"/>
      <c r="M3145" s="220"/>
      <c r="N3145" s="221"/>
      <c r="O3145" s="221"/>
      <c r="P3145" s="221"/>
      <c r="Q3145" s="221"/>
      <c r="R3145" s="221"/>
      <c r="S3145" s="221"/>
      <c r="T3145" s="222"/>
      <c r="AT3145" s="223" t="s">
        <v>555</v>
      </c>
      <c r="AU3145" s="223" t="s">
        <v>87</v>
      </c>
      <c r="AV3145" s="13" t="s">
        <v>87</v>
      </c>
      <c r="AW3145" s="13" t="s">
        <v>32</v>
      </c>
      <c r="AX3145" s="13" t="s">
        <v>77</v>
      </c>
      <c r="AY3145" s="223" t="s">
        <v>209</v>
      </c>
    </row>
    <row r="3146" spans="2:51" s="15" customFormat="1">
      <c r="B3146" s="246"/>
      <c r="C3146" s="247"/>
      <c r="D3146" s="214" t="s">
        <v>555</v>
      </c>
      <c r="E3146" s="248" t="s">
        <v>1</v>
      </c>
      <c r="F3146" s="249" t="s">
        <v>3565</v>
      </c>
      <c r="G3146" s="247"/>
      <c r="H3146" s="248" t="s">
        <v>1</v>
      </c>
      <c r="I3146" s="250"/>
      <c r="J3146" s="247"/>
      <c r="K3146" s="247"/>
      <c r="L3146" s="251"/>
      <c r="M3146" s="252"/>
      <c r="N3146" s="253"/>
      <c r="O3146" s="253"/>
      <c r="P3146" s="253"/>
      <c r="Q3146" s="253"/>
      <c r="R3146" s="253"/>
      <c r="S3146" s="253"/>
      <c r="T3146" s="254"/>
      <c r="AT3146" s="255" t="s">
        <v>555</v>
      </c>
      <c r="AU3146" s="255" t="s">
        <v>87</v>
      </c>
      <c r="AV3146" s="15" t="s">
        <v>85</v>
      </c>
      <c r="AW3146" s="15" t="s">
        <v>32</v>
      </c>
      <c r="AX3146" s="15" t="s">
        <v>77</v>
      </c>
      <c r="AY3146" s="255" t="s">
        <v>209</v>
      </c>
    </row>
    <row r="3147" spans="2:51" s="13" customFormat="1">
      <c r="B3147" s="212"/>
      <c r="C3147" s="213"/>
      <c r="D3147" s="214" t="s">
        <v>555</v>
      </c>
      <c r="E3147" s="215" t="s">
        <v>1</v>
      </c>
      <c r="F3147" s="216" t="s">
        <v>1630</v>
      </c>
      <c r="G3147" s="213"/>
      <c r="H3147" s="217">
        <v>32.68</v>
      </c>
      <c r="I3147" s="218"/>
      <c r="J3147" s="213"/>
      <c r="K3147" s="213"/>
      <c r="L3147" s="219"/>
      <c r="M3147" s="220"/>
      <c r="N3147" s="221"/>
      <c r="O3147" s="221"/>
      <c r="P3147" s="221"/>
      <c r="Q3147" s="221"/>
      <c r="R3147" s="221"/>
      <c r="S3147" s="221"/>
      <c r="T3147" s="222"/>
      <c r="AT3147" s="223" t="s">
        <v>555</v>
      </c>
      <c r="AU3147" s="223" t="s">
        <v>87</v>
      </c>
      <c r="AV3147" s="13" t="s">
        <v>87</v>
      </c>
      <c r="AW3147" s="13" t="s">
        <v>32</v>
      </c>
      <c r="AX3147" s="13" t="s">
        <v>77</v>
      </c>
      <c r="AY3147" s="223" t="s">
        <v>209</v>
      </c>
    </row>
    <row r="3148" spans="2:51" s="15" customFormat="1">
      <c r="B3148" s="246"/>
      <c r="C3148" s="247"/>
      <c r="D3148" s="214" t="s">
        <v>555</v>
      </c>
      <c r="E3148" s="248" t="s">
        <v>1</v>
      </c>
      <c r="F3148" s="249" t="s">
        <v>3566</v>
      </c>
      <c r="G3148" s="247"/>
      <c r="H3148" s="248" t="s">
        <v>1</v>
      </c>
      <c r="I3148" s="250"/>
      <c r="J3148" s="247"/>
      <c r="K3148" s="247"/>
      <c r="L3148" s="251"/>
      <c r="M3148" s="252"/>
      <c r="N3148" s="253"/>
      <c r="O3148" s="253"/>
      <c r="P3148" s="253"/>
      <c r="Q3148" s="253"/>
      <c r="R3148" s="253"/>
      <c r="S3148" s="253"/>
      <c r="T3148" s="254"/>
      <c r="AT3148" s="255" t="s">
        <v>555</v>
      </c>
      <c r="AU3148" s="255" t="s">
        <v>87</v>
      </c>
      <c r="AV3148" s="15" t="s">
        <v>85</v>
      </c>
      <c r="AW3148" s="15" t="s">
        <v>32</v>
      </c>
      <c r="AX3148" s="15" t="s">
        <v>77</v>
      </c>
      <c r="AY3148" s="255" t="s">
        <v>209</v>
      </c>
    </row>
    <row r="3149" spans="2:51" s="13" customFormat="1">
      <c r="B3149" s="212"/>
      <c r="C3149" s="213"/>
      <c r="D3149" s="214" t="s">
        <v>555</v>
      </c>
      <c r="E3149" s="215" t="s">
        <v>1</v>
      </c>
      <c r="F3149" s="216" t="s">
        <v>3567</v>
      </c>
      <c r="G3149" s="213"/>
      <c r="H3149" s="217">
        <v>28.1</v>
      </c>
      <c r="I3149" s="218"/>
      <c r="J3149" s="213"/>
      <c r="K3149" s="213"/>
      <c r="L3149" s="219"/>
      <c r="M3149" s="220"/>
      <c r="N3149" s="221"/>
      <c r="O3149" s="221"/>
      <c r="P3149" s="221"/>
      <c r="Q3149" s="221"/>
      <c r="R3149" s="221"/>
      <c r="S3149" s="221"/>
      <c r="T3149" s="222"/>
      <c r="AT3149" s="223" t="s">
        <v>555</v>
      </c>
      <c r="AU3149" s="223" t="s">
        <v>87</v>
      </c>
      <c r="AV3149" s="13" t="s">
        <v>87</v>
      </c>
      <c r="AW3149" s="13" t="s">
        <v>32</v>
      </c>
      <c r="AX3149" s="13" t="s">
        <v>77</v>
      </c>
      <c r="AY3149" s="223" t="s">
        <v>209</v>
      </c>
    </row>
    <row r="3150" spans="2:51" s="15" customFormat="1">
      <c r="B3150" s="246"/>
      <c r="C3150" s="247"/>
      <c r="D3150" s="214" t="s">
        <v>555</v>
      </c>
      <c r="E3150" s="248" t="s">
        <v>1</v>
      </c>
      <c r="F3150" s="249" t="s">
        <v>3568</v>
      </c>
      <c r="G3150" s="247"/>
      <c r="H3150" s="248" t="s">
        <v>1</v>
      </c>
      <c r="I3150" s="250"/>
      <c r="J3150" s="247"/>
      <c r="K3150" s="247"/>
      <c r="L3150" s="251"/>
      <c r="M3150" s="252"/>
      <c r="N3150" s="253"/>
      <c r="O3150" s="253"/>
      <c r="P3150" s="253"/>
      <c r="Q3150" s="253"/>
      <c r="R3150" s="253"/>
      <c r="S3150" s="253"/>
      <c r="T3150" s="254"/>
      <c r="AT3150" s="255" t="s">
        <v>555</v>
      </c>
      <c r="AU3150" s="255" t="s">
        <v>87</v>
      </c>
      <c r="AV3150" s="15" t="s">
        <v>85</v>
      </c>
      <c r="AW3150" s="15" t="s">
        <v>32</v>
      </c>
      <c r="AX3150" s="15" t="s">
        <v>77</v>
      </c>
      <c r="AY3150" s="255" t="s">
        <v>209</v>
      </c>
    </row>
    <row r="3151" spans="2:51" s="13" customFormat="1">
      <c r="B3151" s="212"/>
      <c r="C3151" s="213"/>
      <c r="D3151" s="214" t="s">
        <v>555</v>
      </c>
      <c r="E3151" s="215" t="s">
        <v>1</v>
      </c>
      <c r="F3151" s="216" t="s">
        <v>1639</v>
      </c>
      <c r="G3151" s="213"/>
      <c r="H3151" s="217">
        <v>22.83</v>
      </c>
      <c r="I3151" s="218"/>
      <c r="J3151" s="213"/>
      <c r="K3151" s="213"/>
      <c r="L3151" s="219"/>
      <c r="M3151" s="220"/>
      <c r="N3151" s="221"/>
      <c r="O3151" s="221"/>
      <c r="P3151" s="221"/>
      <c r="Q3151" s="221"/>
      <c r="R3151" s="221"/>
      <c r="S3151" s="221"/>
      <c r="T3151" s="222"/>
      <c r="AT3151" s="223" t="s">
        <v>555</v>
      </c>
      <c r="AU3151" s="223" t="s">
        <v>87</v>
      </c>
      <c r="AV3151" s="13" t="s">
        <v>87</v>
      </c>
      <c r="AW3151" s="13" t="s">
        <v>32</v>
      </c>
      <c r="AX3151" s="13" t="s">
        <v>77</v>
      </c>
      <c r="AY3151" s="223" t="s">
        <v>209</v>
      </c>
    </row>
    <row r="3152" spans="2:51" s="15" customFormat="1">
      <c r="B3152" s="246"/>
      <c r="C3152" s="247"/>
      <c r="D3152" s="214" t="s">
        <v>555</v>
      </c>
      <c r="E3152" s="248" t="s">
        <v>1</v>
      </c>
      <c r="F3152" s="249" t="s">
        <v>3569</v>
      </c>
      <c r="G3152" s="247"/>
      <c r="H3152" s="248" t="s">
        <v>1</v>
      </c>
      <c r="I3152" s="250"/>
      <c r="J3152" s="247"/>
      <c r="K3152" s="247"/>
      <c r="L3152" s="251"/>
      <c r="M3152" s="252"/>
      <c r="N3152" s="253"/>
      <c r="O3152" s="253"/>
      <c r="P3152" s="253"/>
      <c r="Q3152" s="253"/>
      <c r="R3152" s="253"/>
      <c r="S3152" s="253"/>
      <c r="T3152" s="254"/>
      <c r="AT3152" s="255" t="s">
        <v>555</v>
      </c>
      <c r="AU3152" s="255" t="s">
        <v>87</v>
      </c>
      <c r="AV3152" s="15" t="s">
        <v>85</v>
      </c>
      <c r="AW3152" s="15" t="s">
        <v>32</v>
      </c>
      <c r="AX3152" s="15" t="s">
        <v>77</v>
      </c>
      <c r="AY3152" s="255" t="s">
        <v>209</v>
      </c>
    </row>
    <row r="3153" spans="2:51" s="13" customFormat="1">
      <c r="B3153" s="212"/>
      <c r="C3153" s="213"/>
      <c r="D3153" s="214" t="s">
        <v>555</v>
      </c>
      <c r="E3153" s="215" t="s">
        <v>1</v>
      </c>
      <c r="F3153" s="216" t="s">
        <v>1645</v>
      </c>
      <c r="G3153" s="213"/>
      <c r="H3153" s="217">
        <v>25.39</v>
      </c>
      <c r="I3153" s="218"/>
      <c r="J3153" s="213"/>
      <c r="K3153" s="213"/>
      <c r="L3153" s="219"/>
      <c r="M3153" s="220"/>
      <c r="N3153" s="221"/>
      <c r="O3153" s="221"/>
      <c r="P3153" s="221"/>
      <c r="Q3153" s="221"/>
      <c r="R3153" s="221"/>
      <c r="S3153" s="221"/>
      <c r="T3153" s="222"/>
      <c r="AT3153" s="223" t="s">
        <v>555</v>
      </c>
      <c r="AU3153" s="223" t="s">
        <v>87</v>
      </c>
      <c r="AV3153" s="13" t="s">
        <v>87</v>
      </c>
      <c r="AW3153" s="13" t="s">
        <v>32</v>
      </c>
      <c r="AX3153" s="13" t="s">
        <v>77</v>
      </c>
      <c r="AY3153" s="223" t="s">
        <v>209</v>
      </c>
    </row>
    <row r="3154" spans="2:51" s="15" customFormat="1">
      <c r="B3154" s="246"/>
      <c r="C3154" s="247"/>
      <c r="D3154" s="214" t="s">
        <v>555</v>
      </c>
      <c r="E3154" s="248" t="s">
        <v>1</v>
      </c>
      <c r="F3154" s="249" t="s">
        <v>3570</v>
      </c>
      <c r="G3154" s="247"/>
      <c r="H3154" s="248" t="s">
        <v>1</v>
      </c>
      <c r="I3154" s="250"/>
      <c r="J3154" s="247"/>
      <c r="K3154" s="247"/>
      <c r="L3154" s="251"/>
      <c r="M3154" s="252"/>
      <c r="N3154" s="253"/>
      <c r="O3154" s="253"/>
      <c r="P3154" s="253"/>
      <c r="Q3154" s="253"/>
      <c r="R3154" s="253"/>
      <c r="S3154" s="253"/>
      <c r="T3154" s="254"/>
      <c r="AT3154" s="255" t="s">
        <v>555</v>
      </c>
      <c r="AU3154" s="255" t="s">
        <v>87</v>
      </c>
      <c r="AV3154" s="15" t="s">
        <v>85</v>
      </c>
      <c r="AW3154" s="15" t="s">
        <v>32</v>
      </c>
      <c r="AX3154" s="15" t="s">
        <v>77</v>
      </c>
      <c r="AY3154" s="255" t="s">
        <v>209</v>
      </c>
    </row>
    <row r="3155" spans="2:51" s="13" customFormat="1">
      <c r="B3155" s="212"/>
      <c r="C3155" s="213"/>
      <c r="D3155" s="214" t="s">
        <v>555</v>
      </c>
      <c r="E3155" s="215" t="s">
        <v>1</v>
      </c>
      <c r="F3155" s="216" t="s">
        <v>1659</v>
      </c>
      <c r="G3155" s="213"/>
      <c r="H3155" s="217">
        <v>3.37</v>
      </c>
      <c r="I3155" s="218"/>
      <c r="J3155" s="213"/>
      <c r="K3155" s="213"/>
      <c r="L3155" s="219"/>
      <c r="M3155" s="220"/>
      <c r="N3155" s="221"/>
      <c r="O3155" s="221"/>
      <c r="P3155" s="221"/>
      <c r="Q3155" s="221"/>
      <c r="R3155" s="221"/>
      <c r="S3155" s="221"/>
      <c r="T3155" s="222"/>
      <c r="AT3155" s="223" t="s">
        <v>555</v>
      </c>
      <c r="AU3155" s="223" t="s">
        <v>87</v>
      </c>
      <c r="AV3155" s="13" t="s">
        <v>87</v>
      </c>
      <c r="AW3155" s="13" t="s">
        <v>32</v>
      </c>
      <c r="AX3155" s="13" t="s">
        <v>77</v>
      </c>
      <c r="AY3155" s="223" t="s">
        <v>209</v>
      </c>
    </row>
    <row r="3156" spans="2:51" s="15" customFormat="1">
      <c r="B3156" s="246"/>
      <c r="C3156" s="247"/>
      <c r="D3156" s="214" t="s">
        <v>555</v>
      </c>
      <c r="E3156" s="248" t="s">
        <v>1</v>
      </c>
      <c r="F3156" s="249" t="s">
        <v>3571</v>
      </c>
      <c r="G3156" s="247"/>
      <c r="H3156" s="248" t="s">
        <v>1</v>
      </c>
      <c r="I3156" s="250"/>
      <c r="J3156" s="247"/>
      <c r="K3156" s="247"/>
      <c r="L3156" s="251"/>
      <c r="M3156" s="252"/>
      <c r="N3156" s="253"/>
      <c r="O3156" s="253"/>
      <c r="P3156" s="253"/>
      <c r="Q3156" s="253"/>
      <c r="R3156" s="253"/>
      <c r="S3156" s="253"/>
      <c r="T3156" s="254"/>
      <c r="AT3156" s="255" t="s">
        <v>555</v>
      </c>
      <c r="AU3156" s="255" t="s">
        <v>87</v>
      </c>
      <c r="AV3156" s="15" t="s">
        <v>85</v>
      </c>
      <c r="AW3156" s="15" t="s">
        <v>32</v>
      </c>
      <c r="AX3156" s="15" t="s">
        <v>77</v>
      </c>
      <c r="AY3156" s="255" t="s">
        <v>209</v>
      </c>
    </row>
    <row r="3157" spans="2:51" s="13" customFormat="1">
      <c r="B3157" s="212"/>
      <c r="C3157" s="213"/>
      <c r="D3157" s="214" t="s">
        <v>555</v>
      </c>
      <c r="E3157" s="215" t="s">
        <v>1</v>
      </c>
      <c r="F3157" s="216" t="s">
        <v>1665</v>
      </c>
      <c r="G3157" s="213"/>
      <c r="H3157" s="217">
        <v>11.74</v>
      </c>
      <c r="I3157" s="218"/>
      <c r="J3157" s="213"/>
      <c r="K3157" s="213"/>
      <c r="L3157" s="219"/>
      <c r="M3157" s="220"/>
      <c r="N3157" s="221"/>
      <c r="O3157" s="221"/>
      <c r="P3157" s="221"/>
      <c r="Q3157" s="221"/>
      <c r="R3157" s="221"/>
      <c r="S3157" s="221"/>
      <c r="T3157" s="222"/>
      <c r="AT3157" s="223" t="s">
        <v>555</v>
      </c>
      <c r="AU3157" s="223" t="s">
        <v>87</v>
      </c>
      <c r="AV3157" s="13" t="s">
        <v>87</v>
      </c>
      <c r="AW3157" s="13" t="s">
        <v>32</v>
      </c>
      <c r="AX3157" s="13" t="s">
        <v>77</v>
      </c>
      <c r="AY3157" s="223" t="s">
        <v>209</v>
      </c>
    </row>
    <row r="3158" spans="2:51" s="15" customFormat="1">
      <c r="B3158" s="246"/>
      <c r="C3158" s="247"/>
      <c r="D3158" s="214" t="s">
        <v>555</v>
      </c>
      <c r="E3158" s="248" t="s">
        <v>1</v>
      </c>
      <c r="F3158" s="249" t="s">
        <v>3572</v>
      </c>
      <c r="G3158" s="247"/>
      <c r="H3158" s="248" t="s">
        <v>1</v>
      </c>
      <c r="I3158" s="250"/>
      <c r="J3158" s="247"/>
      <c r="K3158" s="247"/>
      <c r="L3158" s="251"/>
      <c r="M3158" s="252"/>
      <c r="N3158" s="253"/>
      <c r="O3158" s="253"/>
      <c r="P3158" s="253"/>
      <c r="Q3158" s="253"/>
      <c r="R3158" s="253"/>
      <c r="S3158" s="253"/>
      <c r="T3158" s="254"/>
      <c r="AT3158" s="255" t="s">
        <v>555</v>
      </c>
      <c r="AU3158" s="255" t="s">
        <v>87</v>
      </c>
      <c r="AV3158" s="15" t="s">
        <v>85</v>
      </c>
      <c r="AW3158" s="15" t="s">
        <v>32</v>
      </c>
      <c r="AX3158" s="15" t="s">
        <v>77</v>
      </c>
      <c r="AY3158" s="255" t="s">
        <v>209</v>
      </c>
    </row>
    <row r="3159" spans="2:51" s="13" customFormat="1">
      <c r="B3159" s="212"/>
      <c r="C3159" s="213"/>
      <c r="D3159" s="214" t="s">
        <v>555</v>
      </c>
      <c r="E3159" s="215" t="s">
        <v>1</v>
      </c>
      <c r="F3159" s="216" t="s">
        <v>1675</v>
      </c>
      <c r="G3159" s="213"/>
      <c r="H3159" s="217">
        <v>12.62</v>
      </c>
      <c r="I3159" s="218"/>
      <c r="J3159" s="213"/>
      <c r="K3159" s="213"/>
      <c r="L3159" s="219"/>
      <c r="M3159" s="220"/>
      <c r="N3159" s="221"/>
      <c r="O3159" s="221"/>
      <c r="P3159" s="221"/>
      <c r="Q3159" s="221"/>
      <c r="R3159" s="221"/>
      <c r="S3159" s="221"/>
      <c r="T3159" s="222"/>
      <c r="AT3159" s="223" t="s">
        <v>555</v>
      </c>
      <c r="AU3159" s="223" t="s">
        <v>87</v>
      </c>
      <c r="AV3159" s="13" t="s">
        <v>87</v>
      </c>
      <c r="AW3159" s="13" t="s">
        <v>32</v>
      </c>
      <c r="AX3159" s="13" t="s">
        <v>77</v>
      </c>
      <c r="AY3159" s="223" t="s">
        <v>209</v>
      </c>
    </row>
    <row r="3160" spans="2:51" s="15" customFormat="1">
      <c r="B3160" s="246"/>
      <c r="C3160" s="247"/>
      <c r="D3160" s="214" t="s">
        <v>555</v>
      </c>
      <c r="E3160" s="248" t="s">
        <v>1</v>
      </c>
      <c r="F3160" s="249" t="s">
        <v>3573</v>
      </c>
      <c r="G3160" s="247"/>
      <c r="H3160" s="248" t="s">
        <v>1</v>
      </c>
      <c r="I3160" s="250"/>
      <c r="J3160" s="247"/>
      <c r="K3160" s="247"/>
      <c r="L3160" s="251"/>
      <c r="M3160" s="252"/>
      <c r="N3160" s="253"/>
      <c r="O3160" s="253"/>
      <c r="P3160" s="253"/>
      <c r="Q3160" s="253"/>
      <c r="R3160" s="253"/>
      <c r="S3160" s="253"/>
      <c r="T3160" s="254"/>
      <c r="AT3160" s="255" t="s">
        <v>555</v>
      </c>
      <c r="AU3160" s="255" t="s">
        <v>87</v>
      </c>
      <c r="AV3160" s="15" t="s">
        <v>85</v>
      </c>
      <c r="AW3160" s="15" t="s">
        <v>32</v>
      </c>
      <c r="AX3160" s="15" t="s">
        <v>77</v>
      </c>
      <c r="AY3160" s="255" t="s">
        <v>209</v>
      </c>
    </row>
    <row r="3161" spans="2:51" s="13" customFormat="1">
      <c r="B3161" s="212"/>
      <c r="C3161" s="213"/>
      <c r="D3161" s="214" t="s">
        <v>555</v>
      </c>
      <c r="E3161" s="215" t="s">
        <v>1</v>
      </c>
      <c r="F3161" s="216" t="s">
        <v>3574</v>
      </c>
      <c r="G3161" s="213"/>
      <c r="H3161" s="217">
        <v>57.56</v>
      </c>
      <c r="I3161" s="218"/>
      <c r="J3161" s="213"/>
      <c r="K3161" s="213"/>
      <c r="L3161" s="219"/>
      <c r="M3161" s="220"/>
      <c r="N3161" s="221"/>
      <c r="O3161" s="221"/>
      <c r="P3161" s="221"/>
      <c r="Q3161" s="221"/>
      <c r="R3161" s="221"/>
      <c r="S3161" s="221"/>
      <c r="T3161" s="222"/>
      <c r="AT3161" s="223" t="s">
        <v>555</v>
      </c>
      <c r="AU3161" s="223" t="s">
        <v>87</v>
      </c>
      <c r="AV3161" s="13" t="s">
        <v>87</v>
      </c>
      <c r="AW3161" s="13" t="s">
        <v>32</v>
      </c>
      <c r="AX3161" s="13" t="s">
        <v>77</v>
      </c>
      <c r="AY3161" s="223" t="s">
        <v>209</v>
      </c>
    </row>
    <row r="3162" spans="2:51" s="15" customFormat="1">
      <c r="B3162" s="246"/>
      <c r="C3162" s="247"/>
      <c r="D3162" s="214" t="s">
        <v>555</v>
      </c>
      <c r="E3162" s="248" t="s">
        <v>1</v>
      </c>
      <c r="F3162" s="249" t="s">
        <v>3575</v>
      </c>
      <c r="G3162" s="247"/>
      <c r="H3162" s="248" t="s">
        <v>1</v>
      </c>
      <c r="I3162" s="250"/>
      <c r="J3162" s="247"/>
      <c r="K3162" s="247"/>
      <c r="L3162" s="251"/>
      <c r="M3162" s="252"/>
      <c r="N3162" s="253"/>
      <c r="O3162" s="253"/>
      <c r="P3162" s="253"/>
      <c r="Q3162" s="253"/>
      <c r="R3162" s="253"/>
      <c r="S3162" s="253"/>
      <c r="T3162" s="254"/>
      <c r="AT3162" s="255" t="s">
        <v>555</v>
      </c>
      <c r="AU3162" s="255" t="s">
        <v>87</v>
      </c>
      <c r="AV3162" s="15" t="s">
        <v>85</v>
      </c>
      <c r="AW3162" s="15" t="s">
        <v>32</v>
      </c>
      <c r="AX3162" s="15" t="s">
        <v>77</v>
      </c>
      <c r="AY3162" s="255" t="s">
        <v>209</v>
      </c>
    </row>
    <row r="3163" spans="2:51" s="13" customFormat="1">
      <c r="B3163" s="212"/>
      <c r="C3163" s="213"/>
      <c r="D3163" s="214" t="s">
        <v>555</v>
      </c>
      <c r="E3163" s="215" t="s">
        <v>1</v>
      </c>
      <c r="F3163" s="216" t="s">
        <v>3576</v>
      </c>
      <c r="G3163" s="213"/>
      <c r="H3163" s="217">
        <v>166.05</v>
      </c>
      <c r="I3163" s="218"/>
      <c r="J3163" s="213"/>
      <c r="K3163" s="213"/>
      <c r="L3163" s="219"/>
      <c r="M3163" s="220"/>
      <c r="N3163" s="221"/>
      <c r="O3163" s="221"/>
      <c r="P3163" s="221"/>
      <c r="Q3163" s="221"/>
      <c r="R3163" s="221"/>
      <c r="S3163" s="221"/>
      <c r="T3163" s="222"/>
      <c r="AT3163" s="223" t="s">
        <v>555</v>
      </c>
      <c r="AU3163" s="223" t="s">
        <v>87</v>
      </c>
      <c r="AV3163" s="13" t="s">
        <v>87</v>
      </c>
      <c r="AW3163" s="13" t="s">
        <v>32</v>
      </c>
      <c r="AX3163" s="13" t="s">
        <v>77</v>
      </c>
      <c r="AY3163" s="223" t="s">
        <v>209</v>
      </c>
    </row>
    <row r="3164" spans="2:51" s="15" customFormat="1">
      <c r="B3164" s="246"/>
      <c r="C3164" s="247"/>
      <c r="D3164" s="214" t="s">
        <v>555</v>
      </c>
      <c r="E3164" s="248" t="s">
        <v>1</v>
      </c>
      <c r="F3164" s="249" t="s">
        <v>3577</v>
      </c>
      <c r="G3164" s="247"/>
      <c r="H3164" s="248" t="s">
        <v>1</v>
      </c>
      <c r="I3164" s="250"/>
      <c r="J3164" s="247"/>
      <c r="K3164" s="247"/>
      <c r="L3164" s="251"/>
      <c r="M3164" s="252"/>
      <c r="N3164" s="253"/>
      <c r="O3164" s="253"/>
      <c r="P3164" s="253"/>
      <c r="Q3164" s="253"/>
      <c r="R3164" s="253"/>
      <c r="S3164" s="253"/>
      <c r="T3164" s="254"/>
      <c r="AT3164" s="255" t="s">
        <v>555</v>
      </c>
      <c r="AU3164" s="255" t="s">
        <v>87</v>
      </c>
      <c r="AV3164" s="15" t="s">
        <v>85</v>
      </c>
      <c r="AW3164" s="15" t="s">
        <v>32</v>
      </c>
      <c r="AX3164" s="15" t="s">
        <v>77</v>
      </c>
      <c r="AY3164" s="255" t="s">
        <v>209</v>
      </c>
    </row>
    <row r="3165" spans="2:51" s="13" customFormat="1">
      <c r="B3165" s="212"/>
      <c r="C3165" s="213"/>
      <c r="D3165" s="214" t="s">
        <v>555</v>
      </c>
      <c r="E3165" s="215" t="s">
        <v>1</v>
      </c>
      <c r="F3165" s="216" t="s">
        <v>3578</v>
      </c>
      <c r="G3165" s="213"/>
      <c r="H3165" s="217">
        <v>28.36</v>
      </c>
      <c r="I3165" s="218"/>
      <c r="J3165" s="213"/>
      <c r="K3165" s="213"/>
      <c r="L3165" s="219"/>
      <c r="M3165" s="220"/>
      <c r="N3165" s="221"/>
      <c r="O3165" s="221"/>
      <c r="P3165" s="221"/>
      <c r="Q3165" s="221"/>
      <c r="R3165" s="221"/>
      <c r="S3165" s="221"/>
      <c r="T3165" s="222"/>
      <c r="AT3165" s="223" t="s">
        <v>555</v>
      </c>
      <c r="AU3165" s="223" t="s">
        <v>87</v>
      </c>
      <c r="AV3165" s="13" t="s">
        <v>87</v>
      </c>
      <c r="AW3165" s="13" t="s">
        <v>32</v>
      </c>
      <c r="AX3165" s="13" t="s">
        <v>77</v>
      </c>
      <c r="AY3165" s="223" t="s">
        <v>209</v>
      </c>
    </row>
    <row r="3166" spans="2:51" s="15" customFormat="1">
      <c r="B3166" s="246"/>
      <c r="C3166" s="247"/>
      <c r="D3166" s="214" t="s">
        <v>555</v>
      </c>
      <c r="E3166" s="248" t="s">
        <v>1</v>
      </c>
      <c r="F3166" s="249" t="s">
        <v>3579</v>
      </c>
      <c r="G3166" s="247"/>
      <c r="H3166" s="248" t="s">
        <v>1</v>
      </c>
      <c r="I3166" s="250"/>
      <c r="J3166" s="247"/>
      <c r="K3166" s="247"/>
      <c r="L3166" s="251"/>
      <c r="M3166" s="252"/>
      <c r="N3166" s="253"/>
      <c r="O3166" s="253"/>
      <c r="P3166" s="253"/>
      <c r="Q3166" s="253"/>
      <c r="R3166" s="253"/>
      <c r="S3166" s="253"/>
      <c r="T3166" s="254"/>
      <c r="AT3166" s="255" t="s">
        <v>555</v>
      </c>
      <c r="AU3166" s="255" t="s">
        <v>87</v>
      </c>
      <c r="AV3166" s="15" t="s">
        <v>85</v>
      </c>
      <c r="AW3166" s="15" t="s">
        <v>32</v>
      </c>
      <c r="AX3166" s="15" t="s">
        <v>77</v>
      </c>
      <c r="AY3166" s="255" t="s">
        <v>209</v>
      </c>
    </row>
    <row r="3167" spans="2:51" s="13" customFormat="1">
      <c r="B3167" s="212"/>
      <c r="C3167" s="213"/>
      <c r="D3167" s="214" t="s">
        <v>555</v>
      </c>
      <c r="E3167" s="215" t="s">
        <v>1</v>
      </c>
      <c r="F3167" s="216" t="s">
        <v>3580</v>
      </c>
      <c r="G3167" s="213"/>
      <c r="H3167" s="217">
        <v>29.2</v>
      </c>
      <c r="I3167" s="218"/>
      <c r="J3167" s="213"/>
      <c r="K3167" s="213"/>
      <c r="L3167" s="219"/>
      <c r="M3167" s="220"/>
      <c r="N3167" s="221"/>
      <c r="O3167" s="221"/>
      <c r="P3167" s="221"/>
      <c r="Q3167" s="221"/>
      <c r="R3167" s="221"/>
      <c r="S3167" s="221"/>
      <c r="T3167" s="222"/>
      <c r="AT3167" s="223" t="s">
        <v>555</v>
      </c>
      <c r="AU3167" s="223" t="s">
        <v>87</v>
      </c>
      <c r="AV3167" s="13" t="s">
        <v>87</v>
      </c>
      <c r="AW3167" s="13" t="s">
        <v>32</v>
      </c>
      <c r="AX3167" s="13" t="s">
        <v>77</v>
      </c>
      <c r="AY3167" s="223" t="s">
        <v>209</v>
      </c>
    </row>
    <row r="3168" spans="2:51" s="15" customFormat="1">
      <c r="B3168" s="246"/>
      <c r="C3168" s="247"/>
      <c r="D3168" s="214" t="s">
        <v>555</v>
      </c>
      <c r="E3168" s="248" t="s">
        <v>1</v>
      </c>
      <c r="F3168" s="249" t="s">
        <v>3581</v>
      </c>
      <c r="G3168" s="247"/>
      <c r="H3168" s="248" t="s">
        <v>1</v>
      </c>
      <c r="I3168" s="250"/>
      <c r="J3168" s="247"/>
      <c r="K3168" s="247"/>
      <c r="L3168" s="251"/>
      <c r="M3168" s="252"/>
      <c r="N3168" s="253"/>
      <c r="O3168" s="253"/>
      <c r="P3168" s="253"/>
      <c r="Q3168" s="253"/>
      <c r="R3168" s="253"/>
      <c r="S3168" s="253"/>
      <c r="T3168" s="254"/>
      <c r="AT3168" s="255" t="s">
        <v>555</v>
      </c>
      <c r="AU3168" s="255" t="s">
        <v>87</v>
      </c>
      <c r="AV3168" s="15" t="s">
        <v>85</v>
      </c>
      <c r="AW3168" s="15" t="s">
        <v>32</v>
      </c>
      <c r="AX3168" s="15" t="s">
        <v>77</v>
      </c>
      <c r="AY3168" s="255" t="s">
        <v>209</v>
      </c>
    </row>
    <row r="3169" spans="2:51" s="13" customFormat="1">
      <c r="B3169" s="212"/>
      <c r="C3169" s="213"/>
      <c r="D3169" s="214" t="s">
        <v>555</v>
      </c>
      <c r="E3169" s="215" t="s">
        <v>1</v>
      </c>
      <c r="F3169" s="216" t="s">
        <v>3580</v>
      </c>
      <c r="G3169" s="213"/>
      <c r="H3169" s="217">
        <v>29.2</v>
      </c>
      <c r="I3169" s="218"/>
      <c r="J3169" s="213"/>
      <c r="K3169" s="213"/>
      <c r="L3169" s="219"/>
      <c r="M3169" s="220"/>
      <c r="N3169" s="221"/>
      <c r="O3169" s="221"/>
      <c r="P3169" s="221"/>
      <c r="Q3169" s="221"/>
      <c r="R3169" s="221"/>
      <c r="S3169" s="221"/>
      <c r="T3169" s="222"/>
      <c r="AT3169" s="223" t="s">
        <v>555</v>
      </c>
      <c r="AU3169" s="223" t="s">
        <v>87</v>
      </c>
      <c r="AV3169" s="13" t="s">
        <v>87</v>
      </c>
      <c r="AW3169" s="13" t="s">
        <v>32</v>
      </c>
      <c r="AX3169" s="13" t="s">
        <v>77</v>
      </c>
      <c r="AY3169" s="223" t="s">
        <v>209</v>
      </c>
    </row>
    <row r="3170" spans="2:51" s="15" customFormat="1">
      <c r="B3170" s="246"/>
      <c r="C3170" s="247"/>
      <c r="D3170" s="214" t="s">
        <v>555</v>
      </c>
      <c r="E3170" s="248" t="s">
        <v>1</v>
      </c>
      <c r="F3170" s="249" t="s">
        <v>3582</v>
      </c>
      <c r="G3170" s="247"/>
      <c r="H3170" s="248" t="s">
        <v>1</v>
      </c>
      <c r="I3170" s="250"/>
      <c r="J3170" s="247"/>
      <c r="K3170" s="247"/>
      <c r="L3170" s="251"/>
      <c r="M3170" s="252"/>
      <c r="N3170" s="253"/>
      <c r="O3170" s="253"/>
      <c r="P3170" s="253"/>
      <c r="Q3170" s="253"/>
      <c r="R3170" s="253"/>
      <c r="S3170" s="253"/>
      <c r="T3170" s="254"/>
      <c r="AT3170" s="255" t="s">
        <v>555</v>
      </c>
      <c r="AU3170" s="255" t="s">
        <v>87</v>
      </c>
      <c r="AV3170" s="15" t="s">
        <v>85</v>
      </c>
      <c r="AW3170" s="15" t="s">
        <v>32</v>
      </c>
      <c r="AX3170" s="15" t="s">
        <v>77</v>
      </c>
      <c r="AY3170" s="255" t="s">
        <v>209</v>
      </c>
    </row>
    <row r="3171" spans="2:51" s="13" customFormat="1">
      <c r="B3171" s="212"/>
      <c r="C3171" s="213"/>
      <c r="D3171" s="214" t="s">
        <v>555</v>
      </c>
      <c r="E3171" s="215" t="s">
        <v>1</v>
      </c>
      <c r="F3171" s="216" t="s">
        <v>2246</v>
      </c>
      <c r="G3171" s="213"/>
      <c r="H3171" s="217">
        <v>29.16</v>
      </c>
      <c r="I3171" s="218"/>
      <c r="J3171" s="213"/>
      <c r="K3171" s="213"/>
      <c r="L3171" s="219"/>
      <c r="M3171" s="220"/>
      <c r="N3171" s="221"/>
      <c r="O3171" s="221"/>
      <c r="P3171" s="221"/>
      <c r="Q3171" s="221"/>
      <c r="R3171" s="221"/>
      <c r="S3171" s="221"/>
      <c r="T3171" s="222"/>
      <c r="AT3171" s="223" t="s">
        <v>555</v>
      </c>
      <c r="AU3171" s="223" t="s">
        <v>87</v>
      </c>
      <c r="AV3171" s="13" t="s">
        <v>87</v>
      </c>
      <c r="AW3171" s="13" t="s">
        <v>32</v>
      </c>
      <c r="AX3171" s="13" t="s">
        <v>77</v>
      </c>
      <c r="AY3171" s="223" t="s">
        <v>209</v>
      </c>
    </row>
    <row r="3172" spans="2:51" s="15" customFormat="1">
      <c r="B3172" s="246"/>
      <c r="C3172" s="247"/>
      <c r="D3172" s="214" t="s">
        <v>555</v>
      </c>
      <c r="E3172" s="248" t="s">
        <v>1</v>
      </c>
      <c r="F3172" s="249" t="s">
        <v>3583</v>
      </c>
      <c r="G3172" s="247"/>
      <c r="H3172" s="248" t="s">
        <v>1</v>
      </c>
      <c r="I3172" s="250"/>
      <c r="J3172" s="247"/>
      <c r="K3172" s="247"/>
      <c r="L3172" s="251"/>
      <c r="M3172" s="252"/>
      <c r="N3172" s="253"/>
      <c r="O3172" s="253"/>
      <c r="P3172" s="253"/>
      <c r="Q3172" s="253"/>
      <c r="R3172" s="253"/>
      <c r="S3172" s="253"/>
      <c r="T3172" s="254"/>
      <c r="AT3172" s="255" t="s">
        <v>555</v>
      </c>
      <c r="AU3172" s="255" t="s">
        <v>87</v>
      </c>
      <c r="AV3172" s="15" t="s">
        <v>85</v>
      </c>
      <c r="AW3172" s="15" t="s">
        <v>32</v>
      </c>
      <c r="AX3172" s="15" t="s">
        <v>77</v>
      </c>
      <c r="AY3172" s="255" t="s">
        <v>209</v>
      </c>
    </row>
    <row r="3173" spans="2:51" s="13" customFormat="1">
      <c r="B3173" s="212"/>
      <c r="C3173" s="213"/>
      <c r="D3173" s="214" t="s">
        <v>555</v>
      </c>
      <c r="E3173" s="215" t="s">
        <v>1</v>
      </c>
      <c r="F3173" s="216" t="s">
        <v>2251</v>
      </c>
      <c r="G3173" s="213"/>
      <c r="H3173" s="217">
        <v>29.58</v>
      </c>
      <c r="I3173" s="218"/>
      <c r="J3173" s="213"/>
      <c r="K3173" s="213"/>
      <c r="L3173" s="219"/>
      <c r="M3173" s="220"/>
      <c r="N3173" s="221"/>
      <c r="O3173" s="221"/>
      <c r="P3173" s="221"/>
      <c r="Q3173" s="221"/>
      <c r="R3173" s="221"/>
      <c r="S3173" s="221"/>
      <c r="T3173" s="222"/>
      <c r="AT3173" s="223" t="s">
        <v>555</v>
      </c>
      <c r="AU3173" s="223" t="s">
        <v>87</v>
      </c>
      <c r="AV3173" s="13" t="s">
        <v>87</v>
      </c>
      <c r="AW3173" s="13" t="s">
        <v>32</v>
      </c>
      <c r="AX3173" s="13" t="s">
        <v>77</v>
      </c>
      <c r="AY3173" s="223" t="s">
        <v>209</v>
      </c>
    </row>
    <row r="3174" spans="2:51" s="15" customFormat="1">
      <c r="B3174" s="246"/>
      <c r="C3174" s="247"/>
      <c r="D3174" s="214" t="s">
        <v>555</v>
      </c>
      <c r="E3174" s="248" t="s">
        <v>1</v>
      </c>
      <c r="F3174" s="249" t="s">
        <v>3584</v>
      </c>
      <c r="G3174" s="247"/>
      <c r="H3174" s="248" t="s">
        <v>1</v>
      </c>
      <c r="I3174" s="250"/>
      <c r="J3174" s="247"/>
      <c r="K3174" s="247"/>
      <c r="L3174" s="251"/>
      <c r="M3174" s="252"/>
      <c r="N3174" s="253"/>
      <c r="O3174" s="253"/>
      <c r="P3174" s="253"/>
      <c r="Q3174" s="253"/>
      <c r="R3174" s="253"/>
      <c r="S3174" s="253"/>
      <c r="T3174" s="254"/>
      <c r="AT3174" s="255" t="s">
        <v>555</v>
      </c>
      <c r="AU3174" s="255" t="s">
        <v>87</v>
      </c>
      <c r="AV3174" s="15" t="s">
        <v>85</v>
      </c>
      <c r="AW3174" s="15" t="s">
        <v>32</v>
      </c>
      <c r="AX3174" s="15" t="s">
        <v>77</v>
      </c>
      <c r="AY3174" s="255" t="s">
        <v>209</v>
      </c>
    </row>
    <row r="3175" spans="2:51" s="13" customFormat="1">
      <c r="B3175" s="212"/>
      <c r="C3175" s="213"/>
      <c r="D3175" s="214" t="s">
        <v>555</v>
      </c>
      <c r="E3175" s="215" t="s">
        <v>1</v>
      </c>
      <c r="F3175" s="216" t="s">
        <v>2236</v>
      </c>
      <c r="G3175" s="213"/>
      <c r="H3175" s="217">
        <v>29.28</v>
      </c>
      <c r="I3175" s="218"/>
      <c r="J3175" s="213"/>
      <c r="K3175" s="213"/>
      <c r="L3175" s="219"/>
      <c r="M3175" s="220"/>
      <c r="N3175" s="221"/>
      <c r="O3175" s="221"/>
      <c r="P3175" s="221"/>
      <c r="Q3175" s="221"/>
      <c r="R3175" s="221"/>
      <c r="S3175" s="221"/>
      <c r="T3175" s="222"/>
      <c r="AT3175" s="223" t="s">
        <v>555</v>
      </c>
      <c r="AU3175" s="223" t="s">
        <v>87</v>
      </c>
      <c r="AV3175" s="13" t="s">
        <v>87</v>
      </c>
      <c r="AW3175" s="13" t="s">
        <v>32</v>
      </c>
      <c r="AX3175" s="13" t="s">
        <v>77</v>
      </c>
      <c r="AY3175" s="223" t="s">
        <v>209</v>
      </c>
    </row>
    <row r="3176" spans="2:51" s="15" customFormat="1">
      <c r="B3176" s="246"/>
      <c r="C3176" s="247"/>
      <c r="D3176" s="214" t="s">
        <v>555</v>
      </c>
      <c r="E3176" s="248" t="s">
        <v>1</v>
      </c>
      <c r="F3176" s="249" t="s">
        <v>3585</v>
      </c>
      <c r="G3176" s="247"/>
      <c r="H3176" s="248" t="s">
        <v>1</v>
      </c>
      <c r="I3176" s="250"/>
      <c r="J3176" s="247"/>
      <c r="K3176" s="247"/>
      <c r="L3176" s="251"/>
      <c r="M3176" s="252"/>
      <c r="N3176" s="253"/>
      <c r="O3176" s="253"/>
      <c r="P3176" s="253"/>
      <c r="Q3176" s="253"/>
      <c r="R3176" s="253"/>
      <c r="S3176" s="253"/>
      <c r="T3176" s="254"/>
      <c r="AT3176" s="255" t="s">
        <v>555</v>
      </c>
      <c r="AU3176" s="255" t="s">
        <v>87</v>
      </c>
      <c r="AV3176" s="15" t="s">
        <v>85</v>
      </c>
      <c r="AW3176" s="15" t="s">
        <v>32</v>
      </c>
      <c r="AX3176" s="15" t="s">
        <v>77</v>
      </c>
      <c r="AY3176" s="255" t="s">
        <v>209</v>
      </c>
    </row>
    <row r="3177" spans="2:51" s="13" customFormat="1">
      <c r="B3177" s="212"/>
      <c r="C3177" s="213"/>
      <c r="D3177" s="214" t="s">
        <v>555</v>
      </c>
      <c r="E3177" s="215" t="s">
        <v>1</v>
      </c>
      <c r="F3177" s="216" t="s">
        <v>2236</v>
      </c>
      <c r="G3177" s="213"/>
      <c r="H3177" s="217">
        <v>29.28</v>
      </c>
      <c r="I3177" s="218"/>
      <c r="J3177" s="213"/>
      <c r="K3177" s="213"/>
      <c r="L3177" s="219"/>
      <c r="M3177" s="220"/>
      <c r="N3177" s="221"/>
      <c r="O3177" s="221"/>
      <c r="P3177" s="221"/>
      <c r="Q3177" s="221"/>
      <c r="R3177" s="221"/>
      <c r="S3177" s="221"/>
      <c r="T3177" s="222"/>
      <c r="AT3177" s="223" t="s">
        <v>555</v>
      </c>
      <c r="AU3177" s="223" t="s">
        <v>87</v>
      </c>
      <c r="AV3177" s="13" t="s">
        <v>87</v>
      </c>
      <c r="AW3177" s="13" t="s">
        <v>32</v>
      </c>
      <c r="AX3177" s="13" t="s">
        <v>77</v>
      </c>
      <c r="AY3177" s="223" t="s">
        <v>209</v>
      </c>
    </row>
    <row r="3178" spans="2:51" s="15" customFormat="1">
      <c r="B3178" s="246"/>
      <c r="C3178" s="247"/>
      <c r="D3178" s="214" t="s">
        <v>555</v>
      </c>
      <c r="E3178" s="248" t="s">
        <v>1</v>
      </c>
      <c r="F3178" s="249" t="s">
        <v>3586</v>
      </c>
      <c r="G3178" s="247"/>
      <c r="H3178" s="248" t="s">
        <v>1</v>
      </c>
      <c r="I3178" s="250"/>
      <c r="J3178" s="247"/>
      <c r="K3178" s="247"/>
      <c r="L3178" s="251"/>
      <c r="M3178" s="252"/>
      <c r="N3178" s="253"/>
      <c r="O3178" s="253"/>
      <c r="P3178" s="253"/>
      <c r="Q3178" s="253"/>
      <c r="R3178" s="253"/>
      <c r="S3178" s="253"/>
      <c r="T3178" s="254"/>
      <c r="AT3178" s="255" t="s">
        <v>555</v>
      </c>
      <c r="AU3178" s="255" t="s">
        <v>87</v>
      </c>
      <c r="AV3178" s="15" t="s">
        <v>85</v>
      </c>
      <c r="AW3178" s="15" t="s">
        <v>32</v>
      </c>
      <c r="AX3178" s="15" t="s">
        <v>77</v>
      </c>
      <c r="AY3178" s="255" t="s">
        <v>209</v>
      </c>
    </row>
    <row r="3179" spans="2:51" s="13" customFormat="1">
      <c r="B3179" s="212"/>
      <c r="C3179" s="213"/>
      <c r="D3179" s="214" t="s">
        <v>555</v>
      </c>
      <c r="E3179" s="215" t="s">
        <v>1</v>
      </c>
      <c r="F3179" s="216" t="s">
        <v>2236</v>
      </c>
      <c r="G3179" s="213"/>
      <c r="H3179" s="217">
        <v>29.28</v>
      </c>
      <c r="I3179" s="218"/>
      <c r="J3179" s="213"/>
      <c r="K3179" s="213"/>
      <c r="L3179" s="219"/>
      <c r="M3179" s="220"/>
      <c r="N3179" s="221"/>
      <c r="O3179" s="221"/>
      <c r="P3179" s="221"/>
      <c r="Q3179" s="221"/>
      <c r="R3179" s="221"/>
      <c r="S3179" s="221"/>
      <c r="T3179" s="222"/>
      <c r="AT3179" s="223" t="s">
        <v>555</v>
      </c>
      <c r="AU3179" s="223" t="s">
        <v>87</v>
      </c>
      <c r="AV3179" s="13" t="s">
        <v>87</v>
      </c>
      <c r="AW3179" s="13" t="s">
        <v>32</v>
      </c>
      <c r="AX3179" s="13" t="s">
        <v>77</v>
      </c>
      <c r="AY3179" s="223" t="s">
        <v>209</v>
      </c>
    </row>
    <row r="3180" spans="2:51" s="15" customFormat="1">
      <c r="B3180" s="246"/>
      <c r="C3180" s="247"/>
      <c r="D3180" s="214" t="s">
        <v>555</v>
      </c>
      <c r="E3180" s="248" t="s">
        <v>1</v>
      </c>
      <c r="F3180" s="249" t="s">
        <v>3587</v>
      </c>
      <c r="G3180" s="247"/>
      <c r="H3180" s="248" t="s">
        <v>1</v>
      </c>
      <c r="I3180" s="250"/>
      <c r="J3180" s="247"/>
      <c r="K3180" s="247"/>
      <c r="L3180" s="251"/>
      <c r="M3180" s="252"/>
      <c r="N3180" s="253"/>
      <c r="O3180" s="253"/>
      <c r="P3180" s="253"/>
      <c r="Q3180" s="253"/>
      <c r="R3180" s="253"/>
      <c r="S3180" s="253"/>
      <c r="T3180" s="254"/>
      <c r="AT3180" s="255" t="s">
        <v>555</v>
      </c>
      <c r="AU3180" s="255" t="s">
        <v>87</v>
      </c>
      <c r="AV3180" s="15" t="s">
        <v>85</v>
      </c>
      <c r="AW3180" s="15" t="s">
        <v>32</v>
      </c>
      <c r="AX3180" s="15" t="s">
        <v>77</v>
      </c>
      <c r="AY3180" s="255" t="s">
        <v>209</v>
      </c>
    </row>
    <row r="3181" spans="2:51" s="13" customFormat="1">
      <c r="B3181" s="212"/>
      <c r="C3181" s="213"/>
      <c r="D3181" s="214" t="s">
        <v>555</v>
      </c>
      <c r="E3181" s="215" t="s">
        <v>1</v>
      </c>
      <c r="F3181" s="216" t="s">
        <v>3588</v>
      </c>
      <c r="G3181" s="213"/>
      <c r="H3181" s="217">
        <v>48.16</v>
      </c>
      <c r="I3181" s="218"/>
      <c r="J3181" s="213"/>
      <c r="K3181" s="213"/>
      <c r="L3181" s="219"/>
      <c r="M3181" s="220"/>
      <c r="N3181" s="221"/>
      <c r="O3181" s="221"/>
      <c r="P3181" s="221"/>
      <c r="Q3181" s="221"/>
      <c r="R3181" s="221"/>
      <c r="S3181" s="221"/>
      <c r="T3181" s="222"/>
      <c r="AT3181" s="223" t="s">
        <v>555</v>
      </c>
      <c r="AU3181" s="223" t="s">
        <v>87</v>
      </c>
      <c r="AV3181" s="13" t="s">
        <v>87</v>
      </c>
      <c r="AW3181" s="13" t="s">
        <v>32</v>
      </c>
      <c r="AX3181" s="13" t="s">
        <v>77</v>
      </c>
      <c r="AY3181" s="223" t="s">
        <v>209</v>
      </c>
    </row>
    <row r="3182" spans="2:51" s="15" customFormat="1">
      <c r="B3182" s="246"/>
      <c r="C3182" s="247"/>
      <c r="D3182" s="214" t="s">
        <v>555</v>
      </c>
      <c r="E3182" s="248" t="s">
        <v>1</v>
      </c>
      <c r="F3182" s="249" t="s">
        <v>3589</v>
      </c>
      <c r="G3182" s="247"/>
      <c r="H3182" s="248" t="s">
        <v>1</v>
      </c>
      <c r="I3182" s="250"/>
      <c r="J3182" s="247"/>
      <c r="K3182" s="247"/>
      <c r="L3182" s="251"/>
      <c r="M3182" s="252"/>
      <c r="N3182" s="253"/>
      <c r="O3182" s="253"/>
      <c r="P3182" s="253"/>
      <c r="Q3182" s="253"/>
      <c r="R3182" s="253"/>
      <c r="S3182" s="253"/>
      <c r="T3182" s="254"/>
      <c r="AT3182" s="255" t="s">
        <v>555</v>
      </c>
      <c r="AU3182" s="255" t="s">
        <v>87</v>
      </c>
      <c r="AV3182" s="15" t="s">
        <v>85</v>
      </c>
      <c r="AW3182" s="15" t="s">
        <v>32</v>
      </c>
      <c r="AX3182" s="15" t="s">
        <v>77</v>
      </c>
      <c r="AY3182" s="255" t="s">
        <v>209</v>
      </c>
    </row>
    <row r="3183" spans="2:51" s="13" customFormat="1">
      <c r="B3183" s="212"/>
      <c r="C3183" s="213"/>
      <c r="D3183" s="214" t="s">
        <v>555</v>
      </c>
      <c r="E3183" s="215" t="s">
        <v>1</v>
      </c>
      <c r="F3183" s="216" t="s">
        <v>2275</v>
      </c>
      <c r="G3183" s="213"/>
      <c r="H3183" s="217">
        <v>14.03</v>
      </c>
      <c r="I3183" s="218"/>
      <c r="J3183" s="213"/>
      <c r="K3183" s="213"/>
      <c r="L3183" s="219"/>
      <c r="M3183" s="220"/>
      <c r="N3183" s="221"/>
      <c r="O3183" s="221"/>
      <c r="P3183" s="221"/>
      <c r="Q3183" s="221"/>
      <c r="R3183" s="221"/>
      <c r="S3183" s="221"/>
      <c r="T3183" s="222"/>
      <c r="AT3183" s="223" t="s">
        <v>555</v>
      </c>
      <c r="AU3183" s="223" t="s">
        <v>87</v>
      </c>
      <c r="AV3183" s="13" t="s">
        <v>87</v>
      </c>
      <c r="AW3183" s="13" t="s">
        <v>32</v>
      </c>
      <c r="AX3183" s="13" t="s">
        <v>77</v>
      </c>
      <c r="AY3183" s="223" t="s">
        <v>209</v>
      </c>
    </row>
    <row r="3184" spans="2:51" s="15" customFormat="1">
      <c r="B3184" s="246"/>
      <c r="C3184" s="247"/>
      <c r="D3184" s="214" t="s">
        <v>555</v>
      </c>
      <c r="E3184" s="248" t="s">
        <v>1</v>
      </c>
      <c r="F3184" s="249" t="s">
        <v>3590</v>
      </c>
      <c r="G3184" s="247"/>
      <c r="H3184" s="248" t="s">
        <v>1</v>
      </c>
      <c r="I3184" s="250"/>
      <c r="J3184" s="247"/>
      <c r="K3184" s="247"/>
      <c r="L3184" s="251"/>
      <c r="M3184" s="252"/>
      <c r="N3184" s="253"/>
      <c r="O3184" s="253"/>
      <c r="P3184" s="253"/>
      <c r="Q3184" s="253"/>
      <c r="R3184" s="253"/>
      <c r="S3184" s="253"/>
      <c r="T3184" s="254"/>
      <c r="AT3184" s="255" t="s">
        <v>555</v>
      </c>
      <c r="AU3184" s="255" t="s">
        <v>87</v>
      </c>
      <c r="AV3184" s="15" t="s">
        <v>85</v>
      </c>
      <c r="AW3184" s="15" t="s">
        <v>32</v>
      </c>
      <c r="AX3184" s="15" t="s">
        <v>77</v>
      </c>
      <c r="AY3184" s="255" t="s">
        <v>209</v>
      </c>
    </row>
    <row r="3185" spans="2:51" s="13" customFormat="1">
      <c r="B3185" s="212"/>
      <c r="C3185" s="213"/>
      <c r="D3185" s="214" t="s">
        <v>555</v>
      </c>
      <c r="E3185" s="215" t="s">
        <v>1</v>
      </c>
      <c r="F3185" s="216" t="s">
        <v>2275</v>
      </c>
      <c r="G3185" s="213"/>
      <c r="H3185" s="217">
        <v>14.03</v>
      </c>
      <c r="I3185" s="218"/>
      <c r="J3185" s="213"/>
      <c r="K3185" s="213"/>
      <c r="L3185" s="219"/>
      <c r="M3185" s="220"/>
      <c r="N3185" s="221"/>
      <c r="O3185" s="221"/>
      <c r="P3185" s="221"/>
      <c r="Q3185" s="221"/>
      <c r="R3185" s="221"/>
      <c r="S3185" s="221"/>
      <c r="T3185" s="222"/>
      <c r="AT3185" s="223" t="s">
        <v>555</v>
      </c>
      <c r="AU3185" s="223" t="s">
        <v>87</v>
      </c>
      <c r="AV3185" s="13" t="s">
        <v>87</v>
      </c>
      <c r="AW3185" s="13" t="s">
        <v>32</v>
      </c>
      <c r="AX3185" s="13" t="s">
        <v>77</v>
      </c>
      <c r="AY3185" s="223" t="s">
        <v>209</v>
      </c>
    </row>
    <row r="3186" spans="2:51" s="15" customFormat="1">
      <c r="B3186" s="246"/>
      <c r="C3186" s="247"/>
      <c r="D3186" s="214" t="s">
        <v>555</v>
      </c>
      <c r="E3186" s="248" t="s">
        <v>1</v>
      </c>
      <c r="F3186" s="249" t="s">
        <v>3591</v>
      </c>
      <c r="G3186" s="247"/>
      <c r="H3186" s="248" t="s">
        <v>1</v>
      </c>
      <c r="I3186" s="250"/>
      <c r="J3186" s="247"/>
      <c r="K3186" s="247"/>
      <c r="L3186" s="251"/>
      <c r="M3186" s="252"/>
      <c r="N3186" s="253"/>
      <c r="O3186" s="253"/>
      <c r="P3186" s="253"/>
      <c r="Q3186" s="253"/>
      <c r="R3186" s="253"/>
      <c r="S3186" s="253"/>
      <c r="T3186" s="254"/>
      <c r="AT3186" s="255" t="s">
        <v>555</v>
      </c>
      <c r="AU3186" s="255" t="s">
        <v>87</v>
      </c>
      <c r="AV3186" s="15" t="s">
        <v>85</v>
      </c>
      <c r="AW3186" s="15" t="s">
        <v>32</v>
      </c>
      <c r="AX3186" s="15" t="s">
        <v>77</v>
      </c>
      <c r="AY3186" s="255" t="s">
        <v>209</v>
      </c>
    </row>
    <row r="3187" spans="2:51" s="13" customFormat="1">
      <c r="B3187" s="212"/>
      <c r="C3187" s="213"/>
      <c r="D3187" s="214" t="s">
        <v>555</v>
      </c>
      <c r="E3187" s="215" t="s">
        <v>1</v>
      </c>
      <c r="F3187" s="216" t="s">
        <v>2275</v>
      </c>
      <c r="G3187" s="213"/>
      <c r="H3187" s="217">
        <v>14.03</v>
      </c>
      <c r="I3187" s="218"/>
      <c r="J3187" s="213"/>
      <c r="K3187" s="213"/>
      <c r="L3187" s="219"/>
      <c r="M3187" s="220"/>
      <c r="N3187" s="221"/>
      <c r="O3187" s="221"/>
      <c r="P3187" s="221"/>
      <c r="Q3187" s="221"/>
      <c r="R3187" s="221"/>
      <c r="S3187" s="221"/>
      <c r="T3187" s="222"/>
      <c r="AT3187" s="223" t="s">
        <v>555</v>
      </c>
      <c r="AU3187" s="223" t="s">
        <v>87</v>
      </c>
      <c r="AV3187" s="13" t="s">
        <v>87</v>
      </c>
      <c r="AW3187" s="13" t="s">
        <v>32</v>
      </c>
      <c r="AX3187" s="13" t="s">
        <v>77</v>
      </c>
      <c r="AY3187" s="223" t="s">
        <v>209</v>
      </c>
    </row>
    <row r="3188" spans="2:51" s="15" customFormat="1">
      <c r="B3188" s="246"/>
      <c r="C3188" s="247"/>
      <c r="D3188" s="214" t="s">
        <v>555</v>
      </c>
      <c r="E3188" s="248" t="s">
        <v>1</v>
      </c>
      <c r="F3188" s="249" t="s">
        <v>3592</v>
      </c>
      <c r="G3188" s="247"/>
      <c r="H3188" s="248" t="s">
        <v>1</v>
      </c>
      <c r="I3188" s="250"/>
      <c r="J3188" s="247"/>
      <c r="K3188" s="247"/>
      <c r="L3188" s="251"/>
      <c r="M3188" s="252"/>
      <c r="N3188" s="253"/>
      <c r="O3188" s="253"/>
      <c r="P3188" s="253"/>
      <c r="Q3188" s="253"/>
      <c r="R3188" s="253"/>
      <c r="S3188" s="253"/>
      <c r="T3188" s="254"/>
      <c r="AT3188" s="255" t="s">
        <v>555</v>
      </c>
      <c r="AU3188" s="255" t="s">
        <v>87</v>
      </c>
      <c r="AV3188" s="15" t="s">
        <v>85</v>
      </c>
      <c r="AW3188" s="15" t="s">
        <v>32</v>
      </c>
      <c r="AX3188" s="15" t="s">
        <v>77</v>
      </c>
      <c r="AY3188" s="255" t="s">
        <v>209</v>
      </c>
    </row>
    <row r="3189" spans="2:51" s="13" customFormat="1">
      <c r="B3189" s="212"/>
      <c r="C3189" s="213"/>
      <c r="D3189" s="214" t="s">
        <v>555</v>
      </c>
      <c r="E3189" s="215" t="s">
        <v>1</v>
      </c>
      <c r="F3189" s="216" t="s">
        <v>1680</v>
      </c>
      <c r="G3189" s="213"/>
      <c r="H3189" s="217">
        <v>9.6199999999999992</v>
      </c>
      <c r="I3189" s="218"/>
      <c r="J3189" s="213"/>
      <c r="K3189" s="213"/>
      <c r="L3189" s="219"/>
      <c r="M3189" s="220"/>
      <c r="N3189" s="221"/>
      <c r="O3189" s="221"/>
      <c r="P3189" s="221"/>
      <c r="Q3189" s="221"/>
      <c r="R3189" s="221"/>
      <c r="S3189" s="221"/>
      <c r="T3189" s="222"/>
      <c r="AT3189" s="223" t="s">
        <v>555</v>
      </c>
      <c r="AU3189" s="223" t="s">
        <v>87</v>
      </c>
      <c r="AV3189" s="13" t="s">
        <v>87</v>
      </c>
      <c r="AW3189" s="13" t="s">
        <v>32</v>
      </c>
      <c r="AX3189" s="13" t="s">
        <v>77</v>
      </c>
      <c r="AY3189" s="223" t="s">
        <v>209</v>
      </c>
    </row>
    <row r="3190" spans="2:51" s="15" customFormat="1">
      <c r="B3190" s="246"/>
      <c r="C3190" s="247"/>
      <c r="D3190" s="214" t="s">
        <v>555</v>
      </c>
      <c r="E3190" s="248" t="s">
        <v>1</v>
      </c>
      <c r="F3190" s="249" t="s">
        <v>3593</v>
      </c>
      <c r="G3190" s="247"/>
      <c r="H3190" s="248" t="s">
        <v>1</v>
      </c>
      <c r="I3190" s="250"/>
      <c r="J3190" s="247"/>
      <c r="K3190" s="247"/>
      <c r="L3190" s="251"/>
      <c r="M3190" s="252"/>
      <c r="N3190" s="253"/>
      <c r="O3190" s="253"/>
      <c r="P3190" s="253"/>
      <c r="Q3190" s="253"/>
      <c r="R3190" s="253"/>
      <c r="S3190" s="253"/>
      <c r="T3190" s="254"/>
      <c r="AT3190" s="255" t="s">
        <v>555</v>
      </c>
      <c r="AU3190" s="255" t="s">
        <v>87</v>
      </c>
      <c r="AV3190" s="15" t="s">
        <v>85</v>
      </c>
      <c r="AW3190" s="15" t="s">
        <v>32</v>
      </c>
      <c r="AX3190" s="15" t="s">
        <v>77</v>
      </c>
      <c r="AY3190" s="255" t="s">
        <v>209</v>
      </c>
    </row>
    <row r="3191" spans="2:51" s="13" customFormat="1">
      <c r="B3191" s="212"/>
      <c r="C3191" s="213"/>
      <c r="D3191" s="214" t="s">
        <v>555</v>
      </c>
      <c r="E3191" s="215" t="s">
        <v>1</v>
      </c>
      <c r="F3191" s="216" t="s">
        <v>2288</v>
      </c>
      <c r="G3191" s="213"/>
      <c r="H3191" s="217">
        <v>30.92</v>
      </c>
      <c r="I3191" s="218"/>
      <c r="J3191" s="213"/>
      <c r="K3191" s="213"/>
      <c r="L3191" s="219"/>
      <c r="M3191" s="220"/>
      <c r="N3191" s="221"/>
      <c r="O3191" s="221"/>
      <c r="P3191" s="221"/>
      <c r="Q3191" s="221"/>
      <c r="R3191" s="221"/>
      <c r="S3191" s="221"/>
      <c r="T3191" s="222"/>
      <c r="AT3191" s="223" t="s">
        <v>555</v>
      </c>
      <c r="AU3191" s="223" t="s">
        <v>87</v>
      </c>
      <c r="AV3191" s="13" t="s">
        <v>87</v>
      </c>
      <c r="AW3191" s="13" t="s">
        <v>32</v>
      </c>
      <c r="AX3191" s="13" t="s">
        <v>77</v>
      </c>
      <c r="AY3191" s="223" t="s">
        <v>209</v>
      </c>
    </row>
    <row r="3192" spans="2:51" s="15" customFormat="1">
      <c r="B3192" s="246"/>
      <c r="C3192" s="247"/>
      <c r="D3192" s="214" t="s">
        <v>555</v>
      </c>
      <c r="E3192" s="248" t="s">
        <v>1</v>
      </c>
      <c r="F3192" s="249" t="s">
        <v>3594</v>
      </c>
      <c r="G3192" s="247"/>
      <c r="H3192" s="248" t="s">
        <v>1</v>
      </c>
      <c r="I3192" s="250"/>
      <c r="J3192" s="247"/>
      <c r="K3192" s="247"/>
      <c r="L3192" s="251"/>
      <c r="M3192" s="252"/>
      <c r="N3192" s="253"/>
      <c r="O3192" s="253"/>
      <c r="P3192" s="253"/>
      <c r="Q3192" s="253"/>
      <c r="R3192" s="253"/>
      <c r="S3192" s="253"/>
      <c r="T3192" s="254"/>
      <c r="AT3192" s="255" t="s">
        <v>555</v>
      </c>
      <c r="AU3192" s="255" t="s">
        <v>87</v>
      </c>
      <c r="AV3192" s="15" t="s">
        <v>85</v>
      </c>
      <c r="AW3192" s="15" t="s">
        <v>32</v>
      </c>
      <c r="AX3192" s="15" t="s">
        <v>77</v>
      </c>
      <c r="AY3192" s="255" t="s">
        <v>209</v>
      </c>
    </row>
    <row r="3193" spans="2:51" s="13" customFormat="1">
      <c r="B3193" s="212"/>
      <c r="C3193" s="213"/>
      <c r="D3193" s="214" t="s">
        <v>555</v>
      </c>
      <c r="E3193" s="215" t="s">
        <v>1</v>
      </c>
      <c r="F3193" s="216" t="s">
        <v>3595</v>
      </c>
      <c r="G3193" s="213"/>
      <c r="H3193" s="217">
        <v>28.43</v>
      </c>
      <c r="I3193" s="218"/>
      <c r="J3193" s="213"/>
      <c r="K3193" s="213"/>
      <c r="L3193" s="219"/>
      <c r="M3193" s="220"/>
      <c r="N3193" s="221"/>
      <c r="O3193" s="221"/>
      <c r="P3193" s="221"/>
      <c r="Q3193" s="221"/>
      <c r="R3193" s="221"/>
      <c r="S3193" s="221"/>
      <c r="T3193" s="222"/>
      <c r="AT3193" s="223" t="s">
        <v>555</v>
      </c>
      <c r="AU3193" s="223" t="s">
        <v>87</v>
      </c>
      <c r="AV3193" s="13" t="s">
        <v>87</v>
      </c>
      <c r="AW3193" s="13" t="s">
        <v>32</v>
      </c>
      <c r="AX3193" s="13" t="s">
        <v>77</v>
      </c>
      <c r="AY3193" s="223" t="s">
        <v>209</v>
      </c>
    </row>
    <row r="3194" spans="2:51" s="15" customFormat="1">
      <c r="B3194" s="246"/>
      <c r="C3194" s="247"/>
      <c r="D3194" s="214" t="s">
        <v>555</v>
      </c>
      <c r="E3194" s="248" t="s">
        <v>1</v>
      </c>
      <c r="F3194" s="249" t="s">
        <v>3596</v>
      </c>
      <c r="G3194" s="247"/>
      <c r="H3194" s="248" t="s">
        <v>1</v>
      </c>
      <c r="I3194" s="250"/>
      <c r="J3194" s="247"/>
      <c r="K3194" s="247"/>
      <c r="L3194" s="251"/>
      <c r="M3194" s="252"/>
      <c r="N3194" s="253"/>
      <c r="O3194" s="253"/>
      <c r="P3194" s="253"/>
      <c r="Q3194" s="253"/>
      <c r="R3194" s="253"/>
      <c r="S3194" s="253"/>
      <c r="T3194" s="254"/>
      <c r="AT3194" s="255" t="s">
        <v>555</v>
      </c>
      <c r="AU3194" s="255" t="s">
        <v>87</v>
      </c>
      <c r="AV3194" s="15" t="s">
        <v>85</v>
      </c>
      <c r="AW3194" s="15" t="s">
        <v>32</v>
      </c>
      <c r="AX3194" s="15" t="s">
        <v>77</v>
      </c>
      <c r="AY3194" s="255" t="s">
        <v>209</v>
      </c>
    </row>
    <row r="3195" spans="2:51" s="13" customFormat="1">
      <c r="B3195" s="212"/>
      <c r="C3195" s="213"/>
      <c r="D3195" s="214" t="s">
        <v>555</v>
      </c>
      <c r="E3195" s="215" t="s">
        <v>1</v>
      </c>
      <c r="F3195" s="216" t="s">
        <v>2292</v>
      </c>
      <c r="G3195" s="213"/>
      <c r="H3195" s="217">
        <v>9.42</v>
      </c>
      <c r="I3195" s="218"/>
      <c r="J3195" s="213"/>
      <c r="K3195" s="213"/>
      <c r="L3195" s="219"/>
      <c r="M3195" s="220"/>
      <c r="N3195" s="221"/>
      <c r="O3195" s="221"/>
      <c r="P3195" s="221"/>
      <c r="Q3195" s="221"/>
      <c r="R3195" s="221"/>
      <c r="S3195" s="221"/>
      <c r="T3195" s="222"/>
      <c r="AT3195" s="223" t="s">
        <v>555</v>
      </c>
      <c r="AU3195" s="223" t="s">
        <v>87</v>
      </c>
      <c r="AV3195" s="13" t="s">
        <v>87</v>
      </c>
      <c r="AW3195" s="13" t="s">
        <v>32</v>
      </c>
      <c r="AX3195" s="13" t="s">
        <v>77</v>
      </c>
      <c r="AY3195" s="223" t="s">
        <v>209</v>
      </c>
    </row>
    <row r="3196" spans="2:51" s="15" customFormat="1">
      <c r="B3196" s="246"/>
      <c r="C3196" s="247"/>
      <c r="D3196" s="214" t="s">
        <v>555</v>
      </c>
      <c r="E3196" s="248" t="s">
        <v>1</v>
      </c>
      <c r="F3196" s="249" t="s">
        <v>3597</v>
      </c>
      <c r="G3196" s="247"/>
      <c r="H3196" s="248" t="s">
        <v>1</v>
      </c>
      <c r="I3196" s="250"/>
      <c r="J3196" s="247"/>
      <c r="K3196" s="247"/>
      <c r="L3196" s="251"/>
      <c r="M3196" s="252"/>
      <c r="N3196" s="253"/>
      <c r="O3196" s="253"/>
      <c r="P3196" s="253"/>
      <c r="Q3196" s="253"/>
      <c r="R3196" s="253"/>
      <c r="S3196" s="253"/>
      <c r="T3196" s="254"/>
      <c r="AT3196" s="255" t="s">
        <v>555</v>
      </c>
      <c r="AU3196" s="255" t="s">
        <v>87</v>
      </c>
      <c r="AV3196" s="15" t="s">
        <v>85</v>
      </c>
      <c r="AW3196" s="15" t="s">
        <v>32</v>
      </c>
      <c r="AX3196" s="15" t="s">
        <v>77</v>
      </c>
      <c r="AY3196" s="255" t="s">
        <v>209</v>
      </c>
    </row>
    <row r="3197" spans="2:51" s="13" customFormat="1">
      <c r="B3197" s="212"/>
      <c r="C3197" s="213"/>
      <c r="D3197" s="214" t="s">
        <v>555</v>
      </c>
      <c r="E3197" s="215" t="s">
        <v>1</v>
      </c>
      <c r="F3197" s="216" t="s">
        <v>1692</v>
      </c>
      <c r="G3197" s="213"/>
      <c r="H3197" s="217">
        <v>11.94</v>
      </c>
      <c r="I3197" s="218"/>
      <c r="J3197" s="213"/>
      <c r="K3197" s="213"/>
      <c r="L3197" s="219"/>
      <c r="M3197" s="220"/>
      <c r="N3197" s="221"/>
      <c r="O3197" s="221"/>
      <c r="P3197" s="221"/>
      <c r="Q3197" s="221"/>
      <c r="R3197" s="221"/>
      <c r="S3197" s="221"/>
      <c r="T3197" s="222"/>
      <c r="AT3197" s="223" t="s">
        <v>555</v>
      </c>
      <c r="AU3197" s="223" t="s">
        <v>87</v>
      </c>
      <c r="AV3197" s="13" t="s">
        <v>87</v>
      </c>
      <c r="AW3197" s="13" t="s">
        <v>32</v>
      </c>
      <c r="AX3197" s="13" t="s">
        <v>77</v>
      </c>
      <c r="AY3197" s="223" t="s">
        <v>209</v>
      </c>
    </row>
    <row r="3198" spans="2:51" s="15" customFormat="1">
      <c r="B3198" s="246"/>
      <c r="C3198" s="247"/>
      <c r="D3198" s="214" t="s">
        <v>555</v>
      </c>
      <c r="E3198" s="248" t="s">
        <v>1</v>
      </c>
      <c r="F3198" s="249" t="s">
        <v>3598</v>
      </c>
      <c r="G3198" s="247"/>
      <c r="H3198" s="248" t="s">
        <v>1</v>
      </c>
      <c r="I3198" s="250"/>
      <c r="J3198" s="247"/>
      <c r="K3198" s="247"/>
      <c r="L3198" s="251"/>
      <c r="M3198" s="252"/>
      <c r="N3198" s="253"/>
      <c r="O3198" s="253"/>
      <c r="P3198" s="253"/>
      <c r="Q3198" s="253"/>
      <c r="R3198" s="253"/>
      <c r="S3198" s="253"/>
      <c r="T3198" s="254"/>
      <c r="AT3198" s="255" t="s">
        <v>555</v>
      </c>
      <c r="AU3198" s="255" t="s">
        <v>87</v>
      </c>
      <c r="AV3198" s="15" t="s">
        <v>85</v>
      </c>
      <c r="AW3198" s="15" t="s">
        <v>32</v>
      </c>
      <c r="AX3198" s="15" t="s">
        <v>77</v>
      </c>
      <c r="AY3198" s="255" t="s">
        <v>209</v>
      </c>
    </row>
    <row r="3199" spans="2:51" s="13" customFormat="1">
      <c r="B3199" s="212"/>
      <c r="C3199" s="213"/>
      <c r="D3199" s="214" t="s">
        <v>555</v>
      </c>
      <c r="E3199" s="215" t="s">
        <v>1</v>
      </c>
      <c r="F3199" s="216" t="s">
        <v>2297</v>
      </c>
      <c r="G3199" s="213"/>
      <c r="H3199" s="217">
        <v>19.98</v>
      </c>
      <c r="I3199" s="218"/>
      <c r="J3199" s="213"/>
      <c r="K3199" s="213"/>
      <c r="L3199" s="219"/>
      <c r="M3199" s="220"/>
      <c r="N3199" s="221"/>
      <c r="O3199" s="221"/>
      <c r="P3199" s="221"/>
      <c r="Q3199" s="221"/>
      <c r="R3199" s="221"/>
      <c r="S3199" s="221"/>
      <c r="T3199" s="222"/>
      <c r="AT3199" s="223" t="s">
        <v>555</v>
      </c>
      <c r="AU3199" s="223" t="s">
        <v>87</v>
      </c>
      <c r="AV3199" s="13" t="s">
        <v>87</v>
      </c>
      <c r="AW3199" s="13" t="s">
        <v>32</v>
      </c>
      <c r="AX3199" s="13" t="s">
        <v>77</v>
      </c>
      <c r="AY3199" s="223" t="s">
        <v>209</v>
      </c>
    </row>
    <row r="3200" spans="2:51" s="15" customFormat="1">
      <c r="B3200" s="246"/>
      <c r="C3200" s="247"/>
      <c r="D3200" s="214" t="s">
        <v>555</v>
      </c>
      <c r="E3200" s="248" t="s">
        <v>1</v>
      </c>
      <c r="F3200" s="249" t="s">
        <v>3599</v>
      </c>
      <c r="G3200" s="247"/>
      <c r="H3200" s="248" t="s">
        <v>1</v>
      </c>
      <c r="I3200" s="250"/>
      <c r="J3200" s="247"/>
      <c r="K3200" s="247"/>
      <c r="L3200" s="251"/>
      <c r="M3200" s="252"/>
      <c r="N3200" s="253"/>
      <c r="O3200" s="253"/>
      <c r="P3200" s="253"/>
      <c r="Q3200" s="253"/>
      <c r="R3200" s="253"/>
      <c r="S3200" s="253"/>
      <c r="T3200" s="254"/>
      <c r="AT3200" s="255" t="s">
        <v>555</v>
      </c>
      <c r="AU3200" s="255" t="s">
        <v>87</v>
      </c>
      <c r="AV3200" s="15" t="s">
        <v>85</v>
      </c>
      <c r="AW3200" s="15" t="s">
        <v>32</v>
      </c>
      <c r="AX3200" s="15" t="s">
        <v>77</v>
      </c>
      <c r="AY3200" s="255" t="s">
        <v>209</v>
      </c>
    </row>
    <row r="3201" spans="2:51" s="13" customFormat="1">
      <c r="B3201" s="212"/>
      <c r="C3201" s="213"/>
      <c r="D3201" s="214" t="s">
        <v>555</v>
      </c>
      <c r="E3201" s="215" t="s">
        <v>1</v>
      </c>
      <c r="F3201" s="216" t="s">
        <v>1694</v>
      </c>
      <c r="G3201" s="213"/>
      <c r="H3201" s="217">
        <v>11.19</v>
      </c>
      <c r="I3201" s="218"/>
      <c r="J3201" s="213"/>
      <c r="K3201" s="213"/>
      <c r="L3201" s="219"/>
      <c r="M3201" s="220"/>
      <c r="N3201" s="221"/>
      <c r="O3201" s="221"/>
      <c r="P3201" s="221"/>
      <c r="Q3201" s="221"/>
      <c r="R3201" s="221"/>
      <c r="S3201" s="221"/>
      <c r="T3201" s="222"/>
      <c r="AT3201" s="223" t="s">
        <v>555</v>
      </c>
      <c r="AU3201" s="223" t="s">
        <v>87</v>
      </c>
      <c r="AV3201" s="13" t="s">
        <v>87</v>
      </c>
      <c r="AW3201" s="13" t="s">
        <v>32</v>
      </c>
      <c r="AX3201" s="13" t="s">
        <v>77</v>
      </c>
      <c r="AY3201" s="223" t="s">
        <v>209</v>
      </c>
    </row>
    <row r="3202" spans="2:51" s="15" customFormat="1">
      <c r="B3202" s="246"/>
      <c r="C3202" s="247"/>
      <c r="D3202" s="214" t="s">
        <v>555</v>
      </c>
      <c r="E3202" s="248" t="s">
        <v>1</v>
      </c>
      <c r="F3202" s="249" t="s">
        <v>3600</v>
      </c>
      <c r="G3202" s="247"/>
      <c r="H3202" s="248" t="s">
        <v>1</v>
      </c>
      <c r="I3202" s="250"/>
      <c r="J3202" s="247"/>
      <c r="K3202" s="247"/>
      <c r="L3202" s="251"/>
      <c r="M3202" s="252"/>
      <c r="N3202" s="253"/>
      <c r="O3202" s="253"/>
      <c r="P3202" s="253"/>
      <c r="Q3202" s="253"/>
      <c r="R3202" s="253"/>
      <c r="S3202" s="253"/>
      <c r="T3202" s="254"/>
      <c r="AT3202" s="255" t="s">
        <v>555</v>
      </c>
      <c r="AU3202" s="255" t="s">
        <v>87</v>
      </c>
      <c r="AV3202" s="15" t="s">
        <v>85</v>
      </c>
      <c r="AW3202" s="15" t="s">
        <v>32</v>
      </c>
      <c r="AX3202" s="15" t="s">
        <v>77</v>
      </c>
      <c r="AY3202" s="255" t="s">
        <v>209</v>
      </c>
    </row>
    <row r="3203" spans="2:51" s="13" customFormat="1">
      <c r="B3203" s="212"/>
      <c r="C3203" s="213"/>
      <c r="D3203" s="214" t="s">
        <v>555</v>
      </c>
      <c r="E3203" s="215" t="s">
        <v>1</v>
      </c>
      <c r="F3203" s="216" t="s">
        <v>1696</v>
      </c>
      <c r="G3203" s="213"/>
      <c r="H3203" s="217">
        <v>2.04</v>
      </c>
      <c r="I3203" s="218"/>
      <c r="J3203" s="213"/>
      <c r="K3203" s="213"/>
      <c r="L3203" s="219"/>
      <c r="M3203" s="220"/>
      <c r="N3203" s="221"/>
      <c r="O3203" s="221"/>
      <c r="P3203" s="221"/>
      <c r="Q3203" s="221"/>
      <c r="R3203" s="221"/>
      <c r="S3203" s="221"/>
      <c r="T3203" s="222"/>
      <c r="AT3203" s="223" t="s">
        <v>555</v>
      </c>
      <c r="AU3203" s="223" t="s">
        <v>87</v>
      </c>
      <c r="AV3203" s="13" t="s">
        <v>87</v>
      </c>
      <c r="AW3203" s="13" t="s">
        <v>32</v>
      </c>
      <c r="AX3203" s="13" t="s">
        <v>77</v>
      </c>
      <c r="AY3203" s="223" t="s">
        <v>209</v>
      </c>
    </row>
    <row r="3204" spans="2:51" s="15" customFormat="1">
      <c r="B3204" s="246"/>
      <c r="C3204" s="247"/>
      <c r="D3204" s="214" t="s">
        <v>555</v>
      </c>
      <c r="E3204" s="248" t="s">
        <v>1</v>
      </c>
      <c r="F3204" s="249" t="s">
        <v>3601</v>
      </c>
      <c r="G3204" s="247"/>
      <c r="H3204" s="248" t="s">
        <v>1</v>
      </c>
      <c r="I3204" s="250"/>
      <c r="J3204" s="247"/>
      <c r="K3204" s="247"/>
      <c r="L3204" s="251"/>
      <c r="M3204" s="252"/>
      <c r="N3204" s="253"/>
      <c r="O3204" s="253"/>
      <c r="P3204" s="253"/>
      <c r="Q3204" s="253"/>
      <c r="R3204" s="253"/>
      <c r="S3204" s="253"/>
      <c r="T3204" s="254"/>
      <c r="AT3204" s="255" t="s">
        <v>555</v>
      </c>
      <c r="AU3204" s="255" t="s">
        <v>87</v>
      </c>
      <c r="AV3204" s="15" t="s">
        <v>85</v>
      </c>
      <c r="AW3204" s="15" t="s">
        <v>32</v>
      </c>
      <c r="AX3204" s="15" t="s">
        <v>77</v>
      </c>
      <c r="AY3204" s="255" t="s">
        <v>209</v>
      </c>
    </row>
    <row r="3205" spans="2:51" s="13" customFormat="1">
      <c r="B3205" s="212"/>
      <c r="C3205" s="213"/>
      <c r="D3205" s="214" t="s">
        <v>555</v>
      </c>
      <c r="E3205" s="215" t="s">
        <v>1</v>
      </c>
      <c r="F3205" s="216" t="s">
        <v>1698</v>
      </c>
      <c r="G3205" s="213"/>
      <c r="H3205" s="217">
        <v>10.63</v>
      </c>
      <c r="I3205" s="218"/>
      <c r="J3205" s="213"/>
      <c r="K3205" s="213"/>
      <c r="L3205" s="219"/>
      <c r="M3205" s="220"/>
      <c r="N3205" s="221"/>
      <c r="O3205" s="221"/>
      <c r="P3205" s="221"/>
      <c r="Q3205" s="221"/>
      <c r="R3205" s="221"/>
      <c r="S3205" s="221"/>
      <c r="T3205" s="222"/>
      <c r="AT3205" s="223" t="s">
        <v>555</v>
      </c>
      <c r="AU3205" s="223" t="s">
        <v>87</v>
      </c>
      <c r="AV3205" s="13" t="s">
        <v>87</v>
      </c>
      <c r="AW3205" s="13" t="s">
        <v>32</v>
      </c>
      <c r="AX3205" s="13" t="s">
        <v>77</v>
      </c>
      <c r="AY3205" s="223" t="s">
        <v>209</v>
      </c>
    </row>
    <row r="3206" spans="2:51" s="15" customFormat="1">
      <c r="B3206" s="246"/>
      <c r="C3206" s="247"/>
      <c r="D3206" s="214" t="s">
        <v>555</v>
      </c>
      <c r="E3206" s="248" t="s">
        <v>1</v>
      </c>
      <c r="F3206" s="249" t="s">
        <v>3602</v>
      </c>
      <c r="G3206" s="247"/>
      <c r="H3206" s="248" t="s">
        <v>1</v>
      </c>
      <c r="I3206" s="250"/>
      <c r="J3206" s="247"/>
      <c r="K3206" s="247"/>
      <c r="L3206" s="251"/>
      <c r="M3206" s="252"/>
      <c r="N3206" s="253"/>
      <c r="O3206" s="253"/>
      <c r="P3206" s="253"/>
      <c r="Q3206" s="253"/>
      <c r="R3206" s="253"/>
      <c r="S3206" s="253"/>
      <c r="T3206" s="254"/>
      <c r="AT3206" s="255" t="s">
        <v>555</v>
      </c>
      <c r="AU3206" s="255" t="s">
        <v>87</v>
      </c>
      <c r="AV3206" s="15" t="s">
        <v>85</v>
      </c>
      <c r="AW3206" s="15" t="s">
        <v>32</v>
      </c>
      <c r="AX3206" s="15" t="s">
        <v>77</v>
      </c>
      <c r="AY3206" s="255" t="s">
        <v>209</v>
      </c>
    </row>
    <row r="3207" spans="2:51" s="13" customFormat="1">
      <c r="B3207" s="212"/>
      <c r="C3207" s="213"/>
      <c r="D3207" s="214" t="s">
        <v>555</v>
      </c>
      <c r="E3207" s="215" t="s">
        <v>1</v>
      </c>
      <c r="F3207" s="216" t="s">
        <v>3603</v>
      </c>
      <c r="G3207" s="213"/>
      <c r="H3207" s="217">
        <v>16.100000000000001</v>
      </c>
      <c r="I3207" s="218"/>
      <c r="J3207" s="213"/>
      <c r="K3207" s="213"/>
      <c r="L3207" s="219"/>
      <c r="M3207" s="220"/>
      <c r="N3207" s="221"/>
      <c r="O3207" s="221"/>
      <c r="P3207" s="221"/>
      <c r="Q3207" s="221"/>
      <c r="R3207" s="221"/>
      <c r="S3207" s="221"/>
      <c r="T3207" s="222"/>
      <c r="AT3207" s="223" t="s">
        <v>555</v>
      </c>
      <c r="AU3207" s="223" t="s">
        <v>87</v>
      </c>
      <c r="AV3207" s="13" t="s">
        <v>87</v>
      </c>
      <c r="AW3207" s="13" t="s">
        <v>32</v>
      </c>
      <c r="AX3207" s="13" t="s">
        <v>77</v>
      </c>
      <c r="AY3207" s="223" t="s">
        <v>209</v>
      </c>
    </row>
    <row r="3208" spans="2:51" s="15" customFormat="1">
      <c r="B3208" s="246"/>
      <c r="C3208" s="247"/>
      <c r="D3208" s="214" t="s">
        <v>555</v>
      </c>
      <c r="E3208" s="248" t="s">
        <v>1</v>
      </c>
      <c r="F3208" s="249" t="s">
        <v>3604</v>
      </c>
      <c r="G3208" s="247"/>
      <c r="H3208" s="248" t="s">
        <v>1</v>
      </c>
      <c r="I3208" s="250"/>
      <c r="J3208" s="247"/>
      <c r="K3208" s="247"/>
      <c r="L3208" s="251"/>
      <c r="M3208" s="252"/>
      <c r="N3208" s="253"/>
      <c r="O3208" s="253"/>
      <c r="P3208" s="253"/>
      <c r="Q3208" s="253"/>
      <c r="R3208" s="253"/>
      <c r="S3208" s="253"/>
      <c r="T3208" s="254"/>
      <c r="AT3208" s="255" t="s">
        <v>555</v>
      </c>
      <c r="AU3208" s="255" t="s">
        <v>87</v>
      </c>
      <c r="AV3208" s="15" t="s">
        <v>85</v>
      </c>
      <c r="AW3208" s="15" t="s">
        <v>32</v>
      </c>
      <c r="AX3208" s="15" t="s">
        <v>77</v>
      </c>
      <c r="AY3208" s="255" t="s">
        <v>209</v>
      </c>
    </row>
    <row r="3209" spans="2:51" s="13" customFormat="1">
      <c r="B3209" s="212"/>
      <c r="C3209" s="213"/>
      <c r="D3209" s="214" t="s">
        <v>555</v>
      </c>
      <c r="E3209" s="215" t="s">
        <v>1</v>
      </c>
      <c r="F3209" s="216" t="s">
        <v>3605</v>
      </c>
      <c r="G3209" s="213"/>
      <c r="H3209" s="217">
        <v>166.35</v>
      </c>
      <c r="I3209" s="218"/>
      <c r="J3209" s="213"/>
      <c r="K3209" s="213"/>
      <c r="L3209" s="219"/>
      <c r="M3209" s="220"/>
      <c r="N3209" s="221"/>
      <c r="O3209" s="221"/>
      <c r="P3209" s="221"/>
      <c r="Q3209" s="221"/>
      <c r="R3209" s="221"/>
      <c r="S3209" s="221"/>
      <c r="T3209" s="222"/>
      <c r="AT3209" s="223" t="s">
        <v>555</v>
      </c>
      <c r="AU3209" s="223" t="s">
        <v>87</v>
      </c>
      <c r="AV3209" s="13" t="s">
        <v>87</v>
      </c>
      <c r="AW3209" s="13" t="s">
        <v>32</v>
      </c>
      <c r="AX3209" s="13" t="s">
        <v>77</v>
      </c>
      <c r="AY3209" s="223" t="s">
        <v>209</v>
      </c>
    </row>
    <row r="3210" spans="2:51" s="15" customFormat="1">
      <c r="B3210" s="246"/>
      <c r="C3210" s="247"/>
      <c r="D3210" s="214" t="s">
        <v>555</v>
      </c>
      <c r="E3210" s="248" t="s">
        <v>1</v>
      </c>
      <c r="F3210" s="249" t="s">
        <v>3606</v>
      </c>
      <c r="G3210" s="247"/>
      <c r="H3210" s="248" t="s">
        <v>1</v>
      </c>
      <c r="I3210" s="250"/>
      <c r="J3210" s="247"/>
      <c r="K3210" s="247"/>
      <c r="L3210" s="251"/>
      <c r="M3210" s="252"/>
      <c r="N3210" s="253"/>
      <c r="O3210" s="253"/>
      <c r="P3210" s="253"/>
      <c r="Q3210" s="253"/>
      <c r="R3210" s="253"/>
      <c r="S3210" s="253"/>
      <c r="T3210" s="254"/>
      <c r="AT3210" s="255" t="s">
        <v>555</v>
      </c>
      <c r="AU3210" s="255" t="s">
        <v>87</v>
      </c>
      <c r="AV3210" s="15" t="s">
        <v>85</v>
      </c>
      <c r="AW3210" s="15" t="s">
        <v>32</v>
      </c>
      <c r="AX3210" s="15" t="s">
        <v>77</v>
      </c>
      <c r="AY3210" s="255" t="s">
        <v>209</v>
      </c>
    </row>
    <row r="3211" spans="2:51" s="13" customFormat="1">
      <c r="B3211" s="212"/>
      <c r="C3211" s="213"/>
      <c r="D3211" s="214" t="s">
        <v>555</v>
      </c>
      <c r="E3211" s="215" t="s">
        <v>1</v>
      </c>
      <c r="F3211" s="216" t="s">
        <v>2372</v>
      </c>
      <c r="G3211" s="213"/>
      <c r="H3211" s="217">
        <v>28.38</v>
      </c>
      <c r="I3211" s="218"/>
      <c r="J3211" s="213"/>
      <c r="K3211" s="213"/>
      <c r="L3211" s="219"/>
      <c r="M3211" s="220"/>
      <c r="N3211" s="221"/>
      <c r="O3211" s="221"/>
      <c r="P3211" s="221"/>
      <c r="Q3211" s="221"/>
      <c r="R3211" s="221"/>
      <c r="S3211" s="221"/>
      <c r="T3211" s="222"/>
      <c r="AT3211" s="223" t="s">
        <v>555</v>
      </c>
      <c r="AU3211" s="223" t="s">
        <v>87</v>
      </c>
      <c r="AV3211" s="13" t="s">
        <v>87</v>
      </c>
      <c r="AW3211" s="13" t="s">
        <v>32</v>
      </c>
      <c r="AX3211" s="13" t="s">
        <v>77</v>
      </c>
      <c r="AY3211" s="223" t="s">
        <v>209</v>
      </c>
    </row>
    <row r="3212" spans="2:51" s="15" customFormat="1">
      <c r="B3212" s="246"/>
      <c r="C3212" s="247"/>
      <c r="D3212" s="214" t="s">
        <v>555</v>
      </c>
      <c r="E3212" s="248" t="s">
        <v>1</v>
      </c>
      <c r="F3212" s="249" t="s">
        <v>3607</v>
      </c>
      <c r="G3212" s="247"/>
      <c r="H3212" s="248" t="s">
        <v>1</v>
      </c>
      <c r="I3212" s="250"/>
      <c r="J3212" s="247"/>
      <c r="K3212" s="247"/>
      <c r="L3212" s="251"/>
      <c r="M3212" s="252"/>
      <c r="N3212" s="253"/>
      <c r="O3212" s="253"/>
      <c r="P3212" s="253"/>
      <c r="Q3212" s="253"/>
      <c r="R3212" s="253"/>
      <c r="S3212" s="253"/>
      <c r="T3212" s="254"/>
      <c r="AT3212" s="255" t="s">
        <v>555</v>
      </c>
      <c r="AU3212" s="255" t="s">
        <v>87</v>
      </c>
      <c r="AV3212" s="15" t="s">
        <v>85</v>
      </c>
      <c r="AW3212" s="15" t="s">
        <v>32</v>
      </c>
      <c r="AX3212" s="15" t="s">
        <v>77</v>
      </c>
      <c r="AY3212" s="255" t="s">
        <v>209</v>
      </c>
    </row>
    <row r="3213" spans="2:51" s="13" customFormat="1">
      <c r="B3213" s="212"/>
      <c r="C3213" s="213"/>
      <c r="D3213" s="214" t="s">
        <v>555</v>
      </c>
      <c r="E3213" s="215" t="s">
        <v>1</v>
      </c>
      <c r="F3213" s="216" t="s">
        <v>2236</v>
      </c>
      <c r="G3213" s="213"/>
      <c r="H3213" s="217">
        <v>29.28</v>
      </c>
      <c r="I3213" s="218"/>
      <c r="J3213" s="213"/>
      <c r="K3213" s="213"/>
      <c r="L3213" s="219"/>
      <c r="M3213" s="220"/>
      <c r="N3213" s="221"/>
      <c r="O3213" s="221"/>
      <c r="P3213" s="221"/>
      <c r="Q3213" s="221"/>
      <c r="R3213" s="221"/>
      <c r="S3213" s="221"/>
      <c r="T3213" s="222"/>
      <c r="AT3213" s="223" t="s">
        <v>555</v>
      </c>
      <c r="AU3213" s="223" t="s">
        <v>87</v>
      </c>
      <c r="AV3213" s="13" t="s">
        <v>87</v>
      </c>
      <c r="AW3213" s="13" t="s">
        <v>32</v>
      </c>
      <c r="AX3213" s="13" t="s">
        <v>77</v>
      </c>
      <c r="AY3213" s="223" t="s">
        <v>209</v>
      </c>
    </row>
    <row r="3214" spans="2:51" s="15" customFormat="1">
      <c r="B3214" s="246"/>
      <c r="C3214" s="247"/>
      <c r="D3214" s="214" t="s">
        <v>555</v>
      </c>
      <c r="E3214" s="248" t="s">
        <v>1</v>
      </c>
      <c r="F3214" s="249" t="s">
        <v>3608</v>
      </c>
      <c r="G3214" s="247"/>
      <c r="H3214" s="248" t="s">
        <v>1</v>
      </c>
      <c r="I3214" s="250"/>
      <c r="J3214" s="247"/>
      <c r="K3214" s="247"/>
      <c r="L3214" s="251"/>
      <c r="M3214" s="252"/>
      <c r="N3214" s="253"/>
      <c r="O3214" s="253"/>
      <c r="P3214" s="253"/>
      <c r="Q3214" s="253"/>
      <c r="R3214" s="253"/>
      <c r="S3214" s="253"/>
      <c r="T3214" s="254"/>
      <c r="AT3214" s="255" t="s">
        <v>555</v>
      </c>
      <c r="AU3214" s="255" t="s">
        <v>87</v>
      </c>
      <c r="AV3214" s="15" t="s">
        <v>85</v>
      </c>
      <c r="AW3214" s="15" t="s">
        <v>32</v>
      </c>
      <c r="AX3214" s="15" t="s">
        <v>77</v>
      </c>
      <c r="AY3214" s="255" t="s">
        <v>209</v>
      </c>
    </row>
    <row r="3215" spans="2:51" s="13" customFormat="1">
      <c r="B3215" s="212"/>
      <c r="C3215" s="213"/>
      <c r="D3215" s="214" t="s">
        <v>555</v>
      </c>
      <c r="E3215" s="215" t="s">
        <v>1</v>
      </c>
      <c r="F3215" s="216" t="s">
        <v>2236</v>
      </c>
      <c r="G3215" s="213"/>
      <c r="H3215" s="217">
        <v>29.28</v>
      </c>
      <c r="I3215" s="218"/>
      <c r="J3215" s="213"/>
      <c r="K3215" s="213"/>
      <c r="L3215" s="219"/>
      <c r="M3215" s="220"/>
      <c r="N3215" s="221"/>
      <c r="O3215" s="221"/>
      <c r="P3215" s="221"/>
      <c r="Q3215" s="221"/>
      <c r="R3215" s="221"/>
      <c r="S3215" s="221"/>
      <c r="T3215" s="222"/>
      <c r="AT3215" s="223" t="s">
        <v>555</v>
      </c>
      <c r="AU3215" s="223" t="s">
        <v>87</v>
      </c>
      <c r="AV3215" s="13" t="s">
        <v>87</v>
      </c>
      <c r="AW3215" s="13" t="s">
        <v>32</v>
      </c>
      <c r="AX3215" s="13" t="s">
        <v>77</v>
      </c>
      <c r="AY3215" s="223" t="s">
        <v>209</v>
      </c>
    </row>
    <row r="3216" spans="2:51" s="15" customFormat="1">
      <c r="B3216" s="246"/>
      <c r="C3216" s="247"/>
      <c r="D3216" s="214" t="s">
        <v>555</v>
      </c>
      <c r="E3216" s="248" t="s">
        <v>1</v>
      </c>
      <c r="F3216" s="249" t="s">
        <v>3609</v>
      </c>
      <c r="G3216" s="247"/>
      <c r="H3216" s="248" t="s">
        <v>1</v>
      </c>
      <c r="I3216" s="250"/>
      <c r="J3216" s="247"/>
      <c r="K3216" s="247"/>
      <c r="L3216" s="251"/>
      <c r="M3216" s="252"/>
      <c r="N3216" s="253"/>
      <c r="O3216" s="253"/>
      <c r="P3216" s="253"/>
      <c r="Q3216" s="253"/>
      <c r="R3216" s="253"/>
      <c r="S3216" s="253"/>
      <c r="T3216" s="254"/>
      <c r="AT3216" s="255" t="s">
        <v>555</v>
      </c>
      <c r="AU3216" s="255" t="s">
        <v>87</v>
      </c>
      <c r="AV3216" s="15" t="s">
        <v>85</v>
      </c>
      <c r="AW3216" s="15" t="s">
        <v>32</v>
      </c>
      <c r="AX3216" s="15" t="s">
        <v>77</v>
      </c>
      <c r="AY3216" s="255" t="s">
        <v>209</v>
      </c>
    </row>
    <row r="3217" spans="2:51" s="13" customFormat="1">
      <c r="B3217" s="212"/>
      <c r="C3217" s="213"/>
      <c r="D3217" s="214" t="s">
        <v>555</v>
      </c>
      <c r="E3217" s="215" t="s">
        <v>1</v>
      </c>
      <c r="F3217" s="216" t="s">
        <v>2236</v>
      </c>
      <c r="G3217" s="213"/>
      <c r="H3217" s="217">
        <v>29.28</v>
      </c>
      <c r="I3217" s="218"/>
      <c r="J3217" s="213"/>
      <c r="K3217" s="213"/>
      <c r="L3217" s="219"/>
      <c r="M3217" s="220"/>
      <c r="N3217" s="221"/>
      <c r="O3217" s="221"/>
      <c r="P3217" s="221"/>
      <c r="Q3217" s="221"/>
      <c r="R3217" s="221"/>
      <c r="S3217" s="221"/>
      <c r="T3217" s="222"/>
      <c r="AT3217" s="223" t="s">
        <v>555</v>
      </c>
      <c r="AU3217" s="223" t="s">
        <v>87</v>
      </c>
      <c r="AV3217" s="13" t="s">
        <v>87</v>
      </c>
      <c r="AW3217" s="13" t="s">
        <v>32</v>
      </c>
      <c r="AX3217" s="13" t="s">
        <v>77</v>
      </c>
      <c r="AY3217" s="223" t="s">
        <v>209</v>
      </c>
    </row>
    <row r="3218" spans="2:51" s="15" customFormat="1">
      <c r="B3218" s="246"/>
      <c r="C3218" s="247"/>
      <c r="D3218" s="214" t="s">
        <v>555</v>
      </c>
      <c r="E3218" s="248" t="s">
        <v>1</v>
      </c>
      <c r="F3218" s="249" t="s">
        <v>3610</v>
      </c>
      <c r="G3218" s="247"/>
      <c r="H3218" s="248" t="s">
        <v>1</v>
      </c>
      <c r="I3218" s="250"/>
      <c r="J3218" s="247"/>
      <c r="K3218" s="247"/>
      <c r="L3218" s="251"/>
      <c r="M3218" s="252"/>
      <c r="N3218" s="253"/>
      <c r="O3218" s="253"/>
      <c r="P3218" s="253"/>
      <c r="Q3218" s="253"/>
      <c r="R3218" s="253"/>
      <c r="S3218" s="253"/>
      <c r="T3218" s="254"/>
      <c r="AT3218" s="255" t="s">
        <v>555</v>
      </c>
      <c r="AU3218" s="255" t="s">
        <v>87</v>
      </c>
      <c r="AV3218" s="15" t="s">
        <v>85</v>
      </c>
      <c r="AW3218" s="15" t="s">
        <v>32</v>
      </c>
      <c r="AX3218" s="15" t="s">
        <v>77</v>
      </c>
      <c r="AY3218" s="255" t="s">
        <v>209</v>
      </c>
    </row>
    <row r="3219" spans="2:51" s="13" customFormat="1">
      <c r="B3219" s="212"/>
      <c r="C3219" s="213"/>
      <c r="D3219" s="214" t="s">
        <v>555</v>
      </c>
      <c r="E3219" s="215" t="s">
        <v>1</v>
      </c>
      <c r="F3219" s="216" t="s">
        <v>2236</v>
      </c>
      <c r="G3219" s="213"/>
      <c r="H3219" s="217">
        <v>29.28</v>
      </c>
      <c r="I3219" s="218"/>
      <c r="J3219" s="213"/>
      <c r="K3219" s="213"/>
      <c r="L3219" s="219"/>
      <c r="M3219" s="220"/>
      <c r="N3219" s="221"/>
      <c r="O3219" s="221"/>
      <c r="P3219" s="221"/>
      <c r="Q3219" s="221"/>
      <c r="R3219" s="221"/>
      <c r="S3219" s="221"/>
      <c r="T3219" s="222"/>
      <c r="AT3219" s="223" t="s">
        <v>555</v>
      </c>
      <c r="AU3219" s="223" t="s">
        <v>87</v>
      </c>
      <c r="AV3219" s="13" t="s">
        <v>87</v>
      </c>
      <c r="AW3219" s="13" t="s">
        <v>32</v>
      </c>
      <c r="AX3219" s="13" t="s">
        <v>77</v>
      </c>
      <c r="AY3219" s="223" t="s">
        <v>209</v>
      </c>
    </row>
    <row r="3220" spans="2:51" s="15" customFormat="1">
      <c r="B3220" s="246"/>
      <c r="C3220" s="247"/>
      <c r="D3220" s="214" t="s">
        <v>555</v>
      </c>
      <c r="E3220" s="248" t="s">
        <v>1</v>
      </c>
      <c r="F3220" s="249" t="s">
        <v>3611</v>
      </c>
      <c r="G3220" s="247"/>
      <c r="H3220" s="248" t="s">
        <v>1</v>
      </c>
      <c r="I3220" s="250"/>
      <c r="J3220" s="247"/>
      <c r="K3220" s="247"/>
      <c r="L3220" s="251"/>
      <c r="M3220" s="252"/>
      <c r="N3220" s="253"/>
      <c r="O3220" s="253"/>
      <c r="P3220" s="253"/>
      <c r="Q3220" s="253"/>
      <c r="R3220" s="253"/>
      <c r="S3220" s="253"/>
      <c r="T3220" s="254"/>
      <c r="AT3220" s="255" t="s">
        <v>555</v>
      </c>
      <c r="AU3220" s="255" t="s">
        <v>87</v>
      </c>
      <c r="AV3220" s="15" t="s">
        <v>85</v>
      </c>
      <c r="AW3220" s="15" t="s">
        <v>32</v>
      </c>
      <c r="AX3220" s="15" t="s">
        <v>77</v>
      </c>
      <c r="AY3220" s="255" t="s">
        <v>209</v>
      </c>
    </row>
    <row r="3221" spans="2:51" s="13" customFormat="1">
      <c r="B3221" s="212"/>
      <c r="C3221" s="213"/>
      <c r="D3221" s="214" t="s">
        <v>555</v>
      </c>
      <c r="E3221" s="215" t="s">
        <v>1</v>
      </c>
      <c r="F3221" s="216" t="s">
        <v>2236</v>
      </c>
      <c r="G3221" s="213"/>
      <c r="H3221" s="217">
        <v>29.28</v>
      </c>
      <c r="I3221" s="218"/>
      <c r="J3221" s="213"/>
      <c r="K3221" s="213"/>
      <c r="L3221" s="219"/>
      <c r="M3221" s="220"/>
      <c r="N3221" s="221"/>
      <c r="O3221" s="221"/>
      <c r="P3221" s="221"/>
      <c r="Q3221" s="221"/>
      <c r="R3221" s="221"/>
      <c r="S3221" s="221"/>
      <c r="T3221" s="222"/>
      <c r="AT3221" s="223" t="s">
        <v>555</v>
      </c>
      <c r="AU3221" s="223" t="s">
        <v>87</v>
      </c>
      <c r="AV3221" s="13" t="s">
        <v>87</v>
      </c>
      <c r="AW3221" s="13" t="s">
        <v>32</v>
      </c>
      <c r="AX3221" s="13" t="s">
        <v>77</v>
      </c>
      <c r="AY3221" s="223" t="s">
        <v>209</v>
      </c>
    </row>
    <row r="3222" spans="2:51" s="15" customFormat="1">
      <c r="B3222" s="246"/>
      <c r="C3222" s="247"/>
      <c r="D3222" s="214" t="s">
        <v>555</v>
      </c>
      <c r="E3222" s="248" t="s">
        <v>1</v>
      </c>
      <c r="F3222" s="249" t="s">
        <v>3612</v>
      </c>
      <c r="G3222" s="247"/>
      <c r="H3222" s="248" t="s">
        <v>1</v>
      </c>
      <c r="I3222" s="250"/>
      <c r="J3222" s="247"/>
      <c r="K3222" s="247"/>
      <c r="L3222" s="251"/>
      <c r="M3222" s="252"/>
      <c r="N3222" s="253"/>
      <c r="O3222" s="253"/>
      <c r="P3222" s="253"/>
      <c r="Q3222" s="253"/>
      <c r="R3222" s="253"/>
      <c r="S3222" s="253"/>
      <c r="T3222" s="254"/>
      <c r="AT3222" s="255" t="s">
        <v>555</v>
      </c>
      <c r="AU3222" s="255" t="s">
        <v>87</v>
      </c>
      <c r="AV3222" s="15" t="s">
        <v>85</v>
      </c>
      <c r="AW3222" s="15" t="s">
        <v>32</v>
      </c>
      <c r="AX3222" s="15" t="s">
        <v>77</v>
      </c>
      <c r="AY3222" s="255" t="s">
        <v>209</v>
      </c>
    </row>
    <row r="3223" spans="2:51" s="13" customFormat="1">
      <c r="B3223" s="212"/>
      <c r="C3223" s="213"/>
      <c r="D3223" s="214" t="s">
        <v>555</v>
      </c>
      <c r="E3223" s="215" t="s">
        <v>1</v>
      </c>
      <c r="F3223" s="216" t="s">
        <v>2236</v>
      </c>
      <c r="G3223" s="213"/>
      <c r="H3223" s="217">
        <v>29.28</v>
      </c>
      <c r="I3223" s="218"/>
      <c r="J3223" s="213"/>
      <c r="K3223" s="213"/>
      <c r="L3223" s="219"/>
      <c r="M3223" s="220"/>
      <c r="N3223" s="221"/>
      <c r="O3223" s="221"/>
      <c r="P3223" s="221"/>
      <c r="Q3223" s="221"/>
      <c r="R3223" s="221"/>
      <c r="S3223" s="221"/>
      <c r="T3223" s="222"/>
      <c r="AT3223" s="223" t="s">
        <v>555</v>
      </c>
      <c r="AU3223" s="223" t="s">
        <v>87</v>
      </c>
      <c r="AV3223" s="13" t="s">
        <v>87</v>
      </c>
      <c r="AW3223" s="13" t="s">
        <v>32</v>
      </c>
      <c r="AX3223" s="13" t="s">
        <v>77</v>
      </c>
      <c r="AY3223" s="223" t="s">
        <v>209</v>
      </c>
    </row>
    <row r="3224" spans="2:51" s="15" customFormat="1">
      <c r="B3224" s="246"/>
      <c r="C3224" s="247"/>
      <c r="D3224" s="214" t="s">
        <v>555</v>
      </c>
      <c r="E3224" s="248" t="s">
        <v>1</v>
      </c>
      <c r="F3224" s="249" t="s">
        <v>3613</v>
      </c>
      <c r="G3224" s="247"/>
      <c r="H3224" s="248" t="s">
        <v>1</v>
      </c>
      <c r="I3224" s="250"/>
      <c r="J3224" s="247"/>
      <c r="K3224" s="247"/>
      <c r="L3224" s="251"/>
      <c r="M3224" s="252"/>
      <c r="N3224" s="253"/>
      <c r="O3224" s="253"/>
      <c r="P3224" s="253"/>
      <c r="Q3224" s="253"/>
      <c r="R3224" s="253"/>
      <c r="S3224" s="253"/>
      <c r="T3224" s="254"/>
      <c r="AT3224" s="255" t="s">
        <v>555</v>
      </c>
      <c r="AU3224" s="255" t="s">
        <v>87</v>
      </c>
      <c r="AV3224" s="15" t="s">
        <v>85</v>
      </c>
      <c r="AW3224" s="15" t="s">
        <v>32</v>
      </c>
      <c r="AX3224" s="15" t="s">
        <v>77</v>
      </c>
      <c r="AY3224" s="255" t="s">
        <v>209</v>
      </c>
    </row>
    <row r="3225" spans="2:51" s="13" customFormat="1">
      <c r="B3225" s="212"/>
      <c r="C3225" s="213"/>
      <c r="D3225" s="214" t="s">
        <v>555</v>
      </c>
      <c r="E3225" s="215" t="s">
        <v>1</v>
      </c>
      <c r="F3225" s="216" t="s">
        <v>2236</v>
      </c>
      <c r="G3225" s="213"/>
      <c r="H3225" s="217">
        <v>29.28</v>
      </c>
      <c r="I3225" s="218"/>
      <c r="J3225" s="213"/>
      <c r="K3225" s="213"/>
      <c r="L3225" s="219"/>
      <c r="M3225" s="220"/>
      <c r="N3225" s="221"/>
      <c r="O3225" s="221"/>
      <c r="P3225" s="221"/>
      <c r="Q3225" s="221"/>
      <c r="R3225" s="221"/>
      <c r="S3225" s="221"/>
      <c r="T3225" s="222"/>
      <c r="AT3225" s="223" t="s">
        <v>555</v>
      </c>
      <c r="AU3225" s="223" t="s">
        <v>87</v>
      </c>
      <c r="AV3225" s="13" t="s">
        <v>87</v>
      </c>
      <c r="AW3225" s="13" t="s">
        <v>32</v>
      </c>
      <c r="AX3225" s="13" t="s">
        <v>77</v>
      </c>
      <c r="AY3225" s="223" t="s">
        <v>209</v>
      </c>
    </row>
    <row r="3226" spans="2:51" s="15" customFormat="1">
      <c r="B3226" s="246"/>
      <c r="C3226" s="247"/>
      <c r="D3226" s="214" t="s">
        <v>555</v>
      </c>
      <c r="E3226" s="248" t="s">
        <v>1</v>
      </c>
      <c r="F3226" s="249" t="s">
        <v>3614</v>
      </c>
      <c r="G3226" s="247"/>
      <c r="H3226" s="248" t="s">
        <v>1</v>
      </c>
      <c r="I3226" s="250"/>
      <c r="J3226" s="247"/>
      <c r="K3226" s="247"/>
      <c r="L3226" s="251"/>
      <c r="M3226" s="252"/>
      <c r="N3226" s="253"/>
      <c r="O3226" s="253"/>
      <c r="P3226" s="253"/>
      <c r="Q3226" s="253"/>
      <c r="R3226" s="253"/>
      <c r="S3226" s="253"/>
      <c r="T3226" s="254"/>
      <c r="AT3226" s="255" t="s">
        <v>555</v>
      </c>
      <c r="AU3226" s="255" t="s">
        <v>87</v>
      </c>
      <c r="AV3226" s="15" t="s">
        <v>85</v>
      </c>
      <c r="AW3226" s="15" t="s">
        <v>32</v>
      </c>
      <c r="AX3226" s="15" t="s">
        <v>77</v>
      </c>
      <c r="AY3226" s="255" t="s">
        <v>209</v>
      </c>
    </row>
    <row r="3227" spans="2:51" s="13" customFormat="1">
      <c r="B3227" s="212"/>
      <c r="C3227" s="213"/>
      <c r="D3227" s="214" t="s">
        <v>555</v>
      </c>
      <c r="E3227" s="215" t="s">
        <v>1</v>
      </c>
      <c r="F3227" s="216" t="s">
        <v>3615</v>
      </c>
      <c r="G3227" s="213"/>
      <c r="H3227" s="217">
        <v>47.57</v>
      </c>
      <c r="I3227" s="218"/>
      <c r="J3227" s="213"/>
      <c r="K3227" s="213"/>
      <c r="L3227" s="219"/>
      <c r="M3227" s="220"/>
      <c r="N3227" s="221"/>
      <c r="O3227" s="221"/>
      <c r="P3227" s="221"/>
      <c r="Q3227" s="221"/>
      <c r="R3227" s="221"/>
      <c r="S3227" s="221"/>
      <c r="T3227" s="222"/>
      <c r="AT3227" s="223" t="s">
        <v>555</v>
      </c>
      <c r="AU3227" s="223" t="s">
        <v>87</v>
      </c>
      <c r="AV3227" s="13" t="s">
        <v>87</v>
      </c>
      <c r="AW3227" s="13" t="s">
        <v>32</v>
      </c>
      <c r="AX3227" s="13" t="s">
        <v>77</v>
      </c>
      <c r="AY3227" s="223" t="s">
        <v>209</v>
      </c>
    </row>
    <row r="3228" spans="2:51" s="15" customFormat="1">
      <c r="B3228" s="246"/>
      <c r="C3228" s="247"/>
      <c r="D3228" s="214" t="s">
        <v>555</v>
      </c>
      <c r="E3228" s="248" t="s">
        <v>1</v>
      </c>
      <c r="F3228" s="249" t="s">
        <v>3616</v>
      </c>
      <c r="G3228" s="247"/>
      <c r="H3228" s="248" t="s">
        <v>1</v>
      </c>
      <c r="I3228" s="250"/>
      <c r="J3228" s="247"/>
      <c r="K3228" s="247"/>
      <c r="L3228" s="251"/>
      <c r="M3228" s="252"/>
      <c r="N3228" s="253"/>
      <c r="O3228" s="253"/>
      <c r="P3228" s="253"/>
      <c r="Q3228" s="253"/>
      <c r="R3228" s="253"/>
      <c r="S3228" s="253"/>
      <c r="T3228" s="254"/>
      <c r="AT3228" s="255" t="s">
        <v>555</v>
      </c>
      <c r="AU3228" s="255" t="s">
        <v>87</v>
      </c>
      <c r="AV3228" s="15" t="s">
        <v>85</v>
      </c>
      <c r="AW3228" s="15" t="s">
        <v>32</v>
      </c>
      <c r="AX3228" s="15" t="s">
        <v>77</v>
      </c>
      <c r="AY3228" s="255" t="s">
        <v>209</v>
      </c>
    </row>
    <row r="3229" spans="2:51" s="13" customFormat="1">
      <c r="B3229" s="212"/>
      <c r="C3229" s="213"/>
      <c r="D3229" s="214" t="s">
        <v>555</v>
      </c>
      <c r="E3229" s="215" t="s">
        <v>1</v>
      </c>
      <c r="F3229" s="216" t="s">
        <v>2410</v>
      </c>
      <c r="G3229" s="213"/>
      <c r="H3229" s="217">
        <v>14.46</v>
      </c>
      <c r="I3229" s="218"/>
      <c r="J3229" s="213"/>
      <c r="K3229" s="213"/>
      <c r="L3229" s="219"/>
      <c r="M3229" s="220"/>
      <c r="N3229" s="221"/>
      <c r="O3229" s="221"/>
      <c r="P3229" s="221"/>
      <c r="Q3229" s="221"/>
      <c r="R3229" s="221"/>
      <c r="S3229" s="221"/>
      <c r="T3229" s="222"/>
      <c r="AT3229" s="223" t="s">
        <v>555</v>
      </c>
      <c r="AU3229" s="223" t="s">
        <v>87</v>
      </c>
      <c r="AV3229" s="13" t="s">
        <v>87</v>
      </c>
      <c r="AW3229" s="13" t="s">
        <v>32</v>
      </c>
      <c r="AX3229" s="13" t="s">
        <v>77</v>
      </c>
      <c r="AY3229" s="223" t="s">
        <v>209</v>
      </c>
    </row>
    <row r="3230" spans="2:51" s="15" customFormat="1">
      <c r="B3230" s="246"/>
      <c r="C3230" s="247"/>
      <c r="D3230" s="214" t="s">
        <v>555</v>
      </c>
      <c r="E3230" s="248" t="s">
        <v>1</v>
      </c>
      <c r="F3230" s="249" t="s">
        <v>3617</v>
      </c>
      <c r="G3230" s="247"/>
      <c r="H3230" s="248" t="s">
        <v>1</v>
      </c>
      <c r="I3230" s="250"/>
      <c r="J3230" s="247"/>
      <c r="K3230" s="247"/>
      <c r="L3230" s="251"/>
      <c r="M3230" s="252"/>
      <c r="N3230" s="253"/>
      <c r="O3230" s="253"/>
      <c r="P3230" s="253"/>
      <c r="Q3230" s="253"/>
      <c r="R3230" s="253"/>
      <c r="S3230" s="253"/>
      <c r="T3230" s="254"/>
      <c r="AT3230" s="255" t="s">
        <v>555</v>
      </c>
      <c r="AU3230" s="255" t="s">
        <v>87</v>
      </c>
      <c r="AV3230" s="15" t="s">
        <v>85</v>
      </c>
      <c r="AW3230" s="15" t="s">
        <v>32</v>
      </c>
      <c r="AX3230" s="15" t="s">
        <v>77</v>
      </c>
      <c r="AY3230" s="255" t="s">
        <v>209</v>
      </c>
    </row>
    <row r="3231" spans="2:51" s="13" customFormat="1">
      <c r="B3231" s="212"/>
      <c r="C3231" s="213"/>
      <c r="D3231" s="214" t="s">
        <v>555</v>
      </c>
      <c r="E3231" s="215" t="s">
        <v>1</v>
      </c>
      <c r="F3231" s="216" t="s">
        <v>2410</v>
      </c>
      <c r="G3231" s="213"/>
      <c r="H3231" s="217">
        <v>14.46</v>
      </c>
      <c r="I3231" s="218"/>
      <c r="J3231" s="213"/>
      <c r="K3231" s="213"/>
      <c r="L3231" s="219"/>
      <c r="M3231" s="220"/>
      <c r="N3231" s="221"/>
      <c r="O3231" s="221"/>
      <c r="P3231" s="221"/>
      <c r="Q3231" s="221"/>
      <c r="R3231" s="221"/>
      <c r="S3231" s="221"/>
      <c r="T3231" s="222"/>
      <c r="AT3231" s="223" t="s">
        <v>555</v>
      </c>
      <c r="AU3231" s="223" t="s">
        <v>87</v>
      </c>
      <c r="AV3231" s="13" t="s">
        <v>87</v>
      </c>
      <c r="AW3231" s="13" t="s">
        <v>32</v>
      </c>
      <c r="AX3231" s="13" t="s">
        <v>77</v>
      </c>
      <c r="AY3231" s="223" t="s">
        <v>209</v>
      </c>
    </row>
    <row r="3232" spans="2:51" s="15" customFormat="1">
      <c r="B3232" s="246"/>
      <c r="C3232" s="247"/>
      <c r="D3232" s="214" t="s">
        <v>555</v>
      </c>
      <c r="E3232" s="248" t="s">
        <v>1</v>
      </c>
      <c r="F3232" s="249" t="s">
        <v>3618</v>
      </c>
      <c r="G3232" s="247"/>
      <c r="H3232" s="248" t="s">
        <v>1</v>
      </c>
      <c r="I3232" s="250"/>
      <c r="J3232" s="247"/>
      <c r="K3232" s="247"/>
      <c r="L3232" s="251"/>
      <c r="M3232" s="252"/>
      <c r="N3232" s="253"/>
      <c r="O3232" s="253"/>
      <c r="P3232" s="253"/>
      <c r="Q3232" s="253"/>
      <c r="R3232" s="253"/>
      <c r="S3232" s="253"/>
      <c r="T3232" s="254"/>
      <c r="AT3232" s="255" t="s">
        <v>555</v>
      </c>
      <c r="AU3232" s="255" t="s">
        <v>87</v>
      </c>
      <c r="AV3232" s="15" t="s">
        <v>85</v>
      </c>
      <c r="AW3232" s="15" t="s">
        <v>32</v>
      </c>
      <c r="AX3232" s="15" t="s">
        <v>77</v>
      </c>
      <c r="AY3232" s="255" t="s">
        <v>209</v>
      </c>
    </row>
    <row r="3233" spans="2:51" s="13" customFormat="1">
      <c r="B3233" s="212"/>
      <c r="C3233" s="213"/>
      <c r="D3233" s="214" t="s">
        <v>555</v>
      </c>
      <c r="E3233" s="215" t="s">
        <v>1</v>
      </c>
      <c r="F3233" s="216" t="s">
        <v>2410</v>
      </c>
      <c r="G3233" s="213"/>
      <c r="H3233" s="217">
        <v>14.46</v>
      </c>
      <c r="I3233" s="218"/>
      <c r="J3233" s="213"/>
      <c r="K3233" s="213"/>
      <c r="L3233" s="219"/>
      <c r="M3233" s="220"/>
      <c r="N3233" s="221"/>
      <c r="O3233" s="221"/>
      <c r="P3233" s="221"/>
      <c r="Q3233" s="221"/>
      <c r="R3233" s="221"/>
      <c r="S3233" s="221"/>
      <c r="T3233" s="222"/>
      <c r="AT3233" s="223" t="s">
        <v>555</v>
      </c>
      <c r="AU3233" s="223" t="s">
        <v>87</v>
      </c>
      <c r="AV3233" s="13" t="s">
        <v>87</v>
      </c>
      <c r="AW3233" s="13" t="s">
        <v>32</v>
      </c>
      <c r="AX3233" s="13" t="s">
        <v>77</v>
      </c>
      <c r="AY3233" s="223" t="s">
        <v>209</v>
      </c>
    </row>
    <row r="3234" spans="2:51" s="15" customFormat="1">
      <c r="B3234" s="246"/>
      <c r="C3234" s="247"/>
      <c r="D3234" s="214" t="s">
        <v>555</v>
      </c>
      <c r="E3234" s="248" t="s">
        <v>1</v>
      </c>
      <c r="F3234" s="249" t="s">
        <v>3619</v>
      </c>
      <c r="G3234" s="247"/>
      <c r="H3234" s="248" t="s">
        <v>1</v>
      </c>
      <c r="I3234" s="250"/>
      <c r="J3234" s="247"/>
      <c r="K3234" s="247"/>
      <c r="L3234" s="251"/>
      <c r="M3234" s="252"/>
      <c r="N3234" s="253"/>
      <c r="O3234" s="253"/>
      <c r="P3234" s="253"/>
      <c r="Q3234" s="253"/>
      <c r="R3234" s="253"/>
      <c r="S3234" s="253"/>
      <c r="T3234" s="254"/>
      <c r="AT3234" s="255" t="s">
        <v>555</v>
      </c>
      <c r="AU3234" s="255" t="s">
        <v>87</v>
      </c>
      <c r="AV3234" s="15" t="s">
        <v>85</v>
      </c>
      <c r="AW3234" s="15" t="s">
        <v>32</v>
      </c>
      <c r="AX3234" s="15" t="s">
        <v>77</v>
      </c>
      <c r="AY3234" s="255" t="s">
        <v>209</v>
      </c>
    </row>
    <row r="3235" spans="2:51" s="13" customFormat="1">
      <c r="B3235" s="212"/>
      <c r="C3235" s="213"/>
      <c r="D3235" s="214" t="s">
        <v>555</v>
      </c>
      <c r="E3235" s="215" t="s">
        <v>1</v>
      </c>
      <c r="F3235" s="216" t="s">
        <v>1802</v>
      </c>
      <c r="G3235" s="213"/>
      <c r="H3235" s="217">
        <v>9.65</v>
      </c>
      <c r="I3235" s="218"/>
      <c r="J3235" s="213"/>
      <c r="K3235" s="213"/>
      <c r="L3235" s="219"/>
      <c r="M3235" s="220"/>
      <c r="N3235" s="221"/>
      <c r="O3235" s="221"/>
      <c r="P3235" s="221"/>
      <c r="Q3235" s="221"/>
      <c r="R3235" s="221"/>
      <c r="S3235" s="221"/>
      <c r="T3235" s="222"/>
      <c r="AT3235" s="223" t="s">
        <v>555</v>
      </c>
      <c r="AU3235" s="223" t="s">
        <v>87</v>
      </c>
      <c r="AV3235" s="13" t="s">
        <v>87</v>
      </c>
      <c r="AW3235" s="13" t="s">
        <v>32</v>
      </c>
      <c r="AX3235" s="13" t="s">
        <v>77</v>
      </c>
      <c r="AY3235" s="223" t="s">
        <v>209</v>
      </c>
    </row>
    <row r="3236" spans="2:51" s="15" customFormat="1">
      <c r="B3236" s="246"/>
      <c r="C3236" s="247"/>
      <c r="D3236" s="214" t="s">
        <v>555</v>
      </c>
      <c r="E3236" s="248" t="s">
        <v>1</v>
      </c>
      <c r="F3236" s="249" t="s">
        <v>3620</v>
      </c>
      <c r="G3236" s="247"/>
      <c r="H3236" s="248" t="s">
        <v>1</v>
      </c>
      <c r="I3236" s="250"/>
      <c r="J3236" s="247"/>
      <c r="K3236" s="247"/>
      <c r="L3236" s="251"/>
      <c r="M3236" s="252"/>
      <c r="N3236" s="253"/>
      <c r="O3236" s="253"/>
      <c r="P3236" s="253"/>
      <c r="Q3236" s="253"/>
      <c r="R3236" s="253"/>
      <c r="S3236" s="253"/>
      <c r="T3236" s="254"/>
      <c r="AT3236" s="255" t="s">
        <v>555</v>
      </c>
      <c r="AU3236" s="255" t="s">
        <v>87</v>
      </c>
      <c r="AV3236" s="15" t="s">
        <v>85</v>
      </c>
      <c r="AW3236" s="15" t="s">
        <v>32</v>
      </c>
      <c r="AX3236" s="15" t="s">
        <v>77</v>
      </c>
      <c r="AY3236" s="255" t="s">
        <v>209</v>
      </c>
    </row>
    <row r="3237" spans="2:51" s="13" customFormat="1">
      <c r="B3237" s="212"/>
      <c r="C3237" s="213"/>
      <c r="D3237" s="214" t="s">
        <v>555</v>
      </c>
      <c r="E3237" s="215" t="s">
        <v>1</v>
      </c>
      <c r="F3237" s="216" t="s">
        <v>2417</v>
      </c>
      <c r="G3237" s="213"/>
      <c r="H3237" s="217">
        <v>31.1</v>
      </c>
      <c r="I3237" s="218"/>
      <c r="J3237" s="213"/>
      <c r="K3237" s="213"/>
      <c r="L3237" s="219"/>
      <c r="M3237" s="220"/>
      <c r="N3237" s="221"/>
      <c r="O3237" s="221"/>
      <c r="P3237" s="221"/>
      <c r="Q3237" s="221"/>
      <c r="R3237" s="221"/>
      <c r="S3237" s="221"/>
      <c r="T3237" s="222"/>
      <c r="AT3237" s="223" t="s">
        <v>555</v>
      </c>
      <c r="AU3237" s="223" t="s">
        <v>87</v>
      </c>
      <c r="AV3237" s="13" t="s">
        <v>87</v>
      </c>
      <c r="AW3237" s="13" t="s">
        <v>32</v>
      </c>
      <c r="AX3237" s="13" t="s">
        <v>77</v>
      </c>
      <c r="AY3237" s="223" t="s">
        <v>209</v>
      </c>
    </row>
    <row r="3238" spans="2:51" s="15" customFormat="1">
      <c r="B3238" s="246"/>
      <c r="C3238" s="247"/>
      <c r="D3238" s="214" t="s">
        <v>555</v>
      </c>
      <c r="E3238" s="248" t="s">
        <v>1</v>
      </c>
      <c r="F3238" s="249" t="s">
        <v>3621</v>
      </c>
      <c r="G3238" s="247"/>
      <c r="H3238" s="248" t="s">
        <v>1</v>
      </c>
      <c r="I3238" s="250"/>
      <c r="J3238" s="247"/>
      <c r="K3238" s="247"/>
      <c r="L3238" s="251"/>
      <c r="M3238" s="252"/>
      <c r="N3238" s="253"/>
      <c r="O3238" s="253"/>
      <c r="P3238" s="253"/>
      <c r="Q3238" s="253"/>
      <c r="R3238" s="253"/>
      <c r="S3238" s="253"/>
      <c r="T3238" s="254"/>
      <c r="AT3238" s="255" t="s">
        <v>555</v>
      </c>
      <c r="AU3238" s="255" t="s">
        <v>87</v>
      </c>
      <c r="AV3238" s="15" t="s">
        <v>85</v>
      </c>
      <c r="AW3238" s="15" t="s">
        <v>32</v>
      </c>
      <c r="AX3238" s="15" t="s">
        <v>77</v>
      </c>
      <c r="AY3238" s="255" t="s">
        <v>209</v>
      </c>
    </row>
    <row r="3239" spans="2:51" s="13" customFormat="1">
      <c r="B3239" s="212"/>
      <c r="C3239" s="213"/>
      <c r="D3239" s="214" t="s">
        <v>555</v>
      </c>
      <c r="E3239" s="215" t="s">
        <v>1</v>
      </c>
      <c r="F3239" s="216" t="s">
        <v>3622</v>
      </c>
      <c r="G3239" s="213"/>
      <c r="H3239" s="217">
        <v>29.44</v>
      </c>
      <c r="I3239" s="218"/>
      <c r="J3239" s="213"/>
      <c r="K3239" s="213"/>
      <c r="L3239" s="219"/>
      <c r="M3239" s="220"/>
      <c r="N3239" s="221"/>
      <c r="O3239" s="221"/>
      <c r="P3239" s="221"/>
      <c r="Q3239" s="221"/>
      <c r="R3239" s="221"/>
      <c r="S3239" s="221"/>
      <c r="T3239" s="222"/>
      <c r="AT3239" s="223" t="s">
        <v>555</v>
      </c>
      <c r="AU3239" s="223" t="s">
        <v>87</v>
      </c>
      <c r="AV3239" s="13" t="s">
        <v>87</v>
      </c>
      <c r="AW3239" s="13" t="s">
        <v>32</v>
      </c>
      <c r="AX3239" s="13" t="s">
        <v>77</v>
      </c>
      <c r="AY3239" s="223" t="s">
        <v>209</v>
      </c>
    </row>
    <row r="3240" spans="2:51" s="15" customFormat="1">
      <c r="B3240" s="246"/>
      <c r="C3240" s="247"/>
      <c r="D3240" s="214" t="s">
        <v>555</v>
      </c>
      <c r="E3240" s="248" t="s">
        <v>1</v>
      </c>
      <c r="F3240" s="249" t="s">
        <v>3623</v>
      </c>
      <c r="G3240" s="247"/>
      <c r="H3240" s="248" t="s">
        <v>1</v>
      </c>
      <c r="I3240" s="250"/>
      <c r="J3240" s="247"/>
      <c r="K3240" s="247"/>
      <c r="L3240" s="251"/>
      <c r="M3240" s="252"/>
      <c r="N3240" s="253"/>
      <c r="O3240" s="253"/>
      <c r="P3240" s="253"/>
      <c r="Q3240" s="253"/>
      <c r="R3240" s="253"/>
      <c r="S3240" s="253"/>
      <c r="T3240" s="254"/>
      <c r="AT3240" s="255" t="s">
        <v>555</v>
      </c>
      <c r="AU3240" s="255" t="s">
        <v>87</v>
      </c>
      <c r="AV3240" s="15" t="s">
        <v>85</v>
      </c>
      <c r="AW3240" s="15" t="s">
        <v>32</v>
      </c>
      <c r="AX3240" s="15" t="s">
        <v>77</v>
      </c>
      <c r="AY3240" s="255" t="s">
        <v>209</v>
      </c>
    </row>
    <row r="3241" spans="2:51" s="13" customFormat="1">
      <c r="B3241" s="212"/>
      <c r="C3241" s="213"/>
      <c r="D3241" s="214" t="s">
        <v>555</v>
      </c>
      <c r="E3241" s="215" t="s">
        <v>1</v>
      </c>
      <c r="F3241" s="216" t="s">
        <v>2423</v>
      </c>
      <c r="G3241" s="213"/>
      <c r="H3241" s="217">
        <v>9.07</v>
      </c>
      <c r="I3241" s="218"/>
      <c r="J3241" s="213"/>
      <c r="K3241" s="213"/>
      <c r="L3241" s="219"/>
      <c r="M3241" s="220"/>
      <c r="N3241" s="221"/>
      <c r="O3241" s="221"/>
      <c r="P3241" s="221"/>
      <c r="Q3241" s="221"/>
      <c r="R3241" s="221"/>
      <c r="S3241" s="221"/>
      <c r="T3241" s="222"/>
      <c r="AT3241" s="223" t="s">
        <v>555</v>
      </c>
      <c r="AU3241" s="223" t="s">
        <v>87</v>
      </c>
      <c r="AV3241" s="13" t="s">
        <v>87</v>
      </c>
      <c r="AW3241" s="13" t="s">
        <v>32</v>
      </c>
      <c r="AX3241" s="13" t="s">
        <v>77</v>
      </c>
      <c r="AY3241" s="223" t="s">
        <v>209</v>
      </c>
    </row>
    <row r="3242" spans="2:51" s="15" customFormat="1">
      <c r="B3242" s="246"/>
      <c r="C3242" s="247"/>
      <c r="D3242" s="214" t="s">
        <v>555</v>
      </c>
      <c r="E3242" s="248" t="s">
        <v>1</v>
      </c>
      <c r="F3242" s="249" t="s">
        <v>3624</v>
      </c>
      <c r="G3242" s="247"/>
      <c r="H3242" s="248" t="s">
        <v>1</v>
      </c>
      <c r="I3242" s="250"/>
      <c r="J3242" s="247"/>
      <c r="K3242" s="247"/>
      <c r="L3242" s="251"/>
      <c r="M3242" s="252"/>
      <c r="N3242" s="253"/>
      <c r="O3242" s="253"/>
      <c r="P3242" s="253"/>
      <c r="Q3242" s="253"/>
      <c r="R3242" s="253"/>
      <c r="S3242" s="253"/>
      <c r="T3242" s="254"/>
      <c r="AT3242" s="255" t="s">
        <v>555</v>
      </c>
      <c r="AU3242" s="255" t="s">
        <v>87</v>
      </c>
      <c r="AV3242" s="15" t="s">
        <v>85</v>
      </c>
      <c r="AW3242" s="15" t="s">
        <v>32</v>
      </c>
      <c r="AX3242" s="15" t="s">
        <v>77</v>
      </c>
      <c r="AY3242" s="255" t="s">
        <v>209</v>
      </c>
    </row>
    <row r="3243" spans="2:51" s="13" customFormat="1">
      <c r="B3243" s="212"/>
      <c r="C3243" s="213"/>
      <c r="D3243" s="214" t="s">
        <v>555</v>
      </c>
      <c r="E3243" s="215" t="s">
        <v>1</v>
      </c>
      <c r="F3243" s="216" t="s">
        <v>1813</v>
      </c>
      <c r="G3243" s="213"/>
      <c r="H3243" s="217">
        <v>11.88</v>
      </c>
      <c r="I3243" s="218"/>
      <c r="J3243" s="213"/>
      <c r="K3243" s="213"/>
      <c r="L3243" s="219"/>
      <c r="M3243" s="220"/>
      <c r="N3243" s="221"/>
      <c r="O3243" s="221"/>
      <c r="P3243" s="221"/>
      <c r="Q3243" s="221"/>
      <c r="R3243" s="221"/>
      <c r="S3243" s="221"/>
      <c r="T3243" s="222"/>
      <c r="AT3243" s="223" t="s">
        <v>555</v>
      </c>
      <c r="AU3243" s="223" t="s">
        <v>87</v>
      </c>
      <c r="AV3243" s="13" t="s">
        <v>87</v>
      </c>
      <c r="AW3243" s="13" t="s">
        <v>32</v>
      </c>
      <c r="AX3243" s="13" t="s">
        <v>77</v>
      </c>
      <c r="AY3243" s="223" t="s">
        <v>209</v>
      </c>
    </row>
    <row r="3244" spans="2:51" s="15" customFormat="1">
      <c r="B3244" s="246"/>
      <c r="C3244" s="247"/>
      <c r="D3244" s="214" t="s">
        <v>555</v>
      </c>
      <c r="E3244" s="248" t="s">
        <v>1</v>
      </c>
      <c r="F3244" s="249" t="s">
        <v>3625</v>
      </c>
      <c r="G3244" s="247"/>
      <c r="H3244" s="248" t="s">
        <v>1</v>
      </c>
      <c r="I3244" s="250"/>
      <c r="J3244" s="247"/>
      <c r="K3244" s="247"/>
      <c r="L3244" s="251"/>
      <c r="M3244" s="252"/>
      <c r="N3244" s="253"/>
      <c r="O3244" s="253"/>
      <c r="P3244" s="253"/>
      <c r="Q3244" s="253"/>
      <c r="R3244" s="253"/>
      <c r="S3244" s="253"/>
      <c r="T3244" s="254"/>
      <c r="AT3244" s="255" t="s">
        <v>555</v>
      </c>
      <c r="AU3244" s="255" t="s">
        <v>87</v>
      </c>
      <c r="AV3244" s="15" t="s">
        <v>85</v>
      </c>
      <c r="AW3244" s="15" t="s">
        <v>32</v>
      </c>
      <c r="AX3244" s="15" t="s">
        <v>77</v>
      </c>
      <c r="AY3244" s="255" t="s">
        <v>209</v>
      </c>
    </row>
    <row r="3245" spans="2:51" s="13" customFormat="1">
      <c r="B3245" s="212"/>
      <c r="C3245" s="213"/>
      <c r="D3245" s="214" t="s">
        <v>555</v>
      </c>
      <c r="E3245" s="215" t="s">
        <v>1</v>
      </c>
      <c r="F3245" s="216" t="s">
        <v>2297</v>
      </c>
      <c r="G3245" s="213"/>
      <c r="H3245" s="217">
        <v>19.98</v>
      </c>
      <c r="I3245" s="218"/>
      <c r="J3245" s="213"/>
      <c r="K3245" s="213"/>
      <c r="L3245" s="219"/>
      <c r="M3245" s="220"/>
      <c r="N3245" s="221"/>
      <c r="O3245" s="221"/>
      <c r="P3245" s="221"/>
      <c r="Q3245" s="221"/>
      <c r="R3245" s="221"/>
      <c r="S3245" s="221"/>
      <c r="T3245" s="222"/>
      <c r="AT3245" s="223" t="s">
        <v>555</v>
      </c>
      <c r="AU3245" s="223" t="s">
        <v>87</v>
      </c>
      <c r="AV3245" s="13" t="s">
        <v>87</v>
      </c>
      <c r="AW3245" s="13" t="s">
        <v>32</v>
      </c>
      <c r="AX3245" s="13" t="s">
        <v>77</v>
      </c>
      <c r="AY3245" s="223" t="s">
        <v>209</v>
      </c>
    </row>
    <row r="3246" spans="2:51" s="15" customFormat="1">
      <c r="B3246" s="246"/>
      <c r="C3246" s="247"/>
      <c r="D3246" s="214" t="s">
        <v>555</v>
      </c>
      <c r="E3246" s="248" t="s">
        <v>1</v>
      </c>
      <c r="F3246" s="249" t="s">
        <v>3626</v>
      </c>
      <c r="G3246" s="247"/>
      <c r="H3246" s="248" t="s">
        <v>1</v>
      </c>
      <c r="I3246" s="250"/>
      <c r="J3246" s="247"/>
      <c r="K3246" s="247"/>
      <c r="L3246" s="251"/>
      <c r="M3246" s="252"/>
      <c r="N3246" s="253"/>
      <c r="O3246" s="253"/>
      <c r="P3246" s="253"/>
      <c r="Q3246" s="253"/>
      <c r="R3246" s="253"/>
      <c r="S3246" s="253"/>
      <c r="T3246" s="254"/>
      <c r="AT3246" s="255" t="s">
        <v>555</v>
      </c>
      <c r="AU3246" s="255" t="s">
        <v>87</v>
      </c>
      <c r="AV3246" s="15" t="s">
        <v>85</v>
      </c>
      <c r="AW3246" s="15" t="s">
        <v>32</v>
      </c>
      <c r="AX3246" s="15" t="s">
        <v>77</v>
      </c>
      <c r="AY3246" s="255" t="s">
        <v>209</v>
      </c>
    </row>
    <row r="3247" spans="2:51" s="13" customFormat="1">
      <c r="B3247" s="212"/>
      <c r="C3247" s="213"/>
      <c r="D3247" s="214" t="s">
        <v>555</v>
      </c>
      <c r="E3247" s="215" t="s">
        <v>1</v>
      </c>
      <c r="F3247" s="216" t="s">
        <v>3627</v>
      </c>
      <c r="G3247" s="213"/>
      <c r="H3247" s="217">
        <v>72.180000000000007</v>
      </c>
      <c r="I3247" s="218"/>
      <c r="J3247" s="213"/>
      <c r="K3247" s="213"/>
      <c r="L3247" s="219"/>
      <c r="M3247" s="220"/>
      <c r="N3247" s="221"/>
      <c r="O3247" s="221"/>
      <c r="P3247" s="221"/>
      <c r="Q3247" s="221"/>
      <c r="R3247" s="221"/>
      <c r="S3247" s="221"/>
      <c r="T3247" s="222"/>
      <c r="AT3247" s="223" t="s">
        <v>555</v>
      </c>
      <c r="AU3247" s="223" t="s">
        <v>87</v>
      </c>
      <c r="AV3247" s="13" t="s">
        <v>87</v>
      </c>
      <c r="AW3247" s="13" t="s">
        <v>32</v>
      </c>
      <c r="AX3247" s="13" t="s">
        <v>77</v>
      </c>
      <c r="AY3247" s="223" t="s">
        <v>209</v>
      </c>
    </row>
    <row r="3248" spans="2:51" s="15" customFormat="1">
      <c r="B3248" s="246"/>
      <c r="C3248" s="247"/>
      <c r="D3248" s="214" t="s">
        <v>555</v>
      </c>
      <c r="E3248" s="248" t="s">
        <v>1</v>
      </c>
      <c r="F3248" s="249" t="s">
        <v>3628</v>
      </c>
      <c r="G3248" s="247"/>
      <c r="H3248" s="248" t="s">
        <v>1</v>
      </c>
      <c r="I3248" s="250"/>
      <c r="J3248" s="247"/>
      <c r="K3248" s="247"/>
      <c r="L3248" s="251"/>
      <c r="M3248" s="252"/>
      <c r="N3248" s="253"/>
      <c r="O3248" s="253"/>
      <c r="P3248" s="253"/>
      <c r="Q3248" s="253"/>
      <c r="R3248" s="253"/>
      <c r="S3248" s="253"/>
      <c r="T3248" s="254"/>
      <c r="AT3248" s="255" t="s">
        <v>555</v>
      </c>
      <c r="AU3248" s="255" t="s">
        <v>87</v>
      </c>
      <c r="AV3248" s="15" t="s">
        <v>85</v>
      </c>
      <c r="AW3248" s="15" t="s">
        <v>32</v>
      </c>
      <c r="AX3248" s="15" t="s">
        <v>77</v>
      </c>
      <c r="AY3248" s="255" t="s">
        <v>209</v>
      </c>
    </row>
    <row r="3249" spans="2:51" s="13" customFormat="1">
      <c r="B3249" s="212"/>
      <c r="C3249" s="213"/>
      <c r="D3249" s="214" t="s">
        <v>555</v>
      </c>
      <c r="E3249" s="215" t="s">
        <v>1</v>
      </c>
      <c r="F3249" s="216" t="s">
        <v>3629</v>
      </c>
      <c r="G3249" s="213"/>
      <c r="H3249" s="217">
        <v>3.11</v>
      </c>
      <c r="I3249" s="218"/>
      <c r="J3249" s="213"/>
      <c r="K3249" s="213"/>
      <c r="L3249" s="219"/>
      <c r="M3249" s="220"/>
      <c r="N3249" s="221"/>
      <c r="O3249" s="221"/>
      <c r="P3249" s="221"/>
      <c r="Q3249" s="221"/>
      <c r="R3249" s="221"/>
      <c r="S3249" s="221"/>
      <c r="T3249" s="222"/>
      <c r="AT3249" s="223" t="s">
        <v>555</v>
      </c>
      <c r="AU3249" s="223" t="s">
        <v>87</v>
      </c>
      <c r="AV3249" s="13" t="s">
        <v>87</v>
      </c>
      <c r="AW3249" s="13" t="s">
        <v>32</v>
      </c>
      <c r="AX3249" s="13" t="s">
        <v>77</v>
      </c>
      <c r="AY3249" s="223" t="s">
        <v>209</v>
      </c>
    </row>
    <row r="3250" spans="2:51" s="15" customFormat="1">
      <c r="B3250" s="246"/>
      <c r="C3250" s="247"/>
      <c r="D3250" s="214" t="s">
        <v>555</v>
      </c>
      <c r="E3250" s="248" t="s">
        <v>1</v>
      </c>
      <c r="F3250" s="249" t="s">
        <v>3630</v>
      </c>
      <c r="G3250" s="247"/>
      <c r="H3250" s="248" t="s">
        <v>1</v>
      </c>
      <c r="I3250" s="250"/>
      <c r="J3250" s="247"/>
      <c r="K3250" s="247"/>
      <c r="L3250" s="251"/>
      <c r="M3250" s="252"/>
      <c r="N3250" s="253"/>
      <c r="O3250" s="253"/>
      <c r="P3250" s="253"/>
      <c r="Q3250" s="253"/>
      <c r="R3250" s="253"/>
      <c r="S3250" s="253"/>
      <c r="T3250" s="254"/>
      <c r="AT3250" s="255" t="s">
        <v>555</v>
      </c>
      <c r="AU3250" s="255" t="s">
        <v>87</v>
      </c>
      <c r="AV3250" s="15" t="s">
        <v>85</v>
      </c>
      <c r="AW3250" s="15" t="s">
        <v>32</v>
      </c>
      <c r="AX3250" s="15" t="s">
        <v>77</v>
      </c>
      <c r="AY3250" s="255" t="s">
        <v>209</v>
      </c>
    </row>
    <row r="3251" spans="2:51" s="13" customFormat="1">
      <c r="B3251" s="212"/>
      <c r="C3251" s="213"/>
      <c r="D3251" s="214" t="s">
        <v>555</v>
      </c>
      <c r="E3251" s="215" t="s">
        <v>1</v>
      </c>
      <c r="F3251" s="216" t="s">
        <v>2347</v>
      </c>
      <c r="G3251" s="213"/>
      <c r="H3251" s="217">
        <v>14.76</v>
      </c>
      <c r="I3251" s="218"/>
      <c r="J3251" s="213"/>
      <c r="K3251" s="213"/>
      <c r="L3251" s="219"/>
      <c r="M3251" s="220"/>
      <c r="N3251" s="221"/>
      <c r="O3251" s="221"/>
      <c r="P3251" s="221"/>
      <c r="Q3251" s="221"/>
      <c r="R3251" s="221"/>
      <c r="S3251" s="221"/>
      <c r="T3251" s="222"/>
      <c r="AT3251" s="223" t="s">
        <v>555</v>
      </c>
      <c r="AU3251" s="223" t="s">
        <v>87</v>
      </c>
      <c r="AV3251" s="13" t="s">
        <v>87</v>
      </c>
      <c r="AW3251" s="13" t="s">
        <v>32</v>
      </c>
      <c r="AX3251" s="13" t="s">
        <v>77</v>
      </c>
      <c r="AY3251" s="223" t="s">
        <v>209</v>
      </c>
    </row>
    <row r="3252" spans="2:51" s="15" customFormat="1">
      <c r="B3252" s="246"/>
      <c r="C3252" s="247"/>
      <c r="D3252" s="214" t="s">
        <v>555</v>
      </c>
      <c r="E3252" s="248" t="s">
        <v>1</v>
      </c>
      <c r="F3252" s="249" t="s">
        <v>3631</v>
      </c>
      <c r="G3252" s="247"/>
      <c r="H3252" s="248" t="s">
        <v>1</v>
      </c>
      <c r="I3252" s="250"/>
      <c r="J3252" s="247"/>
      <c r="K3252" s="247"/>
      <c r="L3252" s="251"/>
      <c r="M3252" s="252"/>
      <c r="N3252" s="253"/>
      <c r="O3252" s="253"/>
      <c r="P3252" s="253"/>
      <c r="Q3252" s="253"/>
      <c r="R3252" s="253"/>
      <c r="S3252" s="253"/>
      <c r="T3252" s="254"/>
      <c r="AT3252" s="255" t="s">
        <v>555</v>
      </c>
      <c r="AU3252" s="255" t="s">
        <v>87</v>
      </c>
      <c r="AV3252" s="15" t="s">
        <v>85</v>
      </c>
      <c r="AW3252" s="15" t="s">
        <v>32</v>
      </c>
      <c r="AX3252" s="15" t="s">
        <v>77</v>
      </c>
      <c r="AY3252" s="255" t="s">
        <v>209</v>
      </c>
    </row>
    <row r="3253" spans="2:51" s="13" customFormat="1">
      <c r="B3253" s="212"/>
      <c r="C3253" s="213"/>
      <c r="D3253" s="214" t="s">
        <v>555</v>
      </c>
      <c r="E3253" s="215" t="s">
        <v>1</v>
      </c>
      <c r="F3253" s="216" t="s">
        <v>2345</v>
      </c>
      <c r="G3253" s="213"/>
      <c r="H3253" s="217">
        <v>15.59</v>
      </c>
      <c r="I3253" s="218"/>
      <c r="J3253" s="213"/>
      <c r="K3253" s="213"/>
      <c r="L3253" s="219"/>
      <c r="M3253" s="220"/>
      <c r="N3253" s="221"/>
      <c r="O3253" s="221"/>
      <c r="P3253" s="221"/>
      <c r="Q3253" s="221"/>
      <c r="R3253" s="221"/>
      <c r="S3253" s="221"/>
      <c r="T3253" s="222"/>
      <c r="AT3253" s="223" t="s">
        <v>555</v>
      </c>
      <c r="AU3253" s="223" t="s">
        <v>87</v>
      </c>
      <c r="AV3253" s="13" t="s">
        <v>87</v>
      </c>
      <c r="AW3253" s="13" t="s">
        <v>32</v>
      </c>
      <c r="AX3253" s="13" t="s">
        <v>77</v>
      </c>
      <c r="AY3253" s="223" t="s">
        <v>209</v>
      </c>
    </row>
    <row r="3254" spans="2:51" s="15" customFormat="1">
      <c r="B3254" s="246"/>
      <c r="C3254" s="247"/>
      <c r="D3254" s="214" t="s">
        <v>555</v>
      </c>
      <c r="E3254" s="248" t="s">
        <v>1</v>
      </c>
      <c r="F3254" s="249" t="s">
        <v>3632</v>
      </c>
      <c r="G3254" s="247"/>
      <c r="H3254" s="248" t="s">
        <v>1</v>
      </c>
      <c r="I3254" s="250"/>
      <c r="J3254" s="247"/>
      <c r="K3254" s="247"/>
      <c r="L3254" s="251"/>
      <c r="M3254" s="252"/>
      <c r="N3254" s="253"/>
      <c r="O3254" s="253"/>
      <c r="P3254" s="253"/>
      <c r="Q3254" s="253"/>
      <c r="R3254" s="253"/>
      <c r="S3254" s="253"/>
      <c r="T3254" s="254"/>
      <c r="AT3254" s="255" t="s">
        <v>555</v>
      </c>
      <c r="AU3254" s="255" t="s">
        <v>87</v>
      </c>
      <c r="AV3254" s="15" t="s">
        <v>85</v>
      </c>
      <c r="AW3254" s="15" t="s">
        <v>32</v>
      </c>
      <c r="AX3254" s="15" t="s">
        <v>77</v>
      </c>
      <c r="AY3254" s="255" t="s">
        <v>209</v>
      </c>
    </row>
    <row r="3255" spans="2:51" s="13" customFormat="1">
      <c r="B3255" s="212"/>
      <c r="C3255" s="213"/>
      <c r="D3255" s="214" t="s">
        <v>555</v>
      </c>
      <c r="E3255" s="215" t="s">
        <v>1</v>
      </c>
      <c r="F3255" s="216" t="s">
        <v>2343</v>
      </c>
      <c r="G3255" s="213"/>
      <c r="H3255" s="217">
        <v>14.17</v>
      </c>
      <c r="I3255" s="218"/>
      <c r="J3255" s="213"/>
      <c r="K3255" s="213"/>
      <c r="L3255" s="219"/>
      <c r="M3255" s="220"/>
      <c r="N3255" s="221"/>
      <c r="O3255" s="221"/>
      <c r="P3255" s="221"/>
      <c r="Q3255" s="221"/>
      <c r="R3255" s="221"/>
      <c r="S3255" s="221"/>
      <c r="T3255" s="222"/>
      <c r="AT3255" s="223" t="s">
        <v>555</v>
      </c>
      <c r="AU3255" s="223" t="s">
        <v>87</v>
      </c>
      <c r="AV3255" s="13" t="s">
        <v>87</v>
      </c>
      <c r="AW3255" s="13" t="s">
        <v>32</v>
      </c>
      <c r="AX3255" s="13" t="s">
        <v>77</v>
      </c>
      <c r="AY3255" s="223" t="s">
        <v>209</v>
      </c>
    </row>
    <row r="3256" spans="2:51" s="15" customFormat="1">
      <c r="B3256" s="246"/>
      <c r="C3256" s="247"/>
      <c r="D3256" s="214" t="s">
        <v>555</v>
      </c>
      <c r="E3256" s="248" t="s">
        <v>1</v>
      </c>
      <c r="F3256" s="249" t="s">
        <v>3633</v>
      </c>
      <c r="G3256" s="247"/>
      <c r="H3256" s="248" t="s">
        <v>1</v>
      </c>
      <c r="I3256" s="250"/>
      <c r="J3256" s="247"/>
      <c r="K3256" s="247"/>
      <c r="L3256" s="251"/>
      <c r="M3256" s="252"/>
      <c r="N3256" s="253"/>
      <c r="O3256" s="253"/>
      <c r="P3256" s="253"/>
      <c r="Q3256" s="253"/>
      <c r="R3256" s="253"/>
      <c r="S3256" s="253"/>
      <c r="T3256" s="254"/>
      <c r="AT3256" s="255" t="s">
        <v>555</v>
      </c>
      <c r="AU3256" s="255" t="s">
        <v>87</v>
      </c>
      <c r="AV3256" s="15" t="s">
        <v>85</v>
      </c>
      <c r="AW3256" s="15" t="s">
        <v>32</v>
      </c>
      <c r="AX3256" s="15" t="s">
        <v>77</v>
      </c>
      <c r="AY3256" s="255" t="s">
        <v>209</v>
      </c>
    </row>
    <row r="3257" spans="2:51" s="13" customFormat="1">
      <c r="B3257" s="212"/>
      <c r="C3257" s="213"/>
      <c r="D3257" s="214" t="s">
        <v>555</v>
      </c>
      <c r="E3257" s="215" t="s">
        <v>1</v>
      </c>
      <c r="F3257" s="216" t="s">
        <v>2341</v>
      </c>
      <c r="G3257" s="213"/>
      <c r="H3257" s="217">
        <v>13.45</v>
      </c>
      <c r="I3257" s="218"/>
      <c r="J3257" s="213"/>
      <c r="K3257" s="213"/>
      <c r="L3257" s="219"/>
      <c r="M3257" s="220"/>
      <c r="N3257" s="221"/>
      <c r="O3257" s="221"/>
      <c r="P3257" s="221"/>
      <c r="Q3257" s="221"/>
      <c r="R3257" s="221"/>
      <c r="S3257" s="221"/>
      <c r="T3257" s="222"/>
      <c r="AT3257" s="223" t="s">
        <v>555</v>
      </c>
      <c r="AU3257" s="223" t="s">
        <v>87</v>
      </c>
      <c r="AV3257" s="13" t="s">
        <v>87</v>
      </c>
      <c r="AW3257" s="13" t="s">
        <v>32</v>
      </c>
      <c r="AX3257" s="13" t="s">
        <v>77</v>
      </c>
      <c r="AY3257" s="223" t="s">
        <v>209</v>
      </c>
    </row>
    <row r="3258" spans="2:51" s="15" customFormat="1">
      <c r="B3258" s="246"/>
      <c r="C3258" s="247"/>
      <c r="D3258" s="214" t="s">
        <v>555</v>
      </c>
      <c r="E3258" s="248" t="s">
        <v>1</v>
      </c>
      <c r="F3258" s="249" t="s">
        <v>3634</v>
      </c>
      <c r="G3258" s="247"/>
      <c r="H3258" s="248" t="s">
        <v>1</v>
      </c>
      <c r="I3258" s="250"/>
      <c r="J3258" s="247"/>
      <c r="K3258" s="247"/>
      <c r="L3258" s="251"/>
      <c r="M3258" s="252"/>
      <c r="N3258" s="253"/>
      <c r="O3258" s="253"/>
      <c r="P3258" s="253"/>
      <c r="Q3258" s="253"/>
      <c r="R3258" s="253"/>
      <c r="S3258" s="253"/>
      <c r="T3258" s="254"/>
      <c r="AT3258" s="255" t="s">
        <v>555</v>
      </c>
      <c r="AU3258" s="255" t="s">
        <v>87</v>
      </c>
      <c r="AV3258" s="15" t="s">
        <v>85</v>
      </c>
      <c r="AW3258" s="15" t="s">
        <v>32</v>
      </c>
      <c r="AX3258" s="15" t="s">
        <v>77</v>
      </c>
      <c r="AY3258" s="255" t="s">
        <v>209</v>
      </c>
    </row>
    <row r="3259" spans="2:51" s="13" customFormat="1">
      <c r="B3259" s="212"/>
      <c r="C3259" s="213"/>
      <c r="D3259" s="214" t="s">
        <v>555</v>
      </c>
      <c r="E3259" s="215" t="s">
        <v>1</v>
      </c>
      <c r="F3259" s="216" t="s">
        <v>3635</v>
      </c>
      <c r="G3259" s="213"/>
      <c r="H3259" s="217">
        <v>11.69</v>
      </c>
      <c r="I3259" s="218"/>
      <c r="J3259" s="213"/>
      <c r="K3259" s="213"/>
      <c r="L3259" s="219"/>
      <c r="M3259" s="220"/>
      <c r="N3259" s="221"/>
      <c r="O3259" s="221"/>
      <c r="P3259" s="221"/>
      <c r="Q3259" s="221"/>
      <c r="R3259" s="221"/>
      <c r="S3259" s="221"/>
      <c r="T3259" s="222"/>
      <c r="AT3259" s="223" t="s">
        <v>555</v>
      </c>
      <c r="AU3259" s="223" t="s">
        <v>87</v>
      </c>
      <c r="AV3259" s="13" t="s">
        <v>87</v>
      </c>
      <c r="AW3259" s="13" t="s">
        <v>32</v>
      </c>
      <c r="AX3259" s="13" t="s">
        <v>77</v>
      </c>
      <c r="AY3259" s="223" t="s">
        <v>209</v>
      </c>
    </row>
    <row r="3260" spans="2:51" s="15" customFormat="1">
      <c r="B3260" s="246"/>
      <c r="C3260" s="247"/>
      <c r="D3260" s="214" t="s">
        <v>555</v>
      </c>
      <c r="E3260" s="248" t="s">
        <v>1</v>
      </c>
      <c r="F3260" s="249" t="s">
        <v>3636</v>
      </c>
      <c r="G3260" s="247"/>
      <c r="H3260" s="248" t="s">
        <v>1</v>
      </c>
      <c r="I3260" s="250"/>
      <c r="J3260" s="247"/>
      <c r="K3260" s="247"/>
      <c r="L3260" s="251"/>
      <c r="M3260" s="252"/>
      <c r="N3260" s="253"/>
      <c r="O3260" s="253"/>
      <c r="P3260" s="253"/>
      <c r="Q3260" s="253"/>
      <c r="R3260" s="253"/>
      <c r="S3260" s="253"/>
      <c r="T3260" s="254"/>
      <c r="AT3260" s="255" t="s">
        <v>555</v>
      </c>
      <c r="AU3260" s="255" t="s">
        <v>87</v>
      </c>
      <c r="AV3260" s="15" t="s">
        <v>85</v>
      </c>
      <c r="AW3260" s="15" t="s">
        <v>32</v>
      </c>
      <c r="AX3260" s="15" t="s">
        <v>77</v>
      </c>
      <c r="AY3260" s="255" t="s">
        <v>209</v>
      </c>
    </row>
    <row r="3261" spans="2:51" s="13" customFormat="1">
      <c r="B3261" s="212"/>
      <c r="C3261" s="213"/>
      <c r="D3261" s="214" t="s">
        <v>555</v>
      </c>
      <c r="E3261" s="215" t="s">
        <v>1</v>
      </c>
      <c r="F3261" s="216" t="s">
        <v>3637</v>
      </c>
      <c r="G3261" s="213"/>
      <c r="H3261" s="217">
        <v>12.63</v>
      </c>
      <c r="I3261" s="218"/>
      <c r="J3261" s="213"/>
      <c r="K3261" s="213"/>
      <c r="L3261" s="219"/>
      <c r="M3261" s="220"/>
      <c r="N3261" s="221"/>
      <c r="O3261" s="221"/>
      <c r="P3261" s="221"/>
      <c r="Q3261" s="221"/>
      <c r="R3261" s="221"/>
      <c r="S3261" s="221"/>
      <c r="T3261" s="222"/>
      <c r="AT3261" s="223" t="s">
        <v>555</v>
      </c>
      <c r="AU3261" s="223" t="s">
        <v>87</v>
      </c>
      <c r="AV3261" s="13" t="s">
        <v>87</v>
      </c>
      <c r="AW3261" s="13" t="s">
        <v>32</v>
      </c>
      <c r="AX3261" s="13" t="s">
        <v>77</v>
      </c>
      <c r="AY3261" s="223" t="s">
        <v>209</v>
      </c>
    </row>
    <row r="3262" spans="2:51" s="15" customFormat="1">
      <c r="B3262" s="246"/>
      <c r="C3262" s="247"/>
      <c r="D3262" s="214" t="s">
        <v>555</v>
      </c>
      <c r="E3262" s="248" t="s">
        <v>1</v>
      </c>
      <c r="F3262" s="249" t="s">
        <v>3638</v>
      </c>
      <c r="G3262" s="247"/>
      <c r="H3262" s="248" t="s">
        <v>1</v>
      </c>
      <c r="I3262" s="250"/>
      <c r="J3262" s="247"/>
      <c r="K3262" s="247"/>
      <c r="L3262" s="251"/>
      <c r="M3262" s="252"/>
      <c r="N3262" s="253"/>
      <c r="O3262" s="253"/>
      <c r="P3262" s="253"/>
      <c r="Q3262" s="253"/>
      <c r="R3262" s="253"/>
      <c r="S3262" s="253"/>
      <c r="T3262" s="254"/>
      <c r="AT3262" s="255" t="s">
        <v>555</v>
      </c>
      <c r="AU3262" s="255" t="s">
        <v>87</v>
      </c>
      <c r="AV3262" s="15" t="s">
        <v>85</v>
      </c>
      <c r="AW3262" s="15" t="s">
        <v>32</v>
      </c>
      <c r="AX3262" s="15" t="s">
        <v>77</v>
      </c>
      <c r="AY3262" s="255" t="s">
        <v>209</v>
      </c>
    </row>
    <row r="3263" spans="2:51" s="13" customFormat="1">
      <c r="B3263" s="212"/>
      <c r="C3263" s="213"/>
      <c r="D3263" s="214" t="s">
        <v>555</v>
      </c>
      <c r="E3263" s="215" t="s">
        <v>1</v>
      </c>
      <c r="F3263" s="216" t="s">
        <v>3639</v>
      </c>
      <c r="G3263" s="213"/>
      <c r="H3263" s="217">
        <v>40.44</v>
      </c>
      <c r="I3263" s="218"/>
      <c r="J3263" s="213"/>
      <c r="K3263" s="213"/>
      <c r="L3263" s="219"/>
      <c r="M3263" s="220"/>
      <c r="N3263" s="221"/>
      <c r="O3263" s="221"/>
      <c r="P3263" s="221"/>
      <c r="Q3263" s="221"/>
      <c r="R3263" s="221"/>
      <c r="S3263" s="221"/>
      <c r="T3263" s="222"/>
      <c r="AT3263" s="223" t="s">
        <v>555</v>
      </c>
      <c r="AU3263" s="223" t="s">
        <v>87</v>
      </c>
      <c r="AV3263" s="13" t="s">
        <v>87</v>
      </c>
      <c r="AW3263" s="13" t="s">
        <v>32</v>
      </c>
      <c r="AX3263" s="13" t="s">
        <v>77</v>
      </c>
      <c r="AY3263" s="223" t="s">
        <v>209</v>
      </c>
    </row>
    <row r="3264" spans="2:51" s="15" customFormat="1">
      <c r="B3264" s="246"/>
      <c r="C3264" s="247"/>
      <c r="D3264" s="214" t="s">
        <v>555</v>
      </c>
      <c r="E3264" s="248" t="s">
        <v>1</v>
      </c>
      <c r="F3264" s="249" t="s">
        <v>3640</v>
      </c>
      <c r="G3264" s="247"/>
      <c r="H3264" s="248" t="s">
        <v>1</v>
      </c>
      <c r="I3264" s="250"/>
      <c r="J3264" s="247"/>
      <c r="K3264" s="247"/>
      <c r="L3264" s="251"/>
      <c r="M3264" s="252"/>
      <c r="N3264" s="253"/>
      <c r="O3264" s="253"/>
      <c r="P3264" s="253"/>
      <c r="Q3264" s="253"/>
      <c r="R3264" s="253"/>
      <c r="S3264" s="253"/>
      <c r="T3264" s="254"/>
      <c r="AT3264" s="255" t="s">
        <v>555</v>
      </c>
      <c r="AU3264" s="255" t="s">
        <v>87</v>
      </c>
      <c r="AV3264" s="15" t="s">
        <v>85</v>
      </c>
      <c r="AW3264" s="15" t="s">
        <v>32</v>
      </c>
      <c r="AX3264" s="15" t="s">
        <v>77</v>
      </c>
      <c r="AY3264" s="255" t="s">
        <v>209</v>
      </c>
    </row>
    <row r="3265" spans="2:51" s="13" customFormat="1">
      <c r="B3265" s="212"/>
      <c r="C3265" s="213"/>
      <c r="D3265" s="214" t="s">
        <v>555</v>
      </c>
      <c r="E3265" s="215" t="s">
        <v>1</v>
      </c>
      <c r="F3265" s="216" t="s">
        <v>2334</v>
      </c>
      <c r="G3265" s="213"/>
      <c r="H3265" s="217">
        <v>30.69</v>
      </c>
      <c r="I3265" s="218"/>
      <c r="J3265" s="213"/>
      <c r="K3265" s="213"/>
      <c r="L3265" s="219"/>
      <c r="M3265" s="220"/>
      <c r="N3265" s="221"/>
      <c r="O3265" s="221"/>
      <c r="P3265" s="221"/>
      <c r="Q3265" s="221"/>
      <c r="R3265" s="221"/>
      <c r="S3265" s="221"/>
      <c r="T3265" s="222"/>
      <c r="AT3265" s="223" t="s">
        <v>555</v>
      </c>
      <c r="AU3265" s="223" t="s">
        <v>87</v>
      </c>
      <c r="AV3265" s="13" t="s">
        <v>87</v>
      </c>
      <c r="AW3265" s="13" t="s">
        <v>32</v>
      </c>
      <c r="AX3265" s="13" t="s">
        <v>77</v>
      </c>
      <c r="AY3265" s="223" t="s">
        <v>209</v>
      </c>
    </row>
    <row r="3266" spans="2:51" s="15" customFormat="1">
      <c r="B3266" s="246"/>
      <c r="C3266" s="247"/>
      <c r="D3266" s="214" t="s">
        <v>555</v>
      </c>
      <c r="E3266" s="248" t="s">
        <v>1</v>
      </c>
      <c r="F3266" s="249" t="s">
        <v>3641</v>
      </c>
      <c r="G3266" s="247"/>
      <c r="H3266" s="248" t="s">
        <v>1</v>
      </c>
      <c r="I3266" s="250"/>
      <c r="J3266" s="247"/>
      <c r="K3266" s="247"/>
      <c r="L3266" s="251"/>
      <c r="M3266" s="252"/>
      <c r="N3266" s="253"/>
      <c r="O3266" s="253"/>
      <c r="P3266" s="253"/>
      <c r="Q3266" s="253"/>
      <c r="R3266" s="253"/>
      <c r="S3266" s="253"/>
      <c r="T3266" s="254"/>
      <c r="AT3266" s="255" t="s">
        <v>555</v>
      </c>
      <c r="AU3266" s="255" t="s">
        <v>87</v>
      </c>
      <c r="AV3266" s="15" t="s">
        <v>85</v>
      </c>
      <c r="AW3266" s="15" t="s">
        <v>32</v>
      </c>
      <c r="AX3266" s="15" t="s">
        <v>77</v>
      </c>
      <c r="AY3266" s="255" t="s">
        <v>209</v>
      </c>
    </row>
    <row r="3267" spans="2:51" s="13" customFormat="1">
      <c r="B3267" s="212"/>
      <c r="C3267" s="213"/>
      <c r="D3267" s="214" t="s">
        <v>555</v>
      </c>
      <c r="E3267" s="215" t="s">
        <v>1</v>
      </c>
      <c r="F3267" s="216" t="s">
        <v>2319</v>
      </c>
      <c r="G3267" s="213"/>
      <c r="H3267" s="217">
        <v>8.17</v>
      </c>
      <c r="I3267" s="218"/>
      <c r="J3267" s="213"/>
      <c r="K3267" s="213"/>
      <c r="L3267" s="219"/>
      <c r="M3267" s="220"/>
      <c r="N3267" s="221"/>
      <c r="O3267" s="221"/>
      <c r="P3267" s="221"/>
      <c r="Q3267" s="221"/>
      <c r="R3267" s="221"/>
      <c r="S3267" s="221"/>
      <c r="T3267" s="222"/>
      <c r="AT3267" s="223" t="s">
        <v>555</v>
      </c>
      <c r="AU3267" s="223" t="s">
        <v>87</v>
      </c>
      <c r="AV3267" s="13" t="s">
        <v>87</v>
      </c>
      <c r="AW3267" s="13" t="s">
        <v>32</v>
      </c>
      <c r="AX3267" s="13" t="s">
        <v>77</v>
      </c>
      <c r="AY3267" s="223" t="s">
        <v>209</v>
      </c>
    </row>
    <row r="3268" spans="2:51" s="15" customFormat="1">
      <c r="B3268" s="246"/>
      <c r="C3268" s="247"/>
      <c r="D3268" s="214" t="s">
        <v>555</v>
      </c>
      <c r="E3268" s="248" t="s">
        <v>1</v>
      </c>
      <c r="F3268" s="249" t="s">
        <v>3642</v>
      </c>
      <c r="G3268" s="247"/>
      <c r="H3268" s="248" t="s">
        <v>1</v>
      </c>
      <c r="I3268" s="250"/>
      <c r="J3268" s="247"/>
      <c r="K3268" s="247"/>
      <c r="L3268" s="251"/>
      <c r="M3268" s="252"/>
      <c r="N3268" s="253"/>
      <c r="O3268" s="253"/>
      <c r="P3268" s="253"/>
      <c r="Q3268" s="253"/>
      <c r="R3268" s="253"/>
      <c r="S3268" s="253"/>
      <c r="T3268" s="254"/>
      <c r="AT3268" s="255" t="s">
        <v>555</v>
      </c>
      <c r="AU3268" s="255" t="s">
        <v>87</v>
      </c>
      <c r="AV3268" s="15" t="s">
        <v>85</v>
      </c>
      <c r="AW3268" s="15" t="s">
        <v>32</v>
      </c>
      <c r="AX3268" s="15" t="s">
        <v>77</v>
      </c>
      <c r="AY3268" s="255" t="s">
        <v>209</v>
      </c>
    </row>
    <row r="3269" spans="2:51" s="13" customFormat="1">
      <c r="B3269" s="212"/>
      <c r="C3269" s="213"/>
      <c r="D3269" s="214" t="s">
        <v>555</v>
      </c>
      <c r="E3269" s="215" t="s">
        <v>1</v>
      </c>
      <c r="F3269" s="216" t="s">
        <v>2316</v>
      </c>
      <c r="G3269" s="213"/>
      <c r="H3269" s="217">
        <v>8.16</v>
      </c>
      <c r="I3269" s="218"/>
      <c r="J3269" s="213"/>
      <c r="K3269" s="213"/>
      <c r="L3269" s="219"/>
      <c r="M3269" s="220"/>
      <c r="N3269" s="221"/>
      <c r="O3269" s="221"/>
      <c r="P3269" s="221"/>
      <c r="Q3269" s="221"/>
      <c r="R3269" s="221"/>
      <c r="S3269" s="221"/>
      <c r="T3269" s="222"/>
      <c r="AT3269" s="223" t="s">
        <v>555</v>
      </c>
      <c r="AU3269" s="223" t="s">
        <v>87</v>
      </c>
      <c r="AV3269" s="13" t="s">
        <v>87</v>
      </c>
      <c r="AW3269" s="13" t="s">
        <v>32</v>
      </c>
      <c r="AX3269" s="13" t="s">
        <v>77</v>
      </c>
      <c r="AY3269" s="223" t="s">
        <v>209</v>
      </c>
    </row>
    <row r="3270" spans="2:51" s="15" customFormat="1">
      <c r="B3270" s="246"/>
      <c r="C3270" s="247"/>
      <c r="D3270" s="214" t="s">
        <v>555</v>
      </c>
      <c r="E3270" s="248" t="s">
        <v>1</v>
      </c>
      <c r="F3270" s="249" t="s">
        <v>3643</v>
      </c>
      <c r="G3270" s="247"/>
      <c r="H3270" s="248" t="s">
        <v>1</v>
      </c>
      <c r="I3270" s="250"/>
      <c r="J3270" s="247"/>
      <c r="K3270" s="247"/>
      <c r="L3270" s="251"/>
      <c r="M3270" s="252"/>
      <c r="N3270" s="253"/>
      <c r="O3270" s="253"/>
      <c r="P3270" s="253"/>
      <c r="Q3270" s="253"/>
      <c r="R3270" s="253"/>
      <c r="S3270" s="253"/>
      <c r="T3270" s="254"/>
      <c r="AT3270" s="255" t="s">
        <v>555</v>
      </c>
      <c r="AU3270" s="255" t="s">
        <v>87</v>
      </c>
      <c r="AV3270" s="15" t="s">
        <v>85</v>
      </c>
      <c r="AW3270" s="15" t="s">
        <v>32</v>
      </c>
      <c r="AX3270" s="15" t="s">
        <v>77</v>
      </c>
      <c r="AY3270" s="255" t="s">
        <v>209</v>
      </c>
    </row>
    <row r="3271" spans="2:51" s="13" customFormat="1">
      <c r="B3271" s="212"/>
      <c r="C3271" s="213"/>
      <c r="D3271" s="214" t="s">
        <v>555</v>
      </c>
      <c r="E3271" s="215" t="s">
        <v>1</v>
      </c>
      <c r="F3271" s="216" t="s">
        <v>1724</v>
      </c>
      <c r="G3271" s="213"/>
      <c r="H3271" s="217">
        <v>9.51</v>
      </c>
      <c r="I3271" s="218"/>
      <c r="J3271" s="213"/>
      <c r="K3271" s="213"/>
      <c r="L3271" s="219"/>
      <c r="M3271" s="220"/>
      <c r="N3271" s="221"/>
      <c r="O3271" s="221"/>
      <c r="P3271" s="221"/>
      <c r="Q3271" s="221"/>
      <c r="R3271" s="221"/>
      <c r="S3271" s="221"/>
      <c r="T3271" s="222"/>
      <c r="AT3271" s="223" t="s">
        <v>555</v>
      </c>
      <c r="AU3271" s="223" t="s">
        <v>87</v>
      </c>
      <c r="AV3271" s="13" t="s">
        <v>87</v>
      </c>
      <c r="AW3271" s="13" t="s">
        <v>32</v>
      </c>
      <c r="AX3271" s="13" t="s">
        <v>77</v>
      </c>
      <c r="AY3271" s="223" t="s">
        <v>209</v>
      </c>
    </row>
    <row r="3272" spans="2:51" s="15" customFormat="1">
      <c r="B3272" s="246"/>
      <c r="C3272" s="247"/>
      <c r="D3272" s="214" t="s">
        <v>555</v>
      </c>
      <c r="E3272" s="248" t="s">
        <v>1</v>
      </c>
      <c r="F3272" s="249" t="s">
        <v>3644</v>
      </c>
      <c r="G3272" s="247"/>
      <c r="H3272" s="248" t="s">
        <v>1</v>
      </c>
      <c r="I3272" s="250"/>
      <c r="J3272" s="247"/>
      <c r="K3272" s="247"/>
      <c r="L3272" s="251"/>
      <c r="M3272" s="252"/>
      <c r="N3272" s="253"/>
      <c r="O3272" s="253"/>
      <c r="P3272" s="253"/>
      <c r="Q3272" s="253"/>
      <c r="R3272" s="253"/>
      <c r="S3272" s="253"/>
      <c r="T3272" s="254"/>
      <c r="AT3272" s="255" t="s">
        <v>555</v>
      </c>
      <c r="AU3272" s="255" t="s">
        <v>87</v>
      </c>
      <c r="AV3272" s="15" t="s">
        <v>85</v>
      </c>
      <c r="AW3272" s="15" t="s">
        <v>32</v>
      </c>
      <c r="AX3272" s="15" t="s">
        <v>77</v>
      </c>
      <c r="AY3272" s="255" t="s">
        <v>209</v>
      </c>
    </row>
    <row r="3273" spans="2:51" s="13" customFormat="1">
      <c r="B3273" s="212"/>
      <c r="C3273" s="213"/>
      <c r="D3273" s="214" t="s">
        <v>555</v>
      </c>
      <c r="E3273" s="215" t="s">
        <v>1</v>
      </c>
      <c r="F3273" s="216" t="s">
        <v>2319</v>
      </c>
      <c r="G3273" s="213"/>
      <c r="H3273" s="217">
        <v>8.17</v>
      </c>
      <c r="I3273" s="218"/>
      <c r="J3273" s="213"/>
      <c r="K3273" s="213"/>
      <c r="L3273" s="219"/>
      <c r="M3273" s="220"/>
      <c r="N3273" s="221"/>
      <c r="O3273" s="221"/>
      <c r="P3273" s="221"/>
      <c r="Q3273" s="221"/>
      <c r="R3273" s="221"/>
      <c r="S3273" s="221"/>
      <c r="T3273" s="222"/>
      <c r="AT3273" s="223" t="s">
        <v>555</v>
      </c>
      <c r="AU3273" s="223" t="s">
        <v>87</v>
      </c>
      <c r="AV3273" s="13" t="s">
        <v>87</v>
      </c>
      <c r="AW3273" s="13" t="s">
        <v>32</v>
      </c>
      <c r="AX3273" s="13" t="s">
        <v>77</v>
      </c>
      <c r="AY3273" s="223" t="s">
        <v>209</v>
      </c>
    </row>
    <row r="3274" spans="2:51" s="15" customFormat="1">
      <c r="B3274" s="246"/>
      <c r="C3274" s="247"/>
      <c r="D3274" s="214" t="s">
        <v>555</v>
      </c>
      <c r="E3274" s="248" t="s">
        <v>1</v>
      </c>
      <c r="F3274" s="249" t="s">
        <v>3645</v>
      </c>
      <c r="G3274" s="247"/>
      <c r="H3274" s="248" t="s">
        <v>1</v>
      </c>
      <c r="I3274" s="250"/>
      <c r="J3274" s="247"/>
      <c r="K3274" s="247"/>
      <c r="L3274" s="251"/>
      <c r="M3274" s="252"/>
      <c r="N3274" s="253"/>
      <c r="O3274" s="253"/>
      <c r="P3274" s="253"/>
      <c r="Q3274" s="253"/>
      <c r="R3274" s="253"/>
      <c r="S3274" s="253"/>
      <c r="T3274" s="254"/>
      <c r="AT3274" s="255" t="s">
        <v>555</v>
      </c>
      <c r="AU3274" s="255" t="s">
        <v>87</v>
      </c>
      <c r="AV3274" s="15" t="s">
        <v>85</v>
      </c>
      <c r="AW3274" s="15" t="s">
        <v>32</v>
      </c>
      <c r="AX3274" s="15" t="s">
        <v>77</v>
      </c>
      <c r="AY3274" s="255" t="s">
        <v>209</v>
      </c>
    </row>
    <row r="3275" spans="2:51" s="13" customFormat="1">
      <c r="B3275" s="212"/>
      <c r="C3275" s="213"/>
      <c r="D3275" s="214" t="s">
        <v>555</v>
      </c>
      <c r="E3275" s="215" t="s">
        <v>1</v>
      </c>
      <c r="F3275" s="216" t="s">
        <v>2316</v>
      </c>
      <c r="G3275" s="213"/>
      <c r="H3275" s="217">
        <v>8.16</v>
      </c>
      <c r="I3275" s="218"/>
      <c r="J3275" s="213"/>
      <c r="K3275" s="213"/>
      <c r="L3275" s="219"/>
      <c r="M3275" s="220"/>
      <c r="N3275" s="221"/>
      <c r="O3275" s="221"/>
      <c r="P3275" s="221"/>
      <c r="Q3275" s="221"/>
      <c r="R3275" s="221"/>
      <c r="S3275" s="221"/>
      <c r="T3275" s="222"/>
      <c r="AT3275" s="223" t="s">
        <v>555</v>
      </c>
      <c r="AU3275" s="223" t="s">
        <v>87</v>
      </c>
      <c r="AV3275" s="13" t="s">
        <v>87</v>
      </c>
      <c r="AW3275" s="13" t="s">
        <v>32</v>
      </c>
      <c r="AX3275" s="13" t="s">
        <v>77</v>
      </c>
      <c r="AY3275" s="223" t="s">
        <v>209</v>
      </c>
    </row>
    <row r="3276" spans="2:51" s="15" customFormat="1">
      <c r="B3276" s="246"/>
      <c r="C3276" s="247"/>
      <c r="D3276" s="214" t="s">
        <v>555</v>
      </c>
      <c r="E3276" s="248" t="s">
        <v>1</v>
      </c>
      <c r="F3276" s="249" t="s">
        <v>3646</v>
      </c>
      <c r="G3276" s="247"/>
      <c r="H3276" s="248" t="s">
        <v>1</v>
      </c>
      <c r="I3276" s="250"/>
      <c r="J3276" s="247"/>
      <c r="K3276" s="247"/>
      <c r="L3276" s="251"/>
      <c r="M3276" s="252"/>
      <c r="N3276" s="253"/>
      <c r="O3276" s="253"/>
      <c r="P3276" s="253"/>
      <c r="Q3276" s="253"/>
      <c r="R3276" s="253"/>
      <c r="S3276" s="253"/>
      <c r="T3276" s="254"/>
      <c r="AT3276" s="255" t="s">
        <v>555</v>
      </c>
      <c r="AU3276" s="255" t="s">
        <v>87</v>
      </c>
      <c r="AV3276" s="15" t="s">
        <v>85</v>
      </c>
      <c r="AW3276" s="15" t="s">
        <v>32</v>
      </c>
      <c r="AX3276" s="15" t="s">
        <v>77</v>
      </c>
      <c r="AY3276" s="255" t="s">
        <v>209</v>
      </c>
    </row>
    <row r="3277" spans="2:51" s="13" customFormat="1">
      <c r="B3277" s="212"/>
      <c r="C3277" s="213"/>
      <c r="D3277" s="214" t="s">
        <v>555</v>
      </c>
      <c r="E3277" s="215" t="s">
        <v>1</v>
      </c>
      <c r="F3277" s="216" t="s">
        <v>1817</v>
      </c>
      <c r="G3277" s="213"/>
      <c r="H3277" s="217">
        <v>22.47</v>
      </c>
      <c r="I3277" s="218"/>
      <c r="J3277" s="213"/>
      <c r="K3277" s="213"/>
      <c r="L3277" s="219"/>
      <c r="M3277" s="220"/>
      <c r="N3277" s="221"/>
      <c r="O3277" s="221"/>
      <c r="P3277" s="221"/>
      <c r="Q3277" s="221"/>
      <c r="R3277" s="221"/>
      <c r="S3277" s="221"/>
      <c r="T3277" s="222"/>
      <c r="AT3277" s="223" t="s">
        <v>555</v>
      </c>
      <c r="AU3277" s="223" t="s">
        <v>87</v>
      </c>
      <c r="AV3277" s="13" t="s">
        <v>87</v>
      </c>
      <c r="AW3277" s="13" t="s">
        <v>32</v>
      </c>
      <c r="AX3277" s="13" t="s">
        <v>77</v>
      </c>
      <c r="AY3277" s="223" t="s">
        <v>209</v>
      </c>
    </row>
    <row r="3278" spans="2:51" s="15" customFormat="1">
      <c r="B3278" s="246"/>
      <c r="C3278" s="247"/>
      <c r="D3278" s="214" t="s">
        <v>555</v>
      </c>
      <c r="E3278" s="248" t="s">
        <v>1</v>
      </c>
      <c r="F3278" s="249" t="s">
        <v>3647</v>
      </c>
      <c r="G3278" s="247"/>
      <c r="H3278" s="248" t="s">
        <v>1</v>
      </c>
      <c r="I3278" s="250"/>
      <c r="J3278" s="247"/>
      <c r="K3278" s="247"/>
      <c r="L3278" s="251"/>
      <c r="M3278" s="252"/>
      <c r="N3278" s="253"/>
      <c r="O3278" s="253"/>
      <c r="P3278" s="253"/>
      <c r="Q3278" s="253"/>
      <c r="R3278" s="253"/>
      <c r="S3278" s="253"/>
      <c r="T3278" s="254"/>
      <c r="AT3278" s="255" t="s">
        <v>555</v>
      </c>
      <c r="AU3278" s="255" t="s">
        <v>87</v>
      </c>
      <c r="AV3278" s="15" t="s">
        <v>85</v>
      </c>
      <c r="AW3278" s="15" t="s">
        <v>32</v>
      </c>
      <c r="AX3278" s="15" t="s">
        <v>77</v>
      </c>
      <c r="AY3278" s="255" t="s">
        <v>209</v>
      </c>
    </row>
    <row r="3279" spans="2:51" s="13" customFormat="1">
      <c r="B3279" s="212"/>
      <c r="C3279" s="213"/>
      <c r="D3279" s="214" t="s">
        <v>555</v>
      </c>
      <c r="E3279" s="215" t="s">
        <v>1</v>
      </c>
      <c r="F3279" s="216" t="s">
        <v>1918</v>
      </c>
      <c r="G3279" s="213"/>
      <c r="H3279" s="217">
        <v>20.92</v>
      </c>
      <c r="I3279" s="218"/>
      <c r="J3279" s="213"/>
      <c r="K3279" s="213"/>
      <c r="L3279" s="219"/>
      <c r="M3279" s="220"/>
      <c r="N3279" s="221"/>
      <c r="O3279" s="221"/>
      <c r="P3279" s="221"/>
      <c r="Q3279" s="221"/>
      <c r="R3279" s="221"/>
      <c r="S3279" s="221"/>
      <c r="T3279" s="222"/>
      <c r="AT3279" s="223" t="s">
        <v>555</v>
      </c>
      <c r="AU3279" s="223" t="s">
        <v>87</v>
      </c>
      <c r="AV3279" s="13" t="s">
        <v>87</v>
      </c>
      <c r="AW3279" s="13" t="s">
        <v>32</v>
      </c>
      <c r="AX3279" s="13" t="s">
        <v>77</v>
      </c>
      <c r="AY3279" s="223" t="s">
        <v>209</v>
      </c>
    </row>
    <row r="3280" spans="2:51" s="15" customFormat="1">
      <c r="B3280" s="246"/>
      <c r="C3280" s="247"/>
      <c r="D3280" s="214" t="s">
        <v>555</v>
      </c>
      <c r="E3280" s="248" t="s">
        <v>1</v>
      </c>
      <c r="F3280" s="249" t="s">
        <v>3648</v>
      </c>
      <c r="G3280" s="247"/>
      <c r="H3280" s="248" t="s">
        <v>1</v>
      </c>
      <c r="I3280" s="250"/>
      <c r="J3280" s="247"/>
      <c r="K3280" s="247"/>
      <c r="L3280" s="251"/>
      <c r="M3280" s="252"/>
      <c r="N3280" s="253"/>
      <c r="O3280" s="253"/>
      <c r="P3280" s="253"/>
      <c r="Q3280" s="253"/>
      <c r="R3280" s="253"/>
      <c r="S3280" s="253"/>
      <c r="T3280" s="254"/>
      <c r="AT3280" s="255" t="s">
        <v>555</v>
      </c>
      <c r="AU3280" s="255" t="s">
        <v>87</v>
      </c>
      <c r="AV3280" s="15" t="s">
        <v>85</v>
      </c>
      <c r="AW3280" s="15" t="s">
        <v>32</v>
      </c>
      <c r="AX3280" s="15" t="s">
        <v>77</v>
      </c>
      <c r="AY3280" s="255" t="s">
        <v>209</v>
      </c>
    </row>
    <row r="3281" spans="2:51" s="13" customFormat="1">
      <c r="B3281" s="212"/>
      <c r="C3281" s="213"/>
      <c r="D3281" s="214" t="s">
        <v>555</v>
      </c>
      <c r="E3281" s="215" t="s">
        <v>1</v>
      </c>
      <c r="F3281" s="216" t="s">
        <v>1760</v>
      </c>
      <c r="G3281" s="213"/>
      <c r="H3281" s="217">
        <v>3.44</v>
      </c>
      <c r="I3281" s="218"/>
      <c r="J3281" s="213"/>
      <c r="K3281" s="213"/>
      <c r="L3281" s="219"/>
      <c r="M3281" s="220"/>
      <c r="N3281" s="221"/>
      <c r="O3281" s="221"/>
      <c r="P3281" s="221"/>
      <c r="Q3281" s="221"/>
      <c r="R3281" s="221"/>
      <c r="S3281" s="221"/>
      <c r="T3281" s="222"/>
      <c r="AT3281" s="223" t="s">
        <v>555</v>
      </c>
      <c r="AU3281" s="223" t="s">
        <v>87</v>
      </c>
      <c r="AV3281" s="13" t="s">
        <v>87</v>
      </c>
      <c r="AW3281" s="13" t="s">
        <v>32</v>
      </c>
      <c r="AX3281" s="13" t="s">
        <v>77</v>
      </c>
      <c r="AY3281" s="223" t="s">
        <v>209</v>
      </c>
    </row>
    <row r="3282" spans="2:51" s="15" customFormat="1">
      <c r="B3282" s="246"/>
      <c r="C3282" s="247"/>
      <c r="D3282" s="214" t="s">
        <v>555</v>
      </c>
      <c r="E3282" s="248" t="s">
        <v>1</v>
      </c>
      <c r="F3282" s="249" t="s">
        <v>3649</v>
      </c>
      <c r="G3282" s="247"/>
      <c r="H3282" s="248" t="s">
        <v>1</v>
      </c>
      <c r="I3282" s="250"/>
      <c r="J3282" s="247"/>
      <c r="K3282" s="247"/>
      <c r="L3282" s="251"/>
      <c r="M3282" s="252"/>
      <c r="N3282" s="253"/>
      <c r="O3282" s="253"/>
      <c r="P3282" s="253"/>
      <c r="Q3282" s="253"/>
      <c r="R3282" s="253"/>
      <c r="S3282" s="253"/>
      <c r="T3282" s="254"/>
      <c r="AT3282" s="255" t="s">
        <v>555</v>
      </c>
      <c r="AU3282" s="255" t="s">
        <v>87</v>
      </c>
      <c r="AV3282" s="15" t="s">
        <v>85</v>
      </c>
      <c r="AW3282" s="15" t="s">
        <v>32</v>
      </c>
      <c r="AX3282" s="15" t="s">
        <v>77</v>
      </c>
      <c r="AY3282" s="255" t="s">
        <v>209</v>
      </c>
    </row>
    <row r="3283" spans="2:51" s="13" customFormat="1">
      <c r="B3283" s="212"/>
      <c r="C3283" s="213"/>
      <c r="D3283" s="214" t="s">
        <v>555</v>
      </c>
      <c r="E3283" s="215" t="s">
        <v>1</v>
      </c>
      <c r="F3283" s="216" t="s">
        <v>1758</v>
      </c>
      <c r="G3283" s="213"/>
      <c r="H3283" s="217">
        <v>11.57</v>
      </c>
      <c r="I3283" s="218"/>
      <c r="J3283" s="213"/>
      <c r="K3283" s="213"/>
      <c r="L3283" s="219"/>
      <c r="M3283" s="220"/>
      <c r="N3283" s="221"/>
      <c r="O3283" s="221"/>
      <c r="P3283" s="221"/>
      <c r="Q3283" s="221"/>
      <c r="R3283" s="221"/>
      <c r="S3283" s="221"/>
      <c r="T3283" s="222"/>
      <c r="AT3283" s="223" t="s">
        <v>555</v>
      </c>
      <c r="AU3283" s="223" t="s">
        <v>87</v>
      </c>
      <c r="AV3283" s="13" t="s">
        <v>87</v>
      </c>
      <c r="AW3283" s="13" t="s">
        <v>32</v>
      </c>
      <c r="AX3283" s="13" t="s">
        <v>77</v>
      </c>
      <c r="AY3283" s="223" t="s">
        <v>209</v>
      </c>
    </row>
    <row r="3284" spans="2:51" s="15" customFormat="1">
      <c r="B3284" s="246"/>
      <c r="C3284" s="247"/>
      <c r="D3284" s="214" t="s">
        <v>555</v>
      </c>
      <c r="E3284" s="248" t="s">
        <v>1</v>
      </c>
      <c r="F3284" s="249" t="s">
        <v>3650</v>
      </c>
      <c r="G3284" s="247"/>
      <c r="H3284" s="248" t="s">
        <v>1</v>
      </c>
      <c r="I3284" s="250"/>
      <c r="J3284" s="247"/>
      <c r="K3284" s="247"/>
      <c r="L3284" s="251"/>
      <c r="M3284" s="252"/>
      <c r="N3284" s="253"/>
      <c r="O3284" s="253"/>
      <c r="P3284" s="253"/>
      <c r="Q3284" s="253"/>
      <c r="R3284" s="253"/>
      <c r="S3284" s="253"/>
      <c r="T3284" s="254"/>
      <c r="AT3284" s="255" t="s">
        <v>555</v>
      </c>
      <c r="AU3284" s="255" t="s">
        <v>87</v>
      </c>
      <c r="AV3284" s="15" t="s">
        <v>85</v>
      </c>
      <c r="AW3284" s="15" t="s">
        <v>32</v>
      </c>
      <c r="AX3284" s="15" t="s">
        <v>77</v>
      </c>
      <c r="AY3284" s="255" t="s">
        <v>209</v>
      </c>
    </row>
    <row r="3285" spans="2:51" s="13" customFormat="1">
      <c r="B3285" s="212"/>
      <c r="C3285" s="213"/>
      <c r="D3285" s="214" t="s">
        <v>555</v>
      </c>
      <c r="E3285" s="215" t="s">
        <v>1</v>
      </c>
      <c r="F3285" s="216" t="s">
        <v>1770</v>
      </c>
      <c r="G3285" s="213"/>
      <c r="H3285" s="217">
        <v>12.67</v>
      </c>
      <c r="I3285" s="218"/>
      <c r="J3285" s="213"/>
      <c r="K3285" s="213"/>
      <c r="L3285" s="219"/>
      <c r="M3285" s="220"/>
      <c r="N3285" s="221"/>
      <c r="O3285" s="221"/>
      <c r="P3285" s="221"/>
      <c r="Q3285" s="221"/>
      <c r="R3285" s="221"/>
      <c r="S3285" s="221"/>
      <c r="T3285" s="222"/>
      <c r="AT3285" s="223" t="s">
        <v>555</v>
      </c>
      <c r="AU3285" s="223" t="s">
        <v>87</v>
      </c>
      <c r="AV3285" s="13" t="s">
        <v>87</v>
      </c>
      <c r="AW3285" s="13" t="s">
        <v>32</v>
      </c>
      <c r="AX3285" s="13" t="s">
        <v>77</v>
      </c>
      <c r="AY3285" s="223" t="s">
        <v>209</v>
      </c>
    </row>
    <row r="3286" spans="2:51" s="15" customFormat="1">
      <c r="B3286" s="246"/>
      <c r="C3286" s="247"/>
      <c r="D3286" s="214" t="s">
        <v>555</v>
      </c>
      <c r="E3286" s="248" t="s">
        <v>1</v>
      </c>
      <c r="F3286" s="249" t="s">
        <v>3651</v>
      </c>
      <c r="G3286" s="247"/>
      <c r="H3286" s="248" t="s">
        <v>1</v>
      </c>
      <c r="I3286" s="250"/>
      <c r="J3286" s="247"/>
      <c r="K3286" s="247"/>
      <c r="L3286" s="251"/>
      <c r="M3286" s="252"/>
      <c r="N3286" s="253"/>
      <c r="O3286" s="253"/>
      <c r="P3286" s="253"/>
      <c r="Q3286" s="253"/>
      <c r="R3286" s="253"/>
      <c r="S3286" s="253"/>
      <c r="T3286" s="254"/>
      <c r="AT3286" s="255" t="s">
        <v>555</v>
      </c>
      <c r="AU3286" s="255" t="s">
        <v>87</v>
      </c>
      <c r="AV3286" s="15" t="s">
        <v>85</v>
      </c>
      <c r="AW3286" s="15" t="s">
        <v>32</v>
      </c>
      <c r="AX3286" s="15" t="s">
        <v>77</v>
      </c>
      <c r="AY3286" s="255" t="s">
        <v>209</v>
      </c>
    </row>
    <row r="3287" spans="2:51" s="13" customFormat="1">
      <c r="B3287" s="212"/>
      <c r="C3287" s="213"/>
      <c r="D3287" s="214" t="s">
        <v>555</v>
      </c>
      <c r="E3287" s="215" t="s">
        <v>1</v>
      </c>
      <c r="F3287" s="216" t="s">
        <v>3652</v>
      </c>
      <c r="G3287" s="213"/>
      <c r="H3287" s="217">
        <v>57.17</v>
      </c>
      <c r="I3287" s="218"/>
      <c r="J3287" s="213"/>
      <c r="K3287" s="213"/>
      <c r="L3287" s="219"/>
      <c r="M3287" s="220"/>
      <c r="N3287" s="221"/>
      <c r="O3287" s="221"/>
      <c r="P3287" s="221"/>
      <c r="Q3287" s="221"/>
      <c r="R3287" s="221"/>
      <c r="S3287" s="221"/>
      <c r="T3287" s="222"/>
      <c r="AT3287" s="223" t="s">
        <v>555</v>
      </c>
      <c r="AU3287" s="223" t="s">
        <v>87</v>
      </c>
      <c r="AV3287" s="13" t="s">
        <v>87</v>
      </c>
      <c r="AW3287" s="13" t="s">
        <v>32</v>
      </c>
      <c r="AX3287" s="13" t="s">
        <v>77</v>
      </c>
      <c r="AY3287" s="223" t="s">
        <v>209</v>
      </c>
    </row>
    <row r="3288" spans="2:51" s="15" customFormat="1">
      <c r="B3288" s="246"/>
      <c r="C3288" s="247"/>
      <c r="D3288" s="214" t="s">
        <v>555</v>
      </c>
      <c r="E3288" s="248" t="s">
        <v>1</v>
      </c>
      <c r="F3288" s="249" t="s">
        <v>3653</v>
      </c>
      <c r="G3288" s="247"/>
      <c r="H3288" s="248" t="s">
        <v>1</v>
      </c>
      <c r="I3288" s="250"/>
      <c r="J3288" s="247"/>
      <c r="K3288" s="247"/>
      <c r="L3288" s="251"/>
      <c r="M3288" s="252"/>
      <c r="N3288" s="253"/>
      <c r="O3288" s="253"/>
      <c r="P3288" s="253"/>
      <c r="Q3288" s="253"/>
      <c r="R3288" s="253"/>
      <c r="S3288" s="253"/>
      <c r="T3288" s="254"/>
      <c r="AT3288" s="255" t="s">
        <v>555</v>
      </c>
      <c r="AU3288" s="255" t="s">
        <v>87</v>
      </c>
      <c r="AV3288" s="15" t="s">
        <v>85</v>
      </c>
      <c r="AW3288" s="15" t="s">
        <v>32</v>
      </c>
      <c r="AX3288" s="15" t="s">
        <v>77</v>
      </c>
      <c r="AY3288" s="255" t="s">
        <v>209</v>
      </c>
    </row>
    <row r="3289" spans="2:51" s="13" customFormat="1">
      <c r="B3289" s="212"/>
      <c r="C3289" s="213"/>
      <c r="D3289" s="214" t="s">
        <v>555</v>
      </c>
      <c r="E3289" s="215" t="s">
        <v>1</v>
      </c>
      <c r="F3289" s="216" t="s">
        <v>1815</v>
      </c>
      <c r="G3289" s="213"/>
      <c r="H3289" s="217">
        <v>10.96</v>
      </c>
      <c r="I3289" s="218"/>
      <c r="J3289" s="213"/>
      <c r="K3289" s="213"/>
      <c r="L3289" s="219"/>
      <c r="M3289" s="220"/>
      <c r="N3289" s="221"/>
      <c r="O3289" s="221"/>
      <c r="P3289" s="221"/>
      <c r="Q3289" s="221"/>
      <c r="R3289" s="221"/>
      <c r="S3289" s="221"/>
      <c r="T3289" s="222"/>
      <c r="AT3289" s="223" t="s">
        <v>555</v>
      </c>
      <c r="AU3289" s="223" t="s">
        <v>87</v>
      </c>
      <c r="AV3289" s="13" t="s">
        <v>87</v>
      </c>
      <c r="AW3289" s="13" t="s">
        <v>32</v>
      </c>
      <c r="AX3289" s="13" t="s">
        <v>77</v>
      </c>
      <c r="AY3289" s="223" t="s">
        <v>209</v>
      </c>
    </row>
    <row r="3290" spans="2:51" s="15" customFormat="1">
      <c r="B3290" s="246"/>
      <c r="C3290" s="247"/>
      <c r="D3290" s="214" t="s">
        <v>555</v>
      </c>
      <c r="E3290" s="248" t="s">
        <v>1</v>
      </c>
      <c r="F3290" s="249" t="s">
        <v>3654</v>
      </c>
      <c r="G3290" s="247"/>
      <c r="H3290" s="248" t="s">
        <v>1</v>
      </c>
      <c r="I3290" s="250"/>
      <c r="J3290" s="247"/>
      <c r="K3290" s="247"/>
      <c r="L3290" s="251"/>
      <c r="M3290" s="252"/>
      <c r="N3290" s="253"/>
      <c r="O3290" s="253"/>
      <c r="P3290" s="253"/>
      <c r="Q3290" s="253"/>
      <c r="R3290" s="253"/>
      <c r="S3290" s="253"/>
      <c r="T3290" s="254"/>
      <c r="AT3290" s="255" t="s">
        <v>555</v>
      </c>
      <c r="AU3290" s="255" t="s">
        <v>87</v>
      </c>
      <c r="AV3290" s="15" t="s">
        <v>85</v>
      </c>
      <c r="AW3290" s="15" t="s">
        <v>32</v>
      </c>
      <c r="AX3290" s="15" t="s">
        <v>77</v>
      </c>
      <c r="AY3290" s="255" t="s">
        <v>209</v>
      </c>
    </row>
    <row r="3291" spans="2:51" s="13" customFormat="1">
      <c r="B3291" s="212"/>
      <c r="C3291" s="213"/>
      <c r="D3291" s="214" t="s">
        <v>555</v>
      </c>
      <c r="E3291" s="215" t="s">
        <v>1</v>
      </c>
      <c r="F3291" s="216" t="s">
        <v>1840</v>
      </c>
      <c r="G3291" s="213"/>
      <c r="H3291" s="217">
        <v>2.0699999999999998</v>
      </c>
      <c r="I3291" s="218"/>
      <c r="J3291" s="213"/>
      <c r="K3291" s="213"/>
      <c r="L3291" s="219"/>
      <c r="M3291" s="220"/>
      <c r="N3291" s="221"/>
      <c r="O3291" s="221"/>
      <c r="P3291" s="221"/>
      <c r="Q3291" s="221"/>
      <c r="R3291" s="221"/>
      <c r="S3291" s="221"/>
      <c r="T3291" s="222"/>
      <c r="AT3291" s="223" t="s">
        <v>555</v>
      </c>
      <c r="AU3291" s="223" t="s">
        <v>87</v>
      </c>
      <c r="AV3291" s="13" t="s">
        <v>87</v>
      </c>
      <c r="AW3291" s="13" t="s">
        <v>32</v>
      </c>
      <c r="AX3291" s="13" t="s">
        <v>77</v>
      </c>
      <c r="AY3291" s="223" t="s">
        <v>209</v>
      </c>
    </row>
    <row r="3292" spans="2:51" s="15" customFormat="1">
      <c r="B3292" s="246"/>
      <c r="C3292" s="247"/>
      <c r="D3292" s="214" t="s">
        <v>555</v>
      </c>
      <c r="E3292" s="248" t="s">
        <v>1</v>
      </c>
      <c r="F3292" s="249" t="s">
        <v>3655</v>
      </c>
      <c r="G3292" s="247"/>
      <c r="H3292" s="248" t="s">
        <v>1</v>
      </c>
      <c r="I3292" s="250"/>
      <c r="J3292" s="247"/>
      <c r="K3292" s="247"/>
      <c r="L3292" s="251"/>
      <c r="M3292" s="252"/>
      <c r="N3292" s="253"/>
      <c r="O3292" s="253"/>
      <c r="P3292" s="253"/>
      <c r="Q3292" s="253"/>
      <c r="R3292" s="253"/>
      <c r="S3292" s="253"/>
      <c r="T3292" s="254"/>
      <c r="AT3292" s="255" t="s">
        <v>555</v>
      </c>
      <c r="AU3292" s="255" t="s">
        <v>87</v>
      </c>
      <c r="AV3292" s="15" t="s">
        <v>85</v>
      </c>
      <c r="AW3292" s="15" t="s">
        <v>32</v>
      </c>
      <c r="AX3292" s="15" t="s">
        <v>77</v>
      </c>
      <c r="AY3292" s="255" t="s">
        <v>209</v>
      </c>
    </row>
    <row r="3293" spans="2:51" s="13" customFormat="1">
      <c r="B3293" s="212"/>
      <c r="C3293" s="213"/>
      <c r="D3293" s="214" t="s">
        <v>555</v>
      </c>
      <c r="E3293" s="215" t="s">
        <v>1</v>
      </c>
      <c r="F3293" s="216" t="s">
        <v>1836</v>
      </c>
      <c r="G3293" s="213"/>
      <c r="H3293" s="217">
        <v>11.05</v>
      </c>
      <c r="I3293" s="218"/>
      <c r="J3293" s="213"/>
      <c r="K3293" s="213"/>
      <c r="L3293" s="219"/>
      <c r="M3293" s="220"/>
      <c r="N3293" s="221"/>
      <c r="O3293" s="221"/>
      <c r="P3293" s="221"/>
      <c r="Q3293" s="221"/>
      <c r="R3293" s="221"/>
      <c r="S3293" s="221"/>
      <c r="T3293" s="222"/>
      <c r="AT3293" s="223" t="s">
        <v>555</v>
      </c>
      <c r="AU3293" s="223" t="s">
        <v>87</v>
      </c>
      <c r="AV3293" s="13" t="s">
        <v>87</v>
      </c>
      <c r="AW3293" s="13" t="s">
        <v>32</v>
      </c>
      <c r="AX3293" s="13" t="s">
        <v>77</v>
      </c>
      <c r="AY3293" s="223" t="s">
        <v>209</v>
      </c>
    </row>
    <row r="3294" spans="2:51" s="15" customFormat="1">
      <c r="B3294" s="246"/>
      <c r="C3294" s="247"/>
      <c r="D3294" s="214" t="s">
        <v>555</v>
      </c>
      <c r="E3294" s="248" t="s">
        <v>1</v>
      </c>
      <c r="F3294" s="249" t="s">
        <v>3656</v>
      </c>
      <c r="G3294" s="247"/>
      <c r="H3294" s="248" t="s">
        <v>1</v>
      </c>
      <c r="I3294" s="250"/>
      <c r="J3294" s="247"/>
      <c r="K3294" s="247"/>
      <c r="L3294" s="251"/>
      <c r="M3294" s="252"/>
      <c r="N3294" s="253"/>
      <c r="O3294" s="253"/>
      <c r="P3294" s="253"/>
      <c r="Q3294" s="253"/>
      <c r="R3294" s="253"/>
      <c r="S3294" s="253"/>
      <c r="T3294" s="254"/>
      <c r="AT3294" s="255" t="s">
        <v>555</v>
      </c>
      <c r="AU3294" s="255" t="s">
        <v>87</v>
      </c>
      <c r="AV3294" s="15" t="s">
        <v>85</v>
      </c>
      <c r="AW3294" s="15" t="s">
        <v>32</v>
      </c>
      <c r="AX3294" s="15" t="s">
        <v>77</v>
      </c>
      <c r="AY3294" s="255" t="s">
        <v>209</v>
      </c>
    </row>
    <row r="3295" spans="2:51" s="13" customFormat="1">
      <c r="B3295" s="212"/>
      <c r="C3295" s="213"/>
      <c r="D3295" s="214" t="s">
        <v>555</v>
      </c>
      <c r="E3295" s="215" t="s">
        <v>1</v>
      </c>
      <c r="F3295" s="216" t="s">
        <v>3657</v>
      </c>
      <c r="G3295" s="213"/>
      <c r="H3295" s="217">
        <v>16.3</v>
      </c>
      <c r="I3295" s="218"/>
      <c r="J3295" s="213"/>
      <c r="K3295" s="213"/>
      <c r="L3295" s="219"/>
      <c r="M3295" s="220"/>
      <c r="N3295" s="221"/>
      <c r="O3295" s="221"/>
      <c r="P3295" s="221"/>
      <c r="Q3295" s="221"/>
      <c r="R3295" s="221"/>
      <c r="S3295" s="221"/>
      <c r="T3295" s="222"/>
      <c r="AT3295" s="223" t="s">
        <v>555</v>
      </c>
      <c r="AU3295" s="223" t="s">
        <v>87</v>
      </c>
      <c r="AV3295" s="13" t="s">
        <v>87</v>
      </c>
      <c r="AW3295" s="13" t="s">
        <v>32</v>
      </c>
      <c r="AX3295" s="13" t="s">
        <v>77</v>
      </c>
      <c r="AY3295" s="223" t="s">
        <v>209</v>
      </c>
    </row>
    <row r="3296" spans="2:51" s="15" customFormat="1">
      <c r="B3296" s="246"/>
      <c r="C3296" s="247"/>
      <c r="D3296" s="214" t="s">
        <v>555</v>
      </c>
      <c r="E3296" s="248" t="s">
        <v>1</v>
      </c>
      <c r="F3296" s="249" t="s">
        <v>3658</v>
      </c>
      <c r="G3296" s="247"/>
      <c r="H3296" s="248" t="s">
        <v>1</v>
      </c>
      <c r="I3296" s="250"/>
      <c r="J3296" s="247"/>
      <c r="K3296" s="247"/>
      <c r="L3296" s="251"/>
      <c r="M3296" s="252"/>
      <c r="N3296" s="253"/>
      <c r="O3296" s="253"/>
      <c r="P3296" s="253"/>
      <c r="Q3296" s="253"/>
      <c r="R3296" s="253"/>
      <c r="S3296" s="253"/>
      <c r="T3296" s="254"/>
      <c r="AT3296" s="255" t="s">
        <v>555</v>
      </c>
      <c r="AU3296" s="255" t="s">
        <v>87</v>
      </c>
      <c r="AV3296" s="15" t="s">
        <v>85</v>
      </c>
      <c r="AW3296" s="15" t="s">
        <v>32</v>
      </c>
      <c r="AX3296" s="15" t="s">
        <v>77</v>
      </c>
      <c r="AY3296" s="255" t="s">
        <v>209</v>
      </c>
    </row>
    <row r="3297" spans="2:51" s="13" customFormat="1">
      <c r="B3297" s="212"/>
      <c r="C3297" s="213"/>
      <c r="D3297" s="214" t="s">
        <v>555</v>
      </c>
      <c r="E3297" s="215" t="s">
        <v>1</v>
      </c>
      <c r="F3297" s="216" t="s">
        <v>3659</v>
      </c>
      <c r="G3297" s="213"/>
      <c r="H3297" s="217">
        <v>45.06</v>
      </c>
      <c r="I3297" s="218"/>
      <c r="J3297" s="213"/>
      <c r="K3297" s="213"/>
      <c r="L3297" s="219"/>
      <c r="M3297" s="220"/>
      <c r="N3297" s="221"/>
      <c r="O3297" s="221"/>
      <c r="P3297" s="221"/>
      <c r="Q3297" s="221"/>
      <c r="R3297" s="221"/>
      <c r="S3297" s="221"/>
      <c r="T3297" s="222"/>
      <c r="AT3297" s="223" t="s">
        <v>555</v>
      </c>
      <c r="AU3297" s="223" t="s">
        <v>87</v>
      </c>
      <c r="AV3297" s="13" t="s">
        <v>87</v>
      </c>
      <c r="AW3297" s="13" t="s">
        <v>32</v>
      </c>
      <c r="AX3297" s="13" t="s">
        <v>77</v>
      </c>
      <c r="AY3297" s="223" t="s">
        <v>209</v>
      </c>
    </row>
    <row r="3298" spans="2:51" s="15" customFormat="1">
      <c r="B3298" s="246"/>
      <c r="C3298" s="247"/>
      <c r="D3298" s="214" t="s">
        <v>555</v>
      </c>
      <c r="E3298" s="248" t="s">
        <v>1</v>
      </c>
      <c r="F3298" s="249" t="s">
        <v>3660</v>
      </c>
      <c r="G3298" s="247"/>
      <c r="H3298" s="248" t="s">
        <v>1</v>
      </c>
      <c r="I3298" s="250"/>
      <c r="J3298" s="247"/>
      <c r="K3298" s="247"/>
      <c r="L3298" s="251"/>
      <c r="M3298" s="252"/>
      <c r="N3298" s="253"/>
      <c r="O3298" s="253"/>
      <c r="P3298" s="253"/>
      <c r="Q3298" s="253"/>
      <c r="R3298" s="253"/>
      <c r="S3298" s="253"/>
      <c r="T3298" s="254"/>
      <c r="AT3298" s="255" t="s">
        <v>555</v>
      </c>
      <c r="AU3298" s="255" t="s">
        <v>87</v>
      </c>
      <c r="AV3298" s="15" t="s">
        <v>85</v>
      </c>
      <c r="AW3298" s="15" t="s">
        <v>32</v>
      </c>
      <c r="AX3298" s="15" t="s">
        <v>77</v>
      </c>
      <c r="AY3298" s="255" t="s">
        <v>209</v>
      </c>
    </row>
    <row r="3299" spans="2:51" s="13" customFormat="1">
      <c r="B3299" s="212"/>
      <c r="C3299" s="213"/>
      <c r="D3299" s="214" t="s">
        <v>555</v>
      </c>
      <c r="E3299" s="215" t="s">
        <v>1</v>
      </c>
      <c r="F3299" s="216" t="s">
        <v>1719</v>
      </c>
      <c r="G3299" s="213"/>
      <c r="H3299" s="217">
        <v>15.54</v>
      </c>
      <c r="I3299" s="218"/>
      <c r="J3299" s="213"/>
      <c r="K3299" s="213"/>
      <c r="L3299" s="219"/>
      <c r="M3299" s="220"/>
      <c r="N3299" s="221"/>
      <c r="O3299" s="221"/>
      <c r="P3299" s="221"/>
      <c r="Q3299" s="221"/>
      <c r="R3299" s="221"/>
      <c r="S3299" s="221"/>
      <c r="T3299" s="222"/>
      <c r="AT3299" s="223" t="s">
        <v>555</v>
      </c>
      <c r="AU3299" s="223" t="s">
        <v>87</v>
      </c>
      <c r="AV3299" s="13" t="s">
        <v>87</v>
      </c>
      <c r="AW3299" s="13" t="s">
        <v>32</v>
      </c>
      <c r="AX3299" s="13" t="s">
        <v>77</v>
      </c>
      <c r="AY3299" s="223" t="s">
        <v>209</v>
      </c>
    </row>
    <row r="3300" spans="2:51" s="15" customFormat="1">
      <c r="B3300" s="246"/>
      <c r="C3300" s="247"/>
      <c r="D3300" s="214" t="s">
        <v>555</v>
      </c>
      <c r="E3300" s="248" t="s">
        <v>1</v>
      </c>
      <c r="F3300" s="249" t="s">
        <v>3661</v>
      </c>
      <c r="G3300" s="247"/>
      <c r="H3300" s="248" t="s">
        <v>1</v>
      </c>
      <c r="I3300" s="250"/>
      <c r="J3300" s="247"/>
      <c r="K3300" s="247"/>
      <c r="L3300" s="251"/>
      <c r="M3300" s="252"/>
      <c r="N3300" s="253"/>
      <c r="O3300" s="253"/>
      <c r="P3300" s="253"/>
      <c r="Q3300" s="253"/>
      <c r="R3300" s="253"/>
      <c r="S3300" s="253"/>
      <c r="T3300" s="254"/>
      <c r="AT3300" s="255" t="s">
        <v>555</v>
      </c>
      <c r="AU3300" s="255" t="s">
        <v>87</v>
      </c>
      <c r="AV3300" s="15" t="s">
        <v>85</v>
      </c>
      <c r="AW3300" s="15" t="s">
        <v>32</v>
      </c>
      <c r="AX3300" s="15" t="s">
        <v>77</v>
      </c>
      <c r="AY3300" s="255" t="s">
        <v>209</v>
      </c>
    </row>
    <row r="3301" spans="2:51" s="13" customFormat="1">
      <c r="B3301" s="212"/>
      <c r="C3301" s="213"/>
      <c r="D3301" s="214" t="s">
        <v>555</v>
      </c>
      <c r="E3301" s="215" t="s">
        <v>1</v>
      </c>
      <c r="F3301" s="216" t="s">
        <v>3662</v>
      </c>
      <c r="G3301" s="213"/>
      <c r="H3301" s="217">
        <v>35.08</v>
      </c>
      <c r="I3301" s="218"/>
      <c r="J3301" s="213"/>
      <c r="K3301" s="213"/>
      <c r="L3301" s="219"/>
      <c r="M3301" s="220"/>
      <c r="N3301" s="221"/>
      <c r="O3301" s="221"/>
      <c r="P3301" s="221"/>
      <c r="Q3301" s="221"/>
      <c r="R3301" s="221"/>
      <c r="S3301" s="221"/>
      <c r="T3301" s="222"/>
      <c r="AT3301" s="223" t="s">
        <v>555</v>
      </c>
      <c r="AU3301" s="223" t="s">
        <v>87</v>
      </c>
      <c r="AV3301" s="13" t="s">
        <v>87</v>
      </c>
      <c r="AW3301" s="13" t="s">
        <v>32</v>
      </c>
      <c r="AX3301" s="13" t="s">
        <v>77</v>
      </c>
      <c r="AY3301" s="223" t="s">
        <v>209</v>
      </c>
    </row>
    <row r="3302" spans="2:51" s="15" customFormat="1">
      <c r="B3302" s="246"/>
      <c r="C3302" s="247"/>
      <c r="D3302" s="214" t="s">
        <v>555</v>
      </c>
      <c r="E3302" s="248" t="s">
        <v>1</v>
      </c>
      <c r="F3302" s="249" t="s">
        <v>3663</v>
      </c>
      <c r="G3302" s="247"/>
      <c r="H3302" s="248" t="s">
        <v>1</v>
      </c>
      <c r="I3302" s="250"/>
      <c r="J3302" s="247"/>
      <c r="K3302" s="247"/>
      <c r="L3302" s="251"/>
      <c r="M3302" s="252"/>
      <c r="N3302" s="253"/>
      <c r="O3302" s="253"/>
      <c r="P3302" s="253"/>
      <c r="Q3302" s="253"/>
      <c r="R3302" s="253"/>
      <c r="S3302" s="253"/>
      <c r="T3302" s="254"/>
      <c r="AT3302" s="255" t="s">
        <v>555</v>
      </c>
      <c r="AU3302" s="255" t="s">
        <v>87</v>
      </c>
      <c r="AV3302" s="15" t="s">
        <v>85</v>
      </c>
      <c r="AW3302" s="15" t="s">
        <v>32</v>
      </c>
      <c r="AX3302" s="15" t="s">
        <v>77</v>
      </c>
      <c r="AY3302" s="255" t="s">
        <v>209</v>
      </c>
    </row>
    <row r="3303" spans="2:51" s="13" customFormat="1">
      <c r="B3303" s="212"/>
      <c r="C3303" s="213"/>
      <c r="D3303" s="214" t="s">
        <v>555</v>
      </c>
      <c r="E3303" s="215" t="s">
        <v>1</v>
      </c>
      <c r="F3303" s="216" t="s">
        <v>2452</v>
      </c>
      <c r="G3303" s="213"/>
      <c r="H3303" s="217">
        <v>28.37</v>
      </c>
      <c r="I3303" s="218"/>
      <c r="J3303" s="213"/>
      <c r="K3303" s="213"/>
      <c r="L3303" s="219"/>
      <c r="M3303" s="220"/>
      <c r="N3303" s="221"/>
      <c r="O3303" s="221"/>
      <c r="P3303" s="221"/>
      <c r="Q3303" s="221"/>
      <c r="R3303" s="221"/>
      <c r="S3303" s="221"/>
      <c r="T3303" s="222"/>
      <c r="AT3303" s="223" t="s">
        <v>555</v>
      </c>
      <c r="AU3303" s="223" t="s">
        <v>87</v>
      </c>
      <c r="AV3303" s="13" t="s">
        <v>87</v>
      </c>
      <c r="AW3303" s="13" t="s">
        <v>32</v>
      </c>
      <c r="AX3303" s="13" t="s">
        <v>77</v>
      </c>
      <c r="AY3303" s="223" t="s">
        <v>209</v>
      </c>
    </row>
    <row r="3304" spans="2:51" s="13" customFormat="1">
      <c r="B3304" s="212"/>
      <c r="C3304" s="213"/>
      <c r="D3304" s="214" t="s">
        <v>555</v>
      </c>
      <c r="E3304" s="215" t="s">
        <v>1</v>
      </c>
      <c r="F3304" s="216" t="s">
        <v>3664</v>
      </c>
      <c r="G3304" s="213"/>
      <c r="H3304" s="217">
        <v>2.5999999999999999E-2</v>
      </c>
      <c r="I3304" s="218"/>
      <c r="J3304" s="213"/>
      <c r="K3304" s="213"/>
      <c r="L3304" s="219"/>
      <c r="M3304" s="220"/>
      <c r="N3304" s="221"/>
      <c r="O3304" s="221"/>
      <c r="P3304" s="221"/>
      <c r="Q3304" s="221"/>
      <c r="R3304" s="221"/>
      <c r="S3304" s="221"/>
      <c r="T3304" s="222"/>
      <c r="AT3304" s="223" t="s">
        <v>555</v>
      </c>
      <c r="AU3304" s="223" t="s">
        <v>87</v>
      </c>
      <c r="AV3304" s="13" t="s">
        <v>87</v>
      </c>
      <c r="AW3304" s="13" t="s">
        <v>32</v>
      </c>
      <c r="AX3304" s="13" t="s">
        <v>77</v>
      </c>
      <c r="AY3304" s="223" t="s">
        <v>209</v>
      </c>
    </row>
    <row r="3305" spans="2:51" s="13" customFormat="1">
      <c r="B3305" s="212"/>
      <c r="C3305" s="213"/>
      <c r="D3305" s="214" t="s">
        <v>555</v>
      </c>
      <c r="E3305" s="215" t="s">
        <v>1</v>
      </c>
      <c r="F3305" s="216" t="s">
        <v>2236</v>
      </c>
      <c r="G3305" s="213"/>
      <c r="H3305" s="217">
        <v>29.28</v>
      </c>
      <c r="I3305" s="218"/>
      <c r="J3305" s="213"/>
      <c r="K3305" s="213"/>
      <c r="L3305" s="219"/>
      <c r="M3305" s="220"/>
      <c r="N3305" s="221"/>
      <c r="O3305" s="221"/>
      <c r="P3305" s="221"/>
      <c r="Q3305" s="221"/>
      <c r="R3305" s="221"/>
      <c r="S3305" s="221"/>
      <c r="T3305" s="222"/>
      <c r="AT3305" s="223" t="s">
        <v>555</v>
      </c>
      <c r="AU3305" s="223" t="s">
        <v>87</v>
      </c>
      <c r="AV3305" s="13" t="s">
        <v>87</v>
      </c>
      <c r="AW3305" s="13" t="s">
        <v>32</v>
      </c>
      <c r="AX3305" s="13" t="s">
        <v>77</v>
      </c>
      <c r="AY3305" s="223" t="s">
        <v>209</v>
      </c>
    </row>
    <row r="3306" spans="2:51" s="15" customFormat="1">
      <c r="B3306" s="246"/>
      <c r="C3306" s="247"/>
      <c r="D3306" s="214" t="s">
        <v>555</v>
      </c>
      <c r="E3306" s="248" t="s">
        <v>1</v>
      </c>
      <c r="F3306" s="249" t="s">
        <v>3665</v>
      </c>
      <c r="G3306" s="247"/>
      <c r="H3306" s="248" t="s">
        <v>1</v>
      </c>
      <c r="I3306" s="250"/>
      <c r="J3306" s="247"/>
      <c r="K3306" s="247"/>
      <c r="L3306" s="251"/>
      <c r="M3306" s="252"/>
      <c r="N3306" s="253"/>
      <c r="O3306" s="253"/>
      <c r="P3306" s="253"/>
      <c r="Q3306" s="253"/>
      <c r="R3306" s="253"/>
      <c r="S3306" s="253"/>
      <c r="T3306" s="254"/>
      <c r="AT3306" s="255" t="s">
        <v>555</v>
      </c>
      <c r="AU3306" s="255" t="s">
        <v>87</v>
      </c>
      <c r="AV3306" s="15" t="s">
        <v>85</v>
      </c>
      <c r="AW3306" s="15" t="s">
        <v>32</v>
      </c>
      <c r="AX3306" s="15" t="s">
        <v>77</v>
      </c>
      <c r="AY3306" s="255" t="s">
        <v>209</v>
      </c>
    </row>
    <row r="3307" spans="2:51" s="13" customFormat="1">
      <c r="B3307" s="212"/>
      <c r="C3307" s="213"/>
      <c r="D3307" s="214" t="s">
        <v>555</v>
      </c>
      <c r="E3307" s="215" t="s">
        <v>1</v>
      </c>
      <c r="F3307" s="216" t="s">
        <v>2236</v>
      </c>
      <c r="G3307" s="213"/>
      <c r="H3307" s="217">
        <v>29.28</v>
      </c>
      <c r="I3307" s="218"/>
      <c r="J3307" s="213"/>
      <c r="K3307" s="213"/>
      <c r="L3307" s="219"/>
      <c r="M3307" s="220"/>
      <c r="N3307" s="221"/>
      <c r="O3307" s="221"/>
      <c r="P3307" s="221"/>
      <c r="Q3307" s="221"/>
      <c r="R3307" s="221"/>
      <c r="S3307" s="221"/>
      <c r="T3307" s="222"/>
      <c r="AT3307" s="223" t="s">
        <v>555</v>
      </c>
      <c r="AU3307" s="223" t="s">
        <v>87</v>
      </c>
      <c r="AV3307" s="13" t="s">
        <v>87</v>
      </c>
      <c r="AW3307" s="13" t="s">
        <v>32</v>
      </c>
      <c r="AX3307" s="13" t="s">
        <v>77</v>
      </c>
      <c r="AY3307" s="223" t="s">
        <v>209</v>
      </c>
    </row>
    <row r="3308" spans="2:51" s="15" customFormat="1">
      <c r="B3308" s="246"/>
      <c r="C3308" s="247"/>
      <c r="D3308" s="214" t="s">
        <v>555</v>
      </c>
      <c r="E3308" s="248" t="s">
        <v>1</v>
      </c>
      <c r="F3308" s="249" t="s">
        <v>3666</v>
      </c>
      <c r="G3308" s="247"/>
      <c r="H3308" s="248" t="s">
        <v>1</v>
      </c>
      <c r="I3308" s="250"/>
      <c r="J3308" s="247"/>
      <c r="K3308" s="247"/>
      <c r="L3308" s="251"/>
      <c r="M3308" s="252"/>
      <c r="N3308" s="253"/>
      <c r="O3308" s="253"/>
      <c r="P3308" s="253"/>
      <c r="Q3308" s="253"/>
      <c r="R3308" s="253"/>
      <c r="S3308" s="253"/>
      <c r="T3308" s="254"/>
      <c r="AT3308" s="255" t="s">
        <v>555</v>
      </c>
      <c r="AU3308" s="255" t="s">
        <v>87</v>
      </c>
      <c r="AV3308" s="15" t="s">
        <v>85</v>
      </c>
      <c r="AW3308" s="15" t="s">
        <v>32</v>
      </c>
      <c r="AX3308" s="15" t="s">
        <v>77</v>
      </c>
      <c r="AY3308" s="255" t="s">
        <v>209</v>
      </c>
    </row>
    <row r="3309" spans="2:51" s="13" customFormat="1">
      <c r="B3309" s="212"/>
      <c r="C3309" s="213"/>
      <c r="D3309" s="214" t="s">
        <v>555</v>
      </c>
      <c r="E3309" s="215" t="s">
        <v>1</v>
      </c>
      <c r="F3309" s="216" t="s">
        <v>2236</v>
      </c>
      <c r="G3309" s="213"/>
      <c r="H3309" s="217">
        <v>29.28</v>
      </c>
      <c r="I3309" s="218"/>
      <c r="J3309" s="213"/>
      <c r="K3309" s="213"/>
      <c r="L3309" s="219"/>
      <c r="M3309" s="220"/>
      <c r="N3309" s="221"/>
      <c r="O3309" s="221"/>
      <c r="P3309" s="221"/>
      <c r="Q3309" s="221"/>
      <c r="R3309" s="221"/>
      <c r="S3309" s="221"/>
      <c r="T3309" s="222"/>
      <c r="AT3309" s="223" t="s">
        <v>555</v>
      </c>
      <c r="AU3309" s="223" t="s">
        <v>87</v>
      </c>
      <c r="AV3309" s="13" t="s">
        <v>87</v>
      </c>
      <c r="AW3309" s="13" t="s">
        <v>32</v>
      </c>
      <c r="AX3309" s="13" t="s">
        <v>77</v>
      </c>
      <c r="AY3309" s="223" t="s">
        <v>209</v>
      </c>
    </row>
    <row r="3310" spans="2:51" s="15" customFormat="1">
      <c r="B3310" s="246"/>
      <c r="C3310" s="247"/>
      <c r="D3310" s="214" t="s">
        <v>555</v>
      </c>
      <c r="E3310" s="248" t="s">
        <v>1</v>
      </c>
      <c r="F3310" s="249" t="s">
        <v>3667</v>
      </c>
      <c r="G3310" s="247"/>
      <c r="H3310" s="248" t="s">
        <v>1</v>
      </c>
      <c r="I3310" s="250"/>
      <c r="J3310" s="247"/>
      <c r="K3310" s="247"/>
      <c r="L3310" s="251"/>
      <c r="M3310" s="252"/>
      <c r="N3310" s="253"/>
      <c r="O3310" s="253"/>
      <c r="P3310" s="253"/>
      <c r="Q3310" s="253"/>
      <c r="R3310" s="253"/>
      <c r="S3310" s="253"/>
      <c r="T3310" s="254"/>
      <c r="AT3310" s="255" t="s">
        <v>555</v>
      </c>
      <c r="AU3310" s="255" t="s">
        <v>87</v>
      </c>
      <c r="AV3310" s="15" t="s">
        <v>85</v>
      </c>
      <c r="AW3310" s="15" t="s">
        <v>32</v>
      </c>
      <c r="AX3310" s="15" t="s">
        <v>77</v>
      </c>
      <c r="AY3310" s="255" t="s">
        <v>209</v>
      </c>
    </row>
    <row r="3311" spans="2:51" s="13" customFormat="1">
      <c r="B3311" s="212"/>
      <c r="C3311" s="213"/>
      <c r="D3311" s="214" t="s">
        <v>555</v>
      </c>
      <c r="E3311" s="215" t="s">
        <v>1</v>
      </c>
      <c r="F3311" s="216" t="s">
        <v>2236</v>
      </c>
      <c r="G3311" s="213"/>
      <c r="H3311" s="217">
        <v>29.28</v>
      </c>
      <c r="I3311" s="218"/>
      <c r="J3311" s="213"/>
      <c r="K3311" s="213"/>
      <c r="L3311" s="219"/>
      <c r="M3311" s="220"/>
      <c r="N3311" s="221"/>
      <c r="O3311" s="221"/>
      <c r="P3311" s="221"/>
      <c r="Q3311" s="221"/>
      <c r="R3311" s="221"/>
      <c r="S3311" s="221"/>
      <c r="T3311" s="222"/>
      <c r="AT3311" s="223" t="s">
        <v>555</v>
      </c>
      <c r="AU3311" s="223" t="s">
        <v>87</v>
      </c>
      <c r="AV3311" s="13" t="s">
        <v>87</v>
      </c>
      <c r="AW3311" s="13" t="s">
        <v>32</v>
      </c>
      <c r="AX3311" s="13" t="s">
        <v>77</v>
      </c>
      <c r="AY3311" s="223" t="s">
        <v>209</v>
      </c>
    </row>
    <row r="3312" spans="2:51" s="15" customFormat="1">
      <c r="B3312" s="246"/>
      <c r="C3312" s="247"/>
      <c r="D3312" s="214" t="s">
        <v>555</v>
      </c>
      <c r="E3312" s="248" t="s">
        <v>1</v>
      </c>
      <c r="F3312" s="249" t="s">
        <v>3668</v>
      </c>
      <c r="G3312" s="247"/>
      <c r="H3312" s="248" t="s">
        <v>1</v>
      </c>
      <c r="I3312" s="250"/>
      <c r="J3312" s="247"/>
      <c r="K3312" s="247"/>
      <c r="L3312" s="251"/>
      <c r="M3312" s="252"/>
      <c r="N3312" s="253"/>
      <c r="O3312" s="253"/>
      <c r="P3312" s="253"/>
      <c r="Q3312" s="253"/>
      <c r="R3312" s="253"/>
      <c r="S3312" s="253"/>
      <c r="T3312" s="254"/>
      <c r="AT3312" s="255" t="s">
        <v>555</v>
      </c>
      <c r="AU3312" s="255" t="s">
        <v>87</v>
      </c>
      <c r="AV3312" s="15" t="s">
        <v>85</v>
      </c>
      <c r="AW3312" s="15" t="s">
        <v>32</v>
      </c>
      <c r="AX3312" s="15" t="s">
        <v>77</v>
      </c>
      <c r="AY3312" s="255" t="s">
        <v>209</v>
      </c>
    </row>
    <row r="3313" spans="2:51" s="13" customFormat="1">
      <c r="B3313" s="212"/>
      <c r="C3313" s="213"/>
      <c r="D3313" s="214" t="s">
        <v>555</v>
      </c>
      <c r="E3313" s="215" t="s">
        <v>1</v>
      </c>
      <c r="F3313" s="216" t="s">
        <v>2236</v>
      </c>
      <c r="G3313" s="213"/>
      <c r="H3313" s="217">
        <v>29.28</v>
      </c>
      <c r="I3313" s="218"/>
      <c r="J3313" s="213"/>
      <c r="K3313" s="213"/>
      <c r="L3313" s="219"/>
      <c r="M3313" s="220"/>
      <c r="N3313" s="221"/>
      <c r="O3313" s="221"/>
      <c r="P3313" s="221"/>
      <c r="Q3313" s="221"/>
      <c r="R3313" s="221"/>
      <c r="S3313" s="221"/>
      <c r="T3313" s="222"/>
      <c r="AT3313" s="223" t="s">
        <v>555</v>
      </c>
      <c r="AU3313" s="223" t="s">
        <v>87</v>
      </c>
      <c r="AV3313" s="13" t="s">
        <v>87</v>
      </c>
      <c r="AW3313" s="13" t="s">
        <v>32</v>
      </c>
      <c r="AX3313" s="13" t="s">
        <v>77</v>
      </c>
      <c r="AY3313" s="223" t="s">
        <v>209</v>
      </c>
    </row>
    <row r="3314" spans="2:51" s="15" customFormat="1">
      <c r="B3314" s="246"/>
      <c r="C3314" s="247"/>
      <c r="D3314" s="214" t="s">
        <v>555</v>
      </c>
      <c r="E3314" s="248" t="s">
        <v>1</v>
      </c>
      <c r="F3314" s="249" t="s">
        <v>3669</v>
      </c>
      <c r="G3314" s="247"/>
      <c r="H3314" s="248" t="s">
        <v>1</v>
      </c>
      <c r="I3314" s="250"/>
      <c r="J3314" s="247"/>
      <c r="K3314" s="247"/>
      <c r="L3314" s="251"/>
      <c r="M3314" s="252"/>
      <c r="N3314" s="253"/>
      <c r="O3314" s="253"/>
      <c r="P3314" s="253"/>
      <c r="Q3314" s="253"/>
      <c r="R3314" s="253"/>
      <c r="S3314" s="253"/>
      <c r="T3314" s="254"/>
      <c r="AT3314" s="255" t="s">
        <v>555</v>
      </c>
      <c r="AU3314" s="255" t="s">
        <v>87</v>
      </c>
      <c r="AV3314" s="15" t="s">
        <v>85</v>
      </c>
      <c r="AW3314" s="15" t="s">
        <v>32</v>
      </c>
      <c r="AX3314" s="15" t="s">
        <v>77</v>
      </c>
      <c r="AY3314" s="255" t="s">
        <v>209</v>
      </c>
    </row>
    <row r="3315" spans="2:51" s="13" customFormat="1">
      <c r="B3315" s="212"/>
      <c r="C3315" s="213"/>
      <c r="D3315" s="214" t="s">
        <v>555</v>
      </c>
      <c r="E3315" s="215" t="s">
        <v>1</v>
      </c>
      <c r="F3315" s="216" t="s">
        <v>2236</v>
      </c>
      <c r="G3315" s="213"/>
      <c r="H3315" s="217">
        <v>29.28</v>
      </c>
      <c r="I3315" s="218"/>
      <c r="J3315" s="213"/>
      <c r="K3315" s="213"/>
      <c r="L3315" s="219"/>
      <c r="M3315" s="220"/>
      <c r="N3315" s="221"/>
      <c r="O3315" s="221"/>
      <c r="P3315" s="221"/>
      <c r="Q3315" s="221"/>
      <c r="R3315" s="221"/>
      <c r="S3315" s="221"/>
      <c r="T3315" s="222"/>
      <c r="AT3315" s="223" t="s">
        <v>555</v>
      </c>
      <c r="AU3315" s="223" t="s">
        <v>87</v>
      </c>
      <c r="AV3315" s="13" t="s">
        <v>87</v>
      </c>
      <c r="AW3315" s="13" t="s">
        <v>32</v>
      </c>
      <c r="AX3315" s="13" t="s">
        <v>77</v>
      </c>
      <c r="AY3315" s="223" t="s">
        <v>209</v>
      </c>
    </row>
    <row r="3316" spans="2:51" s="15" customFormat="1">
      <c r="B3316" s="246"/>
      <c r="C3316" s="247"/>
      <c r="D3316" s="214" t="s">
        <v>555</v>
      </c>
      <c r="E3316" s="248" t="s">
        <v>1</v>
      </c>
      <c r="F3316" s="249" t="s">
        <v>3670</v>
      </c>
      <c r="G3316" s="247"/>
      <c r="H3316" s="248" t="s">
        <v>1</v>
      </c>
      <c r="I3316" s="250"/>
      <c r="J3316" s="247"/>
      <c r="K3316" s="247"/>
      <c r="L3316" s="251"/>
      <c r="M3316" s="252"/>
      <c r="N3316" s="253"/>
      <c r="O3316" s="253"/>
      <c r="P3316" s="253"/>
      <c r="Q3316" s="253"/>
      <c r="R3316" s="253"/>
      <c r="S3316" s="253"/>
      <c r="T3316" s="254"/>
      <c r="AT3316" s="255" t="s">
        <v>555</v>
      </c>
      <c r="AU3316" s="255" t="s">
        <v>87</v>
      </c>
      <c r="AV3316" s="15" t="s">
        <v>85</v>
      </c>
      <c r="AW3316" s="15" t="s">
        <v>32</v>
      </c>
      <c r="AX3316" s="15" t="s">
        <v>77</v>
      </c>
      <c r="AY3316" s="255" t="s">
        <v>209</v>
      </c>
    </row>
    <row r="3317" spans="2:51" s="13" customFormat="1">
      <c r="B3317" s="212"/>
      <c r="C3317" s="213"/>
      <c r="D3317" s="214" t="s">
        <v>555</v>
      </c>
      <c r="E3317" s="215" t="s">
        <v>1</v>
      </c>
      <c r="F3317" s="216" t="s">
        <v>2236</v>
      </c>
      <c r="G3317" s="213"/>
      <c r="H3317" s="217">
        <v>29.28</v>
      </c>
      <c r="I3317" s="218"/>
      <c r="J3317" s="213"/>
      <c r="K3317" s="213"/>
      <c r="L3317" s="219"/>
      <c r="M3317" s="220"/>
      <c r="N3317" s="221"/>
      <c r="O3317" s="221"/>
      <c r="P3317" s="221"/>
      <c r="Q3317" s="221"/>
      <c r="R3317" s="221"/>
      <c r="S3317" s="221"/>
      <c r="T3317" s="222"/>
      <c r="AT3317" s="223" t="s">
        <v>555</v>
      </c>
      <c r="AU3317" s="223" t="s">
        <v>87</v>
      </c>
      <c r="AV3317" s="13" t="s">
        <v>87</v>
      </c>
      <c r="AW3317" s="13" t="s">
        <v>32</v>
      </c>
      <c r="AX3317" s="13" t="s">
        <v>77</v>
      </c>
      <c r="AY3317" s="223" t="s">
        <v>209</v>
      </c>
    </row>
    <row r="3318" spans="2:51" s="15" customFormat="1">
      <c r="B3318" s="246"/>
      <c r="C3318" s="247"/>
      <c r="D3318" s="214" t="s">
        <v>555</v>
      </c>
      <c r="E3318" s="248" t="s">
        <v>1</v>
      </c>
      <c r="F3318" s="249" t="s">
        <v>3671</v>
      </c>
      <c r="G3318" s="247"/>
      <c r="H3318" s="248" t="s">
        <v>1</v>
      </c>
      <c r="I3318" s="250"/>
      <c r="J3318" s="247"/>
      <c r="K3318" s="247"/>
      <c r="L3318" s="251"/>
      <c r="M3318" s="252"/>
      <c r="N3318" s="253"/>
      <c r="O3318" s="253"/>
      <c r="P3318" s="253"/>
      <c r="Q3318" s="253"/>
      <c r="R3318" s="253"/>
      <c r="S3318" s="253"/>
      <c r="T3318" s="254"/>
      <c r="AT3318" s="255" t="s">
        <v>555</v>
      </c>
      <c r="AU3318" s="255" t="s">
        <v>87</v>
      </c>
      <c r="AV3318" s="15" t="s">
        <v>85</v>
      </c>
      <c r="AW3318" s="15" t="s">
        <v>32</v>
      </c>
      <c r="AX3318" s="15" t="s">
        <v>77</v>
      </c>
      <c r="AY3318" s="255" t="s">
        <v>209</v>
      </c>
    </row>
    <row r="3319" spans="2:51" s="13" customFormat="1">
      <c r="B3319" s="212"/>
      <c r="C3319" s="213"/>
      <c r="D3319" s="214" t="s">
        <v>555</v>
      </c>
      <c r="E3319" s="215" t="s">
        <v>1</v>
      </c>
      <c r="F3319" s="216" t="s">
        <v>3672</v>
      </c>
      <c r="G3319" s="213"/>
      <c r="H3319" s="217">
        <v>47.55</v>
      </c>
      <c r="I3319" s="218"/>
      <c r="J3319" s="213"/>
      <c r="K3319" s="213"/>
      <c r="L3319" s="219"/>
      <c r="M3319" s="220"/>
      <c r="N3319" s="221"/>
      <c r="O3319" s="221"/>
      <c r="P3319" s="221"/>
      <c r="Q3319" s="221"/>
      <c r="R3319" s="221"/>
      <c r="S3319" s="221"/>
      <c r="T3319" s="222"/>
      <c r="AT3319" s="223" t="s">
        <v>555</v>
      </c>
      <c r="AU3319" s="223" t="s">
        <v>87</v>
      </c>
      <c r="AV3319" s="13" t="s">
        <v>87</v>
      </c>
      <c r="AW3319" s="13" t="s">
        <v>32</v>
      </c>
      <c r="AX3319" s="13" t="s">
        <v>77</v>
      </c>
      <c r="AY3319" s="223" t="s">
        <v>209</v>
      </c>
    </row>
    <row r="3320" spans="2:51" s="15" customFormat="1">
      <c r="B3320" s="246"/>
      <c r="C3320" s="247"/>
      <c r="D3320" s="214" t="s">
        <v>555</v>
      </c>
      <c r="E3320" s="248" t="s">
        <v>1</v>
      </c>
      <c r="F3320" s="249" t="s">
        <v>3673</v>
      </c>
      <c r="G3320" s="247"/>
      <c r="H3320" s="248" t="s">
        <v>1</v>
      </c>
      <c r="I3320" s="250"/>
      <c r="J3320" s="247"/>
      <c r="K3320" s="247"/>
      <c r="L3320" s="251"/>
      <c r="M3320" s="252"/>
      <c r="N3320" s="253"/>
      <c r="O3320" s="253"/>
      <c r="P3320" s="253"/>
      <c r="Q3320" s="253"/>
      <c r="R3320" s="253"/>
      <c r="S3320" s="253"/>
      <c r="T3320" s="254"/>
      <c r="AT3320" s="255" t="s">
        <v>555</v>
      </c>
      <c r="AU3320" s="255" t="s">
        <v>87</v>
      </c>
      <c r="AV3320" s="15" t="s">
        <v>85</v>
      </c>
      <c r="AW3320" s="15" t="s">
        <v>32</v>
      </c>
      <c r="AX3320" s="15" t="s">
        <v>77</v>
      </c>
      <c r="AY3320" s="255" t="s">
        <v>209</v>
      </c>
    </row>
    <row r="3321" spans="2:51" s="13" customFormat="1">
      <c r="B3321" s="212"/>
      <c r="C3321" s="213"/>
      <c r="D3321" s="214" t="s">
        <v>555</v>
      </c>
      <c r="E3321" s="215" t="s">
        <v>1</v>
      </c>
      <c r="F3321" s="216" t="s">
        <v>3674</v>
      </c>
      <c r="G3321" s="213"/>
      <c r="H3321" s="217">
        <v>166.31</v>
      </c>
      <c r="I3321" s="218"/>
      <c r="J3321" s="213"/>
      <c r="K3321" s="213"/>
      <c r="L3321" s="219"/>
      <c r="M3321" s="220"/>
      <c r="N3321" s="221"/>
      <c r="O3321" s="221"/>
      <c r="P3321" s="221"/>
      <c r="Q3321" s="221"/>
      <c r="R3321" s="221"/>
      <c r="S3321" s="221"/>
      <c r="T3321" s="222"/>
      <c r="AT3321" s="223" t="s">
        <v>555</v>
      </c>
      <c r="AU3321" s="223" t="s">
        <v>87</v>
      </c>
      <c r="AV3321" s="13" t="s">
        <v>87</v>
      </c>
      <c r="AW3321" s="13" t="s">
        <v>32</v>
      </c>
      <c r="AX3321" s="13" t="s">
        <v>77</v>
      </c>
      <c r="AY3321" s="223" t="s">
        <v>209</v>
      </c>
    </row>
    <row r="3322" spans="2:51" s="15" customFormat="1">
      <c r="B3322" s="246"/>
      <c r="C3322" s="247"/>
      <c r="D3322" s="214" t="s">
        <v>555</v>
      </c>
      <c r="E3322" s="248" t="s">
        <v>1</v>
      </c>
      <c r="F3322" s="249" t="s">
        <v>3675</v>
      </c>
      <c r="G3322" s="247"/>
      <c r="H3322" s="248" t="s">
        <v>1</v>
      </c>
      <c r="I3322" s="250"/>
      <c r="J3322" s="247"/>
      <c r="K3322" s="247"/>
      <c r="L3322" s="251"/>
      <c r="M3322" s="252"/>
      <c r="N3322" s="253"/>
      <c r="O3322" s="253"/>
      <c r="P3322" s="253"/>
      <c r="Q3322" s="253"/>
      <c r="R3322" s="253"/>
      <c r="S3322" s="253"/>
      <c r="T3322" s="254"/>
      <c r="AT3322" s="255" t="s">
        <v>555</v>
      </c>
      <c r="AU3322" s="255" t="s">
        <v>87</v>
      </c>
      <c r="AV3322" s="15" t="s">
        <v>85</v>
      </c>
      <c r="AW3322" s="15" t="s">
        <v>32</v>
      </c>
      <c r="AX3322" s="15" t="s">
        <v>77</v>
      </c>
      <c r="AY3322" s="255" t="s">
        <v>209</v>
      </c>
    </row>
    <row r="3323" spans="2:51" s="13" customFormat="1">
      <c r="B3323" s="212"/>
      <c r="C3323" s="213"/>
      <c r="D3323" s="214" t="s">
        <v>555</v>
      </c>
      <c r="E3323" s="215" t="s">
        <v>1</v>
      </c>
      <c r="F3323" s="216" t="s">
        <v>2488</v>
      </c>
      <c r="G3323" s="213"/>
      <c r="H3323" s="217">
        <v>14.86</v>
      </c>
      <c r="I3323" s="218"/>
      <c r="J3323" s="213"/>
      <c r="K3323" s="213"/>
      <c r="L3323" s="219"/>
      <c r="M3323" s="220"/>
      <c r="N3323" s="221"/>
      <c r="O3323" s="221"/>
      <c r="P3323" s="221"/>
      <c r="Q3323" s="221"/>
      <c r="R3323" s="221"/>
      <c r="S3323" s="221"/>
      <c r="T3323" s="222"/>
      <c r="AT3323" s="223" t="s">
        <v>555</v>
      </c>
      <c r="AU3323" s="223" t="s">
        <v>87</v>
      </c>
      <c r="AV3323" s="13" t="s">
        <v>87</v>
      </c>
      <c r="AW3323" s="13" t="s">
        <v>32</v>
      </c>
      <c r="AX3323" s="13" t="s">
        <v>77</v>
      </c>
      <c r="AY3323" s="223" t="s">
        <v>209</v>
      </c>
    </row>
    <row r="3324" spans="2:51" s="15" customFormat="1">
      <c r="B3324" s="246"/>
      <c r="C3324" s="247"/>
      <c r="D3324" s="214" t="s">
        <v>555</v>
      </c>
      <c r="E3324" s="248" t="s">
        <v>1</v>
      </c>
      <c r="F3324" s="249" t="s">
        <v>3676</v>
      </c>
      <c r="G3324" s="247"/>
      <c r="H3324" s="248" t="s">
        <v>1</v>
      </c>
      <c r="I3324" s="250"/>
      <c r="J3324" s="247"/>
      <c r="K3324" s="247"/>
      <c r="L3324" s="251"/>
      <c r="M3324" s="252"/>
      <c r="N3324" s="253"/>
      <c r="O3324" s="253"/>
      <c r="P3324" s="253"/>
      <c r="Q3324" s="253"/>
      <c r="R3324" s="253"/>
      <c r="S3324" s="253"/>
      <c r="T3324" s="254"/>
      <c r="AT3324" s="255" t="s">
        <v>555</v>
      </c>
      <c r="AU3324" s="255" t="s">
        <v>87</v>
      </c>
      <c r="AV3324" s="15" t="s">
        <v>85</v>
      </c>
      <c r="AW3324" s="15" t="s">
        <v>32</v>
      </c>
      <c r="AX3324" s="15" t="s">
        <v>77</v>
      </c>
      <c r="AY3324" s="255" t="s">
        <v>209</v>
      </c>
    </row>
    <row r="3325" spans="2:51" s="13" customFormat="1">
      <c r="B3325" s="212"/>
      <c r="C3325" s="213"/>
      <c r="D3325" s="214" t="s">
        <v>555</v>
      </c>
      <c r="E3325" s="215" t="s">
        <v>1</v>
      </c>
      <c r="F3325" s="216" t="s">
        <v>2488</v>
      </c>
      <c r="G3325" s="213"/>
      <c r="H3325" s="217">
        <v>14.86</v>
      </c>
      <c r="I3325" s="218"/>
      <c r="J3325" s="213"/>
      <c r="K3325" s="213"/>
      <c r="L3325" s="219"/>
      <c r="M3325" s="220"/>
      <c r="N3325" s="221"/>
      <c r="O3325" s="221"/>
      <c r="P3325" s="221"/>
      <c r="Q3325" s="221"/>
      <c r="R3325" s="221"/>
      <c r="S3325" s="221"/>
      <c r="T3325" s="222"/>
      <c r="AT3325" s="223" t="s">
        <v>555</v>
      </c>
      <c r="AU3325" s="223" t="s">
        <v>87</v>
      </c>
      <c r="AV3325" s="13" t="s">
        <v>87</v>
      </c>
      <c r="AW3325" s="13" t="s">
        <v>32</v>
      </c>
      <c r="AX3325" s="13" t="s">
        <v>77</v>
      </c>
      <c r="AY3325" s="223" t="s">
        <v>209</v>
      </c>
    </row>
    <row r="3326" spans="2:51" s="15" customFormat="1">
      <c r="B3326" s="246"/>
      <c r="C3326" s="247"/>
      <c r="D3326" s="214" t="s">
        <v>555</v>
      </c>
      <c r="E3326" s="248" t="s">
        <v>1</v>
      </c>
      <c r="F3326" s="249" t="s">
        <v>3677</v>
      </c>
      <c r="G3326" s="247"/>
      <c r="H3326" s="248" t="s">
        <v>1</v>
      </c>
      <c r="I3326" s="250"/>
      <c r="J3326" s="247"/>
      <c r="K3326" s="247"/>
      <c r="L3326" s="251"/>
      <c r="M3326" s="252"/>
      <c r="N3326" s="253"/>
      <c r="O3326" s="253"/>
      <c r="P3326" s="253"/>
      <c r="Q3326" s="253"/>
      <c r="R3326" s="253"/>
      <c r="S3326" s="253"/>
      <c r="T3326" s="254"/>
      <c r="AT3326" s="255" t="s">
        <v>555</v>
      </c>
      <c r="AU3326" s="255" t="s">
        <v>87</v>
      </c>
      <c r="AV3326" s="15" t="s">
        <v>85</v>
      </c>
      <c r="AW3326" s="15" t="s">
        <v>32</v>
      </c>
      <c r="AX3326" s="15" t="s">
        <v>77</v>
      </c>
      <c r="AY3326" s="255" t="s">
        <v>209</v>
      </c>
    </row>
    <row r="3327" spans="2:51" s="13" customFormat="1">
      <c r="B3327" s="212"/>
      <c r="C3327" s="213"/>
      <c r="D3327" s="214" t="s">
        <v>555</v>
      </c>
      <c r="E3327" s="215" t="s">
        <v>1</v>
      </c>
      <c r="F3327" s="216" t="s">
        <v>2488</v>
      </c>
      <c r="G3327" s="213"/>
      <c r="H3327" s="217">
        <v>14.86</v>
      </c>
      <c r="I3327" s="218"/>
      <c r="J3327" s="213"/>
      <c r="K3327" s="213"/>
      <c r="L3327" s="219"/>
      <c r="M3327" s="220"/>
      <c r="N3327" s="221"/>
      <c r="O3327" s="221"/>
      <c r="P3327" s="221"/>
      <c r="Q3327" s="221"/>
      <c r="R3327" s="221"/>
      <c r="S3327" s="221"/>
      <c r="T3327" s="222"/>
      <c r="AT3327" s="223" t="s">
        <v>555</v>
      </c>
      <c r="AU3327" s="223" t="s">
        <v>87</v>
      </c>
      <c r="AV3327" s="13" t="s">
        <v>87</v>
      </c>
      <c r="AW3327" s="13" t="s">
        <v>32</v>
      </c>
      <c r="AX3327" s="13" t="s">
        <v>77</v>
      </c>
      <c r="AY3327" s="223" t="s">
        <v>209</v>
      </c>
    </row>
    <row r="3328" spans="2:51" s="15" customFormat="1">
      <c r="B3328" s="246"/>
      <c r="C3328" s="247"/>
      <c r="D3328" s="214" t="s">
        <v>555</v>
      </c>
      <c r="E3328" s="248" t="s">
        <v>1</v>
      </c>
      <c r="F3328" s="249" t="s">
        <v>3678</v>
      </c>
      <c r="G3328" s="247"/>
      <c r="H3328" s="248" t="s">
        <v>1</v>
      </c>
      <c r="I3328" s="250"/>
      <c r="J3328" s="247"/>
      <c r="K3328" s="247"/>
      <c r="L3328" s="251"/>
      <c r="M3328" s="252"/>
      <c r="N3328" s="253"/>
      <c r="O3328" s="253"/>
      <c r="P3328" s="253"/>
      <c r="Q3328" s="253"/>
      <c r="R3328" s="253"/>
      <c r="S3328" s="253"/>
      <c r="T3328" s="254"/>
      <c r="AT3328" s="255" t="s">
        <v>555</v>
      </c>
      <c r="AU3328" s="255" t="s">
        <v>87</v>
      </c>
      <c r="AV3328" s="15" t="s">
        <v>85</v>
      </c>
      <c r="AW3328" s="15" t="s">
        <v>32</v>
      </c>
      <c r="AX3328" s="15" t="s">
        <v>77</v>
      </c>
      <c r="AY3328" s="255" t="s">
        <v>209</v>
      </c>
    </row>
    <row r="3329" spans="2:51" s="13" customFormat="1">
      <c r="B3329" s="212"/>
      <c r="C3329" s="213"/>
      <c r="D3329" s="214" t="s">
        <v>555</v>
      </c>
      <c r="E3329" s="215" t="s">
        <v>1</v>
      </c>
      <c r="F3329" s="216" t="s">
        <v>2495</v>
      </c>
      <c r="G3329" s="213"/>
      <c r="H3329" s="217">
        <v>9.67</v>
      </c>
      <c r="I3329" s="218"/>
      <c r="J3329" s="213"/>
      <c r="K3329" s="213"/>
      <c r="L3329" s="219"/>
      <c r="M3329" s="220"/>
      <c r="N3329" s="221"/>
      <c r="O3329" s="221"/>
      <c r="P3329" s="221"/>
      <c r="Q3329" s="221"/>
      <c r="R3329" s="221"/>
      <c r="S3329" s="221"/>
      <c r="T3329" s="222"/>
      <c r="AT3329" s="223" t="s">
        <v>555</v>
      </c>
      <c r="AU3329" s="223" t="s">
        <v>87</v>
      </c>
      <c r="AV3329" s="13" t="s">
        <v>87</v>
      </c>
      <c r="AW3329" s="13" t="s">
        <v>32</v>
      </c>
      <c r="AX3329" s="13" t="s">
        <v>77</v>
      </c>
      <c r="AY3329" s="223" t="s">
        <v>209</v>
      </c>
    </row>
    <row r="3330" spans="2:51" s="15" customFormat="1">
      <c r="B3330" s="246"/>
      <c r="C3330" s="247"/>
      <c r="D3330" s="214" t="s">
        <v>555</v>
      </c>
      <c r="E3330" s="248" t="s">
        <v>1</v>
      </c>
      <c r="F3330" s="249" t="s">
        <v>3679</v>
      </c>
      <c r="G3330" s="247"/>
      <c r="H3330" s="248" t="s">
        <v>1</v>
      </c>
      <c r="I3330" s="250"/>
      <c r="J3330" s="247"/>
      <c r="K3330" s="247"/>
      <c r="L3330" s="251"/>
      <c r="M3330" s="252"/>
      <c r="N3330" s="253"/>
      <c r="O3330" s="253"/>
      <c r="P3330" s="253"/>
      <c r="Q3330" s="253"/>
      <c r="R3330" s="253"/>
      <c r="S3330" s="253"/>
      <c r="T3330" s="254"/>
      <c r="AT3330" s="255" t="s">
        <v>555</v>
      </c>
      <c r="AU3330" s="255" t="s">
        <v>87</v>
      </c>
      <c r="AV3330" s="15" t="s">
        <v>85</v>
      </c>
      <c r="AW3330" s="15" t="s">
        <v>32</v>
      </c>
      <c r="AX3330" s="15" t="s">
        <v>77</v>
      </c>
      <c r="AY3330" s="255" t="s">
        <v>209</v>
      </c>
    </row>
    <row r="3331" spans="2:51" s="13" customFormat="1">
      <c r="B3331" s="212"/>
      <c r="C3331" s="213"/>
      <c r="D3331" s="214" t="s">
        <v>555</v>
      </c>
      <c r="E3331" s="215" t="s">
        <v>1</v>
      </c>
      <c r="F3331" s="216" t="s">
        <v>2497</v>
      </c>
      <c r="G3331" s="213"/>
      <c r="H3331" s="217">
        <v>30.96</v>
      </c>
      <c r="I3331" s="218"/>
      <c r="J3331" s="213"/>
      <c r="K3331" s="213"/>
      <c r="L3331" s="219"/>
      <c r="M3331" s="220"/>
      <c r="N3331" s="221"/>
      <c r="O3331" s="221"/>
      <c r="P3331" s="221"/>
      <c r="Q3331" s="221"/>
      <c r="R3331" s="221"/>
      <c r="S3331" s="221"/>
      <c r="T3331" s="222"/>
      <c r="AT3331" s="223" t="s">
        <v>555</v>
      </c>
      <c r="AU3331" s="223" t="s">
        <v>87</v>
      </c>
      <c r="AV3331" s="13" t="s">
        <v>87</v>
      </c>
      <c r="AW3331" s="13" t="s">
        <v>32</v>
      </c>
      <c r="AX3331" s="13" t="s">
        <v>77</v>
      </c>
      <c r="AY3331" s="223" t="s">
        <v>209</v>
      </c>
    </row>
    <row r="3332" spans="2:51" s="15" customFormat="1">
      <c r="B3332" s="246"/>
      <c r="C3332" s="247"/>
      <c r="D3332" s="214" t="s">
        <v>555</v>
      </c>
      <c r="E3332" s="248" t="s">
        <v>1</v>
      </c>
      <c r="F3332" s="249" t="s">
        <v>3680</v>
      </c>
      <c r="G3332" s="247"/>
      <c r="H3332" s="248" t="s">
        <v>1</v>
      </c>
      <c r="I3332" s="250"/>
      <c r="J3332" s="247"/>
      <c r="K3332" s="247"/>
      <c r="L3332" s="251"/>
      <c r="M3332" s="252"/>
      <c r="N3332" s="253"/>
      <c r="O3332" s="253"/>
      <c r="P3332" s="253"/>
      <c r="Q3332" s="253"/>
      <c r="R3332" s="253"/>
      <c r="S3332" s="253"/>
      <c r="T3332" s="254"/>
      <c r="AT3332" s="255" t="s">
        <v>555</v>
      </c>
      <c r="AU3332" s="255" t="s">
        <v>87</v>
      </c>
      <c r="AV3332" s="15" t="s">
        <v>85</v>
      </c>
      <c r="AW3332" s="15" t="s">
        <v>32</v>
      </c>
      <c r="AX3332" s="15" t="s">
        <v>77</v>
      </c>
      <c r="AY3332" s="255" t="s">
        <v>209</v>
      </c>
    </row>
    <row r="3333" spans="2:51" s="13" customFormat="1">
      <c r="B3333" s="212"/>
      <c r="C3333" s="213"/>
      <c r="D3333" s="214" t="s">
        <v>555</v>
      </c>
      <c r="E3333" s="215" t="s">
        <v>1</v>
      </c>
      <c r="F3333" s="216" t="s">
        <v>2446</v>
      </c>
      <c r="G3333" s="213"/>
      <c r="H3333" s="217">
        <v>29.96</v>
      </c>
      <c r="I3333" s="218"/>
      <c r="J3333" s="213"/>
      <c r="K3333" s="213"/>
      <c r="L3333" s="219"/>
      <c r="M3333" s="220"/>
      <c r="N3333" s="221"/>
      <c r="O3333" s="221"/>
      <c r="P3333" s="221"/>
      <c r="Q3333" s="221"/>
      <c r="R3333" s="221"/>
      <c r="S3333" s="221"/>
      <c r="T3333" s="222"/>
      <c r="AT3333" s="223" t="s">
        <v>555</v>
      </c>
      <c r="AU3333" s="223" t="s">
        <v>87</v>
      </c>
      <c r="AV3333" s="13" t="s">
        <v>87</v>
      </c>
      <c r="AW3333" s="13" t="s">
        <v>32</v>
      </c>
      <c r="AX3333" s="13" t="s">
        <v>77</v>
      </c>
      <c r="AY3333" s="223" t="s">
        <v>209</v>
      </c>
    </row>
    <row r="3334" spans="2:51" s="15" customFormat="1">
      <c r="B3334" s="246"/>
      <c r="C3334" s="247"/>
      <c r="D3334" s="214" t="s">
        <v>555</v>
      </c>
      <c r="E3334" s="248" t="s">
        <v>1</v>
      </c>
      <c r="F3334" s="249" t="s">
        <v>3681</v>
      </c>
      <c r="G3334" s="247"/>
      <c r="H3334" s="248" t="s">
        <v>1</v>
      </c>
      <c r="I3334" s="250"/>
      <c r="J3334" s="247"/>
      <c r="K3334" s="247"/>
      <c r="L3334" s="251"/>
      <c r="M3334" s="252"/>
      <c r="N3334" s="253"/>
      <c r="O3334" s="253"/>
      <c r="P3334" s="253"/>
      <c r="Q3334" s="253"/>
      <c r="R3334" s="253"/>
      <c r="S3334" s="253"/>
      <c r="T3334" s="254"/>
      <c r="AT3334" s="255" t="s">
        <v>555</v>
      </c>
      <c r="AU3334" s="255" t="s">
        <v>87</v>
      </c>
      <c r="AV3334" s="15" t="s">
        <v>85</v>
      </c>
      <c r="AW3334" s="15" t="s">
        <v>32</v>
      </c>
      <c r="AX3334" s="15" t="s">
        <v>77</v>
      </c>
      <c r="AY3334" s="255" t="s">
        <v>209</v>
      </c>
    </row>
    <row r="3335" spans="2:51" s="13" customFormat="1">
      <c r="B3335" s="212"/>
      <c r="C3335" s="213"/>
      <c r="D3335" s="214" t="s">
        <v>555</v>
      </c>
      <c r="E3335" s="215" t="s">
        <v>1</v>
      </c>
      <c r="F3335" s="216" t="s">
        <v>2440</v>
      </c>
      <c r="G3335" s="213"/>
      <c r="H3335" s="217">
        <v>8.85</v>
      </c>
      <c r="I3335" s="218"/>
      <c r="J3335" s="213"/>
      <c r="K3335" s="213"/>
      <c r="L3335" s="219"/>
      <c r="M3335" s="220"/>
      <c r="N3335" s="221"/>
      <c r="O3335" s="221"/>
      <c r="P3335" s="221"/>
      <c r="Q3335" s="221"/>
      <c r="R3335" s="221"/>
      <c r="S3335" s="221"/>
      <c r="T3335" s="222"/>
      <c r="AT3335" s="223" t="s">
        <v>555</v>
      </c>
      <c r="AU3335" s="223" t="s">
        <v>87</v>
      </c>
      <c r="AV3335" s="13" t="s">
        <v>87</v>
      </c>
      <c r="AW3335" s="13" t="s">
        <v>32</v>
      </c>
      <c r="AX3335" s="13" t="s">
        <v>77</v>
      </c>
      <c r="AY3335" s="223" t="s">
        <v>209</v>
      </c>
    </row>
    <row r="3336" spans="2:51" s="15" customFormat="1">
      <c r="B3336" s="246"/>
      <c r="C3336" s="247"/>
      <c r="D3336" s="214" t="s">
        <v>555</v>
      </c>
      <c r="E3336" s="248" t="s">
        <v>1</v>
      </c>
      <c r="F3336" s="249" t="s">
        <v>3682</v>
      </c>
      <c r="G3336" s="247"/>
      <c r="H3336" s="248" t="s">
        <v>1</v>
      </c>
      <c r="I3336" s="250"/>
      <c r="J3336" s="247"/>
      <c r="K3336" s="247"/>
      <c r="L3336" s="251"/>
      <c r="M3336" s="252"/>
      <c r="N3336" s="253"/>
      <c r="O3336" s="253"/>
      <c r="P3336" s="253"/>
      <c r="Q3336" s="253"/>
      <c r="R3336" s="253"/>
      <c r="S3336" s="253"/>
      <c r="T3336" s="254"/>
      <c r="AT3336" s="255" t="s">
        <v>555</v>
      </c>
      <c r="AU3336" s="255" t="s">
        <v>87</v>
      </c>
      <c r="AV3336" s="15" t="s">
        <v>85</v>
      </c>
      <c r="AW3336" s="15" t="s">
        <v>32</v>
      </c>
      <c r="AX3336" s="15" t="s">
        <v>77</v>
      </c>
      <c r="AY3336" s="255" t="s">
        <v>209</v>
      </c>
    </row>
    <row r="3337" spans="2:51" s="13" customFormat="1">
      <c r="B3337" s="212"/>
      <c r="C3337" s="213"/>
      <c r="D3337" s="214" t="s">
        <v>555</v>
      </c>
      <c r="E3337" s="215" t="s">
        <v>1</v>
      </c>
      <c r="F3337" s="216" t="s">
        <v>1943</v>
      </c>
      <c r="G3337" s="213"/>
      <c r="H3337" s="217">
        <v>12.12</v>
      </c>
      <c r="I3337" s="218"/>
      <c r="J3337" s="213"/>
      <c r="K3337" s="213"/>
      <c r="L3337" s="219"/>
      <c r="M3337" s="220"/>
      <c r="N3337" s="221"/>
      <c r="O3337" s="221"/>
      <c r="P3337" s="221"/>
      <c r="Q3337" s="221"/>
      <c r="R3337" s="221"/>
      <c r="S3337" s="221"/>
      <c r="T3337" s="222"/>
      <c r="AT3337" s="223" t="s">
        <v>555</v>
      </c>
      <c r="AU3337" s="223" t="s">
        <v>87</v>
      </c>
      <c r="AV3337" s="13" t="s">
        <v>87</v>
      </c>
      <c r="AW3337" s="13" t="s">
        <v>32</v>
      </c>
      <c r="AX3337" s="13" t="s">
        <v>77</v>
      </c>
      <c r="AY3337" s="223" t="s">
        <v>209</v>
      </c>
    </row>
    <row r="3338" spans="2:51" s="15" customFormat="1">
      <c r="B3338" s="246"/>
      <c r="C3338" s="247"/>
      <c r="D3338" s="214" t="s">
        <v>555</v>
      </c>
      <c r="E3338" s="248" t="s">
        <v>1</v>
      </c>
      <c r="F3338" s="249" t="s">
        <v>3683</v>
      </c>
      <c r="G3338" s="247"/>
      <c r="H3338" s="248" t="s">
        <v>1</v>
      </c>
      <c r="I3338" s="250"/>
      <c r="J3338" s="247"/>
      <c r="K3338" s="247"/>
      <c r="L3338" s="251"/>
      <c r="M3338" s="252"/>
      <c r="N3338" s="253"/>
      <c r="O3338" s="253"/>
      <c r="P3338" s="253"/>
      <c r="Q3338" s="253"/>
      <c r="R3338" s="253"/>
      <c r="S3338" s="253"/>
      <c r="T3338" s="254"/>
      <c r="AT3338" s="255" t="s">
        <v>555</v>
      </c>
      <c r="AU3338" s="255" t="s">
        <v>87</v>
      </c>
      <c r="AV3338" s="15" t="s">
        <v>85</v>
      </c>
      <c r="AW3338" s="15" t="s">
        <v>32</v>
      </c>
      <c r="AX3338" s="15" t="s">
        <v>77</v>
      </c>
      <c r="AY3338" s="255" t="s">
        <v>209</v>
      </c>
    </row>
    <row r="3339" spans="2:51" s="13" customFormat="1">
      <c r="B3339" s="212"/>
      <c r="C3339" s="213"/>
      <c r="D3339" s="214" t="s">
        <v>555</v>
      </c>
      <c r="E3339" s="215" t="s">
        <v>1</v>
      </c>
      <c r="F3339" s="216" t="s">
        <v>2297</v>
      </c>
      <c r="G3339" s="213"/>
      <c r="H3339" s="217">
        <v>19.98</v>
      </c>
      <c r="I3339" s="218"/>
      <c r="J3339" s="213"/>
      <c r="K3339" s="213"/>
      <c r="L3339" s="219"/>
      <c r="M3339" s="220"/>
      <c r="N3339" s="221"/>
      <c r="O3339" s="221"/>
      <c r="P3339" s="221"/>
      <c r="Q3339" s="221"/>
      <c r="R3339" s="221"/>
      <c r="S3339" s="221"/>
      <c r="T3339" s="222"/>
      <c r="AT3339" s="223" t="s">
        <v>555</v>
      </c>
      <c r="AU3339" s="223" t="s">
        <v>87</v>
      </c>
      <c r="AV3339" s="13" t="s">
        <v>87</v>
      </c>
      <c r="AW3339" s="13" t="s">
        <v>32</v>
      </c>
      <c r="AX3339" s="13" t="s">
        <v>77</v>
      </c>
      <c r="AY3339" s="223" t="s">
        <v>209</v>
      </c>
    </row>
    <row r="3340" spans="2:51" s="15" customFormat="1">
      <c r="B3340" s="246"/>
      <c r="C3340" s="247"/>
      <c r="D3340" s="214" t="s">
        <v>555</v>
      </c>
      <c r="E3340" s="248" t="s">
        <v>1</v>
      </c>
      <c r="F3340" s="249" t="s">
        <v>3684</v>
      </c>
      <c r="G3340" s="247"/>
      <c r="H3340" s="248" t="s">
        <v>1</v>
      </c>
      <c r="I3340" s="250"/>
      <c r="J3340" s="247"/>
      <c r="K3340" s="247"/>
      <c r="L3340" s="251"/>
      <c r="M3340" s="252"/>
      <c r="N3340" s="253"/>
      <c r="O3340" s="253"/>
      <c r="P3340" s="253"/>
      <c r="Q3340" s="253"/>
      <c r="R3340" s="253"/>
      <c r="S3340" s="253"/>
      <c r="T3340" s="254"/>
      <c r="AT3340" s="255" t="s">
        <v>555</v>
      </c>
      <c r="AU3340" s="255" t="s">
        <v>87</v>
      </c>
      <c r="AV3340" s="15" t="s">
        <v>85</v>
      </c>
      <c r="AW3340" s="15" t="s">
        <v>32</v>
      </c>
      <c r="AX3340" s="15" t="s">
        <v>77</v>
      </c>
      <c r="AY3340" s="255" t="s">
        <v>209</v>
      </c>
    </row>
    <row r="3341" spans="2:51" s="13" customFormat="1">
      <c r="B3341" s="212"/>
      <c r="C3341" s="213"/>
      <c r="D3341" s="214" t="s">
        <v>555</v>
      </c>
      <c r="E3341" s="215" t="s">
        <v>1</v>
      </c>
      <c r="F3341" s="216" t="s">
        <v>1918</v>
      </c>
      <c r="G3341" s="213"/>
      <c r="H3341" s="217">
        <v>20.92</v>
      </c>
      <c r="I3341" s="218"/>
      <c r="J3341" s="213"/>
      <c r="K3341" s="213"/>
      <c r="L3341" s="219"/>
      <c r="M3341" s="220"/>
      <c r="N3341" s="221"/>
      <c r="O3341" s="221"/>
      <c r="P3341" s="221"/>
      <c r="Q3341" s="221"/>
      <c r="R3341" s="221"/>
      <c r="S3341" s="221"/>
      <c r="T3341" s="222"/>
      <c r="AT3341" s="223" t="s">
        <v>555</v>
      </c>
      <c r="AU3341" s="223" t="s">
        <v>87</v>
      </c>
      <c r="AV3341" s="13" t="s">
        <v>87</v>
      </c>
      <c r="AW3341" s="13" t="s">
        <v>32</v>
      </c>
      <c r="AX3341" s="13" t="s">
        <v>77</v>
      </c>
      <c r="AY3341" s="223" t="s">
        <v>209</v>
      </c>
    </row>
    <row r="3342" spans="2:51" s="15" customFormat="1">
      <c r="B3342" s="246"/>
      <c r="C3342" s="247"/>
      <c r="D3342" s="214" t="s">
        <v>555</v>
      </c>
      <c r="E3342" s="248" t="s">
        <v>1</v>
      </c>
      <c r="F3342" s="249" t="s">
        <v>3685</v>
      </c>
      <c r="G3342" s="247"/>
      <c r="H3342" s="248" t="s">
        <v>1</v>
      </c>
      <c r="I3342" s="250"/>
      <c r="J3342" s="247"/>
      <c r="K3342" s="247"/>
      <c r="L3342" s="251"/>
      <c r="M3342" s="252"/>
      <c r="N3342" s="253"/>
      <c r="O3342" s="253"/>
      <c r="P3342" s="253"/>
      <c r="Q3342" s="253"/>
      <c r="R3342" s="253"/>
      <c r="S3342" s="253"/>
      <c r="T3342" s="254"/>
      <c r="AT3342" s="255" t="s">
        <v>555</v>
      </c>
      <c r="AU3342" s="255" t="s">
        <v>87</v>
      </c>
      <c r="AV3342" s="15" t="s">
        <v>85</v>
      </c>
      <c r="AW3342" s="15" t="s">
        <v>32</v>
      </c>
      <c r="AX3342" s="15" t="s">
        <v>77</v>
      </c>
      <c r="AY3342" s="255" t="s">
        <v>209</v>
      </c>
    </row>
    <row r="3343" spans="2:51" s="13" customFormat="1">
      <c r="B3343" s="212"/>
      <c r="C3343" s="213"/>
      <c r="D3343" s="214" t="s">
        <v>555</v>
      </c>
      <c r="E3343" s="215" t="s">
        <v>1</v>
      </c>
      <c r="F3343" s="216" t="s">
        <v>1817</v>
      </c>
      <c r="G3343" s="213"/>
      <c r="H3343" s="217">
        <v>22.47</v>
      </c>
      <c r="I3343" s="218"/>
      <c r="J3343" s="213"/>
      <c r="K3343" s="213"/>
      <c r="L3343" s="219"/>
      <c r="M3343" s="220"/>
      <c r="N3343" s="221"/>
      <c r="O3343" s="221"/>
      <c r="P3343" s="221"/>
      <c r="Q3343" s="221"/>
      <c r="R3343" s="221"/>
      <c r="S3343" s="221"/>
      <c r="T3343" s="222"/>
      <c r="AT3343" s="223" t="s">
        <v>555</v>
      </c>
      <c r="AU3343" s="223" t="s">
        <v>87</v>
      </c>
      <c r="AV3343" s="13" t="s">
        <v>87</v>
      </c>
      <c r="AW3343" s="13" t="s">
        <v>32</v>
      </c>
      <c r="AX3343" s="13" t="s">
        <v>77</v>
      </c>
      <c r="AY3343" s="223" t="s">
        <v>209</v>
      </c>
    </row>
    <row r="3344" spans="2:51" s="15" customFormat="1">
      <c r="B3344" s="246"/>
      <c r="C3344" s="247"/>
      <c r="D3344" s="214" t="s">
        <v>555</v>
      </c>
      <c r="E3344" s="248" t="s">
        <v>1</v>
      </c>
      <c r="F3344" s="249" t="s">
        <v>3686</v>
      </c>
      <c r="G3344" s="247"/>
      <c r="H3344" s="248" t="s">
        <v>1</v>
      </c>
      <c r="I3344" s="250"/>
      <c r="J3344" s="247"/>
      <c r="K3344" s="247"/>
      <c r="L3344" s="251"/>
      <c r="M3344" s="252"/>
      <c r="N3344" s="253"/>
      <c r="O3344" s="253"/>
      <c r="P3344" s="253"/>
      <c r="Q3344" s="253"/>
      <c r="R3344" s="253"/>
      <c r="S3344" s="253"/>
      <c r="T3344" s="254"/>
      <c r="AT3344" s="255" t="s">
        <v>555</v>
      </c>
      <c r="AU3344" s="255" t="s">
        <v>87</v>
      </c>
      <c r="AV3344" s="15" t="s">
        <v>85</v>
      </c>
      <c r="AW3344" s="15" t="s">
        <v>32</v>
      </c>
      <c r="AX3344" s="15" t="s">
        <v>77</v>
      </c>
      <c r="AY3344" s="255" t="s">
        <v>209</v>
      </c>
    </row>
    <row r="3345" spans="2:51" s="13" customFormat="1">
      <c r="B3345" s="212"/>
      <c r="C3345" s="213"/>
      <c r="D3345" s="214" t="s">
        <v>555</v>
      </c>
      <c r="E3345" s="215" t="s">
        <v>1</v>
      </c>
      <c r="F3345" s="216" t="s">
        <v>1897</v>
      </c>
      <c r="G3345" s="213"/>
      <c r="H3345" s="217">
        <v>3.75</v>
      </c>
      <c r="I3345" s="218"/>
      <c r="J3345" s="213"/>
      <c r="K3345" s="213"/>
      <c r="L3345" s="219"/>
      <c r="M3345" s="220"/>
      <c r="N3345" s="221"/>
      <c r="O3345" s="221"/>
      <c r="P3345" s="221"/>
      <c r="Q3345" s="221"/>
      <c r="R3345" s="221"/>
      <c r="S3345" s="221"/>
      <c r="T3345" s="222"/>
      <c r="AT3345" s="223" t="s">
        <v>555</v>
      </c>
      <c r="AU3345" s="223" t="s">
        <v>87</v>
      </c>
      <c r="AV3345" s="13" t="s">
        <v>87</v>
      </c>
      <c r="AW3345" s="13" t="s">
        <v>32</v>
      </c>
      <c r="AX3345" s="13" t="s">
        <v>77</v>
      </c>
      <c r="AY3345" s="223" t="s">
        <v>209</v>
      </c>
    </row>
    <row r="3346" spans="2:51" s="15" customFormat="1">
      <c r="B3346" s="246"/>
      <c r="C3346" s="247"/>
      <c r="D3346" s="214" t="s">
        <v>555</v>
      </c>
      <c r="E3346" s="248" t="s">
        <v>1</v>
      </c>
      <c r="F3346" s="249" t="s">
        <v>3687</v>
      </c>
      <c r="G3346" s="247"/>
      <c r="H3346" s="248" t="s">
        <v>1</v>
      </c>
      <c r="I3346" s="250"/>
      <c r="J3346" s="247"/>
      <c r="K3346" s="247"/>
      <c r="L3346" s="251"/>
      <c r="M3346" s="252"/>
      <c r="N3346" s="253"/>
      <c r="O3346" s="253"/>
      <c r="P3346" s="253"/>
      <c r="Q3346" s="253"/>
      <c r="R3346" s="253"/>
      <c r="S3346" s="253"/>
      <c r="T3346" s="254"/>
      <c r="AT3346" s="255" t="s">
        <v>555</v>
      </c>
      <c r="AU3346" s="255" t="s">
        <v>87</v>
      </c>
      <c r="AV3346" s="15" t="s">
        <v>85</v>
      </c>
      <c r="AW3346" s="15" t="s">
        <v>32</v>
      </c>
      <c r="AX3346" s="15" t="s">
        <v>77</v>
      </c>
      <c r="AY3346" s="255" t="s">
        <v>209</v>
      </c>
    </row>
    <row r="3347" spans="2:51" s="13" customFormat="1">
      <c r="B3347" s="212"/>
      <c r="C3347" s="213"/>
      <c r="D3347" s="214" t="s">
        <v>555</v>
      </c>
      <c r="E3347" s="215" t="s">
        <v>1</v>
      </c>
      <c r="F3347" s="216" t="s">
        <v>1894</v>
      </c>
      <c r="G3347" s="213"/>
      <c r="H3347" s="217">
        <v>12.85</v>
      </c>
      <c r="I3347" s="218"/>
      <c r="J3347" s="213"/>
      <c r="K3347" s="213"/>
      <c r="L3347" s="219"/>
      <c r="M3347" s="220"/>
      <c r="N3347" s="221"/>
      <c r="O3347" s="221"/>
      <c r="P3347" s="221"/>
      <c r="Q3347" s="221"/>
      <c r="R3347" s="221"/>
      <c r="S3347" s="221"/>
      <c r="T3347" s="222"/>
      <c r="AT3347" s="223" t="s">
        <v>555</v>
      </c>
      <c r="AU3347" s="223" t="s">
        <v>87</v>
      </c>
      <c r="AV3347" s="13" t="s">
        <v>87</v>
      </c>
      <c r="AW3347" s="13" t="s">
        <v>32</v>
      </c>
      <c r="AX3347" s="13" t="s">
        <v>77</v>
      </c>
      <c r="AY3347" s="223" t="s">
        <v>209</v>
      </c>
    </row>
    <row r="3348" spans="2:51" s="15" customFormat="1">
      <c r="B3348" s="246"/>
      <c r="C3348" s="247"/>
      <c r="D3348" s="214" t="s">
        <v>555</v>
      </c>
      <c r="E3348" s="248" t="s">
        <v>1</v>
      </c>
      <c r="F3348" s="249" t="s">
        <v>3688</v>
      </c>
      <c r="G3348" s="247"/>
      <c r="H3348" s="248" t="s">
        <v>1</v>
      </c>
      <c r="I3348" s="250"/>
      <c r="J3348" s="247"/>
      <c r="K3348" s="247"/>
      <c r="L3348" s="251"/>
      <c r="M3348" s="252"/>
      <c r="N3348" s="253"/>
      <c r="O3348" s="253"/>
      <c r="P3348" s="253"/>
      <c r="Q3348" s="253"/>
      <c r="R3348" s="253"/>
      <c r="S3348" s="253"/>
      <c r="T3348" s="254"/>
      <c r="AT3348" s="255" t="s">
        <v>555</v>
      </c>
      <c r="AU3348" s="255" t="s">
        <v>87</v>
      </c>
      <c r="AV3348" s="15" t="s">
        <v>85</v>
      </c>
      <c r="AW3348" s="15" t="s">
        <v>32</v>
      </c>
      <c r="AX3348" s="15" t="s">
        <v>77</v>
      </c>
      <c r="AY3348" s="255" t="s">
        <v>209</v>
      </c>
    </row>
    <row r="3349" spans="2:51" s="13" customFormat="1">
      <c r="B3349" s="212"/>
      <c r="C3349" s="213"/>
      <c r="D3349" s="214" t="s">
        <v>555</v>
      </c>
      <c r="E3349" s="215" t="s">
        <v>1</v>
      </c>
      <c r="F3349" s="216" t="s">
        <v>1907</v>
      </c>
      <c r="G3349" s="213"/>
      <c r="H3349" s="217">
        <v>13.31</v>
      </c>
      <c r="I3349" s="218"/>
      <c r="J3349" s="213"/>
      <c r="K3349" s="213"/>
      <c r="L3349" s="219"/>
      <c r="M3349" s="220"/>
      <c r="N3349" s="221"/>
      <c r="O3349" s="221"/>
      <c r="P3349" s="221"/>
      <c r="Q3349" s="221"/>
      <c r="R3349" s="221"/>
      <c r="S3349" s="221"/>
      <c r="T3349" s="222"/>
      <c r="AT3349" s="223" t="s">
        <v>555</v>
      </c>
      <c r="AU3349" s="223" t="s">
        <v>87</v>
      </c>
      <c r="AV3349" s="13" t="s">
        <v>87</v>
      </c>
      <c r="AW3349" s="13" t="s">
        <v>32</v>
      </c>
      <c r="AX3349" s="13" t="s">
        <v>77</v>
      </c>
      <c r="AY3349" s="223" t="s">
        <v>209</v>
      </c>
    </row>
    <row r="3350" spans="2:51" s="15" customFormat="1">
      <c r="B3350" s="246"/>
      <c r="C3350" s="247"/>
      <c r="D3350" s="214" t="s">
        <v>555</v>
      </c>
      <c r="E3350" s="248" t="s">
        <v>1</v>
      </c>
      <c r="F3350" s="249" t="s">
        <v>3689</v>
      </c>
      <c r="G3350" s="247"/>
      <c r="H3350" s="248" t="s">
        <v>1</v>
      </c>
      <c r="I3350" s="250"/>
      <c r="J3350" s="247"/>
      <c r="K3350" s="247"/>
      <c r="L3350" s="251"/>
      <c r="M3350" s="252"/>
      <c r="N3350" s="253"/>
      <c r="O3350" s="253"/>
      <c r="P3350" s="253"/>
      <c r="Q3350" s="253"/>
      <c r="R3350" s="253"/>
      <c r="S3350" s="253"/>
      <c r="T3350" s="254"/>
      <c r="AT3350" s="255" t="s">
        <v>555</v>
      </c>
      <c r="AU3350" s="255" t="s">
        <v>87</v>
      </c>
      <c r="AV3350" s="15" t="s">
        <v>85</v>
      </c>
      <c r="AW3350" s="15" t="s">
        <v>32</v>
      </c>
      <c r="AX3350" s="15" t="s">
        <v>77</v>
      </c>
      <c r="AY3350" s="255" t="s">
        <v>209</v>
      </c>
    </row>
    <row r="3351" spans="2:51" s="13" customFormat="1">
      <c r="B3351" s="212"/>
      <c r="C3351" s="213"/>
      <c r="D3351" s="214" t="s">
        <v>555</v>
      </c>
      <c r="E3351" s="215" t="s">
        <v>1</v>
      </c>
      <c r="F3351" s="216" t="s">
        <v>1911</v>
      </c>
      <c r="G3351" s="213"/>
      <c r="H3351" s="217">
        <v>64.28</v>
      </c>
      <c r="I3351" s="218"/>
      <c r="J3351" s="213"/>
      <c r="K3351" s="213"/>
      <c r="L3351" s="219"/>
      <c r="M3351" s="220"/>
      <c r="N3351" s="221"/>
      <c r="O3351" s="221"/>
      <c r="P3351" s="221"/>
      <c r="Q3351" s="221"/>
      <c r="R3351" s="221"/>
      <c r="S3351" s="221"/>
      <c r="T3351" s="222"/>
      <c r="AT3351" s="223" t="s">
        <v>555</v>
      </c>
      <c r="AU3351" s="223" t="s">
        <v>87</v>
      </c>
      <c r="AV3351" s="13" t="s">
        <v>87</v>
      </c>
      <c r="AW3351" s="13" t="s">
        <v>32</v>
      </c>
      <c r="AX3351" s="13" t="s">
        <v>77</v>
      </c>
      <c r="AY3351" s="223" t="s">
        <v>209</v>
      </c>
    </row>
    <row r="3352" spans="2:51" s="15" customFormat="1">
      <c r="B3352" s="246"/>
      <c r="C3352" s="247"/>
      <c r="D3352" s="214" t="s">
        <v>555</v>
      </c>
      <c r="E3352" s="248" t="s">
        <v>1</v>
      </c>
      <c r="F3352" s="249" t="s">
        <v>3690</v>
      </c>
      <c r="G3352" s="247"/>
      <c r="H3352" s="248" t="s">
        <v>1</v>
      </c>
      <c r="I3352" s="250"/>
      <c r="J3352" s="247"/>
      <c r="K3352" s="247"/>
      <c r="L3352" s="251"/>
      <c r="M3352" s="252"/>
      <c r="N3352" s="253"/>
      <c r="O3352" s="253"/>
      <c r="P3352" s="253"/>
      <c r="Q3352" s="253"/>
      <c r="R3352" s="253"/>
      <c r="S3352" s="253"/>
      <c r="T3352" s="254"/>
      <c r="AT3352" s="255" t="s">
        <v>555</v>
      </c>
      <c r="AU3352" s="255" t="s">
        <v>87</v>
      </c>
      <c r="AV3352" s="15" t="s">
        <v>85</v>
      </c>
      <c r="AW3352" s="15" t="s">
        <v>32</v>
      </c>
      <c r="AX3352" s="15" t="s">
        <v>77</v>
      </c>
      <c r="AY3352" s="255" t="s">
        <v>209</v>
      </c>
    </row>
    <row r="3353" spans="2:51" s="13" customFormat="1">
      <c r="B3353" s="212"/>
      <c r="C3353" s="213"/>
      <c r="D3353" s="214" t="s">
        <v>555</v>
      </c>
      <c r="E3353" s="215" t="s">
        <v>1</v>
      </c>
      <c r="F3353" s="216" t="s">
        <v>1694</v>
      </c>
      <c r="G3353" s="213"/>
      <c r="H3353" s="217">
        <v>11.19</v>
      </c>
      <c r="I3353" s="218"/>
      <c r="J3353" s="213"/>
      <c r="K3353" s="213"/>
      <c r="L3353" s="219"/>
      <c r="M3353" s="220"/>
      <c r="N3353" s="221"/>
      <c r="O3353" s="221"/>
      <c r="P3353" s="221"/>
      <c r="Q3353" s="221"/>
      <c r="R3353" s="221"/>
      <c r="S3353" s="221"/>
      <c r="T3353" s="222"/>
      <c r="AT3353" s="223" t="s">
        <v>555</v>
      </c>
      <c r="AU3353" s="223" t="s">
        <v>87</v>
      </c>
      <c r="AV3353" s="13" t="s">
        <v>87</v>
      </c>
      <c r="AW3353" s="13" t="s">
        <v>32</v>
      </c>
      <c r="AX3353" s="13" t="s">
        <v>77</v>
      </c>
      <c r="AY3353" s="223" t="s">
        <v>209</v>
      </c>
    </row>
    <row r="3354" spans="2:51" s="15" customFormat="1">
      <c r="B3354" s="246"/>
      <c r="C3354" s="247"/>
      <c r="D3354" s="214" t="s">
        <v>555</v>
      </c>
      <c r="E3354" s="248" t="s">
        <v>1</v>
      </c>
      <c r="F3354" s="249" t="s">
        <v>3691</v>
      </c>
      <c r="G3354" s="247"/>
      <c r="H3354" s="248" t="s">
        <v>1</v>
      </c>
      <c r="I3354" s="250"/>
      <c r="J3354" s="247"/>
      <c r="K3354" s="247"/>
      <c r="L3354" s="251"/>
      <c r="M3354" s="252"/>
      <c r="N3354" s="253"/>
      <c r="O3354" s="253"/>
      <c r="P3354" s="253"/>
      <c r="Q3354" s="253"/>
      <c r="R3354" s="253"/>
      <c r="S3354" s="253"/>
      <c r="T3354" s="254"/>
      <c r="AT3354" s="255" t="s">
        <v>555</v>
      </c>
      <c r="AU3354" s="255" t="s">
        <v>87</v>
      </c>
      <c r="AV3354" s="15" t="s">
        <v>85</v>
      </c>
      <c r="AW3354" s="15" t="s">
        <v>32</v>
      </c>
      <c r="AX3354" s="15" t="s">
        <v>77</v>
      </c>
      <c r="AY3354" s="255" t="s">
        <v>209</v>
      </c>
    </row>
    <row r="3355" spans="2:51" s="13" customFormat="1">
      <c r="B3355" s="212"/>
      <c r="C3355" s="213"/>
      <c r="D3355" s="214" t="s">
        <v>555</v>
      </c>
      <c r="E3355" s="215" t="s">
        <v>1</v>
      </c>
      <c r="F3355" s="216" t="s">
        <v>1840</v>
      </c>
      <c r="G3355" s="213"/>
      <c r="H3355" s="217">
        <v>2.0699999999999998</v>
      </c>
      <c r="I3355" s="218"/>
      <c r="J3355" s="213"/>
      <c r="K3355" s="213"/>
      <c r="L3355" s="219"/>
      <c r="M3355" s="220"/>
      <c r="N3355" s="221"/>
      <c r="O3355" s="221"/>
      <c r="P3355" s="221"/>
      <c r="Q3355" s="221"/>
      <c r="R3355" s="221"/>
      <c r="S3355" s="221"/>
      <c r="T3355" s="222"/>
      <c r="AT3355" s="223" t="s">
        <v>555</v>
      </c>
      <c r="AU3355" s="223" t="s">
        <v>87</v>
      </c>
      <c r="AV3355" s="13" t="s">
        <v>87</v>
      </c>
      <c r="AW3355" s="13" t="s">
        <v>32</v>
      </c>
      <c r="AX3355" s="13" t="s">
        <v>77</v>
      </c>
      <c r="AY3355" s="223" t="s">
        <v>209</v>
      </c>
    </row>
    <row r="3356" spans="2:51" s="13" customFormat="1">
      <c r="B3356" s="212"/>
      <c r="C3356" s="213"/>
      <c r="D3356" s="214" t="s">
        <v>555</v>
      </c>
      <c r="E3356" s="215" t="s">
        <v>1</v>
      </c>
      <c r="F3356" s="216" t="s">
        <v>3692</v>
      </c>
      <c r="G3356" s="213"/>
      <c r="H3356" s="217">
        <v>-0.128</v>
      </c>
      <c r="I3356" s="218"/>
      <c r="J3356" s="213"/>
      <c r="K3356" s="213"/>
      <c r="L3356" s="219"/>
      <c r="M3356" s="220"/>
      <c r="N3356" s="221"/>
      <c r="O3356" s="221"/>
      <c r="P3356" s="221"/>
      <c r="Q3356" s="221"/>
      <c r="R3356" s="221"/>
      <c r="S3356" s="221"/>
      <c r="T3356" s="222"/>
      <c r="AT3356" s="223" t="s">
        <v>555</v>
      </c>
      <c r="AU3356" s="223" t="s">
        <v>87</v>
      </c>
      <c r="AV3356" s="13" t="s">
        <v>87</v>
      </c>
      <c r="AW3356" s="13" t="s">
        <v>32</v>
      </c>
      <c r="AX3356" s="13" t="s">
        <v>77</v>
      </c>
      <c r="AY3356" s="223" t="s">
        <v>209</v>
      </c>
    </row>
    <row r="3357" spans="2:51" s="13" customFormat="1">
      <c r="B3357" s="212"/>
      <c r="C3357" s="213"/>
      <c r="D3357" s="214" t="s">
        <v>555</v>
      </c>
      <c r="E3357" s="215" t="s">
        <v>1</v>
      </c>
      <c r="F3357" s="216" t="s">
        <v>1876</v>
      </c>
      <c r="G3357" s="213"/>
      <c r="H3357" s="217">
        <v>11.06</v>
      </c>
      <c r="I3357" s="218"/>
      <c r="J3357" s="213"/>
      <c r="K3357" s="213"/>
      <c r="L3357" s="219"/>
      <c r="M3357" s="220"/>
      <c r="N3357" s="221"/>
      <c r="O3357" s="221"/>
      <c r="P3357" s="221"/>
      <c r="Q3357" s="221"/>
      <c r="R3357" s="221"/>
      <c r="S3357" s="221"/>
      <c r="T3357" s="222"/>
      <c r="AT3357" s="223" t="s">
        <v>555</v>
      </c>
      <c r="AU3357" s="223" t="s">
        <v>87</v>
      </c>
      <c r="AV3357" s="13" t="s">
        <v>87</v>
      </c>
      <c r="AW3357" s="13" t="s">
        <v>32</v>
      </c>
      <c r="AX3357" s="13" t="s">
        <v>77</v>
      </c>
      <c r="AY3357" s="223" t="s">
        <v>209</v>
      </c>
    </row>
    <row r="3358" spans="2:51" s="15" customFormat="1">
      <c r="B3358" s="246"/>
      <c r="C3358" s="247"/>
      <c r="D3358" s="214" t="s">
        <v>555</v>
      </c>
      <c r="E3358" s="248" t="s">
        <v>1</v>
      </c>
      <c r="F3358" s="249" t="s">
        <v>3693</v>
      </c>
      <c r="G3358" s="247"/>
      <c r="H3358" s="248" t="s">
        <v>1</v>
      </c>
      <c r="I3358" s="250"/>
      <c r="J3358" s="247"/>
      <c r="K3358" s="247"/>
      <c r="L3358" s="251"/>
      <c r="M3358" s="252"/>
      <c r="N3358" s="253"/>
      <c r="O3358" s="253"/>
      <c r="P3358" s="253"/>
      <c r="Q3358" s="253"/>
      <c r="R3358" s="253"/>
      <c r="S3358" s="253"/>
      <c r="T3358" s="254"/>
      <c r="AT3358" s="255" t="s">
        <v>555</v>
      </c>
      <c r="AU3358" s="255" t="s">
        <v>87</v>
      </c>
      <c r="AV3358" s="15" t="s">
        <v>85</v>
      </c>
      <c r="AW3358" s="15" t="s">
        <v>32</v>
      </c>
      <c r="AX3358" s="15" t="s">
        <v>77</v>
      </c>
      <c r="AY3358" s="255" t="s">
        <v>209</v>
      </c>
    </row>
    <row r="3359" spans="2:51" s="13" customFormat="1">
      <c r="B3359" s="212"/>
      <c r="C3359" s="213"/>
      <c r="D3359" s="214" t="s">
        <v>555</v>
      </c>
      <c r="E3359" s="215" t="s">
        <v>1</v>
      </c>
      <c r="F3359" s="216" t="s">
        <v>1874</v>
      </c>
      <c r="G3359" s="213"/>
      <c r="H3359" s="217">
        <v>18.03</v>
      </c>
      <c r="I3359" s="218"/>
      <c r="J3359" s="213"/>
      <c r="K3359" s="213"/>
      <c r="L3359" s="219"/>
      <c r="M3359" s="220"/>
      <c r="N3359" s="221"/>
      <c r="O3359" s="221"/>
      <c r="P3359" s="221"/>
      <c r="Q3359" s="221"/>
      <c r="R3359" s="221"/>
      <c r="S3359" s="221"/>
      <c r="T3359" s="222"/>
      <c r="AT3359" s="223" t="s">
        <v>555</v>
      </c>
      <c r="AU3359" s="223" t="s">
        <v>87</v>
      </c>
      <c r="AV3359" s="13" t="s">
        <v>87</v>
      </c>
      <c r="AW3359" s="13" t="s">
        <v>32</v>
      </c>
      <c r="AX3359" s="13" t="s">
        <v>77</v>
      </c>
      <c r="AY3359" s="223" t="s">
        <v>209</v>
      </c>
    </row>
    <row r="3360" spans="2:51" s="15" customFormat="1">
      <c r="B3360" s="246"/>
      <c r="C3360" s="247"/>
      <c r="D3360" s="214" t="s">
        <v>555</v>
      </c>
      <c r="E3360" s="248" t="s">
        <v>1</v>
      </c>
      <c r="F3360" s="249" t="s">
        <v>3694</v>
      </c>
      <c r="G3360" s="247"/>
      <c r="H3360" s="248" t="s">
        <v>1</v>
      </c>
      <c r="I3360" s="250"/>
      <c r="J3360" s="247"/>
      <c r="K3360" s="247"/>
      <c r="L3360" s="251"/>
      <c r="M3360" s="252"/>
      <c r="N3360" s="253"/>
      <c r="O3360" s="253"/>
      <c r="P3360" s="253"/>
      <c r="Q3360" s="253"/>
      <c r="R3360" s="253"/>
      <c r="S3360" s="253"/>
      <c r="T3360" s="254"/>
      <c r="AT3360" s="255" t="s">
        <v>555</v>
      </c>
      <c r="AU3360" s="255" t="s">
        <v>87</v>
      </c>
      <c r="AV3360" s="15" t="s">
        <v>85</v>
      </c>
      <c r="AW3360" s="15" t="s">
        <v>32</v>
      </c>
      <c r="AX3360" s="15" t="s">
        <v>77</v>
      </c>
      <c r="AY3360" s="255" t="s">
        <v>209</v>
      </c>
    </row>
    <row r="3361" spans="2:51" s="13" customFormat="1">
      <c r="B3361" s="212"/>
      <c r="C3361" s="213"/>
      <c r="D3361" s="214" t="s">
        <v>555</v>
      </c>
      <c r="E3361" s="215" t="s">
        <v>1</v>
      </c>
      <c r="F3361" s="216" t="s">
        <v>1860</v>
      </c>
      <c r="G3361" s="213"/>
      <c r="H3361" s="217">
        <v>2.37</v>
      </c>
      <c r="I3361" s="218"/>
      <c r="J3361" s="213"/>
      <c r="K3361" s="213"/>
      <c r="L3361" s="219"/>
      <c r="M3361" s="220"/>
      <c r="N3361" s="221"/>
      <c r="O3361" s="221"/>
      <c r="P3361" s="221"/>
      <c r="Q3361" s="221"/>
      <c r="R3361" s="221"/>
      <c r="S3361" s="221"/>
      <c r="T3361" s="222"/>
      <c r="AT3361" s="223" t="s">
        <v>555</v>
      </c>
      <c r="AU3361" s="223" t="s">
        <v>87</v>
      </c>
      <c r="AV3361" s="13" t="s">
        <v>87</v>
      </c>
      <c r="AW3361" s="13" t="s">
        <v>32</v>
      </c>
      <c r="AX3361" s="13" t="s">
        <v>77</v>
      </c>
      <c r="AY3361" s="223" t="s">
        <v>209</v>
      </c>
    </row>
    <row r="3362" spans="2:51" s="15" customFormat="1">
      <c r="B3362" s="246"/>
      <c r="C3362" s="247"/>
      <c r="D3362" s="214" t="s">
        <v>555</v>
      </c>
      <c r="E3362" s="248" t="s">
        <v>1</v>
      </c>
      <c r="F3362" s="249" t="s">
        <v>3695</v>
      </c>
      <c r="G3362" s="247"/>
      <c r="H3362" s="248" t="s">
        <v>1</v>
      </c>
      <c r="I3362" s="250"/>
      <c r="J3362" s="247"/>
      <c r="K3362" s="247"/>
      <c r="L3362" s="251"/>
      <c r="M3362" s="252"/>
      <c r="N3362" s="253"/>
      <c r="O3362" s="253"/>
      <c r="P3362" s="253"/>
      <c r="Q3362" s="253"/>
      <c r="R3362" s="253"/>
      <c r="S3362" s="253"/>
      <c r="T3362" s="254"/>
      <c r="AT3362" s="255" t="s">
        <v>555</v>
      </c>
      <c r="AU3362" s="255" t="s">
        <v>87</v>
      </c>
      <c r="AV3362" s="15" t="s">
        <v>85</v>
      </c>
      <c r="AW3362" s="15" t="s">
        <v>32</v>
      </c>
      <c r="AX3362" s="15" t="s">
        <v>77</v>
      </c>
      <c r="AY3362" s="255" t="s">
        <v>209</v>
      </c>
    </row>
    <row r="3363" spans="2:51" s="13" customFormat="1">
      <c r="B3363" s="212"/>
      <c r="C3363" s="213"/>
      <c r="D3363" s="214" t="s">
        <v>555</v>
      </c>
      <c r="E3363" s="215" t="s">
        <v>1</v>
      </c>
      <c r="F3363" s="216" t="s">
        <v>1862</v>
      </c>
      <c r="G3363" s="213"/>
      <c r="H3363" s="217">
        <v>11.23</v>
      </c>
      <c r="I3363" s="218"/>
      <c r="J3363" s="213"/>
      <c r="K3363" s="213"/>
      <c r="L3363" s="219"/>
      <c r="M3363" s="220"/>
      <c r="N3363" s="221"/>
      <c r="O3363" s="221"/>
      <c r="P3363" s="221"/>
      <c r="Q3363" s="221"/>
      <c r="R3363" s="221"/>
      <c r="S3363" s="221"/>
      <c r="T3363" s="222"/>
      <c r="AT3363" s="223" t="s">
        <v>555</v>
      </c>
      <c r="AU3363" s="223" t="s">
        <v>87</v>
      </c>
      <c r="AV3363" s="13" t="s">
        <v>87</v>
      </c>
      <c r="AW3363" s="13" t="s">
        <v>32</v>
      </c>
      <c r="AX3363" s="13" t="s">
        <v>77</v>
      </c>
      <c r="AY3363" s="223" t="s">
        <v>209</v>
      </c>
    </row>
    <row r="3364" spans="2:51" s="15" customFormat="1">
      <c r="B3364" s="246"/>
      <c r="C3364" s="247"/>
      <c r="D3364" s="214" t="s">
        <v>555</v>
      </c>
      <c r="E3364" s="248" t="s">
        <v>1</v>
      </c>
      <c r="F3364" s="249" t="s">
        <v>3696</v>
      </c>
      <c r="G3364" s="247"/>
      <c r="H3364" s="248" t="s">
        <v>1</v>
      </c>
      <c r="I3364" s="250"/>
      <c r="J3364" s="247"/>
      <c r="K3364" s="247"/>
      <c r="L3364" s="251"/>
      <c r="M3364" s="252"/>
      <c r="N3364" s="253"/>
      <c r="O3364" s="253"/>
      <c r="P3364" s="253"/>
      <c r="Q3364" s="253"/>
      <c r="R3364" s="253"/>
      <c r="S3364" s="253"/>
      <c r="T3364" s="254"/>
      <c r="AT3364" s="255" t="s">
        <v>555</v>
      </c>
      <c r="AU3364" s="255" t="s">
        <v>87</v>
      </c>
      <c r="AV3364" s="15" t="s">
        <v>85</v>
      </c>
      <c r="AW3364" s="15" t="s">
        <v>32</v>
      </c>
      <c r="AX3364" s="15" t="s">
        <v>77</v>
      </c>
      <c r="AY3364" s="255" t="s">
        <v>209</v>
      </c>
    </row>
    <row r="3365" spans="2:51" s="13" customFormat="1">
      <c r="B3365" s="212"/>
      <c r="C3365" s="213"/>
      <c r="D3365" s="214" t="s">
        <v>555</v>
      </c>
      <c r="E3365" s="215" t="s">
        <v>1</v>
      </c>
      <c r="F3365" s="216" t="s">
        <v>1860</v>
      </c>
      <c r="G3365" s="213"/>
      <c r="H3365" s="217">
        <v>2.37</v>
      </c>
      <c r="I3365" s="218"/>
      <c r="J3365" s="213"/>
      <c r="K3365" s="213"/>
      <c r="L3365" s="219"/>
      <c r="M3365" s="220"/>
      <c r="N3365" s="221"/>
      <c r="O3365" s="221"/>
      <c r="P3365" s="221"/>
      <c r="Q3365" s="221"/>
      <c r="R3365" s="221"/>
      <c r="S3365" s="221"/>
      <c r="T3365" s="222"/>
      <c r="AT3365" s="223" t="s">
        <v>555</v>
      </c>
      <c r="AU3365" s="223" t="s">
        <v>87</v>
      </c>
      <c r="AV3365" s="13" t="s">
        <v>87</v>
      </c>
      <c r="AW3365" s="13" t="s">
        <v>32</v>
      </c>
      <c r="AX3365" s="13" t="s">
        <v>77</v>
      </c>
      <c r="AY3365" s="223" t="s">
        <v>209</v>
      </c>
    </row>
    <row r="3366" spans="2:51" s="15" customFormat="1">
      <c r="B3366" s="246"/>
      <c r="C3366" s="247"/>
      <c r="D3366" s="214" t="s">
        <v>555</v>
      </c>
      <c r="E3366" s="248" t="s">
        <v>1</v>
      </c>
      <c r="F3366" s="249" t="s">
        <v>3697</v>
      </c>
      <c r="G3366" s="247"/>
      <c r="H3366" s="248" t="s">
        <v>1</v>
      </c>
      <c r="I3366" s="250"/>
      <c r="J3366" s="247"/>
      <c r="K3366" s="247"/>
      <c r="L3366" s="251"/>
      <c r="M3366" s="252"/>
      <c r="N3366" s="253"/>
      <c r="O3366" s="253"/>
      <c r="P3366" s="253"/>
      <c r="Q3366" s="253"/>
      <c r="R3366" s="253"/>
      <c r="S3366" s="253"/>
      <c r="T3366" s="254"/>
      <c r="AT3366" s="255" t="s">
        <v>555</v>
      </c>
      <c r="AU3366" s="255" t="s">
        <v>87</v>
      </c>
      <c r="AV3366" s="15" t="s">
        <v>85</v>
      </c>
      <c r="AW3366" s="15" t="s">
        <v>32</v>
      </c>
      <c r="AX3366" s="15" t="s">
        <v>77</v>
      </c>
      <c r="AY3366" s="255" t="s">
        <v>209</v>
      </c>
    </row>
    <row r="3367" spans="2:51" s="13" customFormat="1">
      <c r="B3367" s="212"/>
      <c r="C3367" s="213"/>
      <c r="D3367" s="214" t="s">
        <v>555</v>
      </c>
      <c r="E3367" s="215" t="s">
        <v>1</v>
      </c>
      <c r="F3367" s="216" t="s">
        <v>1862</v>
      </c>
      <c r="G3367" s="213"/>
      <c r="H3367" s="217">
        <v>11.23</v>
      </c>
      <c r="I3367" s="218"/>
      <c r="J3367" s="213"/>
      <c r="K3367" s="213"/>
      <c r="L3367" s="219"/>
      <c r="M3367" s="220"/>
      <c r="N3367" s="221"/>
      <c r="O3367" s="221"/>
      <c r="P3367" s="221"/>
      <c r="Q3367" s="221"/>
      <c r="R3367" s="221"/>
      <c r="S3367" s="221"/>
      <c r="T3367" s="222"/>
      <c r="AT3367" s="223" t="s">
        <v>555</v>
      </c>
      <c r="AU3367" s="223" t="s">
        <v>87</v>
      </c>
      <c r="AV3367" s="13" t="s">
        <v>87</v>
      </c>
      <c r="AW3367" s="13" t="s">
        <v>32</v>
      </c>
      <c r="AX3367" s="13" t="s">
        <v>77</v>
      </c>
      <c r="AY3367" s="223" t="s">
        <v>209</v>
      </c>
    </row>
    <row r="3368" spans="2:51" s="15" customFormat="1">
      <c r="B3368" s="246"/>
      <c r="C3368" s="247"/>
      <c r="D3368" s="214" t="s">
        <v>555</v>
      </c>
      <c r="E3368" s="248" t="s">
        <v>1</v>
      </c>
      <c r="F3368" s="249" t="s">
        <v>3698</v>
      </c>
      <c r="G3368" s="247"/>
      <c r="H3368" s="248" t="s">
        <v>1</v>
      </c>
      <c r="I3368" s="250"/>
      <c r="J3368" s="247"/>
      <c r="K3368" s="247"/>
      <c r="L3368" s="251"/>
      <c r="M3368" s="252"/>
      <c r="N3368" s="253"/>
      <c r="O3368" s="253"/>
      <c r="P3368" s="253"/>
      <c r="Q3368" s="253"/>
      <c r="R3368" s="253"/>
      <c r="S3368" s="253"/>
      <c r="T3368" s="254"/>
      <c r="AT3368" s="255" t="s">
        <v>555</v>
      </c>
      <c r="AU3368" s="255" t="s">
        <v>87</v>
      </c>
      <c r="AV3368" s="15" t="s">
        <v>85</v>
      </c>
      <c r="AW3368" s="15" t="s">
        <v>32</v>
      </c>
      <c r="AX3368" s="15" t="s">
        <v>77</v>
      </c>
      <c r="AY3368" s="255" t="s">
        <v>209</v>
      </c>
    </row>
    <row r="3369" spans="2:51" s="13" customFormat="1">
      <c r="B3369" s="212"/>
      <c r="C3369" s="213"/>
      <c r="D3369" s="214" t="s">
        <v>555</v>
      </c>
      <c r="E3369" s="215" t="s">
        <v>1</v>
      </c>
      <c r="F3369" s="216" t="s">
        <v>1860</v>
      </c>
      <c r="G3369" s="213"/>
      <c r="H3369" s="217">
        <v>2.37</v>
      </c>
      <c r="I3369" s="218"/>
      <c r="J3369" s="213"/>
      <c r="K3369" s="213"/>
      <c r="L3369" s="219"/>
      <c r="M3369" s="220"/>
      <c r="N3369" s="221"/>
      <c r="O3369" s="221"/>
      <c r="P3369" s="221"/>
      <c r="Q3369" s="221"/>
      <c r="R3369" s="221"/>
      <c r="S3369" s="221"/>
      <c r="T3369" s="222"/>
      <c r="AT3369" s="223" t="s">
        <v>555</v>
      </c>
      <c r="AU3369" s="223" t="s">
        <v>87</v>
      </c>
      <c r="AV3369" s="13" t="s">
        <v>87</v>
      </c>
      <c r="AW3369" s="13" t="s">
        <v>32</v>
      </c>
      <c r="AX3369" s="13" t="s">
        <v>77</v>
      </c>
      <c r="AY3369" s="223" t="s">
        <v>209</v>
      </c>
    </row>
    <row r="3370" spans="2:51" s="15" customFormat="1">
      <c r="B3370" s="246"/>
      <c r="C3370" s="247"/>
      <c r="D3370" s="214" t="s">
        <v>555</v>
      </c>
      <c r="E3370" s="248" t="s">
        <v>1</v>
      </c>
      <c r="F3370" s="249" t="s">
        <v>3699</v>
      </c>
      <c r="G3370" s="247"/>
      <c r="H3370" s="248" t="s">
        <v>1</v>
      </c>
      <c r="I3370" s="250"/>
      <c r="J3370" s="247"/>
      <c r="K3370" s="247"/>
      <c r="L3370" s="251"/>
      <c r="M3370" s="252"/>
      <c r="N3370" s="253"/>
      <c r="O3370" s="253"/>
      <c r="P3370" s="253"/>
      <c r="Q3370" s="253"/>
      <c r="R3370" s="253"/>
      <c r="S3370" s="253"/>
      <c r="T3370" s="254"/>
      <c r="AT3370" s="255" t="s">
        <v>555</v>
      </c>
      <c r="AU3370" s="255" t="s">
        <v>87</v>
      </c>
      <c r="AV3370" s="15" t="s">
        <v>85</v>
      </c>
      <c r="AW3370" s="15" t="s">
        <v>32</v>
      </c>
      <c r="AX3370" s="15" t="s">
        <v>77</v>
      </c>
      <c r="AY3370" s="255" t="s">
        <v>209</v>
      </c>
    </row>
    <row r="3371" spans="2:51" s="13" customFormat="1">
      <c r="B3371" s="212"/>
      <c r="C3371" s="213"/>
      <c r="D3371" s="214" t="s">
        <v>555</v>
      </c>
      <c r="E3371" s="215" t="s">
        <v>1</v>
      </c>
      <c r="F3371" s="216" t="s">
        <v>1862</v>
      </c>
      <c r="G3371" s="213"/>
      <c r="H3371" s="217">
        <v>11.23</v>
      </c>
      <c r="I3371" s="218"/>
      <c r="J3371" s="213"/>
      <c r="K3371" s="213"/>
      <c r="L3371" s="219"/>
      <c r="M3371" s="220"/>
      <c r="N3371" s="221"/>
      <c r="O3371" s="221"/>
      <c r="P3371" s="221"/>
      <c r="Q3371" s="221"/>
      <c r="R3371" s="221"/>
      <c r="S3371" s="221"/>
      <c r="T3371" s="222"/>
      <c r="AT3371" s="223" t="s">
        <v>555</v>
      </c>
      <c r="AU3371" s="223" t="s">
        <v>87</v>
      </c>
      <c r="AV3371" s="13" t="s">
        <v>87</v>
      </c>
      <c r="AW3371" s="13" t="s">
        <v>32</v>
      </c>
      <c r="AX3371" s="13" t="s">
        <v>77</v>
      </c>
      <c r="AY3371" s="223" t="s">
        <v>209</v>
      </c>
    </row>
    <row r="3372" spans="2:51" s="15" customFormat="1">
      <c r="B3372" s="246"/>
      <c r="C3372" s="247"/>
      <c r="D3372" s="214" t="s">
        <v>555</v>
      </c>
      <c r="E3372" s="248" t="s">
        <v>1</v>
      </c>
      <c r="F3372" s="249" t="s">
        <v>3700</v>
      </c>
      <c r="G3372" s="247"/>
      <c r="H3372" s="248" t="s">
        <v>1</v>
      </c>
      <c r="I3372" s="250"/>
      <c r="J3372" s="247"/>
      <c r="K3372" s="247"/>
      <c r="L3372" s="251"/>
      <c r="M3372" s="252"/>
      <c r="N3372" s="253"/>
      <c r="O3372" s="253"/>
      <c r="P3372" s="253"/>
      <c r="Q3372" s="253"/>
      <c r="R3372" s="253"/>
      <c r="S3372" s="253"/>
      <c r="T3372" s="254"/>
      <c r="AT3372" s="255" t="s">
        <v>555</v>
      </c>
      <c r="AU3372" s="255" t="s">
        <v>87</v>
      </c>
      <c r="AV3372" s="15" t="s">
        <v>85</v>
      </c>
      <c r="AW3372" s="15" t="s">
        <v>32</v>
      </c>
      <c r="AX3372" s="15" t="s">
        <v>77</v>
      </c>
      <c r="AY3372" s="255" t="s">
        <v>209</v>
      </c>
    </row>
    <row r="3373" spans="2:51" s="13" customFormat="1">
      <c r="B3373" s="212"/>
      <c r="C3373" s="213"/>
      <c r="D3373" s="214" t="s">
        <v>555</v>
      </c>
      <c r="E3373" s="215" t="s">
        <v>1</v>
      </c>
      <c r="F3373" s="216" t="s">
        <v>1860</v>
      </c>
      <c r="G3373" s="213"/>
      <c r="H3373" s="217">
        <v>2.37</v>
      </c>
      <c r="I3373" s="218"/>
      <c r="J3373" s="213"/>
      <c r="K3373" s="213"/>
      <c r="L3373" s="219"/>
      <c r="M3373" s="220"/>
      <c r="N3373" s="221"/>
      <c r="O3373" s="221"/>
      <c r="P3373" s="221"/>
      <c r="Q3373" s="221"/>
      <c r="R3373" s="221"/>
      <c r="S3373" s="221"/>
      <c r="T3373" s="222"/>
      <c r="AT3373" s="223" t="s">
        <v>555</v>
      </c>
      <c r="AU3373" s="223" t="s">
        <v>87</v>
      </c>
      <c r="AV3373" s="13" t="s">
        <v>87</v>
      </c>
      <c r="AW3373" s="13" t="s">
        <v>32</v>
      </c>
      <c r="AX3373" s="13" t="s">
        <v>77</v>
      </c>
      <c r="AY3373" s="223" t="s">
        <v>209</v>
      </c>
    </row>
    <row r="3374" spans="2:51" s="15" customFormat="1">
      <c r="B3374" s="246"/>
      <c r="C3374" s="247"/>
      <c r="D3374" s="214" t="s">
        <v>555</v>
      </c>
      <c r="E3374" s="248" t="s">
        <v>1</v>
      </c>
      <c r="F3374" s="249" t="s">
        <v>3701</v>
      </c>
      <c r="G3374" s="247"/>
      <c r="H3374" s="248" t="s">
        <v>1</v>
      </c>
      <c r="I3374" s="250"/>
      <c r="J3374" s="247"/>
      <c r="K3374" s="247"/>
      <c r="L3374" s="251"/>
      <c r="M3374" s="252"/>
      <c r="N3374" s="253"/>
      <c r="O3374" s="253"/>
      <c r="P3374" s="253"/>
      <c r="Q3374" s="253"/>
      <c r="R3374" s="253"/>
      <c r="S3374" s="253"/>
      <c r="T3374" s="254"/>
      <c r="AT3374" s="255" t="s">
        <v>555</v>
      </c>
      <c r="AU3374" s="255" t="s">
        <v>87</v>
      </c>
      <c r="AV3374" s="15" t="s">
        <v>85</v>
      </c>
      <c r="AW3374" s="15" t="s">
        <v>32</v>
      </c>
      <c r="AX3374" s="15" t="s">
        <v>77</v>
      </c>
      <c r="AY3374" s="255" t="s">
        <v>209</v>
      </c>
    </row>
    <row r="3375" spans="2:51" s="13" customFormat="1">
      <c r="B3375" s="212"/>
      <c r="C3375" s="213"/>
      <c r="D3375" s="214" t="s">
        <v>555</v>
      </c>
      <c r="E3375" s="215" t="s">
        <v>1</v>
      </c>
      <c r="F3375" s="216" t="s">
        <v>1856</v>
      </c>
      <c r="G3375" s="213"/>
      <c r="H3375" s="217">
        <v>11.37</v>
      </c>
      <c r="I3375" s="218"/>
      <c r="J3375" s="213"/>
      <c r="K3375" s="213"/>
      <c r="L3375" s="219"/>
      <c r="M3375" s="220"/>
      <c r="N3375" s="221"/>
      <c r="O3375" s="221"/>
      <c r="P3375" s="221"/>
      <c r="Q3375" s="221"/>
      <c r="R3375" s="221"/>
      <c r="S3375" s="221"/>
      <c r="T3375" s="222"/>
      <c r="AT3375" s="223" t="s">
        <v>555</v>
      </c>
      <c r="AU3375" s="223" t="s">
        <v>87</v>
      </c>
      <c r="AV3375" s="13" t="s">
        <v>87</v>
      </c>
      <c r="AW3375" s="13" t="s">
        <v>32</v>
      </c>
      <c r="AX3375" s="13" t="s">
        <v>77</v>
      </c>
      <c r="AY3375" s="223" t="s">
        <v>209</v>
      </c>
    </row>
    <row r="3376" spans="2:51" s="15" customFormat="1">
      <c r="B3376" s="246"/>
      <c r="C3376" s="247"/>
      <c r="D3376" s="214" t="s">
        <v>555</v>
      </c>
      <c r="E3376" s="248" t="s">
        <v>1</v>
      </c>
      <c r="F3376" s="249" t="s">
        <v>3702</v>
      </c>
      <c r="G3376" s="247"/>
      <c r="H3376" s="248" t="s">
        <v>1</v>
      </c>
      <c r="I3376" s="250"/>
      <c r="J3376" s="247"/>
      <c r="K3376" s="247"/>
      <c r="L3376" s="251"/>
      <c r="M3376" s="252"/>
      <c r="N3376" s="253"/>
      <c r="O3376" s="253"/>
      <c r="P3376" s="253"/>
      <c r="Q3376" s="253"/>
      <c r="R3376" s="253"/>
      <c r="S3376" s="253"/>
      <c r="T3376" s="254"/>
      <c r="AT3376" s="255" t="s">
        <v>555</v>
      </c>
      <c r="AU3376" s="255" t="s">
        <v>87</v>
      </c>
      <c r="AV3376" s="15" t="s">
        <v>85</v>
      </c>
      <c r="AW3376" s="15" t="s">
        <v>32</v>
      </c>
      <c r="AX3376" s="15" t="s">
        <v>77</v>
      </c>
      <c r="AY3376" s="255" t="s">
        <v>209</v>
      </c>
    </row>
    <row r="3377" spans="2:51" s="13" customFormat="1">
      <c r="B3377" s="212"/>
      <c r="C3377" s="213"/>
      <c r="D3377" s="214" t="s">
        <v>555</v>
      </c>
      <c r="E3377" s="215" t="s">
        <v>1</v>
      </c>
      <c r="F3377" s="216" t="s">
        <v>1860</v>
      </c>
      <c r="G3377" s="213"/>
      <c r="H3377" s="217">
        <v>2.37</v>
      </c>
      <c r="I3377" s="218"/>
      <c r="J3377" s="213"/>
      <c r="K3377" s="213"/>
      <c r="L3377" s="219"/>
      <c r="M3377" s="220"/>
      <c r="N3377" s="221"/>
      <c r="O3377" s="221"/>
      <c r="P3377" s="221"/>
      <c r="Q3377" s="221"/>
      <c r="R3377" s="221"/>
      <c r="S3377" s="221"/>
      <c r="T3377" s="222"/>
      <c r="AT3377" s="223" t="s">
        <v>555</v>
      </c>
      <c r="AU3377" s="223" t="s">
        <v>87</v>
      </c>
      <c r="AV3377" s="13" t="s">
        <v>87</v>
      </c>
      <c r="AW3377" s="13" t="s">
        <v>32</v>
      </c>
      <c r="AX3377" s="13" t="s">
        <v>77</v>
      </c>
      <c r="AY3377" s="223" t="s">
        <v>209</v>
      </c>
    </row>
    <row r="3378" spans="2:51" s="15" customFormat="1">
      <c r="B3378" s="246"/>
      <c r="C3378" s="247"/>
      <c r="D3378" s="214" t="s">
        <v>555</v>
      </c>
      <c r="E3378" s="248" t="s">
        <v>1</v>
      </c>
      <c r="F3378" s="249" t="s">
        <v>3703</v>
      </c>
      <c r="G3378" s="247"/>
      <c r="H3378" s="248" t="s">
        <v>1</v>
      </c>
      <c r="I3378" s="250"/>
      <c r="J3378" s="247"/>
      <c r="K3378" s="247"/>
      <c r="L3378" s="251"/>
      <c r="M3378" s="252"/>
      <c r="N3378" s="253"/>
      <c r="O3378" s="253"/>
      <c r="P3378" s="253"/>
      <c r="Q3378" s="253"/>
      <c r="R3378" s="253"/>
      <c r="S3378" s="253"/>
      <c r="T3378" s="254"/>
      <c r="AT3378" s="255" t="s">
        <v>555</v>
      </c>
      <c r="AU3378" s="255" t="s">
        <v>87</v>
      </c>
      <c r="AV3378" s="15" t="s">
        <v>85</v>
      </c>
      <c r="AW3378" s="15" t="s">
        <v>32</v>
      </c>
      <c r="AX3378" s="15" t="s">
        <v>77</v>
      </c>
      <c r="AY3378" s="255" t="s">
        <v>209</v>
      </c>
    </row>
    <row r="3379" spans="2:51" s="13" customFormat="1">
      <c r="B3379" s="212"/>
      <c r="C3379" s="213"/>
      <c r="D3379" s="214" t="s">
        <v>555</v>
      </c>
      <c r="E3379" s="215" t="s">
        <v>1</v>
      </c>
      <c r="F3379" s="216" t="s">
        <v>1884</v>
      </c>
      <c r="G3379" s="213"/>
      <c r="H3379" s="217">
        <v>11.14</v>
      </c>
      <c r="I3379" s="218"/>
      <c r="J3379" s="213"/>
      <c r="K3379" s="213"/>
      <c r="L3379" s="219"/>
      <c r="M3379" s="220"/>
      <c r="N3379" s="221"/>
      <c r="O3379" s="221"/>
      <c r="P3379" s="221"/>
      <c r="Q3379" s="221"/>
      <c r="R3379" s="221"/>
      <c r="S3379" s="221"/>
      <c r="T3379" s="222"/>
      <c r="AT3379" s="223" t="s">
        <v>555</v>
      </c>
      <c r="AU3379" s="223" t="s">
        <v>87</v>
      </c>
      <c r="AV3379" s="13" t="s">
        <v>87</v>
      </c>
      <c r="AW3379" s="13" t="s">
        <v>32</v>
      </c>
      <c r="AX3379" s="13" t="s">
        <v>77</v>
      </c>
      <c r="AY3379" s="223" t="s">
        <v>209</v>
      </c>
    </row>
    <row r="3380" spans="2:51" s="15" customFormat="1">
      <c r="B3380" s="246"/>
      <c r="C3380" s="247"/>
      <c r="D3380" s="214" t="s">
        <v>555</v>
      </c>
      <c r="E3380" s="248" t="s">
        <v>1</v>
      </c>
      <c r="F3380" s="249" t="s">
        <v>3704</v>
      </c>
      <c r="G3380" s="247"/>
      <c r="H3380" s="248" t="s">
        <v>1</v>
      </c>
      <c r="I3380" s="250"/>
      <c r="J3380" s="247"/>
      <c r="K3380" s="247"/>
      <c r="L3380" s="251"/>
      <c r="M3380" s="252"/>
      <c r="N3380" s="253"/>
      <c r="O3380" s="253"/>
      <c r="P3380" s="253"/>
      <c r="Q3380" s="253"/>
      <c r="R3380" s="253"/>
      <c r="S3380" s="253"/>
      <c r="T3380" s="254"/>
      <c r="AT3380" s="255" t="s">
        <v>555</v>
      </c>
      <c r="AU3380" s="255" t="s">
        <v>87</v>
      </c>
      <c r="AV3380" s="15" t="s">
        <v>85</v>
      </c>
      <c r="AW3380" s="15" t="s">
        <v>32</v>
      </c>
      <c r="AX3380" s="15" t="s">
        <v>77</v>
      </c>
      <c r="AY3380" s="255" t="s">
        <v>209</v>
      </c>
    </row>
    <row r="3381" spans="2:51" s="13" customFormat="1">
      <c r="B3381" s="212"/>
      <c r="C3381" s="213"/>
      <c r="D3381" s="214" t="s">
        <v>555</v>
      </c>
      <c r="E3381" s="215" t="s">
        <v>1</v>
      </c>
      <c r="F3381" s="216" t="s">
        <v>1860</v>
      </c>
      <c r="G3381" s="213"/>
      <c r="H3381" s="217">
        <v>2.37</v>
      </c>
      <c r="I3381" s="218"/>
      <c r="J3381" s="213"/>
      <c r="K3381" s="213"/>
      <c r="L3381" s="219"/>
      <c r="M3381" s="220"/>
      <c r="N3381" s="221"/>
      <c r="O3381" s="221"/>
      <c r="P3381" s="221"/>
      <c r="Q3381" s="221"/>
      <c r="R3381" s="221"/>
      <c r="S3381" s="221"/>
      <c r="T3381" s="222"/>
      <c r="AT3381" s="223" t="s">
        <v>555</v>
      </c>
      <c r="AU3381" s="223" t="s">
        <v>87</v>
      </c>
      <c r="AV3381" s="13" t="s">
        <v>87</v>
      </c>
      <c r="AW3381" s="13" t="s">
        <v>32</v>
      </c>
      <c r="AX3381" s="13" t="s">
        <v>77</v>
      </c>
      <c r="AY3381" s="223" t="s">
        <v>209</v>
      </c>
    </row>
    <row r="3382" spans="2:51" s="15" customFormat="1">
      <c r="B3382" s="246"/>
      <c r="C3382" s="247"/>
      <c r="D3382" s="214" t="s">
        <v>555</v>
      </c>
      <c r="E3382" s="248" t="s">
        <v>1</v>
      </c>
      <c r="F3382" s="249" t="s">
        <v>3705</v>
      </c>
      <c r="G3382" s="247"/>
      <c r="H3382" s="248" t="s">
        <v>1</v>
      </c>
      <c r="I3382" s="250"/>
      <c r="J3382" s="247"/>
      <c r="K3382" s="247"/>
      <c r="L3382" s="251"/>
      <c r="M3382" s="252"/>
      <c r="N3382" s="253"/>
      <c r="O3382" s="253"/>
      <c r="P3382" s="253"/>
      <c r="Q3382" s="253"/>
      <c r="R3382" s="253"/>
      <c r="S3382" s="253"/>
      <c r="T3382" s="254"/>
      <c r="AT3382" s="255" t="s">
        <v>555</v>
      </c>
      <c r="AU3382" s="255" t="s">
        <v>87</v>
      </c>
      <c r="AV3382" s="15" t="s">
        <v>85</v>
      </c>
      <c r="AW3382" s="15" t="s">
        <v>32</v>
      </c>
      <c r="AX3382" s="15" t="s">
        <v>77</v>
      </c>
      <c r="AY3382" s="255" t="s">
        <v>209</v>
      </c>
    </row>
    <row r="3383" spans="2:51" s="13" customFormat="1">
      <c r="B3383" s="212"/>
      <c r="C3383" s="213"/>
      <c r="D3383" s="214" t="s">
        <v>555</v>
      </c>
      <c r="E3383" s="215" t="s">
        <v>1</v>
      </c>
      <c r="F3383" s="216" t="s">
        <v>1862</v>
      </c>
      <c r="G3383" s="213"/>
      <c r="H3383" s="217">
        <v>11.23</v>
      </c>
      <c r="I3383" s="218"/>
      <c r="J3383" s="213"/>
      <c r="K3383" s="213"/>
      <c r="L3383" s="219"/>
      <c r="M3383" s="220"/>
      <c r="N3383" s="221"/>
      <c r="O3383" s="221"/>
      <c r="P3383" s="221"/>
      <c r="Q3383" s="221"/>
      <c r="R3383" s="221"/>
      <c r="S3383" s="221"/>
      <c r="T3383" s="222"/>
      <c r="AT3383" s="223" t="s">
        <v>555</v>
      </c>
      <c r="AU3383" s="223" t="s">
        <v>87</v>
      </c>
      <c r="AV3383" s="13" t="s">
        <v>87</v>
      </c>
      <c r="AW3383" s="13" t="s">
        <v>32</v>
      </c>
      <c r="AX3383" s="13" t="s">
        <v>77</v>
      </c>
      <c r="AY3383" s="223" t="s">
        <v>209</v>
      </c>
    </row>
    <row r="3384" spans="2:51" s="15" customFormat="1">
      <c r="B3384" s="246"/>
      <c r="C3384" s="247"/>
      <c r="D3384" s="214" t="s">
        <v>555</v>
      </c>
      <c r="E3384" s="248" t="s">
        <v>1</v>
      </c>
      <c r="F3384" s="249" t="s">
        <v>3706</v>
      </c>
      <c r="G3384" s="247"/>
      <c r="H3384" s="248" t="s">
        <v>1</v>
      </c>
      <c r="I3384" s="250"/>
      <c r="J3384" s="247"/>
      <c r="K3384" s="247"/>
      <c r="L3384" s="251"/>
      <c r="M3384" s="252"/>
      <c r="N3384" s="253"/>
      <c r="O3384" s="253"/>
      <c r="P3384" s="253"/>
      <c r="Q3384" s="253"/>
      <c r="R3384" s="253"/>
      <c r="S3384" s="253"/>
      <c r="T3384" s="254"/>
      <c r="AT3384" s="255" t="s">
        <v>555</v>
      </c>
      <c r="AU3384" s="255" t="s">
        <v>87</v>
      </c>
      <c r="AV3384" s="15" t="s">
        <v>85</v>
      </c>
      <c r="AW3384" s="15" t="s">
        <v>32</v>
      </c>
      <c r="AX3384" s="15" t="s">
        <v>77</v>
      </c>
      <c r="AY3384" s="255" t="s">
        <v>209</v>
      </c>
    </row>
    <row r="3385" spans="2:51" s="13" customFormat="1">
      <c r="B3385" s="212"/>
      <c r="C3385" s="213"/>
      <c r="D3385" s="214" t="s">
        <v>555</v>
      </c>
      <c r="E3385" s="215" t="s">
        <v>1</v>
      </c>
      <c r="F3385" s="216" t="s">
        <v>1860</v>
      </c>
      <c r="G3385" s="213"/>
      <c r="H3385" s="217">
        <v>2.37</v>
      </c>
      <c r="I3385" s="218"/>
      <c r="J3385" s="213"/>
      <c r="K3385" s="213"/>
      <c r="L3385" s="219"/>
      <c r="M3385" s="220"/>
      <c r="N3385" s="221"/>
      <c r="O3385" s="221"/>
      <c r="P3385" s="221"/>
      <c r="Q3385" s="221"/>
      <c r="R3385" s="221"/>
      <c r="S3385" s="221"/>
      <c r="T3385" s="222"/>
      <c r="AT3385" s="223" t="s">
        <v>555</v>
      </c>
      <c r="AU3385" s="223" t="s">
        <v>87</v>
      </c>
      <c r="AV3385" s="13" t="s">
        <v>87</v>
      </c>
      <c r="AW3385" s="13" t="s">
        <v>32</v>
      </c>
      <c r="AX3385" s="13" t="s">
        <v>77</v>
      </c>
      <c r="AY3385" s="223" t="s">
        <v>209</v>
      </c>
    </row>
    <row r="3386" spans="2:51" s="15" customFormat="1">
      <c r="B3386" s="246"/>
      <c r="C3386" s="247"/>
      <c r="D3386" s="214" t="s">
        <v>555</v>
      </c>
      <c r="E3386" s="248" t="s">
        <v>1</v>
      </c>
      <c r="F3386" s="249" t="s">
        <v>3707</v>
      </c>
      <c r="G3386" s="247"/>
      <c r="H3386" s="248" t="s">
        <v>1</v>
      </c>
      <c r="I3386" s="250"/>
      <c r="J3386" s="247"/>
      <c r="K3386" s="247"/>
      <c r="L3386" s="251"/>
      <c r="M3386" s="252"/>
      <c r="N3386" s="253"/>
      <c r="O3386" s="253"/>
      <c r="P3386" s="253"/>
      <c r="Q3386" s="253"/>
      <c r="R3386" s="253"/>
      <c r="S3386" s="253"/>
      <c r="T3386" s="254"/>
      <c r="AT3386" s="255" t="s">
        <v>555</v>
      </c>
      <c r="AU3386" s="255" t="s">
        <v>87</v>
      </c>
      <c r="AV3386" s="15" t="s">
        <v>85</v>
      </c>
      <c r="AW3386" s="15" t="s">
        <v>32</v>
      </c>
      <c r="AX3386" s="15" t="s">
        <v>77</v>
      </c>
      <c r="AY3386" s="255" t="s">
        <v>209</v>
      </c>
    </row>
    <row r="3387" spans="2:51" s="13" customFormat="1">
      <c r="B3387" s="212"/>
      <c r="C3387" s="213"/>
      <c r="D3387" s="214" t="s">
        <v>555</v>
      </c>
      <c r="E3387" s="215" t="s">
        <v>1</v>
      </c>
      <c r="F3387" s="216" t="s">
        <v>1876</v>
      </c>
      <c r="G3387" s="213"/>
      <c r="H3387" s="217">
        <v>11.06</v>
      </c>
      <c r="I3387" s="218"/>
      <c r="J3387" s="213"/>
      <c r="K3387" s="213"/>
      <c r="L3387" s="219"/>
      <c r="M3387" s="220"/>
      <c r="N3387" s="221"/>
      <c r="O3387" s="221"/>
      <c r="P3387" s="221"/>
      <c r="Q3387" s="221"/>
      <c r="R3387" s="221"/>
      <c r="S3387" s="221"/>
      <c r="T3387" s="222"/>
      <c r="AT3387" s="223" t="s">
        <v>555</v>
      </c>
      <c r="AU3387" s="223" t="s">
        <v>87</v>
      </c>
      <c r="AV3387" s="13" t="s">
        <v>87</v>
      </c>
      <c r="AW3387" s="13" t="s">
        <v>32</v>
      </c>
      <c r="AX3387" s="13" t="s">
        <v>77</v>
      </c>
      <c r="AY3387" s="223" t="s">
        <v>209</v>
      </c>
    </row>
    <row r="3388" spans="2:51" s="15" customFormat="1">
      <c r="B3388" s="246"/>
      <c r="C3388" s="247"/>
      <c r="D3388" s="214" t="s">
        <v>555</v>
      </c>
      <c r="E3388" s="248" t="s">
        <v>1</v>
      </c>
      <c r="F3388" s="249" t="s">
        <v>3708</v>
      </c>
      <c r="G3388" s="247"/>
      <c r="H3388" s="248" t="s">
        <v>1</v>
      </c>
      <c r="I3388" s="250"/>
      <c r="J3388" s="247"/>
      <c r="K3388" s="247"/>
      <c r="L3388" s="251"/>
      <c r="M3388" s="252"/>
      <c r="N3388" s="253"/>
      <c r="O3388" s="253"/>
      <c r="P3388" s="253"/>
      <c r="Q3388" s="253"/>
      <c r="R3388" s="253"/>
      <c r="S3388" s="253"/>
      <c r="T3388" s="254"/>
      <c r="AT3388" s="255" t="s">
        <v>555</v>
      </c>
      <c r="AU3388" s="255" t="s">
        <v>87</v>
      </c>
      <c r="AV3388" s="15" t="s">
        <v>85</v>
      </c>
      <c r="AW3388" s="15" t="s">
        <v>32</v>
      </c>
      <c r="AX3388" s="15" t="s">
        <v>77</v>
      </c>
      <c r="AY3388" s="255" t="s">
        <v>209</v>
      </c>
    </row>
    <row r="3389" spans="2:51" s="13" customFormat="1">
      <c r="B3389" s="212"/>
      <c r="C3389" s="213"/>
      <c r="D3389" s="214" t="s">
        <v>555</v>
      </c>
      <c r="E3389" s="215" t="s">
        <v>1</v>
      </c>
      <c r="F3389" s="216" t="s">
        <v>1995</v>
      </c>
      <c r="G3389" s="213"/>
      <c r="H3389" s="217">
        <v>6.58</v>
      </c>
      <c r="I3389" s="218"/>
      <c r="J3389" s="213"/>
      <c r="K3389" s="213"/>
      <c r="L3389" s="219"/>
      <c r="M3389" s="220"/>
      <c r="N3389" s="221"/>
      <c r="O3389" s="221"/>
      <c r="P3389" s="221"/>
      <c r="Q3389" s="221"/>
      <c r="R3389" s="221"/>
      <c r="S3389" s="221"/>
      <c r="T3389" s="222"/>
      <c r="AT3389" s="223" t="s">
        <v>555</v>
      </c>
      <c r="AU3389" s="223" t="s">
        <v>87</v>
      </c>
      <c r="AV3389" s="13" t="s">
        <v>87</v>
      </c>
      <c r="AW3389" s="13" t="s">
        <v>32</v>
      </c>
      <c r="AX3389" s="13" t="s">
        <v>77</v>
      </c>
      <c r="AY3389" s="223" t="s">
        <v>209</v>
      </c>
    </row>
    <row r="3390" spans="2:51" s="15" customFormat="1">
      <c r="B3390" s="246"/>
      <c r="C3390" s="247"/>
      <c r="D3390" s="214" t="s">
        <v>555</v>
      </c>
      <c r="E3390" s="248" t="s">
        <v>1</v>
      </c>
      <c r="F3390" s="249" t="s">
        <v>3709</v>
      </c>
      <c r="G3390" s="247"/>
      <c r="H3390" s="248" t="s">
        <v>1</v>
      </c>
      <c r="I3390" s="250"/>
      <c r="J3390" s="247"/>
      <c r="K3390" s="247"/>
      <c r="L3390" s="251"/>
      <c r="M3390" s="252"/>
      <c r="N3390" s="253"/>
      <c r="O3390" s="253"/>
      <c r="P3390" s="253"/>
      <c r="Q3390" s="253"/>
      <c r="R3390" s="253"/>
      <c r="S3390" s="253"/>
      <c r="T3390" s="254"/>
      <c r="AT3390" s="255" t="s">
        <v>555</v>
      </c>
      <c r="AU3390" s="255" t="s">
        <v>87</v>
      </c>
      <c r="AV3390" s="15" t="s">
        <v>85</v>
      </c>
      <c r="AW3390" s="15" t="s">
        <v>32</v>
      </c>
      <c r="AX3390" s="15" t="s">
        <v>77</v>
      </c>
      <c r="AY3390" s="255" t="s">
        <v>209</v>
      </c>
    </row>
    <row r="3391" spans="2:51" s="13" customFormat="1">
      <c r="B3391" s="212"/>
      <c r="C3391" s="213"/>
      <c r="D3391" s="214" t="s">
        <v>555</v>
      </c>
      <c r="E3391" s="215" t="s">
        <v>1</v>
      </c>
      <c r="F3391" s="216" t="s">
        <v>1997</v>
      </c>
      <c r="G3391" s="213"/>
      <c r="H3391" s="217">
        <v>14.18</v>
      </c>
      <c r="I3391" s="218"/>
      <c r="J3391" s="213"/>
      <c r="K3391" s="213"/>
      <c r="L3391" s="219"/>
      <c r="M3391" s="220"/>
      <c r="N3391" s="221"/>
      <c r="O3391" s="221"/>
      <c r="P3391" s="221"/>
      <c r="Q3391" s="221"/>
      <c r="R3391" s="221"/>
      <c r="S3391" s="221"/>
      <c r="T3391" s="222"/>
      <c r="AT3391" s="223" t="s">
        <v>555</v>
      </c>
      <c r="AU3391" s="223" t="s">
        <v>87</v>
      </c>
      <c r="AV3391" s="13" t="s">
        <v>87</v>
      </c>
      <c r="AW3391" s="13" t="s">
        <v>32</v>
      </c>
      <c r="AX3391" s="13" t="s">
        <v>77</v>
      </c>
      <c r="AY3391" s="223" t="s">
        <v>209</v>
      </c>
    </row>
    <row r="3392" spans="2:51" s="15" customFormat="1">
      <c r="B3392" s="246"/>
      <c r="C3392" s="247"/>
      <c r="D3392" s="214" t="s">
        <v>555</v>
      </c>
      <c r="E3392" s="248" t="s">
        <v>1</v>
      </c>
      <c r="F3392" s="249" t="s">
        <v>3710</v>
      </c>
      <c r="G3392" s="247"/>
      <c r="H3392" s="248" t="s">
        <v>1</v>
      </c>
      <c r="I3392" s="250"/>
      <c r="J3392" s="247"/>
      <c r="K3392" s="247"/>
      <c r="L3392" s="251"/>
      <c r="M3392" s="252"/>
      <c r="N3392" s="253"/>
      <c r="O3392" s="253"/>
      <c r="P3392" s="253"/>
      <c r="Q3392" s="253"/>
      <c r="R3392" s="253"/>
      <c r="S3392" s="253"/>
      <c r="T3392" s="254"/>
      <c r="AT3392" s="255" t="s">
        <v>555</v>
      </c>
      <c r="AU3392" s="255" t="s">
        <v>87</v>
      </c>
      <c r="AV3392" s="15" t="s">
        <v>85</v>
      </c>
      <c r="AW3392" s="15" t="s">
        <v>32</v>
      </c>
      <c r="AX3392" s="15" t="s">
        <v>77</v>
      </c>
      <c r="AY3392" s="255" t="s">
        <v>209</v>
      </c>
    </row>
    <row r="3393" spans="2:51" s="13" customFormat="1">
      <c r="B3393" s="212"/>
      <c r="C3393" s="213"/>
      <c r="D3393" s="214" t="s">
        <v>555</v>
      </c>
      <c r="E3393" s="215" t="s">
        <v>1</v>
      </c>
      <c r="F3393" s="216" t="s">
        <v>2019</v>
      </c>
      <c r="G3393" s="213"/>
      <c r="H3393" s="217">
        <v>4.24</v>
      </c>
      <c r="I3393" s="218"/>
      <c r="J3393" s="213"/>
      <c r="K3393" s="213"/>
      <c r="L3393" s="219"/>
      <c r="M3393" s="220"/>
      <c r="N3393" s="221"/>
      <c r="O3393" s="221"/>
      <c r="P3393" s="221"/>
      <c r="Q3393" s="221"/>
      <c r="R3393" s="221"/>
      <c r="S3393" s="221"/>
      <c r="T3393" s="222"/>
      <c r="AT3393" s="223" t="s">
        <v>555</v>
      </c>
      <c r="AU3393" s="223" t="s">
        <v>87</v>
      </c>
      <c r="AV3393" s="13" t="s">
        <v>87</v>
      </c>
      <c r="AW3393" s="13" t="s">
        <v>32</v>
      </c>
      <c r="AX3393" s="13" t="s">
        <v>77</v>
      </c>
      <c r="AY3393" s="223" t="s">
        <v>209</v>
      </c>
    </row>
    <row r="3394" spans="2:51" s="15" customFormat="1">
      <c r="B3394" s="246"/>
      <c r="C3394" s="247"/>
      <c r="D3394" s="214" t="s">
        <v>555</v>
      </c>
      <c r="E3394" s="248" t="s">
        <v>1</v>
      </c>
      <c r="F3394" s="249" t="s">
        <v>3711</v>
      </c>
      <c r="G3394" s="247"/>
      <c r="H3394" s="248" t="s">
        <v>1</v>
      </c>
      <c r="I3394" s="250"/>
      <c r="J3394" s="247"/>
      <c r="K3394" s="247"/>
      <c r="L3394" s="251"/>
      <c r="M3394" s="252"/>
      <c r="N3394" s="253"/>
      <c r="O3394" s="253"/>
      <c r="P3394" s="253"/>
      <c r="Q3394" s="253"/>
      <c r="R3394" s="253"/>
      <c r="S3394" s="253"/>
      <c r="T3394" s="254"/>
      <c r="AT3394" s="255" t="s">
        <v>555</v>
      </c>
      <c r="AU3394" s="255" t="s">
        <v>87</v>
      </c>
      <c r="AV3394" s="15" t="s">
        <v>85</v>
      </c>
      <c r="AW3394" s="15" t="s">
        <v>32</v>
      </c>
      <c r="AX3394" s="15" t="s">
        <v>77</v>
      </c>
      <c r="AY3394" s="255" t="s">
        <v>209</v>
      </c>
    </row>
    <row r="3395" spans="2:51" s="13" customFormat="1">
      <c r="B3395" s="212"/>
      <c r="C3395" s="213"/>
      <c r="D3395" s="214" t="s">
        <v>555</v>
      </c>
      <c r="E3395" s="215" t="s">
        <v>1</v>
      </c>
      <c r="F3395" s="216" t="s">
        <v>3712</v>
      </c>
      <c r="G3395" s="213"/>
      <c r="H3395" s="217">
        <v>3.6</v>
      </c>
      <c r="I3395" s="218"/>
      <c r="J3395" s="213"/>
      <c r="K3395" s="213"/>
      <c r="L3395" s="219"/>
      <c r="M3395" s="220"/>
      <c r="N3395" s="221"/>
      <c r="O3395" s="221"/>
      <c r="P3395" s="221"/>
      <c r="Q3395" s="221"/>
      <c r="R3395" s="221"/>
      <c r="S3395" s="221"/>
      <c r="T3395" s="222"/>
      <c r="AT3395" s="223" t="s">
        <v>555</v>
      </c>
      <c r="AU3395" s="223" t="s">
        <v>87</v>
      </c>
      <c r="AV3395" s="13" t="s">
        <v>87</v>
      </c>
      <c r="AW3395" s="13" t="s">
        <v>32</v>
      </c>
      <c r="AX3395" s="13" t="s">
        <v>77</v>
      </c>
      <c r="AY3395" s="223" t="s">
        <v>209</v>
      </c>
    </row>
    <row r="3396" spans="2:51" s="15" customFormat="1">
      <c r="B3396" s="246"/>
      <c r="C3396" s="247"/>
      <c r="D3396" s="214" t="s">
        <v>555</v>
      </c>
      <c r="E3396" s="248" t="s">
        <v>1</v>
      </c>
      <c r="F3396" s="249" t="s">
        <v>3713</v>
      </c>
      <c r="G3396" s="247"/>
      <c r="H3396" s="248" t="s">
        <v>1</v>
      </c>
      <c r="I3396" s="250"/>
      <c r="J3396" s="247"/>
      <c r="K3396" s="247"/>
      <c r="L3396" s="251"/>
      <c r="M3396" s="252"/>
      <c r="N3396" s="253"/>
      <c r="O3396" s="253"/>
      <c r="P3396" s="253"/>
      <c r="Q3396" s="253"/>
      <c r="R3396" s="253"/>
      <c r="S3396" s="253"/>
      <c r="T3396" s="254"/>
      <c r="AT3396" s="255" t="s">
        <v>555</v>
      </c>
      <c r="AU3396" s="255" t="s">
        <v>87</v>
      </c>
      <c r="AV3396" s="15" t="s">
        <v>85</v>
      </c>
      <c r="AW3396" s="15" t="s">
        <v>32</v>
      </c>
      <c r="AX3396" s="15" t="s">
        <v>77</v>
      </c>
      <c r="AY3396" s="255" t="s">
        <v>209</v>
      </c>
    </row>
    <row r="3397" spans="2:51" s="13" customFormat="1">
      <c r="B3397" s="212"/>
      <c r="C3397" s="213"/>
      <c r="D3397" s="214" t="s">
        <v>555</v>
      </c>
      <c r="E3397" s="215" t="s">
        <v>1</v>
      </c>
      <c r="F3397" s="216" t="s">
        <v>2023</v>
      </c>
      <c r="G3397" s="213"/>
      <c r="H3397" s="217">
        <v>14.34</v>
      </c>
      <c r="I3397" s="218"/>
      <c r="J3397" s="213"/>
      <c r="K3397" s="213"/>
      <c r="L3397" s="219"/>
      <c r="M3397" s="220"/>
      <c r="N3397" s="221"/>
      <c r="O3397" s="221"/>
      <c r="P3397" s="221"/>
      <c r="Q3397" s="221"/>
      <c r="R3397" s="221"/>
      <c r="S3397" s="221"/>
      <c r="T3397" s="222"/>
      <c r="AT3397" s="223" t="s">
        <v>555</v>
      </c>
      <c r="AU3397" s="223" t="s">
        <v>87</v>
      </c>
      <c r="AV3397" s="13" t="s">
        <v>87</v>
      </c>
      <c r="AW3397" s="13" t="s">
        <v>32</v>
      </c>
      <c r="AX3397" s="13" t="s">
        <v>77</v>
      </c>
      <c r="AY3397" s="223" t="s">
        <v>209</v>
      </c>
    </row>
    <row r="3398" spans="2:51" s="15" customFormat="1">
      <c r="B3398" s="246"/>
      <c r="C3398" s="247"/>
      <c r="D3398" s="214" t="s">
        <v>555</v>
      </c>
      <c r="E3398" s="248" t="s">
        <v>1</v>
      </c>
      <c r="F3398" s="249" t="s">
        <v>3714</v>
      </c>
      <c r="G3398" s="247"/>
      <c r="H3398" s="248" t="s">
        <v>1</v>
      </c>
      <c r="I3398" s="250"/>
      <c r="J3398" s="247"/>
      <c r="K3398" s="247"/>
      <c r="L3398" s="251"/>
      <c r="M3398" s="252"/>
      <c r="N3398" s="253"/>
      <c r="O3398" s="253"/>
      <c r="P3398" s="253"/>
      <c r="Q3398" s="253"/>
      <c r="R3398" s="253"/>
      <c r="S3398" s="253"/>
      <c r="T3398" s="254"/>
      <c r="AT3398" s="255" t="s">
        <v>555</v>
      </c>
      <c r="AU3398" s="255" t="s">
        <v>87</v>
      </c>
      <c r="AV3398" s="15" t="s">
        <v>85</v>
      </c>
      <c r="AW3398" s="15" t="s">
        <v>32</v>
      </c>
      <c r="AX3398" s="15" t="s">
        <v>77</v>
      </c>
      <c r="AY3398" s="255" t="s">
        <v>209</v>
      </c>
    </row>
    <row r="3399" spans="2:51" s="13" customFormat="1">
      <c r="B3399" s="212"/>
      <c r="C3399" s="213"/>
      <c r="D3399" s="214" t="s">
        <v>555</v>
      </c>
      <c r="E3399" s="215" t="s">
        <v>1</v>
      </c>
      <c r="F3399" s="216" t="s">
        <v>2025</v>
      </c>
      <c r="G3399" s="213"/>
      <c r="H3399" s="217">
        <v>34.450000000000003</v>
      </c>
      <c r="I3399" s="218"/>
      <c r="J3399" s="213"/>
      <c r="K3399" s="213"/>
      <c r="L3399" s="219"/>
      <c r="M3399" s="220"/>
      <c r="N3399" s="221"/>
      <c r="O3399" s="221"/>
      <c r="P3399" s="221"/>
      <c r="Q3399" s="221"/>
      <c r="R3399" s="221"/>
      <c r="S3399" s="221"/>
      <c r="T3399" s="222"/>
      <c r="AT3399" s="223" t="s">
        <v>555</v>
      </c>
      <c r="AU3399" s="223" t="s">
        <v>87</v>
      </c>
      <c r="AV3399" s="13" t="s">
        <v>87</v>
      </c>
      <c r="AW3399" s="13" t="s">
        <v>32</v>
      </c>
      <c r="AX3399" s="13" t="s">
        <v>77</v>
      </c>
      <c r="AY3399" s="223" t="s">
        <v>209</v>
      </c>
    </row>
    <row r="3400" spans="2:51" s="15" customFormat="1">
      <c r="B3400" s="246"/>
      <c r="C3400" s="247"/>
      <c r="D3400" s="214" t="s">
        <v>555</v>
      </c>
      <c r="E3400" s="248" t="s">
        <v>1</v>
      </c>
      <c r="F3400" s="249" t="s">
        <v>3715</v>
      </c>
      <c r="G3400" s="247"/>
      <c r="H3400" s="248" t="s">
        <v>1</v>
      </c>
      <c r="I3400" s="250"/>
      <c r="J3400" s="247"/>
      <c r="K3400" s="247"/>
      <c r="L3400" s="251"/>
      <c r="M3400" s="252"/>
      <c r="N3400" s="253"/>
      <c r="O3400" s="253"/>
      <c r="P3400" s="253"/>
      <c r="Q3400" s="253"/>
      <c r="R3400" s="253"/>
      <c r="S3400" s="253"/>
      <c r="T3400" s="254"/>
      <c r="AT3400" s="255" t="s">
        <v>555</v>
      </c>
      <c r="AU3400" s="255" t="s">
        <v>87</v>
      </c>
      <c r="AV3400" s="15" t="s">
        <v>85</v>
      </c>
      <c r="AW3400" s="15" t="s">
        <v>32</v>
      </c>
      <c r="AX3400" s="15" t="s">
        <v>77</v>
      </c>
      <c r="AY3400" s="255" t="s">
        <v>209</v>
      </c>
    </row>
    <row r="3401" spans="2:51" s="13" customFormat="1">
      <c r="B3401" s="212"/>
      <c r="C3401" s="213"/>
      <c r="D3401" s="214" t="s">
        <v>555</v>
      </c>
      <c r="E3401" s="215" t="s">
        <v>1</v>
      </c>
      <c r="F3401" s="216" t="s">
        <v>2001</v>
      </c>
      <c r="G3401" s="213"/>
      <c r="H3401" s="217">
        <v>9.1</v>
      </c>
      <c r="I3401" s="218"/>
      <c r="J3401" s="213"/>
      <c r="K3401" s="213"/>
      <c r="L3401" s="219"/>
      <c r="M3401" s="220"/>
      <c r="N3401" s="221"/>
      <c r="O3401" s="221"/>
      <c r="P3401" s="221"/>
      <c r="Q3401" s="221"/>
      <c r="R3401" s="221"/>
      <c r="S3401" s="221"/>
      <c r="T3401" s="222"/>
      <c r="AT3401" s="223" t="s">
        <v>555</v>
      </c>
      <c r="AU3401" s="223" t="s">
        <v>87</v>
      </c>
      <c r="AV3401" s="13" t="s">
        <v>87</v>
      </c>
      <c r="AW3401" s="13" t="s">
        <v>32</v>
      </c>
      <c r="AX3401" s="13" t="s">
        <v>77</v>
      </c>
      <c r="AY3401" s="223" t="s">
        <v>209</v>
      </c>
    </row>
    <row r="3402" spans="2:51" s="15" customFormat="1">
      <c r="B3402" s="246"/>
      <c r="C3402" s="247"/>
      <c r="D3402" s="214" t="s">
        <v>555</v>
      </c>
      <c r="E3402" s="248" t="s">
        <v>1</v>
      </c>
      <c r="F3402" s="249" t="s">
        <v>3716</v>
      </c>
      <c r="G3402" s="247"/>
      <c r="H3402" s="248" t="s">
        <v>1</v>
      </c>
      <c r="I3402" s="250"/>
      <c r="J3402" s="247"/>
      <c r="K3402" s="247"/>
      <c r="L3402" s="251"/>
      <c r="M3402" s="252"/>
      <c r="N3402" s="253"/>
      <c r="O3402" s="253"/>
      <c r="P3402" s="253"/>
      <c r="Q3402" s="253"/>
      <c r="R3402" s="253"/>
      <c r="S3402" s="253"/>
      <c r="T3402" s="254"/>
      <c r="AT3402" s="255" t="s">
        <v>555</v>
      </c>
      <c r="AU3402" s="255" t="s">
        <v>87</v>
      </c>
      <c r="AV3402" s="15" t="s">
        <v>85</v>
      </c>
      <c r="AW3402" s="15" t="s">
        <v>32</v>
      </c>
      <c r="AX3402" s="15" t="s">
        <v>77</v>
      </c>
      <c r="AY3402" s="255" t="s">
        <v>209</v>
      </c>
    </row>
    <row r="3403" spans="2:51" s="13" customFormat="1">
      <c r="B3403" s="212"/>
      <c r="C3403" s="213"/>
      <c r="D3403" s="214" t="s">
        <v>555</v>
      </c>
      <c r="E3403" s="215" t="s">
        <v>1</v>
      </c>
      <c r="F3403" s="216" t="s">
        <v>2410</v>
      </c>
      <c r="G3403" s="213"/>
      <c r="H3403" s="217">
        <v>14.46</v>
      </c>
      <c r="I3403" s="218"/>
      <c r="J3403" s="213"/>
      <c r="K3403" s="213"/>
      <c r="L3403" s="219"/>
      <c r="M3403" s="220"/>
      <c r="N3403" s="221"/>
      <c r="O3403" s="221"/>
      <c r="P3403" s="221"/>
      <c r="Q3403" s="221"/>
      <c r="R3403" s="221"/>
      <c r="S3403" s="221"/>
      <c r="T3403" s="222"/>
      <c r="AT3403" s="223" t="s">
        <v>555</v>
      </c>
      <c r="AU3403" s="223" t="s">
        <v>87</v>
      </c>
      <c r="AV3403" s="13" t="s">
        <v>87</v>
      </c>
      <c r="AW3403" s="13" t="s">
        <v>32</v>
      </c>
      <c r="AX3403" s="13" t="s">
        <v>77</v>
      </c>
      <c r="AY3403" s="223" t="s">
        <v>209</v>
      </c>
    </row>
    <row r="3404" spans="2:51" s="15" customFormat="1">
      <c r="B3404" s="246"/>
      <c r="C3404" s="247"/>
      <c r="D3404" s="214" t="s">
        <v>555</v>
      </c>
      <c r="E3404" s="248" t="s">
        <v>1</v>
      </c>
      <c r="F3404" s="249" t="s">
        <v>3717</v>
      </c>
      <c r="G3404" s="247"/>
      <c r="H3404" s="248" t="s">
        <v>1</v>
      </c>
      <c r="I3404" s="250"/>
      <c r="J3404" s="247"/>
      <c r="K3404" s="247"/>
      <c r="L3404" s="251"/>
      <c r="M3404" s="252"/>
      <c r="N3404" s="253"/>
      <c r="O3404" s="253"/>
      <c r="P3404" s="253"/>
      <c r="Q3404" s="253"/>
      <c r="R3404" s="253"/>
      <c r="S3404" s="253"/>
      <c r="T3404" s="254"/>
      <c r="AT3404" s="255" t="s">
        <v>555</v>
      </c>
      <c r="AU3404" s="255" t="s">
        <v>87</v>
      </c>
      <c r="AV3404" s="15" t="s">
        <v>85</v>
      </c>
      <c r="AW3404" s="15" t="s">
        <v>32</v>
      </c>
      <c r="AX3404" s="15" t="s">
        <v>77</v>
      </c>
      <c r="AY3404" s="255" t="s">
        <v>209</v>
      </c>
    </row>
    <row r="3405" spans="2:51" s="13" customFormat="1">
      <c r="B3405" s="212"/>
      <c r="C3405" s="213"/>
      <c r="D3405" s="214" t="s">
        <v>555</v>
      </c>
      <c r="E3405" s="215" t="s">
        <v>1</v>
      </c>
      <c r="F3405" s="216" t="s">
        <v>1980</v>
      </c>
      <c r="G3405" s="213"/>
      <c r="H3405" s="217">
        <v>29.19</v>
      </c>
      <c r="I3405" s="218"/>
      <c r="J3405" s="213"/>
      <c r="K3405" s="213"/>
      <c r="L3405" s="219"/>
      <c r="M3405" s="220"/>
      <c r="N3405" s="221"/>
      <c r="O3405" s="221"/>
      <c r="P3405" s="221"/>
      <c r="Q3405" s="221"/>
      <c r="R3405" s="221"/>
      <c r="S3405" s="221"/>
      <c r="T3405" s="222"/>
      <c r="AT3405" s="223" t="s">
        <v>555</v>
      </c>
      <c r="AU3405" s="223" t="s">
        <v>87</v>
      </c>
      <c r="AV3405" s="13" t="s">
        <v>87</v>
      </c>
      <c r="AW3405" s="13" t="s">
        <v>32</v>
      </c>
      <c r="AX3405" s="13" t="s">
        <v>77</v>
      </c>
      <c r="AY3405" s="223" t="s">
        <v>209</v>
      </c>
    </row>
    <row r="3406" spans="2:51" s="15" customFormat="1">
      <c r="B3406" s="246"/>
      <c r="C3406" s="247"/>
      <c r="D3406" s="214" t="s">
        <v>555</v>
      </c>
      <c r="E3406" s="248" t="s">
        <v>1</v>
      </c>
      <c r="F3406" s="249" t="s">
        <v>3718</v>
      </c>
      <c r="G3406" s="247"/>
      <c r="H3406" s="248" t="s">
        <v>1</v>
      </c>
      <c r="I3406" s="250"/>
      <c r="J3406" s="247"/>
      <c r="K3406" s="247"/>
      <c r="L3406" s="251"/>
      <c r="M3406" s="252"/>
      <c r="N3406" s="253"/>
      <c r="O3406" s="253"/>
      <c r="P3406" s="253"/>
      <c r="Q3406" s="253"/>
      <c r="R3406" s="253"/>
      <c r="S3406" s="253"/>
      <c r="T3406" s="254"/>
      <c r="AT3406" s="255" t="s">
        <v>555</v>
      </c>
      <c r="AU3406" s="255" t="s">
        <v>87</v>
      </c>
      <c r="AV3406" s="15" t="s">
        <v>85</v>
      </c>
      <c r="AW3406" s="15" t="s">
        <v>32</v>
      </c>
      <c r="AX3406" s="15" t="s">
        <v>77</v>
      </c>
      <c r="AY3406" s="255" t="s">
        <v>209</v>
      </c>
    </row>
    <row r="3407" spans="2:51" s="13" customFormat="1">
      <c r="B3407" s="212"/>
      <c r="C3407" s="213"/>
      <c r="D3407" s="214" t="s">
        <v>555</v>
      </c>
      <c r="E3407" s="215" t="s">
        <v>1</v>
      </c>
      <c r="F3407" s="216" t="s">
        <v>1978</v>
      </c>
      <c r="G3407" s="213"/>
      <c r="H3407" s="217">
        <v>21.66</v>
      </c>
      <c r="I3407" s="218"/>
      <c r="J3407" s="213"/>
      <c r="K3407" s="213"/>
      <c r="L3407" s="219"/>
      <c r="M3407" s="220"/>
      <c r="N3407" s="221"/>
      <c r="O3407" s="221"/>
      <c r="P3407" s="221"/>
      <c r="Q3407" s="221"/>
      <c r="R3407" s="221"/>
      <c r="S3407" s="221"/>
      <c r="T3407" s="222"/>
      <c r="AT3407" s="223" t="s">
        <v>555</v>
      </c>
      <c r="AU3407" s="223" t="s">
        <v>87</v>
      </c>
      <c r="AV3407" s="13" t="s">
        <v>87</v>
      </c>
      <c r="AW3407" s="13" t="s">
        <v>32</v>
      </c>
      <c r="AX3407" s="13" t="s">
        <v>77</v>
      </c>
      <c r="AY3407" s="223" t="s">
        <v>209</v>
      </c>
    </row>
    <row r="3408" spans="2:51" s="15" customFormat="1">
      <c r="B3408" s="246"/>
      <c r="C3408" s="247"/>
      <c r="D3408" s="214" t="s">
        <v>555</v>
      </c>
      <c r="E3408" s="248" t="s">
        <v>1</v>
      </c>
      <c r="F3408" s="249" t="s">
        <v>3719</v>
      </c>
      <c r="G3408" s="247"/>
      <c r="H3408" s="248" t="s">
        <v>1</v>
      </c>
      <c r="I3408" s="250"/>
      <c r="J3408" s="247"/>
      <c r="K3408" s="247"/>
      <c r="L3408" s="251"/>
      <c r="M3408" s="252"/>
      <c r="N3408" s="253"/>
      <c r="O3408" s="253"/>
      <c r="P3408" s="253"/>
      <c r="Q3408" s="253"/>
      <c r="R3408" s="253"/>
      <c r="S3408" s="253"/>
      <c r="T3408" s="254"/>
      <c r="AT3408" s="255" t="s">
        <v>555</v>
      </c>
      <c r="AU3408" s="255" t="s">
        <v>87</v>
      </c>
      <c r="AV3408" s="15" t="s">
        <v>85</v>
      </c>
      <c r="AW3408" s="15" t="s">
        <v>32</v>
      </c>
      <c r="AX3408" s="15" t="s">
        <v>77</v>
      </c>
      <c r="AY3408" s="255" t="s">
        <v>209</v>
      </c>
    </row>
    <row r="3409" spans="1:65" s="13" customFormat="1">
      <c r="B3409" s="212"/>
      <c r="C3409" s="213"/>
      <c r="D3409" s="214" t="s">
        <v>555</v>
      </c>
      <c r="E3409" s="215" t="s">
        <v>1</v>
      </c>
      <c r="F3409" s="216" t="s">
        <v>3720</v>
      </c>
      <c r="G3409" s="213"/>
      <c r="H3409" s="217">
        <v>14.6</v>
      </c>
      <c r="I3409" s="218"/>
      <c r="J3409" s="213"/>
      <c r="K3409" s="213"/>
      <c r="L3409" s="219"/>
      <c r="M3409" s="220"/>
      <c r="N3409" s="221"/>
      <c r="O3409" s="221"/>
      <c r="P3409" s="221"/>
      <c r="Q3409" s="221"/>
      <c r="R3409" s="221"/>
      <c r="S3409" s="221"/>
      <c r="T3409" s="222"/>
      <c r="AT3409" s="223" t="s">
        <v>555</v>
      </c>
      <c r="AU3409" s="223" t="s">
        <v>87</v>
      </c>
      <c r="AV3409" s="13" t="s">
        <v>87</v>
      </c>
      <c r="AW3409" s="13" t="s">
        <v>32</v>
      </c>
      <c r="AX3409" s="13" t="s">
        <v>77</v>
      </c>
      <c r="AY3409" s="223" t="s">
        <v>209</v>
      </c>
    </row>
    <row r="3410" spans="1:65" s="15" customFormat="1">
      <c r="B3410" s="246"/>
      <c r="C3410" s="247"/>
      <c r="D3410" s="214" t="s">
        <v>555</v>
      </c>
      <c r="E3410" s="248" t="s">
        <v>1</v>
      </c>
      <c r="F3410" s="249" t="s">
        <v>3721</v>
      </c>
      <c r="G3410" s="247"/>
      <c r="H3410" s="248" t="s">
        <v>1</v>
      </c>
      <c r="I3410" s="250"/>
      <c r="J3410" s="247"/>
      <c r="K3410" s="247"/>
      <c r="L3410" s="251"/>
      <c r="M3410" s="252"/>
      <c r="N3410" s="253"/>
      <c r="O3410" s="253"/>
      <c r="P3410" s="253"/>
      <c r="Q3410" s="253"/>
      <c r="R3410" s="253"/>
      <c r="S3410" s="253"/>
      <c r="T3410" s="254"/>
      <c r="AT3410" s="255" t="s">
        <v>555</v>
      </c>
      <c r="AU3410" s="255" t="s">
        <v>87</v>
      </c>
      <c r="AV3410" s="15" t="s">
        <v>85</v>
      </c>
      <c r="AW3410" s="15" t="s">
        <v>32</v>
      </c>
      <c r="AX3410" s="15" t="s">
        <v>77</v>
      </c>
      <c r="AY3410" s="255" t="s">
        <v>209</v>
      </c>
    </row>
    <row r="3411" spans="1:65" s="13" customFormat="1">
      <c r="B3411" s="212"/>
      <c r="C3411" s="213"/>
      <c r="D3411" s="214" t="s">
        <v>555</v>
      </c>
      <c r="E3411" s="215" t="s">
        <v>1</v>
      </c>
      <c r="F3411" s="216" t="s">
        <v>2036</v>
      </c>
      <c r="G3411" s="213"/>
      <c r="H3411" s="217">
        <v>17.39</v>
      </c>
      <c r="I3411" s="218"/>
      <c r="J3411" s="213"/>
      <c r="K3411" s="213"/>
      <c r="L3411" s="219"/>
      <c r="M3411" s="220"/>
      <c r="N3411" s="221"/>
      <c r="O3411" s="221"/>
      <c r="P3411" s="221"/>
      <c r="Q3411" s="221"/>
      <c r="R3411" s="221"/>
      <c r="S3411" s="221"/>
      <c r="T3411" s="222"/>
      <c r="AT3411" s="223" t="s">
        <v>555</v>
      </c>
      <c r="AU3411" s="223" t="s">
        <v>87</v>
      </c>
      <c r="AV3411" s="13" t="s">
        <v>87</v>
      </c>
      <c r="AW3411" s="13" t="s">
        <v>32</v>
      </c>
      <c r="AX3411" s="13" t="s">
        <v>77</v>
      </c>
      <c r="AY3411" s="223" t="s">
        <v>209</v>
      </c>
    </row>
    <row r="3412" spans="1:65" s="15" customFormat="1">
      <c r="B3412" s="246"/>
      <c r="C3412" s="247"/>
      <c r="D3412" s="214" t="s">
        <v>555</v>
      </c>
      <c r="E3412" s="248" t="s">
        <v>1</v>
      </c>
      <c r="F3412" s="249" t="s">
        <v>3722</v>
      </c>
      <c r="G3412" s="247"/>
      <c r="H3412" s="248" t="s">
        <v>1</v>
      </c>
      <c r="I3412" s="250"/>
      <c r="J3412" s="247"/>
      <c r="K3412" s="247"/>
      <c r="L3412" s="251"/>
      <c r="M3412" s="252"/>
      <c r="N3412" s="253"/>
      <c r="O3412" s="253"/>
      <c r="P3412" s="253"/>
      <c r="Q3412" s="253"/>
      <c r="R3412" s="253"/>
      <c r="S3412" s="253"/>
      <c r="T3412" s="254"/>
      <c r="AT3412" s="255" t="s">
        <v>555</v>
      </c>
      <c r="AU3412" s="255" t="s">
        <v>87</v>
      </c>
      <c r="AV3412" s="15" t="s">
        <v>85</v>
      </c>
      <c r="AW3412" s="15" t="s">
        <v>32</v>
      </c>
      <c r="AX3412" s="15" t="s">
        <v>77</v>
      </c>
      <c r="AY3412" s="255" t="s">
        <v>209</v>
      </c>
    </row>
    <row r="3413" spans="1:65" s="13" customFormat="1">
      <c r="B3413" s="212"/>
      <c r="C3413" s="213"/>
      <c r="D3413" s="214" t="s">
        <v>555</v>
      </c>
      <c r="E3413" s="215" t="s">
        <v>1</v>
      </c>
      <c r="F3413" s="216" t="s">
        <v>2034</v>
      </c>
      <c r="G3413" s="213"/>
      <c r="H3413" s="217">
        <v>28.05</v>
      </c>
      <c r="I3413" s="218"/>
      <c r="J3413" s="213"/>
      <c r="K3413" s="213"/>
      <c r="L3413" s="219"/>
      <c r="M3413" s="220"/>
      <c r="N3413" s="221"/>
      <c r="O3413" s="221"/>
      <c r="P3413" s="221"/>
      <c r="Q3413" s="221"/>
      <c r="R3413" s="221"/>
      <c r="S3413" s="221"/>
      <c r="T3413" s="222"/>
      <c r="AT3413" s="223" t="s">
        <v>555</v>
      </c>
      <c r="AU3413" s="223" t="s">
        <v>87</v>
      </c>
      <c r="AV3413" s="13" t="s">
        <v>87</v>
      </c>
      <c r="AW3413" s="13" t="s">
        <v>32</v>
      </c>
      <c r="AX3413" s="13" t="s">
        <v>77</v>
      </c>
      <c r="AY3413" s="223" t="s">
        <v>209</v>
      </c>
    </row>
    <row r="3414" spans="1:65" s="15" customFormat="1">
      <c r="B3414" s="246"/>
      <c r="C3414" s="247"/>
      <c r="D3414" s="214" t="s">
        <v>555</v>
      </c>
      <c r="E3414" s="248" t="s">
        <v>1</v>
      </c>
      <c r="F3414" s="249" t="s">
        <v>3723</v>
      </c>
      <c r="G3414" s="247"/>
      <c r="H3414" s="248" t="s">
        <v>1</v>
      </c>
      <c r="I3414" s="250"/>
      <c r="J3414" s="247"/>
      <c r="K3414" s="247"/>
      <c r="L3414" s="251"/>
      <c r="M3414" s="252"/>
      <c r="N3414" s="253"/>
      <c r="O3414" s="253"/>
      <c r="P3414" s="253"/>
      <c r="Q3414" s="253"/>
      <c r="R3414" s="253"/>
      <c r="S3414" s="253"/>
      <c r="T3414" s="254"/>
      <c r="AT3414" s="255" t="s">
        <v>555</v>
      </c>
      <c r="AU3414" s="255" t="s">
        <v>87</v>
      </c>
      <c r="AV3414" s="15" t="s">
        <v>85</v>
      </c>
      <c r="AW3414" s="15" t="s">
        <v>32</v>
      </c>
      <c r="AX3414" s="15" t="s">
        <v>77</v>
      </c>
      <c r="AY3414" s="255" t="s">
        <v>209</v>
      </c>
    </row>
    <row r="3415" spans="1:65" s="13" customFormat="1">
      <c r="B3415" s="212"/>
      <c r="C3415" s="213"/>
      <c r="D3415" s="214" t="s">
        <v>555</v>
      </c>
      <c r="E3415" s="215" t="s">
        <v>1</v>
      </c>
      <c r="F3415" s="216" t="s">
        <v>2038</v>
      </c>
      <c r="G3415" s="213"/>
      <c r="H3415" s="217">
        <v>9.9600000000000009</v>
      </c>
      <c r="I3415" s="218"/>
      <c r="J3415" s="213"/>
      <c r="K3415" s="213"/>
      <c r="L3415" s="219"/>
      <c r="M3415" s="220"/>
      <c r="N3415" s="221"/>
      <c r="O3415" s="221"/>
      <c r="P3415" s="221"/>
      <c r="Q3415" s="221"/>
      <c r="R3415" s="221"/>
      <c r="S3415" s="221"/>
      <c r="T3415" s="222"/>
      <c r="AT3415" s="223" t="s">
        <v>555</v>
      </c>
      <c r="AU3415" s="223" t="s">
        <v>87</v>
      </c>
      <c r="AV3415" s="13" t="s">
        <v>87</v>
      </c>
      <c r="AW3415" s="13" t="s">
        <v>32</v>
      </c>
      <c r="AX3415" s="13" t="s">
        <v>77</v>
      </c>
      <c r="AY3415" s="223" t="s">
        <v>209</v>
      </c>
    </row>
    <row r="3416" spans="1:65" s="15" customFormat="1">
      <c r="B3416" s="246"/>
      <c r="C3416" s="247"/>
      <c r="D3416" s="214" t="s">
        <v>555</v>
      </c>
      <c r="E3416" s="248" t="s">
        <v>1</v>
      </c>
      <c r="F3416" s="249" t="s">
        <v>3724</v>
      </c>
      <c r="G3416" s="247"/>
      <c r="H3416" s="248" t="s">
        <v>1</v>
      </c>
      <c r="I3416" s="250"/>
      <c r="J3416" s="247"/>
      <c r="K3416" s="247"/>
      <c r="L3416" s="251"/>
      <c r="M3416" s="252"/>
      <c r="N3416" s="253"/>
      <c r="O3416" s="253"/>
      <c r="P3416" s="253"/>
      <c r="Q3416" s="253"/>
      <c r="R3416" s="253"/>
      <c r="S3416" s="253"/>
      <c r="T3416" s="254"/>
      <c r="AT3416" s="255" t="s">
        <v>555</v>
      </c>
      <c r="AU3416" s="255" t="s">
        <v>87</v>
      </c>
      <c r="AV3416" s="15" t="s">
        <v>85</v>
      </c>
      <c r="AW3416" s="15" t="s">
        <v>32</v>
      </c>
      <c r="AX3416" s="15" t="s">
        <v>77</v>
      </c>
      <c r="AY3416" s="255" t="s">
        <v>209</v>
      </c>
    </row>
    <row r="3417" spans="1:65" s="13" customFormat="1">
      <c r="B3417" s="212"/>
      <c r="C3417" s="213"/>
      <c r="D3417" s="214" t="s">
        <v>555</v>
      </c>
      <c r="E3417" s="215" t="s">
        <v>1</v>
      </c>
      <c r="F3417" s="216" t="s">
        <v>2042</v>
      </c>
      <c r="G3417" s="213"/>
      <c r="H3417" s="217">
        <v>13.49</v>
      </c>
      <c r="I3417" s="218"/>
      <c r="J3417" s="213"/>
      <c r="K3417" s="213"/>
      <c r="L3417" s="219"/>
      <c r="M3417" s="220"/>
      <c r="N3417" s="221"/>
      <c r="O3417" s="221"/>
      <c r="P3417" s="221"/>
      <c r="Q3417" s="221"/>
      <c r="R3417" s="221"/>
      <c r="S3417" s="221"/>
      <c r="T3417" s="222"/>
      <c r="AT3417" s="223" t="s">
        <v>555</v>
      </c>
      <c r="AU3417" s="223" t="s">
        <v>87</v>
      </c>
      <c r="AV3417" s="13" t="s">
        <v>87</v>
      </c>
      <c r="AW3417" s="13" t="s">
        <v>32</v>
      </c>
      <c r="AX3417" s="13" t="s">
        <v>77</v>
      </c>
      <c r="AY3417" s="223" t="s">
        <v>209</v>
      </c>
    </row>
    <row r="3418" spans="1:65" s="14" customFormat="1">
      <c r="B3418" s="235"/>
      <c r="C3418" s="236"/>
      <c r="D3418" s="214" t="s">
        <v>555</v>
      </c>
      <c r="E3418" s="237" t="s">
        <v>1</v>
      </c>
      <c r="F3418" s="238" t="s">
        <v>645</v>
      </c>
      <c r="G3418" s="236"/>
      <c r="H3418" s="239">
        <v>4177.0380000000032</v>
      </c>
      <c r="I3418" s="240"/>
      <c r="J3418" s="236"/>
      <c r="K3418" s="236"/>
      <c r="L3418" s="241"/>
      <c r="M3418" s="242"/>
      <c r="N3418" s="243"/>
      <c r="O3418" s="243"/>
      <c r="P3418" s="243"/>
      <c r="Q3418" s="243"/>
      <c r="R3418" s="243"/>
      <c r="S3418" s="243"/>
      <c r="T3418" s="244"/>
      <c r="AT3418" s="245" t="s">
        <v>555</v>
      </c>
      <c r="AU3418" s="245" t="s">
        <v>87</v>
      </c>
      <c r="AV3418" s="14" t="s">
        <v>218</v>
      </c>
      <c r="AW3418" s="14" t="s">
        <v>32</v>
      </c>
      <c r="AX3418" s="14" t="s">
        <v>85</v>
      </c>
      <c r="AY3418" s="245" t="s">
        <v>209</v>
      </c>
    </row>
    <row r="3419" spans="1:65" s="2" customFormat="1" ht="37.9" customHeight="1">
      <c r="A3419" s="35"/>
      <c r="B3419" s="36"/>
      <c r="C3419" s="224" t="s">
        <v>3725</v>
      </c>
      <c r="D3419" s="224" t="s">
        <v>576</v>
      </c>
      <c r="E3419" s="225" t="s">
        <v>3726</v>
      </c>
      <c r="F3419" s="226" t="s">
        <v>3727</v>
      </c>
      <c r="G3419" s="227" t="s">
        <v>217</v>
      </c>
      <c r="H3419" s="228">
        <v>5012.4459999999999</v>
      </c>
      <c r="I3419" s="229"/>
      <c r="J3419" s="230">
        <f>ROUND(I3419*H3419,2)</f>
        <v>0</v>
      </c>
      <c r="K3419" s="231"/>
      <c r="L3419" s="232"/>
      <c r="M3419" s="233" t="s">
        <v>1</v>
      </c>
      <c r="N3419" s="234" t="s">
        <v>42</v>
      </c>
      <c r="O3419" s="72"/>
      <c r="P3419" s="203">
        <f>O3419*H3419</f>
        <v>0</v>
      </c>
      <c r="Q3419" s="203">
        <v>2.8500000000000001E-3</v>
      </c>
      <c r="R3419" s="203">
        <f>Q3419*H3419</f>
        <v>14.285471100000001</v>
      </c>
      <c r="S3419" s="203">
        <v>0</v>
      </c>
      <c r="T3419" s="204">
        <f>S3419*H3419</f>
        <v>0</v>
      </c>
      <c r="U3419" s="35"/>
      <c r="V3419" s="35"/>
      <c r="W3419" s="35"/>
      <c r="X3419" s="35"/>
      <c r="Y3419" s="35"/>
      <c r="Z3419" s="35"/>
      <c r="AA3419" s="35"/>
      <c r="AB3419" s="35"/>
      <c r="AC3419" s="35"/>
      <c r="AD3419" s="35"/>
      <c r="AE3419" s="35"/>
      <c r="AR3419" s="205" t="s">
        <v>341</v>
      </c>
      <c r="AT3419" s="205" t="s">
        <v>576</v>
      </c>
      <c r="AU3419" s="205" t="s">
        <v>87</v>
      </c>
      <c r="AY3419" s="18" t="s">
        <v>209</v>
      </c>
      <c r="BE3419" s="206">
        <f>IF(N3419="základní",J3419,0)</f>
        <v>0</v>
      </c>
      <c r="BF3419" s="206">
        <f>IF(N3419="snížená",J3419,0)</f>
        <v>0</v>
      </c>
      <c r="BG3419" s="206">
        <f>IF(N3419="zákl. přenesená",J3419,0)</f>
        <v>0</v>
      </c>
      <c r="BH3419" s="206">
        <f>IF(N3419="sníž. přenesená",J3419,0)</f>
        <v>0</v>
      </c>
      <c r="BI3419" s="206">
        <f>IF(N3419="nulová",J3419,0)</f>
        <v>0</v>
      </c>
      <c r="BJ3419" s="18" t="s">
        <v>85</v>
      </c>
      <c r="BK3419" s="206">
        <f>ROUND(I3419*H3419,2)</f>
        <v>0</v>
      </c>
      <c r="BL3419" s="18" t="s">
        <v>276</v>
      </c>
      <c r="BM3419" s="205" t="s">
        <v>3728</v>
      </c>
    </row>
    <row r="3420" spans="1:65" s="13" customFormat="1">
      <c r="B3420" s="212"/>
      <c r="C3420" s="213"/>
      <c r="D3420" s="214" t="s">
        <v>555</v>
      </c>
      <c r="E3420" s="215" t="s">
        <v>1</v>
      </c>
      <c r="F3420" s="216" t="s">
        <v>3729</v>
      </c>
      <c r="G3420" s="213"/>
      <c r="H3420" s="217">
        <v>5012.4459999999999</v>
      </c>
      <c r="I3420" s="218"/>
      <c r="J3420" s="213"/>
      <c r="K3420" s="213"/>
      <c r="L3420" s="219"/>
      <c r="M3420" s="220"/>
      <c r="N3420" s="221"/>
      <c r="O3420" s="221"/>
      <c r="P3420" s="221"/>
      <c r="Q3420" s="221"/>
      <c r="R3420" s="221"/>
      <c r="S3420" s="221"/>
      <c r="T3420" s="222"/>
      <c r="AT3420" s="223" t="s">
        <v>555</v>
      </c>
      <c r="AU3420" s="223" t="s">
        <v>87</v>
      </c>
      <c r="AV3420" s="13" t="s">
        <v>87</v>
      </c>
      <c r="AW3420" s="13" t="s">
        <v>32</v>
      </c>
      <c r="AX3420" s="13" t="s">
        <v>85</v>
      </c>
      <c r="AY3420" s="223" t="s">
        <v>209</v>
      </c>
    </row>
    <row r="3421" spans="1:65" s="2" customFormat="1" ht="24.2" customHeight="1">
      <c r="A3421" s="35"/>
      <c r="B3421" s="36"/>
      <c r="C3421" s="193" t="s">
        <v>3730</v>
      </c>
      <c r="D3421" s="193" t="s">
        <v>214</v>
      </c>
      <c r="E3421" s="194" t="s">
        <v>3731</v>
      </c>
      <c r="F3421" s="195" t="s">
        <v>3732</v>
      </c>
      <c r="G3421" s="196" t="s">
        <v>217</v>
      </c>
      <c r="H3421" s="197">
        <v>1071.22</v>
      </c>
      <c r="I3421" s="198"/>
      <c r="J3421" s="199">
        <f>ROUND(I3421*H3421,2)</f>
        <v>0</v>
      </c>
      <c r="K3421" s="200"/>
      <c r="L3421" s="40"/>
      <c r="M3421" s="201" t="s">
        <v>1</v>
      </c>
      <c r="N3421" s="202" t="s">
        <v>42</v>
      </c>
      <c r="O3421" s="72"/>
      <c r="P3421" s="203">
        <f>O3421*H3421</f>
        <v>0</v>
      </c>
      <c r="Q3421" s="203">
        <v>4.0000000000000002E-4</v>
      </c>
      <c r="R3421" s="203">
        <f>Q3421*H3421</f>
        <v>0.42848800000000004</v>
      </c>
      <c r="S3421" s="203">
        <v>0</v>
      </c>
      <c r="T3421" s="204">
        <f>S3421*H3421</f>
        <v>0</v>
      </c>
      <c r="U3421" s="35"/>
      <c r="V3421" s="35"/>
      <c r="W3421" s="35"/>
      <c r="X3421" s="35"/>
      <c r="Y3421" s="35"/>
      <c r="Z3421" s="35"/>
      <c r="AA3421" s="35"/>
      <c r="AB3421" s="35"/>
      <c r="AC3421" s="35"/>
      <c r="AD3421" s="35"/>
      <c r="AE3421" s="35"/>
      <c r="AR3421" s="205" t="s">
        <v>276</v>
      </c>
      <c r="AT3421" s="205" t="s">
        <v>214</v>
      </c>
      <c r="AU3421" s="205" t="s">
        <v>87</v>
      </c>
      <c r="AY3421" s="18" t="s">
        <v>209</v>
      </c>
      <c r="BE3421" s="206">
        <f>IF(N3421="základní",J3421,0)</f>
        <v>0</v>
      </c>
      <c r="BF3421" s="206">
        <f>IF(N3421="snížená",J3421,0)</f>
        <v>0</v>
      </c>
      <c r="BG3421" s="206">
        <f>IF(N3421="zákl. přenesená",J3421,0)</f>
        <v>0</v>
      </c>
      <c r="BH3421" s="206">
        <f>IF(N3421="sníž. přenesená",J3421,0)</f>
        <v>0</v>
      </c>
      <c r="BI3421" s="206">
        <f>IF(N3421="nulová",J3421,0)</f>
        <v>0</v>
      </c>
      <c r="BJ3421" s="18" t="s">
        <v>85</v>
      </c>
      <c r="BK3421" s="206">
        <f>ROUND(I3421*H3421,2)</f>
        <v>0</v>
      </c>
      <c r="BL3421" s="18" t="s">
        <v>276</v>
      </c>
      <c r="BM3421" s="205" t="s">
        <v>3733</v>
      </c>
    </row>
    <row r="3422" spans="1:65" s="15" customFormat="1">
      <c r="B3422" s="246"/>
      <c r="C3422" s="247"/>
      <c r="D3422" s="214" t="s">
        <v>555</v>
      </c>
      <c r="E3422" s="248" t="s">
        <v>1</v>
      </c>
      <c r="F3422" s="249" t="s">
        <v>3734</v>
      </c>
      <c r="G3422" s="247"/>
      <c r="H3422" s="248" t="s">
        <v>1</v>
      </c>
      <c r="I3422" s="250"/>
      <c r="J3422" s="247"/>
      <c r="K3422" s="247"/>
      <c r="L3422" s="251"/>
      <c r="M3422" s="252"/>
      <c r="N3422" s="253"/>
      <c r="O3422" s="253"/>
      <c r="P3422" s="253"/>
      <c r="Q3422" s="253"/>
      <c r="R3422" s="253"/>
      <c r="S3422" s="253"/>
      <c r="T3422" s="254"/>
      <c r="AT3422" s="255" t="s">
        <v>555</v>
      </c>
      <c r="AU3422" s="255" t="s">
        <v>87</v>
      </c>
      <c r="AV3422" s="15" t="s">
        <v>85</v>
      </c>
      <c r="AW3422" s="15" t="s">
        <v>32</v>
      </c>
      <c r="AX3422" s="15" t="s">
        <v>77</v>
      </c>
      <c r="AY3422" s="255" t="s">
        <v>209</v>
      </c>
    </row>
    <row r="3423" spans="1:65" s="13" customFormat="1">
      <c r="B3423" s="212"/>
      <c r="C3423" s="213"/>
      <c r="D3423" s="214" t="s">
        <v>555</v>
      </c>
      <c r="E3423" s="215" t="s">
        <v>1</v>
      </c>
      <c r="F3423" s="216" t="s">
        <v>3735</v>
      </c>
      <c r="G3423" s="213"/>
      <c r="H3423" s="217">
        <v>9.08</v>
      </c>
      <c r="I3423" s="218"/>
      <c r="J3423" s="213"/>
      <c r="K3423" s="213"/>
      <c r="L3423" s="219"/>
      <c r="M3423" s="220"/>
      <c r="N3423" s="221"/>
      <c r="O3423" s="221"/>
      <c r="P3423" s="221"/>
      <c r="Q3423" s="221"/>
      <c r="R3423" s="221"/>
      <c r="S3423" s="221"/>
      <c r="T3423" s="222"/>
      <c r="AT3423" s="223" t="s">
        <v>555</v>
      </c>
      <c r="AU3423" s="223" t="s">
        <v>87</v>
      </c>
      <c r="AV3423" s="13" t="s">
        <v>87</v>
      </c>
      <c r="AW3423" s="13" t="s">
        <v>32</v>
      </c>
      <c r="AX3423" s="13" t="s">
        <v>77</v>
      </c>
      <c r="AY3423" s="223" t="s">
        <v>209</v>
      </c>
    </row>
    <row r="3424" spans="1:65" s="15" customFormat="1">
      <c r="B3424" s="246"/>
      <c r="C3424" s="247"/>
      <c r="D3424" s="214" t="s">
        <v>555</v>
      </c>
      <c r="E3424" s="248" t="s">
        <v>1</v>
      </c>
      <c r="F3424" s="249" t="s">
        <v>3736</v>
      </c>
      <c r="G3424" s="247"/>
      <c r="H3424" s="248" t="s">
        <v>1</v>
      </c>
      <c r="I3424" s="250"/>
      <c r="J3424" s="247"/>
      <c r="K3424" s="247"/>
      <c r="L3424" s="251"/>
      <c r="M3424" s="252"/>
      <c r="N3424" s="253"/>
      <c r="O3424" s="253"/>
      <c r="P3424" s="253"/>
      <c r="Q3424" s="253"/>
      <c r="R3424" s="253"/>
      <c r="S3424" s="253"/>
      <c r="T3424" s="254"/>
      <c r="AT3424" s="255" t="s">
        <v>555</v>
      </c>
      <c r="AU3424" s="255" t="s">
        <v>87</v>
      </c>
      <c r="AV3424" s="15" t="s">
        <v>85</v>
      </c>
      <c r="AW3424" s="15" t="s">
        <v>32</v>
      </c>
      <c r="AX3424" s="15" t="s">
        <v>77</v>
      </c>
      <c r="AY3424" s="255" t="s">
        <v>209</v>
      </c>
    </row>
    <row r="3425" spans="2:51" s="13" customFormat="1">
      <c r="B3425" s="212"/>
      <c r="C3425" s="213"/>
      <c r="D3425" s="214" t="s">
        <v>555</v>
      </c>
      <c r="E3425" s="215" t="s">
        <v>1</v>
      </c>
      <c r="F3425" s="216" t="s">
        <v>2086</v>
      </c>
      <c r="G3425" s="213"/>
      <c r="H3425" s="217">
        <v>31.24</v>
      </c>
      <c r="I3425" s="218"/>
      <c r="J3425" s="213"/>
      <c r="K3425" s="213"/>
      <c r="L3425" s="219"/>
      <c r="M3425" s="220"/>
      <c r="N3425" s="221"/>
      <c r="O3425" s="221"/>
      <c r="P3425" s="221"/>
      <c r="Q3425" s="221"/>
      <c r="R3425" s="221"/>
      <c r="S3425" s="221"/>
      <c r="T3425" s="222"/>
      <c r="AT3425" s="223" t="s">
        <v>555</v>
      </c>
      <c r="AU3425" s="223" t="s">
        <v>87</v>
      </c>
      <c r="AV3425" s="13" t="s">
        <v>87</v>
      </c>
      <c r="AW3425" s="13" t="s">
        <v>32</v>
      </c>
      <c r="AX3425" s="13" t="s">
        <v>77</v>
      </c>
      <c r="AY3425" s="223" t="s">
        <v>209</v>
      </c>
    </row>
    <row r="3426" spans="2:51" s="15" customFormat="1">
      <c r="B3426" s="246"/>
      <c r="C3426" s="247"/>
      <c r="D3426" s="214" t="s">
        <v>555</v>
      </c>
      <c r="E3426" s="248" t="s">
        <v>1</v>
      </c>
      <c r="F3426" s="249" t="s">
        <v>3737</v>
      </c>
      <c r="G3426" s="247"/>
      <c r="H3426" s="248" t="s">
        <v>1</v>
      </c>
      <c r="I3426" s="250"/>
      <c r="J3426" s="247"/>
      <c r="K3426" s="247"/>
      <c r="L3426" s="251"/>
      <c r="M3426" s="252"/>
      <c r="N3426" s="253"/>
      <c r="O3426" s="253"/>
      <c r="P3426" s="253"/>
      <c r="Q3426" s="253"/>
      <c r="R3426" s="253"/>
      <c r="S3426" s="253"/>
      <c r="T3426" s="254"/>
      <c r="AT3426" s="255" t="s">
        <v>555</v>
      </c>
      <c r="AU3426" s="255" t="s">
        <v>87</v>
      </c>
      <c r="AV3426" s="15" t="s">
        <v>85</v>
      </c>
      <c r="AW3426" s="15" t="s">
        <v>32</v>
      </c>
      <c r="AX3426" s="15" t="s">
        <v>77</v>
      </c>
      <c r="AY3426" s="255" t="s">
        <v>209</v>
      </c>
    </row>
    <row r="3427" spans="2:51" s="13" customFormat="1">
      <c r="B3427" s="212"/>
      <c r="C3427" s="213"/>
      <c r="D3427" s="214" t="s">
        <v>555</v>
      </c>
      <c r="E3427" s="215" t="s">
        <v>1</v>
      </c>
      <c r="F3427" s="216" t="s">
        <v>2830</v>
      </c>
      <c r="G3427" s="213"/>
      <c r="H3427" s="217">
        <v>57.5</v>
      </c>
      <c r="I3427" s="218"/>
      <c r="J3427" s="213"/>
      <c r="K3427" s="213"/>
      <c r="L3427" s="219"/>
      <c r="M3427" s="220"/>
      <c r="N3427" s="221"/>
      <c r="O3427" s="221"/>
      <c r="P3427" s="221"/>
      <c r="Q3427" s="221"/>
      <c r="R3427" s="221"/>
      <c r="S3427" s="221"/>
      <c r="T3427" s="222"/>
      <c r="AT3427" s="223" t="s">
        <v>555</v>
      </c>
      <c r="AU3427" s="223" t="s">
        <v>87</v>
      </c>
      <c r="AV3427" s="13" t="s">
        <v>87</v>
      </c>
      <c r="AW3427" s="13" t="s">
        <v>32</v>
      </c>
      <c r="AX3427" s="13" t="s">
        <v>77</v>
      </c>
      <c r="AY3427" s="223" t="s">
        <v>209</v>
      </c>
    </row>
    <row r="3428" spans="2:51" s="15" customFormat="1">
      <c r="B3428" s="246"/>
      <c r="C3428" s="247"/>
      <c r="D3428" s="214" t="s">
        <v>555</v>
      </c>
      <c r="E3428" s="248" t="s">
        <v>1</v>
      </c>
      <c r="F3428" s="249" t="s">
        <v>3738</v>
      </c>
      <c r="G3428" s="247"/>
      <c r="H3428" s="248" t="s">
        <v>1</v>
      </c>
      <c r="I3428" s="250"/>
      <c r="J3428" s="247"/>
      <c r="K3428" s="247"/>
      <c r="L3428" s="251"/>
      <c r="M3428" s="252"/>
      <c r="N3428" s="253"/>
      <c r="O3428" s="253"/>
      <c r="P3428" s="253"/>
      <c r="Q3428" s="253"/>
      <c r="R3428" s="253"/>
      <c r="S3428" s="253"/>
      <c r="T3428" s="254"/>
      <c r="AT3428" s="255" t="s">
        <v>555</v>
      </c>
      <c r="AU3428" s="255" t="s">
        <v>87</v>
      </c>
      <c r="AV3428" s="15" t="s">
        <v>85</v>
      </c>
      <c r="AW3428" s="15" t="s">
        <v>32</v>
      </c>
      <c r="AX3428" s="15" t="s">
        <v>77</v>
      </c>
      <c r="AY3428" s="255" t="s">
        <v>209</v>
      </c>
    </row>
    <row r="3429" spans="2:51" s="13" customFormat="1">
      <c r="B3429" s="212"/>
      <c r="C3429" s="213"/>
      <c r="D3429" s="214" t="s">
        <v>555</v>
      </c>
      <c r="E3429" s="215" t="s">
        <v>1</v>
      </c>
      <c r="F3429" s="216" t="s">
        <v>2834</v>
      </c>
      <c r="G3429" s="213"/>
      <c r="H3429" s="217">
        <v>48.29</v>
      </c>
      <c r="I3429" s="218"/>
      <c r="J3429" s="213"/>
      <c r="K3429" s="213"/>
      <c r="L3429" s="219"/>
      <c r="M3429" s="220"/>
      <c r="N3429" s="221"/>
      <c r="O3429" s="221"/>
      <c r="P3429" s="221"/>
      <c r="Q3429" s="221"/>
      <c r="R3429" s="221"/>
      <c r="S3429" s="221"/>
      <c r="T3429" s="222"/>
      <c r="AT3429" s="223" t="s">
        <v>555</v>
      </c>
      <c r="AU3429" s="223" t="s">
        <v>87</v>
      </c>
      <c r="AV3429" s="13" t="s">
        <v>87</v>
      </c>
      <c r="AW3429" s="13" t="s">
        <v>32</v>
      </c>
      <c r="AX3429" s="13" t="s">
        <v>77</v>
      </c>
      <c r="AY3429" s="223" t="s">
        <v>209</v>
      </c>
    </row>
    <row r="3430" spans="2:51" s="15" customFormat="1">
      <c r="B3430" s="246"/>
      <c r="C3430" s="247"/>
      <c r="D3430" s="214" t="s">
        <v>555</v>
      </c>
      <c r="E3430" s="248" t="s">
        <v>1</v>
      </c>
      <c r="F3430" s="249" t="s">
        <v>3739</v>
      </c>
      <c r="G3430" s="247"/>
      <c r="H3430" s="248" t="s">
        <v>1</v>
      </c>
      <c r="I3430" s="250"/>
      <c r="J3430" s="247"/>
      <c r="K3430" s="247"/>
      <c r="L3430" s="251"/>
      <c r="M3430" s="252"/>
      <c r="N3430" s="253"/>
      <c r="O3430" s="253"/>
      <c r="P3430" s="253"/>
      <c r="Q3430" s="253"/>
      <c r="R3430" s="253"/>
      <c r="S3430" s="253"/>
      <c r="T3430" s="254"/>
      <c r="AT3430" s="255" t="s">
        <v>555</v>
      </c>
      <c r="AU3430" s="255" t="s">
        <v>87</v>
      </c>
      <c r="AV3430" s="15" t="s">
        <v>85</v>
      </c>
      <c r="AW3430" s="15" t="s">
        <v>32</v>
      </c>
      <c r="AX3430" s="15" t="s">
        <v>77</v>
      </c>
      <c r="AY3430" s="255" t="s">
        <v>209</v>
      </c>
    </row>
    <row r="3431" spans="2:51" s="13" customFormat="1">
      <c r="B3431" s="212"/>
      <c r="C3431" s="213"/>
      <c r="D3431" s="214" t="s">
        <v>555</v>
      </c>
      <c r="E3431" s="215" t="s">
        <v>1</v>
      </c>
      <c r="F3431" s="216" t="s">
        <v>2834</v>
      </c>
      <c r="G3431" s="213"/>
      <c r="H3431" s="217">
        <v>48.29</v>
      </c>
      <c r="I3431" s="218"/>
      <c r="J3431" s="213"/>
      <c r="K3431" s="213"/>
      <c r="L3431" s="219"/>
      <c r="M3431" s="220"/>
      <c r="N3431" s="221"/>
      <c r="O3431" s="221"/>
      <c r="P3431" s="221"/>
      <c r="Q3431" s="221"/>
      <c r="R3431" s="221"/>
      <c r="S3431" s="221"/>
      <c r="T3431" s="222"/>
      <c r="AT3431" s="223" t="s">
        <v>555</v>
      </c>
      <c r="AU3431" s="223" t="s">
        <v>87</v>
      </c>
      <c r="AV3431" s="13" t="s">
        <v>87</v>
      </c>
      <c r="AW3431" s="13" t="s">
        <v>32</v>
      </c>
      <c r="AX3431" s="13" t="s">
        <v>77</v>
      </c>
      <c r="AY3431" s="223" t="s">
        <v>209</v>
      </c>
    </row>
    <row r="3432" spans="2:51" s="15" customFormat="1">
      <c r="B3432" s="246"/>
      <c r="C3432" s="247"/>
      <c r="D3432" s="214" t="s">
        <v>555</v>
      </c>
      <c r="E3432" s="248" t="s">
        <v>1</v>
      </c>
      <c r="F3432" s="249" t="s">
        <v>3740</v>
      </c>
      <c r="G3432" s="247"/>
      <c r="H3432" s="248" t="s">
        <v>1</v>
      </c>
      <c r="I3432" s="250"/>
      <c r="J3432" s="247"/>
      <c r="K3432" s="247"/>
      <c r="L3432" s="251"/>
      <c r="M3432" s="252"/>
      <c r="N3432" s="253"/>
      <c r="O3432" s="253"/>
      <c r="P3432" s="253"/>
      <c r="Q3432" s="253"/>
      <c r="R3432" s="253"/>
      <c r="S3432" s="253"/>
      <c r="T3432" s="254"/>
      <c r="AT3432" s="255" t="s">
        <v>555</v>
      </c>
      <c r="AU3432" s="255" t="s">
        <v>87</v>
      </c>
      <c r="AV3432" s="15" t="s">
        <v>85</v>
      </c>
      <c r="AW3432" s="15" t="s">
        <v>32</v>
      </c>
      <c r="AX3432" s="15" t="s">
        <v>77</v>
      </c>
      <c r="AY3432" s="255" t="s">
        <v>209</v>
      </c>
    </row>
    <row r="3433" spans="2:51" s="13" customFormat="1">
      <c r="B3433" s="212"/>
      <c r="C3433" s="213"/>
      <c r="D3433" s="214" t="s">
        <v>555</v>
      </c>
      <c r="E3433" s="215" t="s">
        <v>1</v>
      </c>
      <c r="F3433" s="216" t="s">
        <v>2834</v>
      </c>
      <c r="G3433" s="213"/>
      <c r="H3433" s="217">
        <v>48.29</v>
      </c>
      <c r="I3433" s="218"/>
      <c r="J3433" s="213"/>
      <c r="K3433" s="213"/>
      <c r="L3433" s="219"/>
      <c r="M3433" s="220"/>
      <c r="N3433" s="221"/>
      <c r="O3433" s="221"/>
      <c r="P3433" s="221"/>
      <c r="Q3433" s="221"/>
      <c r="R3433" s="221"/>
      <c r="S3433" s="221"/>
      <c r="T3433" s="222"/>
      <c r="AT3433" s="223" t="s">
        <v>555</v>
      </c>
      <c r="AU3433" s="223" t="s">
        <v>87</v>
      </c>
      <c r="AV3433" s="13" t="s">
        <v>87</v>
      </c>
      <c r="AW3433" s="13" t="s">
        <v>32</v>
      </c>
      <c r="AX3433" s="13" t="s">
        <v>77</v>
      </c>
      <c r="AY3433" s="223" t="s">
        <v>209</v>
      </c>
    </row>
    <row r="3434" spans="2:51" s="15" customFormat="1">
      <c r="B3434" s="246"/>
      <c r="C3434" s="247"/>
      <c r="D3434" s="214" t="s">
        <v>555</v>
      </c>
      <c r="E3434" s="248" t="s">
        <v>1</v>
      </c>
      <c r="F3434" s="249" t="s">
        <v>3741</v>
      </c>
      <c r="G3434" s="247"/>
      <c r="H3434" s="248" t="s">
        <v>1</v>
      </c>
      <c r="I3434" s="250"/>
      <c r="J3434" s="247"/>
      <c r="K3434" s="247"/>
      <c r="L3434" s="251"/>
      <c r="M3434" s="252"/>
      <c r="N3434" s="253"/>
      <c r="O3434" s="253"/>
      <c r="P3434" s="253"/>
      <c r="Q3434" s="253"/>
      <c r="R3434" s="253"/>
      <c r="S3434" s="253"/>
      <c r="T3434" s="254"/>
      <c r="AT3434" s="255" t="s">
        <v>555</v>
      </c>
      <c r="AU3434" s="255" t="s">
        <v>87</v>
      </c>
      <c r="AV3434" s="15" t="s">
        <v>85</v>
      </c>
      <c r="AW3434" s="15" t="s">
        <v>32</v>
      </c>
      <c r="AX3434" s="15" t="s">
        <v>77</v>
      </c>
      <c r="AY3434" s="255" t="s">
        <v>209</v>
      </c>
    </row>
    <row r="3435" spans="2:51" s="13" customFormat="1">
      <c r="B3435" s="212"/>
      <c r="C3435" s="213"/>
      <c r="D3435" s="214" t="s">
        <v>555</v>
      </c>
      <c r="E3435" s="215" t="s">
        <v>1</v>
      </c>
      <c r="F3435" s="216" t="s">
        <v>2839</v>
      </c>
      <c r="G3435" s="213"/>
      <c r="H3435" s="217">
        <v>49.78</v>
      </c>
      <c r="I3435" s="218"/>
      <c r="J3435" s="213"/>
      <c r="K3435" s="213"/>
      <c r="L3435" s="219"/>
      <c r="M3435" s="220"/>
      <c r="N3435" s="221"/>
      <c r="O3435" s="221"/>
      <c r="P3435" s="221"/>
      <c r="Q3435" s="221"/>
      <c r="R3435" s="221"/>
      <c r="S3435" s="221"/>
      <c r="T3435" s="222"/>
      <c r="AT3435" s="223" t="s">
        <v>555</v>
      </c>
      <c r="AU3435" s="223" t="s">
        <v>87</v>
      </c>
      <c r="AV3435" s="13" t="s">
        <v>87</v>
      </c>
      <c r="AW3435" s="13" t="s">
        <v>32</v>
      </c>
      <c r="AX3435" s="13" t="s">
        <v>77</v>
      </c>
      <c r="AY3435" s="223" t="s">
        <v>209</v>
      </c>
    </row>
    <row r="3436" spans="2:51" s="15" customFormat="1">
      <c r="B3436" s="246"/>
      <c r="C3436" s="247"/>
      <c r="D3436" s="214" t="s">
        <v>555</v>
      </c>
      <c r="E3436" s="248" t="s">
        <v>1</v>
      </c>
      <c r="F3436" s="249" t="s">
        <v>3742</v>
      </c>
      <c r="G3436" s="247"/>
      <c r="H3436" s="248" t="s">
        <v>1</v>
      </c>
      <c r="I3436" s="250"/>
      <c r="J3436" s="247"/>
      <c r="K3436" s="247"/>
      <c r="L3436" s="251"/>
      <c r="M3436" s="252"/>
      <c r="N3436" s="253"/>
      <c r="O3436" s="253"/>
      <c r="P3436" s="253"/>
      <c r="Q3436" s="253"/>
      <c r="R3436" s="253"/>
      <c r="S3436" s="253"/>
      <c r="T3436" s="254"/>
      <c r="AT3436" s="255" t="s">
        <v>555</v>
      </c>
      <c r="AU3436" s="255" t="s">
        <v>87</v>
      </c>
      <c r="AV3436" s="15" t="s">
        <v>85</v>
      </c>
      <c r="AW3436" s="15" t="s">
        <v>32</v>
      </c>
      <c r="AX3436" s="15" t="s">
        <v>77</v>
      </c>
      <c r="AY3436" s="255" t="s">
        <v>209</v>
      </c>
    </row>
    <row r="3437" spans="2:51" s="13" customFormat="1">
      <c r="B3437" s="212"/>
      <c r="C3437" s="213"/>
      <c r="D3437" s="214" t="s">
        <v>555</v>
      </c>
      <c r="E3437" s="215" t="s">
        <v>1</v>
      </c>
      <c r="F3437" s="216" t="s">
        <v>2843</v>
      </c>
      <c r="G3437" s="213"/>
      <c r="H3437" s="217">
        <v>10.81</v>
      </c>
      <c r="I3437" s="218"/>
      <c r="J3437" s="213"/>
      <c r="K3437" s="213"/>
      <c r="L3437" s="219"/>
      <c r="M3437" s="220"/>
      <c r="N3437" s="221"/>
      <c r="O3437" s="221"/>
      <c r="P3437" s="221"/>
      <c r="Q3437" s="221"/>
      <c r="R3437" s="221"/>
      <c r="S3437" s="221"/>
      <c r="T3437" s="222"/>
      <c r="AT3437" s="223" t="s">
        <v>555</v>
      </c>
      <c r="AU3437" s="223" t="s">
        <v>87</v>
      </c>
      <c r="AV3437" s="13" t="s">
        <v>87</v>
      </c>
      <c r="AW3437" s="13" t="s">
        <v>32</v>
      </c>
      <c r="AX3437" s="13" t="s">
        <v>77</v>
      </c>
      <c r="AY3437" s="223" t="s">
        <v>209</v>
      </c>
    </row>
    <row r="3438" spans="2:51" s="15" customFormat="1">
      <c r="B3438" s="246"/>
      <c r="C3438" s="247"/>
      <c r="D3438" s="214" t="s">
        <v>555</v>
      </c>
      <c r="E3438" s="248" t="s">
        <v>1</v>
      </c>
      <c r="F3438" s="249" t="s">
        <v>3743</v>
      </c>
      <c r="G3438" s="247"/>
      <c r="H3438" s="248" t="s">
        <v>1</v>
      </c>
      <c r="I3438" s="250"/>
      <c r="J3438" s="247"/>
      <c r="K3438" s="247"/>
      <c r="L3438" s="251"/>
      <c r="M3438" s="252"/>
      <c r="N3438" s="253"/>
      <c r="O3438" s="253"/>
      <c r="P3438" s="253"/>
      <c r="Q3438" s="253"/>
      <c r="R3438" s="253"/>
      <c r="S3438" s="253"/>
      <c r="T3438" s="254"/>
      <c r="AT3438" s="255" t="s">
        <v>555</v>
      </c>
      <c r="AU3438" s="255" t="s">
        <v>87</v>
      </c>
      <c r="AV3438" s="15" t="s">
        <v>85</v>
      </c>
      <c r="AW3438" s="15" t="s">
        <v>32</v>
      </c>
      <c r="AX3438" s="15" t="s">
        <v>77</v>
      </c>
      <c r="AY3438" s="255" t="s">
        <v>209</v>
      </c>
    </row>
    <row r="3439" spans="2:51" s="13" customFormat="1">
      <c r="B3439" s="212"/>
      <c r="C3439" s="213"/>
      <c r="D3439" s="214" t="s">
        <v>555</v>
      </c>
      <c r="E3439" s="215" t="s">
        <v>1</v>
      </c>
      <c r="F3439" s="216" t="s">
        <v>2845</v>
      </c>
      <c r="G3439" s="213"/>
      <c r="H3439" s="217">
        <v>9.19</v>
      </c>
      <c r="I3439" s="218"/>
      <c r="J3439" s="213"/>
      <c r="K3439" s="213"/>
      <c r="L3439" s="219"/>
      <c r="M3439" s="220"/>
      <c r="N3439" s="221"/>
      <c r="O3439" s="221"/>
      <c r="P3439" s="221"/>
      <c r="Q3439" s="221"/>
      <c r="R3439" s="221"/>
      <c r="S3439" s="221"/>
      <c r="T3439" s="222"/>
      <c r="AT3439" s="223" t="s">
        <v>555</v>
      </c>
      <c r="AU3439" s="223" t="s">
        <v>87</v>
      </c>
      <c r="AV3439" s="13" t="s">
        <v>87</v>
      </c>
      <c r="AW3439" s="13" t="s">
        <v>32</v>
      </c>
      <c r="AX3439" s="13" t="s">
        <v>77</v>
      </c>
      <c r="AY3439" s="223" t="s">
        <v>209</v>
      </c>
    </row>
    <row r="3440" spans="2:51" s="15" customFormat="1">
      <c r="B3440" s="246"/>
      <c r="C3440" s="247"/>
      <c r="D3440" s="214" t="s">
        <v>555</v>
      </c>
      <c r="E3440" s="248" t="s">
        <v>1</v>
      </c>
      <c r="F3440" s="249" t="s">
        <v>3744</v>
      </c>
      <c r="G3440" s="247"/>
      <c r="H3440" s="248" t="s">
        <v>1</v>
      </c>
      <c r="I3440" s="250"/>
      <c r="J3440" s="247"/>
      <c r="K3440" s="247"/>
      <c r="L3440" s="251"/>
      <c r="M3440" s="252"/>
      <c r="N3440" s="253"/>
      <c r="O3440" s="253"/>
      <c r="P3440" s="253"/>
      <c r="Q3440" s="253"/>
      <c r="R3440" s="253"/>
      <c r="S3440" s="253"/>
      <c r="T3440" s="254"/>
      <c r="AT3440" s="255" t="s">
        <v>555</v>
      </c>
      <c r="AU3440" s="255" t="s">
        <v>87</v>
      </c>
      <c r="AV3440" s="15" t="s">
        <v>85</v>
      </c>
      <c r="AW3440" s="15" t="s">
        <v>32</v>
      </c>
      <c r="AX3440" s="15" t="s">
        <v>77</v>
      </c>
      <c r="AY3440" s="255" t="s">
        <v>209</v>
      </c>
    </row>
    <row r="3441" spans="2:51" s="13" customFormat="1">
      <c r="B3441" s="212"/>
      <c r="C3441" s="213"/>
      <c r="D3441" s="214" t="s">
        <v>555</v>
      </c>
      <c r="E3441" s="215" t="s">
        <v>1</v>
      </c>
      <c r="F3441" s="216" t="s">
        <v>3745</v>
      </c>
      <c r="G3441" s="213"/>
      <c r="H3441" s="217">
        <v>9.9</v>
      </c>
      <c r="I3441" s="218"/>
      <c r="J3441" s="213"/>
      <c r="K3441" s="213"/>
      <c r="L3441" s="219"/>
      <c r="M3441" s="220"/>
      <c r="N3441" s="221"/>
      <c r="O3441" s="221"/>
      <c r="P3441" s="221"/>
      <c r="Q3441" s="221"/>
      <c r="R3441" s="221"/>
      <c r="S3441" s="221"/>
      <c r="T3441" s="222"/>
      <c r="AT3441" s="223" t="s">
        <v>555</v>
      </c>
      <c r="AU3441" s="223" t="s">
        <v>87</v>
      </c>
      <c r="AV3441" s="13" t="s">
        <v>87</v>
      </c>
      <c r="AW3441" s="13" t="s">
        <v>32</v>
      </c>
      <c r="AX3441" s="13" t="s">
        <v>77</v>
      </c>
      <c r="AY3441" s="223" t="s">
        <v>209</v>
      </c>
    </row>
    <row r="3442" spans="2:51" s="15" customFormat="1">
      <c r="B3442" s="246"/>
      <c r="C3442" s="247"/>
      <c r="D3442" s="214" t="s">
        <v>555</v>
      </c>
      <c r="E3442" s="248" t="s">
        <v>1</v>
      </c>
      <c r="F3442" s="249" t="s">
        <v>3746</v>
      </c>
      <c r="G3442" s="247"/>
      <c r="H3442" s="248" t="s">
        <v>1</v>
      </c>
      <c r="I3442" s="250"/>
      <c r="J3442" s="247"/>
      <c r="K3442" s="247"/>
      <c r="L3442" s="251"/>
      <c r="M3442" s="252"/>
      <c r="N3442" s="253"/>
      <c r="O3442" s="253"/>
      <c r="P3442" s="253"/>
      <c r="Q3442" s="253"/>
      <c r="R3442" s="253"/>
      <c r="S3442" s="253"/>
      <c r="T3442" s="254"/>
      <c r="AT3442" s="255" t="s">
        <v>555</v>
      </c>
      <c r="AU3442" s="255" t="s">
        <v>87</v>
      </c>
      <c r="AV3442" s="15" t="s">
        <v>85</v>
      </c>
      <c r="AW3442" s="15" t="s">
        <v>32</v>
      </c>
      <c r="AX3442" s="15" t="s">
        <v>77</v>
      </c>
      <c r="AY3442" s="255" t="s">
        <v>209</v>
      </c>
    </row>
    <row r="3443" spans="2:51" s="13" customFormat="1">
      <c r="B3443" s="212"/>
      <c r="C3443" s="213"/>
      <c r="D3443" s="214" t="s">
        <v>555</v>
      </c>
      <c r="E3443" s="215" t="s">
        <v>1</v>
      </c>
      <c r="F3443" s="216" t="s">
        <v>2849</v>
      </c>
      <c r="G3443" s="213"/>
      <c r="H3443" s="217">
        <v>18.559999999999999</v>
      </c>
      <c r="I3443" s="218"/>
      <c r="J3443" s="213"/>
      <c r="K3443" s="213"/>
      <c r="L3443" s="219"/>
      <c r="M3443" s="220"/>
      <c r="N3443" s="221"/>
      <c r="O3443" s="221"/>
      <c r="P3443" s="221"/>
      <c r="Q3443" s="221"/>
      <c r="R3443" s="221"/>
      <c r="S3443" s="221"/>
      <c r="T3443" s="222"/>
      <c r="AT3443" s="223" t="s">
        <v>555</v>
      </c>
      <c r="AU3443" s="223" t="s">
        <v>87</v>
      </c>
      <c r="AV3443" s="13" t="s">
        <v>87</v>
      </c>
      <c r="AW3443" s="13" t="s">
        <v>32</v>
      </c>
      <c r="AX3443" s="13" t="s">
        <v>77</v>
      </c>
      <c r="AY3443" s="223" t="s">
        <v>209</v>
      </c>
    </row>
    <row r="3444" spans="2:51" s="15" customFormat="1">
      <c r="B3444" s="246"/>
      <c r="C3444" s="247"/>
      <c r="D3444" s="214" t="s">
        <v>555</v>
      </c>
      <c r="E3444" s="248" t="s">
        <v>1</v>
      </c>
      <c r="F3444" s="249" t="s">
        <v>3747</v>
      </c>
      <c r="G3444" s="247"/>
      <c r="H3444" s="248" t="s">
        <v>1</v>
      </c>
      <c r="I3444" s="250"/>
      <c r="J3444" s="247"/>
      <c r="K3444" s="247"/>
      <c r="L3444" s="251"/>
      <c r="M3444" s="252"/>
      <c r="N3444" s="253"/>
      <c r="O3444" s="253"/>
      <c r="P3444" s="253"/>
      <c r="Q3444" s="253"/>
      <c r="R3444" s="253"/>
      <c r="S3444" s="253"/>
      <c r="T3444" s="254"/>
      <c r="AT3444" s="255" t="s">
        <v>555</v>
      </c>
      <c r="AU3444" s="255" t="s">
        <v>87</v>
      </c>
      <c r="AV3444" s="15" t="s">
        <v>85</v>
      </c>
      <c r="AW3444" s="15" t="s">
        <v>32</v>
      </c>
      <c r="AX3444" s="15" t="s">
        <v>77</v>
      </c>
      <c r="AY3444" s="255" t="s">
        <v>209</v>
      </c>
    </row>
    <row r="3445" spans="2:51" s="13" customFormat="1">
      <c r="B3445" s="212"/>
      <c r="C3445" s="213"/>
      <c r="D3445" s="214" t="s">
        <v>555</v>
      </c>
      <c r="E3445" s="215" t="s">
        <v>1</v>
      </c>
      <c r="F3445" s="216" t="s">
        <v>3745</v>
      </c>
      <c r="G3445" s="213"/>
      <c r="H3445" s="217">
        <v>9.9</v>
      </c>
      <c r="I3445" s="218"/>
      <c r="J3445" s="213"/>
      <c r="K3445" s="213"/>
      <c r="L3445" s="219"/>
      <c r="M3445" s="220"/>
      <c r="N3445" s="221"/>
      <c r="O3445" s="221"/>
      <c r="P3445" s="221"/>
      <c r="Q3445" s="221"/>
      <c r="R3445" s="221"/>
      <c r="S3445" s="221"/>
      <c r="T3445" s="222"/>
      <c r="AT3445" s="223" t="s">
        <v>555</v>
      </c>
      <c r="AU3445" s="223" t="s">
        <v>87</v>
      </c>
      <c r="AV3445" s="13" t="s">
        <v>87</v>
      </c>
      <c r="AW3445" s="13" t="s">
        <v>32</v>
      </c>
      <c r="AX3445" s="13" t="s">
        <v>77</v>
      </c>
      <c r="AY3445" s="223" t="s">
        <v>209</v>
      </c>
    </row>
    <row r="3446" spans="2:51" s="15" customFormat="1">
      <c r="B3446" s="246"/>
      <c r="C3446" s="247"/>
      <c r="D3446" s="214" t="s">
        <v>555</v>
      </c>
      <c r="E3446" s="248" t="s">
        <v>1</v>
      </c>
      <c r="F3446" s="249" t="s">
        <v>3748</v>
      </c>
      <c r="G3446" s="247"/>
      <c r="H3446" s="248" t="s">
        <v>1</v>
      </c>
      <c r="I3446" s="250"/>
      <c r="J3446" s="247"/>
      <c r="K3446" s="247"/>
      <c r="L3446" s="251"/>
      <c r="M3446" s="252"/>
      <c r="N3446" s="253"/>
      <c r="O3446" s="253"/>
      <c r="P3446" s="253"/>
      <c r="Q3446" s="253"/>
      <c r="R3446" s="253"/>
      <c r="S3446" s="253"/>
      <c r="T3446" s="254"/>
      <c r="AT3446" s="255" t="s">
        <v>555</v>
      </c>
      <c r="AU3446" s="255" t="s">
        <v>87</v>
      </c>
      <c r="AV3446" s="15" t="s">
        <v>85</v>
      </c>
      <c r="AW3446" s="15" t="s">
        <v>32</v>
      </c>
      <c r="AX3446" s="15" t="s">
        <v>77</v>
      </c>
      <c r="AY3446" s="255" t="s">
        <v>209</v>
      </c>
    </row>
    <row r="3447" spans="2:51" s="13" customFormat="1">
      <c r="B3447" s="212"/>
      <c r="C3447" s="213"/>
      <c r="D3447" s="214" t="s">
        <v>555</v>
      </c>
      <c r="E3447" s="215" t="s">
        <v>1</v>
      </c>
      <c r="F3447" s="216" t="s">
        <v>3745</v>
      </c>
      <c r="G3447" s="213"/>
      <c r="H3447" s="217">
        <v>9.9</v>
      </c>
      <c r="I3447" s="218"/>
      <c r="J3447" s="213"/>
      <c r="K3447" s="213"/>
      <c r="L3447" s="219"/>
      <c r="M3447" s="220"/>
      <c r="N3447" s="221"/>
      <c r="O3447" s="221"/>
      <c r="P3447" s="221"/>
      <c r="Q3447" s="221"/>
      <c r="R3447" s="221"/>
      <c r="S3447" s="221"/>
      <c r="T3447" s="222"/>
      <c r="AT3447" s="223" t="s">
        <v>555</v>
      </c>
      <c r="AU3447" s="223" t="s">
        <v>87</v>
      </c>
      <c r="AV3447" s="13" t="s">
        <v>87</v>
      </c>
      <c r="AW3447" s="13" t="s">
        <v>32</v>
      </c>
      <c r="AX3447" s="13" t="s">
        <v>77</v>
      </c>
      <c r="AY3447" s="223" t="s">
        <v>209</v>
      </c>
    </row>
    <row r="3448" spans="2:51" s="15" customFormat="1">
      <c r="B3448" s="246"/>
      <c r="C3448" s="247"/>
      <c r="D3448" s="214" t="s">
        <v>555</v>
      </c>
      <c r="E3448" s="248" t="s">
        <v>1</v>
      </c>
      <c r="F3448" s="249" t="s">
        <v>3749</v>
      </c>
      <c r="G3448" s="247"/>
      <c r="H3448" s="248" t="s">
        <v>1</v>
      </c>
      <c r="I3448" s="250"/>
      <c r="J3448" s="247"/>
      <c r="K3448" s="247"/>
      <c r="L3448" s="251"/>
      <c r="M3448" s="252"/>
      <c r="N3448" s="253"/>
      <c r="O3448" s="253"/>
      <c r="P3448" s="253"/>
      <c r="Q3448" s="253"/>
      <c r="R3448" s="253"/>
      <c r="S3448" s="253"/>
      <c r="T3448" s="254"/>
      <c r="AT3448" s="255" t="s">
        <v>555</v>
      </c>
      <c r="AU3448" s="255" t="s">
        <v>87</v>
      </c>
      <c r="AV3448" s="15" t="s">
        <v>85</v>
      </c>
      <c r="AW3448" s="15" t="s">
        <v>32</v>
      </c>
      <c r="AX3448" s="15" t="s">
        <v>77</v>
      </c>
      <c r="AY3448" s="255" t="s">
        <v>209</v>
      </c>
    </row>
    <row r="3449" spans="2:51" s="13" customFormat="1">
      <c r="B3449" s="212"/>
      <c r="C3449" s="213"/>
      <c r="D3449" s="214" t="s">
        <v>555</v>
      </c>
      <c r="E3449" s="215" t="s">
        <v>1</v>
      </c>
      <c r="F3449" s="216" t="s">
        <v>2849</v>
      </c>
      <c r="G3449" s="213"/>
      <c r="H3449" s="217">
        <v>18.559999999999999</v>
      </c>
      <c r="I3449" s="218"/>
      <c r="J3449" s="213"/>
      <c r="K3449" s="213"/>
      <c r="L3449" s="219"/>
      <c r="M3449" s="220"/>
      <c r="N3449" s="221"/>
      <c r="O3449" s="221"/>
      <c r="P3449" s="221"/>
      <c r="Q3449" s="221"/>
      <c r="R3449" s="221"/>
      <c r="S3449" s="221"/>
      <c r="T3449" s="222"/>
      <c r="AT3449" s="223" t="s">
        <v>555</v>
      </c>
      <c r="AU3449" s="223" t="s">
        <v>87</v>
      </c>
      <c r="AV3449" s="13" t="s">
        <v>87</v>
      </c>
      <c r="AW3449" s="13" t="s">
        <v>32</v>
      </c>
      <c r="AX3449" s="13" t="s">
        <v>77</v>
      </c>
      <c r="AY3449" s="223" t="s">
        <v>209</v>
      </c>
    </row>
    <row r="3450" spans="2:51" s="15" customFormat="1">
      <c r="B3450" s="246"/>
      <c r="C3450" s="247"/>
      <c r="D3450" s="214" t="s">
        <v>555</v>
      </c>
      <c r="E3450" s="248" t="s">
        <v>1</v>
      </c>
      <c r="F3450" s="249" t="s">
        <v>3750</v>
      </c>
      <c r="G3450" s="247"/>
      <c r="H3450" s="248" t="s">
        <v>1</v>
      </c>
      <c r="I3450" s="250"/>
      <c r="J3450" s="247"/>
      <c r="K3450" s="247"/>
      <c r="L3450" s="251"/>
      <c r="M3450" s="252"/>
      <c r="N3450" s="253"/>
      <c r="O3450" s="253"/>
      <c r="P3450" s="253"/>
      <c r="Q3450" s="253"/>
      <c r="R3450" s="253"/>
      <c r="S3450" s="253"/>
      <c r="T3450" s="254"/>
      <c r="AT3450" s="255" t="s">
        <v>555</v>
      </c>
      <c r="AU3450" s="255" t="s">
        <v>87</v>
      </c>
      <c r="AV3450" s="15" t="s">
        <v>85</v>
      </c>
      <c r="AW3450" s="15" t="s">
        <v>32</v>
      </c>
      <c r="AX3450" s="15" t="s">
        <v>77</v>
      </c>
      <c r="AY3450" s="255" t="s">
        <v>209</v>
      </c>
    </row>
    <row r="3451" spans="2:51" s="13" customFormat="1">
      <c r="B3451" s="212"/>
      <c r="C3451" s="213"/>
      <c r="D3451" s="214" t="s">
        <v>555</v>
      </c>
      <c r="E3451" s="215" t="s">
        <v>1</v>
      </c>
      <c r="F3451" s="216" t="s">
        <v>2854</v>
      </c>
      <c r="G3451" s="213"/>
      <c r="H3451" s="217">
        <v>10.71</v>
      </c>
      <c r="I3451" s="218"/>
      <c r="J3451" s="213"/>
      <c r="K3451" s="213"/>
      <c r="L3451" s="219"/>
      <c r="M3451" s="220"/>
      <c r="N3451" s="221"/>
      <c r="O3451" s="221"/>
      <c r="P3451" s="221"/>
      <c r="Q3451" s="221"/>
      <c r="R3451" s="221"/>
      <c r="S3451" s="221"/>
      <c r="T3451" s="222"/>
      <c r="AT3451" s="223" t="s">
        <v>555</v>
      </c>
      <c r="AU3451" s="223" t="s">
        <v>87</v>
      </c>
      <c r="AV3451" s="13" t="s">
        <v>87</v>
      </c>
      <c r="AW3451" s="13" t="s">
        <v>32</v>
      </c>
      <c r="AX3451" s="13" t="s">
        <v>77</v>
      </c>
      <c r="AY3451" s="223" t="s">
        <v>209</v>
      </c>
    </row>
    <row r="3452" spans="2:51" s="15" customFormat="1">
      <c r="B3452" s="246"/>
      <c r="C3452" s="247"/>
      <c r="D3452" s="214" t="s">
        <v>555</v>
      </c>
      <c r="E3452" s="248" t="s">
        <v>1</v>
      </c>
      <c r="F3452" s="249" t="s">
        <v>3751</v>
      </c>
      <c r="G3452" s="247"/>
      <c r="H3452" s="248" t="s">
        <v>1</v>
      </c>
      <c r="I3452" s="250"/>
      <c r="J3452" s="247"/>
      <c r="K3452" s="247"/>
      <c r="L3452" s="251"/>
      <c r="M3452" s="252"/>
      <c r="N3452" s="253"/>
      <c r="O3452" s="253"/>
      <c r="P3452" s="253"/>
      <c r="Q3452" s="253"/>
      <c r="R3452" s="253"/>
      <c r="S3452" s="253"/>
      <c r="T3452" s="254"/>
      <c r="AT3452" s="255" t="s">
        <v>555</v>
      </c>
      <c r="AU3452" s="255" t="s">
        <v>87</v>
      </c>
      <c r="AV3452" s="15" t="s">
        <v>85</v>
      </c>
      <c r="AW3452" s="15" t="s">
        <v>32</v>
      </c>
      <c r="AX3452" s="15" t="s">
        <v>77</v>
      </c>
      <c r="AY3452" s="255" t="s">
        <v>209</v>
      </c>
    </row>
    <row r="3453" spans="2:51" s="13" customFormat="1">
      <c r="B3453" s="212"/>
      <c r="C3453" s="213"/>
      <c r="D3453" s="214" t="s">
        <v>555</v>
      </c>
      <c r="E3453" s="215" t="s">
        <v>1</v>
      </c>
      <c r="F3453" s="216" t="s">
        <v>2226</v>
      </c>
      <c r="G3453" s="213"/>
      <c r="H3453" s="217">
        <v>9.81</v>
      </c>
      <c r="I3453" s="218"/>
      <c r="J3453" s="213"/>
      <c r="K3453" s="213"/>
      <c r="L3453" s="219"/>
      <c r="M3453" s="220"/>
      <c r="N3453" s="221"/>
      <c r="O3453" s="221"/>
      <c r="P3453" s="221"/>
      <c r="Q3453" s="221"/>
      <c r="R3453" s="221"/>
      <c r="S3453" s="221"/>
      <c r="T3453" s="222"/>
      <c r="AT3453" s="223" t="s">
        <v>555</v>
      </c>
      <c r="AU3453" s="223" t="s">
        <v>87</v>
      </c>
      <c r="AV3453" s="13" t="s">
        <v>87</v>
      </c>
      <c r="AW3453" s="13" t="s">
        <v>32</v>
      </c>
      <c r="AX3453" s="13" t="s">
        <v>77</v>
      </c>
      <c r="AY3453" s="223" t="s">
        <v>209</v>
      </c>
    </row>
    <row r="3454" spans="2:51" s="15" customFormat="1">
      <c r="B3454" s="246"/>
      <c r="C3454" s="247"/>
      <c r="D3454" s="214" t="s">
        <v>555</v>
      </c>
      <c r="E3454" s="248" t="s">
        <v>1</v>
      </c>
      <c r="F3454" s="249" t="s">
        <v>3752</v>
      </c>
      <c r="G3454" s="247"/>
      <c r="H3454" s="248" t="s">
        <v>1</v>
      </c>
      <c r="I3454" s="250"/>
      <c r="J3454" s="247"/>
      <c r="K3454" s="247"/>
      <c r="L3454" s="251"/>
      <c r="M3454" s="252"/>
      <c r="N3454" s="253"/>
      <c r="O3454" s="253"/>
      <c r="P3454" s="253"/>
      <c r="Q3454" s="253"/>
      <c r="R3454" s="253"/>
      <c r="S3454" s="253"/>
      <c r="T3454" s="254"/>
      <c r="AT3454" s="255" t="s">
        <v>555</v>
      </c>
      <c r="AU3454" s="255" t="s">
        <v>87</v>
      </c>
      <c r="AV3454" s="15" t="s">
        <v>85</v>
      </c>
      <c r="AW3454" s="15" t="s">
        <v>32</v>
      </c>
      <c r="AX3454" s="15" t="s">
        <v>77</v>
      </c>
      <c r="AY3454" s="255" t="s">
        <v>209</v>
      </c>
    </row>
    <row r="3455" spans="2:51" s="13" customFormat="1">
      <c r="B3455" s="212"/>
      <c r="C3455" s="213"/>
      <c r="D3455" s="214" t="s">
        <v>555</v>
      </c>
      <c r="E3455" s="215" t="s">
        <v>1</v>
      </c>
      <c r="F3455" s="216" t="s">
        <v>2859</v>
      </c>
      <c r="G3455" s="213"/>
      <c r="H3455" s="217">
        <v>52.4</v>
      </c>
      <c r="I3455" s="218"/>
      <c r="J3455" s="213"/>
      <c r="K3455" s="213"/>
      <c r="L3455" s="219"/>
      <c r="M3455" s="220"/>
      <c r="N3455" s="221"/>
      <c r="O3455" s="221"/>
      <c r="P3455" s="221"/>
      <c r="Q3455" s="221"/>
      <c r="R3455" s="221"/>
      <c r="S3455" s="221"/>
      <c r="T3455" s="222"/>
      <c r="AT3455" s="223" t="s">
        <v>555</v>
      </c>
      <c r="AU3455" s="223" t="s">
        <v>87</v>
      </c>
      <c r="AV3455" s="13" t="s">
        <v>87</v>
      </c>
      <c r="AW3455" s="13" t="s">
        <v>32</v>
      </c>
      <c r="AX3455" s="13" t="s">
        <v>77</v>
      </c>
      <c r="AY3455" s="223" t="s">
        <v>209</v>
      </c>
    </row>
    <row r="3456" spans="2:51" s="15" customFormat="1">
      <c r="B3456" s="246"/>
      <c r="C3456" s="247"/>
      <c r="D3456" s="214" t="s">
        <v>555</v>
      </c>
      <c r="E3456" s="248" t="s">
        <v>1</v>
      </c>
      <c r="F3456" s="249" t="s">
        <v>3753</v>
      </c>
      <c r="G3456" s="247"/>
      <c r="H3456" s="248" t="s">
        <v>1</v>
      </c>
      <c r="I3456" s="250"/>
      <c r="J3456" s="247"/>
      <c r="K3456" s="247"/>
      <c r="L3456" s="251"/>
      <c r="M3456" s="252"/>
      <c r="N3456" s="253"/>
      <c r="O3456" s="253"/>
      <c r="P3456" s="253"/>
      <c r="Q3456" s="253"/>
      <c r="R3456" s="253"/>
      <c r="S3456" s="253"/>
      <c r="T3456" s="254"/>
      <c r="AT3456" s="255" t="s">
        <v>555</v>
      </c>
      <c r="AU3456" s="255" t="s">
        <v>87</v>
      </c>
      <c r="AV3456" s="15" t="s">
        <v>85</v>
      </c>
      <c r="AW3456" s="15" t="s">
        <v>32</v>
      </c>
      <c r="AX3456" s="15" t="s">
        <v>77</v>
      </c>
      <c r="AY3456" s="255" t="s">
        <v>209</v>
      </c>
    </row>
    <row r="3457" spans="2:51" s="13" customFormat="1">
      <c r="B3457" s="212"/>
      <c r="C3457" s="213"/>
      <c r="D3457" s="214" t="s">
        <v>555</v>
      </c>
      <c r="E3457" s="215" t="s">
        <v>1</v>
      </c>
      <c r="F3457" s="216" t="s">
        <v>1404</v>
      </c>
      <c r="G3457" s="213"/>
      <c r="H3457" s="217">
        <v>9.92</v>
      </c>
      <c r="I3457" s="218"/>
      <c r="J3457" s="213"/>
      <c r="K3457" s="213"/>
      <c r="L3457" s="219"/>
      <c r="M3457" s="220"/>
      <c r="N3457" s="221"/>
      <c r="O3457" s="221"/>
      <c r="P3457" s="221"/>
      <c r="Q3457" s="221"/>
      <c r="R3457" s="221"/>
      <c r="S3457" s="221"/>
      <c r="T3457" s="222"/>
      <c r="AT3457" s="223" t="s">
        <v>555</v>
      </c>
      <c r="AU3457" s="223" t="s">
        <v>87</v>
      </c>
      <c r="AV3457" s="13" t="s">
        <v>87</v>
      </c>
      <c r="AW3457" s="13" t="s">
        <v>32</v>
      </c>
      <c r="AX3457" s="13" t="s">
        <v>77</v>
      </c>
      <c r="AY3457" s="223" t="s">
        <v>209</v>
      </c>
    </row>
    <row r="3458" spans="2:51" s="15" customFormat="1">
      <c r="B3458" s="246"/>
      <c r="C3458" s="247"/>
      <c r="D3458" s="214" t="s">
        <v>555</v>
      </c>
      <c r="E3458" s="248" t="s">
        <v>1</v>
      </c>
      <c r="F3458" s="249" t="s">
        <v>3754</v>
      </c>
      <c r="G3458" s="247"/>
      <c r="H3458" s="248" t="s">
        <v>1</v>
      </c>
      <c r="I3458" s="250"/>
      <c r="J3458" s="247"/>
      <c r="K3458" s="247"/>
      <c r="L3458" s="251"/>
      <c r="M3458" s="252"/>
      <c r="N3458" s="253"/>
      <c r="O3458" s="253"/>
      <c r="P3458" s="253"/>
      <c r="Q3458" s="253"/>
      <c r="R3458" s="253"/>
      <c r="S3458" s="253"/>
      <c r="T3458" s="254"/>
      <c r="AT3458" s="255" t="s">
        <v>555</v>
      </c>
      <c r="AU3458" s="255" t="s">
        <v>87</v>
      </c>
      <c r="AV3458" s="15" t="s">
        <v>85</v>
      </c>
      <c r="AW3458" s="15" t="s">
        <v>32</v>
      </c>
      <c r="AX3458" s="15" t="s">
        <v>77</v>
      </c>
      <c r="AY3458" s="255" t="s">
        <v>209</v>
      </c>
    </row>
    <row r="3459" spans="2:51" s="13" customFormat="1">
      <c r="B3459" s="212"/>
      <c r="C3459" s="213"/>
      <c r="D3459" s="214" t="s">
        <v>555</v>
      </c>
      <c r="E3459" s="215" t="s">
        <v>1</v>
      </c>
      <c r="F3459" s="216" t="s">
        <v>3755</v>
      </c>
      <c r="G3459" s="213"/>
      <c r="H3459" s="217">
        <v>185.85</v>
      </c>
      <c r="I3459" s="218"/>
      <c r="J3459" s="213"/>
      <c r="K3459" s="213"/>
      <c r="L3459" s="219"/>
      <c r="M3459" s="220"/>
      <c r="N3459" s="221"/>
      <c r="O3459" s="221"/>
      <c r="P3459" s="221"/>
      <c r="Q3459" s="221"/>
      <c r="R3459" s="221"/>
      <c r="S3459" s="221"/>
      <c r="T3459" s="222"/>
      <c r="AT3459" s="223" t="s">
        <v>555</v>
      </c>
      <c r="AU3459" s="223" t="s">
        <v>87</v>
      </c>
      <c r="AV3459" s="13" t="s">
        <v>87</v>
      </c>
      <c r="AW3459" s="13" t="s">
        <v>32</v>
      </c>
      <c r="AX3459" s="13" t="s">
        <v>77</v>
      </c>
      <c r="AY3459" s="223" t="s">
        <v>209</v>
      </c>
    </row>
    <row r="3460" spans="2:51" s="15" customFormat="1">
      <c r="B3460" s="246"/>
      <c r="C3460" s="247"/>
      <c r="D3460" s="214" t="s">
        <v>555</v>
      </c>
      <c r="E3460" s="248" t="s">
        <v>1</v>
      </c>
      <c r="F3460" s="249" t="s">
        <v>3756</v>
      </c>
      <c r="G3460" s="247"/>
      <c r="H3460" s="248" t="s">
        <v>1</v>
      </c>
      <c r="I3460" s="250"/>
      <c r="J3460" s="247"/>
      <c r="K3460" s="247"/>
      <c r="L3460" s="251"/>
      <c r="M3460" s="252"/>
      <c r="N3460" s="253"/>
      <c r="O3460" s="253"/>
      <c r="P3460" s="253"/>
      <c r="Q3460" s="253"/>
      <c r="R3460" s="253"/>
      <c r="S3460" s="253"/>
      <c r="T3460" s="254"/>
      <c r="AT3460" s="255" t="s">
        <v>555</v>
      </c>
      <c r="AU3460" s="255" t="s">
        <v>87</v>
      </c>
      <c r="AV3460" s="15" t="s">
        <v>85</v>
      </c>
      <c r="AW3460" s="15" t="s">
        <v>32</v>
      </c>
      <c r="AX3460" s="15" t="s">
        <v>77</v>
      </c>
      <c r="AY3460" s="255" t="s">
        <v>209</v>
      </c>
    </row>
    <row r="3461" spans="2:51" s="13" customFormat="1">
      <c r="B3461" s="212"/>
      <c r="C3461" s="213"/>
      <c r="D3461" s="214" t="s">
        <v>555</v>
      </c>
      <c r="E3461" s="215" t="s">
        <v>1</v>
      </c>
      <c r="F3461" s="216" t="s">
        <v>3757</v>
      </c>
      <c r="G3461" s="213"/>
      <c r="H3461" s="217">
        <v>7.31</v>
      </c>
      <c r="I3461" s="218"/>
      <c r="J3461" s="213"/>
      <c r="K3461" s="213"/>
      <c r="L3461" s="219"/>
      <c r="M3461" s="220"/>
      <c r="N3461" s="221"/>
      <c r="O3461" s="221"/>
      <c r="P3461" s="221"/>
      <c r="Q3461" s="221"/>
      <c r="R3461" s="221"/>
      <c r="S3461" s="221"/>
      <c r="T3461" s="222"/>
      <c r="AT3461" s="223" t="s">
        <v>555</v>
      </c>
      <c r="AU3461" s="223" t="s">
        <v>87</v>
      </c>
      <c r="AV3461" s="13" t="s">
        <v>87</v>
      </c>
      <c r="AW3461" s="13" t="s">
        <v>32</v>
      </c>
      <c r="AX3461" s="13" t="s">
        <v>77</v>
      </c>
      <c r="AY3461" s="223" t="s">
        <v>209</v>
      </c>
    </row>
    <row r="3462" spans="2:51" s="15" customFormat="1">
      <c r="B3462" s="246"/>
      <c r="C3462" s="247"/>
      <c r="D3462" s="214" t="s">
        <v>555</v>
      </c>
      <c r="E3462" s="248" t="s">
        <v>1</v>
      </c>
      <c r="F3462" s="249" t="s">
        <v>3758</v>
      </c>
      <c r="G3462" s="247"/>
      <c r="H3462" s="248" t="s">
        <v>1</v>
      </c>
      <c r="I3462" s="250"/>
      <c r="J3462" s="247"/>
      <c r="K3462" s="247"/>
      <c r="L3462" s="251"/>
      <c r="M3462" s="252"/>
      <c r="N3462" s="253"/>
      <c r="O3462" s="253"/>
      <c r="P3462" s="253"/>
      <c r="Q3462" s="253"/>
      <c r="R3462" s="253"/>
      <c r="S3462" s="253"/>
      <c r="T3462" s="254"/>
      <c r="AT3462" s="255" t="s">
        <v>555</v>
      </c>
      <c r="AU3462" s="255" t="s">
        <v>87</v>
      </c>
      <c r="AV3462" s="15" t="s">
        <v>85</v>
      </c>
      <c r="AW3462" s="15" t="s">
        <v>32</v>
      </c>
      <c r="AX3462" s="15" t="s">
        <v>77</v>
      </c>
      <c r="AY3462" s="255" t="s">
        <v>209</v>
      </c>
    </row>
    <row r="3463" spans="2:51" s="13" customFormat="1">
      <c r="B3463" s="212"/>
      <c r="C3463" s="213"/>
      <c r="D3463" s="214" t="s">
        <v>555</v>
      </c>
      <c r="E3463" s="215" t="s">
        <v>1</v>
      </c>
      <c r="F3463" s="216" t="s">
        <v>2339</v>
      </c>
      <c r="G3463" s="213"/>
      <c r="H3463" s="217">
        <v>25.15</v>
      </c>
      <c r="I3463" s="218"/>
      <c r="J3463" s="213"/>
      <c r="K3463" s="213"/>
      <c r="L3463" s="219"/>
      <c r="M3463" s="220"/>
      <c r="N3463" s="221"/>
      <c r="O3463" s="221"/>
      <c r="P3463" s="221"/>
      <c r="Q3463" s="221"/>
      <c r="R3463" s="221"/>
      <c r="S3463" s="221"/>
      <c r="T3463" s="222"/>
      <c r="AT3463" s="223" t="s">
        <v>555</v>
      </c>
      <c r="AU3463" s="223" t="s">
        <v>87</v>
      </c>
      <c r="AV3463" s="13" t="s">
        <v>87</v>
      </c>
      <c r="AW3463" s="13" t="s">
        <v>32</v>
      </c>
      <c r="AX3463" s="13" t="s">
        <v>77</v>
      </c>
      <c r="AY3463" s="223" t="s">
        <v>209</v>
      </c>
    </row>
    <row r="3464" spans="2:51" s="15" customFormat="1">
      <c r="B3464" s="246"/>
      <c r="C3464" s="247"/>
      <c r="D3464" s="214" t="s">
        <v>555</v>
      </c>
      <c r="E3464" s="248" t="s">
        <v>1</v>
      </c>
      <c r="F3464" s="249" t="s">
        <v>3759</v>
      </c>
      <c r="G3464" s="247"/>
      <c r="H3464" s="248" t="s">
        <v>1</v>
      </c>
      <c r="I3464" s="250"/>
      <c r="J3464" s="247"/>
      <c r="K3464" s="247"/>
      <c r="L3464" s="251"/>
      <c r="M3464" s="252"/>
      <c r="N3464" s="253"/>
      <c r="O3464" s="253"/>
      <c r="P3464" s="253"/>
      <c r="Q3464" s="253"/>
      <c r="R3464" s="253"/>
      <c r="S3464" s="253"/>
      <c r="T3464" s="254"/>
      <c r="AT3464" s="255" t="s">
        <v>555</v>
      </c>
      <c r="AU3464" s="255" t="s">
        <v>87</v>
      </c>
      <c r="AV3464" s="15" t="s">
        <v>85</v>
      </c>
      <c r="AW3464" s="15" t="s">
        <v>32</v>
      </c>
      <c r="AX3464" s="15" t="s">
        <v>77</v>
      </c>
      <c r="AY3464" s="255" t="s">
        <v>209</v>
      </c>
    </row>
    <row r="3465" spans="2:51" s="13" customFormat="1">
      <c r="B3465" s="212"/>
      <c r="C3465" s="213"/>
      <c r="D3465" s="214" t="s">
        <v>555</v>
      </c>
      <c r="E3465" s="215" t="s">
        <v>1</v>
      </c>
      <c r="F3465" s="216" t="s">
        <v>3760</v>
      </c>
      <c r="G3465" s="213"/>
      <c r="H3465" s="217">
        <v>145.43</v>
      </c>
      <c r="I3465" s="218"/>
      <c r="J3465" s="213"/>
      <c r="K3465" s="213"/>
      <c r="L3465" s="219"/>
      <c r="M3465" s="220"/>
      <c r="N3465" s="221"/>
      <c r="O3465" s="221"/>
      <c r="P3465" s="221"/>
      <c r="Q3465" s="221"/>
      <c r="R3465" s="221"/>
      <c r="S3465" s="221"/>
      <c r="T3465" s="222"/>
      <c r="AT3465" s="223" t="s">
        <v>555</v>
      </c>
      <c r="AU3465" s="223" t="s">
        <v>87</v>
      </c>
      <c r="AV3465" s="13" t="s">
        <v>87</v>
      </c>
      <c r="AW3465" s="13" t="s">
        <v>32</v>
      </c>
      <c r="AX3465" s="13" t="s">
        <v>77</v>
      </c>
      <c r="AY3465" s="223" t="s">
        <v>209</v>
      </c>
    </row>
    <row r="3466" spans="2:51" s="15" customFormat="1">
      <c r="B3466" s="246"/>
      <c r="C3466" s="247"/>
      <c r="D3466" s="214" t="s">
        <v>555</v>
      </c>
      <c r="E3466" s="248" t="s">
        <v>1</v>
      </c>
      <c r="F3466" s="249" t="s">
        <v>3761</v>
      </c>
      <c r="G3466" s="247"/>
      <c r="H3466" s="248" t="s">
        <v>1</v>
      </c>
      <c r="I3466" s="250"/>
      <c r="J3466" s="247"/>
      <c r="K3466" s="247"/>
      <c r="L3466" s="251"/>
      <c r="M3466" s="252"/>
      <c r="N3466" s="253"/>
      <c r="O3466" s="253"/>
      <c r="P3466" s="253"/>
      <c r="Q3466" s="253"/>
      <c r="R3466" s="253"/>
      <c r="S3466" s="253"/>
      <c r="T3466" s="254"/>
      <c r="AT3466" s="255" t="s">
        <v>555</v>
      </c>
      <c r="AU3466" s="255" t="s">
        <v>87</v>
      </c>
      <c r="AV3466" s="15" t="s">
        <v>85</v>
      </c>
      <c r="AW3466" s="15" t="s">
        <v>32</v>
      </c>
      <c r="AX3466" s="15" t="s">
        <v>77</v>
      </c>
      <c r="AY3466" s="255" t="s">
        <v>209</v>
      </c>
    </row>
    <row r="3467" spans="2:51" s="13" customFormat="1">
      <c r="B3467" s="212"/>
      <c r="C3467" s="213"/>
      <c r="D3467" s="214" t="s">
        <v>555</v>
      </c>
      <c r="E3467" s="215" t="s">
        <v>1</v>
      </c>
      <c r="F3467" s="216" t="s">
        <v>2330</v>
      </c>
      <c r="G3467" s="213"/>
      <c r="H3467" s="217">
        <v>18.89</v>
      </c>
      <c r="I3467" s="218"/>
      <c r="J3467" s="213"/>
      <c r="K3467" s="213"/>
      <c r="L3467" s="219"/>
      <c r="M3467" s="220"/>
      <c r="N3467" s="221"/>
      <c r="O3467" s="221"/>
      <c r="P3467" s="221"/>
      <c r="Q3467" s="221"/>
      <c r="R3467" s="221"/>
      <c r="S3467" s="221"/>
      <c r="T3467" s="222"/>
      <c r="AT3467" s="223" t="s">
        <v>555</v>
      </c>
      <c r="AU3467" s="223" t="s">
        <v>87</v>
      </c>
      <c r="AV3467" s="13" t="s">
        <v>87</v>
      </c>
      <c r="AW3467" s="13" t="s">
        <v>32</v>
      </c>
      <c r="AX3467" s="13" t="s">
        <v>77</v>
      </c>
      <c r="AY3467" s="223" t="s">
        <v>209</v>
      </c>
    </row>
    <row r="3468" spans="2:51" s="15" customFormat="1">
      <c r="B3468" s="246"/>
      <c r="C3468" s="247"/>
      <c r="D3468" s="214" t="s">
        <v>555</v>
      </c>
      <c r="E3468" s="248" t="s">
        <v>1</v>
      </c>
      <c r="F3468" s="249" t="s">
        <v>3762</v>
      </c>
      <c r="G3468" s="247"/>
      <c r="H3468" s="248" t="s">
        <v>1</v>
      </c>
      <c r="I3468" s="250"/>
      <c r="J3468" s="247"/>
      <c r="K3468" s="247"/>
      <c r="L3468" s="251"/>
      <c r="M3468" s="252"/>
      <c r="N3468" s="253"/>
      <c r="O3468" s="253"/>
      <c r="P3468" s="253"/>
      <c r="Q3468" s="253"/>
      <c r="R3468" s="253"/>
      <c r="S3468" s="253"/>
      <c r="T3468" s="254"/>
      <c r="AT3468" s="255" t="s">
        <v>555</v>
      </c>
      <c r="AU3468" s="255" t="s">
        <v>87</v>
      </c>
      <c r="AV3468" s="15" t="s">
        <v>85</v>
      </c>
      <c r="AW3468" s="15" t="s">
        <v>32</v>
      </c>
      <c r="AX3468" s="15" t="s">
        <v>77</v>
      </c>
      <c r="AY3468" s="255" t="s">
        <v>209</v>
      </c>
    </row>
    <row r="3469" spans="2:51" s="13" customFormat="1">
      <c r="B3469" s="212"/>
      <c r="C3469" s="213"/>
      <c r="D3469" s="214" t="s">
        <v>555</v>
      </c>
      <c r="E3469" s="215" t="s">
        <v>1</v>
      </c>
      <c r="F3469" s="216" t="s">
        <v>2309</v>
      </c>
      <c r="G3469" s="213"/>
      <c r="H3469" s="217">
        <v>18.78</v>
      </c>
      <c r="I3469" s="218"/>
      <c r="J3469" s="213"/>
      <c r="K3469" s="213"/>
      <c r="L3469" s="219"/>
      <c r="M3469" s="220"/>
      <c r="N3469" s="221"/>
      <c r="O3469" s="221"/>
      <c r="P3469" s="221"/>
      <c r="Q3469" s="221"/>
      <c r="R3469" s="221"/>
      <c r="S3469" s="221"/>
      <c r="T3469" s="222"/>
      <c r="AT3469" s="223" t="s">
        <v>555</v>
      </c>
      <c r="AU3469" s="223" t="s">
        <v>87</v>
      </c>
      <c r="AV3469" s="13" t="s">
        <v>87</v>
      </c>
      <c r="AW3469" s="13" t="s">
        <v>32</v>
      </c>
      <c r="AX3469" s="13" t="s">
        <v>77</v>
      </c>
      <c r="AY3469" s="223" t="s">
        <v>209</v>
      </c>
    </row>
    <row r="3470" spans="2:51" s="15" customFormat="1">
      <c r="B3470" s="246"/>
      <c r="C3470" s="247"/>
      <c r="D3470" s="214" t="s">
        <v>555</v>
      </c>
      <c r="E3470" s="248" t="s">
        <v>1</v>
      </c>
      <c r="F3470" s="249" t="s">
        <v>3763</v>
      </c>
      <c r="G3470" s="247"/>
      <c r="H3470" s="248" t="s">
        <v>1</v>
      </c>
      <c r="I3470" s="250"/>
      <c r="J3470" s="247"/>
      <c r="K3470" s="247"/>
      <c r="L3470" s="251"/>
      <c r="M3470" s="252"/>
      <c r="N3470" s="253"/>
      <c r="O3470" s="253"/>
      <c r="P3470" s="253"/>
      <c r="Q3470" s="253"/>
      <c r="R3470" s="253"/>
      <c r="S3470" s="253"/>
      <c r="T3470" s="254"/>
      <c r="AT3470" s="255" t="s">
        <v>555</v>
      </c>
      <c r="AU3470" s="255" t="s">
        <v>87</v>
      </c>
      <c r="AV3470" s="15" t="s">
        <v>85</v>
      </c>
      <c r="AW3470" s="15" t="s">
        <v>32</v>
      </c>
      <c r="AX3470" s="15" t="s">
        <v>77</v>
      </c>
      <c r="AY3470" s="255" t="s">
        <v>209</v>
      </c>
    </row>
    <row r="3471" spans="2:51" s="13" customFormat="1">
      <c r="B3471" s="212"/>
      <c r="C3471" s="213"/>
      <c r="D3471" s="214" t="s">
        <v>555</v>
      </c>
      <c r="E3471" s="215" t="s">
        <v>1</v>
      </c>
      <c r="F3471" s="216" t="s">
        <v>3764</v>
      </c>
      <c r="G3471" s="213"/>
      <c r="H3471" s="217">
        <v>144.96</v>
      </c>
      <c r="I3471" s="218"/>
      <c r="J3471" s="213"/>
      <c r="K3471" s="213"/>
      <c r="L3471" s="219"/>
      <c r="M3471" s="220"/>
      <c r="N3471" s="221"/>
      <c r="O3471" s="221"/>
      <c r="P3471" s="221"/>
      <c r="Q3471" s="221"/>
      <c r="R3471" s="221"/>
      <c r="S3471" s="221"/>
      <c r="T3471" s="222"/>
      <c r="AT3471" s="223" t="s">
        <v>555</v>
      </c>
      <c r="AU3471" s="223" t="s">
        <v>87</v>
      </c>
      <c r="AV3471" s="13" t="s">
        <v>87</v>
      </c>
      <c r="AW3471" s="13" t="s">
        <v>32</v>
      </c>
      <c r="AX3471" s="13" t="s">
        <v>77</v>
      </c>
      <c r="AY3471" s="223" t="s">
        <v>209</v>
      </c>
    </row>
    <row r="3472" spans="2:51" s="15" customFormat="1">
      <c r="B3472" s="246"/>
      <c r="C3472" s="247"/>
      <c r="D3472" s="214" t="s">
        <v>555</v>
      </c>
      <c r="E3472" s="248" t="s">
        <v>1</v>
      </c>
      <c r="F3472" s="249" t="s">
        <v>3765</v>
      </c>
      <c r="G3472" s="247"/>
      <c r="H3472" s="248" t="s">
        <v>1</v>
      </c>
      <c r="I3472" s="250"/>
      <c r="J3472" s="247"/>
      <c r="K3472" s="247"/>
      <c r="L3472" s="251"/>
      <c r="M3472" s="252"/>
      <c r="N3472" s="253"/>
      <c r="O3472" s="253"/>
      <c r="P3472" s="253"/>
      <c r="Q3472" s="253"/>
      <c r="R3472" s="253"/>
      <c r="S3472" s="253"/>
      <c r="T3472" s="254"/>
      <c r="AT3472" s="255" t="s">
        <v>555</v>
      </c>
      <c r="AU3472" s="255" t="s">
        <v>87</v>
      </c>
      <c r="AV3472" s="15" t="s">
        <v>85</v>
      </c>
      <c r="AW3472" s="15" t="s">
        <v>32</v>
      </c>
      <c r="AX3472" s="15" t="s">
        <v>77</v>
      </c>
      <c r="AY3472" s="255" t="s">
        <v>209</v>
      </c>
    </row>
    <row r="3473" spans="1:65" s="13" customFormat="1">
      <c r="B3473" s="212"/>
      <c r="C3473" s="213"/>
      <c r="D3473" s="214" t="s">
        <v>555</v>
      </c>
      <c r="E3473" s="215" t="s">
        <v>1</v>
      </c>
      <c r="F3473" s="216" t="s">
        <v>2330</v>
      </c>
      <c r="G3473" s="213"/>
      <c r="H3473" s="217">
        <v>18.89</v>
      </c>
      <c r="I3473" s="218"/>
      <c r="J3473" s="213"/>
      <c r="K3473" s="213"/>
      <c r="L3473" s="219"/>
      <c r="M3473" s="220"/>
      <c r="N3473" s="221"/>
      <c r="O3473" s="221"/>
      <c r="P3473" s="221"/>
      <c r="Q3473" s="221"/>
      <c r="R3473" s="221"/>
      <c r="S3473" s="221"/>
      <c r="T3473" s="222"/>
      <c r="AT3473" s="223" t="s">
        <v>555</v>
      </c>
      <c r="AU3473" s="223" t="s">
        <v>87</v>
      </c>
      <c r="AV3473" s="13" t="s">
        <v>87</v>
      </c>
      <c r="AW3473" s="13" t="s">
        <v>32</v>
      </c>
      <c r="AX3473" s="13" t="s">
        <v>77</v>
      </c>
      <c r="AY3473" s="223" t="s">
        <v>209</v>
      </c>
    </row>
    <row r="3474" spans="1:65" s="15" customFormat="1">
      <c r="B3474" s="246"/>
      <c r="C3474" s="247"/>
      <c r="D3474" s="214" t="s">
        <v>555</v>
      </c>
      <c r="E3474" s="248" t="s">
        <v>1</v>
      </c>
      <c r="F3474" s="249" t="s">
        <v>3766</v>
      </c>
      <c r="G3474" s="247"/>
      <c r="H3474" s="248" t="s">
        <v>1</v>
      </c>
      <c r="I3474" s="250"/>
      <c r="J3474" s="247"/>
      <c r="K3474" s="247"/>
      <c r="L3474" s="251"/>
      <c r="M3474" s="252"/>
      <c r="N3474" s="253"/>
      <c r="O3474" s="253"/>
      <c r="P3474" s="253"/>
      <c r="Q3474" s="253"/>
      <c r="R3474" s="253"/>
      <c r="S3474" s="253"/>
      <c r="T3474" s="254"/>
      <c r="AT3474" s="255" t="s">
        <v>555</v>
      </c>
      <c r="AU3474" s="255" t="s">
        <v>87</v>
      </c>
      <c r="AV3474" s="15" t="s">
        <v>85</v>
      </c>
      <c r="AW3474" s="15" t="s">
        <v>32</v>
      </c>
      <c r="AX3474" s="15" t="s">
        <v>77</v>
      </c>
      <c r="AY3474" s="255" t="s">
        <v>209</v>
      </c>
    </row>
    <row r="3475" spans="1:65" s="13" customFormat="1">
      <c r="B3475" s="212"/>
      <c r="C3475" s="213"/>
      <c r="D3475" s="214" t="s">
        <v>555</v>
      </c>
      <c r="E3475" s="215" t="s">
        <v>1</v>
      </c>
      <c r="F3475" s="216" t="s">
        <v>2332</v>
      </c>
      <c r="G3475" s="213"/>
      <c r="H3475" s="217">
        <v>6.95</v>
      </c>
      <c r="I3475" s="218"/>
      <c r="J3475" s="213"/>
      <c r="K3475" s="213"/>
      <c r="L3475" s="219"/>
      <c r="M3475" s="220"/>
      <c r="N3475" s="221"/>
      <c r="O3475" s="221"/>
      <c r="P3475" s="221"/>
      <c r="Q3475" s="221"/>
      <c r="R3475" s="221"/>
      <c r="S3475" s="221"/>
      <c r="T3475" s="222"/>
      <c r="AT3475" s="223" t="s">
        <v>555</v>
      </c>
      <c r="AU3475" s="223" t="s">
        <v>87</v>
      </c>
      <c r="AV3475" s="13" t="s">
        <v>87</v>
      </c>
      <c r="AW3475" s="13" t="s">
        <v>32</v>
      </c>
      <c r="AX3475" s="13" t="s">
        <v>77</v>
      </c>
      <c r="AY3475" s="223" t="s">
        <v>209</v>
      </c>
    </row>
    <row r="3476" spans="1:65" s="15" customFormat="1">
      <c r="B3476" s="246"/>
      <c r="C3476" s="247"/>
      <c r="D3476" s="214" t="s">
        <v>555</v>
      </c>
      <c r="E3476" s="248" t="s">
        <v>1</v>
      </c>
      <c r="F3476" s="249" t="s">
        <v>3767</v>
      </c>
      <c r="G3476" s="247"/>
      <c r="H3476" s="248" t="s">
        <v>1</v>
      </c>
      <c r="I3476" s="250"/>
      <c r="J3476" s="247"/>
      <c r="K3476" s="247"/>
      <c r="L3476" s="251"/>
      <c r="M3476" s="252"/>
      <c r="N3476" s="253"/>
      <c r="O3476" s="253"/>
      <c r="P3476" s="253"/>
      <c r="Q3476" s="253"/>
      <c r="R3476" s="253"/>
      <c r="S3476" s="253"/>
      <c r="T3476" s="254"/>
      <c r="AT3476" s="255" t="s">
        <v>555</v>
      </c>
      <c r="AU3476" s="255" t="s">
        <v>87</v>
      </c>
      <c r="AV3476" s="15" t="s">
        <v>85</v>
      </c>
      <c r="AW3476" s="15" t="s">
        <v>32</v>
      </c>
      <c r="AX3476" s="15" t="s">
        <v>77</v>
      </c>
      <c r="AY3476" s="255" t="s">
        <v>209</v>
      </c>
    </row>
    <row r="3477" spans="1:65" s="13" customFormat="1">
      <c r="B3477" s="212"/>
      <c r="C3477" s="213"/>
      <c r="D3477" s="214" t="s">
        <v>555</v>
      </c>
      <c r="E3477" s="215" t="s">
        <v>1</v>
      </c>
      <c r="F3477" s="216" t="s">
        <v>2309</v>
      </c>
      <c r="G3477" s="213"/>
      <c r="H3477" s="217">
        <v>18.78</v>
      </c>
      <c r="I3477" s="218"/>
      <c r="J3477" s="213"/>
      <c r="K3477" s="213"/>
      <c r="L3477" s="219"/>
      <c r="M3477" s="220"/>
      <c r="N3477" s="221"/>
      <c r="O3477" s="221"/>
      <c r="P3477" s="221"/>
      <c r="Q3477" s="221"/>
      <c r="R3477" s="221"/>
      <c r="S3477" s="221"/>
      <c r="T3477" s="222"/>
      <c r="AT3477" s="223" t="s">
        <v>555</v>
      </c>
      <c r="AU3477" s="223" t="s">
        <v>87</v>
      </c>
      <c r="AV3477" s="13" t="s">
        <v>87</v>
      </c>
      <c r="AW3477" s="13" t="s">
        <v>32</v>
      </c>
      <c r="AX3477" s="13" t="s">
        <v>77</v>
      </c>
      <c r="AY3477" s="223" t="s">
        <v>209</v>
      </c>
    </row>
    <row r="3478" spans="1:65" s="15" customFormat="1">
      <c r="B3478" s="246"/>
      <c r="C3478" s="247"/>
      <c r="D3478" s="214" t="s">
        <v>555</v>
      </c>
      <c r="E3478" s="248" t="s">
        <v>1</v>
      </c>
      <c r="F3478" s="249" t="s">
        <v>3768</v>
      </c>
      <c r="G3478" s="247"/>
      <c r="H3478" s="248" t="s">
        <v>1</v>
      </c>
      <c r="I3478" s="250"/>
      <c r="J3478" s="247"/>
      <c r="K3478" s="247"/>
      <c r="L3478" s="251"/>
      <c r="M3478" s="252"/>
      <c r="N3478" s="253"/>
      <c r="O3478" s="253"/>
      <c r="P3478" s="253"/>
      <c r="Q3478" s="253"/>
      <c r="R3478" s="253"/>
      <c r="S3478" s="253"/>
      <c r="T3478" s="254"/>
      <c r="AT3478" s="255" t="s">
        <v>555</v>
      </c>
      <c r="AU3478" s="255" t="s">
        <v>87</v>
      </c>
      <c r="AV3478" s="15" t="s">
        <v>85</v>
      </c>
      <c r="AW3478" s="15" t="s">
        <v>32</v>
      </c>
      <c r="AX3478" s="15" t="s">
        <v>77</v>
      </c>
      <c r="AY3478" s="255" t="s">
        <v>209</v>
      </c>
    </row>
    <row r="3479" spans="1:65" s="13" customFormat="1">
      <c r="B3479" s="212"/>
      <c r="C3479" s="213"/>
      <c r="D3479" s="214" t="s">
        <v>555</v>
      </c>
      <c r="E3479" s="215" t="s">
        <v>1</v>
      </c>
      <c r="F3479" s="216" t="s">
        <v>2558</v>
      </c>
      <c r="G3479" s="213"/>
      <c r="H3479" s="217">
        <v>18.100000000000001</v>
      </c>
      <c r="I3479" s="218"/>
      <c r="J3479" s="213"/>
      <c r="K3479" s="213"/>
      <c r="L3479" s="219"/>
      <c r="M3479" s="220"/>
      <c r="N3479" s="221"/>
      <c r="O3479" s="221"/>
      <c r="P3479" s="221"/>
      <c r="Q3479" s="221"/>
      <c r="R3479" s="221"/>
      <c r="S3479" s="221"/>
      <c r="T3479" s="222"/>
      <c r="AT3479" s="223" t="s">
        <v>555</v>
      </c>
      <c r="AU3479" s="223" t="s">
        <v>87</v>
      </c>
      <c r="AV3479" s="13" t="s">
        <v>87</v>
      </c>
      <c r="AW3479" s="13" t="s">
        <v>32</v>
      </c>
      <c r="AX3479" s="13" t="s">
        <v>77</v>
      </c>
      <c r="AY3479" s="223" t="s">
        <v>209</v>
      </c>
    </row>
    <row r="3480" spans="1:65" s="14" customFormat="1">
      <c r="B3480" s="235"/>
      <c r="C3480" s="236"/>
      <c r="D3480" s="214" t="s">
        <v>555</v>
      </c>
      <c r="E3480" s="237" t="s">
        <v>1</v>
      </c>
      <c r="F3480" s="238" t="s">
        <v>645</v>
      </c>
      <c r="G3480" s="236"/>
      <c r="H3480" s="239">
        <v>1071.2199999999998</v>
      </c>
      <c r="I3480" s="240"/>
      <c r="J3480" s="236"/>
      <c r="K3480" s="236"/>
      <c r="L3480" s="241"/>
      <c r="M3480" s="242"/>
      <c r="N3480" s="243"/>
      <c r="O3480" s="243"/>
      <c r="P3480" s="243"/>
      <c r="Q3480" s="243"/>
      <c r="R3480" s="243"/>
      <c r="S3480" s="243"/>
      <c r="T3480" s="244"/>
      <c r="AT3480" s="245" t="s">
        <v>555</v>
      </c>
      <c r="AU3480" s="245" t="s">
        <v>87</v>
      </c>
      <c r="AV3480" s="14" t="s">
        <v>218</v>
      </c>
      <c r="AW3480" s="14" t="s">
        <v>32</v>
      </c>
      <c r="AX3480" s="14" t="s">
        <v>85</v>
      </c>
      <c r="AY3480" s="245" t="s">
        <v>209</v>
      </c>
    </row>
    <row r="3481" spans="1:65" s="2" customFormat="1" ht="44.25" customHeight="1">
      <c r="A3481" s="35"/>
      <c r="B3481" s="36"/>
      <c r="C3481" s="224" t="s">
        <v>3769</v>
      </c>
      <c r="D3481" s="224" t="s">
        <v>576</v>
      </c>
      <c r="E3481" s="225" t="s">
        <v>3770</v>
      </c>
      <c r="F3481" s="226" t="s">
        <v>3771</v>
      </c>
      <c r="G3481" s="227" t="s">
        <v>217</v>
      </c>
      <c r="H3481" s="228">
        <v>1285.4639999999999</v>
      </c>
      <c r="I3481" s="229"/>
      <c r="J3481" s="230">
        <f>ROUND(I3481*H3481,2)</f>
        <v>0</v>
      </c>
      <c r="K3481" s="231"/>
      <c r="L3481" s="232"/>
      <c r="M3481" s="233" t="s">
        <v>1</v>
      </c>
      <c r="N3481" s="234" t="s">
        <v>42</v>
      </c>
      <c r="O3481" s="72"/>
      <c r="P3481" s="203">
        <f>O3481*H3481</f>
        <v>0</v>
      </c>
      <c r="Q3481" s="203">
        <v>3.0599999999999998E-3</v>
      </c>
      <c r="R3481" s="203">
        <f>Q3481*H3481</f>
        <v>3.9335198399999998</v>
      </c>
      <c r="S3481" s="203">
        <v>0</v>
      </c>
      <c r="T3481" s="204">
        <f>S3481*H3481</f>
        <v>0</v>
      </c>
      <c r="U3481" s="35"/>
      <c r="V3481" s="35"/>
      <c r="W3481" s="35"/>
      <c r="X3481" s="35"/>
      <c r="Y3481" s="35"/>
      <c r="Z3481" s="35"/>
      <c r="AA3481" s="35"/>
      <c r="AB3481" s="35"/>
      <c r="AC3481" s="35"/>
      <c r="AD3481" s="35"/>
      <c r="AE3481" s="35"/>
      <c r="AR3481" s="205" t="s">
        <v>341</v>
      </c>
      <c r="AT3481" s="205" t="s">
        <v>576</v>
      </c>
      <c r="AU3481" s="205" t="s">
        <v>87</v>
      </c>
      <c r="AY3481" s="18" t="s">
        <v>209</v>
      </c>
      <c r="BE3481" s="206">
        <f>IF(N3481="základní",J3481,0)</f>
        <v>0</v>
      </c>
      <c r="BF3481" s="206">
        <f>IF(N3481="snížená",J3481,0)</f>
        <v>0</v>
      </c>
      <c r="BG3481" s="206">
        <f>IF(N3481="zákl. přenesená",J3481,0)</f>
        <v>0</v>
      </c>
      <c r="BH3481" s="206">
        <f>IF(N3481="sníž. přenesená",J3481,0)</f>
        <v>0</v>
      </c>
      <c r="BI3481" s="206">
        <f>IF(N3481="nulová",J3481,0)</f>
        <v>0</v>
      </c>
      <c r="BJ3481" s="18" t="s">
        <v>85</v>
      </c>
      <c r="BK3481" s="206">
        <f>ROUND(I3481*H3481,2)</f>
        <v>0</v>
      </c>
      <c r="BL3481" s="18" t="s">
        <v>276</v>
      </c>
      <c r="BM3481" s="205" t="s">
        <v>3772</v>
      </c>
    </row>
    <row r="3482" spans="1:65" s="2" customFormat="1" ht="19.5">
      <c r="A3482" s="35"/>
      <c r="B3482" s="36"/>
      <c r="C3482" s="37"/>
      <c r="D3482" s="214" t="s">
        <v>807</v>
      </c>
      <c r="E3482" s="37"/>
      <c r="F3482" s="256" t="s">
        <v>3773</v>
      </c>
      <c r="G3482" s="37"/>
      <c r="H3482" s="37"/>
      <c r="I3482" s="257"/>
      <c r="J3482" s="37"/>
      <c r="K3482" s="37"/>
      <c r="L3482" s="40"/>
      <c r="M3482" s="258"/>
      <c r="N3482" s="259"/>
      <c r="O3482" s="72"/>
      <c r="P3482" s="72"/>
      <c r="Q3482" s="72"/>
      <c r="R3482" s="72"/>
      <c r="S3482" s="72"/>
      <c r="T3482" s="73"/>
      <c r="U3482" s="35"/>
      <c r="V3482" s="35"/>
      <c r="W3482" s="35"/>
      <c r="X3482" s="35"/>
      <c r="Y3482" s="35"/>
      <c r="Z3482" s="35"/>
      <c r="AA3482" s="35"/>
      <c r="AB3482" s="35"/>
      <c r="AC3482" s="35"/>
      <c r="AD3482" s="35"/>
      <c r="AE3482" s="35"/>
      <c r="AT3482" s="18" t="s">
        <v>807</v>
      </c>
      <c r="AU3482" s="18" t="s">
        <v>87</v>
      </c>
    </row>
    <row r="3483" spans="1:65" s="13" customFormat="1">
      <c r="B3483" s="212"/>
      <c r="C3483" s="213"/>
      <c r="D3483" s="214" t="s">
        <v>555</v>
      </c>
      <c r="E3483" s="215" t="s">
        <v>1</v>
      </c>
      <c r="F3483" s="216" t="s">
        <v>3774</v>
      </c>
      <c r="G3483" s="213"/>
      <c r="H3483" s="217">
        <v>1285.4639999999999</v>
      </c>
      <c r="I3483" s="218"/>
      <c r="J3483" s="213"/>
      <c r="K3483" s="213"/>
      <c r="L3483" s="219"/>
      <c r="M3483" s="220"/>
      <c r="N3483" s="221"/>
      <c r="O3483" s="221"/>
      <c r="P3483" s="221"/>
      <c r="Q3483" s="221"/>
      <c r="R3483" s="221"/>
      <c r="S3483" s="221"/>
      <c r="T3483" s="222"/>
      <c r="AT3483" s="223" t="s">
        <v>555</v>
      </c>
      <c r="AU3483" s="223" t="s">
        <v>87</v>
      </c>
      <c r="AV3483" s="13" t="s">
        <v>87</v>
      </c>
      <c r="AW3483" s="13" t="s">
        <v>32</v>
      </c>
      <c r="AX3483" s="13" t="s">
        <v>85</v>
      </c>
      <c r="AY3483" s="223" t="s">
        <v>209</v>
      </c>
    </row>
    <row r="3484" spans="1:65" s="2" customFormat="1" ht="24.2" customHeight="1">
      <c r="A3484" s="35"/>
      <c r="B3484" s="36"/>
      <c r="C3484" s="193" t="s">
        <v>3775</v>
      </c>
      <c r="D3484" s="193" t="s">
        <v>214</v>
      </c>
      <c r="E3484" s="194" t="s">
        <v>3731</v>
      </c>
      <c r="F3484" s="195" t="s">
        <v>3732</v>
      </c>
      <c r="G3484" s="196" t="s">
        <v>217</v>
      </c>
      <c r="H3484" s="197">
        <v>1167.29</v>
      </c>
      <c r="I3484" s="198"/>
      <c r="J3484" s="199">
        <f>ROUND(I3484*H3484,2)</f>
        <v>0</v>
      </c>
      <c r="K3484" s="200"/>
      <c r="L3484" s="40"/>
      <c r="M3484" s="201" t="s">
        <v>1</v>
      </c>
      <c r="N3484" s="202" t="s">
        <v>42</v>
      </c>
      <c r="O3484" s="72"/>
      <c r="P3484" s="203">
        <f>O3484*H3484</f>
        <v>0</v>
      </c>
      <c r="Q3484" s="203">
        <v>4.0000000000000002E-4</v>
      </c>
      <c r="R3484" s="203">
        <f>Q3484*H3484</f>
        <v>0.466916</v>
      </c>
      <c r="S3484" s="203">
        <v>0</v>
      </c>
      <c r="T3484" s="204">
        <f>S3484*H3484</f>
        <v>0</v>
      </c>
      <c r="U3484" s="35"/>
      <c r="V3484" s="35"/>
      <c r="W3484" s="35"/>
      <c r="X3484" s="35"/>
      <c r="Y3484" s="35"/>
      <c r="Z3484" s="35"/>
      <c r="AA3484" s="35"/>
      <c r="AB3484" s="35"/>
      <c r="AC3484" s="35"/>
      <c r="AD3484" s="35"/>
      <c r="AE3484" s="35"/>
      <c r="AR3484" s="205" t="s">
        <v>276</v>
      </c>
      <c r="AT3484" s="205" t="s">
        <v>214</v>
      </c>
      <c r="AU3484" s="205" t="s">
        <v>87</v>
      </c>
      <c r="AY3484" s="18" t="s">
        <v>209</v>
      </c>
      <c r="BE3484" s="206">
        <f>IF(N3484="základní",J3484,0)</f>
        <v>0</v>
      </c>
      <c r="BF3484" s="206">
        <f>IF(N3484="snížená",J3484,0)</f>
        <v>0</v>
      </c>
      <c r="BG3484" s="206">
        <f>IF(N3484="zákl. přenesená",J3484,0)</f>
        <v>0</v>
      </c>
      <c r="BH3484" s="206">
        <f>IF(N3484="sníž. přenesená",J3484,0)</f>
        <v>0</v>
      </c>
      <c r="BI3484" s="206">
        <f>IF(N3484="nulová",J3484,0)</f>
        <v>0</v>
      </c>
      <c r="BJ3484" s="18" t="s">
        <v>85</v>
      </c>
      <c r="BK3484" s="206">
        <f>ROUND(I3484*H3484,2)</f>
        <v>0</v>
      </c>
      <c r="BL3484" s="18" t="s">
        <v>276</v>
      </c>
      <c r="BM3484" s="205" t="s">
        <v>3776</v>
      </c>
    </row>
    <row r="3485" spans="1:65" s="15" customFormat="1">
      <c r="B3485" s="246"/>
      <c r="C3485" s="247"/>
      <c r="D3485" s="214" t="s">
        <v>555</v>
      </c>
      <c r="E3485" s="248" t="s">
        <v>1</v>
      </c>
      <c r="F3485" s="249" t="s">
        <v>3777</v>
      </c>
      <c r="G3485" s="247"/>
      <c r="H3485" s="248" t="s">
        <v>1</v>
      </c>
      <c r="I3485" s="250"/>
      <c r="J3485" s="247"/>
      <c r="K3485" s="247"/>
      <c r="L3485" s="251"/>
      <c r="M3485" s="252"/>
      <c r="N3485" s="253"/>
      <c r="O3485" s="253"/>
      <c r="P3485" s="253"/>
      <c r="Q3485" s="253"/>
      <c r="R3485" s="253"/>
      <c r="S3485" s="253"/>
      <c r="T3485" s="254"/>
      <c r="AT3485" s="255" t="s">
        <v>555</v>
      </c>
      <c r="AU3485" s="255" t="s">
        <v>87</v>
      </c>
      <c r="AV3485" s="15" t="s">
        <v>85</v>
      </c>
      <c r="AW3485" s="15" t="s">
        <v>32</v>
      </c>
      <c r="AX3485" s="15" t="s">
        <v>77</v>
      </c>
      <c r="AY3485" s="255" t="s">
        <v>209</v>
      </c>
    </row>
    <row r="3486" spans="1:65" s="13" customFormat="1">
      <c r="B3486" s="212"/>
      <c r="C3486" s="213"/>
      <c r="D3486" s="214" t="s">
        <v>555</v>
      </c>
      <c r="E3486" s="215" t="s">
        <v>1</v>
      </c>
      <c r="F3486" s="216" t="s">
        <v>2082</v>
      </c>
      <c r="G3486" s="213"/>
      <c r="H3486" s="217">
        <v>19.47</v>
      </c>
      <c r="I3486" s="218"/>
      <c r="J3486" s="213"/>
      <c r="K3486" s="213"/>
      <c r="L3486" s="219"/>
      <c r="M3486" s="220"/>
      <c r="N3486" s="221"/>
      <c r="O3486" s="221"/>
      <c r="P3486" s="221"/>
      <c r="Q3486" s="221"/>
      <c r="R3486" s="221"/>
      <c r="S3486" s="221"/>
      <c r="T3486" s="222"/>
      <c r="AT3486" s="223" t="s">
        <v>555</v>
      </c>
      <c r="AU3486" s="223" t="s">
        <v>87</v>
      </c>
      <c r="AV3486" s="13" t="s">
        <v>87</v>
      </c>
      <c r="AW3486" s="13" t="s">
        <v>32</v>
      </c>
      <c r="AX3486" s="13" t="s">
        <v>77</v>
      </c>
      <c r="AY3486" s="223" t="s">
        <v>209</v>
      </c>
    </row>
    <row r="3487" spans="1:65" s="15" customFormat="1">
      <c r="B3487" s="246"/>
      <c r="C3487" s="247"/>
      <c r="D3487" s="214" t="s">
        <v>555</v>
      </c>
      <c r="E3487" s="248" t="s">
        <v>1</v>
      </c>
      <c r="F3487" s="249" t="s">
        <v>3778</v>
      </c>
      <c r="G3487" s="247"/>
      <c r="H3487" s="248" t="s">
        <v>1</v>
      </c>
      <c r="I3487" s="250"/>
      <c r="J3487" s="247"/>
      <c r="K3487" s="247"/>
      <c r="L3487" s="251"/>
      <c r="M3487" s="252"/>
      <c r="N3487" s="253"/>
      <c r="O3487" s="253"/>
      <c r="P3487" s="253"/>
      <c r="Q3487" s="253"/>
      <c r="R3487" s="253"/>
      <c r="S3487" s="253"/>
      <c r="T3487" s="254"/>
      <c r="AT3487" s="255" t="s">
        <v>555</v>
      </c>
      <c r="AU3487" s="255" t="s">
        <v>87</v>
      </c>
      <c r="AV3487" s="15" t="s">
        <v>85</v>
      </c>
      <c r="AW3487" s="15" t="s">
        <v>32</v>
      </c>
      <c r="AX3487" s="15" t="s">
        <v>77</v>
      </c>
      <c r="AY3487" s="255" t="s">
        <v>209</v>
      </c>
    </row>
    <row r="3488" spans="1:65" s="13" customFormat="1">
      <c r="B3488" s="212"/>
      <c r="C3488" s="213"/>
      <c r="D3488" s="214" t="s">
        <v>555</v>
      </c>
      <c r="E3488" s="215" t="s">
        <v>1</v>
      </c>
      <c r="F3488" s="216" t="s">
        <v>2084</v>
      </c>
      <c r="G3488" s="213"/>
      <c r="H3488" s="217">
        <v>19.760000000000002</v>
      </c>
      <c r="I3488" s="218"/>
      <c r="J3488" s="213"/>
      <c r="K3488" s="213"/>
      <c r="L3488" s="219"/>
      <c r="M3488" s="220"/>
      <c r="N3488" s="221"/>
      <c r="O3488" s="221"/>
      <c r="P3488" s="221"/>
      <c r="Q3488" s="221"/>
      <c r="R3488" s="221"/>
      <c r="S3488" s="221"/>
      <c r="T3488" s="222"/>
      <c r="AT3488" s="223" t="s">
        <v>555</v>
      </c>
      <c r="AU3488" s="223" t="s">
        <v>87</v>
      </c>
      <c r="AV3488" s="13" t="s">
        <v>87</v>
      </c>
      <c r="AW3488" s="13" t="s">
        <v>32</v>
      </c>
      <c r="AX3488" s="13" t="s">
        <v>77</v>
      </c>
      <c r="AY3488" s="223" t="s">
        <v>209</v>
      </c>
    </row>
    <row r="3489" spans="2:51" s="15" customFormat="1">
      <c r="B3489" s="246"/>
      <c r="C3489" s="247"/>
      <c r="D3489" s="214" t="s">
        <v>555</v>
      </c>
      <c r="E3489" s="248" t="s">
        <v>1</v>
      </c>
      <c r="F3489" s="249" t="s">
        <v>3779</v>
      </c>
      <c r="G3489" s="247"/>
      <c r="H3489" s="248" t="s">
        <v>1</v>
      </c>
      <c r="I3489" s="250"/>
      <c r="J3489" s="247"/>
      <c r="K3489" s="247"/>
      <c r="L3489" s="251"/>
      <c r="M3489" s="252"/>
      <c r="N3489" s="253"/>
      <c r="O3489" s="253"/>
      <c r="P3489" s="253"/>
      <c r="Q3489" s="253"/>
      <c r="R3489" s="253"/>
      <c r="S3489" s="253"/>
      <c r="T3489" s="254"/>
      <c r="AT3489" s="255" t="s">
        <v>555</v>
      </c>
      <c r="AU3489" s="255" t="s">
        <v>87</v>
      </c>
      <c r="AV3489" s="15" t="s">
        <v>85</v>
      </c>
      <c r="AW3489" s="15" t="s">
        <v>32</v>
      </c>
      <c r="AX3489" s="15" t="s">
        <v>77</v>
      </c>
      <c r="AY3489" s="255" t="s">
        <v>209</v>
      </c>
    </row>
    <row r="3490" spans="2:51" s="13" customFormat="1">
      <c r="B3490" s="212"/>
      <c r="C3490" s="213"/>
      <c r="D3490" s="214" t="s">
        <v>555</v>
      </c>
      <c r="E3490" s="215" t="s">
        <v>1</v>
      </c>
      <c r="F3490" s="216" t="s">
        <v>3780</v>
      </c>
      <c r="G3490" s="213"/>
      <c r="H3490" s="217">
        <v>29.61</v>
      </c>
      <c r="I3490" s="218"/>
      <c r="J3490" s="213"/>
      <c r="K3490" s="213"/>
      <c r="L3490" s="219"/>
      <c r="M3490" s="220"/>
      <c r="N3490" s="221"/>
      <c r="O3490" s="221"/>
      <c r="P3490" s="221"/>
      <c r="Q3490" s="221"/>
      <c r="R3490" s="221"/>
      <c r="S3490" s="221"/>
      <c r="T3490" s="222"/>
      <c r="AT3490" s="223" t="s">
        <v>555</v>
      </c>
      <c r="AU3490" s="223" t="s">
        <v>87</v>
      </c>
      <c r="AV3490" s="13" t="s">
        <v>87</v>
      </c>
      <c r="AW3490" s="13" t="s">
        <v>32</v>
      </c>
      <c r="AX3490" s="13" t="s">
        <v>77</v>
      </c>
      <c r="AY3490" s="223" t="s">
        <v>209</v>
      </c>
    </row>
    <row r="3491" spans="2:51" s="15" customFormat="1">
      <c r="B3491" s="246"/>
      <c r="C3491" s="247"/>
      <c r="D3491" s="214" t="s">
        <v>555</v>
      </c>
      <c r="E3491" s="248" t="s">
        <v>1</v>
      </c>
      <c r="F3491" s="249" t="s">
        <v>3781</v>
      </c>
      <c r="G3491" s="247"/>
      <c r="H3491" s="248" t="s">
        <v>1</v>
      </c>
      <c r="I3491" s="250"/>
      <c r="J3491" s="247"/>
      <c r="K3491" s="247"/>
      <c r="L3491" s="251"/>
      <c r="M3491" s="252"/>
      <c r="N3491" s="253"/>
      <c r="O3491" s="253"/>
      <c r="P3491" s="253"/>
      <c r="Q3491" s="253"/>
      <c r="R3491" s="253"/>
      <c r="S3491" s="253"/>
      <c r="T3491" s="254"/>
      <c r="AT3491" s="255" t="s">
        <v>555</v>
      </c>
      <c r="AU3491" s="255" t="s">
        <v>87</v>
      </c>
      <c r="AV3491" s="15" t="s">
        <v>85</v>
      </c>
      <c r="AW3491" s="15" t="s">
        <v>32</v>
      </c>
      <c r="AX3491" s="15" t="s">
        <v>77</v>
      </c>
      <c r="AY3491" s="255" t="s">
        <v>209</v>
      </c>
    </row>
    <row r="3492" spans="2:51" s="13" customFormat="1">
      <c r="B3492" s="212"/>
      <c r="C3492" s="213"/>
      <c r="D3492" s="214" t="s">
        <v>555</v>
      </c>
      <c r="E3492" s="215" t="s">
        <v>1</v>
      </c>
      <c r="F3492" s="216" t="s">
        <v>3782</v>
      </c>
      <c r="G3492" s="213"/>
      <c r="H3492" s="217">
        <v>27.21</v>
      </c>
      <c r="I3492" s="218"/>
      <c r="J3492" s="213"/>
      <c r="K3492" s="213"/>
      <c r="L3492" s="219"/>
      <c r="M3492" s="220"/>
      <c r="N3492" s="221"/>
      <c r="O3492" s="221"/>
      <c r="P3492" s="221"/>
      <c r="Q3492" s="221"/>
      <c r="R3492" s="221"/>
      <c r="S3492" s="221"/>
      <c r="T3492" s="222"/>
      <c r="AT3492" s="223" t="s">
        <v>555</v>
      </c>
      <c r="AU3492" s="223" t="s">
        <v>87</v>
      </c>
      <c r="AV3492" s="13" t="s">
        <v>87</v>
      </c>
      <c r="AW3492" s="13" t="s">
        <v>32</v>
      </c>
      <c r="AX3492" s="13" t="s">
        <v>77</v>
      </c>
      <c r="AY3492" s="223" t="s">
        <v>209</v>
      </c>
    </row>
    <row r="3493" spans="2:51" s="15" customFormat="1">
      <c r="B3493" s="246"/>
      <c r="C3493" s="247"/>
      <c r="D3493" s="214" t="s">
        <v>555</v>
      </c>
      <c r="E3493" s="248" t="s">
        <v>1</v>
      </c>
      <c r="F3493" s="249" t="s">
        <v>3783</v>
      </c>
      <c r="G3493" s="247"/>
      <c r="H3493" s="248" t="s">
        <v>1</v>
      </c>
      <c r="I3493" s="250"/>
      <c r="J3493" s="247"/>
      <c r="K3493" s="247"/>
      <c r="L3493" s="251"/>
      <c r="M3493" s="252"/>
      <c r="N3493" s="253"/>
      <c r="O3493" s="253"/>
      <c r="P3493" s="253"/>
      <c r="Q3493" s="253"/>
      <c r="R3493" s="253"/>
      <c r="S3493" s="253"/>
      <c r="T3493" s="254"/>
      <c r="AT3493" s="255" t="s">
        <v>555</v>
      </c>
      <c r="AU3493" s="255" t="s">
        <v>87</v>
      </c>
      <c r="AV3493" s="15" t="s">
        <v>85</v>
      </c>
      <c r="AW3493" s="15" t="s">
        <v>32</v>
      </c>
      <c r="AX3493" s="15" t="s">
        <v>77</v>
      </c>
      <c r="AY3493" s="255" t="s">
        <v>209</v>
      </c>
    </row>
    <row r="3494" spans="2:51" s="13" customFormat="1">
      <c r="B3494" s="212"/>
      <c r="C3494" s="213"/>
      <c r="D3494" s="214" t="s">
        <v>555</v>
      </c>
      <c r="E3494" s="215" t="s">
        <v>1</v>
      </c>
      <c r="F3494" s="216" t="s">
        <v>3784</v>
      </c>
      <c r="G3494" s="213"/>
      <c r="H3494" s="217">
        <v>32.380000000000003</v>
      </c>
      <c r="I3494" s="218"/>
      <c r="J3494" s="213"/>
      <c r="K3494" s="213"/>
      <c r="L3494" s="219"/>
      <c r="M3494" s="220"/>
      <c r="N3494" s="221"/>
      <c r="O3494" s="221"/>
      <c r="P3494" s="221"/>
      <c r="Q3494" s="221"/>
      <c r="R3494" s="221"/>
      <c r="S3494" s="221"/>
      <c r="T3494" s="222"/>
      <c r="AT3494" s="223" t="s">
        <v>555</v>
      </c>
      <c r="AU3494" s="223" t="s">
        <v>87</v>
      </c>
      <c r="AV3494" s="13" t="s">
        <v>87</v>
      </c>
      <c r="AW3494" s="13" t="s">
        <v>32</v>
      </c>
      <c r="AX3494" s="13" t="s">
        <v>77</v>
      </c>
      <c r="AY3494" s="223" t="s">
        <v>209</v>
      </c>
    </row>
    <row r="3495" spans="2:51" s="15" customFormat="1">
      <c r="B3495" s="246"/>
      <c r="C3495" s="247"/>
      <c r="D3495" s="214" t="s">
        <v>555</v>
      </c>
      <c r="E3495" s="248" t="s">
        <v>1</v>
      </c>
      <c r="F3495" s="249" t="s">
        <v>3785</v>
      </c>
      <c r="G3495" s="247"/>
      <c r="H3495" s="248" t="s">
        <v>1</v>
      </c>
      <c r="I3495" s="250"/>
      <c r="J3495" s="247"/>
      <c r="K3495" s="247"/>
      <c r="L3495" s="251"/>
      <c r="M3495" s="252"/>
      <c r="N3495" s="253"/>
      <c r="O3495" s="253"/>
      <c r="P3495" s="253"/>
      <c r="Q3495" s="253"/>
      <c r="R3495" s="253"/>
      <c r="S3495" s="253"/>
      <c r="T3495" s="254"/>
      <c r="AT3495" s="255" t="s">
        <v>555</v>
      </c>
      <c r="AU3495" s="255" t="s">
        <v>87</v>
      </c>
      <c r="AV3495" s="15" t="s">
        <v>85</v>
      </c>
      <c r="AW3495" s="15" t="s">
        <v>32</v>
      </c>
      <c r="AX3495" s="15" t="s">
        <v>77</v>
      </c>
      <c r="AY3495" s="255" t="s">
        <v>209</v>
      </c>
    </row>
    <row r="3496" spans="2:51" s="13" customFormat="1">
      <c r="B3496" s="212"/>
      <c r="C3496" s="213"/>
      <c r="D3496" s="214" t="s">
        <v>555</v>
      </c>
      <c r="E3496" s="215" t="s">
        <v>1</v>
      </c>
      <c r="F3496" s="216" t="s">
        <v>3786</v>
      </c>
      <c r="G3496" s="213"/>
      <c r="H3496" s="217">
        <v>22.89</v>
      </c>
      <c r="I3496" s="218"/>
      <c r="J3496" s="213"/>
      <c r="K3496" s="213"/>
      <c r="L3496" s="219"/>
      <c r="M3496" s="220"/>
      <c r="N3496" s="221"/>
      <c r="O3496" s="221"/>
      <c r="P3496" s="221"/>
      <c r="Q3496" s="221"/>
      <c r="R3496" s="221"/>
      <c r="S3496" s="221"/>
      <c r="T3496" s="222"/>
      <c r="AT3496" s="223" t="s">
        <v>555</v>
      </c>
      <c r="AU3496" s="223" t="s">
        <v>87</v>
      </c>
      <c r="AV3496" s="13" t="s">
        <v>87</v>
      </c>
      <c r="AW3496" s="13" t="s">
        <v>32</v>
      </c>
      <c r="AX3496" s="13" t="s">
        <v>77</v>
      </c>
      <c r="AY3496" s="223" t="s">
        <v>209</v>
      </c>
    </row>
    <row r="3497" spans="2:51" s="15" customFormat="1">
      <c r="B3497" s="246"/>
      <c r="C3497" s="247"/>
      <c r="D3497" s="214" t="s">
        <v>555</v>
      </c>
      <c r="E3497" s="248" t="s">
        <v>1</v>
      </c>
      <c r="F3497" s="249" t="s">
        <v>3787</v>
      </c>
      <c r="G3497" s="247"/>
      <c r="H3497" s="248" t="s">
        <v>1</v>
      </c>
      <c r="I3497" s="250"/>
      <c r="J3497" s="247"/>
      <c r="K3497" s="247"/>
      <c r="L3497" s="251"/>
      <c r="M3497" s="252"/>
      <c r="N3497" s="253"/>
      <c r="O3497" s="253"/>
      <c r="P3497" s="253"/>
      <c r="Q3497" s="253"/>
      <c r="R3497" s="253"/>
      <c r="S3497" s="253"/>
      <c r="T3497" s="254"/>
      <c r="AT3497" s="255" t="s">
        <v>555</v>
      </c>
      <c r="AU3497" s="255" t="s">
        <v>87</v>
      </c>
      <c r="AV3497" s="15" t="s">
        <v>85</v>
      </c>
      <c r="AW3497" s="15" t="s">
        <v>32</v>
      </c>
      <c r="AX3497" s="15" t="s">
        <v>77</v>
      </c>
      <c r="AY3497" s="255" t="s">
        <v>209</v>
      </c>
    </row>
    <row r="3498" spans="2:51" s="13" customFormat="1">
      <c r="B3498" s="212"/>
      <c r="C3498" s="213"/>
      <c r="D3498" s="214" t="s">
        <v>555</v>
      </c>
      <c r="E3498" s="215" t="s">
        <v>1</v>
      </c>
      <c r="F3498" s="216" t="s">
        <v>2100</v>
      </c>
      <c r="G3498" s="213"/>
      <c r="H3498" s="217">
        <v>16.57</v>
      </c>
      <c r="I3498" s="218"/>
      <c r="J3498" s="213"/>
      <c r="K3498" s="213"/>
      <c r="L3498" s="219"/>
      <c r="M3498" s="220"/>
      <c r="N3498" s="221"/>
      <c r="O3498" s="221"/>
      <c r="P3498" s="221"/>
      <c r="Q3498" s="221"/>
      <c r="R3498" s="221"/>
      <c r="S3498" s="221"/>
      <c r="T3498" s="222"/>
      <c r="AT3498" s="223" t="s">
        <v>555</v>
      </c>
      <c r="AU3498" s="223" t="s">
        <v>87</v>
      </c>
      <c r="AV3498" s="13" t="s">
        <v>87</v>
      </c>
      <c r="AW3498" s="13" t="s">
        <v>32</v>
      </c>
      <c r="AX3498" s="13" t="s">
        <v>77</v>
      </c>
      <c r="AY3498" s="223" t="s">
        <v>209</v>
      </c>
    </row>
    <row r="3499" spans="2:51" s="15" customFormat="1">
      <c r="B3499" s="246"/>
      <c r="C3499" s="247"/>
      <c r="D3499" s="214" t="s">
        <v>555</v>
      </c>
      <c r="E3499" s="248" t="s">
        <v>1</v>
      </c>
      <c r="F3499" s="249" t="s">
        <v>3788</v>
      </c>
      <c r="G3499" s="247"/>
      <c r="H3499" s="248" t="s">
        <v>1</v>
      </c>
      <c r="I3499" s="250"/>
      <c r="J3499" s="247"/>
      <c r="K3499" s="247"/>
      <c r="L3499" s="251"/>
      <c r="M3499" s="252"/>
      <c r="N3499" s="253"/>
      <c r="O3499" s="253"/>
      <c r="P3499" s="253"/>
      <c r="Q3499" s="253"/>
      <c r="R3499" s="253"/>
      <c r="S3499" s="253"/>
      <c r="T3499" s="254"/>
      <c r="AT3499" s="255" t="s">
        <v>555</v>
      </c>
      <c r="AU3499" s="255" t="s">
        <v>87</v>
      </c>
      <c r="AV3499" s="15" t="s">
        <v>85</v>
      </c>
      <c r="AW3499" s="15" t="s">
        <v>32</v>
      </c>
      <c r="AX3499" s="15" t="s">
        <v>77</v>
      </c>
      <c r="AY3499" s="255" t="s">
        <v>209</v>
      </c>
    </row>
    <row r="3500" spans="2:51" s="13" customFormat="1">
      <c r="B3500" s="212"/>
      <c r="C3500" s="213"/>
      <c r="D3500" s="214" t="s">
        <v>555</v>
      </c>
      <c r="E3500" s="215" t="s">
        <v>1</v>
      </c>
      <c r="F3500" s="216" t="s">
        <v>2102</v>
      </c>
      <c r="G3500" s="213"/>
      <c r="H3500" s="217">
        <v>29.48</v>
      </c>
      <c r="I3500" s="218"/>
      <c r="J3500" s="213"/>
      <c r="K3500" s="213"/>
      <c r="L3500" s="219"/>
      <c r="M3500" s="220"/>
      <c r="N3500" s="221"/>
      <c r="O3500" s="221"/>
      <c r="P3500" s="221"/>
      <c r="Q3500" s="221"/>
      <c r="R3500" s="221"/>
      <c r="S3500" s="221"/>
      <c r="T3500" s="222"/>
      <c r="AT3500" s="223" t="s">
        <v>555</v>
      </c>
      <c r="AU3500" s="223" t="s">
        <v>87</v>
      </c>
      <c r="AV3500" s="13" t="s">
        <v>87</v>
      </c>
      <c r="AW3500" s="13" t="s">
        <v>32</v>
      </c>
      <c r="AX3500" s="13" t="s">
        <v>77</v>
      </c>
      <c r="AY3500" s="223" t="s">
        <v>209</v>
      </c>
    </row>
    <row r="3501" spans="2:51" s="15" customFormat="1">
      <c r="B3501" s="246"/>
      <c r="C3501" s="247"/>
      <c r="D3501" s="214" t="s">
        <v>555</v>
      </c>
      <c r="E3501" s="248" t="s">
        <v>1</v>
      </c>
      <c r="F3501" s="249" t="s">
        <v>3789</v>
      </c>
      <c r="G3501" s="247"/>
      <c r="H3501" s="248" t="s">
        <v>1</v>
      </c>
      <c r="I3501" s="250"/>
      <c r="J3501" s="247"/>
      <c r="K3501" s="247"/>
      <c r="L3501" s="251"/>
      <c r="M3501" s="252"/>
      <c r="N3501" s="253"/>
      <c r="O3501" s="253"/>
      <c r="P3501" s="253"/>
      <c r="Q3501" s="253"/>
      <c r="R3501" s="253"/>
      <c r="S3501" s="253"/>
      <c r="T3501" s="254"/>
      <c r="AT3501" s="255" t="s">
        <v>555</v>
      </c>
      <c r="AU3501" s="255" t="s">
        <v>87</v>
      </c>
      <c r="AV3501" s="15" t="s">
        <v>85</v>
      </c>
      <c r="AW3501" s="15" t="s">
        <v>32</v>
      </c>
      <c r="AX3501" s="15" t="s">
        <v>77</v>
      </c>
      <c r="AY3501" s="255" t="s">
        <v>209</v>
      </c>
    </row>
    <row r="3502" spans="2:51" s="13" customFormat="1">
      <c r="B3502" s="212"/>
      <c r="C3502" s="213"/>
      <c r="D3502" s="214" t="s">
        <v>555</v>
      </c>
      <c r="E3502" s="215" t="s">
        <v>1</v>
      </c>
      <c r="F3502" s="216" t="s">
        <v>1445</v>
      </c>
      <c r="G3502" s="213"/>
      <c r="H3502" s="217">
        <v>1.44</v>
      </c>
      <c r="I3502" s="218"/>
      <c r="J3502" s="213"/>
      <c r="K3502" s="213"/>
      <c r="L3502" s="219"/>
      <c r="M3502" s="220"/>
      <c r="N3502" s="221"/>
      <c r="O3502" s="221"/>
      <c r="P3502" s="221"/>
      <c r="Q3502" s="221"/>
      <c r="R3502" s="221"/>
      <c r="S3502" s="221"/>
      <c r="T3502" s="222"/>
      <c r="AT3502" s="223" t="s">
        <v>555</v>
      </c>
      <c r="AU3502" s="223" t="s">
        <v>87</v>
      </c>
      <c r="AV3502" s="13" t="s">
        <v>87</v>
      </c>
      <c r="AW3502" s="13" t="s">
        <v>32</v>
      </c>
      <c r="AX3502" s="13" t="s">
        <v>77</v>
      </c>
      <c r="AY3502" s="223" t="s">
        <v>209</v>
      </c>
    </row>
    <row r="3503" spans="2:51" s="15" customFormat="1">
      <c r="B3503" s="246"/>
      <c r="C3503" s="247"/>
      <c r="D3503" s="214" t="s">
        <v>555</v>
      </c>
      <c r="E3503" s="248" t="s">
        <v>1</v>
      </c>
      <c r="F3503" s="249" t="s">
        <v>3790</v>
      </c>
      <c r="G3503" s="247"/>
      <c r="H3503" s="248" t="s">
        <v>1</v>
      </c>
      <c r="I3503" s="250"/>
      <c r="J3503" s="247"/>
      <c r="K3503" s="247"/>
      <c r="L3503" s="251"/>
      <c r="M3503" s="252"/>
      <c r="N3503" s="253"/>
      <c r="O3503" s="253"/>
      <c r="P3503" s="253"/>
      <c r="Q3503" s="253"/>
      <c r="R3503" s="253"/>
      <c r="S3503" s="253"/>
      <c r="T3503" s="254"/>
      <c r="AT3503" s="255" t="s">
        <v>555</v>
      </c>
      <c r="AU3503" s="255" t="s">
        <v>87</v>
      </c>
      <c r="AV3503" s="15" t="s">
        <v>85</v>
      </c>
      <c r="AW3503" s="15" t="s">
        <v>32</v>
      </c>
      <c r="AX3503" s="15" t="s">
        <v>77</v>
      </c>
      <c r="AY3503" s="255" t="s">
        <v>209</v>
      </c>
    </row>
    <row r="3504" spans="2:51" s="13" customFormat="1">
      <c r="B3504" s="212"/>
      <c r="C3504" s="213"/>
      <c r="D3504" s="214" t="s">
        <v>555</v>
      </c>
      <c r="E3504" s="215" t="s">
        <v>1</v>
      </c>
      <c r="F3504" s="216" t="s">
        <v>2105</v>
      </c>
      <c r="G3504" s="213"/>
      <c r="H3504" s="217">
        <v>27.71</v>
      </c>
      <c r="I3504" s="218"/>
      <c r="J3504" s="213"/>
      <c r="K3504" s="213"/>
      <c r="L3504" s="219"/>
      <c r="M3504" s="220"/>
      <c r="N3504" s="221"/>
      <c r="O3504" s="221"/>
      <c r="P3504" s="221"/>
      <c r="Q3504" s="221"/>
      <c r="R3504" s="221"/>
      <c r="S3504" s="221"/>
      <c r="T3504" s="222"/>
      <c r="AT3504" s="223" t="s">
        <v>555</v>
      </c>
      <c r="AU3504" s="223" t="s">
        <v>87</v>
      </c>
      <c r="AV3504" s="13" t="s">
        <v>87</v>
      </c>
      <c r="AW3504" s="13" t="s">
        <v>32</v>
      </c>
      <c r="AX3504" s="13" t="s">
        <v>77</v>
      </c>
      <c r="AY3504" s="223" t="s">
        <v>209</v>
      </c>
    </row>
    <row r="3505" spans="2:51" s="15" customFormat="1">
      <c r="B3505" s="246"/>
      <c r="C3505" s="247"/>
      <c r="D3505" s="214" t="s">
        <v>555</v>
      </c>
      <c r="E3505" s="248" t="s">
        <v>1</v>
      </c>
      <c r="F3505" s="249" t="s">
        <v>3791</v>
      </c>
      <c r="G3505" s="247"/>
      <c r="H3505" s="248" t="s">
        <v>1</v>
      </c>
      <c r="I3505" s="250"/>
      <c r="J3505" s="247"/>
      <c r="K3505" s="247"/>
      <c r="L3505" s="251"/>
      <c r="M3505" s="252"/>
      <c r="N3505" s="253"/>
      <c r="O3505" s="253"/>
      <c r="P3505" s="253"/>
      <c r="Q3505" s="253"/>
      <c r="R3505" s="253"/>
      <c r="S3505" s="253"/>
      <c r="T3505" s="254"/>
      <c r="AT3505" s="255" t="s">
        <v>555</v>
      </c>
      <c r="AU3505" s="255" t="s">
        <v>87</v>
      </c>
      <c r="AV3505" s="15" t="s">
        <v>85</v>
      </c>
      <c r="AW3505" s="15" t="s">
        <v>32</v>
      </c>
      <c r="AX3505" s="15" t="s">
        <v>77</v>
      </c>
      <c r="AY3505" s="255" t="s">
        <v>209</v>
      </c>
    </row>
    <row r="3506" spans="2:51" s="13" customFormat="1">
      <c r="B3506" s="212"/>
      <c r="C3506" s="213"/>
      <c r="D3506" s="214" t="s">
        <v>555</v>
      </c>
      <c r="E3506" s="215" t="s">
        <v>1</v>
      </c>
      <c r="F3506" s="216" t="s">
        <v>1445</v>
      </c>
      <c r="G3506" s="213"/>
      <c r="H3506" s="217">
        <v>1.44</v>
      </c>
      <c r="I3506" s="218"/>
      <c r="J3506" s="213"/>
      <c r="K3506" s="213"/>
      <c r="L3506" s="219"/>
      <c r="M3506" s="220"/>
      <c r="N3506" s="221"/>
      <c r="O3506" s="221"/>
      <c r="P3506" s="221"/>
      <c r="Q3506" s="221"/>
      <c r="R3506" s="221"/>
      <c r="S3506" s="221"/>
      <c r="T3506" s="222"/>
      <c r="AT3506" s="223" t="s">
        <v>555</v>
      </c>
      <c r="AU3506" s="223" t="s">
        <v>87</v>
      </c>
      <c r="AV3506" s="13" t="s">
        <v>87</v>
      </c>
      <c r="AW3506" s="13" t="s">
        <v>32</v>
      </c>
      <c r="AX3506" s="13" t="s">
        <v>77</v>
      </c>
      <c r="AY3506" s="223" t="s">
        <v>209</v>
      </c>
    </row>
    <row r="3507" spans="2:51" s="15" customFormat="1">
      <c r="B3507" s="246"/>
      <c r="C3507" s="247"/>
      <c r="D3507" s="214" t="s">
        <v>555</v>
      </c>
      <c r="E3507" s="248" t="s">
        <v>1</v>
      </c>
      <c r="F3507" s="249" t="s">
        <v>3792</v>
      </c>
      <c r="G3507" s="247"/>
      <c r="H3507" s="248" t="s">
        <v>1</v>
      </c>
      <c r="I3507" s="250"/>
      <c r="J3507" s="247"/>
      <c r="K3507" s="247"/>
      <c r="L3507" s="251"/>
      <c r="M3507" s="252"/>
      <c r="N3507" s="253"/>
      <c r="O3507" s="253"/>
      <c r="P3507" s="253"/>
      <c r="Q3507" s="253"/>
      <c r="R3507" s="253"/>
      <c r="S3507" s="253"/>
      <c r="T3507" s="254"/>
      <c r="AT3507" s="255" t="s">
        <v>555</v>
      </c>
      <c r="AU3507" s="255" t="s">
        <v>87</v>
      </c>
      <c r="AV3507" s="15" t="s">
        <v>85</v>
      </c>
      <c r="AW3507" s="15" t="s">
        <v>32</v>
      </c>
      <c r="AX3507" s="15" t="s">
        <v>77</v>
      </c>
      <c r="AY3507" s="255" t="s">
        <v>209</v>
      </c>
    </row>
    <row r="3508" spans="2:51" s="13" customFormat="1">
      <c r="B3508" s="212"/>
      <c r="C3508" s="213"/>
      <c r="D3508" s="214" t="s">
        <v>555</v>
      </c>
      <c r="E3508" s="215" t="s">
        <v>1</v>
      </c>
      <c r="F3508" s="216" t="s">
        <v>2108</v>
      </c>
      <c r="G3508" s="213"/>
      <c r="H3508" s="217">
        <v>27.73</v>
      </c>
      <c r="I3508" s="218"/>
      <c r="J3508" s="213"/>
      <c r="K3508" s="213"/>
      <c r="L3508" s="219"/>
      <c r="M3508" s="220"/>
      <c r="N3508" s="221"/>
      <c r="O3508" s="221"/>
      <c r="P3508" s="221"/>
      <c r="Q3508" s="221"/>
      <c r="R3508" s="221"/>
      <c r="S3508" s="221"/>
      <c r="T3508" s="222"/>
      <c r="AT3508" s="223" t="s">
        <v>555</v>
      </c>
      <c r="AU3508" s="223" t="s">
        <v>87</v>
      </c>
      <c r="AV3508" s="13" t="s">
        <v>87</v>
      </c>
      <c r="AW3508" s="13" t="s">
        <v>32</v>
      </c>
      <c r="AX3508" s="13" t="s">
        <v>77</v>
      </c>
      <c r="AY3508" s="223" t="s">
        <v>209</v>
      </c>
    </row>
    <row r="3509" spans="2:51" s="15" customFormat="1">
      <c r="B3509" s="246"/>
      <c r="C3509" s="247"/>
      <c r="D3509" s="214" t="s">
        <v>555</v>
      </c>
      <c r="E3509" s="248" t="s">
        <v>1</v>
      </c>
      <c r="F3509" s="249" t="s">
        <v>3793</v>
      </c>
      <c r="G3509" s="247"/>
      <c r="H3509" s="248" t="s">
        <v>1</v>
      </c>
      <c r="I3509" s="250"/>
      <c r="J3509" s="247"/>
      <c r="K3509" s="247"/>
      <c r="L3509" s="251"/>
      <c r="M3509" s="252"/>
      <c r="N3509" s="253"/>
      <c r="O3509" s="253"/>
      <c r="P3509" s="253"/>
      <c r="Q3509" s="253"/>
      <c r="R3509" s="253"/>
      <c r="S3509" s="253"/>
      <c r="T3509" s="254"/>
      <c r="AT3509" s="255" t="s">
        <v>555</v>
      </c>
      <c r="AU3509" s="255" t="s">
        <v>87</v>
      </c>
      <c r="AV3509" s="15" t="s">
        <v>85</v>
      </c>
      <c r="AW3509" s="15" t="s">
        <v>32</v>
      </c>
      <c r="AX3509" s="15" t="s">
        <v>77</v>
      </c>
      <c r="AY3509" s="255" t="s">
        <v>209</v>
      </c>
    </row>
    <row r="3510" spans="2:51" s="13" customFormat="1">
      <c r="B3510" s="212"/>
      <c r="C3510" s="213"/>
      <c r="D3510" s="214" t="s">
        <v>555</v>
      </c>
      <c r="E3510" s="215" t="s">
        <v>1</v>
      </c>
      <c r="F3510" s="216" t="s">
        <v>1445</v>
      </c>
      <c r="G3510" s="213"/>
      <c r="H3510" s="217">
        <v>1.44</v>
      </c>
      <c r="I3510" s="218"/>
      <c r="J3510" s="213"/>
      <c r="K3510" s="213"/>
      <c r="L3510" s="219"/>
      <c r="M3510" s="220"/>
      <c r="N3510" s="221"/>
      <c r="O3510" s="221"/>
      <c r="P3510" s="221"/>
      <c r="Q3510" s="221"/>
      <c r="R3510" s="221"/>
      <c r="S3510" s="221"/>
      <c r="T3510" s="222"/>
      <c r="AT3510" s="223" t="s">
        <v>555</v>
      </c>
      <c r="AU3510" s="223" t="s">
        <v>87</v>
      </c>
      <c r="AV3510" s="13" t="s">
        <v>87</v>
      </c>
      <c r="AW3510" s="13" t="s">
        <v>32</v>
      </c>
      <c r="AX3510" s="13" t="s">
        <v>77</v>
      </c>
      <c r="AY3510" s="223" t="s">
        <v>209</v>
      </c>
    </row>
    <row r="3511" spans="2:51" s="15" customFormat="1">
      <c r="B3511" s="246"/>
      <c r="C3511" s="247"/>
      <c r="D3511" s="214" t="s">
        <v>555</v>
      </c>
      <c r="E3511" s="248" t="s">
        <v>1</v>
      </c>
      <c r="F3511" s="249" t="s">
        <v>3794</v>
      </c>
      <c r="G3511" s="247"/>
      <c r="H3511" s="248" t="s">
        <v>1</v>
      </c>
      <c r="I3511" s="250"/>
      <c r="J3511" s="247"/>
      <c r="K3511" s="247"/>
      <c r="L3511" s="251"/>
      <c r="M3511" s="252"/>
      <c r="N3511" s="253"/>
      <c r="O3511" s="253"/>
      <c r="P3511" s="253"/>
      <c r="Q3511" s="253"/>
      <c r="R3511" s="253"/>
      <c r="S3511" s="253"/>
      <c r="T3511" s="254"/>
      <c r="AT3511" s="255" t="s">
        <v>555</v>
      </c>
      <c r="AU3511" s="255" t="s">
        <v>87</v>
      </c>
      <c r="AV3511" s="15" t="s">
        <v>85</v>
      </c>
      <c r="AW3511" s="15" t="s">
        <v>32</v>
      </c>
      <c r="AX3511" s="15" t="s">
        <v>77</v>
      </c>
      <c r="AY3511" s="255" t="s">
        <v>209</v>
      </c>
    </row>
    <row r="3512" spans="2:51" s="13" customFormat="1">
      <c r="B3512" s="212"/>
      <c r="C3512" s="213"/>
      <c r="D3512" s="214" t="s">
        <v>555</v>
      </c>
      <c r="E3512" s="215" t="s">
        <v>1</v>
      </c>
      <c r="F3512" s="216" t="s">
        <v>2108</v>
      </c>
      <c r="G3512" s="213"/>
      <c r="H3512" s="217">
        <v>27.73</v>
      </c>
      <c r="I3512" s="218"/>
      <c r="J3512" s="213"/>
      <c r="K3512" s="213"/>
      <c r="L3512" s="219"/>
      <c r="M3512" s="220"/>
      <c r="N3512" s="221"/>
      <c r="O3512" s="221"/>
      <c r="P3512" s="221"/>
      <c r="Q3512" s="221"/>
      <c r="R3512" s="221"/>
      <c r="S3512" s="221"/>
      <c r="T3512" s="222"/>
      <c r="AT3512" s="223" t="s">
        <v>555</v>
      </c>
      <c r="AU3512" s="223" t="s">
        <v>87</v>
      </c>
      <c r="AV3512" s="13" t="s">
        <v>87</v>
      </c>
      <c r="AW3512" s="13" t="s">
        <v>32</v>
      </c>
      <c r="AX3512" s="13" t="s">
        <v>77</v>
      </c>
      <c r="AY3512" s="223" t="s">
        <v>209</v>
      </c>
    </row>
    <row r="3513" spans="2:51" s="15" customFormat="1">
      <c r="B3513" s="246"/>
      <c r="C3513" s="247"/>
      <c r="D3513" s="214" t="s">
        <v>555</v>
      </c>
      <c r="E3513" s="248" t="s">
        <v>1</v>
      </c>
      <c r="F3513" s="249" t="s">
        <v>3795</v>
      </c>
      <c r="G3513" s="247"/>
      <c r="H3513" s="248" t="s">
        <v>1</v>
      </c>
      <c r="I3513" s="250"/>
      <c r="J3513" s="247"/>
      <c r="K3513" s="247"/>
      <c r="L3513" s="251"/>
      <c r="M3513" s="252"/>
      <c r="N3513" s="253"/>
      <c r="O3513" s="253"/>
      <c r="P3513" s="253"/>
      <c r="Q3513" s="253"/>
      <c r="R3513" s="253"/>
      <c r="S3513" s="253"/>
      <c r="T3513" s="254"/>
      <c r="AT3513" s="255" t="s">
        <v>555</v>
      </c>
      <c r="AU3513" s="255" t="s">
        <v>87</v>
      </c>
      <c r="AV3513" s="15" t="s">
        <v>85</v>
      </c>
      <c r="AW3513" s="15" t="s">
        <v>32</v>
      </c>
      <c r="AX3513" s="15" t="s">
        <v>77</v>
      </c>
      <c r="AY3513" s="255" t="s">
        <v>209</v>
      </c>
    </row>
    <row r="3514" spans="2:51" s="13" customFormat="1">
      <c r="B3514" s="212"/>
      <c r="C3514" s="213"/>
      <c r="D3514" s="214" t="s">
        <v>555</v>
      </c>
      <c r="E3514" s="215" t="s">
        <v>1</v>
      </c>
      <c r="F3514" s="216" t="s">
        <v>2112</v>
      </c>
      <c r="G3514" s="213"/>
      <c r="H3514" s="217">
        <v>1.39</v>
      </c>
      <c r="I3514" s="218"/>
      <c r="J3514" s="213"/>
      <c r="K3514" s="213"/>
      <c r="L3514" s="219"/>
      <c r="M3514" s="220"/>
      <c r="N3514" s="221"/>
      <c r="O3514" s="221"/>
      <c r="P3514" s="221"/>
      <c r="Q3514" s="221"/>
      <c r="R3514" s="221"/>
      <c r="S3514" s="221"/>
      <c r="T3514" s="222"/>
      <c r="AT3514" s="223" t="s">
        <v>555</v>
      </c>
      <c r="AU3514" s="223" t="s">
        <v>87</v>
      </c>
      <c r="AV3514" s="13" t="s">
        <v>87</v>
      </c>
      <c r="AW3514" s="13" t="s">
        <v>32</v>
      </c>
      <c r="AX3514" s="13" t="s">
        <v>77</v>
      </c>
      <c r="AY3514" s="223" t="s">
        <v>209</v>
      </c>
    </row>
    <row r="3515" spans="2:51" s="15" customFormat="1">
      <c r="B3515" s="246"/>
      <c r="C3515" s="247"/>
      <c r="D3515" s="214" t="s">
        <v>555</v>
      </c>
      <c r="E3515" s="248" t="s">
        <v>1</v>
      </c>
      <c r="F3515" s="249" t="s">
        <v>3796</v>
      </c>
      <c r="G3515" s="247"/>
      <c r="H3515" s="248" t="s">
        <v>1</v>
      </c>
      <c r="I3515" s="250"/>
      <c r="J3515" s="247"/>
      <c r="K3515" s="247"/>
      <c r="L3515" s="251"/>
      <c r="M3515" s="252"/>
      <c r="N3515" s="253"/>
      <c r="O3515" s="253"/>
      <c r="P3515" s="253"/>
      <c r="Q3515" s="253"/>
      <c r="R3515" s="253"/>
      <c r="S3515" s="253"/>
      <c r="T3515" s="254"/>
      <c r="AT3515" s="255" t="s">
        <v>555</v>
      </c>
      <c r="AU3515" s="255" t="s">
        <v>87</v>
      </c>
      <c r="AV3515" s="15" t="s">
        <v>85</v>
      </c>
      <c r="AW3515" s="15" t="s">
        <v>32</v>
      </c>
      <c r="AX3515" s="15" t="s">
        <v>77</v>
      </c>
      <c r="AY3515" s="255" t="s">
        <v>209</v>
      </c>
    </row>
    <row r="3516" spans="2:51" s="13" customFormat="1">
      <c r="B3516" s="212"/>
      <c r="C3516" s="213"/>
      <c r="D3516" s="214" t="s">
        <v>555</v>
      </c>
      <c r="E3516" s="215" t="s">
        <v>1</v>
      </c>
      <c r="F3516" s="216" t="s">
        <v>2114</v>
      </c>
      <c r="G3516" s="213"/>
      <c r="H3516" s="217">
        <v>27.8</v>
      </c>
      <c r="I3516" s="218"/>
      <c r="J3516" s="213"/>
      <c r="K3516" s="213"/>
      <c r="L3516" s="219"/>
      <c r="M3516" s="220"/>
      <c r="N3516" s="221"/>
      <c r="O3516" s="221"/>
      <c r="P3516" s="221"/>
      <c r="Q3516" s="221"/>
      <c r="R3516" s="221"/>
      <c r="S3516" s="221"/>
      <c r="T3516" s="222"/>
      <c r="AT3516" s="223" t="s">
        <v>555</v>
      </c>
      <c r="AU3516" s="223" t="s">
        <v>87</v>
      </c>
      <c r="AV3516" s="13" t="s">
        <v>87</v>
      </c>
      <c r="AW3516" s="13" t="s">
        <v>32</v>
      </c>
      <c r="AX3516" s="13" t="s">
        <v>77</v>
      </c>
      <c r="AY3516" s="223" t="s">
        <v>209</v>
      </c>
    </row>
    <row r="3517" spans="2:51" s="15" customFormat="1">
      <c r="B3517" s="246"/>
      <c r="C3517" s="247"/>
      <c r="D3517" s="214" t="s">
        <v>555</v>
      </c>
      <c r="E3517" s="248" t="s">
        <v>1</v>
      </c>
      <c r="F3517" s="249" t="s">
        <v>3797</v>
      </c>
      <c r="G3517" s="247"/>
      <c r="H3517" s="248" t="s">
        <v>1</v>
      </c>
      <c r="I3517" s="250"/>
      <c r="J3517" s="247"/>
      <c r="K3517" s="247"/>
      <c r="L3517" s="251"/>
      <c r="M3517" s="252"/>
      <c r="N3517" s="253"/>
      <c r="O3517" s="253"/>
      <c r="P3517" s="253"/>
      <c r="Q3517" s="253"/>
      <c r="R3517" s="253"/>
      <c r="S3517" s="253"/>
      <c r="T3517" s="254"/>
      <c r="AT3517" s="255" t="s">
        <v>555</v>
      </c>
      <c r="AU3517" s="255" t="s">
        <v>87</v>
      </c>
      <c r="AV3517" s="15" t="s">
        <v>85</v>
      </c>
      <c r="AW3517" s="15" t="s">
        <v>32</v>
      </c>
      <c r="AX3517" s="15" t="s">
        <v>77</v>
      </c>
      <c r="AY3517" s="255" t="s">
        <v>209</v>
      </c>
    </row>
    <row r="3518" spans="2:51" s="13" customFormat="1">
      <c r="B3518" s="212"/>
      <c r="C3518" s="213"/>
      <c r="D3518" s="214" t="s">
        <v>555</v>
      </c>
      <c r="E3518" s="215" t="s">
        <v>1</v>
      </c>
      <c r="F3518" s="216" t="s">
        <v>1445</v>
      </c>
      <c r="G3518" s="213"/>
      <c r="H3518" s="217">
        <v>1.44</v>
      </c>
      <c r="I3518" s="218"/>
      <c r="J3518" s="213"/>
      <c r="K3518" s="213"/>
      <c r="L3518" s="219"/>
      <c r="M3518" s="220"/>
      <c r="N3518" s="221"/>
      <c r="O3518" s="221"/>
      <c r="P3518" s="221"/>
      <c r="Q3518" s="221"/>
      <c r="R3518" s="221"/>
      <c r="S3518" s="221"/>
      <c r="T3518" s="222"/>
      <c r="AT3518" s="223" t="s">
        <v>555</v>
      </c>
      <c r="AU3518" s="223" t="s">
        <v>87</v>
      </c>
      <c r="AV3518" s="13" t="s">
        <v>87</v>
      </c>
      <c r="AW3518" s="13" t="s">
        <v>32</v>
      </c>
      <c r="AX3518" s="13" t="s">
        <v>77</v>
      </c>
      <c r="AY3518" s="223" t="s">
        <v>209</v>
      </c>
    </row>
    <row r="3519" spans="2:51" s="15" customFormat="1">
      <c r="B3519" s="246"/>
      <c r="C3519" s="247"/>
      <c r="D3519" s="214" t="s">
        <v>555</v>
      </c>
      <c r="E3519" s="248" t="s">
        <v>1</v>
      </c>
      <c r="F3519" s="249" t="s">
        <v>3798</v>
      </c>
      <c r="G3519" s="247"/>
      <c r="H3519" s="248" t="s">
        <v>1</v>
      </c>
      <c r="I3519" s="250"/>
      <c r="J3519" s="247"/>
      <c r="K3519" s="247"/>
      <c r="L3519" s="251"/>
      <c r="M3519" s="252"/>
      <c r="N3519" s="253"/>
      <c r="O3519" s="253"/>
      <c r="P3519" s="253"/>
      <c r="Q3519" s="253"/>
      <c r="R3519" s="253"/>
      <c r="S3519" s="253"/>
      <c r="T3519" s="254"/>
      <c r="AT3519" s="255" t="s">
        <v>555</v>
      </c>
      <c r="AU3519" s="255" t="s">
        <v>87</v>
      </c>
      <c r="AV3519" s="15" t="s">
        <v>85</v>
      </c>
      <c r="AW3519" s="15" t="s">
        <v>32</v>
      </c>
      <c r="AX3519" s="15" t="s">
        <v>77</v>
      </c>
      <c r="AY3519" s="255" t="s">
        <v>209</v>
      </c>
    </row>
    <row r="3520" spans="2:51" s="13" customFormat="1">
      <c r="B3520" s="212"/>
      <c r="C3520" s="213"/>
      <c r="D3520" s="214" t="s">
        <v>555</v>
      </c>
      <c r="E3520" s="215" t="s">
        <v>1</v>
      </c>
      <c r="F3520" s="216" t="s">
        <v>2117</v>
      </c>
      <c r="G3520" s="213"/>
      <c r="H3520" s="217">
        <v>29.9</v>
      </c>
      <c r="I3520" s="218"/>
      <c r="J3520" s="213"/>
      <c r="K3520" s="213"/>
      <c r="L3520" s="219"/>
      <c r="M3520" s="220"/>
      <c r="N3520" s="221"/>
      <c r="O3520" s="221"/>
      <c r="P3520" s="221"/>
      <c r="Q3520" s="221"/>
      <c r="R3520" s="221"/>
      <c r="S3520" s="221"/>
      <c r="T3520" s="222"/>
      <c r="AT3520" s="223" t="s">
        <v>555</v>
      </c>
      <c r="AU3520" s="223" t="s">
        <v>87</v>
      </c>
      <c r="AV3520" s="13" t="s">
        <v>87</v>
      </c>
      <c r="AW3520" s="13" t="s">
        <v>32</v>
      </c>
      <c r="AX3520" s="13" t="s">
        <v>77</v>
      </c>
      <c r="AY3520" s="223" t="s">
        <v>209</v>
      </c>
    </row>
    <row r="3521" spans="2:51" s="15" customFormat="1">
      <c r="B3521" s="246"/>
      <c r="C3521" s="247"/>
      <c r="D3521" s="214" t="s">
        <v>555</v>
      </c>
      <c r="E3521" s="248" t="s">
        <v>1</v>
      </c>
      <c r="F3521" s="249" t="s">
        <v>3799</v>
      </c>
      <c r="G3521" s="247"/>
      <c r="H3521" s="248" t="s">
        <v>1</v>
      </c>
      <c r="I3521" s="250"/>
      <c r="J3521" s="247"/>
      <c r="K3521" s="247"/>
      <c r="L3521" s="251"/>
      <c r="M3521" s="252"/>
      <c r="N3521" s="253"/>
      <c r="O3521" s="253"/>
      <c r="P3521" s="253"/>
      <c r="Q3521" s="253"/>
      <c r="R3521" s="253"/>
      <c r="S3521" s="253"/>
      <c r="T3521" s="254"/>
      <c r="AT3521" s="255" t="s">
        <v>555</v>
      </c>
      <c r="AU3521" s="255" t="s">
        <v>87</v>
      </c>
      <c r="AV3521" s="15" t="s">
        <v>85</v>
      </c>
      <c r="AW3521" s="15" t="s">
        <v>32</v>
      </c>
      <c r="AX3521" s="15" t="s">
        <v>77</v>
      </c>
      <c r="AY3521" s="255" t="s">
        <v>209</v>
      </c>
    </row>
    <row r="3522" spans="2:51" s="13" customFormat="1">
      <c r="B3522" s="212"/>
      <c r="C3522" s="213"/>
      <c r="D3522" s="214" t="s">
        <v>555</v>
      </c>
      <c r="E3522" s="215" t="s">
        <v>1</v>
      </c>
      <c r="F3522" s="216" t="s">
        <v>1445</v>
      </c>
      <c r="G3522" s="213"/>
      <c r="H3522" s="217">
        <v>1.44</v>
      </c>
      <c r="I3522" s="218"/>
      <c r="J3522" s="213"/>
      <c r="K3522" s="213"/>
      <c r="L3522" s="219"/>
      <c r="M3522" s="220"/>
      <c r="N3522" s="221"/>
      <c r="O3522" s="221"/>
      <c r="P3522" s="221"/>
      <c r="Q3522" s="221"/>
      <c r="R3522" s="221"/>
      <c r="S3522" s="221"/>
      <c r="T3522" s="222"/>
      <c r="AT3522" s="223" t="s">
        <v>555</v>
      </c>
      <c r="AU3522" s="223" t="s">
        <v>87</v>
      </c>
      <c r="AV3522" s="13" t="s">
        <v>87</v>
      </c>
      <c r="AW3522" s="13" t="s">
        <v>32</v>
      </c>
      <c r="AX3522" s="13" t="s">
        <v>77</v>
      </c>
      <c r="AY3522" s="223" t="s">
        <v>209</v>
      </c>
    </row>
    <row r="3523" spans="2:51" s="15" customFormat="1">
      <c r="B3523" s="246"/>
      <c r="C3523" s="247"/>
      <c r="D3523" s="214" t="s">
        <v>555</v>
      </c>
      <c r="E3523" s="248" t="s">
        <v>1</v>
      </c>
      <c r="F3523" s="249" t="s">
        <v>3800</v>
      </c>
      <c r="G3523" s="247"/>
      <c r="H3523" s="248" t="s">
        <v>1</v>
      </c>
      <c r="I3523" s="250"/>
      <c r="J3523" s="247"/>
      <c r="K3523" s="247"/>
      <c r="L3523" s="251"/>
      <c r="M3523" s="252"/>
      <c r="N3523" s="253"/>
      <c r="O3523" s="253"/>
      <c r="P3523" s="253"/>
      <c r="Q3523" s="253"/>
      <c r="R3523" s="253"/>
      <c r="S3523" s="253"/>
      <c r="T3523" s="254"/>
      <c r="AT3523" s="255" t="s">
        <v>555</v>
      </c>
      <c r="AU3523" s="255" t="s">
        <v>87</v>
      </c>
      <c r="AV3523" s="15" t="s">
        <v>85</v>
      </c>
      <c r="AW3523" s="15" t="s">
        <v>32</v>
      </c>
      <c r="AX3523" s="15" t="s">
        <v>77</v>
      </c>
      <c r="AY3523" s="255" t="s">
        <v>209</v>
      </c>
    </row>
    <row r="3524" spans="2:51" s="13" customFormat="1">
      <c r="B3524" s="212"/>
      <c r="C3524" s="213"/>
      <c r="D3524" s="214" t="s">
        <v>555</v>
      </c>
      <c r="E3524" s="215" t="s">
        <v>1</v>
      </c>
      <c r="F3524" s="216" t="s">
        <v>3801</v>
      </c>
      <c r="G3524" s="213"/>
      <c r="H3524" s="217">
        <v>21.57</v>
      </c>
      <c r="I3524" s="218"/>
      <c r="J3524" s="213"/>
      <c r="K3524" s="213"/>
      <c r="L3524" s="219"/>
      <c r="M3524" s="220"/>
      <c r="N3524" s="221"/>
      <c r="O3524" s="221"/>
      <c r="P3524" s="221"/>
      <c r="Q3524" s="221"/>
      <c r="R3524" s="221"/>
      <c r="S3524" s="221"/>
      <c r="T3524" s="222"/>
      <c r="AT3524" s="223" t="s">
        <v>555</v>
      </c>
      <c r="AU3524" s="223" t="s">
        <v>87</v>
      </c>
      <c r="AV3524" s="13" t="s">
        <v>87</v>
      </c>
      <c r="AW3524" s="13" t="s">
        <v>32</v>
      </c>
      <c r="AX3524" s="13" t="s">
        <v>77</v>
      </c>
      <c r="AY3524" s="223" t="s">
        <v>209</v>
      </c>
    </row>
    <row r="3525" spans="2:51" s="15" customFormat="1">
      <c r="B3525" s="246"/>
      <c r="C3525" s="247"/>
      <c r="D3525" s="214" t="s">
        <v>555</v>
      </c>
      <c r="E3525" s="248" t="s">
        <v>1</v>
      </c>
      <c r="F3525" s="249" t="s">
        <v>3802</v>
      </c>
      <c r="G3525" s="247"/>
      <c r="H3525" s="248" t="s">
        <v>1</v>
      </c>
      <c r="I3525" s="250"/>
      <c r="J3525" s="247"/>
      <c r="K3525" s="247"/>
      <c r="L3525" s="251"/>
      <c r="M3525" s="252"/>
      <c r="N3525" s="253"/>
      <c r="O3525" s="253"/>
      <c r="P3525" s="253"/>
      <c r="Q3525" s="253"/>
      <c r="R3525" s="253"/>
      <c r="S3525" s="253"/>
      <c r="T3525" s="254"/>
      <c r="AT3525" s="255" t="s">
        <v>555</v>
      </c>
      <c r="AU3525" s="255" t="s">
        <v>87</v>
      </c>
      <c r="AV3525" s="15" t="s">
        <v>85</v>
      </c>
      <c r="AW3525" s="15" t="s">
        <v>32</v>
      </c>
      <c r="AX3525" s="15" t="s">
        <v>77</v>
      </c>
      <c r="AY3525" s="255" t="s">
        <v>209</v>
      </c>
    </row>
    <row r="3526" spans="2:51" s="13" customFormat="1">
      <c r="B3526" s="212"/>
      <c r="C3526" s="213"/>
      <c r="D3526" s="214" t="s">
        <v>555</v>
      </c>
      <c r="E3526" s="215" t="s">
        <v>1</v>
      </c>
      <c r="F3526" s="216" t="s">
        <v>2294</v>
      </c>
      <c r="G3526" s="213"/>
      <c r="H3526" s="217">
        <v>18.98</v>
      </c>
      <c r="I3526" s="218"/>
      <c r="J3526" s="213"/>
      <c r="K3526" s="213"/>
      <c r="L3526" s="219"/>
      <c r="M3526" s="220"/>
      <c r="N3526" s="221"/>
      <c r="O3526" s="221"/>
      <c r="P3526" s="221"/>
      <c r="Q3526" s="221"/>
      <c r="R3526" s="221"/>
      <c r="S3526" s="221"/>
      <c r="T3526" s="222"/>
      <c r="AT3526" s="223" t="s">
        <v>555</v>
      </c>
      <c r="AU3526" s="223" t="s">
        <v>87</v>
      </c>
      <c r="AV3526" s="13" t="s">
        <v>87</v>
      </c>
      <c r="AW3526" s="13" t="s">
        <v>32</v>
      </c>
      <c r="AX3526" s="13" t="s">
        <v>77</v>
      </c>
      <c r="AY3526" s="223" t="s">
        <v>209</v>
      </c>
    </row>
    <row r="3527" spans="2:51" s="15" customFormat="1">
      <c r="B3527" s="246"/>
      <c r="C3527" s="247"/>
      <c r="D3527" s="214" t="s">
        <v>555</v>
      </c>
      <c r="E3527" s="248" t="s">
        <v>1</v>
      </c>
      <c r="F3527" s="249" t="s">
        <v>3803</v>
      </c>
      <c r="G3527" s="247"/>
      <c r="H3527" s="248" t="s">
        <v>1</v>
      </c>
      <c r="I3527" s="250"/>
      <c r="J3527" s="247"/>
      <c r="K3527" s="247"/>
      <c r="L3527" s="251"/>
      <c r="M3527" s="252"/>
      <c r="N3527" s="253"/>
      <c r="O3527" s="253"/>
      <c r="P3527" s="253"/>
      <c r="Q3527" s="253"/>
      <c r="R3527" s="253"/>
      <c r="S3527" s="253"/>
      <c r="T3527" s="254"/>
      <c r="AT3527" s="255" t="s">
        <v>555</v>
      </c>
      <c r="AU3527" s="255" t="s">
        <v>87</v>
      </c>
      <c r="AV3527" s="15" t="s">
        <v>85</v>
      </c>
      <c r="AW3527" s="15" t="s">
        <v>32</v>
      </c>
      <c r="AX3527" s="15" t="s">
        <v>77</v>
      </c>
      <c r="AY3527" s="255" t="s">
        <v>209</v>
      </c>
    </row>
    <row r="3528" spans="2:51" s="13" customFormat="1">
      <c r="B3528" s="212"/>
      <c r="C3528" s="213"/>
      <c r="D3528" s="214" t="s">
        <v>555</v>
      </c>
      <c r="E3528" s="215" t="s">
        <v>1</v>
      </c>
      <c r="F3528" s="216" t="s">
        <v>2294</v>
      </c>
      <c r="G3528" s="213"/>
      <c r="H3528" s="217">
        <v>18.98</v>
      </c>
      <c r="I3528" s="218"/>
      <c r="J3528" s="213"/>
      <c r="K3528" s="213"/>
      <c r="L3528" s="219"/>
      <c r="M3528" s="220"/>
      <c r="N3528" s="221"/>
      <c r="O3528" s="221"/>
      <c r="P3528" s="221"/>
      <c r="Q3528" s="221"/>
      <c r="R3528" s="221"/>
      <c r="S3528" s="221"/>
      <c r="T3528" s="222"/>
      <c r="AT3528" s="223" t="s">
        <v>555</v>
      </c>
      <c r="AU3528" s="223" t="s">
        <v>87</v>
      </c>
      <c r="AV3528" s="13" t="s">
        <v>87</v>
      </c>
      <c r="AW3528" s="13" t="s">
        <v>32</v>
      </c>
      <c r="AX3528" s="13" t="s">
        <v>77</v>
      </c>
      <c r="AY3528" s="223" t="s">
        <v>209</v>
      </c>
    </row>
    <row r="3529" spans="2:51" s="15" customFormat="1">
      <c r="B3529" s="246"/>
      <c r="C3529" s="247"/>
      <c r="D3529" s="214" t="s">
        <v>555</v>
      </c>
      <c r="E3529" s="248" t="s">
        <v>1</v>
      </c>
      <c r="F3529" s="249" t="s">
        <v>3804</v>
      </c>
      <c r="G3529" s="247"/>
      <c r="H3529" s="248" t="s">
        <v>1</v>
      </c>
      <c r="I3529" s="250"/>
      <c r="J3529" s="247"/>
      <c r="K3529" s="247"/>
      <c r="L3529" s="251"/>
      <c r="M3529" s="252"/>
      <c r="N3529" s="253"/>
      <c r="O3529" s="253"/>
      <c r="P3529" s="253"/>
      <c r="Q3529" s="253"/>
      <c r="R3529" s="253"/>
      <c r="S3529" s="253"/>
      <c r="T3529" s="254"/>
      <c r="AT3529" s="255" t="s">
        <v>555</v>
      </c>
      <c r="AU3529" s="255" t="s">
        <v>87</v>
      </c>
      <c r="AV3529" s="15" t="s">
        <v>85</v>
      </c>
      <c r="AW3529" s="15" t="s">
        <v>32</v>
      </c>
      <c r="AX3529" s="15" t="s">
        <v>77</v>
      </c>
      <c r="AY3529" s="255" t="s">
        <v>209</v>
      </c>
    </row>
    <row r="3530" spans="2:51" s="13" customFormat="1">
      <c r="B3530" s="212"/>
      <c r="C3530" s="213"/>
      <c r="D3530" s="214" t="s">
        <v>555</v>
      </c>
      <c r="E3530" s="215" t="s">
        <v>1</v>
      </c>
      <c r="F3530" s="216" t="s">
        <v>2429</v>
      </c>
      <c r="G3530" s="213"/>
      <c r="H3530" s="217">
        <v>19.559999999999999</v>
      </c>
      <c r="I3530" s="218"/>
      <c r="J3530" s="213"/>
      <c r="K3530" s="213"/>
      <c r="L3530" s="219"/>
      <c r="M3530" s="220"/>
      <c r="N3530" s="221"/>
      <c r="O3530" s="221"/>
      <c r="P3530" s="221"/>
      <c r="Q3530" s="221"/>
      <c r="R3530" s="221"/>
      <c r="S3530" s="221"/>
      <c r="T3530" s="222"/>
      <c r="AT3530" s="223" t="s">
        <v>555</v>
      </c>
      <c r="AU3530" s="223" t="s">
        <v>87</v>
      </c>
      <c r="AV3530" s="13" t="s">
        <v>87</v>
      </c>
      <c r="AW3530" s="13" t="s">
        <v>32</v>
      </c>
      <c r="AX3530" s="13" t="s">
        <v>77</v>
      </c>
      <c r="AY3530" s="223" t="s">
        <v>209</v>
      </c>
    </row>
    <row r="3531" spans="2:51" s="15" customFormat="1">
      <c r="B3531" s="246"/>
      <c r="C3531" s="247"/>
      <c r="D3531" s="214" t="s">
        <v>555</v>
      </c>
      <c r="E3531" s="248" t="s">
        <v>1</v>
      </c>
      <c r="F3531" s="249" t="s">
        <v>3805</v>
      </c>
      <c r="G3531" s="247"/>
      <c r="H3531" s="248" t="s">
        <v>1</v>
      </c>
      <c r="I3531" s="250"/>
      <c r="J3531" s="247"/>
      <c r="K3531" s="247"/>
      <c r="L3531" s="251"/>
      <c r="M3531" s="252"/>
      <c r="N3531" s="253"/>
      <c r="O3531" s="253"/>
      <c r="P3531" s="253"/>
      <c r="Q3531" s="253"/>
      <c r="R3531" s="253"/>
      <c r="S3531" s="253"/>
      <c r="T3531" s="254"/>
      <c r="AT3531" s="255" t="s">
        <v>555</v>
      </c>
      <c r="AU3531" s="255" t="s">
        <v>87</v>
      </c>
      <c r="AV3531" s="15" t="s">
        <v>85</v>
      </c>
      <c r="AW3531" s="15" t="s">
        <v>32</v>
      </c>
      <c r="AX3531" s="15" t="s">
        <v>77</v>
      </c>
      <c r="AY3531" s="255" t="s">
        <v>209</v>
      </c>
    </row>
    <row r="3532" spans="2:51" s="13" customFormat="1">
      <c r="B3532" s="212"/>
      <c r="C3532" s="213"/>
      <c r="D3532" s="214" t="s">
        <v>555</v>
      </c>
      <c r="E3532" s="215" t="s">
        <v>1</v>
      </c>
      <c r="F3532" s="216" t="s">
        <v>2429</v>
      </c>
      <c r="G3532" s="213"/>
      <c r="H3532" s="217">
        <v>19.559999999999999</v>
      </c>
      <c r="I3532" s="218"/>
      <c r="J3532" s="213"/>
      <c r="K3532" s="213"/>
      <c r="L3532" s="219"/>
      <c r="M3532" s="220"/>
      <c r="N3532" s="221"/>
      <c r="O3532" s="221"/>
      <c r="P3532" s="221"/>
      <c r="Q3532" s="221"/>
      <c r="R3532" s="221"/>
      <c r="S3532" s="221"/>
      <c r="T3532" s="222"/>
      <c r="AT3532" s="223" t="s">
        <v>555</v>
      </c>
      <c r="AU3532" s="223" t="s">
        <v>87</v>
      </c>
      <c r="AV3532" s="13" t="s">
        <v>87</v>
      </c>
      <c r="AW3532" s="13" t="s">
        <v>32</v>
      </c>
      <c r="AX3532" s="13" t="s">
        <v>77</v>
      </c>
      <c r="AY3532" s="223" t="s">
        <v>209</v>
      </c>
    </row>
    <row r="3533" spans="2:51" s="15" customFormat="1">
      <c r="B3533" s="246"/>
      <c r="C3533" s="247"/>
      <c r="D3533" s="214" t="s">
        <v>555</v>
      </c>
      <c r="E3533" s="248" t="s">
        <v>1</v>
      </c>
      <c r="F3533" s="249" t="s">
        <v>3806</v>
      </c>
      <c r="G3533" s="247"/>
      <c r="H3533" s="248" t="s">
        <v>1</v>
      </c>
      <c r="I3533" s="250"/>
      <c r="J3533" s="247"/>
      <c r="K3533" s="247"/>
      <c r="L3533" s="251"/>
      <c r="M3533" s="252"/>
      <c r="N3533" s="253"/>
      <c r="O3533" s="253"/>
      <c r="P3533" s="253"/>
      <c r="Q3533" s="253"/>
      <c r="R3533" s="253"/>
      <c r="S3533" s="253"/>
      <c r="T3533" s="254"/>
      <c r="AT3533" s="255" t="s">
        <v>555</v>
      </c>
      <c r="AU3533" s="255" t="s">
        <v>87</v>
      </c>
      <c r="AV3533" s="15" t="s">
        <v>85</v>
      </c>
      <c r="AW3533" s="15" t="s">
        <v>32</v>
      </c>
      <c r="AX3533" s="15" t="s">
        <v>77</v>
      </c>
      <c r="AY3533" s="255" t="s">
        <v>209</v>
      </c>
    </row>
    <row r="3534" spans="2:51" s="13" customFormat="1">
      <c r="B3534" s="212"/>
      <c r="C3534" s="213"/>
      <c r="D3534" s="214" t="s">
        <v>555</v>
      </c>
      <c r="E3534" s="215" t="s">
        <v>1</v>
      </c>
      <c r="F3534" s="216" t="s">
        <v>2436</v>
      </c>
      <c r="G3534" s="213"/>
      <c r="H3534" s="217">
        <v>19.579999999999998</v>
      </c>
      <c r="I3534" s="218"/>
      <c r="J3534" s="213"/>
      <c r="K3534" s="213"/>
      <c r="L3534" s="219"/>
      <c r="M3534" s="220"/>
      <c r="N3534" s="221"/>
      <c r="O3534" s="221"/>
      <c r="P3534" s="221"/>
      <c r="Q3534" s="221"/>
      <c r="R3534" s="221"/>
      <c r="S3534" s="221"/>
      <c r="T3534" s="222"/>
      <c r="AT3534" s="223" t="s">
        <v>555</v>
      </c>
      <c r="AU3534" s="223" t="s">
        <v>87</v>
      </c>
      <c r="AV3534" s="13" t="s">
        <v>87</v>
      </c>
      <c r="AW3534" s="13" t="s">
        <v>32</v>
      </c>
      <c r="AX3534" s="13" t="s">
        <v>77</v>
      </c>
      <c r="AY3534" s="223" t="s">
        <v>209</v>
      </c>
    </row>
    <row r="3535" spans="2:51" s="15" customFormat="1">
      <c r="B3535" s="246"/>
      <c r="C3535" s="247"/>
      <c r="D3535" s="214" t="s">
        <v>555</v>
      </c>
      <c r="E3535" s="248" t="s">
        <v>1</v>
      </c>
      <c r="F3535" s="249" t="s">
        <v>3807</v>
      </c>
      <c r="G3535" s="247"/>
      <c r="H3535" s="248" t="s">
        <v>1</v>
      </c>
      <c r="I3535" s="250"/>
      <c r="J3535" s="247"/>
      <c r="K3535" s="247"/>
      <c r="L3535" s="251"/>
      <c r="M3535" s="252"/>
      <c r="N3535" s="253"/>
      <c r="O3535" s="253"/>
      <c r="P3535" s="253"/>
      <c r="Q3535" s="253"/>
      <c r="R3535" s="253"/>
      <c r="S3535" s="253"/>
      <c r="T3535" s="254"/>
      <c r="AT3535" s="255" t="s">
        <v>555</v>
      </c>
      <c r="AU3535" s="255" t="s">
        <v>87</v>
      </c>
      <c r="AV3535" s="15" t="s">
        <v>85</v>
      </c>
      <c r="AW3535" s="15" t="s">
        <v>32</v>
      </c>
      <c r="AX3535" s="15" t="s">
        <v>77</v>
      </c>
      <c r="AY3535" s="255" t="s">
        <v>209</v>
      </c>
    </row>
    <row r="3536" spans="2:51" s="13" customFormat="1">
      <c r="B3536" s="212"/>
      <c r="C3536" s="213"/>
      <c r="D3536" s="214" t="s">
        <v>555</v>
      </c>
      <c r="E3536" s="215" t="s">
        <v>1</v>
      </c>
      <c r="F3536" s="216" t="s">
        <v>2436</v>
      </c>
      <c r="G3536" s="213"/>
      <c r="H3536" s="217">
        <v>19.579999999999998</v>
      </c>
      <c r="I3536" s="218"/>
      <c r="J3536" s="213"/>
      <c r="K3536" s="213"/>
      <c r="L3536" s="219"/>
      <c r="M3536" s="220"/>
      <c r="N3536" s="221"/>
      <c r="O3536" s="221"/>
      <c r="P3536" s="221"/>
      <c r="Q3536" s="221"/>
      <c r="R3536" s="221"/>
      <c r="S3536" s="221"/>
      <c r="T3536" s="222"/>
      <c r="AT3536" s="223" t="s">
        <v>555</v>
      </c>
      <c r="AU3536" s="223" t="s">
        <v>87</v>
      </c>
      <c r="AV3536" s="13" t="s">
        <v>87</v>
      </c>
      <c r="AW3536" s="13" t="s">
        <v>32</v>
      </c>
      <c r="AX3536" s="13" t="s">
        <v>77</v>
      </c>
      <c r="AY3536" s="223" t="s">
        <v>209</v>
      </c>
    </row>
    <row r="3537" spans="2:51" s="15" customFormat="1">
      <c r="B3537" s="246"/>
      <c r="C3537" s="247"/>
      <c r="D3537" s="214" t="s">
        <v>555</v>
      </c>
      <c r="E3537" s="248" t="s">
        <v>1</v>
      </c>
      <c r="F3537" s="249" t="s">
        <v>3808</v>
      </c>
      <c r="G3537" s="247"/>
      <c r="H3537" s="248" t="s">
        <v>1</v>
      </c>
      <c r="I3537" s="250"/>
      <c r="J3537" s="247"/>
      <c r="K3537" s="247"/>
      <c r="L3537" s="251"/>
      <c r="M3537" s="252"/>
      <c r="N3537" s="253"/>
      <c r="O3537" s="253"/>
      <c r="P3537" s="253"/>
      <c r="Q3537" s="253"/>
      <c r="R3537" s="253"/>
      <c r="S3537" s="253"/>
      <c r="T3537" s="254"/>
      <c r="AT3537" s="255" t="s">
        <v>555</v>
      </c>
      <c r="AU3537" s="255" t="s">
        <v>87</v>
      </c>
      <c r="AV3537" s="15" t="s">
        <v>85</v>
      </c>
      <c r="AW3537" s="15" t="s">
        <v>32</v>
      </c>
      <c r="AX3537" s="15" t="s">
        <v>77</v>
      </c>
      <c r="AY3537" s="255" t="s">
        <v>209</v>
      </c>
    </row>
    <row r="3538" spans="2:51" s="13" customFormat="1">
      <c r="B3538" s="212"/>
      <c r="C3538" s="213"/>
      <c r="D3538" s="214" t="s">
        <v>555</v>
      </c>
      <c r="E3538" s="215" t="s">
        <v>1</v>
      </c>
      <c r="F3538" s="216" t="s">
        <v>2034</v>
      </c>
      <c r="G3538" s="213"/>
      <c r="H3538" s="217">
        <v>28.05</v>
      </c>
      <c r="I3538" s="218"/>
      <c r="J3538" s="213"/>
      <c r="K3538" s="213"/>
      <c r="L3538" s="219"/>
      <c r="M3538" s="220"/>
      <c r="N3538" s="221"/>
      <c r="O3538" s="221"/>
      <c r="P3538" s="221"/>
      <c r="Q3538" s="221"/>
      <c r="R3538" s="221"/>
      <c r="S3538" s="221"/>
      <c r="T3538" s="222"/>
      <c r="AT3538" s="223" t="s">
        <v>555</v>
      </c>
      <c r="AU3538" s="223" t="s">
        <v>87</v>
      </c>
      <c r="AV3538" s="13" t="s">
        <v>87</v>
      </c>
      <c r="AW3538" s="13" t="s">
        <v>32</v>
      </c>
      <c r="AX3538" s="13" t="s">
        <v>77</v>
      </c>
      <c r="AY3538" s="223" t="s">
        <v>209</v>
      </c>
    </row>
    <row r="3539" spans="2:51" s="15" customFormat="1">
      <c r="B3539" s="246"/>
      <c r="C3539" s="247"/>
      <c r="D3539" s="214" t="s">
        <v>555</v>
      </c>
      <c r="E3539" s="248" t="s">
        <v>1</v>
      </c>
      <c r="F3539" s="249" t="s">
        <v>3809</v>
      </c>
      <c r="G3539" s="247"/>
      <c r="H3539" s="248" t="s">
        <v>1</v>
      </c>
      <c r="I3539" s="250"/>
      <c r="J3539" s="247"/>
      <c r="K3539" s="247"/>
      <c r="L3539" s="251"/>
      <c r="M3539" s="252"/>
      <c r="N3539" s="253"/>
      <c r="O3539" s="253"/>
      <c r="P3539" s="253"/>
      <c r="Q3539" s="253"/>
      <c r="R3539" s="253"/>
      <c r="S3539" s="253"/>
      <c r="T3539" s="254"/>
      <c r="AT3539" s="255" t="s">
        <v>555</v>
      </c>
      <c r="AU3539" s="255" t="s">
        <v>87</v>
      </c>
      <c r="AV3539" s="15" t="s">
        <v>85</v>
      </c>
      <c r="AW3539" s="15" t="s">
        <v>32</v>
      </c>
      <c r="AX3539" s="15" t="s">
        <v>77</v>
      </c>
      <c r="AY3539" s="255" t="s">
        <v>209</v>
      </c>
    </row>
    <row r="3540" spans="2:51" s="13" customFormat="1">
      <c r="B3540" s="212"/>
      <c r="C3540" s="213"/>
      <c r="D3540" s="214" t="s">
        <v>555</v>
      </c>
      <c r="E3540" s="215" t="s">
        <v>1</v>
      </c>
      <c r="F3540" s="216" t="s">
        <v>2500</v>
      </c>
      <c r="G3540" s="213"/>
      <c r="H3540" s="217">
        <v>29.37</v>
      </c>
      <c r="I3540" s="218"/>
      <c r="J3540" s="213"/>
      <c r="K3540" s="213"/>
      <c r="L3540" s="219"/>
      <c r="M3540" s="220"/>
      <c r="N3540" s="221"/>
      <c r="O3540" s="221"/>
      <c r="P3540" s="221"/>
      <c r="Q3540" s="221"/>
      <c r="R3540" s="221"/>
      <c r="S3540" s="221"/>
      <c r="T3540" s="222"/>
      <c r="AT3540" s="223" t="s">
        <v>555</v>
      </c>
      <c r="AU3540" s="223" t="s">
        <v>87</v>
      </c>
      <c r="AV3540" s="13" t="s">
        <v>87</v>
      </c>
      <c r="AW3540" s="13" t="s">
        <v>32</v>
      </c>
      <c r="AX3540" s="13" t="s">
        <v>77</v>
      </c>
      <c r="AY3540" s="223" t="s">
        <v>209</v>
      </c>
    </row>
    <row r="3541" spans="2:51" s="15" customFormat="1">
      <c r="B3541" s="246"/>
      <c r="C3541" s="247"/>
      <c r="D3541" s="214" t="s">
        <v>555</v>
      </c>
      <c r="E3541" s="248" t="s">
        <v>1</v>
      </c>
      <c r="F3541" s="249" t="s">
        <v>3810</v>
      </c>
      <c r="G3541" s="247"/>
      <c r="H3541" s="248" t="s">
        <v>1</v>
      </c>
      <c r="I3541" s="250"/>
      <c r="J3541" s="247"/>
      <c r="K3541" s="247"/>
      <c r="L3541" s="251"/>
      <c r="M3541" s="252"/>
      <c r="N3541" s="253"/>
      <c r="O3541" s="253"/>
      <c r="P3541" s="253"/>
      <c r="Q3541" s="253"/>
      <c r="R3541" s="253"/>
      <c r="S3541" s="253"/>
      <c r="T3541" s="254"/>
      <c r="AT3541" s="255" t="s">
        <v>555</v>
      </c>
      <c r="AU3541" s="255" t="s">
        <v>87</v>
      </c>
      <c r="AV3541" s="15" t="s">
        <v>85</v>
      </c>
      <c r="AW3541" s="15" t="s">
        <v>32</v>
      </c>
      <c r="AX3541" s="15" t="s">
        <v>77</v>
      </c>
      <c r="AY3541" s="255" t="s">
        <v>209</v>
      </c>
    </row>
    <row r="3542" spans="2:51" s="13" customFormat="1">
      <c r="B3542" s="212"/>
      <c r="C3542" s="213"/>
      <c r="D3542" s="214" t="s">
        <v>555</v>
      </c>
      <c r="E3542" s="215" t="s">
        <v>1</v>
      </c>
      <c r="F3542" s="216" t="s">
        <v>2502</v>
      </c>
      <c r="G3542" s="213"/>
      <c r="H3542" s="217">
        <v>29.74</v>
      </c>
      <c r="I3542" s="218"/>
      <c r="J3542" s="213"/>
      <c r="K3542" s="213"/>
      <c r="L3542" s="219"/>
      <c r="M3542" s="220"/>
      <c r="N3542" s="221"/>
      <c r="O3542" s="221"/>
      <c r="P3542" s="221"/>
      <c r="Q3542" s="221"/>
      <c r="R3542" s="221"/>
      <c r="S3542" s="221"/>
      <c r="T3542" s="222"/>
      <c r="AT3542" s="223" t="s">
        <v>555</v>
      </c>
      <c r="AU3542" s="223" t="s">
        <v>87</v>
      </c>
      <c r="AV3542" s="13" t="s">
        <v>87</v>
      </c>
      <c r="AW3542" s="13" t="s">
        <v>32</v>
      </c>
      <c r="AX3542" s="13" t="s">
        <v>77</v>
      </c>
      <c r="AY3542" s="223" t="s">
        <v>209</v>
      </c>
    </row>
    <row r="3543" spans="2:51" s="15" customFormat="1">
      <c r="B3543" s="246"/>
      <c r="C3543" s="247"/>
      <c r="D3543" s="214" t="s">
        <v>555</v>
      </c>
      <c r="E3543" s="248" t="s">
        <v>1</v>
      </c>
      <c r="F3543" s="249" t="s">
        <v>3811</v>
      </c>
      <c r="G3543" s="247"/>
      <c r="H3543" s="248" t="s">
        <v>1</v>
      </c>
      <c r="I3543" s="250"/>
      <c r="J3543" s="247"/>
      <c r="K3543" s="247"/>
      <c r="L3543" s="251"/>
      <c r="M3543" s="252"/>
      <c r="N3543" s="253"/>
      <c r="O3543" s="253"/>
      <c r="P3543" s="253"/>
      <c r="Q3543" s="253"/>
      <c r="R3543" s="253"/>
      <c r="S3543" s="253"/>
      <c r="T3543" s="254"/>
      <c r="AT3543" s="255" t="s">
        <v>555</v>
      </c>
      <c r="AU3543" s="255" t="s">
        <v>87</v>
      </c>
      <c r="AV3543" s="15" t="s">
        <v>85</v>
      </c>
      <c r="AW3543" s="15" t="s">
        <v>32</v>
      </c>
      <c r="AX3543" s="15" t="s">
        <v>77</v>
      </c>
      <c r="AY3543" s="255" t="s">
        <v>209</v>
      </c>
    </row>
    <row r="3544" spans="2:51" s="13" customFormat="1">
      <c r="B3544" s="212"/>
      <c r="C3544" s="213"/>
      <c r="D3544" s="214" t="s">
        <v>555</v>
      </c>
      <c r="E3544" s="215" t="s">
        <v>1</v>
      </c>
      <c r="F3544" s="216" t="s">
        <v>2502</v>
      </c>
      <c r="G3544" s="213"/>
      <c r="H3544" s="217">
        <v>29.74</v>
      </c>
      <c r="I3544" s="218"/>
      <c r="J3544" s="213"/>
      <c r="K3544" s="213"/>
      <c r="L3544" s="219"/>
      <c r="M3544" s="220"/>
      <c r="N3544" s="221"/>
      <c r="O3544" s="221"/>
      <c r="P3544" s="221"/>
      <c r="Q3544" s="221"/>
      <c r="R3544" s="221"/>
      <c r="S3544" s="221"/>
      <c r="T3544" s="222"/>
      <c r="AT3544" s="223" t="s">
        <v>555</v>
      </c>
      <c r="AU3544" s="223" t="s">
        <v>87</v>
      </c>
      <c r="AV3544" s="13" t="s">
        <v>87</v>
      </c>
      <c r="AW3544" s="13" t="s">
        <v>32</v>
      </c>
      <c r="AX3544" s="13" t="s">
        <v>77</v>
      </c>
      <c r="AY3544" s="223" t="s">
        <v>209</v>
      </c>
    </row>
    <row r="3545" spans="2:51" s="15" customFormat="1">
      <c r="B3545" s="246"/>
      <c r="C3545" s="247"/>
      <c r="D3545" s="214" t="s">
        <v>555</v>
      </c>
      <c r="E3545" s="248" t="s">
        <v>1</v>
      </c>
      <c r="F3545" s="249" t="s">
        <v>3812</v>
      </c>
      <c r="G3545" s="247"/>
      <c r="H3545" s="248" t="s">
        <v>1</v>
      </c>
      <c r="I3545" s="250"/>
      <c r="J3545" s="247"/>
      <c r="K3545" s="247"/>
      <c r="L3545" s="251"/>
      <c r="M3545" s="252"/>
      <c r="N3545" s="253"/>
      <c r="O3545" s="253"/>
      <c r="P3545" s="253"/>
      <c r="Q3545" s="253"/>
      <c r="R3545" s="253"/>
      <c r="S3545" s="253"/>
      <c r="T3545" s="254"/>
      <c r="AT3545" s="255" t="s">
        <v>555</v>
      </c>
      <c r="AU3545" s="255" t="s">
        <v>87</v>
      </c>
      <c r="AV3545" s="15" t="s">
        <v>85</v>
      </c>
      <c r="AW3545" s="15" t="s">
        <v>32</v>
      </c>
      <c r="AX3545" s="15" t="s">
        <v>77</v>
      </c>
      <c r="AY3545" s="255" t="s">
        <v>209</v>
      </c>
    </row>
    <row r="3546" spans="2:51" s="13" customFormat="1">
      <c r="B3546" s="212"/>
      <c r="C3546" s="213"/>
      <c r="D3546" s="214" t="s">
        <v>555</v>
      </c>
      <c r="E3546" s="215" t="s">
        <v>1</v>
      </c>
      <c r="F3546" s="216" t="s">
        <v>2505</v>
      </c>
      <c r="G3546" s="213"/>
      <c r="H3546" s="217">
        <v>30.16</v>
      </c>
      <c r="I3546" s="218"/>
      <c r="J3546" s="213"/>
      <c r="K3546" s="213"/>
      <c r="L3546" s="219"/>
      <c r="M3546" s="220"/>
      <c r="N3546" s="221"/>
      <c r="O3546" s="221"/>
      <c r="P3546" s="221"/>
      <c r="Q3546" s="221"/>
      <c r="R3546" s="221"/>
      <c r="S3546" s="221"/>
      <c r="T3546" s="222"/>
      <c r="AT3546" s="223" t="s">
        <v>555</v>
      </c>
      <c r="AU3546" s="223" t="s">
        <v>87</v>
      </c>
      <c r="AV3546" s="13" t="s">
        <v>87</v>
      </c>
      <c r="AW3546" s="13" t="s">
        <v>32</v>
      </c>
      <c r="AX3546" s="13" t="s">
        <v>77</v>
      </c>
      <c r="AY3546" s="223" t="s">
        <v>209</v>
      </c>
    </row>
    <row r="3547" spans="2:51" s="15" customFormat="1">
      <c r="B3547" s="246"/>
      <c r="C3547" s="247"/>
      <c r="D3547" s="214" t="s">
        <v>555</v>
      </c>
      <c r="E3547" s="248" t="s">
        <v>1</v>
      </c>
      <c r="F3547" s="249" t="s">
        <v>3813</v>
      </c>
      <c r="G3547" s="247"/>
      <c r="H3547" s="248" t="s">
        <v>1</v>
      </c>
      <c r="I3547" s="250"/>
      <c r="J3547" s="247"/>
      <c r="K3547" s="247"/>
      <c r="L3547" s="251"/>
      <c r="M3547" s="252"/>
      <c r="N3547" s="253"/>
      <c r="O3547" s="253"/>
      <c r="P3547" s="253"/>
      <c r="Q3547" s="253"/>
      <c r="R3547" s="253"/>
      <c r="S3547" s="253"/>
      <c r="T3547" s="254"/>
      <c r="AT3547" s="255" t="s">
        <v>555</v>
      </c>
      <c r="AU3547" s="255" t="s">
        <v>87</v>
      </c>
      <c r="AV3547" s="15" t="s">
        <v>85</v>
      </c>
      <c r="AW3547" s="15" t="s">
        <v>32</v>
      </c>
      <c r="AX3547" s="15" t="s">
        <v>77</v>
      </c>
      <c r="AY3547" s="255" t="s">
        <v>209</v>
      </c>
    </row>
    <row r="3548" spans="2:51" s="13" customFormat="1">
      <c r="B3548" s="212"/>
      <c r="C3548" s="213"/>
      <c r="D3548" s="214" t="s">
        <v>555</v>
      </c>
      <c r="E3548" s="215" t="s">
        <v>1</v>
      </c>
      <c r="F3548" s="216" t="s">
        <v>2507</v>
      </c>
      <c r="G3548" s="213"/>
      <c r="H3548" s="217">
        <v>25.97</v>
      </c>
      <c r="I3548" s="218"/>
      <c r="J3548" s="213"/>
      <c r="K3548" s="213"/>
      <c r="L3548" s="219"/>
      <c r="M3548" s="220"/>
      <c r="N3548" s="221"/>
      <c r="O3548" s="221"/>
      <c r="P3548" s="221"/>
      <c r="Q3548" s="221"/>
      <c r="R3548" s="221"/>
      <c r="S3548" s="221"/>
      <c r="T3548" s="222"/>
      <c r="AT3548" s="223" t="s">
        <v>555</v>
      </c>
      <c r="AU3548" s="223" t="s">
        <v>87</v>
      </c>
      <c r="AV3548" s="13" t="s">
        <v>87</v>
      </c>
      <c r="AW3548" s="13" t="s">
        <v>32</v>
      </c>
      <c r="AX3548" s="13" t="s">
        <v>77</v>
      </c>
      <c r="AY3548" s="223" t="s">
        <v>209</v>
      </c>
    </row>
    <row r="3549" spans="2:51" s="15" customFormat="1">
      <c r="B3549" s="246"/>
      <c r="C3549" s="247"/>
      <c r="D3549" s="214" t="s">
        <v>555</v>
      </c>
      <c r="E3549" s="248" t="s">
        <v>1</v>
      </c>
      <c r="F3549" s="249" t="s">
        <v>3814</v>
      </c>
      <c r="G3549" s="247"/>
      <c r="H3549" s="248" t="s">
        <v>1</v>
      </c>
      <c r="I3549" s="250"/>
      <c r="J3549" s="247"/>
      <c r="K3549" s="247"/>
      <c r="L3549" s="251"/>
      <c r="M3549" s="252"/>
      <c r="N3549" s="253"/>
      <c r="O3549" s="253"/>
      <c r="P3549" s="253"/>
      <c r="Q3549" s="253"/>
      <c r="R3549" s="253"/>
      <c r="S3549" s="253"/>
      <c r="T3549" s="254"/>
      <c r="AT3549" s="255" t="s">
        <v>555</v>
      </c>
      <c r="AU3549" s="255" t="s">
        <v>87</v>
      </c>
      <c r="AV3549" s="15" t="s">
        <v>85</v>
      </c>
      <c r="AW3549" s="15" t="s">
        <v>32</v>
      </c>
      <c r="AX3549" s="15" t="s">
        <v>77</v>
      </c>
      <c r="AY3549" s="255" t="s">
        <v>209</v>
      </c>
    </row>
    <row r="3550" spans="2:51" s="13" customFormat="1">
      <c r="B3550" s="212"/>
      <c r="C3550" s="213"/>
      <c r="D3550" s="214" t="s">
        <v>555</v>
      </c>
      <c r="E3550" s="215" t="s">
        <v>1</v>
      </c>
      <c r="F3550" s="216" t="s">
        <v>2509</v>
      </c>
      <c r="G3550" s="213"/>
      <c r="H3550" s="217">
        <v>19.28</v>
      </c>
      <c r="I3550" s="218"/>
      <c r="J3550" s="213"/>
      <c r="K3550" s="213"/>
      <c r="L3550" s="219"/>
      <c r="M3550" s="220"/>
      <c r="N3550" s="221"/>
      <c r="O3550" s="221"/>
      <c r="P3550" s="221"/>
      <c r="Q3550" s="221"/>
      <c r="R3550" s="221"/>
      <c r="S3550" s="221"/>
      <c r="T3550" s="222"/>
      <c r="AT3550" s="223" t="s">
        <v>555</v>
      </c>
      <c r="AU3550" s="223" t="s">
        <v>87</v>
      </c>
      <c r="AV3550" s="13" t="s">
        <v>87</v>
      </c>
      <c r="AW3550" s="13" t="s">
        <v>32</v>
      </c>
      <c r="AX3550" s="13" t="s">
        <v>77</v>
      </c>
      <c r="AY3550" s="223" t="s">
        <v>209</v>
      </c>
    </row>
    <row r="3551" spans="2:51" s="15" customFormat="1">
      <c r="B3551" s="246"/>
      <c r="C3551" s="247"/>
      <c r="D3551" s="214" t="s">
        <v>555</v>
      </c>
      <c r="E3551" s="248" t="s">
        <v>1</v>
      </c>
      <c r="F3551" s="249" t="s">
        <v>3815</v>
      </c>
      <c r="G3551" s="247"/>
      <c r="H3551" s="248" t="s">
        <v>1</v>
      </c>
      <c r="I3551" s="250"/>
      <c r="J3551" s="247"/>
      <c r="K3551" s="247"/>
      <c r="L3551" s="251"/>
      <c r="M3551" s="252"/>
      <c r="N3551" s="253"/>
      <c r="O3551" s="253"/>
      <c r="P3551" s="253"/>
      <c r="Q3551" s="253"/>
      <c r="R3551" s="253"/>
      <c r="S3551" s="253"/>
      <c r="T3551" s="254"/>
      <c r="AT3551" s="255" t="s">
        <v>555</v>
      </c>
      <c r="AU3551" s="255" t="s">
        <v>87</v>
      </c>
      <c r="AV3551" s="15" t="s">
        <v>85</v>
      </c>
      <c r="AW3551" s="15" t="s">
        <v>32</v>
      </c>
      <c r="AX3551" s="15" t="s">
        <v>77</v>
      </c>
      <c r="AY3551" s="255" t="s">
        <v>209</v>
      </c>
    </row>
    <row r="3552" spans="2:51" s="13" customFormat="1">
      <c r="B3552" s="212"/>
      <c r="C3552" s="213"/>
      <c r="D3552" s="214" t="s">
        <v>555</v>
      </c>
      <c r="E3552" s="215" t="s">
        <v>1</v>
      </c>
      <c r="F3552" s="216" t="s">
        <v>2511</v>
      </c>
      <c r="G3552" s="213"/>
      <c r="H3552" s="217">
        <v>19.57</v>
      </c>
      <c r="I3552" s="218"/>
      <c r="J3552" s="213"/>
      <c r="K3552" s="213"/>
      <c r="L3552" s="219"/>
      <c r="M3552" s="220"/>
      <c r="N3552" s="221"/>
      <c r="O3552" s="221"/>
      <c r="P3552" s="221"/>
      <c r="Q3552" s="221"/>
      <c r="R3552" s="221"/>
      <c r="S3552" s="221"/>
      <c r="T3552" s="222"/>
      <c r="AT3552" s="223" t="s">
        <v>555</v>
      </c>
      <c r="AU3552" s="223" t="s">
        <v>87</v>
      </c>
      <c r="AV3552" s="13" t="s">
        <v>87</v>
      </c>
      <c r="AW3552" s="13" t="s">
        <v>32</v>
      </c>
      <c r="AX3552" s="13" t="s">
        <v>77</v>
      </c>
      <c r="AY3552" s="223" t="s">
        <v>209</v>
      </c>
    </row>
    <row r="3553" spans="2:51" s="15" customFormat="1">
      <c r="B3553" s="246"/>
      <c r="C3553" s="247"/>
      <c r="D3553" s="214" t="s">
        <v>555</v>
      </c>
      <c r="E3553" s="248" t="s">
        <v>1</v>
      </c>
      <c r="F3553" s="249" t="s">
        <v>3816</v>
      </c>
      <c r="G3553" s="247"/>
      <c r="H3553" s="248" t="s">
        <v>1</v>
      </c>
      <c r="I3553" s="250"/>
      <c r="J3553" s="247"/>
      <c r="K3553" s="247"/>
      <c r="L3553" s="251"/>
      <c r="M3553" s="252"/>
      <c r="N3553" s="253"/>
      <c r="O3553" s="253"/>
      <c r="P3553" s="253"/>
      <c r="Q3553" s="253"/>
      <c r="R3553" s="253"/>
      <c r="S3553" s="253"/>
      <c r="T3553" s="254"/>
      <c r="AT3553" s="255" t="s">
        <v>555</v>
      </c>
      <c r="AU3553" s="255" t="s">
        <v>87</v>
      </c>
      <c r="AV3553" s="15" t="s">
        <v>85</v>
      </c>
      <c r="AW3553" s="15" t="s">
        <v>32</v>
      </c>
      <c r="AX3553" s="15" t="s">
        <v>77</v>
      </c>
      <c r="AY3553" s="255" t="s">
        <v>209</v>
      </c>
    </row>
    <row r="3554" spans="2:51" s="13" customFormat="1">
      <c r="B3554" s="212"/>
      <c r="C3554" s="213"/>
      <c r="D3554" s="214" t="s">
        <v>555</v>
      </c>
      <c r="E3554" s="215" t="s">
        <v>1</v>
      </c>
      <c r="F3554" s="216" t="s">
        <v>2513</v>
      </c>
      <c r="G3554" s="213"/>
      <c r="H3554" s="217">
        <v>27.77</v>
      </c>
      <c r="I3554" s="218"/>
      <c r="J3554" s="213"/>
      <c r="K3554" s="213"/>
      <c r="L3554" s="219"/>
      <c r="M3554" s="220"/>
      <c r="N3554" s="221"/>
      <c r="O3554" s="221"/>
      <c r="P3554" s="221"/>
      <c r="Q3554" s="221"/>
      <c r="R3554" s="221"/>
      <c r="S3554" s="221"/>
      <c r="T3554" s="222"/>
      <c r="AT3554" s="223" t="s">
        <v>555</v>
      </c>
      <c r="AU3554" s="223" t="s">
        <v>87</v>
      </c>
      <c r="AV3554" s="13" t="s">
        <v>87</v>
      </c>
      <c r="AW3554" s="13" t="s">
        <v>32</v>
      </c>
      <c r="AX3554" s="13" t="s">
        <v>77</v>
      </c>
      <c r="AY3554" s="223" t="s">
        <v>209</v>
      </c>
    </row>
    <row r="3555" spans="2:51" s="15" customFormat="1">
      <c r="B3555" s="246"/>
      <c r="C3555" s="247"/>
      <c r="D3555" s="214" t="s">
        <v>555</v>
      </c>
      <c r="E3555" s="248" t="s">
        <v>1</v>
      </c>
      <c r="F3555" s="249" t="s">
        <v>3817</v>
      </c>
      <c r="G3555" s="247"/>
      <c r="H3555" s="248" t="s">
        <v>1</v>
      </c>
      <c r="I3555" s="250"/>
      <c r="J3555" s="247"/>
      <c r="K3555" s="247"/>
      <c r="L3555" s="251"/>
      <c r="M3555" s="252"/>
      <c r="N3555" s="253"/>
      <c r="O3555" s="253"/>
      <c r="P3555" s="253"/>
      <c r="Q3555" s="253"/>
      <c r="R3555" s="253"/>
      <c r="S3555" s="253"/>
      <c r="T3555" s="254"/>
      <c r="AT3555" s="255" t="s">
        <v>555</v>
      </c>
      <c r="AU3555" s="255" t="s">
        <v>87</v>
      </c>
      <c r="AV3555" s="15" t="s">
        <v>85</v>
      </c>
      <c r="AW3555" s="15" t="s">
        <v>32</v>
      </c>
      <c r="AX3555" s="15" t="s">
        <v>77</v>
      </c>
      <c r="AY3555" s="255" t="s">
        <v>209</v>
      </c>
    </row>
    <row r="3556" spans="2:51" s="13" customFormat="1">
      <c r="B3556" s="212"/>
      <c r="C3556" s="213"/>
      <c r="D3556" s="214" t="s">
        <v>555</v>
      </c>
      <c r="E3556" s="215" t="s">
        <v>1</v>
      </c>
      <c r="F3556" s="216" t="s">
        <v>2515</v>
      </c>
      <c r="G3556" s="213"/>
      <c r="H3556" s="217">
        <v>30.39</v>
      </c>
      <c r="I3556" s="218"/>
      <c r="J3556" s="213"/>
      <c r="K3556" s="213"/>
      <c r="L3556" s="219"/>
      <c r="M3556" s="220"/>
      <c r="N3556" s="221"/>
      <c r="O3556" s="221"/>
      <c r="P3556" s="221"/>
      <c r="Q3556" s="221"/>
      <c r="R3556" s="221"/>
      <c r="S3556" s="221"/>
      <c r="T3556" s="222"/>
      <c r="AT3556" s="223" t="s">
        <v>555</v>
      </c>
      <c r="AU3556" s="223" t="s">
        <v>87</v>
      </c>
      <c r="AV3556" s="13" t="s">
        <v>87</v>
      </c>
      <c r="AW3556" s="13" t="s">
        <v>32</v>
      </c>
      <c r="AX3556" s="13" t="s">
        <v>77</v>
      </c>
      <c r="AY3556" s="223" t="s">
        <v>209</v>
      </c>
    </row>
    <row r="3557" spans="2:51" s="15" customFormat="1">
      <c r="B3557" s="246"/>
      <c r="C3557" s="247"/>
      <c r="D3557" s="214" t="s">
        <v>555</v>
      </c>
      <c r="E3557" s="248" t="s">
        <v>1</v>
      </c>
      <c r="F3557" s="249" t="s">
        <v>3818</v>
      </c>
      <c r="G3557" s="247"/>
      <c r="H3557" s="248" t="s">
        <v>1</v>
      </c>
      <c r="I3557" s="250"/>
      <c r="J3557" s="247"/>
      <c r="K3557" s="247"/>
      <c r="L3557" s="251"/>
      <c r="M3557" s="252"/>
      <c r="N3557" s="253"/>
      <c r="O3557" s="253"/>
      <c r="P3557" s="253"/>
      <c r="Q3557" s="253"/>
      <c r="R3557" s="253"/>
      <c r="S3557" s="253"/>
      <c r="T3557" s="254"/>
      <c r="AT3557" s="255" t="s">
        <v>555</v>
      </c>
      <c r="AU3557" s="255" t="s">
        <v>87</v>
      </c>
      <c r="AV3557" s="15" t="s">
        <v>85</v>
      </c>
      <c r="AW3557" s="15" t="s">
        <v>32</v>
      </c>
      <c r="AX3557" s="15" t="s">
        <v>77</v>
      </c>
      <c r="AY3557" s="255" t="s">
        <v>209</v>
      </c>
    </row>
    <row r="3558" spans="2:51" s="13" customFormat="1">
      <c r="B3558" s="212"/>
      <c r="C3558" s="213"/>
      <c r="D3558" s="214" t="s">
        <v>555</v>
      </c>
      <c r="E3558" s="215" t="s">
        <v>1</v>
      </c>
      <c r="F3558" s="216" t="s">
        <v>3819</v>
      </c>
      <c r="G3558" s="213"/>
      <c r="H3558" s="217">
        <v>3.13</v>
      </c>
      <c r="I3558" s="218"/>
      <c r="J3558" s="213"/>
      <c r="K3558" s="213"/>
      <c r="L3558" s="219"/>
      <c r="M3558" s="220"/>
      <c r="N3558" s="221"/>
      <c r="O3558" s="221"/>
      <c r="P3558" s="221"/>
      <c r="Q3558" s="221"/>
      <c r="R3558" s="221"/>
      <c r="S3558" s="221"/>
      <c r="T3558" s="222"/>
      <c r="AT3558" s="223" t="s">
        <v>555</v>
      </c>
      <c r="AU3558" s="223" t="s">
        <v>87</v>
      </c>
      <c r="AV3558" s="13" t="s">
        <v>87</v>
      </c>
      <c r="AW3558" s="13" t="s">
        <v>32</v>
      </c>
      <c r="AX3558" s="13" t="s">
        <v>77</v>
      </c>
      <c r="AY3558" s="223" t="s">
        <v>209</v>
      </c>
    </row>
    <row r="3559" spans="2:51" s="15" customFormat="1">
      <c r="B3559" s="246"/>
      <c r="C3559" s="247"/>
      <c r="D3559" s="214" t="s">
        <v>555</v>
      </c>
      <c r="E3559" s="248" t="s">
        <v>1</v>
      </c>
      <c r="F3559" s="249" t="s">
        <v>3820</v>
      </c>
      <c r="G3559" s="247"/>
      <c r="H3559" s="248" t="s">
        <v>1</v>
      </c>
      <c r="I3559" s="250"/>
      <c r="J3559" s="247"/>
      <c r="K3559" s="247"/>
      <c r="L3559" s="251"/>
      <c r="M3559" s="252"/>
      <c r="N3559" s="253"/>
      <c r="O3559" s="253"/>
      <c r="P3559" s="253"/>
      <c r="Q3559" s="253"/>
      <c r="R3559" s="253"/>
      <c r="S3559" s="253"/>
      <c r="T3559" s="254"/>
      <c r="AT3559" s="255" t="s">
        <v>555</v>
      </c>
      <c r="AU3559" s="255" t="s">
        <v>87</v>
      </c>
      <c r="AV3559" s="15" t="s">
        <v>85</v>
      </c>
      <c r="AW3559" s="15" t="s">
        <v>32</v>
      </c>
      <c r="AX3559" s="15" t="s">
        <v>77</v>
      </c>
      <c r="AY3559" s="255" t="s">
        <v>209</v>
      </c>
    </row>
    <row r="3560" spans="2:51" s="13" customFormat="1">
      <c r="B3560" s="212"/>
      <c r="C3560" s="213"/>
      <c r="D3560" s="214" t="s">
        <v>555</v>
      </c>
      <c r="E3560" s="215" t="s">
        <v>1</v>
      </c>
      <c r="F3560" s="216" t="s">
        <v>3821</v>
      </c>
      <c r="G3560" s="213"/>
      <c r="H3560" s="217">
        <v>3.36</v>
      </c>
      <c r="I3560" s="218"/>
      <c r="J3560" s="213"/>
      <c r="K3560" s="213"/>
      <c r="L3560" s="219"/>
      <c r="M3560" s="220"/>
      <c r="N3560" s="221"/>
      <c r="O3560" s="221"/>
      <c r="P3560" s="221"/>
      <c r="Q3560" s="221"/>
      <c r="R3560" s="221"/>
      <c r="S3560" s="221"/>
      <c r="T3560" s="222"/>
      <c r="AT3560" s="223" t="s">
        <v>555</v>
      </c>
      <c r="AU3560" s="223" t="s">
        <v>87</v>
      </c>
      <c r="AV3560" s="13" t="s">
        <v>87</v>
      </c>
      <c r="AW3560" s="13" t="s">
        <v>32</v>
      </c>
      <c r="AX3560" s="13" t="s">
        <v>77</v>
      </c>
      <c r="AY3560" s="223" t="s">
        <v>209</v>
      </c>
    </row>
    <row r="3561" spans="2:51" s="15" customFormat="1">
      <c r="B3561" s="246"/>
      <c r="C3561" s="247"/>
      <c r="D3561" s="214" t="s">
        <v>555</v>
      </c>
      <c r="E3561" s="248" t="s">
        <v>1</v>
      </c>
      <c r="F3561" s="249" t="s">
        <v>3822</v>
      </c>
      <c r="G3561" s="247"/>
      <c r="H3561" s="248" t="s">
        <v>1</v>
      </c>
      <c r="I3561" s="250"/>
      <c r="J3561" s="247"/>
      <c r="K3561" s="247"/>
      <c r="L3561" s="251"/>
      <c r="M3561" s="252"/>
      <c r="N3561" s="253"/>
      <c r="O3561" s="253"/>
      <c r="P3561" s="253"/>
      <c r="Q3561" s="253"/>
      <c r="R3561" s="253"/>
      <c r="S3561" s="253"/>
      <c r="T3561" s="254"/>
      <c r="AT3561" s="255" t="s">
        <v>555</v>
      </c>
      <c r="AU3561" s="255" t="s">
        <v>87</v>
      </c>
      <c r="AV3561" s="15" t="s">
        <v>85</v>
      </c>
      <c r="AW3561" s="15" t="s">
        <v>32</v>
      </c>
      <c r="AX3561" s="15" t="s">
        <v>77</v>
      </c>
      <c r="AY3561" s="255" t="s">
        <v>209</v>
      </c>
    </row>
    <row r="3562" spans="2:51" s="13" customFormat="1">
      <c r="B3562" s="212"/>
      <c r="C3562" s="213"/>
      <c r="D3562" s="214" t="s">
        <v>555</v>
      </c>
      <c r="E3562" s="215" t="s">
        <v>1</v>
      </c>
      <c r="F3562" s="216" t="s">
        <v>2517</v>
      </c>
      <c r="G3562" s="213"/>
      <c r="H3562" s="217">
        <v>20.51</v>
      </c>
      <c r="I3562" s="218"/>
      <c r="J3562" s="213"/>
      <c r="K3562" s="213"/>
      <c r="L3562" s="219"/>
      <c r="M3562" s="220"/>
      <c r="N3562" s="221"/>
      <c r="O3562" s="221"/>
      <c r="P3562" s="221"/>
      <c r="Q3562" s="221"/>
      <c r="R3562" s="221"/>
      <c r="S3562" s="221"/>
      <c r="T3562" s="222"/>
      <c r="AT3562" s="223" t="s">
        <v>555</v>
      </c>
      <c r="AU3562" s="223" t="s">
        <v>87</v>
      </c>
      <c r="AV3562" s="13" t="s">
        <v>87</v>
      </c>
      <c r="AW3562" s="13" t="s">
        <v>32</v>
      </c>
      <c r="AX3562" s="13" t="s">
        <v>77</v>
      </c>
      <c r="AY3562" s="223" t="s">
        <v>209</v>
      </c>
    </row>
    <row r="3563" spans="2:51" s="15" customFormat="1">
      <c r="B3563" s="246"/>
      <c r="C3563" s="247"/>
      <c r="D3563" s="214" t="s">
        <v>555</v>
      </c>
      <c r="E3563" s="248" t="s">
        <v>1</v>
      </c>
      <c r="F3563" s="249" t="s">
        <v>3823</v>
      </c>
      <c r="G3563" s="247"/>
      <c r="H3563" s="248" t="s">
        <v>1</v>
      </c>
      <c r="I3563" s="250"/>
      <c r="J3563" s="247"/>
      <c r="K3563" s="247"/>
      <c r="L3563" s="251"/>
      <c r="M3563" s="252"/>
      <c r="N3563" s="253"/>
      <c r="O3563" s="253"/>
      <c r="P3563" s="253"/>
      <c r="Q3563" s="253"/>
      <c r="R3563" s="253"/>
      <c r="S3563" s="253"/>
      <c r="T3563" s="254"/>
      <c r="AT3563" s="255" t="s">
        <v>555</v>
      </c>
      <c r="AU3563" s="255" t="s">
        <v>87</v>
      </c>
      <c r="AV3563" s="15" t="s">
        <v>85</v>
      </c>
      <c r="AW3563" s="15" t="s">
        <v>32</v>
      </c>
      <c r="AX3563" s="15" t="s">
        <v>77</v>
      </c>
      <c r="AY3563" s="255" t="s">
        <v>209</v>
      </c>
    </row>
    <row r="3564" spans="2:51" s="13" customFormat="1">
      <c r="B3564" s="212"/>
      <c r="C3564" s="213"/>
      <c r="D3564" s="214" t="s">
        <v>555</v>
      </c>
      <c r="E3564" s="215" t="s">
        <v>1</v>
      </c>
      <c r="F3564" s="216" t="s">
        <v>2519</v>
      </c>
      <c r="G3564" s="213"/>
      <c r="H3564" s="217">
        <v>19.21</v>
      </c>
      <c r="I3564" s="218"/>
      <c r="J3564" s="213"/>
      <c r="K3564" s="213"/>
      <c r="L3564" s="219"/>
      <c r="M3564" s="220"/>
      <c r="N3564" s="221"/>
      <c r="O3564" s="221"/>
      <c r="P3564" s="221"/>
      <c r="Q3564" s="221"/>
      <c r="R3564" s="221"/>
      <c r="S3564" s="221"/>
      <c r="T3564" s="222"/>
      <c r="AT3564" s="223" t="s">
        <v>555</v>
      </c>
      <c r="AU3564" s="223" t="s">
        <v>87</v>
      </c>
      <c r="AV3564" s="13" t="s">
        <v>87</v>
      </c>
      <c r="AW3564" s="13" t="s">
        <v>32</v>
      </c>
      <c r="AX3564" s="13" t="s">
        <v>77</v>
      </c>
      <c r="AY3564" s="223" t="s">
        <v>209</v>
      </c>
    </row>
    <row r="3565" spans="2:51" s="15" customFormat="1">
      <c r="B3565" s="246"/>
      <c r="C3565" s="247"/>
      <c r="D3565" s="214" t="s">
        <v>555</v>
      </c>
      <c r="E3565" s="248" t="s">
        <v>1</v>
      </c>
      <c r="F3565" s="249" t="s">
        <v>3824</v>
      </c>
      <c r="G3565" s="247"/>
      <c r="H3565" s="248" t="s">
        <v>1</v>
      </c>
      <c r="I3565" s="250"/>
      <c r="J3565" s="247"/>
      <c r="K3565" s="247"/>
      <c r="L3565" s="251"/>
      <c r="M3565" s="252"/>
      <c r="N3565" s="253"/>
      <c r="O3565" s="253"/>
      <c r="P3565" s="253"/>
      <c r="Q3565" s="253"/>
      <c r="R3565" s="253"/>
      <c r="S3565" s="253"/>
      <c r="T3565" s="254"/>
      <c r="AT3565" s="255" t="s">
        <v>555</v>
      </c>
      <c r="AU3565" s="255" t="s">
        <v>87</v>
      </c>
      <c r="AV3565" s="15" t="s">
        <v>85</v>
      </c>
      <c r="AW3565" s="15" t="s">
        <v>32</v>
      </c>
      <c r="AX3565" s="15" t="s">
        <v>77</v>
      </c>
      <c r="AY3565" s="255" t="s">
        <v>209</v>
      </c>
    </row>
    <row r="3566" spans="2:51" s="13" customFormat="1">
      <c r="B3566" s="212"/>
      <c r="C3566" s="213"/>
      <c r="D3566" s="214" t="s">
        <v>555</v>
      </c>
      <c r="E3566" s="215" t="s">
        <v>1</v>
      </c>
      <c r="F3566" s="216" t="s">
        <v>3825</v>
      </c>
      <c r="G3566" s="213"/>
      <c r="H3566" s="217">
        <v>9.2200000000000006</v>
      </c>
      <c r="I3566" s="218"/>
      <c r="J3566" s="213"/>
      <c r="K3566" s="213"/>
      <c r="L3566" s="219"/>
      <c r="M3566" s="220"/>
      <c r="N3566" s="221"/>
      <c r="O3566" s="221"/>
      <c r="P3566" s="221"/>
      <c r="Q3566" s="221"/>
      <c r="R3566" s="221"/>
      <c r="S3566" s="221"/>
      <c r="T3566" s="222"/>
      <c r="AT3566" s="223" t="s">
        <v>555</v>
      </c>
      <c r="AU3566" s="223" t="s">
        <v>87</v>
      </c>
      <c r="AV3566" s="13" t="s">
        <v>87</v>
      </c>
      <c r="AW3566" s="13" t="s">
        <v>32</v>
      </c>
      <c r="AX3566" s="13" t="s">
        <v>77</v>
      </c>
      <c r="AY3566" s="223" t="s">
        <v>209</v>
      </c>
    </row>
    <row r="3567" spans="2:51" s="15" customFormat="1">
      <c r="B3567" s="246"/>
      <c r="C3567" s="247"/>
      <c r="D3567" s="214" t="s">
        <v>555</v>
      </c>
      <c r="E3567" s="248" t="s">
        <v>1</v>
      </c>
      <c r="F3567" s="249" t="s">
        <v>3826</v>
      </c>
      <c r="G3567" s="247"/>
      <c r="H3567" s="248" t="s">
        <v>1</v>
      </c>
      <c r="I3567" s="250"/>
      <c r="J3567" s="247"/>
      <c r="K3567" s="247"/>
      <c r="L3567" s="251"/>
      <c r="M3567" s="252"/>
      <c r="N3567" s="253"/>
      <c r="O3567" s="253"/>
      <c r="P3567" s="253"/>
      <c r="Q3567" s="253"/>
      <c r="R3567" s="253"/>
      <c r="S3567" s="253"/>
      <c r="T3567" s="254"/>
      <c r="AT3567" s="255" t="s">
        <v>555</v>
      </c>
      <c r="AU3567" s="255" t="s">
        <v>87</v>
      </c>
      <c r="AV3567" s="15" t="s">
        <v>85</v>
      </c>
      <c r="AW3567" s="15" t="s">
        <v>32</v>
      </c>
      <c r="AX3567" s="15" t="s">
        <v>77</v>
      </c>
      <c r="AY3567" s="255" t="s">
        <v>209</v>
      </c>
    </row>
    <row r="3568" spans="2:51" s="13" customFormat="1">
      <c r="B3568" s="212"/>
      <c r="C3568" s="213"/>
      <c r="D3568" s="214" t="s">
        <v>555</v>
      </c>
      <c r="E3568" s="215" t="s">
        <v>1</v>
      </c>
      <c r="F3568" s="216" t="s">
        <v>2521</v>
      </c>
      <c r="G3568" s="213"/>
      <c r="H3568" s="217">
        <v>17.8</v>
      </c>
      <c r="I3568" s="218"/>
      <c r="J3568" s="213"/>
      <c r="K3568" s="213"/>
      <c r="L3568" s="219"/>
      <c r="M3568" s="220"/>
      <c r="N3568" s="221"/>
      <c r="O3568" s="221"/>
      <c r="P3568" s="221"/>
      <c r="Q3568" s="221"/>
      <c r="R3568" s="221"/>
      <c r="S3568" s="221"/>
      <c r="T3568" s="222"/>
      <c r="AT3568" s="223" t="s">
        <v>555</v>
      </c>
      <c r="AU3568" s="223" t="s">
        <v>87</v>
      </c>
      <c r="AV3568" s="13" t="s">
        <v>87</v>
      </c>
      <c r="AW3568" s="13" t="s">
        <v>32</v>
      </c>
      <c r="AX3568" s="13" t="s">
        <v>77</v>
      </c>
      <c r="AY3568" s="223" t="s">
        <v>209</v>
      </c>
    </row>
    <row r="3569" spans="2:51" s="15" customFormat="1">
      <c r="B3569" s="246"/>
      <c r="C3569" s="247"/>
      <c r="D3569" s="214" t="s">
        <v>555</v>
      </c>
      <c r="E3569" s="248" t="s">
        <v>1</v>
      </c>
      <c r="F3569" s="249" t="s">
        <v>3827</v>
      </c>
      <c r="G3569" s="247"/>
      <c r="H3569" s="248" t="s">
        <v>1</v>
      </c>
      <c r="I3569" s="250"/>
      <c r="J3569" s="247"/>
      <c r="K3569" s="247"/>
      <c r="L3569" s="251"/>
      <c r="M3569" s="252"/>
      <c r="N3569" s="253"/>
      <c r="O3569" s="253"/>
      <c r="P3569" s="253"/>
      <c r="Q3569" s="253"/>
      <c r="R3569" s="253"/>
      <c r="S3569" s="253"/>
      <c r="T3569" s="254"/>
      <c r="AT3569" s="255" t="s">
        <v>555</v>
      </c>
      <c r="AU3569" s="255" t="s">
        <v>87</v>
      </c>
      <c r="AV3569" s="15" t="s">
        <v>85</v>
      </c>
      <c r="AW3569" s="15" t="s">
        <v>32</v>
      </c>
      <c r="AX3569" s="15" t="s">
        <v>77</v>
      </c>
      <c r="AY3569" s="255" t="s">
        <v>209</v>
      </c>
    </row>
    <row r="3570" spans="2:51" s="13" customFormat="1">
      <c r="B3570" s="212"/>
      <c r="C3570" s="213"/>
      <c r="D3570" s="214" t="s">
        <v>555</v>
      </c>
      <c r="E3570" s="215" t="s">
        <v>1</v>
      </c>
      <c r="F3570" s="216" t="s">
        <v>2525</v>
      </c>
      <c r="G3570" s="213"/>
      <c r="H3570" s="217">
        <v>27.55</v>
      </c>
      <c r="I3570" s="218"/>
      <c r="J3570" s="213"/>
      <c r="K3570" s="213"/>
      <c r="L3570" s="219"/>
      <c r="M3570" s="220"/>
      <c r="N3570" s="221"/>
      <c r="O3570" s="221"/>
      <c r="P3570" s="221"/>
      <c r="Q3570" s="221"/>
      <c r="R3570" s="221"/>
      <c r="S3570" s="221"/>
      <c r="T3570" s="222"/>
      <c r="AT3570" s="223" t="s">
        <v>555</v>
      </c>
      <c r="AU3570" s="223" t="s">
        <v>87</v>
      </c>
      <c r="AV3570" s="13" t="s">
        <v>87</v>
      </c>
      <c r="AW3570" s="13" t="s">
        <v>32</v>
      </c>
      <c r="AX3570" s="13" t="s">
        <v>77</v>
      </c>
      <c r="AY3570" s="223" t="s">
        <v>209</v>
      </c>
    </row>
    <row r="3571" spans="2:51" s="15" customFormat="1">
      <c r="B3571" s="246"/>
      <c r="C3571" s="247"/>
      <c r="D3571" s="214" t="s">
        <v>555</v>
      </c>
      <c r="E3571" s="248" t="s">
        <v>1</v>
      </c>
      <c r="F3571" s="249" t="s">
        <v>3828</v>
      </c>
      <c r="G3571" s="247"/>
      <c r="H3571" s="248" t="s">
        <v>1</v>
      </c>
      <c r="I3571" s="250"/>
      <c r="J3571" s="247"/>
      <c r="K3571" s="247"/>
      <c r="L3571" s="251"/>
      <c r="M3571" s="252"/>
      <c r="N3571" s="253"/>
      <c r="O3571" s="253"/>
      <c r="P3571" s="253"/>
      <c r="Q3571" s="253"/>
      <c r="R3571" s="253"/>
      <c r="S3571" s="253"/>
      <c r="T3571" s="254"/>
      <c r="AT3571" s="255" t="s">
        <v>555</v>
      </c>
      <c r="AU3571" s="255" t="s">
        <v>87</v>
      </c>
      <c r="AV3571" s="15" t="s">
        <v>85</v>
      </c>
      <c r="AW3571" s="15" t="s">
        <v>32</v>
      </c>
      <c r="AX3571" s="15" t="s">
        <v>77</v>
      </c>
      <c r="AY3571" s="255" t="s">
        <v>209</v>
      </c>
    </row>
    <row r="3572" spans="2:51" s="13" customFormat="1">
      <c r="B3572" s="212"/>
      <c r="C3572" s="213"/>
      <c r="D3572" s="214" t="s">
        <v>555</v>
      </c>
      <c r="E3572" s="215" t="s">
        <v>1</v>
      </c>
      <c r="F3572" s="216" t="s">
        <v>2527</v>
      </c>
      <c r="G3572" s="213"/>
      <c r="H3572" s="217">
        <v>28.11</v>
      </c>
      <c r="I3572" s="218"/>
      <c r="J3572" s="213"/>
      <c r="K3572" s="213"/>
      <c r="L3572" s="219"/>
      <c r="M3572" s="220"/>
      <c r="N3572" s="221"/>
      <c r="O3572" s="221"/>
      <c r="P3572" s="221"/>
      <c r="Q3572" s="221"/>
      <c r="R3572" s="221"/>
      <c r="S3572" s="221"/>
      <c r="T3572" s="222"/>
      <c r="AT3572" s="223" t="s">
        <v>555</v>
      </c>
      <c r="AU3572" s="223" t="s">
        <v>87</v>
      </c>
      <c r="AV3572" s="13" t="s">
        <v>87</v>
      </c>
      <c r="AW3572" s="13" t="s">
        <v>32</v>
      </c>
      <c r="AX3572" s="13" t="s">
        <v>77</v>
      </c>
      <c r="AY3572" s="223" t="s">
        <v>209</v>
      </c>
    </row>
    <row r="3573" spans="2:51" s="15" customFormat="1">
      <c r="B3573" s="246"/>
      <c r="C3573" s="247"/>
      <c r="D3573" s="214" t="s">
        <v>555</v>
      </c>
      <c r="E3573" s="248" t="s">
        <v>1</v>
      </c>
      <c r="F3573" s="249" t="s">
        <v>3829</v>
      </c>
      <c r="G3573" s="247"/>
      <c r="H3573" s="248" t="s">
        <v>1</v>
      </c>
      <c r="I3573" s="250"/>
      <c r="J3573" s="247"/>
      <c r="K3573" s="247"/>
      <c r="L3573" s="251"/>
      <c r="M3573" s="252"/>
      <c r="N3573" s="253"/>
      <c r="O3573" s="253"/>
      <c r="P3573" s="253"/>
      <c r="Q3573" s="253"/>
      <c r="R3573" s="253"/>
      <c r="S3573" s="253"/>
      <c r="T3573" s="254"/>
      <c r="AT3573" s="255" t="s">
        <v>555</v>
      </c>
      <c r="AU3573" s="255" t="s">
        <v>87</v>
      </c>
      <c r="AV3573" s="15" t="s">
        <v>85</v>
      </c>
      <c r="AW3573" s="15" t="s">
        <v>32</v>
      </c>
      <c r="AX3573" s="15" t="s">
        <v>77</v>
      </c>
      <c r="AY3573" s="255" t="s">
        <v>209</v>
      </c>
    </row>
    <row r="3574" spans="2:51" s="13" customFormat="1">
      <c r="B3574" s="212"/>
      <c r="C3574" s="213"/>
      <c r="D3574" s="214" t="s">
        <v>555</v>
      </c>
      <c r="E3574" s="215" t="s">
        <v>1</v>
      </c>
      <c r="F3574" s="216" t="s">
        <v>2533</v>
      </c>
      <c r="G3574" s="213"/>
      <c r="H3574" s="217">
        <v>12.06</v>
      </c>
      <c r="I3574" s="218"/>
      <c r="J3574" s="213"/>
      <c r="K3574" s="213"/>
      <c r="L3574" s="219"/>
      <c r="M3574" s="220"/>
      <c r="N3574" s="221"/>
      <c r="O3574" s="221"/>
      <c r="P3574" s="221"/>
      <c r="Q3574" s="221"/>
      <c r="R3574" s="221"/>
      <c r="S3574" s="221"/>
      <c r="T3574" s="222"/>
      <c r="AT3574" s="223" t="s">
        <v>555</v>
      </c>
      <c r="AU3574" s="223" t="s">
        <v>87</v>
      </c>
      <c r="AV3574" s="13" t="s">
        <v>87</v>
      </c>
      <c r="AW3574" s="13" t="s">
        <v>32</v>
      </c>
      <c r="AX3574" s="13" t="s">
        <v>77</v>
      </c>
      <c r="AY3574" s="223" t="s">
        <v>209</v>
      </c>
    </row>
    <row r="3575" spans="2:51" s="15" customFormat="1">
      <c r="B3575" s="246"/>
      <c r="C3575" s="247"/>
      <c r="D3575" s="214" t="s">
        <v>555</v>
      </c>
      <c r="E3575" s="248" t="s">
        <v>1</v>
      </c>
      <c r="F3575" s="249" t="s">
        <v>3830</v>
      </c>
      <c r="G3575" s="247"/>
      <c r="H3575" s="248" t="s">
        <v>1</v>
      </c>
      <c r="I3575" s="250"/>
      <c r="J3575" s="247"/>
      <c r="K3575" s="247"/>
      <c r="L3575" s="251"/>
      <c r="M3575" s="252"/>
      <c r="N3575" s="253"/>
      <c r="O3575" s="253"/>
      <c r="P3575" s="253"/>
      <c r="Q3575" s="253"/>
      <c r="R3575" s="253"/>
      <c r="S3575" s="253"/>
      <c r="T3575" s="254"/>
      <c r="AT3575" s="255" t="s">
        <v>555</v>
      </c>
      <c r="AU3575" s="255" t="s">
        <v>87</v>
      </c>
      <c r="AV3575" s="15" t="s">
        <v>85</v>
      </c>
      <c r="AW3575" s="15" t="s">
        <v>32</v>
      </c>
      <c r="AX3575" s="15" t="s">
        <v>77</v>
      </c>
      <c r="AY3575" s="255" t="s">
        <v>209</v>
      </c>
    </row>
    <row r="3576" spans="2:51" s="13" customFormat="1">
      <c r="B3576" s="212"/>
      <c r="C3576" s="213"/>
      <c r="D3576" s="214" t="s">
        <v>555</v>
      </c>
      <c r="E3576" s="215" t="s">
        <v>1</v>
      </c>
      <c r="F3576" s="216" t="s">
        <v>2529</v>
      </c>
      <c r="G3576" s="213"/>
      <c r="H3576" s="217">
        <v>6.68</v>
      </c>
      <c r="I3576" s="218"/>
      <c r="J3576" s="213"/>
      <c r="K3576" s="213"/>
      <c r="L3576" s="219"/>
      <c r="M3576" s="220"/>
      <c r="N3576" s="221"/>
      <c r="O3576" s="221"/>
      <c r="P3576" s="221"/>
      <c r="Q3576" s="221"/>
      <c r="R3576" s="221"/>
      <c r="S3576" s="221"/>
      <c r="T3576" s="222"/>
      <c r="AT3576" s="223" t="s">
        <v>555</v>
      </c>
      <c r="AU3576" s="223" t="s">
        <v>87</v>
      </c>
      <c r="AV3576" s="13" t="s">
        <v>87</v>
      </c>
      <c r="AW3576" s="13" t="s">
        <v>32</v>
      </c>
      <c r="AX3576" s="13" t="s">
        <v>77</v>
      </c>
      <c r="AY3576" s="223" t="s">
        <v>209</v>
      </c>
    </row>
    <row r="3577" spans="2:51" s="15" customFormat="1">
      <c r="B3577" s="246"/>
      <c r="C3577" s="247"/>
      <c r="D3577" s="214" t="s">
        <v>555</v>
      </c>
      <c r="E3577" s="248" t="s">
        <v>1</v>
      </c>
      <c r="F3577" s="249" t="s">
        <v>3831</v>
      </c>
      <c r="G3577" s="247"/>
      <c r="H3577" s="248" t="s">
        <v>1</v>
      </c>
      <c r="I3577" s="250"/>
      <c r="J3577" s="247"/>
      <c r="K3577" s="247"/>
      <c r="L3577" s="251"/>
      <c r="M3577" s="252"/>
      <c r="N3577" s="253"/>
      <c r="O3577" s="253"/>
      <c r="P3577" s="253"/>
      <c r="Q3577" s="253"/>
      <c r="R3577" s="253"/>
      <c r="S3577" s="253"/>
      <c r="T3577" s="254"/>
      <c r="AT3577" s="255" t="s">
        <v>555</v>
      </c>
      <c r="AU3577" s="255" t="s">
        <v>87</v>
      </c>
      <c r="AV3577" s="15" t="s">
        <v>85</v>
      </c>
      <c r="AW3577" s="15" t="s">
        <v>32</v>
      </c>
      <c r="AX3577" s="15" t="s">
        <v>77</v>
      </c>
      <c r="AY3577" s="255" t="s">
        <v>209</v>
      </c>
    </row>
    <row r="3578" spans="2:51" s="13" customFormat="1">
      <c r="B3578" s="212"/>
      <c r="C3578" s="213"/>
      <c r="D3578" s="214" t="s">
        <v>555</v>
      </c>
      <c r="E3578" s="215" t="s">
        <v>1</v>
      </c>
      <c r="F3578" s="216" t="s">
        <v>2531</v>
      </c>
      <c r="G3578" s="213"/>
      <c r="H3578" s="217">
        <v>7.01</v>
      </c>
      <c r="I3578" s="218"/>
      <c r="J3578" s="213"/>
      <c r="K3578" s="213"/>
      <c r="L3578" s="219"/>
      <c r="M3578" s="220"/>
      <c r="N3578" s="221"/>
      <c r="O3578" s="221"/>
      <c r="P3578" s="221"/>
      <c r="Q3578" s="221"/>
      <c r="R3578" s="221"/>
      <c r="S3578" s="221"/>
      <c r="T3578" s="222"/>
      <c r="AT3578" s="223" t="s">
        <v>555</v>
      </c>
      <c r="AU3578" s="223" t="s">
        <v>87</v>
      </c>
      <c r="AV3578" s="13" t="s">
        <v>87</v>
      </c>
      <c r="AW3578" s="13" t="s">
        <v>32</v>
      </c>
      <c r="AX3578" s="13" t="s">
        <v>77</v>
      </c>
      <c r="AY3578" s="223" t="s">
        <v>209</v>
      </c>
    </row>
    <row r="3579" spans="2:51" s="15" customFormat="1">
      <c r="B3579" s="246"/>
      <c r="C3579" s="247"/>
      <c r="D3579" s="214" t="s">
        <v>555</v>
      </c>
      <c r="E3579" s="248" t="s">
        <v>1</v>
      </c>
      <c r="F3579" s="249" t="s">
        <v>3832</v>
      </c>
      <c r="G3579" s="247"/>
      <c r="H3579" s="248" t="s">
        <v>1</v>
      </c>
      <c r="I3579" s="250"/>
      <c r="J3579" s="247"/>
      <c r="K3579" s="247"/>
      <c r="L3579" s="251"/>
      <c r="M3579" s="252"/>
      <c r="N3579" s="253"/>
      <c r="O3579" s="253"/>
      <c r="P3579" s="253"/>
      <c r="Q3579" s="253"/>
      <c r="R3579" s="253"/>
      <c r="S3579" s="253"/>
      <c r="T3579" s="254"/>
      <c r="AT3579" s="255" t="s">
        <v>555</v>
      </c>
      <c r="AU3579" s="255" t="s">
        <v>87</v>
      </c>
      <c r="AV3579" s="15" t="s">
        <v>85</v>
      </c>
      <c r="AW3579" s="15" t="s">
        <v>32</v>
      </c>
      <c r="AX3579" s="15" t="s">
        <v>77</v>
      </c>
      <c r="AY3579" s="255" t="s">
        <v>209</v>
      </c>
    </row>
    <row r="3580" spans="2:51" s="13" customFormat="1">
      <c r="B3580" s="212"/>
      <c r="C3580" s="213"/>
      <c r="D3580" s="214" t="s">
        <v>555</v>
      </c>
      <c r="E3580" s="215" t="s">
        <v>1</v>
      </c>
      <c r="F3580" s="216" t="s">
        <v>2525</v>
      </c>
      <c r="G3580" s="213"/>
      <c r="H3580" s="217">
        <v>27.55</v>
      </c>
      <c r="I3580" s="218"/>
      <c r="J3580" s="213"/>
      <c r="K3580" s="213"/>
      <c r="L3580" s="219"/>
      <c r="M3580" s="220"/>
      <c r="N3580" s="221"/>
      <c r="O3580" s="221"/>
      <c r="P3580" s="221"/>
      <c r="Q3580" s="221"/>
      <c r="R3580" s="221"/>
      <c r="S3580" s="221"/>
      <c r="T3580" s="222"/>
      <c r="AT3580" s="223" t="s">
        <v>555</v>
      </c>
      <c r="AU3580" s="223" t="s">
        <v>87</v>
      </c>
      <c r="AV3580" s="13" t="s">
        <v>87</v>
      </c>
      <c r="AW3580" s="13" t="s">
        <v>32</v>
      </c>
      <c r="AX3580" s="13" t="s">
        <v>77</v>
      </c>
      <c r="AY3580" s="223" t="s">
        <v>209</v>
      </c>
    </row>
    <row r="3581" spans="2:51" s="15" customFormat="1">
      <c r="B3581" s="246"/>
      <c r="C3581" s="247"/>
      <c r="D3581" s="214" t="s">
        <v>555</v>
      </c>
      <c r="E3581" s="248" t="s">
        <v>1</v>
      </c>
      <c r="F3581" s="249" t="s">
        <v>3833</v>
      </c>
      <c r="G3581" s="247"/>
      <c r="H3581" s="248" t="s">
        <v>1</v>
      </c>
      <c r="I3581" s="250"/>
      <c r="J3581" s="247"/>
      <c r="K3581" s="247"/>
      <c r="L3581" s="251"/>
      <c r="M3581" s="252"/>
      <c r="N3581" s="253"/>
      <c r="O3581" s="253"/>
      <c r="P3581" s="253"/>
      <c r="Q3581" s="253"/>
      <c r="R3581" s="253"/>
      <c r="S3581" s="253"/>
      <c r="T3581" s="254"/>
      <c r="AT3581" s="255" t="s">
        <v>555</v>
      </c>
      <c r="AU3581" s="255" t="s">
        <v>87</v>
      </c>
      <c r="AV3581" s="15" t="s">
        <v>85</v>
      </c>
      <c r="AW3581" s="15" t="s">
        <v>32</v>
      </c>
      <c r="AX3581" s="15" t="s">
        <v>77</v>
      </c>
      <c r="AY3581" s="255" t="s">
        <v>209</v>
      </c>
    </row>
    <row r="3582" spans="2:51" s="13" customFormat="1">
      <c r="B3582" s="212"/>
      <c r="C3582" s="213"/>
      <c r="D3582" s="214" t="s">
        <v>555</v>
      </c>
      <c r="E3582" s="215" t="s">
        <v>1</v>
      </c>
      <c r="F3582" s="216" t="s">
        <v>2536</v>
      </c>
      <c r="G3582" s="213"/>
      <c r="H3582" s="217">
        <v>27.89</v>
      </c>
      <c r="I3582" s="218"/>
      <c r="J3582" s="213"/>
      <c r="K3582" s="213"/>
      <c r="L3582" s="219"/>
      <c r="M3582" s="220"/>
      <c r="N3582" s="221"/>
      <c r="O3582" s="221"/>
      <c r="P3582" s="221"/>
      <c r="Q3582" s="221"/>
      <c r="R3582" s="221"/>
      <c r="S3582" s="221"/>
      <c r="T3582" s="222"/>
      <c r="AT3582" s="223" t="s">
        <v>555</v>
      </c>
      <c r="AU3582" s="223" t="s">
        <v>87</v>
      </c>
      <c r="AV3582" s="13" t="s">
        <v>87</v>
      </c>
      <c r="AW3582" s="13" t="s">
        <v>32</v>
      </c>
      <c r="AX3582" s="13" t="s">
        <v>77</v>
      </c>
      <c r="AY3582" s="223" t="s">
        <v>209</v>
      </c>
    </row>
    <row r="3583" spans="2:51" s="15" customFormat="1">
      <c r="B3583" s="246"/>
      <c r="C3583" s="247"/>
      <c r="D3583" s="214" t="s">
        <v>555</v>
      </c>
      <c r="E3583" s="248" t="s">
        <v>1</v>
      </c>
      <c r="F3583" s="249" t="s">
        <v>3834</v>
      </c>
      <c r="G3583" s="247"/>
      <c r="H3583" s="248" t="s">
        <v>1</v>
      </c>
      <c r="I3583" s="250"/>
      <c r="J3583" s="247"/>
      <c r="K3583" s="247"/>
      <c r="L3583" s="251"/>
      <c r="M3583" s="252"/>
      <c r="N3583" s="253"/>
      <c r="O3583" s="253"/>
      <c r="P3583" s="253"/>
      <c r="Q3583" s="253"/>
      <c r="R3583" s="253"/>
      <c r="S3583" s="253"/>
      <c r="T3583" s="254"/>
      <c r="AT3583" s="255" t="s">
        <v>555</v>
      </c>
      <c r="AU3583" s="255" t="s">
        <v>87</v>
      </c>
      <c r="AV3583" s="15" t="s">
        <v>85</v>
      </c>
      <c r="AW3583" s="15" t="s">
        <v>32</v>
      </c>
      <c r="AX3583" s="15" t="s">
        <v>77</v>
      </c>
      <c r="AY3583" s="255" t="s">
        <v>209</v>
      </c>
    </row>
    <row r="3584" spans="2:51" s="13" customFormat="1">
      <c r="B3584" s="212"/>
      <c r="C3584" s="213"/>
      <c r="D3584" s="214" t="s">
        <v>555</v>
      </c>
      <c r="E3584" s="215" t="s">
        <v>1</v>
      </c>
      <c r="F3584" s="216" t="s">
        <v>2538</v>
      </c>
      <c r="G3584" s="213"/>
      <c r="H3584" s="217">
        <v>6.73</v>
      </c>
      <c r="I3584" s="218"/>
      <c r="J3584" s="213"/>
      <c r="K3584" s="213"/>
      <c r="L3584" s="219"/>
      <c r="M3584" s="220"/>
      <c r="N3584" s="221"/>
      <c r="O3584" s="221"/>
      <c r="P3584" s="221"/>
      <c r="Q3584" s="221"/>
      <c r="R3584" s="221"/>
      <c r="S3584" s="221"/>
      <c r="T3584" s="222"/>
      <c r="AT3584" s="223" t="s">
        <v>555</v>
      </c>
      <c r="AU3584" s="223" t="s">
        <v>87</v>
      </c>
      <c r="AV3584" s="13" t="s">
        <v>87</v>
      </c>
      <c r="AW3584" s="13" t="s">
        <v>32</v>
      </c>
      <c r="AX3584" s="13" t="s">
        <v>77</v>
      </c>
      <c r="AY3584" s="223" t="s">
        <v>209</v>
      </c>
    </row>
    <row r="3585" spans="2:51" s="15" customFormat="1">
      <c r="B3585" s="246"/>
      <c r="C3585" s="247"/>
      <c r="D3585" s="214" t="s">
        <v>555</v>
      </c>
      <c r="E3585" s="248" t="s">
        <v>1</v>
      </c>
      <c r="F3585" s="249" t="s">
        <v>3835</v>
      </c>
      <c r="G3585" s="247"/>
      <c r="H3585" s="248" t="s">
        <v>1</v>
      </c>
      <c r="I3585" s="250"/>
      <c r="J3585" s="247"/>
      <c r="K3585" s="247"/>
      <c r="L3585" s="251"/>
      <c r="M3585" s="252"/>
      <c r="N3585" s="253"/>
      <c r="O3585" s="253"/>
      <c r="P3585" s="253"/>
      <c r="Q3585" s="253"/>
      <c r="R3585" s="253"/>
      <c r="S3585" s="253"/>
      <c r="T3585" s="254"/>
      <c r="AT3585" s="255" t="s">
        <v>555</v>
      </c>
      <c r="AU3585" s="255" t="s">
        <v>87</v>
      </c>
      <c r="AV3585" s="15" t="s">
        <v>85</v>
      </c>
      <c r="AW3585" s="15" t="s">
        <v>32</v>
      </c>
      <c r="AX3585" s="15" t="s">
        <v>77</v>
      </c>
      <c r="AY3585" s="255" t="s">
        <v>209</v>
      </c>
    </row>
    <row r="3586" spans="2:51" s="13" customFormat="1">
      <c r="B3586" s="212"/>
      <c r="C3586" s="213"/>
      <c r="D3586" s="214" t="s">
        <v>555</v>
      </c>
      <c r="E3586" s="215" t="s">
        <v>1</v>
      </c>
      <c r="F3586" s="216" t="s">
        <v>2540</v>
      </c>
      <c r="G3586" s="213"/>
      <c r="H3586" s="217">
        <v>5.97</v>
      </c>
      <c r="I3586" s="218"/>
      <c r="J3586" s="213"/>
      <c r="K3586" s="213"/>
      <c r="L3586" s="219"/>
      <c r="M3586" s="220"/>
      <c r="N3586" s="221"/>
      <c r="O3586" s="221"/>
      <c r="P3586" s="221"/>
      <c r="Q3586" s="221"/>
      <c r="R3586" s="221"/>
      <c r="S3586" s="221"/>
      <c r="T3586" s="222"/>
      <c r="AT3586" s="223" t="s">
        <v>555</v>
      </c>
      <c r="AU3586" s="223" t="s">
        <v>87</v>
      </c>
      <c r="AV3586" s="13" t="s">
        <v>87</v>
      </c>
      <c r="AW3586" s="13" t="s">
        <v>32</v>
      </c>
      <c r="AX3586" s="13" t="s">
        <v>77</v>
      </c>
      <c r="AY3586" s="223" t="s">
        <v>209</v>
      </c>
    </row>
    <row r="3587" spans="2:51" s="15" customFormat="1">
      <c r="B3587" s="246"/>
      <c r="C3587" s="247"/>
      <c r="D3587" s="214" t="s">
        <v>555</v>
      </c>
      <c r="E3587" s="248" t="s">
        <v>1</v>
      </c>
      <c r="F3587" s="249" t="s">
        <v>3836</v>
      </c>
      <c r="G3587" s="247"/>
      <c r="H3587" s="248" t="s">
        <v>1</v>
      </c>
      <c r="I3587" s="250"/>
      <c r="J3587" s="247"/>
      <c r="K3587" s="247"/>
      <c r="L3587" s="251"/>
      <c r="M3587" s="252"/>
      <c r="N3587" s="253"/>
      <c r="O3587" s="253"/>
      <c r="P3587" s="253"/>
      <c r="Q3587" s="253"/>
      <c r="R3587" s="253"/>
      <c r="S3587" s="253"/>
      <c r="T3587" s="254"/>
      <c r="AT3587" s="255" t="s">
        <v>555</v>
      </c>
      <c r="AU3587" s="255" t="s">
        <v>87</v>
      </c>
      <c r="AV3587" s="15" t="s">
        <v>85</v>
      </c>
      <c r="AW3587" s="15" t="s">
        <v>32</v>
      </c>
      <c r="AX3587" s="15" t="s">
        <v>77</v>
      </c>
      <c r="AY3587" s="255" t="s">
        <v>209</v>
      </c>
    </row>
    <row r="3588" spans="2:51" s="13" customFormat="1">
      <c r="B3588" s="212"/>
      <c r="C3588" s="213"/>
      <c r="D3588" s="214" t="s">
        <v>555</v>
      </c>
      <c r="E3588" s="215" t="s">
        <v>1</v>
      </c>
      <c r="F3588" s="216" t="s">
        <v>1468</v>
      </c>
      <c r="G3588" s="213"/>
      <c r="H3588" s="217">
        <v>27.76</v>
      </c>
      <c r="I3588" s="218"/>
      <c r="J3588" s="213"/>
      <c r="K3588" s="213"/>
      <c r="L3588" s="219"/>
      <c r="M3588" s="220"/>
      <c r="N3588" s="221"/>
      <c r="O3588" s="221"/>
      <c r="P3588" s="221"/>
      <c r="Q3588" s="221"/>
      <c r="R3588" s="221"/>
      <c r="S3588" s="221"/>
      <c r="T3588" s="222"/>
      <c r="AT3588" s="223" t="s">
        <v>555</v>
      </c>
      <c r="AU3588" s="223" t="s">
        <v>87</v>
      </c>
      <c r="AV3588" s="13" t="s">
        <v>87</v>
      </c>
      <c r="AW3588" s="13" t="s">
        <v>32</v>
      </c>
      <c r="AX3588" s="13" t="s">
        <v>77</v>
      </c>
      <c r="AY3588" s="223" t="s">
        <v>209</v>
      </c>
    </row>
    <row r="3589" spans="2:51" s="15" customFormat="1">
      <c r="B3589" s="246"/>
      <c r="C3589" s="247"/>
      <c r="D3589" s="214" t="s">
        <v>555</v>
      </c>
      <c r="E3589" s="248" t="s">
        <v>1</v>
      </c>
      <c r="F3589" s="249" t="s">
        <v>3837</v>
      </c>
      <c r="G3589" s="247"/>
      <c r="H3589" s="248" t="s">
        <v>1</v>
      </c>
      <c r="I3589" s="250"/>
      <c r="J3589" s="247"/>
      <c r="K3589" s="247"/>
      <c r="L3589" s="251"/>
      <c r="M3589" s="252"/>
      <c r="N3589" s="253"/>
      <c r="O3589" s="253"/>
      <c r="P3589" s="253"/>
      <c r="Q3589" s="253"/>
      <c r="R3589" s="253"/>
      <c r="S3589" s="253"/>
      <c r="T3589" s="254"/>
      <c r="AT3589" s="255" t="s">
        <v>555</v>
      </c>
      <c r="AU3589" s="255" t="s">
        <v>87</v>
      </c>
      <c r="AV3589" s="15" t="s">
        <v>85</v>
      </c>
      <c r="AW3589" s="15" t="s">
        <v>32</v>
      </c>
      <c r="AX3589" s="15" t="s">
        <v>77</v>
      </c>
      <c r="AY3589" s="255" t="s">
        <v>209</v>
      </c>
    </row>
    <row r="3590" spans="2:51" s="13" customFormat="1">
      <c r="B3590" s="212"/>
      <c r="C3590" s="213"/>
      <c r="D3590" s="214" t="s">
        <v>555</v>
      </c>
      <c r="E3590" s="215" t="s">
        <v>1</v>
      </c>
      <c r="F3590" s="216" t="s">
        <v>2543</v>
      </c>
      <c r="G3590" s="213"/>
      <c r="H3590" s="217">
        <v>25.04</v>
      </c>
      <c r="I3590" s="218"/>
      <c r="J3590" s="213"/>
      <c r="K3590" s="213"/>
      <c r="L3590" s="219"/>
      <c r="M3590" s="220"/>
      <c r="N3590" s="221"/>
      <c r="O3590" s="221"/>
      <c r="P3590" s="221"/>
      <c r="Q3590" s="221"/>
      <c r="R3590" s="221"/>
      <c r="S3590" s="221"/>
      <c r="T3590" s="222"/>
      <c r="AT3590" s="223" t="s">
        <v>555</v>
      </c>
      <c r="AU3590" s="223" t="s">
        <v>87</v>
      </c>
      <c r="AV3590" s="13" t="s">
        <v>87</v>
      </c>
      <c r="AW3590" s="13" t="s">
        <v>32</v>
      </c>
      <c r="AX3590" s="13" t="s">
        <v>77</v>
      </c>
      <c r="AY3590" s="223" t="s">
        <v>209</v>
      </c>
    </row>
    <row r="3591" spans="2:51" s="15" customFormat="1">
      <c r="B3591" s="246"/>
      <c r="C3591" s="247"/>
      <c r="D3591" s="214" t="s">
        <v>555</v>
      </c>
      <c r="E3591" s="248" t="s">
        <v>1</v>
      </c>
      <c r="F3591" s="249" t="s">
        <v>3838</v>
      </c>
      <c r="G3591" s="247"/>
      <c r="H3591" s="248" t="s">
        <v>1</v>
      </c>
      <c r="I3591" s="250"/>
      <c r="J3591" s="247"/>
      <c r="K3591" s="247"/>
      <c r="L3591" s="251"/>
      <c r="M3591" s="252"/>
      <c r="N3591" s="253"/>
      <c r="O3591" s="253"/>
      <c r="P3591" s="253"/>
      <c r="Q3591" s="253"/>
      <c r="R3591" s="253"/>
      <c r="S3591" s="253"/>
      <c r="T3591" s="254"/>
      <c r="AT3591" s="255" t="s">
        <v>555</v>
      </c>
      <c r="AU3591" s="255" t="s">
        <v>87</v>
      </c>
      <c r="AV3591" s="15" t="s">
        <v>85</v>
      </c>
      <c r="AW3591" s="15" t="s">
        <v>32</v>
      </c>
      <c r="AX3591" s="15" t="s">
        <v>77</v>
      </c>
      <c r="AY3591" s="255" t="s">
        <v>209</v>
      </c>
    </row>
    <row r="3592" spans="2:51" s="13" customFormat="1">
      <c r="B3592" s="212"/>
      <c r="C3592" s="213"/>
      <c r="D3592" s="214" t="s">
        <v>555</v>
      </c>
      <c r="E3592" s="215" t="s">
        <v>1</v>
      </c>
      <c r="F3592" s="216" t="s">
        <v>2545</v>
      </c>
      <c r="G3592" s="213"/>
      <c r="H3592" s="217">
        <v>27.74</v>
      </c>
      <c r="I3592" s="218"/>
      <c r="J3592" s="213"/>
      <c r="K3592" s="213"/>
      <c r="L3592" s="219"/>
      <c r="M3592" s="220"/>
      <c r="N3592" s="221"/>
      <c r="O3592" s="221"/>
      <c r="P3592" s="221"/>
      <c r="Q3592" s="221"/>
      <c r="R3592" s="221"/>
      <c r="S3592" s="221"/>
      <c r="T3592" s="222"/>
      <c r="AT3592" s="223" t="s">
        <v>555</v>
      </c>
      <c r="AU3592" s="223" t="s">
        <v>87</v>
      </c>
      <c r="AV3592" s="13" t="s">
        <v>87</v>
      </c>
      <c r="AW3592" s="13" t="s">
        <v>32</v>
      </c>
      <c r="AX3592" s="13" t="s">
        <v>77</v>
      </c>
      <c r="AY3592" s="223" t="s">
        <v>209</v>
      </c>
    </row>
    <row r="3593" spans="2:51" s="15" customFormat="1">
      <c r="B3593" s="246"/>
      <c r="C3593" s="247"/>
      <c r="D3593" s="214" t="s">
        <v>555</v>
      </c>
      <c r="E3593" s="248" t="s">
        <v>1</v>
      </c>
      <c r="F3593" s="249" t="s">
        <v>3839</v>
      </c>
      <c r="G3593" s="247"/>
      <c r="H3593" s="248" t="s">
        <v>1</v>
      </c>
      <c r="I3593" s="250"/>
      <c r="J3593" s="247"/>
      <c r="K3593" s="247"/>
      <c r="L3593" s="251"/>
      <c r="M3593" s="252"/>
      <c r="N3593" s="253"/>
      <c r="O3593" s="253"/>
      <c r="P3593" s="253"/>
      <c r="Q3593" s="253"/>
      <c r="R3593" s="253"/>
      <c r="S3593" s="253"/>
      <c r="T3593" s="254"/>
      <c r="AT3593" s="255" t="s">
        <v>555</v>
      </c>
      <c r="AU3593" s="255" t="s">
        <v>87</v>
      </c>
      <c r="AV3593" s="15" t="s">
        <v>85</v>
      </c>
      <c r="AW3593" s="15" t="s">
        <v>32</v>
      </c>
      <c r="AX3593" s="15" t="s">
        <v>77</v>
      </c>
      <c r="AY3593" s="255" t="s">
        <v>209</v>
      </c>
    </row>
    <row r="3594" spans="2:51" s="13" customFormat="1">
      <c r="B3594" s="212"/>
      <c r="C3594" s="213"/>
      <c r="D3594" s="214" t="s">
        <v>555</v>
      </c>
      <c r="E3594" s="215" t="s">
        <v>1</v>
      </c>
      <c r="F3594" s="216" t="s">
        <v>3840</v>
      </c>
      <c r="G3594" s="213"/>
      <c r="H3594" s="217">
        <v>5.95</v>
      </c>
      <c r="I3594" s="218"/>
      <c r="J3594" s="213"/>
      <c r="K3594" s="213"/>
      <c r="L3594" s="219"/>
      <c r="M3594" s="220"/>
      <c r="N3594" s="221"/>
      <c r="O3594" s="221"/>
      <c r="P3594" s="221"/>
      <c r="Q3594" s="221"/>
      <c r="R3594" s="221"/>
      <c r="S3594" s="221"/>
      <c r="T3594" s="222"/>
      <c r="AT3594" s="223" t="s">
        <v>555</v>
      </c>
      <c r="AU3594" s="223" t="s">
        <v>87</v>
      </c>
      <c r="AV3594" s="13" t="s">
        <v>87</v>
      </c>
      <c r="AW3594" s="13" t="s">
        <v>32</v>
      </c>
      <c r="AX3594" s="13" t="s">
        <v>77</v>
      </c>
      <c r="AY3594" s="223" t="s">
        <v>209</v>
      </c>
    </row>
    <row r="3595" spans="2:51" s="15" customFormat="1">
      <c r="B3595" s="246"/>
      <c r="C3595" s="247"/>
      <c r="D3595" s="214" t="s">
        <v>555</v>
      </c>
      <c r="E3595" s="248" t="s">
        <v>1</v>
      </c>
      <c r="F3595" s="249" t="s">
        <v>3839</v>
      </c>
      <c r="G3595" s="247"/>
      <c r="H3595" s="248" t="s">
        <v>1</v>
      </c>
      <c r="I3595" s="250"/>
      <c r="J3595" s="247"/>
      <c r="K3595" s="247"/>
      <c r="L3595" s="251"/>
      <c r="M3595" s="252"/>
      <c r="N3595" s="253"/>
      <c r="O3595" s="253"/>
      <c r="P3595" s="253"/>
      <c r="Q3595" s="253"/>
      <c r="R3595" s="253"/>
      <c r="S3595" s="253"/>
      <c r="T3595" s="254"/>
      <c r="AT3595" s="255" t="s">
        <v>555</v>
      </c>
      <c r="AU3595" s="255" t="s">
        <v>87</v>
      </c>
      <c r="AV3595" s="15" t="s">
        <v>85</v>
      </c>
      <c r="AW3595" s="15" t="s">
        <v>32</v>
      </c>
      <c r="AX3595" s="15" t="s">
        <v>77</v>
      </c>
      <c r="AY3595" s="255" t="s">
        <v>209</v>
      </c>
    </row>
    <row r="3596" spans="2:51" s="13" customFormat="1">
      <c r="B3596" s="212"/>
      <c r="C3596" s="213"/>
      <c r="D3596" s="214" t="s">
        <v>555</v>
      </c>
      <c r="E3596" s="215" t="s">
        <v>1</v>
      </c>
      <c r="F3596" s="216" t="s">
        <v>3841</v>
      </c>
      <c r="G3596" s="213"/>
      <c r="H3596" s="217">
        <v>7.11</v>
      </c>
      <c r="I3596" s="218"/>
      <c r="J3596" s="213"/>
      <c r="K3596" s="213"/>
      <c r="L3596" s="219"/>
      <c r="M3596" s="220"/>
      <c r="N3596" s="221"/>
      <c r="O3596" s="221"/>
      <c r="P3596" s="221"/>
      <c r="Q3596" s="221"/>
      <c r="R3596" s="221"/>
      <c r="S3596" s="221"/>
      <c r="T3596" s="222"/>
      <c r="AT3596" s="223" t="s">
        <v>555</v>
      </c>
      <c r="AU3596" s="223" t="s">
        <v>87</v>
      </c>
      <c r="AV3596" s="13" t="s">
        <v>87</v>
      </c>
      <c r="AW3596" s="13" t="s">
        <v>32</v>
      </c>
      <c r="AX3596" s="13" t="s">
        <v>77</v>
      </c>
      <c r="AY3596" s="223" t="s">
        <v>209</v>
      </c>
    </row>
    <row r="3597" spans="2:51" s="15" customFormat="1">
      <c r="B3597" s="246"/>
      <c r="C3597" s="247"/>
      <c r="D3597" s="214" t="s">
        <v>555</v>
      </c>
      <c r="E3597" s="248" t="s">
        <v>1</v>
      </c>
      <c r="F3597" s="249" t="s">
        <v>3842</v>
      </c>
      <c r="G3597" s="247"/>
      <c r="H3597" s="248" t="s">
        <v>1</v>
      </c>
      <c r="I3597" s="250"/>
      <c r="J3597" s="247"/>
      <c r="K3597" s="247"/>
      <c r="L3597" s="251"/>
      <c r="M3597" s="252"/>
      <c r="N3597" s="253"/>
      <c r="O3597" s="253"/>
      <c r="P3597" s="253"/>
      <c r="Q3597" s="253"/>
      <c r="R3597" s="253"/>
      <c r="S3597" s="253"/>
      <c r="T3597" s="254"/>
      <c r="AT3597" s="255" t="s">
        <v>555</v>
      </c>
      <c r="AU3597" s="255" t="s">
        <v>87</v>
      </c>
      <c r="AV3597" s="15" t="s">
        <v>85</v>
      </c>
      <c r="AW3597" s="15" t="s">
        <v>32</v>
      </c>
      <c r="AX3597" s="15" t="s">
        <v>77</v>
      </c>
      <c r="AY3597" s="255" t="s">
        <v>209</v>
      </c>
    </row>
    <row r="3598" spans="2:51" s="13" customFormat="1">
      <c r="B3598" s="212"/>
      <c r="C3598" s="213"/>
      <c r="D3598" s="214" t="s">
        <v>555</v>
      </c>
      <c r="E3598" s="215" t="s">
        <v>1</v>
      </c>
      <c r="F3598" s="216" t="s">
        <v>3843</v>
      </c>
      <c r="G3598" s="213"/>
      <c r="H3598" s="217">
        <v>4.67</v>
      </c>
      <c r="I3598" s="218"/>
      <c r="J3598" s="213"/>
      <c r="K3598" s="213"/>
      <c r="L3598" s="219"/>
      <c r="M3598" s="220"/>
      <c r="N3598" s="221"/>
      <c r="O3598" s="221"/>
      <c r="P3598" s="221"/>
      <c r="Q3598" s="221"/>
      <c r="R3598" s="221"/>
      <c r="S3598" s="221"/>
      <c r="T3598" s="222"/>
      <c r="AT3598" s="223" t="s">
        <v>555</v>
      </c>
      <c r="AU3598" s="223" t="s">
        <v>87</v>
      </c>
      <c r="AV3598" s="13" t="s">
        <v>87</v>
      </c>
      <c r="AW3598" s="13" t="s">
        <v>32</v>
      </c>
      <c r="AX3598" s="13" t="s">
        <v>77</v>
      </c>
      <c r="AY3598" s="223" t="s">
        <v>209</v>
      </c>
    </row>
    <row r="3599" spans="2:51" s="15" customFormat="1">
      <c r="B3599" s="246"/>
      <c r="C3599" s="247"/>
      <c r="D3599" s="214" t="s">
        <v>555</v>
      </c>
      <c r="E3599" s="248" t="s">
        <v>1</v>
      </c>
      <c r="F3599" s="249" t="s">
        <v>3844</v>
      </c>
      <c r="G3599" s="247"/>
      <c r="H3599" s="248" t="s">
        <v>1</v>
      </c>
      <c r="I3599" s="250"/>
      <c r="J3599" s="247"/>
      <c r="K3599" s="247"/>
      <c r="L3599" s="251"/>
      <c r="M3599" s="252"/>
      <c r="N3599" s="253"/>
      <c r="O3599" s="253"/>
      <c r="P3599" s="253"/>
      <c r="Q3599" s="253"/>
      <c r="R3599" s="253"/>
      <c r="S3599" s="253"/>
      <c r="T3599" s="254"/>
      <c r="AT3599" s="255" t="s">
        <v>555</v>
      </c>
      <c r="AU3599" s="255" t="s">
        <v>87</v>
      </c>
      <c r="AV3599" s="15" t="s">
        <v>85</v>
      </c>
      <c r="AW3599" s="15" t="s">
        <v>32</v>
      </c>
      <c r="AX3599" s="15" t="s">
        <v>77</v>
      </c>
      <c r="AY3599" s="255" t="s">
        <v>209</v>
      </c>
    </row>
    <row r="3600" spans="2:51" s="13" customFormat="1">
      <c r="B3600" s="212"/>
      <c r="C3600" s="213"/>
      <c r="D3600" s="214" t="s">
        <v>555</v>
      </c>
      <c r="E3600" s="215" t="s">
        <v>1</v>
      </c>
      <c r="F3600" s="216" t="s">
        <v>2548</v>
      </c>
      <c r="G3600" s="213"/>
      <c r="H3600" s="217">
        <v>10.84</v>
      </c>
      <c r="I3600" s="218"/>
      <c r="J3600" s="213"/>
      <c r="K3600" s="213"/>
      <c r="L3600" s="219"/>
      <c r="M3600" s="220"/>
      <c r="N3600" s="221"/>
      <c r="O3600" s="221"/>
      <c r="P3600" s="221"/>
      <c r="Q3600" s="221"/>
      <c r="R3600" s="221"/>
      <c r="S3600" s="221"/>
      <c r="T3600" s="222"/>
      <c r="AT3600" s="223" t="s">
        <v>555</v>
      </c>
      <c r="AU3600" s="223" t="s">
        <v>87</v>
      </c>
      <c r="AV3600" s="13" t="s">
        <v>87</v>
      </c>
      <c r="AW3600" s="13" t="s">
        <v>32</v>
      </c>
      <c r="AX3600" s="13" t="s">
        <v>77</v>
      </c>
      <c r="AY3600" s="223" t="s">
        <v>209</v>
      </c>
    </row>
    <row r="3601" spans="1:65" s="15" customFormat="1">
      <c r="B3601" s="246"/>
      <c r="C3601" s="247"/>
      <c r="D3601" s="214" t="s">
        <v>555</v>
      </c>
      <c r="E3601" s="248" t="s">
        <v>1</v>
      </c>
      <c r="F3601" s="249" t="s">
        <v>3845</v>
      </c>
      <c r="G3601" s="247"/>
      <c r="H3601" s="248" t="s">
        <v>1</v>
      </c>
      <c r="I3601" s="250"/>
      <c r="J3601" s="247"/>
      <c r="K3601" s="247"/>
      <c r="L3601" s="251"/>
      <c r="M3601" s="252"/>
      <c r="N3601" s="253"/>
      <c r="O3601" s="253"/>
      <c r="P3601" s="253"/>
      <c r="Q3601" s="253"/>
      <c r="R3601" s="253"/>
      <c r="S3601" s="253"/>
      <c r="T3601" s="254"/>
      <c r="AT3601" s="255" t="s">
        <v>555</v>
      </c>
      <c r="AU3601" s="255" t="s">
        <v>87</v>
      </c>
      <c r="AV3601" s="15" t="s">
        <v>85</v>
      </c>
      <c r="AW3601" s="15" t="s">
        <v>32</v>
      </c>
      <c r="AX3601" s="15" t="s">
        <v>77</v>
      </c>
      <c r="AY3601" s="255" t="s">
        <v>209</v>
      </c>
    </row>
    <row r="3602" spans="1:65" s="13" customFormat="1">
      <c r="B3602" s="212"/>
      <c r="C3602" s="213"/>
      <c r="D3602" s="214" t="s">
        <v>555</v>
      </c>
      <c r="E3602" s="215" t="s">
        <v>1</v>
      </c>
      <c r="F3602" s="216" t="s">
        <v>2550</v>
      </c>
      <c r="G3602" s="213"/>
      <c r="H3602" s="217">
        <v>20.99</v>
      </c>
      <c r="I3602" s="218"/>
      <c r="J3602" s="213"/>
      <c r="K3602" s="213"/>
      <c r="L3602" s="219"/>
      <c r="M3602" s="220"/>
      <c r="N3602" s="221"/>
      <c r="O3602" s="221"/>
      <c r="P3602" s="221"/>
      <c r="Q3602" s="221"/>
      <c r="R3602" s="221"/>
      <c r="S3602" s="221"/>
      <c r="T3602" s="222"/>
      <c r="AT3602" s="223" t="s">
        <v>555</v>
      </c>
      <c r="AU3602" s="223" t="s">
        <v>87</v>
      </c>
      <c r="AV3602" s="13" t="s">
        <v>87</v>
      </c>
      <c r="AW3602" s="13" t="s">
        <v>32</v>
      </c>
      <c r="AX3602" s="13" t="s">
        <v>77</v>
      </c>
      <c r="AY3602" s="223" t="s">
        <v>209</v>
      </c>
    </row>
    <row r="3603" spans="1:65" s="15" customFormat="1">
      <c r="B3603" s="246"/>
      <c r="C3603" s="247"/>
      <c r="D3603" s="214" t="s">
        <v>555</v>
      </c>
      <c r="E3603" s="248" t="s">
        <v>1</v>
      </c>
      <c r="F3603" s="249" t="s">
        <v>3846</v>
      </c>
      <c r="G3603" s="247"/>
      <c r="H3603" s="248" t="s">
        <v>1</v>
      </c>
      <c r="I3603" s="250"/>
      <c r="J3603" s="247"/>
      <c r="K3603" s="247"/>
      <c r="L3603" s="251"/>
      <c r="M3603" s="252"/>
      <c r="N3603" s="253"/>
      <c r="O3603" s="253"/>
      <c r="P3603" s="253"/>
      <c r="Q3603" s="253"/>
      <c r="R3603" s="253"/>
      <c r="S3603" s="253"/>
      <c r="T3603" s="254"/>
      <c r="AT3603" s="255" t="s">
        <v>555</v>
      </c>
      <c r="AU3603" s="255" t="s">
        <v>87</v>
      </c>
      <c r="AV3603" s="15" t="s">
        <v>85</v>
      </c>
      <c r="AW3603" s="15" t="s">
        <v>32</v>
      </c>
      <c r="AX3603" s="15" t="s">
        <v>77</v>
      </c>
      <c r="AY3603" s="255" t="s">
        <v>209</v>
      </c>
    </row>
    <row r="3604" spans="1:65" s="13" customFormat="1">
      <c r="B3604" s="212"/>
      <c r="C3604" s="213"/>
      <c r="D3604" s="214" t="s">
        <v>555</v>
      </c>
      <c r="E3604" s="215" t="s">
        <v>1</v>
      </c>
      <c r="F3604" s="216" t="s">
        <v>2554</v>
      </c>
      <c r="G3604" s="213"/>
      <c r="H3604" s="217">
        <v>17</v>
      </c>
      <c r="I3604" s="218"/>
      <c r="J3604" s="213"/>
      <c r="K3604" s="213"/>
      <c r="L3604" s="219"/>
      <c r="M3604" s="220"/>
      <c r="N3604" s="221"/>
      <c r="O3604" s="221"/>
      <c r="P3604" s="221"/>
      <c r="Q3604" s="221"/>
      <c r="R3604" s="221"/>
      <c r="S3604" s="221"/>
      <c r="T3604" s="222"/>
      <c r="AT3604" s="223" t="s">
        <v>555</v>
      </c>
      <c r="AU3604" s="223" t="s">
        <v>87</v>
      </c>
      <c r="AV3604" s="13" t="s">
        <v>87</v>
      </c>
      <c r="AW3604" s="13" t="s">
        <v>32</v>
      </c>
      <c r="AX3604" s="13" t="s">
        <v>77</v>
      </c>
      <c r="AY3604" s="223" t="s">
        <v>209</v>
      </c>
    </row>
    <row r="3605" spans="1:65" s="15" customFormat="1">
      <c r="B3605" s="246"/>
      <c r="C3605" s="247"/>
      <c r="D3605" s="214" t="s">
        <v>555</v>
      </c>
      <c r="E3605" s="248" t="s">
        <v>1</v>
      </c>
      <c r="F3605" s="249" t="s">
        <v>3847</v>
      </c>
      <c r="G3605" s="247"/>
      <c r="H3605" s="248" t="s">
        <v>1</v>
      </c>
      <c r="I3605" s="250"/>
      <c r="J3605" s="247"/>
      <c r="K3605" s="247"/>
      <c r="L3605" s="251"/>
      <c r="M3605" s="252"/>
      <c r="N3605" s="253"/>
      <c r="O3605" s="253"/>
      <c r="P3605" s="253"/>
      <c r="Q3605" s="253"/>
      <c r="R3605" s="253"/>
      <c r="S3605" s="253"/>
      <c r="T3605" s="254"/>
      <c r="AT3605" s="255" t="s">
        <v>555</v>
      </c>
      <c r="AU3605" s="255" t="s">
        <v>87</v>
      </c>
      <c r="AV3605" s="15" t="s">
        <v>85</v>
      </c>
      <c r="AW3605" s="15" t="s">
        <v>32</v>
      </c>
      <c r="AX3605" s="15" t="s">
        <v>77</v>
      </c>
      <c r="AY3605" s="255" t="s">
        <v>209</v>
      </c>
    </row>
    <row r="3606" spans="1:65" s="13" customFormat="1">
      <c r="B3606" s="212"/>
      <c r="C3606" s="213"/>
      <c r="D3606" s="214" t="s">
        <v>555</v>
      </c>
      <c r="E3606" s="215" t="s">
        <v>1</v>
      </c>
      <c r="F3606" s="216" t="s">
        <v>3848</v>
      </c>
      <c r="G3606" s="213"/>
      <c r="H3606" s="217">
        <v>10.14</v>
      </c>
      <c r="I3606" s="218"/>
      <c r="J3606" s="213"/>
      <c r="K3606" s="213"/>
      <c r="L3606" s="219"/>
      <c r="M3606" s="220"/>
      <c r="N3606" s="221"/>
      <c r="O3606" s="221"/>
      <c r="P3606" s="221"/>
      <c r="Q3606" s="221"/>
      <c r="R3606" s="221"/>
      <c r="S3606" s="221"/>
      <c r="T3606" s="222"/>
      <c r="AT3606" s="223" t="s">
        <v>555</v>
      </c>
      <c r="AU3606" s="223" t="s">
        <v>87</v>
      </c>
      <c r="AV3606" s="13" t="s">
        <v>87</v>
      </c>
      <c r="AW3606" s="13" t="s">
        <v>32</v>
      </c>
      <c r="AX3606" s="13" t="s">
        <v>77</v>
      </c>
      <c r="AY3606" s="223" t="s">
        <v>209</v>
      </c>
    </row>
    <row r="3607" spans="1:65" s="15" customFormat="1">
      <c r="B3607" s="246"/>
      <c r="C3607" s="247"/>
      <c r="D3607" s="214" t="s">
        <v>555</v>
      </c>
      <c r="E3607" s="248" t="s">
        <v>1</v>
      </c>
      <c r="F3607" s="249" t="s">
        <v>3849</v>
      </c>
      <c r="G3607" s="247"/>
      <c r="H3607" s="248" t="s">
        <v>1</v>
      </c>
      <c r="I3607" s="250"/>
      <c r="J3607" s="247"/>
      <c r="K3607" s="247"/>
      <c r="L3607" s="251"/>
      <c r="M3607" s="252"/>
      <c r="N3607" s="253"/>
      <c r="O3607" s="253"/>
      <c r="P3607" s="253"/>
      <c r="Q3607" s="253"/>
      <c r="R3607" s="253"/>
      <c r="S3607" s="253"/>
      <c r="T3607" s="254"/>
      <c r="AT3607" s="255" t="s">
        <v>555</v>
      </c>
      <c r="AU3607" s="255" t="s">
        <v>87</v>
      </c>
      <c r="AV3607" s="15" t="s">
        <v>85</v>
      </c>
      <c r="AW3607" s="15" t="s">
        <v>32</v>
      </c>
      <c r="AX3607" s="15" t="s">
        <v>77</v>
      </c>
      <c r="AY3607" s="255" t="s">
        <v>209</v>
      </c>
    </row>
    <row r="3608" spans="1:65" s="13" customFormat="1">
      <c r="B3608" s="212"/>
      <c r="C3608" s="213"/>
      <c r="D3608" s="214" t="s">
        <v>555</v>
      </c>
      <c r="E3608" s="215" t="s">
        <v>1</v>
      </c>
      <c r="F3608" s="216" t="s">
        <v>2552</v>
      </c>
      <c r="G3608" s="213"/>
      <c r="H3608" s="217">
        <v>8.2200000000000006</v>
      </c>
      <c r="I3608" s="218"/>
      <c r="J3608" s="213"/>
      <c r="K3608" s="213"/>
      <c r="L3608" s="219"/>
      <c r="M3608" s="220"/>
      <c r="N3608" s="221"/>
      <c r="O3608" s="221"/>
      <c r="P3608" s="221"/>
      <c r="Q3608" s="221"/>
      <c r="R3608" s="221"/>
      <c r="S3608" s="221"/>
      <c r="T3608" s="222"/>
      <c r="AT3608" s="223" t="s">
        <v>555</v>
      </c>
      <c r="AU3608" s="223" t="s">
        <v>87</v>
      </c>
      <c r="AV3608" s="13" t="s">
        <v>87</v>
      </c>
      <c r="AW3608" s="13" t="s">
        <v>32</v>
      </c>
      <c r="AX3608" s="13" t="s">
        <v>77</v>
      </c>
      <c r="AY3608" s="223" t="s">
        <v>209</v>
      </c>
    </row>
    <row r="3609" spans="1:65" s="15" customFormat="1">
      <c r="B3609" s="246"/>
      <c r="C3609" s="247"/>
      <c r="D3609" s="214" t="s">
        <v>555</v>
      </c>
      <c r="E3609" s="248" t="s">
        <v>1</v>
      </c>
      <c r="F3609" s="249" t="s">
        <v>3850</v>
      </c>
      <c r="G3609" s="247"/>
      <c r="H3609" s="248" t="s">
        <v>1</v>
      </c>
      <c r="I3609" s="250"/>
      <c r="J3609" s="247"/>
      <c r="K3609" s="247"/>
      <c r="L3609" s="251"/>
      <c r="M3609" s="252"/>
      <c r="N3609" s="253"/>
      <c r="O3609" s="253"/>
      <c r="P3609" s="253"/>
      <c r="Q3609" s="253"/>
      <c r="R3609" s="253"/>
      <c r="S3609" s="253"/>
      <c r="T3609" s="254"/>
      <c r="AT3609" s="255" t="s">
        <v>555</v>
      </c>
      <c r="AU3609" s="255" t="s">
        <v>87</v>
      </c>
      <c r="AV3609" s="15" t="s">
        <v>85</v>
      </c>
      <c r="AW3609" s="15" t="s">
        <v>32</v>
      </c>
      <c r="AX3609" s="15" t="s">
        <v>77</v>
      </c>
      <c r="AY3609" s="255" t="s">
        <v>209</v>
      </c>
    </row>
    <row r="3610" spans="1:65" s="13" customFormat="1">
      <c r="B3610" s="212"/>
      <c r="C3610" s="213"/>
      <c r="D3610" s="214" t="s">
        <v>555</v>
      </c>
      <c r="E3610" s="215" t="s">
        <v>1</v>
      </c>
      <c r="F3610" s="216" t="s">
        <v>3851</v>
      </c>
      <c r="G3610" s="213"/>
      <c r="H3610" s="217">
        <v>6.04</v>
      </c>
      <c r="I3610" s="218"/>
      <c r="J3610" s="213"/>
      <c r="K3610" s="213"/>
      <c r="L3610" s="219"/>
      <c r="M3610" s="220"/>
      <c r="N3610" s="221"/>
      <c r="O3610" s="221"/>
      <c r="P3610" s="221"/>
      <c r="Q3610" s="221"/>
      <c r="R3610" s="221"/>
      <c r="S3610" s="221"/>
      <c r="T3610" s="222"/>
      <c r="AT3610" s="223" t="s">
        <v>555</v>
      </c>
      <c r="AU3610" s="223" t="s">
        <v>87</v>
      </c>
      <c r="AV3610" s="13" t="s">
        <v>87</v>
      </c>
      <c r="AW3610" s="13" t="s">
        <v>32</v>
      </c>
      <c r="AX3610" s="13" t="s">
        <v>77</v>
      </c>
      <c r="AY3610" s="223" t="s">
        <v>209</v>
      </c>
    </row>
    <row r="3611" spans="1:65" s="15" customFormat="1">
      <c r="B3611" s="246"/>
      <c r="C3611" s="247"/>
      <c r="D3611" s="214" t="s">
        <v>555</v>
      </c>
      <c r="E3611" s="248" t="s">
        <v>1</v>
      </c>
      <c r="F3611" s="249" t="s">
        <v>3852</v>
      </c>
      <c r="G3611" s="247"/>
      <c r="H3611" s="248" t="s">
        <v>1</v>
      </c>
      <c r="I3611" s="250"/>
      <c r="J3611" s="247"/>
      <c r="K3611" s="247"/>
      <c r="L3611" s="251"/>
      <c r="M3611" s="252"/>
      <c r="N3611" s="253"/>
      <c r="O3611" s="253"/>
      <c r="P3611" s="253"/>
      <c r="Q3611" s="253"/>
      <c r="R3611" s="253"/>
      <c r="S3611" s="253"/>
      <c r="T3611" s="254"/>
      <c r="AT3611" s="255" t="s">
        <v>555</v>
      </c>
      <c r="AU3611" s="255" t="s">
        <v>87</v>
      </c>
      <c r="AV3611" s="15" t="s">
        <v>85</v>
      </c>
      <c r="AW3611" s="15" t="s">
        <v>32</v>
      </c>
      <c r="AX3611" s="15" t="s">
        <v>77</v>
      </c>
      <c r="AY3611" s="255" t="s">
        <v>209</v>
      </c>
    </row>
    <row r="3612" spans="1:65" s="13" customFormat="1">
      <c r="B3612" s="212"/>
      <c r="C3612" s="213"/>
      <c r="D3612" s="214" t="s">
        <v>555</v>
      </c>
      <c r="E3612" s="215" t="s">
        <v>1</v>
      </c>
      <c r="F3612" s="216" t="s">
        <v>2523</v>
      </c>
      <c r="G3612" s="213"/>
      <c r="H3612" s="217">
        <v>18.329999999999998</v>
      </c>
      <c r="I3612" s="218"/>
      <c r="J3612" s="213"/>
      <c r="K3612" s="213"/>
      <c r="L3612" s="219"/>
      <c r="M3612" s="220"/>
      <c r="N3612" s="221"/>
      <c r="O3612" s="221"/>
      <c r="P3612" s="221"/>
      <c r="Q3612" s="221"/>
      <c r="R3612" s="221"/>
      <c r="S3612" s="221"/>
      <c r="T3612" s="222"/>
      <c r="AT3612" s="223" t="s">
        <v>555</v>
      </c>
      <c r="AU3612" s="223" t="s">
        <v>87</v>
      </c>
      <c r="AV3612" s="13" t="s">
        <v>87</v>
      </c>
      <c r="AW3612" s="13" t="s">
        <v>32</v>
      </c>
      <c r="AX3612" s="13" t="s">
        <v>77</v>
      </c>
      <c r="AY3612" s="223" t="s">
        <v>209</v>
      </c>
    </row>
    <row r="3613" spans="1:65" s="14" customFormat="1">
      <c r="B3613" s="235"/>
      <c r="C3613" s="236"/>
      <c r="D3613" s="214" t="s">
        <v>555</v>
      </c>
      <c r="E3613" s="237" t="s">
        <v>1</v>
      </c>
      <c r="F3613" s="238" t="s">
        <v>645</v>
      </c>
      <c r="G3613" s="236"/>
      <c r="H3613" s="239">
        <v>1167.2899999999997</v>
      </c>
      <c r="I3613" s="240"/>
      <c r="J3613" s="236"/>
      <c r="K3613" s="236"/>
      <c r="L3613" s="241"/>
      <c r="M3613" s="242"/>
      <c r="N3613" s="243"/>
      <c r="O3613" s="243"/>
      <c r="P3613" s="243"/>
      <c r="Q3613" s="243"/>
      <c r="R3613" s="243"/>
      <c r="S3613" s="243"/>
      <c r="T3613" s="244"/>
      <c r="AT3613" s="245" t="s">
        <v>555</v>
      </c>
      <c r="AU3613" s="245" t="s">
        <v>87</v>
      </c>
      <c r="AV3613" s="14" t="s">
        <v>218</v>
      </c>
      <c r="AW3613" s="14" t="s">
        <v>32</v>
      </c>
      <c r="AX3613" s="14" t="s">
        <v>85</v>
      </c>
      <c r="AY3613" s="245" t="s">
        <v>209</v>
      </c>
    </row>
    <row r="3614" spans="1:65" s="2" customFormat="1" ht="37.9" customHeight="1">
      <c r="A3614" s="35"/>
      <c r="B3614" s="36"/>
      <c r="C3614" s="224" t="s">
        <v>3853</v>
      </c>
      <c r="D3614" s="224" t="s">
        <v>576</v>
      </c>
      <c r="E3614" s="225" t="s">
        <v>3854</v>
      </c>
      <c r="F3614" s="226" t="s">
        <v>3855</v>
      </c>
      <c r="G3614" s="227" t="s">
        <v>217</v>
      </c>
      <c r="H3614" s="228">
        <v>1400.748</v>
      </c>
      <c r="I3614" s="229"/>
      <c r="J3614" s="230">
        <f>ROUND(I3614*H3614,2)</f>
        <v>0</v>
      </c>
      <c r="K3614" s="231"/>
      <c r="L3614" s="232"/>
      <c r="M3614" s="233" t="s">
        <v>1</v>
      </c>
      <c r="N3614" s="234" t="s">
        <v>42</v>
      </c>
      <c r="O3614" s="72"/>
      <c r="P3614" s="203">
        <f>O3614*H3614</f>
        <v>0</v>
      </c>
      <c r="Q3614" s="203">
        <v>3.0999999999999999E-3</v>
      </c>
      <c r="R3614" s="203">
        <f>Q3614*H3614</f>
        <v>4.3423188000000001</v>
      </c>
      <c r="S3614" s="203">
        <v>0</v>
      </c>
      <c r="T3614" s="204">
        <f>S3614*H3614</f>
        <v>0</v>
      </c>
      <c r="U3614" s="35"/>
      <c r="V3614" s="35"/>
      <c r="W3614" s="35"/>
      <c r="X3614" s="35"/>
      <c r="Y3614" s="35"/>
      <c r="Z3614" s="35"/>
      <c r="AA3614" s="35"/>
      <c r="AB3614" s="35"/>
      <c r="AC3614" s="35"/>
      <c r="AD3614" s="35"/>
      <c r="AE3614" s="35"/>
      <c r="AR3614" s="205" t="s">
        <v>341</v>
      </c>
      <c r="AT3614" s="205" t="s">
        <v>576</v>
      </c>
      <c r="AU3614" s="205" t="s">
        <v>87</v>
      </c>
      <c r="AY3614" s="18" t="s">
        <v>209</v>
      </c>
      <c r="BE3614" s="206">
        <f>IF(N3614="základní",J3614,0)</f>
        <v>0</v>
      </c>
      <c r="BF3614" s="206">
        <f>IF(N3614="snížená",J3614,0)</f>
        <v>0</v>
      </c>
      <c r="BG3614" s="206">
        <f>IF(N3614="zákl. přenesená",J3614,0)</f>
        <v>0</v>
      </c>
      <c r="BH3614" s="206">
        <f>IF(N3614="sníž. přenesená",J3614,0)</f>
        <v>0</v>
      </c>
      <c r="BI3614" s="206">
        <f>IF(N3614="nulová",J3614,0)</f>
        <v>0</v>
      </c>
      <c r="BJ3614" s="18" t="s">
        <v>85</v>
      </c>
      <c r="BK3614" s="206">
        <f>ROUND(I3614*H3614,2)</f>
        <v>0</v>
      </c>
      <c r="BL3614" s="18" t="s">
        <v>276</v>
      </c>
      <c r="BM3614" s="205" t="s">
        <v>3856</v>
      </c>
    </row>
    <row r="3615" spans="1:65" s="2" customFormat="1" ht="19.5">
      <c r="A3615" s="35"/>
      <c r="B3615" s="36"/>
      <c r="C3615" s="37"/>
      <c r="D3615" s="214" t="s">
        <v>807</v>
      </c>
      <c r="E3615" s="37"/>
      <c r="F3615" s="256" t="s">
        <v>3857</v>
      </c>
      <c r="G3615" s="37"/>
      <c r="H3615" s="37"/>
      <c r="I3615" s="257"/>
      <c r="J3615" s="37"/>
      <c r="K3615" s="37"/>
      <c r="L3615" s="40"/>
      <c r="M3615" s="258"/>
      <c r="N3615" s="259"/>
      <c r="O3615" s="72"/>
      <c r="P3615" s="72"/>
      <c r="Q3615" s="72"/>
      <c r="R3615" s="72"/>
      <c r="S3615" s="72"/>
      <c r="T3615" s="73"/>
      <c r="U3615" s="35"/>
      <c r="V3615" s="35"/>
      <c r="W3615" s="35"/>
      <c r="X3615" s="35"/>
      <c r="Y3615" s="35"/>
      <c r="Z3615" s="35"/>
      <c r="AA3615" s="35"/>
      <c r="AB3615" s="35"/>
      <c r="AC3615" s="35"/>
      <c r="AD3615" s="35"/>
      <c r="AE3615" s="35"/>
      <c r="AT3615" s="18" t="s">
        <v>807</v>
      </c>
      <c r="AU3615" s="18" t="s">
        <v>87</v>
      </c>
    </row>
    <row r="3616" spans="1:65" s="13" customFormat="1">
      <c r="B3616" s="212"/>
      <c r="C3616" s="213"/>
      <c r="D3616" s="214" t="s">
        <v>555</v>
      </c>
      <c r="E3616" s="215" t="s">
        <v>1</v>
      </c>
      <c r="F3616" s="216" t="s">
        <v>3858</v>
      </c>
      <c r="G3616" s="213"/>
      <c r="H3616" s="217">
        <v>1400.748</v>
      </c>
      <c r="I3616" s="218"/>
      <c r="J3616" s="213"/>
      <c r="K3616" s="213"/>
      <c r="L3616" s="219"/>
      <c r="M3616" s="220"/>
      <c r="N3616" s="221"/>
      <c r="O3616" s="221"/>
      <c r="P3616" s="221"/>
      <c r="Q3616" s="221"/>
      <c r="R3616" s="221"/>
      <c r="S3616" s="221"/>
      <c r="T3616" s="222"/>
      <c r="AT3616" s="223" t="s">
        <v>555</v>
      </c>
      <c r="AU3616" s="223" t="s">
        <v>87</v>
      </c>
      <c r="AV3616" s="13" t="s">
        <v>87</v>
      </c>
      <c r="AW3616" s="13" t="s">
        <v>32</v>
      </c>
      <c r="AX3616" s="13" t="s">
        <v>85</v>
      </c>
      <c r="AY3616" s="223" t="s">
        <v>209</v>
      </c>
    </row>
    <row r="3617" spans="1:65" s="2" customFormat="1" ht="16.5" customHeight="1">
      <c r="A3617" s="35"/>
      <c r="B3617" s="36"/>
      <c r="C3617" s="193" t="s">
        <v>3859</v>
      </c>
      <c r="D3617" s="193" t="s">
        <v>214</v>
      </c>
      <c r="E3617" s="194" t="s">
        <v>3860</v>
      </c>
      <c r="F3617" s="195" t="s">
        <v>3861</v>
      </c>
      <c r="G3617" s="196" t="s">
        <v>217</v>
      </c>
      <c r="H3617" s="197">
        <v>604.17100000000005</v>
      </c>
      <c r="I3617" s="198"/>
      <c r="J3617" s="199">
        <f>ROUND(I3617*H3617,2)</f>
        <v>0</v>
      </c>
      <c r="K3617" s="200"/>
      <c r="L3617" s="40"/>
      <c r="M3617" s="201" t="s">
        <v>1</v>
      </c>
      <c r="N3617" s="202" t="s">
        <v>42</v>
      </c>
      <c r="O3617" s="72"/>
      <c r="P3617" s="203">
        <f>O3617*H3617</f>
        <v>0</v>
      </c>
      <c r="Q3617" s="203">
        <v>6.9999999999999999E-4</v>
      </c>
      <c r="R3617" s="203">
        <f>Q3617*H3617</f>
        <v>0.42291970000000001</v>
      </c>
      <c r="S3617" s="203">
        <v>0</v>
      </c>
      <c r="T3617" s="204">
        <f>S3617*H3617</f>
        <v>0</v>
      </c>
      <c r="U3617" s="35"/>
      <c r="V3617" s="35"/>
      <c r="W3617" s="35"/>
      <c r="X3617" s="35"/>
      <c r="Y3617" s="35"/>
      <c r="Z3617" s="35"/>
      <c r="AA3617" s="35"/>
      <c r="AB3617" s="35"/>
      <c r="AC3617" s="35"/>
      <c r="AD3617" s="35"/>
      <c r="AE3617" s="35"/>
      <c r="AR3617" s="205" t="s">
        <v>276</v>
      </c>
      <c r="AT3617" s="205" t="s">
        <v>214</v>
      </c>
      <c r="AU3617" s="205" t="s">
        <v>87</v>
      </c>
      <c r="AY3617" s="18" t="s">
        <v>209</v>
      </c>
      <c r="BE3617" s="206">
        <f>IF(N3617="základní",J3617,0)</f>
        <v>0</v>
      </c>
      <c r="BF3617" s="206">
        <f>IF(N3617="snížená",J3617,0)</f>
        <v>0</v>
      </c>
      <c r="BG3617" s="206">
        <f>IF(N3617="zákl. přenesená",J3617,0)</f>
        <v>0</v>
      </c>
      <c r="BH3617" s="206">
        <f>IF(N3617="sníž. přenesená",J3617,0)</f>
        <v>0</v>
      </c>
      <c r="BI3617" s="206">
        <f>IF(N3617="nulová",J3617,0)</f>
        <v>0</v>
      </c>
      <c r="BJ3617" s="18" t="s">
        <v>85</v>
      </c>
      <c r="BK3617" s="206">
        <f>ROUND(I3617*H3617,2)</f>
        <v>0</v>
      </c>
      <c r="BL3617" s="18" t="s">
        <v>276</v>
      </c>
      <c r="BM3617" s="205" t="s">
        <v>3862</v>
      </c>
    </row>
    <row r="3618" spans="1:65" s="15" customFormat="1">
      <c r="B3618" s="246"/>
      <c r="C3618" s="247"/>
      <c r="D3618" s="214" t="s">
        <v>555</v>
      </c>
      <c r="E3618" s="248" t="s">
        <v>1</v>
      </c>
      <c r="F3618" s="249" t="s">
        <v>3863</v>
      </c>
      <c r="G3618" s="247"/>
      <c r="H3618" s="248" t="s">
        <v>1</v>
      </c>
      <c r="I3618" s="250"/>
      <c r="J3618" s="247"/>
      <c r="K3618" s="247"/>
      <c r="L3618" s="251"/>
      <c r="M3618" s="252"/>
      <c r="N3618" s="253"/>
      <c r="O3618" s="253"/>
      <c r="P3618" s="253"/>
      <c r="Q3618" s="253"/>
      <c r="R3618" s="253"/>
      <c r="S3618" s="253"/>
      <c r="T3618" s="254"/>
      <c r="AT3618" s="255" t="s">
        <v>555</v>
      </c>
      <c r="AU3618" s="255" t="s">
        <v>87</v>
      </c>
      <c r="AV3618" s="15" t="s">
        <v>85</v>
      </c>
      <c r="AW3618" s="15" t="s">
        <v>32</v>
      </c>
      <c r="AX3618" s="15" t="s">
        <v>77</v>
      </c>
      <c r="AY3618" s="255" t="s">
        <v>209</v>
      </c>
    </row>
    <row r="3619" spans="1:65" s="13" customFormat="1">
      <c r="B3619" s="212"/>
      <c r="C3619" s="213"/>
      <c r="D3619" s="214" t="s">
        <v>555</v>
      </c>
      <c r="E3619" s="215" t="s">
        <v>1</v>
      </c>
      <c r="F3619" s="216" t="s">
        <v>1567</v>
      </c>
      <c r="G3619" s="213"/>
      <c r="H3619" s="217">
        <v>2.16</v>
      </c>
      <c r="I3619" s="218"/>
      <c r="J3619" s="213"/>
      <c r="K3619" s="213"/>
      <c r="L3619" s="219"/>
      <c r="M3619" s="220"/>
      <c r="N3619" s="221"/>
      <c r="O3619" s="221"/>
      <c r="P3619" s="221"/>
      <c r="Q3619" s="221"/>
      <c r="R3619" s="221"/>
      <c r="S3619" s="221"/>
      <c r="T3619" s="222"/>
      <c r="AT3619" s="223" t="s">
        <v>555</v>
      </c>
      <c r="AU3619" s="223" t="s">
        <v>87</v>
      </c>
      <c r="AV3619" s="13" t="s">
        <v>87</v>
      </c>
      <c r="AW3619" s="13" t="s">
        <v>32</v>
      </c>
      <c r="AX3619" s="13" t="s">
        <v>77</v>
      </c>
      <c r="AY3619" s="223" t="s">
        <v>209</v>
      </c>
    </row>
    <row r="3620" spans="1:65" s="15" customFormat="1">
      <c r="B3620" s="246"/>
      <c r="C3620" s="247"/>
      <c r="D3620" s="214" t="s">
        <v>555</v>
      </c>
      <c r="E3620" s="248" t="s">
        <v>1</v>
      </c>
      <c r="F3620" s="249" t="s">
        <v>3864</v>
      </c>
      <c r="G3620" s="247"/>
      <c r="H3620" s="248" t="s">
        <v>1</v>
      </c>
      <c r="I3620" s="250"/>
      <c r="J3620" s="247"/>
      <c r="K3620" s="247"/>
      <c r="L3620" s="251"/>
      <c r="M3620" s="252"/>
      <c r="N3620" s="253"/>
      <c r="O3620" s="253"/>
      <c r="P3620" s="253"/>
      <c r="Q3620" s="253"/>
      <c r="R3620" s="253"/>
      <c r="S3620" s="253"/>
      <c r="T3620" s="254"/>
      <c r="AT3620" s="255" t="s">
        <v>555</v>
      </c>
      <c r="AU3620" s="255" t="s">
        <v>87</v>
      </c>
      <c r="AV3620" s="15" t="s">
        <v>85</v>
      </c>
      <c r="AW3620" s="15" t="s">
        <v>32</v>
      </c>
      <c r="AX3620" s="15" t="s">
        <v>77</v>
      </c>
      <c r="AY3620" s="255" t="s">
        <v>209</v>
      </c>
    </row>
    <row r="3621" spans="1:65" s="13" customFormat="1">
      <c r="B3621" s="212"/>
      <c r="C3621" s="213"/>
      <c r="D3621" s="214" t="s">
        <v>555</v>
      </c>
      <c r="E3621" s="215" t="s">
        <v>1</v>
      </c>
      <c r="F3621" s="216" t="s">
        <v>1569</v>
      </c>
      <c r="G3621" s="213"/>
      <c r="H3621" s="217">
        <v>1.27</v>
      </c>
      <c r="I3621" s="218"/>
      <c r="J3621" s="213"/>
      <c r="K3621" s="213"/>
      <c r="L3621" s="219"/>
      <c r="M3621" s="220"/>
      <c r="N3621" s="221"/>
      <c r="O3621" s="221"/>
      <c r="P3621" s="221"/>
      <c r="Q3621" s="221"/>
      <c r="R3621" s="221"/>
      <c r="S3621" s="221"/>
      <c r="T3621" s="222"/>
      <c r="AT3621" s="223" t="s">
        <v>555</v>
      </c>
      <c r="AU3621" s="223" t="s">
        <v>87</v>
      </c>
      <c r="AV3621" s="13" t="s">
        <v>87</v>
      </c>
      <c r="AW3621" s="13" t="s">
        <v>32</v>
      </c>
      <c r="AX3621" s="13" t="s">
        <v>77</v>
      </c>
      <c r="AY3621" s="223" t="s">
        <v>209</v>
      </c>
    </row>
    <row r="3622" spans="1:65" s="15" customFormat="1">
      <c r="B3622" s="246"/>
      <c r="C3622" s="247"/>
      <c r="D3622" s="214" t="s">
        <v>555</v>
      </c>
      <c r="E3622" s="248" t="s">
        <v>1</v>
      </c>
      <c r="F3622" s="249" t="s">
        <v>3865</v>
      </c>
      <c r="G3622" s="247"/>
      <c r="H3622" s="248" t="s">
        <v>1</v>
      </c>
      <c r="I3622" s="250"/>
      <c r="J3622" s="247"/>
      <c r="K3622" s="247"/>
      <c r="L3622" s="251"/>
      <c r="M3622" s="252"/>
      <c r="N3622" s="253"/>
      <c r="O3622" s="253"/>
      <c r="P3622" s="253"/>
      <c r="Q3622" s="253"/>
      <c r="R3622" s="253"/>
      <c r="S3622" s="253"/>
      <c r="T3622" s="254"/>
      <c r="AT3622" s="255" t="s">
        <v>555</v>
      </c>
      <c r="AU3622" s="255" t="s">
        <v>87</v>
      </c>
      <c r="AV3622" s="15" t="s">
        <v>85</v>
      </c>
      <c r="AW3622" s="15" t="s">
        <v>32</v>
      </c>
      <c r="AX3622" s="15" t="s">
        <v>77</v>
      </c>
      <c r="AY3622" s="255" t="s">
        <v>209</v>
      </c>
    </row>
    <row r="3623" spans="1:65" s="13" customFormat="1">
      <c r="B3623" s="212"/>
      <c r="C3623" s="213"/>
      <c r="D3623" s="214" t="s">
        <v>555</v>
      </c>
      <c r="E3623" s="215" t="s">
        <v>1</v>
      </c>
      <c r="F3623" s="216" t="s">
        <v>3866</v>
      </c>
      <c r="G3623" s="213"/>
      <c r="H3623" s="217">
        <v>3.63</v>
      </c>
      <c r="I3623" s="218"/>
      <c r="J3623" s="213"/>
      <c r="K3623" s="213"/>
      <c r="L3623" s="219"/>
      <c r="M3623" s="220"/>
      <c r="N3623" s="221"/>
      <c r="O3623" s="221"/>
      <c r="P3623" s="221"/>
      <c r="Q3623" s="221"/>
      <c r="R3623" s="221"/>
      <c r="S3623" s="221"/>
      <c r="T3623" s="222"/>
      <c r="AT3623" s="223" t="s">
        <v>555</v>
      </c>
      <c r="AU3623" s="223" t="s">
        <v>87</v>
      </c>
      <c r="AV3623" s="13" t="s">
        <v>87</v>
      </c>
      <c r="AW3623" s="13" t="s">
        <v>32</v>
      </c>
      <c r="AX3623" s="13" t="s">
        <v>77</v>
      </c>
      <c r="AY3623" s="223" t="s">
        <v>209</v>
      </c>
    </row>
    <row r="3624" spans="1:65" s="15" customFormat="1">
      <c r="B3624" s="246"/>
      <c r="C3624" s="247"/>
      <c r="D3624" s="214" t="s">
        <v>555</v>
      </c>
      <c r="E3624" s="248" t="s">
        <v>1</v>
      </c>
      <c r="F3624" s="249" t="s">
        <v>3867</v>
      </c>
      <c r="G3624" s="247"/>
      <c r="H3624" s="248" t="s">
        <v>1</v>
      </c>
      <c r="I3624" s="250"/>
      <c r="J3624" s="247"/>
      <c r="K3624" s="247"/>
      <c r="L3624" s="251"/>
      <c r="M3624" s="252"/>
      <c r="N3624" s="253"/>
      <c r="O3624" s="253"/>
      <c r="P3624" s="253"/>
      <c r="Q3624" s="253"/>
      <c r="R3624" s="253"/>
      <c r="S3624" s="253"/>
      <c r="T3624" s="254"/>
      <c r="AT3624" s="255" t="s">
        <v>555</v>
      </c>
      <c r="AU3624" s="255" t="s">
        <v>87</v>
      </c>
      <c r="AV3624" s="15" t="s">
        <v>85</v>
      </c>
      <c r="AW3624" s="15" t="s">
        <v>32</v>
      </c>
      <c r="AX3624" s="15" t="s">
        <v>77</v>
      </c>
      <c r="AY3624" s="255" t="s">
        <v>209</v>
      </c>
    </row>
    <row r="3625" spans="1:65" s="13" customFormat="1">
      <c r="B3625" s="212"/>
      <c r="C3625" s="213"/>
      <c r="D3625" s="214" t="s">
        <v>555</v>
      </c>
      <c r="E3625" s="215" t="s">
        <v>1</v>
      </c>
      <c r="F3625" s="216" t="s">
        <v>2167</v>
      </c>
      <c r="G3625" s="213"/>
      <c r="H3625" s="217">
        <v>8.35</v>
      </c>
      <c r="I3625" s="218"/>
      <c r="J3625" s="213"/>
      <c r="K3625" s="213"/>
      <c r="L3625" s="219"/>
      <c r="M3625" s="220"/>
      <c r="N3625" s="221"/>
      <c r="O3625" s="221"/>
      <c r="P3625" s="221"/>
      <c r="Q3625" s="221"/>
      <c r="R3625" s="221"/>
      <c r="S3625" s="221"/>
      <c r="T3625" s="222"/>
      <c r="AT3625" s="223" t="s">
        <v>555</v>
      </c>
      <c r="AU3625" s="223" t="s">
        <v>87</v>
      </c>
      <c r="AV3625" s="13" t="s">
        <v>87</v>
      </c>
      <c r="AW3625" s="13" t="s">
        <v>32</v>
      </c>
      <c r="AX3625" s="13" t="s">
        <v>77</v>
      </c>
      <c r="AY3625" s="223" t="s">
        <v>209</v>
      </c>
    </row>
    <row r="3626" spans="1:65" s="15" customFormat="1">
      <c r="B3626" s="246"/>
      <c r="C3626" s="247"/>
      <c r="D3626" s="214" t="s">
        <v>555</v>
      </c>
      <c r="E3626" s="248" t="s">
        <v>1</v>
      </c>
      <c r="F3626" s="249" t="s">
        <v>3868</v>
      </c>
      <c r="G3626" s="247"/>
      <c r="H3626" s="248" t="s">
        <v>1</v>
      </c>
      <c r="I3626" s="250"/>
      <c r="J3626" s="247"/>
      <c r="K3626" s="247"/>
      <c r="L3626" s="251"/>
      <c r="M3626" s="252"/>
      <c r="N3626" s="253"/>
      <c r="O3626" s="253"/>
      <c r="P3626" s="253"/>
      <c r="Q3626" s="253"/>
      <c r="R3626" s="253"/>
      <c r="S3626" s="253"/>
      <c r="T3626" s="254"/>
      <c r="AT3626" s="255" t="s">
        <v>555</v>
      </c>
      <c r="AU3626" s="255" t="s">
        <v>87</v>
      </c>
      <c r="AV3626" s="15" t="s">
        <v>85</v>
      </c>
      <c r="AW3626" s="15" t="s">
        <v>32</v>
      </c>
      <c r="AX3626" s="15" t="s">
        <v>77</v>
      </c>
      <c r="AY3626" s="255" t="s">
        <v>209</v>
      </c>
    </row>
    <row r="3627" spans="1:65" s="13" customFormat="1">
      <c r="B3627" s="212"/>
      <c r="C3627" s="213"/>
      <c r="D3627" s="214" t="s">
        <v>555</v>
      </c>
      <c r="E3627" s="215" t="s">
        <v>1</v>
      </c>
      <c r="F3627" s="216" t="s">
        <v>2169</v>
      </c>
      <c r="G3627" s="213"/>
      <c r="H3627" s="217">
        <v>13.93</v>
      </c>
      <c r="I3627" s="218"/>
      <c r="J3627" s="213"/>
      <c r="K3627" s="213"/>
      <c r="L3627" s="219"/>
      <c r="M3627" s="220"/>
      <c r="N3627" s="221"/>
      <c r="O3627" s="221"/>
      <c r="P3627" s="221"/>
      <c r="Q3627" s="221"/>
      <c r="R3627" s="221"/>
      <c r="S3627" s="221"/>
      <c r="T3627" s="222"/>
      <c r="AT3627" s="223" t="s">
        <v>555</v>
      </c>
      <c r="AU3627" s="223" t="s">
        <v>87</v>
      </c>
      <c r="AV3627" s="13" t="s">
        <v>87</v>
      </c>
      <c r="AW3627" s="13" t="s">
        <v>32</v>
      </c>
      <c r="AX3627" s="13" t="s">
        <v>77</v>
      </c>
      <c r="AY3627" s="223" t="s">
        <v>209</v>
      </c>
    </row>
    <row r="3628" spans="1:65" s="15" customFormat="1">
      <c r="B3628" s="246"/>
      <c r="C3628" s="247"/>
      <c r="D3628" s="214" t="s">
        <v>555</v>
      </c>
      <c r="E3628" s="248" t="s">
        <v>1</v>
      </c>
      <c r="F3628" s="249" t="s">
        <v>3869</v>
      </c>
      <c r="G3628" s="247"/>
      <c r="H3628" s="248" t="s">
        <v>1</v>
      </c>
      <c r="I3628" s="250"/>
      <c r="J3628" s="247"/>
      <c r="K3628" s="247"/>
      <c r="L3628" s="251"/>
      <c r="M3628" s="252"/>
      <c r="N3628" s="253"/>
      <c r="O3628" s="253"/>
      <c r="P3628" s="253"/>
      <c r="Q3628" s="253"/>
      <c r="R3628" s="253"/>
      <c r="S3628" s="253"/>
      <c r="T3628" s="254"/>
      <c r="AT3628" s="255" t="s">
        <v>555</v>
      </c>
      <c r="AU3628" s="255" t="s">
        <v>87</v>
      </c>
      <c r="AV3628" s="15" t="s">
        <v>85</v>
      </c>
      <c r="AW3628" s="15" t="s">
        <v>32</v>
      </c>
      <c r="AX3628" s="15" t="s">
        <v>77</v>
      </c>
      <c r="AY3628" s="255" t="s">
        <v>209</v>
      </c>
    </row>
    <row r="3629" spans="1:65" s="13" customFormat="1">
      <c r="B3629" s="212"/>
      <c r="C3629" s="213"/>
      <c r="D3629" s="214" t="s">
        <v>555</v>
      </c>
      <c r="E3629" s="215" t="s">
        <v>1</v>
      </c>
      <c r="F3629" s="216" t="s">
        <v>2171</v>
      </c>
      <c r="G3629" s="213"/>
      <c r="H3629" s="217">
        <v>0.98</v>
      </c>
      <c r="I3629" s="218"/>
      <c r="J3629" s="213"/>
      <c r="K3629" s="213"/>
      <c r="L3629" s="219"/>
      <c r="M3629" s="220"/>
      <c r="N3629" s="221"/>
      <c r="O3629" s="221"/>
      <c r="P3629" s="221"/>
      <c r="Q3629" s="221"/>
      <c r="R3629" s="221"/>
      <c r="S3629" s="221"/>
      <c r="T3629" s="222"/>
      <c r="AT3629" s="223" t="s">
        <v>555</v>
      </c>
      <c r="AU3629" s="223" t="s">
        <v>87</v>
      </c>
      <c r="AV3629" s="13" t="s">
        <v>87</v>
      </c>
      <c r="AW3629" s="13" t="s">
        <v>32</v>
      </c>
      <c r="AX3629" s="13" t="s">
        <v>77</v>
      </c>
      <c r="AY3629" s="223" t="s">
        <v>209</v>
      </c>
    </row>
    <row r="3630" spans="1:65" s="15" customFormat="1">
      <c r="B3630" s="246"/>
      <c r="C3630" s="247"/>
      <c r="D3630" s="214" t="s">
        <v>555</v>
      </c>
      <c r="E3630" s="248" t="s">
        <v>1</v>
      </c>
      <c r="F3630" s="249" t="s">
        <v>3870</v>
      </c>
      <c r="G3630" s="247"/>
      <c r="H3630" s="248" t="s">
        <v>1</v>
      </c>
      <c r="I3630" s="250"/>
      <c r="J3630" s="247"/>
      <c r="K3630" s="247"/>
      <c r="L3630" s="251"/>
      <c r="M3630" s="252"/>
      <c r="N3630" s="253"/>
      <c r="O3630" s="253"/>
      <c r="P3630" s="253"/>
      <c r="Q3630" s="253"/>
      <c r="R3630" s="253"/>
      <c r="S3630" s="253"/>
      <c r="T3630" s="254"/>
      <c r="AT3630" s="255" t="s">
        <v>555</v>
      </c>
      <c r="AU3630" s="255" t="s">
        <v>87</v>
      </c>
      <c r="AV3630" s="15" t="s">
        <v>85</v>
      </c>
      <c r="AW3630" s="15" t="s">
        <v>32</v>
      </c>
      <c r="AX3630" s="15" t="s">
        <v>77</v>
      </c>
      <c r="AY3630" s="255" t="s">
        <v>209</v>
      </c>
    </row>
    <row r="3631" spans="1:65" s="13" customFormat="1">
      <c r="B3631" s="212"/>
      <c r="C3631" s="213"/>
      <c r="D3631" s="214" t="s">
        <v>555</v>
      </c>
      <c r="E3631" s="215" t="s">
        <v>1</v>
      </c>
      <c r="F3631" s="216" t="s">
        <v>1445</v>
      </c>
      <c r="G3631" s="213"/>
      <c r="H3631" s="217">
        <v>1.44</v>
      </c>
      <c r="I3631" s="218"/>
      <c r="J3631" s="213"/>
      <c r="K3631" s="213"/>
      <c r="L3631" s="219"/>
      <c r="M3631" s="220"/>
      <c r="N3631" s="221"/>
      <c r="O3631" s="221"/>
      <c r="P3631" s="221"/>
      <c r="Q3631" s="221"/>
      <c r="R3631" s="221"/>
      <c r="S3631" s="221"/>
      <c r="T3631" s="222"/>
      <c r="AT3631" s="223" t="s">
        <v>555</v>
      </c>
      <c r="AU3631" s="223" t="s">
        <v>87</v>
      </c>
      <c r="AV3631" s="13" t="s">
        <v>87</v>
      </c>
      <c r="AW3631" s="13" t="s">
        <v>32</v>
      </c>
      <c r="AX3631" s="13" t="s">
        <v>77</v>
      </c>
      <c r="AY3631" s="223" t="s">
        <v>209</v>
      </c>
    </row>
    <row r="3632" spans="1:65" s="15" customFormat="1">
      <c r="B3632" s="246"/>
      <c r="C3632" s="247"/>
      <c r="D3632" s="214" t="s">
        <v>555</v>
      </c>
      <c r="E3632" s="248" t="s">
        <v>1</v>
      </c>
      <c r="F3632" s="249" t="s">
        <v>3871</v>
      </c>
      <c r="G3632" s="247"/>
      <c r="H3632" s="248" t="s">
        <v>1</v>
      </c>
      <c r="I3632" s="250"/>
      <c r="J3632" s="247"/>
      <c r="K3632" s="247"/>
      <c r="L3632" s="251"/>
      <c r="M3632" s="252"/>
      <c r="N3632" s="253"/>
      <c r="O3632" s="253"/>
      <c r="P3632" s="253"/>
      <c r="Q3632" s="253"/>
      <c r="R3632" s="253"/>
      <c r="S3632" s="253"/>
      <c r="T3632" s="254"/>
      <c r="AT3632" s="255" t="s">
        <v>555</v>
      </c>
      <c r="AU3632" s="255" t="s">
        <v>87</v>
      </c>
      <c r="AV3632" s="15" t="s">
        <v>85</v>
      </c>
      <c r="AW3632" s="15" t="s">
        <v>32</v>
      </c>
      <c r="AX3632" s="15" t="s">
        <v>77</v>
      </c>
      <c r="AY3632" s="255" t="s">
        <v>209</v>
      </c>
    </row>
    <row r="3633" spans="2:51" s="13" customFormat="1">
      <c r="B3633" s="212"/>
      <c r="C3633" s="213"/>
      <c r="D3633" s="214" t="s">
        <v>555</v>
      </c>
      <c r="E3633" s="215" t="s">
        <v>1</v>
      </c>
      <c r="F3633" s="216" t="s">
        <v>1445</v>
      </c>
      <c r="G3633" s="213"/>
      <c r="H3633" s="217">
        <v>1.44</v>
      </c>
      <c r="I3633" s="218"/>
      <c r="J3633" s="213"/>
      <c r="K3633" s="213"/>
      <c r="L3633" s="219"/>
      <c r="M3633" s="220"/>
      <c r="N3633" s="221"/>
      <c r="O3633" s="221"/>
      <c r="P3633" s="221"/>
      <c r="Q3633" s="221"/>
      <c r="R3633" s="221"/>
      <c r="S3633" s="221"/>
      <c r="T3633" s="222"/>
      <c r="AT3633" s="223" t="s">
        <v>555</v>
      </c>
      <c r="AU3633" s="223" t="s">
        <v>87</v>
      </c>
      <c r="AV3633" s="13" t="s">
        <v>87</v>
      </c>
      <c r="AW3633" s="13" t="s">
        <v>32</v>
      </c>
      <c r="AX3633" s="13" t="s">
        <v>77</v>
      </c>
      <c r="AY3633" s="223" t="s">
        <v>209</v>
      </c>
    </row>
    <row r="3634" spans="2:51" s="15" customFormat="1">
      <c r="B3634" s="246"/>
      <c r="C3634" s="247"/>
      <c r="D3634" s="214" t="s">
        <v>555</v>
      </c>
      <c r="E3634" s="248" t="s">
        <v>1</v>
      </c>
      <c r="F3634" s="249" t="s">
        <v>3872</v>
      </c>
      <c r="G3634" s="247"/>
      <c r="H3634" s="248" t="s">
        <v>1</v>
      </c>
      <c r="I3634" s="250"/>
      <c r="J3634" s="247"/>
      <c r="K3634" s="247"/>
      <c r="L3634" s="251"/>
      <c r="M3634" s="252"/>
      <c r="N3634" s="253"/>
      <c r="O3634" s="253"/>
      <c r="P3634" s="253"/>
      <c r="Q3634" s="253"/>
      <c r="R3634" s="253"/>
      <c r="S3634" s="253"/>
      <c r="T3634" s="254"/>
      <c r="AT3634" s="255" t="s">
        <v>555</v>
      </c>
      <c r="AU3634" s="255" t="s">
        <v>87</v>
      </c>
      <c r="AV3634" s="15" t="s">
        <v>85</v>
      </c>
      <c r="AW3634" s="15" t="s">
        <v>32</v>
      </c>
      <c r="AX3634" s="15" t="s">
        <v>77</v>
      </c>
      <c r="AY3634" s="255" t="s">
        <v>209</v>
      </c>
    </row>
    <row r="3635" spans="2:51" s="13" customFormat="1">
      <c r="B3635" s="212"/>
      <c r="C3635" s="213"/>
      <c r="D3635" s="214" t="s">
        <v>555</v>
      </c>
      <c r="E3635" s="215" t="s">
        <v>1</v>
      </c>
      <c r="F3635" s="216" t="s">
        <v>1970</v>
      </c>
      <c r="G3635" s="213"/>
      <c r="H3635" s="217">
        <v>1.08</v>
      </c>
      <c r="I3635" s="218"/>
      <c r="J3635" s="213"/>
      <c r="K3635" s="213"/>
      <c r="L3635" s="219"/>
      <c r="M3635" s="220"/>
      <c r="N3635" s="221"/>
      <c r="O3635" s="221"/>
      <c r="P3635" s="221"/>
      <c r="Q3635" s="221"/>
      <c r="R3635" s="221"/>
      <c r="S3635" s="221"/>
      <c r="T3635" s="222"/>
      <c r="AT3635" s="223" t="s">
        <v>555</v>
      </c>
      <c r="AU3635" s="223" t="s">
        <v>87</v>
      </c>
      <c r="AV3635" s="13" t="s">
        <v>87</v>
      </c>
      <c r="AW3635" s="13" t="s">
        <v>32</v>
      </c>
      <c r="AX3635" s="13" t="s">
        <v>77</v>
      </c>
      <c r="AY3635" s="223" t="s">
        <v>209</v>
      </c>
    </row>
    <row r="3636" spans="2:51" s="15" customFormat="1">
      <c r="B3636" s="246"/>
      <c r="C3636" s="247"/>
      <c r="D3636" s="214" t="s">
        <v>555</v>
      </c>
      <c r="E3636" s="248" t="s">
        <v>1</v>
      </c>
      <c r="F3636" s="249" t="s">
        <v>3873</v>
      </c>
      <c r="G3636" s="247"/>
      <c r="H3636" s="248" t="s">
        <v>1</v>
      </c>
      <c r="I3636" s="250"/>
      <c r="J3636" s="247"/>
      <c r="K3636" s="247"/>
      <c r="L3636" s="251"/>
      <c r="M3636" s="252"/>
      <c r="N3636" s="253"/>
      <c r="O3636" s="253"/>
      <c r="P3636" s="253"/>
      <c r="Q3636" s="253"/>
      <c r="R3636" s="253"/>
      <c r="S3636" s="253"/>
      <c r="T3636" s="254"/>
      <c r="AT3636" s="255" t="s">
        <v>555</v>
      </c>
      <c r="AU3636" s="255" t="s">
        <v>87</v>
      </c>
      <c r="AV3636" s="15" t="s">
        <v>85</v>
      </c>
      <c r="AW3636" s="15" t="s">
        <v>32</v>
      </c>
      <c r="AX3636" s="15" t="s">
        <v>77</v>
      </c>
      <c r="AY3636" s="255" t="s">
        <v>209</v>
      </c>
    </row>
    <row r="3637" spans="2:51" s="13" customFormat="1">
      <c r="B3637" s="212"/>
      <c r="C3637" s="213"/>
      <c r="D3637" s="214" t="s">
        <v>555</v>
      </c>
      <c r="E3637" s="215" t="s">
        <v>1</v>
      </c>
      <c r="F3637" s="216" t="s">
        <v>1970</v>
      </c>
      <c r="G3637" s="213"/>
      <c r="H3637" s="217">
        <v>1.08</v>
      </c>
      <c r="I3637" s="218"/>
      <c r="J3637" s="213"/>
      <c r="K3637" s="213"/>
      <c r="L3637" s="219"/>
      <c r="M3637" s="220"/>
      <c r="N3637" s="221"/>
      <c r="O3637" s="221"/>
      <c r="P3637" s="221"/>
      <c r="Q3637" s="221"/>
      <c r="R3637" s="221"/>
      <c r="S3637" s="221"/>
      <c r="T3637" s="222"/>
      <c r="AT3637" s="223" t="s">
        <v>555</v>
      </c>
      <c r="AU3637" s="223" t="s">
        <v>87</v>
      </c>
      <c r="AV3637" s="13" t="s">
        <v>87</v>
      </c>
      <c r="AW3637" s="13" t="s">
        <v>32</v>
      </c>
      <c r="AX3637" s="13" t="s">
        <v>77</v>
      </c>
      <c r="AY3637" s="223" t="s">
        <v>209</v>
      </c>
    </row>
    <row r="3638" spans="2:51" s="15" customFormat="1">
      <c r="B3638" s="246"/>
      <c r="C3638" s="247"/>
      <c r="D3638" s="214" t="s">
        <v>555</v>
      </c>
      <c r="E3638" s="248" t="s">
        <v>1</v>
      </c>
      <c r="F3638" s="249" t="s">
        <v>3874</v>
      </c>
      <c r="G3638" s="247"/>
      <c r="H3638" s="248" t="s">
        <v>1</v>
      </c>
      <c r="I3638" s="250"/>
      <c r="J3638" s="247"/>
      <c r="K3638" s="247"/>
      <c r="L3638" s="251"/>
      <c r="M3638" s="252"/>
      <c r="N3638" s="253"/>
      <c r="O3638" s="253"/>
      <c r="P3638" s="253"/>
      <c r="Q3638" s="253"/>
      <c r="R3638" s="253"/>
      <c r="S3638" s="253"/>
      <c r="T3638" s="254"/>
      <c r="AT3638" s="255" t="s">
        <v>555</v>
      </c>
      <c r="AU3638" s="255" t="s">
        <v>87</v>
      </c>
      <c r="AV3638" s="15" t="s">
        <v>85</v>
      </c>
      <c r="AW3638" s="15" t="s">
        <v>32</v>
      </c>
      <c r="AX3638" s="15" t="s">
        <v>77</v>
      </c>
      <c r="AY3638" s="255" t="s">
        <v>209</v>
      </c>
    </row>
    <row r="3639" spans="2:51" s="13" customFormat="1">
      <c r="B3639" s="212"/>
      <c r="C3639" s="213"/>
      <c r="D3639" s="214" t="s">
        <v>555</v>
      </c>
      <c r="E3639" s="215" t="s">
        <v>1</v>
      </c>
      <c r="F3639" s="216" t="s">
        <v>1970</v>
      </c>
      <c r="G3639" s="213"/>
      <c r="H3639" s="217">
        <v>1.08</v>
      </c>
      <c r="I3639" s="218"/>
      <c r="J3639" s="213"/>
      <c r="K3639" s="213"/>
      <c r="L3639" s="219"/>
      <c r="M3639" s="220"/>
      <c r="N3639" s="221"/>
      <c r="O3639" s="221"/>
      <c r="P3639" s="221"/>
      <c r="Q3639" s="221"/>
      <c r="R3639" s="221"/>
      <c r="S3639" s="221"/>
      <c r="T3639" s="222"/>
      <c r="AT3639" s="223" t="s">
        <v>555</v>
      </c>
      <c r="AU3639" s="223" t="s">
        <v>87</v>
      </c>
      <c r="AV3639" s="13" t="s">
        <v>87</v>
      </c>
      <c r="AW3639" s="13" t="s">
        <v>32</v>
      </c>
      <c r="AX3639" s="13" t="s">
        <v>77</v>
      </c>
      <c r="AY3639" s="223" t="s">
        <v>209</v>
      </c>
    </row>
    <row r="3640" spans="2:51" s="15" customFormat="1">
      <c r="B3640" s="246"/>
      <c r="C3640" s="247"/>
      <c r="D3640" s="214" t="s">
        <v>555</v>
      </c>
      <c r="E3640" s="248" t="s">
        <v>1</v>
      </c>
      <c r="F3640" s="249" t="s">
        <v>3875</v>
      </c>
      <c r="G3640" s="247"/>
      <c r="H3640" s="248" t="s">
        <v>1</v>
      </c>
      <c r="I3640" s="250"/>
      <c r="J3640" s="247"/>
      <c r="K3640" s="247"/>
      <c r="L3640" s="251"/>
      <c r="M3640" s="252"/>
      <c r="N3640" s="253"/>
      <c r="O3640" s="253"/>
      <c r="P3640" s="253"/>
      <c r="Q3640" s="253"/>
      <c r="R3640" s="253"/>
      <c r="S3640" s="253"/>
      <c r="T3640" s="254"/>
      <c r="AT3640" s="255" t="s">
        <v>555</v>
      </c>
      <c r="AU3640" s="255" t="s">
        <v>87</v>
      </c>
      <c r="AV3640" s="15" t="s">
        <v>85</v>
      </c>
      <c r="AW3640" s="15" t="s">
        <v>32</v>
      </c>
      <c r="AX3640" s="15" t="s">
        <v>77</v>
      </c>
      <c r="AY3640" s="255" t="s">
        <v>209</v>
      </c>
    </row>
    <row r="3641" spans="2:51" s="13" customFormat="1">
      <c r="B3641" s="212"/>
      <c r="C3641" s="213"/>
      <c r="D3641" s="214" t="s">
        <v>555</v>
      </c>
      <c r="E3641" s="215" t="s">
        <v>1</v>
      </c>
      <c r="F3641" s="216" t="s">
        <v>2169</v>
      </c>
      <c r="G3641" s="213"/>
      <c r="H3641" s="217">
        <v>13.93</v>
      </c>
      <c r="I3641" s="218"/>
      <c r="J3641" s="213"/>
      <c r="K3641" s="213"/>
      <c r="L3641" s="219"/>
      <c r="M3641" s="220"/>
      <c r="N3641" s="221"/>
      <c r="O3641" s="221"/>
      <c r="P3641" s="221"/>
      <c r="Q3641" s="221"/>
      <c r="R3641" s="221"/>
      <c r="S3641" s="221"/>
      <c r="T3641" s="222"/>
      <c r="AT3641" s="223" t="s">
        <v>555</v>
      </c>
      <c r="AU3641" s="223" t="s">
        <v>87</v>
      </c>
      <c r="AV3641" s="13" t="s">
        <v>87</v>
      </c>
      <c r="AW3641" s="13" t="s">
        <v>32</v>
      </c>
      <c r="AX3641" s="13" t="s">
        <v>77</v>
      </c>
      <c r="AY3641" s="223" t="s">
        <v>209</v>
      </c>
    </row>
    <row r="3642" spans="2:51" s="15" customFormat="1">
      <c r="B3642" s="246"/>
      <c r="C3642" s="247"/>
      <c r="D3642" s="214" t="s">
        <v>555</v>
      </c>
      <c r="E3642" s="248" t="s">
        <v>1</v>
      </c>
      <c r="F3642" s="249" t="s">
        <v>3876</v>
      </c>
      <c r="G3642" s="247"/>
      <c r="H3642" s="248" t="s">
        <v>1</v>
      </c>
      <c r="I3642" s="250"/>
      <c r="J3642" s="247"/>
      <c r="K3642" s="247"/>
      <c r="L3642" s="251"/>
      <c r="M3642" s="252"/>
      <c r="N3642" s="253"/>
      <c r="O3642" s="253"/>
      <c r="P3642" s="253"/>
      <c r="Q3642" s="253"/>
      <c r="R3642" s="253"/>
      <c r="S3642" s="253"/>
      <c r="T3642" s="254"/>
      <c r="AT3642" s="255" t="s">
        <v>555</v>
      </c>
      <c r="AU3642" s="255" t="s">
        <v>87</v>
      </c>
      <c r="AV3642" s="15" t="s">
        <v>85</v>
      </c>
      <c r="AW3642" s="15" t="s">
        <v>32</v>
      </c>
      <c r="AX3642" s="15" t="s">
        <v>77</v>
      </c>
      <c r="AY3642" s="255" t="s">
        <v>209</v>
      </c>
    </row>
    <row r="3643" spans="2:51" s="13" customFormat="1">
      <c r="B3643" s="212"/>
      <c r="C3643" s="213"/>
      <c r="D3643" s="214" t="s">
        <v>555</v>
      </c>
      <c r="E3643" s="215" t="s">
        <v>1</v>
      </c>
      <c r="F3643" s="216" t="s">
        <v>2171</v>
      </c>
      <c r="G3643" s="213"/>
      <c r="H3643" s="217">
        <v>0.98</v>
      </c>
      <c r="I3643" s="218"/>
      <c r="J3643" s="213"/>
      <c r="K3643" s="213"/>
      <c r="L3643" s="219"/>
      <c r="M3643" s="220"/>
      <c r="N3643" s="221"/>
      <c r="O3643" s="221"/>
      <c r="P3643" s="221"/>
      <c r="Q3643" s="221"/>
      <c r="R3643" s="221"/>
      <c r="S3643" s="221"/>
      <c r="T3643" s="222"/>
      <c r="AT3643" s="223" t="s">
        <v>555</v>
      </c>
      <c r="AU3643" s="223" t="s">
        <v>87</v>
      </c>
      <c r="AV3643" s="13" t="s">
        <v>87</v>
      </c>
      <c r="AW3643" s="13" t="s">
        <v>32</v>
      </c>
      <c r="AX3643" s="13" t="s">
        <v>77</v>
      </c>
      <c r="AY3643" s="223" t="s">
        <v>209</v>
      </c>
    </row>
    <row r="3644" spans="2:51" s="15" customFormat="1">
      <c r="B3644" s="246"/>
      <c r="C3644" s="247"/>
      <c r="D3644" s="214" t="s">
        <v>555</v>
      </c>
      <c r="E3644" s="248" t="s">
        <v>1</v>
      </c>
      <c r="F3644" s="249" t="s">
        <v>3877</v>
      </c>
      <c r="G3644" s="247"/>
      <c r="H3644" s="248" t="s">
        <v>1</v>
      </c>
      <c r="I3644" s="250"/>
      <c r="J3644" s="247"/>
      <c r="K3644" s="247"/>
      <c r="L3644" s="251"/>
      <c r="M3644" s="252"/>
      <c r="N3644" s="253"/>
      <c r="O3644" s="253"/>
      <c r="P3644" s="253"/>
      <c r="Q3644" s="253"/>
      <c r="R3644" s="253"/>
      <c r="S3644" s="253"/>
      <c r="T3644" s="254"/>
      <c r="AT3644" s="255" t="s">
        <v>555</v>
      </c>
      <c r="AU3644" s="255" t="s">
        <v>87</v>
      </c>
      <c r="AV3644" s="15" t="s">
        <v>85</v>
      </c>
      <c r="AW3644" s="15" t="s">
        <v>32</v>
      </c>
      <c r="AX3644" s="15" t="s">
        <v>77</v>
      </c>
      <c r="AY3644" s="255" t="s">
        <v>209</v>
      </c>
    </row>
    <row r="3645" spans="2:51" s="13" customFormat="1">
      <c r="B3645" s="212"/>
      <c r="C3645" s="213"/>
      <c r="D3645" s="214" t="s">
        <v>555</v>
      </c>
      <c r="E3645" s="215" t="s">
        <v>1</v>
      </c>
      <c r="F3645" s="216" t="s">
        <v>1445</v>
      </c>
      <c r="G3645" s="213"/>
      <c r="H3645" s="217">
        <v>1.44</v>
      </c>
      <c r="I3645" s="218"/>
      <c r="J3645" s="213"/>
      <c r="K3645" s="213"/>
      <c r="L3645" s="219"/>
      <c r="M3645" s="220"/>
      <c r="N3645" s="221"/>
      <c r="O3645" s="221"/>
      <c r="P3645" s="221"/>
      <c r="Q3645" s="221"/>
      <c r="R3645" s="221"/>
      <c r="S3645" s="221"/>
      <c r="T3645" s="222"/>
      <c r="AT3645" s="223" t="s">
        <v>555</v>
      </c>
      <c r="AU3645" s="223" t="s">
        <v>87</v>
      </c>
      <c r="AV3645" s="13" t="s">
        <v>87</v>
      </c>
      <c r="AW3645" s="13" t="s">
        <v>32</v>
      </c>
      <c r="AX3645" s="13" t="s">
        <v>77</v>
      </c>
      <c r="AY3645" s="223" t="s">
        <v>209</v>
      </c>
    </row>
    <row r="3646" spans="2:51" s="15" customFormat="1">
      <c r="B3646" s="246"/>
      <c r="C3646" s="247"/>
      <c r="D3646" s="214" t="s">
        <v>555</v>
      </c>
      <c r="E3646" s="248" t="s">
        <v>1</v>
      </c>
      <c r="F3646" s="249" t="s">
        <v>3878</v>
      </c>
      <c r="G3646" s="247"/>
      <c r="H3646" s="248" t="s">
        <v>1</v>
      </c>
      <c r="I3646" s="250"/>
      <c r="J3646" s="247"/>
      <c r="K3646" s="247"/>
      <c r="L3646" s="251"/>
      <c r="M3646" s="252"/>
      <c r="N3646" s="253"/>
      <c r="O3646" s="253"/>
      <c r="P3646" s="253"/>
      <c r="Q3646" s="253"/>
      <c r="R3646" s="253"/>
      <c r="S3646" s="253"/>
      <c r="T3646" s="254"/>
      <c r="AT3646" s="255" t="s">
        <v>555</v>
      </c>
      <c r="AU3646" s="255" t="s">
        <v>87</v>
      </c>
      <c r="AV3646" s="15" t="s">
        <v>85</v>
      </c>
      <c r="AW3646" s="15" t="s">
        <v>32</v>
      </c>
      <c r="AX3646" s="15" t="s">
        <v>77</v>
      </c>
      <c r="AY3646" s="255" t="s">
        <v>209</v>
      </c>
    </row>
    <row r="3647" spans="2:51" s="13" customFormat="1">
      <c r="B3647" s="212"/>
      <c r="C3647" s="213"/>
      <c r="D3647" s="214" t="s">
        <v>555</v>
      </c>
      <c r="E3647" s="215" t="s">
        <v>1</v>
      </c>
      <c r="F3647" s="216" t="s">
        <v>1445</v>
      </c>
      <c r="G3647" s="213"/>
      <c r="H3647" s="217">
        <v>1.44</v>
      </c>
      <c r="I3647" s="218"/>
      <c r="J3647" s="213"/>
      <c r="K3647" s="213"/>
      <c r="L3647" s="219"/>
      <c r="M3647" s="220"/>
      <c r="N3647" s="221"/>
      <c r="O3647" s="221"/>
      <c r="P3647" s="221"/>
      <c r="Q3647" s="221"/>
      <c r="R3647" s="221"/>
      <c r="S3647" s="221"/>
      <c r="T3647" s="222"/>
      <c r="AT3647" s="223" t="s">
        <v>555</v>
      </c>
      <c r="AU3647" s="223" t="s">
        <v>87</v>
      </c>
      <c r="AV3647" s="13" t="s">
        <v>87</v>
      </c>
      <c r="AW3647" s="13" t="s">
        <v>32</v>
      </c>
      <c r="AX3647" s="13" t="s">
        <v>77</v>
      </c>
      <c r="AY3647" s="223" t="s">
        <v>209</v>
      </c>
    </row>
    <row r="3648" spans="2:51" s="15" customFormat="1">
      <c r="B3648" s="246"/>
      <c r="C3648" s="247"/>
      <c r="D3648" s="214" t="s">
        <v>555</v>
      </c>
      <c r="E3648" s="248" t="s">
        <v>1</v>
      </c>
      <c r="F3648" s="249" t="s">
        <v>3879</v>
      </c>
      <c r="G3648" s="247"/>
      <c r="H3648" s="248" t="s">
        <v>1</v>
      </c>
      <c r="I3648" s="250"/>
      <c r="J3648" s="247"/>
      <c r="K3648" s="247"/>
      <c r="L3648" s="251"/>
      <c r="M3648" s="252"/>
      <c r="N3648" s="253"/>
      <c r="O3648" s="253"/>
      <c r="P3648" s="253"/>
      <c r="Q3648" s="253"/>
      <c r="R3648" s="253"/>
      <c r="S3648" s="253"/>
      <c r="T3648" s="254"/>
      <c r="AT3648" s="255" t="s">
        <v>555</v>
      </c>
      <c r="AU3648" s="255" t="s">
        <v>87</v>
      </c>
      <c r="AV3648" s="15" t="s">
        <v>85</v>
      </c>
      <c r="AW3648" s="15" t="s">
        <v>32</v>
      </c>
      <c r="AX3648" s="15" t="s">
        <v>77</v>
      </c>
      <c r="AY3648" s="255" t="s">
        <v>209</v>
      </c>
    </row>
    <row r="3649" spans="2:51" s="13" customFormat="1">
      <c r="B3649" s="212"/>
      <c r="C3649" s="213"/>
      <c r="D3649" s="214" t="s">
        <v>555</v>
      </c>
      <c r="E3649" s="215" t="s">
        <v>1</v>
      </c>
      <c r="F3649" s="216" t="s">
        <v>1970</v>
      </c>
      <c r="G3649" s="213"/>
      <c r="H3649" s="217">
        <v>1.08</v>
      </c>
      <c r="I3649" s="218"/>
      <c r="J3649" s="213"/>
      <c r="K3649" s="213"/>
      <c r="L3649" s="219"/>
      <c r="M3649" s="220"/>
      <c r="N3649" s="221"/>
      <c r="O3649" s="221"/>
      <c r="P3649" s="221"/>
      <c r="Q3649" s="221"/>
      <c r="R3649" s="221"/>
      <c r="S3649" s="221"/>
      <c r="T3649" s="222"/>
      <c r="AT3649" s="223" t="s">
        <v>555</v>
      </c>
      <c r="AU3649" s="223" t="s">
        <v>87</v>
      </c>
      <c r="AV3649" s="13" t="s">
        <v>87</v>
      </c>
      <c r="AW3649" s="13" t="s">
        <v>32</v>
      </c>
      <c r="AX3649" s="13" t="s">
        <v>77</v>
      </c>
      <c r="AY3649" s="223" t="s">
        <v>209</v>
      </c>
    </row>
    <row r="3650" spans="2:51" s="15" customFormat="1">
      <c r="B3650" s="246"/>
      <c r="C3650" s="247"/>
      <c r="D3650" s="214" t="s">
        <v>555</v>
      </c>
      <c r="E3650" s="248" t="s">
        <v>1</v>
      </c>
      <c r="F3650" s="249" t="s">
        <v>3880</v>
      </c>
      <c r="G3650" s="247"/>
      <c r="H3650" s="248" t="s">
        <v>1</v>
      </c>
      <c r="I3650" s="250"/>
      <c r="J3650" s="247"/>
      <c r="K3650" s="247"/>
      <c r="L3650" s="251"/>
      <c r="M3650" s="252"/>
      <c r="N3650" s="253"/>
      <c r="O3650" s="253"/>
      <c r="P3650" s="253"/>
      <c r="Q3650" s="253"/>
      <c r="R3650" s="253"/>
      <c r="S3650" s="253"/>
      <c r="T3650" s="254"/>
      <c r="AT3650" s="255" t="s">
        <v>555</v>
      </c>
      <c r="AU3650" s="255" t="s">
        <v>87</v>
      </c>
      <c r="AV3650" s="15" t="s">
        <v>85</v>
      </c>
      <c r="AW3650" s="15" t="s">
        <v>32</v>
      </c>
      <c r="AX3650" s="15" t="s">
        <v>77</v>
      </c>
      <c r="AY3650" s="255" t="s">
        <v>209</v>
      </c>
    </row>
    <row r="3651" spans="2:51" s="13" customFormat="1">
      <c r="B3651" s="212"/>
      <c r="C3651" s="213"/>
      <c r="D3651" s="214" t="s">
        <v>555</v>
      </c>
      <c r="E3651" s="215" t="s">
        <v>1</v>
      </c>
      <c r="F3651" s="216" t="s">
        <v>1970</v>
      </c>
      <c r="G3651" s="213"/>
      <c r="H3651" s="217">
        <v>1.08</v>
      </c>
      <c r="I3651" s="218"/>
      <c r="J3651" s="213"/>
      <c r="K3651" s="213"/>
      <c r="L3651" s="219"/>
      <c r="M3651" s="220"/>
      <c r="N3651" s="221"/>
      <c r="O3651" s="221"/>
      <c r="P3651" s="221"/>
      <c r="Q3651" s="221"/>
      <c r="R3651" s="221"/>
      <c r="S3651" s="221"/>
      <c r="T3651" s="222"/>
      <c r="AT3651" s="223" t="s">
        <v>555</v>
      </c>
      <c r="AU3651" s="223" t="s">
        <v>87</v>
      </c>
      <c r="AV3651" s="13" t="s">
        <v>87</v>
      </c>
      <c r="AW3651" s="13" t="s">
        <v>32</v>
      </c>
      <c r="AX3651" s="13" t="s">
        <v>77</v>
      </c>
      <c r="AY3651" s="223" t="s">
        <v>209</v>
      </c>
    </row>
    <row r="3652" spans="2:51" s="15" customFormat="1">
      <c r="B3652" s="246"/>
      <c r="C3652" s="247"/>
      <c r="D3652" s="214" t="s">
        <v>555</v>
      </c>
      <c r="E3652" s="248" t="s">
        <v>1</v>
      </c>
      <c r="F3652" s="249" t="s">
        <v>3881</v>
      </c>
      <c r="G3652" s="247"/>
      <c r="H3652" s="248" t="s">
        <v>1</v>
      </c>
      <c r="I3652" s="250"/>
      <c r="J3652" s="247"/>
      <c r="K3652" s="247"/>
      <c r="L3652" s="251"/>
      <c r="M3652" s="252"/>
      <c r="N3652" s="253"/>
      <c r="O3652" s="253"/>
      <c r="P3652" s="253"/>
      <c r="Q3652" s="253"/>
      <c r="R3652" s="253"/>
      <c r="S3652" s="253"/>
      <c r="T3652" s="254"/>
      <c r="AT3652" s="255" t="s">
        <v>555</v>
      </c>
      <c r="AU3652" s="255" t="s">
        <v>87</v>
      </c>
      <c r="AV3652" s="15" t="s">
        <v>85</v>
      </c>
      <c r="AW3652" s="15" t="s">
        <v>32</v>
      </c>
      <c r="AX3652" s="15" t="s">
        <v>77</v>
      </c>
      <c r="AY3652" s="255" t="s">
        <v>209</v>
      </c>
    </row>
    <row r="3653" spans="2:51" s="13" customFormat="1">
      <c r="B3653" s="212"/>
      <c r="C3653" s="213"/>
      <c r="D3653" s="214" t="s">
        <v>555</v>
      </c>
      <c r="E3653" s="215" t="s">
        <v>1</v>
      </c>
      <c r="F3653" s="216" t="s">
        <v>1970</v>
      </c>
      <c r="G3653" s="213"/>
      <c r="H3653" s="217">
        <v>1.08</v>
      </c>
      <c r="I3653" s="218"/>
      <c r="J3653" s="213"/>
      <c r="K3653" s="213"/>
      <c r="L3653" s="219"/>
      <c r="M3653" s="220"/>
      <c r="N3653" s="221"/>
      <c r="O3653" s="221"/>
      <c r="P3653" s="221"/>
      <c r="Q3653" s="221"/>
      <c r="R3653" s="221"/>
      <c r="S3653" s="221"/>
      <c r="T3653" s="222"/>
      <c r="AT3653" s="223" t="s">
        <v>555</v>
      </c>
      <c r="AU3653" s="223" t="s">
        <v>87</v>
      </c>
      <c r="AV3653" s="13" t="s">
        <v>87</v>
      </c>
      <c r="AW3653" s="13" t="s">
        <v>32</v>
      </c>
      <c r="AX3653" s="13" t="s">
        <v>77</v>
      </c>
      <c r="AY3653" s="223" t="s">
        <v>209</v>
      </c>
    </row>
    <row r="3654" spans="2:51" s="15" customFormat="1">
      <c r="B3654" s="246"/>
      <c r="C3654" s="247"/>
      <c r="D3654" s="214" t="s">
        <v>555</v>
      </c>
      <c r="E3654" s="248" t="s">
        <v>1</v>
      </c>
      <c r="F3654" s="249" t="s">
        <v>3882</v>
      </c>
      <c r="G3654" s="247"/>
      <c r="H3654" s="248" t="s">
        <v>1</v>
      </c>
      <c r="I3654" s="250"/>
      <c r="J3654" s="247"/>
      <c r="K3654" s="247"/>
      <c r="L3654" s="251"/>
      <c r="M3654" s="252"/>
      <c r="N3654" s="253"/>
      <c r="O3654" s="253"/>
      <c r="P3654" s="253"/>
      <c r="Q3654" s="253"/>
      <c r="R3654" s="253"/>
      <c r="S3654" s="253"/>
      <c r="T3654" s="254"/>
      <c r="AT3654" s="255" t="s">
        <v>555</v>
      </c>
      <c r="AU3654" s="255" t="s">
        <v>87</v>
      </c>
      <c r="AV3654" s="15" t="s">
        <v>85</v>
      </c>
      <c r="AW3654" s="15" t="s">
        <v>32</v>
      </c>
      <c r="AX3654" s="15" t="s">
        <v>77</v>
      </c>
      <c r="AY3654" s="255" t="s">
        <v>209</v>
      </c>
    </row>
    <row r="3655" spans="2:51" s="13" customFormat="1">
      <c r="B3655" s="212"/>
      <c r="C3655" s="213"/>
      <c r="D3655" s="214" t="s">
        <v>555</v>
      </c>
      <c r="E3655" s="215" t="s">
        <v>1</v>
      </c>
      <c r="F3655" s="216" t="s">
        <v>2209</v>
      </c>
      <c r="G3655" s="213"/>
      <c r="H3655" s="217">
        <v>7.18</v>
      </c>
      <c r="I3655" s="218"/>
      <c r="J3655" s="213"/>
      <c r="K3655" s="213"/>
      <c r="L3655" s="219"/>
      <c r="M3655" s="220"/>
      <c r="N3655" s="221"/>
      <c r="O3655" s="221"/>
      <c r="P3655" s="221"/>
      <c r="Q3655" s="221"/>
      <c r="R3655" s="221"/>
      <c r="S3655" s="221"/>
      <c r="T3655" s="222"/>
      <c r="AT3655" s="223" t="s">
        <v>555</v>
      </c>
      <c r="AU3655" s="223" t="s">
        <v>87</v>
      </c>
      <c r="AV3655" s="13" t="s">
        <v>87</v>
      </c>
      <c r="AW3655" s="13" t="s">
        <v>32</v>
      </c>
      <c r="AX3655" s="13" t="s">
        <v>77</v>
      </c>
      <c r="AY3655" s="223" t="s">
        <v>209</v>
      </c>
    </row>
    <row r="3656" spans="2:51" s="15" customFormat="1">
      <c r="B3656" s="246"/>
      <c r="C3656" s="247"/>
      <c r="D3656" s="214" t="s">
        <v>555</v>
      </c>
      <c r="E3656" s="248" t="s">
        <v>1</v>
      </c>
      <c r="F3656" s="249" t="s">
        <v>3883</v>
      </c>
      <c r="G3656" s="247"/>
      <c r="H3656" s="248" t="s">
        <v>1</v>
      </c>
      <c r="I3656" s="250"/>
      <c r="J3656" s="247"/>
      <c r="K3656" s="247"/>
      <c r="L3656" s="251"/>
      <c r="M3656" s="252"/>
      <c r="N3656" s="253"/>
      <c r="O3656" s="253"/>
      <c r="P3656" s="253"/>
      <c r="Q3656" s="253"/>
      <c r="R3656" s="253"/>
      <c r="S3656" s="253"/>
      <c r="T3656" s="254"/>
      <c r="AT3656" s="255" t="s">
        <v>555</v>
      </c>
      <c r="AU3656" s="255" t="s">
        <v>87</v>
      </c>
      <c r="AV3656" s="15" t="s">
        <v>85</v>
      </c>
      <c r="AW3656" s="15" t="s">
        <v>32</v>
      </c>
      <c r="AX3656" s="15" t="s">
        <v>77</v>
      </c>
      <c r="AY3656" s="255" t="s">
        <v>209</v>
      </c>
    </row>
    <row r="3657" spans="2:51" s="13" customFormat="1">
      <c r="B3657" s="212"/>
      <c r="C3657" s="213"/>
      <c r="D3657" s="214" t="s">
        <v>555</v>
      </c>
      <c r="E3657" s="215" t="s">
        <v>1</v>
      </c>
      <c r="F3657" s="216" t="s">
        <v>2360</v>
      </c>
      <c r="G3657" s="213"/>
      <c r="H3657" s="217">
        <v>1.34</v>
      </c>
      <c r="I3657" s="218"/>
      <c r="J3657" s="213"/>
      <c r="K3657" s="213"/>
      <c r="L3657" s="219"/>
      <c r="M3657" s="220"/>
      <c r="N3657" s="221"/>
      <c r="O3657" s="221"/>
      <c r="P3657" s="221"/>
      <c r="Q3657" s="221"/>
      <c r="R3657" s="221"/>
      <c r="S3657" s="221"/>
      <c r="T3657" s="222"/>
      <c r="AT3657" s="223" t="s">
        <v>555</v>
      </c>
      <c r="AU3657" s="223" t="s">
        <v>87</v>
      </c>
      <c r="AV3657" s="13" t="s">
        <v>87</v>
      </c>
      <c r="AW3657" s="13" t="s">
        <v>32</v>
      </c>
      <c r="AX3657" s="13" t="s">
        <v>77</v>
      </c>
      <c r="AY3657" s="223" t="s">
        <v>209</v>
      </c>
    </row>
    <row r="3658" spans="2:51" s="15" customFormat="1">
      <c r="B3658" s="246"/>
      <c r="C3658" s="247"/>
      <c r="D3658" s="214" t="s">
        <v>555</v>
      </c>
      <c r="E3658" s="248" t="s">
        <v>1</v>
      </c>
      <c r="F3658" s="249" t="s">
        <v>3884</v>
      </c>
      <c r="G3658" s="247"/>
      <c r="H3658" s="248" t="s">
        <v>1</v>
      </c>
      <c r="I3658" s="250"/>
      <c r="J3658" s="247"/>
      <c r="K3658" s="247"/>
      <c r="L3658" s="251"/>
      <c r="M3658" s="252"/>
      <c r="N3658" s="253"/>
      <c r="O3658" s="253"/>
      <c r="P3658" s="253"/>
      <c r="Q3658" s="253"/>
      <c r="R3658" s="253"/>
      <c r="S3658" s="253"/>
      <c r="T3658" s="254"/>
      <c r="AT3658" s="255" t="s">
        <v>555</v>
      </c>
      <c r="AU3658" s="255" t="s">
        <v>87</v>
      </c>
      <c r="AV3658" s="15" t="s">
        <v>85</v>
      </c>
      <c r="AW3658" s="15" t="s">
        <v>32</v>
      </c>
      <c r="AX3658" s="15" t="s">
        <v>77</v>
      </c>
      <c r="AY3658" s="255" t="s">
        <v>209</v>
      </c>
    </row>
    <row r="3659" spans="2:51" s="13" customFormat="1">
      <c r="B3659" s="212"/>
      <c r="C3659" s="213"/>
      <c r="D3659" s="214" t="s">
        <v>555</v>
      </c>
      <c r="E3659" s="215" t="s">
        <v>1</v>
      </c>
      <c r="F3659" s="216" t="s">
        <v>3885</v>
      </c>
      <c r="G3659" s="213"/>
      <c r="H3659" s="217">
        <v>7.21</v>
      </c>
      <c r="I3659" s="218"/>
      <c r="J3659" s="213"/>
      <c r="K3659" s="213"/>
      <c r="L3659" s="219"/>
      <c r="M3659" s="220"/>
      <c r="N3659" s="221"/>
      <c r="O3659" s="221"/>
      <c r="P3659" s="221"/>
      <c r="Q3659" s="221"/>
      <c r="R3659" s="221"/>
      <c r="S3659" s="221"/>
      <c r="T3659" s="222"/>
      <c r="AT3659" s="223" t="s">
        <v>555</v>
      </c>
      <c r="AU3659" s="223" t="s">
        <v>87</v>
      </c>
      <c r="AV3659" s="13" t="s">
        <v>87</v>
      </c>
      <c r="AW3659" s="13" t="s">
        <v>32</v>
      </c>
      <c r="AX3659" s="13" t="s">
        <v>77</v>
      </c>
      <c r="AY3659" s="223" t="s">
        <v>209</v>
      </c>
    </row>
    <row r="3660" spans="2:51" s="15" customFormat="1">
      <c r="B3660" s="246"/>
      <c r="C3660" s="247"/>
      <c r="D3660" s="214" t="s">
        <v>555</v>
      </c>
      <c r="E3660" s="248" t="s">
        <v>1</v>
      </c>
      <c r="F3660" s="249" t="s">
        <v>3886</v>
      </c>
      <c r="G3660" s="247"/>
      <c r="H3660" s="248" t="s">
        <v>1</v>
      </c>
      <c r="I3660" s="250"/>
      <c r="J3660" s="247"/>
      <c r="K3660" s="247"/>
      <c r="L3660" s="251"/>
      <c r="M3660" s="252"/>
      <c r="N3660" s="253"/>
      <c r="O3660" s="253"/>
      <c r="P3660" s="253"/>
      <c r="Q3660" s="253"/>
      <c r="R3660" s="253"/>
      <c r="S3660" s="253"/>
      <c r="T3660" s="254"/>
      <c r="AT3660" s="255" t="s">
        <v>555</v>
      </c>
      <c r="AU3660" s="255" t="s">
        <v>87</v>
      </c>
      <c r="AV3660" s="15" t="s">
        <v>85</v>
      </c>
      <c r="AW3660" s="15" t="s">
        <v>32</v>
      </c>
      <c r="AX3660" s="15" t="s">
        <v>77</v>
      </c>
      <c r="AY3660" s="255" t="s">
        <v>209</v>
      </c>
    </row>
    <row r="3661" spans="2:51" s="13" customFormat="1">
      <c r="B3661" s="212"/>
      <c r="C3661" s="213"/>
      <c r="D3661" s="214" t="s">
        <v>555</v>
      </c>
      <c r="E3661" s="215" t="s">
        <v>1</v>
      </c>
      <c r="F3661" s="216" t="s">
        <v>2360</v>
      </c>
      <c r="G3661" s="213"/>
      <c r="H3661" s="217">
        <v>1.34</v>
      </c>
      <c r="I3661" s="218"/>
      <c r="J3661" s="213"/>
      <c r="K3661" s="213"/>
      <c r="L3661" s="219"/>
      <c r="M3661" s="220"/>
      <c r="N3661" s="221"/>
      <c r="O3661" s="221"/>
      <c r="P3661" s="221"/>
      <c r="Q3661" s="221"/>
      <c r="R3661" s="221"/>
      <c r="S3661" s="221"/>
      <c r="T3661" s="222"/>
      <c r="AT3661" s="223" t="s">
        <v>555</v>
      </c>
      <c r="AU3661" s="223" t="s">
        <v>87</v>
      </c>
      <c r="AV3661" s="13" t="s">
        <v>87</v>
      </c>
      <c r="AW3661" s="13" t="s">
        <v>32</v>
      </c>
      <c r="AX3661" s="13" t="s">
        <v>77</v>
      </c>
      <c r="AY3661" s="223" t="s">
        <v>209</v>
      </c>
    </row>
    <row r="3662" spans="2:51" s="15" customFormat="1">
      <c r="B3662" s="246"/>
      <c r="C3662" s="247"/>
      <c r="D3662" s="214" t="s">
        <v>555</v>
      </c>
      <c r="E3662" s="248" t="s">
        <v>1</v>
      </c>
      <c r="F3662" s="249" t="s">
        <v>3887</v>
      </c>
      <c r="G3662" s="247"/>
      <c r="H3662" s="248" t="s">
        <v>1</v>
      </c>
      <c r="I3662" s="250"/>
      <c r="J3662" s="247"/>
      <c r="K3662" s="247"/>
      <c r="L3662" s="251"/>
      <c r="M3662" s="252"/>
      <c r="N3662" s="253"/>
      <c r="O3662" s="253"/>
      <c r="P3662" s="253"/>
      <c r="Q3662" s="253"/>
      <c r="R3662" s="253"/>
      <c r="S3662" s="253"/>
      <c r="T3662" s="254"/>
      <c r="AT3662" s="255" t="s">
        <v>555</v>
      </c>
      <c r="AU3662" s="255" t="s">
        <v>87</v>
      </c>
      <c r="AV3662" s="15" t="s">
        <v>85</v>
      </c>
      <c r="AW3662" s="15" t="s">
        <v>32</v>
      </c>
      <c r="AX3662" s="15" t="s">
        <v>77</v>
      </c>
      <c r="AY3662" s="255" t="s">
        <v>209</v>
      </c>
    </row>
    <row r="3663" spans="2:51" s="13" customFormat="1">
      <c r="B3663" s="212"/>
      <c r="C3663" s="213"/>
      <c r="D3663" s="214" t="s">
        <v>555</v>
      </c>
      <c r="E3663" s="215" t="s">
        <v>1</v>
      </c>
      <c r="F3663" s="216" t="s">
        <v>1970</v>
      </c>
      <c r="G3663" s="213"/>
      <c r="H3663" s="217">
        <v>1.08</v>
      </c>
      <c r="I3663" s="218"/>
      <c r="J3663" s="213"/>
      <c r="K3663" s="213"/>
      <c r="L3663" s="219"/>
      <c r="M3663" s="220"/>
      <c r="N3663" s="221"/>
      <c r="O3663" s="221"/>
      <c r="P3663" s="221"/>
      <c r="Q3663" s="221"/>
      <c r="R3663" s="221"/>
      <c r="S3663" s="221"/>
      <c r="T3663" s="222"/>
      <c r="AT3663" s="223" t="s">
        <v>555</v>
      </c>
      <c r="AU3663" s="223" t="s">
        <v>87</v>
      </c>
      <c r="AV3663" s="13" t="s">
        <v>87</v>
      </c>
      <c r="AW3663" s="13" t="s">
        <v>32</v>
      </c>
      <c r="AX3663" s="13" t="s">
        <v>77</v>
      </c>
      <c r="AY3663" s="223" t="s">
        <v>209</v>
      </c>
    </row>
    <row r="3664" spans="2:51" s="15" customFormat="1">
      <c r="B3664" s="246"/>
      <c r="C3664" s="247"/>
      <c r="D3664" s="214" t="s">
        <v>555</v>
      </c>
      <c r="E3664" s="248" t="s">
        <v>1</v>
      </c>
      <c r="F3664" s="249" t="s">
        <v>3888</v>
      </c>
      <c r="G3664" s="247"/>
      <c r="H3664" s="248" t="s">
        <v>1</v>
      </c>
      <c r="I3664" s="250"/>
      <c r="J3664" s="247"/>
      <c r="K3664" s="247"/>
      <c r="L3664" s="251"/>
      <c r="M3664" s="252"/>
      <c r="N3664" s="253"/>
      <c r="O3664" s="253"/>
      <c r="P3664" s="253"/>
      <c r="Q3664" s="253"/>
      <c r="R3664" s="253"/>
      <c r="S3664" s="253"/>
      <c r="T3664" s="254"/>
      <c r="AT3664" s="255" t="s">
        <v>555</v>
      </c>
      <c r="AU3664" s="255" t="s">
        <v>87</v>
      </c>
      <c r="AV3664" s="15" t="s">
        <v>85</v>
      </c>
      <c r="AW3664" s="15" t="s">
        <v>32</v>
      </c>
      <c r="AX3664" s="15" t="s">
        <v>77</v>
      </c>
      <c r="AY3664" s="255" t="s">
        <v>209</v>
      </c>
    </row>
    <row r="3665" spans="2:51" s="13" customFormat="1">
      <c r="B3665" s="212"/>
      <c r="C3665" s="213"/>
      <c r="D3665" s="214" t="s">
        <v>555</v>
      </c>
      <c r="E3665" s="215" t="s">
        <v>1</v>
      </c>
      <c r="F3665" s="216" t="s">
        <v>1970</v>
      </c>
      <c r="G3665" s="213"/>
      <c r="H3665" s="217">
        <v>1.08</v>
      </c>
      <c r="I3665" s="218"/>
      <c r="J3665" s="213"/>
      <c r="K3665" s="213"/>
      <c r="L3665" s="219"/>
      <c r="M3665" s="220"/>
      <c r="N3665" s="221"/>
      <c r="O3665" s="221"/>
      <c r="P3665" s="221"/>
      <c r="Q3665" s="221"/>
      <c r="R3665" s="221"/>
      <c r="S3665" s="221"/>
      <c r="T3665" s="222"/>
      <c r="AT3665" s="223" t="s">
        <v>555</v>
      </c>
      <c r="AU3665" s="223" t="s">
        <v>87</v>
      </c>
      <c r="AV3665" s="13" t="s">
        <v>87</v>
      </c>
      <c r="AW3665" s="13" t="s">
        <v>32</v>
      </c>
      <c r="AX3665" s="13" t="s">
        <v>77</v>
      </c>
      <c r="AY3665" s="223" t="s">
        <v>209</v>
      </c>
    </row>
    <row r="3666" spans="2:51" s="15" customFormat="1">
      <c r="B3666" s="246"/>
      <c r="C3666" s="247"/>
      <c r="D3666" s="214" t="s">
        <v>555</v>
      </c>
      <c r="E3666" s="248" t="s">
        <v>1</v>
      </c>
      <c r="F3666" s="249" t="s">
        <v>3889</v>
      </c>
      <c r="G3666" s="247"/>
      <c r="H3666" s="248" t="s">
        <v>1</v>
      </c>
      <c r="I3666" s="250"/>
      <c r="J3666" s="247"/>
      <c r="K3666" s="247"/>
      <c r="L3666" s="251"/>
      <c r="M3666" s="252"/>
      <c r="N3666" s="253"/>
      <c r="O3666" s="253"/>
      <c r="P3666" s="253"/>
      <c r="Q3666" s="253"/>
      <c r="R3666" s="253"/>
      <c r="S3666" s="253"/>
      <c r="T3666" s="254"/>
      <c r="AT3666" s="255" t="s">
        <v>555</v>
      </c>
      <c r="AU3666" s="255" t="s">
        <v>87</v>
      </c>
      <c r="AV3666" s="15" t="s">
        <v>85</v>
      </c>
      <c r="AW3666" s="15" t="s">
        <v>32</v>
      </c>
      <c r="AX3666" s="15" t="s">
        <v>77</v>
      </c>
      <c r="AY3666" s="255" t="s">
        <v>209</v>
      </c>
    </row>
    <row r="3667" spans="2:51" s="13" customFormat="1">
      <c r="B3667" s="212"/>
      <c r="C3667" s="213"/>
      <c r="D3667" s="214" t="s">
        <v>555</v>
      </c>
      <c r="E3667" s="215" t="s">
        <v>1</v>
      </c>
      <c r="F3667" s="216" t="s">
        <v>2216</v>
      </c>
      <c r="G3667" s="213"/>
      <c r="H3667" s="217">
        <v>5.55</v>
      </c>
      <c r="I3667" s="218"/>
      <c r="J3667" s="213"/>
      <c r="K3667" s="213"/>
      <c r="L3667" s="219"/>
      <c r="M3667" s="220"/>
      <c r="N3667" s="221"/>
      <c r="O3667" s="221"/>
      <c r="P3667" s="221"/>
      <c r="Q3667" s="221"/>
      <c r="R3667" s="221"/>
      <c r="S3667" s="221"/>
      <c r="T3667" s="222"/>
      <c r="AT3667" s="223" t="s">
        <v>555</v>
      </c>
      <c r="AU3667" s="223" t="s">
        <v>87</v>
      </c>
      <c r="AV3667" s="13" t="s">
        <v>87</v>
      </c>
      <c r="AW3667" s="13" t="s">
        <v>32</v>
      </c>
      <c r="AX3667" s="13" t="s">
        <v>77</v>
      </c>
      <c r="AY3667" s="223" t="s">
        <v>209</v>
      </c>
    </row>
    <row r="3668" spans="2:51" s="15" customFormat="1">
      <c r="B3668" s="246"/>
      <c r="C3668" s="247"/>
      <c r="D3668" s="214" t="s">
        <v>555</v>
      </c>
      <c r="E3668" s="248" t="s">
        <v>1</v>
      </c>
      <c r="F3668" s="249" t="s">
        <v>3890</v>
      </c>
      <c r="G3668" s="247"/>
      <c r="H3668" s="248" t="s">
        <v>1</v>
      </c>
      <c r="I3668" s="250"/>
      <c r="J3668" s="247"/>
      <c r="K3668" s="247"/>
      <c r="L3668" s="251"/>
      <c r="M3668" s="252"/>
      <c r="N3668" s="253"/>
      <c r="O3668" s="253"/>
      <c r="P3668" s="253"/>
      <c r="Q3668" s="253"/>
      <c r="R3668" s="253"/>
      <c r="S3668" s="253"/>
      <c r="T3668" s="254"/>
      <c r="AT3668" s="255" t="s">
        <v>555</v>
      </c>
      <c r="AU3668" s="255" t="s">
        <v>87</v>
      </c>
      <c r="AV3668" s="15" t="s">
        <v>85</v>
      </c>
      <c r="AW3668" s="15" t="s">
        <v>32</v>
      </c>
      <c r="AX3668" s="15" t="s">
        <v>77</v>
      </c>
      <c r="AY3668" s="255" t="s">
        <v>209</v>
      </c>
    </row>
    <row r="3669" spans="2:51" s="13" customFormat="1">
      <c r="B3669" s="212"/>
      <c r="C3669" s="213"/>
      <c r="D3669" s="214" t="s">
        <v>555</v>
      </c>
      <c r="E3669" s="215" t="s">
        <v>1</v>
      </c>
      <c r="F3669" s="216" t="s">
        <v>1641</v>
      </c>
      <c r="G3669" s="213"/>
      <c r="H3669" s="217">
        <v>2.79</v>
      </c>
      <c r="I3669" s="218"/>
      <c r="J3669" s="213"/>
      <c r="K3669" s="213"/>
      <c r="L3669" s="219"/>
      <c r="M3669" s="220"/>
      <c r="N3669" s="221"/>
      <c r="O3669" s="221"/>
      <c r="P3669" s="221"/>
      <c r="Q3669" s="221"/>
      <c r="R3669" s="221"/>
      <c r="S3669" s="221"/>
      <c r="T3669" s="222"/>
      <c r="AT3669" s="223" t="s">
        <v>555</v>
      </c>
      <c r="AU3669" s="223" t="s">
        <v>87</v>
      </c>
      <c r="AV3669" s="13" t="s">
        <v>87</v>
      </c>
      <c r="AW3669" s="13" t="s">
        <v>32</v>
      </c>
      <c r="AX3669" s="13" t="s">
        <v>77</v>
      </c>
      <c r="AY3669" s="223" t="s">
        <v>209</v>
      </c>
    </row>
    <row r="3670" spans="2:51" s="15" customFormat="1">
      <c r="B3670" s="246"/>
      <c r="C3670" s="247"/>
      <c r="D3670" s="214" t="s">
        <v>555</v>
      </c>
      <c r="E3670" s="248" t="s">
        <v>1</v>
      </c>
      <c r="F3670" s="249" t="s">
        <v>3891</v>
      </c>
      <c r="G3670" s="247"/>
      <c r="H3670" s="248" t="s">
        <v>1</v>
      </c>
      <c r="I3670" s="250"/>
      <c r="J3670" s="247"/>
      <c r="K3670" s="247"/>
      <c r="L3670" s="251"/>
      <c r="M3670" s="252"/>
      <c r="N3670" s="253"/>
      <c r="O3670" s="253"/>
      <c r="P3670" s="253"/>
      <c r="Q3670" s="253"/>
      <c r="R3670" s="253"/>
      <c r="S3670" s="253"/>
      <c r="T3670" s="254"/>
      <c r="AT3670" s="255" t="s">
        <v>555</v>
      </c>
      <c r="AU3670" s="255" t="s">
        <v>87</v>
      </c>
      <c r="AV3670" s="15" t="s">
        <v>85</v>
      </c>
      <c r="AW3670" s="15" t="s">
        <v>32</v>
      </c>
      <c r="AX3670" s="15" t="s">
        <v>77</v>
      </c>
      <c r="AY3670" s="255" t="s">
        <v>209</v>
      </c>
    </row>
    <row r="3671" spans="2:51" s="13" customFormat="1">
      <c r="B3671" s="212"/>
      <c r="C3671" s="213"/>
      <c r="D3671" s="214" t="s">
        <v>555</v>
      </c>
      <c r="E3671" s="215" t="s">
        <v>1</v>
      </c>
      <c r="F3671" s="216" t="s">
        <v>1643</v>
      </c>
      <c r="G3671" s="213"/>
      <c r="H3671" s="217">
        <v>1.53</v>
      </c>
      <c r="I3671" s="218"/>
      <c r="J3671" s="213"/>
      <c r="K3671" s="213"/>
      <c r="L3671" s="219"/>
      <c r="M3671" s="220"/>
      <c r="N3671" s="221"/>
      <c r="O3671" s="221"/>
      <c r="P3671" s="221"/>
      <c r="Q3671" s="221"/>
      <c r="R3671" s="221"/>
      <c r="S3671" s="221"/>
      <c r="T3671" s="222"/>
      <c r="AT3671" s="223" t="s">
        <v>555</v>
      </c>
      <c r="AU3671" s="223" t="s">
        <v>87</v>
      </c>
      <c r="AV3671" s="13" t="s">
        <v>87</v>
      </c>
      <c r="AW3671" s="13" t="s">
        <v>32</v>
      </c>
      <c r="AX3671" s="13" t="s">
        <v>77</v>
      </c>
      <c r="AY3671" s="223" t="s">
        <v>209</v>
      </c>
    </row>
    <row r="3672" spans="2:51" s="15" customFormat="1">
      <c r="B3672" s="246"/>
      <c r="C3672" s="247"/>
      <c r="D3672" s="214" t="s">
        <v>555</v>
      </c>
      <c r="E3672" s="248" t="s">
        <v>1</v>
      </c>
      <c r="F3672" s="249" t="s">
        <v>3892</v>
      </c>
      <c r="G3672" s="247"/>
      <c r="H3672" s="248" t="s">
        <v>1</v>
      </c>
      <c r="I3672" s="250"/>
      <c r="J3672" s="247"/>
      <c r="K3672" s="247"/>
      <c r="L3672" s="251"/>
      <c r="M3672" s="252"/>
      <c r="N3672" s="253"/>
      <c r="O3672" s="253"/>
      <c r="P3672" s="253"/>
      <c r="Q3672" s="253"/>
      <c r="R3672" s="253"/>
      <c r="S3672" s="253"/>
      <c r="T3672" s="254"/>
      <c r="AT3672" s="255" t="s">
        <v>555</v>
      </c>
      <c r="AU3672" s="255" t="s">
        <v>87</v>
      </c>
      <c r="AV3672" s="15" t="s">
        <v>85</v>
      </c>
      <c r="AW3672" s="15" t="s">
        <v>32</v>
      </c>
      <c r="AX3672" s="15" t="s">
        <v>77</v>
      </c>
      <c r="AY3672" s="255" t="s">
        <v>209</v>
      </c>
    </row>
    <row r="3673" spans="2:51" s="13" customFormat="1">
      <c r="B3673" s="212"/>
      <c r="C3673" s="213"/>
      <c r="D3673" s="214" t="s">
        <v>555</v>
      </c>
      <c r="E3673" s="215" t="s">
        <v>1</v>
      </c>
      <c r="F3673" s="216" t="s">
        <v>1661</v>
      </c>
      <c r="G3673" s="213"/>
      <c r="H3673" s="217">
        <v>2.5</v>
      </c>
      <c r="I3673" s="218"/>
      <c r="J3673" s="213"/>
      <c r="K3673" s="213"/>
      <c r="L3673" s="219"/>
      <c r="M3673" s="220"/>
      <c r="N3673" s="221"/>
      <c r="O3673" s="221"/>
      <c r="P3673" s="221"/>
      <c r="Q3673" s="221"/>
      <c r="R3673" s="221"/>
      <c r="S3673" s="221"/>
      <c r="T3673" s="222"/>
      <c r="AT3673" s="223" t="s">
        <v>555</v>
      </c>
      <c r="AU3673" s="223" t="s">
        <v>87</v>
      </c>
      <c r="AV3673" s="13" t="s">
        <v>87</v>
      </c>
      <c r="AW3673" s="13" t="s">
        <v>32</v>
      </c>
      <c r="AX3673" s="13" t="s">
        <v>77</v>
      </c>
      <c r="AY3673" s="223" t="s">
        <v>209</v>
      </c>
    </row>
    <row r="3674" spans="2:51" s="15" customFormat="1">
      <c r="B3674" s="246"/>
      <c r="C3674" s="247"/>
      <c r="D3674" s="214" t="s">
        <v>555</v>
      </c>
      <c r="E3674" s="248" t="s">
        <v>1</v>
      </c>
      <c r="F3674" s="249" t="s">
        <v>3893</v>
      </c>
      <c r="G3674" s="247"/>
      <c r="H3674" s="248" t="s">
        <v>1</v>
      </c>
      <c r="I3674" s="250"/>
      <c r="J3674" s="247"/>
      <c r="K3674" s="247"/>
      <c r="L3674" s="251"/>
      <c r="M3674" s="252"/>
      <c r="N3674" s="253"/>
      <c r="O3674" s="253"/>
      <c r="P3674" s="253"/>
      <c r="Q3674" s="253"/>
      <c r="R3674" s="253"/>
      <c r="S3674" s="253"/>
      <c r="T3674" s="254"/>
      <c r="AT3674" s="255" t="s">
        <v>555</v>
      </c>
      <c r="AU3674" s="255" t="s">
        <v>87</v>
      </c>
      <c r="AV3674" s="15" t="s">
        <v>85</v>
      </c>
      <c r="AW3674" s="15" t="s">
        <v>32</v>
      </c>
      <c r="AX3674" s="15" t="s">
        <v>77</v>
      </c>
      <c r="AY3674" s="255" t="s">
        <v>209</v>
      </c>
    </row>
    <row r="3675" spans="2:51" s="13" customFormat="1">
      <c r="B3675" s="212"/>
      <c r="C3675" s="213"/>
      <c r="D3675" s="214" t="s">
        <v>555</v>
      </c>
      <c r="E3675" s="215" t="s">
        <v>1</v>
      </c>
      <c r="F3675" s="216" t="s">
        <v>1663</v>
      </c>
      <c r="G3675" s="213"/>
      <c r="H3675" s="217">
        <v>1.68</v>
      </c>
      <c r="I3675" s="218"/>
      <c r="J3675" s="213"/>
      <c r="K3675" s="213"/>
      <c r="L3675" s="219"/>
      <c r="M3675" s="220"/>
      <c r="N3675" s="221"/>
      <c r="O3675" s="221"/>
      <c r="P3675" s="221"/>
      <c r="Q3675" s="221"/>
      <c r="R3675" s="221"/>
      <c r="S3675" s="221"/>
      <c r="T3675" s="222"/>
      <c r="AT3675" s="223" t="s">
        <v>555</v>
      </c>
      <c r="AU3675" s="223" t="s">
        <v>87</v>
      </c>
      <c r="AV3675" s="13" t="s">
        <v>87</v>
      </c>
      <c r="AW3675" s="13" t="s">
        <v>32</v>
      </c>
      <c r="AX3675" s="13" t="s">
        <v>77</v>
      </c>
      <c r="AY3675" s="223" t="s">
        <v>209</v>
      </c>
    </row>
    <row r="3676" spans="2:51" s="15" customFormat="1">
      <c r="B3676" s="246"/>
      <c r="C3676" s="247"/>
      <c r="D3676" s="214" t="s">
        <v>555</v>
      </c>
      <c r="E3676" s="248" t="s">
        <v>1</v>
      </c>
      <c r="F3676" s="249" t="s">
        <v>3894</v>
      </c>
      <c r="G3676" s="247"/>
      <c r="H3676" s="248" t="s">
        <v>1</v>
      </c>
      <c r="I3676" s="250"/>
      <c r="J3676" s="247"/>
      <c r="K3676" s="247"/>
      <c r="L3676" s="251"/>
      <c r="M3676" s="252"/>
      <c r="N3676" s="253"/>
      <c r="O3676" s="253"/>
      <c r="P3676" s="253"/>
      <c r="Q3676" s="253"/>
      <c r="R3676" s="253"/>
      <c r="S3676" s="253"/>
      <c r="T3676" s="254"/>
      <c r="AT3676" s="255" t="s">
        <v>555</v>
      </c>
      <c r="AU3676" s="255" t="s">
        <v>87</v>
      </c>
      <c r="AV3676" s="15" t="s">
        <v>85</v>
      </c>
      <c r="AW3676" s="15" t="s">
        <v>32</v>
      </c>
      <c r="AX3676" s="15" t="s">
        <v>77</v>
      </c>
      <c r="AY3676" s="255" t="s">
        <v>209</v>
      </c>
    </row>
    <row r="3677" spans="2:51" s="13" customFormat="1">
      <c r="B3677" s="212"/>
      <c r="C3677" s="213"/>
      <c r="D3677" s="214" t="s">
        <v>555</v>
      </c>
      <c r="E3677" s="215" t="s">
        <v>1</v>
      </c>
      <c r="F3677" s="216" t="s">
        <v>3819</v>
      </c>
      <c r="G3677" s="213"/>
      <c r="H3677" s="217">
        <v>3.13</v>
      </c>
      <c r="I3677" s="218"/>
      <c r="J3677" s="213"/>
      <c r="K3677" s="213"/>
      <c r="L3677" s="219"/>
      <c r="M3677" s="220"/>
      <c r="N3677" s="221"/>
      <c r="O3677" s="221"/>
      <c r="P3677" s="221"/>
      <c r="Q3677" s="221"/>
      <c r="R3677" s="221"/>
      <c r="S3677" s="221"/>
      <c r="T3677" s="222"/>
      <c r="AT3677" s="223" t="s">
        <v>555</v>
      </c>
      <c r="AU3677" s="223" t="s">
        <v>87</v>
      </c>
      <c r="AV3677" s="13" t="s">
        <v>87</v>
      </c>
      <c r="AW3677" s="13" t="s">
        <v>32</v>
      </c>
      <c r="AX3677" s="13" t="s">
        <v>77</v>
      </c>
      <c r="AY3677" s="223" t="s">
        <v>209</v>
      </c>
    </row>
    <row r="3678" spans="2:51" s="15" customFormat="1">
      <c r="B3678" s="246"/>
      <c r="C3678" s="247"/>
      <c r="D3678" s="214" t="s">
        <v>555</v>
      </c>
      <c r="E3678" s="248" t="s">
        <v>1</v>
      </c>
      <c r="F3678" s="249" t="s">
        <v>3895</v>
      </c>
      <c r="G3678" s="247"/>
      <c r="H3678" s="248" t="s">
        <v>1</v>
      </c>
      <c r="I3678" s="250"/>
      <c r="J3678" s="247"/>
      <c r="K3678" s="247"/>
      <c r="L3678" s="251"/>
      <c r="M3678" s="252"/>
      <c r="N3678" s="253"/>
      <c r="O3678" s="253"/>
      <c r="P3678" s="253"/>
      <c r="Q3678" s="253"/>
      <c r="R3678" s="253"/>
      <c r="S3678" s="253"/>
      <c r="T3678" s="254"/>
      <c r="AT3678" s="255" t="s">
        <v>555</v>
      </c>
      <c r="AU3678" s="255" t="s">
        <v>87</v>
      </c>
      <c r="AV3678" s="15" t="s">
        <v>85</v>
      </c>
      <c r="AW3678" s="15" t="s">
        <v>32</v>
      </c>
      <c r="AX3678" s="15" t="s">
        <v>77</v>
      </c>
      <c r="AY3678" s="255" t="s">
        <v>209</v>
      </c>
    </row>
    <row r="3679" spans="2:51" s="13" customFormat="1">
      <c r="B3679" s="212"/>
      <c r="C3679" s="213"/>
      <c r="D3679" s="214" t="s">
        <v>555</v>
      </c>
      <c r="E3679" s="215" t="s">
        <v>1</v>
      </c>
      <c r="F3679" s="216" t="s">
        <v>1751</v>
      </c>
      <c r="G3679" s="213"/>
      <c r="H3679" s="217">
        <v>2.76</v>
      </c>
      <c r="I3679" s="218"/>
      <c r="J3679" s="213"/>
      <c r="K3679" s="213"/>
      <c r="L3679" s="219"/>
      <c r="M3679" s="220"/>
      <c r="N3679" s="221"/>
      <c r="O3679" s="221"/>
      <c r="P3679" s="221"/>
      <c r="Q3679" s="221"/>
      <c r="R3679" s="221"/>
      <c r="S3679" s="221"/>
      <c r="T3679" s="222"/>
      <c r="AT3679" s="223" t="s">
        <v>555</v>
      </c>
      <c r="AU3679" s="223" t="s">
        <v>87</v>
      </c>
      <c r="AV3679" s="13" t="s">
        <v>87</v>
      </c>
      <c r="AW3679" s="13" t="s">
        <v>32</v>
      </c>
      <c r="AX3679" s="13" t="s">
        <v>77</v>
      </c>
      <c r="AY3679" s="223" t="s">
        <v>209</v>
      </c>
    </row>
    <row r="3680" spans="2:51" s="15" customFormat="1">
      <c r="B3680" s="246"/>
      <c r="C3680" s="247"/>
      <c r="D3680" s="214" t="s">
        <v>555</v>
      </c>
      <c r="E3680" s="248" t="s">
        <v>1</v>
      </c>
      <c r="F3680" s="249" t="s">
        <v>3896</v>
      </c>
      <c r="G3680" s="247"/>
      <c r="H3680" s="248" t="s">
        <v>1</v>
      </c>
      <c r="I3680" s="250"/>
      <c r="J3680" s="247"/>
      <c r="K3680" s="247"/>
      <c r="L3680" s="251"/>
      <c r="M3680" s="252"/>
      <c r="N3680" s="253"/>
      <c r="O3680" s="253"/>
      <c r="P3680" s="253"/>
      <c r="Q3680" s="253"/>
      <c r="R3680" s="253"/>
      <c r="S3680" s="253"/>
      <c r="T3680" s="254"/>
      <c r="AT3680" s="255" t="s">
        <v>555</v>
      </c>
      <c r="AU3680" s="255" t="s">
        <v>87</v>
      </c>
      <c r="AV3680" s="15" t="s">
        <v>85</v>
      </c>
      <c r="AW3680" s="15" t="s">
        <v>32</v>
      </c>
      <c r="AX3680" s="15" t="s">
        <v>77</v>
      </c>
      <c r="AY3680" s="255" t="s">
        <v>209</v>
      </c>
    </row>
    <row r="3681" spans="2:51" s="13" customFormat="1">
      <c r="B3681" s="212"/>
      <c r="C3681" s="213"/>
      <c r="D3681" s="214" t="s">
        <v>555</v>
      </c>
      <c r="E3681" s="215" t="s">
        <v>1</v>
      </c>
      <c r="F3681" s="216" t="s">
        <v>2233</v>
      </c>
      <c r="G3681" s="213"/>
      <c r="H3681" s="217">
        <v>2.2799999999999998</v>
      </c>
      <c r="I3681" s="218"/>
      <c r="J3681" s="213"/>
      <c r="K3681" s="213"/>
      <c r="L3681" s="219"/>
      <c r="M3681" s="220"/>
      <c r="N3681" s="221"/>
      <c r="O3681" s="221"/>
      <c r="P3681" s="221"/>
      <c r="Q3681" s="221"/>
      <c r="R3681" s="221"/>
      <c r="S3681" s="221"/>
      <c r="T3681" s="222"/>
      <c r="AT3681" s="223" t="s">
        <v>555</v>
      </c>
      <c r="AU3681" s="223" t="s">
        <v>87</v>
      </c>
      <c r="AV3681" s="13" t="s">
        <v>87</v>
      </c>
      <c r="AW3681" s="13" t="s">
        <v>32</v>
      </c>
      <c r="AX3681" s="13" t="s">
        <v>77</v>
      </c>
      <c r="AY3681" s="223" t="s">
        <v>209</v>
      </c>
    </row>
    <row r="3682" spans="2:51" s="15" customFormat="1">
      <c r="B3682" s="246"/>
      <c r="C3682" s="247"/>
      <c r="D3682" s="214" t="s">
        <v>555</v>
      </c>
      <c r="E3682" s="248" t="s">
        <v>1</v>
      </c>
      <c r="F3682" s="249" t="s">
        <v>3897</v>
      </c>
      <c r="G3682" s="247"/>
      <c r="H3682" s="248" t="s">
        <v>1</v>
      </c>
      <c r="I3682" s="250"/>
      <c r="J3682" s="247"/>
      <c r="K3682" s="247"/>
      <c r="L3682" s="251"/>
      <c r="M3682" s="252"/>
      <c r="N3682" s="253"/>
      <c r="O3682" s="253"/>
      <c r="P3682" s="253"/>
      <c r="Q3682" s="253"/>
      <c r="R3682" s="253"/>
      <c r="S3682" s="253"/>
      <c r="T3682" s="254"/>
      <c r="AT3682" s="255" t="s">
        <v>555</v>
      </c>
      <c r="AU3682" s="255" t="s">
        <v>87</v>
      </c>
      <c r="AV3682" s="15" t="s">
        <v>85</v>
      </c>
      <c r="AW3682" s="15" t="s">
        <v>32</v>
      </c>
      <c r="AX3682" s="15" t="s">
        <v>77</v>
      </c>
      <c r="AY3682" s="255" t="s">
        <v>209</v>
      </c>
    </row>
    <row r="3683" spans="2:51" s="13" customFormat="1">
      <c r="B3683" s="212"/>
      <c r="C3683" s="213"/>
      <c r="D3683" s="214" t="s">
        <v>555</v>
      </c>
      <c r="E3683" s="215" t="s">
        <v>1</v>
      </c>
      <c r="F3683" s="216" t="s">
        <v>1780</v>
      </c>
      <c r="G3683" s="213"/>
      <c r="H3683" s="217">
        <v>1.32</v>
      </c>
      <c r="I3683" s="218"/>
      <c r="J3683" s="213"/>
      <c r="K3683" s="213"/>
      <c r="L3683" s="219"/>
      <c r="M3683" s="220"/>
      <c r="N3683" s="221"/>
      <c r="O3683" s="221"/>
      <c r="P3683" s="221"/>
      <c r="Q3683" s="221"/>
      <c r="R3683" s="221"/>
      <c r="S3683" s="221"/>
      <c r="T3683" s="222"/>
      <c r="AT3683" s="223" t="s">
        <v>555</v>
      </c>
      <c r="AU3683" s="223" t="s">
        <v>87</v>
      </c>
      <c r="AV3683" s="13" t="s">
        <v>87</v>
      </c>
      <c r="AW3683" s="13" t="s">
        <v>32</v>
      </c>
      <c r="AX3683" s="13" t="s">
        <v>77</v>
      </c>
      <c r="AY3683" s="223" t="s">
        <v>209</v>
      </c>
    </row>
    <row r="3684" spans="2:51" s="15" customFormat="1">
      <c r="B3684" s="246"/>
      <c r="C3684" s="247"/>
      <c r="D3684" s="214" t="s">
        <v>555</v>
      </c>
      <c r="E3684" s="248" t="s">
        <v>1</v>
      </c>
      <c r="F3684" s="249" t="s">
        <v>3898</v>
      </c>
      <c r="G3684" s="247"/>
      <c r="H3684" s="248" t="s">
        <v>1</v>
      </c>
      <c r="I3684" s="250"/>
      <c r="J3684" s="247"/>
      <c r="K3684" s="247"/>
      <c r="L3684" s="251"/>
      <c r="M3684" s="252"/>
      <c r="N3684" s="253"/>
      <c r="O3684" s="253"/>
      <c r="P3684" s="253"/>
      <c r="Q3684" s="253"/>
      <c r="R3684" s="253"/>
      <c r="S3684" s="253"/>
      <c r="T3684" s="254"/>
      <c r="AT3684" s="255" t="s">
        <v>555</v>
      </c>
      <c r="AU3684" s="255" t="s">
        <v>87</v>
      </c>
      <c r="AV3684" s="15" t="s">
        <v>85</v>
      </c>
      <c r="AW3684" s="15" t="s">
        <v>32</v>
      </c>
      <c r="AX3684" s="15" t="s">
        <v>77</v>
      </c>
      <c r="AY3684" s="255" t="s">
        <v>209</v>
      </c>
    </row>
    <row r="3685" spans="2:51" s="13" customFormat="1">
      <c r="B3685" s="212"/>
      <c r="C3685" s="213"/>
      <c r="D3685" s="214" t="s">
        <v>555</v>
      </c>
      <c r="E3685" s="215" t="s">
        <v>1</v>
      </c>
      <c r="F3685" s="216" t="s">
        <v>1412</v>
      </c>
      <c r="G3685" s="213"/>
      <c r="H3685" s="217">
        <v>2.78</v>
      </c>
      <c r="I3685" s="218"/>
      <c r="J3685" s="213"/>
      <c r="K3685" s="213"/>
      <c r="L3685" s="219"/>
      <c r="M3685" s="220"/>
      <c r="N3685" s="221"/>
      <c r="O3685" s="221"/>
      <c r="P3685" s="221"/>
      <c r="Q3685" s="221"/>
      <c r="R3685" s="221"/>
      <c r="S3685" s="221"/>
      <c r="T3685" s="222"/>
      <c r="AT3685" s="223" t="s">
        <v>555</v>
      </c>
      <c r="AU3685" s="223" t="s">
        <v>87</v>
      </c>
      <c r="AV3685" s="13" t="s">
        <v>87</v>
      </c>
      <c r="AW3685" s="13" t="s">
        <v>32</v>
      </c>
      <c r="AX3685" s="13" t="s">
        <v>77</v>
      </c>
      <c r="AY3685" s="223" t="s">
        <v>209</v>
      </c>
    </row>
    <row r="3686" spans="2:51" s="15" customFormat="1">
      <c r="B3686" s="246"/>
      <c r="C3686" s="247"/>
      <c r="D3686" s="214" t="s">
        <v>555</v>
      </c>
      <c r="E3686" s="248" t="s">
        <v>1</v>
      </c>
      <c r="F3686" s="249" t="s">
        <v>3899</v>
      </c>
      <c r="G3686" s="247"/>
      <c r="H3686" s="248" t="s">
        <v>1</v>
      </c>
      <c r="I3686" s="250"/>
      <c r="J3686" s="247"/>
      <c r="K3686" s="247"/>
      <c r="L3686" s="251"/>
      <c r="M3686" s="252"/>
      <c r="N3686" s="253"/>
      <c r="O3686" s="253"/>
      <c r="P3686" s="253"/>
      <c r="Q3686" s="253"/>
      <c r="R3686" s="253"/>
      <c r="S3686" s="253"/>
      <c r="T3686" s="254"/>
      <c r="AT3686" s="255" t="s">
        <v>555</v>
      </c>
      <c r="AU3686" s="255" t="s">
        <v>87</v>
      </c>
      <c r="AV3686" s="15" t="s">
        <v>85</v>
      </c>
      <c r="AW3686" s="15" t="s">
        <v>32</v>
      </c>
      <c r="AX3686" s="15" t="s">
        <v>77</v>
      </c>
      <c r="AY3686" s="255" t="s">
        <v>209</v>
      </c>
    </row>
    <row r="3687" spans="2:51" s="13" customFormat="1">
      <c r="B3687" s="212"/>
      <c r="C3687" s="213"/>
      <c r="D3687" s="214" t="s">
        <v>555</v>
      </c>
      <c r="E3687" s="215" t="s">
        <v>1</v>
      </c>
      <c r="F3687" s="216" t="s">
        <v>1809</v>
      </c>
      <c r="G3687" s="213"/>
      <c r="H3687" s="217">
        <v>2.52</v>
      </c>
      <c r="I3687" s="218"/>
      <c r="J3687" s="213"/>
      <c r="K3687" s="213"/>
      <c r="L3687" s="219"/>
      <c r="M3687" s="220"/>
      <c r="N3687" s="221"/>
      <c r="O3687" s="221"/>
      <c r="P3687" s="221"/>
      <c r="Q3687" s="221"/>
      <c r="R3687" s="221"/>
      <c r="S3687" s="221"/>
      <c r="T3687" s="222"/>
      <c r="AT3687" s="223" t="s">
        <v>555</v>
      </c>
      <c r="AU3687" s="223" t="s">
        <v>87</v>
      </c>
      <c r="AV3687" s="13" t="s">
        <v>87</v>
      </c>
      <c r="AW3687" s="13" t="s">
        <v>32</v>
      </c>
      <c r="AX3687" s="13" t="s">
        <v>77</v>
      </c>
      <c r="AY3687" s="223" t="s">
        <v>209</v>
      </c>
    </row>
    <row r="3688" spans="2:51" s="15" customFormat="1">
      <c r="B3688" s="246"/>
      <c r="C3688" s="247"/>
      <c r="D3688" s="214" t="s">
        <v>555</v>
      </c>
      <c r="E3688" s="248" t="s">
        <v>1</v>
      </c>
      <c r="F3688" s="249" t="s">
        <v>3900</v>
      </c>
      <c r="G3688" s="247"/>
      <c r="H3688" s="248" t="s">
        <v>1</v>
      </c>
      <c r="I3688" s="250"/>
      <c r="J3688" s="247"/>
      <c r="K3688" s="247"/>
      <c r="L3688" s="251"/>
      <c r="M3688" s="252"/>
      <c r="N3688" s="253"/>
      <c r="O3688" s="253"/>
      <c r="P3688" s="253"/>
      <c r="Q3688" s="253"/>
      <c r="R3688" s="253"/>
      <c r="S3688" s="253"/>
      <c r="T3688" s="254"/>
      <c r="AT3688" s="255" t="s">
        <v>555</v>
      </c>
      <c r="AU3688" s="255" t="s">
        <v>87</v>
      </c>
      <c r="AV3688" s="15" t="s">
        <v>85</v>
      </c>
      <c r="AW3688" s="15" t="s">
        <v>32</v>
      </c>
      <c r="AX3688" s="15" t="s">
        <v>77</v>
      </c>
      <c r="AY3688" s="255" t="s">
        <v>209</v>
      </c>
    </row>
    <row r="3689" spans="2:51" s="13" customFormat="1">
      <c r="B3689" s="212"/>
      <c r="C3689" s="213"/>
      <c r="D3689" s="214" t="s">
        <v>555</v>
      </c>
      <c r="E3689" s="215" t="s">
        <v>1</v>
      </c>
      <c r="F3689" s="216" t="s">
        <v>2240</v>
      </c>
      <c r="G3689" s="213"/>
      <c r="H3689" s="217">
        <v>1.46</v>
      </c>
      <c r="I3689" s="218"/>
      <c r="J3689" s="213"/>
      <c r="K3689" s="213"/>
      <c r="L3689" s="219"/>
      <c r="M3689" s="220"/>
      <c r="N3689" s="221"/>
      <c r="O3689" s="221"/>
      <c r="P3689" s="221"/>
      <c r="Q3689" s="221"/>
      <c r="R3689" s="221"/>
      <c r="S3689" s="221"/>
      <c r="T3689" s="222"/>
      <c r="AT3689" s="223" t="s">
        <v>555</v>
      </c>
      <c r="AU3689" s="223" t="s">
        <v>87</v>
      </c>
      <c r="AV3689" s="13" t="s">
        <v>87</v>
      </c>
      <c r="AW3689" s="13" t="s">
        <v>32</v>
      </c>
      <c r="AX3689" s="13" t="s">
        <v>77</v>
      </c>
      <c r="AY3689" s="223" t="s">
        <v>209</v>
      </c>
    </row>
    <row r="3690" spans="2:51" s="15" customFormat="1">
      <c r="B3690" s="246"/>
      <c r="C3690" s="247"/>
      <c r="D3690" s="214" t="s">
        <v>555</v>
      </c>
      <c r="E3690" s="248" t="s">
        <v>1</v>
      </c>
      <c r="F3690" s="249" t="s">
        <v>3901</v>
      </c>
      <c r="G3690" s="247"/>
      <c r="H3690" s="248" t="s">
        <v>1</v>
      </c>
      <c r="I3690" s="250"/>
      <c r="J3690" s="247"/>
      <c r="K3690" s="247"/>
      <c r="L3690" s="251"/>
      <c r="M3690" s="252"/>
      <c r="N3690" s="253"/>
      <c r="O3690" s="253"/>
      <c r="P3690" s="253"/>
      <c r="Q3690" s="253"/>
      <c r="R3690" s="253"/>
      <c r="S3690" s="253"/>
      <c r="T3690" s="254"/>
      <c r="AT3690" s="255" t="s">
        <v>555</v>
      </c>
      <c r="AU3690" s="255" t="s">
        <v>87</v>
      </c>
      <c r="AV3690" s="15" t="s">
        <v>85</v>
      </c>
      <c r="AW3690" s="15" t="s">
        <v>32</v>
      </c>
      <c r="AX3690" s="15" t="s">
        <v>77</v>
      </c>
      <c r="AY3690" s="255" t="s">
        <v>209</v>
      </c>
    </row>
    <row r="3691" spans="2:51" s="13" customFormat="1">
      <c r="B3691" s="212"/>
      <c r="C3691" s="213"/>
      <c r="D3691" s="214" t="s">
        <v>555</v>
      </c>
      <c r="E3691" s="215" t="s">
        <v>1</v>
      </c>
      <c r="F3691" s="216" t="s">
        <v>1412</v>
      </c>
      <c r="G3691" s="213"/>
      <c r="H3691" s="217">
        <v>2.78</v>
      </c>
      <c r="I3691" s="218"/>
      <c r="J3691" s="213"/>
      <c r="K3691" s="213"/>
      <c r="L3691" s="219"/>
      <c r="M3691" s="220"/>
      <c r="N3691" s="221"/>
      <c r="O3691" s="221"/>
      <c r="P3691" s="221"/>
      <c r="Q3691" s="221"/>
      <c r="R3691" s="221"/>
      <c r="S3691" s="221"/>
      <c r="T3691" s="222"/>
      <c r="AT3691" s="223" t="s">
        <v>555</v>
      </c>
      <c r="AU3691" s="223" t="s">
        <v>87</v>
      </c>
      <c r="AV3691" s="13" t="s">
        <v>87</v>
      </c>
      <c r="AW3691" s="13" t="s">
        <v>32</v>
      </c>
      <c r="AX3691" s="13" t="s">
        <v>77</v>
      </c>
      <c r="AY3691" s="223" t="s">
        <v>209</v>
      </c>
    </row>
    <row r="3692" spans="2:51" s="15" customFormat="1">
      <c r="B3692" s="246"/>
      <c r="C3692" s="247"/>
      <c r="D3692" s="214" t="s">
        <v>555</v>
      </c>
      <c r="E3692" s="248" t="s">
        <v>1</v>
      </c>
      <c r="F3692" s="249" t="s">
        <v>3902</v>
      </c>
      <c r="G3692" s="247"/>
      <c r="H3692" s="248" t="s">
        <v>1</v>
      </c>
      <c r="I3692" s="250"/>
      <c r="J3692" s="247"/>
      <c r="K3692" s="247"/>
      <c r="L3692" s="251"/>
      <c r="M3692" s="252"/>
      <c r="N3692" s="253"/>
      <c r="O3692" s="253"/>
      <c r="P3692" s="253"/>
      <c r="Q3692" s="253"/>
      <c r="R3692" s="253"/>
      <c r="S3692" s="253"/>
      <c r="T3692" s="254"/>
      <c r="AT3692" s="255" t="s">
        <v>555</v>
      </c>
      <c r="AU3692" s="255" t="s">
        <v>87</v>
      </c>
      <c r="AV3692" s="15" t="s">
        <v>85</v>
      </c>
      <c r="AW3692" s="15" t="s">
        <v>32</v>
      </c>
      <c r="AX3692" s="15" t="s">
        <v>77</v>
      </c>
      <c r="AY3692" s="255" t="s">
        <v>209</v>
      </c>
    </row>
    <row r="3693" spans="2:51" s="13" customFormat="1">
      <c r="B3693" s="212"/>
      <c r="C3693" s="213"/>
      <c r="D3693" s="214" t="s">
        <v>555</v>
      </c>
      <c r="E3693" s="215" t="s">
        <v>1</v>
      </c>
      <c r="F3693" s="216" t="s">
        <v>1809</v>
      </c>
      <c r="G3693" s="213"/>
      <c r="H3693" s="217">
        <v>2.52</v>
      </c>
      <c r="I3693" s="218"/>
      <c r="J3693" s="213"/>
      <c r="K3693" s="213"/>
      <c r="L3693" s="219"/>
      <c r="M3693" s="220"/>
      <c r="N3693" s="221"/>
      <c r="O3693" s="221"/>
      <c r="P3693" s="221"/>
      <c r="Q3693" s="221"/>
      <c r="R3693" s="221"/>
      <c r="S3693" s="221"/>
      <c r="T3693" s="222"/>
      <c r="AT3693" s="223" t="s">
        <v>555</v>
      </c>
      <c r="AU3693" s="223" t="s">
        <v>87</v>
      </c>
      <c r="AV3693" s="13" t="s">
        <v>87</v>
      </c>
      <c r="AW3693" s="13" t="s">
        <v>32</v>
      </c>
      <c r="AX3693" s="13" t="s">
        <v>77</v>
      </c>
      <c r="AY3693" s="223" t="s">
        <v>209</v>
      </c>
    </row>
    <row r="3694" spans="2:51" s="15" customFormat="1">
      <c r="B3694" s="246"/>
      <c r="C3694" s="247"/>
      <c r="D3694" s="214" t="s">
        <v>555</v>
      </c>
      <c r="E3694" s="248" t="s">
        <v>1</v>
      </c>
      <c r="F3694" s="249" t="s">
        <v>3903</v>
      </c>
      <c r="G3694" s="247"/>
      <c r="H3694" s="248" t="s">
        <v>1</v>
      </c>
      <c r="I3694" s="250"/>
      <c r="J3694" s="247"/>
      <c r="K3694" s="247"/>
      <c r="L3694" s="251"/>
      <c r="M3694" s="252"/>
      <c r="N3694" s="253"/>
      <c r="O3694" s="253"/>
      <c r="P3694" s="253"/>
      <c r="Q3694" s="253"/>
      <c r="R3694" s="253"/>
      <c r="S3694" s="253"/>
      <c r="T3694" s="254"/>
      <c r="AT3694" s="255" t="s">
        <v>555</v>
      </c>
      <c r="AU3694" s="255" t="s">
        <v>87</v>
      </c>
      <c r="AV3694" s="15" t="s">
        <v>85</v>
      </c>
      <c r="AW3694" s="15" t="s">
        <v>32</v>
      </c>
      <c r="AX3694" s="15" t="s">
        <v>77</v>
      </c>
      <c r="AY3694" s="255" t="s">
        <v>209</v>
      </c>
    </row>
    <row r="3695" spans="2:51" s="13" customFormat="1">
      <c r="B3695" s="212"/>
      <c r="C3695" s="213"/>
      <c r="D3695" s="214" t="s">
        <v>555</v>
      </c>
      <c r="E3695" s="215" t="s">
        <v>1</v>
      </c>
      <c r="F3695" s="216" t="s">
        <v>2240</v>
      </c>
      <c r="G3695" s="213"/>
      <c r="H3695" s="217">
        <v>1.46</v>
      </c>
      <c r="I3695" s="218"/>
      <c r="J3695" s="213"/>
      <c r="K3695" s="213"/>
      <c r="L3695" s="219"/>
      <c r="M3695" s="220"/>
      <c r="N3695" s="221"/>
      <c r="O3695" s="221"/>
      <c r="P3695" s="221"/>
      <c r="Q3695" s="221"/>
      <c r="R3695" s="221"/>
      <c r="S3695" s="221"/>
      <c r="T3695" s="222"/>
      <c r="AT3695" s="223" t="s">
        <v>555</v>
      </c>
      <c r="AU3695" s="223" t="s">
        <v>87</v>
      </c>
      <c r="AV3695" s="13" t="s">
        <v>87</v>
      </c>
      <c r="AW3695" s="13" t="s">
        <v>32</v>
      </c>
      <c r="AX3695" s="13" t="s">
        <v>77</v>
      </c>
      <c r="AY3695" s="223" t="s">
        <v>209</v>
      </c>
    </row>
    <row r="3696" spans="2:51" s="15" customFormat="1">
      <c r="B3696" s="246"/>
      <c r="C3696" s="247"/>
      <c r="D3696" s="214" t="s">
        <v>555</v>
      </c>
      <c r="E3696" s="248" t="s">
        <v>1</v>
      </c>
      <c r="F3696" s="249" t="s">
        <v>3904</v>
      </c>
      <c r="G3696" s="247"/>
      <c r="H3696" s="248" t="s">
        <v>1</v>
      </c>
      <c r="I3696" s="250"/>
      <c r="J3696" s="247"/>
      <c r="K3696" s="247"/>
      <c r="L3696" s="251"/>
      <c r="M3696" s="252"/>
      <c r="N3696" s="253"/>
      <c r="O3696" s="253"/>
      <c r="P3696" s="253"/>
      <c r="Q3696" s="253"/>
      <c r="R3696" s="253"/>
      <c r="S3696" s="253"/>
      <c r="T3696" s="254"/>
      <c r="AT3696" s="255" t="s">
        <v>555</v>
      </c>
      <c r="AU3696" s="255" t="s">
        <v>87</v>
      </c>
      <c r="AV3696" s="15" t="s">
        <v>85</v>
      </c>
      <c r="AW3696" s="15" t="s">
        <v>32</v>
      </c>
      <c r="AX3696" s="15" t="s">
        <v>77</v>
      </c>
      <c r="AY3696" s="255" t="s">
        <v>209</v>
      </c>
    </row>
    <row r="3697" spans="2:51" s="13" customFormat="1">
      <c r="B3697" s="212"/>
      <c r="C3697" s="213"/>
      <c r="D3697" s="214" t="s">
        <v>555</v>
      </c>
      <c r="E3697" s="215" t="s">
        <v>1</v>
      </c>
      <c r="F3697" s="216" t="s">
        <v>1412</v>
      </c>
      <c r="G3697" s="213"/>
      <c r="H3697" s="217">
        <v>2.78</v>
      </c>
      <c r="I3697" s="218"/>
      <c r="J3697" s="213"/>
      <c r="K3697" s="213"/>
      <c r="L3697" s="219"/>
      <c r="M3697" s="220"/>
      <c r="N3697" s="221"/>
      <c r="O3697" s="221"/>
      <c r="P3697" s="221"/>
      <c r="Q3697" s="221"/>
      <c r="R3697" s="221"/>
      <c r="S3697" s="221"/>
      <c r="T3697" s="222"/>
      <c r="AT3697" s="223" t="s">
        <v>555</v>
      </c>
      <c r="AU3697" s="223" t="s">
        <v>87</v>
      </c>
      <c r="AV3697" s="13" t="s">
        <v>87</v>
      </c>
      <c r="AW3697" s="13" t="s">
        <v>32</v>
      </c>
      <c r="AX3697" s="13" t="s">
        <v>77</v>
      </c>
      <c r="AY3697" s="223" t="s">
        <v>209</v>
      </c>
    </row>
    <row r="3698" spans="2:51" s="15" customFormat="1">
      <c r="B3698" s="246"/>
      <c r="C3698" s="247"/>
      <c r="D3698" s="214" t="s">
        <v>555</v>
      </c>
      <c r="E3698" s="248" t="s">
        <v>1</v>
      </c>
      <c r="F3698" s="249" t="s">
        <v>3905</v>
      </c>
      <c r="G3698" s="247"/>
      <c r="H3698" s="248" t="s">
        <v>1</v>
      </c>
      <c r="I3698" s="250"/>
      <c r="J3698" s="247"/>
      <c r="K3698" s="247"/>
      <c r="L3698" s="251"/>
      <c r="M3698" s="252"/>
      <c r="N3698" s="253"/>
      <c r="O3698" s="253"/>
      <c r="P3698" s="253"/>
      <c r="Q3698" s="253"/>
      <c r="R3698" s="253"/>
      <c r="S3698" s="253"/>
      <c r="T3698" s="254"/>
      <c r="AT3698" s="255" t="s">
        <v>555</v>
      </c>
      <c r="AU3698" s="255" t="s">
        <v>87</v>
      </c>
      <c r="AV3698" s="15" t="s">
        <v>85</v>
      </c>
      <c r="AW3698" s="15" t="s">
        <v>32</v>
      </c>
      <c r="AX3698" s="15" t="s">
        <v>77</v>
      </c>
      <c r="AY3698" s="255" t="s">
        <v>209</v>
      </c>
    </row>
    <row r="3699" spans="2:51" s="13" customFormat="1">
      <c r="B3699" s="212"/>
      <c r="C3699" s="213"/>
      <c r="D3699" s="214" t="s">
        <v>555</v>
      </c>
      <c r="E3699" s="215" t="s">
        <v>1</v>
      </c>
      <c r="F3699" s="216" t="s">
        <v>1809</v>
      </c>
      <c r="G3699" s="213"/>
      <c r="H3699" s="217">
        <v>2.52</v>
      </c>
      <c r="I3699" s="218"/>
      <c r="J3699" s="213"/>
      <c r="K3699" s="213"/>
      <c r="L3699" s="219"/>
      <c r="M3699" s="220"/>
      <c r="N3699" s="221"/>
      <c r="O3699" s="221"/>
      <c r="P3699" s="221"/>
      <c r="Q3699" s="221"/>
      <c r="R3699" s="221"/>
      <c r="S3699" s="221"/>
      <c r="T3699" s="222"/>
      <c r="AT3699" s="223" t="s">
        <v>555</v>
      </c>
      <c r="AU3699" s="223" t="s">
        <v>87</v>
      </c>
      <c r="AV3699" s="13" t="s">
        <v>87</v>
      </c>
      <c r="AW3699" s="13" t="s">
        <v>32</v>
      </c>
      <c r="AX3699" s="13" t="s">
        <v>77</v>
      </c>
      <c r="AY3699" s="223" t="s">
        <v>209</v>
      </c>
    </row>
    <row r="3700" spans="2:51" s="15" customFormat="1">
      <c r="B3700" s="246"/>
      <c r="C3700" s="247"/>
      <c r="D3700" s="214" t="s">
        <v>555</v>
      </c>
      <c r="E3700" s="248" t="s">
        <v>1</v>
      </c>
      <c r="F3700" s="249" t="s">
        <v>3906</v>
      </c>
      <c r="G3700" s="247"/>
      <c r="H3700" s="248" t="s">
        <v>1</v>
      </c>
      <c r="I3700" s="250"/>
      <c r="J3700" s="247"/>
      <c r="K3700" s="247"/>
      <c r="L3700" s="251"/>
      <c r="M3700" s="252"/>
      <c r="N3700" s="253"/>
      <c r="O3700" s="253"/>
      <c r="P3700" s="253"/>
      <c r="Q3700" s="253"/>
      <c r="R3700" s="253"/>
      <c r="S3700" s="253"/>
      <c r="T3700" s="254"/>
      <c r="AT3700" s="255" t="s">
        <v>555</v>
      </c>
      <c r="AU3700" s="255" t="s">
        <v>87</v>
      </c>
      <c r="AV3700" s="15" t="s">
        <v>85</v>
      </c>
      <c r="AW3700" s="15" t="s">
        <v>32</v>
      </c>
      <c r="AX3700" s="15" t="s">
        <v>77</v>
      </c>
      <c r="AY3700" s="255" t="s">
        <v>209</v>
      </c>
    </row>
    <row r="3701" spans="2:51" s="13" customFormat="1">
      <c r="B3701" s="212"/>
      <c r="C3701" s="213"/>
      <c r="D3701" s="214" t="s">
        <v>555</v>
      </c>
      <c r="E3701" s="215" t="s">
        <v>1</v>
      </c>
      <c r="F3701" s="216" t="s">
        <v>2240</v>
      </c>
      <c r="G3701" s="213"/>
      <c r="H3701" s="217">
        <v>1.46</v>
      </c>
      <c r="I3701" s="218"/>
      <c r="J3701" s="213"/>
      <c r="K3701" s="213"/>
      <c r="L3701" s="219"/>
      <c r="M3701" s="220"/>
      <c r="N3701" s="221"/>
      <c r="O3701" s="221"/>
      <c r="P3701" s="221"/>
      <c r="Q3701" s="221"/>
      <c r="R3701" s="221"/>
      <c r="S3701" s="221"/>
      <c r="T3701" s="222"/>
      <c r="AT3701" s="223" t="s">
        <v>555</v>
      </c>
      <c r="AU3701" s="223" t="s">
        <v>87</v>
      </c>
      <c r="AV3701" s="13" t="s">
        <v>87</v>
      </c>
      <c r="AW3701" s="13" t="s">
        <v>32</v>
      </c>
      <c r="AX3701" s="13" t="s">
        <v>77</v>
      </c>
      <c r="AY3701" s="223" t="s">
        <v>209</v>
      </c>
    </row>
    <row r="3702" spans="2:51" s="15" customFormat="1">
      <c r="B3702" s="246"/>
      <c r="C3702" s="247"/>
      <c r="D3702" s="214" t="s">
        <v>555</v>
      </c>
      <c r="E3702" s="248" t="s">
        <v>1</v>
      </c>
      <c r="F3702" s="249" t="s">
        <v>3907</v>
      </c>
      <c r="G3702" s="247"/>
      <c r="H3702" s="248" t="s">
        <v>1</v>
      </c>
      <c r="I3702" s="250"/>
      <c r="J3702" s="247"/>
      <c r="K3702" s="247"/>
      <c r="L3702" s="251"/>
      <c r="M3702" s="252"/>
      <c r="N3702" s="253"/>
      <c r="O3702" s="253"/>
      <c r="P3702" s="253"/>
      <c r="Q3702" s="253"/>
      <c r="R3702" s="253"/>
      <c r="S3702" s="253"/>
      <c r="T3702" s="254"/>
      <c r="AT3702" s="255" t="s">
        <v>555</v>
      </c>
      <c r="AU3702" s="255" t="s">
        <v>87</v>
      </c>
      <c r="AV3702" s="15" t="s">
        <v>85</v>
      </c>
      <c r="AW3702" s="15" t="s">
        <v>32</v>
      </c>
      <c r="AX3702" s="15" t="s">
        <v>77</v>
      </c>
      <c r="AY3702" s="255" t="s">
        <v>209</v>
      </c>
    </row>
    <row r="3703" spans="2:51" s="13" customFormat="1">
      <c r="B3703" s="212"/>
      <c r="C3703" s="213"/>
      <c r="D3703" s="214" t="s">
        <v>555</v>
      </c>
      <c r="E3703" s="215" t="s">
        <v>1</v>
      </c>
      <c r="F3703" s="216" t="s">
        <v>1412</v>
      </c>
      <c r="G3703" s="213"/>
      <c r="H3703" s="217">
        <v>2.78</v>
      </c>
      <c r="I3703" s="218"/>
      <c r="J3703" s="213"/>
      <c r="K3703" s="213"/>
      <c r="L3703" s="219"/>
      <c r="M3703" s="220"/>
      <c r="N3703" s="221"/>
      <c r="O3703" s="221"/>
      <c r="P3703" s="221"/>
      <c r="Q3703" s="221"/>
      <c r="R3703" s="221"/>
      <c r="S3703" s="221"/>
      <c r="T3703" s="222"/>
      <c r="AT3703" s="223" t="s">
        <v>555</v>
      </c>
      <c r="AU3703" s="223" t="s">
        <v>87</v>
      </c>
      <c r="AV3703" s="13" t="s">
        <v>87</v>
      </c>
      <c r="AW3703" s="13" t="s">
        <v>32</v>
      </c>
      <c r="AX3703" s="13" t="s">
        <v>77</v>
      </c>
      <c r="AY3703" s="223" t="s">
        <v>209</v>
      </c>
    </row>
    <row r="3704" spans="2:51" s="15" customFormat="1">
      <c r="B3704" s="246"/>
      <c r="C3704" s="247"/>
      <c r="D3704" s="214" t="s">
        <v>555</v>
      </c>
      <c r="E3704" s="248" t="s">
        <v>1</v>
      </c>
      <c r="F3704" s="249" t="s">
        <v>3908</v>
      </c>
      <c r="G3704" s="247"/>
      <c r="H3704" s="248" t="s">
        <v>1</v>
      </c>
      <c r="I3704" s="250"/>
      <c r="J3704" s="247"/>
      <c r="K3704" s="247"/>
      <c r="L3704" s="251"/>
      <c r="M3704" s="252"/>
      <c r="N3704" s="253"/>
      <c r="O3704" s="253"/>
      <c r="P3704" s="253"/>
      <c r="Q3704" s="253"/>
      <c r="R3704" s="253"/>
      <c r="S3704" s="253"/>
      <c r="T3704" s="254"/>
      <c r="AT3704" s="255" t="s">
        <v>555</v>
      </c>
      <c r="AU3704" s="255" t="s">
        <v>87</v>
      </c>
      <c r="AV3704" s="15" t="s">
        <v>85</v>
      </c>
      <c r="AW3704" s="15" t="s">
        <v>32</v>
      </c>
      <c r="AX3704" s="15" t="s">
        <v>77</v>
      </c>
      <c r="AY3704" s="255" t="s">
        <v>209</v>
      </c>
    </row>
    <row r="3705" spans="2:51" s="13" customFormat="1">
      <c r="B3705" s="212"/>
      <c r="C3705" s="213"/>
      <c r="D3705" s="214" t="s">
        <v>555</v>
      </c>
      <c r="E3705" s="215" t="s">
        <v>1</v>
      </c>
      <c r="F3705" s="216" t="s">
        <v>1809</v>
      </c>
      <c r="G3705" s="213"/>
      <c r="H3705" s="217">
        <v>2.52</v>
      </c>
      <c r="I3705" s="218"/>
      <c r="J3705" s="213"/>
      <c r="K3705" s="213"/>
      <c r="L3705" s="219"/>
      <c r="M3705" s="220"/>
      <c r="N3705" s="221"/>
      <c r="O3705" s="221"/>
      <c r="P3705" s="221"/>
      <c r="Q3705" s="221"/>
      <c r="R3705" s="221"/>
      <c r="S3705" s="221"/>
      <c r="T3705" s="222"/>
      <c r="AT3705" s="223" t="s">
        <v>555</v>
      </c>
      <c r="AU3705" s="223" t="s">
        <v>87</v>
      </c>
      <c r="AV3705" s="13" t="s">
        <v>87</v>
      </c>
      <c r="AW3705" s="13" t="s">
        <v>32</v>
      </c>
      <c r="AX3705" s="13" t="s">
        <v>77</v>
      </c>
      <c r="AY3705" s="223" t="s">
        <v>209</v>
      </c>
    </row>
    <row r="3706" spans="2:51" s="15" customFormat="1">
      <c r="B3706" s="246"/>
      <c r="C3706" s="247"/>
      <c r="D3706" s="214" t="s">
        <v>555</v>
      </c>
      <c r="E3706" s="248" t="s">
        <v>1</v>
      </c>
      <c r="F3706" s="249" t="s">
        <v>3909</v>
      </c>
      <c r="G3706" s="247"/>
      <c r="H3706" s="248" t="s">
        <v>1</v>
      </c>
      <c r="I3706" s="250"/>
      <c r="J3706" s="247"/>
      <c r="K3706" s="247"/>
      <c r="L3706" s="251"/>
      <c r="M3706" s="252"/>
      <c r="N3706" s="253"/>
      <c r="O3706" s="253"/>
      <c r="P3706" s="253"/>
      <c r="Q3706" s="253"/>
      <c r="R3706" s="253"/>
      <c r="S3706" s="253"/>
      <c r="T3706" s="254"/>
      <c r="AT3706" s="255" t="s">
        <v>555</v>
      </c>
      <c r="AU3706" s="255" t="s">
        <v>87</v>
      </c>
      <c r="AV3706" s="15" t="s">
        <v>85</v>
      </c>
      <c r="AW3706" s="15" t="s">
        <v>32</v>
      </c>
      <c r="AX3706" s="15" t="s">
        <v>77</v>
      </c>
      <c r="AY3706" s="255" t="s">
        <v>209</v>
      </c>
    </row>
    <row r="3707" spans="2:51" s="13" customFormat="1">
      <c r="B3707" s="212"/>
      <c r="C3707" s="213"/>
      <c r="D3707" s="214" t="s">
        <v>555</v>
      </c>
      <c r="E3707" s="215" t="s">
        <v>1</v>
      </c>
      <c r="F3707" s="216" t="s">
        <v>2240</v>
      </c>
      <c r="G3707" s="213"/>
      <c r="H3707" s="217">
        <v>1.46</v>
      </c>
      <c r="I3707" s="218"/>
      <c r="J3707" s="213"/>
      <c r="K3707" s="213"/>
      <c r="L3707" s="219"/>
      <c r="M3707" s="220"/>
      <c r="N3707" s="221"/>
      <c r="O3707" s="221"/>
      <c r="P3707" s="221"/>
      <c r="Q3707" s="221"/>
      <c r="R3707" s="221"/>
      <c r="S3707" s="221"/>
      <c r="T3707" s="222"/>
      <c r="AT3707" s="223" t="s">
        <v>555</v>
      </c>
      <c r="AU3707" s="223" t="s">
        <v>87</v>
      </c>
      <c r="AV3707" s="13" t="s">
        <v>87</v>
      </c>
      <c r="AW3707" s="13" t="s">
        <v>32</v>
      </c>
      <c r="AX3707" s="13" t="s">
        <v>77</v>
      </c>
      <c r="AY3707" s="223" t="s">
        <v>209</v>
      </c>
    </row>
    <row r="3708" spans="2:51" s="15" customFormat="1">
      <c r="B3708" s="246"/>
      <c r="C3708" s="247"/>
      <c r="D3708" s="214" t="s">
        <v>555</v>
      </c>
      <c r="E3708" s="248" t="s">
        <v>1</v>
      </c>
      <c r="F3708" s="249" t="s">
        <v>3910</v>
      </c>
      <c r="G3708" s="247"/>
      <c r="H3708" s="248" t="s">
        <v>1</v>
      </c>
      <c r="I3708" s="250"/>
      <c r="J3708" s="247"/>
      <c r="K3708" s="247"/>
      <c r="L3708" s="251"/>
      <c r="M3708" s="252"/>
      <c r="N3708" s="253"/>
      <c r="O3708" s="253"/>
      <c r="P3708" s="253"/>
      <c r="Q3708" s="253"/>
      <c r="R3708" s="253"/>
      <c r="S3708" s="253"/>
      <c r="T3708" s="254"/>
      <c r="AT3708" s="255" t="s">
        <v>555</v>
      </c>
      <c r="AU3708" s="255" t="s">
        <v>87</v>
      </c>
      <c r="AV3708" s="15" t="s">
        <v>85</v>
      </c>
      <c r="AW3708" s="15" t="s">
        <v>32</v>
      </c>
      <c r="AX3708" s="15" t="s">
        <v>77</v>
      </c>
      <c r="AY3708" s="255" t="s">
        <v>209</v>
      </c>
    </row>
    <row r="3709" spans="2:51" s="13" customFormat="1">
      <c r="B3709" s="212"/>
      <c r="C3709" s="213"/>
      <c r="D3709" s="214" t="s">
        <v>555</v>
      </c>
      <c r="E3709" s="215" t="s">
        <v>1</v>
      </c>
      <c r="F3709" s="216" t="s">
        <v>1412</v>
      </c>
      <c r="G3709" s="213"/>
      <c r="H3709" s="217">
        <v>2.78</v>
      </c>
      <c r="I3709" s="218"/>
      <c r="J3709" s="213"/>
      <c r="K3709" s="213"/>
      <c r="L3709" s="219"/>
      <c r="M3709" s="220"/>
      <c r="N3709" s="221"/>
      <c r="O3709" s="221"/>
      <c r="P3709" s="221"/>
      <c r="Q3709" s="221"/>
      <c r="R3709" s="221"/>
      <c r="S3709" s="221"/>
      <c r="T3709" s="222"/>
      <c r="AT3709" s="223" t="s">
        <v>555</v>
      </c>
      <c r="AU3709" s="223" t="s">
        <v>87</v>
      </c>
      <c r="AV3709" s="13" t="s">
        <v>87</v>
      </c>
      <c r="AW3709" s="13" t="s">
        <v>32</v>
      </c>
      <c r="AX3709" s="13" t="s">
        <v>77</v>
      </c>
      <c r="AY3709" s="223" t="s">
        <v>209</v>
      </c>
    </row>
    <row r="3710" spans="2:51" s="15" customFormat="1">
      <c r="B3710" s="246"/>
      <c r="C3710" s="247"/>
      <c r="D3710" s="214" t="s">
        <v>555</v>
      </c>
      <c r="E3710" s="248" t="s">
        <v>1</v>
      </c>
      <c r="F3710" s="249" t="s">
        <v>3911</v>
      </c>
      <c r="G3710" s="247"/>
      <c r="H3710" s="248" t="s">
        <v>1</v>
      </c>
      <c r="I3710" s="250"/>
      <c r="J3710" s="247"/>
      <c r="K3710" s="247"/>
      <c r="L3710" s="251"/>
      <c r="M3710" s="252"/>
      <c r="N3710" s="253"/>
      <c r="O3710" s="253"/>
      <c r="P3710" s="253"/>
      <c r="Q3710" s="253"/>
      <c r="R3710" s="253"/>
      <c r="S3710" s="253"/>
      <c r="T3710" s="254"/>
      <c r="AT3710" s="255" t="s">
        <v>555</v>
      </c>
      <c r="AU3710" s="255" t="s">
        <v>87</v>
      </c>
      <c r="AV3710" s="15" t="s">
        <v>85</v>
      </c>
      <c r="AW3710" s="15" t="s">
        <v>32</v>
      </c>
      <c r="AX3710" s="15" t="s">
        <v>77</v>
      </c>
      <c r="AY3710" s="255" t="s">
        <v>209</v>
      </c>
    </row>
    <row r="3711" spans="2:51" s="13" customFormat="1">
      <c r="B3711" s="212"/>
      <c r="C3711" s="213"/>
      <c r="D3711" s="214" t="s">
        <v>555</v>
      </c>
      <c r="E3711" s="215" t="s">
        <v>1</v>
      </c>
      <c r="F3711" s="216" t="s">
        <v>1809</v>
      </c>
      <c r="G3711" s="213"/>
      <c r="H3711" s="217">
        <v>2.52</v>
      </c>
      <c r="I3711" s="218"/>
      <c r="J3711" s="213"/>
      <c r="K3711" s="213"/>
      <c r="L3711" s="219"/>
      <c r="M3711" s="220"/>
      <c r="N3711" s="221"/>
      <c r="O3711" s="221"/>
      <c r="P3711" s="221"/>
      <c r="Q3711" s="221"/>
      <c r="R3711" s="221"/>
      <c r="S3711" s="221"/>
      <c r="T3711" s="222"/>
      <c r="AT3711" s="223" t="s">
        <v>555</v>
      </c>
      <c r="AU3711" s="223" t="s">
        <v>87</v>
      </c>
      <c r="AV3711" s="13" t="s">
        <v>87</v>
      </c>
      <c r="AW3711" s="13" t="s">
        <v>32</v>
      </c>
      <c r="AX3711" s="13" t="s">
        <v>77</v>
      </c>
      <c r="AY3711" s="223" t="s">
        <v>209</v>
      </c>
    </row>
    <row r="3712" spans="2:51" s="15" customFormat="1">
      <c r="B3712" s="246"/>
      <c r="C3712" s="247"/>
      <c r="D3712" s="214" t="s">
        <v>555</v>
      </c>
      <c r="E3712" s="248" t="s">
        <v>1</v>
      </c>
      <c r="F3712" s="249" t="s">
        <v>3912</v>
      </c>
      <c r="G3712" s="247"/>
      <c r="H3712" s="248" t="s">
        <v>1</v>
      </c>
      <c r="I3712" s="250"/>
      <c r="J3712" s="247"/>
      <c r="K3712" s="247"/>
      <c r="L3712" s="251"/>
      <c r="M3712" s="252"/>
      <c r="N3712" s="253"/>
      <c r="O3712" s="253"/>
      <c r="P3712" s="253"/>
      <c r="Q3712" s="253"/>
      <c r="R3712" s="253"/>
      <c r="S3712" s="253"/>
      <c r="T3712" s="254"/>
      <c r="AT3712" s="255" t="s">
        <v>555</v>
      </c>
      <c r="AU3712" s="255" t="s">
        <v>87</v>
      </c>
      <c r="AV3712" s="15" t="s">
        <v>85</v>
      </c>
      <c r="AW3712" s="15" t="s">
        <v>32</v>
      </c>
      <c r="AX3712" s="15" t="s">
        <v>77</v>
      </c>
      <c r="AY3712" s="255" t="s">
        <v>209</v>
      </c>
    </row>
    <row r="3713" spans="2:51" s="13" customFormat="1">
      <c r="B3713" s="212"/>
      <c r="C3713" s="213"/>
      <c r="D3713" s="214" t="s">
        <v>555</v>
      </c>
      <c r="E3713" s="215" t="s">
        <v>1</v>
      </c>
      <c r="F3713" s="216" t="s">
        <v>2240</v>
      </c>
      <c r="G3713" s="213"/>
      <c r="H3713" s="217">
        <v>1.46</v>
      </c>
      <c r="I3713" s="218"/>
      <c r="J3713" s="213"/>
      <c r="K3713" s="213"/>
      <c r="L3713" s="219"/>
      <c r="M3713" s="220"/>
      <c r="N3713" s="221"/>
      <c r="O3713" s="221"/>
      <c r="P3713" s="221"/>
      <c r="Q3713" s="221"/>
      <c r="R3713" s="221"/>
      <c r="S3713" s="221"/>
      <c r="T3713" s="222"/>
      <c r="AT3713" s="223" t="s">
        <v>555</v>
      </c>
      <c r="AU3713" s="223" t="s">
        <v>87</v>
      </c>
      <c r="AV3713" s="13" t="s">
        <v>87</v>
      </c>
      <c r="AW3713" s="13" t="s">
        <v>32</v>
      </c>
      <c r="AX3713" s="13" t="s">
        <v>77</v>
      </c>
      <c r="AY3713" s="223" t="s">
        <v>209</v>
      </c>
    </row>
    <row r="3714" spans="2:51" s="15" customFormat="1">
      <c r="B3714" s="246"/>
      <c r="C3714" s="247"/>
      <c r="D3714" s="214" t="s">
        <v>555</v>
      </c>
      <c r="E3714" s="248" t="s">
        <v>1</v>
      </c>
      <c r="F3714" s="249" t="s">
        <v>3913</v>
      </c>
      <c r="G3714" s="247"/>
      <c r="H3714" s="248" t="s">
        <v>1</v>
      </c>
      <c r="I3714" s="250"/>
      <c r="J3714" s="247"/>
      <c r="K3714" s="247"/>
      <c r="L3714" s="251"/>
      <c r="M3714" s="252"/>
      <c r="N3714" s="253"/>
      <c r="O3714" s="253"/>
      <c r="P3714" s="253"/>
      <c r="Q3714" s="253"/>
      <c r="R3714" s="253"/>
      <c r="S3714" s="253"/>
      <c r="T3714" s="254"/>
      <c r="AT3714" s="255" t="s">
        <v>555</v>
      </c>
      <c r="AU3714" s="255" t="s">
        <v>87</v>
      </c>
      <c r="AV3714" s="15" t="s">
        <v>85</v>
      </c>
      <c r="AW3714" s="15" t="s">
        <v>32</v>
      </c>
      <c r="AX3714" s="15" t="s">
        <v>77</v>
      </c>
      <c r="AY3714" s="255" t="s">
        <v>209</v>
      </c>
    </row>
    <row r="3715" spans="2:51" s="13" customFormat="1">
      <c r="B3715" s="212"/>
      <c r="C3715" s="213"/>
      <c r="D3715" s="214" t="s">
        <v>555</v>
      </c>
      <c r="E3715" s="215" t="s">
        <v>1</v>
      </c>
      <c r="F3715" s="216" t="s">
        <v>1412</v>
      </c>
      <c r="G3715" s="213"/>
      <c r="H3715" s="217">
        <v>2.78</v>
      </c>
      <c r="I3715" s="218"/>
      <c r="J3715" s="213"/>
      <c r="K3715" s="213"/>
      <c r="L3715" s="219"/>
      <c r="M3715" s="220"/>
      <c r="N3715" s="221"/>
      <c r="O3715" s="221"/>
      <c r="P3715" s="221"/>
      <c r="Q3715" s="221"/>
      <c r="R3715" s="221"/>
      <c r="S3715" s="221"/>
      <c r="T3715" s="222"/>
      <c r="AT3715" s="223" t="s">
        <v>555</v>
      </c>
      <c r="AU3715" s="223" t="s">
        <v>87</v>
      </c>
      <c r="AV3715" s="13" t="s">
        <v>87</v>
      </c>
      <c r="AW3715" s="13" t="s">
        <v>32</v>
      </c>
      <c r="AX3715" s="13" t="s">
        <v>77</v>
      </c>
      <c r="AY3715" s="223" t="s">
        <v>209</v>
      </c>
    </row>
    <row r="3716" spans="2:51" s="15" customFormat="1">
      <c r="B3716" s="246"/>
      <c r="C3716" s="247"/>
      <c r="D3716" s="214" t="s">
        <v>555</v>
      </c>
      <c r="E3716" s="248" t="s">
        <v>1</v>
      </c>
      <c r="F3716" s="249" t="s">
        <v>3914</v>
      </c>
      <c r="G3716" s="247"/>
      <c r="H3716" s="248" t="s">
        <v>1</v>
      </c>
      <c r="I3716" s="250"/>
      <c r="J3716" s="247"/>
      <c r="K3716" s="247"/>
      <c r="L3716" s="251"/>
      <c r="M3716" s="252"/>
      <c r="N3716" s="253"/>
      <c r="O3716" s="253"/>
      <c r="P3716" s="253"/>
      <c r="Q3716" s="253"/>
      <c r="R3716" s="253"/>
      <c r="S3716" s="253"/>
      <c r="T3716" s="254"/>
      <c r="AT3716" s="255" t="s">
        <v>555</v>
      </c>
      <c r="AU3716" s="255" t="s">
        <v>87</v>
      </c>
      <c r="AV3716" s="15" t="s">
        <v>85</v>
      </c>
      <c r="AW3716" s="15" t="s">
        <v>32</v>
      </c>
      <c r="AX3716" s="15" t="s">
        <v>77</v>
      </c>
      <c r="AY3716" s="255" t="s">
        <v>209</v>
      </c>
    </row>
    <row r="3717" spans="2:51" s="13" customFormat="1">
      <c r="B3717" s="212"/>
      <c r="C3717" s="213"/>
      <c r="D3717" s="214" t="s">
        <v>555</v>
      </c>
      <c r="E3717" s="215" t="s">
        <v>1</v>
      </c>
      <c r="F3717" s="216" t="s">
        <v>1809</v>
      </c>
      <c r="G3717" s="213"/>
      <c r="H3717" s="217">
        <v>2.52</v>
      </c>
      <c r="I3717" s="218"/>
      <c r="J3717" s="213"/>
      <c r="K3717" s="213"/>
      <c r="L3717" s="219"/>
      <c r="M3717" s="220"/>
      <c r="N3717" s="221"/>
      <c r="O3717" s="221"/>
      <c r="P3717" s="221"/>
      <c r="Q3717" s="221"/>
      <c r="R3717" s="221"/>
      <c r="S3717" s="221"/>
      <c r="T3717" s="222"/>
      <c r="AT3717" s="223" t="s">
        <v>555</v>
      </c>
      <c r="AU3717" s="223" t="s">
        <v>87</v>
      </c>
      <c r="AV3717" s="13" t="s">
        <v>87</v>
      </c>
      <c r="AW3717" s="13" t="s">
        <v>32</v>
      </c>
      <c r="AX3717" s="13" t="s">
        <v>77</v>
      </c>
      <c r="AY3717" s="223" t="s">
        <v>209</v>
      </c>
    </row>
    <row r="3718" spans="2:51" s="15" customFormat="1">
      <c r="B3718" s="246"/>
      <c r="C3718" s="247"/>
      <c r="D3718" s="214" t="s">
        <v>555</v>
      </c>
      <c r="E3718" s="248" t="s">
        <v>1</v>
      </c>
      <c r="F3718" s="249" t="s">
        <v>3915</v>
      </c>
      <c r="G3718" s="247"/>
      <c r="H3718" s="248" t="s">
        <v>1</v>
      </c>
      <c r="I3718" s="250"/>
      <c r="J3718" s="247"/>
      <c r="K3718" s="247"/>
      <c r="L3718" s="251"/>
      <c r="M3718" s="252"/>
      <c r="N3718" s="253"/>
      <c r="O3718" s="253"/>
      <c r="P3718" s="253"/>
      <c r="Q3718" s="253"/>
      <c r="R3718" s="253"/>
      <c r="S3718" s="253"/>
      <c r="T3718" s="254"/>
      <c r="AT3718" s="255" t="s">
        <v>555</v>
      </c>
      <c r="AU3718" s="255" t="s">
        <v>87</v>
      </c>
      <c r="AV3718" s="15" t="s">
        <v>85</v>
      </c>
      <c r="AW3718" s="15" t="s">
        <v>32</v>
      </c>
      <c r="AX3718" s="15" t="s">
        <v>77</v>
      </c>
      <c r="AY3718" s="255" t="s">
        <v>209</v>
      </c>
    </row>
    <row r="3719" spans="2:51" s="13" customFormat="1">
      <c r="B3719" s="212"/>
      <c r="C3719" s="213"/>
      <c r="D3719" s="214" t="s">
        <v>555</v>
      </c>
      <c r="E3719" s="215" t="s">
        <v>1</v>
      </c>
      <c r="F3719" s="216" t="s">
        <v>2240</v>
      </c>
      <c r="G3719" s="213"/>
      <c r="H3719" s="217">
        <v>1.46</v>
      </c>
      <c r="I3719" s="218"/>
      <c r="J3719" s="213"/>
      <c r="K3719" s="213"/>
      <c r="L3719" s="219"/>
      <c r="M3719" s="220"/>
      <c r="N3719" s="221"/>
      <c r="O3719" s="221"/>
      <c r="P3719" s="221"/>
      <c r="Q3719" s="221"/>
      <c r="R3719" s="221"/>
      <c r="S3719" s="221"/>
      <c r="T3719" s="222"/>
      <c r="AT3719" s="223" t="s">
        <v>555</v>
      </c>
      <c r="AU3719" s="223" t="s">
        <v>87</v>
      </c>
      <c r="AV3719" s="13" t="s">
        <v>87</v>
      </c>
      <c r="AW3719" s="13" t="s">
        <v>32</v>
      </c>
      <c r="AX3719" s="13" t="s">
        <v>77</v>
      </c>
      <c r="AY3719" s="223" t="s">
        <v>209</v>
      </c>
    </row>
    <row r="3720" spans="2:51" s="15" customFormat="1">
      <c r="B3720" s="246"/>
      <c r="C3720" s="247"/>
      <c r="D3720" s="214" t="s">
        <v>555</v>
      </c>
      <c r="E3720" s="248" t="s">
        <v>1</v>
      </c>
      <c r="F3720" s="249" t="s">
        <v>3916</v>
      </c>
      <c r="G3720" s="247"/>
      <c r="H3720" s="248" t="s">
        <v>1</v>
      </c>
      <c r="I3720" s="250"/>
      <c r="J3720" s="247"/>
      <c r="K3720" s="247"/>
      <c r="L3720" s="251"/>
      <c r="M3720" s="252"/>
      <c r="N3720" s="253"/>
      <c r="O3720" s="253"/>
      <c r="P3720" s="253"/>
      <c r="Q3720" s="253"/>
      <c r="R3720" s="253"/>
      <c r="S3720" s="253"/>
      <c r="T3720" s="254"/>
      <c r="AT3720" s="255" t="s">
        <v>555</v>
      </c>
      <c r="AU3720" s="255" t="s">
        <v>87</v>
      </c>
      <c r="AV3720" s="15" t="s">
        <v>85</v>
      </c>
      <c r="AW3720" s="15" t="s">
        <v>32</v>
      </c>
      <c r="AX3720" s="15" t="s">
        <v>77</v>
      </c>
      <c r="AY3720" s="255" t="s">
        <v>209</v>
      </c>
    </row>
    <row r="3721" spans="2:51" s="13" customFormat="1">
      <c r="B3721" s="212"/>
      <c r="C3721" s="213"/>
      <c r="D3721" s="214" t="s">
        <v>555</v>
      </c>
      <c r="E3721" s="215" t="s">
        <v>1</v>
      </c>
      <c r="F3721" s="216" t="s">
        <v>1412</v>
      </c>
      <c r="G3721" s="213"/>
      <c r="H3721" s="217">
        <v>2.78</v>
      </c>
      <c r="I3721" s="218"/>
      <c r="J3721" s="213"/>
      <c r="K3721" s="213"/>
      <c r="L3721" s="219"/>
      <c r="M3721" s="220"/>
      <c r="N3721" s="221"/>
      <c r="O3721" s="221"/>
      <c r="P3721" s="221"/>
      <c r="Q3721" s="221"/>
      <c r="R3721" s="221"/>
      <c r="S3721" s="221"/>
      <c r="T3721" s="222"/>
      <c r="AT3721" s="223" t="s">
        <v>555</v>
      </c>
      <c r="AU3721" s="223" t="s">
        <v>87</v>
      </c>
      <c r="AV3721" s="13" t="s">
        <v>87</v>
      </c>
      <c r="AW3721" s="13" t="s">
        <v>32</v>
      </c>
      <c r="AX3721" s="13" t="s">
        <v>77</v>
      </c>
      <c r="AY3721" s="223" t="s">
        <v>209</v>
      </c>
    </row>
    <row r="3722" spans="2:51" s="15" customFormat="1">
      <c r="B3722" s="246"/>
      <c r="C3722" s="247"/>
      <c r="D3722" s="214" t="s">
        <v>555</v>
      </c>
      <c r="E3722" s="248" t="s">
        <v>1</v>
      </c>
      <c r="F3722" s="249" t="s">
        <v>3917</v>
      </c>
      <c r="G3722" s="247"/>
      <c r="H3722" s="248" t="s">
        <v>1</v>
      </c>
      <c r="I3722" s="250"/>
      <c r="J3722" s="247"/>
      <c r="K3722" s="247"/>
      <c r="L3722" s="251"/>
      <c r="M3722" s="252"/>
      <c r="N3722" s="253"/>
      <c r="O3722" s="253"/>
      <c r="P3722" s="253"/>
      <c r="Q3722" s="253"/>
      <c r="R3722" s="253"/>
      <c r="S3722" s="253"/>
      <c r="T3722" s="254"/>
      <c r="AT3722" s="255" t="s">
        <v>555</v>
      </c>
      <c r="AU3722" s="255" t="s">
        <v>87</v>
      </c>
      <c r="AV3722" s="15" t="s">
        <v>85</v>
      </c>
      <c r="AW3722" s="15" t="s">
        <v>32</v>
      </c>
      <c r="AX3722" s="15" t="s">
        <v>77</v>
      </c>
      <c r="AY3722" s="255" t="s">
        <v>209</v>
      </c>
    </row>
    <row r="3723" spans="2:51" s="13" customFormat="1">
      <c r="B3723" s="212"/>
      <c r="C3723" s="213"/>
      <c r="D3723" s="214" t="s">
        <v>555</v>
      </c>
      <c r="E3723" s="215" t="s">
        <v>1</v>
      </c>
      <c r="F3723" s="216" t="s">
        <v>1809</v>
      </c>
      <c r="G3723" s="213"/>
      <c r="H3723" s="217">
        <v>2.52</v>
      </c>
      <c r="I3723" s="218"/>
      <c r="J3723" s="213"/>
      <c r="K3723" s="213"/>
      <c r="L3723" s="219"/>
      <c r="M3723" s="220"/>
      <c r="N3723" s="221"/>
      <c r="O3723" s="221"/>
      <c r="P3723" s="221"/>
      <c r="Q3723" s="221"/>
      <c r="R3723" s="221"/>
      <c r="S3723" s="221"/>
      <c r="T3723" s="222"/>
      <c r="AT3723" s="223" t="s">
        <v>555</v>
      </c>
      <c r="AU3723" s="223" t="s">
        <v>87</v>
      </c>
      <c r="AV3723" s="13" t="s">
        <v>87</v>
      </c>
      <c r="AW3723" s="13" t="s">
        <v>32</v>
      </c>
      <c r="AX3723" s="13" t="s">
        <v>77</v>
      </c>
      <c r="AY3723" s="223" t="s">
        <v>209</v>
      </c>
    </row>
    <row r="3724" spans="2:51" s="15" customFormat="1">
      <c r="B3724" s="246"/>
      <c r="C3724" s="247"/>
      <c r="D3724" s="214" t="s">
        <v>555</v>
      </c>
      <c r="E3724" s="248" t="s">
        <v>1</v>
      </c>
      <c r="F3724" s="249" t="s">
        <v>3918</v>
      </c>
      <c r="G3724" s="247"/>
      <c r="H3724" s="248" t="s">
        <v>1</v>
      </c>
      <c r="I3724" s="250"/>
      <c r="J3724" s="247"/>
      <c r="K3724" s="247"/>
      <c r="L3724" s="251"/>
      <c r="M3724" s="252"/>
      <c r="N3724" s="253"/>
      <c r="O3724" s="253"/>
      <c r="P3724" s="253"/>
      <c r="Q3724" s="253"/>
      <c r="R3724" s="253"/>
      <c r="S3724" s="253"/>
      <c r="T3724" s="254"/>
      <c r="AT3724" s="255" t="s">
        <v>555</v>
      </c>
      <c r="AU3724" s="255" t="s">
        <v>87</v>
      </c>
      <c r="AV3724" s="15" t="s">
        <v>85</v>
      </c>
      <c r="AW3724" s="15" t="s">
        <v>32</v>
      </c>
      <c r="AX3724" s="15" t="s">
        <v>77</v>
      </c>
      <c r="AY3724" s="255" t="s">
        <v>209</v>
      </c>
    </row>
    <row r="3725" spans="2:51" s="13" customFormat="1">
      <c r="B3725" s="212"/>
      <c r="C3725" s="213"/>
      <c r="D3725" s="214" t="s">
        <v>555</v>
      </c>
      <c r="E3725" s="215" t="s">
        <v>1</v>
      </c>
      <c r="F3725" s="216" t="s">
        <v>2267</v>
      </c>
      <c r="G3725" s="213"/>
      <c r="H3725" s="217">
        <v>1.47</v>
      </c>
      <c r="I3725" s="218"/>
      <c r="J3725" s="213"/>
      <c r="K3725" s="213"/>
      <c r="L3725" s="219"/>
      <c r="M3725" s="220"/>
      <c r="N3725" s="221"/>
      <c r="O3725" s="221"/>
      <c r="P3725" s="221"/>
      <c r="Q3725" s="221"/>
      <c r="R3725" s="221"/>
      <c r="S3725" s="221"/>
      <c r="T3725" s="222"/>
      <c r="AT3725" s="223" t="s">
        <v>555</v>
      </c>
      <c r="AU3725" s="223" t="s">
        <v>87</v>
      </c>
      <c r="AV3725" s="13" t="s">
        <v>87</v>
      </c>
      <c r="AW3725" s="13" t="s">
        <v>32</v>
      </c>
      <c r="AX3725" s="13" t="s">
        <v>77</v>
      </c>
      <c r="AY3725" s="223" t="s">
        <v>209</v>
      </c>
    </row>
    <row r="3726" spans="2:51" s="15" customFormat="1">
      <c r="B3726" s="246"/>
      <c r="C3726" s="247"/>
      <c r="D3726" s="214" t="s">
        <v>555</v>
      </c>
      <c r="E3726" s="248" t="s">
        <v>1</v>
      </c>
      <c r="F3726" s="249" t="s">
        <v>3919</v>
      </c>
      <c r="G3726" s="247"/>
      <c r="H3726" s="248" t="s">
        <v>1</v>
      </c>
      <c r="I3726" s="250"/>
      <c r="J3726" s="247"/>
      <c r="K3726" s="247"/>
      <c r="L3726" s="251"/>
      <c r="M3726" s="252"/>
      <c r="N3726" s="253"/>
      <c r="O3726" s="253"/>
      <c r="P3726" s="253"/>
      <c r="Q3726" s="253"/>
      <c r="R3726" s="253"/>
      <c r="S3726" s="253"/>
      <c r="T3726" s="254"/>
      <c r="AT3726" s="255" t="s">
        <v>555</v>
      </c>
      <c r="AU3726" s="255" t="s">
        <v>87</v>
      </c>
      <c r="AV3726" s="15" t="s">
        <v>85</v>
      </c>
      <c r="AW3726" s="15" t="s">
        <v>32</v>
      </c>
      <c r="AX3726" s="15" t="s">
        <v>77</v>
      </c>
      <c r="AY3726" s="255" t="s">
        <v>209</v>
      </c>
    </row>
    <row r="3727" spans="2:51" s="13" customFormat="1">
      <c r="B3727" s="212"/>
      <c r="C3727" s="213"/>
      <c r="D3727" s="214" t="s">
        <v>555</v>
      </c>
      <c r="E3727" s="215" t="s">
        <v>1</v>
      </c>
      <c r="F3727" s="216" t="s">
        <v>3104</v>
      </c>
      <c r="G3727" s="213"/>
      <c r="H3727" s="217">
        <v>4.2300000000000004</v>
      </c>
      <c r="I3727" s="218"/>
      <c r="J3727" s="213"/>
      <c r="K3727" s="213"/>
      <c r="L3727" s="219"/>
      <c r="M3727" s="220"/>
      <c r="N3727" s="221"/>
      <c r="O3727" s="221"/>
      <c r="P3727" s="221"/>
      <c r="Q3727" s="221"/>
      <c r="R3727" s="221"/>
      <c r="S3727" s="221"/>
      <c r="T3727" s="222"/>
      <c r="AT3727" s="223" t="s">
        <v>555</v>
      </c>
      <c r="AU3727" s="223" t="s">
        <v>87</v>
      </c>
      <c r="AV3727" s="13" t="s">
        <v>87</v>
      </c>
      <c r="AW3727" s="13" t="s">
        <v>32</v>
      </c>
      <c r="AX3727" s="13" t="s">
        <v>77</v>
      </c>
      <c r="AY3727" s="223" t="s">
        <v>209</v>
      </c>
    </row>
    <row r="3728" spans="2:51" s="15" customFormat="1">
      <c r="B3728" s="246"/>
      <c r="C3728" s="247"/>
      <c r="D3728" s="214" t="s">
        <v>555</v>
      </c>
      <c r="E3728" s="248" t="s">
        <v>1</v>
      </c>
      <c r="F3728" s="249" t="s">
        <v>3920</v>
      </c>
      <c r="G3728" s="247"/>
      <c r="H3728" s="248" t="s">
        <v>1</v>
      </c>
      <c r="I3728" s="250"/>
      <c r="J3728" s="247"/>
      <c r="K3728" s="247"/>
      <c r="L3728" s="251"/>
      <c r="M3728" s="252"/>
      <c r="N3728" s="253"/>
      <c r="O3728" s="253"/>
      <c r="P3728" s="253"/>
      <c r="Q3728" s="253"/>
      <c r="R3728" s="253"/>
      <c r="S3728" s="253"/>
      <c r="T3728" s="254"/>
      <c r="AT3728" s="255" t="s">
        <v>555</v>
      </c>
      <c r="AU3728" s="255" t="s">
        <v>87</v>
      </c>
      <c r="AV3728" s="15" t="s">
        <v>85</v>
      </c>
      <c r="AW3728" s="15" t="s">
        <v>32</v>
      </c>
      <c r="AX3728" s="15" t="s">
        <v>77</v>
      </c>
      <c r="AY3728" s="255" t="s">
        <v>209</v>
      </c>
    </row>
    <row r="3729" spans="2:51" s="13" customFormat="1">
      <c r="B3729" s="212"/>
      <c r="C3729" s="213"/>
      <c r="D3729" s="214" t="s">
        <v>555</v>
      </c>
      <c r="E3729" s="215" t="s">
        <v>1</v>
      </c>
      <c r="F3729" s="216" t="s">
        <v>1528</v>
      </c>
      <c r="G3729" s="213"/>
      <c r="H3729" s="217">
        <v>4.4400000000000004</v>
      </c>
      <c r="I3729" s="218"/>
      <c r="J3729" s="213"/>
      <c r="K3729" s="213"/>
      <c r="L3729" s="219"/>
      <c r="M3729" s="220"/>
      <c r="N3729" s="221"/>
      <c r="O3729" s="221"/>
      <c r="P3729" s="221"/>
      <c r="Q3729" s="221"/>
      <c r="R3729" s="221"/>
      <c r="S3729" s="221"/>
      <c r="T3729" s="222"/>
      <c r="AT3729" s="223" t="s">
        <v>555</v>
      </c>
      <c r="AU3729" s="223" t="s">
        <v>87</v>
      </c>
      <c r="AV3729" s="13" t="s">
        <v>87</v>
      </c>
      <c r="AW3729" s="13" t="s">
        <v>32</v>
      </c>
      <c r="AX3729" s="13" t="s">
        <v>77</v>
      </c>
      <c r="AY3729" s="223" t="s">
        <v>209</v>
      </c>
    </row>
    <row r="3730" spans="2:51" s="15" customFormat="1">
      <c r="B3730" s="246"/>
      <c r="C3730" s="247"/>
      <c r="D3730" s="214" t="s">
        <v>555</v>
      </c>
      <c r="E3730" s="248" t="s">
        <v>1</v>
      </c>
      <c r="F3730" s="249" t="s">
        <v>3921</v>
      </c>
      <c r="G3730" s="247"/>
      <c r="H3730" s="248" t="s">
        <v>1</v>
      </c>
      <c r="I3730" s="250"/>
      <c r="J3730" s="247"/>
      <c r="K3730" s="247"/>
      <c r="L3730" s="251"/>
      <c r="M3730" s="252"/>
      <c r="N3730" s="253"/>
      <c r="O3730" s="253"/>
      <c r="P3730" s="253"/>
      <c r="Q3730" s="253"/>
      <c r="R3730" s="253"/>
      <c r="S3730" s="253"/>
      <c r="T3730" s="254"/>
      <c r="AT3730" s="255" t="s">
        <v>555</v>
      </c>
      <c r="AU3730" s="255" t="s">
        <v>87</v>
      </c>
      <c r="AV3730" s="15" t="s">
        <v>85</v>
      </c>
      <c r="AW3730" s="15" t="s">
        <v>32</v>
      </c>
      <c r="AX3730" s="15" t="s">
        <v>77</v>
      </c>
      <c r="AY3730" s="255" t="s">
        <v>209</v>
      </c>
    </row>
    <row r="3731" spans="2:51" s="13" customFormat="1">
      <c r="B3731" s="212"/>
      <c r="C3731" s="213"/>
      <c r="D3731" s="214" t="s">
        <v>555</v>
      </c>
      <c r="E3731" s="215" t="s">
        <v>1</v>
      </c>
      <c r="F3731" s="216" t="s">
        <v>2277</v>
      </c>
      <c r="G3731" s="213"/>
      <c r="H3731" s="217">
        <v>5.66</v>
      </c>
      <c r="I3731" s="218"/>
      <c r="J3731" s="213"/>
      <c r="K3731" s="213"/>
      <c r="L3731" s="219"/>
      <c r="M3731" s="220"/>
      <c r="N3731" s="221"/>
      <c r="O3731" s="221"/>
      <c r="P3731" s="221"/>
      <c r="Q3731" s="221"/>
      <c r="R3731" s="221"/>
      <c r="S3731" s="221"/>
      <c r="T3731" s="222"/>
      <c r="AT3731" s="223" t="s">
        <v>555</v>
      </c>
      <c r="AU3731" s="223" t="s">
        <v>87</v>
      </c>
      <c r="AV3731" s="13" t="s">
        <v>87</v>
      </c>
      <c r="AW3731" s="13" t="s">
        <v>32</v>
      </c>
      <c r="AX3731" s="13" t="s">
        <v>77</v>
      </c>
      <c r="AY3731" s="223" t="s">
        <v>209</v>
      </c>
    </row>
    <row r="3732" spans="2:51" s="15" customFormat="1">
      <c r="B3732" s="246"/>
      <c r="C3732" s="247"/>
      <c r="D3732" s="214" t="s">
        <v>555</v>
      </c>
      <c r="E3732" s="248" t="s">
        <v>1</v>
      </c>
      <c r="F3732" s="249" t="s">
        <v>3922</v>
      </c>
      <c r="G3732" s="247"/>
      <c r="H3732" s="248" t="s">
        <v>1</v>
      </c>
      <c r="I3732" s="250"/>
      <c r="J3732" s="247"/>
      <c r="K3732" s="247"/>
      <c r="L3732" s="251"/>
      <c r="M3732" s="252"/>
      <c r="N3732" s="253"/>
      <c r="O3732" s="253"/>
      <c r="P3732" s="253"/>
      <c r="Q3732" s="253"/>
      <c r="R3732" s="253"/>
      <c r="S3732" s="253"/>
      <c r="T3732" s="254"/>
      <c r="AT3732" s="255" t="s">
        <v>555</v>
      </c>
      <c r="AU3732" s="255" t="s">
        <v>87</v>
      </c>
      <c r="AV3732" s="15" t="s">
        <v>85</v>
      </c>
      <c r="AW3732" s="15" t="s">
        <v>32</v>
      </c>
      <c r="AX3732" s="15" t="s">
        <v>77</v>
      </c>
      <c r="AY3732" s="255" t="s">
        <v>209</v>
      </c>
    </row>
    <row r="3733" spans="2:51" s="13" customFormat="1">
      <c r="B3733" s="212"/>
      <c r="C3733" s="213"/>
      <c r="D3733" s="214" t="s">
        <v>555</v>
      </c>
      <c r="E3733" s="215" t="s">
        <v>1</v>
      </c>
      <c r="F3733" s="216" t="s">
        <v>2280</v>
      </c>
      <c r="G3733" s="213"/>
      <c r="H3733" s="217">
        <v>5.6</v>
      </c>
      <c r="I3733" s="218"/>
      <c r="J3733" s="213"/>
      <c r="K3733" s="213"/>
      <c r="L3733" s="219"/>
      <c r="M3733" s="220"/>
      <c r="N3733" s="221"/>
      <c r="O3733" s="221"/>
      <c r="P3733" s="221"/>
      <c r="Q3733" s="221"/>
      <c r="R3733" s="221"/>
      <c r="S3733" s="221"/>
      <c r="T3733" s="222"/>
      <c r="AT3733" s="223" t="s">
        <v>555</v>
      </c>
      <c r="AU3733" s="223" t="s">
        <v>87</v>
      </c>
      <c r="AV3733" s="13" t="s">
        <v>87</v>
      </c>
      <c r="AW3733" s="13" t="s">
        <v>32</v>
      </c>
      <c r="AX3733" s="13" t="s">
        <v>77</v>
      </c>
      <c r="AY3733" s="223" t="s">
        <v>209</v>
      </c>
    </row>
    <row r="3734" spans="2:51" s="15" customFormat="1">
      <c r="B3734" s="246"/>
      <c r="C3734" s="247"/>
      <c r="D3734" s="214" t="s">
        <v>555</v>
      </c>
      <c r="E3734" s="248" t="s">
        <v>1</v>
      </c>
      <c r="F3734" s="249" t="s">
        <v>3923</v>
      </c>
      <c r="G3734" s="247"/>
      <c r="H3734" s="248" t="s">
        <v>1</v>
      </c>
      <c r="I3734" s="250"/>
      <c r="J3734" s="247"/>
      <c r="K3734" s="247"/>
      <c r="L3734" s="251"/>
      <c r="M3734" s="252"/>
      <c r="N3734" s="253"/>
      <c r="O3734" s="253"/>
      <c r="P3734" s="253"/>
      <c r="Q3734" s="253"/>
      <c r="R3734" s="253"/>
      <c r="S3734" s="253"/>
      <c r="T3734" s="254"/>
      <c r="AT3734" s="255" t="s">
        <v>555</v>
      </c>
      <c r="AU3734" s="255" t="s">
        <v>87</v>
      </c>
      <c r="AV3734" s="15" t="s">
        <v>85</v>
      </c>
      <c r="AW3734" s="15" t="s">
        <v>32</v>
      </c>
      <c r="AX3734" s="15" t="s">
        <v>77</v>
      </c>
      <c r="AY3734" s="255" t="s">
        <v>209</v>
      </c>
    </row>
    <row r="3735" spans="2:51" s="13" customFormat="1">
      <c r="B3735" s="212"/>
      <c r="C3735" s="213"/>
      <c r="D3735" s="214" t="s">
        <v>555</v>
      </c>
      <c r="E3735" s="215" t="s">
        <v>1</v>
      </c>
      <c r="F3735" s="216" t="s">
        <v>2280</v>
      </c>
      <c r="G3735" s="213"/>
      <c r="H3735" s="217">
        <v>5.6</v>
      </c>
      <c r="I3735" s="218"/>
      <c r="J3735" s="213"/>
      <c r="K3735" s="213"/>
      <c r="L3735" s="219"/>
      <c r="M3735" s="220"/>
      <c r="N3735" s="221"/>
      <c r="O3735" s="221"/>
      <c r="P3735" s="221"/>
      <c r="Q3735" s="221"/>
      <c r="R3735" s="221"/>
      <c r="S3735" s="221"/>
      <c r="T3735" s="222"/>
      <c r="AT3735" s="223" t="s">
        <v>555</v>
      </c>
      <c r="AU3735" s="223" t="s">
        <v>87</v>
      </c>
      <c r="AV3735" s="13" t="s">
        <v>87</v>
      </c>
      <c r="AW3735" s="13" t="s">
        <v>32</v>
      </c>
      <c r="AX3735" s="13" t="s">
        <v>77</v>
      </c>
      <c r="AY3735" s="223" t="s">
        <v>209</v>
      </c>
    </row>
    <row r="3736" spans="2:51" s="15" customFormat="1">
      <c r="B3736" s="246"/>
      <c r="C3736" s="247"/>
      <c r="D3736" s="214" t="s">
        <v>555</v>
      </c>
      <c r="E3736" s="248" t="s">
        <v>1</v>
      </c>
      <c r="F3736" s="249" t="s">
        <v>3924</v>
      </c>
      <c r="G3736" s="247"/>
      <c r="H3736" s="248" t="s">
        <v>1</v>
      </c>
      <c r="I3736" s="250"/>
      <c r="J3736" s="247"/>
      <c r="K3736" s="247"/>
      <c r="L3736" s="251"/>
      <c r="M3736" s="252"/>
      <c r="N3736" s="253"/>
      <c r="O3736" s="253"/>
      <c r="P3736" s="253"/>
      <c r="Q3736" s="253"/>
      <c r="R3736" s="253"/>
      <c r="S3736" s="253"/>
      <c r="T3736" s="254"/>
      <c r="AT3736" s="255" t="s">
        <v>555</v>
      </c>
      <c r="AU3736" s="255" t="s">
        <v>87</v>
      </c>
      <c r="AV3736" s="15" t="s">
        <v>85</v>
      </c>
      <c r="AW3736" s="15" t="s">
        <v>32</v>
      </c>
      <c r="AX3736" s="15" t="s">
        <v>77</v>
      </c>
      <c r="AY3736" s="255" t="s">
        <v>209</v>
      </c>
    </row>
    <row r="3737" spans="2:51" s="13" customFormat="1">
      <c r="B3737" s="212"/>
      <c r="C3737" s="213"/>
      <c r="D3737" s="214" t="s">
        <v>555</v>
      </c>
      <c r="E3737" s="215" t="s">
        <v>1</v>
      </c>
      <c r="F3737" s="216" t="s">
        <v>2286</v>
      </c>
      <c r="G3737" s="213"/>
      <c r="H3737" s="217">
        <v>8.99</v>
      </c>
      <c r="I3737" s="218"/>
      <c r="J3737" s="213"/>
      <c r="K3737" s="213"/>
      <c r="L3737" s="219"/>
      <c r="M3737" s="220"/>
      <c r="N3737" s="221"/>
      <c r="O3737" s="221"/>
      <c r="P3737" s="221"/>
      <c r="Q3737" s="221"/>
      <c r="R3737" s="221"/>
      <c r="S3737" s="221"/>
      <c r="T3737" s="222"/>
      <c r="AT3737" s="223" t="s">
        <v>555</v>
      </c>
      <c r="AU3737" s="223" t="s">
        <v>87</v>
      </c>
      <c r="AV3737" s="13" t="s">
        <v>87</v>
      </c>
      <c r="AW3737" s="13" t="s">
        <v>32</v>
      </c>
      <c r="AX3737" s="13" t="s">
        <v>77</v>
      </c>
      <c r="AY3737" s="223" t="s">
        <v>209</v>
      </c>
    </row>
    <row r="3738" spans="2:51" s="15" customFormat="1">
      <c r="B3738" s="246"/>
      <c r="C3738" s="247"/>
      <c r="D3738" s="214" t="s">
        <v>555</v>
      </c>
      <c r="E3738" s="248" t="s">
        <v>1</v>
      </c>
      <c r="F3738" s="249" t="s">
        <v>3925</v>
      </c>
      <c r="G3738" s="247"/>
      <c r="H3738" s="248" t="s">
        <v>1</v>
      </c>
      <c r="I3738" s="250"/>
      <c r="J3738" s="247"/>
      <c r="K3738" s="247"/>
      <c r="L3738" s="251"/>
      <c r="M3738" s="252"/>
      <c r="N3738" s="253"/>
      <c r="O3738" s="253"/>
      <c r="P3738" s="253"/>
      <c r="Q3738" s="253"/>
      <c r="R3738" s="253"/>
      <c r="S3738" s="253"/>
      <c r="T3738" s="254"/>
      <c r="AT3738" s="255" t="s">
        <v>555</v>
      </c>
      <c r="AU3738" s="255" t="s">
        <v>87</v>
      </c>
      <c r="AV3738" s="15" t="s">
        <v>85</v>
      </c>
      <c r="AW3738" s="15" t="s">
        <v>32</v>
      </c>
      <c r="AX3738" s="15" t="s">
        <v>77</v>
      </c>
      <c r="AY3738" s="255" t="s">
        <v>209</v>
      </c>
    </row>
    <row r="3739" spans="2:51" s="13" customFormat="1">
      <c r="B3739" s="212"/>
      <c r="C3739" s="213"/>
      <c r="D3739" s="214" t="s">
        <v>555</v>
      </c>
      <c r="E3739" s="215" t="s">
        <v>1</v>
      </c>
      <c r="F3739" s="216" t="s">
        <v>1418</v>
      </c>
      <c r="G3739" s="213"/>
      <c r="H3739" s="217">
        <v>7.41</v>
      </c>
      <c r="I3739" s="218"/>
      <c r="J3739" s="213"/>
      <c r="K3739" s="213"/>
      <c r="L3739" s="219"/>
      <c r="M3739" s="220"/>
      <c r="N3739" s="221"/>
      <c r="O3739" s="221"/>
      <c r="P3739" s="221"/>
      <c r="Q3739" s="221"/>
      <c r="R3739" s="221"/>
      <c r="S3739" s="221"/>
      <c r="T3739" s="222"/>
      <c r="AT3739" s="223" t="s">
        <v>555</v>
      </c>
      <c r="AU3739" s="223" t="s">
        <v>87</v>
      </c>
      <c r="AV3739" s="13" t="s">
        <v>87</v>
      </c>
      <c r="AW3739" s="13" t="s">
        <v>32</v>
      </c>
      <c r="AX3739" s="13" t="s">
        <v>77</v>
      </c>
      <c r="AY3739" s="223" t="s">
        <v>209</v>
      </c>
    </row>
    <row r="3740" spans="2:51" s="15" customFormat="1">
      <c r="B3740" s="246"/>
      <c r="C3740" s="247"/>
      <c r="D3740" s="214" t="s">
        <v>555</v>
      </c>
      <c r="E3740" s="248" t="s">
        <v>1</v>
      </c>
      <c r="F3740" s="249" t="s">
        <v>3926</v>
      </c>
      <c r="G3740" s="247"/>
      <c r="H3740" s="248" t="s">
        <v>1</v>
      </c>
      <c r="I3740" s="250"/>
      <c r="J3740" s="247"/>
      <c r="K3740" s="247"/>
      <c r="L3740" s="251"/>
      <c r="M3740" s="252"/>
      <c r="N3740" s="253"/>
      <c r="O3740" s="253"/>
      <c r="P3740" s="253"/>
      <c r="Q3740" s="253"/>
      <c r="R3740" s="253"/>
      <c r="S3740" s="253"/>
      <c r="T3740" s="254"/>
      <c r="AT3740" s="255" t="s">
        <v>555</v>
      </c>
      <c r="AU3740" s="255" t="s">
        <v>87</v>
      </c>
      <c r="AV3740" s="15" t="s">
        <v>85</v>
      </c>
      <c r="AW3740" s="15" t="s">
        <v>32</v>
      </c>
      <c r="AX3740" s="15" t="s">
        <v>77</v>
      </c>
      <c r="AY3740" s="255" t="s">
        <v>209</v>
      </c>
    </row>
    <row r="3741" spans="2:51" s="13" customFormat="1">
      <c r="B3741" s="212"/>
      <c r="C3741" s="213"/>
      <c r="D3741" s="214" t="s">
        <v>555</v>
      </c>
      <c r="E3741" s="215" t="s">
        <v>1</v>
      </c>
      <c r="F3741" s="216" t="s">
        <v>1688</v>
      </c>
      <c r="G3741" s="213"/>
      <c r="H3741" s="217">
        <v>2.6</v>
      </c>
      <c r="I3741" s="218"/>
      <c r="J3741" s="213"/>
      <c r="K3741" s="213"/>
      <c r="L3741" s="219"/>
      <c r="M3741" s="220"/>
      <c r="N3741" s="221"/>
      <c r="O3741" s="221"/>
      <c r="P3741" s="221"/>
      <c r="Q3741" s="221"/>
      <c r="R3741" s="221"/>
      <c r="S3741" s="221"/>
      <c r="T3741" s="222"/>
      <c r="AT3741" s="223" t="s">
        <v>555</v>
      </c>
      <c r="AU3741" s="223" t="s">
        <v>87</v>
      </c>
      <c r="AV3741" s="13" t="s">
        <v>87</v>
      </c>
      <c r="AW3741" s="13" t="s">
        <v>32</v>
      </c>
      <c r="AX3741" s="13" t="s">
        <v>77</v>
      </c>
      <c r="AY3741" s="223" t="s">
        <v>209</v>
      </c>
    </row>
    <row r="3742" spans="2:51" s="15" customFormat="1">
      <c r="B3742" s="246"/>
      <c r="C3742" s="247"/>
      <c r="D3742" s="214" t="s">
        <v>555</v>
      </c>
      <c r="E3742" s="248" t="s">
        <v>1</v>
      </c>
      <c r="F3742" s="249" t="s">
        <v>3927</v>
      </c>
      <c r="G3742" s="247"/>
      <c r="H3742" s="248" t="s">
        <v>1</v>
      </c>
      <c r="I3742" s="250"/>
      <c r="J3742" s="247"/>
      <c r="K3742" s="247"/>
      <c r="L3742" s="251"/>
      <c r="M3742" s="252"/>
      <c r="N3742" s="253"/>
      <c r="O3742" s="253"/>
      <c r="P3742" s="253"/>
      <c r="Q3742" s="253"/>
      <c r="R3742" s="253"/>
      <c r="S3742" s="253"/>
      <c r="T3742" s="254"/>
      <c r="AT3742" s="255" t="s">
        <v>555</v>
      </c>
      <c r="AU3742" s="255" t="s">
        <v>87</v>
      </c>
      <c r="AV3742" s="15" t="s">
        <v>85</v>
      </c>
      <c r="AW3742" s="15" t="s">
        <v>32</v>
      </c>
      <c r="AX3742" s="15" t="s">
        <v>77</v>
      </c>
      <c r="AY3742" s="255" t="s">
        <v>209</v>
      </c>
    </row>
    <row r="3743" spans="2:51" s="13" customFormat="1">
      <c r="B3743" s="212"/>
      <c r="C3743" s="213"/>
      <c r="D3743" s="214" t="s">
        <v>555</v>
      </c>
      <c r="E3743" s="215" t="s">
        <v>1</v>
      </c>
      <c r="F3743" s="216" t="s">
        <v>2299</v>
      </c>
      <c r="G3743" s="213"/>
      <c r="H3743" s="217">
        <v>2.08</v>
      </c>
      <c r="I3743" s="218"/>
      <c r="J3743" s="213"/>
      <c r="K3743" s="213"/>
      <c r="L3743" s="219"/>
      <c r="M3743" s="220"/>
      <c r="N3743" s="221"/>
      <c r="O3743" s="221"/>
      <c r="P3743" s="221"/>
      <c r="Q3743" s="221"/>
      <c r="R3743" s="221"/>
      <c r="S3743" s="221"/>
      <c r="T3743" s="222"/>
      <c r="AT3743" s="223" t="s">
        <v>555</v>
      </c>
      <c r="AU3743" s="223" t="s">
        <v>87</v>
      </c>
      <c r="AV3743" s="13" t="s">
        <v>87</v>
      </c>
      <c r="AW3743" s="13" t="s">
        <v>32</v>
      </c>
      <c r="AX3743" s="13" t="s">
        <v>77</v>
      </c>
      <c r="AY3743" s="223" t="s">
        <v>209</v>
      </c>
    </row>
    <row r="3744" spans="2:51" s="15" customFormat="1">
      <c r="B3744" s="246"/>
      <c r="C3744" s="247"/>
      <c r="D3744" s="214" t="s">
        <v>555</v>
      </c>
      <c r="E3744" s="248" t="s">
        <v>1</v>
      </c>
      <c r="F3744" s="249" t="s">
        <v>3928</v>
      </c>
      <c r="G3744" s="247"/>
      <c r="H3744" s="248" t="s">
        <v>1</v>
      </c>
      <c r="I3744" s="250"/>
      <c r="J3744" s="247"/>
      <c r="K3744" s="247"/>
      <c r="L3744" s="251"/>
      <c r="M3744" s="252"/>
      <c r="N3744" s="253"/>
      <c r="O3744" s="253"/>
      <c r="P3744" s="253"/>
      <c r="Q3744" s="253"/>
      <c r="R3744" s="253"/>
      <c r="S3744" s="253"/>
      <c r="T3744" s="254"/>
      <c r="AT3744" s="255" t="s">
        <v>555</v>
      </c>
      <c r="AU3744" s="255" t="s">
        <v>87</v>
      </c>
      <c r="AV3744" s="15" t="s">
        <v>85</v>
      </c>
      <c r="AW3744" s="15" t="s">
        <v>32</v>
      </c>
      <c r="AX3744" s="15" t="s">
        <v>77</v>
      </c>
      <c r="AY3744" s="255" t="s">
        <v>209</v>
      </c>
    </row>
    <row r="3745" spans="2:51" s="13" customFormat="1">
      <c r="B3745" s="212"/>
      <c r="C3745" s="213"/>
      <c r="D3745" s="214" t="s">
        <v>555</v>
      </c>
      <c r="E3745" s="215" t="s">
        <v>1</v>
      </c>
      <c r="F3745" s="216" t="s">
        <v>1745</v>
      </c>
      <c r="G3745" s="213"/>
      <c r="H3745" s="217">
        <v>1.31</v>
      </c>
      <c r="I3745" s="218"/>
      <c r="J3745" s="213"/>
      <c r="K3745" s="213"/>
      <c r="L3745" s="219"/>
      <c r="M3745" s="220"/>
      <c r="N3745" s="221"/>
      <c r="O3745" s="221"/>
      <c r="P3745" s="221"/>
      <c r="Q3745" s="221"/>
      <c r="R3745" s="221"/>
      <c r="S3745" s="221"/>
      <c r="T3745" s="222"/>
      <c r="AT3745" s="223" t="s">
        <v>555</v>
      </c>
      <c r="AU3745" s="223" t="s">
        <v>87</v>
      </c>
      <c r="AV3745" s="13" t="s">
        <v>87</v>
      </c>
      <c r="AW3745" s="13" t="s">
        <v>32</v>
      </c>
      <c r="AX3745" s="13" t="s">
        <v>77</v>
      </c>
      <c r="AY3745" s="223" t="s">
        <v>209</v>
      </c>
    </row>
    <row r="3746" spans="2:51" s="15" customFormat="1">
      <c r="B3746" s="246"/>
      <c r="C3746" s="247"/>
      <c r="D3746" s="214" t="s">
        <v>555</v>
      </c>
      <c r="E3746" s="248" t="s">
        <v>1</v>
      </c>
      <c r="F3746" s="249" t="s">
        <v>3929</v>
      </c>
      <c r="G3746" s="247"/>
      <c r="H3746" s="248" t="s">
        <v>1</v>
      </c>
      <c r="I3746" s="250"/>
      <c r="J3746" s="247"/>
      <c r="K3746" s="247"/>
      <c r="L3746" s="251"/>
      <c r="M3746" s="252"/>
      <c r="N3746" s="253"/>
      <c r="O3746" s="253"/>
      <c r="P3746" s="253"/>
      <c r="Q3746" s="253"/>
      <c r="R3746" s="253"/>
      <c r="S3746" s="253"/>
      <c r="T3746" s="254"/>
      <c r="AT3746" s="255" t="s">
        <v>555</v>
      </c>
      <c r="AU3746" s="255" t="s">
        <v>87</v>
      </c>
      <c r="AV3746" s="15" t="s">
        <v>85</v>
      </c>
      <c r="AW3746" s="15" t="s">
        <v>32</v>
      </c>
      <c r="AX3746" s="15" t="s">
        <v>77</v>
      </c>
      <c r="AY3746" s="255" t="s">
        <v>209</v>
      </c>
    </row>
    <row r="3747" spans="2:51" s="13" customFormat="1">
      <c r="B3747" s="212"/>
      <c r="C3747" s="213"/>
      <c r="D3747" s="214" t="s">
        <v>555</v>
      </c>
      <c r="E3747" s="215" t="s">
        <v>1</v>
      </c>
      <c r="F3747" s="216" t="s">
        <v>1620</v>
      </c>
      <c r="G3747" s="213"/>
      <c r="H3747" s="217">
        <v>0.99</v>
      </c>
      <c r="I3747" s="218"/>
      <c r="J3747" s="213"/>
      <c r="K3747" s="213"/>
      <c r="L3747" s="219"/>
      <c r="M3747" s="220"/>
      <c r="N3747" s="221"/>
      <c r="O3747" s="221"/>
      <c r="P3747" s="221"/>
      <c r="Q3747" s="221"/>
      <c r="R3747" s="221"/>
      <c r="S3747" s="221"/>
      <c r="T3747" s="222"/>
      <c r="AT3747" s="223" t="s">
        <v>555</v>
      </c>
      <c r="AU3747" s="223" t="s">
        <v>87</v>
      </c>
      <c r="AV3747" s="13" t="s">
        <v>87</v>
      </c>
      <c r="AW3747" s="13" t="s">
        <v>32</v>
      </c>
      <c r="AX3747" s="13" t="s">
        <v>77</v>
      </c>
      <c r="AY3747" s="223" t="s">
        <v>209</v>
      </c>
    </row>
    <row r="3748" spans="2:51" s="15" customFormat="1">
      <c r="B3748" s="246"/>
      <c r="C3748" s="247"/>
      <c r="D3748" s="214" t="s">
        <v>555</v>
      </c>
      <c r="E3748" s="248" t="s">
        <v>1</v>
      </c>
      <c r="F3748" s="249" t="s">
        <v>3930</v>
      </c>
      <c r="G3748" s="247"/>
      <c r="H3748" s="248" t="s">
        <v>1</v>
      </c>
      <c r="I3748" s="250"/>
      <c r="J3748" s="247"/>
      <c r="K3748" s="247"/>
      <c r="L3748" s="251"/>
      <c r="M3748" s="252"/>
      <c r="N3748" s="253"/>
      <c r="O3748" s="253"/>
      <c r="P3748" s="253"/>
      <c r="Q3748" s="253"/>
      <c r="R3748" s="253"/>
      <c r="S3748" s="253"/>
      <c r="T3748" s="254"/>
      <c r="AT3748" s="255" t="s">
        <v>555</v>
      </c>
      <c r="AU3748" s="255" t="s">
        <v>87</v>
      </c>
      <c r="AV3748" s="15" t="s">
        <v>85</v>
      </c>
      <c r="AW3748" s="15" t="s">
        <v>32</v>
      </c>
      <c r="AX3748" s="15" t="s">
        <v>77</v>
      </c>
      <c r="AY3748" s="255" t="s">
        <v>209</v>
      </c>
    </row>
    <row r="3749" spans="2:51" s="13" customFormat="1">
      <c r="B3749" s="212"/>
      <c r="C3749" s="213"/>
      <c r="D3749" s="214" t="s">
        <v>555</v>
      </c>
      <c r="E3749" s="215" t="s">
        <v>1</v>
      </c>
      <c r="F3749" s="216" t="s">
        <v>1700</v>
      </c>
      <c r="G3749" s="213"/>
      <c r="H3749" s="217">
        <v>3.18</v>
      </c>
      <c r="I3749" s="218"/>
      <c r="J3749" s="213"/>
      <c r="K3749" s="213"/>
      <c r="L3749" s="219"/>
      <c r="M3749" s="220"/>
      <c r="N3749" s="221"/>
      <c r="O3749" s="221"/>
      <c r="P3749" s="221"/>
      <c r="Q3749" s="221"/>
      <c r="R3749" s="221"/>
      <c r="S3749" s="221"/>
      <c r="T3749" s="222"/>
      <c r="AT3749" s="223" t="s">
        <v>555</v>
      </c>
      <c r="AU3749" s="223" t="s">
        <v>87</v>
      </c>
      <c r="AV3749" s="13" t="s">
        <v>87</v>
      </c>
      <c r="AW3749" s="13" t="s">
        <v>32</v>
      </c>
      <c r="AX3749" s="13" t="s">
        <v>77</v>
      </c>
      <c r="AY3749" s="223" t="s">
        <v>209</v>
      </c>
    </row>
    <row r="3750" spans="2:51" s="15" customFormat="1">
      <c r="B3750" s="246"/>
      <c r="C3750" s="247"/>
      <c r="D3750" s="214" t="s">
        <v>555</v>
      </c>
      <c r="E3750" s="248" t="s">
        <v>1</v>
      </c>
      <c r="F3750" s="249" t="s">
        <v>3931</v>
      </c>
      <c r="G3750" s="247"/>
      <c r="H3750" s="248" t="s">
        <v>1</v>
      </c>
      <c r="I3750" s="250"/>
      <c r="J3750" s="247"/>
      <c r="K3750" s="247"/>
      <c r="L3750" s="251"/>
      <c r="M3750" s="252"/>
      <c r="N3750" s="253"/>
      <c r="O3750" s="253"/>
      <c r="P3750" s="253"/>
      <c r="Q3750" s="253"/>
      <c r="R3750" s="253"/>
      <c r="S3750" s="253"/>
      <c r="T3750" s="254"/>
      <c r="AT3750" s="255" t="s">
        <v>555</v>
      </c>
      <c r="AU3750" s="255" t="s">
        <v>87</v>
      </c>
      <c r="AV3750" s="15" t="s">
        <v>85</v>
      </c>
      <c r="AW3750" s="15" t="s">
        <v>32</v>
      </c>
      <c r="AX3750" s="15" t="s">
        <v>77</v>
      </c>
      <c r="AY3750" s="255" t="s">
        <v>209</v>
      </c>
    </row>
    <row r="3751" spans="2:51" s="13" customFormat="1">
      <c r="B3751" s="212"/>
      <c r="C3751" s="213"/>
      <c r="D3751" s="214" t="s">
        <v>555</v>
      </c>
      <c r="E3751" s="215" t="s">
        <v>1</v>
      </c>
      <c r="F3751" s="216" t="s">
        <v>2240</v>
      </c>
      <c r="G3751" s="213"/>
      <c r="H3751" s="217">
        <v>1.46</v>
      </c>
      <c r="I3751" s="218"/>
      <c r="J3751" s="213"/>
      <c r="K3751" s="213"/>
      <c r="L3751" s="219"/>
      <c r="M3751" s="220"/>
      <c r="N3751" s="221"/>
      <c r="O3751" s="221"/>
      <c r="P3751" s="221"/>
      <c r="Q3751" s="221"/>
      <c r="R3751" s="221"/>
      <c r="S3751" s="221"/>
      <c r="T3751" s="222"/>
      <c r="AT3751" s="223" t="s">
        <v>555</v>
      </c>
      <c r="AU3751" s="223" t="s">
        <v>87</v>
      </c>
      <c r="AV3751" s="13" t="s">
        <v>87</v>
      </c>
      <c r="AW3751" s="13" t="s">
        <v>32</v>
      </c>
      <c r="AX3751" s="13" t="s">
        <v>77</v>
      </c>
      <c r="AY3751" s="223" t="s">
        <v>209</v>
      </c>
    </row>
    <row r="3752" spans="2:51" s="15" customFormat="1">
      <c r="B3752" s="246"/>
      <c r="C3752" s="247"/>
      <c r="D3752" s="214" t="s">
        <v>555</v>
      </c>
      <c r="E3752" s="248" t="s">
        <v>1</v>
      </c>
      <c r="F3752" s="249" t="s">
        <v>3932</v>
      </c>
      <c r="G3752" s="247"/>
      <c r="H3752" s="248" t="s">
        <v>1</v>
      </c>
      <c r="I3752" s="250"/>
      <c r="J3752" s="247"/>
      <c r="K3752" s="247"/>
      <c r="L3752" s="251"/>
      <c r="M3752" s="252"/>
      <c r="N3752" s="253"/>
      <c r="O3752" s="253"/>
      <c r="P3752" s="253"/>
      <c r="Q3752" s="253"/>
      <c r="R3752" s="253"/>
      <c r="S3752" s="253"/>
      <c r="T3752" s="254"/>
      <c r="AT3752" s="255" t="s">
        <v>555</v>
      </c>
      <c r="AU3752" s="255" t="s">
        <v>87</v>
      </c>
      <c r="AV3752" s="15" t="s">
        <v>85</v>
      </c>
      <c r="AW3752" s="15" t="s">
        <v>32</v>
      </c>
      <c r="AX3752" s="15" t="s">
        <v>77</v>
      </c>
      <c r="AY3752" s="255" t="s">
        <v>209</v>
      </c>
    </row>
    <row r="3753" spans="2:51" s="13" customFormat="1">
      <c r="B3753" s="212"/>
      <c r="C3753" s="213"/>
      <c r="D3753" s="214" t="s">
        <v>555</v>
      </c>
      <c r="E3753" s="215" t="s">
        <v>1</v>
      </c>
      <c r="F3753" s="216" t="s">
        <v>2305</v>
      </c>
      <c r="G3753" s="213"/>
      <c r="H3753" s="217">
        <v>11.27</v>
      </c>
      <c r="I3753" s="218"/>
      <c r="J3753" s="213"/>
      <c r="K3753" s="213"/>
      <c r="L3753" s="219"/>
      <c r="M3753" s="220"/>
      <c r="N3753" s="221"/>
      <c r="O3753" s="221"/>
      <c r="P3753" s="221"/>
      <c r="Q3753" s="221"/>
      <c r="R3753" s="221"/>
      <c r="S3753" s="221"/>
      <c r="T3753" s="222"/>
      <c r="AT3753" s="223" t="s">
        <v>555</v>
      </c>
      <c r="AU3753" s="223" t="s">
        <v>87</v>
      </c>
      <c r="AV3753" s="13" t="s">
        <v>87</v>
      </c>
      <c r="AW3753" s="13" t="s">
        <v>32</v>
      </c>
      <c r="AX3753" s="13" t="s">
        <v>77</v>
      </c>
      <c r="AY3753" s="223" t="s">
        <v>209</v>
      </c>
    </row>
    <row r="3754" spans="2:51" s="15" customFormat="1">
      <c r="B3754" s="246"/>
      <c r="C3754" s="247"/>
      <c r="D3754" s="214" t="s">
        <v>555</v>
      </c>
      <c r="E3754" s="248" t="s">
        <v>1</v>
      </c>
      <c r="F3754" s="249" t="s">
        <v>3933</v>
      </c>
      <c r="G3754" s="247"/>
      <c r="H3754" s="248" t="s">
        <v>1</v>
      </c>
      <c r="I3754" s="250"/>
      <c r="J3754" s="247"/>
      <c r="K3754" s="247"/>
      <c r="L3754" s="251"/>
      <c r="M3754" s="252"/>
      <c r="N3754" s="253"/>
      <c r="O3754" s="253"/>
      <c r="P3754" s="253"/>
      <c r="Q3754" s="253"/>
      <c r="R3754" s="253"/>
      <c r="S3754" s="253"/>
      <c r="T3754" s="254"/>
      <c r="AT3754" s="255" t="s">
        <v>555</v>
      </c>
      <c r="AU3754" s="255" t="s">
        <v>87</v>
      </c>
      <c r="AV3754" s="15" t="s">
        <v>85</v>
      </c>
      <c r="AW3754" s="15" t="s">
        <v>32</v>
      </c>
      <c r="AX3754" s="15" t="s">
        <v>77</v>
      </c>
      <c r="AY3754" s="255" t="s">
        <v>209</v>
      </c>
    </row>
    <row r="3755" spans="2:51" s="13" customFormat="1">
      <c r="B3755" s="212"/>
      <c r="C3755" s="213"/>
      <c r="D3755" s="214" t="s">
        <v>555</v>
      </c>
      <c r="E3755" s="215" t="s">
        <v>1</v>
      </c>
      <c r="F3755" s="216" t="s">
        <v>2358</v>
      </c>
      <c r="G3755" s="213"/>
      <c r="H3755" s="217">
        <v>9.85</v>
      </c>
      <c r="I3755" s="218"/>
      <c r="J3755" s="213"/>
      <c r="K3755" s="213"/>
      <c r="L3755" s="219"/>
      <c r="M3755" s="220"/>
      <c r="N3755" s="221"/>
      <c r="O3755" s="221"/>
      <c r="P3755" s="221"/>
      <c r="Q3755" s="221"/>
      <c r="R3755" s="221"/>
      <c r="S3755" s="221"/>
      <c r="T3755" s="222"/>
      <c r="AT3755" s="223" t="s">
        <v>555</v>
      </c>
      <c r="AU3755" s="223" t="s">
        <v>87</v>
      </c>
      <c r="AV3755" s="13" t="s">
        <v>87</v>
      </c>
      <c r="AW3755" s="13" t="s">
        <v>32</v>
      </c>
      <c r="AX3755" s="13" t="s">
        <v>77</v>
      </c>
      <c r="AY3755" s="223" t="s">
        <v>209</v>
      </c>
    </row>
    <row r="3756" spans="2:51" s="15" customFormat="1">
      <c r="B3756" s="246"/>
      <c r="C3756" s="247"/>
      <c r="D3756" s="214" t="s">
        <v>555</v>
      </c>
      <c r="E3756" s="248" t="s">
        <v>1</v>
      </c>
      <c r="F3756" s="249" t="s">
        <v>3934</v>
      </c>
      <c r="G3756" s="247"/>
      <c r="H3756" s="248" t="s">
        <v>1</v>
      </c>
      <c r="I3756" s="250"/>
      <c r="J3756" s="247"/>
      <c r="K3756" s="247"/>
      <c r="L3756" s="251"/>
      <c r="M3756" s="252"/>
      <c r="N3756" s="253"/>
      <c r="O3756" s="253"/>
      <c r="P3756" s="253"/>
      <c r="Q3756" s="253"/>
      <c r="R3756" s="253"/>
      <c r="S3756" s="253"/>
      <c r="T3756" s="254"/>
      <c r="AT3756" s="255" t="s">
        <v>555</v>
      </c>
      <c r="AU3756" s="255" t="s">
        <v>87</v>
      </c>
      <c r="AV3756" s="15" t="s">
        <v>85</v>
      </c>
      <c r="AW3756" s="15" t="s">
        <v>32</v>
      </c>
      <c r="AX3756" s="15" t="s">
        <v>77</v>
      </c>
      <c r="AY3756" s="255" t="s">
        <v>209</v>
      </c>
    </row>
    <row r="3757" spans="2:51" s="13" customFormat="1">
      <c r="B3757" s="212"/>
      <c r="C3757" s="213"/>
      <c r="D3757" s="214" t="s">
        <v>555</v>
      </c>
      <c r="E3757" s="215" t="s">
        <v>1</v>
      </c>
      <c r="F3757" s="216" t="s">
        <v>2360</v>
      </c>
      <c r="G3757" s="213"/>
      <c r="H3757" s="217">
        <v>1.34</v>
      </c>
      <c r="I3757" s="218"/>
      <c r="J3757" s="213"/>
      <c r="K3757" s="213"/>
      <c r="L3757" s="219"/>
      <c r="M3757" s="220"/>
      <c r="N3757" s="221"/>
      <c r="O3757" s="221"/>
      <c r="P3757" s="221"/>
      <c r="Q3757" s="221"/>
      <c r="R3757" s="221"/>
      <c r="S3757" s="221"/>
      <c r="T3757" s="222"/>
      <c r="AT3757" s="223" t="s">
        <v>555</v>
      </c>
      <c r="AU3757" s="223" t="s">
        <v>87</v>
      </c>
      <c r="AV3757" s="13" t="s">
        <v>87</v>
      </c>
      <c r="AW3757" s="13" t="s">
        <v>32</v>
      </c>
      <c r="AX3757" s="13" t="s">
        <v>77</v>
      </c>
      <c r="AY3757" s="223" t="s">
        <v>209</v>
      </c>
    </row>
    <row r="3758" spans="2:51" s="15" customFormat="1">
      <c r="B3758" s="246"/>
      <c r="C3758" s="247"/>
      <c r="D3758" s="214" t="s">
        <v>555</v>
      </c>
      <c r="E3758" s="248" t="s">
        <v>1</v>
      </c>
      <c r="F3758" s="249" t="s">
        <v>3935</v>
      </c>
      <c r="G3758" s="247"/>
      <c r="H3758" s="248" t="s">
        <v>1</v>
      </c>
      <c r="I3758" s="250"/>
      <c r="J3758" s="247"/>
      <c r="K3758" s="247"/>
      <c r="L3758" s="251"/>
      <c r="M3758" s="252"/>
      <c r="N3758" s="253"/>
      <c r="O3758" s="253"/>
      <c r="P3758" s="253"/>
      <c r="Q3758" s="253"/>
      <c r="R3758" s="253"/>
      <c r="S3758" s="253"/>
      <c r="T3758" s="254"/>
      <c r="AT3758" s="255" t="s">
        <v>555</v>
      </c>
      <c r="AU3758" s="255" t="s">
        <v>87</v>
      </c>
      <c r="AV3758" s="15" t="s">
        <v>85</v>
      </c>
      <c r="AW3758" s="15" t="s">
        <v>32</v>
      </c>
      <c r="AX3758" s="15" t="s">
        <v>77</v>
      </c>
      <c r="AY3758" s="255" t="s">
        <v>209</v>
      </c>
    </row>
    <row r="3759" spans="2:51" s="13" customFormat="1">
      <c r="B3759" s="212"/>
      <c r="C3759" s="213"/>
      <c r="D3759" s="214" t="s">
        <v>555</v>
      </c>
      <c r="E3759" s="215" t="s">
        <v>1</v>
      </c>
      <c r="F3759" s="216" t="s">
        <v>2362</v>
      </c>
      <c r="G3759" s="213"/>
      <c r="H3759" s="217">
        <v>2.11</v>
      </c>
      <c r="I3759" s="218"/>
      <c r="J3759" s="213"/>
      <c r="K3759" s="213"/>
      <c r="L3759" s="219"/>
      <c r="M3759" s="220"/>
      <c r="N3759" s="221"/>
      <c r="O3759" s="221"/>
      <c r="P3759" s="221"/>
      <c r="Q3759" s="221"/>
      <c r="R3759" s="221"/>
      <c r="S3759" s="221"/>
      <c r="T3759" s="222"/>
      <c r="AT3759" s="223" t="s">
        <v>555</v>
      </c>
      <c r="AU3759" s="223" t="s">
        <v>87</v>
      </c>
      <c r="AV3759" s="13" t="s">
        <v>87</v>
      </c>
      <c r="AW3759" s="13" t="s">
        <v>32</v>
      </c>
      <c r="AX3759" s="13" t="s">
        <v>77</v>
      </c>
      <c r="AY3759" s="223" t="s">
        <v>209</v>
      </c>
    </row>
    <row r="3760" spans="2:51" s="15" customFormat="1">
      <c r="B3760" s="246"/>
      <c r="C3760" s="247"/>
      <c r="D3760" s="214" t="s">
        <v>555</v>
      </c>
      <c r="E3760" s="248" t="s">
        <v>1</v>
      </c>
      <c r="F3760" s="249" t="s">
        <v>3936</v>
      </c>
      <c r="G3760" s="247"/>
      <c r="H3760" s="248" t="s">
        <v>1</v>
      </c>
      <c r="I3760" s="250"/>
      <c r="J3760" s="247"/>
      <c r="K3760" s="247"/>
      <c r="L3760" s="251"/>
      <c r="M3760" s="252"/>
      <c r="N3760" s="253"/>
      <c r="O3760" s="253"/>
      <c r="P3760" s="253"/>
      <c r="Q3760" s="253"/>
      <c r="R3760" s="253"/>
      <c r="S3760" s="253"/>
      <c r="T3760" s="254"/>
      <c r="AT3760" s="255" t="s">
        <v>555</v>
      </c>
      <c r="AU3760" s="255" t="s">
        <v>87</v>
      </c>
      <c r="AV3760" s="15" t="s">
        <v>85</v>
      </c>
      <c r="AW3760" s="15" t="s">
        <v>32</v>
      </c>
      <c r="AX3760" s="15" t="s">
        <v>77</v>
      </c>
      <c r="AY3760" s="255" t="s">
        <v>209</v>
      </c>
    </row>
    <row r="3761" spans="2:51" s="13" customFormat="1">
      <c r="B3761" s="212"/>
      <c r="C3761" s="213"/>
      <c r="D3761" s="214" t="s">
        <v>555</v>
      </c>
      <c r="E3761" s="215" t="s">
        <v>1</v>
      </c>
      <c r="F3761" s="216" t="s">
        <v>1754</v>
      </c>
      <c r="G3761" s="213"/>
      <c r="H3761" s="217">
        <v>2.73</v>
      </c>
      <c r="I3761" s="218"/>
      <c r="J3761" s="213"/>
      <c r="K3761" s="213"/>
      <c r="L3761" s="219"/>
      <c r="M3761" s="220"/>
      <c r="N3761" s="221"/>
      <c r="O3761" s="221"/>
      <c r="P3761" s="221"/>
      <c r="Q3761" s="221"/>
      <c r="R3761" s="221"/>
      <c r="S3761" s="221"/>
      <c r="T3761" s="222"/>
      <c r="AT3761" s="223" t="s">
        <v>555</v>
      </c>
      <c r="AU3761" s="223" t="s">
        <v>87</v>
      </c>
      <c r="AV3761" s="13" t="s">
        <v>87</v>
      </c>
      <c r="AW3761" s="13" t="s">
        <v>32</v>
      </c>
      <c r="AX3761" s="13" t="s">
        <v>77</v>
      </c>
      <c r="AY3761" s="223" t="s">
        <v>209</v>
      </c>
    </row>
    <row r="3762" spans="2:51" s="15" customFormat="1">
      <c r="B3762" s="246"/>
      <c r="C3762" s="247"/>
      <c r="D3762" s="214" t="s">
        <v>555</v>
      </c>
      <c r="E3762" s="248" t="s">
        <v>1</v>
      </c>
      <c r="F3762" s="249" t="s">
        <v>3937</v>
      </c>
      <c r="G3762" s="247"/>
      <c r="H3762" s="248" t="s">
        <v>1</v>
      </c>
      <c r="I3762" s="250"/>
      <c r="J3762" s="247"/>
      <c r="K3762" s="247"/>
      <c r="L3762" s="251"/>
      <c r="M3762" s="252"/>
      <c r="N3762" s="253"/>
      <c r="O3762" s="253"/>
      <c r="P3762" s="253"/>
      <c r="Q3762" s="253"/>
      <c r="R3762" s="253"/>
      <c r="S3762" s="253"/>
      <c r="T3762" s="254"/>
      <c r="AT3762" s="255" t="s">
        <v>555</v>
      </c>
      <c r="AU3762" s="255" t="s">
        <v>87</v>
      </c>
      <c r="AV3762" s="15" t="s">
        <v>85</v>
      </c>
      <c r="AW3762" s="15" t="s">
        <v>32</v>
      </c>
      <c r="AX3762" s="15" t="s">
        <v>77</v>
      </c>
      <c r="AY3762" s="255" t="s">
        <v>209</v>
      </c>
    </row>
    <row r="3763" spans="2:51" s="13" customFormat="1">
      <c r="B3763" s="212"/>
      <c r="C3763" s="213"/>
      <c r="D3763" s="214" t="s">
        <v>555</v>
      </c>
      <c r="E3763" s="215" t="s">
        <v>1</v>
      </c>
      <c r="F3763" s="216" t="s">
        <v>1756</v>
      </c>
      <c r="G3763" s="213"/>
      <c r="H3763" s="217">
        <v>4.6399999999999997</v>
      </c>
      <c r="I3763" s="218"/>
      <c r="J3763" s="213"/>
      <c r="K3763" s="213"/>
      <c r="L3763" s="219"/>
      <c r="M3763" s="220"/>
      <c r="N3763" s="221"/>
      <c r="O3763" s="221"/>
      <c r="P3763" s="221"/>
      <c r="Q3763" s="221"/>
      <c r="R3763" s="221"/>
      <c r="S3763" s="221"/>
      <c r="T3763" s="222"/>
      <c r="AT3763" s="223" t="s">
        <v>555</v>
      </c>
      <c r="AU3763" s="223" t="s">
        <v>87</v>
      </c>
      <c r="AV3763" s="13" t="s">
        <v>87</v>
      </c>
      <c r="AW3763" s="13" t="s">
        <v>32</v>
      </c>
      <c r="AX3763" s="13" t="s">
        <v>77</v>
      </c>
      <c r="AY3763" s="223" t="s">
        <v>209</v>
      </c>
    </row>
    <row r="3764" spans="2:51" s="15" customFormat="1">
      <c r="B3764" s="246"/>
      <c r="C3764" s="247"/>
      <c r="D3764" s="214" t="s">
        <v>555</v>
      </c>
      <c r="E3764" s="248" t="s">
        <v>1</v>
      </c>
      <c r="F3764" s="249" t="s">
        <v>3938</v>
      </c>
      <c r="G3764" s="247"/>
      <c r="H3764" s="248" t="s">
        <v>1</v>
      </c>
      <c r="I3764" s="250"/>
      <c r="J3764" s="247"/>
      <c r="K3764" s="247"/>
      <c r="L3764" s="251"/>
      <c r="M3764" s="252"/>
      <c r="N3764" s="253"/>
      <c r="O3764" s="253"/>
      <c r="P3764" s="253"/>
      <c r="Q3764" s="253"/>
      <c r="R3764" s="253"/>
      <c r="S3764" s="253"/>
      <c r="T3764" s="254"/>
      <c r="AT3764" s="255" t="s">
        <v>555</v>
      </c>
      <c r="AU3764" s="255" t="s">
        <v>87</v>
      </c>
      <c r="AV3764" s="15" t="s">
        <v>85</v>
      </c>
      <c r="AW3764" s="15" t="s">
        <v>32</v>
      </c>
      <c r="AX3764" s="15" t="s">
        <v>77</v>
      </c>
      <c r="AY3764" s="255" t="s">
        <v>209</v>
      </c>
    </row>
    <row r="3765" spans="2:51" s="13" customFormat="1">
      <c r="B3765" s="212"/>
      <c r="C3765" s="213"/>
      <c r="D3765" s="214" t="s">
        <v>555</v>
      </c>
      <c r="E3765" s="215" t="s">
        <v>1</v>
      </c>
      <c r="F3765" s="216" t="s">
        <v>2368</v>
      </c>
      <c r="G3765" s="213"/>
      <c r="H3765" s="217">
        <v>2.83</v>
      </c>
      <c r="I3765" s="218"/>
      <c r="J3765" s="213"/>
      <c r="K3765" s="213"/>
      <c r="L3765" s="219"/>
      <c r="M3765" s="220"/>
      <c r="N3765" s="221"/>
      <c r="O3765" s="221"/>
      <c r="P3765" s="221"/>
      <c r="Q3765" s="221"/>
      <c r="R3765" s="221"/>
      <c r="S3765" s="221"/>
      <c r="T3765" s="222"/>
      <c r="AT3765" s="223" t="s">
        <v>555</v>
      </c>
      <c r="AU3765" s="223" t="s">
        <v>87</v>
      </c>
      <c r="AV3765" s="13" t="s">
        <v>87</v>
      </c>
      <c r="AW3765" s="13" t="s">
        <v>32</v>
      </c>
      <c r="AX3765" s="13" t="s">
        <v>77</v>
      </c>
      <c r="AY3765" s="223" t="s">
        <v>209</v>
      </c>
    </row>
    <row r="3766" spans="2:51" s="15" customFormat="1">
      <c r="B3766" s="246"/>
      <c r="C3766" s="247"/>
      <c r="D3766" s="214" t="s">
        <v>555</v>
      </c>
      <c r="E3766" s="248" t="s">
        <v>1</v>
      </c>
      <c r="F3766" s="249" t="s">
        <v>3939</v>
      </c>
      <c r="G3766" s="247"/>
      <c r="H3766" s="248" t="s">
        <v>1</v>
      </c>
      <c r="I3766" s="250"/>
      <c r="J3766" s="247"/>
      <c r="K3766" s="247"/>
      <c r="L3766" s="251"/>
      <c r="M3766" s="252"/>
      <c r="N3766" s="253"/>
      <c r="O3766" s="253"/>
      <c r="P3766" s="253"/>
      <c r="Q3766" s="253"/>
      <c r="R3766" s="253"/>
      <c r="S3766" s="253"/>
      <c r="T3766" s="254"/>
      <c r="AT3766" s="255" t="s">
        <v>555</v>
      </c>
      <c r="AU3766" s="255" t="s">
        <v>87</v>
      </c>
      <c r="AV3766" s="15" t="s">
        <v>85</v>
      </c>
      <c r="AW3766" s="15" t="s">
        <v>32</v>
      </c>
      <c r="AX3766" s="15" t="s">
        <v>77</v>
      </c>
      <c r="AY3766" s="255" t="s">
        <v>209</v>
      </c>
    </row>
    <row r="3767" spans="2:51" s="13" customFormat="1">
      <c r="B3767" s="212"/>
      <c r="C3767" s="213"/>
      <c r="D3767" s="214" t="s">
        <v>555</v>
      </c>
      <c r="E3767" s="215" t="s">
        <v>1</v>
      </c>
      <c r="F3767" s="216" t="s">
        <v>2233</v>
      </c>
      <c r="G3767" s="213"/>
      <c r="H3767" s="217">
        <v>2.2799999999999998</v>
      </c>
      <c r="I3767" s="218"/>
      <c r="J3767" s="213"/>
      <c r="K3767" s="213"/>
      <c r="L3767" s="219"/>
      <c r="M3767" s="220"/>
      <c r="N3767" s="221"/>
      <c r="O3767" s="221"/>
      <c r="P3767" s="221"/>
      <c r="Q3767" s="221"/>
      <c r="R3767" s="221"/>
      <c r="S3767" s="221"/>
      <c r="T3767" s="222"/>
      <c r="AT3767" s="223" t="s">
        <v>555</v>
      </c>
      <c r="AU3767" s="223" t="s">
        <v>87</v>
      </c>
      <c r="AV3767" s="13" t="s">
        <v>87</v>
      </c>
      <c r="AW3767" s="13" t="s">
        <v>32</v>
      </c>
      <c r="AX3767" s="13" t="s">
        <v>77</v>
      </c>
      <c r="AY3767" s="223" t="s">
        <v>209</v>
      </c>
    </row>
    <row r="3768" spans="2:51" s="15" customFormat="1">
      <c r="B3768" s="246"/>
      <c r="C3768" s="247"/>
      <c r="D3768" s="214" t="s">
        <v>555</v>
      </c>
      <c r="E3768" s="248" t="s">
        <v>1</v>
      </c>
      <c r="F3768" s="249" t="s">
        <v>3940</v>
      </c>
      <c r="G3768" s="247"/>
      <c r="H3768" s="248" t="s">
        <v>1</v>
      </c>
      <c r="I3768" s="250"/>
      <c r="J3768" s="247"/>
      <c r="K3768" s="247"/>
      <c r="L3768" s="251"/>
      <c r="M3768" s="252"/>
      <c r="N3768" s="253"/>
      <c r="O3768" s="253"/>
      <c r="P3768" s="253"/>
      <c r="Q3768" s="253"/>
      <c r="R3768" s="253"/>
      <c r="S3768" s="253"/>
      <c r="T3768" s="254"/>
      <c r="AT3768" s="255" t="s">
        <v>555</v>
      </c>
      <c r="AU3768" s="255" t="s">
        <v>87</v>
      </c>
      <c r="AV3768" s="15" t="s">
        <v>85</v>
      </c>
      <c r="AW3768" s="15" t="s">
        <v>32</v>
      </c>
      <c r="AX3768" s="15" t="s">
        <v>77</v>
      </c>
      <c r="AY3768" s="255" t="s">
        <v>209</v>
      </c>
    </row>
    <row r="3769" spans="2:51" s="13" customFormat="1">
      <c r="B3769" s="212"/>
      <c r="C3769" s="213"/>
      <c r="D3769" s="214" t="s">
        <v>555</v>
      </c>
      <c r="E3769" s="215" t="s">
        <v>1</v>
      </c>
      <c r="F3769" s="216" t="s">
        <v>1443</v>
      </c>
      <c r="G3769" s="213"/>
      <c r="H3769" s="217">
        <v>1.43</v>
      </c>
      <c r="I3769" s="218"/>
      <c r="J3769" s="213"/>
      <c r="K3769" s="213"/>
      <c r="L3769" s="219"/>
      <c r="M3769" s="220"/>
      <c r="N3769" s="221"/>
      <c r="O3769" s="221"/>
      <c r="P3769" s="221"/>
      <c r="Q3769" s="221"/>
      <c r="R3769" s="221"/>
      <c r="S3769" s="221"/>
      <c r="T3769" s="222"/>
      <c r="AT3769" s="223" t="s">
        <v>555</v>
      </c>
      <c r="AU3769" s="223" t="s">
        <v>87</v>
      </c>
      <c r="AV3769" s="13" t="s">
        <v>87</v>
      </c>
      <c r="AW3769" s="13" t="s">
        <v>32</v>
      </c>
      <c r="AX3769" s="13" t="s">
        <v>77</v>
      </c>
      <c r="AY3769" s="223" t="s">
        <v>209</v>
      </c>
    </row>
    <row r="3770" spans="2:51" s="15" customFormat="1">
      <c r="B3770" s="246"/>
      <c r="C3770" s="247"/>
      <c r="D3770" s="214" t="s">
        <v>555</v>
      </c>
      <c r="E3770" s="248" t="s">
        <v>1</v>
      </c>
      <c r="F3770" s="249" t="s">
        <v>3941</v>
      </c>
      <c r="G3770" s="247"/>
      <c r="H3770" s="248" t="s">
        <v>1</v>
      </c>
      <c r="I3770" s="250"/>
      <c r="J3770" s="247"/>
      <c r="K3770" s="247"/>
      <c r="L3770" s="251"/>
      <c r="M3770" s="252"/>
      <c r="N3770" s="253"/>
      <c r="O3770" s="253"/>
      <c r="P3770" s="253"/>
      <c r="Q3770" s="253"/>
      <c r="R3770" s="253"/>
      <c r="S3770" s="253"/>
      <c r="T3770" s="254"/>
      <c r="AT3770" s="255" t="s">
        <v>555</v>
      </c>
      <c r="AU3770" s="255" t="s">
        <v>87</v>
      </c>
      <c r="AV3770" s="15" t="s">
        <v>85</v>
      </c>
      <c r="AW3770" s="15" t="s">
        <v>32</v>
      </c>
      <c r="AX3770" s="15" t="s">
        <v>77</v>
      </c>
      <c r="AY3770" s="255" t="s">
        <v>209</v>
      </c>
    </row>
    <row r="3771" spans="2:51" s="13" customFormat="1">
      <c r="B3771" s="212"/>
      <c r="C3771" s="213"/>
      <c r="D3771" s="214" t="s">
        <v>555</v>
      </c>
      <c r="E3771" s="215" t="s">
        <v>1</v>
      </c>
      <c r="F3771" s="216" t="s">
        <v>1412</v>
      </c>
      <c r="G3771" s="213"/>
      <c r="H3771" s="217">
        <v>2.78</v>
      </c>
      <c r="I3771" s="218"/>
      <c r="J3771" s="213"/>
      <c r="K3771" s="213"/>
      <c r="L3771" s="219"/>
      <c r="M3771" s="220"/>
      <c r="N3771" s="221"/>
      <c r="O3771" s="221"/>
      <c r="P3771" s="221"/>
      <c r="Q3771" s="221"/>
      <c r="R3771" s="221"/>
      <c r="S3771" s="221"/>
      <c r="T3771" s="222"/>
      <c r="AT3771" s="223" t="s">
        <v>555</v>
      </c>
      <c r="AU3771" s="223" t="s">
        <v>87</v>
      </c>
      <c r="AV3771" s="13" t="s">
        <v>87</v>
      </c>
      <c r="AW3771" s="13" t="s">
        <v>32</v>
      </c>
      <c r="AX3771" s="13" t="s">
        <v>77</v>
      </c>
      <c r="AY3771" s="223" t="s">
        <v>209</v>
      </c>
    </row>
    <row r="3772" spans="2:51" s="15" customFormat="1">
      <c r="B3772" s="246"/>
      <c r="C3772" s="247"/>
      <c r="D3772" s="214" t="s">
        <v>555</v>
      </c>
      <c r="E3772" s="248" t="s">
        <v>1</v>
      </c>
      <c r="F3772" s="249" t="s">
        <v>3942</v>
      </c>
      <c r="G3772" s="247"/>
      <c r="H3772" s="248" t="s">
        <v>1</v>
      </c>
      <c r="I3772" s="250"/>
      <c r="J3772" s="247"/>
      <c r="K3772" s="247"/>
      <c r="L3772" s="251"/>
      <c r="M3772" s="252"/>
      <c r="N3772" s="253"/>
      <c r="O3772" s="253"/>
      <c r="P3772" s="253"/>
      <c r="Q3772" s="253"/>
      <c r="R3772" s="253"/>
      <c r="S3772" s="253"/>
      <c r="T3772" s="254"/>
      <c r="AT3772" s="255" t="s">
        <v>555</v>
      </c>
      <c r="AU3772" s="255" t="s">
        <v>87</v>
      </c>
      <c r="AV3772" s="15" t="s">
        <v>85</v>
      </c>
      <c r="AW3772" s="15" t="s">
        <v>32</v>
      </c>
      <c r="AX3772" s="15" t="s">
        <v>77</v>
      </c>
      <c r="AY3772" s="255" t="s">
        <v>209</v>
      </c>
    </row>
    <row r="3773" spans="2:51" s="13" customFormat="1">
      <c r="B3773" s="212"/>
      <c r="C3773" s="213"/>
      <c r="D3773" s="214" t="s">
        <v>555</v>
      </c>
      <c r="E3773" s="215" t="s">
        <v>1</v>
      </c>
      <c r="F3773" s="216" t="s">
        <v>1809</v>
      </c>
      <c r="G3773" s="213"/>
      <c r="H3773" s="217">
        <v>2.52</v>
      </c>
      <c r="I3773" s="218"/>
      <c r="J3773" s="213"/>
      <c r="K3773" s="213"/>
      <c r="L3773" s="219"/>
      <c r="M3773" s="220"/>
      <c r="N3773" s="221"/>
      <c r="O3773" s="221"/>
      <c r="P3773" s="221"/>
      <c r="Q3773" s="221"/>
      <c r="R3773" s="221"/>
      <c r="S3773" s="221"/>
      <c r="T3773" s="222"/>
      <c r="AT3773" s="223" t="s">
        <v>555</v>
      </c>
      <c r="AU3773" s="223" t="s">
        <v>87</v>
      </c>
      <c r="AV3773" s="13" t="s">
        <v>87</v>
      </c>
      <c r="AW3773" s="13" t="s">
        <v>32</v>
      </c>
      <c r="AX3773" s="13" t="s">
        <v>77</v>
      </c>
      <c r="AY3773" s="223" t="s">
        <v>209</v>
      </c>
    </row>
    <row r="3774" spans="2:51" s="15" customFormat="1">
      <c r="B3774" s="246"/>
      <c r="C3774" s="247"/>
      <c r="D3774" s="214" t="s">
        <v>555</v>
      </c>
      <c r="E3774" s="248" t="s">
        <v>1</v>
      </c>
      <c r="F3774" s="249" t="s">
        <v>3943</v>
      </c>
      <c r="G3774" s="247"/>
      <c r="H3774" s="248" t="s">
        <v>1</v>
      </c>
      <c r="I3774" s="250"/>
      <c r="J3774" s="247"/>
      <c r="K3774" s="247"/>
      <c r="L3774" s="251"/>
      <c r="M3774" s="252"/>
      <c r="N3774" s="253"/>
      <c r="O3774" s="253"/>
      <c r="P3774" s="253"/>
      <c r="Q3774" s="253"/>
      <c r="R3774" s="253"/>
      <c r="S3774" s="253"/>
      <c r="T3774" s="254"/>
      <c r="AT3774" s="255" t="s">
        <v>555</v>
      </c>
      <c r="AU3774" s="255" t="s">
        <v>87</v>
      </c>
      <c r="AV3774" s="15" t="s">
        <v>85</v>
      </c>
      <c r="AW3774" s="15" t="s">
        <v>32</v>
      </c>
      <c r="AX3774" s="15" t="s">
        <v>77</v>
      </c>
      <c r="AY3774" s="255" t="s">
        <v>209</v>
      </c>
    </row>
    <row r="3775" spans="2:51" s="13" customFormat="1">
      <c r="B3775" s="212"/>
      <c r="C3775" s="213"/>
      <c r="D3775" s="214" t="s">
        <v>555</v>
      </c>
      <c r="E3775" s="215" t="s">
        <v>1</v>
      </c>
      <c r="F3775" s="216" t="s">
        <v>2240</v>
      </c>
      <c r="G3775" s="213"/>
      <c r="H3775" s="217">
        <v>1.46</v>
      </c>
      <c r="I3775" s="218"/>
      <c r="J3775" s="213"/>
      <c r="K3775" s="213"/>
      <c r="L3775" s="219"/>
      <c r="M3775" s="220"/>
      <c r="N3775" s="221"/>
      <c r="O3775" s="221"/>
      <c r="P3775" s="221"/>
      <c r="Q3775" s="221"/>
      <c r="R3775" s="221"/>
      <c r="S3775" s="221"/>
      <c r="T3775" s="222"/>
      <c r="AT3775" s="223" t="s">
        <v>555</v>
      </c>
      <c r="AU3775" s="223" t="s">
        <v>87</v>
      </c>
      <c r="AV3775" s="13" t="s">
        <v>87</v>
      </c>
      <c r="AW3775" s="13" t="s">
        <v>32</v>
      </c>
      <c r="AX3775" s="13" t="s">
        <v>77</v>
      </c>
      <c r="AY3775" s="223" t="s">
        <v>209</v>
      </c>
    </row>
    <row r="3776" spans="2:51" s="15" customFormat="1">
      <c r="B3776" s="246"/>
      <c r="C3776" s="247"/>
      <c r="D3776" s="214" t="s">
        <v>555</v>
      </c>
      <c r="E3776" s="248" t="s">
        <v>1</v>
      </c>
      <c r="F3776" s="249" t="s">
        <v>3944</v>
      </c>
      <c r="G3776" s="247"/>
      <c r="H3776" s="248" t="s">
        <v>1</v>
      </c>
      <c r="I3776" s="250"/>
      <c r="J3776" s="247"/>
      <c r="K3776" s="247"/>
      <c r="L3776" s="251"/>
      <c r="M3776" s="252"/>
      <c r="N3776" s="253"/>
      <c r="O3776" s="253"/>
      <c r="P3776" s="253"/>
      <c r="Q3776" s="253"/>
      <c r="R3776" s="253"/>
      <c r="S3776" s="253"/>
      <c r="T3776" s="254"/>
      <c r="AT3776" s="255" t="s">
        <v>555</v>
      </c>
      <c r="AU3776" s="255" t="s">
        <v>87</v>
      </c>
      <c r="AV3776" s="15" t="s">
        <v>85</v>
      </c>
      <c r="AW3776" s="15" t="s">
        <v>32</v>
      </c>
      <c r="AX3776" s="15" t="s">
        <v>77</v>
      </c>
      <c r="AY3776" s="255" t="s">
        <v>209</v>
      </c>
    </row>
    <row r="3777" spans="2:51" s="13" customFormat="1">
      <c r="B3777" s="212"/>
      <c r="C3777" s="213"/>
      <c r="D3777" s="214" t="s">
        <v>555</v>
      </c>
      <c r="E3777" s="215" t="s">
        <v>1</v>
      </c>
      <c r="F3777" s="216" t="s">
        <v>1412</v>
      </c>
      <c r="G3777" s="213"/>
      <c r="H3777" s="217">
        <v>2.78</v>
      </c>
      <c r="I3777" s="218"/>
      <c r="J3777" s="213"/>
      <c r="K3777" s="213"/>
      <c r="L3777" s="219"/>
      <c r="M3777" s="220"/>
      <c r="N3777" s="221"/>
      <c r="O3777" s="221"/>
      <c r="P3777" s="221"/>
      <c r="Q3777" s="221"/>
      <c r="R3777" s="221"/>
      <c r="S3777" s="221"/>
      <c r="T3777" s="222"/>
      <c r="AT3777" s="223" t="s">
        <v>555</v>
      </c>
      <c r="AU3777" s="223" t="s">
        <v>87</v>
      </c>
      <c r="AV3777" s="13" t="s">
        <v>87</v>
      </c>
      <c r="AW3777" s="13" t="s">
        <v>32</v>
      </c>
      <c r="AX3777" s="13" t="s">
        <v>77</v>
      </c>
      <c r="AY3777" s="223" t="s">
        <v>209</v>
      </c>
    </row>
    <row r="3778" spans="2:51" s="15" customFormat="1">
      <c r="B3778" s="246"/>
      <c r="C3778" s="247"/>
      <c r="D3778" s="214" t="s">
        <v>555</v>
      </c>
      <c r="E3778" s="248" t="s">
        <v>1</v>
      </c>
      <c r="F3778" s="249" t="s">
        <v>3945</v>
      </c>
      <c r="G3778" s="247"/>
      <c r="H3778" s="248" t="s">
        <v>1</v>
      </c>
      <c r="I3778" s="250"/>
      <c r="J3778" s="247"/>
      <c r="K3778" s="247"/>
      <c r="L3778" s="251"/>
      <c r="M3778" s="252"/>
      <c r="N3778" s="253"/>
      <c r="O3778" s="253"/>
      <c r="P3778" s="253"/>
      <c r="Q3778" s="253"/>
      <c r="R3778" s="253"/>
      <c r="S3778" s="253"/>
      <c r="T3778" s="254"/>
      <c r="AT3778" s="255" t="s">
        <v>555</v>
      </c>
      <c r="AU3778" s="255" t="s">
        <v>87</v>
      </c>
      <c r="AV3778" s="15" t="s">
        <v>85</v>
      </c>
      <c r="AW3778" s="15" t="s">
        <v>32</v>
      </c>
      <c r="AX3778" s="15" t="s">
        <v>77</v>
      </c>
      <c r="AY3778" s="255" t="s">
        <v>209</v>
      </c>
    </row>
    <row r="3779" spans="2:51" s="13" customFormat="1">
      <c r="B3779" s="212"/>
      <c r="C3779" s="213"/>
      <c r="D3779" s="214" t="s">
        <v>555</v>
      </c>
      <c r="E3779" s="215" t="s">
        <v>1</v>
      </c>
      <c r="F3779" s="216" t="s">
        <v>1809</v>
      </c>
      <c r="G3779" s="213"/>
      <c r="H3779" s="217">
        <v>2.52</v>
      </c>
      <c r="I3779" s="218"/>
      <c r="J3779" s="213"/>
      <c r="K3779" s="213"/>
      <c r="L3779" s="219"/>
      <c r="M3779" s="220"/>
      <c r="N3779" s="221"/>
      <c r="O3779" s="221"/>
      <c r="P3779" s="221"/>
      <c r="Q3779" s="221"/>
      <c r="R3779" s="221"/>
      <c r="S3779" s="221"/>
      <c r="T3779" s="222"/>
      <c r="AT3779" s="223" t="s">
        <v>555</v>
      </c>
      <c r="AU3779" s="223" t="s">
        <v>87</v>
      </c>
      <c r="AV3779" s="13" t="s">
        <v>87</v>
      </c>
      <c r="AW3779" s="13" t="s">
        <v>32</v>
      </c>
      <c r="AX3779" s="13" t="s">
        <v>77</v>
      </c>
      <c r="AY3779" s="223" t="s">
        <v>209</v>
      </c>
    </row>
    <row r="3780" spans="2:51" s="15" customFormat="1">
      <c r="B3780" s="246"/>
      <c r="C3780" s="247"/>
      <c r="D3780" s="214" t="s">
        <v>555</v>
      </c>
      <c r="E3780" s="248" t="s">
        <v>1</v>
      </c>
      <c r="F3780" s="249" t="s">
        <v>3946</v>
      </c>
      <c r="G3780" s="247"/>
      <c r="H3780" s="248" t="s">
        <v>1</v>
      </c>
      <c r="I3780" s="250"/>
      <c r="J3780" s="247"/>
      <c r="K3780" s="247"/>
      <c r="L3780" s="251"/>
      <c r="M3780" s="252"/>
      <c r="N3780" s="253"/>
      <c r="O3780" s="253"/>
      <c r="P3780" s="253"/>
      <c r="Q3780" s="253"/>
      <c r="R3780" s="253"/>
      <c r="S3780" s="253"/>
      <c r="T3780" s="254"/>
      <c r="AT3780" s="255" t="s">
        <v>555</v>
      </c>
      <c r="AU3780" s="255" t="s">
        <v>87</v>
      </c>
      <c r="AV3780" s="15" t="s">
        <v>85</v>
      </c>
      <c r="AW3780" s="15" t="s">
        <v>32</v>
      </c>
      <c r="AX3780" s="15" t="s">
        <v>77</v>
      </c>
      <c r="AY3780" s="255" t="s">
        <v>209</v>
      </c>
    </row>
    <row r="3781" spans="2:51" s="13" customFormat="1">
      <c r="B3781" s="212"/>
      <c r="C3781" s="213"/>
      <c r="D3781" s="214" t="s">
        <v>555</v>
      </c>
      <c r="E3781" s="215" t="s">
        <v>1</v>
      </c>
      <c r="F3781" s="216" t="s">
        <v>2240</v>
      </c>
      <c r="G3781" s="213"/>
      <c r="H3781" s="217">
        <v>1.46</v>
      </c>
      <c r="I3781" s="218"/>
      <c r="J3781" s="213"/>
      <c r="K3781" s="213"/>
      <c r="L3781" s="219"/>
      <c r="M3781" s="220"/>
      <c r="N3781" s="221"/>
      <c r="O3781" s="221"/>
      <c r="P3781" s="221"/>
      <c r="Q3781" s="221"/>
      <c r="R3781" s="221"/>
      <c r="S3781" s="221"/>
      <c r="T3781" s="222"/>
      <c r="AT3781" s="223" t="s">
        <v>555</v>
      </c>
      <c r="AU3781" s="223" t="s">
        <v>87</v>
      </c>
      <c r="AV3781" s="13" t="s">
        <v>87</v>
      </c>
      <c r="AW3781" s="13" t="s">
        <v>32</v>
      </c>
      <c r="AX3781" s="13" t="s">
        <v>77</v>
      </c>
      <c r="AY3781" s="223" t="s">
        <v>209</v>
      </c>
    </row>
    <row r="3782" spans="2:51" s="13" customFormat="1">
      <c r="B3782" s="212"/>
      <c r="C3782" s="213"/>
      <c r="D3782" s="214" t="s">
        <v>555</v>
      </c>
      <c r="E3782" s="215" t="s">
        <v>1</v>
      </c>
      <c r="F3782" s="216" t="s">
        <v>3947</v>
      </c>
      <c r="G3782" s="213"/>
      <c r="H3782" s="217">
        <v>-1.9E-2</v>
      </c>
      <c r="I3782" s="218"/>
      <c r="J3782" s="213"/>
      <c r="K3782" s="213"/>
      <c r="L3782" s="219"/>
      <c r="M3782" s="220"/>
      <c r="N3782" s="221"/>
      <c r="O3782" s="221"/>
      <c r="P3782" s="221"/>
      <c r="Q3782" s="221"/>
      <c r="R3782" s="221"/>
      <c r="S3782" s="221"/>
      <c r="T3782" s="222"/>
      <c r="AT3782" s="223" t="s">
        <v>555</v>
      </c>
      <c r="AU3782" s="223" t="s">
        <v>87</v>
      </c>
      <c r="AV3782" s="13" t="s">
        <v>87</v>
      </c>
      <c r="AW3782" s="13" t="s">
        <v>32</v>
      </c>
      <c r="AX3782" s="13" t="s">
        <v>77</v>
      </c>
      <c r="AY3782" s="223" t="s">
        <v>209</v>
      </c>
    </row>
    <row r="3783" spans="2:51" s="13" customFormat="1">
      <c r="B3783" s="212"/>
      <c r="C3783" s="213"/>
      <c r="D3783" s="214" t="s">
        <v>555</v>
      </c>
      <c r="E3783" s="215" t="s">
        <v>1</v>
      </c>
      <c r="F3783" s="216" t="s">
        <v>1412</v>
      </c>
      <c r="G3783" s="213"/>
      <c r="H3783" s="217">
        <v>2.78</v>
      </c>
      <c r="I3783" s="218"/>
      <c r="J3783" s="213"/>
      <c r="K3783" s="213"/>
      <c r="L3783" s="219"/>
      <c r="M3783" s="220"/>
      <c r="N3783" s="221"/>
      <c r="O3783" s="221"/>
      <c r="P3783" s="221"/>
      <c r="Q3783" s="221"/>
      <c r="R3783" s="221"/>
      <c r="S3783" s="221"/>
      <c r="T3783" s="222"/>
      <c r="AT3783" s="223" t="s">
        <v>555</v>
      </c>
      <c r="AU3783" s="223" t="s">
        <v>87</v>
      </c>
      <c r="AV3783" s="13" t="s">
        <v>87</v>
      </c>
      <c r="AW3783" s="13" t="s">
        <v>32</v>
      </c>
      <c r="AX3783" s="13" t="s">
        <v>77</v>
      </c>
      <c r="AY3783" s="223" t="s">
        <v>209</v>
      </c>
    </row>
    <row r="3784" spans="2:51" s="15" customFormat="1">
      <c r="B3784" s="246"/>
      <c r="C3784" s="247"/>
      <c r="D3784" s="214" t="s">
        <v>555</v>
      </c>
      <c r="E3784" s="248" t="s">
        <v>1</v>
      </c>
      <c r="F3784" s="249" t="s">
        <v>3948</v>
      </c>
      <c r="G3784" s="247"/>
      <c r="H3784" s="248" t="s">
        <v>1</v>
      </c>
      <c r="I3784" s="250"/>
      <c r="J3784" s="247"/>
      <c r="K3784" s="247"/>
      <c r="L3784" s="251"/>
      <c r="M3784" s="252"/>
      <c r="N3784" s="253"/>
      <c r="O3784" s="253"/>
      <c r="P3784" s="253"/>
      <c r="Q3784" s="253"/>
      <c r="R3784" s="253"/>
      <c r="S3784" s="253"/>
      <c r="T3784" s="254"/>
      <c r="AT3784" s="255" t="s">
        <v>555</v>
      </c>
      <c r="AU3784" s="255" t="s">
        <v>87</v>
      </c>
      <c r="AV3784" s="15" t="s">
        <v>85</v>
      </c>
      <c r="AW3784" s="15" t="s">
        <v>32</v>
      </c>
      <c r="AX3784" s="15" t="s">
        <v>77</v>
      </c>
      <c r="AY3784" s="255" t="s">
        <v>209</v>
      </c>
    </row>
    <row r="3785" spans="2:51" s="13" customFormat="1">
      <c r="B3785" s="212"/>
      <c r="C3785" s="213"/>
      <c r="D3785" s="214" t="s">
        <v>555</v>
      </c>
      <c r="E3785" s="215" t="s">
        <v>1</v>
      </c>
      <c r="F3785" s="216" t="s">
        <v>1809</v>
      </c>
      <c r="G3785" s="213"/>
      <c r="H3785" s="217">
        <v>2.52</v>
      </c>
      <c r="I3785" s="218"/>
      <c r="J3785" s="213"/>
      <c r="K3785" s="213"/>
      <c r="L3785" s="219"/>
      <c r="M3785" s="220"/>
      <c r="N3785" s="221"/>
      <c r="O3785" s="221"/>
      <c r="P3785" s="221"/>
      <c r="Q3785" s="221"/>
      <c r="R3785" s="221"/>
      <c r="S3785" s="221"/>
      <c r="T3785" s="222"/>
      <c r="AT3785" s="223" t="s">
        <v>555</v>
      </c>
      <c r="AU3785" s="223" t="s">
        <v>87</v>
      </c>
      <c r="AV3785" s="13" t="s">
        <v>87</v>
      </c>
      <c r="AW3785" s="13" t="s">
        <v>32</v>
      </c>
      <c r="AX3785" s="13" t="s">
        <v>77</v>
      </c>
      <c r="AY3785" s="223" t="s">
        <v>209</v>
      </c>
    </row>
    <row r="3786" spans="2:51" s="15" customFormat="1">
      <c r="B3786" s="246"/>
      <c r="C3786" s="247"/>
      <c r="D3786" s="214" t="s">
        <v>555</v>
      </c>
      <c r="E3786" s="248" t="s">
        <v>1</v>
      </c>
      <c r="F3786" s="249" t="s">
        <v>3949</v>
      </c>
      <c r="G3786" s="247"/>
      <c r="H3786" s="248" t="s">
        <v>1</v>
      </c>
      <c r="I3786" s="250"/>
      <c r="J3786" s="247"/>
      <c r="K3786" s="247"/>
      <c r="L3786" s="251"/>
      <c r="M3786" s="252"/>
      <c r="N3786" s="253"/>
      <c r="O3786" s="253"/>
      <c r="P3786" s="253"/>
      <c r="Q3786" s="253"/>
      <c r="R3786" s="253"/>
      <c r="S3786" s="253"/>
      <c r="T3786" s="254"/>
      <c r="AT3786" s="255" t="s">
        <v>555</v>
      </c>
      <c r="AU3786" s="255" t="s">
        <v>87</v>
      </c>
      <c r="AV3786" s="15" t="s">
        <v>85</v>
      </c>
      <c r="AW3786" s="15" t="s">
        <v>32</v>
      </c>
      <c r="AX3786" s="15" t="s">
        <v>77</v>
      </c>
      <c r="AY3786" s="255" t="s">
        <v>209</v>
      </c>
    </row>
    <row r="3787" spans="2:51" s="13" customFormat="1">
      <c r="B3787" s="212"/>
      <c r="C3787" s="213"/>
      <c r="D3787" s="214" t="s">
        <v>555</v>
      </c>
      <c r="E3787" s="215" t="s">
        <v>1</v>
      </c>
      <c r="F3787" s="216" t="s">
        <v>2240</v>
      </c>
      <c r="G3787" s="213"/>
      <c r="H3787" s="217">
        <v>1.46</v>
      </c>
      <c r="I3787" s="218"/>
      <c r="J3787" s="213"/>
      <c r="K3787" s="213"/>
      <c r="L3787" s="219"/>
      <c r="M3787" s="220"/>
      <c r="N3787" s="221"/>
      <c r="O3787" s="221"/>
      <c r="P3787" s="221"/>
      <c r="Q3787" s="221"/>
      <c r="R3787" s="221"/>
      <c r="S3787" s="221"/>
      <c r="T3787" s="222"/>
      <c r="AT3787" s="223" t="s">
        <v>555</v>
      </c>
      <c r="AU3787" s="223" t="s">
        <v>87</v>
      </c>
      <c r="AV3787" s="13" t="s">
        <v>87</v>
      </c>
      <c r="AW3787" s="13" t="s">
        <v>32</v>
      </c>
      <c r="AX3787" s="13" t="s">
        <v>77</v>
      </c>
      <c r="AY3787" s="223" t="s">
        <v>209</v>
      </c>
    </row>
    <row r="3788" spans="2:51" s="15" customFormat="1">
      <c r="B3788" s="246"/>
      <c r="C3788" s="247"/>
      <c r="D3788" s="214" t="s">
        <v>555</v>
      </c>
      <c r="E3788" s="248" t="s">
        <v>1</v>
      </c>
      <c r="F3788" s="249" t="s">
        <v>3950</v>
      </c>
      <c r="G3788" s="247"/>
      <c r="H3788" s="248" t="s">
        <v>1</v>
      </c>
      <c r="I3788" s="250"/>
      <c r="J3788" s="247"/>
      <c r="K3788" s="247"/>
      <c r="L3788" s="251"/>
      <c r="M3788" s="252"/>
      <c r="N3788" s="253"/>
      <c r="O3788" s="253"/>
      <c r="P3788" s="253"/>
      <c r="Q3788" s="253"/>
      <c r="R3788" s="253"/>
      <c r="S3788" s="253"/>
      <c r="T3788" s="254"/>
      <c r="AT3788" s="255" t="s">
        <v>555</v>
      </c>
      <c r="AU3788" s="255" t="s">
        <v>87</v>
      </c>
      <c r="AV3788" s="15" t="s">
        <v>85</v>
      </c>
      <c r="AW3788" s="15" t="s">
        <v>32</v>
      </c>
      <c r="AX3788" s="15" t="s">
        <v>77</v>
      </c>
      <c r="AY3788" s="255" t="s">
        <v>209</v>
      </c>
    </row>
    <row r="3789" spans="2:51" s="13" customFormat="1">
      <c r="B3789" s="212"/>
      <c r="C3789" s="213"/>
      <c r="D3789" s="214" t="s">
        <v>555</v>
      </c>
      <c r="E3789" s="215" t="s">
        <v>1</v>
      </c>
      <c r="F3789" s="216" t="s">
        <v>1412</v>
      </c>
      <c r="G3789" s="213"/>
      <c r="H3789" s="217">
        <v>2.78</v>
      </c>
      <c r="I3789" s="218"/>
      <c r="J3789" s="213"/>
      <c r="K3789" s="213"/>
      <c r="L3789" s="219"/>
      <c r="M3789" s="220"/>
      <c r="N3789" s="221"/>
      <c r="O3789" s="221"/>
      <c r="P3789" s="221"/>
      <c r="Q3789" s="221"/>
      <c r="R3789" s="221"/>
      <c r="S3789" s="221"/>
      <c r="T3789" s="222"/>
      <c r="AT3789" s="223" t="s">
        <v>555</v>
      </c>
      <c r="AU3789" s="223" t="s">
        <v>87</v>
      </c>
      <c r="AV3789" s="13" t="s">
        <v>87</v>
      </c>
      <c r="AW3789" s="13" t="s">
        <v>32</v>
      </c>
      <c r="AX3789" s="13" t="s">
        <v>77</v>
      </c>
      <c r="AY3789" s="223" t="s">
        <v>209</v>
      </c>
    </row>
    <row r="3790" spans="2:51" s="15" customFormat="1">
      <c r="B3790" s="246"/>
      <c r="C3790" s="247"/>
      <c r="D3790" s="214" t="s">
        <v>555</v>
      </c>
      <c r="E3790" s="248" t="s">
        <v>1</v>
      </c>
      <c r="F3790" s="249" t="s">
        <v>3951</v>
      </c>
      <c r="G3790" s="247"/>
      <c r="H3790" s="248" t="s">
        <v>1</v>
      </c>
      <c r="I3790" s="250"/>
      <c r="J3790" s="247"/>
      <c r="K3790" s="247"/>
      <c r="L3790" s="251"/>
      <c r="M3790" s="252"/>
      <c r="N3790" s="253"/>
      <c r="O3790" s="253"/>
      <c r="P3790" s="253"/>
      <c r="Q3790" s="253"/>
      <c r="R3790" s="253"/>
      <c r="S3790" s="253"/>
      <c r="T3790" s="254"/>
      <c r="AT3790" s="255" t="s">
        <v>555</v>
      </c>
      <c r="AU3790" s="255" t="s">
        <v>87</v>
      </c>
      <c r="AV3790" s="15" t="s">
        <v>85</v>
      </c>
      <c r="AW3790" s="15" t="s">
        <v>32</v>
      </c>
      <c r="AX3790" s="15" t="s">
        <v>77</v>
      </c>
      <c r="AY3790" s="255" t="s">
        <v>209</v>
      </c>
    </row>
    <row r="3791" spans="2:51" s="13" customFormat="1">
      <c r="B3791" s="212"/>
      <c r="C3791" s="213"/>
      <c r="D3791" s="214" t="s">
        <v>555</v>
      </c>
      <c r="E3791" s="215" t="s">
        <v>1</v>
      </c>
      <c r="F3791" s="216" t="s">
        <v>1809</v>
      </c>
      <c r="G3791" s="213"/>
      <c r="H3791" s="217">
        <v>2.52</v>
      </c>
      <c r="I3791" s="218"/>
      <c r="J3791" s="213"/>
      <c r="K3791" s="213"/>
      <c r="L3791" s="219"/>
      <c r="M3791" s="220"/>
      <c r="N3791" s="221"/>
      <c r="O3791" s="221"/>
      <c r="P3791" s="221"/>
      <c r="Q3791" s="221"/>
      <c r="R3791" s="221"/>
      <c r="S3791" s="221"/>
      <c r="T3791" s="222"/>
      <c r="AT3791" s="223" t="s">
        <v>555</v>
      </c>
      <c r="AU3791" s="223" t="s">
        <v>87</v>
      </c>
      <c r="AV3791" s="13" t="s">
        <v>87</v>
      </c>
      <c r="AW3791" s="13" t="s">
        <v>32</v>
      </c>
      <c r="AX3791" s="13" t="s">
        <v>77</v>
      </c>
      <c r="AY3791" s="223" t="s">
        <v>209</v>
      </c>
    </row>
    <row r="3792" spans="2:51" s="15" customFormat="1">
      <c r="B3792" s="246"/>
      <c r="C3792" s="247"/>
      <c r="D3792" s="214" t="s">
        <v>555</v>
      </c>
      <c r="E3792" s="248" t="s">
        <v>1</v>
      </c>
      <c r="F3792" s="249" t="s">
        <v>3952</v>
      </c>
      <c r="G3792" s="247"/>
      <c r="H3792" s="248" t="s">
        <v>1</v>
      </c>
      <c r="I3792" s="250"/>
      <c r="J3792" s="247"/>
      <c r="K3792" s="247"/>
      <c r="L3792" s="251"/>
      <c r="M3792" s="252"/>
      <c r="N3792" s="253"/>
      <c r="O3792" s="253"/>
      <c r="P3792" s="253"/>
      <c r="Q3792" s="253"/>
      <c r="R3792" s="253"/>
      <c r="S3792" s="253"/>
      <c r="T3792" s="254"/>
      <c r="AT3792" s="255" t="s">
        <v>555</v>
      </c>
      <c r="AU3792" s="255" t="s">
        <v>87</v>
      </c>
      <c r="AV3792" s="15" t="s">
        <v>85</v>
      </c>
      <c r="AW3792" s="15" t="s">
        <v>32</v>
      </c>
      <c r="AX3792" s="15" t="s">
        <v>77</v>
      </c>
      <c r="AY3792" s="255" t="s">
        <v>209</v>
      </c>
    </row>
    <row r="3793" spans="2:51" s="13" customFormat="1">
      <c r="B3793" s="212"/>
      <c r="C3793" s="213"/>
      <c r="D3793" s="214" t="s">
        <v>555</v>
      </c>
      <c r="E3793" s="215" t="s">
        <v>1</v>
      </c>
      <c r="F3793" s="216" t="s">
        <v>2240</v>
      </c>
      <c r="G3793" s="213"/>
      <c r="H3793" s="217">
        <v>1.46</v>
      </c>
      <c r="I3793" s="218"/>
      <c r="J3793" s="213"/>
      <c r="K3793" s="213"/>
      <c r="L3793" s="219"/>
      <c r="M3793" s="220"/>
      <c r="N3793" s="221"/>
      <c r="O3793" s="221"/>
      <c r="P3793" s="221"/>
      <c r="Q3793" s="221"/>
      <c r="R3793" s="221"/>
      <c r="S3793" s="221"/>
      <c r="T3793" s="222"/>
      <c r="AT3793" s="223" t="s">
        <v>555</v>
      </c>
      <c r="AU3793" s="223" t="s">
        <v>87</v>
      </c>
      <c r="AV3793" s="13" t="s">
        <v>87</v>
      </c>
      <c r="AW3793" s="13" t="s">
        <v>32</v>
      </c>
      <c r="AX3793" s="13" t="s">
        <v>77</v>
      </c>
      <c r="AY3793" s="223" t="s">
        <v>209</v>
      </c>
    </row>
    <row r="3794" spans="2:51" s="15" customFormat="1">
      <c r="B3794" s="246"/>
      <c r="C3794" s="247"/>
      <c r="D3794" s="214" t="s">
        <v>555</v>
      </c>
      <c r="E3794" s="248" t="s">
        <v>1</v>
      </c>
      <c r="F3794" s="249" t="s">
        <v>3953</v>
      </c>
      <c r="G3794" s="247"/>
      <c r="H3794" s="248" t="s">
        <v>1</v>
      </c>
      <c r="I3794" s="250"/>
      <c r="J3794" s="247"/>
      <c r="K3794" s="247"/>
      <c r="L3794" s="251"/>
      <c r="M3794" s="252"/>
      <c r="N3794" s="253"/>
      <c r="O3794" s="253"/>
      <c r="P3794" s="253"/>
      <c r="Q3794" s="253"/>
      <c r="R3794" s="253"/>
      <c r="S3794" s="253"/>
      <c r="T3794" s="254"/>
      <c r="AT3794" s="255" t="s">
        <v>555</v>
      </c>
      <c r="AU3794" s="255" t="s">
        <v>87</v>
      </c>
      <c r="AV3794" s="15" t="s">
        <v>85</v>
      </c>
      <c r="AW3794" s="15" t="s">
        <v>32</v>
      </c>
      <c r="AX3794" s="15" t="s">
        <v>77</v>
      </c>
      <c r="AY3794" s="255" t="s">
        <v>209</v>
      </c>
    </row>
    <row r="3795" spans="2:51" s="13" customFormat="1">
      <c r="B3795" s="212"/>
      <c r="C3795" s="213"/>
      <c r="D3795" s="214" t="s">
        <v>555</v>
      </c>
      <c r="E3795" s="215" t="s">
        <v>1</v>
      </c>
      <c r="F3795" s="216" t="s">
        <v>1412</v>
      </c>
      <c r="G3795" s="213"/>
      <c r="H3795" s="217">
        <v>2.78</v>
      </c>
      <c r="I3795" s="218"/>
      <c r="J3795" s="213"/>
      <c r="K3795" s="213"/>
      <c r="L3795" s="219"/>
      <c r="M3795" s="220"/>
      <c r="N3795" s="221"/>
      <c r="O3795" s="221"/>
      <c r="P3795" s="221"/>
      <c r="Q3795" s="221"/>
      <c r="R3795" s="221"/>
      <c r="S3795" s="221"/>
      <c r="T3795" s="222"/>
      <c r="AT3795" s="223" t="s">
        <v>555</v>
      </c>
      <c r="AU3795" s="223" t="s">
        <v>87</v>
      </c>
      <c r="AV3795" s="13" t="s">
        <v>87</v>
      </c>
      <c r="AW3795" s="13" t="s">
        <v>32</v>
      </c>
      <c r="AX3795" s="13" t="s">
        <v>77</v>
      </c>
      <c r="AY3795" s="223" t="s">
        <v>209</v>
      </c>
    </row>
    <row r="3796" spans="2:51" s="15" customFormat="1">
      <c r="B3796" s="246"/>
      <c r="C3796" s="247"/>
      <c r="D3796" s="214" t="s">
        <v>555</v>
      </c>
      <c r="E3796" s="248" t="s">
        <v>1</v>
      </c>
      <c r="F3796" s="249" t="s">
        <v>3954</v>
      </c>
      <c r="G3796" s="247"/>
      <c r="H3796" s="248" t="s">
        <v>1</v>
      </c>
      <c r="I3796" s="250"/>
      <c r="J3796" s="247"/>
      <c r="K3796" s="247"/>
      <c r="L3796" s="251"/>
      <c r="M3796" s="252"/>
      <c r="N3796" s="253"/>
      <c r="O3796" s="253"/>
      <c r="P3796" s="253"/>
      <c r="Q3796" s="253"/>
      <c r="R3796" s="253"/>
      <c r="S3796" s="253"/>
      <c r="T3796" s="254"/>
      <c r="AT3796" s="255" t="s">
        <v>555</v>
      </c>
      <c r="AU3796" s="255" t="s">
        <v>87</v>
      </c>
      <c r="AV3796" s="15" t="s">
        <v>85</v>
      </c>
      <c r="AW3796" s="15" t="s">
        <v>32</v>
      </c>
      <c r="AX3796" s="15" t="s">
        <v>77</v>
      </c>
      <c r="AY3796" s="255" t="s">
        <v>209</v>
      </c>
    </row>
    <row r="3797" spans="2:51" s="13" customFormat="1">
      <c r="B3797" s="212"/>
      <c r="C3797" s="213"/>
      <c r="D3797" s="214" t="s">
        <v>555</v>
      </c>
      <c r="E3797" s="215" t="s">
        <v>1</v>
      </c>
      <c r="F3797" s="216" t="s">
        <v>1809</v>
      </c>
      <c r="G3797" s="213"/>
      <c r="H3797" s="217">
        <v>2.52</v>
      </c>
      <c r="I3797" s="218"/>
      <c r="J3797" s="213"/>
      <c r="K3797" s="213"/>
      <c r="L3797" s="219"/>
      <c r="M3797" s="220"/>
      <c r="N3797" s="221"/>
      <c r="O3797" s="221"/>
      <c r="P3797" s="221"/>
      <c r="Q3797" s="221"/>
      <c r="R3797" s="221"/>
      <c r="S3797" s="221"/>
      <c r="T3797" s="222"/>
      <c r="AT3797" s="223" t="s">
        <v>555</v>
      </c>
      <c r="AU3797" s="223" t="s">
        <v>87</v>
      </c>
      <c r="AV3797" s="13" t="s">
        <v>87</v>
      </c>
      <c r="AW3797" s="13" t="s">
        <v>32</v>
      </c>
      <c r="AX3797" s="13" t="s">
        <v>77</v>
      </c>
      <c r="AY3797" s="223" t="s">
        <v>209</v>
      </c>
    </row>
    <row r="3798" spans="2:51" s="15" customFormat="1">
      <c r="B3798" s="246"/>
      <c r="C3798" s="247"/>
      <c r="D3798" s="214" t="s">
        <v>555</v>
      </c>
      <c r="E3798" s="248" t="s">
        <v>1</v>
      </c>
      <c r="F3798" s="249" t="s">
        <v>3955</v>
      </c>
      <c r="G3798" s="247"/>
      <c r="H3798" s="248" t="s">
        <v>1</v>
      </c>
      <c r="I3798" s="250"/>
      <c r="J3798" s="247"/>
      <c r="K3798" s="247"/>
      <c r="L3798" s="251"/>
      <c r="M3798" s="252"/>
      <c r="N3798" s="253"/>
      <c r="O3798" s="253"/>
      <c r="P3798" s="253"/>
      <c r="Q3798" s="253"/>
      <c r="R3798" s="253"/>
      <c r="S3798" s="253"/>
      <c r="T3798" s="254"/>
      <c r="AT3798" s="255" t="s">
        <v>555</v>
      </c>
      <c r="AU3798" s="255" t="s">
        <v>87</v>
      </c>
      <c r="AV3798" s="15" t="s">
        <v>85</v>
      </c>
      <c r="AW3798" s="15" t="s">
        <v>32</v>
      </c>
      <c r="AX3798" s="15" t="s">
        <v>77</v>
      </c>
      <c r="AY3798" s="255" t="s">
        <v>209</v>
      </c>
    </row>
    <row r="3799" spans="2:51" s="13" customFormat="1">
      <c r="B3799" s="212"/>
      <c r="C3799" s="213"/>
      <c r="D3799" s="214" t="s">
        <v>555</v>
      </c>
      <c r="E3799" s="215" t="s">
        <v>1</v>
      </c>
      <c r="F3799" s="216" t="s">
        <v>2240</v>
      </c>
      <c r="G3799" s="213"/>
      <c r="H3799" s="217">
        <v>1.46</v>
      </c>
      <c r="I3799" s="218"/>
      <c r="J3799" s="213"/>
      <c r="K3799" s="213"/>
      <c r="L3799" s="219"/>
      <c r="M3799" s="220"/>
      <c r="N3799" s="221"/>
      <c r="O3799" s="221"/>
      <c r="P3799" s="221"/>
      <c r="Q3799" s="221"/>
      <c r="R3799" s="221"/>
      <c r="S3799" s="221"/>
      <c r="T3799" s="222"/>
      <c r="AT3799" s="223" t="s">
        <v>555</v>
      </c>
      <c r="AU3799" s="223" t="s">
        <v>87</v>
      </c>
      <c r="AV3799" s="13" t="s">
        <v>87</v>
      </c>
      <c r="AW3799" s="13" t="s">
        <v>32</v>
      </c>
      <c r="AX3799" s="13" t="s">
        <v>77</v>
      </c>
      <c r="AY3799" s="223" t="s">
        <v>209</v>
      </c>
    </row>
    <row r="3800" spans="2:51" s="15" customFormat="1">
      <c r="B3800" s="246"/>
      <c r="C3800" s="247"/>
      <c r="D3800" s="214" t="s">
        <v>555</v>
      </c>
      <c r="E3800" s="248" t="s">
        <v>1</v>
      </c>
      <c r="F3800" s="249" t="s">
        <v>3956</v>
      </c>
      <c r="G3800" s="247"/>
      <c r="H3800" s="248" t="s">
        <v>1</v>
      </c>
      <c r="I3800" s="250"/>
      <c r="J3800" s="247"/>
      <c r="K3800" s="247"/>
      <c r="L3800" s="251"/>
      <c r="M3800" s="252"/>
      <c r="N3800" s="253"/>
      <c r="O3800" s="253"/>
      <c r="P3800" s="253"/>
      <c r="Q3800" s="253"/>
      <c r="R3800" s="253"/>
      <c r="S3800" s="253"/>
      <c r="T3800" s="254"/>
      <c r="AT3800" s="255" t="s">
        <v>555</v>
      </c>
      <c r="AU3800" s="255" t="s">
        <v>87</v>
      </c>
      <c r="AV3800" s="15" t="s">
        <v>85</v>
      </c>
      <c r="AW3800" s="15" t="s">
        <v>32</v>
      </c>
      <c r="AX3800" s="15" t="s">
        <v>77</v>
      </c>
      <c r="AY3800" s="255" t="s">
        <v>209</v>
      </c>
    </row>
    <row r="3801" spans="2:51" s="13" customFormat="1">
      <c r="B3801" s="212"/>
      <c r="C3801" s="213"/>
      <c r="D3801" s="214" t="s">
        <v>555</v>
      </c>
      <c r="E3801" s="215" t="s">
        <v>1</v>
      </c>
      <c r="F3801" s="216" t="s">
        <v>1412</v>
      </c>
      <c r="G3801" s="213"/>
      <c r="H3801" s="217">
        <v>2.78</v>
      </c>
      <c r="I3801" s="218"/>
      <c r="J3801" s="213"/>
      <c r="K3801" s="213"/>
      <c r="L3801" s="219"/>
      <c r="M3801" s="220"/>
      <c r="N3801" s="221"/>
      <c r="O3801" s="221"/>
      <c r="P3801" s="221"/>
      <c r="Q3801" s="221"/>
      <c r="R3801" s="221"/>
      <c r="S3801" s="221"/>
      <c r="T3801" s="222"/>
      <c r="AT3801" s="223" t="s">
        <v>555</v>
      </c>
      <c r="AU3801" s="223" t="s">
        <v>87</v>
      </c>
      <c r="AV3801" s="13" t="s">
        <v>87</v>
      </c>
      <c r="AW3801" s="13" t="s">
        <v>32</v>
      </c>
      <c r="AX3801" s="13" t="s">
        <v>77</v>
      </c>
      <c r="AY3801" s="223" t="s">
        <v>209</v>
      </c>
    </row>
    <row r="3802" spans="2:51" s="15" customFormat="1">
      <c r="B3802" s="246"/>
      <c r="C3802" s="247"/>
      <c r="D3802" s="214" t="s">
        <v>555</v>
      </c>
      <c r="E3802" s="248" t="s">
        <v>1</v>
      </c>
      <c r="F3802" s="249" t="s">
        <v>3957</v>
      </c>
      <c r="G3802" s="247"/>
      <c r="H3802" s="248" t="s">
        <v>1</v>
      </c>
      <c r="I3802" s="250"/>
      <c r="J3802" s="247"/>
      <c r="K3802" s="247"/>
      <c r="L3802" s="251"/>
      <c r="M3802" s="252"/>
      <c r="N3802" s="253"/>
      <c r="O3802" s="253"/>
      <c r="P3802" s="253"/>
      <c r="Q3802" s="253"/>
      <c r="R3802" s="253"/>
      <c r="S3802" s="253"/>
      <c r="T3802" s="254"/>
      <c r="AT3802" s="255" t="s">
        <v>555</v>
      </c>
      <c r="AU3802" s="255" t="s">
        <v>87</v>
      </c>
      <c r="AV3802" s="15" t="s">
        <v>85</v>
      </c>
      <c r="AW3802" s="15" t="s">
        <v>32</v>
      </c>
      <c r="AX3802" s="15" t="s">
        <v>77</v>
      </c>
      <c r="AY3802" s="255" t="s">
        <v>209</v>
      </c>
    </row>
    <row r="3803" spans="2:51" s="13" customFormat="1">
      <c r="B3803" s="212"/>
      <c r="C3803" s="213"/>
      <c r="D3803" s="214" t="s">
        <v>555</v>
      </c>
      <c r="E3803" s="215" t="s">
        <v>1</v>
      </c>
      <c r="F3803" s="216" t="s">
        <v>1809</v>
      </c>
      <c r="G3803" s="213"/>
      <c r="H3803" s="217">
        <v>2.52</v>
      </c>
      <c r="I3803" s="218"/>
      <c r="J3803" s="213"/>
      <c r="K3803" s="213"/>
      <c r="L3803" s="219"/>
      <c r="M3803" s="220"/>
      <c r="N3803" s="221"/>
      <c r="O3803" s="221"/>
      <c r="P3803" s="221"/>
      <c r="Q3803" s="221"/>
      <c r="R3803" s="221"/>
      <c r="S3803" s="221"/>
      <c r="T3803" s="222"/>
      <c r="AT3803" s="223" t="s">
        <v>555</v>
      </c>
      <c r="AU3803" s="223" t="s">
        <v>87</v>
      </c>
      <c r="AV3803" s="13" t="s">
        <v>87</v>
      </c>
      <c r="AW3803" s="13" t="s">
        <v>32</v>
      </c>
      <c r="AX3803" s="13" t="s">
        <v>77</v>
      </c>
      <c r="AY3803" s="223" t="s">
        <v>209</v>
      </c>
    </row>
    <row r="3804" spans="2:51" s="15" customFormat="1">
      <c r="B3804" s="246"/>
      <c r="C3804" s="247"/>
      <c r="D3804" s="214" t="s">
        <v>555</v>
      </c>
      <c r="E3804" s="248" t="s">
        <v>1</v>
      </c>
      <c r="F3804" s="249" t="s">
        <v>3958</v>
      </c>
      <c r="G3804" s="247"/>
      <c r="H3804" s="248" t="s">
        <v>1</v>
      </c>
      <c r="I3804" s="250"/>
      <c r="J3804" s="247"/>
      <c r="K3804" s="247"/>
      <c r="L3804" s="251"/>
      <c r="M3804" s="252"/>
      <c r="N3804" s="253"/>
      <c r="O3804" s="253"/>
      <c r="P3804" s="253"/>
      <c r="Q3804" s="253"/>
      <c r="R3804" s="253"/>
      <c r="S3804" s="253"/>
      <c r="T3804" s="254"/>
      <c r="AT3804" s="255" t="s">
        <v>555</v>
      </c>
      <c r="AU3804" s="255" t="s">
        <v>87</v>
      </c>
      <c r="AV3804" s="15" t="s">
        <v>85</v>
      </c>
      <c r="AW3804" s="15" t="s">
        <v>32</v>
      </c>
      <c r="AX3804" s="15" t="s">
        <v>77</v>
      </c>
      <c r="AY3804" s="255" t="s">
        <v>209</v>
      </c>
    </row>
    <row r="3805" spans="2:51" s="13" customFormat="1">
      <c r="B3805" s="212"/>
      <c r="C3805" s="213"/>
      <c r="D3805" s="214" t="s">
        <v>555</v>
      </c>
      <c r="E3805" s="215" t="s">
        <v>1</v>
      </c>
      <c r="F3805" s="216" t="s">
        <v>2240</v>
      </c>
      <c r="G3805" s="213"/>
      <c r="H3805" s="217">
        <v>1.46</v>
      </c>
      <c r="I3805" s="218"/>
      <c r="J3805" s="213"/>
      <c r="K3805" s="213"/>
      <c r="L3805" s="219"/>
      <c r="M3805" s="220"/>
      <c r="N3805" s="221"/>
      <c r="O3805" s="221"/>
      <c r="P3805" s="221"/>
      <c r="Q3805" s="221"/>
      <c r="R3805" s="221"/>
      <c r="S3805" s="221"/>
      <c r="T3805" s="222"/>
      <c r="AT3805" s="223" t="s">
        <v>555</v>
      </c>
      <c r="AU3805" s="223" t="s">
        <v>87</v>
      </c>
      <c r="AV3805" s="13" t="s">
        <v>87</v>
      </c>
      <c r="AW3805" s="13" t="s">
        <v>32</v>
      </c>
      <c r="AX3805" s="13" t="s">
        <v>77</v>
      </c>
      <c r="AY3805" s="223" t="s">
        <v>209</v>
      </c>
    </row>
    <row r="3806" spans="2:51" s="15" customFormat="1">
      <c r="B3806" s="246"/>
      <c r="C3806" s="247"/>
      <c r="D3806" s="214" t="s">
        <v>555</v>
      </c>
      <c r="E3806" s="248" t="s">
        <v>1</v>
      </c>
      <c r="F3806" s="249" t="s">
        <v>3959</v>
      </c>
      <c r="G3806" s="247"/>
      <c r="H3806" s="248" t="s">
        <v>1</v>
      </c>
      <c r="I3806" s="250"/>
      <c r="J3806" s="247"/>
      <c r="K3806" s="247"/>
      <c r="L3806" s="251"/>
      <c r="M3806" s="252"/>
      <c r="N3806" s="253"/>
      <c r="O3806" s="253"/>
      <c r="P3806" s="253"/>
      <c r="Q3806" s="253"/>
      <c r="R3806" s="253"/>
      <c r="S3806" s="253"/>
      <c r="T3806" s="254"/>
      <c r="AT3806" s="255" t="s">
        <v>555</v>
      </c>
      <c r="AU3806" s="255" t="s">
        <v>87</v>
      </c>
      <c r="AV3806" s="15" t="s">
        <v>85</v>
      </c>
      <c r="AW3806" s="15" t="s">
        <v>32</v>
      </c>
      <c r="AX3806" s="15" t="s">
        <v>77</v>
      </c>
      <c r="AY3806" s="255" t="s">
        <v>209</v>
      </c>
    </row>
    <row r="3807" spans="2:51" s="13" customFormat="1">
      <c r="B3807" s="212"/>
      <c r="C3807" s="213"/>
      <c r="D3807" s="214" t="s">
        <v>555</v>
      </c>
      <c r="E3807" s="215" t="s">
        <v>1</v>
      </c>
      <c r="F3807" s="216" t="s">
        <v>1412</v>
      </c>
      <c r="G3807" s="213"/>
      <c r="H3807" s="217">
        <v>2.78</v>
      </c>
      <c r="I3807" s="218"/>
      <c r="J3807" s="213"/>
      <c r="K3807" s="213"/>
      <c r="L3807" s="219"/>
      <c r="M3807" s="220"/>
      <c r="N3807" s="221"/>
      <c r="O3807" s="221"/>
      <c r="P3807" s="221"/>
      <c r="Q3807" s="221"/>
      <c r="R3807" s="221"/>
      <c r="S3807" s="221"/>
      <c r="T3807" s="222"/>
      <c r="AT3807" s="223" t="s">
        <v>555</v>
      </c>
      <c r="AU3807" s="223" t="s">
        <v>87</v>
      </c>
      <c r="AV3807" s="13" t="s">
        <v>87</v>
      </c>
      <c r="AW3807" s="13" t="s">
        <v>32</v>
      </c>
      <c r="AX3807" s="13" t="s">
        <v>77</v>
      </c>
      <c r="AY3807" s="223" t="s">
        <v>209</v>
      </c>
    </row>
    <row r="3808" spans="2:51" s="15" customFormat="1">
      <c r="B3808" s="246"/>
      <c r="C3808" s="247"/>
      <c r="D3808" s="214" t="s">
        <v>555</v>
      </c>
      <c r="E3808" s="248" t="s">
        <v>1</v>
      </c>
      <c r="F3808" s="249" t="s">
        <v>3960</v>
      </c>
      <c r="G3808" s="247"/>
      <c r="H3808" s="248" t="s">
        <v>1</v>
      </c>
      <c r="I3808" s="250"/>
      <c r="J3808" s="247"/>
      <c r="K3808" s="247"/>
      <c r="L3808" s="251"/>
      <c r="M3808" s="252"/>
      <c r="N3808" s="253"/>
      <c r="O3808" s="253"/>
      <c r="P3808" s="253"/>
      <c r="Q3808" s="253"/>
      <c r="R3808" s="253"/>
      <c r="S3808" s="253"/>
      <c r="T3808" s="254"/>
      <c r="AT3808" s="255" t="s">
        <v>555</v>
      </c>
      <c r="AU3808" s="255" t="s">
        <v>87</v>
      </c>
      <c r="AV3808" s="15" t="s">
        <v>85</v>
      </c>
      <c r="AW3808" s="15" t="s">
        <v>32</v>
      </c>
      <c r="AX3808" s="15" t="s">
        <v>77</v>
      </c>
      <c r="AY3808" s="255" t="s">
        <v>209</v>
      </c>
    </row>
    <row r="3809" spans="2:51" s="13" customFormat="1">
      <c r="B3809" s="212"/>
      <c r="C3809" s="213"/>
      <c r="D3809" s="214" t="s">
        <v>555</v>
      </c>
      <c r="E3809" s="215" t="s">
        <v>1</v>
      </c>
      <c r="F3809" s="216" t="s">
        <v>1809</v>
      </c>
      <c r="G3809" s="213"/>
      <c r="H3809" s="217">
        <v>2.52</v>
      </c>
      <c r="I3809" s="218"/>
      <c r="J3809" s="213"/>
      <c r="K3809" s="213"/>
      <c r="L3809" s="219"/>
      <c r="M3809" s="220"/>
      <c r="N3809" s="221"/>
      <c r="O3809" s="221"/>
      <c r="P3809" s="221"/>
      <c r="Q3809" s="221"/>
      <c r="R3809" s="221"/>
      <c r="S3809" s="221"/>
      <c r="T3809" s="222"/>
      <c r="AT3809" s="223" t="s">
        <v>555</v>
      </c>
      <c r="AU3809" s="223" t="s">
        <v>87</v>
      </c>
      <c r="AV3809" s="13" t="s">
        <v>87</v>
      </c>
      <c r="AW3809" s="13" t="s">
        <v>32</v>
      </c>
      <c r="AX3809" s="13" t="s">
        <v>77</v>
      </c>
      <c r="AY3809" s="223" t="s">
        <v>209</v>
      </c>
    </row>
    <row r="3810" spans="2:51" s="15" customFormat="1">
      <c r="B3810" s="246"/>
      <c r="C3810" s="247"/>
      <c r="D3810" s="214" t="s">
        <v>555</v>
      </c>
      <c r="E3810" s="248" t="s">
        <v>1</v>
      </c>
      <c r="F3810" s="249" t="s">
        <v>3961</v>
      </c>
      <c r="G3810" s="247"/>
      <c r="H3810" s="248" t="s">
        <v>1</v>
      </c>
      <c r="I3810" s="250"/>
      <c r="J3810" s="247"/>
      <c r="K3810" s="247"/>
      <c r="L3810" s="251"/>
      <c r="M3810" s="252"/>
      <c r="N3810" s="253"/>
      <c r="O3810" s="253"/>
      <c r="P3810" s="253"/>
      <c r="Q3810" s="253"/>
      <c r="R3810" s="253"/>
      <c r="S3810" s="253"/>
      <c r="T3810" s="254"/>
      <c r="AT3810" s="255" t="s">
        <v>555</v>
      </c>
      <c r="AU3810" s="255" t="s">
        <v>87</v>
      </c>
      <c r="AV3810" s="15" t="s">
        <v>85</v>
      </c>
      <c r="AW3810" s="15" t="s">
        <v>32</v>
      </c>
      <c r="AX3810" s="15" t="s">
        <v>77</v>
      </c>
      <c r="AY3810" s="255" t="s">
        <v>209</v>
      </c>
    </row>
    <row r="3811" spans="2:51" s="13" customFormat="1">
      <c r="B3811" s="212"/>
      <c r="C3811" s="213"/>
      <c r="D3811" s="214" t="s">
        <v>555</v>
      </c>
      <c r="E3811" s="215" t="s">
        <v>1</v>
      </c>
      <c r="F3811" s="216" t="s">
        <v>2240</v>
      </c>
      <c r="G3811" s="213"/>
      <c r="H3811" s="217">
        <v>1.46</v>
      </c>
      <c r="I3811" s="218"/>
      <c r="J3811" s="213"/>
      <c r="K3811" s="213"/>
      <c r="L3811" s="219"/>
      <c r="M3811" s="220"/>
      <c r="N3811" s="221"/>
      <c r="O3811" s="221"/>
      <c r="P3811" s="221"/>
      <c r="Q3811" s="221"/>
      <c r="R3811" s="221"/>
      <c r="S3811" s="221"/>
      <c r="T3811" s="222"/>
      <c r="AT3811" s="223" t="s">
        <v>555</v>
      </c>
      <c r="AU3811" s="223" t="s">
        <v>87</v>
      </c>
      <c r="AV3811" s="13" t="s">
        <v>87</v>
      </c>
      <c r="AW3811" s="13" t="s">
        <v>32</v>
      </c>
      <c r="AX3811" s="13" t="s">
        <v>77</v>
      </c>
      <c r="AY3811" s="223" t="s">
        <v>209</v>
      </c>
    </row>
    <row r="3812" spans="2:51" s="15" customFormat="1">
      <c r="B3812" s="246"/>
      <c r="C3812" s="247"/>
      <c r="D3812" s="214" t="s">
        <v>555</v>
      </c>
      <c r="E3812" s="248" t="s">
        <v>1</v>
      </c>
      <c r="F3812" s="249" t="s">
        <v>3962</v>
      </c>
      <c r="G3812" s="247"/>
      <c r="H3812" s="248" t="s">
        <v>1</v>
      </c>
      <c r="I3812" s="250"/>
      <c r="J3812" s="247"/>
      <c r="K3812" s="247"/>
      <c r="L3812" s="251"/>
      <c r="M3812" s="252"/>
      <c r="N3812" s="253"/>
      <c r="O3812" s="253"/>
      <c r="P3812" s="253"/>
      <c r="Q3812" s="253"/>
      <c r="R3812" s="253"/>
      <c r="S3812" s="253"/>
      <c r="T3812" s="254"/>
      <c r="AT3812" s="255" t="s">
        <v>555</v>
      </c>
      <c r="AU3812" s="255" t="s">
        <v>87</v>
      </c>
      <c r="AV3812" s="15" t="s">
        <v>85</v>
      </c>
      <c r="AW3812" s="15" t="s">
        <v>32</v>
      </c>
      <c r="AX3812" s="15" t="s">
        <v>77</v>
      </c>
      <c r="AY3812" s="255" t="s">
        <v>209</v>
      </c>
    </row>
    <row r="3813" spans="2:51" s="13" customFormat="1">
      <c r="B3813" s="212"/>
      <c r="C3813" s="213"/>
      <c r="D3813" s="214" t="s">
        <v>555</v>
      </c>
      <c r="E3813" s="215" t="s">
        <v>1</v>
      </c>
      <c r="F3813" s="216" t="s">
        <v>3104</v>
      </c>
      <c r="G3813" s="213"/>
      <c r="H3813" s="217">
        <v>4.2300000000000004</v>
      </c>
      <c r="I3813" s="218"/>
      <c r="J3813" s="213"/>
      <c r="K3813" s="213"/>
      <c r="L3813" s="219"/>
      <c r="M3813" s="220"/>
      <c r="N3813" s="221"/>
      <c r="O3813" s="221"/>
      <c r="P3813" s="221"/>
      <c r="Q3813" s="221"/>
      <c r="R3813" s="221"/>
      <c r="S3813" s="221"/>
      <c r="T3813" s="222"/>
      <c r="AT3813" s="223" t="s">
        <v>555</v>
      </c>
      <c r="AU3813" s="223" t="s">
        <v>87</v>
      </c>
      <c r="AV3813" s="13" t="s">
        <v>87</v>
      </c>
      <c r="AW3813" s="13" t="s">
        <v>32</v>
      </c>
      <c r="AX3813" s="13" t="s">
        <v>77</v>
      </c>
      <c r="AY3813" s="223" t="s">
        <v>209</v>
      </c>
    </row>
    <row r="3814" spans="2:51" s="15" customFormat="1">
      <c r="B3814" s="246"/>
      <c r="C3814" s="247"/>
      <c r="D3814" s="214" t="s">
        <v>555</v>
      </c>
      <c r="E3814" s="248" t="s">
        <v>1</v>
      </c>
      <c r="F3814" s="249" t="s">
        <v>3963</v>
      </c>
      <c r="G3814" s="247"/>
      <c r="H3814" s="248" t="s">
        <v>1</v>
      </c>
      <c r="I3814" s="250"/>
      <c r="J3814" s="247"/>
      <c r="K3814" s="247"/>
      <c r="L3814" s="251"/>
      <c r="M3814" s="252"/>
      <c r="N3814" s="253"/>
      <c r="O3814" s="253"/>
      <c r="P3814" s="253"/>
      <c r="Q3814" s="253"/>
      <c r="R3814" s="253"/>
      <c r="S3814" s="253"/>
      <c r="T3814" s="254"/>
      <c r="AT3814" s="255" t="s">
        <v>555</v>
      </c>
      <c r="AU3814" s="255" t="s">
        <v>87</v>
      </c>
      <c r="AV3814" s="15" t="s">
        <v>85</v>
      </c>
      <c r="AW3814" s="15" t="s">
        <v>32</v>
      </c>
      <c r="AX3814" s="15" t="s">
        <v>77</v>
      </c>
      <c r="AY3814" s="255" t="s">
        <v>209</v>
      </c>
    </row>
    <row r="3815" spans="2:51" s="13" customFormat="1">
      <c r="B3815" s="212"/>
      <c r="C3815" s="213"/>
      <c r="D3815" s="214" t="s">
        <v>555</v>
      </c>
      <c r="E3815" s="215" t="s">
        <v>1</v>
      </c>
      <c r="F3815" s="216" t="s">
        <v>1842</v>
      </c>
      <c r="G3815" s="213"/>
      <c r="H3815" s="217">
        <v>4.26</v>
      </c>
      <c r="I3815" s="218"/>
      <c r="J3815" s="213"/>
      <c r="K3815" s="213"/>
      <c r="L3815" s="219"/>
      <c r="M3815" s="220"/>
      <c r="N3815" s="221"/>
      <c r="O3815" s="221"/>
      <c r="P3815" s="221"/>
      <c r="Q3815" s="221"/>
      <c r="R3815" s="221"/>
      <c r="S3815" s="221"/>
      <c r="T3815" s="222"/>
      <c r="AT3815" s="223" t="s">
        <v>555</v>
      </c>
      <c r="AU3815" s="223" t="s">
        <v>87</v>
      </c>
      <c r="AV3815" s="13" t="s">
        <v>87</v>
      </c>
      <c r="AW3815" s="13" t="s">
        <v>32</v>
      </c>
      <c r="AX3815" s="13" t="s">
        <v>77</v>
      </c>
      <c r="AY3815" s="223" t="s">
        <v>209</v>
      </c>
    </row>
    <row r="3816" spans="2:51" s="15" customFormat="1">
      <c r="B3816" s="246"/>
      <c r="C3816" s="247"/>
      <c r="D3816" s="214" t="s">
        <v>555</v>
      </c>
      <c r="E3816" s="248" t="s">
        <v>1</v>
      </c>
      <c r="F3816" s="249" t="s">
        <v>3964</v>
      </c>
      <c r="G3816" s="247"/>
      <c r="H3816" s="248" t="s">
        <v>1</v>
      </c>
      <c r="I3816" s="250"/>
      <c r="J3816" s="247"/>
      <c r="K3816" s="247"/>
      <c r="L3816" s="251"/>
      <c r="M3816" s="252"/>
      <c r="N3816" s="253"/>
      <c r="O3816" s="253"/>
      <c r="P3816" s="253"/>
      <c r="Q3816" s="253"/>
      <c r="R3816" s="253"/>
      <c r="S3816" s="253"/>
      <c r="T3816" s="254"/>
      <c r="AT3816" s="255" t="s">
        <v>555</v>
      </c>
      <c r="AU3816" s="255" t="s">
        <v>87</v>
      </c>
      <c r="AV3816" s="15" t="s">
        <v>85</v>
      </c>
      <c r="AW3816" s="15" t="s">
        <v>32</v>
      </c>
      <c r="AX3816" s="15" t="s">
        <v>77</v>
      </c>
      <c r="AY3816" s="255" t="s">
        <v>209</v>
      </c>
    </row>
    <row r="3817" spans="2:51" s="13" customFormat="1">
      <c r="B3817" s="212"/>
      <c r="C3817" s="213"/>
      <c r="D3817" s="214" t="s">
        <v>555</v>
      </c>
      <c r="E3817" s="215" t="s">
        <v>1</v>
      </c>
      <c r="F3817" s="216" t="s">
        <v>2406</v>
      </c>
      <c r="G3817" s="213"/>
      <c r="H3817" s="217">
        <v>5.9</v>
      </c>
      <c r="I3817" s="218"/>
      <c r="J3817" s="213"/>
      <c r="K3817" s="213"/>
      <c r="L3817" s="219"/>
      <c r="M3817" s="220"/>
      <c r="N3817" s="221"/>
      <c r="O3817" s="221"/>
      <c r="P3817" s="221"/>
      <c r="Q3817" s="221"/>
      <c r="R3817" s="221"/>
      <c r="S3817" s="221"/>
      <c r="T3817" s="222"/>
      <c r="AT3817" s="223" t="s">
        <v>555</v>
      </c>
      <c r="AU3817" s="223" t="s">
        <v>87</v>
      </c>
      <c r="AV3817" s="13" t="s">
        <v>87</v>
      </c>
      <c r="AW3817" s="13" t="s">
        <v>32</v>
      </c>
      <c r="AX3817" s="13" t="s">
        <v>77</v>
      </c>
      <c r="AY3817" s="223" t="s">
        <v>209</v>
      </c>
    </row>
    <row r="3818" spans="2:51" s="15" customFormat="1">
      <c r="B3818" s="246"/>
      <c r="C3818" s="247"/>
      <c r="D3818" s="214" t="s">
        <v>555</v>
      </c>
      <c r="E3818" s="248" t="s">
        <v>1</v>
      </c>
      <c r="F3818" s="249" t="s">
        <v>3965</v>
      </c>
      <c r="G3818" s="247"/>
      <c r="H3818" s="248" t="s">
        <v>1</v>
      </c>
      <c r="I3818" s="250"/>
      <c r="J3818" s="247"/>
      <c r="K3818" s="247"/>
      <c r="L3818" s="251"/>
      <c r="M3818" s="252"/>
      <c r="N3818" s="253"/>
      <c r="O3818" s="253"/>
      <c r="P3818" s="253"/>
      <c r="Q3818" s="253"/>
      <c r="R3818" s="253"/>
      <c r="S3818" s="253"/>
      <c r="T3818" s="254"/>
      <c r="AT3818" s="255" t="s">
        <v>555</v>
      </c>
      <c r="AU3818" s="255" t="s">
        <v>87</v>
      </c>
      <c r="AV3818" s="15" t="s">
        <v>85</v>
      </c>
      <c r="AW3818" s="15" t="s">
        <v>32</v>
      </c>
      <c r="AX3818" s="15" t="s">
        <v>77</v>
      </c>
      <c r="AY3818" s="255" t="s">
        <v>209</v>
      </c>
    </row>
    <row r="3819" spans="2:51" s="13" customFormat="1">
      <c r="B3819" s="212"/>
      <c r="C3819" s="213"/>
      <c r="D3819" s="214" t="s">
        <v>555</v>
      </c>
      <c r="E3819" s="215" t="s">
        <v>1</v>
      </c>
      <c r="F3819" s="216" t="s">
        <v>1590</v>
      </c>
      <c r="G3819" s="213"/>
      <c r="H3819" s="217">
        <v>5.84</v>
      </c>
      <c r="I3819" s="218"/>
      <c r="J3819" s="213"/>
      <c r="K3819" s="213"/>
      <c r="L3819" s="219"/>
      <c r="M3819" s="220"/>
      <c r="N3819" s="221"/>
      <c r="O3819" s="221"/>
      <c r="P3819" s="221"/>
      <c r="Q3819" s="221"/>
      <c r="R3819" s="221"/>
      <c r="S3819" s="221"/>
      <c r="T3819" s="222"/>
      <c r="AT3819" s="223" t="s">
        <v>555</v>
      </c>
      <c r="AU3819" s="223" t="s">
        <v>87</v>
      </c>
      <c r="AV3819" s="13" t="s">
        <v>87</v>
      </c>
      <c r="AW3819" s="13" t="s">
        <v>32</v>
      </c>
      <c r="AX3819" s="13" t="s">
        <v>77</v>
      </c>
      <c r="AY3819" s="223" t="s">
        <v>209</v>
      </c>
    </row>
    <row r="3820" spans="2:51" s="15" customFormat="1">
      <c r="B3820" s="246"/>
      <c r="C3820" s="247"/>
      <c r="D3820" s="214" t="s">
        <v>555</v>
      </c>
      <c r="E3820" s="248" t="s">
        <v>1</v>
      </c>
      <c r="F3820" s="249" t="s">
        <v>3966</v>
      </c>
      <c r="G3820" s="247"/>
      <c r="H3820" s="248" t="s">
        <v>1</v>
      </c>
      <c r="I3820" s="250"/>
      <c r="J3820" s="247"/>
      <c r="K3820" s="247"/>
      <c r="L3820" s="251"/>
      <c r="M3820" s="252"/>
      <c r="N3820" s="253"/>
      <c r="O3820" s="253"/>
      <c r="P3820" s="253"/>
      <c r="Q3820" s="253"/>
      <c r="R3820" s="253"/>
      <c r="S3820" s="253"/>
      <c r="T3820" s="254"/>
      <c r="AT3820" s="255" t="s">
        <v>555</v>
      </c>
      <c r="AU3820" s="255" t="s">
        <v>87</v>
      </c>
      <c r="AV3820" s="15" t="s">
        <v>85</v>
      </c>
      <c r="AW3820" s="15" t="s">
        <v>32</v>
      </c>
      <c r="AX3820" s="15" t="s">
        <v>77</v>
      </c>
      <c r="AY3820" s="255" t="s">
        <v>209</v>
      </c>
    </row>
    <row r="3821" spans="2:51" s="13" customFormat="1">
      <c r="B3821" s="212"/>
      <c r="C3821" s="213"/>
      <c r="D3821" s="214" t="s">
        <v>555</v>
      </c>
      <c r="E3821" s="215" t="s">
        <v>1</v>
      </c>
      <c r="F3821" s="216" t="s">
        <v>1590</v>
      </c>
      <c r="G3821" s="213"/>
      <c r="H3821" s="217">
        <v>5.84</v>
      </c>
      <c r="I3821" s="218"/>
      <c r="J3821" s="213"/>
      <c r="K3821" s="213"/>
      <c r="L3821" s="219"/>
      <c r="M3821" s="220"/>
      <c r="N3821" s="221"/>
      <c r="O3821" s="221"/>
      <c r="P3821" s="221"/>
      <c r="Q3821" s="221"/>
      <c r="R3821" s="221"/>
      <c r="S3821" s="221"/>
      <c r="T3821" s="222"/>
      <c r="AT3821" s="223" t="s">
        <v>555</v>
      </c>
      <c r="AU3821" s="223" t="s">
        <v>87</v>
      </c>
      <c r="AV3821" s="13" t="s">
        <v>87</v>
      </c>
      <c r="AW3821" s="13" t="s">
        <v>32</v>
      </c>
      <c r="AX3821" s="13" t="s">
        <v>77</v>
      </c>
      <c r="AY3821" s="223" t="s">
        <v>209</v>
      </c>
    </row>
    <row r="3822" spans="2:51" s="15" customFormat="1">
      <c r="B3822" s="246"/>
      <c r="C3822" s="247"/>
      <c r="D3822" s="214" t="s">
        <v>555</v>
      </c>
      <c r="E3822" s="248" t="s">
        <v>1</v>
      </c>
      <c r="F3822" s="249" t="s">
        <v>3967</v>
      </c>
      <c r="G3822" s="247"/>
      <c r="H3822" s="248" t="s">
        <v>1</v>
      </c>
      <c r="I3822" s="250"/>
      <c r="J3822" s="247"/>
      <c r="K3822" s="247"/>
      <c r="L3822" s="251"/>
      <c r="M3822" s="252"/>
      <c r="N3822" s="253"/>
      <c r="O3822" s="253"/>
      <c r="P3822" s="253"/>
      <c r="Q3822" s="253"/>
      <c r="R3822" s="253"/>
      <c r="S3822" s="253"/>
      <c r="T3822" s="254"/>
      <c r="AT3822" s="255" t="s">
        <v>555</v>
      </c>
      <c r="AU3822" s="255" t="s">
        <v>87</v>
      </c>
      <c r="AV3822" s="15" t="s">
        <v>85</v>
      </c>
      <c r="AW3822" s="15" t="s">
        <v>32</v>
      </c>
      <c r="AX3822" s="15" t="s">
        <v>77</v>
      </c>
      <c r="AY3822" s="255" t="s">
        <v>209</v>
      </c>
    </row>
    <row r="3823" spans="2:51" s="13" customFormat="1">
      <c r="B3823" s="212"/>
      <c r="C3823" s="213"/>
      <c r="D3823" s="214" t="s">
        <v>555</v>
      </c>
      <c r="E3823" s="215" t="s">
        <v>1</v>
      </c>
      <c r="F3823" s="216" t="s">
        <v>2415</v>
      </c>
      <c r="G3823" s="213"/>
      <c r="H3823" s="217">
        <v>9.32</v>
      </c>
      <c r="I3823" s="218"/>
      <c r="J3823" s="213"/>
      <c r="K3823" s="213"/>
      <c r="L3823" s="219"/>
      <c r="M3823" s="220"/>
      <c r="N3823" s="221"/>
      <c r="O3823" s="221"/>
      <c r="P3823" s="221"/>
      <c r="Q3823" s="221"/>
      <c r="R3823" s="221"/>
      <c r="S3823" s="221"/>
      <c r="T3823" s="222"/>
      <c r="AT3823" s="223" t="s">
        <v>555</v>
      </c>
      <c r="AU3823" s="223" t="s">
        <v>87</v>
      </c>
      <c r="AV3823" s="13" t="s">
        <v>87</v>
      </c>
      <c r="AW3823" s="13" t="s">
        <v>32</v>
      </c>
      <c r="AX3823" s="13" t="s">
        <v>77</v>
      </c>
      <c r="AY3823" s="223" t="s">
        <v>209</v>
      </c>
    </row>
    <row r="3824" spans="2:51" s="15" customFormat="1">
      <c r="B3824" s="246"/>
      <c r="C3824" s="247"/>
      <c r="D3824" s="214" t="s">
        <v>555</v>
      </c>
      <c r="E3824" s="248" t="s">
        <v>1</v>
      </c>
      <c r="F3824" s="249" t="s">
        <v>3968</v>
      </c>
      <c r="G3824" s="247"/>
      <c r="H3824" s="248" t="s">
        <v>1</v>
      </c>
      <c r="I3824" s="250"/>
      <c r="J3824" s="247"/>
      <c r="K3824" s="247"/>
      <c r="L3824" s="251"/>
      <c r="M3824" s="252"/>
      <c r="N3824" s="253"/>
      <c r="O3824" s="253"/>
      <c r="P3824" s="253"/>
      <c r="Q3824" s="253"/>
      <c r="R3824" s="253"/>
      <c r="S3824" s="253"/>
      <c r="T3824" s="254"/>
      <c r="AT3824" s="255" t="s">
        <v>555</v>
      </c>
      <c r="AU3824" s="255" t="s">
        <v>87</v>
      </c>
      <c r="AV3824" s="15" t="s">
        <v>85</v>
      </c>
      <c r="AW3824" s="15" t="s">
        <v>32</v>
      </c>
      <c r="AX3824" s="15" t="s">
        <v>77</v>
      </c>
      <c r="AY3824" s="255" t="s">
        <v>209</v>
      </c>
    </row>
    <row r="3825" spans="2:51" s="13" customFormat="1">
      <c r="B3825" s="212"/>
      <c r="C3825" s="213"/>
      <c r="D3825" s="214" t="s">
        <v>555</v>
      </c>
      <c r="E3825" s="215" t="s">
        <v>1</v>
      </c>
      <c r="F3825" s="216" t="s">
        <v>1800</v>
      </c>
      <c r="G3825" s="213"/>
      <c r="H3825" s="217">
        <v>7.68</v>
      </c>
      <c r="I3825" s="218"/>
      <c r="J3825" s="213"/>
      <c r="K3825" s="213"/>
      <c r="L3825" s="219"/>
      <c r="M3825" s="220"/>
      <c r="N3825" s="221"/>
      <c r="O3825" s="221"/>
      <c r="P3825" s="221"/>
      <c r="Q3825" s="221"/>
      <c r="R3825" s="221"/>
      <c r="S3825" s="221"/>
      <c r="T3825" s="222"/>
      <c r="AT3825" s="223" t="s">
        <v>555</v>
      </c>
      <c r="AU3825" s="223" t="s">
        <v>87</v>
      </c>
      <c r="AV3825" s="13" t="s">
        <v>87</v>
      </c>
      <c r="AW3825" s="13" t="s">
        <v>32</v>
      </c>
      <c r="AX3825" s="13" t="s">
        <v>77</v>
      </c>
      <c r="AY3825" s="223" t="s">
        <v>209</v>
      </c>
    </row>
    <row r="3826" spans="2:51" s="15" customFormat="1">
      <c r="B3826" s="246"/>
      <c r="C3826" s="247"/>
      <c r="D3826" s="214" t="s">
        <v>555</v>
      </c>
      <c r="E3826" s="248" t="s">
        <v>1</v>
      </c>
      <c r="F3826" s="249" t="s">
        <v>3969</v>
      </c>
      <c r="G3826" s="247"/>
      <c r="H3826" s="248" t="s">
        <v>1</v>
      </c>
      <c r="I3826" s="250"/>
      <c r="J3826" s="247"/>
      <c r="K3826" s="247"/>
      <c r="L3826" s="251"/>
      <c r="M3826" s="252"/>
      <c r="N3826" s="253"/>
      <c r="O3826" s="253"/>
      <c r="P3826" s="253"/>
      <c r="Q3826" s="253"/>
      <c r="R3826" s="253"/>
      <c r="S3826" s="253"/>
      <c r="T3826" s="254"/>
      <c r="AT3826" s="255" t="s">
        <v>555</v>
      </c>
      <c r="AU3826" s="255" t="s">
        <v>87</v>
      </c>
      <c r="AV3826" s="15" t="s">
        <v>85</v>
      </c>
      <c r="AW3826" s="15" t="s">
        <v>32</v>
      </c>
      <c r="AX3826" s="15" t="s">
        <v>77</v>
      </c>
      <c r="AY3826" s="255" t="s">
        <v>209</v>
      </c>
    </row>
    <row r="3827" spans="2:51" s="13" customFormat="1">
      <c r="B3827" s="212"/>
      <c r="C3827" s="213"/>
      <c r="D3827" s="214" t="s">
        <v>555</v>
      </c>
      <c r="E3827" s="215" t="s">
        <v>1</v>
      </c>
      <c r="F3827" s="216" t="s">
        <v>2426</v>
      </c>
      <c r="G3827" s="213"/>
      <c r="H3827" s="217">
        <v>3.47</v>
      </c>
      <c r="I3827" s="218"/>
      <c r="J3827" s="213"/>
      <c r="K3827" s="213"/>
      <c r="L3827" s="219"/>
      <c r="M3827" s="220"/>
      <c r="N3827" s="221"/>
      <c r="O3827" s="221"/>
      <c r="P3827" s="221"/>
      <c r="Q3827" s="221"/>
      <c r="R3827" s="221"/>
      <c r="S3827" s="221"/>
      <c r="T3827" s="222"/>
      <c r="AT3827" s="223" t="s">
        <v>555</v>
      </c>
      <c r="AU3827" s="223" t="s">
        <v>87</v>
      </c>
      <c r="AV3827" s="13" t="s">
        <v>87</v>
      </c>
      <c r="AW3827" s="13" t="s">
        <v>32</v>
      </c>
      <c r="AX3827" s="13" t="s">
        <v>77</v>
      </c>
      <c r="AY3827" s="223" t="s">
        <v>209</v>
      </c>
    </row>
    <row r="3828" spans="2:51" s="15" customFormat="1">
      <c r="B3828" s="246"/>
      <c r="C3828" s="247"/>
      <c r="D3828" s="214" t="s">
        <v>555</v>
      </c>
      <c r="E3828" s="248" t="s">
        <v>1</v>
      </c>
      <c r="F3828" s="249" t="s">
        <v>3970</v>
      </c>
      <c r="G3828" s="247"/>
      <c r="H3828" s="248" t="s">
        <v>1</v>
      </c>
      <c r="I3828" s="250"/>
      <c r="J3828" s="247"/>
      <c r="K3828" s="247"/>
      <c r="L3828" s="251"/>
      <c r="M3828" s="252"/>
      <c r="N3828" s="253"/>
      <c r="O3828" s="253"/>
      <c r="P3828" s="253"/>
      <c r="Q3828" s="253"/>
      <c r="R3828" s="253"/>
      <c r="S3828" s="253"/>
      <c r="T3828" s="254"/>
      <c r="AT3828" s="255" t="s">
        <v>555</v>
      </c>
      <c r="AU3828" s="255" t="s">
        <v>87</v>
      </c>
      <c r="AV3828" s="15" t="s">
        <v>85</v>
      </c>
      <c r="AW3828" s="15" t="s">
        <v>32</v>
      </c>
      <c r="AX3828" s="15" t="s">
        <v>77</v>
      </c>
      <c r="AY3828" s="255" t="s">
        <v>209</v>
      </c>
    </row>
    <row r="3829" spans="2:51" s="13" customFormat="1">
      <c r="B3829" s="212"/>
      <c r="C3829" s="213"/>
      <c r="D3829" s="214" t="s">
        <v>555</v>
      </c>
      <c r="E3829" s="215" t="s">
        <v>1</v>
      </c>
      <c r="F3829" s="216" t="s">
        <v>1620</v>
      </c>
      <c r="G3829" s="213"/>
      <c r="H3829" s="217">
        <v>0.99</v>
      </c>
      <c r="I3829" s="218"/>
      <c r="J3829" s="213"/>
      <c r="K3829" s="213"/>
      <c r="L3829" s="219"/>
      <c r="M3829" s="220"/>
      <c r="N3829" s="221"/>
      <c r="O3829" s="221"/>
      <c r="P3829" s="221"/>
      <c r="Q3829" s="221"/>
      <c r="R3829" s="221"/>
      <c r="S3829" s="221"/>
      <c r="T3829" s="222"/>
      <c r="AT3829" s="223" t="s">
        <v>555</v>
      </c>
      <c r="AU3829" s="223" t="s">
        <v>87</v>
      </c>
      <c r="AV3829" s="13" t="s">
        <v>87</v>
      </c>
      <c r="AW3829" s="13" t="s">
        <v>32</v>
      </c>
      <c r="AX3829" s="13" t="s">
        <v>77</v>
      </c>
      <c r="AY3829" s="223" t="s">
        <v>209</v>
      </c>
    </row>
    <row r="3830" spans="2:51" s="15" customFormat="1">
      <c r="B3830" s="246"/>
      <c r="C3830" s="247"/>
      <c r="D3830" s="214" t="s">
        <v>555</v>
      </c>
      <c r="E3830" s="248" t="s">
        <v>1</v>
      </c>
      <c r="F3830" s="249" t="s">
        <v>3971</v>
      </c>
      <c r="G3830" s="247"/>
      <c r="H3830" s="248" t="s">
        <v>1</v>
      </c>
      <c r="I3830" s="250"/>
      <c r="J3830" s="247"/>
      <c r="K3830" s="247"/>
      <c r="L3830" s="251"/>
      <c r="M3830" s="252"/>
      <c r="N3830" s="253"/>
      <c r="O3830" s="253"/>
      <c r="P3830" s="253"/>
      <c r="Q3830" s="253"/>
      <c r="R3830" s="253"/>
      <c r="S3830" s="253"/>
      <c r="T3830" s="254"/>
      <c r="AT3830" s="255" t="s">
        <v>555</v>
      </c>
      <c r="AU3830" s="255" t="s">
        <v>87</v>
      </c>
      <c r="AV3830" s="15" t="s">
        <v>85</v>
      </c>
      <c r="AW3830" s="15" t="s">
        <v>32</v>
      </c>
      <c r="AX3830" s="15" t="s">
        <v>77</v>
      </c>
      <c r="AY3830" s="255" t="s">
        <v>209</v>
      </c>
    </row>
    <row r="3831" spans="2:51" s="13" customFormat="1">
      <c r="B3831" s="212"/>
      <c r="C3831" s="213"/>
      <c r="D3831" s="214" t="s">
        <v>555</v>
      </c>
      <c r="E3831" s="215" t="s">
        <v>1</v>
      </c>
      <c r="F3831" s="216" t="s">
        <v>2349</v>
      </c>
      <c r="G3831" s="213"/>
      <c r="H3831" s="217">
        <v>3.58</v>
      </c>
      <c r="I3831" s="218"/>
      <c r="J3831" s="213"/>
      <c r="K3831" s="213"/>
      <c r="L3831" s="219"/>
      <c r="M3831" s="220"/>
      <c r="N3831" s="221"/>
      <c r="O3831" s="221"/>
      <c r="P3831" s="221"/>
      <c r="Q3831" s="221"/>
      <c r="R3831" s="221"/>
      <c r="S3831" s="221"/>
      <c r="T3831" s="222"/>
      <c r="AT3831" s="223" t="s">
        <v>555</v>
      </c>
      <c r="AU3831" s="223" t="s">
        <v>87</v>
      </c>
      <c r="AV3831" s="13" t="s">
        <v>87</v>
      </c>
      <c r="AW3831" s="13" t="s">
        <v>32</v>
      </c>
      <c r="AX3831" s="13" t="s">
        <v>77</v>
      </c>
      <c r="AY3831" s="223" t="s">
        <v>209</v>
      </c>
    </row>
    <row r="3832" spans="2:51" s="15" customFormat="1">
      <c r="B3832" s="246"/>
      <c r="C3832" s="247"/>
      <c r="D3832" s="214" t="s">
        <v>555</v>
      </c>
      <c r="E3832" s="248" t="s">
        <v>1</v>
      </c>
      <c r="F3832" s="249" t="s">
        <v>3972</v>
      </c>
      <c r="G3832" s="247"/>
      <c r="H3832" s="248" t="s">
        <v>1</v>
      </c>
      <c r="I3832" s="250"/>
      <c r="J3832" s="247"/>
      <c r="K3832" s="247"/>
      <c r="L3832" s="251"/>
      <c r="M3832" s="252"/>
      <c r="N3832" s="253"/>
      <c r="O3832" s="253"/>
      <c r="P3832" s="253"/>
      <c r="Q3832" s="253"/>
      <c r="R3832" s="253"/>
      <c r="S3832" s="253"/>
      <c r="T3832" s="254"/>
      <c r="AT3832" s="255" t="s">
        <v>555</v>
      </c>
      <c r="AU3832" s="255" t="s">
        <v>87</v>
      </c>
      <c r="AV3832" s="15" t="s">
        <v>85</v>
      </c>
      <c r="AW3832" s="15" t="s">
        <v>32</v>
      </c>
      <c r="AX3832" s="15" t="s">
        <v>77</v>
      </c>
      <c r="AY3832" s="255" t="s">
        <v>209</v>
      </c>
    </row>
    <row r="3833" spans="2:51" s="13" customFormat="1">
      <c r="B3833" s="212"/>
      <c r="C3833" s="213"/>
      <c r="D3833" s="214" t="s">
        <v>555</v>
      </c>
      <c r="E3833" s="215" t="s">
        <v>1</v>
      </c>
      <c r="F3833" s="216" t="s">
        <v>3973</v>
      </c>
      <c r="G3833" s="213"/>
      <c r="H3833" s="217">
        <v>6.21</v>
      </c>
      <c r="I3833" s="218"/>
      <c r="J3833" s="213"/>
      <c r="K3833" s="213"/>
      <c r="L3833" s="219"/>
      <c r="M3833" s="220"/>
      <c r="N3833" s="221"/>
      <c r="O3833" s="221"/>
      <c r="P3833" s="221"/>
      <c r="Q3833" s="221"/>
      <c r="R3833" s="221"/>
      <c r="S3833" s="221"/>
      <c r="T3833" s="222"/>
      <c r="AT3833" s="223" t="s">
        <v>555</v>
      </c>
      <c r="AU3833" s="223" t="s">
        <v>87</v>
      </c>
      <c r="AV3833" s="13" t="s">
        <v>87</v>
      </c>
      <c r="AW3833" s="13" t="s">
        <v>32</v>
      </c>
      <c r="AX3833" s="13" t="s">
        <v>77</v>
      </c>
      <c r="AY3833" s="223" t="s">
        <v>209</v>
      </c>
    </row>
    <row r="3834" spans="2:51" s="15" customFormat="1">
      <c r="B3834" s="246"/>
      <c r="C3834" s="247"/>
      <c r="D3834" s="214" t="s">
        <v>555</v>
      </c>
      <c r="E3834" s="248" t="s">
        <v>1</v>
      </c>
      <c r="F3834" s="249" t="s">
        <v>3974</v>
      </c>
      <c r="G3834" s="247"/>
      <c r="H3834" s="248" t="s">
        <v>1</v>
      </c>
      <c r="I3834" s="250"/>
      <c r="J3834" s="247"/>
      <c r="K3834" s="247"/>
      <c r="L3834" s="251"/>
      <c r="M3834" s="252"/>
      <c r="N3834" s="253"/>
      <c r="O3834" s="253"/>
      <c r="P3834" s="253"/>
      <c r="Q3834" s="253"/>
      <c r="R3834" s="253"/>
      <c r="S3834" s="253"/>
      <c r="T3834" s="254"/>
      <c r="AT3834" s="255" t="s">
        <v>555</v>
      </c>
      <c r="AU3834" s="255" t="s">
        <v>87</v>
      </c>
      <c r="AV3834" s="15" t="s">
        <v>85</v>
      </c>
      <c r="AW3834" s="15" t="s">
        <v>32</v>
      </c>
      <c r="AX3834" s="15" t="s">
        <v>77</v>
      </c>
      <c r="AY3834" s="255" t="s">
        <v>209</v>
      </c>
    </row>
    <row r="3835" spans="2:51" s="13" customFormat="1">
      <c r="B3835" s="212"/>
      <c r="C3835" s="213"/>
      <c r="D3835" s="214" t="s">
        <v>555</v>
      </c>
      <c r="E3835" s="215" t="s">
        <v>1</v>
      </c>
      <c r="F3835" s="216" t="s">
        <v>1734</v>
      </c>
      <c r="G3835" s="213"/>
      <c r="H3835" s="217">
        <v>3.73</v>
      </c>
      <c r="I3835" s="218"/>
      <c r="J3835" s="213"/>
      <c r="K3835" s="213"/>
      <c r="L3835" s="219"/>
      <c r="M3835" s="220"/>
      <c r="N3835" s="221"/>
      <c r="O3835" s="221"/>
      <c r="P3835" s="221"/>
      <c r="Q3835" s="221"/>
      <c r="R3835" s="221"/>
      <c r="S3835" s="221"/>
      <c r="T3835" s="222"/>
      <c r="AT3835" s="223" t="s">
        <v>555</v>
      </c>
      <c r="AU3835" s="223" t="s">
        <v>87</v>
      </c>
      <c r="AV3835" s="13" t="s">
        <v>87</v>
      </c>
      <c r="AW3835" s="13" t="s">
        <v>32</v>
      </c>
      <c r="AX3835" s="13" t="s">
        <v>77</v>
      </c>
      <c r="AY3835" s="223" t="s">
        <v>209</v>
      </c>
    </row>
    <row r="3836" spans="2:51" s="15" customFormat="1">
      <c r="B3836" s="246"/>
      <c r="C3836" s="247"/>
      <c r="D3836" s="214" t="s">
        <v>555</v>
      </c>
      <c r="E3836" s="248" t="s">
        <v>1</v>
      </c>
      <c r="F3836" s="249" t="s">
        <v>3975</v>
      </c>
      <c r="G3836" s="247"/>
      <c r="H3836" s="248" t="s">
        <v>1</v>
      </c>
      <c r="I3836" s="250"/>
      <c r="J3836" s="247"/>
      <c r="K3836" s="247"/>
      <c r="L3836" s="251"/>
      <c r="M3836" s="252"/>
      <c r="N3836" s="253"/>
      <c r="O3836" s="253"/>
      <c r="P3836" s="253"/>
      <c r="Q3836" s="253"/>
      <c r="R3836" s="253"/>
      <c r="S3836" s="253"/>
      <c r="T3836" s="254"/>
      <c r="AT3836" s="255" t="s">
        <v>555</v>
      </c>
      <c r="AU3836" s="255" t="s">
        <v>87</v>
      </c>
      <c r="AV3836" s="15" t="s">
        <v>85</v>
      </c>
      <c r="AW3836" s="15" t="s">
        <v>32</v>
      </c>
      <c r="AX3836" s="15" t="s">
        <v>77</v>
      </c>
      <c r="AY3836" s="255" t="s">
        <v>209</v>
      </c>
    </row>
    <row r="3837" spans="2:51" s="13" customFormat="1">
      <c r="B3837" s="212"/>
      <c r="C3837" s="213"/>
      <c r="D3837" s="214" t="s">
        <v>555</v>
      </c>
      <c r="E3837" s="215" t="s">
        <v>1</v>
      </c>
      <c r="F3837" s="216" t="s">
        <v>3976</v>
      </c>
      <c r="G3837" s="213"/>
      <c r="H3837" s="217">
        <v>1.04</v>
      </c>
      <c r="I3837" s="218"/>
      <c r="J3837" s="213"/>
      <c r="K3837" s="213"/>
      <c r="L3837" s="219"/>
      <c r="M3837" s="220"/>
      <c r="N3837" s="221"/>
      <c r="O3837" s="221"/>
      <c r="P3837" s="221"/>
      <c r="Q3837" s="221"/>
      <c r="R3837" s="221"/>
      <c r="S3837" s="221"/>
      <c r="T3837" s="222"/>
      <c r="AT3837" s="223" t="s">
        <v>555</v>
      </c>
      <c r="AU3837" s="223" t="s">
        <v>87</v>
      </c>
      <c r="AV3837" s="13" t="s">
        <v>87</v>
      </c>
      <c r="AW3837" s="13" t="s">
        <v>32</v>
      </c>
      <c r="AX3837" s="13" t="s">
        <v>77</v>
      </c>
      <c r="AY3837" s="223" t="s">
        <v>209</v>
      </c>
    </row>
    <row r="3838" spans="2:51" s="15" customFormat="1">
      <c r="B3838" s="246"/>
      <c r="C3838" s="247"/>
      <c r="D3838" s="214" t="s">
        <v>555</v>
      </c>
      <c r="E3838" s="248" t="s">
        <v>1</v>
      </c>
      <c r="F3838" s="249" t="s">
        <v>3977</v>
      </c>
      <c r="G3838" s="247"/>
      <c r="H3838" s="248" t="s">
        <v>1</v>
      </c>
      <c r="I3838" s="250"/>
      <c r="J3838" s="247"/>
      <c r="K3838" s="247"/>
      <c r="L3838" s="251"/>
      <c r="M3838" s="252"/>
      <c r="N3838" s="253"/>
      <c r="O3838" s="253"/>
      <c r="P3838" s="253"/>
      <c r="Q3838" s="253"/>
      <c r="R3838" s="253"/>
      <c r="S3838" s="253"/>
      <c r="T3838" s="254"/>
      <c r="AT3838" s="255" t="s">
        <v>555</v>
      </c>
      <c r="AU3838" s="255" t="s">
        <v>87</v>
      </c>
      <c r="AV3838" s="15" t="s">
        <v>85</v>
      </c>
      <c r="AW3838" s="15" t="s">
        <v>32</v>
      </c>
      <c r="AX3838" s="15" t="s">
        <v>77</v>
      </c>
      <c r="AY3838" s="255" t="s">
        <v>209</v>
      </c>
    </row>
    <row r="3839" spans="2:51" s="13" customFormat="1">
      <c r="B3839" s="212"/>
      <c r="C3839" s="213"/>
      <c r="D3839" s="214" t="s">
        <v>555</v>
      </c>
      <c r="E3839" s="215" t="s">
        <v>1</v>
      </c>
      <c r="F3839" s="216" t="s">
        <v>3353</v>
      </c>
      <c r="G3839" s="213"/>
      <c r="H3839" s="217">
        <v>3.79</v>
      </c>
      <c r="I3839" s="218"/>
      <c r="J3839" s="213"/>
      <c r="K3839" s="213"/>
      <c r="L3839" s="219"/>
      <c r="M3839" s="220"/>
      <c r="N3839" s="221"/>
      <c r="O3839" s="221"/>
      <c r="P3839" s="221"/>
      <c r="Q3839" s="221"/>
      <c r="R3839" s="221"/>
      <c r="S3839" s="221"/>
      <c r="T3839" s="222"/>
      <c r="AT3839" s="223" t="s">
        <v>555</v>
      </c>
      <c r="AU3839" s="223" t="s">
        <v>87</v>
      </c>
      <c r="AV3839" s="13" t="s">
        <v>87</v>
      </c>
      <c r="AW3839" s="13" t="s">
        <v>32</v>
      </c>
      <c r="AX3839" s="13" t="s">
        <v>77</v>
      </c>
      <c r="AY3839" s="223" t="s">
        <v>209</v>
      </c>
    </row>
    <row r="3840" spans="2:51" s="15" customFormat="1">
      <c r="B3840" s="246"/>
      <c r="C3840" s="247"/>
      <c r="D3840" s="214" t="s">
        <v>555</v>
      </c>
      <c r="E3840" s="248" t="s">
        <v>1</v>
      </c>
      <c r="F3840" s="249" t="s">
        <v>3978</v>
      </c>
      <c r="G3840" s="247"/>
      <c r="H3840" s="248" t="s">
        <v>1</v>
      </c>
      <c r="I3840" s="250"/>
      <c r="J3840" s="247"/>
      <c r="K3840" s="247"/>
      <c r="L3840" s="251"/>
      <c r="M3840" s="252"/>
      <c r="N3840" s="253"/>
      <c r="O3840" s="253"/>
      <c r="P3840" s="253"/>
      <c r="Q3840" s="253"/>
      <c r="R3840" s="253"/>
      <c r="S3840" s="253"/>
      <c r="T3840" s="254"/>
      <c r="AT3840" s="255" t="s">
        <v>555</v>
      </c>
      <c r="AU3840" s="255" t="s">
        <v>87</v>
      </c>
      <c r="AV3840" s="15" t="s">
        <v>85</v>
      </c>
      <c r="AW3840" s="15" t="s">
        <v>32</v>
      </c>
      <c r="AX3840" s="15" t="s">
        <v>77</v>
      </c>
      <c r="AY3840" s="255" t="s">
        <v>209</v>
      </c>
    </row>
    <row r="3841" spans="2:51" s="13" customFormat="1">
      <c r="B3841" s="212"/>
      <c r="C3841" s="213"/>
      <c r="D3841" s="214" t="s">
        <v>555</v>
      </c>
      <c r="E3841" s="215" t="s">
        <v>1</v>
      </c>
      <c r="F3841" s="216" t="s">
        <v>1736</v>
      </c>
      <c r="G3841" s="213"/>
      <c r="H3841" s="217">
        <v>1</v>
      </c>
      <c r="I3841" s="218"/>
      <c r="J3841" s="213"/>
      <c r="K3841" s="213"/>
      <c r="L3841" s="219"/>
      <c r="M3841" s="220"/>
      <c r="N3841" s="221"/>
      <c r="O3841" s="221"/>
      <c r="P3841" s="221"/>
      <c r="Q3841" s="221"/>
      <c r="R3841" s="221"/>
      <c r="S3841" s="221"/>
      <c r="T3841" s="222"/>
      <c r="AT3841" s="223" t="s">
        <v>555</v>
      </c>
      <c r="AU3841" s="223" t="s">
        <v>87</v>
      </c>
      <c r="AV3841" s="13" t="s">
        <v>87</v>
      </c>
      <c r="AW3841" s="13" t="s">
        <v>32</v>
      </c>
      <c r="AX3841" s="13" t="s">
        <v>77</v>
      </c>
      <c r="AY3841" s="223" t="s">
        <v>209</v>
      </c>
    </row>
    <row r="3842" spans="2:51" s="15" customFormat="1">
      <c r="B3842" s="246"/>
      <c r="C3842" s="247"/>
      <c r="D3842" s="214" t="s">
        <v>555</v>
      </c>
      <c r="E3842" s="248" t="s">
        <v>1</v>
      </c>
      <c r="F3842" s="249" t="s">
        <v>3979</v>
      </c>
      <c r="G3842" s="247"/>
      <c r="H3842" s="248" t="s">
        <v>1</v>
      </c>
      <c r="I3842" s="250"/>
      <c r="J3842" s="247"/>
      <c r="K3842" s="247"/>
      <c r="L3842" s="251"/>
      <c r="M3842" s="252"/>
      <c r="N3842" s="253"/>
      <c r="O3842" s="253"/>
      <c r="P3842" s="253"/>
      <c r="Q3842" s="253"/>
      <c r="R3842" s="253"/>
      <c r="S3842" s="253"/>
      <c r="T3842" s="254"/>
      <c r="AT3842" s="255" t="s">
        <v>555</v>
      </c>
      <c r="AU3842" s="255" t="s">
        <v>87</v>
      </c>
      <c r="AV3842" s="15" t="s">
        <v>85</v>
      </c>
      <c r="AW3842" s="15" t="s">
        <v>32</v>
      </c>
      <c r="AX3842" s="15" t="s">
        <v>77</v>
      </c>
      <c r="AY3842" s="255" t="s">
        <v>209</v>
      </c>
    </row>
    <row r="3843" spans="2:51" s="13" customFormat="1">
      <c r="B3843" s="212"/>
      <c r="C3843" s="213"/>
      <c r="D3843" s="214" t="s">
        <v>555</v>
      </c>
      <c r="E3843" s="215" t="s">
        <v>1</v>
      </c>
      <c r="F3843" s="216" t="s">
        <v>1736</v>
      </c>
      <c r="G3843" s="213"/>
      <c r="H3843" s="217">
        <v>1</v>
      </c>
      <c r="I3843" s="218"/>
      <c r="J3843" s="213"/>
      <c r="K3843" s="213"/>
      <c r="L3843" s="219"/>
      <c r="M3843" s="220"/>
      <c r="N3843" s="221"/>
      <c r="O3843" s="221"/>
      <c r="P3843" s="221"/>
      <c r="Q3843" s="221"/>
      <c r="R3843" s="221"/>
      <c r="S3843" s="221"/>
      <c r="T3843" s="222"/>
      <c r="AT3843" s="223" t="s">
        <v>555</v>
      </c>
      <c r="AU3843" s="223" t="s">
        <v>87</v>
      </c>
      <c r="AV3843" s="13" t="s">
        <v>87</v>
      </c>
      <c r="AW3843" s="13" t="s">
        <v>32</v>
      </c>
      <c r="AX3843" s="13" t="s">
        <v>77</v>
      </c>
      <c r="AY3843" s="223" t="s">
        <v>209</v>
      </c>
    </row>
    <row r="3844" spans="2:51" s="15" customFormat="1">
      <c r="B3844" s="246"/>
      <c r="C3844" s="247"/>
      <c r="D3844" s="214" t="s">
        <v>555</v>
      </c>
      <c r="E3844" s="248" t="s">
        <v>1</v>
      </c>
      <c r="F3844" s="249" t="s">
        <v>3980</v>
      </c>
      <c r="G3844" s="247"/>
      <c r="H3844" s="248" t="s">
        <v>1</v>
      </c>
      <c r="I3844" s="250"/>
      <c r="J3844" s="247"/>
      <c r="K3844" s="247"/>
      <c r="L3844" s="251"/>
      <c r="M3844" s="252"/>
      <c r="N3844" s="253"/>
      <c r="O3844" s="253"/>
      <c r="P3844" s="253"/>
      <c r="Q3844" s="253"/>
      <c r="R3844" s="253"/>
      <c r="S3844" s="253"/>
      <c r="T3844" s="254"/>
      <c r="AT3844" s="255" t="s">
        <v>555</v>
      </c>
      <c r="AU3844" s="255" t="s">
        <v>87</v>
      </c>
      <c r="AV3844" s="15" t="s">
        <v>85</v>
      </c>
      <c r="AW3844" s="15" t="s">
        <v>32</v>
      </c>
      <c r="AX3844" s="15" t="s">
        <v>77</v>
      </c>
      <c r="AY3844" s="255" t="s">
        <v>209</v>
      </c>
    </row>
    <row r="3845" spans="2:51" s="13" customFormat="1">
      <c r="B3845" s="212"/>
      <c r="C3845" s="213"/>
      <c r="D3845" s="214" t="s">
        <v>555</v>
      </c>
      <c r="E3845" s="215" t="s">
        <v>1</v>
      </c>
      <c r="F3845" s="216" t="s">
        <v>3981</v>
      </c>
      <c r="G3845" s="213"/>
      <c r="H3845" s="217">
        <v>2.17</v>
      </c>
      <c r="I3845" s="218"/>
      <c r="J3845" s="213"/>
      <c r="K3845" s="213"/>
      <c r="L3845" s="219"/>
      <c r="M3845" s="220"/>
      <c r="N3845" s="221"/>
      <c r="O3845" s="221"/>
      <c r="P3845" s="221"/>
      <c r="Q3845" s="221"/>
      <c r="R3845" s="221"/>
      <c r="S3845" s="221"/>
      <c r="T3845" s="222"/>
      <c r="AT3845" s="223" t="s">
        <v>555</v>
      </c>
      <c r="AU3845" s="223" t="s">
        <v>87</v>
      </c>
      <c r="AV3845" s="13" t="s">
        <v>87</v>
      </c>
      <c r="AW3845" s="13" t="s">
        <v>32</v>
      </c>
      <c r="AX3845" s="13" t="s">
        <v>77</v>
      </c>
      <c r="AY3845" s="223" t="s">
        <v>209</v>
      </c>
    </row>
    <row r="3846" spans="2:51" s="15" customFormat="1">
      <c r="B3846" s="246"/>
      <c r="C3846" s="247"/>
      <c r="D3846" s="214" t="s">
        <v>555</v>
      </c>
      <c r="E3846" s="248" t="s">
        <v>1</v>
      </c>
      <c r="F3846" s="249" t="s">
        <v>3982</v>
      </c>
      <c r="G3846" s="247"/>
      <c r="H3846" s="248" t="s">
        <v>1</v>
      </c>
      <c r="I3846" s="250"/>
      <c r="J3846" s="247"/>
      <c r="K3846" s="247"/>
      <c r="L3846" s="251"/>
      <c r="M3846" s="252"/>
      <c r="N3846" s="253"/>
      <c r="O3846" s="253"/>
      <c r="P3846" s="253"/>
      <c r="Q3846" s="253"/>
      <c r="R3846" s="253"/>
      <c r="S3846" s="253"/>
      <c r="T3846" s="254"/>
      <c r="AT3846" s="255" t="s">
        <v>555</v>
      </c>
      <c r="AU3846" s="255" t="s">
        <v>87</v>
      </c>
      <c r="AV3846" s="15" t="s">
        <v>85</v>
      </c>
      <c r="AW3846" s="15" t="s">
        <v>32</v>
      </c>
      <c r="AX3846" s="15" t="s">
        <v>77</v>
      </c>
      <c r="AY3846" s="255" t="s">
        <v>209</v>
      </c>
    </row>
    <row r="3847" spans="2:51" s="13" customFormat="1">
      <c r="B3847" s="212"/>
      <c r="C3847" s="213"/>
      <c r="D3847" s="214" t="s">
        <v>555</v>
      </c>
      <c r="E3847" s="215" t="s">
        <v>1</v>
      </c>
      <c r="F3847" s="216" t="s">
        <v>3983</v>
      </c>
      <c r="G3847" s="213"/>
      <c r="H3847" s="217">
        <v>1.1499999999999999</v>
      </c>
      <c r="I3847" s="218"/>
      <c r="J3847" s="213"/>
      <c r="K3847" s="213"/>
      <c r="L3847" s="219"/>
      <c r="M3847" s="220"/>
      <c r="N3847" s="221"/>
      <c r="O3847" s="221"/>
      <c r="P3847" s="221"/>
      <c r="Q3847" s="221"/>
      <c r="R3847" s="221"/>
      <c r="S3847" s="221"/>
      <c r="T3847" s="222"/>
      <c r="AT3847" s="223" t="s">
        <v>555</v>
      </c>
      <c r="AU3847" s="223" t="s">
        <v>87</v>
      </c>
      <c r="AV3847" s="13" t="s">
        <v>87</v>
      </c>
      <c r="AW3847" s="13" t="s">
        <v>32</v>
      </c>
      <c r="AX3847" s="13" t="s">
        <v>77</v>
      </c>
      <c r="AY3847" s="223" t="s">
        <v>209</v>
      </c>
    </row>
    <row r="3848" spans="2:51" s="15" customFormat="1">
      <c r="B3848" s="246"/>
      <c r="C3848" s="247"/>
      <c r="D3848" s="214" t="s">
        <v>555</v>
      </c>
      <c r="E3848" s="248" t="s">
        <v>1</v>
      </c>
      <c r="F3848" s="249" t="s">
        <v>3984</v>
      </c>
      <c r="G3848" s="247"/>
      <c r="H3848" s="248" t="s">
        <v>1</v>
      </c>
      <c r="I3848" s="250"/>
      <c r="J3848" s="247"/>
      <c r="K3848" s="247"/>
      <c r="L3848" s="251"/>
      <c r="M3848" s="252"/>
      <c r="N3848" s="253"/>
      <c r="O3848" s="253"/>
      <c r="P3848" s="253"/>
      <c r="Q3848" s="253"/>
      <c r="R3848" s="253"/>
      <c r="S3848" s="253"/>
      <c r="T3848" s="254"/>
      <c r="AT3848" s="255" t="s">
        <v>555</v>
      </c>
      <c r="AU3848" s="255" t="s">
        <v>87</v>
      </c>
      <c r="AV3848" s="15" t="s">
        <v>85</v>
      </c>
      <c r="AW3848" s="15" t="s">
        <v>32</v>
      </c>
      <c r="AX3848" s="15" t="s">
        <v>77</v>
      </c>
      <c r="AY3848" s="255" t="s">
        <v>209</v>
      </c>
    </row>
    <row r="3849" spans="2:51" s="13" customFormat="1">
      <c r="B3849" s="212"/>
      <c r="C3849" s="213"/>
      <c r="D3849" s="214" t="s">
        <v>555</v>
      </c>
      <c r="E3849" s="215" t="s">
        <v>1</v>
      </c>
      <c r="F3849" s="216" t="s">
        <v>2324</v>
      </c>
      <c r="G3849" s="213"/>
      <c r="H3849" s="217">
        <v>15.55</v>
      </c>
      <c r="I3849" s="218"/>
      <c r="J3849" s="213"/>
      <c r="K3849" s="213"/>
      <c r="L3849" s="219"/>
      <c r="M3849" s="220"/>
      <c r="N3849" s="221"/>
      <c r="O3849" s="221"/>
      <c r="P3849" s="221"/>
      <c r="Q3849" s="221"/>
      <c r="R3849" s="221"/>
      <c r="S3849" s="221"/>
      <c r="T3849" s="222"/>
      <c r="AT3849" s="223" t="s">
        <v>555</v>
      </c>
      <c r="AU3849" s="223" t="s">
        <v>87</v>
      </c>
      <c r="AV3849" s="13" t="s">
        <v>87</v>
      </c>
      <c r="AW3849" s="13" t="s">
        <v>32</v>
      </c>
      <c r="AX3849" s="13" t="s">
        <v>77</v>
      </c>
      <c r="AY3849" s="223" t="s">
        <v>209</v>
      </c>
    </row>
    <row r="3850" spans="2:51" s="15" customFormat="1">
      <c r="B3850" s="246"/>
      <c r="C3850" s="247"/>
      <c r="D3850" s="214" t="s">
        <v>555</v>
      </c>
      <c r="E3850" s="248" t="s">
        <v>1</v>
      </c>
      <c r="F3850" s="249" t="s">
        <v>3985</v>
      </c>
      <c r="G3850" s="247"/>
      <c r="H3850" s="248" t="s">
        <v>1</v>
      </c>
      <c r="I3850" s="250"/>
      <c r="J3850" s="247"/>
      <c r="K3850" s="247"/>
      <c r="L3850" s="251"/>
      <c r="M3850" s="252"/>
      <c r="N3850" s="253"/>
      <c r="O3850" s="253"/>
      <c r="P3850" s="253"/>
      <c r="Q3850" s="253"/>
      <c r="R3850" s="253"/>
      <c r="S3850" s="253"/>
      <c r="T3850" s="254"/>
      <c r="AT3850" s="255" t="s">
        <v>555</v>
      </c>
      <c r="AU3850" s="255" t="s">
        <v>87</v>
      </c>
      <c r="AV3850" s="15" t="s">
        <v>85</v>
      </c>
      <c r="AW3850" s="15" t="s">
        <v>32</v>
      </c>
      <c r="AX3850" s="15" t="s">
        <v>77</v>
      </c>
      <c r="AY3850" s="255" t="s">
        <v>209</v>
      </c>
    </row>
    <row r="3851" spans="2:51" s="13" customFormat="1">
      <c r="B3851" s="212"/>
      <c r="C3851" s="213"/>
      <c r="D3851" s="214" t="s">
        <v>555</v>
      </c>
      <c r="E3851" s="215" t="s">
        <v>1</v>
      </c>
      <c r="F3851" s="216" t="s">
        <v>2332</v>
      </c>
      <c r="G3851" s="213"/>
      <c r="H3851" s="217">
        <v>6.95</v>
      </c>
      <c r="I3851" s="218"/>
      <c r="J3851" s="213"/>
      <c r="K3851" s="213"/>
      <c r="L3851" s="219"/>
      <c r="M3851" s="220"/>
      <c r="N3851" s="221"/>
      <c r="O3851" s="221"/>
      <c r="P3851" s="221"/>
      <c r="Q3851" s="221"/>
      <c r="R3851" s="221"/>
      <c r="S3851" s="221"/>
      <c r="T3851" s="222"/>
      <c r="AT3851" s="223" t="s">
        <v>555</v>
      </c>
      <c r="AU3851" s="223" t="s">
        <v>87</v>
      </c>
      <c r="AV3851" s="13" t="s">
        <v>87</v>
      </c>
      <c r="AW3851" s="13" t="s">
        <v>32</v>
      </c>
      <c r="AX3851" s="13" t="s">
        <v>77</v>
      </c>
      <c r="AY3851" s="223" t="s">
        <v>209</v>
      </c>
    </row>
    <row r="3852" spans="2:51" s="15" customFormat="1">
      <c r="B3852" s="246"/>
      <c r="C3852" s="247"/>
      <c r="D3852" s="214" t="s">
        <v>555</v>
      </c>
      <c r="E3852" s="248" t="s">
        <v>1</v>
      </c>
      <c r="F3852" s="249" t="s">
        <v>3986</v>
      </c>
      <c r="G3852" s="247"/>
      <c r="H3852" s="248" t="s">
        <v>1</v>
      </c>
      <c r="I3852" s="250"/>
      <c r="J3852" s="247"/>
      <c r="K3852" s="247"/>
      <c r="L3852" s="251"/>
      <c r="M3852" s="252"/>
      <c r="N3852" s="253"/>
      <c r="O3852" s="253"/>
      <c r="P3852" s="253"/>
      <c r="Q3852" s="253"/>
      <c r="R3852" s="253"/>
      <c r="S3852" s="253"/>
      <c r="T3852" s="254"/>
      <c r="AT3852" s="255" t="s">
        <v>555</v>
      </c>
      <c r="AU3852" s="255" t="s">
        <v>87</v>
      </c>
      <c r="AV3852" s="15" t="s">
        <v>85</v>
      </c>
      <c r="AW3852" s="15" t="s">
        <v>32</v>
      </c>
      <c r="AX3852" s="15" t="s">
        <v>77</v>
      </c>
      <c r="AY3852" s="255" t="s">
        <v>209</v>
      </c>
    </row>
    <row r="3853" spans="2:51" s="13" customFormat="1">
      <c r="B3853" s="212"/>
      <c r="C3853" s="213"/>
      <c r="D3853" s="214" t="s">
        <v>555</v>
      </c>
      <c r="E3853" s="215" t="s">
        <v>1</v>
      </c>
      <c r="F3853" s="216" t="s">
        <v>2307</v>
      </c>
      <c r="G3853" s="213"/>
      <c r="H3853" s="217">
        <v>6.67</v>
      </c>
      <c r="I3853" s="218"/>
      <c r="J3853" s="213"/>
      <c r="K3853" s="213"/>
      <c r="L3853" s="219"/>
      <c r="M3853" s="220"/>
      <c r="N3853" s="221"/>
      <c r="O3853" s="221"/>
      <c r="P3853" s="221"/>
      <c r="Q3853" s="221"/>
      <c r="R3853" s="221"/>
      <c r="S3853" s="221"/>
      <c r="T3853" s="222"/>
      <c r="AT3853" s="223" t="s">
        <v>555</v>
      </c>
      <c r="AU3853" s="223" t="s">
        <v>87</v>
      </c>
      <c r="AV3853" s="13" t="s">
        <v>87</v>
      </c>
      <c r="AW3853" s="13" t="s">
        <v>32</v>
      </c>
      <c r="AX3853" s="13" t="s">
        <v>77</v>
      </c>
      <c r="AY3853" s="223" t="s">
        <v>209</v>
      </c>
    </row>
    <row r="3854" spans="2:51" s="15" customFormat="1">
      <c r="B3854" s="246"/>
      <c r="C3854" s="247"/>
      <c r="D3854" s="214" t="s">
        <v>555</v>
      </c>
      <c r="E3854" s="248" t="s">
        <v>1</v>
      </c>
      <c r="F3854" s="249" t="s">
        <v>3987</v>
      </c>
      <c r="G3854" s="247"/>
      <c r="H3854" s="248" t="s">
        <v>1</v>
      </c>
      <c r="I3854" s="250"/>
      <c r="J3854" s="247"/>
      <c r="K3854" s="247"/>
      <c r="L3854" s="251"/>
      <c r="M3854" s="252"/>
      <c r="N3854" s="253"/>
      <c r="O3854" s="253"/>
      <c r="P3854" s="253"/>
      <c r="Q3854" s="253"/>
      <c r="R3854" s="253"/>
      <c r="S3854" s="253"/>
      <c r="T3854" s="254"/>
      <c r="AT3854" s="255" t="s">
        <v>555</v>
      </c>
      <c r="AU3854" s="255" t="s">
        <v>87</v>
      </c>
      <c r="AV3854" s="15" t="s">
        <v>85</v>
      </c>
      <c r="AW3854" s="15" t="s">
        <v>32</v>
      </c>
      <c r="AX3854" s="15" t="s">
        <v>77</v>
      </c>
      <c r="AY3854" s="255" t="s">
        <v>209</v>
      </c>
    </row>
    <row r="3855" spans="2:51" s="13" customFormat="1">
      <c r="B3855" s="212"/>
      <c r="C3855" s="213"/>
      <c r="D3855" s="214" t="s">
        <v>555</v>
      </c>
      <c r="E3855" s="215" t="s">
        <v>1</v>
      </c>
      <c r="F3855" s="216" t="s">
        <v>2277</v>
      </c>
      <c r="G3855" s="213"/>
      <c r="H3855" s="217">
        <v>5.66</v>
      </c>
      <c r="I3855" s="218"/>
      <c r="J3855" s="213"/>
      <c r="K3855" s="213"/>
      <c r="L3855" s="219"/>
      <c r="M3855" s="220"/>
      <c r="N3855" s="221"/>
      <c r="O3855" s="221"/>
      <c r="P3855" s="221"/>
      <c r="Q3855" s="221"/>
      <c r="R3855" s="221"/>
      <c r="S3855" s="221"/>
      <c r="T3855" s="222"/>
      <c r="AT3855" s="223" t="s">
        <v>555</v>
      </c>
      <c r="AU3855" s="223" t="s">
        <v>87</v>
      </c>
      <c r="AV3855" s="13" t="s">
        <v>87</v>
      </c>
      <c r="AW3855" s="13" t="s">
        <v>32</v>
      </c>
      <c r="AX3855" s="13" t="s">
        <v>77</v>
      </c>
      <c r="AY3855" s="223" t="s">
        <v>209</v>
      </c>
    </row>
    <row r="3856" spans="2:51" s="15" customFormat="1">
      <c r="B3856" s="246"/>
      <c r="C3856" s="247"/>
      <c r="D3856" s="214" t="s">
        <v>555</v>
      </c>
      <c r="E3856" s="248" t="s">
        <v>1</v>
      </c>
      <c r="F3856" s="249" t="s">
        <v>3988</v>
      </c>
      <c r="G3856" s="247"/>
      <c r="H3856" s="248" t="s">
        <v>1</v>
      </c>
      <c r="I3856" s="250"/>
      <c r="J3856" s="247"/>
      <c r="K3856" s="247"/>
      <c r="L3856" s="251"/>
      <c r="M3856" s="252"/>
      <c r="N3856" s="253"/>
      <c r="O3856" s="253"/>
      <c r="P3856" s="253"/>
      <c r="Q3856" s="253"/>
      <c r="R3856" s="253"/>
      <c r="S3856" s="253"/>
      <c r="T3856" s="254"/>
      <c r="AT3856" s="255" t="s">
        <v>555</v>
      </c>
      <c r="AU3856" s="255" t="s">
        <v>87</v>
      </c>
      <c r="AV3856" s="15" t="s">
        <v>85</v>
      </c>
      <c r="AW3856" s="15" t="s">
        <v>32</v>
      </c>
      <c r="AX3856" s="15" t="s">
        <v>77</v>
      </c>
      <c r="AY3856" s="255" t="s">
        <v>209</v>
      </c>
    </row>
    <row r="3857" spans="2:51" s="13" customFormat="1">
      <c r="B3857" s="212"/>
      <c r="C3857" s="213"/>
      <c r="D3857" s="214" t="s">
        <v>555</v>
      </c>
      <c r="E3857" s="215" t="s">
        <v>1</v>
      </c>
      <c r="F3857" s="216" t="s">
        <v>3976</v>
      </c>
      <c r="G3857" s="213"/>
      <c r="H3857" s="217">
        <v>1.04</v>
      </c>
      <c r="I3857" s="218"/>
      <c r="J3857" s="213"/>
      <c r="K3857" s="213"/>
      <c r="L3857" s="219"/>
      <c r="M3857" s="220"/>
      <c r="N3857" s="221"/>
      <c r="O3857" s="221"/>
      <c r="P3857" s="221"/>
      <c r="Q3857" s="221"/>
      <c r="R3857" s="221"/>
      <c r="S3857" s="221"/>
      <c r="T3857" s="222"/>
      <c r="AT3857" s="223" t="s">
        <v>555</v>
      </c>
      <c r="AU3857" s="223" t="s">
        <v>87</v>
      </c>
      <c r="AV3857" s="13" t="s">
        <v>87</v>
      </c>
      <c r="AW3857" s="13" t="s">
        <v>32</v>
      </c>
      <c r="AX3857" s="13" t="s">
        <v>77</v>
      </c>
      <c r="AY3857" s="223" t="s">
        <v>209</v>
      </c>
    </row>
    <row r="3858" spans="2:51" s="15" customFormat="1">
      <c r="B3858" s="246"/>
      <c r="C3858" s="247"/>
      <c r="D3858" s="214" t="s">
        <v>555</v>
      </c>
      <c r="E3858" s="248" t="s">
        <v>1</v>
      </c>
      <c r="F3858" s="249" t="s">
        <v>3989</v>
      </c>
      <c r="G3858" s="247"/>
      <c r="H3858" s="248" t="s">
        <v>1</v>
      </c>
      <c r="I3858" s="250"/>
      <c r="J3858" s="247"/>
      <c r="K3858" s="247"/>
      <c r="L3858" s="251"/>
      <c r="M3858" s="252"/>
      <c r="N3858" s="253"/>
      <c r="O3858" s="253"/>
      <c r="P3858" s="253"/>
      <c r="Q3858" s="253"/>
      <c r="R3858" s="253"/>
      <c r="S3858" s="253"/>
      <c r="T3858" s="254"/>
      <c r="AT3858" s="255" t="s">
        <v>555</v>
      </c>
      <c r="AU3858" s="255" t="s">
        <v>87</v>
      </c>
      <c r="AV3858" s="15" t="s">
        <v>85</v>
      </c>
      <c r="AW3858" s="15" t="s">
        <v>32</v>
      </c>
      <c r="AX3858" s="15" t="s">
        <v>77</v>
      </c>
      <c r="AY3858" s="255" t="s">
        <v>209</v>
      </c>
    </row>
    <row r="3859" spans="2:51" s="13" customFormat="1">
      <c r="B3859" s="212"/>
      <c r="C3859" s="213"/>
      <c r="D3859" s="214" t="s">
        <v>555</v>
      </c>
      <c r="E3859" s="215" t="s">
        <v>1</v>
      </c>
      <c r="F3859" s="216" t="s">
        <v>1726</v>
      </c>
      <c r="G3859" s="213"/>
      <c r="H3859" s="217">
        <v>11.86</v>
      </c>
      <c r="I3859" s="218"/>
      <c r="J3859" s="213"/>
      <c r="K3859" s="213"/>
      <c r="L3859" s="219"/>
      <c r="M3859" s="220"/>
      <c r="N3859" s="221"/>
      <c r="O3859" s="221"/>
      <c r="P3859" s="221"/>
      <c r="Q3859" s="221"/>
      <c r="R3859" s="221"/>
      <c r="S3859" s="221"/>
      <c r="T3859" s="222"/>
      <c r="AT3859" s="223" t="s">
        <v>555</v>
      </c>
      <c r="AU3859" s="223" t="s">
        <v>87</v>
      </c>
      <c r="AV3859" s="13" t="s">
        <v>87</v>
      </c>
      <c r="AW3859" s="13" t="s">
        <v>32</v>
      </c>
      <c r="AX3859" s="13" t="s">
        <v>77</v>
      </c>
      <c r="AY3859" s="223" t="s">
        <v>209</v>
      </c>
    </row>
    <row r="3860" spans="2:51" s="15" customFormat="1">
      <c r="B3860" s="246"/>
      <c r="C3860" s="247"/>
      <c r="D3860" s="214" t="s">
        <v>555</v>
      </c>
      <c r="E3860" s="248" t="s">
        <v>1</v>
      </c>
      <c r="F3860" s="249" t="s">
        <v>3990</v>
      </c>
      <c r="G3860" s="247"/>
      <c r="H3860" s="248" t="s">
        <v>1</v>
      </c>
      <c r="I3860" s="250"/>
      <c r="J3860" s="247"/>
      <c r="K3860" s="247"/>
      <c r="L3860" s="251"/>
      <c r="M3860" s="252"/>
      <c r="N3860" s="253"/>
      <c r="O3860" s="253"/>
      <c r="P3860" s="253"/>
      <c r="Q3860" s="253"/>
      <c r="R3860" s="253"/>
      <c r="S3860" s="253"/>
      <c r="T3860" s="254"/>
      <c r="AT3860" s="255" t="s">
        <v>555</v>
      </c>
      <c r="AU3860" s="255" t="s">
        <v>87</v>
      </c>
      <c r="AV3860" s="15" t="s">
        <v>85</v>
      </c>
      <c r="AW3860" s="15" t="s">
        <v>32</v>
      </c>
      <c r="AX3860" s="15" t="s">
        <v>77</v>
      </c>
      <c r="AY3860" s="255" t="s">
        <v>209</v>
      </c>
    </row>
    <row r="3861" spans="2:51" s="13" customFormat="1">
      <c r="B3861" s="212"/>
      <c r="C3861" s="213"/>
      <c r="D3861" s="214" t="s">
        <v>555</v>
      </c>
      <c r="E3861" s="215" t="s">
        <v>1</v>
      </c>
      <c r="F3861" s="216" t="s">
        <v>2312</v>
      </c>
      <c r="G3861" s="213"/>
      <c r="H3861" s="217">
        <v>6.74</v>
      </c>
      <c r="I3861" s="218"/>
      <c r="J3861" s="213"/>
      <c r="K3861" s="213"/>
      <c r="L3861" s="219"/>
      <c r="M3861" s="220"/>
      <c r="N3861" s="221"/>
      <c r="O3861" s="221"/>
      <c r="P3861" s="221"/>
      <c r="Q3861" s="221"/>
      <c r="R3861" s="221"/>
      <c r="S3861" s="221"/>
      <c r="T3861" s="222"/>
      <c r="AT3861" s="223" t="s">
        <v>555</v>
      </c>
      <c r="AU3861" s="223" t="s">
        <v>87</v>
      </c>
      <c r="AV3861" s="13" t="s">
        <v>87</v>
      </c>
      <c r="AW3861" s="13" t="s">
        <v>32</v>
      </c>
      <c r="AX3861" s="13" t="s">
        <v>77</v>
      </c>
      <c r="AY3861" s="223" t="s">
        <v>209</v>
      </c>
    </row>
    <row r="3862" spans="2:51" s="15" customFormat="1">
      <c r="B3862" s="246"/>
      <c r="C3862" s="247"/>
      <c r="D3862" s="214" t="s">
        <v>555</v>
      </c>
      <c r="E3862" s="248" t="s">
        <v>1</v>
      </c>
      <c r="F3862" s="249" t="s">
        <v>3991</v>
      </c>
      <c r="G3862" s="247"/>
      <c r="H3862" s="248" t="s">
        <v>1</v>
      </c>
      <c r="I3862" s="250"/>
      <c r="J3862" s="247"/>
      <c r="K3862" s="247"/>
      <c r="L3862" s="251"/>
      <c r="M3862" s="252"/>
      <c r="N3862" s="253"/>
      <c r="O3862" s="253"/>
      <c r="P3862" s="253"/>
      <c r="Q3862" s="253"/>
      <c r="R3862" s="253"/>
      <c r="S3862" s="253"/>
      <c r="T3862" s="254"/>
      <c r="AT3862" s="255" t="s">
        <v>555</v>
      </c>
      <c r="AU3862" s="255" t="s">
        <v>87</v>
      </c>
      <c r="AV3862" s="15" t="s">
        <v>85</v>
      </c>
      <c r="AW3862" s="15" t="s">
        <v>32</v>
      </c>
      <c r="AX3862" s="15" t="s">
        <v>77</v>
      </c>
      <c r="AY3862" s="255" t="s">
        <v>209</v>
      </c>
    </row>
    <row r="3863" spans="2:51" s="13" customFormat="1">
      <c r="B3863" s="212"/>
      <c r="C3863" s="213"/>
      <c r="D3863" s="214" t="s">
        <v>555</v>
      </c>
      <c r="E3863" s="215" t="s">
        <v>1</v>
      </c>
      <c r="F3863" s="216" t="s">
        <v>2277</v>
      </c>
      <c r="G3863" s="213"/>
      <c r="H3863" s="217">
        <v>5.66</v>
      </c>
      <c r="I3863" s="218"/>
      <c r="J3863" s="213"/>
      <c r="K3863" s="213"/>
      <c r="L3863" s="219"/>
      <c r="M3863" s="220"/>
      <c r="N3863" s="221"/>
      <c r="O3863" s="221"/>
      <c r="P3863" s="221"/>
      <c r="Q3863" s="221"/>
      <c r="R3863" s="221"/>
      <c r="S3863" s="221"/>
      <c r="T3863" s="222"/>
      <c r="AT3863" s="223" t="s">
        <v>555</v>
      </c>
      <c r="AU3863" s="223" t="s">
        <v>87</v>
      </c>
      <c r="AV3863" s="13" t="s">
        <v>87</v>
      </c>
      <c r="AW3863" s="13" t="s">
        <v>32</v>
      </c>
      <c r="AX3863" s="13" t="s">
        <v>77</v>
      </c>
      <c r="AY3863" s="223" t="s">
        <v>209</v>
      </c>
    </row>
    <row r="3864" spans="2:51" s="15" customFormat="1">
      <c r="B3864" s="246"/>
      <c r="C3864" s="247"/>
      <c r="D3864" s="214" t="s">
        <v>555</v>
      </c>
      <c r="E3864" s="248" t="s">
        <v>1</v>
      </c>
      <c r="F3864" s="249" t="s">
        <v>3992</v>
      </c>
      <c r="G3864" s="247"/>
      <c r="H3864" s="248" t="s">
        <v>1</v>
      </c>
      <c r="I3864" s="250"/>
      <c r="J3864" s="247"/>
      <c r="K3864" s="247"/>
      <c r="L3864" s="251"/>
      <c r="M3864" s="252"/>
      <c r="N3864" s="253"/>
      <c r="O3864" s="253"/>
      <c r="P3864" s="253"/>
      <c r="Q3864" s="253"/>
      <c r="R3864" s="253"/>
      <c r="S3864" s="253"/>
      <c r="T3864" s="254"/>
      <c r="AT3864" s="255" t="s">
        <v>555</v>
      </c>
      <c r="AU3864" s="255" t="s">
        <v>87</v>
      </c>
      <c r="AV3864" s="15" t="s">
        <v>85</v>
      </c>
      <c r="AW3864" s="15" t="s">
        <v>32</v>
      </c>
      <c r="AX3864" s="15" t="s">
        <v>77</v>
      </c>
      <c r="AY3864" s="255" t="s">
        <v>209</v>
      </c>
    </row>
    <row r="3865" spans="2:51" s="13" customFormat="1">
      <c r="B3865" s="212"/>
      <c r="C3865" s="213"/>
      <c r="D3865" s="214" t="s">
        <v>555</v>
      </c>
      <c r="E3865" s="215" t="s">
        <v>1</v>
      </c>
      <c r="F3865" s="216" t="s">
        <v>1822</v>
      </c>
      <c r="G3865" s="213"/>
      <c r="H3865" s="217">
        <v>2.41</v>
      </c>
      <c r="I3865" s="218"/>
      <c r="J3865" s="213"/>
      <c r="K3865" s="213"/>
      <c r="L3865" s="219"/>
      <c r="M3865" s="220"/>
      <c r="N3865" s="221"/>
      <c r="O3865" s="221"/>
      <c r="P3865" s="221"/>
      <c r="Q3865" s="221"/>
      <c r="R3865" s="221"/>
      <c r="S3865" s="221"/>
      <c r="T3865" s="222"/>
      <c r="AT3865" s="223" t="s">
        <v>555</v>
      </c>
      <c r="AU3865" s="223" t="s">
        <v>87</v>
      </c>
      <c r="AV3865" s="13" t="s">
        <v>87</v>
      </c>
      <c r="AW3865" s="13" t="s">
        <v>32</v>
      </c>
      <c r="AX3865" s="13" t="s">
        <v>77</v>
      </c>
      <c r="AY3865" s="223" t="s">
        <v>209</v>
      </c>
    </row>
    <row r="3866" spans="2:51" s="15" customFormat="1">
      <c r="B3866" s="246"/>
      <c r="C3866" s="247"/>
      <c r="D3866" s="214" t="s">
        <v>555</v>
      </c>
      <c r="E3866" s="248" t="s">
        <v>1</v>
      </c>
      <c r="F3866" s="249" t="s">
        <v>3993</v>
      </c>
      <c r="G3866" s="247"/>
      <c r="H3866" s="248" t="s">
        <v>1</v>
      </c>
      <c r="I3866" s="250"/>
      <c r="J3866" s="247"/>
      <c r="K3866" s="247"/>
      <c r="L3866" s="251"/>
      <c r="M3866" s="252"/>
      <c r="N3866" s="253"/>
      <c r="O3866" s="253"/>
      <c r="P3866" s="253"/>
      <c r="Q3866" s="253"/>
      <c r="R3866" s="253"/>
      <c r="S3866" s="253"/>
      <c r="T3866" s="254"/>
      <c r="AT3866" s="255" t="s">
        <v>555</v>
      </c>
      <c r="AU3866" s="255" t="s">
        <v>87</v>
      </c>
      <c r="AV3866" s="15" t="s">
        <v>85</v>
      </c>
      <c r="AW3866" s="15" t="s">
        <v>32</v>
      </c>
      <c r="AX3866" s="15" t="s">
        <v>77</v>
      </c>
      <c r="AY3866" s="255" t="s">
        <v>209</v>
      </c>
    </row>
    <row r="3867" spans="2:51" s="13" customFormat="1">
      <c r="B3867" s="212"/>
      <c r="C3867" s="213"/>
      <c r="D3867" s="214" t="s">
        <v>555</v>
      </c>
      <c r="E3867" s="215" t="s">
        <v>1</v>
      </c>
      <c r="F3867" s="216" t="s">
        <v>1820</v>
      </c>
      <c r="G3867" s="213"/>
      <c r="H3867" s="217">
        <v>1.3</v>
      </c>
      <c r="I3867" s="218"/>
      <c r="J3867" s="213"/>
      <c r="K3867" s="213"/>
      <c r="L3867" s="219"/>
      <c r="M3867" s="220"/>
      <c r="N3867" s="221"/>
      <c r="O3867" s="221"/>
      <c r="P3867" s="221"/>
      <c r="Q3867" s="221"/>
      <c r="R3867" s="221"/>
      <c r="S3867" s="221"/>
      <c r="T3867" s="222"/>
      <c r="AT3867" s="223" t="s">
        <v>555</v>
      </c>
      <c r="AU3867" s="223" t="s">
        <v>87</v>
      </c>
      <c r="AV3867" s="13" t="s">
        <v>87</v>
      </c>
      <c r="AW3867" s="13" t="s">
        <v>32</v>
      </c>
      <c r="AX3867" s="13" t="s">
        <v>77</v>
      </c>
      <c r="AY3867" s="223" t="s">
        <v>209</v>
      </c>
    </row>
    <row r="3868" spans="2:51" s="15" customFormat="1">
      <c r="B3868" s="246"/>
      <c r="C3868" s="247"/>
      <c r="D3868" s="214" t="s">
        <v>555</v>
      </c>
      <c r="E3868" s="248" t="s">
        <v>1</v>
      </c>
      <c r="F3868" s="249" t="s">
        <v>3994</v>
      </c>
      <c r="G3868" s="247"/>
      <c r="H3868" s="248" t="s">
        <v>1</v>
      </c>
      <c r="I3868" s="250"/>
      <c r="J3868" s="247"/>
      <c r="K3868" s="247"/>
      <c r="L3868" s="251"/>
      <c r="M3868" s="252"/>
      <c r="N3868" s="253"/>
      <c r="O3868" s="253"/>
      <c r="P3868" s="253"/>
      <c r="Q3868" s="253"/>
      <c r="R3868" s="253"/>
      <c r="S3868" s="253"/>
      <c r="T3868" s="254"/>
      <c r="AT3868" s="255" t="s">
        <v>555</v>
      </c>
      <c r="AU3868" s="255" t="s">
        <v>87</v>
      </c>
      <c r="AV3868" s="15" t="s">
        <v>85</v>
      </c>
      <c r="AW3868" s="15" t="s">
        <v>32</v>
      </c>
      <c r="AX3868" s="15" t="s">
        <v>77</v>
      </c>
      <c r="AY3868" s="255" t="s">
        <v>209</v>
      </c>
    </row>
    <row r="3869" spans="2:51" s="13" customFormat="1">
      <c r="B3869" s="212"/>
      <c r="C3869" s="213"/>
      <c r="D3869" s="214" t="s">
        <v>555</v>
      </c>
      <c r="E3869" s="215" t="s">
        <v>1</v>
      </c>
      <c r="F3869" s="216" t="s">
        <v>1498</v>
      </c>
      <c r="G3869" s="213"/>
      <c r="H3869" s="217">
        <v>2.25</v>
      </c>
      <c r="I3869" s="218"/>
      <c r="J3869" s="213"/>
      <c r="K3869" s="213"/>
      <c r="L3869" s="219"/>
      <c r="M3869" s="220"/>
      <c r="N3869" s="221"/>
      <c r="O3869" s="221"/>
      <c r="P3869" s="221"/>
      <c r="Q3869" s="221"/>
      <c r="R3869" s="221"/>
      <c r="S3869" s="221"/>
      <c r="T3869" s="222"/>
      <c r="AT3869" s="223" t="s">
        <v>555</v>
      </c>
      <c r="AU3869" s="223" t="s">
        <v>87</v>
      </c>
      <c r="AV3869" s="13" t="s">
        <v>87</v>
      </c>
      <c r="AW3869" s="13" t="s">
        <v>32</v>
      </c>
      <c r="AX3869" s="13" t="s">
        <v>77</v>
      </c>
      <c r="AY3869" s="223" t="s">
        <v>209</v>
      </c>
    </row>
    <row r="3870" spans="2:51" s="15" customFormat="1">
      <c r="B3870" s="246"/>
      <c r="C3870" s="247"/>
      <c r="D3870" s="214" t="s">
        <v>555</v>
      </c>
      <c r="E3870" s="248" t="s">
        <v>1</v>
      </c>
      <c r="F3870" s="249" t="s">
        <v>3995</v>
      </c>
      <c r="G3870" s="247"/>
      <c r="H3870" s="248" t="s">
        <v>1</v>
      </c>
      <c r="I3870" s="250"/>
      <c r="J3870" s="247"/>
      <c r="K3870" s="247"/>
      <c r="L3870" s="251"/>
      <c r="M3870" s="252"/>
      <c r="N3870" s="253"/>
      <c r="O3870" s="253"/>
      <c r="P3870" s="253"/>
      <c r="Q3870" s="253"/>
      <c r="R3870" s="253"/>
      <c r="S3870" s="253"/>
      <c r="T3870" s="254"/>
      <c r="AT3870" s="255" t="s">
        <v>555</v>
      </c>
      <c r="AU3870" s="255" t="s">
        <v>87</v>
      </c>
      <c r="AV3870" s="15" t="s">
        <v>85</v>
      </c>
      <c r="AW3870" s="15" t="s">
        <v>32</v>
      </c>
      <c r="AX3870" s="15" t="s">
        <v>77</v>
      </c>
      <c r="AY3870" s="255" t="s">
        <v>209</v>
      </c>
    </row>
    <row r="3871" spans="2:51" s="13" customFormat="1">
      <c r="B3871" s="212"/>
      <c r="C3871" s="213"/>
      <c r="D3871" s="214" t="s">
        <v>555</v>
      </c>
      <c r="E3871" s="215" t="s">
        <v>1</v>
      </c>
      <c r="F3871" s="216" t="s">
        <v>1784</v>
      </c>
      <c r="G3871" s="213"/>
      <c r="H3871" s="217">
        <v>2</v>
      </c>
      <c r="I3871" s="218"/>
      <c r="J3871" s="213"/>
      <c r="K3871" s="213"/>
      <c r="L3871" s="219"/>
      <c r="M3871" s="220"/>
      <c r="N3871" s="221"/>
      <c r="O3871" s="221"/>
      <c r="P3871" s="221"/>
      <c r="Q3871" s="221"/>
      <c r="R3871" s="221"/>
      <c r="S3871" s="221"/>
      <c r="T3871" s="222"/>
      <c r="AT3871" s="223" t="s">
        <v>555</v>
      </c>
      <c r="AU3871" s="223" t="s">
        <v>87</v>
      </c>
      <c r="AV3871" s="13" t="s">
        <v>87</v>
      </c>
      <c r="AW3871" s="13" t="s">
        <v>32</v>
      </c>
      <c r="AX3871" s="13" t="s">
        <v>77</v>
      </c>
      <c r="AY3871" s="223" t="s">
        <v>209</v>
      </c>
    </row>
    <row r="3872" spans="2:51" s="15" customFormat="1">
      <c r="B3872" s="246"/>
      <c r="C3872" s="247"/>
      <c r="D3872" s="214" t="s">
        <v>555</v>
      </c>
      <c r="E3872" s="248" t="s">
        <v>1</v>
      </c>
      <c r="F3872" s="249" t="s">
        <v>3996</v>
      </c>
      <c r="G3872" s="247"/>
      <c r="H3872" s="248" t="s">
        <v>1</v>
      </c>
      <c r="I3872" s="250"/>
      <c r="J3872" s="247"/>
      <c r="K3872" s="247"/>
      <c r="L3872" s="251"/>
      <c r="M3872" s="252"/>
      <c r="N3872" s="253"/>
      <c r="O3872" s="253"/>
      <c r="P3872" s="253"/>
      <c r="Q3872" s="253"/>
      <c r="R3872" s="253"/>
      <c r="S3872" s="253"/>
      <c r="T3872" s="254"/>
      <c r="AT3872" s="255" t="s">
        <v>555</v>
      </c>
      <c r="AU3872" s="255" t="s">
        <v>87</v>
      </c>
      <c r="AV3872" s="15" t="s">
        <v>85</v>
      </c>
      <c r="AW3872" s="15" t="s">
        <v>32</v>
      </c>
      <c r="AX3872" s="15" t="s">
        <v>77</v>
      </c>
      <c r="AY3872" s="255" t="s">
        <v>209</v>
      </c>
    </row>
    <row r="3873" spans="2:51" s="13" customFormat="1">
      <c r="B3873" s="212"/>
      <c r="C3873" s="213"/>
      <c r="D3873" s="214" t="s">
        <v>555</v>
      </c>
      <c r="E3873" s="215" t="s">
        <v>1</v>
      </c>
      <c r="F3873" s="216" t="s">
        <v>1782</v>
      </c>
      <c r="G3873" s="213"/>
      <c r="H3873" s="217">
        <v>2.0099999999999998</v>
      </c>
      <c r="I3873" s="218"/>
      <c r="J3873" s="213"/>
      <c r="K3873" s="213"/>
      <c r="L3873" s="219"/>
      <c r="M3873" s="220"/>
      <c r="N3873" s="221"/>
      <c r="O3873" s="221"/>
      <c r="P3873" s="221"/>
      <c r="Q3873" s="221"/>
      <c r="R3873" s="221"/>
      <c r="S3873" s="221"/>
      <c r="T3873" s="222"/>
      <c r="AT3873" s="223" t="s">
        <v>555</v>
      </c>
      <c r="AU3873" s="223" t="s">
        <v>87</v>
      </c>
      <c r="AV3873" s="13" t="s">
        <v>87</v>
      </c>
      <c r="AW3873" s="13" t="s">
        <v>32</v>
      </c>
      <c r="AX3873" s="13" t="s">
        <v>77</v>
      </c>
      <c r="AY3873" s="223" t="s">
        <v>209</v>
      </c>
    </row>
    <row r="3874" spans="2:51" s="15" customFormat="1">
      <c r="B3874" s="246"/>
      <c r="C3874" s="247"/>
      <c r="D3874" s="214" t="s">
        <v>555</v>
      </c>
      <c r="E3874" s="248" t="s">
        <v>1</v>
      </c>
      <c r="F3874" s="249" t="s">
        <v>3997</v>
      </c>
      <c r="G3874" s="247"/>
      <c r="H3874" s="248" t="s">
        <v>1</v>
      </c>
      <c r="I3874" s="250"/>
      <c r="J3874" s="247"/>
      <c r="K3874" s="247"/>
      <c r="L3874" s="251"/>
      <c r="M3874" s="252"/>
      <c r="N3874" s="253"/>
      <c r="O3874" s="253"/>
      <c r="P3874" s="253"/>
      <c r="Q3874" s="253"/>
      <c r="R3874" s="253"/>
      <c r="S3874" s="253"/>
      <c r="T3874" s="254"/>
      <c r="AT3874" s="255" t="s">
        <v>555</v>
      </c>
      <c r="AU3874" s="255" t="s">
        <v>87</v>
      </c>
      <c r="AV3874" s="15" t="s">
        <v>85</v>
      </c>
      <c r="AW3874" s="15" t="s">
        <v>32</v>
      </c>
      <c r="AX3874" s="15" t="s">
        <v>77</v>
      </c>
      <c r="AY3874" s="255" t="s">
        <v>209</v>
      </c>
    </row>
    <row r="3875" spans="2:51" s="13" customFormat="1">
      <c r="B3875" s="212"/>
      <c r="C3875" s="213"/>
      <c r="D3875" s="214" t="s">
        <v>555</v>
      </c>
      <c r="E3875" s="215" t="s">
        <v>1</v>
      </c>
      <c r="F3875" s="216" t="s">
        <v>1780</v>
      </c>
      <c r="G3875" s="213"/>
      <c r="H3875" s="217">
        <v>1.32</v>
      </c>
      <c r="I3875" s="218"/>
      <c r="J3875" s="213"/>
      <c r="K3875" s="213"/>
      <c r="L3875" s="219"/>
      <c r="M3875" s="220"/>
      <c r="N3875" s="221"/>
      <c r="O3875" s="221"/>
      <c r="P3875" s="221"/>
      <c r="Q3875" s="221"/>
      <c r="R3875" s="221"/>
      <c r="S3875" s="221"/>
      <c r="T3875" s="222"/>
      <c r="AT3875" s="223" t="s">
        <v>555</v>
      </c>
      <c r="AU3875" s="223" t="s">
        <v>87</v>
      </c>
      <c r="AV3875" s="13" t="s">
        <v>87</v>
      </c>
      <c r="AW3875" s="13" t="s">
        <v>32</v>
      </c>
      <c r="AX3875" s="13" t="s">
        <v>77</v>
      </c>
      <c r="AY3875" s="223" t="s">
        <v>209</v>
      </c>
    </row>
    <row r="3876" spans="2:51" s="15" customFormat="1">
      <c r="B3876" s="246"/>
      <c r="C3876" s="247"/>
      <c r="D3876" s="214" t="s">
        <v>555</v>
      </c>
      <c r="E3876" s="248" t="s">
        <v>1</v>
      </c>
      <c r="F3876" s="249" t="s">
        <v>3998</v>
      </c>
      <c r="G3876" s="247"/>
      <c r="H3876" s="248" t="s">
        <v>1</v>
      </c>
      <c r="I3876" s="250"/>
      <c r="J3876" s="247"/>
      <c r="K3876" s="247"/>
      <c r="L3876" s="251"/>
      <c r="M3876" s="252"/>
      <c r="N3876" s="253"/>
      <c r="O3876" s="253"/>
      <c r="P3876" s="253"/>
      <c r="Q3876" s="253"/>
      <c r="R3876" s="253"/>
      <c r="S3876" s="253"/>
      <c r="T3876" s="254"/>
      <c r="AT3876" s="255" t="s">
        <v>555</v>
      </c>
      <c r="AU3876" s="255" t="s">
        <v>87</v>
      </c>
      <c r="AV3876" s="15" t="s">
        <v>85</v>
      </c>
      <c r="AW3876" s="15" t="s">
        <v>32</v>
      </c>
      <c r="AX3876" s="15" t="s">
        <v>77</v>
      </c>
      <c r="AY3876" s="255" t="s">
        <v>209</v>
      </c>
    </row>
    <row r="3877" spans="2:51" s="13" customFormat="1">
      <c r="B3877" s="212"/>
      <c r="C3877" s="213"/>
      <c r="D3877" s="214" t="s">
        <v>555</v>
      </c>
      <c r="E3877" s="215" t="s">
        <v>1</v>
      </c>
      <c r="F3877" s="216" t="s">
        <v>1764</v>
      </c>
      <c r="G3877" s="213"/>
      <c r="H3877" s="217">
        <v>2.5099999999999998</v>
      </c>
      <c r="I3877" s="218"/>
      <c r="J3877" s="213"/>
      <c r="K3877" s="213"/>
      <c r="L3877" s="219"/>
      <c r="M3877" s="220"/>
      <c r="N3877" s="221"/>
      <c r="O3877" s="221"/>
      <c r="P3877" s="221"/>
      <c r="Q3877" s="221"/>
      <c r="R3877" s="221"/>
      <c r="S3877" s="221"/>
      <c r="T3877" s="222"/>
      <c r="AT3877" s="223" t="s">
        <v>555</v>
      </c>
      <c r="AU3877" s="223" t="s">
        <v>87</v>
      </c>
      <c r="AV3877" s="13" t="s">
        <v>87</v>
      </c>
      <c r="AW3877" s="13" t="s">
        <v>32</v>
      </c>
      <c r="AX3877" s="13" t="s">
        <v>77</v>
      </c>
      <c r="AY3877" s="223" t="s">
        <v>209</v>
      </c>
    </row>
    <row r="3878" spans="2:51" s="15" customFormat="1">
      <c r="B3878" s="246"/>
      <c r="C3878" s="247"/>
      <c r="D3878" s="214" t="s">
        <v>555</v>
      </c>
      <c r="E3878" s="248" t="s">
        <v>1</v>
      </c>
      <c r="F3878" s="249" t="s">
        <v>3999</v>
      </c>
      <c r="G3878" s="247"/>
      <c r="H3878" s="248" t="s">
        <v>1</v>
      </c>
      <c r="I3878" s="250"/>
      <c r="J3878" s="247"/>
      <c r="K3878" s="247"/>
      <c r="L3878" s="251"/>
      <c r="M3878" s="252"/>
      <c r="N3878" s="253"/>
      <c r="O3878" s="253"/>
      <c r="P3878" s="253"/>
      <c r="Q3878" s="253"/>
      <c r="R3878" s="253"/>
      <c r="S3878" s="253"/>
      <c r="T3878" s="254"/>
      <c r="AT3878" s="255" t="s">
        <v>555</v>
      </c>
      <c r="AU3878" s="255" t="s">
        <v>87</v>
      </c>
      <c r="AV3878" s="15" t="s">
        <v>85</v>
      </c>
      <c r="AW3878" s="15" t="s">
        <v>32</v>
      </c>
      <c r="AX3878" s="15" t="s">
        <v>77</v>
      </c>
      <c r="AY3878" s="255" t="s">
        <v>209</v>
      </c>
    </row>
    <row r="3879" spans="2:51" s="13" customFormat="1">
      <c r="B3879" s="212"/>
      <c r="C3879" s="213"/>
      <c r="D3879" s="214" t="s">
        <v>555</v>
      </c>
      <c r="E3879" s="215" t="s">
        <v>1</v>
      </c>
      <c r="F3879" s="216" t="s">
        <v>1762</v>
      </c>
      <c r="G3879" s="213"/>
      <c r="H3879" s="217">
        <v>1.78</v>
      </c>
      <c r="I3879" s="218"/>
      <c r="J3879" s="213"/>
      <c r="K3879" s="213"/>
      <c r="L3879" s="219"/>
      <c r="M3879" s="220"/>
      <c r="N3879" s="221"/>
      <c r="O3879" s="221"/>
      <c r="P3879" s="221"/>
      <c r="Q3879" s="221"/>
      <c r="R3879" s="221"/>
      <c r="S3879" s="221"/>
      <c r="T3879" s="222"/>
      <c r="AT3879" s="223" t="s">
        <v>555</v>
      </c>
      <c r="AU3879" s="223" t="s">
        <v>87</v>
      </c>
      <c r="AV3879" s="13" t="s">
        <v>87</v>
      </c>
      <c r="AW3879" s="13" t="s">
        <v>32</v>
      </c>
      <c r="AX3879" s="13" t="s">
        <v>77</v>
      </c>
      <c r="AY3879" s="223" t="s">
        <v>209</v>
      </c>
    </row>
    <row r="3880" spans="2:51" s="15" customFormat="1">
      <c r="B3880" s="246"/>
      <c r="C3880" s="247"/>
      <c r="D3880" s="214" t="s">
        <v>555</v>
      </c>
      <c r="E3880" s="248" t="s">
        <v>1</v>
      </c>
      <c r="F3880" s="249" t="s">
        <v>4000</v>
      </c>
      <c r="G3880" s="247"/>
      <c r="H3880" s="248" t="s">
        <v>1</v>
      </c>
      <c r="I3880" s="250"/>
      <c r="J3880" s="247"/>
      <c r="K3880" s="247"/>
      <c r="L3880" s="251"/>
      <c r="M3880" s="252"/>
      <c r="N3880" s="253"/>
      <c r="O3880" s="253"/>
      <c r="P3880" s="253"/>
      <c r="Q3880" s="253"/>
      <c r="R3880" s="253"/>
      <c r="S3880" s="253"/>
      <c r="T3880" s="254"/>
      <c r="AT3880" s="255" t="s">
        <v>555</v>
      </c>
      <c r="AU3880" s="255" t="s">
        <v>87</v>
      </c>
      <c r="AV3880" s="15" t="s">
        <v>85</v>
      </c>
      <c r="AW3880" s="15" t="s">
        <v>32</v>
      </c>
      <c r="AX3880" s="15" t="s">
        <v>77</v>
      </c>
      <c r="AY3880" s="255" t="s">
        <v>209</v>
      </c>
    </row>
    <row r="3881" spans="2:51" s="13" customFormat="1">
      <c r="B3881" s="212"/>
      <c r="C3881" s="213"/>
      <c r="D3881" s="214" t="s">
        <v>555</v>
      </c>
      <c r="E3881" s="215" t="s">
        <v>1</v>
      </c>
      <c r="F3881" s="216" t="s">
        <v>4001</v>
      </c>
      <c r="G3881" s="213"/>
      <c r="H3881" s="217">
        <v>3.15</v>
      </c>
      <c r="I3881" s="218"/>
      <c r="J3881" s="213"/>
      <c r="K3881" s="213"/>
      <c r="L3881" s="219"/>
      <c r="M3881" s="220"/>
      <c r="N3881" s="221"/>
      <c r="O3881" s="221"/>
      <c r="P3881" s="221"/>
      <c r="Q3881" s="221"/>
      <c r="R3881" s="221"/>
      <c r="S3881" s="221"/>
      <c r="T3881" s="222"/>
      <c r="AT3881" s="223" t="s">
        <v>555</v>
      </c>
      <c r="AU3881" s="223" t="s">
        <v>87</v>
      </c>
      <c r="AV3881" s="13" t="s">
        <v>87</v>
      </c>
      <c r="AW3881" s="13" t="s">
        <v>32</v>
      </c>
      <c r="AX3881" s="13" t="s">
        <v>77</v>
      </c>
      <c r="AY3881" s="223" t="s">
        <v>209</v>
      </c>
    </row>
    <row r="3882" spans="2:51" s="15" customFormat="1">
      <c r="B3882" s="246"/>
      <c r="C3882" s="247"/>
      <c r="D3882" s="214" t="s">
        <v>555</v>
      </c>
      <c r="E3882" s="248" t="s">
        <v>1</v>
      </c>
      <c r="F3882" s="249" t="s">
        <v>4002</v>
      </c>
      <c r="G3882" s="247"/>
      <c r="H3882" s="248" t="s">
        <v>1</v>
      </c>
      <c r="I3882" s="250"/>
      <c r="J3882" s="247"/>
      <c r="K3882" s="247"/>
      <c r="L3882" s="251"/>
      <c r="M3882" s="252"/>
      <c r="N3882" s="253"/>
      <c r="O3882" s="253"/>
      <c r="P3882" s="253"/>
      <c r="Q3882" s="253"/>
      <c r="R3882" s="253"/>
      <c r="S3882" s="253"/>
      <c r="T3882" s="254"/>
      <c r="AT3882" s="255" t="s">
        <v>555</v>
      </c>
      <c r="AU3882" s="255" t="s">
        <v>87</v>
      </c>
      <c r="AV3882" s="15" t="s">
        <v>85</v>
      </c>
      <c r="AW3882" s="15" t="s">
        <v>32</v>
      </c>
      <c r="AX3882" s="15" t="s">
        <v>77</v>
      </c>
      <c r="AY3882" s="255" t="s">
        <v>209</v>
      </c>
    </row>
    <row r="3883" spans="2:51" s="13" customFormat="1">
      <c r="B3883" s="212"/>
      <c r="C3883" s="213"/>
      <c r="D3883" s="214" t="s">
        <v>555</v>
      </c>
      <c r="E3883" s="215" t="s">
        <v>1</v>
      </c>
      <c r="F3883" s="216" t="s">
        <v>1941</v>
      </c>
      <c r="G3883" s="213"/>
      <c r="H3883" s="217">
        <v>3.23</v>
      </c>
      <c r="I3883" s="218"/>
      <c r="J3883" s="213"/>
      <c r="K3883" s="213"/>
      <c r="L3883" s="219"/>
      <c r="M3883" s="220"/>
      <c r="N3883" s="221"/>
      <c r="O3883" s="221"/>
      <c r="P3883" s="221"/>
      <c r="Q3883" s="221"/>
      <c r="R3883" s="221"/>
      <c r="S3883" s="221"/>
      <c r="T3883" s="222"/>
      <c r="AT3883" s="223" t="s">
        <v>555</v>
      </c>
      <c r="AU3883" s="223" t="s">
        <v>87</v>
      </c>
      <c r="AV3883" s="13" t="s">
        <v>87</v>
      </c>
      <c r="AW3883" s="13" t="s">
        <v>32</v>
      </c>
      <c r="AX3883" s="13" t="s">
        <v>77</v>
      </c>
      <c r="AY3883" s="223" t="s">
        <v>209</v>
      </c>
    </row>
    <row r="3884" spans="2:51" s="15" customFormat="1">
      <c r="B3884" s="246"/>
      <c r="C3884" s="247"/>
      <c r="D3884" s="214" t="s">
        <v>555</v>
      </c>
      <c r="E3884" s="248" t="s">
        <v>1</v>
      </c>
      <c r="F3884" s="249" t="s">
        <v>4003</v>
      </c>
      <c r="G3884" s="247"/>
      <c r="H3884" s="248" t="s">
        <v>1</v>
      </c>
      <c r="I3884" s="250"/>
      <c r="J3884" s="247"/>
      <c r="K3884" s="247"/>
      <c r="L3884" s="251"/>
      <c r="M3884" s="252"/>
      <c r="N3884" s="253"/>
      <c r="O3884" s="253"/>
      <c r="P3884" s="253"/>
      <c r="Q3884" s="253"/>
      <c r="R3884" s="253"/>
      <c r="S3884" s="253"/>
      <c r="T3884" s="254"/>
      <c r="AT3884" s="255" t="s">
        <v>555</v>
      </c>
      <c r="AU3884" s="255" t="s">
        <v>87</v>
      </c>
      <c r="AV3884" s="15" t="s">
        <v>85</v>
      </c>
      <c r="AW3884" s="15" t="s">
        <v>32</v>
      </c>
      <c r="AX3884" s="15" t="s">
        <v>77</v>
      </c>
      <c r="AY3884" s="255" t="s">
        <v>209</v>
      </c>
    </row>
    <row r="3885" spans="2:51" s="13" customFormat="1">
      <c r="B3885" s="212"/>
      <c r="C3885" s="213"/>
      <c r="D3885" s="214" t="s">
        <v>555</v>
      </c>
      <c r="E3885" s="215" t="s">
        <v>1</v>
      </c>
      <c r="F3885" s="216" t="s">
        <v>1516</v>
      </c>
      <c r="G3885" s="213"/>
      <c r="H3885" s="217">
        <v>1.49</v>
      </c>
      <c r="I3885" s="218"/>
      <c r="J3885" s="213"/>
      <c r="K3885" s="213"/>
      <c r="L3885" s="219"/>
      <c r="M3885" s="220"/>
      <c r="N3885" s="221"/>
      <c r="O3885" s="221"/>
      <c r="P3885" s="221"/>
      <c r="Q3885" s="221"/>
      <c r="R3885" s="221"/>
      <c r="S3885" s="221"/>
      <c r="T3885" s="222"/>
      <c r="AT3885" s="223" t="s">
        <v>555</v>
      </c>
      <c r="AU3885" s="223" t="s">
        <v>87</v>
      </c>
      <c r="AV3885" s="13" t="s">
        <v>87</v>
      </c>
      <c r="AW3885" s="13" t="s">
        <v>32</v>
      </c>
      <c r="AX3885" s="13" t="s">
        <v>77</v>
      </c>
      <c r="AY3885" s="223" t="s">
        <v>209</v>
      </c>
    </row>
    <row r="3886" spans="2:51" s="15" customFormat="1">
      <c r="B3886" s="246"/>
      <c r="C3886" s="247"/>
      <c r="D3886" s="214" t="s">
        <v>555</v>
      </c>
      <c r="E3886" s="248" t="s">
        <v>1</v>
      </c>
      <c r="F3886" s="249" t="s">
        <v>4004</v>
      </c>
      <c r="G3886" s="247"/>
      <c r="H3886" s="248" t="s">
        <v>1</v>
      </c>
      <c r="I3886" s="250"/>
      <c r="J3886" s="247"/>
      <c r="K3886" s="247"/>
      <c r="L3886" s="251"/>
      <c r="M3886" s="252"/>
      <c r="N3886" s="253"/>
      <c r="O3886" s="253"/>
      <c r="P3886" s="253"/>
      <c r="Q3886" s="253"/>
      <c r="R3886" s="253"/>
      <c r="S3886" s="253"/>
      <c r="T3886" s="254"/>
      <c r="AT3886" s="255" t="s">
        <v>555</v>
      </c>
      <c r="AU3886" s="255" t="s">
        <v>87</v>
      </c>
      <c r="AV3886" s="15" t="s">
        <v>85</v>
      </c>
      <c r="AW3886" s="15" t="s">
        <v>32</v>
      </c>
      <c r="AX3886" s="15" t="s">
        <v>77</v>
      </c>
      <c r="AY3886" s="255" t="s">
        <v>209</v>
      </c>
    </row>
    <row r="3887" spans="2:51" s="13" customFormat="1">
      <c r="B3887" s="212"/>
      <c r="C3887" s="213"/>
      <c r="D3887" s="214" t="s">
        <v>555</v>
      </c>
      <c r="E3887" s="215" t="s">
        <v>1</v>
      </c>
      <c r="F3887" s="216" t="s">
        <v>2432</v>
      </c>
      <c r="G3887" s="213"/>
      <c r="H3887" s="217">
        <v>11.92</v>
      </c>
      <c r="I3887" s="218"/>
      <c r="J3887" s="213"/>
      <c r="K3887" s="213"/>
      <c r="L3887" s="219"/>
      <c r="M3887" s="220"/>
      <c r="N3887" s="221"/>
      <c r="O3887" s="221"/>
      <c r="P3887" s="221"/>
      <c r="Q3887" s="221"/>
      <c r="R3887" s="221"/>
      <c r="S3887" s="221"/>
      <c r="T3887" s="222"/>
      <c r="AT3887" s="223" t="s">
        <v>555</v>
      </c>
      <c r="AU3887" s="223" t="s">
        <v>87</v>
      </c>
      <c r="AV3887" s="13" t="s">
        <v>87</v>
      </c>
      <c r="AW3887" s="13" t="s">
        <v>32</v>
      </c>
      <c r="AX3887" s="13" t="s">
        <v>77</v>
      </c>
      <c r="AY3887" s="223" t="s">
        <v>209</v>
      </c>
    </row>
    <row r="3888" spans="2:51" s="15" customFormat="1">
      <c r="B3888" s="246"/>
      <c r="C3888" s="247"/>
      <c r="D3888" s="214" t="s">
        <v>555</v>
      </c>
      <c r="E3888" s="248" t="s">
        <v>1</v>
      </c>
      <c r="F3888" s="249" t="s">
        <v>4005</v>
      </c>
      <c r="G3888" s="247"/>
      <c r="H3888" s="248" t="s">
        <v>1</v>
      </c>
      <c r="I3888" s="250"/>
      <c r="J3888" s="247"/>
      <c r="K3888" s="247"/>
      <c r="L3888" s="251"/>
      <c r="M3888" s="252"/>
      <c r="N3888" s="253"/>
      <c r="O3888" s="253"/>
      <c r="P3888" s="253"/>
      <c r="Q3888" s="253"/>
      <c r="R3888" s="253"/>
      <c r="S3888" s="253"/>
      <c r="T3888" s="254"/>
      <c r="AT3888" s="255" t="s">
        <v>555</v>
      </c>
      <c r="AU3888" s="255" t="s">
        <v>87</v>
      </c>
      <c r="AV3888" s="15" t="s">
        <v>85</v>
      </c>
      <c r="AW3888" s="15" t="s">
        <v>32</v>
      </c>
      <c r="AX3888" s="15" t="s">
        <v>77</v>
      </c>
      <c r="AY3888" s="255" t="s">
        <v>209</v>
      </c>
    </row>
    <row r="3889" spans="2:51" s="13" customFormat="1">
      <c r="B3889" s="212"/>
      <c r="C3889" s="213"/>
      <c r="D3889" s="214" t="s">
        <v>555</v>
      </c>
      <c r="E3889" s="215" t="s">
        <v>1</v>
      </c>
      <c r="F3889" s="216" t="s">
        <v>2368</v>
      </c>
      <c r="G3889" s="213"/>
      <c r="H3889" s="217">
        <v>2.83</v>
      </c>
      <c r="I3889" s="218"/>
      <c r="J3889" s="213"/>
      <c r="K3889" s="213"/>
      <c r="L3889" s="219"/>
      <c r="M3889" s="220"/>
      <c r="N3889" s="221"/>
      <c r="O3889" s="221"/>
      <c r="P3889" s="221"/>
      <c r="Q3889" s="221"/>
      <c r="R3889" s="221"/>
      <c r="S3889" s="221"/>
      <c r="T3889" s="222"/>
      <c r="AT3889" s="223" t="s">
        <v>555</v>
      </c>
      <c r="AU3889" s="223" t="s">
        <v>87</v>
      </c>
      <c r="AV3889" s="13" t="s">
        <v>87</v>
      </c>
      <c r="AW3889" s="13" t="s">
        <v>32</v>
      </c>
      <c r="AX3889" s="13" t="s">
        <v>77</v>
      </c>
      <c r="AY3889" s="223" t="s">
        <v>209</v>
      </c>
    </row>
    <row r="3890" spans="2:51" s="15" customFormat="1">
      <c r="B3890" s="246"/>
      <c r="C3890" s="247"/>
      <c r="D3890" s="214" t="s">
        <v>555</v>
      </c>
      <c r="E3890" s="248" t="s">
        <v>1</v>
      </c>
      <c r="F3890" s="249" t="s">
        <v>4006</v>
      </c>
      <c r="G3890" s="247"/>
      <c r="H3890" s="248" t="s">
        <v>1</v>
      </c>
      <c r="I3890" s="250"/>
      <c r="J3890" s="247"/>
      <c r="K3890" s="247"/>
      <c r="L3890" s="251"/>
      <c r="M3890" s="252"/>
      <c r="N3890" s="253"/>
      <c r="O3890" s="253"/>
      <c r="P3890" s="253"/>
      <c r="Q3890" s="253"/>
      <c r="R3890" s="253"/>
      <c r="S3890" s="253"/>
      <c r="T3890" s="254"/>
      <c r="AT3890" s="255" t="s">
        <v>555</v>
      </c>
      <c r="AU3890" s="255" t="s">
        <v>87</v>
      </c>
      <c r="AV3890" s="15" t="s">
        <v>85</v>
      </c>
      <c r="AW3890" s="15" t="s">
        <v>32</v>
      </c>
      <c r="AX3890" s="15" t="s">
        <v>77</v>
      </c>
      <c r="AY3890" s="255" t="s">
        <v>209</v>
      </c>
    </row>
    <row r="3891" spans="2:51" s="13" customFormat="1">
      <c r="B3891" s="212"/>
      <c r="C3891" s="213"/>
      <c r="D3891" s="214" t="s">
        <v>555</v>
      </c>
      <c r="E3891" s="215" t="s">
        <v>1</v>
      </c>
      <c r="F3891" s="216" t="s">
        <v>2233</v>
      </c>
      <c r="G3891" s="213"/>
      <c r="H3891" s="217">
        <v>2.2799999999999998</v>
      </c>
      <c r="I3891" s="218"/>
      <c r="J3891" s="213"/>
      <c r="K3891" s="213"/>
      <c r="L3891" s="219"/>
      <c r="M3891" s="220"/>
      <c r="N3891" s="221"/>
      <c r="O3891" s="221"/>
      <c r="P3891" s="221"/>
      <c r="Q3891" s="221"/>
      <c r="R3891" s="221"/>
      <c r="S3891" s="221"/>
      <c r="T3891" s="222"/>
      <c r="AT3891" s="223" t="s">
        <v>555</v>
      </c>
      <c r="AU3891" s="223" t="s">
        <v>87</v>
      </c>
      <c r="AV3891" s="13" t="s">
        <v>87</v>
      </c>
      <c r="AW3891" s="13" t="s">
        <v>32</v>
      </c>
      <c r="AX3891" s="13" t="s">
        <v>77</v>
      </c>
      <c r="AY3891" s="223" t="s">
        <v>209</v>
      </c>
    </row>
    <row r="3892" spans="2:51" s="15" customFormat="1">
      <c r="B3892" s="246"/>
      <c r="C3892" s="247"/>
      <c r="D3892" s="214" t="s">
        <v>555</v>
      </c>
      <c r="E3892" s="248" t="s">
        <v>1</v>
      </c>
      <c r="F3892" s="249" t="s">
        <v>4007</v>
      </c>
      <c r="G3892" s="247"/>
      <c r="H3892" s="248" t="s">
        <v>1</v>
      </c>
      <c r="I3892" s="250"/>
      <c r="J3892" s="247"/>
      <c r="K3892" s="247"/>
      <c r="L3892" s="251"/>
      <c r="M3892" s="252"/>
      <c r="N3892" s="253"/>
      <c r="O3892" s="253"/>
      <c r="P3892" s="253"/>
      <c r="Q3892" s="253"/>
      <c r="R3892" s="253"/>
      <c r="S3892" s="253"/>
      <c r="T3892" s="254"/>
      <c r="AT3892" s="255" t="s">
        <v>555</v>
      </c>
      <c r="AU3892" s="255" t="s">
        <v>87</v>
      </c>
      <c r="AV3892" s="15" t="s">
        <v>85</v>
      </c>
      <c r="AW3892" s="15" t="s">
        <v>32</v>
      </c>
      <c r="AX3892" s="15" t="s">
        <v>77</v>
      </c>
      <c r="AY3892" s="255" t="s">
        <v>209</v>
      </c>
    </row>
    <row r="3893" spans="2:51" s="13" customFormat="1">
      <c r="B3893" s="212"/>
      <c r="C3893" s="213"/>
      <c r="D3893" s="214" t="s">
        <v>555</v>
      </c>
      <c r="E3893" s="215" t="s">
        <v>1</v>
      </c>
      <c r="F3893" s="216" t="s">
        <v>2450</v>
      </c>
      <c r="G3893" s="213"/>
      <c r="H3893" s="217">
        <v>1.42</v>
      </c>
      <c r="I3893" s="218"/>
      <c r="J3893" s="213"/>
      <c r="K3893" s="213"/>
      <c r="L3893" s="219"/>
      <c r="M3893" s="220"/>
      <c r="N3893" s="221"/>
      <c r="O3893" s="221"/>
      <c r="P3893" s="221"/>
      <c r="Q3893" s="221"/>
      <c r="R3893" s="221"/>
      <c r="S3893" s="221"/>
      <c r="T3893" s="222"/>
      <c r="AT3893" s="223" t="s">
        <v>555</v>
      </c>
      <c r="AU3893" s="223" t="s">
        <v>87</v>
      </c>
      <c r="AV3893" s="13" t="s">
        <v>87</v>
      </c>
      <c r="AW3893" s="13" t="s">
        <v>32</v>
      </c>
      <c r="AX3893" s="13" t="s">
        <v>77</v>
      </c>
      <c r="AY3893" s="223" t="s">
        <v>209</v>
      </c>
    </row>
    <row r="3894" spans="2:51" s="15" customFormat="1">
      <c r="B3894" s="246"/>
      <c r="C3894" s="247"/>
      <c r="D3894" s="214" t="s">
        <v>555</v>
      </c>
      <c r="E3894" s="248" t="s">
        <v>1</v>
      </c>
      <c r="F3894" s="249" t="s">
        <v>4008</v>
      </c>
      <c r="G3894" s="247"/>
      <c r="H3894" s="248" t="s">
        <v>1</v>
      </c>
      <c r="I3894" s="250"/>
      <c r="J3894" s="247"/>
      <c r="K3894" s="247"/>
      <c r="L3894" s="251"/>
      <c r="M3894" s="252"/>
      <c r="N3894" s="253"/>
      <c r="O3894" s="253"/>
      <c r="P3894" s="253"/>
      <c r="Q3894" s="253"/>
      <c r="R3894" s="253"/>
      <c r="S3894" s="253"/>
      <c r="T3894" s="254"/>
      <c r="AT3894" s="255" t="s">
        <v>555</v>
      </c>
      <c r="AU3894" s="255" t="s">
        <v>87</v>
      </c>
      <c r="AV3894" s="15" t="s">
        <v>85</v>
      </c>
      <c r="AW3894" s="15" t="s">
        <v>32</v>
      </c>
      <c r="AX3894" s="15" t="s">
        <v>77</v>
      </c>
      <c r="AY3894" s="255" t="s">
        <v>209</v>
      </c>
    </row>
    <row r="3895" spans="2:51" s="13" customFormat="1">
      <c r="B3895" s="212"/>
      <c r="C3895" s="213"/>
      <c r="D3895" s="214" t="s">
        <v>555</v>
      </c>
      <c r="E3895" s="215" t="s">
        <v>1</v>
      </c>
      <c r="F3895" s="216" t="s">
        <v>1412</v>
      </c>
      <c r="G3895" s="213"/>
      <c r="H3895" s="217">
        <v>2.78</v>
      </c>
      <c r="I3895" s="218"/>
      <c r="J3895" s="213"/>
      <c r="K3895" s="213"/>
      <c r="L3895" s="219"/>
      <c r="M3895" s="220"/>
      <c r="N3895" s="221"/>
      <c r="O3895" s="221"/>
      <c r="P3895" s="221"/>
      <c r="Q3895" s="221"/>
      <c r="R3895" s="221"/>
      <c r="S3895" s="221"/>
      <c r="T3895" s="222"/>
      <c r="AT3895" s="223" t="s">
        <v>555</v>
      </c>
      <c r="AU3895" s="223" t="s">
        <v>87</v>
      </c>
      <c r="AV3895" s="13" t="s">
        <v>87</v>
      </c>
      <c r="AW3895" s="13" t="s">
        <v>32</v>
      </c>
      <c r="AX3895" s="13" t="s">
        <v>77</v>
      </c>
      <c r="AY3895" s="223" t="s">
        <v>209</v>
      </c>
    </row>
    <row r="3896" spans="2:51" s="15" customFormat="1">
      <c r="B3896" s="246"/>
      <c r="C3896" s="247"/>
      <c r="D3896" s="214" t="s">
        <v>555</v>
      </c>
      <c r="E3896" s="248" t="s">
        <v>1</v>
      </c>
      <c r="F3896" s="249" t="s">
        <v>4009</v>
      </c>
      <c r="G3896" s="247"/>
      <c r="H3896" s="248" t="s">
        <v>1</v>
      </c>
      <c r="I3896" s="250"/>
      <c r="J3896" s="247"/>
      <c r="K3896" s="247"/>
      <c r="L3896" s="251"/>
      <c r="M3896" s="252"/>
      <c r="N3896" s="253"/>
      <c r="O3896" s="253"/>
      <c r="P3896" s="253"/>
      <c r="Q3896" s="253"/>
      <c r="R3896" s="253"/>
      <c r="S3896" s="253"/>
      <c r="T3896" s="254"/>
      <c r="AT3896" s="255" t="s">
        <v>555</v>
      </c>
      <c r="AU3896" s="255" t="s">
        <v>87</v>
      </c>
      <c r="AV3896" s="15" t="s">
        <v>85</v>
      </c>
      <c r="AW3896" s="15" t="s">
        <v>32</v>
      </c>
      <c r="AX3896" s="15" t="s">
        <v>77</v>
      </c>
      <c r="AY3896" s="255" t="s">
        <v>209</v>
      </c>
    </row>
    <row r="3897" spans="2:51" s="13" customFormat="1">
      <c r="B3897" s="212"/>
      <c r="C3897" s="213"/>
      <c r="D3897" s="214" t="s">
        <v>555</v>
      </c>
      <c r="E3897" s="215" t="s">
        <v>1</v>
      </c>
      <c r="F3897" s="216" t="s">
        <v>1809</v>
      </c>
      <c r="G3897" s="213"/>
      <c r="H3897" s="217">
        <v>2.52</v>
      </c>
      <c r="I3897" s="218"/>
      <c r="J3897" s="213"/>
      <c r="K3897" s="213"/>
      <c r="L3897" s="219"/>
      <c r="M3897" s="220"/>
      <c r="N3897" s="221"/>
      <c r="O3897" s="221"/>
      <c r="P3897" s="221"/>
      <c r="Q3897" s="221"/>
      <c r="R3897" s="221"/>
      <c r="S3897" s="221"/>
      <c r="T3897" s="222"/>
      <c r="AT3897" s="223" t="s">
        <v>555</v>
      </c>
      <c r="AU3897" s="223" t="s">
        <v>87</v>
      </c>
      <c r="AV3897" s="13" t="s">
        <v>87</v>
      </c>
      <c r="AW3897" s="13" t="s">
        <v>32</v>
      </c>
      <c r="AX3897" s="13" t="s">
        <v>77</v>
      </c>
      <c r="AY3897" s="223" t="s">
        <v>209</v>
      </c>
    </row>
    <row r="3898" spans="2:51" s="15" customFormat="1">
      <c r="B3898" s="246"/>
      <c r="C3898" s="247"/>
      <c r="D3898" s="214" t="s">
        <v>555</v>
      </c>
      <c r="E3898" s="248" t="s">
        <v>1</v>
      </c>
      <c r="F3898" s="249" t="s">
        <v>4010</v>
      </c>
      <c r="G3898" s="247"/>
      <c r="H3898" s="248" t="s">
        <v>1</v>
      </c>
      <c r="I3898" s="250"/>
      <c r="J3898" s="247"/>
      <c r="K3898" s="247"/>
      <c r="L3898" s="251"/>
      <c r="M3898" s="252"/>
      <c r="N3898" s="253"/>
      <c r="O3898" s="253"/>
      <c r="P3898" s="253"/>
      <c r="Q3898" s="253"/>
      <c r="R3898" s="253"/>
      <c r="S3898" s="253"/>
      <c r="T3898" s="254"/>
      <c r="AT3898" s="255" t="s">
        <v>555</v>
      </c>
      <c r="AU3898" s="255" t="s">
        <v>87</v>
      </c>
      <c r="AV3898" s="15" t="s">
        <v>85</v>
      </c>
      <c r="AW3898" s="15" t="s">
        <v>32</v>
      </c>
      <c r="AX3898" s="15" t="s">
        <v>77</v>
      </c>
      <c r="AY3898" s="255" t="s">
        <v>209</v>
      </c>
    </row>
    <row r="3899" spans="2:51" s="13" customFormat="1">
      <c r="B3899" s="212"/>
      <c r="C3899" s="213"/>
      <c r="D3899" s="214" t="s">
        <v>555</v>
      </c>
      <c r="E3899" s="215" t="s">
        <v>1</v>
      </c>
      <c r="F3899" s="216" t="s">
        <v>2240</v>
      </c>
      <c r="G3899" s="213"/>
      <c r="H3899" s="217">
        <v>1.46</v>
      </c>
      <c r="I3899" s="218"/>
      <c r="J3899" s="213"/>
      <c r="K3899" s="213"/>
      <c r="L3899" s="219"/>
      <c r="M3899" s="220"/>
      <c r="N3899" s="221"/>
      <c r="O3899" s="221"/>
      <c r="P3899" s="221"/>
      <c r="Q3899" s="221"/>
      <c r="R3899" s="221"/>
      <c r="S3899" s="221"/>
      <c r="T3899" s="222"/>
      <c r="AT3899" s="223" t="s">
        <v>555</v>
      </c>
      <c r="AU3899" s="223" t="s">
        <v>87</v>
      </c>
      <c r="AV3899" s="13" t="s">
        <v>87</v>
      </c>
      <c r="AW3899" s="13" t="s">
        <v>32</v>
      </c>
      <c r="AX3899" s="13" t="s">
        <v>77</v>
      </c>
      <c r="AY3899" s="223" t="s">
        <v>209</v>
      </c>
    </row>
    <row r="3900" spans="2:51" s="15" customFormat="1">
      <c r="B3900" s="246"/>
      <c r="C3900" s="247"/>
      <c r="D3900" s="214" t="s">
        <v>555</v>
      </c>
      <c r="E3900" s="248" t="s">
        <v>1</v>
      </c>
      <c r="F3900" s="249" t="s">
        <v>4011</v>
      </c>
      <c r="G3900" s="247"/>
      <c r="H3900" s="248" t="s">
        <v>1</v>
      </c>
      <c r="I3900" s="250"/>
      <c r="J3900" s="247"/>
      <c r="K3900" s="247"/>
      <c r="L3900" s="251"/>
      <c r="M3900" s="252"/>
      <c r="N3900" s="253"/>
      <c r="O3900" s="253"/>
      <c r="P3900" s="253"/>
      <c r="Q3900" s="253"/>
      <c r="R3900" s="253"/>
      <c r="S3900" s="253"/>
      <c r="T3900" s="254"/>
      <c r="AT3900" s="255" t="s">
        <v>555</v>
      </c>
      <c r="AU3900" s="255" t="s">
        <v>87</v>
      </c>
      <c r="AV3900" s="15" t="s">
        <v>85</v>
      </c>
      <c r="AW3900" s="15" t="s">
        <v>32</v>
      </c>
      <c r="AX3900" s="15" t="s">
        <v>77</v>
      </c>
      <c r="AY3900" s="255" t="s">
        <v>209</v>
      </c>
    </row>
    <row r="3901" spans="2:51" s="13" customFormat="1">
      <c r="B3901" s="212"/>
      <c r="C3901" s="213"/>
      <c r="D3901" s="214" t="s">
        <v>555</v>
      </c>
      <c r="E3901" s="215" t="s">
        <v>1</v>
      </c>
      <c r="F3901" s="216" t="s">
        <v>1412</v>
      </c>
      <c r="G3901" s="213"/>
      <c r="H3901" s="217">
        <v>2.78</v>
      </c>
      <c r="I3901" s="218"/>
      <c r="J3901" s="213"/>
      <c r="K3901" s="213"/>
      <c r="L3901" s="219"/>
      <c r="M3901" s="220"/>
      <c r="N3901" s="221"/>
      <c r="O3901" s="221"/>
      <c r="P3901" s="221"/>
      <c r="Q3901" s="221"/>
      <c r="R3901" s="221"/>
      <c r="S3901" s="221"/>
      <c r="T3901" s="222"/>
      <c r="AT3901" s="223" t="s">
        <v>555</v>
      </c>
      <c r="AU3901" s="223" t="s">
        <v>87</v>
      </c>
      <c r="AV3901" s="13" t="s">
        <v>87</v>
      </c>
      <c r="AW3901" s="13" t="s">
        <v>32</v>
      </c>
      <c r="AX3901" s="13" t="s">
        <v>77</v>
      </c>
      <c r="AY3901" s="223" t="s">
        <v>209</v>
      </c>
    </row>
    <row r="3902" spans="2:51" s="15" customFormat="1">
      <c r="B3902" s="246"/>
      <c r="C3902" s="247"/>
      <c r="D3902" s="214" t="s">
        <v>555</v>
      </c>
      <c r="E3902" s="248" t="s">
        <v>1</v>
      </c>
      <c r="F3902" s="249" t="s">
        <v>4012</v>
      </c>
      <c r="G3902" s="247"/>
      <c r="H3902" s="248" t="s">
        <v>1</v>
      </c>
      <c r="I3902" s="250"/>
      <c r="J3902" s="247"/>
      <c r="K3902" s="247"/>
      <c r="L3902" s="251"/>
      <c r="M3902" s="252"/>
      <c r="N3902" s="253"/>
      <c r="O3902" s="253"/>
      <c r="P3902" s="253"/>
      <c r="Q3902" s="253"/>
      <c r="R3902" s="253"/>
      <c r="S3902" s="253"/>
      <c r="T3902" s="254"/>
      <c r="AT3902" s="255" t="s">
        <v>555</v>
      </c>
      <c r="AU3902" s="255" t="s">
        <v>87</v>
      </c>
      <c r="AV3902" s="15" t="s">
        <v>85</v>
      </c>
      <c r="AW3902" s="15" t="s">
        <v>32</v>
      </c>
      <c r="AX3902" s="15" t="s">
        <v>77</v>
      </c>
      <c r="AY3902" s="255" t="s">
        <v>209</v>
      </c>
    </row>
    <row r="3903" spans="2:51" s="13" customFormat="1">
      <c r="B3903" s="212"/>
      <c r="C3903" s="213"/>
      <c r="D3903" s="214" t="s">
        <v>555</v>
      </c>
      <c r="E3903" s="215" t="s">
        <v>1</v>
      </c>
      <c r="F3903" s="216" t="s">
        <v>1809</v>
      </c>
      <c r="G3903" s="213"/>
      <c r="H3903" s="217">
        <v>2.52</v>
      </c>
      <c r="I3903" s="218"/>
      <c r="J3903" s="213"/>
      <c r="K3903" s="213"/>
      <c r="L3903" s="219"/>
      <c r="M3903" s="220"/>
      <c r="N3903" s="221"/>
      <c r="O3903" s="221"/>
      <c r="P3903" s="221"/>
      <c r="Q3903" s="221"/>
      <c r="R3903" s="221"/>
      <c r="S3903" s="221"/>
      <c r="T3903" s="222"/>
      <c r="AT3903" s="223" t="s">
        <v>555</v>
      </c>
      <c r="AU3903" s="223" t="s">
        <v>87</v>
      </c>
      <c r="AV3903" s="13" t="s">
        <v>87</v>
      </c>
      <c r="AW3903" s="13" t="s">
        <v>32</v>
      </c>
      <c r="AX3903" s="13" t="s">
        <v>77</v>
      </c>
      <c r="AY3903" s="223" t="s">
        <v>209</v>
      </c>
    </row>
    <row r="3904" spans="2:51" s="15" customFormat="1">
      <c r="B3904" s="246"/>
      <c r="C3904" s="247"/>
      <c r="D3904" s="214" t="s">
        <v>555</v>
      </c>
      <c r="E3904" s="248" t="s">
        <v>1</v>
      </c>
      <c r="F3904" s="249" t="s">
        <v>4013</v>
      </c>
      <c r="G3904" s="247"/>
      <c r="H3904" s="248" t="s">
        <v>1</v>
      </c>
      <c r="I3904" s="250"/>
      <c r="J3904" s="247"/>
      <c r="K3904" s="247"/>
      <c r="L3904" s="251"/>
      <c r="M3904" s="252"/>
      <c r="N3904" s="253"/>
      <c r="O3904" s="253"/>
      <c r="P3904" s="253"/>
      <c r="Q3904" s="253"/>
      <c r="R3904" s="253"/>
      <c r="S3904" s="253"/>
      <c r="T3904" s="254"/>
      <c r="AT3904" s="255" t="s">
        <v>555</v>
      </c>
      <c r="AU3904" s="255" t="s">
        <v>87</v>
      </c>
      <c r="AV3904" s="15" t="s">
        <v>85</v>
      </c>
      <c r="AW3904" s="15" t="s">
        <v>32</v>
      </c>
      <c r="AX3904" s="15" t="s">
        <v>77</v>
      </c>
      <c r="AY3904" s="255" t="s">
        <v>209</v>
      </c>
    </row>
    <row r="3905" spans="2:51" s="13" customFormat="1">
      <c r="B3905" s="212"/>
      <c r="C3905" s="213"/>
      <c r="D3905" s="214" t="s">
        <v>555</v>
      </c>
      <c r="E3905" s="215" t="s">
        <v>1</v>
      </c>
      <c r="F3905" s="216" t="s">
        <v>2240</v>
      </c>
      <c r="G3905" s="213"/>
      <c r="H3905" s="217">
        <v>1.46</v>
      </c>
      <c r="I3905" s="218"/>
      <c r="J3905" s="213"/>
      <c r="K3905" s="213"/>
      <c r="L3905" s="219"/>
      <c r="M3905" s="220"/>
      <c r="N3905" s="221"/>
      <c r="O3905" s="221"/>
      <c r="P3905" s="221"/>
      <c r="Q3905" s="221"/>
      <c r="R3905" s="221"/>
      <c r="S3905" s="221"/>
      <c r="T3905" s="222"/>
      <c r="AT3905" s="223" t="s">
        <v>555</v>
      </c>
      <c r="AU3905" s="223" t="s">
        <v>87</v>
      </c>
      <c r="AV3905" s="13" t="s">
        <v>87</v>
      </c>
      <c r="AW3905" s="13" t="s">
        <v>32</v>
      </c>
      <c r="AX3905" s="13" t="s">
        <v>77</v>
      </c>
      <c r="AY3905" s="223" t="s">
        <v>209</v>
      </c>
    </row>
    <row r="3906" spans="2:51" s="15" customFormat="1">
      <c r="B3906" s="246"/>
      <c r="C3906" s="247"/>
      <c r="D3906" s="214" t="s">
        <v>555</v>
      </c>
      <c r="E3906" s="248" t="s">
        <v>1</v>
      </c>
      <c r="F3906" s="249" t="s">
        <v>4014</v>
      </c>
      <c r="G3906" s="247"/>
      <c r="H3906" s="248" t="s">
        <v>1</v>
      </c>
      <c r="I3906" s="250"/>
      <c r="J3906" s="247"/>
      <c r="K3906" s="247"/>
      <c r="L3906" s="251"/>
      <c r="M3906" s="252"/>
      <c r="N3906" s="253"/>
      <c r="O3906" s="253"/>
      <c r="P3906" s="253"/>
      <c r="Q3906" s="253"/>
      <c r="R3906" s="253"/>
      <c r="S3906" s="253"/>
      <c r="T3906" s="254"/>
      <c r="AT3906" s="255" t="s">
        <v>555</v>
      </c>
      <c r="AU3906" s="255" t="s">
        <v>87</v>
      </c>
      <c r="AV3906" s="15" t="s">
        <v>85</v>
      </c>
      <c r="AW3906" s="15" t="s">
        <v>32</v>
      </c>
      <c r="AX3906" s="15" t="s">
        <v>77</v>
      </c>
      <c r="AY3906" s="255" t="s">
        <v>209</v>
      </c>
    </row>
    <row r="3907" spans="2:51" s="13" customFormat="1">
      <c r="B3907" s="212"/>
      <c r="C3907" s="213"/>
      <c r="D3907" s="214" t="s">
        <v>555</v>
      </c>
      <c r="E3907" s="215" t="s">
        <v>1</v>
      </c>
      <c r="F3907" s="216" t="s">
        <v>1412</v>
      </c>
      <c r="G3907" s="213"/>
      <c r="H3907" s="217">
        <v>2.78</v>
      </c>
      <c r="I3907" s="218"/>
      <c r="J3907" s="213"/>
      <c r="K3907" s="213"/>
      <c r="L3907" s="219"/>
      <c r="M3907" s="220"/>
      <c r="N3907" s="221"/>
      <c r="O3907" s="221"/>
      <c r="P3907" s="221"/>
      <c r="Q3907" s="221"/>
      <c r="R3907" s="221"/>
      <c r="S3907" s="221"/>
      <c r="T3907" s="222"/>
      <c r="AT3907" s="223" t="s">
        <v>555</v>
      </c>
      <c r="AU3907" s="223" t="s">
        <v>87</v>
      </c>
      <c r="AV3907" s="13" t="s">
        <v>87</v>
      </c>
      <c r="AW3907" s="13" t="s">
        <v>32</v>
      </c>
      <c r="AX3907" s="13" t="s">
        <v>77</v>
      </c>
      <c r="AY3907" s="223" t="s">
        <v>209</v>
      </c>
    </row>
    <row r="3908" spans="2:51" s="15" customFormat="1">
      <c r="B3908" s="246"/>
      <c r="C3908" s="247"/>
      <c r="D3908" s="214" t="s">
        <v>555</v>
      </c>
      <c r="E3908" s="248" t="s">
        <v>1</v>
      </c>
      <c r="F3908" s="249" t="s">
        <v>4015</v>
      </c>
      <c r="G3908" s="247"/>
      <c r="H3908" s="248" t="s">
        <v>1</v>
      </c>
      <c r="I3908" s="250"/>
      <c r="J3908" s="247"/>
      <c r="K3908" s="247"/>
      <c r="L3908" s="251"/>
      <c r="M3908" s="252"/>
      <c r="N3908" s="253"/>
      <c r="O3908" s="253"/>
      <c r="P3908" s="253"/>
      <c r="Q3908" s="253"/>
      <c r="R3908" s="253"/>
      <c r="S3908" s="253"/>
      <c r="T3908" s="254"/>
      <c r="AT3908" s="255" t="s">
        <v>555</v>
      </c>
      <c r="AU3908" s="255" t="s">
        <v>87</v>
      </c>
      <c r="AV3908" s="15" t="s">
        <v>85</v>
      </c>
      <c r="AW3908" s="15" t="s">
        <v>32</v>
      </c>
      <c r="AX3908" s="15" t="s">
        <v>77</v>
      </c>
      <c r="AY3908" s="255" t="s">
        <v>209</v>
      </c>
    </row>
    <row r="3909" spans="2:51" s="13" customFormat="1">
      <c r="B3909" s="212"/>
      <c r="C3909" s="213"/>
      <c r="D3909" s="214" t="s">
        <v>555</v>
      </c>
      <c r="E3909" s="215" t="s">
        <v>1</v>
      </c>
      <c r="F3909" s="216" t="s">
        <v>1809</v>
      </c>
      <c r="G3909" s="213"/>
      <c r="H3909" s="217">
        <v>2.52</v>
      </c>
      <c r="I3909" s="218"/>
      <c r="J3909" s="213"/>
      <c r="K3909" s="213"/>
      <c r="L3909" s="219"/>
      <c r="M3909" s="220"/>
      <c r="N3909" s="221"/>
      <c r="O3909" s="221"/>
      <c r="P3909" s="221"/>
      <c r="Q3909" s="221"/>
      <c r="R3909" s="221"/>
      <c r="S3909" s="221"/>
      <c r="T3909" s="222"/>
      <c r="AT3909" s="223" t="s">
        <v>555</v>
      </c>
      <c r="AU3909" s="223" t="s">
        <v>87</v>
      </c>
      <c r="AV3909" s="13" t="s">
        <v>87</v>
      </c>
      <c r="AW3909" s="13" t="s">
        <v>32</v>
      </c>
      <c r="AX3909" s="13" t="s">
        <v>77</v>
      </c>
      <c r="AY3909" s="223" t="s">
        <v>209</v>
      </c>
    </row>
    <row r="3910" spans="2:51" s="15" customFormat="1">
      <c r="B3910" s="246"/>
      <c r="C3910" s="247"/>
      <c r="D3910" s="214" t="s">
        <v>555</v>
      </c>
      <c r="E3910" s="248" t="s">
        <v>1</v>
      </c>
      <c r="F3910" s="249" t="s">
        <v>4016</v>
      </c>
      <c r="G3910" s="247"/>
      <c r="H3910" s="248" t="s">
        <v>1</v>
      </c>
      <c r="I3910" s="250"/>
      <c r="J3910" s="247"/>
      <c r="K3910" s="247"/>
      <c r="L3910" s="251"/>
      <c r="M3910" s="252"/>
      <c r="N3910" s="253"/>
      <c r="O3910" s="253"/>
      <c r="P3910" s="253"/>
      <c r="Q3910" s="253"/>
      <c r="R3910" s="253"/>
      <c r="S3910" s="253"/>
      <c r="T3910" s="254"/>
      <c r="AT3910" s="255" t="s">
        <v>555</v>
      </c>
      <c r="AU3910" s="255" t="s">
        <v>87</v>
      </c>
      <c r="AV3910" s="15" t="s">
        <v>85</v>
      </c>
      <c r="AW3910" s="15" t="s">
        <v>32</v>
      </c>
      <c r="AX3910" s="15" t="s">
        <v>77</v>
      </c>
      <c r="AY3910" s="255" t="s">
        <v>209</v>
      </c>
    </row>
    <row r="3911" spans="2:51" s="13" customFormat="1">
      <c r="B3911" s="212"/>
      <c r="C3911" s="213"/>
      <c r="D3911" s="214" t="s">
        <v>555</v>
      </c>
      <c r="E3911" s="215" t="s">
        <v>1</v>
      </c>
      <c r="F3911" s="216" t="s">
        <v>2240</v>
      </c>
      <c r="G3911" s="213"/>
      <c r="H3911" s="217">
        <v>1.46</v>
      </c>
      <c r="I3911" s="218"/>
      <c r="J3911" s="213"/>
      <c r="K3911" s="213"/>
      <c r="L3911" s="219"/>
      <c r="M3911" s="220"/>
      <c r="N3911" s="221"/>
      <c r="O3911" s="221"/>
      <c r="P3911" s="221"/>
      <c r="Q3911" s="221"/>
      <c r="R3911" s="221"/>
      <c r="S3911" s="221"/>
      <c r="T3911" s="222"/>
      <c r="AT3911" s="223" t="s">
        <v>555</v>
      </c>
      <c r="AU3911" s="223" t="s">
        <v>87</v>
      </c>
      <c r="AV3911" s="13" t="s">
        <v>87</v>
      </c>
      <c r="AW3911" s="13" t="s">
        <v>32</v>
      </c>
      <c r="AX3911" s="13" t="s">
        <v>77</v>
      </c>
      <c r="AY3911" s="223" t="s">
        <v>209</v>
      </c>
    </row>
    <row r="3912" spans="2:51" s="15" customFormat="1">
      <c r="B3912" s="246"/>
      <c r="C3912" s="247"/>
      <c r="D3912" s="214" t="s">
        <v>555</v>
      </c>
      <c r="E3912" s="248" t="s">
        <v>1</v>
      </c>
      <c r="F3912" s="249" t="s">
        <v>4017</v>
      </c>
      <c r="G3912" s="247"/>
      <c r="H3912" s="248" t="s">
        <v>1</v>
      </c>
      <c r="I3912" s="250"/>
      <c r="J3912" s="247"/>
      <c r="K3912" s="247"/>
      <c r="L3912" s="251"/>
      <c r="M3912" s="252"/>
      <c r="N3912" s="253"/>
      <c r="O3912" s="253"/>
      <c r="P3912" s="253"/>
      <c r="Q3912" s="253"/>
      <c r="R3912" s="253"/>
      <c r="S3912" s="253"/>
      <c r="T3912" s="254"/>
      <c r="AT3912" s="255" t="s">
        <v>555</v>
      </c>
      <c r="AU3912" s="255" t="s">
        <v>87</v>
      </c>
      <c r="AV3912" s="15" t="s">
        <v>85</v>
      </c>
      <c r="AW3912" s="15" t="s">
        <v>32</v>
      </c>
      <c r="AX3912" s="15" t="s">
        <v>77</v>
      </c>
      <c r="AY3912" s="255" t="s">
        <v>209</v>
      </c>
    </row>
    <row r="3913" spans="2:51" s="13" customFormat="1">
      <c r="B3913" s="212"/>
      <c r="C3913" s="213"/>
      <c r="D3913" s="214" t="s">
        <v>555</v>
      </c>
      <c r="E3913" s="215" t="s">
        <v>1</v>
      </c>
      <c r="F3913" s="216" t="s">
        <v>1412</v>
      </c>
      <c r="G3913" s="213"/>
      <c r="H3913" s="217">
        <v>2.78</v>
      </c>
      <c r="I3913" s="218"/>
      <c r="J3913" s="213"/>
      <c r="K3913" s="213"/>
      <c r="L3913" s="219"/>
      <c r="M3913" s="220"/>
      <c r="N3913" s="221"/>
      <c r="O3913" s="221"/>
      <c r="P3913" s="221"/>
      <c r="Q3913" s="221"/>
      <c r="R3913" s="221"/>
      <c r="S3913" s="221"/>
      <c r="T3913" s="222"/>
      <c r="AT3913" s="223" t="s">
        <v>555</v>
      </c>
      <c r="AU3913" s="223" t="s">
        <v>87</v>
      </c>
      <c r="AV3913" s="13" t="s">
        <v>87</v>
      </c>
      <c r="AW3913" s="13" t="s">
        <v>32</v>
      </c>
      <c r="AX3913" s="13" t="s">
        <v>77</v>
      </c>
      <c r="AY3913" s="223" t="s">
        <v>209</v>
      </c>
    </row>
    <row r="3914" spans="2:51" s="15" customFormat="1">
      <c r="B3914" s="246"/>
      <c r="C3914" s="247"/>
      <c r="D3914" s="214" t="s">
        <v>555</v>
      </c>
      <c r="E3914" s="248" t="s">
        <v>1</v>
      </c>
      <c r="F3914" s="249" t="s">
        <v>4018</v>
      </c>
      <c r="G3914" s="247"/>
      <c r="H3914" s="248" t="s">
        <v>1</v>
      </c>
      <c r="I3914" s="250"/>
      <c r="J3914" s="247"/>
      <c r="K3914" s="247"/>
      <c r="L3914" s="251"/>
      <c r="M3914" s="252"/>
      <c r="N3914" s="253"/>
      <c r="O3914" s="253"/>
      <c r="P3914" s="253"/>
      <c r="Q3914" s="253"/>
      <c r="R3914" s="253"/>
      <c r="S3914" s="253"/>
      <c r="T3914" s="254"/>
      <c r="AT3914" s="255" t="s">
        <v>555</v>
      </c>
      <c r="AU3914" s="255" t="s">
        <v>87</v>
      </c>
      <c r="AV3914" s="15" t="s">
        <v>85</v>
      </c>
      <c r="AW3914" s="15" t="s">
        <v>32</v>
      </c>
      <c r="AX3914" s="15" t="s">
        <v>77</v>
      </c>
      <c r="AY3914" s="255" t="s">
        <v>209</v>
      </c>
    </row>
    <row r="3915" spans="2:51" s="13" customFormat="1">
      <c r="B3915" s="212"/>
      <c r="C3915" s="213"/>
      <c r="D3915" s="214" t="s">
        <v>555</v>
      </c>
      <c r="E3915" s="215" t="s">
        <v>1</v>
      </c>
      <c r="F3915" s="216" t="s">
        <v>1809</v>
      </c>
      <c r="G3915" s="213"/>
      <c r="H3915" s="217">
        <v>2.52</v>
      </c>
      <c r="I3915" s="218"/>
      <c r="J3915" s="213"/>
      <c r="K3915" s="213"/>
      <c r="L3915" s="219"/>
      <c r="M3915" s="220"/>
      <c r="N3915" s="221"/>
      <c r="O3915" s="221"/>
      <c r="P3915" s="221"/>
      <c r="Q3915" s="221"/>
      <c r="R3915" s="221"/>
      <c r="S3915" s="221"/>
      <c r="T3915" s="222"/>
      <c r="AT3915" s="223" t="s">
        <v>555</v>
      </c>
      <c r="AU3915" s="223" t="s">
        <v>87</v>
      </c>
      <c r="AV3915" s="13" t="s">
        <v>87</v>
      </c>
      <c r="AW3915" s="13" t="s">
        <v>32</v>
      </c>
      <c r="AX3915" s="13" t="s">
        <v>77</v>
      </c>
      <c r="AY3915" s="223" t="s">
        <v>209</v>
      </c>
    </row>
    <row r="3916" spans="2:51" s="15" customFormat="1">
      <c r="B3916" s="246"/>
      <c r="C3916" s="247"/>
      <c r="D3916" s="214" t="s">
        <v>555</v>
      </c>
      <c r="E3916" s="248" t="s">
        <v>1</v>
      </c>
      <c r="F3916" s="249" t="s">
        <v>4019</v>
      </c>
      <c r="G3916" s="247"/>
      <c r="H3916" s="248" t="s">
        <v>1</v>
      </c>
      <c r="I3916" s="250"/>
      <c r="J3916" s="247"/>
      <c r="K3916" s="247"/>
      <c r="L3916" s="251"/>
      <c r="M3916" s="252"/>
      <c r="N3916" s="253"/>
      <c r="O3916" s="253"/>
      <c r="P3916" s="253"/>
      <c r="Q3916" s="253"/>
      <c r="R3916" s="253"/>
      <c r="S3916" s="253"/>
      <c r="T3916" s="254"/>
      <c r="AT3916" s="255" t="s">
        <v>555</v>
      </c>
      <c r="AU3916" s="255" t="s">
        <v>87</v>
      </c>
      <c r="AV3916" s="15" t="s">
        <v>85</v>
      </c>
      <c r="AW3916" s="15" t="s">
        <v>32</v>
      </c>
      <c r="AX3916" s="15" t="s">
        <v>77</v>
      </c>
      <c r="AY3916" s="255" t="s">
        <v>209</v>
      </c>
    </row>
    <row r="3917" spans="2:51" s="13" customFormat="1">
      <c r="B3917" s="212"/>
      <c r="C3917" s="213"/>
      <c r="D3917" s="214" t="s">
        <v>555</v>
      </c>
      <c r="E3917" s="215" t="s">
        <v>1</v>
      </c>
      <c r="F3917" s="216" t="s">
        <v>2240</v>
      </c>
      <c r="G3917" s="213"/>
      <c r="H3917" s="217">
        <v>1.46</v>
      </c>
      <c r="I3917" s="218"/>
      <c r="J3917" s="213"/>
      <c r="K3917" s="213"/>
      <c r="L3917" s="219"/>
      <c r="M3917" s="220"/>
      <c r="N3917" s="221"/>
      <c r="O3917" s="221"/>
      <c r="P3917" s="221"/>
      <c r="Q3917" s="221"/>
      <c r="R3917" s="221"/>
      <c r="S3917" s="221"/>
      <c r="T3917" s="222"/>
      <c r="AT3917" s="223" t="s">
        <v>555</v>
      </c>
      <c r="AU3917" s="223" t="s">
        <v>87</v>
      </c>
      <c r="AV3917" s="13" t="s">
        <v>87</v>
      </c>
      <c r="AW3917" s="13" t="s">
        <v>32</v>
      </c>
      <c r="AX3917" s="13" t="s">
        <v>77</v>
      </c>
      <c r="AY3917" s="223" t="s">
        <v>209</v>
      </c>
    </row>
    <row r="3918" spans="2:51" s="15" customFormat="1">
      <c r="B3918" s="246"/>
      <c r="C3918" s="247"/>
      <c r="D3918" s="214" t="s">
        <v>555</v>
      </c>
      <c r="E3918" s="248" t="s">
        <v>1</v>
      </c>
      <c r="F3918" s="249" t="s">
        <v>4020</v>
      </c>
      <c r="G3918" s="247"/>
      <c r="H3918" s="248" t="s">
        <v>1</v>
      </c>
      <c r="I3918" s="250"/>
      <c r="J3918" s="247"/>
      <c r="K3918" s="247"/>
      <c r="L3918" s="251"/>
      <c r="M3918" s="252"/>
      <c r="N3918" s="253"/>
      <c r="O3918" s="253"/>
      <c r="P3918" s="253"/>
      <c r="Q3918" s="253"/>
      <c r="R3918" s="253"/>
      <c r="S3918" s="253"/>
      <c r="T3918" s="254"/>
      <c r="AT3918" s="255" t="s">
        <v>555</v>
      </c>
      <c r="AU3918" s="255" t="s">
        <v>87</v>
      </c>
      <c r="AV3918" s="15" t="s">
        <v>85</v>
      </c>
      <c r="AW3918" s="15" t="s">
        <v>32</v>
      </c>
      <c r="AX3918" s="15" t="s">
        <v>77</v>
      </c>
      <c r="AY3918" s="255" t="s">
        <v>209</v>
      </c>
    </row>
    <row r="3919" spans="2:51" s="13" customFormat="1">
      <c r="B3919" s="212"/>
      <c r="C3919" s="213"/>
      <c r="D3919" s="214" t="s">
        <v>555</v>
      </c>
      <c r="E3919" s="215" t="s">
        <v>1</v>
      </c>
      <c r="F3919" s="216" t="s">
        <v>1412</v>
      </c>
      <c r="G3919" s="213"/>
      <c r="H3919" s="217">
        <v>2.78</v>
      </c>
      <c r="I3919" s="218"/>
      <c r="J3919" s="213"/>
      <c r="K3919" s="213"/>
      <c r="L3919" s="219"/>
      <c r="M3919" s="220"/>
      <c r="N3919" s="221"/>
      <c r="O3919" s="221"/>
      <c r="P3919" s="221"/>
      <c r="Q3919" s="221"/>
      <c r="R3919" s="221"/>
      <c r="S3919" s="221"/>
      <c r="T3919" s="222"/>
      <c r="AT3919" s="223" t="s">
        <v>555</v>
      </c>
      <c r="AU3919" s="223" t="s">
        <v>87</v>
      </c>
      <c r="AV3919" s="13" t="s">
        <v>87</v>
      </c>
      <c r="AW3919" s="13" t="s">
        <v>32</v>
      </c>
      <c r="AX3919" s="13" t="s">
        <v>77</v>
      </c>
      <c r="AY3919" s="223" t="s">
        <v>209</v>
      </c>
    </row>
    <row r="3920" spans="2:51" s="15" customFormat="1">
      <c r="B3920" s="246"/>
      <c r="C3920" s="247"/>
      <c r="D3920" s="214" t="s">
        <v>555</v>
      </c>
      <c r="E3920" s="248" t="s">
        <v>1</v>
      </c>
      <c r="F3920" s="249" t="s">
        <v>4021</v>
      </c>
      <c r="G3920" s="247"/>
      <c r="H3920" s="248" t="s">
        <v>1</v>
      </c>
      <c r="I3920" s="250"/>
      <c r="J3920" s="247"/>
      <c r="K3920" s="247"/>
      <c r="L3920" s="251"/>
      <c r="M3920" s="252"/>
      <c r="N3920" s="253"/>
      <c r="O3920" s="253"/>
      <c r="P3920" s="253"/>
      <c r="Q3920" s="253"/>
      <c r="R3920" s="253"/>
      <c r="S3920" s="253"/>
      <c r="T3920" s="254"/>
      <c r="AT3920" s="255" t="s">
        <v>555</v>
      </c>
      <c r="AU3920" s="255" t="s">
        <v>87</v>
      </c>
      <c r="AV3920" s="15" t="s">
        <v>85</v>
      </c>
      <c r="AW3920" s="15" t="s">
        <v>32</v>
      </c>
      <c r="AX3920" s="15" t="s">
        <v>77</v>
      </c>
      <c r="AY3920" s="255" t="s">
        <v>209</v>
      </c>
    </row>
    <row r="3921" spans="2:51" s="13" customFormat="1">
      <c r="B3921" s="212"/>
      <c r="C3921" s="213"/>
      <c r="D3921" s="214" t="s">
        <v>555</v>
      </c>
      <c r="E3921" s="215" t="s">
        <v>1</v>
      </c>
      <c r="F3921" s="216" t="s">
        <v>1809</v>
      </c>
      <c r="G3921" s="213"/>
      <c r="H3921" s="217">
        <v>2.52</v>
      </c>
      <c r="I3921" s="218"/>
      <c r="J3921" s="213"/>
      <c r="K3921" s="213"/>
      <c r="L3921" s="219"/>
      <c r="M3921" s="220"/>
      <c r="N3921" s="221"/>
      <c r="O3921" s="221"/>
      <c r="P3921" s="221"/>
      <c r="Q3921" s="221"/>
      <c r="R3921" s="221"/>
      <c r="S3921" s="221"/>
      <c r="T3921" s="222"/>
      <c r="AT3921" s="223" t="s">
        <v>555</v>
      </c>
      <c r="AU3921" s="223" t="s">
        <v>87</v>
      </c>
      <c r="AV3921" s="13" t="s">
        <v>87</v>
      </c>
      <c r="AW3921" s="13" t="s">
        <v>32</v>
      </c>
      <c r="AX3921" s="13" t="s">
        <v>77</v>
      </c>
      <c r="AY3921" s="223" t="s">
        <v>209</v>
      </c>
    </row>
    <row r="3922" spans="2:51" s="15" customFormat="1">
      <c r="B3922" s="246"/>
      <c r="C3922" s="247"/>
      <c r="D3922" s="214" t="s">
        <v>555</v>
      </c>
      <c r="E3922" s="248" t="s">
        <v>1</v>
      </c>
      <c r="F3922" s="249" t="s">
        <v>4022</v>
      </c>
      <c r="G3922" s="247"/>
      <c r="H3922" s="248" t="s">
        <v>1</v>
      </c>
      <c r="I3922" s="250"/>
      <c r="J3922" s="247"/>
      <c r="K3922" s="247"/>
      <c r="L3922" s="251"/>
      <c r="M3922" s="252"/>
      <c r="N3922" s="253"/>
      <c r="O3922" s="253"/>
      <c r="P3922" s="253"/>
      <c r="Q3922" s="253"/>
      <c r="R3922" s="253"/>
      <c r="S3922" s="253"/>
      <c r="T3922" s="254"/>
      <c r="AT3922" s="255" t="s">
        <v>555</v>
      </c>
      <c r="AU3922" s="255" t="s">
        <v>87</v>
      </c>
      <c r="AV3922" s="15" t="s">
        <v>85</v>
      </c>
      <c r="AW3922" s="15" t="s">
        <v>32</v>
      </c>
      <c r="AX3922" s="15" t="s">
        <v>77</v>
      </c>
      <c r="AY3922" s="255" t="s">
        <v>209</v>
      </c>
    </row>
    <row r="3923" spans="2:51" s="13" customFormat="1">
      <c r="B3923" s="212"/>
      <c r="C3923" s="213"/>
      <c r="D3923" s="214" t="s">
        <v>555</v>
      </c>
      <c r="E3923" s="215" t="s">
        <v>1</v>
      </c>
      <c r="F3923" s="216" t="s">
        <v>2240</v>
      </c>
      <c r="G3923" s="213"/>
      <c r="H3923" s="217">
        <v>1.46</v>
      </c>
      <c r="I3923" s="218"/>
      <c r="J3923" s="213"/>
      <c r="K3923" s="213"/>
      <c r="L3923" s="219"/>
      <c r="M3923" s="220"/>
      <c r="N3923" s="221"/>
      <c r="O3923" s="221"/>
      <c r="P3923" s="221"/>
      <c r="Q3923" s="221"/>
      <c r="R3923" s="221"/>
      <c r="S3923" s="221"/>
      <c r="T3923" s="222"/>
      <c r="AT3923" s="223" t="s">
        <v>555</v>
      </c>
      <c r="AU3923" s="223" t="s">
        <v>87</v>
      </c>
      <c r="AV3923" s="13" t="s">
        <v>87</v>
      </c>
      <c r="AW3923" s="13" t="s">
        <v>32</v>
      </c>
      <c r="AX3923" s="13" t="s">
        <v>77</v>
      </c>
      <c r="AY3923" s="223" t="s">
        <v>209</v>
      </c>
    </row>
    <row r="3924" spans="2:51" s="15" customFormat="1">
      <c r="B3924" s="246"/>
      <c r="C3924" s="247"/>
      <c r="D3924" s="214" t="s">
        <v>555</v>
      </c>
      <c r="E3924" s="248" t="s">
        <v>1</v>
      </c>
      <c r="F3924" s="249" t="s">
        <v>4023</v>
      </c>
      <c r="G3924" s="247"/>
      <c r="H3924" s="248" t="s">
        <v>1</v>
      </c>
      <c r="I3924" s="250"/>
      <c r="J3924" s="247"/>
      <c r="K3924" s="247"/>
      <c r="L3924" s="251"/>
      <c r="M3924" s="252"/>
      <c r="N3924" s="253"/>
      <c r="O3924" s="253"/>
      <c r="P3924" s="253"/>
      <c r="Q3924" s="253"/>
      <c r="R3924" s="253"/>
      <c r="S3924" s="253"/>
      <c r="T3924" s="254"/>
      <c r="AT3924" s="255" t="s">
        <v>555</v>
      </c>
      <c r="AU3924" s="255" t="s">
        <v>87</v>
      </c>
      <c r="AV3924" s="15" t="s">
        <v>85</v>
      </c>
      <c r="AW3924" s="15" t="s">
        <v>32</v>
      </c>
      <c r="AX3924" s="15" t="s">
        <v>77</v>
      </c>
      <c r="AY3924" s="255" t="s">
        <v>209</v>
      </c>
    </row>
    <row r="3925" spans="2:51" s="13" customFormat="1">
      <c r="B3925" s="212"/>
      <c r="C3925" s="213"/>
      <c r="D3925" s="214" t="s">
        <v>555</v>
      </c>
      <c r="E3925" s="215" t="s">
        <v>1</v>
      </c>
      <c r="F3925" s="216" t="s">
        <v>1412</v>
      </c>
      <c r="G3925" s="213"/>
      <c r="H3925" s="217">
        <v>2.78</v>
      </c>
      <c r="I3925" s="218"/>
      <c r="J3925" s="213"/>
      <c r="K3925" s="213"/>
      <c r="L3925" s="219"/>
      <c r="M3925" s="220"/>
      <c r="N3925" s="221"/>
      <c r="O3925" s="221"/>
      <c r="P3925" s="221"/>
      <c r="Q3925" s="221"/>
      <c r="R3925" s="221"/>
      <c r="S3925" s="221"/>
      <c r="T3925" s="222"/>
      <c r="AT3925" s="223" t="s">
        <v>555</v>
      </c>
      <c r="AU3925" s="223" t="s">
        <v>87</v>
      </c>
      <c r="AV3925" s="13" t="s">
        <v>87</v>
      </c>
      <c r="AW3925" s="13" t="s">
        <v>32</v>
      </c>
      <c r="AX3925" s="13" t="s">
        <v>77</v>
      </c>
      <c r="AY3925" s="223" t="s">
        <v>209</v>
      </c>
    </row>
    <row r="3926" spans="2:51" s="15" customFormat="1">
      <c r="B3926" s="246"/>
      <c r="C3926" s="247"/>
      <c r="D3926" s="214" t="s">
        <v>555</v>
      </c>
      <c r="E3926" s="248" t="s">
        <v>1</v>
      </c>
      <c r="F3926" s="249" t="s">
        <v>4024</v>
      </c>
      <c r="G3926" s="247"/>
      <c r="H3926" s="248" t="s">
        <v>1</v>
      </c>
      <c r="I3926" s="250"/>
      <c r="J3926" s="247"/>
      <c r="K3926" s="247"/>
      <c r="L3926" s="251"/>
      <c r="M3926" s="252"/>
      <c r="N3926" s="253"/>
      <c r="O3926" s="253"/>
      <c r="P3926" s="253"/>
      <c r="Q3926" s="253"/>
      <c r="R3926" s="253"/>
      <c r="S3926" s="253"/>
      <c r="T3926" s="254"/>
      <c r="AT3926" s="255" t="s">
        <v>555</v>
      </c>
      <c r="AU3926" s="255" t="s">
        <v>87</v>
      </c>
      <c r="AV3926" s="15" t="s">
        <v>85</v>
      </c>
      <c r="AW3926" s="15" t="s">
        <v>32</v>
      </c>
      <c r="AX3926" s="15" t="s">
        <v>77</v>
      </c>
      <c r="AY3926" s="255" t="s">
        <v>209</v>
      </c>
    </row>
    <row r="3927" spans="2:51" s="13" customFormat="1">
      <c r="B3927" s="212"/>
      <c r="C3927" s="213"/>
      <c r="D3927" s="214" t="s">
        <v>555</v>
      </c>
      <c r="E3927" s="215" t="s">
        <v>1</v>
      </c>
      <c r="F3927" s="216" t="s">
        <v>1809</v>
      </c>
      <c r="G3927" s="213"/>
      <c r="H3927" s="217">
        <v>2.52</v>
      </c>
      <c r="I3927" s="218"/>
      <c r="J3927" s="213"/>
      <c r="K3927" s="213"/>
      <c r="L3927" s="219"/>
      <c r="M3927" s="220"/>
      <c r="N3927" s="221"/>
      <c r="O3927" s="221"/>
      <c r="P3927" s="221"/>
      <c r="Q3927" s="221"/>
      <c r="R3927" s="221"/>
      <c r="S3927" s="221"/>
      <c r="T3927" s="222"/>
      <c r="AT3927" s="223" t="s">
        <v>555</v>
      </c>
      <c r="AU3927" s="223" t="s">
        <v>87</v>
      </c>
      <c r="AV3927" s="13" t="s">
        <v>87</v>
      </c>
      <c r="AW3927" s="13" t="s">
        <v>32</v>
      </c>
      <c r="AX3927" s="13" t="s">
        <v>77</v>
      </c>
      <c r="AY3927" s="223" t="s">
        <v>209</v>
      </c>
    </row>
    <row r="3928" spans="2:51" s="15" customFormat="1">
      <c r="B3928" s="246"/>
      <c r="C3928" s="247"/>
      <c r="D3928" s="214" t="s">
        <v>555</v>
      </c>
      <c r="E3928" s="248" t="s">
        <v>1</v>
      </c>
      <c r="F3928" s="249" t="s">
        <v>4025</v>
      </c>
      <c r="G3928" s="247"/>
      <c r="H3928" s="248" t="s">
        <v>1</v>
      </c>
      <c r="I3928" s="250"/>
      <c r="J3928" s="247"/>
      <c r="K3928" s="247"/>
      <c r="L3928" s="251"/>
      <c r="M3928" s="252"/>
      <c r="N3928" s="253"/>
      <c r="O3928" s="253"/>
      <c r="P3928" s="253"/>
      <c r="Q3928" s="253"/>
      <c r="R3928" s="253"/>
      <c r="S3928" s="253"/>
      <c r="T3928" s="254"/>
      <c r="AT3928" s="255" t="s">
        <v>555</v>
      </c>
      <c r="AU3928" s="255" t="s">
        <v>87</v>
      </c>
      <c r="AV3928" s="15" t="s">
        <v>85</v>
      </c>
      <c r="AW3928" s="15" t="s">
        <v>32</v>
      </c>
      <c r="AX3928" s="15" t="s">
        <v>77</v>
      </c>
      <c r="AY3928" s="255" t="s">
        <v>209</v>
      </c>
    </row>
    <row r="3929" spans="2:51" s="13" customFormat="1">
      <c r="B3929" s="212"/>
      <c r="C3929" s="213"/>
      <c r="D3929" s="214" t="s">
        <v>555</v>
      </c>
      <c r="E3929" s="215" t="s">
        <v>1</v>
      </c>
      <c r="F3929" s="216" t="s">
        <v>2240</v>
      </c>
      <c r="G3929" s="213"/>
      <c r="H3929" s="217">
        <v>1.46</v>
      </c>
      <c r="I3929" s="218"/>
      <c r="J3929" s="213"/>
      <c r="K3929" s="213"/>
      <c r="L3929" s="219"/>
      <c r="M3929" s="220"/>
      <c r="N3929" s="221"/>
      <c r="O3929" s="221"/>
      <c r="P3929" s="221"/>
      <c r="Q3929" s="221"/>
      <c r="R3929" s="221"/>
      <c r="S3929" s="221"/>
      <c r="T3929" s="222"/>
      <c r="AT3929" s="223" t="s">
        <v>555</v>
      </c>
      <c r="AU3929" s="223" t="s">
        <v>87</v>
      </c>
      <c r="AV3929" s="13" t="s">
        <v>87</v>
      </c>
      <c r="AW3929" s="13" t="s">
        <v>32</v>
      </c>
      <c r="AX3929" s="13" t="s">
        <v>77</v>
      </c>
      <c r="AY3929" s="223" t="s">
        <v>209</v>
      </c>
    </row>
    <row r="3930" spans="2:51" s="15" customFormat="1">
      <c r="B3930" s="246"/>
      <c r="C3930" s="247"/>
      <c r="D3930" s="214" t="s">
        <v>555</v>
      </c>
      <c r="E3930" s="248" t="s">
        <v>1</v>
      </c>
      <c r="F3930" s="249" t="s">
        <v>4026</v>
      </c>
      <c r="G3930" s="247"/>
      <c r="H3930" s="248" t="s">
        <v>1</v>
      </c>
      <c r="I3930" s="250"/>
      <c r="J3930" s="247"/>
      <c r="K3930" s="247"/>
      <c r="L3930" s="251"/>
      <c r="M3930" s="252"/>
      <c r="N3930" s="253"/>
      <c r="O3930" s="253"/>
      <c r="P3930" s="253"/>
      <c r="Q3930" s="253"/>
      <c r="R3930" s="253"/>
      <c r="S3930" s="253"/>
      <c r="T3930" s="254"/>
      <c r="AT3930" s="255" t="s">
        <v>555</v>
      </c>
      <c r="AU3930" s="255" t="s">
        <v>87</v>
      </c>
      <c r="AV3930" s="15" t="s">
        <v>85</v>
      </c>
      <c r="AW3930" s="15" t="s">
        <v>32</v>
      </c>
      <c r="AX3930" s="15" t="s">
        <v>77</v>
      </c>
      <c r="AY3930" s="255" t="s">
        <v>209</v>
      </c>
    </row>
    <row r="3931" spans="2:51" s="13" customFormat="1">
      <c r="B3931" s="212"/>
      <c r="C3931" s="213"/>
      <c r="D3931" s="214" t="s">
        <v>555</v>
      </c>
      <c r="E3931" s="215" t="s">
        <v>1</v>
      </c>
      <c r="F3931" s="216" t="s">
        <v>1412</v>
      </c>
      <c r="G3931" s="213"/>
      <c r="H3931" s="217">
        <v>2.78</v>
      </c>
      <c r="I3931" s="218"/>
      <c r="J3931" s="213"/>
      <c r="K3931" s="213"/>
      <c r="L3931" s="219"/>
      <c r="M3931" s="220"/>
      <c r="N3931" s="221"/>
      <c r="O3931" s="221"/>
      <c r="P3931" s="221"/>
      <c r="Q3931" s="221"/>
      <c r="R3931" s="221"/>
      <c r="S3931" s="221"/>
      <c r="T3931" s="222"/>
      <c r="AT3931" s="223" t="s">
        <v>555</v>
      </c>
      <c r="AU3931" s="223" t="s">
        <v>87</v>
      </c>
      <c r="AV3931" s="13" t="s">
        <v>87</v>
      </c>
      <c r="AW3931" s="13" t="s">
        <v>32</v>
      </c>
      <c r="AX3931" s="13" t="s">
        <v>77</v>
      </c>
      <c r="AY3931" s="223" t="s">
        <v>209</v>
      </c>
    </row>
    <row r="3932" spans="2:51" s="15" customFormat="1">
      <c r="B3932" s="246"/>
      <c r="C3932" s="247"/>
      <c r="D3932" s="214" t="s">
        <v>555</v>
      </c>
      <c r="E3932" s="248" t="s">
        <v>1</v>
      </c>
      <c r="F3932" s="249" t="s">
        <v>4027</v>
      </c>
      <c r="G3932" s="247"/>
      <c r="H3932" s="248" t="s">
        <v>1</v>
      </c>
      <c r="I3932" s="250"/>
      <c r="J3932" s="247"/>
      <c r="K3932" s="247"/>
      <c r="L3932" s="251"/>
      <c r="M3932" s="252"/>
      <c r="N3932" s="253"/>
      <c r="O3932" s="253"/>
      <c r="P3932" s="253"/>
      <c r="Q3932" s="253"/>
      <c r="R3932" s="253"/>
      <c r="S3932" s="253"/>
      <c r="T3932" s="254"/>
      <c r="AT3932" s="255" t="s">
        <v>555</v>
      </c>
      <c r="AU3932" s="255" t="s">
        <v>87</v>
      </c>
      <c r="AV3932" s="15" t="s">
        <v>85</v>
      </c>
      <c r="AW3932" s="15" t="s">
        <v>32</v>
      </c>
      <c r="AX3932" s="15" t="s">
        <v>77</v>
      </c>
      <c r="AY3932" s="255" t="s">
        <v>209</v>
      </c>
    </row>
    <row r="3933" spans="2:51" s="13" customFormat="1">
      <c r="B3933" s="212"/>
      <c r="C3933" s="213"/>
      <c r="D3933" s="214" t="s">
        <v>555</v>
      </c>
      <c r="E3933" s="215" t="s">
        <v>1</v>
      </c>
      <c r="F3933" s="216" t="s">
        <v>1809</v>
      </c>
      <c r="G3933" s="213"/>
      <c r="H3933" s="217">
        <v>2.52</v>
      </c>
      <c r="I3933" s="218"/>
      <c r="J3933" s="213"/>
      <c r="K3933" s="213"/>
      <c r="L3933" s="219"/>
      <c r="M3933" s="220"/>
      <c r="N3933" s="221"/>
      <c r="O3933" s="221"/>
      <c r="P3933" s="221"/>
      <c r="Q3933" s="221"/>
      <c r="R3933" s="221"/>
      <c r="S3933" s="221"/>
      <c r="T3933" s="222"/>
      <c r="AT3933" s="223" t="s">
        <v>555</v>
      </c>
      <c r="AU3933" s="223" t="s">
        <v>87</v>
      </c>
      <c r="AV3933" s="13" t="s">
        <v>87</v>
      </c>
      <c r="AW3933" s="13" t="s">
        <v>32</v>
      </c>
      <c r="AX3933" s="13" t="s">
        <v>77</v>
      </c>
      <c r="AY3933" s="223" t="s">
        <v>209</v>
      </c>
    </row>
    <row r="3934" spans="2:51" s="15" customFormat="1">
      <c r="B3934" s="246"/>
      <c r="C3934" s="247"/>
      <c r="D3934" s="214" t="s">
        <v>555</v>
      </c>
      <c r="E3934" s="248" t="s">
        <v>1</v>
      </c>
      <c r="F3934" s="249" t="s">
        <v>4028</v>
      </c>
      <c r="G3934" s="247"/>
      <c r="H3934" s="248" t="s">
        <v>1</v>
      </c>
      <c r="I3934" s="250"/>
      <c r="J3934" s="247"/>
      <c r="K3934" s="247"/>
      <c r="L3934" s="251"/>
      <c r="M3934" s="252"/>
      <c r="N3934" s="253"/>
      <c r="O3934" s="253"/>
      <c r="P3934" s="253"/>
      <c r="Q3934" s="253"/>
      <c r="R3934" s="253"/>
      <c r="S3934" s="253"/>
      <c r="T3934" s="254"/>
      <c r="AT3934" s="255" t="s">
        <v>555</v>
      </c>
      <c r="AU3934" s="255" t="s">
        <v>87</v>
      </c>
      <c r="AV3934" s="15" t="s">
        <v>85</v>
      </c>
      <c r="AW3934" s="15" t="s">
        <v>32</v>
      </c>
      <c r="AX3934" s="15" t="s">
        <v>77</v>
      </c>
      <c r="AY3934" s="255" t="s">
        <v>209</v>
      </c>
    </row>
    <row r="3935" spans="2:51" s="13" customFormat="1">
      <c r="B3935" s="212"/>
      <c r="C3935" s="213"/>
      <c r="D3935" s="214" t="s">
        <v>555</v>
      </c>
      <c r="E3935" s="215" t="s">
        <v>1</v>
      </c>
      <c r="F3935" s="216" t="s">
        <v>2240</v>
      </c>
      <c r="G3935" s="213"/>
      <c r="H3935" s="217">
        <v>1.46</v>
      </c>
      <c r="I3935" s="218"/>
      <c r="J3935" s="213"/>
      <c r="K3935" s="213"/>
      <c r="L3935" s="219"/>
      <c r="M3935" s="220"/>
      <c r="N3935" s="221"/>
      <c r="O3935" s="221"/>
      <c r="P3935" s="221"/>
      <c r="Q3935" s="221"/>
      <c r="R3935" s="221"/>
      <c r="S3935" s="221"/>
      <c r="T3935" s="222"/>
      <c r="AT3935" s="223" t="s">
        <v>555</v>
      </c>
      <c r="AU3935" s="223" t="s">
        <v>87</v>
      </c>
      <c r="AV3935" s="13" t="s">
        <v>87</v>
      </c>
      <c r="AW3935" s="13" t="s">
        <v>32</v>
      </c>
      <c r="AX3935" s="13" t="s">
        <v>77</v>
      </c>
      <c r="AY3935" s="223" t="s">
        <v>209</v>
      </c>
    </row>
    <row r="3936" spans="2:51" s="15" customFormat="1">
      <c r="B3936" s="246"/>
      <c r="C3936" s="247"/>
      <c r="D3936" s="214" t="s">
        <v>555</v>
      </c>
      <c r="E3936" s="248" t="s">
        <v>1</v>
      </c>
      <c r="F3936" s="249" t="s">
        <v>4029</v>
      </c>
      <c r="G3936" s="247"/>
      <c r="H3936" s="248" t="s">
        <v>1</v>
      </c>
      <c r="I3936" s="250"/>
      <c r="J3936" s="247"/>
      <c r="K3936" s="247"/>
      <c r="L3936" s="251"/>
      <c r="M3936" s="252"/>
      <c r="N3936" s="253"/>
      <c r="O3936" s="253"/>
      <c r="P3936" s="253"/>
      <c r="Q3936" s="253"/>
      <c r="R3936" s="253"/>
      <c r="S3936" s="253"/>
      <c r="T3936" s="254"/>
      <c r="AT3936" s="255" t="s">
        <v>555</v>
      </c>
      <c r="AU3936" s="255" t="s">
        <v>87</v>
      </c>
      <c r="AV3936" s="15" t="s">
        <v>85</v>
      </c>
      <c r="AW3936" s="15" t="s">
        <v>32</v>
      </c>
      <c r="AX3936" s="15" t="s">
        <v>77</v>
      </c>
      <c r="AY3936" s="255" t="s">
        <v>209</v>
      </c>
    </row>
    <row r="3937" spans="2:51" s="13" customFormat="1">
      <c r="B3937" s="212"/>
      <c r="C3937" s="213"/>
      <c r="D3937" s="214" t="s">
        <v>555</v>
      </c>
      <c r="E3937" s="215" t="s">
        <v>1</v>
      </c>
      <c r="F3937" s="216" t="s">
        <v>3104</v>
      </c>
      <c r="G3937" s="213"/>
      <c r="H3937" s="217">
        <v>4.2300000000000004</v>
      </c>
      <c r="I3937" s="218"/>
      <c r="J3937" s="213"/>
      <c r="K3937" s="213"/>
      <c r="L3937" s="219"/>
      <c r="M3937" s="220"/>
      <c r="N3937" s="221"/>
      <c r="O3937" s="221"/>
      <c r="P3937" s="221"/>
      <c r="Q3937" s="221"/>
      <c r="R3937" s="221"/>
      <c r="S3937" s="221"/>
      <c r="T3937" s="222"/>
      <c r="AT3937" s="223" t="s">
        <v>555</v>
      </c>
      <c r="AU3937" s="223" t="s">
        <v>87</v>
      </c>
      <c r="AV3937" s="13" t="s">
        <v>87</v>
      </c>
      <c r="AW3937" s="13" t="s">
        <v>32</v>
      </c>
      <c r="AX3937" s="13" t="s">
        <v>77</v>
      </c>
      <c r="AY3937" s="223" t="s">
        <v>209</v>
      </c>
    </row>
    <row r="3938" spans="2:51" s="15" customFormat="1">
      <c r="B3938" s="246"/>
      <c r="C3938" s="247"/>
      <c r="D3938" s="214" t="s">
        <v>555</v>
      </c>
      <c r="E3938" s="248" t="s">
        <v>1</v>
      </c>
      <c r="F3938" s="249" t="s">
        <v>4030</v>
      </c>
      <c r="G3938" s="247"/>
      <c r="H3938" s="248" t="s">
        <v>1</v>
      </c>
      <c r="I3938" s="250"/>
      <c r="J3938" s="247"/>
      <c r="K3938" s="247"/>
      <c r="L3938" s="251"/>
      <c r="M3938" s="252"/>
      <c r="N3938" s="253"/>
      <c r="O3938" s="253"/>
      <c r="P3938" s="253"/>
      <c r="Q3938" s="253"/>
      <c r="R3938" s="253"/>
      <c r="S3938" s="253"/>
      <c r="T3938" s="254"/>
      <c r="AT3938" s="255" t="s">
        <v>555</v>
      </c>
      <c r="AU3938" s="255" t="s">
        <v>87</v>
      </c>
      <c r="AV3938" s="15" t="s">
        <v>85</v>
      </c>
      <c r="AW3938" s="15" t="s">
        <v>32</v>
      </c>
      <c r="AX3938" s="15" t="s">
        <v>77</v>
      </c>
      <c r="AY3938" s="255" t="s">
        <v>209</v>
      </c>
    </row>
    <row r="3939" spans="2:51" s="13" customFormat="1">
      <c r="B3939" s="212"/>
      <c r="C3939" s="213"/>
      <c r="D3939" s="214" t="s">
        <v>555</v>
      </c>
      <c r="E3939" s="215" t="s">
        <v>1</v>
      </c>
      <c r="F3939" s="216" t="s">
        <v>1842</v>
      </c>
      <c r="G3939" s="213"/>
      <c r="H3939" s="217">
        <v>4.26</v>
      </c>
      <c r="I3939" s="218"/>
      <c r="J3939" s="213"/>
      <c r="K3939" s="213"/>
      <c r="L3939" s="219"/>
      <c r="M3939" s="220"/>
      <c r="N3939" s="221"/>
      <c r="O3939" s="221"/>
      <c r="P3939" s="221"/>
      <c r="Q3939" s="221"/>
      <c r="R3939" s="221"/>
      <c r="S3939" s="221"/>
      <c r="T3939" s="222"/>
      <c r="AT3939" s="223" t="s">
        <v>555</v>
      </c>
      <c r="AU3939" s="223" t="s">
        <v>87</v>
      </c>
      <c r="AV3939" s="13" t="s">
        <v>87</v>
      </c>
      <c r="AW3939" s="13" t="s">
        <v>32</v>
      </c>
      <c r="AX3939" s="13" t="s">
        <v>77</v>
      </c>
      <c r="AY3939" s="223" t="s">
        <v>209</v>
      </c>
    </row>
    <row r="3940" spans="2:51" s="15" customFormat="1">
      <c r="B3940" s="246"/>
      <c r="C3940" s="247"/>
      <c r="D3940" s="214" t="s">
        <v>555</v>
      </c>
      <c r="E3940" s="248" t="s">
        <v>1</v>
      </c>
      <c r="F3940" s="249" t="s">
        <v>4031</v>
      </c>
      <c r="G3940" s="247"/>
      <c r="H3940" s="248" t="s">
        <v>1</v>
      </c>
      <c r="I3940" s="250"/>
      <c r="J3940" s="247"/>
      <c r="K3940" s="247"/>
      <c r="L3940" s="251"/>
      <c r="M3940" s="252"/>
      <c r="N3940" s="253"/>
      <c r="O3940" s="253"/>
      <c r="P3940" s="253"/>
      <c r="Q3940" s="253"/>
      <c r="R3940" s="253"/>
      <c r="S3940" s="253"/>
      <c r="T3940" s="254"/>
      <c r="AT3940" s="255" t="s">
        <v>555</v>
      </c>
      <c r="AU3940" s="255" t="s">
        <v>87</v>
      </c>
      <c r="AV3940" s="15" t="s">
        <v>85</v>
      </c>
      <c r="AW3940" s="15" t="s">
        <v>32</v>
      </c>
      <c r="AX3940" s="15" t="s">
        <v>77</v>
      </c>
      <c r="AY3940" s="255" t="s">
        <v>209</v>
      </c>
    </row>
    <row r="3941" spans="2:51" s="13" customFormat="1">
      <c r="B3941" s="212"/>
      <c r="C3941" s="213"/>
      <c r="D3941" s="214" t="s">
        <v>555</v>
      </c>
      <c r="E3941" s="215" t="s">
        <v>1</v>
      </c>
      <c r="F3941" s="216" t="s">
        <v>2486</v>
      </c>
      <c r="G3941" s="213"/>
      <c r="H3941" s="217">
        <v>5.99</v>
      </c>
      <c r="I3941" s="218"/>
      <c r="J3941" s="213"/>
      <c r="K3941" s="213"/>
      <c r="L3941" s="219"/>
      <c r="M3941" s="220"/>
      <c r="N3941" s="221"/>
      <c r="O3941" s="221"/>
      <c r="P3941" s="221"/>
      <c r="Q3941" s="221"/>
      <c r="R3941" s="221"/>
      <c r="S3941" s="221"/>
      <c r="T3941" s="222"/>
      <c r="AT3941" s="223" t="s">
        <v>555</v>
      </c>
      <c r="AU3941" s="223" t="s">
        <v>87</v>
      </c>
      <c r="AV3941" s="13" t="s">
        <v>87</v>
      </c>
      <c r="AW3941" s="13" t="s">
        <v>32</v>
      </c>
      <c r="AX3941" s="13" t="s">
        <v>77</v>
      </c>
      <c r="AY3941" s="223" t="s">
        <v>209</v>
      </c>
    </row>
    <row r="3942" spans="2:51" s="15" customFormat="1">
      <c r="B3942" s="246"/>
      <c r="C3942" s="247"/>
      <c r="D3942" s="214" t="s">
        <v>555</v>
      </c>
      <c r="E3942" s="248" t="s">
        <v>1</v>
      </c>
      <c r="F3942" s="249" t="s">
        <v>4032</v>
      </c>
      <c r="G3942" s="247"/>
      <c r="H3942" s="248" t="s">
        <v>1</v>
      </c>
      <c r="I3942" s="250"/>
      <c r="J3942" s="247"/>
      <c r="K3942" s="247"/>
      <c r="L3942" s="251"/>
      <c r="M3942" s="252"/>
      <c r="N3942" s="253"/>
      <c r="O3942" s="253"/>
      <c r="P3942" s="253"/>
      <c r="Q3942" s="253"/>
      <c r="R3942" s="253"/>
      <c r="S3942" s="253"/>
      <c r="T3942" s="254"/>
      <c r="AT3942" s="255" t="s">
        <v>555</v>
      </c>
      <c r="AU3942" s="255" t="s">
        <v>87</v>
      </c>
      <c r="AV3942" s="15" t="s">
        <v>85</v>
      </c>
      <c r="AW3942" s="15" t="s">
        <v>32</v>
      </c>
      <c r="AX3942" s="15" t="s">
        <v>77</v>
      </c>
      <c r="AY3942" s="255" t="s">
        <v>209</v>
      </c>
    </row>
    <row r="3943" spans="2:51" s="13" customFormat="1">
      <c r="B3943" s="212"/>
      <c r="C3943" s="213"/>
      <c r="D3943" s="214" t="s">
        <v>555</v>
      </c>
      <c r="E3943" s="215" t="s">
        <v>1</v>
      </c>
      <c r="F3943" s="216" t="s">
        <v>2491</v>
      </c>
      <c r="G3943" s="213"/>
      <c r="H3943" s="217">
        <v>5.98</v>
      </c>
      <c r="I3943" s="218"/>
      <c r="J3943" s="213"/>
      <c r="K3943" s="213"/>
      <c r="L3943" s="219"/>
      <c r="M3943" s="220"/>
      <c r="N3943" s="221"/>
      <c r="O3943" s="221"/>
      <c r="P3943" s="221"/>
      <c r="Q3943" s="221"/>
      <c r="R3943" s="221"/>
      <c r="S3943" s="221"/>
      <c r="T3943" s="222"/>
      <c r="AT3943" s="223" t="s">
        <v>555</v>
      </c>
      <c r="AU3943" s="223" t="s">
        <v>87</v>
      </c>
      <c r="AV3943" s="13" t="s">
        <v>87</v>
      </c>
      <c r="AW3943" s="13" t="s">
        <v>32</v>
      </c>
      <c r="AX3943" s="13" t="s">
        <v>77</v>
      </c>
      <c r="AY3943" s="223" t="s">
        <v>209</v>
      </c>
    </row>
    <row r="3944" spans="2:51" s="15" customFormat="1">
      <c r="B3944" s="246"/>
      <c r="C3944" s="247"/>
      <c r="D3944" s="214" t="s">
        <v>555</v>
      </c>
      <c r="E3944" s="248" t="s">
        <v>1</v>
      </c>
      <c r="F3944" s="249" t="s">
        <v>4033</v>
      </c>
      <c r="G3944" s="247"/>
      <c r="H3944" s="248" t="s">
        <v>1</v>
      </c>
      <c r="I3944" s="250"/>
      <c r="J3944" s="247"/>
      <c r="K3944" s="247"/>
      <c r="L3944" s="251"/>
      <c r="M3944" s="252"/>
      <c r="N3944" s="253"/>
      <c r="O3944" s="253"/>
      <c r="P3944" s="253"/>
      <c r="Q3944" s="253"/>
      <c r="R3944" s="253"/>
      <c r="S3944" s="253"/>
      <c r="T3944" s="254"/>
      <c r="AT3944" s="255" t="s">
        <v>555</v>
      </c>
      <c r="AU3944" s="255" t="s">
        <v>87</v>
      </c>
      <c r="AV3944" s="15" t="s">
        <v>85</v>
      </c>
      <c r="AW3944" s="15" t="s">
        <v>32</v>
      </c>
      <c r="AX3944" s="15" t="s">
        <v>77</v>
      </c>
      <c r="AY3944" s="255" t="s">
        <v>209</v>
      </c>
    </row>
    <row r="3945" spans="2:51" s="13" customFormat="1">
      <c r="B3945" s="212"/>
      <c r="C3945" s="213"/>
      <c r="D3945" s="214" t="s">
        <v>555</v>
      </c>
      <c r="E3945" s="215" t="s">
        <v>1</v>
      </c>
      <c r="F3945" s="216" t="s">
        <v>2491</v>
      </c>
      <c r="G3945" s="213"/>
      <c r="H3945" s="217">
        <v>5.98</v>
      </c>
      <c r="I3945" s="218"/>
      <c r="J3945" s="213"/>
      <c r="K3945" s="213"/>
      <c r="L3945" s="219"/>
      <c r="M3945" s="220"/>
      <c r="N3945" s="221"/>
      <c r="O3945" s="221"/>
      <c r="P3945" s="221"/>
      <c r="Q3945" s="221"/>
      <c r="R3945" s="221"/>
      <c r="S3945" s="221"/>
      <c r="T3945" s="222"/>
      <c r="AT3945" s="223" t="s">
        <v>555</v>
      </c>
      <c r="AU3945" s="223" t="s">
        <v>87</v>
      </c>
      <c r="AV3945" s="13" t="s">
        <v>87</v>
      </c>
      <c r="AW3945" s="13" t="s">
        <v>32</v>
      </c>
      <c r="AX3945" s="13" t="s">
        <v>77</v>
      </c>
      <c r="AY3945" s="223" t="s">
        <v>209</v>
      </c>
    </row>
    <row r="3946" spans="2:51" s="15" customFormat="1">
      <c r="B3946" s="246"/>
      <c r="C3946" s="247"/>
      <c r="D3946" s="214" t="s">
        <v>555</v>
      </c>
      <c r="E3946" s="248" t="s">
        <v>1</v>
      </c>
      <c r="F3946" s="249" t="s">
        <v>4034</v>
      </c>
      <c r="G3946" s="247"/>
      <c r="H3946" s="248" t="s">
        <v>1</v>
      </c>
      <c r="I3946" s="250"/>
      <c r="J3946" s="247"/>
      <c r="K3946" s="247"/>
      <c r="L3946" s="251"/>
      <c r="M3946" s="252"/>
      <c r="N3946" s="253"/>
      <c r="O3946" s="253"/>
      <c r="P3946" s="253"/>
      <c r="Q3946" s="253"/>
      <c r="R3946" s="253"/>
      <c r="S3946" s="253"/>
      <c r="T3946" s="254"/>
      <c r="AT3946" s="255" t="s">
        <v>555</v>
      </c>
      <c r="AU3946" s="255" t="s">
        <v>87</v>
      </c>
      <c r="AV3946" s="15" t="s">
        <v>85</v>
      </c>
      <c r="AW3946" s="15" t="s">
        <v>32</v>
      </c>
      <c r="AX3946" s="15" t="s">
        <v>77</v>
      </c>
      <c r="AY3946" s="255" t="s">
        <v>209</v>
      </c>
    </row>
    <row r="3947" spans="2:51" s="13" customFormat="1">
      <c r="B3947" s="212"/>
      <c r="C3947" s="213"/>
      <c r="D3947" s="214" t="s">
        <v>555</v>
      </c>
      <c r="E3947" s="215" t="s">
        <v>1</v>
      </c>
      <c r="F3947" s="216" t="s">
        <v>1961</v>
      </c>
      <c r="G3947" s="213"/>
      <c r="H3947" s="217">
        <v>9.56</v>
      </c>
      <c r="I3947" s="218"/>
      <c r="J3947" s="213"/>
      <c r="K3947" s="213"/>
      <c r="L3947" s="219"/>
      <c r="M3947" s="220"/>
      <c r="N3947" s="221"/>
      <c r="O3947" s="221"/>
      <c r="P3947" s="221"/>
      <c r="Q3947" s="221"/>
      <c r="R3947" s="221"/>
      <c r="S3947" s="221"/>
      <c r="T3947" s="222"/>
      <c r="AT3947" s="223" t="s">
        <v>555</v>
      </c>
      <c r="AU3947" s="223" t="s">
        <v>87</v>
      </c>
      <c r="AV3947" s="13" t="s">
        <v>87</v>
      </c>
      <c r="AW3947" s="13" t="s">
        <v>32</v>
      </c>
      <c r="AX3947" s="13" t="s">
        <v>77</v>
      </c>
      <c r="AY3947" s="223" t="s">
        <v>209</v>
      </c>
    </row>
    <row r="3948" spans="2:51" s="15" customFormat="1">
      <c r="B3948" s="246"/>
      <c r="C3948" s="247"/>
      <c r="D3948" s="214" t="s">
        <v>555</v>
      </c>
      <c r="E3948" s="248" t="s">
        <v>1</v>
      </c>
      <c r="F3948" s="249" t="s">
        <v>4035</v>
      </c>
      <c r="G3948" s="247"/>
      <c r="H3948" s="248" t="s">
        <v>1</v>
      </c>
      <c r="I3948" s="250"/>
      <c r="J3948" s="247"/>
      <c r="K3948" s="247"/>
      <c r="L3948" s="251"/>
      <c r="M3948" s="252"/>
      <c r="N3948" s="253"/>
      <c r="O3948" s="253"/>
      <c r="P3948" s="253"/>
      <c r="Q3948" s="253"/>
      <c r="R3948" s="253"/>
      <c r="S3948" s="253"/>
      <c r="T3948" s="254"/>
      <c r="AT3948" s="255" t="s">
        <v>555</v>
      </c>
      <c r="AU3948" s="255" t="s">
        <v>87</v>
      </c>
      <c r="AV3948" s="15" t="s">
        <v>85</v>
      </c>
      <c r="AW3948" s="15" t="s">
        <v>32</v>
      </c>
      <c r="AX3948" s="15" t="s">
        <v>77</v>
      </c>
      <c r="AY3948" s="255" t="s">
        <v>209</v>
      </c>
    </row>
    <row r="3949" spans="2:51" s="13" customFormat="1">
      <c r="B3949" s="212"/>
      <c r="C3949" s="213"/>
      <c r="D3949" s="214" t="s">
        <v>555</v>
      </c>
      <c r="E3949" s="215" t="s">
        <v>1</v>
      </c>
      <c r="F3949" s="216" t="s">
        <v>1963</v>
      </c>
      <c r="G3949" s="213"/>
      <c r="H3949" s="217">
        <v>7.87</v>
      </c>
      <c r="I3949" s="218"/>
      <c r="J3949" s="213"/>
      <c r="K3949" s="213"/>
      <c r="L3949" s="219"/>
      <c r="M3949" s="220"/>
      <c r="N3949" s="221"/>
      <c r="O3949" s="221"/>
      <c r="P3949" s="221"/>
      <c r="Q3949" s="221"/>
      <c r="R3949" s="221"/>
      <c r="S3949" s="221"/>
      <c r="T3949" s="222"/>
      <c r="AT3949" s="223" t="s">
        <v>555</v>
      </c>
      <c r="AU3949" s="223" t="s">
        <v>87</v>
      </c>
      <c r="AV3949" s="13" t="s">
        <v>87</v>
      </c>
      <c r="AW3949" s="13" t="s">
        <v>32</v>
      </c>
      <c r="AX3949" s="13" t="s">
        <v>77</v>
      </c>
      <c r="AY3949" s="223" t="s">
        <v>209</v>
      </c>
    </row>
    <row r="3950" spans="2:51" s="15" customFormat="1">
      <c r="B3950" s="246"/>
      <c r="C3950" s="247"/>
      <c r="D3950" s="214" t="s">
        <v>555</v>
      </c>
      <c r="E3950" s="248" t="s">
        <v>1</v>
      </c>
      <c r="F3950" s="249" t="s">
        <v>4036</v>
      </c>
      <c r="G3950" s="247"/>
      <c r="H3950" s="248" t="s">
        <v>1</v>
      </c>
      <c r="I3950" s="250"/>
      <c r="J3950" s="247"/>
      <c r="K3950" s="247"/>
      <c r="L3950" s="251"/>
      <c r="M3950" s="252"/>
      <c r="N3950" s="253"/>
      <c r="O3950" s="253"/>
      <c r="P3950" s="253"/>
      <c r="Q3950" s="253"/>
      <c r="R3950" s="253"/>
      <c r="S3950" s="253"/>
      <c r="T3950" s="254"/>
      <c r="AT3950" s="255" t="s">
        <v>555</v>
      </c>
      <c r="AU3950" s="255" t="s">
        <v>87</v>
      </c>
      <c r="AV3950" s="15" t="s">
        <v>85</v>
      </c>
      <c r="AW3950" s="15" t="s">
        <v>32</v>
      </c>
      <c r="AX3950" s="15" t="s">
        <v>77</v>
      </c>
      <c r="AY3950" s="255" t="s">
        <v>209</v>
      </c>
    </row>
    <row r="3951" spans="2:51" s="13" customFormat="1">
      <c r="B3951" s="212"/>
      <c r="C3951" s="213"/>
      <c r="D3951" s="214" t="s">
        <v>555</v>
      </c>
      <c r="E3951" s="215" t="s">
        <v>1</v>
      </c>
      <c r="F3951" s="216" t="s">
        <v>1822</v>
      </c>
      <c r="G3951" s="213"/>
      <c r="H3951" s="217">
        <v>2.41</v>
      </c>
      <c r="I3951" s="218"/>
      <c r="J3951" s="213"/>
      <c r="K3951" s="213"/>
      <c r="L3951" s="219"/>
      <c r="M3951" s="220"/>
      <c r="N3951" s="221"/>
      <c r="O3951" s="221"/>
      <c r="P3951" s="221"/>
      <c r="Q3951" s="221"/>
      <c r="R3951" s="221"/>
      <c r="S3951" s="221"/>
      <c r="T3951" s="222"/>
      <c r="AT3951" s="223" t="s">
        <v>555</v>
      </c>
      <c r="AU3951" s="223" t="s">
        <v>87</v>
      </c>
      <c r="AV3951" s="13" t="s">
        <v>87</v>
      </c>
      <c r="AW3951" s="13" t="s">
        <v>32</v>
      </c>
      <c r="AX3951" s="13" t="s">
        <v>77</v>
      </c>
      <c r="AY3951" s="223" t="s">
        <v>209</v>
      </c>
    </row>
    <row r="3952" spans="2:51" s="15" customFormat="1">
      <c r="B3952" s="246"/>
      <c r="C3952" s="247"/>
      <c r="D3952" s="214" t="s">
        <v>555</v>
      </c>
      <c r="E3952" s="248" t="s">
        <v>1</v>
      </c>
      <c r="F3952" s="249" t="s">
        <v>4037</v>
      </c>
      <c r="G3952" s="247"/>
      <c r="H3952" s="248" t="s">
        <v>1</v>
      </c>
      <c r="I3952" s="250"/>
      <c r="J3952" s="247"/>
      <c r="K3952" s="247"/>
      <c r="L3952" s="251"/>
      <c r="M3952" s="252"/>
      <c r="N3952" s="253"/>
      <c r="O3952" s="253"/>
      <c r="P3952" s="253"/>
      <c r="Q3952" s="253"/>
      <c r="R3952" s="253"/>
      <c r="S3952" s="253"/>
      <c r="T3952" s="254"/>
      <c r="AT3952" s="255" t="s">
        <v>555</v>
      </c>
      <c r="AU3952" s="255" t="s">
        <v>87</v>
      </c>
      <c r="AV3952" s="15" t="s">
        <v>85</v>
      </c>
      <c r="AW3952" s="15" t="s">
        <v>32</v>
      </c>
      <c r="AX3952" s="15" t="s">
        <v>77</v>
      </c>
      <c r="AY3952" s="255" t="s">
        <v>209</v>
      </c>
    </row>
    <row r="3953" spans="2:51" s="13" customFormat="1">
      <c r="B3953" s="212"/>
      <c r="C3953" s="213"/>
      <c r="D3953" s="214" t="s">
        <v>555</v>
      </c>
      <c r="E3953" s="215" t="s">
        <v>1</v>
      </c>
      <c r="F3953" s="216" t="s">
        <v>2299</v>
      </c>
      <c r="G3953" s="213"/>
      <c r="H3953" s="217">
        <v>2.08</v>
      </c>
      <c r="I3953" s="218"/>
      <c r="J3953" s="213"/>
      <c r="K3953" s="213"/>
      <c r="L3953" s="219"/>
      <c r="M3953" s="220"/>
      <c r="N3953" s="221"/>
      <c r="O3953" s="221"/>
      <c r="P3953" s="221"/>
      <c r="Q3953" s="221"/>
      <c r="R3953" s="221"/>
      <c r="S3953" s="221"/>
      <c r="T3953" s="222"/>
      <c r="AT3953" s="223" t="s">
        <v>555</v>
      </c>
      <c r="AU3953" s="223" t="s">
        <v>87</v>
      </c>
      <c r="AV3953" s="13" t="s">
        <v>87</v>
      </c>
      <c r="AW3953" s="13" t="s">
        <v>32</v>
      </c>
      <c r="AX3953" s="13" t="s">
        <v>77</v>
      </c>
      <c r="AY3953" s="223" t="s">
        <v>209</v>
      </c>
    </row>
    <row r="3954" spans="2:51" s="15" customFormat="1">
      <c r="B3954" s="246"/>
      <c r="C3954" s="247"/>
      <c r="D3954" s="214" t="s">
        <v>555</v>
      </c>
      <c r="E3954" s="248" t="s">
        <v>1</v>
      </c>
      <c r="F3954" s="249" t="s">
        <v>4038</v>
      </c>
      <c r="G3954" s="247"/>
      <c r="H3954" s="248" t="s">
        <v>1</v>
      </c>
      <c r="I3954" s="250"/>
      <c r="J3954" s="247"/>
      <c r="K3954" s="247"/>
      <c r="L3954" s="251"/>
      <c r="M3954" s="252"/>
      <c r="N3954" s="253"/>
      <c r="O3954" s="253"/>
      <c r="P3954" s="253"/>
      <c r="Q3954" s="253"/>
      <c r="R3954" s="253"/>
      <c r="S3954" s="253"/>
      <c r="T3954" s="254"/>
      <c r="AT3954" s="255" t="s">
        <v>555</v>
      </c>
      <c r="AU3954" s="255" t="s">
        <v>87</v>
      </c>
      <c r="AV3954" s="15" t="s">
        <v>85</v>
      </c>
      <c r="AW3954" s="15" t="s">
        <v>32</v>
      </c>
      <c r="AX3954" s="15" t="s">
        <v>77</v>
      </c>
      <c r="AY3954" s="255" t="s">
        <v>209</v>
      </c>
    </row>
    <row r="3955" spans="2:51" s="13" customFormat="1">
      <c r="B3955" s="212"/>
      <c r="C3955" s="213"/>
      <c r="D3955" s="214" t="s">
        <v>555</v>
      </c>
      <c r="E3955" s="215" t="s">
        <v>1</v>
      </c>
      <c r="F3955" s="216" t="s">
        <v>1745</v>
      </c>
      <c r="G3955" s="213"/>
      <c r="H3955" s="217">
        <v>1.31</v>
      </c>
      <c r="I3955" s="218"/>
      <c r="J3955" s="213"/>
      <c r="K3955" s="213"/>
      <c r="L3955" s="219"/>
      <c r="M3955" s="220"/>
      <c r="N3955" s="221"/>
      <c r="O3955" s="221"/>
      <c r="P3955" s="221"/>
      <c r="Q3955" s="221"/>
      <c r="R3955" s="221"/>
      <c r="S3955" s="221"/>
      <c r="T3955" s="222"/>
      <c r="AT3955" s="223" t="s">
        <v>555</v>
      </c>
      <c r="AU3955" s="223" t="s">
        <v>87</v>
      </c>
      <c r="AV3955" s="13" t="s">
        <v>87</v>
      </c>
      <c r="AW3955" s="13" t="s">
        <v>32</v>
      </c>
      <c r="AX3955" s="13" t="s">
        <v>77</v>
      </c>
      <c r="AY3955" s="223" t="s">
        <v>209</v>
      </c>
    </row>
    <row r="3956" spans="2:51" s="15" customFormat="1">
      <c r="B3956" s="246"/>
      <c r="C3956" s="247"/>
      <c r="D3956" s="214" t="s">
        <v>555</v>
      </c>
      <c r="E3956" s="248" t="s">
        <v>1</v>
      </c>
      <c r="F3956" s="249" t="s">
        <v>4039</v>
      </c>
      <c r="G3956" s="247"/>
      <c r="H3956" s="248" t="s">
        <v>1</v>
      </c>
      <c r="I3956" s="250"/>
      <c r="J3956" s="247"/>
      <c r="K3956" s="247"/>
      <c r="L3956" s="251"/>
      <c r="M3956" s="252"/>
      <c r="N3956" s="253"/>
      <c r="O3956" s="253"/>
      <c r="P3956" s="253"/>
      <c r="Q3956" s="253"/>
      <c r="R3956" s="253"/>
      <c r="S3956" s="253"/>
      <c r="T3956" s="254"/>
      <c r="AT3956" s="255" t="s">
        <v>555</v>
      </c>
      <c r="AU3956" s="255" t="s">
        <v>87</v>
      </c>
      <c r="AV3956" s="15" t="s">
        <v>85</v>
      </c>
      <c r="AW3956" s="15" t="s">
        <v>32</v>
      </c>
      <c r="AX3956" s="15" t="s">
        <v>77</v>
      </c>
      <c r="AY3956" s="255" t="s">
        <v>209</v>
      </c>
    </row>
    <row r="3957" spans="2:51" s="13" customFormat="1">
      <c r="B3957" s="212"/>
      <c r="C3957" s="213"/>
      <c r="D3957" s="214" t="s">
        <v>555</v>
      </c>
      <c r="E3957" s="215" t="s">
        <v>1</v>
      </c>
      <c r="F3957" s="216" t="s">
        <v>1620</v>
      </c>
      <c r="G3957" s="213"/>
      <c r="H3957" s="217">
        <v>0.99</v>
      </c>
      <c r="I3957" s="218"/>
      <c r="J3957" s="213"/>
      <c r="K3957" s="213"/>
      <c r="L3957" s="219"/>
      <c r="M3957" s="220"/>
      <c r="N3957" s="221"/>
      <c r="O3957" s="221"/>
      <c r="P3957" s="221"/>
      <c r="Q3957" s="221"/>
      <c r="R3957" s="221"/>
      <c r="S3957" s="221"/>
      <c r="T3957" s="222"/>
      <c r="AT3957" s="223" t="s">
        <v>555</v>
      </c>
      <c r="AU3957" s="223" t="s">
        <v>87</v>
      </c>
      <c r="AV3957" s="13" t="s">
        <v>87</v>
      </c>
      <c r="AW3957" s="13" t="s">
        <v>32</v>
      </c>
      <c r="AX3957" s="13" t="s">
        <v>77</v>
      </c>
      <c r="AY3957" s="223" t="s">
        <v>209</v>
      </c>
    </row>
    <row r="3958" spans="2:51" s="15" customFormat="1">
      <c r="B3958" s="246"/>
      <c r="C3958" s="247"/>
      <c r="D3958" s="214" t="s">
        <v>555</v>
      </c>
      <c r="E3958" s="248" t="s">
        <v>1</v>
      </c>
      <c r="F3958" s="249" t="s">
        <v>4040</v>
      </c>
      <c r="G3958" s="247"/>
      <c r="H3958" s="248" t="s">
        <v>1</v>
      </c>
      <c r="I3958" s="250"/>
      <c r="J3958" s="247"/>
      <c r="K3958" s="247"/>
      <c r="L3958" s="251"/>
      <c r="M3958" s="252"/>
      <c r="N3958" s="253"/>
      <c r="O3958" s="253"/>
      <c r="P3958" s="253"/>
      <c r="Q3958" s="253"/>
      <c r="R3958" s="253"/>
      <c r="S3958" s="253"/>
      <c r="T3958" s="254"/>
      <c r="AT3958" s="255" t="s">
        <v>555</v>
      </c>
      <c r="AU3958" s="255" t="s">
        <v>87</v>
      </c>
      <c r="AV3958" s="15" t="s">
        <v>85</v>
      </c>
      <c r="AW3958" s="15" t="s">
        <v>32</v>
      </c>
      <c r="AX3958" s="15" t="s">
        <v>77</v>
      </c>
      <c r="AY3958" s="255" t="s">
        <v>209</v>
      </c>
    </row>
    <row r="3959" spans="2:51" s="13" customFormat="1">
      <c r="B3959" s="212"/>
      <c r="C3959" s="213"/>
      <c r="D3959" s="214" t="s">
        <v>555</v>
      </c>
      <c r="E3959" s="215" t="s">
        <v>1</v>
      </c>
      <c r="F3959" s="216" t="s">
        <v>1784</v>
      </c>
      <c r="G3959" s="213"/>
      <c r="H3959" s="217">
        <v>2</v>
      </c>
      <c r="I3959" s="218"/>
      <c r="J3959" s="213"/>
      <c r="K3959" s="213"/>
      <c r="L3959" s="219"/>
      <c r="M3959" s="220"/>
      <c r="N3959" s="221"/>
      <c r="O3959" s="221"/>
      <c r="P3959" s="221"/>
      <c r="Q3959" s="221"/>
      <c r="R3959" s="221"/>
      <c r="S3959" s="221"/>
      <c r="T3959" s="222"/>
      <c r="AT3959" s="223" t="s">
        <v>555</v>
      </c>
      <c r="AU3959" s="223" t="s">
        <v>87</v>
      </c>
      <c r="AV3959" s="13" t="s">
        <v>87</v>
      </c>
      <c r="AW3959" s="13" t="s">
        <v>32</v>
      </c>
      <c r="AX3959" s="13" t="s">
        <v>77</v>
      </c>
      <c r="AY3959" s="223" t="s">
        <v>209</v>
      </c>
    </row>
    <row r="3960" spans="2:51" s="15" customFormat="1">
      <c r="B3960" s="246"/>
      <c r="C3960" s="247"/>
      <c r="D3960" s="214" t="s">
        <v>555</v>
      </c>
      <c r="E3960" s="248" t="s">
        <v>1</v>
      </c>
      <c r="F3960" s="249" t="s">
        <v>4041</v>
      </c>
      <c r="G3960" s="247"/>
      <c r="H3960" s="248" t="s">
        <v>1</v>
      </c>
      <c r="I3960" s="250"/>
      <c r="J3960" s="247"/>
      <c r="K3960" s="247"/>
      <c r="L3960" s="251"/>
      <c r="M3960" s="252"/>
      <c r="N3960" s="253"/>
      <c r="O3960" s="253"/>
      <c r="P3960" s="253"/>
      <c r="Q3960" s="253"/>
      <c r="R3960" s="253"/>
      <c r="S3960" s="253"/>
      <c r="T3960" s="254"/>
      <c r="AT3960" s="255" t="s">
        <v>555</v>
      </c>
      <c r="AU3960" s="255" t="s">
        <v>87</v>
      </c>
      <c r="AV3960" s="15" t="s">
        <v>85</v>
      </c>
      <c r="AW3960" s="15" t="s">
        <v>32</v>
      </c>
      <c r="AX3960" s="15" t="s">
        <v>77</v>
      </c>
      <c r="AY3960" s="255" t="s">
        <v>209</v>
      </c>
    </row>
    <row r="3961" spans="2:51" s="13" customFormat="1">
      <c r="B3961" s="212"/>
      <c r="C3961" s="213"/>
      <c r="D3961" s="214" t="s">
        <v>555</v>
      </c>
      <c r="E3961" s="215" t="s">
        <v>1</v>
      </c>
      <c r="F3961" s="216" t="s">
        <v>1915</v>
      </c>
      <c r="G3961" s="213"/>
      <c r="H3961" s="217">
        <v>1.88</v>
      </c>
      <c r="I3961" s="218"/>
      <c r="J3961" s="213"/>
      <c r="K3961" s="213"/>
      <c r="L3961" s="219"/>
      <c r="M3961" s="220"/>
      <c r="N3961" s="221"/>
      <c r="O3961" s="221"/>
      <c r="P3961" s="221"/>
      <c r="Q3961" s="221"/>
      <c r="R3961" s="221"/>
      <c r="S3961" s="221"/>
      <c r="T3961" s="222"/>
      <c r="AT3961" s="223" t="s">
        <v>555</v>
      </c>
      <c r="AU3961" s="223" t="s">
        <v>87</v>
      </c>
      <c r="AV3961" s="13" t="s">
        <v>87</v>
      </c>
      <c r="AW3961" s="13" t="s">
        <v>32</v>
      </c>
      <c r="AX3961" s="13" t="s">
        <v>77</v>
      </c>
      <c r="AY3961" s="223" t="s">
        <v>209</v>
      </c>
    </row>
    <row r="3962" spans="2:51" s="15" customFormat="1">
      <c r="B3962" s="246"/>
      <c r="C3962" s="247"/>
      <c r="D3962" s="214" t="s">
        <v>555</v>
      </c>
      <c r="E3962" s="248" t="s">
        <v>1</v>
      </c>
      <c r="F3962" s="249" t="s">
        <v>4042</v>
      </c>
      <c r="G3962" s="247"/>
      <c r="H3962" s="248" t="s">
        <v>1</v>
      </c>
      <c r="I3962" s="250"/>
      <c r="J3962" s="247"/>
      <c r="K3962" s="247"/>
      <c r="L3962" s="251"/>
      <c r="M3962" s="252"/>
      <c r="N3962" s="253"/>
      <c r="O3962" s="253"/>
      <c r="P3962" s="253"/>
      <c r="Q3962" s="253"/>
      <c r="R3962" s="253"/>
      <c r="S3962" s="253"/>
      <c r="T3962" s="254"/>
      <c r="AT3962" s="255" t="s">
        <v>555</v>
      </c>
      <c r="AU3962" s="255" t="s">
        <v>87</v>
      </c>
      <c r="AV3962" s="15" t="s">
        <v>85</v>
      </c>
      <c r="AW3962" s="15" t="s">
        <v>32</v>
      </c>
      <c r="AX3962" s="15" t="s">
        <v>77</v>
      </c>
      <c r="AY3962" s="255" t="s">
        <v>209</v>
      </c>
    </row>
    <row r="3963" spans="2:51" s="13" customFormat="1">
      <c r="B3963" s="212"/>
      <c r="C3963" s="213"/>
      <c r="D3963" s="214" t="s">
        <v>555</v>
      </c>
      <c r="E3963" s="215" t="s">
        <v>1</v>
      </c>
      <c r="F3963" s="216" t="s">
        <v>1706</v>
      </c>
      <c r="G3963" s="213"/>
      <c r="H3963" s="217">
        <v>1.28</v>
      </c>
      <c r="I3963" s="218"/>
      <c r="J3963" s="213"/>
      <c r="K3963" s="213"/>
      <c r="L3963" s="219"/>
      <c r="M3963" s="220"/>
      <c r="N3963" s="221"/>
      <c r="O3963" s="221"/>
      <c r="P3963" s="221"/>
      <c r="Q3963" s="221"/>
      <c r="R3963" s="221"/>
      <c r="S3963" s="221"/>
      <c r="T3963" s="222"/>
      <c r="AT3963" s="223" t="s">
        <v>555</v>
      </c>
      <c r="AU3963" s="223" t="s">
        <v>87</v>
      </c>
      <c r="AV3963" s="13" t="s">
        <v>87</v>
      </c>
      <c r="AW3963" s="13" t="s">
        <v>32</v>
      </c>
      <c r="AX3963" s="13" t="s">
        <v>77</v>
      </c>
      <c r="AY3963" s="223" t="s">
        <v>209</v>
      </c>
    </row>
    <row r="3964" spans="2:51" s="15" customFormat="1">
      <c r="B3964" s="246"/>
      <c r="C3964" s="247"/>
      <c r="D3964" s="214" t="s">
        <v>555</v>
      </c>
      <c r="E3964" s="248" t="s">
        <v>1</v>
      </c>
      <c r="F3964" s="249" t="s">
        <v>4043</v>
      </c>
      <c r="G3964" s="247"/>
      <c r="H3964" s="248" t="s">
        <v>1</v>
      </c>
      <c r="I3964" s="250"/>
      <c r="J3964" s="247"/>
      <c r="K3964" s="247"/>
      <c r="L3964" s="251"/>
      <c r="M3964" s="252"/>
      <c r="N3964" s="253"/>
      <c r="O3964" s="253"/>
      <c r="P3964" s="253"/>
      <c r="Q3964" s="253"/>
      <c r="R3964" s="253"/>
      <c r="S3964" s="253"/>
      <c r="T3964" s="254"/>
      <c r="AT3964" s="255" t="s">
        <v>555</v>
      </c>
      <c r="AU3964" s="255" t="s">
        <v>87</v>
      </c>
      <c r="AV3964" s="15" t="s">
        <v>85</v>
      </c>
      <c r="AW3964" s="15" t="s">
        <v>32</v>
      </c>
      <c r="AX3964" s="15" t="s">
        <v>77</v>
      </c>
      <c r="AY3964" s="255" t="s">
        <v>209</v>
      </c>
    </row>
    <row r="3965" spans="2:51" s="13" customFormat="1">
      <c r="B3965" s="212"/>
      <c r="C3965" s="213"/>
      <c r="D3965" s="214" t="s">
        <v>555</v>
      </c>
      <c r="E3965" s="215" t="s">
        <v>1</v>
      </c>
      <c r="F3965" s="216" t="s">
        <v>1498</v>
      </c>
      <c r="G3965" s="213"/>
      <c r="H3965" s="217">
        <v>2.25</v>
      </c>
      <c r="I3965" s="218"/>
      <c r="J3965" s="213"/>
      <c r="K3965" s="213"/>
      <c r="L3965" s="219"/>
      <c r="M3965" s="220"/>
      <c r="N3965" s="221"/>
      <c r="O3965" s="221"/>
      <c r="P3965" s="221"/>
      <c r="Q3965" s="221"/>
      <c r="R3965" s="221"/>
      <c r="S3965" s="221"/>
      <c r="T3965" s="222"/>
      <c r="AT3965" s="223" t="s">
        <v>555</v>
      </c>
      <c r="AU3965" s="223" t="s">
        <v>87</v>
      </c>
      <c r="AV3965" s="13" t="s">
        <v>87</v>
      </c>
      <c r="AW3965" s="13" t="s">
        <v>32</v>
      </c>
      <c r="AX3965" s="13" t="s">
        <v>77</v>
      </c>
      <c r="AY3965" s="223" t="s">
        <v>209</v>
      </c>
    </row>
    <row r="3966" spans="2:51" s="15" customFormat="1">
      <c r="B3966" s="246"/>
      <c r="C3966" s="247"/>
      <c r="D3966" s="214" t="s">
        <v>555</v>
      </c>
      <c r="E3966" s="248" t="s">
        <v>1</v>
      </c>
      <c r="F3966" s="249" t="s">
        <v>4044</v>
      </c>
      <c r="G3966" s="247"/>
      <c r="H3966" s="248" t="s">
        <v>1</v>
      </c>
      <c r="I3966" s="250"/>
      <c r="J3966" s="247"/>
      <c r="K3966" s="247"/>
      <c r="L3966" s="251"/>
      <c r="M3966" s="252"/>
      <c r="N3966" s="253"/>
      <c r="O3966" s="253"/>
      <c r="P3966" s="253"/>
      <c r="Q3966" s="253"/>
      <c r="R3966" s="253"/>
      <c r="S3966" s="253"/>
      <c r="T3966" s="254"/>
      <c r="AT3966" s="255" t="s">
        <v>555</v>
      </c>
      <c r="AU3966" s="255" t="s">
        <v>87</v>
      </c>
      <c r="AV3966" s="15" t="s">
        <v>85</v>
      </c>
      <c r="AW3966" s="15" t="s">
        <v>32</v>
      </c>
      <c r="AX3966" s="15" t="s">
        <v>77</v>
      </c>
      <c r="AY3966" s="255" t="s">
        <v>209</v>
      </c>
    </row>
    <row r="3967" spans="2:51" s="13" customFormat="1">
      <c r="B3967" s="212"/>
      <c r="C3967" s="213"/>
      <c r="D3967" s="214" t="s">
        <v>555</v>
      </c>
      <c r="E3967" s="215" t="s">
        <v>1</v>
      </c>
      <c r="F3967" s="216" t="s">
        <v>1822</v>
      </c>
      <c r="G3967" s="213"/>
      <c r="H3967" s="217">
        <v>2.41</v>
      </c>
      <c r="I3967" s="218"/>
      <c r="J3967" s="213"/>
      <c r="K3967" s="213"/>
      <c r="L3967" s="219"/>
      <c r="M3967" s="220"/>
      <c r="N3967" s="221"/>
      <c r="O3967" s="221"/>
      <c r="P3967" s="221"/>
      <c r="Q3967" s="221"/>
      <c r="R3967" s="221"/>
      <c r="S3967" s="221"/>
      <c r="T3967" s="222"/>
      <c r="AT3967" s="223" t="s">
        <v>555</v>
      </c>
      <c r="AU3967" s="223" t="s">
        <v>87</v>
      </c>
      <c r="AV3967" s="13" t="s">
        <v>87</v>
      </c>
      <c r="AW3967" s="13" t="s">
        <v>32</v>
      </c>
      <c r="AX3967" s="13" t="s">
        <v>77</v>
      </c>
      <c r="AY3967" s="223" t="s">
        <v>209</v>
      </c>
    </row>
    <row r="3968" spans="2:51" s="15" customFormat="1">
      <c r="B3968" s="246"/>
      <c r="C3968" s="247"/>
      <c r="D3968" s="214" t="s">
        <v>555</v>
      </c>
      <c r="E3968" s="248" t="s">
        <v>1</v>
      </c>
      <c r="F3968" s="249" t="s">
        <v>4045</v>
      </c>
      <c r="G3968" s="247"/>
      <c r="H3968" s="248" t="s">
        <v>1</v>
      </c>
      <c r="I3968" s="250"/>
      <c r="J3968" s="247"/>
      <c r="K3968" s="247"/>
      <c r="L3968" s="251"/>
      <c r="M3968" s="252"/>
      <c r="N3968" s="253"/>
      <c r="O3968" s="253"/>
      <c r="P3968" s="253"/>
      <c r="Q3968" s="253"/>
      <c r="R3968" s="253"/>
      <c r="S3968" s="253"/>
      <c r="T3968" s="254"/>
      <c r="AT3968" s="255" t="s">
        <v>555</v>
      </c>
      <c r="AU3968" s="255" t="s">
        <v>87</v>
      </c>
      <c r="AV3968" s="15" t="s">
        <v>85</v>
      </c>
      <c r="AW3968" s="15" t="s">
        <v>32</v>
      </c>
      <c r="AX3968" s="15" t="s">
        <v>77</v>
      </c>
      <c r="AY3968" s="255" t="s">
        <v>209</v>
      </c>
    </row>
    <row r="3969" spans="2:51" s="13" customFormat="1">
      <c r="B3969" s="212"/>
      <c r="C3969" s="213"/>
      <c r="D3969" s="214" t="s">
        <v>555</v>
      </c>
      <c r="E3969" s="215" t="s">
        <v>1</v>
      </c>
      <c r="F3969" s="216" t="s">
        <v>1820</v>
      </c>
      <c r="G3969" s="213"/>
      <c r="H3969" s="217">
        <v>1.3</v>
      </c>
      <c r="I3969" s="218"/>
      <c r="J3969" s="213"/>
      <c r="K3969" s="213"/>
      <c r="L3969" s="219"/>
      <c r="M3969" s="220"/>
      <c r="N3969" s="221"/>
      <c r="O3969" s="221"/>
      <c r="P3969" s="221"/>
      <c r="Q3969" s="221"/>
      <c r="R3969" s="221"/>
      <c r="S3969" s="221"/>
      <c r="T3969" s="222"/>
      <c r="AT3969" s="223" t="s">
        <v>555</v>
      </c>
      <c r="AU3969" s="223" t="s">
        <v>87</v>
      </c>
      <c r="AV3969" s="13" t="s">
        <v>87</v>
      </c>
      <c r="AW3969" s="13" t="s">
        <v>32</v>
      </c>
      <c r="AX3969" s="13" t="s">
        <v>77</v>
      </c>
      <c r="AY3969" s="223" t="s">
        <v>209</v>
      </c>
    </row>
    <row r="3970" spans="2:51" s="15" customFormat="1">
      <c r="B3970" s="246"/>
      <c r="C3970" s="247"/>
      <c r="D3970" s="214" t="s">
        <v>555</v>
      </c>
      <c r="E3970" s="248" t="s">
        <v>1</v>
      </c>
      <c r="F3970" s="249" t="s">
        <v>4046</v>
      </c>
      <c r="G3970" s="247"/>
      <c r="H3970" s="248" t="s">
        <v>1</v>
      </c>
      <c r="I3970" s="250"/>
      <c r="J3970" s="247"/>
      <c r="K3970" s="247"/>
      <c r="L3970" s="251"/>
      <c r="M3970" s="252"/>
      <c r="N3970" s="253"/>
      <c r="O3970" s="253"/>
      <c r="P3970" s="253"/>
      <c r="Q3970" s="253"/>
      <c r="R3970" s="253"/>
      <c r="S3970" s="253"/>
      <c r="T3970" s="254"/>
      <c r="AT3970" s="255" t="s">
        <v>555</v>
      </c>
      <c r="AU3970" s="255" t="s">
        <v>87</v>
      </c>
      <c r="AV3970" s="15" t="s">
        <v>85</v>
      </c>
      <c r="AW3970" s="15" t="s">
        <v>32</v>
      </c>
      <c r="AX3970" s="15" t="s">
        <v>77</v>
      </c>
      <c r="AY3970" s="255" t="s">
        <v>209</v>
      </c>
    </row>
    <row r="3971" spans="2:51" s="13" customFormat="1">
      <c r="B3971" s="212"/>
      <c r="C3971" s="213"/>
      <c r="D3971" s="214" t="s">
        <v>555</v>
      </c>
      <c r="E3971" s="215" t="s">
        <v>1</v>
      </c>
      <c r="F3971" s="216" t="s">
        <v>1899</v>
      </c>
      <c r="G3971" s="213"/>
      <c r="H3971" s="217">
        <v>2.68</v>
      </c>
      <c r="I3971" s="218"/>
      <c r="J3971" s="213"/>
      <c r="K3971" s="213"/>
      <c r="L3971" s="219"/>
      <c r="M3971" s="220"/>
      <c r="N3971" s="221"/>
      <c r="O3971" s="221"/>
      <c r="P3971" s="221"/>
      <c r="Q3971" s="221"/>
      <c r="R3971" s="221"/>
      <c r="S3971" s="221"/>
      <c r="T3971" s="222"/>
      <c r="AT3971" s="223" t="s">
        <v>555</v>
      </c>
      <c r="AU3971" s="223" t="s">
        <v>87</v>
      </c>
      <c r="AV3971" s="13" t="s">
        <v>87</v>
      </c>
      <c r="AW3971" s="13" t="s">
        <v>32</v>
      </c>
      <c r="AX3971" s="13" t="s">
        <v>77</v>
      </c>
      <c r="AY3971" s="223" t="s">
        <v>209</v>
      </c>
    </row>
    <row r="3972" spans="2:51" s="15" customFormat="1">
      <c r="B3972" s="246"/>
      <c r="C3972" s="247"/>
      <c r="D3972" s="214" t="s">
        <v>555</v>
      </c>
      <c r="E3972" s="248" t="s">
        <v>1</v>
      </c>
      <c r="F3972" s="249" t="s">
        <v>4047</v>
      </c>
      <c r="G3972" s="247"/>
      <c r="H3972" s="248" t="s">
        <v>1</v>
      </c>
      <c r="I3972" s="250"/>
      <c r="J3972" s="247"/>
      <c r="K3972" s="247"/>
      <c r="L3972" s="251"/>
      <c r="M3972" s="252"/>
      <c r="N3972" s="253"/>
      <c r="O3972" s="253"/>
      <c r="P3972" s="253"/>
      <c r="Q3972" s="253"/>
      <c r="R3972" s="253"/>
      <c r="S3972" s="253"/>
      <c r="T3972" s="254"/>
      <c r="AT3972" s="255" t="s">
        <v>555</v>
      </c>
      <c r="AU3972" s="255" t="s">
        <v>87</v>
      </c>
      <c r="AV3972" s="15" t="s">
        <v>85</v>
      </c>
      <c r="AW3972" s="15" t="s">
        <v>32</v>
      </c>
      <c r="AX3972" s="15" t="s">
        <v>77</v>
      </c>
      <c r="AY3972" s="255" t="s">
        <v>209</v>
      </c>
    </row>
    <row r="3973" spans="2:51" s="13" customFormat="1">
      <c r="B3973" s="212"/>
      <c r="C3973" s="213"/>
      <c r="D3973" s="214" t="s">
        <v>555</v>
      </c>
      <c r="E3973" s="215" t="s">
        <v>1</v>
      </c>
      <c r="F3973" s="216" t="s">
        <v>1663</v>
      </c>
      <c r="G3973" s="213"/>
      <c r="H3973" s="217">
        <v>1.68</v>
      </c>
      <c r="I3973" s="218"/>
      <c r="J3973" s="213"/>
      <c r="K3973" s="213"/>
      <c r="L3973" s="219"/>
      <c r="M3973" s="220"/>
      <c r="N3973" s="221"/>
      <c r="O3973" s="221"/>
      <c r="P3973" s="221"/>
      <c r="Q3973" s="221"/>
      <c r="R3973" s="221"/>
      <c r="S3973" s="221"/>
      <c r="T3973" s="222"/>
      <c r="AT3973" s="223" t="s">
        <v>555</v>
      </c>
      <c r="AU3973" s="223" t="s">
        <v>87</v>
      </c>
      <c r="AV3973" s="13" t="s">
        <v>87</v>
      </c>
      <c r="AW3973" s="13" t="s">
        <v>32</v>
      </c>
      <c r="AX3973" s="13" t="s">
        <v>77</v>
      </c>
      <c r="AY3973" s="223" t="s">
        <v>209</v>
      </c>
    </row>
    <row r="3974" spans="2:51" s="15" customFormat="1">
      <c r="B3974" s="246"/>
      <c r="C3974" s="247"/>
      <c r="D3974" s="214" t="s">
        <v>555</v>
      </c>
      <c r="E3974" s="248" t="s">
        <v>1</v>
      </c>
      <c r="F3974" s="249" t="s">
        <v>4048</v>
      </c>
      <c r="G3974" s="247"/>
      <c r="H3974" s="248" t="s">
        <v>1</v>
      </c>
      <c r="I3974" s="250"/>
      <c r="J3974" s="247"/>
      <c r="K3974" s="247"/>
      <c r="L3974" s="251"/>
      <c r="M3974" s="252"/>
      <c r="N3974" s="253"/>
      <c r="O3974" s="253"/>
      <c r="P3974" s="253"/>
      <c r="Q3974" s="253"/>
      <c r="R3974" s="253"/>
      <c r="S3974" s="253"/>
      <c r="T3974" s="254"/>
      <c r="AT3974" s="255" t="s">
        <v>555</v>
      </c>
      <c r="AU3974" s="255" t="s">
        <v>87</v>
      </c>
      <c r="AV3974" s="15" t="s">
        <v>85</v>
      </c>
      <c r="AW3974" s="15" t="s">
        <v>32</v>
      </c>
      <c r="AX3974" s="15" t="s">
        <v>77</v>
      </c>
      <c r="AY3974" s="255" t="s">
        <v>209</v>
      </c>
    </row>
    <row r="3975" spans="2:51" s="13" customFormat="1">
      <c r="B3975" s="212"/>
      <c r="C3975" s="213"/>
      <c r="D3975" s="214" t="s">
        <v>555</v>
      </c>
      <c r="E3975" s="215" t="s">
        <v>1</v>
      </c>
      <c r="F3975" s="216" t="s">
        <v>1659</v>
      </c>
      <c r="G3975" s="213"/>
      <c r="H3975" s="217">
        <v>3.37</v>
      </c>
      <c r="I3975" s="218"/>
      <c r="J3975" s="213"/>
      <c r="K3975" s="213"/>
      <c r="L3975" s="219"/>
      <c r="M3975" s="220"/>
      <c r="N3975" s="221"/>
      <c r="O3975" s="221"/>
      <c r="P3975" s="221"/>
      <c r="Q3975" s="221"/>
      <c r="R3975" s="221"/>
      <c r="S3975" s="221"/>
      <c r="T3975" s="222"/>
      <c r="AT3975" s="223" t="s">
        <v>555</v>
      </c>
      <c r="AU3975" s="223" t="s">
        <v>87</v>
      </c>
      <c r="AV3975" s="13" t="s">
        <v>87</v>
      </c>
      <c r="AW3975" s="13" t="s">
        <v>32</v>
      </c>
      <c r="AX3975" s="13" t="s">
        <v>77</v>
      </c>
      <c r="AY3975" s="223" t="s">
        <v>209</v>
      </c>
    </row>
    <row r="3976" spans="2:51" s="15" customFormat="1">
      <c r="B3976" s="246"/>
      <c r="C3976" s="247"/>
      <c r="D3976" s="214" t="s">
        <v>555</v>
      </c>
      <c r="E3976" s="248" t="s">
        <v>1</v>
      </c>
      <c r="F3976" s="249" t="s">
        <v>4049</v>
      </c>
      <c r="G3976" s="247"/>
      <c r="H3976" s="248" t="s">
        <v>1</v>
      </c>
      <c r="I3976" s="250"/>
      <c r="J3976" s="247"/>
      <c r="K3976" s="247"/>
      <c r="L3976" s="251"/>
      <c r="M3976" s="252"/>
      <c r="N3976" s="253"/>
      <c r="O3976" s="253"/>
      <c r="P3976" s="253"/>
      <c r="Q3976" s="253"/>
      <c r="R3976" s="253"/>
      <c r="S3976" s="253"/>
      <c r="T3976" s="254"/>
      <c r="AT3976" s="255" t="s">
        <v>555</v>
      </c>
      <c r="AU3976" s="255" t="s">
        <v>87</v>
      </c>
      <c r="AV3976" s="15" t="s">
        <v>85</v>
      </c>
      <c r="AW3976" s="15" t="s">
        <v>32</v>
      </c>
      <c r="AX3976" s="15" t="s">
        <v>77</v>
      </c>
      <c r="AY3976" s="255" t="s">
        <v>209</v>
      </c>
    </row>
    <row r="3977" spans="2:51" s="13" customFormat="1">
      <c r="B3977" s="212"/>
      <c r="C3977" s="213"/>
      <c r="D3977" s="214" t="s">
        <v>555</v>
      </c>
      <c r="E3977" s="215" t="s">
        <v>1</v>
      </c>
      <c r="F3977" s="216" t="s">
        <v>1941</v>
      </c>
      <c r="G3977" s="213"/>
      <c r="H3977" s="217">
        <v>3.23</v>
      </c>
      <c r="I3977" s="218"/>
      <c r="J3977" s="213"/>
      <c r="K3977" s="213"/>
      <c r="L3977" s="219"/>
      <c r="M3977" s="220"/>
      <c r="N3977" s="221"/>
      <c r="O3977" s="221"/>
      <c r="P3977" s="221"/>
      <c r="Q3977" s="221"/>
      <c r="R3977" s="221"/>
      <c r="S3977" s="221"/>
      <c r="T3977" s="222"/>
      <c r="AT3977" s="223" t="s">
        <v>555</v>
      </c>
      <c r="AU3977" s="223" t="s">
        <v>87</v>
      </c>
      <c r="AV3977" s="13" t="s">
        <v>87</v>
      </c>
      <c r="AW3977" s="13" t="s">
        <v>32</v>
      </c>
      <c r="AX3977" s="13" t="s">
        <v>77</v>
      </c>
      <c r="AY3977" s="223" t="s">
        <v>209</v>
      </c>
    </row>
    <row r="3978" spans="2:51" s="15" customFormat="1">
      <c r="B3978" s="246"/>
      <c r="C3978" s="247"/>
      <c r="D3978" s="214" t="s">
        <v>555</v>
      </c>
      <c r="E3978" s="248" t="s">
        <v>1</v>
      </c>
      <c r="F3978" s="249" t="s">
        <v>4050</v>
      </c>
      <c r="G3978" s="247"/>
      <c r="H3978" s="248" t="s">
        <v>1</v>
      </c>
      <c r="I3978" s="250"/>
      <c r="J3978" s="247"/>
      <c r="K3978" s="247"/>
      <c r="L3978" s="251"/>
      <c r="M3978" s="252"/>
      <c r="N3978" s="253"/>
      <c r="O3978" s="253"/>
      <c r="P3978" s="253"/>
      <c r="Q3978" s="253"/>
      <c r="R3978" s="253"/>
      <c r="S3978" s="253"/>
      <c r="T3978" s="254"/>
      <c r="AT3978" s="255" t="s">
        <v>555</v>
      </c>
      <c r="AU3978" s="255" t="s">
        <v>87</v>
      </c>
      <c r="AV3978" s="15" t="s">
        <v>85</v>
      </c>
      <c r="AW3978" s="15" t="s">
        <v>32</v>
      </c>
      <c r="AX3978" s="15" t="s">
        <v>77</v>
      </c>
      <c r="AY3978" s="255" t="s">
        <v>209</v>
      </c>
    </row>
    <row r="3979" spans="2:51" s="13" customFormat="1">
      <c r="B3979" s="212"/>
      <c r="C3979" s="213"/>
      <c r="D3979" s="214" t="s">
        <v>555</v>
      </c>
      <c r="E3979" s="215" t="s">
        <v>1</v>
      </c>
      <c r="F3979" s="216" t="s">
        <v>1864</v>
      </c>
      <c r="G3979" s="213"/>
      <c r="H3979" s="217">
        <v>3.48</v>
      </c>
      <c r="I3979" s="218"/>
      <c r="J3979" s="213"/>
      <c r="K3979" s="213"/>
      <c r="L3979" s="219"/>
      <c r="M3979" s="220"/>
      <c r="N3979" s="221"/>
      <c r="O3979" s="221"/>
      <c r="P3979" s="221"/>
      <c r="Q3979" s="221"/>
      <c r="R3979" s="221"/>
      <c r="S3979" s="221"/>
      <c r="T3979" s="222"/>
      <c r="AT3979" s="223" t="s">
        <v>555</v>
      </c>
      <c r="AU3979" s="223" t="s">
        <v>87</v>
      </c>
      <c r="AV3979" s="13" t="s">
        <v>87</v>
      </c>
      <c r="AW3979" s="13" t="s">
        <v>32</v>
      </c>
      <c r="AX3979" s="13" t="s">
        <v>77</v>
      </c>
      <c r="AY3979" s="223" t="s">
        <v>209</v>
      </c>
    </row>
    <row r="3980" spans="2:51" s="15" customFormat="1">
      <c r="B3980" s="246"/>
      <c r="C3980" s="247"/>
      <c r="D3980" s="214" t="s">
        <v>555</v>
      </c>
      <c r="E3980" s="248" t="s">
        <v>1</v>
      </c>
      <c r="F3980" s="249" t="s">
        <v>4051</v>
      </c>
      <c r="G3980" s="247"/>
      <c r="H3980" s="248" t="s">
        <v>1</v>
      </c>
      <c r="I3980" s="250"/>
      <c r="J3980" s="247"/>
      <c r="K3980" s="247"/>
      <c r="L3980" s="251"/>
      <c r="M3980" s="252"/>
      <c r="N3980" s="253"/>
      <c r="O3980" s="253"/>
      <c r="P3980" s="253"/>
      <c r="Q3980" s="253"/>
      <c r="R3980" s="253"/>
      <c r="S3980" s="253"/>
      <c r="T3980" s="254"/>
      <c r="AT3980" s="255" t="s">
        <v>555</v>
      </c>
      <c r="AU3980" s="255" t="s">
        <v>87</v>
      </c>
      <c r="AV3980" s="15" t="s">
        <v>85</v>
      </c>
      <c r="AW3980" s="15" t="s">
        <v>32</v>
      </c>
      <c r="AX3980" s="15" t="s">
        <v>77</v>
      </c>
      <c r="AY3980" s="255" t="s">
        <v>209</v>
      </c>
    </row>
    <row r="3981" spans="2:51" s="13" customFormat="1">
      <c r="B3981" s="212"/>
      <c r="C3981" s="213"/>
      <c r="D3981" s="214" t="s">
        <v>555</v>
      </c>
      <c r="E3981" s="215" t="s">
        <v>1</v>
      </c>
      <c r="F3981" s="216" t="s">
        <v>1868</v>
      </c>
      <c r="G3981" s="213"/>
      <c r="H3981" s="217">
        <v>3.29</v>
      </c>
      <c r="I3981" s="218"/>
      <c r="J3981" s="213"/>
      <c r="K3981" s="213"/>
      <c r="L3981" s="219"/>
      <c r="M3981" s="220"/>
      <c r="N3981" s="221"/>
      <c r="O3981" s="221"/>
      <c r="P3981" s="221"/>
      <c r="Q3981" s="221"/>
      <c r="R3981" s="221"/>
      <c r="S3981" s="221"/>
      <c r="T3981" s="222"/>
      <c r="AT3981" s="223" t="s">
        <v>555</v>
      </c>
      <c r="AU3981" s="223" t="s">
        <v>87</v>
      </c>
      <c r="AV3981" s="13" t="s">
        <v>87</v>
      </c>
      <c r="AW3981" s="13" t="s">
        <v>32</v>
      </c>
      <c r="AX3981" s="13" t="s">
        <v>77</v>
      </c>
      <c r="AY3981" s="223" t="s">
        <v>209</v>
      </c>
    </row>
    <row r="3982" spans="2:51" s="15" customFormat="1">
      <c r="B3982" s="246"/>
      <c r="C3982" s="247"/>
      <c r="D3982" s="214" t="s">
        <v>555</v>
      </c>
      <c r="E3982" s="248" t="s">
        <v>1</v>
      </c>
      <c r="F3982" s="249" t="s">
        <v>4052</v>
      </c>
      <c r="G3982" s="247"/>
      <c r="H3982" s="248" t="s">
        <v>1</v>
      </c>
      <c r="I3982" s="250"/>
      <c r="J3982" s="247"/>
      <c r="K3982" s="247"/>
      <c r="L3982" s="251"/>
      <c r="M3982" s="252"/>
      <c r="N3982" s="253"/>
      <c r="O3982" s="253"/>
      <c r="P3982" s="253"/>
      <c r="Q3982" s="253"/>
      <c r="R3982" s="253"/>
      <c r="S3982" s="253"/>
      <c r="T3982" s="254"/>
      <c r="AT3982" s="255" t="s">
        <v>555</v>
      </c>
      <c r="AU3982" s="255" t="s">
        <v>87</v>
      </c>
      <c r="AV3982" s="15" t="s">
        <v>85</v>
      </c>
      <c r="AW3982" s="15" t="s">
        <v>32</v>
      </c>
      <c r="AX3982" s="15" t="s">
        <v>77</v>
      </c>
      <c r="AY3982" s="255" t="s">
        <v>209</v>
      </c>
    </row>
    <row r="3983" spans="2:51" s="13" customFormat="1">
      <c r="B3983" s="212"/>
      <c r="C3983" s="213"/>
      <c r="D3983" s="214" t="s">
        <v>555</v>
      </c>
      <c r="E3983" s="215" t="s">
        <v>1</v>
      </c>
      <c r="F3983" s="216" t="s">
        <v>1864</v>
      </c>
      <c r="G3983" s="213"/>
      <c r="H3983" s="217">
        <v>3.48</v>
      </c>
      <c r="I3983" s="218"/>
      <c r="J3983" s="213"/>
      <c r="K3983" s="213"/>
      <c r="L3983" s="219"/>
      <c r="M3983" s="220"/>
      <c r="N3983" s="221"/>
      <c r="O3983" s="221"/>
      <c r="P3983" s="221"/>
      <c r="Q3983" s="221"/>
      <c r="R3983" s="221"/>
      <c r="S3983" s="221"/>
      <c r="T3983" s="222"/>
      <c r="AT3983" s="223" t="s">
        <v>555</v>
      </c>
      <c r="AU3983" s="223" t="s">
        <v>87</v>
      </c>
      <c r="AV3983" s="13" t="s">
        <v>87</v>
      </c>
      <c r="AW3983" s="13" t="s">
        <v>32</v>
      </c>
      <c r="AX3983" s="13" t="s">
        <v>77</v>
      </c>
      <c r="AY3983" s="223" t="s">
        <v>209</v>
      </c>
    </row>
    <row r="3984" spans="2:51" s="15" customFormat="1">
      <c r="B3984" s="246"/>
      <c r="C3984" s="247"/>
      <c r="D3984" s="214" t="s">
        <v>555</v>
      </c>
      <c r="E3984" s="248" t="s">
        <v>1</v>
      </c>
      <c r="F3984" s="249" t="s">
        <v>4053</v>
      </c>
      <c r="G3984" s="247"/>
      <c r="H3984" s="248" t="s">
        <v>1</v>
      </c>
      <c r="I3984" s="250"/>
      <c r="J3984" s="247"/>
      <c r="K3984" s="247"/>
      <c r="L3984" s="251"/>
      <c r="M3984" s="252"/>
      <c r="N3984" s="253"/>
      <c r="O3984" s="253"/>
      <c r="P3984" s="253"/>
      <c r="Q3984" s="253"/>
      <c r="R3984" s="253"/>
      <c r="S3984" s="253"/>
      <c r="T3984" s="254"/>
      <c r="AT3984" s="255" t="s">
        <v>555</v>
      </c>
      <c r="AU3984" s="255" t="s">
        <v>87</v>
      </c>
      <c r="AV3984" s="15" t="s">
        <v>85</v>
      </c>
      <c r="AW3984" s="15" t="s">
        <v>32</v>
      </c>
      <c r="AX3984" s="15" t="s">
        <v>77</v>
      </c>
      <c r="AY3984" s="255" t="s">
        <v>209</v>
      </c>
    </row>
    <row r="3985" spans="1:65" s="13" customFormat="1">
      <c r="B3985" s="212"/>
      <c r="C3985" s="213"/>
      <c r="D3985" s="214" t="s">
        <v>555</v>
      </c>
      <c r="E3985" s="215" t="s">
        <v>1</v>
      </c>
      <c r="F3985" s="216" t="s">
        <v>1858</v>
      </c>
      <c r="G3985" s="213"/>
      <c r="H3985" s="217">
        <v>3.33</v>
      </c>
      <c r="I3985" s="218"/>
      <c r="J3985" s="213"/>
      <c r="K3985" s="213"/>
      <c r="L3985" s="219"/>
      <c r="M3985" s="220"/>
      <c r="N3985" s="221"/>
      <c r="O3985" s="221"/>
      <c r="P3985" s="221"/>
      <c r="Q3985" s="221"/>
      <c r="R3985" s="221"/>
      <c r="S3985" s="221"/>
      <c r="T3985" s="222"/>
      <c r="AT3985" s="223" t="s">
        <v>555</v>
      </c>
      <c r="AU3985" s="223" t="s">
        <v>87</v>
      </c>
      <c r="AV3985" s="13" t="s">
        <v>87</v>
      </c>
      <c r="AW3985" s="13" t="s">
        <v>32</v>
      </c>
      <c r="AX3985" s="13" t="s">
        <v>77</v>
      </c>
      <c r="AY3985" s="223" t="s">
        <v>209</v>
      </c>
    </row>
    <row r="3986" spans="1:65" s="15" customFormat="1">
      <c r="B3986" s="246"/>
      <c r="C3986" s="247"/>
      <c r="D3986" s="214" t="s">
        <v>555</v>
      </c>
      <c r="E3986" s="248" t="s">
        <v>1</v>
      </c>
      <c r="F3986" s="249" t="s">
        <v>4054</v>
      </c>
      <c r="G3986" s="247"/>
      <c r="H3986" s="248" t="s">
        <v>1</v>
      </c>
      <c r="I3986" s="250"/>
      <c r="J3986" s="247"/>
      <c r="K3986" s="247"/>
      <c r="L3986" s="251"/>
      <c r="M3986" s="252"/>
      <c r="N3986" s="253"/>
      <c r="O3986" s="253"/>
      <c r="P3986" s="253"/>
      <c r="Q3986" s="253"/>
      <c r="R3986" s="253"/>
      <c r="S3986" s="253"/>
      <c r="T3986" s="254"/>
      <c r="AT3986" s="255" t="s">
        <v>555</v>
      </c>
      <c r="AU3986" s="255" t="s">
        <v>87</v>
      </c>
      <c r="AV3986" s="15" t="s">
        <v>85</v>
      </c>
      <c r="AW3986" s="15" t="s">
        <v>32</v>
      </c>
      <c r="AX3986" s="15" t="s">
        <v>77</v>
      </c>
      <c r="AY3986" s="255" t="s">
        <v>209</v>
      </c>
    </row>
    <row r="3987" spans="1:65" s="13" customFormat="1">
      <c r="B3987" s="212"/>
      <c r="C3987" s="213"/>
      <c r="D3987" s="214" t="s">
        <v>555</v>
      </c>
      <c r="E3987" s="215" t="s">
        <v>1</v>
      </c>
      <c r="F3987" s="216" t="s">
        <v>1760</v>
      </c>
      <c r="G3987" s="213"/>
      <c r="H3987" s="217">
        <v>3.44</v>
      </c>
      <c r="I3987" s="218"/>
      <c r="J3987" s="213"/>
      <c r="K3987" s="213"/>
      <c r="L3987" s="219"/>
      <c r="M3987" s="220"/>
      <c r="N3987" s="221"/>
      <c r="O3987" s="221"/>
      <c r="P3987" s="221"/>
      <c r="Q3987" s="221"/>
      <c r="R3987" s="221"/>
      <c r="S3987" s="221"/>
      <c r="T3987" s="222"/>
      <c r="AT3987" s="223" t="s">
        <v>555</v>
      </c>
      <c r="AU3987" s="223" t="s">
        <v>87</v>
      </c>
      <c r="AV3987" s="13" t="s">
        <v>87</v>
      </c>
      <c r="AW3987" s="13" t="s">
        <v>32</v>
      </c>
      <c r="AX3987" s="13" t="s">
        <v>77</v>
      </c>
      <c r="AY3987" s="223" t="s">
        <v>209</v>
      </c>
    </row>
    <row r="3988" spans="1:65" s="15" customFormat="1">
      <c r="B3988" s="246"/>
      <c r="C3988" s="247"/>
      <c r="D3988" s="214" t="s">
        <v>555</v>
      </c>
      <c r="E3988" s="248" t="s">
        <v>1</v>
      </c>
      <c r="F3988" s="249" t="s">
        <v>4055</v>
      </c>
      <c r="G3988" s="247"/>
      <c r="H3988" s="248" t="s">
        <v>1</v>
      </c>
      <c r="I3988" s="250"/>
      <c r="J3988" s="247"/>
      <c r="K3988" s="247"/>
      <c r="L3988" s="251"/>
      <c r="M3988" s="252"/>
      <c r="N3988" s="253"/>
      <c r="O3988" s="253"/>
      <c r="P3988" s="253"/>
      <c r="Q3988" s="253"/>
      <c r="R3988" s="253"/>
      <c r="S3988" s="253"/>
      <c r="T3988" s="254"/>
      <c r="AT3988" s="255" t="s">
        <v>555</v>
      </c>
      <c r="AU3988" s="255" t="s">
        <v>87</v>
      </c>
      <c r="AV3988" s="15" t="s">
        <v>85</v>
      </c>
      <c r="AW3988" s="15" t="s">
        <v>32</v>
      </c>
      <c r="AX3988" s="15" t="s">
        <v>77</v>
      </c>
      <c r="AY3988" s="255" t="s">
        <v>209</v>
      </c>
    </row>
    <row r="3989" spans="1:65" s="13" customFormat="1">
      <c r="B3989" s="212"/>
      <c r="C3989" s="213"/>
      <c r="D3989" s="214" t="s">
        <v>555</v>
      </c>
      <c r="E3989" s="215" t="s">
        <v>1</v>
      </c>
      <c r="F3989" s="216" t="s">
        <v>1864</v>
      </c>
      <c r="G3989" s="213"/>
      <c r="H3989" s="217">
        <v>3.48</v>
      </c>
      <c r="I3989" s="218"/>
      <c r="J3989" s="213"/>
      <c r="K3989" s="213"/>
      <c r="L3989" s="219"/>
      <c r="M3989" s="220"/>
      <c r="N3989" s="221"/>
      <c r="O3989" s="221"/>
      <c r="P3989" s="221"/>
      <c r="Q3989" s="221"/>
      <c r="R3989" s="221"/>
      <c r="S3989" s="221"/>
      <c r="T3989" s="222"/>
      <c r="AT3989" s="223" t="s">
        <v>555</v>
      </c>
      <c r="AU3989" s="223" t="s">
        <v>87</v>
      </c>
      <c r="AV3989" s="13" t="s">
        <v>87</v>
      </c>
      <c r="AW3989" s="13" t="s">
        <v>32</v>
      </c>
      <c r="AX3989" s="13" t="s">
        <v>77</v>
      </c>
      <c r="AY3989" s="223" t="s">
        <v>209</v>
      </c>
    </row>
    <row r="3990" spans="1:65" s="15" customFormat="1">
      <c r="B3990" s="246"/>
      <c r="C3990" s="247"/>
      <c r="D3990" s="214" t="s">
        <v>555</v>
      </c>
      <c r="E3990" s="248" t="s">
        <v>1</v>
      </c>
      <c r="F3990" s="249" t="s">
        <v>4056</v>
      </c>
      <c r="G3990" s="247"/>
      <c r="H3990" s="248" t="s">
        <v>1</v>
      </c>
      <c r="I3990" s="250"/>
      <c r="J3990" s="247"/>
      <c r="K3990" s="247"/>
      <c r="L3990" s="251"/>
      <c r="M3990" s="252"/>
      <c r="N3990" s="253"/>
      <c r="O3990" s="253"/>
      <c r="P3990" s="253"/>
      <c r="Q3990" s="253"/>
      <c r="R3990" s="253"/>
      <c r="S3990" s="253"/>
      <c r="T3990" s="254"/>
      <c r="AT3990" s="255" t="s">
        <v>555</v>
      </c>
      <c r="AU3990" s="255" t="s">
        <v>87</v>
      </c>
      <c r="AV3990" s="15" t="s">
        <v>85</v>
      </c>
      <c r="AW3990" s="15" t="s">
        <v>32</v>
      </c>
      <c r="AX3990" s="15" t="s">
        <v>77</v>
      </c>
      <c r="AY3990" s="255" t="s">
        <v>209</v>
      </c>
    </row>
    <row r="3991" spans="1:65" s="13" customFormat="1">
      <c r="B3991" s="212"/>
      <c r="C3991" s="213"/>
      <c r="D3991" s="214" t="s">
        <v>555</v>
      </c>
      <c r="E3991" s="215" t="s">
        <v>1</v>
      </c>
      <c r="F3991" s="216" t="s">
        <v>1864</v>
      </c>
      <c r="G3991" s="213"/>
      <c r="H3991" s="217">
        <v>3.48</v>
      </c>
      <c r="I3991" s="218"/>
      <c r="J3991" s="213"/>
      <c r="K3991" s="213"/>
      <c r="L3991" s="219"/>
      <c r="M3991" s="220"/>
      <c r="N3991" s="221"/>
      <c r="O3991" s="221"/>
      <c r="P3991" s="221"/>
      <c r="Q3991" s="221"/>
      <c r="R3991" s="221"/>
      <c r="S3991" s="221"/>
      <c r="T3991" s="222"/>
      <c r="AT3991" s="223" t="s">
        <v>555</v>
      </c>
      <c r="AU3991" s="223" t="s">
        <v>87</v>
      </c>
      <c r="AV3991" s="13" t="s">
        <v>87</v>
      </c>
      <c r="AW3991" s="13" t="s">
        <v>32</v>
      </c>
      <c r="AX3991" s="13" t="s">
        <v>77</v>
      </c>
      <c r="AY3991" s="223" t="s">
        <v>209</v>
      </c>
    </row>
    <row r="3992" spans="1:65" s="14" customFormat="1">
      <c r="B3992" s="235"/>
      <c r="C3992" s="236"/>
      <c r="D3992" s="214" t="s">
        <v>555</v>
      </c>
      <c r="E3992" s="237" t="s">
        <v>1</v>
      </c>
      <c r="F3992" s="238" t="s">
        <v>645</v>
      </c>
      <c r="G3992" s="236"/>
      <c r="H3992" s="239">
        <v>604.17099999999937</v>
      </c>
      <c r="I3992" s="240"/>
      <c r="J3992" s="236"/>
      <c r="K3992" s="236"/>
      <c r="L3992" s="241"/>
      <c r="M3992" s="242"/>
      <c r="N3992" s="243"/>
      <c r="O3992" s="243"/>
      <c r="P3992" s="243"/>
      <c r="Q3992" s="243"/>
      <c r="R3992" s="243"/>
      <c r="S3992" s="243"/>
      <c r="T3992" s="244"/>
      <c r="AT3992" s="245" t="s">
        <v>555</v>
      </c>
      <c r="AU3992" s="245" t="s">
        <v>87</v>
      </c>
      <c r="AV3992" s="14" t="s">
        <v>218</v>
      </c>
      <c r="AW3992" s="14" t="s">
        <v>32</v>
      </c>
      <c r="AX3992" s="14" t="s">
        <v>85</v>
      </c>
      <c r="AY3992" s="245" t="s">
        <v>209</v>
      </c>
    </row>
    <row r="3993" spans="1:65" s="2" customFormat="1" ht="44.25" customHeight="1">
      <c r="A3993" s="35"/>
      <c r="B3993" s="36"/>
      <c r="C3993" s="224" t="s">
        <v>4057</v>
      </c>
      <c r="D3993" s="224" t="s">
        <v>576</v>
      </c>
      <c r="E3993" s="225" t="s">
        <v>4058</v>
      </c>
      <c r="F3993" s="226" t="s">
        <v>4059</v>
      </c>
      <c r="G3993" s="227" t="s">
        <v>217</v>
      </c>
      <c r="H3993" s="228">
        <v>725.005</v>
      </c>
      <c r="I3993" s="229"/>
      <c r="J3993" s="230">
        <f>ROUND(I3993*H3993,2)</f>
        <v>0</v>
      </c>
      <c r="K3993" s="231"/>
      <c r="L3993" s="232"/>
      <c r="M3993" s="233" t="s">
        <v>1</v>
      </c>
      <c r="N3993" s="234" t="s">
        <v>42</v>
      </c>
      <c r="O3993" s="72"/>
      <c r="P3993" s="203">
        <f>O3993*H3993</f>
        <v>0</v>
      </c>
      <c r="Q3993" s="203">
        <v>2.8E-3</v>
      </c>
      <c r="R3993" s="203">
        <f>Q3993*H3993</f>
        <v>2.030014</v>
      </c>
      <c r="S3993" s="203">
        <v>0</v>
      </c>
      <c r="T3993" s="204">
        <f>S3993*H3993</f>
        <v>0</v>
      </c>
      <c r="U3993" s="35"/>
      <c r="V3993" s="35"/>
      <c r="W3993" s="35"/>
      <c r="X3993" s="35"/>
      <c r="Y3993" s="35"/>
      <c r="Z3993" s="35"/>
      <c r="AA3993" s="35"/>
      <c r="AB3993" s="35"/>
      <c r="AC3993" s="35"/>
      <c r="AD3993" s="35"/>
      <c r="AE3993" s="35"/>
      <c r="AR3993" s="205" t="s">
        <v>341</v>
      </c>
      <c r="AT3993" s="205" t="s">
        <v>576</v>
      </c>
      <c r="AU3993" s="205" t="s">
        <v>87</v>
      </c>
      <c r="AY3993" s="18" t="s">
        <v>209</v>
      </c>
      <c r="BE3993" s="206">
        <f>IF(N3993="základní",J3993,0)</f>
        <v>0</v>
      </c>
      <c r="BF3993" s="206">
        <f>IF(N3993="snížená",J3993,0)</f>
        <v>0</v>
      </c>
      <c r="BG3993" s="206">
        <f>IF(N3993="zákl. přenesená",J3993,0)</f>
        <v>0</v>
      </c>
      <c r="BH3993" s="206">
        <f>IF(N3993="sníž. přenesená",J3993,0)</f>
        <v>0</v>
      </c>
      <c r="BI3993" s="206">
        <f>IF(N3993="nulová",J3993,0)</f>
        <v>0</v>
      </c>
      <c r="BJ3993" s="18" t="s">
        <v>85</v>
      </c>
      <c r="BK3993" s="206">
        <f>ROUND(I3993*H3993,2)</f>
        <v>0</v>
      </c>
      <c r="BL3993" s="18" t="s">
        <v>276</v>
      </c>
      <c r="BM3993" s="205" t="s">
        <v>4060</v>
      </c>
    </row>
    <row r="3994" spans="1:65" s="2" customFormat="1" ht="19.5">
      <c r="A3994" s="35"/>
      <c r="B3994" s="36"/>
      <c r="C3994" s="37"/>
      <c r="D3994" s="214" t="s">
        <v>807</v>
      </c>
      <c r="E3994" s="37"/>
      <c r="F3994" s="256" t="s">
        <v>4061</v>
      </c>
      <c r="G3994" s="37"/>
      <c r="H3994" s="37"/>
      <c r="I3994" s="257"/>
      <c r="J3994" s="37"/>
      <c r="K3994" s="37"/>
      <c r="L3994" s="40"/>
      <c r="M3994" s="258"/>
      <c r="N3994" s="259"/>
      <c r="O3994" s="72"/>
      <c r="P3994" s="72"/>
      <c r="Q3994" s="72"/>
      <c r="R3994" s="72"/>
      <c r="S3994" s="72"/>
      <c r="T3994" s="73"/>
      <c r="U3994" s="35"/>
      <c r="V3994" s="35"/>
      <c r="W3994" s="35"/>
      <c r="X3994" s="35"/>
      <c r="Y3994" s="35"/>
      <c r="Z3994" s="35"/>
      <c r="AA3994" s="35"/>
      <c r="AB3994" s="35"/>
      <c r="AC3994" s="35"/>
      <c r="AD3994" s="35"/>
      <c r="AE3994" s="35"/>
      <c r="AT3994" s="18" t="s">
        <v>807</v>
      </c>
      <c r="AU3994" s="18" t="s">
        <v>87</v>
      </c>
    </row>
    <row r="3995" spans="1:65" s="13" customFormat="1">
      <c r="B3995" s="212"/>
      <c r="C3995" s="213"/>
      <c r="D3995" s="214" t="s">
        <v>555</v>
      </c>
      <c r="E3995" s="215" t="s">
        <v>1</v>
      </c>
      <c r="F3995" s="216" t="s">
        <v>4062</v>
      </c>
      <c r="G3995" s="213"/>
      <c r="H3995" s="217">
        <v>725.005</v>
      </c>
      <c r="I3995" s="218"/>
      <c r="J3995" s="213"/>
      <c r="K3995" s="213"/>
      <c r="L3995" s="219"/>
      <c r="M3995" s="220"/>
      <c r="N3995" s="221"/>
      <c r="O3995" s="221"/>
      <c r="P3995" s="221"/>
      <c r="Q3995" s="221"/>
      <c r="R3995" s="221"/>
      <c r="S3995" s="221"/>
      <c r="T3995" s="222"/>
      <c r="AT3995" s="223" t="s">
        <v>555</v>
      </c>
      <c r="AU3995" s="223" t="s">
        <v>87</v>
      </c>
      <c r="AV3995" s="13" t="s">
        <v>87</v>
      </c>
      <c r="AW3995" s="13" t="s">
        <v>32</v>
      </c>
      <c r="AX3995" s="13" t="s">
        <v>85</v>
      </c>
      <c r="AY3995" s="223" t="s">
        <v>209</v>
      </c>
    </row>
    <row r="3996" spans="1:65" s="2" customFormat="1" ht="16.5" customHeight="1">
      <c r="A3996" s="35"/>
      <c r="B3996" s="36"/>
      <c r="C3996" s="193" t="s">
        <v>4063</v>
      </c>
      <c r="D3996" s="193" t="s">
        <v>214</v>
      </c>
      <c r="E3996" s="194" t="s">
        <v>4064</v>
      </c>
      <c r="F3996" s="195" t="s">
        <v>4065</v>
      </c>
      <c r="G3996" s="196" t="s">
        <v>318</v>
      </c>
      <c r="H3996" s="197">
        <v>5945.49</v>
      </c>
      <c r="I3996" s="198"/>
      <c r="J3996" s="199">
        <f>ROUND(I3996*H3996,2)</f>
        <v>0</v>
      </c>
      <c r="K3996" s="200"/>
      <c r="L3996" s="40"/>
      <c r="M3996" s="201" t="s">
        <v>1</v>
      </c>
      <c r="N3996" s="202" t="s">
        <v>42</v>
      </c>
      <c r="O3996" s="72"/>
      <c r="P3996" s="203">
        <f>O3996*H3996</f>
        <v>0</v>
      </c>
      <c r="Q3996" s="203">
        <v>3.0000000000000001E-5</v>
      </c>
      <c r="R3996" s="203">
        <f>Q3996*H3996</f>
        <v>0.17836469999999999</v>
      </c>
      <c r="S3996" s="203">
        <v>0</v>
      </c>
      <c r="T3996" s="204">
        <f>S3996*H3996</f>
        <v>0</v>
      </c>
      <c r="U3996" s="35"/>
      <c r="V3996" s="35"/>
      <c r="W3996" s="35"/>
      <c r="X3996" s="35"/>
      <c r="Y3996" s="35"/>
      <c r="Z3996" s="35"/>
      <c r="AA3996" s="35"/>
      <c r="AB3996" s="35"/>
      <c r="AC3996" s="35"/>
      <c r="AD3996" s="35"/>
      <c r="AE3996" s="35"/>
      <c r="AR3996" s="205" t="s">
        <v>276</v>
      </c>
      <c r="AT3996" s="205" t="s">
        <v>214</v>
      </c>
      <c r="AU3996" s="205" t="s">
        <v>87</v>
      </c>
      <c r="AY3996" s="18" t="s">
        <v>209</v>
      </c>
      <c r="BE3996" s="206">
        <f>IF(N3996="základní",J3996,0)</f>
        <v>0</v>
      </c>
      <c r="BF3996" s="206">
        <f>IF(N3996="snížená",J3996,0)</f>
        <v>0</v>
      </c>
      <c r="BG3996" s="206">
        <f>IF(N3996="zákl. přenesená",J3996,0)</f>
        <v>0</v>
      </c>
      <c r="BH3996" s="206">
        <f>IF(N3996="sníž. přenesená",J3996,0)</f>
        <v>0</v>
      </c>
      <c r="BI3996" s="206">
        <f>IF(N3996="nulová",J3996,0)</f>
        <v>0</v>
      </c>
      <c r="BJ3996" s="18" t="s">
        <v>85</v>
      </c>
      <c r="BK3996" s="206">
        <f>ROUND(I3996*H3996,2)</f>
        <v>0</v>
      </c>
      <c r="BL3996" s="18" t="s">
        <v>276</v>
      </c>
      <c r="BM3996" s="205" t="s">
        <v>4066</v>
      </c>
    </row>
    <row r="3997" spans="1:65" s="2" customFormat="1" ht="16.5" customHeight="1">
      <c r="A3997" s="35"/>
      <c r="B3997" s="36"/>
      <c r="C3997" s="224" t="s">
        <v>4067</v>
      </c>
      <c r="D3997" s="224" t="s">
        <v>576</v>
      </c>
      <c r="E3997" s="225" t="s">
        <v>4068</v>
      </c>
      <c r="F3997" s="226" t="s">
        <v>4069</v>
      </c>
      <c r="G3997" s="227" t="s">
        <v>318</v>
      </c>
      <c r="H3997" s="228">
        <v>6064.4</v>
      </c>
      <c r="I3997" s="229"/>
      <c r="J3997" s="230">
        <f>ROUND(I3997*H3997,2)</f>
        <v>0</v>
      </c>
      <c r="K3997" s="231"/>
      <c r="L3997" s="232"/>
      <c r="M3997" s="233" t="s">
        <v>1</v>
      </c>
      <c r="N3997" s="234" t="s">
        <v>42</v>
      </c>
      <c r="O3997" s="72"/>
      <c r="P3997" s="203">
        <f>O3997*H3997</f>
        <v>0</v>
      </c>
      <c r="Q3997" s="203">
        <v>3.8000000000000002E-4</v>
      </c>
      <c r="R3997" s="203">
        <f>Q3997*H3997</f>
        <v>2.3044720000000001</v>
      </c>
      <c r="S3997" s="203">
        <v>0</v>
      </c>
      <c r="T3997" s="204">
        <f>S3997*H3997</f>
        <v>0</v>
      </c>
      <c r="U3997" s="35"/>
      <c r="V3997" s="35"/>
      <c r="W3997" s="35"/>
      <c r="X3997" s="35"/>
      <c r="Y3997" s="35"/>
      <c r="Z3997" s="35"/>
      <c r="AA3997" s="35"/>
      <c r="AB3997" s="35"/>
      <c r="AC3997" s="35"/>
      <c r="AD3997" s="35"/>
      <c r="AE3997" s="35"/>
      <c r="AR3997" s="205" t="s">
        <v>341</v>
      </c>
      <c r="AT3997" s="205" t="s">
        <v>576</v>
      </c>
      <c r="AU3997" s="205" t="s">
        <v>87</v>
      </c>
      <c r="AY3997" s="18" t="s">
        <v>209</v>
      </c>
      <c r="BE3997" s="206">
        <f>IF(N3997="základní",J3997,0)</f>
        <v>0</v>
      </c>
      <c r="BF3997" s="206">
        <f>IF(N3997="snížená",J3997,0)</f>
        <v>0</v>
      </c>
      <c r="BG3997" s="206">
        <f>IF(N3997="zákl. přenesená",J3997,0)</f>
        <v>0</v>
      </c>
      <c r="BH3997" s="206">
        <f>IF(N3997="sníž. přenesená",J3997,0)</f>
        <v>0</v>
      </c>
      <c r="BI3997" s="206">
        <f>IF(N3997="nulová",J3997,0)</f>
        <v>0</v>
      </c>
      <c r="BJ3997" s="18" t="s">
        <v>85</v>
      </c>
      <c r="BK3997" s="206">
        <f>ROUND(I3997*H3997,2)</f>
        <v>0</v>
      </c>
      <c r="BL3997" s="18" t="s">
        <v>276</v>
      </c>
      <c r="BM3997" s="205" t="s">
        <v>4070</v>
      </c>
    </row>
    <row r="3998" spans="1:65" s="13" customFormat="1">
      <c r="B3998" s="212"/>
      <c r="C3998" s="213"/>
      <c r="D3998" s="214" t="s">
        <v>555</v>
      </c>
      <c r="E3998" s="215" t="s">
        <v>1</v>
      </c>
      <c r="F3998" s="216" t="s">
        <v>4071</v>
      </c>
      <c r="G3998" s="213"/>
      <c r="H3998" s="217">
        <v>6064.4</v>
      </c>
      <c r="I3998" s="218"/>
      <c r="J3998" s="213"/>
      <c r="K3998" s="213"/>
      <c r="L3998" s="219"/>
      <c r="M3998" s="220"/>
      <c r="N3998" s="221"/>
      <c r="O3998" s="221"/>
      <c r="P3998" s="221"/>
      <c r="Q3998" s="221"/>
      <c r="R3998" s="221"/>
      <c r="S3998" s="221"/>
      <c r="T3998" s="222"/>
      <c r="AT3998" s="223" t="s">
        <v>555</v>
      </c>
      <c r="AU3998" s="223" t="s">
        <v>87</v>
      </c>
      <c r="AV3998" s="13" t="s">
        <v>87</v>
      </c>
      <c r="AW3998" s="13" t="s">
        <v>32</v>
      </c>
      <c r="AX3998" s="13" t="s">
        <v>85</v>
      </c>
      <c r="AY3998" s="223" t="s">
        <v>209</v>
      </c>
    </row>
    <row r="3999" spans="1:65" s="2" customFormat="1" ht="24.2" customHeight="1">
      <c r="A3999" s="35"/>
      <c r="B3999" s="36"/>
      <c r="C3999" s="193" t="s">
        <v>4072</v>
      </c>
      <c r="D3999" s="193" t="s">
        <v>214</v>
      </c>
      <c r="E3999" s="194" t="s">
        <v>4073</v>
      </c>
      <c r="F3999" s="195" t="s">
        <v>4074</v>
      </c>
      <c r="G3999" s="196" t="s">
        <v>318</v>
      </c>
      <c r="H3999" s="197">
        <v>1333.25</v>
      </c>
      <c r="I3999" s="198"/>
      <c r="J3999" s="199">
        <f>ROUND(I3999*H3999,2)</f>
        <v>0</v>
      </c>
      <c r="K3999" s="200"/>
      <c r="L3999" s="40"/>
      <c r="M3999" s="201" t="s">
        <v>1</v>
      </c>
      <c r="N3999" s="202" t="s">
        <v>42</v>
      </c>
      <c r="O3999" s="72"/>
      <c r="P3999" s="203">
        <f>O3999*H3999</f>
        <v>0</v>
      </c>
      <c r="Q3999" s="203">
        <v>5.0000000000000002E-5</v>
      </c>
      <c r="R3999" s="203">
        <f>Q3999*H3999</f>
        <v>6.66625E-2</v>
      </c>
      <c r="S3999" s="203">
        <v>0</v>
      </c>
      <c r="T3999" s="204">
        <f>S3999*H3999</f>
        <v>0</v>
      </c>
      <c r="U3999" s="35"/>
      <c r="V3999" s="35"/>
      <c r="W3999" s="35"/>
      <c r="X3999" s="35"/>
      <c r="Y3999" s="35"/>
      <c r="Z3999" s="35"/>
      <c r="AA3999" s="35"/>
      <c r="AB3999" s="35"/>
      <c r="AC3999" s="35"/>
      <c r="AD3999" s="35"/>
      <c r="AE3999" s="35"/>
      <c r="AR3999" s="205" t="s">
        <v>276</v>
      </c>
      <c r="AT3999" s="205" t="s">
        <v>214</v>
      </c>
      <c r="AU3999" s="205" t="s">
        <v>87</v>
      </c>
      <c r="AY3999" s="18" t="s">
        <v>209</v>
      </c>
      <c r="BE3999" s="206">
        <f>IF(N3999="základní",J3999,0)</f>
        <v>0</v>
      </c>
      <c r="BF3999" s="206">
        <f>IF(N3999="snížená",J3999,0)</f>
        <v>0</v>
      </c>
      <c r="BG3999" s="206">
        <f>IF(N3999="zákl. přenesená",J3999,0)</f>
        <v>0</v>
      </c>
      <c r="BH3999" s="206">
        <f>IF(N3999="sníž. přenesená",J3999,0)</f>
        <v>0</v>
      </c>
      <c r="BI3999" s="206">
        <f>IF(N3999="nulová",J3999,0)</f>
        <v>0</v>
      </c>
      <c r="BJ3999" s="18" t="s">
        <v>85</v>
      </c>
      <c r="BK3999" s="206">
        <f>ROUND(I3999*H3999,2)</f>
        <v>0</v>
      </c>
      <c r="BL3999" s="18" t="s">
        <v>276</v>
      </c>
      <c r="BM3999" s="205" t="s">
        <v>4075</v>
      </c>
    </row>
    <row r="4000" spans="1:65" s="13" customFormat="1">
      <c r="B4000" s="212"/>
      <c r="C4000" s="213"/>
      <c r="D4000" s="214" t="s">
        <v>555</v>
      </c>
      <c r="E4000" s="215" t="s">
        <v>1</v>
      </c>
      <c r="F4000" s="216" t="s">
        <v>4076</v>
      </c>
      <c r="G4000" s="213"/>
      <c r="H4000" s="217">
        <v>1333.25</v>
      </c>
      <c r="I4000" s="218"/>
      <c r="J4000" s="213"/>
      <c r="K4000" s="213"/>
      <c r="L4000" s="219"/>
      <c r="M4000" s="220"/>
      <c r="N4000" s="221"/>
      <c r="O4000" s="221"/>
      <c r="P4000" s="221"/>
      <c r="Q4000" s="221"/>
      <c r="R4000" s="221"/>
      <c r="S4000" s="221"/>
      <c r="T4000" s="222"/>
      <c r="AT4000" s="223" t="s">
        <v>555</v>
      </c>
      <c r="AU4000" s="223" t="s">
        <v>87</v>
      </c>
      <c r="AV4000" s="13" t="s">
        <v>87</v>
      </c>
      <c r="AW4000" s="13" t="s">
        <v>32</v>
      </c>
      <c r="AX4000" s="13" t="s">
        <v>85</v>
      </c>
      <c r="AY4000" s="223" t="s">
        <v>209</v>
      </c>
    </row>
    <row r="4001" spans="1:65" s="2" customFormat="1" ht="44.25" customHeight="1">
      <c r="A4001" s="35"/>
      <c r="B4001" s="36"/>
      <c r="C4001" s="224" t="s">
        <v>4077</v>
      </c>
      <c r="D4001" s="224" t="s">
        <v>576</v>
      </c>
      <c r="E4001" s="225" t="s">
        <v>4058</v>
      </c>
      <c r="F4001" s="226" t="s">
        <v>4059</v>
      </c>
      <c r="G4001" s="227" t="s">
        <v>217</v>
      </c>
      <c r="H4001" s="228">
        <v>153.32400000000001</v>
      </c>
      <c r="I4001" s="229"/>
      <c r="J4001" s="230">
        <f>ROUND(I4001*H4001,2)</f>
        <v>0</v>
      </c>
      <c r="K4001" s="231"/>
      <c r="L4001" s="232"/>
      <c r="M4001" s="233" t="s">
        <v>1</v>
      </c>
      <c r="N4001" s="234" t="s">
        <v>42</v>
      </c>
      <c r="O4001" s="72"/>
      <c r="P4001" s="203">
        <f>O4001*H4001</f>
        <v>0</v>
      </c>
      <c r="Q4001" s="203">
        <v>2.8E-3</v>
      </c>
      <c r="R4001" s="203">
        <f>Q4001*H4001</f>
        <v>0.42930720000000006</v>
      </c>
      <c r="S4001" s="203">
        <v>0</v>
      </c>
      <c r="T4001" s="204">
        <f>S4001*H4001</f>
        <v>0</v>
      </c>
      <c r="U4001" s="35"/>
      <c r="V4001" s="35"/>
      <c r="W4001" s="35"/>
      <c r="X4001" s="35"/>
      <c r="Y4001" s="35"/>
      <c r="Z4001" s="35"/>
      <c r="AA4001" s="35"/>
      <c r="AB4001" s="35"/>
      <c r="AC4001" s="35"/>
      <c r="AD4001" s="35"/>
      <c r="AE4001" s="35"/>
      <c r="AR4001" s="205" t="s">
        <v>341</v>
      </c>
      <c r="AT4001" s="205" t="s">
        <v>576</v>
      </c>
      <c r="AU4001" s="205" t="s">
        <v>87</v>
      </c>
      <c r="AY4001" s="18" t="s">
        <v>209</v>
      </c>
      <c r="BE4001" s="206">
        <f>IF(N4001="základní",J4001,0)</f>
        <v>0</v>
      </c>
      <c r="BF4001" s="206">
        <f>IF(N4001="snížená",J4001,0)</f>
        <v>0</v>
      </c>
      <c r="BG4001" s="206">
        <f>IF(N4001="zákl. přenesená",J4001,0)</f>
        <v>0</v>
      </c>
      <c r="BH4001" s="206">
        <f>IF(N4001="sníž. přenesená",J4001,0)</f>
        <v>0</v>
      </c>
      <c r="BI4001" s="206">
        <f>IF(N4001="nulová",J4001,0)</f>
        <v>0</v>
      </c>
      <c r="BJ4001" s="18" t="s">
        <v>85</v>
      </c>
      <c r="BK4001" s="206">
        <f>ROUND(I4001*H4001,2)</f>
        <v>0</v>
      </c>
      <c r="BL4001" s="18" t="s">
        <v>276</v>
      </c>
      <c r="BM4001" s="205" t="s">
        <v>4078</v>
      </c>
    </row>
    <row r="4002" spans="1:65" s="13" customFormat="1">
      <c r="B4002" s="212"/>
      <c r="C4002" s="213"/>
      <c r="D4002" s="214" t="s">
        <v>555</v>
      </c>
      <c r="E4002" s="215" t="s">
        <v>1</v>
      </c>
      <c r="F4002" s="216" t="s">
        <v>4079</v>
      </c>
      <c r="G4002" s="213"/>
      <c r="H4002" s="217">
        <v>153.32400000000001</v>
      </c>
      <c r="I4002" s="218"/>
      <c r="J4002" s="213"/>
      <c r="K4002" s="213"/>
      <c r="L4002" s="219"/>
      <c r="M4002" s="220"/>
      <c r="N4002" s="221"/>
      <c r="O4002" s="221"/>
      <c r="P4002" s="221"/>
      <c r="Q4002" s="221"/>
      <c r="R4002" s="221"/>
      <c r="S4002" s="221"/>
      <c r="T4002" s="222"/>
      <c r="AT4002" s="223" t="s">
        <v>555</v>
      </c>
      <c r="AU4002" s="223" t="s">
        <v>87</v>
      </c>
      <c r="AV4002" s="13" t="s">
        <v>87</v>
      </c>
      <c r="AW4002" s="13" t="s">
        <v>32</v>
      </c>
      <c r="AX4002" s="13" t="s">
        <v>85</v>
      </c>
      <c r="AY4002" s="223" t="s">
        <v>209</v>
      </c>
    </row>
    <row r="4003" spans="1:65" s="2" customFormat="1" ht="16.5" customHeight="1">
      <c r="A4003" s="35"/>
      <c r="B4003" s="36"/>
      <c r="C4003" s="193" t="s">
        <v>4080</v>
      </c>
      <c r="D4003" s="193" t="s">
        <v>214</v>
      </c>
      <c r="E4003" s="194" t="s">
        <v>4081</v>
      </c>
      <c r="F4003" s="195" t="s">
        <v>4082</v>
      </c>
      <c r="G4003" s="196" t="s">
        <v>323</v>
      </c>
      <c r="H4003" s="197">
        <v>748</v>
      </c>
      <c r="I4003" s="198"/>
      <c r="J4003" s="199">
        <f>ROUND(I4003*H4003,2)</f>
        <v>0</v>
      </c>
      <c r="K4003" s="200"/>
      <c r="L4003" s="40"/>
      <c r="M4003" s="201" t="s">
        <v>1</v>
      </c>
      <c r="N4003" s="202" t="s">
        <v>42</v>
      </c>
      <c r="O4003" s="72"/>
      <c r="P4003" s="203">
        <f>O4003*H4003</f>
        <v>0</v>
      </c>
      <c r="Q4003" s="203">
        <v>3.0000000000000001E-5</v>
      </c>
      <c r="R4003" s="203">
        <f>Q4003*H4003</f>
        <v>2.2440000000000002E-2</v>
      </c>
      <c r="S4003" s="203">
        <v>0</v>
      </c>
      <c r="T4003" s="204">
        <f>S4003*H4003</f>
        <v>0</v>
      </c>
      <c r="U4003" s="35"/>
      <c r="V4003" s="35"/>
      <c r="W4003" s="35"/>
      <c r="X4003" s="35"/>
      <c r="Y4003" s="35"/>
      <c r="Z4003" s="35"/>
      <c r="AA4003" s="35"/>
      <c r="AB4003" s="35"/>
      <c r="AC4003" s="35"/>
      <c r="AD4003" s="35"/>
      <c r="AE4003" s="35"/>
      <c r="AR4003" s="205" t="s">
        <v>276</v>
      </c>
      <c r="AT4003" s="205" t="s">
        <v>214</v>
      </c>
      <c r="AU4003" s="205" t="s">
        <v>87</v>
      </c>
      <c r="AY4003" s="18" t="s">
        <v>209</v>
      </c>
      <c r="BE4003" s="206">
        <f>IF(N4003="základní",J4003,0)</f>
        <v>0</v>
      </c>
      <c r="BF4003" s="206">
        <f>IF(N4003="snížená",J4003,0)</f>
        <v>0</v>
      </c>
      <c r="BG4003" s="206">
        <f>IF(N4003="zákl. přenesená",J4003,0)</f>
        <v>0</v>
      </c>
      <c r="BH4003" s="206">
        <f>IF(N4003="sníž. přenesená",J4003,0)</f>
        <v>0</v>
      </c>
      <c r="BI4003" s="206">
        <f>IF(N4003="nulová",J4003,0)</f>
        <v>0</v>
      </c>
      <c r="BJ4003" s="18" t="s">
        <v>85</v>
      </c>
      <c r="BK4003" s="206">
        <f>ROUND(I4003*H4003,2)</f>
        <v>0</v>
      </c>
      <c r="BL4003" s="18" t="s">
        <v>276</v>
      </c>
      <c r="BM4003" s="205" t="s">
        <v>4083</v>
      </c>
    </row>
    <row r="4004" spans="1:65" s="13" customFormat="1">
      <c r="B4004" s="212"/>
      <c r="C4004" s="213"/>
      <c r="D4004" s="214" t="s">
        <v>555</v>
      </c>
      <c r="E4004" s="215" t="s">
        <v>1</v>
      </c>
      <c r="F4004" s="216" t="s">
        <v>4084</v>
      </c>
      <c r="G4004" s="213"/>
      <c r="H4004" s="217">
        <v>748</v>
      </c>
      <c r="I4004" s="218"/>
      <c r="J4004" s="213"/>
      <c r="K4004" s="213"/>
      <c r="L4004" s="219"/>
      <c r="M4004" s="220"/>
      <c r="N4004" s="221"/>
      <c r="O4004" s="221"/>
      <c r="P4004" s="221"/>
      <c r="Q4004" s="221"/>
      <c r="R4004" s="221"/>
      <c r="S4004" s="221"/>
      <c r="T4004" s="222"/>
      <c r="AT4004" s="223" t="s">
        <v>555</v>
      </c>
      <c r="AU4004" s="223" t="s">
        <v>87</v>
      </c>
      <c r="AV4004" s="13" t="s">
        <v>87</v>
      </c>
      <c r="AW4004" s="13" t="s">
        <v>32</v>
      </c>
      <c r="AX4004" s="13" t="s">
        <v>85</v>
      </c>
      <c r="AY4004" s="223" t="s">
        <v>209</v>
      </c>
    </row>
    <row r="4005" spans="1:65" s="2" customFormat="1" ht="44.25" customHeight="1">
      <c r="A4005" s="35"/>
      <c r="B4005" s="36"/>
      <c r="C4005" s="224" t="s">
        <v>4085</v>
      </c>
      <c r="D4005" s="224" t="s">
        <v>576</v>
      </c>
      <c r="E4005" s="225" t="s">
        <v>4058</v>
      </c>
      <c r="F4005" s="226" t="s">
        <v>4059</v>
      </c>
      <c r="G4005" s="227" t="s">
        <v>217</v>
      </c>
      <c r="H4005" s="228">
        <v>21.504999999999999</v>
      </c>
      <c r="I4005" s="229"/>
      <c r="J4005" s="230">
        <f>ROUND(I4005*H4005,2)</f>
        <v>0</v>
      </c>
      <c r="K4005" s="231"/>
      <c r="L4005" s="232"/>
      <c r="M4005" s="233" t="s">
        <v>1</v>
      </c>
      <c r="N4005" s="234" t="s">
        <v>42</v>
      </c>
      <c r="O4005" s="72"/>
      <c r="P4005" s="203">
        <f>O4005*H4005</f>
        <v>0</v>
      </c>
      <c r="Q4005" s="203">
        <v>2.8E-3</v>
      </c>
      <c r="R4005" s="203">
        <f>Q4005*H4005</f>
        <v>6.0213999999999997E-2</v>
      </c>
      <c r="S4005" s="203">
        <v>0</v>
      </c>
      <c r="T4005" s="204">
        <f>S4005*H4005</f>
        <v>0</v>
      </c>
      <c r="U4005" s="35"/>
      <c r="V4005" s="35"/>
      <c r="W4005" s="35"/>
      <c r="X4005" s="35"/>
      <c r="Y4005" s="35"/>
      <c r="Z4005" s="35"/>
      <c r="AA4005" s="35"/>
      <c r="AB4005" s="35"/>
      <c r="AC4005" s="35"/>
      <c r="AD4005" s="35"/>
      <c r="AE4005" s="35"/>
      <c r="AR4005" s="205" t="s">
        <v>341</v>
      </c>
      <c r="AT4005" s="205" t="s">
        <v>576</v>
      </c>
      <c r="AU4005" s="205" t="s">
        <v>87</v>
      </c>
      <c r="AY4005" s="18" t="s">
        <v>209</v>
      </c>
      <c r="BE4005" s="206">
        <f>IF(N4005="základní",J4005,0)</f>
        <v>0</v>
      </c>
      <c r="BF4005" s="206">
        <f>IF(N4005="snížená",J4005,0)</f>
        <v>0</v>
      </c>
      <c r="BG4005" s="206">
        <f>IF(N4005="zákl. přenesená",J4005,0)</f>
        <v>0</v>
      </c>
      <c r="BH4005" s="206">
        <f>IF(N4005="sníž. přenesená",J4005,0)</f>
        <v>0</v>
      </c>
      <c r="BI4005" s="206">
        <f>IF(N4005="nulová",J4005,0)</f>
        <v>0</v>
      </c>
      <c r="BJ4005" s="18" t="s">
        <v>85</v>
      </c>
      <c r="BK4005" s="206">
        <f>ROUND(I4005*H4005,2)</f>
        <v>0</v>
      </c>
      <c r="BL4005" s="18" t="s">
        <v>276</v>
      </c>
      <c r="BM4005" s="205" t="s">
        <v>4086</v>
      </c>
    </row>
    <row r="4006" spans="1:65" s="13" customFormat="1">
      <c r="B4006" s="212"/>
      <c r="C4006" s="213"/>
      <c r="D4006" s="214" t="s">
        <v>555</v>
      </c>
      <c r="E4006" s="215" t="s">
        <v>1</v>
      </c>
      <c r="F4006" s="216" t="s">
        <v>4087</v>
      </c>
      <c r="G4006" s="213"/>
      <c r="H4006" s="217">
        <v>21.504999999999999</v>
      </c>
      <c r="I4006" s="218"/>
      <c r="J4006" s="213"/>
      <c r="K4006" s="213"/>
      <c r="L4006" s="219"/>
      <c r="M4006" s="220"/>
      <c r="N4006" s="221"/>
      <c r="O4006" s="221"/>
      <c r="P4006" s="221"/>
      <c r="Q4006" s="221"/>
      <c r="R4006" s="221"/>
      <c r="S4006" s="221"/>
      <c r="T4006" s="222"/>
      <c r="AT4006" s="223" t="s">
        <v>555</v>
      </c>
      <c r="AU4006" s="223" t="s">
        <v>87</v>
      </c>
      <c r="AV4006" s="13" t="s">
        <v>87</v>
      </c>
      <c r="AW4006" s="13" t="s">
        <v>32</v>
      </c>
      <c r="AX4006" s="13" t="s">
        <v>85</v>
      </c>
      <c r="AY4006" s="223" t="s">
        <v>209</v>
      </c>
    </row>
    <row r="4007" spans="1:65" s="2" customFormat="1" ht="16.5" customHeight="1">
      <c r="A4007" s="35"/>
      <c r="B4007" s="36"/>
      <c r="C4007" s="193" t="s">
        <v>4088</v>
      </c>
      <c r="D4007" s="193" t="s">
        <v>214</v>
      </c>
      <c r="E4007" s="194" t="s">
        <v>4089</v>
      </c>
      <c r="F4007" s="195" t="s">
        <v>4090</v>
      </c>
      <c r="G4007" s="196" t="s">
        <v>318</v>
      </c>
      <c r="H4007" s="197">
        <v>1333.25</v>
      </c>
      <c r="I4007" s="198"/>
      <c r="J4007" s="199">
        <f>ROUND(I4007*H4007,2)</f>
        <v>0</v>
      </c>
      <c r="K4007" s="200"/>
      <c r="L4007" s="40"/>
      <c r="M4007" s="201" t="s">
        <v>1</v>
      </c>
      <c r="N4007" s="202" t="s">
        <v>42</v>
      </c>
      <c r="O4007" s="72"/>
      <c r="P4007" s="203">
        <f>O4007*H4007</f>
        <v>0</v>
      </c>
      <c r="Q4007" s="203">
        <v>1.0000000000000001E-5</v>
      </c>
      <c r="R4007" s="203">
        <f>Q4007*H4007</f>
        <v>1.3332500000000001E-2</v>
      </c>
      <c r="S4007" s="203">
        <v>0</v>
      </c>
      <c r="T4007" s="204">
        <f>S4007*H4007</f>
        <v>0</v>
      </c>
      <c r="U4007" s="35"/>
      <c r="V4007" s="35"/>
      <c r="W4007" s="35"/>
      <c r="X4007" s="35"/>
      <c r="Y4007" s="35"/>
      <c r="Z4007" s="35"/>
      <c r="AA4007" s="35"/>
      <c r="AB4007" s="35"/>
      <c r="AC4007" s="35"/>
      <c r="AD4007" s="35"/>
      <c r="AE4007" s="35"/>
      <c r="AR4007" s="205" t="s">
        <v>276</v>
      </c>
      <c r="AT4007" s="205" t="s">
        <v>214</v>
      </c>
      <c r="AU4007" s="205" t="s">
        <v>87</v>
      </c>
      <c r="AY4007" s="18" t="s">
        <v>209</v>
      </c>
      <c r="BE4007" s="206">
        <f>IF(N4007="základní",J4007,0)</f>
        <v>0</v>
      </c>
      <c r="BF4007" s="206">
        <f>IF(N4007="snížená",J4007,0)</f>
        <v>0</v>
      </c>
      <c r="BG4007" s="206">
        <f>IF(N4007="zákl. přenesená",J4007,0)</f>
        <v>0</v>
      </c>
      <c r="BH4007" s="206">
        <f>IF(N4007="sníž. přenesená",J4007,0)</f>
        <v>0</v>
      </c>
      <c r="BI4007" s="206">
        <f>IF(N4007="nulová",J4007,0)</f>
        <v>0</v>
      </c>
      <c r="BJ4007" s="18" t="s">
        <v>85</v>
      </c>
      <c r="BK4007" s="206">
        <f>ROUND(I4007*H4007,2)</f>
        <v>0</v>
      </c>
      <c r="BL4007" s="18" t="s">
        <v>276</v>
      </c>
      <c r="BM4007" s="205" t="s">
        <v>4091</v>
      </c>
    </row>
    <row r="4008" spans="1:65" s="2" customFormat="1" ht="16.5" customHeight="1">
      <c r="A4008" s="35"/>
      <c r="B4008" s="36"/>
      <c r="C4008" s="224" t="s">
        <v>4092</v>
      </c>
      <c r="D4008" s="224" t="s">
        <v>576</v>
      </c>
      <c r="E4008" s="225" t="s">
        <v>4093</v>
      </c>
      <c r="F4008" s="226" t="s">
        <v>4094</v>
      </c>
      <c r="G4008" s="227" t="s">
        <v>318</v>
      </c>
      <c r="H4008" s="228">
        <v>1359.915</v>
      </c>
      <c r="I4008" s="229"/>
      <c r="J4008" s="230">
        <f>ROUND(I4008*H4008,2)</f>
        <v>0</v>
      </c>
      <c r="K4008" s="231"/>
      <c r="L4008" s="232"/>
      <c r="M4008" s="233" t="s">
        <v>1</v>
      </c>
      <c r="N4008" s="234" t="s">
        <v>42</v>
      </c>
      <c r="O4008" s="72"/>
      <c r="P4008" s="203">
        <f>O4008*H4008</f>
        <v>0</v>
      </c>
      <c r="Q4008" s="203">
        <v>0</v>
      </c>
      <c r="R4008" s="203">
        <f>Q4008*H4008</f>
        <v>0</v>
      </c>
      <c r="S4008" s="203">
        <v>0</v>
      </c>
      <c r="T4008" s="204">
        <f>S4008*H4008</f>
        <v>0</v>
      </c>
      <c r="U4008" s="35"/>
      <c r="V4008" s="35"/>
      <c r="W4008" s="35"/>
      <c r="X4008" s="35"/>
      <c r="Y4008" s="35"/>
      <c r="Z4008" s="35"/>
      <c r="AA4008" s="35"/>
      <c r="AB4008" s="35"/>
      <c r="AC4008" s="35"/>
      <c r="AD4008" s="35"/>
      <c r="AE4008" s="35"/>
      <c r="AR4008" s="205" t="s">
        <v>341</v>
      </c>
      <c r="AT4008" s="205" t="s">
        <v>576</v>
      </c>
      <c r="AU4008" s="205" t="s">
        <v>87</v>
      </c>
      <c r="AY4008" s="18" t="s">
        <v>209</v>
      </c>
      <c r="BE4008" s="206">
        <f>IF(N4008="základní",J4008,0)</f>
        <v>0</v>
      </c>
      <c r="BF4008" s="206">
        <f>IF(N4008="snížená",J4008,0)</f>
        <v>0</v>
      </c>
      <c r="BG4008" s="206">
        <f>IF(N4008="zákl. přenesená",J4008,0)</f>
        <v>0</v>
      </c>
      <c r="BH4008" s="206">
        <f>IF(N4008="sníž. přenesená",J4008,0)</f>
        <v>0</v>
      </c>
      <c r="BI4008" s="206">
        <f>IF(N4008="nulová",J4008,0)</f>
        <v>0</v>
      </c>
      <c r="BJ4008" s="18" t="s">
        <v>85</v>
      </c>
      <c r="BK4008" s="206">
        <f>ROUND(I4008*H4008,2)</f>
        <v>0</v>
      </c>
      <c r="BL4008" s="18" t="s">
        <v>276</v>
      </c>
      <c r="BM4008" s="205" t="s">
        <v>4095</v>
      </c>
    </row>
    <row r="4009" spans="1:65" s="13" customFormat="1">
      <c r="B4009" s="212"/>
      <c r="C4009" s="213"/>
      <c r="D4009" s="214" t="s">
        <v>555</v>
      </c>
      <c r="E4009" s="215" t="s">
        <v>1</v>
      </c>
      <c r="F4009" s="216" t="s">
        <v>4096</v>
      </c>
      <c r="G4009" s="213"/>
      <c r="H4009" s="217">
        <v>1359.915</v>
      </c>
      <c r="I4009" s="218"/>
      <c r="J4009" s="213"/>
      <c r="K4009" s="213"/>
      <c r="L4009" s="219"/>
      <c r="M4009" s="220"/>
      <c r="N4009" s="221"/>
      <c r="O4009" s="221"/>
      <c r="P4009" s="221"/>
      <c r="Q4009" s="221"/>
      <c r="R4009" s="221"/>
      <c r="S4009" s="221"/>
      <c r="T4009" s="222"/>
      <c r="AT4009" s="223" t="s">
        <v>555</v>
      </c>
      <c r="AU4009" s="223" t="s">
        <v>87</v>
      </c>
      <c r="AV4009" s="13" t="s">
        <v>87</v>
      </c>
      <c r="AW4009" s="13" t="s">
        <v>32</v>
      </c>
      <c r="AX4009" s="13" t="s">
        <v>85</v>
      </c>
      <c r="AY4009" s="223" t="s">
        <v>209</v>
      </c>
    </row>
    <row r="4010" spans="1:65" s="2" customFormat="1" ht="16.5" customHeight="1">
      <c r="A4010" s="35"/>
      <c r="B4010" s="36"/>
      <c r="C4010" s="193" t="s">
        <v>4097</v>
      </c>
      <c r="D4010" s="193" t="s">
        <v>214</v>
      </c>
      <c r="E4010" s="194" t="s">
        <v>4098</v>
      </c>
      <c r="F4010" s="195" t="s">
        <v>4099</v>
      </c>
      <c r="G4010" s="196" t="s">
        <v>318</v>
      </c>
      <c r="H4010" s="197">
        <v>820</v>
      </c>
      <c r="I4010" s="198"/>
      <c r="J4010" s="199">
        <f>ROUND(I4010*H4010,2)</f>
        <v>0</v>
      </c>
      <c r="K4010" s="200"/>
      <c r="L4010" s="40"/>
      <c r="M4010" s="201" t="s">
        <v>1</v>
      </c>
      <c r="N4010" s="202" t="s">
        <v>42</v>
      </c>
      <c r="O4010" s="72"/>
      <c r="P4010" s="203">
        <f>O4010*H4010</f>
        <v>0</v>
      </c>
      <c r="Q4010" s="203">
        <v>0</v>
      </c>
      <c r="R4010" s="203">
        <f>Q4010*H4010</f>
        <v>0</v>
      </c>
      <c r="S4010" s="203">
        <v>0</v>
      </c>
      <c r="T4010" s="204">
        <f>S4010*H4010</f>
        <v>0</v>
      </c>
      <c r="U4010" s="35"/>
      <c r="V4010" s="35"/>
      <c r="W4010" s="35"/>
      <c r="X4010" s="35"/>
      <c r="Y4010" s="35"/>
      <c r="Z4010" s="35"/>
      <c r="AA4010" s="35"/>
      <c r="AB4010" s="35"/>
      <c r="AC4010" s="35"/>
      <c r="AD4010" s="35"/>
      <c r="AE4010" s="35"/>
      <c r="AR4010" s="205" t="s">
        <v>276</v>
      </c>
      <c r="AT4010" s="205" t="s">
        <v>214</v>
      </c>
      <c r="AU4010" s="205" t="s">
        <v>87</v>
      </c>
      <c r="AY4010" s="18" t="s">
        <v>209</v>
      </c>
      <c r="BE4010" s="206">
        <f>IF(N4010="základní",J4010,0)</f>
        <v>0</v>
      </c>
      <c r="BF4010" s="206">
        <f>IF(N4010="snížená",J4010,0)</f>
        <v>0</v>
      </c>
      <c r="BG4010" s="206">
        <f>IF(N4010="zákl. přenesená",J4010,0)</f>
        <v>0</v>
      </c>
      <c r="BH4010" s="206">
        <f>IF(N4010="sníž. přenesená",J4010,0)</f>
        <v>0</v>
      </c>
      <c r="BI4010" s="206">
        <f>IF(N4010="nulová",J4010,0)</f>
        <v>0</v>
      </c>
      <c r="BJ4010" s="18" t="s">
        <v>85</v>
      </c>
      <c r="BK4010" s="206">
        <f>ROUND(I4010*H4010,2)</f>
        <v>0</v>
      </c>
      <c r="BL4010" s="18" t="s">
        <v>276</v>
      </c>
      <c r="BM4010" s="205" t="s">
        <v>4100</v>
      </c>
    </row>
    <row r="4011" spans="1:65" s="2" customFormat="1" ht="24.2" customHeight="1">
      <c r="A4011" s="35"/>
      <c r="B4011" s="36"/>
      <c r="C4011" s="224" t="s">
        <v>4101</v>
      </c>
      <c r="D4011" s="224" t="s">
        <v>576</v>
      </c>
      <c r="E4011" s="225" t="s">
        <v>4102</v>
      </c>
      <c r="F4011" s="226" t="s">
        <v>4103</v>
      </c>
      <c r="G4011" s="227" t="s">
        <v>318</v>
      </c>
      <c r="H4011" s="228">
        <v>836.4</v>
      </c>
      <c r="I4011" s="229"/>
      <c r="J4011" s="230">
        <f>ROUND(I4011*H4011,2)</f>
        <v>0</v>
      </c>
      <c r="K4011" s="231"/>
      <c r="L4011" s="232"/>
      <c r="M4011" s="233" t="s">
        <v>1</v>
      </c>
      <c r="N4011" s="234" t="s">
        <v>42</v>
      </c>
      <c r="O4011" s="72"/>
      <c r="P4011" s="203">
        <f>O4011*H4011</f>
        <v>0</v>
      </c>
      <c r="Q4011" s="203">
        <v>2.1000000000000001E-4</v>
      </c>
      <c r="R4011" s="203">
        <f>Q4011*H4011</f>
        <v>0.17564399999999999</v>
      </c>
      <c r="S4011" s="203">
        <v>0</v>
      </c>
      <c r="T4011" s="204">
        <f>S4011*H4011</f>
        <v>0</v>
      </c>
      <c r="U4011" s="35"/>
      <c r="V4011" s="35"/>
      <c r="W4011" s="35"/>
      <c r="X4011" s="35"/>
      <c r="Y4011" s="35"/>
      <c r="Z4011" s="35"/>
      <c r="AA4011" s="35"/>
      <c r="AB4011" s="35"/>
      <c r="AC4011" s="35"/>
      <c r="AD4011" s="35"/>
      <c r="AE4011" s="35"/>
      <c r="AR4011" s="205" t="s">
        <v>341</v>
      </c>
      <c r="AT4011" s="205" t="s">
        <v>576</v>
      </c>
      <c r="AU4011" s="205" t="s">
        <v>87</v>
      </c>
      <c r="AY4011" s="18" t="s">
        <v>209</v>
      </c>
      <c r="BE4011" s="206">
        <f>IF(N4011="základní",J4011,0)</f>
        <v>0</v>
      </c>
      <c r="BF4011" s="206">
        <f>IF(N4011="snížená",J4011,0)</f>
        <v>0</v>
      </c>
      <c r="BG4011" s="206">
        <f>IF(N4011="zákl. přenesená",J4011,0)</f>
        <v>0</v>
      </c>
      <c r="BH4011" s="206">
        <f>IF(N4011="sníž. přenesená",J4011,0)</f>
        <v>0</v>
      </c>
      <c r="BI4011" s="206">
        <f>IF(N4011="nulová",J4011,0)</f>
        <v>0</v>
      </c>
      <c r="BJ4011" s="18" t="s">
        <v>85</v>
      </c>
      <c r="BK4011" s="206">
        <f>ROUND(I4011*H4011,2)</f>
        <v>0</v>
      </c>
      <c r="BL4011" s="18" t="s">
        <v>276</v>
      </c>
      <c r="BM4011" s="205" t="s">
        <v>4104</v>
      </c>
    </row>
    <row r="4012" spans="1:65" s="13" customFormat="1">
      <c r="B4012" s="212"/>
      <c r="C4012" s="213"/>
      <c r="D4012" s="214" t="s">
        <v>555</v>
      </c>
      <c r="E4012" s="215" t="s">
        <v>1</v>
      </c>
      <c r="F4012" s="216" t="s">
        <v>4105</v>
      </c>
      <c r="G4012" s="213"/>
      <c r="H4012" s="217">
        <v>836.4</v>
      </c>
      <c r="I4012" s="218"/>
      <c r="J4012" s="213"/>
      <c r="K4012" s="213"/>
      <c r="L4012" s="219"/>
      <c r="M4012" s="220"/>
      <c r="N4012" s="221"/>
      <c r="O4012" s="221"/>
      <c r="P4012" s="221"/>
      <c r="Q4012" s="221"/>
      <c r="R4012" s="221"/>
      <c r="S4012" s="221"/>
      <c r="T4012" s="222"/>
      <c r="AT4012" s="223" t="s">
        <v>555</v>
      </c>
      <c r="AU4012" s="223" t="s">
        <v>87</v>
      </c>
      <c r="AV4012" s="13" t="s">
        <v>87</v>
      </c>
      <c r="AW4012" s="13" t="s">
        <v>32</v>
      </c>
      <c r="AX4012" s="13" t="s">
        <v>85</v>
      </c>
      <c r="AY4012" s="223" t="s">
        <v>209</v>
      </c>
    </row>
    <row r="4013" spans="1:65" s="2" customFormat="1" ht="24.2" customHeight="1">
      <c r="A4013" s="35"/>
      <c r="B4013" s="36"/>
      <c r="C4013" s="193" t="s">
        <v>4106</v>
      </c>
      <c r="D4013" s="193" t="s">
        <v>214</v>
      </c>
      <c r="E4013" s="194" t="s">
        <v>4107</v>
      </c>
      <c r="F4013" s="195" t="s">
        <v>4108</v>
      </c>
      <c r="G4013" s="196" t="s">
        <v>236</v>
      </c>
      <c r="H4013" s="197">
        <v>84.338999999999999</v>
      </c>
      <c r="I4013" s="198"/>
      <c r="J4013" s="199">
        <f>ROUND(I4013*H4013,2)</f>
        <v>0</v>
      </c>
      <c r="K4013" s="200"/>
      <c r="L4013" s="40"/>
      <c r="M4013" s="201" t="s">
        <v>1</v>
      </c>
      <c r="N4013" s="202" t="s">
        <v>42</v>
      </c>
      <c r="O4013" s="72"/>
      <c r="P4013" s="203">
        <f>O4013*H4013</f>
        <v>0</v>
      </c>
      <c r="Q4013" s="203">
        <v>0</v>
      </c>
      <c r="R4013" s="203">
        <f>Q4013*H4013</f>
        <v>0</v>
      </c>
      <c r="S4013" s="203">
        <v>0</v>
      </c>
      <c r="T4013" s="204">
        <f>S4013*H4013</f>
        <v>0</v>
      </c>
      <c r="U4013" s="35"/>
      <c r="V4013" s="35"/>
      <c r="W4013" s="35"/>
      <c r="X4013" s="35"/>
      <c r="Y4013" s="35"/>
      <c r="Z4013" s="35"/>
      <c r="AA4013" s="35"/>
      <c r="AB4013" s="35"/>
      <c r="AC4013" s="35"/>
      <c r="AD4013" s="35"/>
      <c r="AE4013" s="35"/>
      <c r="AR4013" s="205" t="s">
        <v>276</v>
      </c>
      <c r="AT4013" s="205" t="s">
        <v>214</v>
      </c>
      <c r="AU4013" s="205" t="s">
        <v>87</v>
      </c>
      <c r="AY4013" s="18" t="s">
        <v>209</v>
      </c>
      <c r="BE4013" s="206">
        <f>IF(N4013="základní",J4013,0)</f>
        <v>0</v>
      </c>
      <c r="BF4013" s="206">
        <f>IF(N4013="snížená",J4013,0)</f>
        <v>0</v>
      </c>
      <c r="BG4013" s="206">
        <f>IF(N4013="zákl. přenesená",J4013,0)</f>
        <v>0</v>
      </c>
      <c r="BH4013" s="206">
        <f>IF(N4013="sníž. přenesená",J4013,0)</f>
        <v>0</v>
      </c>
      <c r="BI4013" s="206">
        <f>IF(N4013="nulová",J4013,0)</f>
        <v>0</v>
      </c>
      <c r="BJ4013" s="18" t="s">
        <v>85</v>
      </c>
      <c r="BK4013" s="206">
        <f>ROUND(I4013*H4013,2)</f>
        <v>0</v>
      </c>
      <c r="BL4013" s="18" t="s">
        <v>276</v>
      </c>
      <c r="BM4013" s="205" t="s">
        <v>4109</v>
      </c>
    </row>
    <row r="4014" spans="1:65" s="12" customFormat="1" ht="22.9" customHeight="1">
      <c r="B4014" s="177"/>
      <c r="C4014" s="178"/>
      <c r="D4014" s="179" t="s">
        <v>76</v>
      </c>
      <c r="E4014" s="191" t="s">
        <v>4110</v>
      </c>
      <c r="F4014" s="191" t="s">
        <v>4111</v>
      </c>
      <c r="G4014" s="178"/>
      <c r="H4014" s="178"/>
      <c r="I4014" s="181"/>
      <c r="J4014" s="192">
        <f>BK4014</f>
        <v>0</v>
      </c>
      <c r="K4014" s="178"/>
      <c r="L4014" s="183"/>
      <c r="M4014" s="184"/>
      <c r="N4014" s="185"/>
      <c r="O4014" s="185"/>
      <c r="P4014" s="186">
        <f>SUM(P4015:P4046)</f>
        <v>0</v>
      </c>
      <c r="Q4014" s="185"/>
      <c r="R4014" s="186">
        <f>SUM(R4015:R4046)</f>
        <v>15.880776900000001</v>
      </c>
      <c r="S4014" s="185"/>
      <c r="T4014" s="187">
        <f>SUM(T4015:T4046)</f>
        <v>0</v>
      </c>
      <c r="AR4014" s="188" t="s">
        <v>87</v>
      </c>
      <c r="AT4014" s="189" t="s">
        <v>76</v>
      </c>
      <c r="AU4014" s="189" t="s">
        <v>85</v>
      </c>
      <c r="AY4014" s="188" t="s">
        <v>209</v>
      </c>
      <c r="BK4014" s="190">
        <f>SUM(BK4015:BK4046)</f>
        <v>0</v>
      </c>
    </row>
    <row r="4015" spans="1:65" s="2" customFormat="1" ht="16.5" customHeight="1">
      <c r="A4015" s="35"/>
      <c r="B4015" s="36"/>
      <c r="C4015" s="193" t="s">
        <v>4112</v>
      </c>
      <c r="D4015" s="193" t="s">
        <v>214</v>
      </c>
      <c r="E4015" s="194" t="s">
        <v>4113</v>
      </c>
      <c r="F4015" s="195" t="s">
        <v>4114</v>
      </c>
      <c r="G4015" s="196" t="s">
        <v>217</v>
      </c>
      <c r="H4015" s="197">
        <v>1373.086</v>
      </c>
      <c r="I4015" s="198"/>
      <c r="J4015" s="199">
        <f>ROUND(I4015*H4015,2)</f>
        <v>0</v>
      </c>
      <c r="K4015" s="200"/>
      <c r="L4015" s="40"/>
      <c r="M4015" s="201" t="s">
        <v>1</v>
      </c>
      <c r="N4015" s="202" t="s">
        <v>42</v>
      </c>
      <c r="O4015" s="72"/>
      <c r="P4015" s="203">
        <f>O4015*H4015</f>
        <v>0</v>
      </c>
      <c r="Q4015" s="203">
        <v>0</v>
      </c>
      <c r="R4015" s="203">
        <f>Q4015*H4015</f>
        <v>0</v>
      </c>
      <c r="S4015" s="203">
        <v>0</v>
      </c>
      <c r="T4015" s="204">
        <f>S4015*H4015</f>
        <v>0</v>
      </c>
      <c r="U4015" s="35"/>
      <c r="V4015" s="35"/>
      <c r="W4015" s="35"/>
      <c r="X4015" s="35"/>
      <c r="Y4015" s="35"/>
      <c r="Z4015" s="35"/>
      <c r="AA4015" s="35"/>
      <c r="AB4015" s="35"/>
      <c r="AC4015" s="35"/>
      <c r="AD4015" s="35"/>
      <c r="AE4015" s="35"/>
      <c r="AR4015" s="205" t="s">
        <v>276</v>
      </c>
      <c r="AT4015" s="205" t="s">
        <v>214</v>
      </c>
      <c r="AU4015" s="205" t="s">
        <v>87</v>
      </c>
      <c r="AY4015" s="18" t="s">
        <v>209</v>
      </c>
      <c r="BE4015" s="206">
        <f>IF(N4015="základní",J4015,0)</f>
        <v>0</v>
      </c>
      <c r="BF4015" s="206">
        <f>IF(N4015="snížená",J4015,0)</f>
        <v>0</v>
      </c>
      <c r="BG4015" s="206">
        <f>IF(N4015="zákl. přenesená",J4015,0)</f>
        <v>0</v>
      </c>
      <c r="BH4015" s="206">
        <f>IF(N4015="sníž. přenesená",J4015,0)</f>
        <v>0</v>
      </c>
      <c r="BI4015" s="206">
        <f>IF(N4015="nulová",J4015,0)</f>
        <v>0</v>
      </c>
      <c r="BJ4015" s="18" t="s">
        <v>85</v>
      </c>
      <c r="BK4015" s="206">
        <f>ROUND(I4015*H4015,2)</f>
        <v>0</v>
      </c>
      <c r="BL4015" s="18" t="s">
        <v>276</v>
      </c>
      <c r="BM4015" s="205" t="s">
        <v>4115</v>
      </c>
    </row>
    <row r="4016" spans="1:65" s="2" customFormat="1" ht="21.75" customHeight="1">
      <c r="A4016" s="35"/>
      <c r="B4016" s="36"/>
      <c r="C4016" s="193" t="s">
        <v>4116</v>
      </c>
      <c r="D4016" s="193" t="s">
        <v>214</v>
      </c>
      <c r="E4016" s="194" t="s">
        <v>4117</v>
      </c>
      <c r="F4016" s="195" t="s">
        <v>4118</v>
      </c>
      <c r="G4016" s="196" t="s">
        <v>318</v>
      </c>
      <c r="H4016" s="197">
        <v>83.12</v>
      </c>
      <c r="I4016" s="198"/>
      <c r="J4016" s="199">
        <f>ROUND(I4016*H4016,2)</f>
        <v>0</v>
      </c>
      <c r="K4016" s="200"/>
      <c r="L4016" s="40"/>
      <c r="M4016" s="201" t="s">
        <v>1</v>
      </c>
      <c r="N4016" s="202" t="s">
        <v>42</v>
      </c>
      <c r="O4016" s="72"/>
      <c r="P4016" s="203">
        <f>O4016*H4016</f>
        <v>0</v>
      </c>
      <c r="Q4016" s="203">
        <v>2.0000000000000002E-5</v>
      </c>
      <c r="R4016" s="203">
        <f>Q4016*H4016</f>
        <v>1.6624000000000003E-3</v>
      </c>
      <c r="S4016" s="203">
        <v>0</v>
      </c>
      <c r="T4016" s="204">
        <f>S4016*H4016</f>
        <v>0</v>
      </c>
      <c r="U4016" s="35"/>
      <c r="V4016" s="35"/>
      <c r="W4016" s="35"/>
      <c r="X4016" s="35"/>
      <c r="Y4016" s="35"/>
      <c r="Z4016" s="35"/>
      <c r="AA4016" s="35"/>
      <c r="AB4016" s="35"/>
      <c r="AC4016" s="35"/>
      <c r="AD4016" s="35"/>
      <c r="AE4016" s="35"/>
      <c r="AR4016" s="205" t="s">
        <v>276</v>
      </c>
      <c r="AT4016" s="205" t="s">
        <v>214</v>
      </c>
      <c r="AU4016" s="205" t="s">
        <v>87</v>
      </c>
      <c r="AY4016" s="18" t="s">
        <v>209</v>
      </c>
      <c r="BE4016" s="206">
        <f>IF(N4016="základní",J4016,0)</f>
        <v>0</v>
      </c>
      <c r="BF4016" s="206">
        <f>IF(N4016="snížená",J4016,0)</f>
        <v>0</v>
      </c>
      <c r="BG4016" s="206">
        <f>IF(N4016="zákl. přenesená",J4016,0)</f>
        <v>0</v>
      </c>
      <c r="BH4016" s="206">
        <f>IF(N4016="sníž. přenesená",J4016,0)</f>
        <v>0</v>
      </c>
      <c r="BI4016" s="206">
        <f>IF(N4016="nulová",J4016,0)</f>
        <v>0</v>
      </c>
      <c r="BJ4016" s="18" t="s">
        <v>85</v>
      </c>
      <c r="BK4016" s="206">
        <f>ROUND(I4016*H4016,2)</f>
        <v>0</v>
      </c>
      <c r="BL4016" s="18" t="s">
        <v>276</v>
      </c>
      <c r="BM4016" s="205" t="s">
        <v>4119</v>
      </c>
    </row>
    <row r="4017" spans="1:65" s="13" customFormat="1">
      <c r="B4017" s="212"/>
      <c r="C4017" s="213"/>
      <c r="D4017" s="214" t="s">
        <v>555</v>
      </c>
      <c r="E4017" s="215" t="s">
        <v>1</v>
      </c>
      <c r="F4017" s="216" t="s">
        <v>4120</v>
      </c>
      <c r="G4017" s="213"/>
      <c r="H4017" s="217">
        <v>83.12</v>
      </c>
      <c r="I4017" s="218"/>
      <c r="J4017" s="213"/>
      <c r="K4017" s="213"/>
      <c r="L4017" s="219"/>
      <c r="M4017" s="220"/>
      <c r="N4017" s="221"/>
      <c r="O4017" s="221"/>
      <c r="P4017" s="221"/>
      <c r="Q4017" s="221"/>
      <c r="R4017" s="221"/>
      <c r="S4017" s="221"/>
      <c r="T4017" s="222"/>
      <c r="AT4017" s="223" t="s">
        <v>555</v>
      </c>
      <c r="AU4017" s="223" t="s">
        <v>87</v>
      </c>
      <c r="AV4017" s="13" t="s">
        <v>87</v>
      </c>
      <c r="AW4017" s="13" t="s">
        <v>32</v>
      </c>
      <c r="AX4017" s="13" t="s">
        <v>85</v>
      </c>
      <c r="AY4017" s="223" t="s">
        <v>209</v>
      </c>
    </row>
    <row r="4018" spans="1:65" s="2" customFormat="1" ht="24.2" customHeight="1">
      <c r="A4018" s="35"/>
      <c r="B4018" s="36"/>
      <c r="C4018" s="193" t="s">
        <v>4121</v>
      </c>
      <c r="D4018" s="193" t="s">
        <v>214</v>
      </c>
      <c r="E4018" s="194" t="s">
        <v>4122</v>
      </c>
      <c r="F4018" s="195" t="s">
        <v>4123</v>
      </c>
      <c r="G4018" s="196" t="s">
        <v>217</v>
      </c>
      <c r="H4018" s="197">
        <v>226.37</v>
      </c>
      <c r="I4018" s="198"/>
      <c r="J4018" s="199">
        <f>ROUND(I4018*H4018,2)</f>
        <v>0</v>
      </c>
      <c r="K4018" s="200"/>
      <c r="L4018" s="40"/>
      <c r="M4018" s="201" t="s">
        <v>1</v>
      </c>
      <c r="N4018" s="202" t="s">
        <v>42</v>
      </c>
      <c r="O4018" s="72"/>
      <c r="P4018" s="203">
        <f>O4018*H4018</f>
        <v>0</v>
      </c>
      <c r="Q4018" s="203">
        <v>4.0000000000000003E-5</v>
      </c>
      <c r="R4018" s="203">
        <f>Q4018*H4018</f>
        <v>9.0548000000000017E-3</v>
      </c>
      <c r="S4018" s="203">
        <v>0</v>
      </c>
      <c r="T4018" s="204">
        <f>S4018*H4018</f>
        <v>0</v>
      </c>
      <c r="U4018" s="35"/>
      <c r="V4018" s="35"/>
      <c r="W4018" s="35"/>
      <c r="X4018" s="35"/>
      <c r="Y4018" s="35"/>
      <c r="Z4018" s="35"/>
      <c r="AA4018" s="35"/>
      <c r="AB4018" s="35"/>
      <c r="AC4018" s="35"/>
      <c r="AD4018" s="35"/>
      <c r="AE4018" s="35"/>
      <c r="AR4018" s="205" t="s">
        <v>276</v>
      </c>
      <c r="AT4018" s="205" t="s">
        <v>214</v>
      </c>
      <c r="AU4018" s="205" t="s">
        <v>87</v>
      </c>
      <c r="AY4018" s="18" t="s">
        <v>209</v>
      </c>
      <c r="BE4018" s="206">
        <f>IF(N4018="základní",J4018,0)</f>
        <v>0</v>
      </c>
      <c r="BF4018" s="206">
        <f>IF(N4018="snížená",J4018,0)</f>
        <v>0</v>
      </c>
      <c r="BG4018" s="206">
        <f>IF(N4018="zákl. přenesená",J4018,0)</f>
        <v>0</v>
      </c>
      <c r="BH4018" s="206">
        <f>IF(N4018="sníž. přenesená",J4018,0)</f>
        <v>0</v>
      </c>
      <c r="BI4018" s="206">
        <f>IF(N4018="nulová",J4018,0)</f>
        <v>0</v>
      </c>
      <c r="BJ4018" s="18" t="s">
        <v>85</v>
      </c>
      <c r="BK4018" s="206">
        <f>ROUND(I4018*H4018,2)</f>
        <v>0</v>
      </c>
      <c r="BL4018" s="18" t="s">
        <v>276</v>
      </c>
      <c r="BM4018" s="205" t="s">
        <v>4124</v>
      </c>
    </row>
    <row r="4019" spans="1:65" s="15" customFormat="1">
      <c r="B4019" s="246"/>
      <c r="C4019" s="247"/>
      <c r="D4019" s="214" t="s">
        <v>555</v>
      </c>
      <c r="E4019" s="248" t="s">
        <v>1</v>
      </c>
      <c r="F4019" s="249" t="s">
        <v>4125</v>
      </c>
      <c r="G4019" s="247"/>
      <c r="H4019" s="248" t="s">
        <v>1</v>
      </c>
      <c r="I4019" s="250"/>
      <c r="J4019" s="247"/>
      <c r="K4019" s="247"/>
      <c r="L4019" s="251"/>
      <c r="M4019" s="252"/>
      <c r="N4019" s="253"/>
      <c r="O4019" s="253"/>
      <c r="P4019" s="253"/>
      <c r="Q4019" s="253"/>
      <c r="R4019" s="253"/>
      <c r="S4019" s="253"/>
      <c r="T4019" s="254"/>
      <c r="AT4019" s="255" t="s">
        <v>555</v>
      </c>
      <c r="AU4019" s="255" t="s">
        <v>87</v>
      </c>
      <c r="AV4019" s="15" t="s">
        <v>85</v>
      </c>
      <c r="AW4019" s="15" t="s">
        <v>32</v>
      </c>
      <c r="AX4019" s="15" t="s">
        <v>77</v>
      </c>
      <c r="AY4019" s="255" t="s">
        <v>209</v>
      </c>
    </row>
    <row r="4020" spans="1:65" s="13" customFormat="1">
      <c r="B4020" s="212"/>
      <c r="C4020" s="213"/>
      <c r="D4020" s="214" t="s">
        <v>555</v>
      </c>
      <c r="E4020" s="215" t="s">
        <v>1</v>
      </c>
      <c r="F4020" s="216" t="s">
        <v>4126</v>
      </c>
      <c r="G4020" s="213"/>
      <c r="H4020" s="217">
        <v>211.82</v>
      </c>
      <c r="I4020" s="218"/>
      <c r="J4020" s="213"/>
      <c r="K4020" s="213"/>
      <c r="L4020" s="219"/>
      <c r="M4020" s="220"/>
      <c r="N4020" s="221"/>
      <c r="O4020" s="221"/>
      <c r="P4020" s="221"/>
      <c r="Q4020" s="221"/>
      <c r="R4020" s="221"/>
      <c r="S4020" s="221"/>
      <c r="T4020" s="222"/>
      <c r="AT4020" s="223" t="s">
        <v>555</v>
      </c>
      <c r="AU4020" s="223" t="s">
        <v>87</v>
      </c>
      <c r="AV4020" s="13" t="s">
        <v>87</v>
      </c>
      <c r="AW4020" s="13" t="s">
        <v>32</v>
      </c>
      <c r="AX4020" s="13" t="s">
        <v>77</v>
      </c>
      <c r="AY4020" s="223" t="s">
        <v>209</v>
      </c>
    </row>
    <row r="4021" spans="1:65" s="15" customFormat="1">
      <c r="B4021" s="246"/>
      <c r="C4021" s="247"/>
      <c r="D4021" s="214" t="s">
        <v>555</v>
      </c>
      <c r="E4021" s="248" t="s">
        <v>1</v>
      </c>
      <c r="F4021" s="249" t="s">
        <v>4127</v>
      </c>
      <c r="G4021" s="247"/>
      <c r="H4021" s="248" t="s">
        <v>1</v>
      </c>
      <c r="I4021" s="250"/>
      <c r="J4021" s="247"/>
      <c r="K4021" s="247"/>
      <c r="L4021" s="251"/>
      <c r="M4021" s="252"/>
      <c r="N4021" s="253"/>
      <c r="O4021" s="253"/>
      <c r="P4021" s="253"/>
      <c r="Q4021" s="253"/>
      <c r="R4021" s="253"/>
      <c r="S4021" s="253"/>
      <c r="T4021" s="254"/>
      <c r="AT4021" s="255" t="s">
        <v>555</v>
      </c>
      <c r="AU4021" s="255" t="s">
        <v>87</v>
      </c>
      <c r="AV4021" s="15" t="s">
        <v>85</v>
      </c>
      <c r="AW4021" s="15" t="s">
        <v>32</v>
      </c>
      <c r="AX4021" s="15" t="s">
        <v>77</v>
      </c>
      <c r="AY4021" s="255" t="s">
        <v>209</v>
      </c>
    </row>
    <row r="4022" spans="1:65" s="13" customFormat="1">
      <c r="B4022" s="212"/>
      <c r="C4022" s="213"/>
      <c r="D4022" s="214" t="s">
        <v>555</v>
      </c>
      <c r="E4022" s="215" t="s">
        <v>1</v>
      </c>
      <c r="F4022" s="216" t="s">
        <v>4128</v>
      </c>
      <c r="G4022" s="213"/>
      <c r="H4022" s="217">
        <v>14.55</v>
      </c>
      <c r="I4022" s="218"/>
      <c r="J4022" s="213"/>
      <c r="K4022" s="213"/>
      <c r="L4022" s="219"/>
      <c r="M4022" s="220"/>
      <c r="N4022" s="221"/>
      <c r="O4022" s="221"/>
      <c r="P4022" s="221"/>
      <c r="Q4022" s="221"/>
      <c r="R4022" s="221"/>
      <c r="S4022" s="221"/>
      <c r="T4022" s="222"/>
      <c r="AT4022" s="223" t="s">
        <v>555</v>
      </c>
      <c r="AU4022" s="223" t="s">
        <v>87</v>
      </c>
      <c r="AV4022" s="13" t="s">
        <v>87</v>
      </c>
      <c r="AW4022" s="13" t="s">
        <v>32</v>
      </c>
      <c r="AX4022" s="13" t="s">
        <v>77</v>
      </c>
      <c r="AY4022" s="223" t="s">
        <v>209</v>
      </c>
    </row>
    <row r="4023" spans="1:65" s="14" customFormat="1">
      <c r="B4023" s="235"/>
      <c r="C4023" s="236"/>
      <c r="D4023" s="214" t="s">
        <v>555</v>
      </c>
      <c r="E4023" s="237" t="s">
        <v>1</v>
      </c>
      <c r="F4023" s="238" t="s">
        <v>645</v>
      </c>
      <c r="G4023" s="236"/>
      <c r="H4023" s="239">
        <v>226.37</v>
      </c>
      <c r="I4023" s="240"/>
      <c r="J4023" s="236"/>
      <c r="K4023" s="236"/>
      <c r="L4023" s="241"/>
      <c r="M4023" s="242"/>
      <c r="N4023" s="243"/>
      <c r="O4023" s="243"/>
      <c r="P4023" s="243"/>
      <c r="Q4023" s="243"/>
      <c r="R4023" s="243"/>
      <c r="S4023" s="243"/>
      <c r="T4023" s="244"/>
      <c r="AT4023" s="245" t="s">
        <v>555</v>
      </c>
      <c r="AU4023" s="245" t="s">
        <v>87</v>
      </c>
      <c r="AV4023" s="14" t="s">
        <v>218</v>
      </c>
      <c r="AW4023" s="14" t="s">
        <v>32</v>
      </c>
      <c r="AX4023" s="14" t="s">
        <v>85</v>
      </c>
      <c r="AY4023" s="245" t="s">
        <v>209</v>
      </c>
    </row>
    <row r="4024" spans="1:65" s="2" customFormat="1" ht="24.2" customHeight="1">
      <c r="A4024" s="35"/>
      <c r="B4024" s="36"/>
      <c r="C4024" s="193" t="s">
        <v>4129</v>
      </c>
      <c r="D4024" s="193" t="s">
        <v>214</v>
      </c>
      <c r="E4024" s="194" t="s">
        <v>4130</v>
      </c>
      <c r="F4024" s="195" t="s">
        <v>4131</v>
      </c>
      <c r="G4024" s="196" t="s">
        <v>217</v>
      </c>
      <c r="H4024" s="197">
        <v>1321.22</v>
      </c>
      <c r="I4024" s="198"/>
      <c r="J4024" s="199">
        <f>ROUND(I4024*H4024,2)</f>
        <v>0</v>
      </c>
      <c r="K4024" s="200"/>
      <c r="L4024" s="40"/>
      <c r="M4024" s="201" t="s">
        <v>1</v>
      </c>
      <c r="N4024" s="202" t="s">
        <v>42</v>
      </c>
      <c r="O4024" s="72"/>
      <c r="P4024" s="203">
        <f>O4024*H4024</f>
        <v>0</v>
      </c>
      <c r="Q4024" s="203">
        <v>5.4000000000000003E-3</v>
      </c>
      <c r="R4024" s="203">
        <f>Q4024*H4024</f>
        <v>7.1345880000000008</v>
      </c>
      <c r="S4024" s="203">
        <v>0</v>
      </c>
      <c r="T4024" s="204">
        <f>S4024*H4024</f>
        <v>0</v>
      </c>
      <c r="U4024" s="35"/>
      <c r="V4024" s="35"/>
      <c r="W4024" s="35"/>
      <c r="X4024" s="35"/>
      <c r="Y4024" s="35"/>
      <c r="Z4024" s="35"/>
      <c r="AA4024" s="35"/>
      <c r="AB4024" s="35"/>
      <c r="AC4024" s="35"/>
      <c r="AD4024" s="35"/>
      <c r="AE4024" s="35"/>
      <c r="AR4024" s="205" t="s">
        <v>276</v>
      </c>
      <c r="AT4024" s="205" t="s">
        <v>214</v>
      </c>
      <c r="AU4024" s="205" t="s">
        <v>87</v>
      </c>
      <c r="AY4024" s="18" t="s">
        <v>209</v>
      </c>
      <c r="BE4024" s="206">
        <f>IF(N4024="základní",J4024,0)</f>
        <v>0</v>
      </c>
      <c r="BF4024" s="206">
        <f>IF(N4024="snížená",J4024,0)</f>
        <v>0</v>
      </c>
      <c r="BG4024" s="206">
        <f>IF(N4024="zákl. přenesená",J4024,0)</f>
        <v>0</v>
      </c>
      <c r="BH4024" s="206">
        <f>IF(N4024="sníž. přenesená",J4024,0)</f>
        <v>0</v>
      </c>
      <c r="BI4024" s="206">
        <f>IF(N4024="nulová",J4024,0)</f>
        <v>0</v>
      </c>
      <c r="BJ4024" s="18" t="s">
        <v>85</v>
      </c>
      <c r="BK4024" s="206">
        <f>ROUND(I4024*H4024,2)</f>
        <v>0</v>
      </c>
      <c r="BL4024" s="18" t="s">
        <v>276</v>
      </c>
      <c r="BM4024" s="205" t="s">
        <v>4132</v>
      </c>
    </row>
    <row r="4025" spans="1:65" s="2" customFormat="1" ht="19.5">
      <c r="A4025" s="35"/>
      <c r="B4025" s="36"/>
      <c r="C4025" s="37"/>
      <c r="D4025" s="214" t="s">
        <v>807</v>
      </c>
      <c r="E4025" s="37"/>
      <c r="F4025" s="256" t="s">
        <v>4133</v>
      </c>
      <c r="G4025" s="37"/>
      <c r="H4025" s="37"/>
      <c r="I4025" s="257"/>
      <c r="J4025" s="37"/>
      <c r="K4025" s="37"/>
      <c r="L4025" s="40"/>
      <c r="M4025" s="258"/>
      <c r="N4025" s="259"/>
      <c r="O4025" s="72"/>
      <c r="P4025" s="72"/>
      <c r="Q4025" s="72"/>
      <c r="R4025" s="72"/>
      <c r="S4025" s="72"/>
      <c r="T4025" s="73"/>
      <c r="U4025" s="35"/>
      <c r="V4025" s="35"/>
      <c r="W4025" s="35"/>
      <c r="X4025" s="35"/>
      <c r="Y4025" s="35"/>
      <c r="Z4025" s="35"/>
      <c r="AA4025" s="35"/>
      <c r="AB4025" s="35"/>
      <c r="AC4025" s="35"/>
      <c r="AD4025" s="35"/>
      <c r="AE4025" s="35"/>
      <c r="AT4025" s="18" t="s">
        <v>807</v>
      </c>
      <c r="AU4025" s="18" t="s">
        <v>87</v>
      </c>
    </row>
    <row r="4026" spans="1:65" s="2" customFormat="1" ht="24.2" customHeight="1">
      <c r="A4026" s="35"/>
      <c r="B4026" s="36"/>
      <c r="C4026" s="193" t="s">
        <v>4134</v>
      </c>
      <c r="D4026" s="193" t="s">
        <v>214</v>
      </c>
      <c r="E4026" s="194" t="s">
        <v>4135</v>
      </c>
      <c r="F4026" s="195" t="s">
        <v>4136</v>
      </c>
      <c r="G4026" s="196" t="s">
        <v>217</v>
      </c>
      <c r="H4026" s="197">
        <v>1373.086</v>
      </c>
      <c r="I4026" s="198"/>
      <c r="J4026" s="199">
        <f>ROUND(I4026*H4026,2)</f>
        <v>0</v>
      </c>
      <c r="K4026" s="200"/>
      <c r="L4026" s="40"/>
      <c r="M4026" s="201" t="s">
        <v>1</v>
      </c>
      <c r="N4026" s="202" t="s">
        <v>42</v>
      </c>
      <c r="O4026" s="72"/>
      <c r="P4026" s="203">
        <f>O4026*H4026</f>
        <v>0</v>
      </c>
      <c r="Q4026" s="203">
        <v>2.9999999999999997E-4</v>
      </c>
      <c r="R4026" s="203">
        <f>Q4026*H4026</f>
        <v>0.41192579999999995</v>
      </c>
      <c r="S4026" s="203">
        <v>0</v>
      </c>
      <c r="T4026" s="204">
        <f>S4026*H4026</f>
        <v>0</v>
      </c>
      <c r="U4026" s="35"/>
      <c r="V4026" s="35"/>
      <c r="W4026" s="35"/>
      <c r="X4026" s="35"/>
      <c r="Y4026" s="35"/>
      <c r="Z4026" s="35"/>
      <c r="AA4026" s="35"/>
      <c r="AB4026" s="35"/>
      <c r="AC4026" s="35"/>
      <c r="AD4026" s="35"/>
      <c r="AE4026" s="35"/>
      <c r="AR4026" s="205" t="s">
        <v>276</v>
      </c>
      <c r="AT4026" s="205" t="s">
        <v>214</v>
      </c>
      <c r="AU4026" s="205" t="s">
        <v>87</v>
      </c>
      <c r="AY4026" s="18" t="s">
        <v>209</v>
      </c>
      <c r="BE4026" s="206">
        <f>IF(N4026="základní",J4026,0)</f>
        <v>0</v>
      </c>
      <c r="BF4026" s="206">
        <f>IF(N4026="snížená",J4026,0)</f>
        <v>0</v>
      </c>
      <c r="BG4026" s="206">
        <f>IF(N4026="zákl. přenesená",J4026,0)</f>
        <v>0</v>
      </c>
      <c r="BH4026" s="206">
        <f>IF(N4026="sníž. přenesená",J4026,0)</f>
        <v>0</v>
      </c>
      <c r="BI4026" s="206">
        <f>IF(N4026="nulová",J4026,0)</f>
        <v>0</v>
      </c>
      <c r="BJ4026" s="18" t="s">
        <v>85</v>
      </c>
      <c r="BK4026" s="206">
        <f>ROUND(I4026*H4026,2)</f>
        <v>0</v>
      </c>
      <c r="BL4026" s="18" t="s">
        <v>276</v>
      </c>
      <c r="BM4026" s="205" t="s">
        <v>4137</v>
      </c>
    </row>
    <row r="4027" spans="1:65" s="13" customFormat="1">
      <c r="B4027" s="212"/>
      <c r="C4027" s="213"/>
      <c r="D4027" s="214" t="s">
        <v>555</v>
      </c>
      <c r="E4027" s="215" t="s">
        <v>1</v>
      </c>
      <c r="F4027" s="216" t="s">
        <v>4138</v>
      </c>
      <c r="G4027" s="213"/>
      <c r="H4027" s="217">
        <v>1373.086</v>
      </c>
      <c r="I4027" s="218"/>
      <c r="J4027" s="213"/>
      <c r="K4027" s="213"/>
      <c r="L4027" s="219"/>
      <c r="M4027" s="220"/>
      <c r="N4027" s="221"/>
      <c r="O4027" s="221"/>
      <c r="P4027" s="221"/>
      <c r="Q4027" s="221"/>
      <c r="R4027" s="221"/>
      <c r="S4027" s="221"/>
      <c r="T4027" s="222"/>
      <c r="AT4027" s="223" t="s">
        <v>555</v>
      </c>
      <c r="AU4027" s="223" t="s">
        <v>87</v>
      </c>
      <c r="AV4027" s="13" t="s">
        <v>87</v>
      </c>
      <c r="AW4027" s="13" t="s">
        <v>32</v>
      </c>
      <c r="AX4027" s="13" t="s">
        <v>85</v>
      </c>
      <c r="AY4027" s="223" t="s">
        <v>209</v>
      </c>
    </row>
    <row r="4028" spans="1:65" s="2" customFormat="1" ht="24.2" customHeight="1">
      <c r="A4028" s="35"/>
      <c r="B4028" s="36"/>
      <c r="C4028" s="193" t="s">
        <v>4139</v>
      </c>
      <c r="D4028" s="193" t="s">
        <v>214</v>
      </c>
      <c r="E4028" s="194" t="s">
        <v>4140</v>
      </c>
      <c r="F4028" s="195" t="s">
        <v>4141</v>
      </c>
      <c r="G4028" s="196" t="s">
        <v>217</v>
      </c>
      <c r="H4028" s="197">
        <v>48.555</v>
      </c>
      <c r="I4028" s="198"/>
      <c r="J4028" s="199">
        <f>ROUND(I4028*H4028,2)</f>
        <v>0</v>
      </c>
      <c r="K4028" s="200"/>
      <c r="L4028" s="40"/>
      <c r="M4028" s="201" t="s">
        <v>1</v>
      </c>
      <c r="N4028" s="202" t="s">
        <v>42</v>
      </c>
      <c r="O4028" s="72"/>
      <c r="P4028" s="203">
        <f>O4028*H4028</f>
        <v>0</v>
      </c>
      <c r="Q4028" s="203">
        <v>1.9E-3</v>
      </c>
      <c r="R4028" s="203">
        <f>Q4028*H4028</f>
        <v>9.2254500000000003E-2</v>
      </c>
      <c r="S4028" s="203">
        <v>0</v>
      </c>
      <c r="T4028" s="204">
        <f>S4028*H4028</f>
        <v>0</v>
      </c>
      <c r="U4028" s="35"/>
      <c r="V4028" s="35"/>
      <c r="W4028" s="35"/>
      <c r="X4028" s="35"/>
      <c r="Y4028" s="35"/>
      <c r="Z4028" s="35"/>
      <c r="AA4028" s="35"/>
      <c r="AB4028" s="35"/>
      <c r="AC4028" s="35"/>
      <c r="AD4028" s="35"/>
      <c r="AE4028" s="35"/>
      <c r="AR4028" s="205" t="s">
        <v>276</v>
      </c>
      <c r="AT4028" s="205" t="s">
        <v>214</v>
      </c>
      <c r="AU4028" s="205" t="s">
        <v>87</v>
      </c>
      <c r="AY4028" s="18" t="s">
        <v>209</v>
      </c>
      <c r="BE4028" s="206">
        <f>IF(N4028="základní",J4028,0)</f>
        <v>0</v>
      </c>
      <c r="BF4028" s="206">
        <f>IF(N4028="snížená",J4028,0)</f>
        <v>0</v>
      </c>
      <c r="BG4028" s="206">
        <f>IF(N4028="zákl. přenesená",J4028,0)</f>
        <v>0</v>
      </c>
      <c r="BH4028" s="206">
        <f>IF(N4028="sníž. přenesená",J4028,0)</f>
        <v>0</v>
      </c>
      <c r="BI4028" s="206">
        <f>IF(N4028="nulová",J4028,0)</f>
        <v>0</v>
      </c>
      <c r="BJ4028" s="18" t="s">
        <v>85</v>
      </c>
      <c r="BK4028" s="206">
        <f>ROUND(I4028*H4028,2)</f>
        <v>0</v>
      </c>
      <c r="BL4028" s="18" t="s">
        <v>276</v>
      </c>
      <c r="BM4028" s="205" t="s">
        <v>4142</v>
      </c>
    </row>
    <row r="4029" spans="1:65" s="15" customFormat="1">
      <c r="B4029" s="246"/>
      <c r="C4029" s="247"/>
      <c r="D4029" s="214" t="s">
        <v>555</v>
      </c>
      <c r="E4029" s="248" t="s">
        <v>1</v>
      </c>
      <c r="F4029" s="249" t="s">
        <v>4143</v>
      </c>
      <c r="G4029" s="247"/>
      <c r="H4029" s="248" t="s">
        <v>1</v>
      </c>
      <c r="I4029" s="250"/>
      <c r="J4029" s="247"/>
      <c r="K4029" s="247"/>
      <c r="L4029" s="251"/>
      <c r="M4029" s="252"/>
      <c r="N4029" s="253"/>
      <c r="O4029" s="253"/>
      <c r="P4029" s="253"/>
      <c r="Q4029" s="253"/>
      <c r="R4029" s="253"/>
      <c r="S4029" s="253"/>
      <c r="T4029" s="254"/>
      <c r="AT4029" s="255" t="s">
        <v>555</v>
      </c>
      <c r="AU4029" s="255" t="s">
        <v>87</v>
      </c>
      <c r="AV4029" s="15" t="s">
        <v>85</v>
      </c>
      <c r="AW4029" s="15" t="s">
        <v>32</v>
      </c>
      <c r="AX4029" s="15" t="s">
        <v>77</v>
      </c>
      <c r="AY4029" s="255" t="s">
        <v>209</v>
      </c>
    </row>
    <row r="4030" spans="1:65" s="13" customFormat="1">
      <c r="B4030" s="212"/>
      <c r="C4030" s="213"/>
      <c r="D4030" s="214" t="s">
        <v>555</v>
      </c>
      <c r="E4030" s="215" t="s">
        <v>1</v>
      </c>
      <c r="F4030" s="216" t="s">
        <v>4144</v>
      </c>
      <c r="G4030" s="213"/>
      <c r="H4030" s="217">
        <v>48.555</v>
      </c>
      <c r="I4030" s="218"/>
      <c r="J4030" s="213"/>
      <c r="K4030" s="213"/>
      <c r="L4030" s="219"/>
      <c r="M4030" s="220"/>
      <c r="N4030" s="221"/>
      <c r="O4030" s="221"/>
      <c r="P4030" s="221"/>
      <c r="Q4030" s="221"/>
      <c r="R4030" s="221"/>
      <c r="S4030" s="221"/>
      <c r="T4030" s="222"/>
      <c r="AT4030" s="223" t="s">
        <v>555</v>
      </c>
      <c r="AU4030" s="223" t="s">
        <v>87</v>
      </c>
      <c r="AV4030" s="13" t="s">
        <v>87</v>
      </c>
      <c r="AW4030" s="13" t="s">
        <v>32</v>
      </c>
      <c r="AX4030" s="13" t="s">
        <v>85</v>
      </c>
      <c r="AY4030" s="223" t="s">
        <v>209</v>
      </c>
    </row>
    <row r="4031" spans="1:65" s="2" customFormat="1" ht="24.2" customHeight="1">
      <c r="A4031" s="35"/>
      <c r="B4031" s="36"/>
      <c r="C4031" s="193" t="s">
        <v>4145</v>
      </c>
      <c r="D4031" s="193" t="s">
        <v>214</v>
      </c>
      <c r="E4031" s="194" t="s">
        <v>4146</v>
      </c>
      <c r="F4031" s="195" t="s">
        <v>4147</v>
      </c>
      <c r="G4031" s="196" t="s">
        <v>217</v>
      </c>
      <c r="H4031" s="197">
        <v>1324.5350000000001</v>
      </c>
      <c r="I4031" s="198"/>
      <c r="J4031" s="199">
        <f>ROUND(I4031*H4031,2)</f>
        <v>0</v>
      </c>
      <c r="K4031" s="200"/>
      <c r="L4031" s="40"/>
      <c r="M4031" s="201" t="s">
        <v>1</v>
      </c>
      <c r="N4031" s="202" t="s">
        <v>42</v>
      </c>
      <c r="O4031" s="72"/>
      <c r="P4031" s="203">
        <f>O4031*H4031</f>
        <v>0</v>
      </c>
      <c r="Q4031" s="203">
        <v>5.4000000000000003E-3</v>
      </c>
      <c r="R4031" s="203">
        <f>Q4031*H4031</f>
        <v>7.152489000000001</v>
      </c>
      <c r="S4031" s="203">
        <v>0</v>
      </c>
      <c r="T4031" s="204">
        <f>S4031*H4031</f>
        <v>0</v>
      </c>
      <c r="U4031" s="35"/>
      <c r="V4031" s="35"/>
      <c r="W4031" s="35"/>
      <c r="X4031" s="35"/>
      <c r="Y4031" s="35"/>
      <c r="Z4031" s="35"/>
      <c r="AA4031" s="35"/>
      <c r="AB4031" s="35"/>
      <c r="AC4031" s="35"/>
      <c r="AD4031" s="35"/>
      <c r="AE4031" s="35"/>
      <c r="AR4031" s="205" t="s">
        <v>276</v>
      </c>
      <c r="AT4031" s="205" t="s">
        <v>214</v>
      </c>
      <c r="AU4031" s="205" t="s">
        <v>87</v>
      </c>
      <c r="AY4031" s="18" t="s">
        <v>209</v>
      </c>
      <c r="BE4031" s="206">
        <f>IF(N4031="základní",J4031,0)</f>
        <v>0</v>
      </c>
      <c r="BF4031" s="206">
        <f>IF(N4031="snížená",J4031,0)</f>
        <v>0</v>
      </c>
      <c r="BG4031" s="206">
        <f>IF(N4031="zákl. přenesená",J4031,0)</f>
        <v>0</v>
      </c>
      <c r="BH4031" s="206">
        <f>IF(N4031="sníž. přenesená",J4031,0)</f>
        <v>0</v>
      </c>
      <c r="BI4031" s="206">
        <f>IF(N4031="nulová",J4031,0)</f>
        <v>0</v>
      </c>
      <c r="BJ4031" s="18" t="s">
        <v>85</v>
      </c>
      <c r="BK4031" s="206">
        <f>ROUND(I4031*H4031,2)</f>
        <v>0</v>
      </c>
      <c r="BL4031" s="18" t="s">
        <v>276</v>
      </c>
      <c r="BM4031" s="205" t="s">
        <v>4148</v>
      </c>
    </row>
    <row r="4032" spans="1:65" s="15" customFormat="1">
      <c r="B4032" s="246"/>
      <c r="C4032" s="247"/>
      <c r="D4032" s="214" t="s">
        <v>555</v>
      </c>
      <c r="E4032" s="248" t="s">
        <v>1</v>
      </c>
      <c r="F4032" s="249" t="s">
        <v>4125</v>
      </c>
      <c r="G4032" s="247"/>
      <c r="H4032" s="248" t="s">
        <v>1</v>
      </c>
      <c r="I4032" s="250"/>
      <c r="J4032" s="247"/>
      <c r="K4032" s="247"/>
      <c r="L4032" s="251"/>
      <c r="M4032" s="252"/>
      <c r="N4032" s="253"/>
      <c r="O4032" s="253"/>
      <c r="P4032" s="253"/>
      <c r="Q4032" s="253"/>
      <c r="R4032" s="253"/>
      <c r="S4032" s="253"/>
      <c r="T4032" s="254"/>
      <c r="AT4032" s="255" t="s">
        <v>555</v>
      </c>
      <c r="AU4032" s="255" t="s">
        <v>87</v>
      </c>
      <c r="AV4032" s="15" t="s">
        <v>85</v>
      </c>
      <c r="AW4032" s="15" t="s">
        <v>32</v>
      </c>
      <c r="AX4032" s="15" t="s">
        <v>77</v>
      </c>
      <c r="AY4032" s="255" t="s">
        <v>209</v>
      </c>
    </row>
    <row r="4033" spans="1:65" s="13" customFormat="1">
      <c r="B4033" s="212"/>
      <c r="C4033" s="213"/>
      <c r="D4033" s="214" t="s">
        <v>555</v>
      </c>
      <c r="E4033" s="215" t="s">
        <v>1</v>
      </c>
      <c r="F4033" s="216" t="s">
        <v>4126</v>
      </c>
      <c r="G4033" s="213"/>
      <c r="H4033" s="217">
        <v>211.82</v>
      </c>
      <c r="I4033" s="218"/>
      <c r="J4033" s="213"/>
      <c r="K4033" s="213"/>
      <c r="L4033" s="219"/>
      <c r="M4033" s="220"/>
      <c r="N4033" s="221"/>
      <c r="O4033" s="221"/>
      <c r="P4033" s="221"/>
      <c r="Q4033" s="221"/>
      <c r="R4033" s="221"/>
      <c r="S4033" s="221"/>
      <c r="T4033" s="222"/>
      <c r="AT4033" s="223" t="s">
        <v>555</v>
      </c>
      <c r="AU4033" s="223" t="s">
        <v>87</v>
      </c>
      <c r="AV4033" s="13" t="s">
        <v>87</v>
      </c>
      <c r="AW4033" s="13" t="s">
        <v>32</v>
      </c>
      <c r="AX4033" s="13" t="s">
        <v>77</v>
      </c>
      <c r="AY4033" s="223" t="s">
        <v>209</v>
      </c>
    </row>
    <row r="4034" spans="1:65" s="15" customFormat="1">
      <c r="B4034" s="246"/>
      <c r="C4034" s="247"/>
      <c r="D4034" s="214" t="s">
        <v>555</v>
      </c>
      <c r="E4034" s="248" t="s">
        <v>1</v>
      </c>
      <c r="F4034" s="249" t="s">
        <v>4127</v>
      </c>
      <c r="G4034" s="247"/>
      <c r="H4034" s="248" t="s">
        <v>1</v>
      </c>
      <c r="I4034" s="250"/>
      <c r="J4034" s="247"/>
      <c r="K4034" s="247"/>
      <c r="L4034" s="251"/>
      <c r="M4034" s="252"/>
      <c r="N4034" s="253"/>
      <c r="O4034" s="253"/>
      <c r="P4034" s="253"/>
      <c r="Q4034" s="253"/>
      <c r="R4034" s="253"/>
      <c r="S4034" s="253"/>
      <c r="T4034" s="254"/>
      <c r="AT4034" s="255" t="s">
        <v>555</v>
      </c>
      <c r="AU4034" s="255" t="s">
        <v>87</v>
      </c>
      <c r="AV4034" s="15" t="s">
        <v>85</v>
      </c>
      <c r="AW4034" s="15" t="s">
        <v>32</v>
      </c>
      <c r="AX4034" s="15" t="s">
        <v>77</v>
      </c>
      <c r="AY4034" s="255" t="s">
        <v>209</v>
      </c>
    </row>
    <row r="4035" spans="1:65" s="13" customFormat="1">
      <c r="B4035" s="212"/>
      <c r="C4035" s="213"/>
      <c r="D4035" s="214" t="s">
        <v>555</v>
      </c>
      <c r="E4035" s="215" t="s">
        <v>1</v>
      </c>
      <c r="F4035" s="216" t="s">
        <v>4128</v>
      </c>
      <c r="G4035" s="213"/>
      <c r="H4035" s="217">
        <v>14.55</v>
      </c>
      <c r="I4035" s="218"/>
      <c r="J4035" s="213"/>
      <c r="K4035" s="213"/>
      <c r="L4035" s="219"/>
      <c r="M4035" s="220"/>
      <c r="N4035" s="221"/>
      <c r="O4035" s="221"/>
      <c r="P4035" s="221"/>
      <c r="Q4035" s="221"/>
      <c r="R4035" s="221"/>
      <c r="S4035" s="221"/>
      <c r="T4035" s="222"/>
      <c r="AT4035" s="223" t="s">
        <v>555</v>
      </c>
      <c r="AU4035" s="223" t="s">
        <v>87</v>
      </c>
      <c r="AV4035" s="13" t="s">
        <v>87</v>
      </c>
      <c r="AW4035" s="13" t="s">
        <v>32</v>
      </c>
      <c r="AX4035" s="13" t="s">
        <v>77</v>
      </c>
      <c r="AY4035" s="223" t="s">
        <v>209</v>
      </c>
    </row>
    <row r="4036" spans="1:65" s="15" customFormat="1">
      <c r="B4036" s="246"/>
      <c r="C4036" s="247"/>
      <c r="D4036" s="214" t="s">
        <v>555</v>
      </c>
      <c r="E4036" s="248" t="s">
        <v>1</v>
      </c>
      <c r="F4036" s="249" t="s">
        <v>4149</v>
      </c>
      <c r="G4036" s="247"/>
      <c r="H4036" s="248" t="s">
        <v>1</v>
      </c>
      <c r="I4036" s="250"/>
      <c r="J4036" s="247"/>
      <c r="K4036" s="247"/>
      <c r="L4036" s="251"/>
      <c r="M4036" s="252"/>
      <c r="N4036" s="253"/>
      <c r="O4036" s="253"/>
      <c r="P4036" s="253"/>
      <c r="Q4036" s="253"/>
      <c r="R4036" s="253"/>
      <c r="S4036" s="253"/>
      <c r="T4036" s="254"/>
      <c r="AT4036" s="255" t="s">
        <v>555</v>
      </c>
      <c r="AU4036" s="255" t="s">
        <v>87</v>
      </c>
      <c r="AV4036" s="15" t="s">
        <v>85</v>
      </c>
      <c r="AW4036" s="15" t="s">
        <v>32</v>
      </c>
      <c r="AX4036" s="15" t="s">
        <v>77</v>
      </c>
      <c r="AY4036" s="255" t="s">
        <v>209</v>
      </c>
    </row>
    <row r="4037" spans="1:65" s="13" customFormat="1">
      <c r="B4037" s="212"/>
      <c r="C4037" s="213"/>
      <c r="D4037" s="214" t="s">
        <v>555</v>
      </c>
      <c r="E4037" s="215" t="s">
        <v>1</v>
      </c>
      <c r="F4037" s="216" t="s">
        <v>4150</v>
      </c>
      <c r="G4037" s="213"/>
      <c r="H4037" s="217">
        <v>867.76</v>
      </c>
      <c r="I4037" s="218"/>
      <c r="J4037" s="213"/>
      <c r="K4037" s="213"/>
      <c r="L4037" s="219"/>
      <c r="M4037" s="220"/>
      <c r="N4037" s="221"/>
      <c r="O4037" s="221"/>
      <c r="P4037" s="221"/>
      <c r="Q4037" s="221"/>
      <c r="R4037" s="221"/>
      <c r="S4037" s="221"/>
      <c r="T4037" s="222"/>
      <c r="AT4037" s="223" t="s">
        <v>555</v>
      </c>
      <c r="AU4037" s="223" t="s">
        <v>87</v>
      </c>
      <c r="AV4037" s="13" t="s">
        <v>87</v>
      </c>
      <c r="AW4037" s="13" t="s">
        <v>32</v>
      </c>
      <c r="AX4037" s="13" t="s">
        <v>77</v>
      </c>
      <c r="AY4037" s="223" t="s">
        <v>209</v>
      </c>
    </row>
    <row r="4038" spans="1:65" s="15" customFormat="1">
      <c r="B4038" s="246"/>
      <c r="C4038" s="247"/>
      <c r="D4038" s="214" t="s">
        <v>555</v>
      </c>
      <c r="E4038" s="248" t="s">
        <v>1</v>
      </c>
      <c r="F4038" s="249" t="s">
        <v>4151</v>
      </c>
      <c r="G4038" s="247"/>
      <c r="H4038" s="248" t="s">
        <v>1</v>
      </c>
      <c r="I4038" s="250"/>
      <c r="J4038" s="247"/>
      <c r="K4038" s="247"/>
      <c r="L4038" s="251"/>
      <c r="M4038" s="252"/>
      <c r="N4038" s="253"/>
      <c r="O4038" s="253"/>
      <c r="P4038" s="253"/>
      <c r="Q4038" s="253"/>
      <c r="R4038" s="253"/>
      <c r="S4038" s="253"/>
      <c r="T4038" s="254"/>
      <c r="AT4038" s="255" t="s">
        <v>555</v>
      </c>
      <c r="AU4038" s="255" t="s">
        <v>87</v>
      </c>
      <c r="AV4038" s="15" t="s">
        <v>85</v>
      </c>
      <c r="AW4038" s="15" t="s">
        <v>32</v>
      </c>
      <c r="AX4038" s="15" t="s">
        <v>77</v>
      </c>
      <c r="AY4038" s="255" t="s">
        <v>209</v>
      </c>
    </row>
    <row r="4039" spans="1:65" s="13" customFormat="1">
      <c r="B4039" s="212"/>
      <c r="C4039" s="213"/>
      <c r="D4039" s="214" t="s">
        <v>555</v>
      </c>
      <c r="E4039" s="215" t="s">
        <v>1</v>
      </c>
      <c r="F4039" s="216" t="s">
        <v>4152</v>
      </c>
      <c r="G4039" s="213"/>
      <c r="H4039" s="217">
        <v>182.72</v>
      </c>
      <c r="I4039" s="218"/>
      <c r="J4039" s="213"/>
      <c r="K4039" s="213"/>
      <c r="L4039" s="219"/>
      <c r="M4039" s="220"/>
      <c r="N4039" s="221"/>
      <c r="O4039" s="221"/>
      <c r="P4039" s="221"/>
      <c r="Q4039" s="221"/>
      <c r="R4039" s="221"/>
      <c r="S4039" s="221"/>
      <c r="T4039" s="222"/>
      <c r="AT4039" s="223" t="s">
        <v>555</v>
      </c>
      <c r="AU4039" s="223" t="s">
        <v>87</v>
      </c>
      <c r="AV4039" s="13" t="s">
        <v>87</v>
      </c>
      <c r="AW4039" s="13" t="s">
        <v>32</v>
      </c>
      <c r="AX4039" s="13" t="s">
        <v>77</v>
      </c>
      <c r="AY4039" s="223" t="s">
        <v>209</v>
      </c>
    </row>
    <row r="4040" spans="1:65" s="15" customFormat="1">
      <c r="B4040" s="246"/>
      <c r="C4040" s="247"/>
      <c r="D4040" s="214" t="s">
        <v>555</v>
      </c>
      <c r="E4040" s="248" t="s">
        <v>1</v>
      </c>
      <c r="F4040" s="249" t="s">
        <v>4153</v>
      </c>
      <c r="G4040" s="247"/>
      <c r="H4040" s="248" t="s">
        <v>1</v>
      </c>
      <c r="I4040" s="250"/>
      <c r="J4040" s="247"/>
      <c r="K4040" s="247"/>
      <c r="L4040" s="251"/>
      <c r="M4040" s="252"/>
      <c r="N4040" s="253"/>
      <c r="O4040" s="253"/>
      <c r="P4040" s="253"/>
      <c r="Q4040" s="253"/>
      <c r="R4040" s="253"/>
      <c r="S4040" s="253"/>
      <c r="T4040" s="254"/>
      <c r="AT4040" s="255" t="s">
        <v>555</v>
      </c>
      <c r="AU4040" s="255" t="s">
        <v>87</v>
      </c>
      <c r="AV4040" s="15" t="s">
        <v>85</v>
      </c>
      <c r="AW4040" s="15" t="s">
        <v>32</v>
      </c>
      <c r="AX4040" s="15" t="s">
        <v>77</v>
      </c>
      <c r="AY4040" s="255" t="s">
        <v>209</v>
      </c>
    </row>
    <row r="4041" spans="1:65" s="13" customFormat="1">
      <c r="B4041" s="212"/>
      <c r="C4041" s="213"/>
      <c r="D4041" s="214" t="s">
        <v>555</v>
      </c>
      <c r="E4041" s="215" t="s">
        <v>1</v>
      </c>
      <c r="F4041" s="216" t="s">
        <v>4154</v>
      </c>
      <c r="G4041" s="213"/>
      <c r="H4041" s="217">
        <v>47.685000000000002</v>
      </c>
      <c r="I4041" s="218"/>
      <c r="J4041" s="213"/>
      <c r="K4041" s="213"/>
      <c r="L4041" s="219"/>
      <c r="M4041" s="220"/>
      <c r="N4041" s="221"/>
      <c r="O4041" s="221"/>
      <c r="P4041" s="221"/>
      <c r="Q4041" s="221"/>
      <c r="R4041" s="221"/>
      <c r="S4041" s="221"/>
      <c r="T4041" s="222"/>
      <c r="AT4041" s="223" t="s">
        <v>555</v>
      </c>
      <c r="AU4041" s="223" t="s">
        <v>87</v>
      </c>
      <c r="AV4041" s="13" t="s">
        <v>87</v>
      </c>
      <c r="AW4041" s="13" t="s">
        <v>32</v>
      </c>
      <c r="AX4041" s="13" t="s">
        <v>77</v>
      </c>
      <c r="AY4041" s="223" t="s">
        <v>209</v>
      </c>
    </row>
    <row r="4042" spans="1:65" s="14" customFormat="1">
      <c r="B4042" s="235"/>
      <c r="C4042" s="236"/>
      <c r="D4042" s="214" t="s">
        <v>555</v>
      </c>
      <c r="E4042" s="237" t="s">
        <v>1</v>
      </c>
      <c r="F4042" s="238" t="s">
        <v>645</v>
      </c>
      <c r="G4042" s="236"/>
      <c r="H4042" s="239">
        <v>1324.5350000000001</v>
      </c>
      <c r="I4042" s="240"/>
      <c r="J4042" s="236"/>
      <c r="K4042" s="236"/>
      <c r="L4042" s="241"/>
      <c r="M4042" s="242"/>
      <c r="N4042" s="243"/>
      <c r="O4042" s="243"/>
      <c r="P4042" s="243"/>
      <c r="Q4042" s="243"/>
      <c r="R4042" s="243"/>
      <c r="S4042" s="243"/>
      <c r="T4042" s="244"/>
      <c r="AT4042" s="245" t="s">
        <v>555</v>
      </c>
      <c r="AU4042" s="245" t="s">
        <v>87</v>
      </c>
      <c r="AV4042" s="14" t="s">
        <v>218</v>
      </c>
      <c r="AW4042" s="14" t="s">
        <v>32</v>
      </c>
      <c r="AX4042" s="14" t="s">
        <v>85</v>
      </c>
      <c r="AY4042" s="245" t="s">
        <v>209</v>
      </c>
    </row>
    <row r="4043" spans="1:65" s="2" customFormat="1" ht="24.2" customHeight="1">
      <c r="A4043" s="35"/>
      <c r="B4043" s="36"/>
      <c r="C4043" s="193" t="s">
        <v>4155</v>
      </c>
      <c r="D4043" s="193" t="s">
        <v>214</v>
      </c>
      <c r="E4043" s="194" t="s">
        <v>4156</v>
      </c>
      <c r="F4043" s="195" t="s">
        <v>4157</v>
      </c>
      <c r="G4043" s="196" t="s">
        <v>217</v>
      </c>
      <c r="H4043" s="197">
        <v>51.866</v>
      </c>
      <c r="I4043" s="198"/>
      <c r="J4043" s="199">
        <f>ROUND(I4043*H4043,2)</f>
        <v>0</v>
      </c>
      <c r="K4043" s="200"/>
      <c r="L4043" s="40"/>
      <c r="M4043" s="201" t="s">
        <v>1</v>
      </c>
      <c r="N4043" s="202" t="s">
        <v>42</v>
      </c>
      <c r="O4043" s="72"/>
      <c r="P4043" s="203">
        <f>O4043*H4043</f>
        <v>0</v>
      </c>
      <c r="Q4043" s="203">
        <v>0</v>
      </c>
      <c r="R4043" s="203">
        <f>Q4043*H4043</f>
        <v>0</v>
      </c>
      <c r="S4043" s="203">
        <v>0</v>
      </c>
      <c r="T4043" s="204">
        <f>S4043*H4043</f>
        <v>0</v>
      </c>
      <c r="U4043" s="35"/>
      <c r="V4043" s="35"/>
      <c r="W4043" s="35"/>
      <c r="X4043" s="35"/>
      <c r="Y4043" s="35"/>
      <c r="Z4043" s="35"/>
      <c r="AA4043" s="35"/>
      <c r="AB4043" s="35"/>
      <c r="AC4043" s="35"/>
      <c r="AD4043" s="35"/>
      <c r="AE4043" s="35"/>
      <c r="AR4043" s="205" t="s">
        <v>276</v>
      </c>
      <c r="AT4043" s="205" t="s">
        <v>214</v>
      </c>
      <c r="AU4043" s="205" t="s">
        <v>87</v>
      </c>
      <c r="AY4043" s="18" t="s">
        <v>209</v>
      </c>
      <c r="BE4043" s="206">
        <f>IF(N4043="základní",J4043,0)</f>
        <v>0</v>
      </c>
      <c r="BF4043" s="206">
        <f>IF(N4043="snížená",J4043,0)</f>
        <v>0</v>
      </c>
      <c r="BG4043" s="206">
        <f>IF(N4043="zákl. přenesená",J4043,0)</f>
        <v>0</v>
      </c>
      <c r="BH4043" s="206">
        <f>IF(N4043="sníž. přenesená",J4043,0)</f>
        <v>0</v>
      </c>
      <c r="BI4043" s="206">
        <f>IF(N4043="nulová",J4043,0)</f>
        <v>0</v>
      </c>
      <c r="BJ4043" s="18" t="s">
        <v>85</v>
      </c>
      <c r="BK4043" s="206">
        <f>ROUND(I4043*H4043,2)</f>
        <v>0</v>
      </c>
      <c r="BL4043" s="18" t="s">
        <v>276</v>
      </c>
      <c r="BM4043" s="205" t="s">
        <v>4158</v>
      </c>
    </row>
    <row r="4044" spans="1:65" s="13" customFormat="1">
      <c r="B4044" s="212"/>
      <c r="C4044" s="213"/>
      <c r="D4044" s="214" t="s">
        <v>555</v>
      </c>
      <c r="E4044" s="215" t="s">
        <v>1</v>
      </c>
      <c r="F4044" s="216" t="s">
        <v>4159</v>
      </c>
      <c r="G4044" s="213"/>
      <c r="H4044" s="217">
        <v>51.866</v>
      </c>
      <c r="I4044" s="218"/>
      <c r="J4044" s="213"/>
      <c r="K4044" s="213"/>
      <c r="L4044" s="219"/>
      <c r="M4044" s="220"/>
      <c r="N4044" s="221"/>
      <c r="O4044" s="221"/>
      <c r="P4044" s="221"/>
      <c r="Q4044" s="221"/>
      <c r="R4044" s="221"/>
      <c r="S4044" s="221"/>
      <c r="T4044" s="222"/>
      <c r="AT4044" s="223" t="s">
        <v>555</v>
      </c>
      <c r="AU4044" s="223" t="s">
        <v>87</v>
      </c>
      <c r="AV4044" s="13" t="s">
        <v>87</v>
      </c>
      <c r="AW4044" s="13" t="s">
        <v>32</v>
      </c>
      <c r="AX4044" s="13" t="s">
        <v>85</v>
      </c>
      <c r="AY4044" s="223" t="s">
        <v>209</v>
      </c>
    </row>
    <row r="4045" spans="1:65" s="2" customFormat="1" ht="16.5" customHeight="1">
      <c r="A4045" s="35"/>
      <c r="B4045" s="36"/>
      <c r="C4045" s="193" t="s">
        <v>4160</v>
      </c>
      <c r="D4045" s="193" t="s">
        <v>214</v>
      </c>
      <c r="E4045" s="194" t="s">
        <v>4161</v>
      </c>
      <c r="F4045" s="195" t="s">
        <v>4162</v>
      </c>
      <c r="G4045" s="196" t="s">
        <v>318</v>
      </c>
      <c r="H4045" s="197">
        <v>345.77</v>
      </c>
      <c r="I4045" s="198"/>
      <c r="J4045" s="199">
        <f>ROUND(I4045*H4045,2)</f>
        <v>0</v>
      </c>
      <c r="K4045" s="200"/>
      <c r="L4045" s="40"/>
      <c r="M4045" s="201" t="s">
        <v>1</v>
      </c>
      <c r="N4045" s="202" t="s">
        <v>42</v>
      </c>
      <c r="O4045" s="72"/>
      <c r="P4045" s="203">
        <f>O4045*H4045</f>
        <v>0</v>
      </c>
      <c r="Q4045" s="203">
        <v>3.1199999999999999E-3</v>
      </c>
      <c r="R4045" s="203">
        <f>Q4045*H4045</f>
        <v>1.0788023999999998</v>
      </c>
      <c r="S4045" s="203">
        <v>0</v>
      </c>
      <c r="T4045" s="204">
        <f>S4045*H4045</f>
        <v>0</v>
      </c>
      <c r="U4045" s="35"/>
      <c r="V4045" s="35"/>
      <c r="W4045" s="35"/>
      <c r="X4045" s="35"/>
      <c r="Y4045" s="35"/>
      <c r="Z4045" s="35"/>
      <c r="AA4045" s="35"/>
      <c r="AB4045" s="35"/>
      <c r="AC4045" s="35"/>
      <c r="AD4045" s="35"/>
      <c r="AE4045" s="35"/>
      <c r="AR4045" s="205" t="s">
        <v>276</v>
      </c>
      <c r="AT4045" s="205" t="s">
        <v>214</v>
      </c>
      <c r="AU4045" s="205" t="s">
        <v>87</v>
      </c>
      <c r="AY4045" s="18" t="s">
        <v>209</v>
      </c>
      <c r="BE4045" s="206">
        <f>IF(N4045="základní",J4045,0)</f>
        <v>0</v>
      </c>
      <c r="BF4045" s="206">
        <f>IF(N4045="snížená",J4045,0)</f>
        <v>0</v>
      </c>
      <c r="BG4045" s="206">
        <f>IF(N4045="zákl. přenesená",J4045,0)</f>
        <v>0</v>
      </c>
      <c r="BH4045" s="206">
        <f>IF(N4045="sníž. přenesená",J4045,0)</f>
        <v>0</v>
      </c>
      <c r="BI4045" s="206">
        <f>IF(N4045="nulová",J4045,0)</f>
        <v>0</v>
      </c>
      <c r="BJ4045" s="18" t="s">
        <v>85</v>
      </c>
      <c r="BK4045" s="206">
        <f>ROUND(I4045*H4045,2)</f>
        <v>0</v>
      </c>
      <c r="BL4045" s="18" t="s">
        <v>276</v>
      </c>
      <c r="BM4045" s="205" t="s">
        <v>4163</v>
      </c>
    </row>
    <row r="4046" spans="1:65" s="2" customFormat="1" ht="24.2" customHeight="1">
      <c r="A4046" s="35"/>
      <c r="B4046" s="36"/>
      <c r="C4046" s="193" t="s">
        <v>4164</v>
      </c>
      <c r="D4046" s="193" t="s">
        <v>214</v>
      </c>
      <c r="E4046" s="194" t="s">
        <v>4165</v>
      </c>
      <c r="F4046" s="195" t="s">
        <v>4166</v>
      </c>
      <c r="G4046" s="196" t="s">
        <v>236</v>
      </c>
      <c r="H4046" s="197">
        <v>15.881</v>
      </c>
      <c r="I4046" s="198"/>
      <c r="J4046" s="199">
        <f>ROUND(I4046*H4046,2)</f>
        <v>0</v>
      </c>
      <c r="K4046" s="200"/>
      <c r="L4046" s="40"/>
      <c r="M4046" s="201" t="s">
        <v>1</v>
      </c>
      <c r="N4046" s="202" t="s">
        <v>42</v>
      </c>
      <c r="O4046" s="72"/>
      <c r="P4046" s="203">
        <f>O4046*H4046</f>
        <v>0</v>
      </c>
      <c r="Q4046" s="203">
        <v>0</v>
      </c>
      <c r="R4046" s="203">
        <f>Q4046*H4046</f>
        <v>0</v>
      </c>
      <c r="S4046" s="203">
        <v>0</v>
      </c>
      <c r="T4046" s="204">
        <f>S4046*H4046</f>
        <v>0</v>
      </c>
      <c r="U4046" s="35"/>
      <c r="V4046" s="35"/>
      <c r="W4046" s="35"/>
      <c r="X4046" s="35"/>
      <c r="Y4046" s="35"/>
      <c r="Z4046" s="35"/>
      <c r="AA4046" s="35"/>
      <c r="AB4046" s="35"/>
      <c r="AC4046" s="35"/>
      <c r="AD4046" s="35"/>
      <c r="AE4046" s="35"/>
      <c r="AR4046" s="205" t="s">
        <v>276</v>
      </c>
      <c r="AT4046" s="205" t="s">
        <v>214</v>
      </c>
      <c r="AU4046" s="205" t="s">
        <v>87</v>
      </c>
      <c r="AY4046" s="18" t="s">
        <v>209</v>
      </c>
      <c r="BE4046" s="206">
        <f>IF(N4046="základní",J4046,0)</f>
        <v>0</v>
      </c>
      <c r="BF4046" s="206">
        <f>IF(N4046="snížená",J4046,0)</f>
        <v>0</v>
      </c>
      <c r="BG4046" s="206">
        <f>IF(N4046="zákl. přenesená",J4046,0)</f>
        <v>0</v>
      </c>
      <c r="BH4046" s="206">
        <f>IF(N4046="sníž. přenesená",J4046,0)</f>
        <v>0</v>
      </c>
      <c r="BI4046" s="206">
        <f>IF(N4046="nulová",J4046,0)</f>
        <v>0</v>
      </c>
      <c r="BJ4046" s="18" t="s">
        <v>85</v>
      </c>
      <c r="BK4046" s="206">
        <f>ROUND(I4046*H4046,2)</f>
        <v>0</v>
      </c>
      <c r="BL4046" s="18" t="s">
        <v>276</v>
      </c>
      <c r="BM4046" s="205" t="s">
        <v>4167</v>
      </c>
    </row>
    <row r="4047" spans="1:65" s="12" customFormat="1" ht="22.9" customHeight="1">
      <c r="B4047" s="177"/>
      <c r="C4047" s="178"/>
      <c r="D4047" s="179" t="s">
        <v>76</v>
      </c>
      <c r="E4047" s="191" t="s">
        <v>534</v>
      </c>
      <c r="F4047" s="191" t="s">
        <v>535</v>
      </c>
      <c r="G4047" s="178"/>
      <c r="H4047" s="178"/>
      <c r="I4047" s="181"/>
      <c r="J4047" s="192">
        <f>BK4047</f>
        <v>0</v>
      </c>
      <c r="K4047" s="178"/>
      <c r="L4047" s="183"/>
      <c r="M4047" s="184"/>
      <c r="N4047" s="185"/>
      <c r="O4047" s="185"/>
      <c r="P4047" s="186">
        <f>SUM(P4048:P4431)</f>
        <v>0</v>
      </c>
      <c r="Q4047" s="185"/>
      <c r="R4047" s="186">
        <f>SUM(R4048:R4431)</f>
        <v>121.8983576</v>
      </c>
      <c r="S4047" s="185"/>
      <c r="T4047" s="187">
        <f>SUM(T4048:T4431)</f>
        <v>0</v>
      </c>
      <c r="AR4047" s="188" t="s">
        <v>87</v>
      </c>
      <c r="AT4047" s="189" t="s">
        <v>76</v>
      </c>
      <c r="AU4047" s="189" t="s">
        <v>85</v>
      </c>
      <c r="AY4047" s="188" t="s">
        <v>209</v>
      </c>
      <c r="BK4047" s="190">
        <f>SUM(BK4048:BK4431)</f>
        <v>0</v>
      </c>
    </row>
    <row r="4048" spans="1:65" s="2" customFormat="1" ht="16.5" customHeight="1">
      <c r="A4048" s="35"/>
      <c r="B4048" s="36"/>
      <c r="C4048" s="193" t="s">
        <v>4168</v>
      </c>
      <c r="D4048" s="193" t="s">
        <v>214</v>
      </c>
      <c r="E4048" s="194" t="s">
        <v>4169</v>
      </c>
      <c r="F4048" s="195" t="s">
        <v>4170</v>
      </c>
      <c r="G4048" s="196" t="s">
        <v>217</v>
      </c>
      <c r="H4048" s="197">
        <v>5355.41</v>
      </c>
      <c r="I4048" s="198"/>
      <c r="J4048" s="199">
        <f>ROUND(I4048*H4048,2)</f>
        <v>0</v>
      </c>
      <c r="K4048" s="200"/>
      <c r="L4048" s="40"/>
      <c r="M4048" s="201" t="s">
        <v>1</v>
      </c>
      <c r="N4048" s="202" t="s">
        <v>42</v>
      </c>
      <c r="O4048" s="72"/>
      <c r="P4048" s="203">
        <f>O4048*H4048</f>
        <v>0</v>
      </c>
      <c r="Q4048" s="203">
        <v>0</v>
      </c>
      <c r="R4048" s="203">
        <f>Q4048*H4048</f>
        <v>0</v>
      </c>
      <c r="S4048" s="203">
        <v>0</v>
      </c>
      <c r="T4048" s="204">
        <f>S4048*H4048</f>
        <v>0</v>
      </c>
      <c r="U4048" s="35"/>
      <c r="V4048" s="35"/>
      <c r="W4048" s="35"/>
      <c r="X4048" s="35"/>
      <c r="Y4048" s="35"/>
      <c r="Z4048" s="35"/>
      <c r="AA4048" s="35"/>
      <c r="AB4048" s="35"/>
      <c r="AC4048" s="35"/>
      <c r="AD4048" s="35"/>
      <c r="AE4048" s="35"/>
      <c r="AR4048" s="205" t="s">
        <v>276</v>
      </c>
      <c r="AT4048" s="205" t="s">
        <v>214</v>
      </c>
      <c r="AU4048" s="205" t="s">
        <v>87</v>
      </c>
      <c r="AY4048" s="18" t="s">
        <v>209</v>
      </c>
      <c r="BE4048" s="206">
        <f>IF(N4048="základní",J4048,0)</f>
        <v>0</v>
      </c>
      <c r="BF4048" s="206">
        <f>IF(N4048="snížená",J4048,0)</f>
        <v>0</v>
      </c>
      <c r="BG4048" s="206">
        <f>IF(N4048="zákl. přenesená",J4048,0)</f>
        <v>0</v>
      </c>
      <c r="BH4048" s="206">
        <f>IF(N4048="sníž. přenesená",J4048,0)</f>
        <v>0</v>
      </c>
      <c r="BI4048" s="206">
        <f>IF(N4048="nulová",J4048,0)</f>
        <v>0</v>
      </c>
      <c r="BJ4048" s="18" t="s">
        <v>85</v>
      </c>
      <c r="BK4048" s="206">
        <f>ROUND(I4048*H4048,2)</f>
        <v>0</v>
      </c>
      <c r="BL4048" s="18" t="s">
        <v>276</v>
      </c>
      <c r="BM4048" s="205" t="s">
        <v>4171</v>
      </c>
    </row>
    <row r="4049" spans="1:65" s="13" customFormat="1">
      <c r="B4049" s="212"/>
      <c r="C4049" s="213"/>
      <c r="D4049" s="214" t="s">
        <v>555</v>
      </c>
      <c r="E4049" s="215" t="s">
        <v>1</v>
      </c>
      <c r="F4049" s="216" t="s">
        <v>4172</v>
      </c>
      <c r="G4049" s="213"/>
      <c r="H4049" s="217">
        <v>416.83</v>
      </c>
      <c r="I4049" s="218"/>
      <c r="J4049" s="213"/>
      <c r="K4049" s="213"/>
      <c r="L4049" s="219"/>
      <c r="M4049" s="220"/>
      <c r="N4049" s="221"/>
      <c r="O4049" s="221"/>
      <c r="P4049" s="221"/>
      <c r="Q4049" s="221"/>
      <c r="R4049" s="221"/>
      <c r="S4049" s="221"/>
      <c r="T4049" s="222"/>
      <c r="AT4049" s="223" t="s">
        <v>555</v>
      </c>
      <c r="AU4049" s="223" t="s">
        <v>87</v>
      </c>
      <c r="AV4049" s="13" t="s">
        <v>87</v>
      </c>
      <c r="AW4049" s="13" t="s">
        <v>32</v>
      </c>
      <c r="AX4049" s="13" t="s">
        <v>77</v>
      </c>
      <c r="AY4049" s="223" t="s">
        <v>209</v>
      </c>
    </row>
    <row r="4050" spans="1:65" s="13" customFormat="1">
      <c r="B4050" s="212"/>
      <c r="C4050" s="213"/>
      <c r="D4050" s="214" t="s">
        <v>555</v>
      </c>
      <c r="E4050" s="215" t="s">
        <v>1</v>
      </c>
      <c r="F4050" s="216" t="s">
        <v>4173</v>
      </c>
      <c r="G4050" s="213"/>
      <c r="H4050" s="217">
        <v>3508.34</v>
      </c>
      <c r="I4050" s="218"/>
      <c r="J4050" s="213"/>
      <c r="K4050" s="213"/>
      <c r="L4050" s="219"/>
      <c r="M4050" s="220"/>
      <c r="N4050" s="221"/>
      <c r="O4050" s="221"/>
      <c r="P4050" s="221"/>
      <c r="Q4050" s="221"/>
      <c r="R4050" s="221"/>
      <c r="S4050" s="221"/>
      <c r="T4050" s="222"/>
      <c r="AT4050" s="223" t="s">
        <v>555</v>
      </c>
      <c r="AU4050" s="223" t="s">
        <v>87</v>
      </c>
      <c r="AV4050" s="13" t="s">
        <v>87</v>
      </c>
      <c r="AW4050" s="13" t="s">
        <v>32</v>
      </c>
      <c r="AX4050" s="13" t="s">
        <v>77</v>
      </c>
      <c r="AY4050" s="223" t="s">
        <v>209</v>
      </c>
    </row>
    <row r="4051" spans="1:65" s="13" customFormat="1">
      <c r="B4051" s="212"/>
      <c r="C4051" s="213"/>
      <c r="D4051" s="214" t="s">
        <v>555</v>
      </c>
      <c r="E4051" s="215" t="s">
        <v>1</v>
      </c>
      <c r="F4051" s="216" t="s">
        <v>4174</v>
      </c>
      <c r="G4051" s="213"/>
      <c r="H4051" s="217">
        <v>879.05</v>
      </c>
      <c r="I4051" s="218"/>
      <c r="J4051" s="213"/>
      <c r="K4051" s="213"/>
      <c r="L4051" s="219"/>
      <c r="M4051" s="220"/>
      <c r="N4051" s="221"/>
      <c r="O4051" s="221"/>
      <c r="P4051" s="221"/>
      <c r="Q4051" s="221"/>
      <c r="R4051" s="221"/>
      <c r="S4051" s="221"/>
      <c r="T4051" s="222"/>
      <c r="AT4051" s="223" t="s">
        <v>555</v>
      </c>
      <c r="AU4051" s="223" t="s">
        <v>87</v>
      </c>
      <c r="AV4051" s="13" t="s">
        <v>87</v>
      </c>
      <c r="AW4051" s="13" t="s">
        <v>32</v>
      </c>
      <c r="AX4051" s="13" t="s">
        <v>77</v>
      </c>
      <c r="AY4051" s="223" t="s">
        <v>209</v>
      </c>
    </row>
    <row r="4052" spans="1:65" s="13" customFormat="1">
      <c r="B4052" s="212"/>
      <c r="C4052" s="213"/>
      <c r="D4052" s="214" t="s">
        <v>555</v>
      </c>
      <c r="E4052" s="215" t="s">
        <v>1</v>
      </c>
      <c r="F4052" s="216" t="s">
        <v>4175</v>
      </c>
      <c r="G4052" s="213"/>
      <c r="H4052" s="217">
        <v>396.84</v>
      </c>
      <c r="I4052" s="218"/>
      <c r="J4052" s="213"/>
      <c r="K4052" s="213"/>
      <c r="L4052" s="219"/>
      <c r="M4052" s="220"/>
      <c r="N4052" s="221"/>
      <c r="O4052" s="221"/>
      <c r="P4052" s="221"/>
      <c r="Q4052" s="221"/>
      <c r="R4052" s="221"/>
      <c r="S4052" s="221"/>
      <c r="T4052" s="222"/>
      <c r="AT4052" s="223" t="s">
        <v>555</v>
      </c>
      <c r="AU4052" s="223" t="s">
        <v>87</v>
      </c>
      <c r="AV4052" s="13" t="s">
        <v>87</v>
      </c>
      <c r="AW4052" s="13" t="s">
        <v>32</v>
      </c>
      <c r="AX4052" s="13" t="s">
        <v>77</v>
      </c>
      <c r="AY4052" s="223" t="s">
        <v>209</v>
      </c>
    </row>
    <row r="4053" spans="1:65" s="13" customFormat="1">
      <c r="B4053" s="212"/>
      <c r="C4053" s="213"/>
      <c r="D4053" s="214" t="s">
        <v>555</v>
      </c>
      <c r="E4053" s="215" t="s">
        <v>1</v>
      </c>
      <c r="F4053" s="216" t="s">
        <v>4176</v>
      </c>
      <c r="G4053" s="213"/>
      <c r="H4053" s="217">
        <v>154.35</v>
      </c>
      <c r="I4053" s="218"/>
      <c r="J4053" s="213"/>
      <c r="K4053" s="213"/>
      <c r="L4053" s="219"/>
      <c r="M4053" s="220"/>
      <c r="N4053" s="221"/>
      <c r="O4053" s="221"/>
      <c r="P4053" s="221"/>
      <c r="Q4053" s="221"/>
      <c r="R4053" s="221"/>
      <c r="S4053" s="221"/>
      <c r="T4053" s="222"/>
      <c r="AT4053" s="223" t="s">
        <v>555</v>
      </c>
      <c r="AU4053" s="223" t="s">
        <v>87</v>
      </c>
      <c r="AV4053" s="13" t="s">
        <v>87</v>
      </c>
      <c r="AW4053" s="13" t="s">
        <v>32</v>
      </c>
      <c r="AX4053" s="13" t="s">
        <v>77</v>
      </c>
      <c r="AY4053" s="223" t="s">
        <v>209</v>
      </c>
    </row>
    <row r="4054" spans="1:65" s="14" customFormat="1">
      <c r="B4054" s="235"/>
      <c r="C4054" s="236"/>
      <c r="D4054" s="214" t="s">
        <v>555</v>
      </c>
      <c r="E4054" s="237" t="s">
        <v>1</v>
      </c>
      <c r="F4054" s="238" t="s">
        <v>645</v>
      </c>
      <c r="G4054" s="236"/>
      <c r="H4054" s="239">
        <v>5355.4100000000008</v>
      </c>
      <c r="I4054" s="240"/>
      <c r="J4054" s="236"/>
      <c r="K4054" s="236"/>
      <c r="L4054" s="241"/>
      <c r="M4054" s="242"/>
      <c r="N4054" s="243"/>
      <c r="O4054" s="243"/>
      <c r="P4054" s="243"/>
      <c r="Q4054" s="243"/>
      <c r="R4054" s="243"/>
      <c r="S4054" s="243"/>
      <c r="T4054" s="244"/>
      <c r="AT4054" s="245" t="s">
        <v>555</v>
      </c>
      <c r="AU4054" s="245" t="s">
        <v>87</v>
      </c>
      <c r="AV4054" s="14" t="s">
        <v>218</v>
      </c>
      <c r="AW4054" s="14" t="s">
        <v>32</v>
      </c>
      <c r="AX4054" s="14" t="s">
        <v>85</v>
      </c>
      <c r="AY4054" s="245" t="s">
        <v>209</v>
      </c>
    </row>
    <row r="4055" spans="1:65" s="2" customFormat="1" ht="16.5" customHeight="1">
      <c r="A4055" s="35"/>
      <c r="B4055" s="36"/>
      <c r="C4055" s="193" t="s">
        <v>4177</v>
      </c>
      <c r="D4055" s="193" t="s">
        <v>214</v>
      </c>
      <c r="E4055" s="194" t="s">
        <v>4178</v>
      </c>
      <c r="F4055" s="195" t="s">
        <v>4179</v>
      </c>
      <c r="G4055" s="196" t="s">
        <v>217</v>
      </c>
      <c r="H4055" s="197">
        <v>5355.41</v>
      </c>
      <c r="I4055" s="198"/>
      <c r="J4055" s="199">
        <f>ROUND(I4055*H4055,2)</f>
        <v>0</v>
      </c>
      <c r="K4055" s="200"/>
      <c r="L4055" s="40"/>
      <c r="M4055" s="201" t="s">
        <v>1</v>
      </c>
      <c r="N4055" s="202" t="s">
        <v>42</v>
      </c>
      <c r="O4055" s="72"/>
      <c r="P4055" s="203">
        <f>O4055*H4055</f>
        <v>0</v>
      </c>
      <c r="Q4055" s="203">
        <v>2.9999999999999997E-4</v>
      </c>
      <c r="R4055" s="203">
        <f>Q4055*H4055</f>
        <v>1.6066229999999999</v>
      </c>
      <c r="S4055" s="203">
        <v>0</v>
      </c>
      <c r="T4055" s="204">
        <f>S4055*H4055</f>
        <v>0</v>
      </c>
      <c r="U4055" s="35"/>
      <c r="V4055" s="35"/>
      <c r="W4055" s="35"/>
      <c r="X4055" s="35"/>
      <c r="Y4055" s="35"/>
      <c r="Z4055" s="35"/>
      <c r="AA4055" s="35"/>
      <c r="AB4055" s="35"/>
      <c r="AC4055" s="35"/>
      <c r="AD4055" s="35"/>
      <c r="AE4055" s="35"/>
      <c r="AR4055" s="205" t="s">
        <v>276</v>
      </c>
      <c r="AT4055" s="205" t="s">
        <v>214</v>
      </c>
      <c r="AU4055" s="205" t="s">
        <v>87</v>
      </c>
      <c r="AY4055" s="18" t="s">
        <v>209</v>
      </c>
      <c r="BE4055" s="206">
        <f>IF(N4055="základní",J4055,0)</f>
        <v>0</v>
      </c>
      <c r="BF4055" s="206">
        <f>IF(N4055="snížená",J4055,0)</f>
        <v>0</v>
      </c>
      <c r="BG4055" s="206">
        <f>IF(N4055="zákl. přenesená",J4055,0)</f>
        <v>0</v>
      </c>
      <c r="BH4055" s="206">
        <f>IF(N4055="sníž. přenesená",J4055,0)</f>
        <v>0</v>
      </c>
      <c r="BI4055" s="206">
        <f>IF(N4055="nulová",J4055,0)</f>
        <v>0</v>
      </c>
      <c r="BJ4055" s="18" t="s">
        <v>85</v>
      </c>
      <c r="BK4055" s="206">
        <f>ROUND(I4055*H4055,2)</f>
        <v>0</v>
      </c>
      <c r="BL4055" s="18" t="s">
        <v>276</v>
      </c>
      <c r="BM4055" s="205" t="s">
        <v>4180</v>
      </c>
    </row>
    <row r="4056" spans="1:65" s="2" customFormat="1" ht="24.2" customHeight="1">
      <c r="A4056" s="35"/>
      <c r="B4056" s="36"/>
      <c r="C4056" s="193" t="s">
        <v>4181</v>
      </c>
      <c r="D4056" s="193" t="s">
        <v>214</v>
      </c>
      <c r="E4056" s="194" t="s">
        <v>4182</v>
      </c>
      <c r="F4056" s="195" t="s">
        <v>4183</v>
      </c>
      <c r="G4056" s="196" t="s">
        <v>217</v>
      </c>
      <c r="H4056" s="197">
        <v>1260.94</v>
      </c>
      <c r="I4056" s="198"/>
      <c r="J4056" s="199">
        <f>ROUND(I4056*H4056,2)</f>
        <v>0</v>
      </c>
      <c r="K4056" s="200"/>
      <c r="L4056" s="40"/>
      <c r="M4056" s="201" t="s">
        <v>1</v>
      </c>
      <c r="N4056" s="202" t="s">
        <v>42</v>
      </c>
      <c r="O4056" s="72"/>
      <c r="P4056" s="203">
        <f>O4056*H4056</f>
        <v>0</v>
      </c>
      <c r="Q4056" s="203">
        <v>1.5E-3</v>
      </c>
      <c r="R4056" s="203">
        <f>Q4056*H4056</f>
        <v>1.89141</v>
      </c>
      <c r="S4056" s="203">
        <v>0</v>
      </c>
      <c r="T4056" s="204">
        <f>S4056*H4056</f>
        <v>0</v>
      </c>
      <c r="U4056" s="35"/>
      <c r="V4056" s="35"/>
      <c r="W4056" s="35"/>
      <c r="X4056" s="35"/>
      <c r="Y4056" s="35"/>
      <c r="Z4056" s="35"/>
      <c r="AA4056" s="35"/>
      <c r="AB4056" s="35"/>
      <c r="AC4056" s="35"/>
      <c r="AD4056" s="35"/>
      <c r="AE4056" s="35"/>
      <c r="AR4056" s="205" t="s">
        <v>276</v>
      </c>
      <c r="AT4056" s="205" t="s">
        <v>214</v>
      </c>
      <c r="AU4056" s="205" t="s">
        <v>87</v>
      </c>
      <c r="AY4056" s="18" t="s">
        <v>209</v>
      </c>
      <c r="BE4056" s="206">
        <f>IF(N4056="základní",J4056,0)</f>
        <v>0</v>
      </c>
      <c r="BF4056" s="206">
        <f>IF(N4056="snížená",J4056,0)</f>
        <v>0</v>
      </c>
      <c r="BG4056" s="206">
        <f>IF(N4056="zákl. přenesená",J4056,0)</f>
        <v>0</v>
      </c>
      <c r="BH4056" s="206">
        <f>IF(N4056="sníž. přenesená",J4056,0)</f>
        <v>0</v>
      </c>
      <c r="BI4056" s="206">
        <f>IF(N4056="nulová",J4056,0)</f>
        <v>0</v>
      </c>
      <c r="BJ4056" s="18" t="s">
        <v>85</v>
      </c>
      <c r="BK4056" s="206">
        <f>ROUND(I4056*H4056,2)</f>
        <v>0</v>
      </c>
      <c r="BL4056" s="18" t="s">
        <v>276</v>
      </c>
      <c r="BM4056" s="205" t="s">
        <v>4184</v>
      </c>
    </row>
    <row r="4057" spans="1:65" s="13" customFormat="1">
      <c r="B4057" s="212"/>
      <c r="C4057" s="213"/>
      <c r="D4057" s="214" t="s">
        <v>555</v>
      </c>
      <c r="E4057" s="215" t="s">
        <v>1</v>
      </c>
      <c r="F4057" s="216" t="s">
        <v>4185</v>
      </c>
      <c r="G4057" s="213"/>
      <c r="H4057" s="217">
        <v>1260.94</v>
      </c>
      <c r="I4057" s="218"/>
      <c r="J4057" s="213"/>
      <c r="K4057" s="213"/>
      <c r="L4057" s="219"/>
      <c r="M4057" s="220"/>
      <c r="N4057" s="221"/>
      <c r="O4057" s="221"/>
      <c r="P4057" s="221"/>
      <c r="Q4057" s="221"/>
      <c r="R4057" s="221"/>
      <c r="S4057" s="221"/>
      <c r="T4057" s="222"/>
      <c r="AT4057" s="223" t="s">
        <v>555</v>
      </c>
      <c r="AU4057" s="223" t="s">
        <v>87</v>
      </c>
      <c r="AV4057" s="13" t="s">
        <v>87</v>
      </c>
      <c r="AW4057" s="13" t="s">
        <v>32</v>
      </c>
      <c r="AX4057" s="13" t="s">
        <v>85</v>
      </c>
      <c r="AY4057" s="223" t="s">
        <v>209</v>
      </c>
    </row>
    <row r="4058" spans="1:65" s="2" customFormat="1" ht="33" customHeight="1">
      <c r="A4058" s="35"/>
      <c r="B4058" s="36"/>
      <c r="C4058" s="193" t="s">
        <v>4186</v>
      </c>
      <c r="D4058" s="193" t="s">
        <v>214</v>
      </c>
      <c r="E4058" s="194" t="s">
        <v>4187</v>
      </c>
      <c r="F4058" s="195" t="s">
        <v>4188</v>
      </c>
      <c r="G4058" s="196" t="s">
        <v>217</v>
      </c>
      <c r="H4058" s="197">
        <v>416.83</v>
      </c>
      <c r="I4058" s="198"/>
      <c r="J4058" s="199">
        <f>ROUND(I4058*H4058,2)</f>
        <v>0</v>
      </c>
      <c r="K4058" s="200"/>
      <c r="L4058" s="40"/>
      <c r="M4058" s="201" t="s">
        <v>1</v>
      </c>
      <c r="N4058" s="202" t="s">
        <v>42</v>
      </c>
      <c r="O4058" s="72"/>
      <c r="P4058" s="203">
        <f>O4058*H4058</f>
        <v>0</v>
      </c>
      <c r="Q4058" s="203">
        <v>6.0499999999999998E-3</v>
      </c>
      <c r="R4058" s="203">
        <f>Q4058*H4058</f>
        <v>2.5218214999999997</v>
      </c>
      <c r="S4058" s="203">
        <v>0</v>
      </c>
      <c r="T4058" s="204">
        <f>S4058*H4058</f>
        <v>0</v>
      </c>
      <c r="U4058" s="35"/>
      <c r="V4058" s="35"/>
      <c r="W4058" s="35"/>
      <c r="X4058" s="35"/>
      <c r="Y4058" s="35"/>
      <c r="Z4058" s="35"/>
      <c r="AA4058" s="35"/>
      <c r="AB4058" s="35"/>
      <c r="AC4058" s="35"/>
      <c r="AD4058" s="35"/>
      <c r="AE4058" s="35"/>
      <c r="AR4058" s="205" t="s">
        <v>276</v>
      </c>
      <c r="AT4058" s="205" t="s">
        <v>214</v>
      </c>
      <c r="AU4058" s="205" t="s">
        <v>87</v>
      </c>
      <c r="AY4058" s="18" t="s">
        <v>209</v>
      </c>
      <c r="BE4058" s="206">
        <f>IF(N4058="základní",J4058,0)</f>
        <v>0</v>
      </c>
      <c r="BF4058" s="206">
        <f>IF(N4058="snížená",J4058,0)</f>
        <v>0</v>
      </c>
      <c r="BG4058" s="206">
        <f>IF(N4058="zákl. přenesená",J4058,0)</f>
        <v>0</v>
      </c>
      <c r="BH4058" s="206">
        <f>IF(N4058="sníž. přenesená",J4058,0)</f>
        <v>0</v>
      </c>
      <c r="BI4058" s="206">
        <f>IF(N4058="nulová",J4058,0)</f>
        <v>0</v>
      </c>
      <c r="BJ4058" s="18" t="s">
        <v>85</v>
      </c>
      <c r="BK4058" s="206">
        <f>ROUND(I4058*H4058,2)</f>
        <v>0</v>
      </c>
      <c r="BL4058" s="18" t="s">
        <v>276</v>
      </c>
      <c r="BM4058" s="205" t="s">
        <v>4189</v>
      </c>
    </row>
    <row r="4059" spans="1:65" s="15" customFormat="1">
      <c r="B4059" s="246"/>
      <c r="C4059" s="247"/>
      <c r="D4059" s="214" t="s">
        <v>555</v>
      </c>
      <c r="E4059" s="248" t="s">
        <v>1</v>
      </c>
      <c r="F4059" s="249" t="s">
        <v>1605</v>
      </c>
      <c r="G4059" s="247"/>
      <c r="H4059" s="248" t="s">
        <v>1</v>
      </c>
      <c r="I4059" s="250"/>
      <c r="J4059" s="247"/>
      <c r="K4059" s="247"/>
      <c r="L4059" s="251"/>
      <c r="M4059" s="252"/>
      <c r="N4059" s="253"/>
      <c r="O4059" s="253"/>
      <c r="P4059" s="253"/>
      <c r="Q4059" s="253"/>
      <c r="R4059" s="253"/>
      <c r="S4059" s="253"/>
      <c r="T4059" s="254"/>
      <c r="AT4059" s="255" t="s">
        <v>555</v>
      </c>
      <c r="AU4059" s="255" t="s">
        <v>87</v>
      </c>
      <c r="AV4059" s="15" t="s">
        <v>85</v>
      </c>
      <c r="AW4059" s="15" t="s">
        <v>32</v>
      </c>
      <c r="AX4059" s="15" t="s">
        <v>77</v>
      </c>
      <c r="AY4059" s="255" t="s">
        <v>209</v>
      </c>
    </row>
    <row r="4060" spans="1:65" s="13" customFormat="1">
      <c r="B4060" s="212"/>
      <c r="C4060" s="213"/>
      <c r="D4060" s="214" t="s">
        <v>555</v>
      </c>
      <c r="E4060" s="215" t="s">
        <v>1</v>
      </c>
      <c r="F4060" s="216" t="s">
        <v>4190</v>
      </c>
      <c r="G4060" s="213"/>
      <c r="H4060" s="217">
        <v>33.9</v>
      </c>
      <c r="I4060" s="218"/>
      <c r="J4060" s="213"/>
      <c r="K4060" s="213"/>
      <c r="L4060" s="219"/>
      <c r="M4060" s="220"/>
      <c r="N4060" s="221"/>
      <c r="O4060" s="221"/>
      <c r="P4060" s="221"/>
      <c r="Q4060" s="221"/>
      <c r="R4060" s="221"/>
      <c r="S4060" s="221"/>
      <c r="T4060" s="222"/>
      <c r="AT4060" s="223" t="s">
        <v>555</v>
      </c>
      <c r="AU4060" s="223" t="s">
        <v>87</v>
      </c>
      <c r="AV4060" s="13" t="s">
        <v>87</v>
      </c>
      <c r="AW4060" s="13" t="s">
        <v>32</v>
      </c>
      <c r="AX4060" s="13" t="s">
        <v>77</v>
      </c>
      <c r="AY4060" s="223" t="s">
        <v>209</v>
      </c>
    </row>
    <row r="4061" spans="1:65" s="13" customFormat="1">
      <c r="B4061" s="212"/>
      <c r="C4061" s="213"/>
      <c r="D4061" s="214" t="s">
        <v>555</v>
      </c>
      <c r="E4061" s="215" t="s">
        <v>1</v>
      </c>
      <c r="F4061" s="216" t="s">
        <v>4191</v>
      </c>
      <c r="G4061" s="213"/>
      <c r="H4061" s="217">
        <v>31.02</v>
      </c>
      <c r="I4061" s="218"/>
      <c r="J4061" s="213"/>
      <c r="K4061" s="213"/>
      <c r="L4061" s="219"/>
      <c r="M4061" s="220"/>
      <c r="N4061" s="221"/>
      <c r="O4061" s="221"/>
      <c r="P4061" s="221"/>
      <c r="Q4061" s="221"/>
      <c r="R4061" s="221"/>
      <c r="S4061" s="221"/>
      <c r="T4061" s="222"/>
      <c r="AT4061" s="223" t="s">
        <v>555</v>
      </c>
      <c r="AU4061" s="223" t="s">
        <v>87</v>
      </c>
      <c r="AV4061" s="13" t="s">
        <v>87</v>
      </c>
      <c r="AW4061" s="13" t="s">
        <v>32</v>
      </c>
      <c r="AX4061" s="13" t="s">
        <v>77</v>
      </c>
      <c r="AY4061" s="223" t="s">
        <v>209</v>
      </c>
    </row>
    <row r="4062" spans="1:65" s="13" customFormat="1">
      <c r="B4062" s="212"/>
      <c r="C4062" s="213"/>
      <c r="D4062" s="214" t="s">
        <v>555</v>
      </c>
      <c r="E4062" s="215" t="s">
        <v>1</v>
      </c>
      <c r="F4062" s="216" t="s">
        <v>4192</v>
      </c>
      <c r="G4062" s="213"/>
      <c r="H4062" s="217">
        <v>26.61</v>
      </c>
      <c r="I4062" s="218"/>
      <c r="J4062" s="213"/>
      <c r="K4062" s="213"/>
      <c r="L4062" s="219"/>
      <c r="M4062" s="220"/>
      <c r="N4062" s="221"/>
      <c r="O4062" s="221"/>
      <c r="P4062" s="221"/>
      <c r="Q4062" s="221"/>
      <c r="R4062" s="221"/>
      <c r="S4062" s="221"/>
      <c r="T4062" s="222"/>
      <c r="AT4062" s="223" t="s">
        <v>555</v>
      </c>
      <c r="AU4062" s="223" t="s">
        <v>87</v>
      </c>
      <c r="AV4062" s="13" t="s">
        <v>87</v>
      </c>
      <c r="AW4062" s="13" t="s">
        <v>32</v>
      </c>
      <c r="AX4062" s="13" t="s">
        <v>77</v>
      </c>
      <c r="AY4062" s="223" t="s">
        <v>209</v>
      </c>
    </row>
    <row r="4063" spans="1:65" s="13" customFormat="1">
      <c r="B4063" s="212"/>
      <c r="C4063" s="213"/>
      <c r="D4063" s="214" t="s">
        <v>555</v>
      </c>
      <c r="E4063" s="215" t="s">
        <v>1</v>
      </c>
      <c r="F4063" s="216" t="s">
        <v>4193</v>
      </c>
      <c r="G4063" s="213"/>
      <c r="H4063" s="217">
        <v>43.9</v>
      </c>
      <c r="I4063" s="218"/>
      <c r="J4063" s="213"/>
      <c r="K4063" s="213"/>
      <c r="L4063" s="219"/>
      <c r="M4063" s="220"/>
      <c r="N4063" s="221"/>
      <c r="O4063" s="221"/>
      <c r="P4063" s="221"/>
      <c r="Q4063" s="221"/>
      <c r="R4063" s="221"/>
      <c r="S4063" s="221"/>
      <c r="T4063" s="222"/>
      <c r="AT4063" s="223" t="s">
        <v>555</v>
      </c>
      <c r="AU4063" s="223" t="s">
        <v>87</v>
      </c>
      <c r="AV4063" s="13" t="s">
        <v>87</v>
      </c>
      <c r="AW4063" s="13" t="s">
        <v>32</v>
      </c>
      <c r="AX4063" s="13" t="s">
        <v>77</v>
      </c>
      <c r="AY4063" s="223" t="s">
        <v>209</v>
      </c>
    </row>
    <row r="4064" spans="1:65" s="13" customFormat="1">
      <c r="B4064" s="212"/>
      <c r="C4064" s="213"/>
      <c r="D4064" s="214" t="s">
        <v>555</v>
      </c>
      <c r="E4064" s="215" t="s">
        <v>1</v>
      </c>
      <c r="F4064" s="216" t="s">
        <v>4194</v>
      </c>
      <c r="G4064" s="213"/>
      <c r="H4064" s="217">
        <v>11.2</v>
      </c>
      <c r="I4064" s="218"/>
      <c r="J4064" s="213"/>
      <c r="K4064" s="213"/>
      <c r="L4064" s="219"/>
      <c r="M4064" s="220"/>
      <c r="N4064" s="221"/>
      <c r="O4064" s="221"/>
      <c r="P4064" s="221"/>
      <c r="Q4064" s="221"/>
      <c r="R4064" s="221"/>
      <c r="S4064" s="221"/>
      <c r="T4064" s="222"/>
      <c r="AT4064" s="223" t="s">
        <v>555</v>
      </c>
      <c r="AU4064" s="223" t="s">
        <v>87</v>
      </c>
      <c r="AV4064" s="13" t="s">
        <v>87</v>
      </c>
      <c r="AW4064" s="13" t="s">
        <v>32</v>
      </c>
      <c r="AX4064" s="13" t="s">
        <v>77</v>
      </c>
      <c r="AY4064" s="223" t="s">
        <v>209</v>
      </c>
    </row>
    <row r="4065" spans="1:65" s="13" customFormat="1">
      <c r="B4065" s="212"/>
      <c r="C4065" s="213"/>
      <c r="D4065" s="214" t="s">
        <v>555</v>
      </c>
      <c r="E4065" s="215" t="s">
        <v>1</v>
      </c>
      <c r="F4065" s="216" t="s">
        <v>4195</v>
      </c>
      <c r="G4065" s="213"/>
      <c r="H4065" s="217">
        <v>43.9</v>
      </c>
      <c r="I4065" s="218"/>
      <c r="J4065" s="213"/>
      <c r="K4065" s="213"/>
      <c r="L4065" s="219"/>
      <c r="M4065" s="220"/>
      <c r="N4065" s="221"/>
      <c r="O4065" s="221"/>
      <c r="P4065" s="221"/>
      <c r="Q4065" s="221"/>
      <c r="R4065" s="221"/>
      <c r="S4065" s="221"/>
      <c r="T4065" s="222"/>
      <c r="AT4065" s="223" t="s">
        <v>555</v>
      </c>
      <c r="AU4065" s="223" t="s">
        <v>87</v>
      </c>
      <c r="AV4065" s="13" t="s">
        <v>87</v>
      </c>
      <c r="AW4065" s="13" t="s">
        <v>32</v>
      </c>
      <c r="AX4065" s="13" t="s">
        <v>77</v>
      </c>
      <c r="AY4065" s="223" t="s">
        <v>209</v>
      </c>
    </row>
    <row r="4066" spans="1:65" s="13" customFormat="1">
      <c r="B4066" s="212"/>
      <c r="C4066" s="213"/>
      <c r="D4066" s="214" t="s">
        <v>555</v>
      </c>
      <c r="E4066" s="215" t="s">
        <v>1</v>
      </c>
      <c r="F4066" s="216" t="s">
        <v>4196</v>
      </c>
      <c r="G4066" s="213"/>
      <c r="H4066" s="217">
        <v>11.5</v>
      </c>
      <c r="I4066" s="218"/>
      <c r="J4066" s="213"/>
      <c r="K4066" s="213"/>
      <c r="L4066" s="219"/>
      <c r="M4066" s="220"/>
      <c r="N4066" s="221"/>
      <c r="O4066" s="221"/>
      <c r="P4066" s="221"/>
      <c r="Q4066" s="221"/>
      <c r="R4066" s="221"/>
      <c r="S4066" s="221"/>
      <c r="T4066" s="222"/>
      <c r="AT4066" s="223" t="s">
        <v>555</v>
      </c>
      <c r="AU4066" s="223" t="s">
        <v>87</v>
      </c>
      <c r="AV4066" s="13" t="s">
        <v>87</v>
      </c>
      <c r="AW4066" s="13" t="s">
        <v>32</v>
      </c>
      <c r="AX4066" s="13" t="s">
        <v>77</v>
      </c>
      <c r="AY4066" s="223" t="s">
        <v>209</v>
      </c>
    </row>
    <row r="4067" spans="1:65" s="13" customFormat="1">
      <c r="B4067" s="212"/>
      <c r="C4067" s="213"/>
      <c r="D4067" s="214" t="s">
        <v>555</v>
      </c>
      <c r="E4067" s="215" t="s">
        <v>1</v>
      </c>
      <c r="F4067" s="216" t="s">
        <v>4197</v>
      </c>
      <c r="G4067" s="213"/>
      <c r="H4067" s="217">
        <v>73.8</v>
      </c>
      <c r="I4067" s="218"/>
      <c r="J4067" s="213"/>
      <c r="K4067" s="213"/>
      <c r="L4067" s="219"/>
      <c r="M4067" s="220"/>
      <c r="N4067" s="221"/>
      <c r="O4067" s="221"/>
      <c r="P4067" s="221"/>
      <c r="Q4067" s="221"/>
      <c r="R4067" s="221"/>
      <c r="S4067" s="221"/>
      <c r="T4067" s="222"/>
      <c r="AT4067" s="223" t="s">
        <v>555</v>
      </c>
      <c r="AU4067" s="223" t="s">
        <v>87</v>
      </c>
      <c r="AV4067" s="13" t="s">
        <v>87</v>
      </c>
      <c r="AW4067" s="13" t="s">
        <v>32</v>
      </c>
      <c r="AX4067" s="13" t="s">
        <v>77</v>
      </c>
      <c r="AY4067" s="223" t="s">
        <v>209</v>
      </c>
    </row>
    <row r="4068" spans="1:65" s="13" customFormat="1">
      <c r="B4068" s="212"/>
      <c r="C4068" s="213"/>
      <c r="D4068" s="214" t="s">
        <v>555</v>
      </c>
      <c r="E4068" s="215" t="s">
        <v>1</v>
      </c>
      <c r="F4068" s="216" t="s">
        <v>4198</v>
      </c>
      <c r="G4068" s="213"/>
      <c r="H4068" s="217">
        <v>73.8</v>
      </c>
      <c r="I4068" s="218"/>
      <c r="J4068" s="213"/>
      <c r="K4068" s="213"/>
      <c r="L4068" s="219"/>
      <c r="M4068" s="220"/>
      <c r="N4068" s="221"/>
      <c r="O4068" s="221"/>
      <c r="P4068" s="221"/>
      <c r="Q4068" s="221"/>
      <c r="R4068" s="221"/>
      <c r="S4068" s="221"/>
      <c r="T4068" s="222"/>
      <c r="AT4068" s="223" t="s">
        <v>555</v>
      </c>
      <c r="AU4068" s="223" t="s">
        <v>87</v>
      </c>
      <c r="AV4068" s="13" t="s">
        <v>87</v>
      </c>
      <c r="AW4068" s="13" t="s">
        <v>32</v>
      </c>
      <c r="AX4068" s="13" t="s">
        <v>77</v>
      </c>
      <c r="AY4068" s="223" t="s">
        <v>209</v>
      </c>
    </row>
    <row r="4069" spans="1:65" s="13" customFormat="1">
      <c r="B4069" s="212"/>
      <c r="C4069" s="213"/>
      <c r="D4069" s="214" t="s">
        <v>555</v>
      </c>
      <c r="E4069" s="215" t="s">
        <v>1</v>
      </c>
      <c r="F4069" s="216" t="s">
        <v>4199</v>
      </c>
      <c r="G4069" s="213"/>
      <c r="H4069" s="217">
        <v>33.6</v>
      </c>
      <c r="I4069" s="218"/>
      <c r="J4069" s="213"/>
      <c r="K4069" s="213"/>
      <c r="L4069" s="219"/>
      <c r="M4069" s="220"/>
      <c r="N4069" s="221"/>
      <c r="O4069" s="221"/>
      <c r="P4069" s="221"/>
      <c r="Q4069" s="221"/>
      <c r="R4069" s="221"/>
      <c r="S4069" s="221"/>
      <c r="T4069" s="222"/>
      <c r="AT4069" s="223" t="s">
        <v>555</v>
      </c>
      <c r="AU4069" s="223" t="s">
        <v>87</v>
      </c>
      <c r="AV4069" s="13" t="s">
        <v>87</v>
      </c>
      <c r="AW4069" s="13" t="s">
        <v>32</v>
      </c>
      <c r="AX4069" s="13" t="s">
        <v>77</v>
      </c>
      <c r="AY4069" s="223" t="s">
        <v>209</v>
      </c>
    </row>
    <row r="4070" spans="1:65" s="13" customFormat="1">
      <c r="B4070" s="212"/>
      <c r="C4070" s="213"/>
      <c r="D4070" s="214" t="s">
        <v>555</v>
      </c>
      <c r="E4070" s="215" t="s">
        <v>1</v>
      </c>
      <c r="F4070" s="216" t="s">
        <v>4200</v>
      </c>
      <c r="G4070" s="213"/>
      <c r="H4070" s="217">
        <v>33.6</v>
      </c>
      <c r="I4070" s="218"/>
      <c r="J4070" s="213"/>
      <c r="K4070" s="213"/>
      <c r="L4070" s="219"/>
      <c r="M4070" s="220"/>
      <c r="N4070" s="221"/>
      <c r="O4070" s="221"/>
      <c r="P4070" s="221"/>
      <c r="Q4070" s="221"/>
      <c r="R4070" s="221"/>
      <c r="S4070" s="221"/>
      <c r="T4070" s="222"/>
      <c r="AT4070" s="223" t="s">
        <v>555</v>
      </c>
      <c r="AU4070" s="223" t="s">
        <v>87</v>
      </c>
      <c r="AV4070" s="13" t="s">
        <v>87</v>
      </c>
      <c r="AW4070" s="13" t="s">
        <v>32</v>
      </c>
      <c r="AX4070" s="13" t="s">
        <v>77</v>
      </c>
      <c r="AY4070" s="223" t="s">
        <v>209</v>
      </c>
    </row>
    <row r="4071" spans="1:65" s="16" customFormat="1">
      <c r="B4071" s="260"/>
      <c r="C4071" s="261"/>
      <c r="D4071" s="214" t="s">
        <v>555</v>
      </c>
      <c r="E4071" s="262" t="s">
        <v>1</v>
      </c>
      <c r="F4071" s="263" t="s">
        <v>942</v>
      </c>
      <c r="G4071" s="261"/>
      <c r="H4071" s="264">
        <v>416.83000000000004</v>
      </c>
      <c r="I4071" s="265"/>
      <c r="J4071" s="261"/>
      <c r="K4071" s="261"/>
      <c r="L4071" s="266"/>
      <c r="M4071" s="267"/>
      <c r="N4071" s="268"/>
      <c r="O4071" s="268"/>
      <c r="P4071" s="268"/>
      <c r="Q4071" s="268"/>
      <c r="R4071" s="268"/>
      <c r="S4071" s="268"/>
      <c r="T4071" s="269"/>
      <c r="AT4071" s="270" t="s">
        <v>555</v>
      </c>
      <c r="AU4071" s="270" t="s">
        <v>87</v>
      </c>
      <c r="AV4071" s="16" t="s">
        <v>226</v>
      </c>
      <c r="AW4071" s="16" t="s">
        <v>32</v>
      </c>
      <c r="AX4071" s="16" t="s">
        <v>85</v>
      </c>
      <c r="AY4071" s="270" t="s">
        <v>209</v>
      </c>
    </row>
    <row r="4072" spans="1:65" s="2" customFormat="1" ht="16.5" customHeight="1">
      <c r="A4072" s="35"/>
      <c r="B4072" s="36"/>
      <c r="C4072" s="224" t="s">
        <v>4201</v>
      </c>
      <c r="D4072" s="224" t="s">
        <v>576</v>
      </c>
      <c r="E4072" s="225" t="s">
        <v>4202</v>
      </c>
      <c r="F4072" s="226" t="s">
        <v>4203</v>
      </c>
      <c r="G4072" s="227" t="s">
        <v>217</v>
      </c>
      <c r="H4072" s="228">
        <v>458.51299999999998</v>
      </c>
      <c r="I4072" s="229"/>
      <c r="J4072" s="230">
        <f>ROUND(I4072*H4072,2)</f>
        <v>0</v>
      </c>
      <c r="K4072" s="231"/>
      <c r="L4072" s="232"/>
      <c r="M4072" s="233" t="s">
        <v>1</v>
      </c>
      <c r="N4072" s="234" t="s">
        <v>42</v>
      </c>
      <c r="O4072" s="72"/>
      <c r="P4072" s="203">
        <f>O4072*H4072</f>
        <v>0</v>
      </c>
      <c r="Q4072" s="203">
        <v>1.29E-2</v>
      </c>
      <c r="R4072" s="203">
        <f>Q4072*H4072</f>
        <v>5.9148176999999995</v>
      </c>
      <c r="S4072" s="203">
        <v>0</v>
      </c>
      <c r="T4072" s="204">
        <f>S4072*H4072</f>
        <v>0</v>
      </c>
      <c r="U4072" s="35"/>
      <c r="V4072" s="35"/>
      <c r="W4072" s="35"/>
      <c r="X4072" s="35"/>
      <c r="Y4072" s="35"/>
      <c r="Z4072" s="35"/>
      <c r="AA4072" s="35"/>
      <c r="AB4072" s="35"/>
      <c r="AC4072" s="35"/>
      <c r="AD4072" s="35"/>
      <c r="AE4072" s="35"/>
      <c r="AR4072" s="205" t="s">
        <v>341</v>
      </c>
      <c r="AT4072" s="205" t="s">
        <v>576</v>
      </c>
      <c r="AU4072" s="205" t="s">
        <v>87</v>
      </c>
      <c r="AY4072" s="18" t="s">
        <v>209</v>
      </c>
      <c r="BE4072" s="206">
        <f>IF(N4072="základní",J4072,0)</f>
        <v>0</v>
      </c>
      <c r="BF4072" s="206">
        <f>IF(N4072="snížená",J4072,0)</f>
        <v>0</v>
      </c>
      <c r="BG4072" s="206">
        <f>IF(N4072="zákl. přenesená",J4072,0)</f>
        <v>0</v>
      </c>
      <c r="BH4072" s="206">
        <f>IF(N4072="sníž. přenesená",J4072,0)</f>
        <v>0</v>
      </c>
      <c r="BI4072" s="206">
        <f>IF(N4072="nulová",J4072,0)</f>
        <v>0</v>
      </c>
      <c r="BJ4072" s="18" t="s">
        <v>85</v>
      </c>
      <c r="BK4072" s="206">
        <f>ROUND(I4072*H4072,2)</f>
        <v>0</v>
      </c>
      <c r="BL4072" s="18" t="s">
        <v>276</v>
      </c>
      <c r="BM4072" s="205" t="s">
        <v>4204</v>
      </c>
    </row>
    <row r="4073" spans="1:65" s="2" customFormat="1" ht="19.5">
      <c r="A4073" s="35"/>
      <c r="B4073" s="36"/>
      <c r="C4073" s="37"/>
      <c r="D4073" s="214" t="s">
        <v>807</v>
      </c>
      <c r="E4073" s="37"/>
      <c r="F4073" s="256" t="s">
        <v>4205</v>
      </c>
      <c r="G4073" s="37"/>
      <c r="H4073" s="37"/>
      <c r="I4073" s="257"/>
      <c r="J4073" s="37"/>
      <c r="K4073" s="37"/>
      <c r="L4073" s="40"/>
      <c r="M4073" s="258"/>
      <c r="N4073" s="259"/>
      <c r="O4073" s="72"/>
      <c r="P4073" s="72"/>
      <c r="Q4073" s="72"/>
      <c r="R4073" s="72"/>
      <c r="S4073" s="72"/>
      <c r="T4073" s="73"/>
      <c r="U4073" s="35"/>
      <c r="V4073" s="35"/>
      <c r="W4073" s="35"/>
      <c r="X4073" s="35"/>
      <c r="Y4073" s="35"/>
      <c r="Z4073" s="35"/>
      <c r="AA4073" s="35"/>
      <c r="AB4073" s="35"/>
      <c r="AC4073" s="35"/>
      <c r="AD4073" s="35"/>
      <c r="AE4073" s="35"/>
      <c r="AT4073" s="18" t="s">
        <v>807</v>
      </c>
      <c r="AU4073" s="18" t="s">
        <v>87</v>
      </c>
    </row>
    <row r="4074" spans="1:65" s="13" customFormat="1">
      <c r="B4074" s="212"/>
      <c r="C4074" s="213"/>
      <c r="D4074" s="214" t="s">
        <v>555</v>
      </c>
      <c r="E4074" s="215" t="s">
        <v>1</v>
      </c>
      <c r="F4074" s="216" t="s">
        <v>4206</v>
      </c>
      <c r="G4074" s="213"/>
      <c r="H4074" s="217">
        <v>458.51299999999998</v>
      </c>
      <c r="I4074" s="218"/>
      <c r="J4074" s="213"/>
      <c r="K4074" s="213"/>
      <c r="L4074" s="219"/>
      <c r="M4074" s="220"/>
      <c r="N4074" s="221"/>
      <c r="O4074" s="221"/>
      <c r="P4074" s="221"/>
      <c r="Q4074" s="221"/>
      <c r="R4074" s="221"/>
      <c r="S4074" s="221"/>
      <c r="T4074" s="222"/>
      <c r="AT4074" s="223" t="s">
        <v>555</v>
      </c>
      <c r="AU4074" s="223" t="s">
        <v>87</v>
      </c>
      <c r="AV4074" s="13" t="s">
        <v>87</v>
      </c>
      <c r="AW4074" s="13" t="s">
        <v>32</v>
      </c>
      <c r="AX4074" s="13" t="s">
        <v>85</v>
      </c>
      <c r="AY4074" s="223" t="s">
        <v>209</v>
      </c>
    </row>
    <row r="4075" spans="1:65" s="2" customFormat="1" ht="33" customHeight="1">
      <c r="A4075" s="35"/>
      <c r="B4075" s="36"/>
      <c r="C4075" s="193" t="s">
        <v>4207</v>
      </c>
      <c r="D4075" s="193" t="s">
        <v>214</v>
      </c>
      <c r="E4075" s="194" t="s">
        <v>4208</v>
      </c>
      <c r="F4075" s="195" t="s">
        <v>4209</v>
      </c>
      <c r="G4075" s="196" t="s">
        <v>217</v>
      </c>
      <c r="H4075" s="197">
        <v>3508.34</v>
      </c>
      <c r="I4075" s="198"/>
      <c r="J4075" s="199">
        <f>ROUND(I4075*H4075,2)</f>
        <v>0</v>
      </c>
      <c r="K4075" s="200"/>
      <c r="L4075" s="40"/>
      <c r="M4075" s="201" t="s">
        <v>1</v>
      </c>
      <c r="N4075" s="202" t="s">
        <v>42</v>
      </c>
      <c r="O4075" s="72"/>
      <c r="P4075" s="203">
        <f>O4075*H4075</f>
        <v>0</v>
      </c>
      <c r="Q4075" s="203">
        <v>5.1999999999999998E-3</v>
      </c>
      <c r="R4075" s="203">
        <f>Q4075*H4075</f>
        <v>18.243368</v>
      </c>
      <c r="S4075" s="203">
        <v>0</v>
      </c>
      <c r="T4075" s="204">
        <f>S4075*H4075</f>
        <v>0</v>
      </c>
      <c r="U4075" s="35"/>
      <c r="V4075" s="35"/>
      <c r="W4075" s="35"/>
      <c r="X4075" s="35"/>
      <c r="Y4075" s="35"/>
      <c r="Z4075" s="35"/>
      <c r="AA4075" s="35"/>
      <c r="AB4075" s="35"/>
      <c r="AC4075" s="35"/>
      <c r="AD4075" s="35"/>
      <c r="AE4075" s="35"/>
      <c r="AR4075" s="205" t="s">
        <v>276</v>
      </c>
      <c r="AT4075" s="205" t="s">
        <v>214</v>
      </c>
      <c r="AU4075" s="205" t="s">
        <v>87</v>
      </c>
      <c r="AY4075" s="18" t="s">
        <v>209</v>
      </c>
      <c r="BE4075" s="206">
        <f>IF(N4075="základní",J4075,0)</f>
        <v>0</v>
      </c>
      <c r="BF4075" s="206">
        <f>IF(N4075="snížená",J4075,0)</f>
        <v>0</v>
      </c>
      <c r="BG4075" s="206">
        <f>IF(N4075="zákl. přenesená",J4075,0)</f>
        <v>0</v>
      </c>
      <c r="BH4075" s="206">
        <f>IF(N4075="sníž. přenesená",J4075,0)</f>
        <v>0</v>
      </c>
      <c r="BI4075" s="206">
        <f>IF(N4075="nulová",J4075,0)</f>
        <v>0</v>
      </c>
      <c r="BJ4075" s="18" t="s">
        <v>85</v>
      </c>
      <c r="BK4075" s="206">
        <f>ROUND(I4075*H4075,2)</f>
        <v>0</v>
      </c>
      <c r="BL4075" s="18" t="s">
        <v>276</v>
      </c>
      <c r="BM4075" s="205" t="s">
        <v>4210</v>
      </c>
    </row>
    <row r="4076" spans="1:65" s="15" customFormat="1">
      <c r="B4076" s="246"/>
      <c r="C4076" s="247"/>
      <c r="D4076" s="214" t="s">
        <v>555</v>
      </c>
      <c r="E4076" s="248" t="s">
        <v>1</v>
      </c>
      <c r="F4076" s="249" t="s">
        <v>1388</v>
      </c>
      <c r="G4076" s="247"/>
      <c r="H4076" s="248" t="s">
        <v>1</v>
      </c>
      <c r="I4076" s="250"/>
      <c r="J4076" s="247"/>
      <c r="K4076" s="247"/>
      <c r="L4076" s="251"/>
      <c r="M4076" s="252"/>
      <c r="N4076" s="253"/>
      <c r="O4076" s="253"/>
      <c r="P4076" s="253"/>
      <c r="Q4076" s="253"/>
      <c r="R4076" s="253"/>
      <c r="S4076" s="253"/>
      <c r="T4076" s="254"/>
      <c r="AT4076" s="255" t="s">
        <v>555</v>
      </c>
      <c r="AU4076" s="255" t="s">
        <v>87</v>
      </c>
      <c r="AV4076" s="15" t="s">
        <v>85</v>
      </c>
      <c r="AW4076" s="15" t="s">
        <v>32</v>
      </c>
      <c r="AX4076" s="15" t="s">
        <v>77</v>
      </c>
      <c r="AY4076" s="255" t="s">
        <v>209</v>
      </c>
    </row>
    <row r="4077" spans="1:65" s="13" customFormat="1">
      <c r="B4077" s="212"/>
      <c r="C4077" s="213"/>
      <c r="D4077" s="214" t="s">
        <v>555</v>
      </c>
      <c r="E4077" s="215" t="s">
        <v>1</v>
      </c>
      <c r="F4077" s="216" t="s">
        <v>4211</v>
      </c>
      <c r="G4077" s="213"/>
      <c r="H4077" s="217">
        <v>12.6</v>
      </c>
      <c r="I4077" s="218"/>
      <c r="J4077" s="213"/>
      <c r="K4077" s="213"/>
      <c r="L4077" s="219"/>
      <c r="M4077" s="220"/>
      <c r="N4077" s="221"/>
      <c r="O4077" s="221"/>
      <c r="P4077" s="221"/>
      <c r="Q4077" s="221"/>
      <c r="R4077" s="221"/>
      <c r="S4077" s="221"/>
      <c r="T4077" s="222"/>
      <c r="AT4077" s="223" t="s">
        <v>555</v>
      </c>
      <c r="AU4077" s="223" t="s">
        <v>87</v>
      </c>
      <c r="AV4077" s="13" t="s">
        <v>87</v>
      </c>
      <c r="AW4077" s="13" t="s">
        <v>32</v>
      </c>
      <c r="AX4077" s="13" t="s">
        <v>77</v>
      </c>
      <c r="AY4077" s="223" t="s">
        <v>209</v>
      </c>
    </row>
    <row r="4078" spans="1:65" s="13" customFormat="1">
      <c r="B4078" s="212"/>
      <c r="C4078" s="213"/>
      <c r="D4078" s="214" t="s">
        <v>555</v>
      </c>
      <c r="E4078" s="215" t="s">
        <v>1</v>
      </c>
      <c r="F4078" s="216" t="s">
        <v>4212</v>
      </c>
      <c r="G4078" s="213"/>
      <c r="H4078" s="217">
        <v>12.2</v>
      </c>
      <c r="I4078" s="218"/>
      <c r="J4078" s="213"/>
      <c r="K4078" s="213"/>
      <c r="L4078" s="219"/>
      <c r="M4078" s="220"/>
      <c r="N4078" s="221"/>
      <c r="O4078" s="221"/>
      <c r="P4078" s="221"/>
      <c r="Q4078" s="221"/>
      <c r="R4078" s="221"/>
      <c r="S4078" s="221"/>
      <c r="T4078" s="222"/>
      <c r="AT4078" s="223" t="s">
        <v>555</v>
      </c>
      <c r="AU4078" s="223" t="s">
        <v>87</v>
      </c>
      <c r="AV4078" s="13" t="s">
        <v>87</v>
      </c>
      <c r="AW4078" s="13" t="s">
        <v>32</v>
      </c>
      <c r="AX4078" s="13" t="s">
        <v>77</v>
      </c>
      <c r="AY4078" s="223" t="s">
        <v>209</v>
      </c>
    </row>
    <row r="4079" spans="1:65" s="13" customFormat="1">
      <c r="B4079" s="212"/>
      <c r="C4079" s="213"/>
      <c r="D4079" s="214" t="s">
        <v>555</v>
      </c>
      <c r="E4079" s="215" t="s">
        <v>1</v>
      </c>
      <c r="F4079" s="216" t="s">
        <v>4213</v>
      </c>
      <c r="G4079" s="213"/>
      <c r="H4079" s="217">
        <v>24.8</v>
      </c>
      <c r="I4079" s="218"/>
      <c r="J4079" s="213"/>
      <c r="K4079" s="213"/>
      <c r="L4079" s="219"/>
      <c r="M4079" s="220"/>
      <c r="N4079" s="221"/>
      <c r="O4079" s="221"/>
      <c r="P4079" s="221"/>
      <c r="Q4079" s="221"/>
      <c r="R4079" s="221"/>
      <c r="S4079" s="221"/>
      <c r="T4079" s="222"/>
      <c r="AT4079" s="223" t="s">
        <v>555</v>
      </c>
      <c r="AU4079" s="223" t="s">
        <v>87</v>
      </c>
      <c r="AV4079" s="13" t="s">
        <v>87</v>
      </c>
      <c r="AW4079" s="13" t="s">
        <v>32</v>
      </c>
      <c r="AX4079" s="13" t="s">
        <v>77</v>
      </c>
      <c r="AY4079" s="223" t="s">
        <v>209</v>
      </c>
    </row>
    <row r="4080" spans="1:65" s="13" customFormat="1">
      <c r="B4080" s="212"/>
      <c r="C4080" s="213"/>
      <c r="D4080" s="214" t="s">
        <v>555</v>
      </c>
      <c r="E4080" s="215" t="s">
        <v>1</v>
      </c>
      <c r="F4080" s="216" t="s">
        <v>4214</v>
      </c>
      <c r="G4080" s="213"/>
      <c r="H4080" s="217">
        <v>12</v>
      </c>
      <c r="I4080" s="218"/>
      <c r="J4080" s="213"/>
      <c r="K4080" s="213"/>
      <c r="L4080" s="219"/>
      <c r="M4080" s="220"/>
      <c r="N4080" s="221"/>
      <c r="O4080" s="221"/>
      <c r="P4080" s="221"/>
      <c r="Q4080" s="221"/>
      <c r="R4080" s="221"/>
      <c r="S4080" s="221"/>
      <c r="T4080" s="222"/>
      <c r="AT4080" s="223" t="s">
        <v>555</v>
      </c>
      <c r="AU4080" s="223" t="s">
        <v>87</v>
      </c>
      <c r="AV4080" s="13" t="s">
        <v>87</v>
      </c>
      <c r="AW4080" s="13" t="s">
        <v>32</v>
      </c>
      <c r="AX4080" s="13" t="s">
        <v>77</v>
      </c>
      <c r="AY4080" s="223" t="s">
        <v>209</v>
      </c>
    </row>
    <row r="4081" spans="2:51" s="13" customFormat="1">
      <c r="B4081" s="212"/>
      <c r="C4081" s="213"/>
      <c r="D4081" s="214" t="s">
        <v>555</v>
      </c>
      <c r="E4081" s="215" t="s">
        <v>1</v>
      </c>
      <c r="F4081" s="216" t="s">
        <v>4215</v>
      </c>
      <c r="G4081" s="213"/>
      <c r="H4081" s="217">
        <v>7.8</v>
      </c>
      <c r="I4081" s="218"/>
      <c r="J4081" s="213"/>
      <c r="K4081" s="213"/>
      <c r="L4081" s="219"/>
      <c r="M4081" s="220"/>
      <c r="N4081" s="221"/>
      <c r="O4081" s="221"/>
      <c r="P4081" s="221"/>
      <c r="Q4081" s="221"/>
      <c r="R4081" s="221"/>
      <c r="S4081" s="221"/>
      <c r="T4081" s="222"/>
      <c r="AT4081" s="223" t="s">
        <v>555</v>
      </c>
      <c r="AU4081" s="223" t="s">
        <v>87</v>
      </c>
      <c r="AV4081" s="13" t="s">
        <v>87</v>
      </c>
      <c r="AW4081" s="13" t="s">
        <v>32</v>
      </c>
      <c r="AX4081" s="13" t="s">
        <v>77</v>
      </c>
      <c r="AY4081" s="223" t="s">
        <v>209</v>
      </c>
    </row>
    <row r="4082" spans="2:51" s="13" customFormat="1">
      <c r="B4082" s="212"/>
      <c r="C4082" s="213"/>
      <c r="D4082" s="214" t="s">
        <v>555</v>
      </c>
      <c r="E4082" s="215" t="s">
        <v>1</v>
      </c>
      <c r="F4082" s="216" t="s">
        <v>4216</v>
      </c>
      <c r="G4082" s="213"/>
      <c r="H4082" s="217">
        <v>73.2</v>
      </c>
      <c r="I4082" s="218"/>
      <c r="J4082" s="213"/>
      <c r="K4082" s="213"/>
      <c r="L4082" s="219"/>
      <c r="M4082" s="220"/>
      <c r="N4082" s="221"/>
      <c r="O4082" s="221"/>
      <c r="P4082" s="221"/>
      <c r="Q4082" s="221"/>
      <c r="R4082" s="221"/>
      <c r="S4082" s="221"/>
      <c r="T4082" s="222"/>
      <c r="AT4082" s="223" t="s">
        <v>555</v>
      </c>
      <c r="AU4082" s="223" t="s">
        <v>87</v>
      </c>
      <c r="AV4082" s="13" t="s">
        <v>87</v>
      </c>
      <c r="AW4082" s="13" t="s">
        <v>32</v>
      </c>
      <c r="AX4082" s="13" t="s">
        <v>77</v>
      </c>
      <c r="AY4082" s="223" t="s">
        <v>209</v>
      </c>
    </row>
    <row r="4083" spans="2:51" s="13" customFormat="1">
      <c r="B4083" s="212"/>
      <c r="C4083" s="213"/>
      <c r="D4083" s="214" t="s">
        <v>555</v>
      </c>
      <c r="E4083" s="215" t="s">
        <v>1</v>
      </c>
      <c r="F4083" s="216" t="s">
        <v>4217</v>
      </c>
      <c r="G4083" s="213"/>
      <c r="H4083" s="217">
        <v>13.6</v>
      </c>
      <c r="I4083" s="218"/>
      <c r="J4083" s="213"/>
      <c r="K4083" s="213"/>
      <c r="L4083" s="219"/>
      <c r="M4083" s="220"/>
      <c r="N4083" s="221"/>
      <c r="O4083" s="221"/>
      <c r="P4083" s="221"/>
      <c r="Q4083" s="221"/>
      <c r="R4083" s="221"/>
      <c r="S4083" s="221"/>
      <c r="T4083" s="222"/>
      <c r="AT4083" s="223" t="s">
        <v>555</v>
      </c>
      <c r="AU4083" s="223" t="s">
        <v>87</v>
      </c>
      <c r="AV4083" s="13" t="s">
        <v>87</v>
      </c>
      <c r="AW4083" s="13" t="s">
        <v>32</v>
      </c>
      <c r="AX4083" s="13" t="s">
        <v>77</v>
      </c>
      <c r="AY4083" s="223" t="s">
        <v>209</v>
      </c>
    </row>
    <row r="4084" spans="2:51" s="13" customFormat="1">
      <c r="B4084" s="212"/>
      <c r="C4084" s="213"/>
      <c r="D4084" s="214" t="s">
        <v>555</v>
      </c>
      <c r="E4084" s="215" t="s">
        <v>1</v>
      </c>
      <c r="F4084" s="216" t="s">
        <v>4218</v>
      </c>
      <c r="G4084" s="213"/>
      <c r="H4084" s="217">
        <v>12.2</v>
      </c>
      <c r="I4084" s="218"/>
      <c r="J4084" s="213"/>
      <c r="K4084" s="213"/>
      <c r="L4084" s="219"/>
      <c r="M4084" s="220"/>
      <c r="N4084" s="221"/>
      <c r="O4084" s="221"/>
      <c r="P4084" s="221"/>
      <c r="Q4084" s="221"/>
      <c r="R4084" s="221"/>
      <c r="S4084" s="221"/>
      <c r="T4084" s="222"/>
      <c r="AT4084" s="223" t="s">
        <v>555</v>
      </c>
      <c r="AU4084" s="223" t="s">
        <v>87</v>
      </c>
      <c r="AV4084" s="13" t="s">
        <v>87</v>
      </c>
      <c r="AW4084" s="13" t="s">
        <v>32</v>
      </c>
      <c r="AX4084" s="13" t="s">
        <v>77</v>
      </c>
      <c r="AY4084" s="223" t="s">
        <v>209</v>
      </c>
    </row>
    <row r="4085" spans="2:51" s="13" customFormat="1">
      <c r="B4085" s="212"/>
      <c r="C4085" s="213"/>
      <c r="D4085" s="214" t="s">
        <v>555</v>
      </c>
      <c r="E4085" s="215" t="s">
        <v>1</v>
      </c>
      <c r="F4085" s="216" t="s">
        <v>4219</v>
      </c>
      <c r="G4085" s="213"/>
      <c r="H4085" s="217">
        <v>7.6</v>
      </c>
      <c r="I4085" s="218"/>
      <c r="J4085" s="213"/>
      <c r="K4085" s="213"/>
      <c r="L4085" s="219"/>
      <c r="M4085" s="220"/>
      <c r="N4085" s="221"/>
      <c r="O4085" s="221"/>
      <c r="P4085" s="221"/>
      <c r="Q4085" s="221"/>
      <c r="R4085" s="221"/>
      <c r="S4085" s="221"/>
      <c r="T4085" s="222"/>
      <c r="AT4085" s="223" t="s">
        <v>555</v>
      </c>
      <c r="AU4085" s="223" t="s">
        <v>87</v>
      </c>
      <c r="AV4085" s="13" t="s">
        <v>87</v>
      </c>
      <c r="AW4085" s="13" t="s">
        <v>32</v>
      </c>
      <c r="AX4085" s="13" t="s">
        <v>77</v>
      </c>
      <c r="AY4085" s="223" t="s">
        <v>209</v>
      </c>
    </row>
    <row r="4086" spans="2:51" s="13" customFormat="1">
      <c r="B4086" s="212"/>
      <c r="C4086" s="213"/>
      <c r="D4086" s="214" t="s">
        <v>555</v>
      </c>
      <c r="E4086" s="215" t="s">
        <v>1</v>
      </c>
      <c r="F4086" s="216" t="s">
        <v>4220</v>
      </c>
      <c r="G4086" s="213"/>
      <c r="H4086" s="217">
        <v>7.8</v>
      </c>
      <c r="I4086" s="218"/>
      <c r="J4086" s="213"/>
      <c r="K4086" s="213"/>
      <c r="L4086" s="219"/>
      <c r="M4086" s="220"/>
      <c r="N4086" s="221"/>
      <c r="O4086" s="221"/>
      <c r="P4086" s="221"/>
      <c r="Q4086" s="221"/>
      <c r="R4086" s="221"/>
      <c r="S4086" s="221"/>
      <c r="T4086" s="222"/>
      <c r="AT4086" s="223" t="s">
        <v>555</v>
      </c>
      <c r="AU4086" s="223" t="s">
        <v>87</v>
      </c>
      <c r="AV4086" s="13" t="s">
        <v>87</v>
      </c>
      <c r="AW4086" s="13" t="s">
        <v>32</v>
      </c>
      <c r="AX4086" s="13" t="s">
        <v>77</v>
      </c>
      <c r="AY4086" s="223" t="s">
        <v>209</v>
      </c>
    </row>
    <row r="4087" spans="2:51" s="13" customFormat="1">
      <c r="B4087" s="212"/>
      <c r="C4087" s="213"/>
      <c r="D4087" s="214" t="s">
        <v>555</v>
      </c>
      <c r="E4087" s="215" t="s">
        <v>1</v>
      </c>
      <c r="F4087" s="216" t="s">
        <v>4221</v>
      </c>
      <c r="G4087" s="213"/>
      <c r="H4087" s="217">
        <v>19.399999999999999</v>
      </c>
      <c r="I4087" s="218"/>
      <c r="J4087" s="213"/>
      <c r="K4087" s="213"/>
      <c r="L4087" s="219"/>
      <c r="M4087" s="220"/>
      <c r="N4087" s="221"/>
      <c r="O4087" s="221"/>
      <c r="P4087" s="221"/>
      <c r="Q4087" s="221"/>
      <c r="R4087" s="221"/>
      <c r="S4087" s="221"/>
      <c r="T4087" s="222"/>
      <c r="AT4087" s="223" t="s">
        <v>555</v>
      </c>
      <c r="AU4087" s="223" t="s">
        <v>87</v>
      </c>
      <c r="AV4087" s="13" t="s">
        <v>87</v>
      </c>
      <c r="AW4087" s="13" t="s">
        <v>32</v>
      </c>
      <c r="AX4087" s="13" t="s">
        <v>77</v>
      </c>
      <c r="AY4087" s="223" t="s">
        <v>209</v>
      </c>
    </row>
    <row r="4088" spans="2:51" s="13" customFormat="1">
      <c r="B4088" s="212"/>
      <c r="C4088" s="213"/>
      <c r="D4088" s="214" t="s">
        <v>555</v>
      </c>
      <c r="E4088" s="215" t="s">
        <v>1</v>
      </c>
      <c r="F4088" s="216" t="s">
        <v>4222</v>
      </c>
      <c r="G4088" s="213"/>
      <c r="H4088" s="217">
        <v>8.1999999999999993</v>
      </c>
      <c r="I4088" s="218"/>
      <c r="J4088" s="213"/>
      <c r="K4088" s="213"/>
      <c r="L4088" s="219"/>
      <c r="M4088" s="220"/>
      <c r="N4088" s="221"/>
      <c r="O4088" s="221"/>
      <c r="P4088" s="221"/>
      <c r="Q4088" s="221"/>
      <c r="R4088" s="221"/>
      <c r="S4088" s="221"/>
      <c r="T4088" s="222"/>
      <c r="AT4088" s="223" t="s">
        <v>555</v>
      </c>
      <c r="AU4088" s="223" t="s">
        <v>87</v>
      </c>
      <c r="AV4088" s="13" t="s">
        <v>87</v>
      </c>
      <c r="AW4088" s="13" t="s">
        <v>32</v>
      </c>
      <c r="AX4088" s="13" t="s">
        <v>77</v>
      </c>
      <c r="AY4088" s="223" t="s">
        <v>209</v>
      </c>
    </row>
    <row r="4089" spans="2:51" s="13" customFormat="1">
      <c r="B4089" s="212"/>
      <c r="C4089" s="213"/>
      <c r="D4089" s="214" t="s">
        <v>555</v>
      </c>
      <c r="E4089" s="215" t="s">
        <v>1</v>
      </c>
      <c r="F4089" s="216" t="s">
        <v>4223</v>
      </c>
      <c r="G4089" s="213"/>
      <c r="H4089" s="217">
        <v>22</v>
      </c>
      <c r="I4089" s="218"/>
      <c r="J4089" s="213"/>
      <c r="K4089" s="213"/>
      <c r="L4089" s="219"/>
      <c r="M4089" s="220"/>
      <c r="N4089" s="221"/>
      <c r="O4089" s="221"/>
      <c r="P4089" s="221"/>
      <c r="Q4089" s="221"/>
      <c r="R4089" s="221"/>
      <c r="S4089" s="221"/>
      <c r="T4089" s="222"/>
      <c r="AT4089" s="223" t="s">
        <v>555</v>
      </c>
      <c r="AU4089" s="223" t="s">
        <v>87</v>
      </c>
      <c r="AV4089" s="13" t="s">
        <v>87</v>
      </c>
      <c r="AW4089" s="13" t="s">
        <v>32</v>
      </c>
      <c r="AX4089" s="13" t="s">
        <v>77</v>
      </c>
      <c r="AY4089" s="223" t="s">
        <v>209</v>
      </c>
    </row>
    <row r="4090" spans="2:51" s="13" customFormat="1">
      <c r="B4090" s="212"/>
      <c r="C4090" s="213"/>
      <c r="D4090" s="214" t="s">
        <v>555</v>
      </c>
      <c r="E4090" s="215" t="s">
        <v>1</v>
      </c>
      <c r="F4090" s="216" t="s">
        <v>4224</v>
      </c>
      <c r="G4090" s="213"/>
      <c r="H4090" s="217">
        <v>15.8</v>
      </c>
      <c r="I4090" s="218"/>
      <c r="J4090" s="213"/>
      <c r="K4090" s="213"/>
      <c r="L4090" s="219"/>
      <c r="M4090" s="220"/>
      <c r="N4090" s="221"/>
      <c r="O4090" s="221"/>
      <c r="P4090" s="221"/>
      <c r="Q4090" s="221"/>
      <c r="R4090" s="221"/>
      <c r="S4090" s="221"/>
      <c r="T4090" s="222"/>
      <c r="AT4090" s="223" t="s">
        <v>555</v>
      </c>
      <c r="AU4090" s="223" t="s">
        <v>87</v>
      </c>
      <c r="AV4090" s="13" t="s">
        <v>87</v>
      </c>
      <c r="AW4090" s="13" t="s">
        <v>32</v>
      </c>
      <c r="AX4090" s="13" t="s">
        <v>77</v>
      </c>
      <c r="AY4090" s="223" t="s">
        <v>209</v>
      </c>
    </row>
    <row r="4091" spans="2:51" s="13" customFormat="1">
      <c r="B4091" s="212"/>
      <c r="C4091" s="213"/>
      <c r="D4091" s="214" t="s">
        <v>555</v>
      </c>
      <c r="E4091" s="215" t="s">
        <v>1</v>
      </c>
      <c r="F4091" s="216" t="s">
        <v>4225</v>
      </c>
      <c r="G4091" s="213"/>
      <c r="H4091" s="217">
        <v>9.6</v>
      </c>
      <c r="I4091" s="218"/>
      <c r="J4091" s="213"/>
      <c r="K4091" s="213"/>
      <c r="L4091" s="219"/>
      <c r="M4091" s="220"/>
      <c r="N4091" s="221"/>
      <c r="O4091" s="221"/>
      <c r="P4091" s="221"/>
      <c r="Q4091" s="221"/>
      <c r="R4091" s="221"/>
      <c r="S4091" s="221"/>
      <c r="T4091" s="222"/>
      <c r="AT4091" s="223" t="s">
        <v>555</v>
      </c>
      <c r="AU4091" s="223" t="s">
        <v>87</v>
      </c>
      <c r="AV4091" s="13" t="s">
        <v>87</v>
      </c>
      <c r="AW4091" s="13" t="s">
        <v>32</v>
      </c>
      <c r="AX4091" s="13" t="s">
        <v>77</v>
      </c>
      <c r="AY4091" s="223" t="s">
        <v>209</v>
      </c>
    </row>
    <row r="4092" spans="2:51" s="13" customFormat="1">
      <c r="B4092" s="212"/>
      <c r="C4092" s="213"/>
      <c r="D4092" s="214" t="s">
        <v>555</v>
      </c>
      <c r="E4092" s="215" t="s">
        <v>1</v>
      </c>
      <c r="F4092" s="216" t="s">
        <v>4226</v>
      </c>
      <c r="G4092" s="213"/>
      <c r="H4092" s="217">
        <v>9</v>
      </c>
      <c r="I4092" s="218"/>
      <c r="J4092" s="213"/>
      <c r="K4092" s="213"/>
      <c r="L4092" s="219"/>
      <c r="M4092" s="220"/>
      <c r="N4092" s="221"/>
      <c r="O4092" s="221"/>
      <c r="P4092" s="221"/>
      <c r="Q4092" s="221"/>
      <c r="R4092" s="221"/>
      <c r="S4092" s="221"/>
      <c r="T4092" s="222"/>
      <c r="AT4092" s="223" t="s">
        <v>555</v>
      </c>
      <c r="AU4092" s="223" t="s">
        <v>87</v>
      </c>
      <c r="AV4092" s="13" t="s">
        <v>87</v>
      </c>
      <c r="AW4092" s="13" t="s">
        <v>32</v>
      </c>
      <c r="AX4092" s="13" t="s">
        <v>77</v>
      </c>
      <c r="AY4092" s="223" t="s">
        <v>209</v>
      </c>
    </row>
    <row r="4093" spans="2:51" s="13" customFormat="1">
      <c r="B4093" s="212"/>
      <c r="C4093" s="213"/>
      <c r="D4093" s="214" t="s">
        <v>555</v>
      </c>
      <c r="E4093" s="215" t="s">
        <v>1</v>
      </c>
      <c r="F4093" s="216" t="s">
        <v>4227</v>
      </c>
      <c r="G4093" s="213"/>
      <c r="H4093" s="217">
        <v>13.6</v>
      </c>
      <c r="I4093" s="218"/>
      <c r="J4093" s="213"/>
      <c r="K4093" s="213"/>
      <c r="L4093" s="219"/>
      <c r="M4093" s="220"/>
      <c r="N4093" s="221"/>
      <c r="O4093" s="221"/>
      <c r="P4093" s="221"/>
      <c r="Q4093" s="221"/>
      <c r="R4093" s="221"/>
      <c r="S4093" s="221"/>
      <c r="T4093" s="222"/>
      <c r="AT4093" s="223" t="s">
        <v>555</v>
      </c>
      <c r="AU4093" s="223" t="s">
        <v>87</v>
      </c>
      <c r="AV4093" s="13" t="s">
        <v>87</v>
      </c>
      <c r="AW4093" s="13" t="s">
        <v>32</v>
      </c>
      <c r="AX4093" s="13" t="s">
        <v>77</v>
      </c>
      <c r="AY4093" s="223" t="s">
        <v>209</v>
      </c>
    </row>
    <row r="4094" spans="2:51" s="13" customFormat="1">
      <c r="B4094" s="212"/>
      <c r="C4094" s="213"/>
      <c r="D4094" s="214" t="s">
        <v>555</v>
      </c>
      <c r="E4094" s="215" t="s">
        <v>1</v>
      </c>
      <c r="F4094" s="216" t="s">
        <v>4228</v>
      </c>
      <c r="G4094" s="213"/>
      <c r="H4094" s="217">
        <v>20.399999999999999</v>
      </c>
      <c r="I4094" s="218"/>
      <c r="J4094" s="213"/>
      <c r="K4094" s="213"/>
      <c r="L4094" s="219"/>
      <c r="M4094" s="220"/>
      <c r="N4094" s="221"/>
      <c r="O4094" s="221"/>
      <c r="P4094" s="221"/>
      <c r="Q4094" s="221"/>
      <c r="R4094" s="221"/>
      <c r="S4094" s="221"/>
      <c r="T4094" s="222"/>
      <c r="AT4094" s="223" t="s">
        <v>555</v>
      </c>
      <c r="AU4094" s="223" t="s">
        <v>87</v>
      </c>
      <c r="AV4094" s="13" t="s">
        <v>87</v>
      </c>
      <c r="AW4094" s="13" t="s">
        <v>32</v>
      </c>
      <c r="AX4094" s="13" t="s">
        <v>77</v>
      </c>
      <c r="AY4094" s="223" t="s">
        <v>209</v>
      </c>
    </row>
    <row r="4095" spans="2:51" s="13" customFormat="1">
      <c r="B4095" s="212"/>
      <c r="C4095" s="213"/>
      <c r="D4095" s="214" t="s">
        <v>555</v>
      </c>
      <c r="E4095" s="215" t="s">
        <v>1</v>
      </c>
      <c r="F4095" s="216" t="s">
        <v>4229</v>
      </c>
      <c r="G4095" s="213"/>
      <c r="H4095" s="217">
        <v>9</v>
      </c>
      <c r="I4095" s="218"/>
      <c r="J4095" s="213"/>
      <c r="K4095" s="213"/>
      <c r="L4095" s="219"/>
      <c r="M4095" s="220"/>
      <c r="N4095" s="221"/>
      <c r="O4095" s="221"/>
      <c r="P4095" s="221"/>
      <c r="Q4095" s="221"/>
      <c r="R4095" s="221"/>
      <c r="S4095" s="221"/>
      <c r="T4095" s="222"/>
      <c r="AT4095" s="223" t="s">
        <v>555</v>
      </c>
      <c r="AU4095" s="223" t="s">
        <v>87</v>
      </c>
      <c r="AV4095" s="13" t="s">
        <v>87</v>
      </c>
      <c r="AW4095" s="13" t="s">
        <v>32</v>
      </c>
      <c r="AX4095" s="13" t="s">
        <v>77</v>
      </c>
      <c r="AY4095" s="223" t="s">
        <v>209</v>
      </c>
    </row>
    <row r="4096" spans="2:51" s="13" customFormat="1">
      <c r="B4096" s="212"/>
      <c r="C4096" s="213"/>
      <c r="D4096" s="214" t="s">
        <v>555</v>
      </c>
      <c r="E4096" s="215" t="s">
        <v>1</v>
      </c>
      <c r="F4096" s="216" t="s">
        <v>4230</v>
      </c>
      <c r="G4096" s="213"/>
      <c r="H4096" s="217">
        <v>9</v>
      </c>
      <c r="I4096" s="218"/>
      <c r="J4096" s="213"/>
      <c r="K4096" s="213"/>
      <c r="L4096" s="219"/>
      <c r="M4096" s="220"/>
      <c r="N4096" s="221"/>
      <c r="O4096" s="221"/>
      <c r="P4096" s="221"/>
      <c r="Q4096" s="221"/>
      <c r="R4096" s="221"/>
      <c r="S4096" s="221"/>
      <c r="T4096" s="222"/>
      <c r="AT4096" s="223" t="s">
        <v>555</v>
      </c>
      <c r="AU4096" s="223" t="s">
        <v>87</v>
      </c>
      <c r="AV4096" s="13" t="s">
        <v>87</v>
      </c>
      <c r="AW4096" s="13" t="s">
        <v>32</v>
      </c>
      <c r="AX4096" s="13" t="s">
        <v>77</v>
      </c>
      <c r="AY4096" s="223" t="s">
        <v>209</v>
      </c>
    </row>
    <row r="4097" spans="2:51" s="13" customFormat="1">
      <c r="B4097" s="212"/>
      <c r="C4097" s="213"/>
      <c r="D4097" s="214" t="s">
        <v>555</v>
      </c>
      <c r="E4097" s="215" t="s">
        <v>1</v>
      </c>
      <c r="F4097" s="216" t="s">
        <v>4231</v>
      </c>
      <c r="G4097" s="213"/>
      <c r="H4097" s="217">
        <v>28.8</v>
      </c>
      <c r="I4097" s="218"/>
      <c r="J4097" s="213"/>
      <c r="K4097" s="213"/>
      <c r="L4097" s="219"/>
      <c r="M4097" s="220"/>
      <c r="N4097" s="221"/>
      <c r="O4097" s="221"/>
      <c r="P4097" s="221"/>
      <c r="Q4097" s="221"/>
      <c r="R4097" s="221"/>
      <c r="S4097" s="221"/>
      <c r="T4097" s="222"/>
      <c r="AT4097" s="223" t="s">
        <v>555</v>
      </c>
      <c r="AU4097" s="223" t="s">
        <v>87</v>
      </c>
      <c r="AV4097" s="13" t="s">
        <v>87</v>
      </c>
      <c r="AW4097" s="13" t="s">
        <v>32</v>
      </c>
      <c r="AX4097" s="13" t="s">
        <v>77</v>
      </c>
      <c r="AY4097" s="223" t="s">
        <v>209</v>
      </c>
    </row>
    <row r="4098" spans="2:51" s="13" customFormat="1">
      <c r="B4098" s="212"/>
      <c r="C4098" s="213"/>
      <c r="D4098" s="214" t="s">
        <v>555</v>
      </c>
      <c r="E4098" s="215" t="s">
        <v>1</v>
      </c>
      <c r="F4098" s="216" t="s">
        <v>4232</v>
      </c>
      <c r="G4098" s="213"/>
      <c r="H4098" s="217">
        <v>60.2</v>
      </c>
      <c r="I4098" s="218"/>
      <c r="J4098" s="213"/>
      <c r="K4098" s="213"/>
      <c r="L4098" s="219"/>
      <c r="M4098" s="220"/>
      <c r="N4098" s="221"/>
      <c r="O4098" s="221"/>
      <c r="P4098" s="221"/>
      <c r="Q4098" s="221"/>
      <c r="R4098" s="221"/>
      <c r="S4098" s="221"/>
      <c r="T4098" s="222"/>
      <c r="AT4098" s="223" t="s">
        <v>555</v>
      </c>
      <c r="AU4098" s="223" t="s">
        <v>87</v>
      </c>
      <c r="AV4098" s="13" t="s">
        <v>87</v>
      </c>
      <c r="AW4098" s="13" t="s">
        <v>32</v>
      </c>
      <c r="AX4098" s="13" t="s">
        <v>77</v>
      </c>
      <c r="AY4098" s="223" t="s">
        <v>209</v>
      </c>
    </row>
    <row r="4099" spans="2:51" s="13" customFormat="1">
      <c r="B4099" s="212"/>
      <c r="C4099" s="213"/>
      <c r="D4099" s="214" t="s">
        <v>555</v>
      </c>
      <c r="E4099" s="215" t="s">
        <v>1</v>
      </c>
      <c r="F4099" s="216" t="s">
        <v>4233</v>
      </c>
      <c r="G4099" s="213"/>
      <c r="H4099" s="217">
        <v>7.2</v>
      </c>
      <c r="I4099" s="218"/>
      <c r="J4099" s="213"/>
      <c r="K4099" s="213"/>
      <c r="L4099" s="219"/>
      <c r="M4099" s="220"/>
      <c r="N4099" s="221"/>
      <c r="O4099" s="221"/>
      <c r="P4099" s="221"/>
      <c r="Q4099" s="221"/>
      <c r="R4099" s="221"/>
      <c r="S4099" s="221"/>
      <c r="T4099" s="222"/>
      <c r="AT4099" s="223" t="s">
        <v>555</v>
      </c>
      <c r="AU4099" s="223" t="s">
        <v>87</v>
      </c>
      <c r="AV4099" s="13" t="s">
        <v>87</v>
      </c>
      <c r="AW4099" s="13" t="s">
        <v>32</v>
      </c>
      <c r="AX4099" s="13" t="s">
        <v>77</v>
      </c>
      <c r="AY4099" s="223" t="s">
        <v>209</v>
      </c>
    </row>
    <row r="4100" spans="2:51" s="13" customFormat="1">
      <c r="B4100" s="212"/>
      <c r="C4100" s="213"/>
      <c r="D4100" s="214" t="s">
        <v>555</v>
      </c>
      <c r="E4100" s="215" t="s">
        <v>1</v>
      </c>
      <c r="F4100" s="216" t="s">
        <v>4234</v>
      </c>
      <c r="G4100" s="213"/>
      <c r="H4100" s="217">
        <v>7.2</v>
      </c>
      <c r="I4100" s="218"/>
      <c r="J4100" s="213"/>
      <c r="K4100" s="213"/>
      <c r="L4100" s="219"/>
      <c r="M4100" s="220"/>
      <c r="N4100" s="221"/>
      <c r="O4100" s="221"/>
      <c r="P4100" s="221"/>
      <c r="Q4100" s="221"/>
      <c r="R4100" s="221"/>
      <c r="S4100" s="221"/>
      <c r="T4100" s="222"/>
      <c r="AT4100" s="223" t="s">
        <v>555</v>
      </c>
      <c r="AU4100" s="223" t="s">
        <v>87</v>
      </c>
      <c r="AV4100" s="13" t="s">
        <v>87</v>
      </c>
      <c r="AW4100" s="13" t="s">
        <v>32</v>
      </c>
      <c r="AX4100" s="13" t="s">
        <v>77</v>
      </c>
      <c r="AY4100" s="223" t="s">
        <v>209</v>
      </c>
    </row>
    <row r="4101" spans="2:51" s="16" customFormat="1">
      <c r="B4101" s="260"/>
      <c r="C4101" s="261"/>
      <c r="D4101" s="214" t="s">
        <v>555</v>
      </c>
      <c r="E4101" s="262" t="s">
        <v>1</v>
      </c>
      <c r="F4101" s="263" t="s">
        <v>942</v>
      </c>
      <c r="G4101" s="261"/>
      <c r="H4101" s="264">
        <v>423.2</v>
      </c>
      <c r="I4101" s="265"/>
      <c r="J4101" s="261"/>
      <c r="K4101" s="261"/>
      <c r="L4101" s="266"/>
      <c r="M4101" s="267"/>
      <c r="N4101" s="268"/>
      <c r="O4101" s="268"/>
      <c r="P4101" s="268"/>
      <c r="Q4101" s="268"/>
      <c r="R4101" s="268"/>
      <c r="S4101" s="268"/>
      <c r="T4101" s="269"/>
      <c r="AT4101" s="270" t="s">
        <v>555</v>
      </c>
      <c r="AU4101" s="270" t="s">
        <v>87</v>
      </c>
      <c r="AV4101" s="16" t="s">
        <v>226</v>
      </c>
      <c r="AW4101" s="16" t="s">
        <v>32</v>
      </c>
      <c r="AX4101" s="16" t="s">
        <v>77</v>
      </c>
      <c r="AY4101" s="270" t="s">
        <v>209</v>
      </c>
    </row>
    <row r="4102" spans="2:51" s="15" customFormat="1">
      <c r="B4102" s="246"/>
      <c r="C4102" s="247"/>
      <c r="D4102" s="214" t="s">
        <v>555</v>
      </c>
      <c r="E4102" s="248" t="s">
        <v>1</v>
      </c>
      <c r="F4102" s="249" t="s">
        <v>1505</v>
      </c>
      <c r="G4102" s="247"/>
      <c r="H4102" s="248" t="s">
        <v>1</v>
      </c>
      <c r="I4102" s="250"/>
      <c r="J4102" s="247"/>
      <c r="K4102" s="247"/>
      <c r="L4102" s="251"/>
      <c r="M4102" s="252"/>
      <c r="N4102" s="253"/>
      <c r="O4102" s="253"/>
      <c r="P4102" s="253"/>
      <c r="Q4102" s="253"/>
      <c r="R4102" s="253"/>
      <c r="S4102" s="253"/>
      <c r="T4102" s="254"/>
      <c r="AT4102" s="255" t="s">
        <v>555</v>
      </c>
      <c r="AU4102" s="255" t="s">
        <v>87</v>
      </c>
      <c r="AV4102" s="15" t="s">
        <v>85</v>
      </c>
      <c r="AW4102" s="15" t="s">
        <v>32</v>
      </c>
      <c r="AX4102" s="15" t="s">
        <v>77</v>
      </c>
      <c r="AY4102" s="255" t="s">
        <v>209</v>
      </c>
    </row>
    <row r="4103" spans="2:51" s="13" customFormat="1">
      <c r="B4103" s="212"/>
      <c r="C4103" s="213"/>
      <c r="D4103" s="214" t="s">
        <v>555</v>
      </c>
      <c r="E4103" s="215" t="s">
        <v>1</v>
      </c>
      <c r="F4103" s="216" t="s">
        <v>4235</v>
      </c>
      <c r="G4103" s="213"/>
      <c r="H4103" s="217">
        <v>10.62</v>
      </c>
      <c r="I4103" s="218"/>
      <c r="J4103" s="213"/>
      <c r="K4103" s="213"/>
      <c r="L4103" s="219"/>
      <c r="M4103" s="220"/>
      <c r="N4103" s="221"/>
      <c r="O4103" s="221"/>
      <c r="P4103" s="221"/>
      <c r="Q4103" s="221"/>
      <c r="R4103" s="221"/>
      <c r="S4103" s="221"/>
      <c r="T4103" s="222"/>
      <c r="AT4103" s="223" t="s">
        <v>555</v>
      </c>
      <c r="AU4103" s="223" t="s">
        <v>87</v>
      </c>
      <c r="AV4103" s="13" t="s">
        <v>87</v>
      </c>
      <c r="AW4103" s="13" t="s">
        <v>32</v>
      </c>
      <c r="AX4103" s="13" t="s">
        <v>77</v>
      </c>
      <c r="AY4103" s="223" t="s">
        <v>209</v>
      </c>
    </row>
    <row r="4104" spans="2:51" s="13" customFormat="1">
      <c r="B4104" s="212"/>
      <c r="C4104" s="213"/>
      <c r="D4104" s="214" t="s">
        <v>555</v>
      </c>
      <c r="E4104" s="215" t="s">
        <v>1</v>
      </c>
      <c r="F4104" s="216" t="s">
        <v>4236</v>
      </c>
      <c r="G4104" s="213"/>
      <c r="H4104" s="217">
        <v>2.52</v>
      </c>
      <c r="I4104" s="218"/>
      <c r="J4104" s="213"/>
      <c r="K4104" s="213"/>
      <c r="L4104" s="219"/>
      <c r="M4104" s="220"/>
      <c r="N4104" s="221"/>
      <c r="O4104" s="221"/>
      <c r="P4104" s="221"/>
      <c r="Q4104" s="221"/>
      <c r="R4104" s="221"/>
      <c r="S4104" s="221"/>
      <c r="T4104" s="222"/>
      <c r="AT4104" s="223" t="s">
        <v>555</v>
      </c>
      <c r="AU4104" s="223" t="s">
        <v>87</v>
      </c>
      <c r="AV4104" s="13" t="s">
        <v>87</v>
      </c>
      <c r="AW4104" s="13" t="s">
        <v>32</v>
      </c>
      <c r="AX4104" s="13" t="s">
        <v>77</v>
      </c>
      <c r="AY4104" s="223" t="s">
        <v>209</v>
      </c>
    </row>
    <row r="4105" spans="2:51" s="13" customFormat="1">
      <c r="B4105" s="212"/>
      <c r="C4105" s="213"/>
      <c r="D4105" s="214" t="s">
        <v>555</v>
      </c>
      <c r="E4105" s="215" t="s">
        <v>1</v>
      </c>
      <c r="F4105" s="216" t="s">
        <v>4237</v>
      </c>
      <c r="G4105" s="213"/>
      <c r="H4105" s="217">
        <v>3.92</v>
      </c>
      <c r="I4105" s="218"/>
      <c r="J4105" s="213"/>
      <c r="K4105" s="213"/>
      <c r="L4105" s="219"/>
      <c r="M4105" s="220"/>
      <c r="N4105" s="221"/>
      <c r="O4105" s="221"/>
      <c r="P4105" s="221"/>
      <c r="Q4105" s="221"/>
      <c r="R4105" s="221"/>
      <c r="S4105" s="221"/>
      <c r="T4105" s="222"/>
      <c r="AT4105" s="223" t="s">
        <v>555</v>
      </c>
      <c r="AU4105" s="223" t="s">
        <v>87</v>
      </c>
      <c r="AV4105" s="13" t="s">
        <v>87</v>
      </c>
      <c r="AW4105" s="13" t="s">
        <v>32</v>
      </c>
      <c r="AX4105" s="13" t="s">
        <v>77</v>
      </c>
      <c r="AY4105" s="223" t="s">
        <v>209</v>
      </c>
    </row>
    <row r="4106" spans="2:51" s="13" customFormat="1">
      <c r="B4106" s="212"/>
      <c r="C4106" s="213"/>
      <c r="D4106" s="214" t="s">
        <v>555</v>
      </c>
      <c r="E4106" s="215" t="s">
        <v>1</v>
      </c>
      <c r="F4106" s="216" t="s">
        <v>4238</v>
      </c>
      <c r="G4106" s="213"/>
      <c r="H4106" s="217">
        <v>9</v>
      </c>
      <c r="I4106" s="218"/>
      <c r="J4106" s="213"/>
      <c r="K4106" s="213"/>
      <c r="L4106" s="219"/>
      <c r="M4106" s="220"/>
      <c r="N4106" s="221"/>
      <c r="O4106" s="221"/>
      <c r="P4106" s="221"/>
      <c r="Q4106" s="221"/>
      <c r="R4106" s="221"/>
      <c r="S4106" s="221"/>
      <c r="T4106" s="222"/>
      <c r="AT4106" s="223" t="s">
        <v>555</v>
      </c>
      <c r="AU4106" s="223" t="s">
        <v>87</v>
      </c>
      <c r="AV4106" s="13" t="s">
        <v>87</v>
      </c>
      <c r="AW4106" s="13" t="s">
        <v>32</v>
      </c>
      <c r="AX4106" s="13" t="s">
        <v>77</v>
      </c>
      <c r="AY4106" s="223" t="s">
        <v>209</v>
      </c>
    </row>
    <row r="4107" spans="2:51" s="13" customFormat="1">
      <c r="B4107" s="212"/>
      <c r="C4107" s="213"/>
      <c r="D4107" s="214" t="s">
        <v>555</v>
      </c>
      <c r="E4107" s="215" t="s">
        <v>1</v>
      </c>
      <c r="F4107" s="216" t="s">
        <v>4239</v>
      </c>
      <c r="G4107" s="213"/>
      <c r="H4107" s="217">
        <v>8.6</v>
      </c>
      <c r="I4107" s="218"/>
      <c r="J4107" s="213"/>
      <c r="K4107" s="213"/>
      <c r="L4107" s="219"/>
      <c r="M4107" s="220"/>
      <c r="N4107" s="221"/>
      <c r="O4107" s="221"/>
      <c r="P4107" s="221"/>
      <c r="Q4107" s="221"/>
      <c r="R4107" s="221"/>
      <c r="S4107" s="221"/>
      <c r="T4107" s="222"/>
      <c r="AT4107" s="223" t="s">
        <v>555</v>
      </c>
      <c r="AU4107" s="223" t="s">
        <v>87</v>
      </c>
      <c r="AV4107" s="13" t="s">
        <v>87</v>
      </c>
      <c r="AW4107" s="13" t="s">
        <v>32</v>
      </c>
      <c r="AX4107" s="13" t="s">
        <v>77</v>
      </c>
      <c r="AY4107" s="223" t="s">
        <v>209</v>
      </c>
    </row>
    <row r="4108" spans="2:51" s="13" customFormat="1">
      <c r="B4108" s="212"/>
      <c r="C4108" s="213"/>
      <c r="D4108" s="214" t="s">
        <v>555</v>
      </c>
      <c r="E4108" s="215" t="s">
        <v>1</v>
      </c>
      <c r="F4108" s="216" t="s">
        <v>4240</v>
      </c>
      <c r="G4108" s="213"/>
      <c r="H4108" s="217">
        <v>9.8000000000000007</v>
      </c>
      <c r="I4108" s="218"/>
      <c r="J4108" s="213"/>
      <c r="K4108" s="213"/>
      <c r="L4108" s="219"/>
      <c r="M4108" s="220"/>
      <c r="N4108" s="221"/>
      <c r="O4108" s="221"/>
      <c r="P4108" s="221"/>
      <c r="Q4108" s="221"/>
      <c r="R4108" s="221"/>
      <c r="S4108" s="221"/>
      <c r="T4108" s="222"/>
      <c r="AT4108" s="223" t="s">
        <v>555</v>
      </c>
      <c r="AU4108" s="223" t="s">
        <v>87</v>
      </c>
      <c r="AV4108" s="13" t="s">
        <v>87</v>
      </c>
      <c r="AW4108" s="13" t="s">
        <v>32</v>
      </c>
      <c r="AX4108" s="13" t="s">
        <v>77</v>
      </c>
      <c r="AY4108" s="223" t="s">
        <v>209</v>
      </c>
    </row>
    <row r="4109" spans="2:51" s="13" customFormat="1">
      <c r="B4109" s="212"/>
      <c r="C4109" s="213"/>
      <c r="D4109" s="214" t="s">
        <v>555</v>
      </c>
      <c r="E4109" s="215" t="s">
        <v>1</v>
      </c>
      <c r="F4109" s="216" t="s">
        <v>4241</v>
      </c>
      <c r="G4109" s="213"/>
      <c r="H4109" s="217">
        <v>8.6</v>
      </c>
      <c r="I4109" s="218"/>
      <c r="J4109" s="213"/>
      <c r="K4109" s="213"/>
      <c r="L4109" s="219"/>
      <c r="M4109" s="220"/>
      <c r="N4109" s="221"/>
      <c r="O4109" s="221"/>
      <c r="P4109" s="221"/>
      <c r="Q4109" s="221"/>
      <c r="R4109" s="221"/>
      <c r="S4109" s="221"/>
      <c r="T4109" s="222"/>
      <c r="AT4109" s="223" t="s">
        <v>555</v>
      </c>
      <c r="AU4109" s="223" t="s">
        <v>87</v>
      </c>
      <c r="AV4109" s="13" t="s">
        <v>87</v>
      </c>
      <c r="AW4109" s="13" t="s">
        <v>32</v>
      </c>
      <c r="AX4109" s="13" t="s">
        <v>77</v>
      </c>
      <c r="AY4109" s="223" t="s">
        <v>209</v>
      </c>
    </row>
    <row r="4110" spans="2:51" s="13" customFormat="1">
      <c r="B4110" s="212"/>
      <c r="C4110" s="213"/>
      <c r="D4110" s="214" t="s">
        <v>555</v>
      </c>
      <c r="E4110" s="215" t="s">
        <v>1</v>
      </c>
      <c r="F4110" s="216" t="s">
        <v>4242</v>
      </c>
      <c r="G4110" s="213"/>
      <c r="H4110" s="217">
        <v>15.4</v>
      </c>
      <c r="I4110" s="218"/>
      <c r="J4110" s="213"/>
      <c r="K4110" s="213"/>
      <c r="L4110" s="219"/>
      <c r="M4110" s="220"/>
      <c r="N4110" s="221"/>
      <c r="O4110" s="221"/>
      <c r="P4110" s="221"/>
      <c r="Q4110" s="221"/>
      <c r="R4110" s="221"/>
      <c r="S4110" s="221"/>
      <c r="T4110" s="222"/>
      <c r="AT4110" s="223" t="s">
        <v>555</v>
      </c>
      <c r="AU4110" s="223" t="s">
        <v>87</v>
      </c>
      <c r="AV4110" s="13" t="s">
        <v>87</v>
      </c>
      <c r="AW4110" s="13" t="s">
        <v>32</v>
      </c>
      <c r="AX4110" s="13" t="s">
        <v>77</v>
      </c>
      <c r="AY4110" s="223" t="s">
        <v>209</v>
      </c>
    </row>
    <row r="4111" spans="2:51" s="13" customFormat="1">
      <c r="B4111" s="212"/>
      <c r="C4111" s="213"/>
      <c r="D4111" s="214" t="s">
        <v>555</v>
      </c>
      <c r="E4111" s="215" t="s">
        <v>1</v>
      </c>
      <c r="F4111" s="216" t="s">
        <v>4243</v>
      </c>
      <c r="G4111" s="213"/>
      <c r="H4111" s="217">
        <v>15.6</v>
      </c>
      <c r="I4111" s="218"/>
      <c r="J4111" s="213"/>
      <c r="K4111" s="213"/>
      <c r="L4111" s="219"/>
      <c r="M4111" s="220"/>
      <c r="N4111" s="221"/>
      <c r="O4111" s="221"/>
      <c r="P4111" s="221"/>
      <c r="Q4111" s="221"/>
      <c r="R4111" s="221"/>
      <c r="S4111" s="221"/>
      <c r="T4111" s="222"/>
      <c r="AT4111" s="223" t="s">
        <v>555</v>
      </c>
      <c r="AU4111" s="223" t="s">
        <v>87</v>
      </c>
      <c r="AV4111" s="13" t="s">
        <v>87</v>
      </c>
      <c r="AW4111" s="13" t="s">
        <v>32</v>
      </c>
      <c r="AX4111" s="13" t="s">
        <v>77</v>
      </c>
      <c r="AY4111" s="223" t="s">
        <v>209</v>
      </c>
    </row>
    <row r="4112" spans="2:51" s="13" customFormat="1">
      <c r="B4112" s="212"/>
      <c r="C4112" s="213"/>
      <c r="D4112" s="214" t="s">
        <v>555</v>
      </c>
      <c r="E4112" s="215" t="s">
        <v>1</v>
      </c>
      <c r="F4112" s="216" t="s">
        <v>4244</v>
      </c>
      <c r="G4112" s="213"/>
      <c r="H4112" s="217">
        <v>19.8</v>
      </c>
      <c r="I4112" s="218"/>
      <c r="J4112" s="213"/>
      <c r="K4112" s="213"/>
      <c r="L4112" s="219"/>
      <c r="M4112" s="220"/>
      <c r="N4112" s="221"/>
      <c r="O4112" s="221"/>
      <c r="P4112" s="221"/>
      <c r="Q4112" s="221"/>
      <c r="R4112" s="221"/>
      <c r="S4112" s="221"/>
      <c r="T4112" s="222"/>
      <c r="AT4112" s="223" t="s">
        <v>555</v>
      </c>
      <c r="AU4112" s="223" t="s">
        <v>87</v>
      </c>
      <c r="AV4112" s="13" t="s">
        <v>87</v>
      </c>
      <c r="AW4112" s="13" t="s">
        <v>32</v>
      </c>
      <c r="AX4112" s="13" t="s">
        <v>77</v>
      </c>
      <c r="AY4112" s="223" t="s">
        <v>209</v>
      </c>
    </row>
    <row r="4113" spans="2:51" s="13" customFormat="1">
      <c r="B4113" s="212"/>
      <c r="C4113" s="213"/>
      <c r="D4113" s="214" t="s">
        <v>555</v>
      </c>
      <c r="E4113" s="215" t="s">
        <v>1</v>
      </c>
      <c r="F4113" s="216" t="s">
        <v>4245</v>
      </c>
      <c r="G4113" s="213"/>
      <c r="H4113" s="217">
        <v>2.52</v>
      </c>
      <c r="I4113" s="218"/>
      <c r="J4113" s="213"/>
      <c r="K4113" s="213"/>
      <c r="L4113" s="219"/>
      <c r="M4113" s="220"/>
      <c r="N4113" s="221"/>
      <c r="O4113" s="221"/>
      <c r="P4113" s="221"/>
      <c r="Q4113" s="221"/>
      <c r="R4113" s="221"/>
      <c r="S4113" s="221"/>
      <c r="T4113" s="222"/>
      <c r="AT4113" s="223" t="s">
        <v>555</v>
      </c>
      <c r="AU4113" s="223" t="s">
        <v>87</v>
      </c>
      <c r="AV4113" s="13" t="s">
        <v>87</v>
      </c>
      <c r="AW4113" s="13" t="s">
        <v>32</v>
      </c>
      <c r="AX4113" s="13" t="s">
        <v>77</v>
      </c>
      <c r="AY4113" s="223" t="s">
        <v>209</v>
      </c>
    </row>
    <row r="4114" spans="2:51" s="13" customFormat="1">
      <c r="B4114" s="212"/>
      <c r="C4114" s="213"/>
      <c r="D4114" s="214" t="s">
        <v>555</v>
      </c>
      <c r="E4114" s="215" t="s">
        <v>1</v>
      </c>
      <c r="F4114" s="216" t="s">
        <v>4246</v>
      </c>
      <c r="G4114" s="213"/>
      <c r="H4114" s="217">
        <v>10.199999999999999</v>
      </c>
      <c r="I4114" s="218"/>
      <c r="J4114" s="213"/>
      <c r="K4114" s="213"/>
      <c r="L4114" s="219"/>
      <c r="M4114" s="220"/>
      <c r="N4114" s="221"/>
      <c r="O4114" s="221"/>
      <c r="P4114" s="221"/>
      <c r="Q4114" s="221"/>
      <c r="R4114" s="221"/>
      <c r="S4114" s="221"/>
      <c r="T4114" s="222"/>
      <c r="AT4114" s="223" t="s">
        <v>555</v>
      </c>
      <c r="AU4114" s="223" t="s">
        <v>87</v>
      </c>
      <c r="AV4114" s="13" t="s">
        <v>87</v>
      </c>
      <c r="AW4114" s="13" t="s">
        <v>32</v>
      </c>
      <c r="AX4114" s="13" t="s">
        <v>77</v>
      </c>
      <c r="AY4114" s="223" t="s">
        <v>209</v>
      </c>
    </row>
    <row r="4115" spans="2:51" s="13" customFormat="1">
      <c r="B4115" s="212"/>
      <c r="C4115" s="213"/>
      <c r="D4115" s="214" t="s">
        <v>555</v>
      </c>
      <c r="E4115" s="215" t="s">
        <v>1</v>
      </c>
      <c r="F4115" s="216" t="s">
        <v>4247</v>
      </c>
      <c r="G4115" s="213"/>
      <c r="H4115" s="217">
        <v>8.4</v>
      </c>
      <c r="I4115" s="218"/>
      <c r="J4115" s="213"/>
      <c r="K4115" s="213"/>
      <c r="L4115" s="219"/>
      <c r="M4115" s="220"/>
      <c r="N4115" s="221"/>
      <c r="O4115" s="221"/>
      <c r="P4115" s="221"/>
      <c r="Q4115" s="221"/>
      <c r="R4115" s="221"/>
      <c r="S4115" s="221"/>
      <c r="T4115" s="222"/>
      <c r="AT4115" s="223" t="s">
        <v>555</v>
      </c>
      <c r="AU4115" s="223" t="s">
        <v>87</v>
      </c>
      <c r="AV4115" s="13" t="s">
        <v>87</v>
      </c>
      <c r="AW4115" s="13" t="s">
        <v>32</v>
      </c>
      <c r="AX4115" s="13" t="s">
        <v>77</v>
      </c>
      <c r="AY4115" s="223" t="s">
        <v>209</v>
      </c>
    </row>
    <row r="4116" spans="2:51" s="13" customFormat="1">
      <c r="B4116" s="212"/>
      <c r="C4116" s="213"/>
      <c r="D4116" s="214" t="s">
        <v>555</v>
      </c>
      <c r="E4116" s="215" t="s">
        <v>1</v>
      </c>
      <c r="F4116" s="216" t="s">
        <v>4248</v>
      </c>
      <c r="G4116" s="213"/>
      <c r="H4116" s="217">
        <v>4.34</v>
      </c>
      <c r="I4116" s="218"/>
      <c r="J4116" s="213"/>
      <c r="K4116" s="213"/>
      <c r="L4116" s="219"/>
      <c r="M4116" s="220"/>
      <c r="N4116" s="221"/>
      <c r="O4116" s="221"/>
      <c r="P4116" s="221"/>
      <c r="Q4116" s="221"/>
      <c r="R4116" s="221"/>
      <c r="S4116" s="221"/>
      <c r="T4116" s="222"/>
      <c r="AT4116" s="223" t="s">
        <v>555</v>
      </c>
      <c r="AU4116" s="223" t="s">
        <v>87</v>
      </c>
      <c r="AV4116" s="13" t="s">
        <v>87</v>
      </c>
      <c r="AW4116" s="13" t="s">
        <v>32</v>
      </c>
      <c r="AX4116" s="13" t="s">
        <v>77</v>
      </c>
      <c r="AY4116" s="223" t="s">
        <v>209</v>
      </c>
    </row>
    <row r="4117" spans="2:51" s="13" customFormat="1">
      <c r="B4117" s="212"/>
      <c r="C4117" s="213"/>
      <c r="D4117" s="214" t="s">
        <v>555</v>
      </c>
      <c r="E4117" s="215" t="s">
        <v>1</v>
      </c>
      <c r="F4117" s="216" t="s">
        <v>4249</v>
      </c>
      <c r="G4117" s="213"/>
      <c r="H4117" s="217">
        <v>9</v>
      </c>
      <c r="I4117" s="218"/>
      <c r="J4117" s="213"/>
      <c r="K4117" s="213"/>
      <c r="L4117" s="219"/>
      <c r="M4117" s="220"/>
      <c r="N4117" s="221"/>
      <c r="O4117" s="221"/>
      <c r="P4117" s="221"/>
      <c r="Q4117" s="221"/>
      <c r="R4117" s="221"/>
      <c r="S4117" s="221"/>
      <c r="T4117" s="222"/>
      <c r="AT4117" s="223" t="s">
        <v>555</v>
      </c>
      <c r="AU4117" s="223" t="s">
        <v>87</v>
      </c>
      <c r="AV4117" s="13" t="s">
        <v>87</v>
      </c>
      <c r="AW4117" s="13" t="s">
        <v>32</v>
      </c>
      <c r="AX4117" s="13" t="s">
        <v>77</v>
      </c>
      <c r="AY4117" s="223" t="s">
        <v>209</v>
      </c>
    </row>
    <row r="4118" spans="2:51" s="13" customFormat="1">
      <c r="B4118" s="212"/>
      <c r="C4118" s="213"/>
      <c r="D4118" s="214" t="s">
        <v>555</v>
      </c>
      <c r="E4118" s="215" t="s">
        <v>1</v>
      </c>
      <c r="F4118" s="216" t="s">
        <v>4250</v>
      </c>
      <c r="G4118" s="213"/>
      <c r="H4118" s="217">
        <v>7.6</v>
      </c>
      <c r="I4118" s="218"/>
      <c r="J4118" s="213"/>
      <c r="K4118" s="213"/>
      <c r="L4118" s="219"/>
      <c r="M4118" s="220"/>
      <c r="N4118" s="221"/>
      <c r="O4118" s="221"/>
      <c r="P4118" s="221"/>
      <c r="Q4118" s="221"/>
      <c r="R4118" s="221"/>
      <c r="S4118" s="221"/>
      <c r="T4118" s="222"/>
      <c r="AT4118" s="223" t="s">
        <v>555</v>
      </c>
      <c r="AU4118" s="223" t="s">
        <v>87</v>
      </c>
      <c r="AV4118" s="13" t="s">
        <v>87</v>
      </c>
      <c r="AW4118" s="13" t="s">
        <v>32</v>
      </c>
      <c r="AX4118" s="13" t="s">
        <v>77</v>
      </c>
      <c r="AY4118" s="223" t="s">
        <v>209</v>
      </c>
    </row>
    <row r="4119" spans="2:51" s="13" customFormat="1">
      <c r="B4119" s="212"/>
      <c r="C4119" s="213"/>
      <c r="D4119" s="214" t="s">
        <v>555</v>
      </c>
      <c r="E4119" s="215" t="s">
        <v>1</v>
      </c>
      <c r="F4119" s="216" t="s">
        <v>4251</v>
      </c>
      <c r="G4119" s="213"/>
      <c r="H4119" s="217">
        <v>9.1999999999999993</v>
      </c>
      <c r="I4119" s="218"/>
      <c r="J4119" s="213"/>
      <c r="K4119" s="213"/>
      <c r="L4119" s="219"/>
      <c r="M4119" s="220"/>
      <c r="N4119" s="221"/>
      <c r="O4119" s="221"/>
      <c r="P4119" s="221"/>
      <c r="Q4119" s="221"/>
      <c r="R4119" s="221"/>
      <c r="S4119" s="221"/>
      <c r="T4119" s="222"/>
      <c r="AT4119" s="223" t="s">
        <v>555</v>
      </c>
      <c r="AU4119" s="223" t="s">
        <v>87</v>
      </c>
      <c r="AV4119" s="13" t="s">
        <v>87</v>
      </c>
      <c r="AW4119" s="13" t="s">
        <v>32</v>
      </c>
      <c r="AX4119" s="13" t="s">
        <v>77</v>
      </c>
      <c r="AY4119" s="223" t="s">
        <v>209</v>
      </c>
    </row>
    <row r="4120" spans="2:51" s="13" customFormat="1">
      <c r="B4120" s="212"/>
      <c r="C4120" s="213"/>
      <c r="D4120" s="214" t="s">
        <v>555</v>
      </c>
      <c r="E4120" s="215" t="s">
        <v>1</v>
      </c>
      <c r="F4120" s="216" t="s">
        <v>4252</v>
      </c>
      <c r="G4120" s="213"/>
      <c r="H4120" s="217">
        <v>2.2799999999999998</v>
      </c>
      <c r="I4120" s="218"/>
      <c r="J4120" s="213"/>
      <c r="K4120" s="213"/>
      <c r="L4120" s="219"/>
      <c r="M4120" s="220"/>
      <c r="N4120" s="221"/>
      <c r="O4120" s="221"/>
      <c r="P4120" s="221"/>
      <c r="Q4120" s="221"/>
      <c r="R4120" s="221"/>
      <c r="S4120" s="221"/>
      <c r="T4120" s="222"/>
      <c r="AT4120" s="223" t="s">
        <v>555</v>
      </c>
      <c r="AU4120" s="223" t="s">
        <v>87</v>
      </c>
      <c r="AV4120" s="13" t="s">
        <v>87</v>
      </c>
      <c r="AW4120" s="13" t="s">
        <v>32</v>
      </c>
      <c r="AX4120" s="13" t="s">
        <v>77</v>
      </c>
      <c r="AY4120" s="223" t="s">
        <v>209</v>
      </c>
    </row>
    <row r="4121" spans="2:51" s="13" customFormat="1">
      <c r="B4121" s="212"/>
      <c r="C4121" s="213"/>
      <c r="D4121" s="214" t="s">
        <v>555</v>
      </c>
      <c r="E4121" s="215" t="s">
        <v>1</v>
      </c>
      <c r="F4121" s="216" t="s">
        <v>4253</v>
      </c>
      <c r="G4121" s="213"/>
      <c r="H4121" s="217">
        <v>2.2799999999999998</v>
      </c>
      <c r="I4121" s="218"/>
      <c r="J4121" s="213"/>
      <c r="K4121" s="213"/>
      <c r="L4121" s="219"/>
      <c r="M4121" s="220"/>
      <c r="N4121" s="221"/>
      <c r="O4121" s="221"/>
      <c r="P4121" s="221"/>
      <c r="Q4121" s="221"/>
      <c r="R4121" s="221"/>
      <c r="S4121" s="221"/>
      <c r="T4121" s="222"/>
      <c r="AT4121" s="223" t="s">
        <v>555</v>
      </c>
      <c r="AU4121" s="223" t="s">
        <v>87</v>
      </c>
      <c r="AV4121" s="13" t="s">
        <v>87</v>
      </c>
      <c r="AW4121" s="13" t="s">
        <v>32</v>
      </c>
      <c r="AX4121" s="13" t="s">
        <v>77</v>
      </c>
      <c r="AY4121" s="223" t="s">
        <v>209</v>
      </c>
    </row>
    <row r="4122" spans="2:51" s="13" customFormat="1">
      <c r="B4122" s="212"/>
      <c r="C4122" s="213"/>
      <c r="D4122" s="214" t="s">
        <v>555</v>
      </c>
      <c r="E4122" s="215" t="s">
        <v>1</v>
      </c>
      <c r="F4122" s="216" t="s">
        <v>4254</v>
      </c>
      <c r="G4122" s="213"/>
      <c r="H4122" s="217">
        <v>2.9</v>
      </c>
      <c r="I4122" s="218"/>
      <c r="J4122" s="213"/>
      <c r="K4122" s="213"/>
      <c r="L4122" s="219"/>
      <c r="M4122" s="220"/>
      <c r="N4122" s="221"/>
      <c r="O4122" s="221"/>
      <c r="P4122" s="221"/>
      <c r="Q4122" s="221"/>
      <c r="R4122" s="221"/>
      <c r="S4122" s="221"/>
      <c r="T4122" s="222"/>
      <c r="AT4122" s="223" t="s">
        <v>555</v>
      </c>
      <c r="AU4122" s="223" t="s">
        <v>87</v>
      </c>
      <c r="AV4122" s="13" t="s">
        <v>87</v>
      </c>
      <c r="AW4122" s="13" t="s">
        <v>32</v>
      </c>
      <c r="AX4122" s="13" t="s">
        <v>77</v>
      </c>
      <c r="AY4122" s="223" t="s">
        <v>209</v>
      </c>
    </row>
    <row r="4123" spans="2:51" s="13" customFormat="1">
      <c r="B4123" s="212"/>
      <c r="C4123" s="213"/>
      <c r="D4123" s="214" t="s">
        <v>555</v>
      </c>
      <c r="E4123" s="215" t="s">
        <v>1</v>
      </c>
      <c r="F4123" s="216" t="s">
        <v>4255</v>
      </c>
      <c r="G4123" s="213"/>
      <c r="H4123" s="217">
        <v>2.2799999999999998</v>
      </c>
      <c r="I4123" s="218"/>
      <c r="J4123" s="213"/>
      <c r="K4123" s="213"/>
      <c r="L4123" s="219"/>
      <c r="M4123" s="220"/>
      <c r="N4123" s="221"/>
      <c r="O4123" s="221"/>
      <c r="P4123" s="221"/>
      <c r="Q4123" s="221"/>
      <c r="R4123" s="221"/>
      <c r="S4123" s="221"/>
      <c r="T4123" s="222"/>
      <c r="AT4123" s="223" t="s">
        <v>555</v>
      </c>
      <c r="AU4123" s="223" t="s">
        <v>87</v>
      </c>
      <c r="AV4123" s="13" t="s">
        <v>87</v>
      </c>
      <c r="AW4123" s="13" t="s">
        <v>32</v>
      </c>
      <c r="AX4123" s="13" t="s">
        <v>77</v>
      </c>
      <c r="AY4123" s="223" t="s">
        <v>209</v>
      </c>
    </row>
    <row r="4124" spans="2:51" s="13" customFormat="1">
      <c r="B4124" s="212"/>
      <c r="C4124" s="213"/>
      <c r="D4124" s="214" t="s">
        <v>555</v>
      </c>
      <c r="E4124" s="215" t="s">
        <v>1</v>
      </c>
      <c r="F4124" s="216" t="s">
        <v>4256</v>
      </c>
      <c r="G4124" s="213"/>
      <c r="H4124" s="217">
        <v>2.6</v>
      </c>
      <c r="I4124" s="218"/>
      <c r="J4124" s="213"/>
      <c r="K4124" s="213"/>
      <c r="L4124" s="219"/>
      <c r="M4124" s="220"/>
      <c r="N4124" s="221"/>
      <c r="O4124" s="221"/>
      <c r="P4124" s="221"/>
      <c r="Q4124" s="221"/>
      <c r="R4124" s="221"/>
      <c r="S4124" s="221"/>
      <c r="T4124" s="222"/>
      <c r="AT4124" s="223" t="s">
        <v>555</v>
      </c>
      <c r="AU4124" s="223" t="s">
        <v>87</v>
      </c>
      <c r="AV4124" s="13" t="s">
        <v>87</v>
      </c>
      <c r="AW4124" s="13" t="s">
        <v>32</v>
      </c>
      <c r="AX4124" s="13" t="s">
        <v>77</v>
      </c>
      <c r="AY4124" s="223" t="s">
        <v>209</v>
      </c>
    </row>
    <row r="4125" spans="2:51" s="13" customFormat="1">
      <c r="B4125" s="212"/>
      <c r="C4125" s="213"/>
      <c r="D4125" s="214" t="s">
        <v>555</v>
      </c>
      <c r="E4125" s="215" t="s">
        <v>1</v>
      </c>
      <c r="F4125" s="216" t="s">
        <v>4257</v>
      </c>
      <c r="G4125" s="213"/>
      <c r="H4125" s="217">
        <v>3.56</v>
      </c>
      <c r="I4125" s="218"/>
      <c r="J4125" s="213"/>
      <c r="K4125" s="213"/>
      <c r="L4125" s="219"/>
      <c r="M4125" s="220"/>
      <c r="N4125" s="221"/>
      <c r="O4125" s="221"/>
      <c r="P4125" s="221"/>
      <c r="Q4125" s="221"/>
      <c r="R4125" s="221"/>
      <c r="S4125" s="221"/>
      <c r="T4125" s="222"/>
      <c r="AT4125" s="223" t="s">
        <v>555</v>
      </c>
      <c r="AU4125" s="223" t="s">
        <v>87</v>
      </c>
      <c r="AV4125" s="13" t="s">
        <v>87</v>
      </c>
      <c r="AW4125" s="13" t="s">
        <v>32</v>
      </c>
      <c r="AX4125" s="13" t="s">
        <v>77</v>
      </c>
      <c r="AY4125" s="223" t="s">
        <v>209</v>
      </c>
    </row>
    <row r="4126" spans="2:51" s="13" customFormat="1">
      <c r="B4126" s="212"/>
      <c r="C4126" s="213"/>
      <c r="D4126" s="214" t="s">
        <v>555</v>
      </c>
      <c r="E4126" s="215" t="s">
        <v>1</v>
      </c>
      <c r="F4126" s="216" t="s">
        <v>4258</v>
      </c>
      <c r="G4126" s="213"/>
      <c r="H4126" s="217">
        <v>3.76</v>
      </c>
      <c r="I4126" s="218"/>
      <c r="J4126" s="213"/>
      <c r="K4126" s="213"/>
      <c r="L4126" s="219"/>
      <c r="M4126" s="220"/>
      <c r="N4126" s="221"/>
      <c r="O4126" s="221"/>
      <c r="P4126" s="221"/>
      <c r="Q4126" s="221"/>
      <c r="R4126" s="221"/>
      <c r="S4126" s="221"/>
      <c r="T4126" s="222"/>
      <c r="AT4126" s="223" t="s">
        <v>555</v>
      </c>
      <c r="AU4126" s="223" t="s">
        <v>87</v>
      </c>
      <c r="AV4126" s="13" t="s">
        <v>87</v>
      </c>
      <c r="AW4126" s="13" t="s">
        <v>32</v>
      </c>
      <c r="AX4126" s="13" t="s">
        <v>77</v>
      </c>
      <c r="AY4126" s="223" t="s">
        <v>209</v>
      </c>
    </row>
    <row r="4127" spans="2:51" s="13" customFormat="1">
      <c r="B4127" s="212"/>
      <c r="C4127" s="213"/>
      <c r="D4127" s="214" t="s">
        <v>555</v>
      </c>
      <c r="E4127" s="215" t="s">
        <v>1</v>
      </c>
      <c r="F4127" s="216" t="s">
        <v>4259</v>
      </c>
      <c r="G4127" s="213"/>
      <c r="H4127" s="217">
        <v>3.56</v>
      </c>
      <c r="I4127" s="218"/>
      <c r="J4127" s="213"/>
      <c r="K4127" s="213"/>
      <c r="L4127" s="219"/>
      <c r="M4127" s="220"/>
      <c r="N4127" s="221"/>
      <c r="O4127" s="221"/>
      <c r="P4127" s="221"/>
      <c r="Q4127" s="221"/>
      <c r="R4127" s="221"/>
      <c r="S4127" s="221"/>
      <c r="T4127" s="222"/>
      <c r="AT4127" s="223" t="s">
        <v>555</v>
      </c>
      <c r="AU4127" s="223" t="s">
        <v>87</v>
      </c>
      <c r="AV4127" s="13" t="s">
        <v>87</v>
      </c>
      <c r="AW4127" s="13" t="s">
        <v>32</v>
      </c>
      <c r="AX4127" s="13" t="s">
        <v>77</v>
      </c>
      <c r="AY4127" s="223" t="s">
        <v>209</v>
      </c>
    </row>
    <row r="4128" spans="2:51" s="13" customFormat="1">
      <c r="B4128" s="212"/>
      <c r="C4128" s="213"/>
      <c r="D4128" s="214" t="s">
        <v>555</v>
      </c>
      <c r="E4128" s="215" t="s">
        <v>1</v>
      </c>
      <c r="F4128" s="216" t="s">
        <v>4260</v>
      </c>
      <c r="G4128" s="213"/>
      <c r="H4128" s="217">
        <v>3.76</v>
      </c>
      <c r="I4128" s="218"/>
      <c r="J4128" s="213"/>
      <c r="K4128" s="213"/>
      <c r="L4128" s="219"/>
      <c r="M4128" s="220"/>
      <c r="N4128" s="221"/>
      <c r="O4128" s="221"/>
      <c r="P4128" s="221"/>
      <c r="Q4128" s="221"/>
      <c r="R4128" s="221"/>
      <c r="S4128" s="221"/>
      <c r="T4128" s="222"/>
      <c r="AT4128" s="223" t="s">
        <v>555</v>
      </c>
      <c r="AU4128" s="223" t="s">
        <v>87</v>
      </c>
      <c r="AV4128" s="13" t="s">
        <v>87</v>
      </c>
      <c r="AW4128" s="13" t="s">
        <v>32</v>
      </c>
      <c r="AX4128" s="13" t="s">
        <v>77</v>
      </c>
      <c r="AY4128" s="223" t="s">
        <v>209</v>
      </c>
    </row>
    <row r="4129" spans="2:51" s="13" customFormat="1">
      <c r="B4129" s="212"/>
      <c r="C4129" s="213"/>
      <c r="D4129" s="214" t="s">
        <v>555</v>
      </c>
      <c r="E4129" s="215" t="s">
        <v>1</v>
      </c>
      <c r="F4129" s="216" t="s">
        <v>4261</v>
      </c>
      <c r="G4129" s="213"/>
      <c r="H4129" s="217">
        <v>3.16</v>
      </c>
      <c r="I4129" s="218"/>
      <c r="J4129" s="213"/>
      <c r="K4129" s="213"/>
      <c r="L4129" s="219"/>
      <c r="M4129" s="220"/>
      <c r="N4129" s="221"/>
      <c r="O4129" s="221"/>
      <c r="P4129" s="221"/>
      <c r="Q4129" s="221"/>
      <c r="R4129" s="221"/>
      <c r="S4129" s="221"/>
      <c r="T4129" s="222"/>
      <c r="AT4129" s="223" t="s">
        <v>555</v>
      </c>
      <c r="AU4129" s="223" t="s">
        <v>87</v>
      </c>
      <c r="AV4129" s="13" t="s">
        <v>87</v>
      </c>
      <c r="AW4129" s="13" t="s">
        <v>32</v>
      </c>
      <c r="AX4129" s="13" t="s">
        <v>77</v>
      </c>
      <c r="AY4129" s="223" t="s">
        <v>209</v>
      </c>
    </row>
    <row r="4130" spans="2:51" s="13" customFormat="1">
      <c r="B4130" s="212"/>
      <c r="C4130" s="213"/>
      <c r="D4130" s="214" t="s">
        <v>555</v>
      </c>
      <c r="E4130" s="215" t="s">
        <v>1</v>
      </c>
      <c r="F4130" s="216" t="s">
        <v>4262</v>
      </c>
      <c r="G4130" s="213"/>
      <c r="H4130" s="217">
        <v>3.02</v>
      </c>
      <c r="I4130" s="218"/>
      <c r="J4130" s="213"/>
      <c r="K4130" s="213"/>
      <c r="L4130" s="219"/>
      <c r="M4130" s="220"/>
      <c r="N4130" s="221"/>
      <c r="O4130" s="221"/>
      <c r="P4130" s="221"/>
      <c r="Q4130" s="221"/>
      <c r="R4130" s="221"/>
      <c r="S4130" s="221"/>
      <c r="T4130" s="222"/>
      <c r="AT4130" s="223" t="s">
        <v>555</v>
      </c>
      <c r="AU4130" s="223" t="s">
        <v>87</v>
      </c>
      <c r="AV4130" s="13" t="s">
        <v>87</v>
      </c>
      <c r="AW4130" s="13" t="s">
        <v>32</v>
      </c>
      <c r="AX4130" s="13" t="s">
        <v>77</v>
      </c>
      <c r="AY4130" s="223" t="s">
        <v>209</v>
      </c>
    </row>
    <row r="4131" spans="2:51" s="13" customFormat="1">
      <c r="B4131" s="212"/>
      <c r="C4131" s="213"/>
      <c r="D4131" s="214" t="s">
        <v>555</v>
      </c>
      <c r="E4131" s="215" t="s">
        <v>1</v>
      </c>
      <c r="F4131" s="216" t="s">
        <v>4263</v>
      </c>
      <c r="G4131" s="213"/>
      <c r="H4131" s="217">
        <v>3.18</v>
      </c>
      <c r="I4131" s="218"/>
      <c r="J4131" s="213"/>
      <c r="K4131" s="213"/>
      <c r="L4131" s="219"/>
      <c r="M4131" s="220"/>
      <c r="N4131" s="221"/>
      <c r="O4131" s="221"/>
      <c r="P4131" s="221"/>
      <c r="Q4131" s="221"/>
      <c r="R4131" s="221"/>
      <c r="S4131" s="221"/>
      <c r="T4131" s="222"/>
      <c r="AT4131" s="223" t="s">
        <v>555</v>
      </c>
      <c r="AU4131" s="223" t="s">
        <v>87</v>
      </c>
      <c r="AV4131" s="13" t="s">
        <v>87</v>
      </c>
      <c r="AW4131" s="13" t="s">
        <v>32</v>
      </c>
      <c r="AX4131" s="13" t="s">
        <v>77</v>
      </c>
      <c r="AY4131" s="223" t="s">
        <v>209</v>
      </c>
    </row>
    <row r="4132" spans="2:51" s="13" customFormat="1">
      <c r="B4132" s="212"/>
      <c r="C4132" s="213"/>
      <c r="D4132" s="214" t="s">
        <v>555</v>
      </c>
      <c r="E4132" s="215" t="s">
        <v>1</v>
      </c>
      <c r="F4132" s="216" t="s">
        <v>4264</v>
      </c>
      <c r="G4132" s="213"/>
      <c r="H4132" s="217">
        <v>14</v>
      </c>
      <c r="I4132" s="218"/>
      <c r="J4132" s="213"/>
      <c r="K4132" s="213"/>
      <c r="L4132" s="219"/>
      <c r="M4132" s="220"/>
      <c r="N4132" s="221"/>
      <c r="O4132" s="221"/>
      <c r="P4132" s="221"/>
      <c r="Q4132" s="221"/>
      <c r="R4132" s="221"/>
      <c r="S4132" s="221"/>
      <c r="T4132" s="222"/>
      <c r="AT4132" s="223" t="s">
        <v>555</v>
      </c>
      <c r="AU4132" s="223" t="s">
        <v>87</v>
      </c>
      <c r="AV4132" s="13" t="s">
        <v>87</v>
      </c>
      <c r="AW4132" s="13" t="s">
        <v>32</v>
      </c>
      <c r="AX4132" s="13" t="s">
        <v>77</v>
      </c>
      <c r="AY4132" s="223" t="s">
        <v>209</v>
      </c>
    </row>
    <row r="4133" spans="2:51" s="13" customFormat="1">
      <c r="B4133" s="212"/>
      <c r="C4133" s="213"/>
      <c r="D4133" s="214" t="s">
        <v>555</v>
      </c>
      <c r="E4133" s="215" t="s">
        <v>1</v>
      </c>
      <c r="F4133" s="216" t="s">
        <v>4265</v>
      </c>
      <c r="G4133" s="213"/>
      <c r="H4133" s="217">
        <v>10</v>
      </c>
      <c r="I4133" s="218"/>
      <c r="J4133" s="213"/>
      <c r="K4133" s="213"/>
      <c r="L4133" s="219"/>
      <c r="M4133" s="220"/>
      <c r="N4133" s="221"/>
      <c r="O4133" s="221"/>
      <c r="P4133" s="221"/>
      <c r="Q4133" s="221"/>
      <c r="R4133" s="221"/>
      <c r="S4133" s="221"/>
      <c r="T4133" s="222"/>
      <c r="AT4133" s="223" t="s">
        <v>555</v>
      </c>
      <c r="AU4133" s="223" t="s">
        <v>87</v>
      </c>
      <c r="AV4133" s="13" t="s">
        <v>87</v>
      </c>
      <c r="AW4133" s="13" t="s">
        <v>32</v>
      </c>
      <c r="AX4133" s="13" t="s">
        <v>77</v>
      </c>
      <c r="AY4133" s="223" t="s">
        <v>209</v>
      </c>
    </row>
    <row r="4134" spans="2:51" s="13" customFormat="1">
      <c r="B4134" s="212"/>
      <c r="C4134" s="213"/>
      <c r="D4134" s="214" t="s">
        <v>555</v>
      </c>
      <c r="E4134" s="215" t="s">
        <v>1</v>
      </c>
      <c r="F4134" s="216" t="s">
        <v>4266</v>
      </c>
      <c r="G4134" s="213"/>
      <c r="H4134" s="217">
        <v>10</v>
      </c>
      <c r="I4134" s="218"/>
      <c r="J4134" s="213"/>
      <c r="K4134" s="213"/>
      <c r="L4134" s="219"/>
      <c r="M4134" s="220"/>
      <c r="N4134" s="221"/>
      <c r="O4134" s="221"/>
      <c r="P4134" s="221"/>
      <c r="Q4134" s="221"/>
      <c r="R4134" s="221"/>
      <c r="S4134" s="221"/>
      <c r="T4134" s="222"/>
      <c r="AT4134" s="223" t="s">
        <v>555</v>
      </c>
      <c r="AU4134" s="223" t="s">
        <v>87</v>
      </c>
      <c r="AV4134" s="13" t="s">
        <v>87</v>
      </c>
      <c r="AW4134" s="13" t="s">
        <v>32</v>
      </c>
      <c r="AX4134" s="13" t="s">
        <v>77</v>
      </c>
      <c r="AY4134" s="223" t="s">
        <v>209</v>
      </c>
    </row>
    <row r="4135" spans="2:51" s="13" customFormat="1">
      <c r="B4135" s="212"/>
      <c r="C4135" s="213"/>
      <c r="D4135" s="214" t="s">
        <v>555</v>
      </c>
      <c r="E4135" s="215" t="s">
        <v>1</v>
      </c>
      <c r="F4135" s="216" t="s">
        <v>4267</v>
      </c>
      <c r="G4135" s="213"/>
      <c r="H4135" s="217">
        <v>18.2</v>
      </c>
      <c r="I4135" s="218"/>
      <c r="J4135" s="213"/>
      <c r="K4135" s="213"/>
      <c r="L4135" s="219"/>
      <c r="M4135" s="220"/>
      <c r="N4135" s="221"/>
      <c r="O4135" s="221"/>
      <c r="P4135" s="221"/>
      <c r="Q4135" s="221"/>
      <c r="R4135" s="221"/>
      <c r="S4135" s="221"/>
      <c r="T4135" s="222"/>
      <c r="AT4135" s="223" t="s">
        <v>555</v>
      </c>
      <c r="AU4135" s="223" t="s">
        <v>87</v>
      </c>
      <c r="AV4135" s="13" t="s">
        <v>87</v>
      </c>
      <c r="AW4135" s="13" t="s">
        <v>32</v>
      </c>
      <c r="AX4135" s="13" t="s">
        <v>77</v>
      </c>
      <c r="AY4135" s="223" t="s">
        <v>209</v>
      </c>
    </row>
    <row r="4136" spans="2:51" s="13" customFormat="1">
      <c r="B4136" s="212"/>
      <c r="C4136" s="213"/>
      <c r="D4136" s="214" t="s">
        <v>555</v>
      </c>
      <c r="E4136" s="215" t="s">
        <v>1</v>
      </c>
      <c r="F4136" s="216" t="s">
        <v>4268</v>
      </c>
      <c r="G4136" s="213"/>
      <c r="H4136" s="217">
        <v>26.4</v>
      </c>
      <c r="I4136" s="218"/>
      <c r="J4136" s="213"/>
      <c r="K4136" s="213"/>
      <c r="L4136" s="219"/>
      <c r="M4136" s="220"/>
      <c r="N4136" s="221"/>
      <c r="O4136" s="221"/>
      <c r="P4136" s="221"/>
      <c r="Q4136" s="221"/>
      <c r="R4136" s="221"/>
      <c r="S4136" s="221"/>
      <c r="T4136" s="222"/>
      <c r="AT4136" s="223" t="s">
        <v>555</v>
      </c>
      <c r="AU4136" s="223" t="s">
        <v>87</v>
      </c>
      <c r="AV4136" s="13" t="s">
        <v>87</v>
      </c>
      <c r="AW4136" s="13" t="s">
        <v>32</v>
      </c>
      <c r="AX4136" s="13" t="s">
        <v>77</v>
      </c>
      <c r="AY4136" s="223" t="s">
        <v>209</v>
      </c>
    </row>
    <row r="4137" spans="2:51" s="13" customFormat="1">
      <c r="B4137" s="212"/>
      <c r="C4137" s="213"/>
      <c r="D4137" s="214" t="s">
        <v>555</v>
      </c>
      <c r="E4137" s="215" t="s">
        <v>1</v>
      </c>
      <c r="F4137" s="216" t="s">
        <v>4269</v>
      </c>
      <c r="G4137" s="213"/>
      <c r="H4137" s="217">
        <v>3.68</v>
      </c>
      <c r="I4137" s="218"/>
      <c r="J4137" s="213"/>
      <c r="K4137" s="213"/>
      <c r="L4137" s="219"/>
      <c r="M4137" s="220"/>
      <c r="N4137" s="221"/>
      <c r="O4137" s="221"/>
      <c r="P4137" s="221"/>
      <c r="Q4137" s="221"/>
      <c r="R4137" s="221"/>
      <c r="S4137" s="221"/>
      <c r="T4137" s="222"/>
      <c r="AT4137" s="223" t="s">
        <v>555</v>
      </c>
      <c r="AU4137" s="223" t="s">
        <v>87</v>
      </c>
      <c r="AV4137" s="13" t="s">
        <v>87</v>
      </c>
      <c r="AW4137" s="13" t="s">
        <v>32</v>
      </c>
      <c r="AX4137" s="13" t="s">
        <v>77</v>
      </c>
      <c r="AY4137" s="223" t="s">
        <v>209</v>
      </c>
    </row>
    <row r="4138" spans="2:51" s="13" customFormat="1">
      <c r="B4138" s="212"/>
      <c r="C4138" s="213"/>
      <c r="D4138" s="214" t="s">
        <v>555</v>
      </c>
      <c r="E4138" s="215" t="s">
        <v>1</v>
      </c>
      <c r="F4138" s="216" t="s">
        <v>4270</v>
      </c>
      <c r="G4138" s="213"/>
      <c r="H4138" s="217">
        <v>14.2</v>
      </c>
      <c r="I4138" s="218"/>
      <c r="J4138" s="213"/>
      <c r="K4138" s="213"/>
      <c r="L4138" s="219"/>
      <c r="M4138" s="220"/>
      <c r="N4138" s="221"/>
      <c r="O4138" s="221"/>
      <c r="P4138" s="221"/>
      <c r="Q4138" s="221"/>
      <c r="R4138" s="221"/>
      <c r="S4138" s="221"/>
      <c r="T4138" s="222"/>
      <c r="AT4138" s="223" t="s">
        <v>555</v>
      </c>
      <c r="AU4138" s="223" t="s">
        <v>87</v>
      </c>
      <c r="AV4138" s="13" t="s">
        <v>87</v>
      </c>
      <c r="AW4138" s="13" t="s">
        <v>32</v>
      </c>
      <c r="AX4138" s="13" t="s">
        <v>77</v>
      </c>
      <c r="AY4138" s="223" t="s">
        <v>209</v>
      </c>
    </row>
    <row r="4139" spans="2:51" s="13" customFormat="1">
      <c r="B4139" s="212"/>
      <c r="C4139" s="213"/>
      <c r="D4139" s="214" t="s">
        <v>555</v>
      </c>
      <c r="E4139" s="215" t="s">
        <v>1</v>
      </c>
      <c r="F4139" s="216" t="s">
        <v>4271</v>
      </c>
      <c r="G4139" s="213"/>
      <c r="H4139" s="217">
        <v>11.4</v>
      </c>
      <c r="I4139" s="218"/>
      <c r="J4139" s="213"/>
      <c r="K4139" s="213"/>
      <c r="L4139" s="219"/>
      <c r="M4139" s="220"/>
      <c r="N4139" s="221"/>
      <c r="O4139" s="221"/>
      <c r="P4139" s="221"/>
      <c r="Q4139" s="221"/>
      <c r="R4139" s="221"/>
      <c r="S4139" s="221"/>
      <c r="T4139" s="222"/>
      <c r="AT4139" s="223" t="s">
        <v>555</v>
      </c>
      <c r="AU4139" s="223" t="s">
        <v>87</v>
      </c>
      <c r="AV4139" s="13" t="s">
        <v>87</v>
      </c>
      <c r="AW4139" s="13" t="s">
        <v>32</v>
      </c>
      <c r="AX4139" s="13" t="s">
        <v>77</v>
      </c>
      <c r="AY4139" s="223" t="s">
        <v>209</v>
      </c>
    </row>
    <row r="4140" spans="2:51" s="13" customFormat="1">
      <c r="B4140" s="212"/>
      <c r="C4140" s="213"/>
      <c r="D4140" s="214" t="s">
        <v>555</v>
      </c>
      <c r="E4140" s="215" t="s">
        <v>1</v>
      </c>
      <c r="F4140" s="216" t="s">
        <v>4272</v>
      </c>
      <c r="G4140" s="213"/>
      <c r="H4140" s="217">
        <v>11.4</v>
      </c>
      <c r="I4140" s="218"/>
      <c r="J4140" s="213"/>
      <c r="K4140" s="213"/>
      <c r="L4140" s="219"/>
      <c r="M4140" s="220"/>
      <c r="N4140" s="221"/>
      <c r="O4140" s="221"/>
      <c r="P4140" s="221"/>
      <c r="Q4140" s="221"/>
      <c r="R4140" s="221"/>
      <c r="S4140" s="221"/>
      <c r="T4140" s="222"/>
      <c r="AT4140" s="223" t="s">
        <v>555</v>
      </c>
      <c r="AU4140" s="223" t="s">
        <v>87</v>
      </c>
      <c r="AV4140" s="13" t="s">
        <v>87</v>
      </c>
      <c r="AW4140" s="13" t="s">
        <v>32</v>
      </c>
      <c r="AX4140" s="13" t="s">
        <v>77</v>
      </c>
      <c r="AY4140" s="223" t="s">
        <v>209</v>
      </c>
    </row>
    <row r="4141" spans="2:51" s="13" customFormat="1">
      <c r="B4141" s="212"/>
      <c r="C4141" s="213"/>
      <c r="D4141" s="214" t="s">
        <v>555</v>
      </c>
      <c r="E4141" s="215" t="s">
        <v>1</v>
      </c>
      <c r="F4141" s="216" t="s">
        <v>4273</v>
      </c>
      <c r="G4141" s="213"/>
      <c r="H4141" s="217">
        <v>29.6</v>
      </c>
      <c r="I4141" s="218"/>
      <c r="J4141" s="213"/>
      <c r="K4141" s="213"/>
      <c r="L4141" s="219"/>
      <c r="M4141" s="220"/>
      <c r="N4141" s="221"/>
      <c r="O4141" s="221"/>
      <c r="P4141" s="221"/>
      <c r="Q4141" s="221"/>
      <c r="R4141" s="221"/>
      <c r="S4141" s="221"/>
      <c r="T4141" s="222"/>
      <c r="AT4141" s="223" t="s">
        <v>555</v>
      </c>
      <c r="AU4141" s="223" t="s">
        <v>87</v>
      </c>
      <c r="AV4141" s="13" t="s">
        <v>87</v>
      </c>
      <c r="AW4141" s="13" t="s">
        <v>32</v>
      </c>
      <c r="AX4141" s="13" t="s">
        <v>77</v>
      </c>
      <c r="AY4141" s="223" t="s">
        <v>209</v>
      </c>
    </row>
    <row r="4142" spans="2:51" s="16" customFormat="1">
      <c r="B4142" s="260"/>
      <c r="C4142" s="261"/>
      <c r="D4142" s="214" t="s">
        <v>555</v>
      </c>
      <c r="E4142" s="262" t="s">
        <v>1</v>
      </c>
      <c r="F4142" s="263" t="s">
        <v>942</v>
      </c>
      <c r="G4142" s="261"/>
      <c r="H4142" s="264">
        <v>340.33999999999992</v>
      </c>
      <c r="I4142" s="265"/>
      <c r="J4142" s="261"/>
      <c r="K4142" s="261"/>
      <c r="L4142" s="266"/>
      <c r="M4142" s="267"/>
      <c r="N4142" s="268"/>
      <c r="O4142" s="268"/>
      <c r="P4142" s="268"/>
      <c r="Q4142" s="268"/>
      <c r="R4142" s="268"/>
      <c r="S4142" s="268"/>
      <c r="T4142" s="269"/>
      <c r="AT4142" s="270" t="s">
        <v>555</v>
      </c>
      <c r="AU4142" s="270" t="s">
        <v>87</v>
      </c>
      <c r="AV4142" s="16" t="s">
        <v>226</v>
      </c>
      <c r="AW4142" s="16" t="s">
        <v>32</v>
      </c>
      <c r="AX4142" s="16" t="s">
        <v>77</v>
      </c>
      <c r="AY4142" s="270" t="s">
        <v>209</v>
      </c>
    </row>
    <row r="4143" spans="2:51" s="15" customFormat="1">
      <c r="B4143" s="246"/>
      <c r="C4143" s="247"/>
      <c r="D4143" s="214" t="s">
        <v>555</v>
      </c>
      <c r="E4143" s="248" t="s">
        <v>1</v>
      </c>
      <c r="F4143" s="249" t="s">
        <v>1605</v>
      </c>
      <c r="G4143" s="247"/>
      <c r="H4143" s="248" t="s">
        <v>1</v>
      </c>
      <c r="I4143" s="250"/>
      <c r="J4143" s="247"/>
      <c r="K4143" s="247"/>
      <c r="L4143" s="251"/>
      <c r="M4143" s="252"/>
      <c r="N4143" s="253"/>
      <c r="O4143" s="253"/>
      <c r="P4143" s="253"/>
      <c r="Q4143" s="253"/>
      <c r="R4143" s="253"/>
      <c r="S4143" s="253"/>
      <c r="T4143" s="254"/>
      <c r="AT4143" s="255" t="s">
        <v>555</v>
      </c>
      <c r="AU4143" s="255" t="s">
        <v>87</v>
      </c>
      <c r="AV4143" s="15" t="s">
        <v>85</v>
      </c>
      <c r="AW4143" s="15" t="s">
        <v>32</v>
      </c>
      <c r="AX4143" s="15" t="s">
        <v>77</v>
      </c>
      <c r="AY4143" s="255" t="s">
        <v>209</v>
      </c>
    </row>
    <row r="4144" spans="2:51" s="13" customFormat="1">
      <c r="B4144" s="212"/>
      <c r="C4144" s="213"/>
      <c r="D4144" s="214" t="s">
        <v>555</v>
      </c>
      <c r="E4144" s="215" t="s">
        <v>1</v>
      </c>
      <c r="F4144" s="216" t="s">
        <v>4274</v>
      </c>
      <c r="G4144" s="213"/>
      <c r="H4144" s="217">
        <v>3.4</v>
      </c>
      <c r="I4144" s="218"/>
      <c r="J4144" s="213"/>
      <c r="K4144" s="213"/>
      <c r="L4144" s="219"/>
      <c r="M4144" s="220"/>
      <c r="N4144" s="221"/>
      <c r="O4144" s="221"/>
      <c r="P4144" s="221"/>
      <c r="Q4144" s="221"/>
      <c r="R4144" s="221"/>
      <c r="S4144" s="221"/>
      <c r="T4144" s="222"/>
      <c r="AT4144" s="223" t="s">
        <v>555</v>
      </c>
      <c r="AU4144" s="223" t="s">
        <v>87</v>
      </c>
      <c r="AV4144" s="13" t="s">
        <v>87</v>
      </c>
      <c r="AW4144" s="13" t="s">
        <v>32</v>
      </c>
      <c r="AX4144" s="13" t="s">
        <v>77</v>
      </c>
      <c r="AY4144" s="223" t="s">
        <v>209</v>
      </c>
    </row>
    <row r="4145" spans="2:51" s="13" customFormat="1">
      <c r="B4145" s="212"/>
      <c r="C4145" s="213"/>
      <c r="D4145" s="214" t="s">
        <v>555</v>
      </c>
      <c r="E4145" s="215" t="s">
        <v>1</v>
      </c>
      <c r="F4145" s="216" t="s">
        <v>4275</v>
      </c>
      <c r="G4145" s="213"/>
      <c r="H4145" s="217">
        <v>5.72</v>
      </c>
      <c r="I4145" s="218"/>
      <c r="J4145" s="213"/>
      <c r="K4145" s="213"/>
      <c r="L4145" s="219"/>
      <c r="M4145" s="220"/>
      <c r="N4145" s="221"/>
      <c r="O4145" s="221"/>
      <c r="P4145" s="221"/>
      <c r="Q4145" s="221"/>
      <c r="R4145" s="221"/>
      <c r="S4145" s="221"/>
      <c r="T4145" s="222"/>
      <c r="AT4145" s="223" t="s">
        <v>555</v>
      </c>
      <c r="AU4145" s="223" t="s">
        <v>87</v>
      </c>
      <c r="AV4145" s="13" t="s">
        <v>87</v>
      </c>
      <c r="AW4145" s="13" t="s">
        <v>32</v>
      </c>
      <c r="AX4145" s="13" t="s">
        <v>77</v>
      </c>
      <c r="AY4145" s="223" t="s">
        <v>209</v>
      </c>
    </row>
    <row r="4146" spans="2:51" s="13" customFormat="1">
      <c r="B4146" s="212"/>
      <c r="C4146" s="213"/>
      <c r="D4146" s="214" t="s">
        <v>555</v>
      </c>
      <c r="E4146" s="215" t="s">
        <v>1</v>
      </c>
      <c r="F4146" s="216" t="s">
        <v>4276</v>
      </c>
      <c r="G4146" s="213"/>
      <c r="H4146" s="217">
        <v>3.9</v>
      </c>
      <c r="I4146" s="218"/>
      <c r="J4146" s="213"/>
      <c r="K4146" s="213"/>
      <c r="L4146" s="219"/>
      <c r="M4146" s="220"/>
      <c r="N4146" s="221"/>
      <c r="O4146" s="221"/>
      <c r="P4146" s="221"/>
      <c r="Q4146" s="221"/>
      <c r="R4146" s="221"/>
      <c r="S4146" s="221"/>
      <c r="T4146" s="222"/>
      <c r="AT4146" s="223" t="s">
        <v>555</v>
      </c>
      <c r="AU4146" s="223" t="s">
        <v>87</v>
      </c>
      <c r="AV4146" s="13" t="s">
        <v>87</v>
      </c>
      <c r="AW4146" s="13" t="s">
        <v>32</v>
      </c>
      <c r="AX4146" s="13" t="s">
        <v>77</v>
      </c>
      <c r="AY4146" s="223" t="s">
        <v>209</v>
      </c>
    </row>
    <row r="4147" spans="2:51" s="13" customFormat="1">
      <c r="B4147" s="212"/>
      <c r="C4147" s="213"/>
      <c r="D4147" s="214" t="s">
        <v>555</v>
      </c>
      <c r="E4147" s="215" t="s">
        <v>1</v>
      </c>
      <c r="F4147" s="216" t="s">
        <v>4277</v>
      </c>
      <c r="G4147" s="213"/>
      <c r="H4147" s="217">
        <v>4.34</v>
      </c>
      <c r="I4147" s="218"/>
      <c r="J4147" s="213"/>
      <c r="K4147" s="213"/>
      <c r="L4147" s="219"/>
      <c r="M4147" s="220"/>
      <c r="N4147" s="221"/>
      <c r="O4147" s="221"/>
      <c r="P4147" s="221"/>
      <c r="Q4147" s="221"/>
      <c r="R4147" s="221"/>
      <c r="S4147" s="221"/>
      <c r="T4147" s="222"/>
      <c r="AT4147" s="223" t="s">
        <v>555</v>
      </c>
      <c r="AU4147" s="223" t="s">
        <v>87</v>
      </c>
      <c r="AV4147" s="13" t="s">
        <v>87</v>
      </c>
      <c r="AW4147" s="13" t="s">
        <v>32</v>
      </c>
      <c r="AX4147" s="13" t="s">
        <v>77</v>
      </c>
      <c r="AY4147" s="223" t="s">
        <v>209</v>
      </c>
    </row>
    <row r="4148" spans="2:51" s="13" customFormat="1">
      <c r="B4148" s="212"/>
      <c r="C4148" s="213"/>
      <c r="D4148" s="214" t="s">
        <v>555</v>
      </c>
      <c r="E4148" s="215" t="s">
        <v>1</v>
      </c>
      <c r="F4148" s="216" t="s">
        <v>4278</v>
      </c>
      <c r="G4148" s="213"/>
      <c r="H4148" s="217">
        <v>3.16</v>
      </c>
      <c r="I4148" s="218"/>
      <c r="J4148" s="213"/>
      <c r="K4148" s="213"/>
      <c r="L4148" s="219"/>
      <c r="M4148" s="220"/>
      <c r="N4148" s="221"/>
      <c r="O4148" s="221"/>
      <c r="P4148" s="221"/>
      <c r="Q4148" s="221"/>
      <c r="R4148" s="221"/>
      <c r="S4148" s="221"/>
      <c r="T4148" s="222"/>
      <c r="AT4148" s="223" t="s">
        <v>555</v>
      </c>
      <c r="AU4148" s="223" t="s">
        <v>87</v>
      </c>
      <c r="AV4148" s="13" t="s">
        <v>87</v>
      </c>
      <c r="AW4148" s="13" t="s">
        <v>32</v>
      </c>
      <c r="AX4148" s="13" t="s">
        <v>77</v>
      </c>
      <c r="AY4148" s="223" t="s">
        <v>209</v>
      </c>
    </row>
    <row r="4149" spans="2:51" s="13" customFormat="1">
      <c r="B4149" s="212"/>
      <c r="C4149" s="213"/>
      <c r="D4149" s="214" t="s">
        <v>555</v>
      </c>
      <c r="E4149" s="215" t="s">
        <v>1</v>
      </c>
      <c r="F4149" s="216" t="s">
        <v>4279</v>
      </c>
      <c r="G4149" s="213"/>
      <c r="H4149" s="217">
        <v>10.199999999999999</v>
      </c>
      <c r="I4149" s="218"/>
      <c r="J4149" s="213"/>
      <c r="K4149" s="213"/>
      <c r="L4149" s="219"/>
      <c r="M4149" s="220"/>
      <c r="N4149" s="221"/>
      <c r="O4149" s="221"/>
      <c r="P4149" s="221"/>
      <c r="Q4149" s="221"/>
      <c r="R4149" s="221"/>
      <c r="S4149" s="221"/>
      <c r="T4149" s="222"/>
      <c r="AT4149" s="223" t="s">
        <v>555</v>
      </c>
      <c r="AU4149" s="223" t="s">
        <v>87</v>
      </c>
      <c r="AV4149" s="13" t="s">
        <v>87</v>
      </c>
      <c r="AW4149" s="13" t="s">
        <v>32</v>
      </c>
      <c r="AX4149" s="13" t="s">
        <v>77</v>
      </c>
      <c r="AY4149" s="223" t="s">
        <v>209</v>
      </c>
    </row>
    <row r="4150" spans="2:51" s="13" customFormat="1">
      <c r="B4150" s="212"/>
      <c r="C4150" s="213"/>
      <c r="D4150" s="214" t="s">
        <v>555</v>
      </c>
      <c r="E4150" s="215" t="s">
        <v>1</v>
      </c>
      <c r="F4150" s="216" t="s">
        <v>4280</v>
      </c>
      <c r="G4150" s="213"/>
      <c r="H4150" s="217">
        <v>10.199999999999999</v>
      </c>
      <c r="I4150" s="218"/>
      <c r="J4150" s="213"/>
      <c r="K4150" s="213"/>
      <c r="L4150" s="219"/>
      <c r="M4150" s="220"/>
      <c r="N4150" s="221"/>
      <c r="O4150" s="221"/>
      <c r="P4150" s="221"/>
      <c r="Q4150" s="221"/>
      <c r="R4150" s="221"/>
      <c r="S4150" s="221"/>
      <c r="T4150" s="222"/>
      <c r="AT4150" s="223" t="s">
        <v>555</v>
      </c>
      <c r="AU4150" s="223" t="s">
        <v>87</v>
      </c>
      <c r="AV4150" s="13" t="s">
        <v>87</v>
      </c>
      <c r="AW4150" s="13" t="s">
        <v>32</v>
      </c>
      <c r="AX4150" s="13" t="s">
        <v>77</v>
      </c>
      <c r="AY4150" s="223" t="s">
        <v>209</v>
      </c>
    </row>
    <row r="4151" spans="2:51" s="13" customFormat="1">
      <c r="B4151" s="212"/>
      <c r="C4151" s="213"/>
      <c r="D4151" s="214" t="s">
        <v>555</v>
      </c>
      <c r="E4151" s="215" t="s">
        <v>1</v>
      </c>
      <c r="F4151" s="216" t="s">
        <v>4281</v>
      </c>
      <c r="G4151" s="213"/>
      <c r="H4151" s="217">
        <v>27.2</v>
      </c>
      <c r="I4151" s="218"/>
      <c r="J4151" s="213"/>
      <c r="K4151" s="213"/>
      <c r="L4151" s="219"/>
      <c r="M4151" s="220"/>
      <c r="N4151" s="221"/>
      <c r="O4151" s="221"/>
      <c r="P4151" s="221"/>
      <c r="Q4151" s="221"/>
      <c r="R4151" s="221"/>
      <c r="S4151" s="221"/>
      <c r="T4151" s="222"/>
      <c r="AT4151" s="223" t="s">
        <v>555</v>
      </c>
      <c r="AU4151" s="223" t="s">
        <v>87</v>
      </c>
      <c r="AV4151" s="13" t="s">
        <v>87</v>
      </c>
      <c r="AW4151" s="13" t="s">
        <v>32</v>
      </c>
      <c r="AX4151" s="13" t="s">
        <v>77</v>
      </c>
      <c r="AY4151" s="223" t="s">
        <v>209</v>
      </c>
    </row>
    <row r="4152" spans="2:51" s="13" customFormat="1">
      <c r="B4152" s="212"/>
      <c r="C4152" s="213"/>
      <c r="D4152" s="214" t="s">
        <v>555</v>
      </c>
      <c r="E4152" s="215" t="s">
        <v>1</v>
      </c>
      <c r="F4152" s="216" t="s">
        <v>4282</v>
      </c>
      <c r="G4152" s="213"/>
      <c r="H4152" s="217">
        <v>3.62</v>
      </c>
      <c r="I4152" s="218"/>
      <c r="J4152" s="213"/>
      <c r="K4152" s="213"/>
      <c r="L4152" s="219"/>
      <c r="M4152" s="220"/>
      <c r="N4152" s="221"/>
      <c r="O4152" s="221"/>
      <c r="P4152" s="221"/>
      <c r="Q4152" s="221"/>
      <c r="R4152" s="221"/>
      <c r="S4152" s="221"/>
      <c r="T4152" s="222"/>
      <c r="AT4152" s="223" t="s">
        <v>555</v>
      </c>
      <c r="AU4152" s="223" t="s">
        <v>87</v>
      </c>
      <c r="AV4152" s="13" t="s">
        <v>87</v>
      </c>
      <c r="AW4152" s="13" t="s">
        <v>32</v>
      </c>
      <c r="AX4152" s="13" t="s">
        <v>77</v>
      </c>
      <c r="AY4152" s="223" t="s">
        <v>209</v>
      </c>
    </row>
    <row r="4153" spans="2:51" s="13" customFormat="1" ht="22.5">
      <c r="B4153" s="212"/>
      <c r="C4153" s="213"/>
      <c r="D4153" s="214" t="s">
        <v>555</v>
      </c>
      <c r="E4153" s="215" t="s">
        <v>1</v>
      </c>
      <c r="F4153" s="216" t="s">
        <v>4283</v>
      </c>
      <c r="G4153" s="213"/>
      <c r="H4153" s="217">
        <v>99.2</v>
      </c>
      <c r="I4153" s="218"/>
      <c r="J4153" s="213"/>
      <c r="K4153" s="213"/>
      <c r="L4153" s="219"/>
      <c r="M4153" s="220"/>
      <c r="N4153" s="221"/>
      <c r="O4153" s="221"/>
      <c r="P4153" s="221"/>
      <c r="Q4153" s="221"/>
      <c r="R4153" s="221"/>
      <c r="S4153" s="221"/>
      <c r="T4153" s="222"/>
      <c r="AT4153" s="223" t="s">
        <v>555</v>
      </c>
      <c r="AU4153" s="223" t="s">
        <v>87</v>
      </c>
      <c r="AV4153" s="13" t="s">
        <v>87</v>
      </c>
      <c r="AW4153" s="13" t="s">
        <v>32</v>
      </c>
      <c r="AX4153" s="13" t="s">
        <v>77</v>
      </c>
      <c r="AY4153" s="223" t="s">
        <v>209</v>
      </c>
    </row>
    <row r="4154" spans="2:51" s="13" customFormat="1">
      <c r="B4154" s="212"/>
      <c r="C4154" s="213"/>
      <c r="D4154" s="214" t="s">
        <v>555</v>
      </c>
      <c r="E4154" s="215" t="s">
        <v>1</v>
      </c>
      <c r="F4154" s="216" t="s">
        <v>4284</v>
      </c>
      <c r="G4154" s="213"/>
      <c r="H4154" s="217">
        <v>9.8000000000000007</v>
      </c>
      <c r="I4154" s="218"/>
      <c r="J4154" s="213"/>
      <c r="K4154" s="213"/>
      <c r="L4154" s="219"/>
      <c r="M4154" s="220"/>
      <c r="N4154" s="221"/>
      <c r="O4154" s="221"/>
      <c r="P4154" s="221"/>
      <c r="Q4154" s="221"/>
      <c r="R4154" s="221"/>
      <c r="S4154" s="221"/>
      <c r="T4154" s="222"/>
      <c r="AT4154" s="223" t="s">
        <v>555</v>
      </c>
      <c r="AU4154" s="223" t="s">
        <v>87</v>
      </c>
      <c r="AV4154" s="13" t="s">
        <v>87</v>
      </c>
      <c r="AW4154" s="13" t="s">
        <v>32</v>
      </c>
      <c r="AX4154" s="13" t="s">
        <v>77</v>
      </c>
      <c r="AY4154" s="223" t="s">
        <v>209</v>
      </c>
    </row>
    <row r="4155" spans="2:51" s="13" customFormat="1">
      <c r="B4155" s="212"/>
      <c r="C4155" s="213"/>
      <c r="D4155" s="214" t="s">
        <v>555</v>
      </c>
      <c r="E4155" s="215" t="s">
        <v>1</v>
      </c>
      <c r="F4155" s="216" t="s">
        <v>4285</v>
      </c>
      <c r="G4155" s="213"/>
      <c r="H4155" s="217">
        <v>8</v>
      </c>
      <c r="I4155" s="218"/>
      <c r="J4155" s="213"/>
      <c r="K4155" s="213"/>
      <c r="L4155" s="219"/>
      <c r="M4155" s="220"/>
      <c r="N4155" s="221"/>
      <c r="O4155" s="221"/>
      <c r="P4155" s="221"/>
      <c r="Q4155" s="221"/>
      <c r="R4155" s="221"/>
      <c r="S4155" s="221"/>
      <c r="T4155" s="222"/>
      <c r="AT4155" s="223" t="s">
        <v>555</v>
      </c>
      <c r="AU4155" s="223" t="s">
        <v>87</v>
      </c>
      <c r="AV4155" s="13" t="s">
        <v>87</v>
      </c>
      <c r="AW4155" s="13" t="s">
        <v>32</v>
      </c>
      <c r="AX4155" s="13" t="s">
        <v>77</v>
      </c>
      <c r="AY4155" s="223" t="s">
        <v>209</v>
      </c>
    </row>
    <row r="4156" spans="2:51" s="13" customFormat="1">
      <c r="B4156" s="212"/>
      <c r="C4156" s="213"/>
      <c r="D4156" s="214" t="s">
        <v>555</v>
      </c>
      <c r="E4156" s="215" t="s">
        <v>1</v>
      </c>
      <c r="F4156" s="216" t="s">
        <v>4286</v>
      </c>
      <c r="G4156" s="213"/>
      <c r="H4156" s="217">
        <v>2.04</v>
      </c>
      <c r="I4156" s="218"/>
      <c r="J4156" s="213"/>
      <c r="K4156" s="213"/>
      <c r="L4156" s="219"/>
      <c r="M4156" s="220"/>
      <c r="N4156" s="221"/>
      <c r="O4156" s="221"/>
      <c r="P4156" s="221"/>
      <c r="Q4156" s="221"/>
      <c r="R4156" s="221"/>
      <c r="S4156" s="221"/>
      <c r="T4156" s="222"/>
      <c r="AT4156" s="223" t="s">
        <v>555</v>
      </c>
      <c r="AU4156" s="223" t="s">
        <v>87</v>
      </c>
      <c r="AV4156" s="13" t="s">
        <v>87</v>
      </c>
      <c r="AW4156" s="13" t="s">
        <v>32</v>
      </c>
      <c r="AX4156" s="13" t="s">
        <v>77</v>
      </c>
      <c r="AY4156" s="223" t="s">
        <v>209</v>
      </c>
    </row>
    <row r="4157" spans="2:51" s="13" customFormat="1">
      <c r="B4157" s="212"/>
      <c r="C4157" s="213"/>
      <c r="D4157" s="214" t="s">
        <v>555</v>
      </c>
      <c r="E4157" s="215" t="s">
        <v>1</v>
      </c>
      <c r="F4157" s="216" t="s">
        <v>4287</v>
      </c>
      <c r="G4157" s="213"/>
      <c r="H4157" s="217">
        <v>34</v>
      </c>
      <c r="I4157" s="218"/>
      <c r="J4157" s="213"/>
      <c r="K4157" s="213"/>
      <c r="L4157" s="219"/>
      <c r="M4157" s="220"/>
      <c r="N4157" s="221"/>
      <c r="O4157" s="221"/>
      <c r="P4157" s="221"/>
      <c r="Q4157" s="221"/>
      <c r="R4157" s="221"/>
      <c r="S4157" s="221"/>
      <c r="T4157" s="222"/>
      <c r="AT4157" s="223" t="s">
        <v>555</v>
      </c>
      <c r="AU4157" s="223" t="s">
        <v>87</v>
      </c>
      <c r="AV4157" s="13" t="s">
        <v>87</v>
      </c>
      <c r="AW4157" s="13" t="s">
        <v>32</v>
      </c>
      <c r="AX4157" s="13" t="s">
        <v>77</v>
      </c>
      <c r="AY4157" s="223" t="s">
        <v>209</v>
      </c>
    </row>
    <row r="4158" spans="2:51" s="13" customFormat="1">
      <c r="B4158" s="212"/>
      <c r="C4158" s="213"/>
      <c r="D4158" s="214" t="s">
        <v>555</v>
      </c>
      <c r="E4158" s="215" t="s">
        <v>1</v>
      </c>
      <c r="F4158" s="216" t="s">
        <v>4288</v>
      </c>
      <c r="G4158" s="213"/>
      <c r="H4158" s="217">
        <v>1.92</v>
      </c>
      <c r="I4158" s="218"/>
      <c r="J4158" s="213"/>
      <c r="K4158" s="213"/>
      <c r="L4158" s="219"/>
      <c r="M4158" s="220"/>
      <c r="N4158" s="221"/>
      <c r="O4158" s="221"/>
      <c r="P4158" s="221"/>
      <c r="Q4158" s="221"/>
      <c r="R4158" s="221"/>
      <c r="S4158" s="221"/>
      <c r="T4158" s="222"/>
      <c r="AT4158" s="223" t="s">
        <v>555</v>
      </c>
      <c r="AU4158" s="223" t="s">
        <v>87</v>
      </c>
      <c r="AV4158" s="13" t="s">
        <v>87</v>
      </c>
      <c r="AW4158" s="13" t="s">
        <v>32</v>
      </c>
      <c r="AX4158" s="13" t="s">
        <v>77</v>
      </c>
      <c r="AY4158" s="223" t="s">
        <v>209</v>
      </c>
    </row>
    <row r="4159" spans="2:51" s="13" customFormat="1">
      <c r="B4159" s="212"/>
      <c r="C4159" s="213"/>
      <c r="D4159" s="214" t="s">
        <v>555</v>
      </c>
      <c r="E4159" s="215" t="s">
        <v>1</v>
      </c>
      <c r="F4159" s="216" t="s">
        <v>4289</v>
      </c>
      <c r="G4159" s="213"/>
      <c r="H4159" s="217">
        <v>9.4</v>
      </c>
      <c r="I4159" s="218"/>
      <c r="J4159" s="213"/>
      <c r="K4159" s="213"/>
      <c r="L4159" s="219"/>
      <c r="M4159" s="220"/>
      <c r="N4159" s="221"/>
      <c r="O4159" s="221"/>
      <c r="P4159" s="221"/>
      <c r="Q4159" s="221"/>
      <c r="R4159" s="221"/>
      <c r="S4159" s="221"/>
      <c r="T4159" s="222"/>
      <c r="AT4159" s="223" t="s">
        <v>555</v>
      </c>
      <c r="AU4159" s="223" t="s">
        <v>87</v>
      </c>
      <c r="AV4159" s="13" t="s">
        <v>87</v>
      </c>
      <c r="AW4159" s="13" t="s">
        <v>32</v>
      </c>
      <c r="AX4159" s="13" t="s">
        <v>77</v>
      </c>
      <c r="AY4159" s="223" t="s">
        <v>209</v>
      </c>
    </row>
    <row r="4160" spans="2:51" s="13" customFormat="1">
      <c r="B4160" s="212"/>
      <c r="C4160" s="213"/>
      <c r="D4160" s="214" t="s">
        <v>555</v>
      </c>
      <c r="E4160" s="215" t="s">
        <v>1</v>
      </c>
      <c r="F4160" s="216" t="s">
        <v>4290</v>
      </c>
      <c r="G4160" s="213"/>
      <c r="H4160" s="217">
        <v>11.2</v>
      </c>
      <c r="I4160" s="218"/>
      <c r="J4160" s="213"/>
      <c r="K4160" s="213"/>
      <c r="L4160" s="219"/>
      <c r="M4160" s="220"/>
      <c r="N4160" s="221"/>
      <c r="O4160" s="221"/>
      <c r="P4160" s="221"/>
      <c r="Q4160" s="221"/>
      <c r="R4160" s="221"/>
      <c r="S4160" s="221"/>
      <c r="T4160" s="222"/>
      <c r="AT4160" s="223" t="s">
        <v>555</v>
      </c>
      <c r="AU4160" s="223" t="s">
        <v>87</v>
      </c>
      <c r="AV4160" s="13" t="s">
        <v>87</v>
      </c>
      <c r="AW4160" s="13" t="s">
        <v>32</v>
      </c>
      <c r="AX4160" s="13" t="s">
        <v>77</v>
      </c>
      <c r="AY4160" s="223" t="s">
        <v>209</v>
      </c>
    </row>
    <row r="4161" spans="2:51" s="13" customFormat="1">
      <c r="B4161" s="212"/>
      <c r="C4161" s="213"/>
      <c r="D4161" s="214" t="s">
        <v>555</v>
      </c>
      <c r="E4161" s="215" t="s">
        <v>1</v>
      </c>
      <c r="F4161" s="216" t="s">
        <v>4291</v>
      </c>
      <c r="G4161" s="213"/>
      <c r="H4161" s="217">
        <v>12.6</v>
      </c>
      <c r="I4161" s="218"/>
      <c r="J4161" s="213"/>
      <c r="K4161" s="213"/>
      <c r="L4161" s="219"/>
      <c r="M4161" s="220"/>
      <c r="N4161" s="221"/>
      <c r="O4161" s="221"/>
      <c r="P4161" s="221"/>
      <c r="Q4161" s="221"/>
      <c r="R4161" s="221"/>
      <c r="S4161" s="221"/>
      <c r="T4161" s="222"/>
      <c r="AT4161" s="223" t="s">
        <v>555</v>
      </c>
      <c r="AU4161" s="223" t="s">
        <v>87</v>
      </c>
      <c r="AV4161" s="13" t="s">
        <v>87</v>
      </c>
      <c r="AW4161" s="13" t="s">
        <v>32</v>
      </c>
      <c r="AX4161" s="13" t="s">
        <v>77</v>
      </c>
      <c r="AY4161" s="223" t="s">
        <v>209</v>
      </c>
    </row>
    <row r="4162" spans="2:51" s="13" customFormat="1">
      <c r="B4162" s="212"/>
      <c r="C4162" s="213"/>
      <c r="D4162" s="214" t="s">
        <v>555</v>
      </c>
      <c r="E4162" s="215" t="s">
        <v>1</v>
      </c>
      <c r="F4162" s="216" t="s">
        <v>4292</v>
      </c>
      <c r="G4162" s="213"/>
      <c r="H4162" s="217">
        <v>2.58</v>
      </c>
      <c r="I4162" s="218"/>
      <c r="J4162" s="213"/>
      <c r="K4162" s="213"/>
      <c r="L4162" s="219"/>
      <c r="M4162" s="220"/>
      <c r="N4162" s="221"/>
      <c r="O4162" s="221"/>
      <c r="P4162" s="221"/>
      <c r="Q4162" s="221"/>
      <c r="R4162" s="221"/>
      <c r="S4162" s="221"/>
      <c r="T4162" s="222"/>
      <c r="AT4162" s="223" t="s">
        <v>555</v>
      </c>
      <c r="AU4162" s="223" t="s">
        <v>87</v>
      </c>
      <c r="AV4162" s="13" t="s">
        <v>87</v>
      </c>
      <c r="AW4162" s="13" t="s">
        <v>32</v>
      </c>
      <c r="AX4162" s="13" t="s">
        <v>77</v>
      </c>
      <c r="AY4162" s="223" t="s">
        <v>209</v>
      </c>
    </row>
    <row r="4163" spans="2:51" s="13" customFormat="1">
      <c r="B4163" s="212"/>
      <c r="C4163" s="213"/>
      <c r="D4163" s="214" t="s">
        <v>555</v>
      </c>
      <c r="E4163" s="215" t="s">
        <v>1</v>
      </c>
      <c r="F4163" s="216" t="s">
        <v>4293</v>
      </c>
      <c r="G4163" s="213"/>
      <c r="H4163" s="217">
        <v>13.6</v>
      </c>
      <c r="I4163" s="218"/>
      <c r="J4163" s="213"/>
      <c r="K4163" s="213"/>
      <c r="L4163" s="219"/>
      <c r="M4163" s="220"/>
      <c r="N4163" s="221"/>
      <c r="O4163" s="221"/>
      <c r="P4163" s="221"/>
      <c r="Q4163" s="221"/>
      <c r="R4163" s="221"/>
      <c r="S4163" s="221"/>
      <c r="T4163" s="222"/>
      <c r="AT4163" s="223" t="s">
        <v>555</v>
      </c>
      <c r="AU4163" s="223" t="s">
        <v>87</v>
      </c>
      <c r="AV4163" s="13" t="s">
        <v>87</v>
      </c>
      <c r="AW4163" s="13" t="s">
        <v>32</v>
      </c>
      <c r="AX4163" s="13" t="s">
        <v>77</v>
      </c>
      <c r="AY4163" s="223" t="s">
        <v>209</v>
      </c>
    </row>
    <row r="4164" spans="2:51" s="13" customFormat="1">
      <c r="B4164" s="212"/>
      <c r="C4164" s="213"/>
      <c r="D4164" s="214" t="s">
        <v>555</v>
      </c>
      <c r="E4164" s="215" t="s">
        <v>1</v>
      </c>
      <c r="F4164" s="216" t="s">
        <v>4294</v>
      </c>
      <c r="G4164" s="213"/>
      <c r="H4164" s="217">
        <v>9.1999999999999993</v>
      </c>
      <c r="I4164" s="218"/>
      <c r="J4164" s="213"/>
      <c r="K4164" s="213"/>
      <c r="L4164" s="219"/>
      <c r="M4164" s="220"/>
      <c r="N4164" s="221"/>
      <c r="O4164" s="221"/>
      <c r="P4164" s="221"/>
      <c r="Q4164" s="221"/>
      <c r="R4164" s="221"/>
      <c r="S4164" s="221"/>
      <c r="T4164" s="222"/>
      <c r="AT4164" s="223" t="s">
        <v>555</v>
      </c>
      <c r="AU4164" s="223" t="s">
        <v>87</v>
      </c>
      <c r="AV4164" s="13" t="s">
        <v>87</v>
      </c>
      <c r="AW4164" s="13" t="s">
        <v>32</v>
      </c>
      <c r="AX4164" s="13" t="s">
        <v>77</v>
      </c>
      <c r="AY4164" s="223" t="s">
        <v>209</v>
      </c>
    </row>
    <row r="4165" spans="2:51" s="13" customFormat="1">
      <c r="B4165" s="212"/>
      <c r="C4165" s="213"/>
      <c r="D4165" s="214" t="s">
        <v>555</v>
      </c>
      <c r="E4165" s="215" t="s">
        <v>1</v>
      </c>
      <c r="F4165" s="216" t="s">
        <v>4295</v>
      </c>
      <c r="G4165" s="213"/>
      <c r="H4165" s="217">
        <v>11.8</v>
      </c>
      <c r="I4165" s="218"/>
      <c r="J4165" s="213"/>
      <c r="K4165" s="213"/>
      <c r="L4165" s="219"/>
      <c r="M4165" s="220"/>
      <c r="N4165" s="221"/>
      <c r="O4165" s="221"/>
      <c r="P4165" s="221"/>
      <c r="Q4165" s="221"/>
      <c r="R4165" s="221"/>
      <c r="S4165" s="221"/>
      <c r="T4165" s="222"/>
      <c r="AT4165" s="223" t="s">
        <v>555</v>
      </c>
      <c r="AU4165" s="223" t="s">
        <v>87</v>
      </c>
      <c r="AV4165" s="13" t="s">
        <v>87</v>
      </c>
      <c r="AW4165" s="13" t="s">
        <v>32</v>
      </c>
      <c r="AX4165" s="13" t="s">
        <v>77</v>
      </c>
      <c r="AY4165" s="223" t="s">
        <v>209</v>
      </c>
    </row>
    <row r="4166" spans="2:51" s="13" customFormat="1">
      <c r="B4166" s="212"/>
      <c r="C4166" s="213"/>
      <c r="D4166" s="214" t="s">
        <v>555</v>
      </c>
      <c r="E4166" s="215" t="s">
        <v>1</v>
      </c>
      <c r="F4166" s="216" t="s">
        <v>4296</v>
      </c>
      <c r="G4166" s="213"/>
      <c r="H4166" s="217">
        <v>9</v>
      </c>
      <c r="I4166" s="218"/>
      <c r="J4166" s="213"/>
      <c r="K4166" s="213"/>
      <c r="L4166" s="219"/>
      <c r="M4166" s="220"/>
      <c r="N4166" s="221"/>
      <c r="O4166" s="221"/>
      <c r="P4166" s="221"/>
      <c r="Q4166" s="221"/>
      <c r="R4166" s="221"/>
      <c r="S4166" s="221"/>
      <c r="T4166" s="222"/>
      <c r="AT4166" s="223" t="s">
        <v>555</v>
      </c>
      <c r="AU4166" s="223" t="s">
        <v>87</v>
      </c>
      <c r="AV4166" s="13" t="s">
        <v>87</v>
      </c>
      <c r="AW4166" s="13" t="s">
        <v>32</v>
      </c>
      <c r="AX4166" s="13" t="s">
        <v>77</v>
      </c>
      <c r="AY4166" s="223" t="s">
        <v>209</v>
      </c>
    </row>
    <row r="4167" spans="2:51" s="13" customFormat="1">
      <c r="B4167" s="212"/>
      <c r="C4167" s="213"/>
      <c r="D4167" s="214" t="s">
        <v>555</v>
      </c>
      <c r="E4167" s="215" t="s">
        <v>1</v>
      </c>
      <c r="F4167" s="216" t="s">
        <v>4297</v>
      </c>
      <c r="G4167" s="213"/>
      <c r="H4167" s="217">
        <v>10.6</v>
      </c>
      <c r="I4167" s="218"/>
      <c r="J4167" s="213"/>
      <c r="K4167" s="213"/>
      <c r="L4167" s="219"/>
      <c r="M4167" s="220"/>
      <c r="N4167" s="221"/>
      <c r="O4167" s="221"/>
      <c r="P4167" s="221"/>
      <c r="Q4167" s="221"/>
      <c r="R4167" s="221"/>
      <c r="S4167" s="221"/>
      <c r="T4167" s="222"/>
      <c r="AT4167" s="223" t="s">
        <v>555</v>
      </c>
      <c r="AU4167" s="223" t="s">
        <v>87</v>
      </c>
      <c r="AV4167" s="13" t="s">
        <v>87</v>
      </c>
      <c r="AW4167" s="13" t="s">
        <v>32</v>
      </c>
      <c r="AX4167" s="13" t="s">
        <v>77</v>
      </c>
      <c r="AY4167" s="223" t="s">
        <v>209</v>
      </c>
    </row>
    <row r="4168" spans="2:51" s="13" customFormat="1">
      <c r="B4168" s="212"/>
      <c r="C4168" s="213"/>
      <c r="D4168" s="214" t="s">
        <v>555</v>
      </c>
      <c r="E4168" s="215" t="s">
        <v>1</v>
      </c>
      <c r="F4168" s="216" t="s">
        <v>4298</v>
      </c>
      <c r="G4168" s="213"/>
      <c r="H4168" s="217">
        <v>9</v>
      </c>
      <c r="I4168" s="218"/>
      <c r="J4168" s="213"/>
      <c r="K4168" s="213"/>
      <c r="L4168" s="219"/>
      <c r="M4168" s="220"/>
      <c r="N4168" s="221"/>
      <c r="O4168" s="221"/>
      <c r="P4168" s="221"/>
      <c r="Q4168" s="221"/>
      <c r="R4168" s="221"/>
      <c r="S4168" s="221"/>
      <c r="T4168" s="222"/>
      <c r="AT4168" s="223" t="s">
        <v>555</v>
      </c>
      <c r="AU4168" s="223" t="s">
        <v>87</v>
      </c>
      <c r="AV4168" s="13" t="s">
        <v>87</v>
      </c>
      <c r="AW4168" s="13" t="s">
        <v>32</v>
      </c>
      <c r="AX4168" s="13" t="s">
        <v>77</v>
      </c>
      <c r="AY4168" s="223" t="s">
        <v>209</v>
      </c>
    </row>
    <row r="4169" spans="2:51" s="13" customFormat="1">
      <c r="B4169" s="212"/>
      <c r="C4169" s="213"/>
      <c r="D4169" s="214" t="s">
        <v>555</v>
      </c>
      <c r="E4169" s="215" t="s">
        <v>1</v>
      </c>
      <c r="F4169" s="216" t="s">
        <v>4299</v>
      </c>
      <c r="G4169" s="213"/>
      <c r="H4169" s="217">
        <v>16.2</v>
      </c>
      <c r="I4169" s="218"/>
      <c r="J4169" s="213"/>
      <c r="K4169" s="213"/>
      <c r="L4169" s="219"/>
      <c r="M4169" s="220"/>
      <c r="N4169" s="221"/>
      <c r="O4169" s="221"/>
      <c r="P4169" s="221"/>
      <c r="Q4169" s="221"/>
      <c r="R4169" s="221"/>
      <c r="S4169" s="221"/>
      <c r="T4169" s="222"/>
      <c r="AT4169" s="223" t="s">
        <v>555</v>
      </c>
      <c r="AU4169" s="223" t="s">
        <v>87</v>
      </c>
      <c r="AV4169" s="13" t="s">
        <v>87</v>
      </c>
      <c r="AW4169" s="13" t="s">
        <v>32</v>
      </c>
      <c r="AX4169" s="13" t="s">
        <v>77</v>
      </c>
      <c r="AY4169" s="223" t="s">
        <v>209</v>
      </c>
    </row>
    <row r="4170" spans="2:51" s="13" customFormat="1">
      <c r="B4170" s="212"/>
      <c r="C4170" s="213"/>
      <c r="D4170" s="214" t="s">
        <v>555</v>
      </c>
      <c r="E4170" s="215" t="s">
        <v>1</v>
      </c>
      <c r="F4170" s="216" t="s">
        <v>4300</v>
      </c>
      <c r="G4170" s="213"/>
      <c r="H4170" s="217">
        <v>8</v>
      </c>
      <c r="I4170" s="218"/>
      <c r="J4170" s="213"/>
      <c r="K4170" s="213"/>
      <c r="L4170" s="219"/>
      <c r="M4170" s="220"/>
      <c r="N4170" s="221"/>
      <c r="O4170" s="221"/>
      <c r="P4170" s="221"/>
      <c r="Q4170" s="221"/>
      <c r="R4170" s="221"/>
      <c r="S4170" s="221"/>
      <c r="T4170" s="222"/>
      <c r="AT4170" s="223" t="s">
        <v>555</v>
      </c>
      <c r="AU4170" s="223" t="s">
        <v>87</v>
      </c>
      <c r="AV4170" s="13" t="s">
        <v>87</v>
      </c>
      <c r="AW4170" s="13" t="s">
        <v>32</v>
      </c>
      <c r="AX4170" s="13" t="s">
        <v>77</v>
      </c>
      <c r="AY4170" s="223" t="s">
        <v>209</v>
      </c>
    </row>
    <row r="4171" spans="2:51" s="13" customFormat="1">
      <c r="B4171" s="212"/>
      <c r="C4171" s="213"/>
      <c r="D4171" s="214" t="s">
        <v>555</v>
      </c>
      <c r="E4171" s="215" t="s">
        <v>1</v>
      </c>
      <c r="F4171" s="216" t="s">
        <v>4301</v>
      </c>
      <c r="G4171" s="213"/>
      <c r="H4171" s="217">
        <v>13.2</v>
      </c>
      <c r="I4171" s="218"/>
      <c r="J4171" s="213"/>
      <c r="K4171" s="213"/>
      <c r="L4171" s="219"/>
      <c r="M4171" s="220"/>
      <c r="N4171" s="221"/>
      <c r="O4171" s="221"/>
      <c r="P4171" s="221"/>
      <c r="Q4171" s="221"/>
      <c r="R4171" s="221"/>
      <c r="S4171" s="221"/>
      <c r="T4171" s="222"/>
      <c r="AT4171" s="223" t="s">
        <v>555</v>
      </c>
      <c r="AU4171" s="223" t="s">
        <v>87</v>
      </c>
      <c r="AV4171" s="13" t="s">
        <v>87</v>
      </c>
      <c r="AW4171" s="13" t="s">
        <v>32</v>
      </c>
      <c r="AX4171" s="13" t="s">
        <v>77</v>
      </c>
      <c r="AY4171" s="223" t="s">
        <v>209</v>
      </c>
    </row>
    <row r="4172" spans="2:51" s="13" customFormat="1">
      <c r="B4172" s="212"/>
      <c r="C4172" s="213"/>
      <c r="D4172" s="214" t="s">
        <v>555</v>
      </c>
      <c r="E4172" s="215" t="s">
        <v>1</v>
      </c>
      <c r="F4172" s="216" t="s">
        <v>4302</v>
      </c>
      <c r="G4172" s="213"/>
      <c r="H4172" s="217">
        <v>1.56</v>
      </c>
      <c r="I4172" s="218"/>
      <c r="J4172" s="213"/>
      <c r="K4172" s="213"/>
      <c r="L4172" s="219"/>
      <c r="M4172" s="220"/>
      <c r="N4172" s="221"/>
      <c r="O4172" s="221"/>
      <c r="P4172" s="221"/>
      <c r="Q4172" s="221"/>
      <c r="R4172" s="221"/>
      <c r="S4172" s="221"/>
      <c r="T4172" s="222"/>
      <c r="AT4172" s="223" t="s">
        <v>555</v>
      </c>
      <c r="AU4172" s="223" t="s">
        <v>87</v>
      </c>
      <c r="AV4172" s="13" t="s">
        <v>87</v>
      </c>
      <c r="AW4172" s="13" t="s">
        <v>32</v>
      </c>
      <c r="AX4172" s="13" t="s">
        <v>77</v>
      </c>
      <c r="AY4172" s="223" t="s">
        <v>209</v>
      </c>
    </row>
    <row r="4173" spans="2:51" s="13" customFormat="1">
      <c r="B4173" s="212"/>
      <c r="C4173" s="213"/>
      <c r="D4173" s="214" t="s">
        <v>555</v>
      </c>
      <c r="E4173" s="215" t="s">
        <v>1</v>
      </c>
      <c r="F4173" s="216" t="s">
        <v>4303</v>
      </c>
      <c r="G4173" s="213"/>
      <c r="H4173" s="217">
        <v>15.6</v>
      </c>
      <c r="I4173" s="218"/>
      <c r="J4173" s="213"/>
      <c r="K4173" s="213"/>
      <c r="L4173" s="219"/>
      <c r="M4173" s="220"/>
      <c r="N4173" s="221"/>
      <c r="O4173" s="221"/>
      <c r="P4173" s="221"/>
      <c r="Q4173" s="221"/>
      <c r="R4173" s="221"/>
      <c r="S4173" s="221"/>
      <c r="T4173" s="222"/>
      <c r="AT4173" s="223" t="s">
        <v>555</v>
      </c>
      <c r="AU4173" s="223" t="s">
        <v>87</v>
      </c>
      <c r="AV4173" s="13" t="s">
        <v>87</v>
      </c>
      <c r="AW4173" s="13" t="s">
        <v>32</v>
      </c>
      <c r="AX4173" s="13" t="s">
        <v>77</v>
      </c>
      <c r="AY4173" s="223" t="s">
        <v>209</v>
      </c>
    </row>
    <row r="4174" spans="2:51" s="13" customFormat="1">
      <c r="B4174" s="212"/>
      <c r="C4174" s="213"/>
      <c r="D4174" s="214" t="s">
        <v>555</v>
      </c>
      <c r="E4174" s="215" t="s">
        <v>1</v>
      </c>
      <c r="F4174" s="216" t="s">
        <v>4304</v>
      </c>
      <c r="G4174" s="213"/>
      <c r="H4174" s="217">
        <v>13</v>
      </c>
      <c r="I4174" s="218"/>
      <c r="J4174" s="213"/>
      <c r="K4174" s="213"/>
      <c r="L4174" s="219"/>
      <c r="M4174" s="220"/>
      <c r="N4174" s="221"/>
      <c r="O4174" s="221"/>
      <c r="P4174" s="221"/>
      <c r="Q4174" s="221"/>
      <c r="R4174" s="221"/>
      <c r="S4174" s="221"/>
      <c r="T4174" s="222"/>
      <c r="AT4174" s="223" t="s">
        <v>555</v>
      </c>
      <c r="AU4174" s="223" t="s">
        <v>87</v>
      </c>
      <c r="AV4174" s="13" t="s">
        <v>87</v>
      </c>
      <c r="AW4174" s="13" t="s">
        <v>32</v>
      </c>
      <c r="AX4174" s="13" t="s">
        <v>77</v>
      </c>
      <c r="AY4174" s="223" t="s">
        <v>209</v>
      </c>
    </row>
    <row r="4175" spans="2:51" s="13" customFormat="1">
      <c r="B4175" s="212"/>
      <c r="C4175" s="213"/>
      <c r="D4175" s="214" t="s">
        <v>555</v>
      </c>
      <c r="E4175" s="215" t="s">
        <v>1</v>
      </c>
      <c r="F4175" s="216" t="s">
        <v>4305</v>
      </c>
      <c r="G4175" s="213"/>
      <c r="H4175" s="217">
        <v>7</v>
      </c>
      <c r="I4175" s="218"/>
      <c r="J4175" s="213"/>
      <c r="K4175" s="213"/>
      <c r="L4175" s="219"/>
      <c r="M4175" s="220"/>
      <c r="N4175" s="221"/>
      <c r="O4175" s="221"/>
      <c r="P4175" s="221"/>
      <c r="Q4175" s="221"/>
      <c r="R4175" s="221"/>
      <c r="S4175" s="221"/>
      <c r="T4175" s="222"/>
      <c r="AT4175" s="223" t="s">
        <v>555</v>
      </c>
      <c r="AU4175" s="223" t="s">
        <v>87</v>
      </c>
      <c r="AV4175" s="13" t="s">
        <v>87</v>
      </c>
      <c r="AW4175" s="13" t="s">
        <v>32</v>
      </c>
      <c r="AX4175" s="13" t="s">
        <v>77</v>
      </c>
      <c r="AY4175" s="223" t="s">
        <v>209</v>
      </c>
    </row>
    <row r="4176" spans="2:51" s="13" customFormat="1">
      <c r="B4176" s="212"/>
      <c r="C4176" s="213"/>
      <c r="D4176" s="214" t="s">
        <v>555</v>
      </c>
      <c r="E4176" s="215" t="s">
        <v>1</v>
      </c>
      <c r="F4176" s="216" t="s">
        <v>4306</v>
      </c>
      <c r="G4176" s="213"/>
      <c r="H4176" s="217">
        <v>9.6</v>
      </c>
      <c r="I4176" s="218"/>
      <c r="J4176" s="213"/>
      <c r="K4176" s="213"/>
      <c r="L4176" s="219"/>
      <c r="M4176" s="220"/>
      <c r="N4176" s="221"/>
      <c r="O4176" s="221"/>
      <c r="P4176" s="221"/>
      <c r="Q4176" s="221"/>
      <c r="R4176" s="221"/>
      <c r="S4176" s="221"/>
      <c r="T4176" s="222"/>
      <c r="AT4176" s="223" t="s">
        <v>555</v>
      </c>
      <c r="AU4176" s="223" t="s">
        <v>87</v>
      </c>
      <c r="AV4176" s="13" t="s">
        <v>87</v>
      </c>
      <c r="AW4176" s="13" t="s">
        <v>32</v>
      </c>
      <c r="AX4176" s="13" t="s">
        <v>77</v>
      </c>
      <c r="AY4176" s="223" t="s">
        <v>209</v>
      </c>
    </row>
    <row r="4177" spans="2:51" s="13" customFormat="1">
      <c r="B4177" s="212"/>
      <c r="C4177" s="213"/>
      <c r="D4177" s="214" t="s">
        <v>555</v>
      </c>
      <c r="E4177" s="215" t="s">
        <v>1</v>
      </c>
      <c r="F4177" s="216" t="s">
        <v>4307</v>
      </c>
      <c r="G4177" s="213"/>
      <c r="H4177" s="217">
        <v>6.8</v>
      </c>
      <c r="I4177" s="218"/>
      <c r="J4177" s="213"/>
      <c r="K4177" s="213"/>
      <c r="L4177" s="219"/>
      <c r="M4177" s="220"/>
      <c r="N4177" s="221"/>
      <c r="O4177" s="221"/>
      <c r="P4177" s="221"/>
      <c r="Q4177" s="221"/>
      <c r="R4177" s="221"/>
      <c r="S4177" s="221"/>
      <c r="T4177" s="222"/>
      <c r="AT4177" s="223" t="s">
        <v>555</v>
      </c>
      <c r="AU4177" s="223" t="s">
        <v>87</v>
      </c>
      <c r="AV4177" s="13" t="s">
        <v>87</v>
      </c>
      <c r="AW4177" s="13" t="s">
        <v>32</v>
      </c>
      <c r="AX4177" s="13" t="s">
        <v>77</v>
      </c>
      <c r="AY4177" s="223" t="s">
        <v>209</v>
      </c>
    </row>
    <row r="4178" spans="2:51" s="13" customFormat="1">
      <c r="B4178" s="212"/>
      <c r="C4178" s="213"/>
      <c r="D4178" s="214" t="s">
        <v>555</v>
      </c>
      <c r="E4178" s="215" t="s">
        <v>1</v>
      </c>
      <c r="F4178" s="216" t="s">
        <v>4308</v>
      </c>
      <c r="G4178" s="213"/>
      <c r="H4178" s="217">
        <v>9.8000000000000007</v>
      </c>
      <c r="I4178" s="218"/>
      <c r="J4178" s="213"/>
      <c r="K4178" s="213"/>
      <c r="L4178" s="219"/>
      <c r="M4178" s="220"/>
      <c r="N4178" s="221"/>
      <c r="O4178" s="221"/>
      <c r="P4178" s="221"/>
      <c r="Q4178" s="221"/>
      <c r="R4178" s="221"/>
      <c r="S4178" s="221"/>
      <c r="T4178" s="222"/>
      <c r="AT4178" s="223" t="s">
        <v>555</v>
      </c>
      <c r="AU4178" s="223" t="s">
        <v>87</v>
      </c>
      <c r="AV4178" s="13" t="s">
        <v>87</v>
      </c>
      <c r="AW4178" s="13" t="s">
        <v>32</v>
      </c>
      <c r="AX4178" s="13" t="s">
        <v>77</v>
      </c>
      <c r="AY4178" s="223" t="s">
        <v>209</v>
      </c>
    </row>
    <row r="4179" spans="2:51" s="13" customFormat="1">
      <c r="B4179" s="212"/>
      <c r="C4179" s="213"/>
      <c r="D4179" s="214" t="s">
        <v>555</v>
      </c>
      <c r="E4179" s="215" t="s">
        <v>1</v>
      </c>
      <c r="F4179" s="216" t="s">
        <v>4309</v>
      </c>
      <c r="G4179" s="213"/>
      <c r="H4179" s="217">
        <v>3.74</v>
      </c>
      <c r="I4179" s="218"/>
      <c r="J4179" s="213"/>
      <c r="K4179" s="213"/>
      <c r="L4179" s="219"/>
      <c r="M4179" s="220"/>
      <c r="N4179" s="221"/>
      <c r="O4179" s="221"/>
      <c r="P4179" s="221"/>
      <c r="Q4179" s="221"/>
      <c r="R4179" s="221"/>
      <c r="S4179" s="221"/>
      <c r="T4179" s="222"/>
      <c r="AT4179" s="223" t="s">
        <v>555</v>
      </c>
      <c r="AU4179" s="223" t="s">
        <v>87</v>
      </c>
      <c r="AV4179" s="13" t="s">
        <v>87</v>
      </c>
      <c r="AW4179" s="13" t="s">
        <v>32</v>
      </c>
      <c r="AX4179" s="13" t="s">
        <v>77</v>
      </c>
      <c r="AY4179" s="223" t="s">
        <v>209</v>
      </c>
    </row>
    <row r="4180" spans="2:51" s="13" customFormat="1" ht="22.5">
      <c r="B4180" s="212"/>
      <c r="C4180" s="213"/>
      <c r="D4180" s="214" t="s">
        <v>555</v>
      </c>
      <c r="E4180" s="215" t="s">
        <v>1</v>
      </c>
      <c r="F4180" s="216" t="s">
        <v>4310</v>
      </c>
      <c r="G4180" s="213"/>
      <c r="H4180" s="217">
        <v>81.2</v>
      </c>
      <c r="I4180" s="218"/>
      <c r="J4180" s="213"/>
      <c r="K4180" s="213"/>
      <c r="L4180" s="219"/>
      <c r="M4180" s="220"/>
      <c r="N4180" s="221"/>
      <c r="O4180" s="221"/>
      <c r="P4180" s="221"/>
      <c r="Q4180" s="221"/>
      <c r="R4180" s="221"/>
      <c r="S4180" s="221"/>
      <c r="T4180" s="222"/>
      <c r="AT4180" s="223" t="s">
        <v>555</v>
      </c>
      <c r="AU4180" s="223" t="s">
        <v>87</v>
      </c>
      <c r="AV4180" s="13" t="s">
        <v>87</v>
      </c>
      <c r="AW4180" s="13" t="s">
        <v>32</v>
      </c>
      <c r="AX4180" s="13" t="s">
        <v>77</v>
      </c>
      <c r="AY4180" s="223" t="s">
        <v>209</v>
      </c>
    </row>
    <row r="4181" spans="2:51" s="13" customFormat="1" ht="22.5">
      <c r="B4181" s="212"/>
      <c r="C4181" s="213"/>
      <c r="D4181" s="214" t="s">
        <v>555</v>
      </c>
      <c r="E4181" s="215" t="s">
        <v>1</v>
      </c>
      <c r="F4181" s="216" t="s">
        <v>4311</v>
      </c>
      <c r="G4181" s="213"/>
      <c r="H4181" s="217">
        <v>56</v>
      </c>
      <c r="I4181" s="218"/>
      <c r="J4181" s="213"/>
      <c r="K4181" s="213"/>
      <c r="L4181" s="219"/>
      <c r="M4181" s="220"/>
      <c r="N4181" s="221"/>
      <c r="O4181" s="221"/>
      <c r="P4181" s="221"/>
      <c r="Q4181" s="221"/>
      <c r="R4181" s="221"/>
      <c r="S4181" s="221"/>
      <c r="T4181" s="222"/>
      <c r="AT4181" s="223" t="s">
        <v>555</v>
      </c>
      <c r="AU4181" s="223" t="s">
        <v>87</v>
      </c>
      <c r="AV4181" s="13" t="s">
        <v>87</v>
      </c>
      <c r="AW4181" s="13" t="s">
        <v>32</v>
      </c>
      <c r="AX4181" s="13" t="s">
        <v>77</v>
      </c>
      <c r="AY4181" s="223" t="s">
        <v>209</v>
      </c>
    </row>
    <row r="4182" spans="2:51" s="13" customFormat="1">
      <c r="B4182" s="212"/>
      <c r="C4182" s="213"/>
      <c r="D4182" s="214" t="s">
        <v>555</v>
      </c>
      <c r="E4182" s="215" t="s">
        <v>1</v>
      </c>
      <c r="F4182" s="216" t="s">
        <v>4312</v>
      </c>
      <c r="G4182" s="213"/>
      <c r="H4182" s="217">
        <v>1.44</v>
      </c>
      <c r="I4182" s="218"/>
      <c r="J4182" s="213"/>
      <c r="K4182" s="213"/>
      <c r="L4182" s="219"/>
      <c r="M4182" s="220"/>
      <c r="N4182" s="221"/>
      <c r="O4182" s="221"/>
      <c r="P4182" s="221"/>
      <c r="Q4182" s="221"/>
      <c r="R4182" s="221"/>
      <c r="S4182" s="221"/>
      <c r="T4182" s="222"/>
      <c r="AT4182" s="223" t="s">
        <v>555</v>
      </c>
      <c r="AU4182" s="223" t="s">
        <v>87</v>
      </c>
      <c r="AV4182" s="13" t="s">
        <v>87</v>
      </c>
      <c r="AW4182" s="13" t="s">
        <v>32</v>
      </c>
      <c r="AX4182" s="13" t="s">
        <v>77</v>
      </c>
      <c r="AY4182" s="223" t="s">
        <v>209</v>
      </c>
    </row>
    <row r="4183" spans="2:51" s="13" customFormat="1">
      <c r="B4183" s="212"/>
      <c r="C4183" s="213"/>
      <c r="D4183" s="214" t="s">
        <v>555</v>
      </c>
      <c r="E4183" s="215" t="s">
        <v>1</v>
      </c>
      <c r="F4183" s="216" t="s">
        <v>4313</v>
      </c>
      <c r="G4183" s="213"/>
      <c r="H4183" s="217">
        <v>29.2</v>
      </c>
      <c r="I4183" s="218"/>
      <c r="J4183" s="213"/>
      <c r="K4183" s="213"/>
      <c r="L4183" s="219"/>
      <c r="M4183" s="220"/>
      <c r="N4183" s="221"/>
      <c r="O4183" s="221"/>
      <c r="P4183" s="221"/>
      <c r="Q4183" s="221"/>
      <c r="R4183" s="221"/>
      <c r="S4183" s="221"/>
      <c r="T4183" s="222"/>
      <c r="AT4183" s="223" t="s">
        <v>555</v>
      </c>
      <c r="AU4183" s="223" t="s">
        <v>87</v>
      </c>
      <c r="AV4183" s="13" t="s">
        <v>87</v>
      </c>
      <c r="AW4183" s="13" t="s">
        <v>32</v>
      </c>
      <c r="AX4183" s="13" t="s">
        <v>77</v>
      </c>
      <c r="AY4183" s="223" t="s">
        <v>209</v>
      </c>
    </row>
    <row r="4184" spans="2:51" s="13" customFormat="1">
      <c r="B4184" s="212"/>
      <c r="C4184" s="213"/>
      <c r="D4184" s="214" t="s">
        <v>555</v>
      </c>
      <c r="E4184" s="215" t="s">
        <v>1</v>
      </c>
      <c r="F4184" s="216" t="s">
        <v>4314</v>
      </c>
      <c r="G4184" s="213"/>
      <c r="H4184" s="217">
        <v>4.5199999999999996</v>
      </c>
      <c r="I4184" s="218"/>
      <c r="J4184" s="213"/>
      <c r="K4184" s="213"/>
      <c r="L4184" s="219"/>
      <c r="M4184" s="220"/>
      <c r="N4184" s="221"/>
      <c r="O4184" s="221"/>
      <c r="P4184" s="221"/>
      <c r="Q4184" s="221"/>
      <c r="R4184" s="221"/>
      <c r="S4184" s="221"/>
      <c r="T4184" s="222"/>
      <c r="AT4184" s="223" t="s">
        <v>555</v>
      </c>
      <c r="AU4184" s="223" t="s">
        <v>87</v>
      </c>
      <c r="AV4184" s="13" t="s">
        <v>87</v>
      </c>
      <c r="AW4184" s="13" t="s">
        <v>32</v>
      </c>
      <c r="AX4184" s="13" t="s">
        <v>77</v>
      </c>
      <c r="AY4184" s="223" t="s">
        <v>209</v>
      </c>
    </row>
    <row r="4185" spans="2:51" s="13" customFormat="1">
      <c r="B4185" s="212"/>
      <c r="C4185" s="213"/>
      <c r="D4185" s="214" t="s">
        <v>555</v>
      </c>
      <c r="E4185" s="215" t="s">
        <v>1</v>
      </c>
      <c r="F4185" s="216" t="s">
        <v>4315</v>
      </c>
      <c r="G4185" s="213"/>
      <c r="H4185" s="217">
        <v>3.72</v>
      </c>
      <c r="I4185" s="218"/>
      <c r="J4185" s="213"/>
      <c r="K4185" s="213"/>
      <c r="L4185" s="219"/>
      <c r="M4185" s="220"/>
      <c r="N4185" s="221"/>
      <c r="O4185" s="221"/>
      <c r="P4185" s="221"/>
      <c r="Q4185" s="221"/>
      <c r="R4185" s="221"/>
      <c r="S4185" s="221"/>
      <c r="T4185" s="222"/>
      <c r="AT4185" s="223" t="s">
        <v>555</v>
      </c>
      <c r="AU4185" s="223" t="s">
        <v>87</v>
      </c>
      <c r="AV4185" s="13" t="s">
        <v>87</v>
      </c>
      <c r="AW4185" s="13" t="s">
        <v>32</v>
      </c>
      <c r="AX4185" s="13" t="s">
        <v>77</v>
      </c>
      <c r="AY4185" s="223" t="s">
        <v>209</v>
      </c>
    </row>
    <row r="4186" spans="2:51" s="13" customFormat="1">
      <c r="B4186" s="212"/>
      <c r="C4186" s="213"/>
      <c r="D4186" s="214" t="s">
        <v>555</v>
      </c>
      <c r="E4186" s="215" t="s">
        <v>1</v>
      </c>
      <c r="F4186" s="216" t="s">
        <v>4316</v>
      </c>
      <c r="G4186" s="213"/>
      <c r="H4186" s="217">
        <v>20.2</v>
      </c>
      <c r="I4186" s="218"/>
      <c r="J4186" s="213"/>
      <c r="K4186" s="213"/>
      <c r="L4186" s="219"/>
      <c r="M4186" s="220"/>
      <c r="N4186" s="221"/>
      <c r="O4186" s="221"/>
      <c r="P4186" s="221"/>
      <c r="Q4186" s="221"/>
      <c r="R4186" s="221"/>
      <c r="S4186" s="221"/>
      <c r="T4186" s="222"/>
      <c r="AT4186" s="223" t="s">
        <v>555</v>
      </c>
      <c r="AU4186" s="223" t="s">
        <v>87</v>
      </c>
      <c r="AV4186" s="13" t="s">
        <v>87</v>
      </c>
      <c r="AW4186" s="13" t="s">
        <v>32</v>
      </c>
      <c r="AX4186" s="13" t="s">
        <v>77</v>
      </c>
      <c r="AY4186" s="223" t="s">
        <v>209</v>
      </c>
    </row>
    <row r="4187" spans="2:51" s="13" customFormat="1">
      <c r="B4187" s="212"/>
      <c r="C4187" s="213"/>
      <c r="D4187" s="214" t="s">
        <v>555</v>
      </c>
      <c r="E4187" s="215" t="s">
        <v>1</v>
      </c>
      <c r="F4187" s="216" t="s">
        <v>4317</v>
      </c>
      <c r="G4187" s="213"/>
      <c r="H4187" s="217">
        <v>22.2</v>
      </c>
      <c r="I4187" s="218"/>
      <c r="J4187" s="213"/>
      <c r="K4187" s="213"/>
      <c r="L4187" s="219"/>
      <c r="M4187" s="220"/>
      <c r="N4187" s="221"/>
      <c r="O4187" s="221"/>
      <c r="P4187" s="221"/>
      <c r="Q4187" s="221"/>
      <c r="R4187" s="221"/>
      <c r="S4187" s="221"/>
      <c r="T4187" s="222"/>
      <c r="AT4187" s="223" t="s">
        <v>555</v>
      </c>
      <c r="AU4187" s="223" t="s">
        <v>87</v>
      </c>
      <c r="AV4187" s="13" t="s">
        <v>87</v>
      </c>
      <c r="AW4187" s="13" t="s">
        <v>32</v>
      </c>
      <c r="AX4187" s="13" t="s">
        <v>77</v>
      </c>
      <c r="AY4187" s="223" t="s">
        <v>209</v>
      </c>
    </row>
    <row r="4188" spans="2:51" s="13" customFormat="1">
      <c r="B4188" s="212"/>
      <c r="C4188" s="213"/>
      <c r="D4188" s="214" t="s">
        <v>555</v>
      </c>
      <c r="E4188" s="215" t="s">
        <v>1</v>
      </c>
      <c r="F4188" s="216" t="s">
        <v>4318</v>
      </c>
      <c r="G4188" s="213"/>
      <c r="H4188" s="217">
        <v>6.6</v>
      </c>
      <c r="I4188" s="218"/>
      <c r="J4188" s="213"/>
      <c r="K4188" s="213"/>
      <c r="L4188" s="219"/>
      <c r="M4188" s="220"/>
      <c r="N4188" s="221"/>
      <c r="O4188" s="221"/>
      <c r="P4188" s="221"/>
      <c r="Q4188" s="221"/>
      <c r="R4188" s="221"/>
      <c r="S4188" s="221"/>
      <c r="T4188" s="222"/>
      <c r="AT4188" s="223" t="s">
        <v>555</v>
      </c>
      <c r="AU4188" s="223" t="s">
        <v>87</v>
      </c>
      <c r="AV4188" s="13" t="s">
        <v>87</v>
      </c>
      <c r="AW4188" s="13" t="s">
        <v>32</v>
      </c>
      <c r="AX4188" s="13" t="s">
        <v>77</v>
      </c>
      <c r="AY4188" s="223" t="s">
        <v>209</v>
      </c>
    </row>
    <row r="4189" spans="2:51" s="13" customFormat="1">
      <c r="B4189" s="212"/>
      <c r="C4189" s="213"/>
      <c r="D4189" s="214" t="s">
        <v>555</v>
      </c>
      <c r="E4189" s="215" t="s">
        <v>1</v>
      </c>
      <c r="F4189" s="216" t="s">
        <v>4319</v>
      </c>
      <c r="G4189" s="213"/>
      <c r="H4189" s="217">
        <v>16.8</v>
      </c>
      <c r="I4189" s="218"/>
      <c r="J4189" s="213"/>
      <c r="K4189" s="213"/>
      <c r="L4189" s="219"/>
      <c r="M4189" s="220"/>
      <c r="N4189" s="221"/>
      <c r="O4189" s="221"/>
      <c r="P4189" s="221"/>
      <c r="Q4189" s="221"/>
      <c r="R4189" s="221"/>
      <c r="S4189" s="221"/>
      <c r="T4189" s="222"/>
      <c r="AT4189" s="223" t="s">
        <v>555</v>
      </c>
      <c r="AU4189" s="223" t="s">
        <v>87</v>
      </c>
      <c r="AV4189" s="13" t="s">
        <v>87</v>
      </c>
      <c r="AW4189" s="13" t="s">
        <v>32</v>
      </c>
      <c r="AX4189" s="13" t="s">
        <v>77</v>
      </c>
      <c r="AY4189" s="223" t="s">
        <v>209</v>
      </c>
    </row>
    <row r="4190" spans="2:51" s="13" customFormat="1">
      <c r="B4190" s="212"/>
      <c r="C4190" s="213"/>
      <c r="D4190" s="214" t="s">
        <v>555</v>
      </c>
      <c r="E4190" s="215" t="s">
        <v>1</v>
      </c>
      <c r="F4190" s="216" t="s">
        <v>4320</v>
      </c>
      <c r="G4190" s="213"/>
      <c r="H4190" s="217">
        <v>7</v>
      </c>
      <c r="I4190" s="218"/>
      <c r="J4190" s="213"/>
      <c r="K4190" s="213"/>
      <c r="L4190" s="219"/>
      <c r="M4190" s="220"/>
      <c r="N4190" s="221"/>
      <c r="O4190" s="221"/>
      <c r="P4190" s="221"/>
      <c r="Q4190" s="221"/>
      <c r="R4190" s="221"/>
      <c r="S4190" s="221"/>
      <c r="T4190" s="222"/>
      <c r="AT4190" s="223" t="s">
        <v>555</v>
      </c>
      <c r="AU4190" s="223" t="s">
        <v>87</v>
      </c>
      <c r="AV4190" s="13" t="s">
        <v>87</v>
      </c>
      <c r="AW4190" s="13" t="s">
        <v>32</v>
      </c>
      <c r="AX4190" s="13" t="s">
        <v>77</v>
      </c>
      <c r="AY4190" s="223" t="s">
        <v>209</v>
      </c>
    </row>
    <row r="4191" spans="2:51" s="13" customFormat="1">
      <c r="B4191" s="212"/>
      <c r="C4191" s="213"/>
      <c r="D4191" s="214" t="s">
        <v>555</v>
      </c>
      <c r="E4191" s="215" t="s">
        <v>1</v>
      </c>
      <c r="F4191" s="216" t="s">
        <v>4321</v>
      </c>
      <c r="G4191" s="213"/>
      <c r="H4191" s="217">
        <v>1.08</v>
      </c>
      <c r="I4191" s="218"/>
      <c r="J4191" s="213"/>
      <c r="K4191" s="213"/>
      <c r="L4191" s="219"/>
      <c r="M4191" s="220"/>
      <c r="N4191" s="221"/>
      <c r="O4191" s="221"/>
      <c r="P4191" s="221"/>
      <c r="Q4191" s="221"/>
      <c r="R4191" s="221"/>
      <c r="S4191" s="221"/>
      <c r="T4191" s="222"/>
      <c r="AT4191" s="223" t="s">
        <v>555</v>
      </c>
      <c r="AU4191" s="223" t="s">
        <v>87</v>
      </c>
      <c r="AV4191" s="13" t="s">
        <v>87</v>
      </c>
      <c r="AW4191" s="13" t="s">
        <v>32</v>
      </c>
      <c r="AX4191" s="13" t="s">
        <v>77</v>
      </c>
      <c r="AY4191" s="223" t="s">
        <v>209</v>
      </c>
    </row>
    <row r="4192" spans="2:51" s="13" customFormat="1">
      <c r="B4192" s="212"/>
      <c r="C4192" s="213"/>
      <c r="D4192" s="214" t="s">
        <v>555</v>
      </c>
      <c r="E4192" s="215" t="s">
        <v>1</v>
      </c>
      <c r="F4192" s="216" t="s">
        <v>4322</v>
      </c>
      <c r="G4192" s="213"/>
      <c r="H4192" s="217">
        <v>12.8</v>
      </c>
      <c r="I4192" s="218"/>
      <c r="J4192" s="213"/>
      <c r="K4192" s="213"/>
      <c r="L4192" s="219"/>
      <c r="M4192" s="220"/>
      <c r="N4192" s="221"/>
      <c r="O4192" s="221"/>
      <c r="P4192" s="221"/>
      <c r="Q4192" s="221"/>
      <c r="R4192" s="221"/>
      <c r="S4192" s="221"/>
      <c r="T4192" s="222"/>
      <c r="AT4192" s="223" t="s">
        <v>555</v>
      </c>
      <c r="AU4192" s="223" t="s">
        <v>87</v>
      </c>
      <c r="AV4192" s="13" t="s">
        <v>87</v>
      </c>
      <c r="AW4192" s="13" t="s">
        <v>32</v>
      </c>
      <c r="AX4192" s="13" t="s">
        <v>77</v>
      </c>
      <c r="AY4192" s="223" t="s">
        <v>209</v>
      </c>
    </row>
    <row r="4193" spans="2:51" s="13" customFormat="1">
      <c r="B4193" s="212"/>
      <c r="C4193" s="213"/>
      <c r="D4193" s="214" t="s">
        <v>555</v>
      </c>
      <c r="E4193" s="215" t="s">
        <v>1</v>
      </c>
      <c r="F4193" s="216" t="s">
        <v>4323</v>
      </c>
      <c r="G4193" s="213"/>
      <c r="H4193" s="217">
        <v>15.4</v>
      </c>
      <c r="I4193" s="218"/>
      <c r="J4193" s="213"/>
      <c r="K4193" s="213"/>
      <c r="L4193" s="219"/>
      <c r="M4193" s="220"/>
      <c r="N4193" s="221"/>
      <c r="O4193" s="221"/>
      <c r="P4193" s="221"/>
      <c r="Q4193" s="221"/>
      <c r="R4193" s="221"/>
      <c r="S4193" s="221"/>
      <c r="T4193" s="222"/>
      <c r="AT4193" s="223" t="s">
        <v>555</v>
      </c>
      <c r="AU4193" s="223" t="s">
        <v>87</v>
      </c>
      <c r="AV4193" s="13" t="s">
        <v>87</v>
      </c>
      <c r="AW4193" s="13" t="s">
        <v>32</v>
      </c>
      <c r="AX4193" s="13" t="s">
        <v>77</v>
      </c>
      <c r="AY4193" s="223" t="s">
        <v>209</v>
      </c>
    </row>
    <row r="4194" spans="2:51" s="13" customFormat="1">
      <c r="B4194" s="212"/>
      <c r="C4194" s="213"/>
      <c r="D4194" s="214" t="s">
        <v>555</v>
      </c>
      <c r="E4194" s="215" t="s">
        <v>1</v>
      </c>
      <c r="F4194" s="216" t="s">
        <v>4324</v>
      </c>
      <c r="G4194" s="213"/>
      <c r="H4194" s="217">
        <v>25.8</v>
      </c>
      <c r="I4194" s="218"/>
      <c r="J4194" s="213"/>
      <c r="K4194" s="213"/>
      <c r="L4194" s="219"/>
      <c r="M4194" s="220"/>
      <c r="N4194" s="221"/>
      <c r="O4194" s="221"/>
      <c r="P4194" s="221"/>
      <c r="Q4194" s="221"/>
      <c r="R4194" s="221"/>
      <c r="S4194" s="221"/>
      <c r="T4194" s="222"/>
      <c r="AT4194" s="223" t="s">
        <v>555</v>
      </c>
      <c r="AU4194" s="223" t="s">
        <v>87</v>
      </c>
      <c r="AV4194" s="13" t="s">
        <v>87</v>
      </c>
      <c r="AW4194" s="13" t="s">
        <v>32</v>
      </c>
      <c r="AX4194" s="13" t="s">
        <v>77</v>
      </c>
      <c r="AY4194" s="223" t="s">
        <v>209</v>
      </c>
    </row>
    <row r="4195" spans="2:51" s="13" customFormat="1">
      <c r="B4195" s="212"/>
      <c r="C4195" s="213"/>
      <c r="D4195" s="214" t="s">
        <v>555</v>
      </c>
      <c r="E4195" s="215" t="s">
        <v>1</v>
      </c>
      <c r="F4195" s="216" t="s">
        <v>4325</v>
      </c>
      <c r="G4195" s="213"/>
      <c r="H4195" s="217">
        <v>8.6</v>
      </c>
      <c r="I4195" s="218"/>
      <c r="J4195" s="213"/>
      <c r="K4195" s="213"/>
      <c r="L4195" s="219"/>
      <c r="M4195" s="220"/>
      <c r="N4195" s="221"/>
      <c r="O4195" s="221"/>
      <c r="P4195" s="221"/>
      <c r="Q4195" s="221"/>
      <c r="R4195" s="221"/>
      <c r="S4195" s="221"/>
      <c r="T4195" s="222"/>
      <c r="AT4195" s="223" t="s">
        <v>555</v>
      </c>
      <c r="AU4195" s="223" t="s">
        <v>87</v>
      </c>
      <c r="AV4195" s="13" t="s">
        <v>87</v>
      </c>
      <c r="AW4195" s="13" t="s">
        <v>32</v>
      </c>
      <c r="AX4195" s="13" t="s">
        <v>77</v>
      </c>
      <c r="AY4195" s="223" t="s">
        <v>209</v>
      </c>
    </row>
    <row r="4196" spans="2:51" s="13" customFormat="1">
      <c r="B4196" s="212"/>
      <c r="C4196" s="213"/>
      <c r="D4196" s="214" t="s">
        <v>555</v>
      </c>
      <c r="E4196" s="215" t="s">
        <v>1</v>
      </c>
      <c r="F4196" s="216" t="s">
        <v>4326</v>
      </c>
      <c r="G4196" s="213"/>
      <c r="H4196" s="217">
        <v>16.2</v>
      </c>
      <c r="I4196" s="218"/>
      <c r="J4196" s="213"/>
      <c r="K4196" s="213"/>
      <c r="L4196" s="219"/>
      <c r="M4196" s="220"/>
      <c r="N4196" s="221"/>
      <c r="O4196" s="221"/>
      <c r="P4196" s="221"/>
      <c r="Q4196" s="221"/>
      <c r="R4196" s="221"/>
      <c r="S4196" s="221"/>
      <c r="T4196" s="222"/>
      <c r="AT4196" s="223" t="s">
        <v>555</v>
      </c>
      <c r="AU4196" s="223" t="s">
        <v>87</v>
      </c>
      <c r="AV4196" s="13" t="s">
        <v>87</v>
      </c>
      <c r="AW4196" s="13" t="s">
        <v>32</v>
      </c>
      <c r="AX4196" s="13" t="s">
        <v>77</v>
      </c>
      <c r="AY4196" s="223" t="s">
        <v>209</v>
      </c>
    </row>
    <row r="4197" spans="2:51" s="13" customFormat="1">
      <c r="B4197" s="212"/>
      <c r="C4197" s="213"/>
      <c r="D4197" s="214" t="s">
        <v>555</v>
      </c>
      <c r="E4197" s="215" t="s">
        <v>1</v>
      </c>
      <c r="F4197" s="216" t="s">
        <v>4327</v>
      </c>
      <c r="G4197" s="213"/>
      <c r="H4197" s="217">
        <v>7.8</v>
      </c>
      <c r="I4197" s="218"/>
      <c r="J4197" s="213"/>
      <c r="K4197" s="213"/>
      <c r="L4197" s="219"/>
      <c r="M4197" s="220"/>
      <c r="N4197" s="221"/>
      <c r="O4197" s="221"/>
      <c r="P4197" s="221"/>
      <c r="Q4197" s="221"/>
      <c r="R4197" s="221"/>
      <c r="S4197" s="221"/>
      <c r="T4197" s="222"/>
      <c r="AT4197" s="223" t="s">
        <v>555</v>
      </c>
      <c r="AU4197" s="223" t="s">
        <v>87</v>
      </c>
      <c r="AV4197" s="13" t="s">
        <v>87</v>
      </c>
      <c r="AW4197" s="13" t="s">
        <v>32</v>
      </c>
      <c r="AX4197" s="13" t="s">
        <v>77</v>
      </c>
      <c r="AY4197" s="223" t="s">
        <v>209</v>
      </c>
    </row>
    <row r="4198" spans="2:51" s="13" customFormat="1">
      <c r="B4198" s="212"/>
      <c r="C4198" s="213"/>
      <c r="D4198" s="214" t="s">
        <v>555</v>
      </c>
      <c r="E4198" s="215" t="s">
        <v>1</v>
      </c>
      <c r="F4198" s="216" t="s">
        <v>4328</v>
      </c>
      <c r="G4198" s="213"/>
      <c r="H4198" s="217">
        <v>38</v>
      </c>
      <c r="I4198" s="218"/>
      <c r="J4198" s="213"/>
      <c r="K4198" s="213"/>
      <c r="L4198" s="219"/>
      <c r="M4198" s="220"/>
      <c r="N4198" s="221"/>
      <c r="O4198" s="221"/>
      <c r="P4198" s="221"/>
      <c r="Q4198" s="221"/>
      <c r="R4198" s="221"/>
      <c r="S4198" s="221"/>
      <c r="T4198" s="222"/>
      <c r="AT4198" s="223" t="s">
        <v>555</v>
      </c>
      <c r="AU4198" s="223" t="s">
        <v>87</v>
      </c>
      <c r="AV4198" s="13" t="s">
        <v>87</v>
      </c>
      <c r="AW4198" s="13" t="s">
        <v>32</v>
      </c>
      <c r="AX4198" s="13" t="s">
        <v>77</v>
      </c>
      <c r="AY4198" s="223" t="s">
        <v>209</v>
      </c>
    </row>
    <row r="4199" spans="2:51" s="13" customFormat="1">
      <c r="B4199" s="212"/>
      <c r="C4199" s="213"/>
      <c r="D4199" s="214" t="s">
        <v>555</v>
      </c>
      <c r="E4199" s="215" t="s">
        <v>1</v>
      </c>
      <c r="F4199" s="216" t="s">
        <v>4329</v>
      </c>
      <c r="G4199" s="213"/>
      <c r="H4199" s="217">
        <v>18.600000000000001</v>
      </c>
      <c r="I4199" s="218"/>
      <c r="J4199" s="213"/>
      <c r="K4199" s="213"/>
      <c r="L4199" s="219"/>
      <c r="M4199" s="220"/>
      <c r="N4199" s="221"/>
      <c r="O4199" s="221"/>
      <c r="P4199" s="221"/>
      <c r="Q4199" s="221"/>
      <c r="R4199" s="221"/>
      <c r="S4199" s="221"/>
      <c r="T4199" s="222"/>
      <c r="AT4199" s="223" t="s">
        <v>555</v>
      </c>
      <c r="AU4199" s="223" t="s">
        <v>87</v>
      </c>
      <c r="AV4199" s="13" t="s">
        <v>87</v>
      </c>
      <c r="AW4199" s="13" t="s">
        <v>32</v>
      </c>
      <c r="AX4199" s="13" t="s">
        <v>77</v>
      </c>
      <c r="AY4199" s="223" t="s">
        <v>209</v>
      </c>
    </row>
    <row r="4200" spans="2:51" s="16" customFormat="1">
      <c r="B4200" s="260"/>
      <c r="C4200" s="261"/>
      <c r="D4200" s="214" t="s">
        <v>555</v>
      </c>
      <c r="E4200" s="262" t="s">
        <v>1</v>
      </c>
      <c r="F4200" s="263" t="s">
        <v>942</v>
      </c>
      <c r="G4200" s="261"/>
      <c r="H4200" s="264">
        <v>823.34000000000026</v>
      </c>
      <c r="I4200" s="265"/>
      <c r="J4200" s="261"/>
      <c r="K4200" s="261"/>
      <c r="L4200" s="266"/>
      <c r="M4200" s="267"/>
      <c r="N4200" s="268"/>
      <c r="O4200" s="268"/>
      <c r="P4200" s="268"/>
      <c r="Q4200" s="268"/>
      <c r="R4200" s="268"/>
      <c r="S4200" s="268"/>
      <c r="T4200" s="269"/>
      <c r="AT4200" s="270" t="s">
        <v>555</v>
      </c>
      <c r="AU4200" s="270" t="s">
        <v>87</v>
      </c>
      <c r="AV4200" s="16" t="s">
        <v>226</v>
      </c>
      <c r="AW4200" s="16" t="s">
        <v>32</v>
      </c>
      <c r="AX4200" s="16" t="s">
        <v>77</v>
      </c>
      <c r="AY4200" s="270" t="s">
        <v>209</v>
      </c>
    </row>
    <row r="4201" spans="2:51" s="15" customFormat="1">
      <c r="B4201" s="246"/>
      <c r="C4201" s="247"/>
      <c r="D4201" s="214" t="s">
        <v>555</v>
      </c>
      <c r="E4201" s="248" t="s">
        <v>1</v>
      </c>
      <c r="F4201" s="249" t="s">
        <v>1717</v>
      </c>
      <c r="G4201" s="247"/>
      <c r="H4201" s="248" t="s">
        <v>1</v>
      </c>
      <c r="I4201" s="250"/>
      <c r="J4201" s="247"/>
      <c r="K4201" s="247"/>
      <c r="L4201" s="251"/>
      <c r="M4201" s="252"/>
      <c r="N4201" s="253"/>
      <c r="O4201" s="253"/>
      <c r="P4201" s="253"/>
      <c r="Q4201" s="253"/>
      <c r="R4201" s="253"/>
      <c r="S4201" s="253"/>
      <c r="T4201" s="254"/>
      <c r="AT4201" s="255" t="s">
        <v>555</v>
      </c>
      <c r="AU4201" s="255" t="s">
        <v>87</v>
      </c>
      <c r="AV4201" s="15" t="s">
        <v>85</v>
      </c>
      <c r="AW4201" s="15" t="s">
        <v>32</v>
      </c>
      <c r="AX4201" s="15" t="s">
        <v>77</v>
      </c>
      <c r="AY4201" s="255" t="s">
        <v>209</v>
      </c>
    </row>
    <row r="4202" spans="2:51" s="13" customFormat="1">
      <c r="B4202" s="212"/>
      <c r="C4202" s="213"/>
      <c r="D4202" s="214" t="s">
        <v>555</v>
      </c>
      <c r="E4202" s="215" t="s">
        <v>1</v>
      </c>
      <c r="F4202" s="216" t="s">
        <v>4330</v>
      </c>
      <c r="G4202" s="213"/>
      <c r="H4202" s="217">
        <v>17.399999999999999</v>
      </c>
      <c r="I4202" s="218"/>
      <c r="J4202" s="213"/>
      <c r="K4202" s="213"/>
      <c r="L4202" s="219"/>
      <c r="M4202" s="220"/>
      <c r="N4202" s="221"/>
      <c r="O4202" s="221"/>
      <c r="P4202" s="221"/>
      <c r="Q4202" s="221"/>
      <c r="R4202" s="221"/>
      <c r="S4202" s="221"/>
      <c r="T4202" s="222"/>
      <c r="AT4202" s="223" t="s">
        <v>555</v>
      </c>
      <c r="AU4202" s="223" t="s">
        <v>87</v>
      </c>
      <c r="AV4202" s="13" t="s">
        <v>87</v>
      </c>
      <c r="AW4202" s="13" t="s">
        <v>32</v>
      </c>
      <c r="AX4202" s="13" t="s">
        <v>77</v>
      </c>
      <c r="AY4202" s="223" t="s">
        <v>209</v>
      </c>
    </row>
    <row r="4203" spans="2:51" s="13" customFormat="1">
      <c r="B4203" s="212"/>
      <c r="C4203" s="213"/>
      <c r="D4203" s="214" t="s">
        <v>555</v>
      </c>
      <c r="E4203" s="215" t="s">
        <v>1</v>
      </c>
      <c r="F4203" s="216" t="s">
        <v>4331</v>
      </c>
      <c r="G4203" s="213"/>
      <c r="H4203" s="217">
        <v>27.2</v>
      </c>
      <c r="I4203" s="218"/>
      <c r="J4203" s="213"/>
      <c r="K4203" s="213"/>
      <c r="L4203" s="219"/>
      <c r="M4203" s="220"/>
      <c r="N4203" s="221"/>
      <c r="O4203" s="221"/>
      <c r="P4203" s="221"/>
      <c r="Q4203" s="221"/>
      <c r="R4203" s="221"/>
      <c r="S4203" s="221"/>
      <c r="T4203" s="222"/>
      <c r="AT4203" s="223" t="s">
        <v>555</v>
      </c>
      <c r="AU4203" s="223" t="s">
        <v>87</v>
      </c>
      <c r="AV4203" s="13" t="s">
        <v>87</v>
      </c>
      <c r="AW4203" s="13" t="s">
        <v>32</v>
      </c>
      <c r="AX4203" s="13" t="s">
        <v>77</v>
      </c>
      <c r="AY4203" s="223" t="s">
        <v>209</v>
      </c>
    </row>
    <row r="4204" spans="2:51" s="13" customFormat="1">
      <c r="B4204" s="212"/>
      <c r="C4204" s="213"/>
      <c r="D4204" s="214" t="s">
        <v>555</v>
      </c>
      <c r="E4204" s="215" t="s">
        <v>1</v>
      </c>
      <c r="F4204" s="216" t="s">
        <v>4332</v>
      </c>
      <c r="G4204" s="213"/>
      <c r="H4204" s="217">
        <v>18</v>
      </c>
      <c r="I4204" s="218"/>
      <c r="J4204" s="213"/>
      <c r="K4204" s="213"/>
      <c r="L4204" s="219"/>
      <c r="M4204" s="220"/>
      <c r="N4204" s="221"/>
      <c r="O4204" s="221"/>
      <c r="P4204" s="221"/>
      <c r="Q4204" s="221"/>
      <c r="R4204" s="221"/>
      <c r="S4204" s="221"/>
      <c r="T4204" s="222"/>
      <c r="AT4204" s="223" t="s">
        <v>555</v>
      </c>
      <c r="AU4204" s="223" t="s">
        <v>87</v>
      </c>
      <c r="AV4204" s="13" t="s">
        <v>87</v>
      </c>
      <c r="AW4204" s="13" t="s">
        <v>32</v>
      </c>
      <c r="AX4204" s="13" t="s">
        <v>77</v>
      </c>
      <c r="AY4204" s="223" t="s">
        <v>209</v>
      </c>
    </row>
    <row r="4205" spans="2:51" s="13" customFormat="1">
      <c r="B4205" s="212"/>
      <c r="C4205" s="213"/>
      <c r="D4205" s="214" t="s">
        <v>555</v>
      </c>
      <c r="E4205" s="215" t="s">
        <v>1</v>
      </c>
      <c r="F4205" s="216" t="s">
        <v>4333</v>
      </c>
      <c r="G4205" s="213"/>
      <c r="H4205" s="217">
        <v>8.24</v>
      </c>
      <c r="I4205" s="218"/>
      <c r="J4205" s="213"/>
      <c r="K4205" s="213"/>
      <c r="L4205" s="219"/>
      <c r="M4205" s="220"/>
      <c r="N4205" s="221"/>
      <c r="O4205" s="221"/>
      <c r="P4205" s="221"/>
      <c r="Q4205" s="221"/>
      <c r="R4205" s="221"/>
      <c r="S4205" s="221"/>
      <c r="T4205" s="222"/>
      <c r="AT4205" s="223" t="s">
        <v>555</v>
      </c>
      <c r="AU4205" s="223" t="s">
        <v>87</v>
      </c>
      <c r="AV4205" s="13" t="s">
        <v>87</v>
      </c>
      <c r="AW4205" s="13" t="s">
        <v>32</v>
      </c>
      <c r="AX4205" s="13" t="s">
        <v>77</v>
      </c>
      <c r="AY4205" s="223" t="s">
        <v>209</v>
      </c>
    </row>
    <row r="4206" spans="2:51" s="13" customFormat="1">
      <c r="B4206" s="212"/>
      <c r="C4206" s="213"/>
      <c r="D4206" s="214" t="s">
        <v>555</v>
      </c>
      <c r="E4206" s="215" t="s">
        <v>1</v>
      </c>
      <c r="F4206" s="216" t="s">
        <v>4334</v>
      </c>
      <c r="G4206" s="213"/>
      <c r="H4206" s="217">
        <v>2.4</v>
      </c>
      <c r="I4206" s="218"/>
      <c r="J4206" s="213"/>
      <c r="K4206" s="213"/>
      <c r="L4206" s="219"/>
      <c r="M4206" s="220"/>
      <c r="N4206" s="221"/>
      <c r="O4206" s="221"/>
      <c r="P4206" s="221"/>
      <c r="Q4206" s="221"/>
      <c r="R4206" s="221"/>
      <c r="S4206" s="221"/>
      <c r="T4206" s="222"/>
      <c r="AT4206" s="223" t="s">
        <v>555</v>
      </c>
      <c r="AU4206" s="223" t="s">
        <v>87</v>
      </c>
      <c r="AV4206" s="13" t="s">
        <v>87</v>
      </c>
      <c r="AW4206" s="13" t="s">
        <v>32</v>
      </c>
      <c r="AX4206" s="13" t="s">
        <v>77</v>
      </c>
      <c r="AY4206" s="223" t="s">
        <v>209</v>
      </c>
    </row>
    <row r="4207" spans="2:51" s="13" customFormat="1">
      <c r="B4207" s="212"/>
      <c r="C4207" s="213"/>
      <c r="D4207" s="214" t="s">
        <v>555</v>
      </c>
      <c r="E4207" s="215" t="s">
        <v>1</v>
      </c>
      <c r="F4207" s="216" t="s">
        <v>4335</v>
      </c>
      <c r="G4207" s="213"/>
      <c r="H4207" s="217">
        <v>6.2</v>
      </c>
      <c r="I4207" s="218"/>
      <c r="J4207" s="213"/>
      <c r="K4207" s="213"/>
      <c r="L4207" s="219"/>
      <c r="M4207" s="220"/>
      <c r="N4207" s="221"/>
      <c r="O4207" s="221"/>
      <c r="P4207" s="221"/>
      <c r="Q4207" s="221"/>
      <c r="R4207" s="221"/>
      <c r="S4207" s="221"/>
      <c r="T4207" s="222"/>
      <c r="AT4207" s="223" t="s">
        <v>555</v>
      </c>
      <c r="AU4207" s="223" t="s">
        <v>87</v>
      </c>
      <c r="AV4207" s="13" t="s">
        <v>87</v>
      </c>
      <c r="AW4207" s="13" t="s">
        <v>32</v>
      </c>
      <c r="AX4207" s="13" t="s">
        <v>77</v>
      </c>
      <c r="AY4207" s="223" t="s">
        <v>209</v>
      </c>
    </row>
    <row r="4208" spans="2:51" s="13" customFormat="1">
      <c r="B4208" s="212"/>
      <c r="C4208" s="213"/>
      <c r="D4208" s="214" t="s">
        <v>555</v>
      </c>
      <c r="E4208" s="215" t="s">
        <v>1</v>
      </c>
      <c r="F4208" s="216" t="s">
        <v>4336</v>
      </c>
      <c r="G4208" s="213"/>
      <c r="H4208" s="217">
        <v>8</v>
      </c>
      <c r="I4208" s="218"/>
      <c r="J4208" s="213"/>
      <c r="K4208" s="213"/>
      <c r="L4208" s="219"/>
      <c r="M4208" s="220"/>
      <c r="N4208" s="221"/>
      <c r="O4208" s="221"/>
      <c r="P4208" s="221"/>
      <c r="Q4208" s="221"/>
      <c r="R4208" s="221"/>
      <c r="S4208" s="221"/>
      <c r="T4208" s="222"/>
      <c r="AT4208" s="223" t="s">
        <v>555</v>
      </c>
      <c r="AU4208" s="223" t="s">
        <v>87</v>
      </c>
      <c r="AV4208" s="13" t="s">
        <v>87</v>
      </c>
      <c r="AW4208" s="13" t="s">
        <v>32</v>
      </c>
      <c r="AX4208" s="13" t="s">
        <v>77</v>
      </c>
      <c r="AY4208" s="223" t="s">
        <v>209</v>
      </c>
    </row>
    <row r="4209" spans="2:51" s="13" customFormat="1">
      <c r="B4209" s="212"/>
      <c r="C4209" s="213"/>
      <c r="D4209" s="214" t="s">
        <v>555</v>
      </c>
      <c r="E4209" s="215" t="s">
        <v>1</v>
      </c>
      <c r="F4209" s="216" t="s">
        <v>4337</v>
      </c>
      <c r="G4209" s="213"/>
      <c r="H4209" s="217">
        <v>6.4</v>
      </c>
      <c r="I4209" s="218"/>
      <c r="J4209" s="213"/>
      <c r="K4209" s="213"/>
      <c r="L4209" s="219"/>
      <c r="M4209" s="220"/>
      <c r="N4209" s="221"/>
      <c r="O4209" s="221"/>
      <c r="P4209" s="221"/>
      <c r="Q4209" s="221"/>
      <c r="R4209" s="221"/>
      <c r="S4209" s="221"/>
      <c r="T4209" s="222"/>
      <c r="AT4209" s="223" t="s">
        <v>555</v>
      </c>
      <c r="AU4209" s="223" t="s">
        <v>87</v>
      </c>
      <c r="AV4209" s="13" t="s">
        <v>87</v>
      </c>
      <c r="AW4209" s="13" t="s">
        <v>32</v>
      </c>
      <c r="AX4209" s="13" t="s">
        <v>77</v>
      </c>
      <c r="AY4209" s="223" t="s">
        <v>209</v>
      </c>
    </row>
    <row r="4210" spans="2:51" s="13" customFormat="1">
      <c r="B4210" s="212"/>
      <c r="C4210" s="213"/>
      <c r="D4210" s="214" t="s">
        <v>555</v>
      </c>
      <c r="E4210" s="215" t="s">
        <v>1</v>
      </c>
      <c r="F4210" s="216" t="s">
        <v>4338</v>
      </c>
      <c r="G4210" s="213"/>
      <c r="H4210" s="217">
        <v>7.6</v>
      </c>
      <c r="I4210" s="218"/>
      <c r="J4210" s="213"/>
      <c r="K4210" s="213"/>
      <c r="L4210" s="219"/>
      <c r="M4210" s="220"/>
      <c r="N4210" s="221"/>
      <c r="O4210" s="221"/>
      <c r="P4210" s="221"/>
      <c r="Q4210" s="221"/>
      <c r="R4210" s="221"/>
      <c r="S4210" s="221"/>
      <c r="T4210" s="222"/>
      <c r="AT4210" s="223" t="s">
        <v>555</v>
      </c>
      <c r="AU4210" s="223" t="s">
        <v>87</v>
      </c>
      <c r="AV4210" s="13" t="s">
        <v>87</v>
      </c>
      <c r="AW4210" s="13" t="s">
        <v>32</v>
      </c>
      <c r="AX4210" s="13" t="s">
        <v>77</v>
      </c>
      <c r="AY4210" s="223" t="s">
        <v>209</v>
      </c>
    </row>
    <row r="4211" spans="2:51" s="13" customFormat="1">
      <c r="B4211" s="212"/>
      <c r="C4211" s="213"/>
      <c r="D4211" s="214" t="s">
        <v>555</v>
      </c>
      <c r="E4211" s="215" t="s">
        <v>1</v>
      </c>
      <c r="F4211" s="216" t="s">
        <v>4339</v>
      </c>
      <c r="G4211" s="213"/>
      <c r="H4211" s="217">
        <v>11.2</v>
      </c>
      <c r="I4211" s="218"/>
      <c r="J4211" s="213"/>
      <c r="K4211" s="213"/>
      <c r="L4211" s="219"/>
      <c r="M4211" s="220"/>
      <c r="N4211" s="221"/>
      <c r="O4211" s="221"/>
      <c r="P4211" s="221"/>
      <c r="Q4211" s="221"/>
      <c r="R4211" s="221"/>
      <c r="S4211" s="221"/>
      <c r="T4211" s="222"/>
      <c r="AT4211" s="223" t="s">
        <v>555</v>
      </c>
      <c r="AU4211" s="223" t="s">
        <v>87</v>
      </c>
      <c r="AV4211" s="13" t="s">
        <v>87</v>
      </c>
      <c r="AW4211" s="13" t="s">
        <v>32</v>
      </c>
      <c r="AX4211" s="13" t="s">
        <v>77</v>
      </c>
      <c r="AY4211" s="223" t="s">
        <v>209</v>
      </c>
    </row>
    <row r="4212" spans="2:51" s="13" customFormat="1">
      <c r="B4212" s="212"/>
      <c r="C4212" s="213"/>
      <c r="D4212" s="214" t="s">
        <v>555</v>
      </c>
      <c r="E4212" s="215" t="s">
        <v>1</v>
      </c>
      <c r="F4212" s="216" t="s">
        <v>4340</v>
      </c>
      <c r="G4212" s="213"/>
      <c r="H4212" s="217">
        <v>9.1999999999999993</v>
      </c>
      <c r="I4212" s="218"/>
      <c r="J4212" s="213"/>
      <c r="K4212" s="213"/>
      <c r="L4212" s="219"/>
      <c r="M4212" s="220"/>
      <c r="N4212" s="221"/>
      <c r="O4212" s="221"/>
      <c r="P4212" s="221"/>
      <c r="Q4212" s="221"/>
      <c r="R4212" s="221"/>
      <c r="S4212" s="221"/>
      <c r="T4212" s="222"/>
      <c r="AT4212" s="223" t="s">
        <v>555</v>
      </c>
      <c r="AU4212" s="223" t="s">
        <v>87</v>
      </c>
      <c r="AV4212" s="13" t="s">
        <v>87</v>
      </c>
      <c r="AW4212" s="13" t="s">
        <v>32</v>
      </c>
      <c r="AX4212" s="13" t="s">
        <v>77</v>
      </c>
      <c r="AY4212" s="223" t="s">
        <v>209</v>
      </c>
    </row>
    <row r="4213" spans="2:51" s="13" customFormat="1">
      <c r="B4213" s="212"/>
      <c r="C4213" s="213"/>
      <c r="D4213" s="214" t="s">
        <v>555</v>
      </c>
      <c r="E4213" s="215" t="s">
        <v>1</v>
      </c>
      <c r="F4213" s="216" t="s">
        <v>4341</v>
      </c>
      <c r="G4213" s="213"/>
      <c r="H4213" s="217">
        <v>5.04</v>
      </c>
      <c r="I4213" s="218"/>
      <c r="J4213" s="213"/>
      <c r="K4213" s="213"/>
      <c r="L4213" s="219"/>
      <c r="M4213" s="220"/>
      <c r="N4213" s="221"/>
      <c r="O4213" s="221"/>
      <c r="P4213" s="221"/>
      <c r="Q4213" s="221"/>
      <c r="R4213" s="221"/>
      <c r="S4213" s="221"/>
      <c r="T4213" s="222"/>
      <c r="AT4213" s="223" t="s">
        <v>555</v>
      </c>
      <c r="AU4213" s="223" t="s">
        <v>87</v>
      </c>
      <c r="AV4213" s="13" t="s">
        <v>87</v>
      </c>
      <c r="AW4213" s="13" t="s">
        <v>32</v>
      </c>
      <c r="AX4213" s="13" t="s">
        <v>77</v>
      </c>
      <c r="AY4213" s="223" t="s">
        <v>209</v>
      </c>
    </row>
    <row r="4214" spans="2:51" s="13" customFormat="1">
      <c r="B4214" s="212"/>
      <c r="C4214" s="213"/>
      <c r="D4214" s="214" t="s">
        <v>555</v>
      </c>
      <c r="E4214" s="215" t="s">
        <v>1</v>
      </c>
      <c r="F4214" s="216" t="s">
        <v>4342</v>
      </c>
      <c r="G4214" s="213"/>
      <c r="H4214" s="217">
        <v>9.4</v>
      </c>
      <c r="I4214" s="218"/>
      <c r="J4214" s="213"/>
      <c r="K4214" s="213"/>
      <c r="L4214" s="219"/>
      <c r="M4214" s="220"/>
      <c r="N4214" s="221"/>
      <c r="O4214" s="221"/>
      <c r="P4214" s="221"/>
      <c r="Q4214" s="221"/>
      <c r="R4214" s="221"/>
      <c r="S4214" s="221"/>
      <c r="T4214" s="222"/>
      <c r="AT4214" s="223" t="s">
        <v>555</v>
      </c>
      <c r="AU4214" s="223" t="s">
        <v>87</v>
      </c>
      <c r="AV4214" s="13" t="s">
        <v>87</v>
      </c>
      <c r="AW4214" s="13" t="s">
        <v>32</v>
      </c>
      <c r="AX4214" s="13" t="s">
        <v>77</v>
      </c>
      <c r="AY4214" s="223" t="s">
        <v>209</v>
      </c>
    </row>
    <row r="4215" spans="2:51" s="13" customFormat="1">
      <c r="B4215" s="212"/>
      <c r="C4215" s="213"/>
      <c r="D4215" s="214" t="s">
        <v>555</v>
      </c>
      <c r="E4215" s="215" t="s">
        <v>1</v>
      </c>
      <c r="F4215" s="216" t="s">
        <v>4343</v>
      </c>
      <c r="G4215" s="213"/>
      <c r="H4215" s="217">
        <v>4.8</v>
      </c>
      <c r="I4215" s="218"/>
      <c r="J4215" s="213"/>
      <c r="K4215" s="213"/>
      <c r="L4215" s="219"/>
      <c r="M4215" s="220"/>
      <c r="N4215" s="221"/>
      <c r="O4215" s="221"/>
      <c r="P4215" s="221"/>
      <c r="Q4215" s="221"/>
      <c r="R4215" s="221"/>
      <c r="S4215" s="221"/>
      <c r="T4215" s="222"/>
      <c r="AT4215" s="223" t="s">
        <v>555</v>
      </c>
      <c r="AU4215" s="223" t="s">
        <v>87</v>
      </c>
      <c r="AV4215" s="13" t="s">
        <v>87</v>
      </c>
      <c r="AW4215" s="13" t="s">
        <v>32</v>
      </c>
      <c r="AX4215" s="13" t="s">
        <v>77</v>
      </c>
      <c r="AY4215" s="223" t="s">
        <v>209</v>
      </c>
    </row>
    <row r="4216" spans="2:51" s="13" customFormat="1">
      <c r="B4216" s="212"/>
      <c r="C4216" s="213"/>
      <c r="D4216" s="214" t="s">
        <v>555</v>
      </c>
      <c r="E4216" s="215" t="s">
        <v>1</v>
      </c>
      <c r="F4216" s="216" t="s">
        <v>4344</v>
      </c>
      <c r="G4216" s="213"/>
      <c r="H4216" s="217">
        <v>4.8</v>
      </c>
      <c r="I4216" s="218"/>
      <c r="J4216" s="213"/>
      <c r="K4216" s="213"/>
      <c r="L4216" s="219"/>
      <c r="M4216" s="220"/>
      <c r="N4216" s="221"/>
      <c r="O4216" s="221"/>
      <c r="P4216" s="221"/>
      <c r="Q4216" s="221"/>
      <c r="R4216" s="221"/>
      <c r="S4216" s="221"/>
      <c r="T4216" s="222"/>
      <c r="AT4216" s="223" t="s">
        <v>555</v>
      </c>
      <c r="AU4216" s="223" t="s">
        <v>87</v>
      </c>
      <c r="AV4216" s="13" t="s">
        <v>87</v>
      </c>
      <c r="AW4216" s="13" t="s">
        <v>32</v>
      </c>
      <c r="AX4216" s="13" t="s">
        <v>77</v>
      </c>
      <c r="AY4216" s="223" t="s">
        <v>209</v>
      </c>
    </row>
    <row r="4217" spans="2:51" s="13" customFormat="1">
      <c r="B4217" s="212"/>
      <c r="C4217" s="213"/>
      <c r="D4217" s="214" t="s">
        <v>555</v>
      </c>
      <c r="E4217" s="215" t="s">
        <v>1</v>
      </c>
      <c r="F4217" s="216" t="s">
        <v>4345</v>
      </c>
      <c r="G4217" s="213"/>
      <c r="H4217" s="217">
        <v>7</v>
      </c>
      <c r="I4217" s="218"/>
      <c r="J4217" s="213"/>
      <c r="K4217" s="213"/>
      <c r="L4217" s="219"/>
      <c r="M4217" s="220"/>
      <c r="N4217" s="221"/>
      <c r="O4217" s="221"/>
      <c r="P4217" s="221"/>
      <c r="Q4217" s="221"/>
      <c r="R4217" s="221"/>
      <c r="S4217" s="221"/>
      <c r="T4217" s="222"/>
      <c r="AT4217" s="223" t="s">
        <v>555</v>
      </c>
      <c r="AU4217" s="223" t="s">
        <v>87</v>
      </c>
      <c r="AV4217" s="13" t="s">
        <v>87</v>
      </c>
      <c r="AW4217" s="13" t="s">
        <v>32</v>
      </c>
      <c r="AX4217" s="13" t="s">
        <v>77</v>
      </c>
      <c r="AY4217" s="223" t="s">
        <v>209</v>
      </c>
    </row>
    <row r="4218" spans="2:51" s="13" customFormat="1">
      <c r="B4218" s="212"/>
      <c r="C4218" s="213"/>
      <c r="D4218" s="214" t="s">
        <v>555</v>
      </c>
      <c r="E4218" s="215" t="s">
        <v>1</v>
      </c>
      <c r="F4218" s="216" t="s">
        <v>4346</v>
      </c>
      <c r="G4218" s="213"/>
      <c r="H4218" s="217">
        <v>1.8</v>
      </c>
      <c r="I4218" s="218"/>
      <c r="J4218" s="213"/>
      <c r="K4218" s="213"/>
      <c r="L4218" s="219"/>
      <c r="M4218" s="220"/>
      <c r="N4218" s="221"/>
      <c r="O4218" s="221"/>
      <c r="P4218" s="221"/>
      <c r="Q4218" s="221"/>
      <c r="R4218" s="221"/>
      <c r="S4218" s="221"/>
      <c r="T4218" s="222"/>
      <c r="AT4218" s="223" t="s">
        <v>555</v>
      </c>
      <c r="AU4218" s="223" t="s">
        <v>87</v>
      </c>
      <c r="AV4218" s="13" t="s">
        <v>87</v>
      </c>
      <c r="AW4218" s="13" t="s">
        <v>32</v>
      </c>
      <c r="AX4218" s="13" t="s">
        <v>77</v>
      </c>
      <c r="AY4218" s="223" t="s">
        <v>209</v>
      </c>
    </row>
    <row r="4219" spans="2:51" s="13" customFormat="1">
      <c r="B4219" s="212"/>
      <c r="C4219" s="213"/>
      <c r="D4219" s="214" t="s">
        <v>555</v>
      </c>
      <c r="E4219" s="215" t="s">
        <v>1</v>
      </c>
      <c r="F4219" s="216" t="s">
        <v>4347</v>
      </c>
      <c r="G4219" s="213"/>
      <c r="H4219" s="217">
        <v>16.2</v>
      </c>
      <c r="I4219" s="218"/>
      <c r="J4219" s="213"/>
      <c r="K4219" s="213"/>
      <c r="L4219" s="219"/>
      <c r="M4219" s="220"/>
      <c r="N4219" s="221"/>
      <c r="O4219" s="221"/>
      <c r="P4219" s="221"/>
      <c r="Q4219" s="221"/>
      <c r="R4219" s="221"/>
      <c r="S4219" s="221"/>
      <c r="T4219" s="222"/>
      <c r="AT4219" s="223" t="s">
        <v>555</v>
      </c>
      <c r="AU4219" s="223" t="s">
        <v>87</v>
      </c>
      <c r="AV4219" s="13" t="s">
        <v>87</v>
      </c>
      <c r="AW4219" s="13" t="s">
        <v>32</v>
      </c>
      <c r="AX4219" s="13" t="s">
        <v>77</v>
      </c>
      <c r="AY4219" s="223" t="s">
        <v>209</v>
      </c>
    </row>
    <row r="4220" spans="2:51" s="13" customFormat="1">
      <c r="B4220" s="212"/>
      <c r="C4220" s="213"/>
      <c r="D4220" s="214" t="s">
        <v>555</v>
      </c>
      <c r="E4220" s="215" t="s">
        <v>1</v>
      </c>
      <c r="F4220" s="216" t="s">
        <v>4348</v>
      </c>
      <c r="G4220" s="213"/>
      <c r="H4220" s="217">
        <v>4.8</v>
      </c>
      <c r="I4220" s="218"/>
      <c r="J4220" s="213"/>
      <c r="K4220" s="213"/>
      <c r="L4220" s="219"/>
      <c r="M4220" s="220"/>
      <c r="N4220" s="221"/>
      <c r="O4220" s="221"/>
      <c r="P4220" s="221"/>
      <c r="Q4220" s="221"/>
      <c r="R4220" s="221"/>
      <c r="S4220" s="221"/>
      <c r="T4220" s="222"/>
      <c r="AT4220" s="223" t="s">
        <v>555</v>
      </c>
      <c r="AU4220" s="223" t="s">
        <v>87</v>
      </c>
      <c r="AV4220" s="13" t="s">
        <v>87</v>
      </c>
      <c r="AW4220" s="13" t="s">
        <v>32</v>
      </c>
      <c r="AX4220" s="13" t="s">
        <v>77</v>
      </c>
      <c r="AY4220" s="223" t="s">
        <v>209</v>
      </c>
    </row>
    <row r="4221" spans="2:51" s="13" customFormat="1">
      <c r="B4221" s="212"/>
      <c r="C4221" s="213"/>
      <c r="D4221" s="214" t="s">
        <v>555</v>
      </c>
      <c r="E4221" s="215" t="s">
        <v>1</v>
      </c>
      <c r="F4221" s="216" t="s">
        <v>4349</v>
      </c>
      <c r="G4221" s="213"/>
      <c r="H4221" s="217">
        <v>5</v>
      </c>
      <c r="I4221" s="218"/>
      <c r="J4221" s="213"/>
      <c r="K4221" s="213"/>
      <c r="L4221" s="219"/>
      <c r="M4221" s="220"/>
      <c r="N4221" s="221"/>
      <c r="O4221" s="221"/>
      <c r="P4221" s="221"/>
      <c r="Q4221" s="221"/>
      <c r="R4221" s="221"/>
      <c r="S4221" s="221"/>
      <c r="T4221" s="222"/>
      <c r="AT4221" s="223" t="s">
        <v>555</v>
      </c>
      <c r="AU4221" s="223" t="s">
        <v>87</v>
      </c>
      <c r="AV4221" s="13" t="s">
        <v>87</v>
      </c>
      <c r="AW4221" s="13" t="s">
        <v>32</v>
      </c>
      <c r="AX4221" s="13" t="s">
        <v>77</v>
      </c>
      <c r="AY4221" s="223" t="s">
        <v>209</v>
      </c>
    </row>
    <row r="4222" spans="2:51" s="13" customFormat="1">
      <c r="B4222" s="212"/>
      <c r="C4222" s="213"/>
      <c r="D4222" s="214" t="s">
        <v>555</v>
      </c>
      <c r="E4222" s="215" t="s">
        <v>1</v>
      </c>
      <c r="F4222" s="216" t="s">
        <v>4350</v>
      </c>
      <c r="G4222" s="213"/>
      <c r="H4222" s="217">
        <v>7.68</v>
      </c>
      <c r="I4222" s="218"/>
      <c r="J4222" s="213"/>
      <c r="K4222" s="213"/>
      <c r="L4222" s="219"/>
      <c r="M4222" s="220"/>
      <c r="N4222" s="221"/>
      <c r="O4222" s="221"/>
      <c r="P4222" s="221"/>
      <c r="Q4222" s="221"/>
      <c r="R4222" s="221"/>
      <c r="S4222" s="221"/>
      <c r="T4222" s="222"/>
      <c r="AT4222" s="223" t="s">
        <v>555</v>
      </c>
      <c r="AU4222" s="223" t="s">
        <v>87</v>
      </c>
      <c r="AV4222" s="13" t="s">
        <v>87</v>
      </c>
      <c r="AW4222" s="13" t="s">
        <v>32</v>
      </c>
      <c r="AX4222" s="13" t="s">
        <v>77</v>
      </c>
      <c r="AY4222" s="223" t="s">
        <v>209</v>
      </c>
    </row>
    <row r="4223" spans="2:51" s="13" customFormat="1">
      <c r="B4223" s="212"/>
      <c r="C4223" s="213"/>
      <c r="D4223" s="214" t="s">
        <v>555</v>
      </c>
      <c r="E4223" s="215" t="s">
        <v>1</v>
      </c>
      <c r="F4223" s="216" t="s">
        <v>4351</v>
      </c>
      <c r="G4223" s="213"/>
      <c r="H4223" s="217">
        <v>3.48</v>
      </c>
      <c r="I4223" s="218"/>
      <c r="J4223" s="213"/>
      <c r="K4223" s="213"/>
      <c r="L4223" s="219"/>
      <c r="M4223" s="220"/>
      <c r="N4223" s="221"/>
      <c r="O4223" s="221"/>
      <c r="P4223" s="221"/>
      <c r="Q4223" s="221"/>
      <c r="R4223" s="221"/>
      <c r="S4223" s="221"/>
      <c r="T4223" s="222"/>
      <c r="AT4223" s="223" t="s">
        <v>555</v>
      </c>
      <c r="AU4223" s="223" t="s">
        <v>87</v>
      </c>
      <c r="AV4223" s="13" t="s">
        <v>87</v>
      </c>
      <c r="AW4223" s="13" t="s">
        <v>32</v>
      </c>
      <c r="AX4223" s="13" t="s">
        <v>77</v>
      </c>
      <c r="AY4223" s="223" t="s">
        <v>209</v>
      </c>
    </row>
    <row r="4224" spans="2:51" s="13" customFormat="1">
      <c r="B4224" s="212"/>
      <c r="C4224" s="213"/>
      <c r="D4224" s="214" t="s">
        <v>555</v>
      </c>
      <c r="E4224" s="215" t="s">
        <v>1</v>
      </c>
      <c r="F4224" s="216" t="s">
        <v>4352</v>
      </c>
      <c r="G4224" s="213"/>
      <c r="H4224" s="217">
        <v>7.2</v>
      </c>
      <c r="I4224" s="218"/>
      <c r="J4224" s="213"/>
      <c r="K4224" s="213"/>
      <c r="L4224" s="219"/>
      <c r="M4224" s="220"/>
      <c r="N4224" s="221"/>
      <c r="O4224" s="221"/>
      <c r="P4224" s="221"/>
      <c r="Q4224" s="221"/>
      <c r="R4224" s="221"/>
      <c r="S4224" s="221"/>
      <c r="T4224" s="222"/>
      <c r="AT4224" s="223" t="s">
        <v>555</v>
      </c>
      <c r="AU4224" s="223" t="s">
        <v>87</v>
      </c>
      <c r="AV4224" s="13" t="s">
        <v>87</v>
      </c>
      <c r="AW4224" s="13" t="s">
        <v>32</v>
      </c>
      <c r="AX4224" s="13" t="s">
        <v>77</v>
      </c>
      <c r="AY4224" s="223" t="s">
        <v>209</v>
      </c>
    </row>
    <row r="4225" spans="2:51" s="13" customFormat="1">
      <c r="B4225" s="212"/>
      <c r="C4225" s="213"/>
      <c r="D4225" s="214" t="s">
        <v>555</v>
      </c>
      <c r="E4225" s="215" t="s">
        <v>1</v>
      </c>
      <c r="F4225" s="216" t="s">
        <v>4353</v>
      </c>
      <c r="G4225" s="213"/>
      <c r="H4225" s="217">
        <v>4.8</v>
      </c>
      <c r="I4225" s="218"/>
      <c r="J4225" s="213"/>
      <c r="K4225" s="213"/>
      <c r="L4225" s="219"/>
      <c r="M4225" s="220"/>
      <c r="N4225" s="221"/>
      <c r="O4225" s="221"/>
      <c r="P4225" s="221"/>
      <c r="Q4225" s="221"/>
      <c r="R4225" s="221"/>
      <c r="S4225" s="221"/>
      <c r="T4225" s="222"/>
      <c r="AT4225" s="223" t="s">
        <v>555</v>
      </c>
      <c r="AU4225" s="223" t="s">
        <v>87</v>
      </c>
      <c r="AV4225" s="13" t="s">
        <v>87</v>
      </c>
      <c r="AW4225" s="13" t="s">
        <v>32</v>
      </c>
      <c r="AX4225" s="13" t="s">
        <v>77</v>
      </c>
      <c r="AY4225" s="223" t="s">
        <v>209</v>
      </c>
    </row>
    <row r="4226" spans="2:51" s="13" customFormat="1">
      <c r="B4226" s="212"/>
      <c r="C4226" s="213"/>
      <c r="D4226" s="214" t="s">
        <v>555</v>
      </c>
      <c r="E4226" s="215" t="s">
        <v>1</v>
      </c>
      <c r="F4226" s="216" t="s">
        <v>4354</v>
      </c>
      <c r="G4226" s="213"/>
      <c r="H4226" s="217">
        <v>5.8</v>
      </c>
      <c r="I4226" s="218"/>
      <c r="J4226" s="213"/>
      <c r="K4226" s="213"/>
      <c r="L4226" s="219"/>
      <c r="M4226" s="220"/>
      <c r="N4226" s="221"/>
      <c r="O4226" s="221"/>
      <c r="P4226" s="221"/>
      <c r="Q4226" s="221"/>
      <c r="R4226" s="221"/>
      <c r="S4226" s="221"/>
      <c r="T4226" s="222"/>
      <c r="AT4226" s="223" t="s">
        <v>555</v>
      </c>
      <c r="AU4226" s="223" t="s">
        <v>87</v>
      </c>
      <c r="AV4226" s="13" t="s">
        <v>87</v>
      </c>
      <c r="AW4226" s="13" t="s">
        <v>32</v>
      </c>
      <c r="AX4226" s="13" t="s">
        <v>77</v>
      </c>
      <c r="AY4226" s="223" t="s">
        <v>209</v>
      </c>
    </row>
    <row r="4227" spans="2:51" s="13" customFormat="1">
      <c r="B4227" s="212"/>
      <c r="C4227" s="213"/>
      <c r="D4227" s="214" t="s">
        <v>555</v>
      </c>
      <c r="E4227" s="215" t="s">
        <v>1</v>
      </c>
      <c r="F4227" s="216" t="s">
        <v>4355</v>
      </c>
      <c r="G4227" s="213"/>
      <c r="H4227" s="217">
        <v>4.2</v>
      </c>
      <c r="I4227" s="218"/>
      <c r="J4227" s="213"/>
      <c r="K4227" s="213"/>
      <c r="L4227" s="219"/>
      <c r="M4227" s="220"/>
      <c r="N4227" s="221"/>
      <c r="O4227" s="221"/>
      <c r="P4227" s="221"/>
      <c r="Q4227" s="221"/>
      <c r="R4227" s="221"/>
      <c r="S4227" s="221"/>
      <c r="T4227" s="222"/>
      <c r="AT4227" s="223" t="s">
        <v>555</v>
      </c>
      <c r="AU4227" s="223" t="s">
        <v>87</v>
      </c>
      <c r="AV4227" s="13" t="s">
        <v>87</v>
      </c>
      <c r="AW4227" s="13" t="s">
        <v>32</v>
      </c>
      <c r="AX4227" s="13" t="s">
        <v>77</v>
      </c>
      <c r="AY4227" s="223" t="s">
        <v>209</v>
      </c>
    </row>
    <row r="4228" spans="2:51" s="13" customFormat="1">
      <c r="B4228" s="212"/>
      <c r="C4228" s="213"/>
      <c r="D4228" s="214" t="s">
        <v>555</v>
      </c>
      <c r="E4228" s="215" t="s">
        <v>1</v>
      </c>
      <c r="F4228" s="216" t="s">
        <v>4356</v>
      </c>
      <c r="G4228" s="213"/>
      <c r="H4228" s="217">
        <v>9.1999999999999993</v>
      </c>
      <c r="I4228" s="218"/>
      <c r="J4228" s="213"/>
      <c r="K4228" s="213"/>
      <c r="L4228" s="219"/>
      <c r="M4228" s="220"/>
      <c r="N4228" s="221"/>
      <c r="O4228" s="221"/>
      <c r="P4228" s="221"/>
      <c r="Q4228" s="221"/>
      <c r="R4228" s="221"/>
      <c r="S4228" s="221"/>
      <c r="T4228" s="222"/>
      <c r="AT4228" s="223" t="s">
        <v>555</v>
      </c>
      <c r="AU4228" s="223" t="s">
        <v>87</v>
      </c>
      <c r="AV4228" s="13" t="s">
        <v>87</v>
      </c>
      <c r="AW4228" s="13" t="s">
        <v>32</v>
      </c>
      <c r="AX4228" s="13" t="s">
        <v>77</v>
      </c>
      <c r="AY4228" s="223" t="s">
        <v>209</v>
      </c>
    </row>
    <row r="4229" spans="2:51" s="13" customFormat="1">
      <c r="B4229" s="212"/>
      <c r="C4229" s="213"/>
      <c r="D4229" s="214" t="s">
        <v>555</v>
      </c>
      <c r="E4229" s="215" t="s">
        <v>1</v>
      </c>
      <c r="F4229" s="216" t="s">
        <v>4357</v>
      </c>
      <c r="G4229" s="213"/>
      <c r="H4229" s="217">
        <v>3.8</v>
      </c>
      <c r="I4229" s="218"/>
      <c r="J4229" s="213"/>
      <c r="K4229" s="213"/>
      <c r="L4229" s="219"/>
      <c r="M4229" s="220"/>
      <c r="N4229" s="221"/>
      <c r="O4229" s="221"/>
      <c r="P4229" s="221"/>
      <c r="Q4229" s="221"/>
      <c r="R4229" s="221"/>
      <c r="S4229" s="221"/>
      <c r="T4229" s="222"/>
      <c r="AT4229" s="223" t="s">
        <v>555</v>
      </c>
      <c r="AU4229" s="223" t="s">
        <v>87</v>
      </c>
      <c r="AV4229" s="13" t="s">
        <v>87</v>
      </c>
      <c r="AW4229" s="13" t="s">
        <v>32</v>
      </c>
      <c r="AX4229" s="13" t="s">
        <v>77</v>
      </c>
      <c r="AY4229" s="223" t="s">
        <v>209</v>
      </c>
    </row>
    <row r="4230" spans="2:51" s="13" customFormat="1">
      <c r="B4230" s="212"/>
      <c r="C4230" s="213"/>
      <c r="D4230" s="214" t="s">
        <v>555</v>
      </c>
      <c r="E4230" s="215" t="s">
        <v>1</v>
      </c>
      <c r="F4230" s="216" t="s">
        <v>4358</v>
      </c>
      <c r="G4230" s="213"/>
      <c r="H4230" s="217">
        <v>10.199999999999999</v>
      </c>
      <c r="I4230" s="218"/>
      <c r="J4230" s="213"/>
      <c r="K4230" s="213"/>
      <c r="L4230" s="219"/>
      <c r="M4230" s="220"/>
      <c r="N4230" s="221"/>
      <c r="O4230" s="221"/>
      <c r="P4230" s="221"/>
      <c r="Q4230" s="221"/>
      <c r="R4230" s="221"/>
      <c r="S4230" s="221"/>
      <c r="T4230" s="222"/>
      <c r="AT4230" s="223" t="s">
        <v>555</v>
      </c>
      <c r="AU4230" s="223" t="s">
        <v>87</v>
      </c>
      <c r="AV4230" s="13" t="s">
        <v>87</v>
      </c>
      <c r="AW4230" s="13" t="s">
        <v>32</v>
      </c>
      <c r="AX4230" s="13" t="s">
        <v>77</v>
      </c>
      <c r="AY4230" s="223" t="s">
        <v>209</v>
      </c>
    </row>
    <row r="4231" spans="2:51" s="13" customFormat="1">
      <c r="B4231" s="212"/>
      <c r="C4231" s="213"/>
      <c r="D4231" s="214" t="s">
        <v>555</v>
      </c>
      <c r="E4231" s="215" t="s">
        <v>1</v>
      </c>
      <c r="F4231" s="216" t="s">
        <v>4359</v>
      </c>
      <c r="G4231" s="213"/>
      <c r="H4231" s="217">
        <v>1.8</v>
      </c>
      <c r="I4231" s="218"/>
      <c r="J4231" s="213"/>
      <c r="K4231" s="213"/>
      <c r="L4231" s="219"/>
      <c r="M4231" s="220"/>
      <c r="N4231" s="221"/>
      <c r="O4231" s="221"/>
      <c r="P4231" s="221"/>
      <c r="Q4231" s="221"/>
      <c r="R4231" s="221"/>
      <c r="S4231" s="221"/>
      <c r="T4231" s="222"/>
      <c r="AT4231" s="223" t="s">
        <v>555</v>
      </c>
      <c r="AU4231" s="223" t="s">
        <v>87</v>
      </c>
      <c r="AV4231" s="13" t="s">
        <v>87</v>
      </c>
      <c r="AW4231" s="13" t="s">
        <v>32</v>
      </c>
      <c r="AX4231" s="13" t="s">
        <v>77</v>
      </c>
      <c r="AY4231" s="223" t="s">
        <v>209</v>
      </c>
    </row>
    <row r="4232" spans="2:51" s="13" customFormat="1">
      <c r="B4232" s="212"/>
      <c r="C4232" s="213"/>
      <c r="D4232" s="214" t="s">
        <v>555</v>
      </c>
      <c r="E4232" s="215" t="s">
        <v>1</v>
      </c>
      <c r="F4232" s="216" t="s">
        <v>4360</v>
      </c>
      <c r="G4232" s="213"/>
      <c r="H4232" s="217">
        <v>2.58</v>
      </c>
      <c r="I4232" s="218"/>
      <c r="J4232" s="213"/>
      <c r="K4232" s="213"/>
      <c r="L4232" s="219"/>
      <c r="M4232" s="220"/>
      <c r="N4232" s="221"/>
      <c r="O4232" s="221"/>
      <c r="P4232" s="221"/>
      <c r="Q4232" s="221"/>
      <c r="R4232" s="221"/>
      <c r="S4232" s="221"/>
      <c r="T4232" s="222"/>
      <c r="AT4232" s="223" t="s">
        <v>555</v>
      </c>
      <c r="AU4232" s="223" t="s">
        <v>87</v>
      </c>
      <c r="AV4232" s="13" t="s">
        <v>87</v>
      </c>
      <c r="AW4232" s="13" t="s">
        <v>32</v>
      </c>
      <c r="AX4232" s="13" t="s">
        <v>77</v>
      </c>
      <c r="AY4232" s="223" t="s">
        <v>209</v>
      </c>
    </row>
    <row r="4233" spans="2:51" s="13" customFormat="1">
      <c r="B4233" s="212"/>
      <c r="C4233" s="213"/>
      <c r="D4233" s="214" t="s">
        <v>555</v>
      </c>
      <c r="E4233" s="215" t="s">
        <v>1</v>
      </c>
      <c r="F4233" s="216" t="s">
        <v>4361</v>
      </c>
      <c r="G4233" s="213"/>
      <c r="H4233" s="217">
        <v>6</v>
      </c>
      <c r="I4233" s="218"/>
      <c r="J4233" s="213"/>
      <c r="K4233" s="213"/>
      <c r="L4233" s="219"/>
      <c r="M4233" s="220"/>
      <c r="N4233" s="221"/>
      <c r="O4233" s="221"/>
      <c r="P4233" s="221"/>
      <c r="Q4233" s="221"/>
      <c r="R4233" s="221"/>
      <c r="S4233" s="221"/>
      <c r="T4233" s="222"/>
      <c r="AT4233" s="223" t="s">
        <v>555</v>
      </c>
      <c r="AU4233" s="223" t="s">
        <v>87</v>
      </c>
      <c r="AV4233" s="13" t="s">
        <v>87</v>
      </c>
      <c r="AW4233" s="13" t="s">
        <v>32</v>
      </c>
      <c r="AX4233" s="13" t="s">
        <v>77</v>
      </c>
      <c r="AY4233" s="223" t="s">
        <v>209</v>
      </c>
    </row>
    <row r="4234" spans="2:51" s="13" customFormat="1">
      <c r="B4234" s="212"/>
      <c r="C4234" s="213"/>
      <c r="D4234" s="214" t="s">
        <v>555</v>
      </c>
      <c r="E4234" s="215" t="s">
        <v>1</v>
      </c>
      <c r="F4234" s="216" t="s">
        <v>4362</v>
      </c>
      <c r="G4234" s="213"/>
      <c r="H4234" s="217">
        <v>5.6</v>
      </c>
      <c r="I4234" s="218"/>
      <c r="J4234" s="213"/>
      <c r="K4234" s="213"/>
      <c r="L4234" s="219"/>
      <c r="M4234" s="220"/>
      <c r="N4234" s="221"/>
      <c r="O4234" s="221"/>
      <c r="P4234" s="221"/>
      <c r="Q4234" s="221"/>
      <c r="R4234" s="221"/>
      <c r="S4234" s="221"/>
      <c r="T4234" s="222"/>
      <c r="AT4234" s="223" t="s">
        <v>555</v>
      </c>
      <c r="AU4234" s="223" t="s">
        <v>87</v>
      </c>
      <c r="AV4234" s="13" t="s">
        <v>87</v>
      </c>
      <c r="AW4234" s="13" t="s">
        <v>32</v>
      </c>
      <c r="AX4234" s="13" t="s">
        <v>77</v>
      </c>
      <c r="AY4234" s="223" t="s">
        <v>209</v>
      </c>
    </row>
    <row r="4235" spans="2:51" s="13" customFormat="1">
      <c r="B4235" s="212"/>
      <c r="C4235" s="213"/>
      <c r="D4235" s="214" t="s">
        <v>555</v>
      </c>
      <c r="E4235" s="215" t="s">
        <v>1</v>
      </c>
      <c r="F4235" s="216" t="s">
        <v>4363</v>
      </c>
      <c r="G4235" s="213"/>
      <c r="H4235" s="217">
        <v>8</v>
      </c>
      <c r="I4235" s="218"/>
      <c r="J4235" s="213"/>
      <c r="K4235" s="213"/>
      <c r="L4235" s="219"/>
      <c r="M4235" s="220"/>
      <c r="N4235" s="221"/>
      <c r="O4235" s="221"/>
      <c r="P4235" s="221"/>
      <c r="Q4235" s="221"/>
      <c r="R4235" s="221"/>
      <c r="S4235" s="221"/>
      <c r="T4235" s="222"/>
      <c r="AT4235" s="223" t="s">
        <v>555</v>
      </c>
      <c r="AU4235" s="223" t="s">
        <v>87</v>
      </c>
      <c r="AV4235" s="13" t="s">
        <v>87</v>
      </c>
      <c r="AW4235" s="13" t="s">
        <v>32</v>
      </c>
      <c r="AX4235" s="13" t="s">
        <v>77</v>
      </c>
      <c r="AY4235" s="223" t="s">
        <v>209</v>
      </c>
    </row>
    <row r="4236" spans="2:51" s="13" customFormat="1">
      <c r="B4236" s="212"/>
      <c r="C4236" s="213"/>
      <c r="D4236" s="214" t="s">
        <v>555</v>
      </c>
      <c r="E4236" s="215" t="s">
        <v>1</v>
      </c>
      <c r="F4236" s="216" t="s">
        <v>4364</v>
      </c>
      <c r="G4236" s="213"/>
      <c r="H4236" s="217">
        <v>5.8</v>
      </c>
      <c r="I4236" s="218"/>
      <c r="J4236" s="213"/>
      <c r="K4236" s="213"/>
      <c r="L4236" s="219"/>
      <c r="M4236" s="220"/>
      <c r="N4236" s="221"/>
      <c r="O4236" s="221"/>
      <c r="P4236" s="221"/>
      <c r="Q4236" s="221"/>
      <c r="R4236" s="221"/>
      <c r="S4236" s="221"/>
      <c r="T4236" s="222"/>
      <c r="AT4236" s="223" t="s">
        <v>555</v>
      </c>
      <c r="AU4236" s="223" t="s">
        <v>87</v>
      </c>
      <c r="AV4236" s="13" t="s">
        <v>87</v>
      </c>
      <c r="AW4236" s="13" t="s">
        <v>32</v>
      </c>
      <c r="AX4236" s="13" t="s">
        <v>77</v>
      </c>
      <c r="AY4236" s="223" t="s">
        <v>209</v>
      </c>
    </row>
    <row r="4237" spans="2:51" s="13" customFormat="1">
      <c r="B4237" s="212"/>
      <c r="C4237" s="213"/>
      <c r="D4237" s="214" t="s">
        <v>555</v>
      </c>
      <c r="E4237" s="215" t="s">
        <v>1</v>
      </c>
      <c r="F4237" s="216" t="s">
        <v>4365</v>
      </c>
      <c r="G4237" s="213"/>
      <c r="H4237" s="217">
        <v>6.8</v>
      </c>
      <c r="I4237" s="218"/>
      <c r="J4237" s="213"/>
      <c r="K4237" s="213"/>
      <c r="L4237" s="219"/>
      <c r="M4237" s="220"/>
      <c r="N4237" s="221"/>
      <c r="O4237" s="221"/>
      <c r="P4237" s="221"/>
      <c r="Q4237" s="221"/>
      <c r="R4237" s="221"/>
      <c r="S4237" s="221"/>
      <c r="T4237" s="222"/>
      <c r="AT4237" s="223" t="s">
        <v>555</v>
      </c>
      <c r="AU4237" s="223" t="s">
        <v>87</v>
      </c>
      <c r="AV4237" s="13" t="s">
        <v>87</v>
      </c>
      <c r="AW4237" s="13" t="s">
        <v>32</v>
      </c>
      <c r="AX4237" s="13" t="s">
        <v>77</v>
      </c>
      <c r="AY4237" s="223" t="s">
        <v>209</v>
      </c>
    </row>
    <row r="4238" spans="2:51" s="13" customFormat="1">
      <c r="B4238" s="212"/>
      <c r="C4238" s="213"/>
      <c r="D4238" s="214" t="s">
        <v>555</v>
      </c>
      <c r="E4238" s="215" t="s">
        <v>1</v>
      </c>
      <c r="F4238" s="216" t="s">
        <v>4366</v>
      </c>
      <c r="G4238" s="213"/>
      <c r="H4238" s="217">
        <v>5.8</v>
      </c>
      <c r="I4238" s="218"/>
      <c r="J4238" s="213"/>
      <c r="K4238" s="213"/>
      <c r="L4238" s="219"/>
      <c r="M4238" s="220"/>
      <c r="N4238" s="221"/>
      <c r="O4238" s="221"/>
      <c r="P4238" s="221"/>
      <c r="Q4238" s="221"/>
      <c r="R4238" s="221"/>
      <c r="S4238" s="221"/>
      <c r="T4238" s="222"/>
      <c r="AT4238" s="223" t="s">
        <v>555</v>
      </c>
      <c r="AU4238" s="223" t="s">
        <v>87</v>
      </c>
      <c r="AV4238" s="13" t="s">
        <v>87</v>
      </c>
      <c r="AW4238" s="13" t="s">
        <v>32</v>
      </c>
      <c r="AX4238" s="13" t="s">
        <v>77</v>
      </c>
      <c r="AY4238" s="223" t="s">
        <v>209</v>
      </c>
    </row>
    <row r="4239" spans="2:51" s="13" customFormat="1">
      <c r="B4239" s="212"/>
      <c r="C4239" s="213"/>
      <c r="D4239" s="214" t="s">
        <v>555</v>
      </c>
      <c r="E4239" s="215" t="s">
        <v>1</v>
      </c>
      <c r="F4239" s="216" t="s">
        <v>4367</v>
      </c>
      <c r="G4239" s="213"/>
      <c r="H4239" s="217">
        <v>4.2</v>
      </c>
      <c r="I4239" s="218"/>
      <c r="J4239" s="213"/>
      <c r="K4239" s="213"/>
      <c r="L4239" s="219"/>
      <c r="M4239" s="220"/>
      <c r="N4239" s="221"/>
      <c r="O4239" s="221"/>
      <c r="P4239" s="221"/>
      <c r="Q4239" s="221"/>
      <c r="R4239" s="221"/>
      <c r="S4239" s="221"/>
      <c r="T4239" s="222"/>
      <c r="AT4239" s="223" t="s">
        <v>555</v>
      </c>
      <c r="AU4239" s="223" t="s">
        <v>87</v>
      </c>
      <c r="AV4239" s="13" t="s">
        <v>87</v>
      </c>
      <c r="AW4239" s="13" t="s">
        <v>32</v>
      </c>
      <c r="AX4239" s="13" t="s">
        <v>77</v>
      </c>
      <c r="AY4239" s="223" t="s">
        <v>209</v>
      </c>
    </row>
    <row r="4240" spans="2:51" s="13" customFormat="1">
      <c r="B4240" s="212"/>
      <c r="C4240" s="213"/>
      <c r="D4240" s="214" t="s">
        <v>555</v>
      </c>
      <c r="E4240" s="215" t="s">
        <v>1</v>
      </c>
      <c r="F4240" s="216" t="s">
        <v>4368</v>
      </c>
      <c r="G4240" s="213"/>
      <c r="H4240" s="217">
        <v>5.4</v>
      </c>
      <c r="I4240" s="218"/>
      <c r="J4240" s="213"/>
      <c r="K4240" s="213"/>
      <c r="L4240" s="219"/>
      <c r="M4240" s="220"/>
      <c r="N4240" s="221"/>
      <c r="O4240" s="221"/>
      <c r="P4240" s="221"/>
      <c r="Q4240" s="221"/>
      <c r="R4240" s="221"/>
      <c r="S4240" s="221"/>
      <c r="T4240" s="222"/>
      <c r="AT4240" s="223" t="s">
        <v>555</v>
      </c>
      <c r="AU4240" s="223" t="s">
        <v>87</v>
      </c>
      <c r="AV4240" s="13" t="s">
        <v>87</v>
      </c>
      <c r="AW4240" s="13" t="s">
        <v>32</v>
      </c>
      <c r="AX4240" s="13" t="s">
        <v>77</v>
      </c>
      <c r="AY4240" s="223" t="s">
        <v>209</v>
      </c>
    </row>
    <row r="4241" spans="2:51" s="13" customFormat="1">
      <c r="B4241" s="212"/>
      <c r="C4241" s="213"/>
      <c r="D4241" s="214" t="s">
        <v>555</v>
      </c>
      <c r="E4241" s="215" t="s">
        <v>1</v>
      </c>
      <c r="F4241" s="216" t="s">
        <v>4369</v>
      </c>
      <c r="G4241" s="213"/>
      <c r="H4241" s="217">
        <v>5.6</v>
      </c>
      <c r="I4241" s="218"/>
      <c r="J4241" s="213"/>
      <c r="K4241" s="213"/>
      <c r="L4241" s="219"/>
      <c r="M4241" s="220"/>
      <c r="N4241" s="221"/>
      <c r="O4241" s="221"/>
      <c r="P4241" s="221"/>
      <c r="Q4241" s="221"/>
      <c r="R4241" s="221"/>
      <c r="S4241" s="221"/>
      <c r="T4241" s="222"/>
      <c r="AT4241" s="223" t="s">
        <v>555</v>
      </c>
      <c r="AU4241" s="223" t="s">
        <v>87</v>
      </c>
      <c r="AV4241" s="13" t="s">
        <v>87</v>
      </c>
      <c r="AW4241" s="13" t="s">
        <v>32</v>
      </c>
      <c r="AX4241" s="13" t="s">
        <v>77</v>
      </c>
      <c r="AY4241" s="223" t="s">
        <v>209</v>
      </c>
    </row>
    <row r="4242" spans="2:51" s="13" customFormat="1">
      <c r="B4242" s="212"/>
      <c r="C4242" s="213"/>
      <c r="D4242" s="214" t="s">
        <v>555</v>
      </c>
      <c r="E4242" s="215" t="s">
        <v>1</v>
      </c>
      <c r="F4242" s="216" t="s">
        <v>4370</v>
      </c>
      <c r="G4242" s="213"/>
      <c r="H4242" s="217">
        <v>7.2</v>
      </c>
      <c r="I4242" s="218"/>
      <c r="J4242" s="213"/>
      <c r="K4242" s="213"/>
      <c r="L4242" s="219"/>
      <c r="M4242" s="220"/>
      <c r="N4242" s="221"/>
      <c r="O4242" s="221"/>
      <c r="P4242" s="221"/>
      <c r="Q4242" s="221"/>
      <c r="R4242" s="221"/>
      <c r="S4242" s="221"/>
      <c r="T4242" s="222"/>
      <c r="AT4242" s="223" t="s">
        <v>555</v>
      </c>
      <c r="AU4242" s="223" t="s">
        <v>87</v>
      </c>
      <c r="AV4242" s="13" t="s">
        <v>87</v>
      </c>
      <c r="AW4242" s="13" t="s">
        <v>32</v>
      </c>
      <c r="AX4242" s="13" t="s">
        <v>77</v>
      </c>
      <c r="AY4242" s="223" t="s">
        <v>209</v>
      </c>
    </row>
    <row r="4243" spans="2:51" s="13" customFormat="1">
      <c r="B4243" s="212"/>
      <c r="C4243" s="213"/>
      <c r="D4243" s="214" t="s">
        <v>555</v>
      </c>
      <c r="E4243" s="215" t="s">
        <v>1</v>
      </c>
      <c r="F4243" s="216" t="s">
        <v>4371</v>
      </c>
      <c r="G4243" s="213"/>
      <c r="H4243" s="217">
        <v>6.2</v>
      </c>
      <c r="I4243" s="218"/>
      <c r="J4243" s="213"/>
      <c r="K4243" s="213"/>
      <c r="L4243" s="219"/>
      <c r="M4243" s="220"/>
      <c r="N4243" s="221"/>
      <c r="O4243" s="221"/>
      <c r="P4243" s="221"/>
      <c r="Q4243" s="221"/>
      <c r="R4243" s="221"/>
      <c r="S4243" s="221"/>
      <c r="T4243" s="222"/>
      <c r="AT4243" s="223" t="s">
        <v>555</v>
      </c>
      <c r="AU4243" s="223" t="s">
        <v>87</v>
      </c>
      <c r="AV4243" s="13" t="s">
        <v>87</v>
      </c>
      <c r="AW4243" s="13" t="s">
        <v>32</v>
      </c>
      <c r="AX4243" s="13" t="s">
        <v>77</v>
      </c>
      <c r="AY4243" s="223" t="s">
        <v>209</v>
      </c>
    </row>
    <row r="4244" spans="2:51" s="13" customFormat="1">
      <c r="B4244" s="212"/>
      <c r="C4244" s="213"/>
      <c r="D4244" s="214" t="s">
        <v>555</v>
      </c>
      <c r="E4244" s="215" t="s">
        <v>1</v>
      </c>
      <c r="F4244" s="216" t="s">
        <v>4372</v>
      </c>
      <c r="G4244" s="213"/>
      <c r="H4244" s="217">
        <v>4.5999999999999996</v>
      </c>
      <c r="I4244" s="218"/>
      <c r="J4244" s="213"/>
      <c r="K4244" s="213"/>
      <c r="L4244" s="219"/>
      <c r="M4244" s="220"/>
      <c r="N4244" s="221"/>
      <c r="O4244" s="221"/>
      <c r="P4244" s="221"/>
      <c r="Q4244" s="221"/>
      <c r="R4244" s="221"/>
      <c r="S4244" s="221"/>
      <c r="T4244" s="222"/>
      <c r="AT4244" s="223" t="s">
        <v>555</v>
      </c>
      <c r="AU4244" s="223" t="s">
        <v>87</v>
      </c>
      <c r="AV4244" s="13" t="s">
        <v>87</v>
      </c>
      <c r="AW4244" s="13" t="s">
        <v>32</v>
      </c>
      <c r="AX4244" s="13" t="s">
        <v>77</v>
      </c>
      <c r="AY4244" s="223" t="s">
        <v>209</v>
      </c>
    </row>
    <row r="4245" spans="2:51" s="13" customFormat="1">
      <c r="B4245" s="212"/>
      <c r="C4245" s="213"/>
      <c r="D4245" s="214" t="s">
        <v>555</v>
      </c>
      <c r="E4245" s="215" t="s">
        <v>1</v>
      </c>
      <c r="F4245" s="216" t="s">
        <v>4373</v>
      </c>
      <c r="G4245" s="213"/>
      <c r="H4245" s="217">
        <v>1.26</v>
      </c>
      <c r="I4245" s="218"/>
      <c r="J4245" s="213"/>
      <c r="K4245" s="213"/>
      <c r="L4245" s="219"/>
      <c r="M4245" s="220"/>
      <c r="N4245" s="221"/>
      <c r="O4245" s="221"/>
      <c r="P4245" s="221"/>
      <c r="Q4245" s="221"/>
      <c r="R4245" s="221"/>
      <c r="S4245" s="221"/>
      <c r="T4245" s="222"/>
      <c r="AT4245" s="223" t="s">
        <v>555</v>
      </c>
      <c r="AU4245" s="223" t="s">
        <v>87</v>
      </c>
      <c r="AV4245" s="13" t="s">
        <v>87</v>
      </c>
      <c r="AW4245" s="13" t="s">
        <v>32</v>
      </c>
      <c r="AX4245" s="13" t="s">
        <v>77</v>
      </c>
      <c r="AY4245" s="223" t="s">
        <v>209</v>
      </c>
    </row>
    <row r="4246" spans="2:51" s="13" customFormat="1">
      <c r="B4246" s="212"/>
      <c r="C4246" s="213"/>
      <c r="D4246" s="214" t="s">
        <v>555</v>
      </c>
      <c r="E4246" s="215" t="s">
        <v>1</v>
      </c>
      <c r="F4246" s="216" t="s">
        <v>4374</v>
      </c>
      <c r="G4246" s="213"/>
      <c r="H4246" s="217">
        <v>21.6</v>
      </c>
      <c r="I4246" s="218"/>
      <c r="J4246" s="213"/>
      <c r="K4246" s="213"/>
      <c r="L4246" s="219"/>
      <c r="M4246" s="220"/>
      <c r="N4246" s="221"/>
      <c r="O4246" s="221"/>
      <c r="P4246" s="221"/>
      <c r="Q4246" s="221"/>
      <c r="R4246" s="221"/>
      <c r="S4246" s="221"/>
      <c r="T4246" s="222"/>
      <c r="AT4246" s="223" t="s">
        <v>555</v>
      </c>
      <c r="AU4246" s="223" t="s">
        <v>87</v>
      </c>
      <c r="AV4246" s="13" t="s">
        <v>87</v>
      </c>
      <c r="AW4246" s="13" t="s">
        <v>32</v>
      </c>
      <c r="AX4246" s="13" t="s">
        <v>77</v>
      </c>
      <c r="AY4246" s="223" t="s">
        <v>209</v>
      </c>
    </row>
    <row r="4247" spans="2:51" s="13" customFormat="1">
      <c r="B4247" s="212"/>
      <c r="C4247" s="213"/>
      <c r="D4247" s="214" t="s">
        <v>555</v>
      </c>
      <c r="E4247" s="215" t="s">
        <v>1</v>
      </c>
      <c r="F4247" s="216" t="s">
        <v>4375</v>
      </c>
      <c r="G4247" s="213"/>
      <c r="H4247" s="217">
        <v>8</v>
      </c>
      <c r="I4247" s="218"/>
      <c r="J4247" s="213"/>
      <c r="K4247" s="213"/>
      <c r="L4247" s="219"/>
      <c r="M4247" s="220"/>
      <c r="N4247" s="221"/>
      <c r="O4247" s="221"/>
      <c r="P4247" s="221"/>
      <c r="Q4247" s="221"/>
      <c r="R4247" s="221"/>
      <c r="S4247" s="221"/>
      <c r="T4247" s="222"/>
      <c r="AT4247" s="223" t="s">
        <v>555</v>
      </c>
      <c r="AU4247" s="223" t="s">
        <v>87</v>
      </c>
      <c r="AV4247" s="13" t="s">
        <v>87</v>
      </c>
      <c r="AW4247" s="13" t="s">
        <v>32</v>
      </c>
      <c r="AX4247" s="13" t="s">
        <v>77</v>
      </c>
      <c r="AY4247" s="223" t="s">
        <v>209</v>
      </c>
    </row>
    <row r="4248" spans="2:51" s="13" customFormat="1">
      <c r="B4248" s="212"/>
      <c r="C4248" s="213"/>
      <c r="D4248" s="214" t="s">
        <v>555</v>
      </c>
      <c r="E4248" s="215" t="s">
        <v>1</v>
      </c>
      <c r="F4248" s="216" t="s">
        <v>4376</v>
      </c>
      <c r="G4248" s="213"/>
      <c r="H4248" s="217">
        <v>6.6</v>
      </c>
      <c r="I4248" s="218"/>
      <c r="J4248" s="213"/>
      <c r="K4248" s="213"/>
      <c r="L4248" s="219"/>
      <c r="M4248" s="220"/>
      <c r="N4248" s="221"/>
      <c r="O4248" s="221"/>
      <c r="P4248" s="221"/>
      <c r="Q4248" s="221"/>
      <c r="R4248" s="221"/>
      <c r="S4248" s="221"/>
      <c r="T4248" s="222"/>
      <c r="AT4248" s="223" t="s">
        <v>555</v>
      </c>
      <c r="AU4248" s="223" t="s">
        <v>87</v>
      </c>
      <c r="AV4248" s="13" t="s">
        <v>87</v>
      </c>
      <c r="AW4248" s="13" t="s">
        <v>32</v>
      </c>
      <c r="AX4248" s="13" t="s">
        <v>77</v>
      </c>
      <c r="AY4248" s="223" t="s">
        <v>209</v>
      </c>
    </row>
    <row r="4249" spans="2:51" s="13" customFormat="1">
      <c r="B4249" s="212"/>
      <c r="C4249" s="213"/>
      <c r="D4249" s="214" t="s">
        <v>555</v>
      </c>
      <c r="E4249" s="215" t="s">
        <v>1</v>
      </c>
      <c r="F4249" s="216" t="s">
        <v>4377</v>
      </c>
      <c r="G4249" s="213"/>
      <c r="H4249" s="217">
        <v>4.5999999999999996</v>
      </c>
      <c r="I4249" s="218"/>
      <c r="J4249" s="213"/>
      <c r="K4249" s="213"/>
      <c r="L4249" s="219"/>
      <c r="M4249" s="220"/>
      <c r="N4249" s="221"/>
      <c r="O4249" s="221"/>
      <c r="P4249" s="221"/>
      <c r="Q4249" s="221"/>
      <c r="R4249" s="221"/>
      <c r="S4249" s="221"/>
      <c r="T4249" s="222"/>
      <c r="AT4249" s="223" t="s">
        <v>555</v>
      </c>
      <c r="AU4249" s="223" t="s">
        <v>87</v>
      </c>
      <c r="AV4249" s="13" t="s">
        <v>87</v>
      </c>
      <c r="AW4249" s="13" t="s">
        <v>32</v>
      </c>
      <c r="AX4249" s="13" t="s">
        <v>77</v>
      </c>
      <c r="AY4249" s="223" t="s">
        <v>209</v>
      </c>
    </row>
    <row r="4250" spans="2:51" s="13" customFormat="1">
      <c r="B4250" s="212"/>
      <c r="C4250" s="213"/>
      <c r="D4250" s="214" t="s">
        <v>555</v>
      </c>
      <c r="E4250" s="215" t="s">
        <v>1</v>
      </c>
      <c r="F4250" s="216" t="s">
        <v>4378</v>
      </c>
      <c r="G4250" s="213"/>
      <c r="H4250" s="217">
        <v>3.8</v>
      </c>
      <c r="I4250" s="218"/>
      <c r="J4250" s="213"/>
      <c r="K4250" s="213"/>
      <c r="L4250" s="219"/>
      <c r="M4250" s="220"/>
      <c r="N4250" s="221"/>
      <c r="O4250" s="221"/>
      <c r="P4250" s="221"/>
      <c r="Q4250" s="221"/>
      <c r="R4250" s="221"/>
      <c r="S4250" s="221"/>
      <c r="T4250" s="222"/>
      <c r="AT4250" s="223" t="s">
        <v>555</v>
      </c>
      <c r="AU4250" s="223" t="s">
        <v>87</v>
      </c>
      <c r="AV4250" s="13" t="s">
        <v>87</v>
      </c>
      <c r="AW4250" s="13" t="s">
        <v>32</v>
      </c>
      <c r="AX4250" s="13" t="s">
        <v>77</v>
      </c>
      <c r="AY4250" s="223" t="s">
        <v>209</v>
      </c>
    </row>
    <row r="4251" spans="2:51" s="13" customFormat="1">
      <c r="B4251" s="212"/>
      <c r="C4251" s="213"/>
      <c r="D4251" s="214" t="s">
        <v>555</v>
      </c>
      <c r="E4251" s="215" t="s">
        <v>1</v>
      </c>
      <c r="F4251" s="216" t="s">
        <v>4379</v>
      </c>
      <c r="G4251" s="213"/>
      <c r="H4251" s="217">
        <v>3.62</v>
      </c>
      <c r="I4251" s="218"/>
      <c r="J4251" s="213"/>
      <c r="K4251" s="213"/>
      <c r="L4251" s="219"/>
      <c r="M4251" s="220"/>
      <c r="N4251" s="221"/>
      <c r="O4251" s="221"/>
      <c r="P4251" s="221"/>
      <c r="Q4251" s="221"/>
      <c r="R4251" s="221"/>
      <c r="S4251" s="221"/>
      <c r="T4251" s="222"/>
      <c r="AT4251" s="223" t="s">
        <v>555</v>
      </c>
      <c r="AU4251" s="223" t="s">
        <v>87</v>
      </c>
      <c r="AV4251" s="13" t="s">
        <v>87</v>
      </c>
      <c r="AW4251" s="13" t="s">
        <v>32</v>
      </c>
      <c r="AX4251" s="13" t="s">
        <v>77</v>
      </c>
      <c r="AY4251" s="223" t="s">
        <v>209</v>
      </c>
    </row>
    <row r="4252" spans="2:51" s="13" customFormat="1">
      <c r="B4252" s="212"/>
      <c r="C4252" s="213"/>
      <c r="D4252" s="214" t="s">
        <v>555</v>
      </c>
      <c r="E4252" s="215" t="s">
        <v>1</v>
      </c>
      <c r="F4252" s="216" t="s">
        <v>4380</v>
      </c>
      <c r="G4252" s="213"/>
      <c r="H4252" s="217">
        <v>10.199999999999999</v>
      </c>
      <c r="I4252" s="218"/>
      <c r="J4252" s="213"/>
      <c r="K4252" s="213"/>
      <c r="L4252" s="219"/>
      <c r="M4252" s="220"/>
      <c r="N4252" s="221"/>
      <c r="O4252" s="221"/>
      <c r="P4252" s="221"/>
      <c r="Q4252" s="221"/>
      <c r="R4252" s="221"/>
      <c r="S4252" s="221"/>
      <c r="T4252" s="222"/>
      <c r="AT4252" s="223" t="s">
        <v>555</v>
      </c>
      <c r="AU4252" s="223" t="s">
        <v>87</v>
      </c>
      <c r="AV4252" s="13" t="s">
        <v>87</v>
      </c>
      <c r="AW4252" s="13" t="s">
        <v>32</v>
      </c>
      <c r="AX4252" s="13" t="s">
        <v>77</v>
      </c>
      <c r="AY4252" s="223" t="s">
        <v>209</v>
      </c>
    </row>
    <row r="4253" spans="2:51" s="13" customFormat="1">
      <c r="B4253" s="212"/>
      <c r="C4253" s="213"/>
      <c r="D4253" s="214" t="s">
        <v>555</v>
      </c>
      <c r="E4253" s="215" t="s">
        <v>1</v>
      </c>
      <c r="F4253" s="216" t="s">
        <v>4381</v>
      </c>
      <c r="G4253" s="213"/>
      <c r="H4253" s="217">
        <v>8</v>
      </c>
      <c r="I4253" s="218"/>
      <c r="J4253" s="213"/>
      <c r="K4253" s="213"/>
      <c r="L4253" s="219"/>
      <c r="M4253" s="220"/>
      <c r="N4253" s="221"/>
      <c r="O4253" s="221"/>
      <c r="P4253" s="221"/>
      <c r="Q4253" s="221"/>
      <c r="R4253" s="221"/>
      <c r="S4253" s="221"/>
      <c r="T4253" s="222"/>
      <c r="AT4253" s="223" t="s">
        <v>555</v>
      </c>
      <c r="AU4253" s="223" t="s">
        <v>87</v>
      </c>
      <c r="AV4253" s="13" t="s">
        <v>87</v>
      </c>
      <c r="AW4253" s="13" t="s">
        <v>32</v>
      </c>
      <c r="AX4253" s="13" t="s">
        <v>77</v>
      </c>
      <c r="AY4253" s="223" t="s">
        <v>209</v>
      </c>
    </row>
    <row r="4254" spans="2:51" s="13" customFormat="1">
      <c r="B4254" s="212"/>
      <c r="C4254" s="213"/>
      <c r="D4254" s="214" t="s">
        <v>555</v>
      </c>
      <c r="E4254" s="215" t="s">
        <v>1</v>
      </c>
      <c r="F4254" s="216" t="s">
        <v>4382</v>
      </c>
      <c r="G4254" s="213"/>
      <c r="H4254" s="217">
        <v>4</v>
      </c>
      <c r="I4254" s="218"/>
      <c r="J4254" s="213"/>
      <c r="K4254" s="213"/>
      <c r="L4254" s="219"/>
      <c r="M4254" s="220"/>
      <c r="N4254" s="221"/>
      <c r="O4254" s="221"/>
      <c r="P4254" s="221"/>
      <c r="Q4254" s="221"/>
      <c r="R4254" s="221"/>
      <c r="S4254" s="221"/>
      <c r="T4254" s="222"/>
      <c r="AT4254" s="223" t="s">
        <v>555</v>
      </c>
      <c r="AU4254" s="223" t="s">
        <v>87</v>
      </c>
      <c r="AV4254" s="13" t="s">
        <v>87</v>
      </c>
      <c r="AW4254" s="13" t="s">
        <v>32</v>
      </c>
      <c r="AX4254" s="13" t="s">
        <v>77</v>
      </c>
      <c r="AY4254" s="223" t="s">
        <v>209</v>
      </c>
    </row>
    <row r="4255" spans="2:51" s="13" customFormat="1">
      <c r="B4255" s="212"/>
      <c r="C4255" s="213"/>
      <c r="D4255" s="214" t="s">
        <v>555</v>
      </c>
      <c r="E4255" s="215" t="s">
        <v>1</v>
      </c>
      <c r="F4255" s="216" t="s">
        <v>4383</v>
      </c>
      <c r="G4255" s="213"/>
      <c r="H4255" s="217">
        <v>5.8</v>
      </c>
      <c r="I4255" s="218"/>
      <c r="J4255" s="213"/>
      <c r="K4255" s="213"/>
      <c r="L4255" s="219"/>
      <c r="M4255" s="220"/>
      <c r="N4255" s="221"/>
      <c r="O4255" s="221"/>
      <c r="P4255" s="221"/>
      <c r="Q4255" s="221"/>
      <c r="R4255" s="221"/>
      <c r="S4255" s="221"/>
      <c r="T4255" s="222"/>
      <c r="AT4255" s="223" t="s">
        <v>555</v>
      </c>
      <c r="AU4255" s="223" t="s">
        <v>87</v>
      </c>
      <c r="AV4255" s="13" t="s">
        <v>87</v>
      </c>
      <c r="AW4255" s="13" t="s">
        <v>32</v>
      </c>
      <c r="AX4255" s="13" t="s">
        <v>77</v>
      </c>
      <c r="AY4255" s="223" t="s">
        <v>209</v>
      </c>
    </row>
    <row r="4256" spans="2:51" s="13" customFormat="1">
      <c r="B4256" s="212"/>
      <c r="C4256" s="213"/>
      <c r="D4256" s="214" t="s">
        <v>555</v>
      </c>
      <c r="E4256" s="215" t="s">
        <v>1</v>
      </c>
      <c r="F4256" s="216" t="s">
        <v>4384</v>
      </c>
      <c r="G4256" s="213"/>
      <c r="H4256" s="217">
        <v>4</v>
      </c>
      <c r="I4256" s="218"/>
      <c r="J4256" s="213"/>
      <c r="K4256" s="213"/>
      <c r="L4256" s="219"/>
      <c r="M4256" s="220"/>
      <c r="N4256" s="221"/>
      <c r="O4256" s="221"/>
      <c r="P4256" s="221"/>
      <c r="Q4256" s="221"/>
      <c r="R4256" s="221"/>
      <c r="S4256" s="221"/>
      <c r="T4256" s="222"/>
      <c r="AT4256" s="223" t="s">
        <v>555</v>
      </c>
      <c r="AU4256" s="223" t="s">
        <v>87</v>
      </c>
      <c r="AV4256" s="13" t="s">
        <v>87</v>
      </c>
      <c r="AW4256" s="13" t="s">
        <v>32</v>
      </c>
      <c r="AX4256" s="13" t="s">
        <v>77</v>
      </c>
      <c r="AY4256" s="223" t="s">
        <v>209</v>
      </c>
    </row>
    <row r="4257" spans="2:51" s="13" customFormat="1">
      <c r="B4257" s="212"/>
      <c r="C4257" s="213"/>
      <c r="D4257" s="214" t="s">
        <v>555</v>
      </c>
      <c r="E4257" s="215" t="s">
        <v>1</v>
      </c>
      <c r="F4257" s="216" t="s">
        <v>4385</v>
      </c>
      <c r="G4257" s="213"/>
      <c r="H4257" s="217">
        <v>4.4000000000000004</v>
      </c>
      <c r="I4257" s="218"/>
      <c r="J4257" s="213"/>
      <c r="K4257" s="213"/>
      <c r="L4257" s="219"/>
      <c r="M4257" s="220"/>
      <c r="N4257" s="221"/>
      <c r="O4257" s="221"/>
      <c r="P4257" s="221"/>
      <c r="Q4257" s="221"/>
      <c r="R4257" s="221"/>
      <c r="S4257" s="221"/>
      <c r="T4257" s="222"/>
      <c r="AT4257" s="223" t="s">
        <v>555</v>
      </c>
      <c r="AU4257" s="223" t="s">
        <v>87</v>
      </c>
      <c r="AV4257" s="13" t="s">
        <v>87</v>
      </c>
      <c r="AW4257" s="13" t="s">
        <v>32</v>
      </c>
      <c r="AX4257" s="13" t="s">
        <v>77</v>
      </c>
      <c r="AY4257" s="223" t="s">
        <v>209</v>
      </c>
    </row>
    <row r="4258" spans="2:51" s="13" customFormat="1">
      <c r="B4258" s="212"/>
      <c r="C4258" s="213"/>
      <c r="D4258" s="214" t="s">
        <v>555</v>
      </c>
      <c r="E4258" s="215" t="s">
        <v>1</v>
      </c>
      <c r="F4258" s="216" t="s">
        <v>4386</v>
      </c>
      <c r="G4258" s="213"/>
      <c r="H4258" s="217">
        <v>4.8</v>
      </c>
      <c r="I4258" s="218"/>
      <c r="J4258" s="213"/>
      <c r="K4258" s="213"/>
      <c r="L4258" s="219"/>
      <c r="M4258" s="220"/>
      <c r="N4258" s="221"/>
      <c r="O4258" s="221"/>
      <c r="P4258" s="221"/>
      <c r="Q4258" s="221"/>
      <c r="R4258" s="221"/>
      <c r="S4258" s="221"/>
      <c r="T4258" s="222"/>
      <c r="AT4258" s="223" t="s">
        <v>555</v>
      </c>
      <c r="AU4258" s="223" t="s">
        <v>87</v>
      </c>
      <c r="AV4258" s="13" t="s">
        <v>87</v>
      </c>
      <c r="AW4258" s="13" t="s">
        <v>32</v>
      </c>
      <c r="AX4258" s="13" t="s">
        <v>77</v>
      </c>
      <c r="AY4258" s="223" t="s">
        <v>209</v>
      </c>
    </row>
    <row r="4259" spans="2:51" s="13" customFormat="1">
      <c r="B4259" s="212"/>
      <c r="C4259" s="213"/>
      <c r="D4259" s="214" t="s">
        <v>555</v>
      </c>
      <c r="E4259" s="215" t="s">
        <v>1</v>
      </c>
      <c r="F4259" s="216" t="s">
        <v>4387</v>
      </c>
      <c r="G4259" s="213"/>
      <c r="H4259" s="217">
        <v>8.6</v>
      </c>
      <c r="I4259" s="218"/>
      <c r="J4259" s="213"/>
      <c r="K4259" s="213"/>
      <c r="L4259" s="219"/>
      <c r="M4259" s="220"/>
      <c r="N4259" s="221"/>
      <c r="O4259" s="221"/>
      <c r="P4259" s="221"/>
      <c r="Q4259" s="221"/>
      <c r="R4259" s="221"/>
      <c r="S4259" s="221"/>
      <c r="T4259" s="222"/>
      <c r="AT4259" s="223" t="s">
        <v>555</v>
      </c>
      <c r="AU4259" s="223" t="s">
        <v>87</v>
      </c>
      <c r="AV4259" s="13" t="s">
        <v>87</v>
      </c>
      <c r="AW4259" s="13" t="s">
        <v>32</v>
      </c>
      <c r="AX4259" s="13" t="s">
        <v>77</v>
      </c>
      <c r="AY4259" s="223" t="s">
        <v>209</v>
      </c>
    </row>
    <row r="4260" spans="2:51" s="13" customFormat="1">
      <c r="B4260" s="212"/>
      <c r="C4260" s="213"/>
      <c r="D4260" s="214" t="s">
        <v>555</v>
      </c>
      <c r="E4260" s="215" t="s">
        <v>1</v>
      </c>
      <c r="F4260" s="216" t="s">
        <v>4388</v>
      </c>
      <c r="G4260" s="213"/>
      <c r="H4260" s="217">
        <v>5.2</v>
      </c>
      <c r="I4260" s="218"/>
      <c r="J4260" s="213"/>
      <c r="K4260" s="213"/>
      <c r="L4260" s="219"/>
      <c r="M4260" s="220"/>
      <c r="N4260" s="221"/>
      <c r="O4260" s="221"/>
      <c r="P4260" s="221"/>
      <c r="Q4260" s="221"/>
      <c r="R4260" s="221"/>
      <c r="S4260" s="221"/>
      <c r="T4260" s="222"/>
      <c r="AT4260" s="223" t="s">
        <v>555</v>
      </c>
      <c r="AU4260" s="223" t="s">
        <v>87</v>
      </c>
      <c r="AV4260" s="13" t="s">
        <v>87</v>
      </c>
      <c r="AW4260" s="13" t="s">
        <v>32</v>
      </c>
      <c r="AX4260" s="13" t="s">
        <v>77</v>
      </c>
      <c r="AY4260" s="223" t="s">
        <v>209</v>
      </c>
    </row>
    <row r="4261" spans="2:51" s="13" customFormat="1">
      <c r="B4261" s="212"/>
      <c r="C4261" s="213"/>
      <c r="D4261" s="214" t="s">
        <v>555</v>
      </c>
      <c r="E4261" s="215" t="s">
        <v>1</v>
      </c>
      <c r="F4261" s="216" t="s">
        <v>4389</v>
      </c>
      <c r="G4261" s="213"/>
      <c r="H4261" s="217">
        <v>9.8000000000000007</v>
      </c>
      <c r="I4261" s="218"/>
      <c r="J4261" s="213"/>
      <c r="K4261" s="213"/>
      <c r="L4261" s="219"/>
      <c r="M4261" s="220"/>
      <c r="N4261" s="221"/>
      <c r="O4261" s="221"/>
      <c r="P4261" s="221"/>
      <c r="Q4261" s="221"/>
      <c r="R4261" s="221"/>
      <c r="S4261" s="221"/>
      <c r="T4261" s="222"/>
      <c r="AT4261" s="223" t="s">
        <v>555</v>
      </c>
      <c r="AU4261" s="223" t="s">
        <v>87</v>
      </c>
      <c r="AV4261" s="13" t="s">
        <v>87</v>
      </c>
      <c r="AW4261" s="13" t="s">
        <v>32</v>
      </c>
      <c r="AX4261" s="13" t="s">
        <v>77</v>
      </c>
      <c r="AY4261" s="223" t="s">
        <v>209</v>
      </c>
    </row>
    <row r="4262" spans="2:51" s="13" customFormat="1">
      <c r="B4262" s="212"/>
      <c r="C4262" s="213"/>
      <c r="D4262" s="214" t="s">
        <v>555</v>
      </c>
      <c r="E4262" s="215" t="s">
        <v>1</v>
      </c>
      <c r="F4262" s="216" t="s">
        <v>4390</v>
      </c>
      <c r="G4262" s="213"/>
      <c r="H4262" s="217">
        <v>17</v>
      </c>
      <c r="I4262" s="218"/>
      <c r="J4262" s="213"/>
      <c r="K4262" s="213"/>
      <c r="L4262" s="219"/>
      <c r="M4262" s="220"/>
      <c r="N4262" s="221"/>
      <c r="O4262" s="221"/>
      <c r="P4262" s="221"/>
      <c r="Q4262" s="221"/>
      <c r="R4262" s="221"/>
      <c r="S4262" s="221"/>
      <c r="T4262" s="222"/>
      <c r="AT4262" s="223" t="s">
        <v>555</v>
      </c>
      <c r="AU4262" s="223" t="s">
        <v>87</v>
      </c>
      <c r="AV4262" s="13" t="s">
        <v>87</v>
      </c>
      <c r="AW4262" s="13" t="s">
        <v>32</v>
      </c>
      <c r="AX4262" s="13" t="s">
        <v>77</v>
      </c>
      <c r="AY4262" s="223" t="s">
        <v>209</v>
      </c>
    </row>
    <row r="4263" spans="2:51" s="13" customFormat="1">
      <c r="B4263" s="212"/>
      <c r="C4263" s="213"/>
      <c r="D4263" s="214" t="s">
        <v>555</v>
      </c>
      <c r="E4263" s="215" t="s">
        <v>1</v>
      </c>
      <c r="F4263" s="216" t="s">
        <v>4391</v>
      </c>
      <c r="G4263" s="213"/>
      <c r="H4263" s="217">
        <v>8.4</v>
      </c>
      <c r="I4263" s="218"/>
      <c r="J4263" s="213"/>
      <c r="K4263" s="213"/>
      <c r="L4263" s="219"/>
      <c r="M4263" s="220"/>
      <c r="N4263" s="221"/>
      <c r="O4263" s="221"/>
      <c r="P4263" s="221"/>
      <c r="Q4263" s="221"/>
      <c r="R4263" s="221"/>
      <c r="S4263" s="221"/>
      <c r="T4263" s="222"/>
      <c r="AT4263" s="223" t="s">
        <v>555</v>
      </c>
      <c r="AU4263" s="223" t="s">
        <v>87</v>
      </c>
      <c r="AV4263" s="13" t="s">
        <v>87</v>
      </c>
      <c r="AW4263" s="13" t="s">
        <v>32</v>
      </c>
      <c r="AX4263" s="13" t="s">
        <v>77</v>
      </c>
      <c r="AY4263" s="223" t="s">
        <v>209</v>
      </c>
    </row>
    <row r="4264" spans="2:51" s="13" customFormat="1">
      <c r="B4264" s="212"/>
      <c r="C4264" s="213"/>
      <c r="D4264" s="214" t="s">
        <v>555</v>
      </c>
      <c r="E4264" s="215" t="s">
        <v>1</v>
      </c>
      <c r="F4264" s="216" t="s">
        <v>4392</v>
      </c>
      <c r="G4264" s="213"/>
      <c r="H4264" s="217">
        <v>1.62</v>
      </c>
      <c r="I4264" s="218"/>
      <c r="J4264" s="213"/>
      <c r="K4264" s="213"/>
      <c r="L4264" s="219"/>
      <c r="M4264" s="220"/>
      <c r="N4264" s="221"/>
      <c r="O4264" s="221"/>
      <c r="P4264" s="221"/>
      <c r="Q4264" s="221"/>
      <c r="R4264" s="221"/>
      <c r="S4264" s="221"/>
      <c r="T4264" s="222"/>
      <c r="AT4264" s="223" t="s">
        <v>555</v>
      </c>
      <c r="AU4264" s="223" t="s">
        <v>87</v>
      </c>
      <c r="AV4264" s="13" t="s">
        <v>87</v>
      </c>
      <c r="AW4264" s="13" t="s">
        <v>32</v>
      </c>
      <c r="AX4264" s="13" t="s">
        <v>77</v>
      </c>
      <c r="AY4264" s="223" t="s">
        <v>209</v>
      </c>
    </row>
    <row r="4265" spans="2:51" s="13" customFormat="1">
      <c r="B4265" s="212"/>
      <c r="C4265" s="213"/>
      <c r="D4265" s="214" t="s">
        <v>555</v>
      </c>
      <c r="E4265" s="215" t="s">
        <v>1</v>
      </c>
      <c r="F4265" s="216" t="s">
        <v>4393</v>
      </c>
      <c r="G4265" s="213"/>
      <c r="H4265" s="217">
        <v>6.4</v>
      </c>
      <c r="I4265" s="218"/>
      <c r="J4265" s="213"/>
      <c r="K4265" s="213"/>
      <c r="L4265" s="219"/>
      <c r="M4265" s="220"/>
      <c r="N4265" s="221"/>
      <c r="O4265" s="221"/>
      <c r="P4265" s="221"/>
      <c r="Q4265" s="221"/>
      <c r="R4265" s="221"/>
      <c r="S4265" s="221"/>
      <c r="T4265" s="222"/>
      <c r="AT4265" s="223" t="s">
        <v>555</v>
      </c>
      <c r="AU4265" s="223" t="s">
        <v>87</v>
      </c>
      <c r="AV4265" s="13" t="s">
        <v>87</v>
      </c>
      <c r="AW4265" s="13" t="s">
        <v>32</v>
      </c>
      <c r="AX4265" s="13" t="s">
        <v>77</v>
      </c>
      <c r="AY4265" s="223" t="s">
        <v>209</v>
      </c>
    </row>
    <row r="4266" spans="2:51" s="13" customFormat="1">
      <c r="B4266" s="212"/>
      <c r="C4266" s="213"/>
      <c r="D4266" s="214" t="s">
        <v>555</v>
      </c>
      <c r="E4266" s="215" t="s">
        <v>1</v>
      </c>
      <c r="F4266" s="216" t="s">
        <v>4394</v>
      </c>
      <c r="G4266" s="213"/>
      <c r="H4266" s="217">
        <v>4</v>
      </c>
      <c r="I4266" s="218"/>
      <c r="J4266" s="213"/>
      <c r="K4266" s="213"/>
      <c r="L4266" s="219"/>
      <c r="M4266" s="220"/>
      <c r="N4266" s="221"/>
      <c r="O4266" s="221"/>
      <c r="P4266" s="221"/>
      <c r="Q4266" s="221"/>
      <c r="R4266" s="221"/>
      <c r="S4266" s="221"/>
      <c r="T4266" s="222"/>
      <c r="AT4266" s="223" t="s">
        <v>555</v>
      </c>
      <c r="AU4266" s="223" t="s">
        <v>87</v>
      </c>
      <c r="AV4266" s="13" t="s">
        <v>87</v>
      </c>
      <c r="AW4266" s="13" t="s">
        <v>32</v>
      </c>
      <c r="AX4266" s="13" t="s">
        <v>77</v>
      </c>
      <c r="AY4266" s="223" t="s">
        <v>209</v>
      </c>
    </row>
    <row r="4267" spans="2:51" s="13" customFormat="1">
      <c r="B4267" s="212"/>
      <c r="C4267" s="213"/>
      <c r="D4267" s="214" t="s">
        <v>555</v>
      </c>
      <c r="E4267" s="215" t="s">
        <v>1</v>
      </c>
      <c r="F4267" s="216" t="s">
        <v>4395</v>
      </c>
      <c r="G4267" s="213"/>
      <c r="H4267" s="217">
        <v>9.1999999999999993</v>
      </c>
      <c r="I4267" s="218"/>
      <c r="J4267" s="213"/>
      <c r="K4267" s="213"/>
      <c r="L4267" s="219"/>
      <c r="M4267" s="220"/>
      <c r="N4267" s="221"/>
      <c r="O4267" s="221"/>
      <c r="P4267" s="221"/>
      <c r="Q4267" s="221"/>
      <c r="R4267" s="221"/>
      <c r="S4267" s="221"/>
      <c r="T4267" s="222"/>
      <c r="AT4267" s="223" t="s">
        <v>555</v>
      </c>
      <c r="AU4267" s="223" t="s">
        <v>87</v>
      </c>
      <c r="AV4267" s="13" t="s">
        <v>87</v>
      </c>
      <c r="AW4267" s="13" t="s">
        <v>32</v>
      </c>
      <c r="AX4267" s="13" t="s">
        <v>77</v>
      </c>
      <c r="AY4267" s="223" t="s">
        <v>209</v>
      </c>
    </row>
    <row r="4268" spans="2:51" s="13" customFormat="1">
      <c r="B4268" s="212"/>
      <c r="C4268" s="213"/>
      <c r="D4268" s="214" t="s">
        <v>555</v>
      </c>
      <c r="E4268" s="215" t="s">
        <v>1</v>
      </c>
      <c r="F4268" s="216" t="s">
        <v>4396</v>
      </c>
      <c r="G4268" s="213"/>
      <c r="H4268" s="217">
        <v>3.52</v>
      </c>
      <c r="I4268" s="218"/>
      <c r="J4268" s="213"/>
      <c r="K4268" s="213"/>
      <c r="L4268" s="219"/>
      <c r="M4268" s="220"/>
      <c r="N4268" s="221"/>
      <c r="O4268" s="221"/>
      <c r="P4268" s="221"/>
      <c r="Q4268" s="221"/>
      <c r="R4268" s="221"/>
      <c r="S4268" s="221"/>
      <c r="T4268" s="222"/>
      <c r="AT4268" s="223" t="s">
        <v>555</v>
      </c>
      <c r="AU4268" s="223" t="s">
        <v>87</v>
      </c>
      <c r="AV4268" s="13" t="s">
        <v>87</v>
      </c>
      <c r="AW4268" s="13" t="s">
        <v>32</v>
      </c>
      <c r="AX4268" s="13" t="s">
        <v>77</v>
      </c>
      <c r="AY4268" s="223" t="s">
        <v>209</v>
      </c>
    </row>
    <row r="4269" spans="2:51" s="13" customFormat="1">
      <c r="B4269" s="212"/>
      <c r="C4269" s="213"/>
      <c r="D4269" s="214" t="s">
        <v>555</v>
      </c>
      <c r="E4269" s="215" t="s">
        <v>1</v>
      </c>
      <c r="F4269" s="216" t="s">
        <v>4397</v>
      </c>
      <c r="G4269" s="213"/>
      <c r="H4269" s="217">
        <v>3.58</v>
      </c>
      <c r="I4269" s="218"/>
      <c r="J4269" s="213"/>
      <c r="K4269" s="213"/>
      <c r="L4269" s="219"/>
      <c r="M4269" s="220"/>
      <c r="N4269" s="221"/>
      <c r="O4269" s="221"/>
      <c r="P4269" s="221"/>
      <c r="Q4269" s="221"/>
      <c r="R4269" s="221"/>
      <c r="S4269" s="221"/>
      <c r="T4269" s="222"/>
      <c r="AT4269" s="223" t="s">
        <v>555</v>
      </c>
      <c r="AU4269" s="223" t="s">
        <v>87</v>
      </c>
      <c r="AV4269" s="13" t="s">
        <v>87</v>
      </c>
      <c r="AW4269" s="13" t="s">
        <v>32</v>
      </c>
      <c r="AX4269" s="13" t="s">
        <v>77</v>
      </c>
      <c r="AY4269" s="223" t="s">
        <v>209</v>
      </c>
    </row>
    <row r="4270" spans="2:51" s="13" customFormat="1">
      <c r="B4270" s="212"/>
      <c r="C4270" s="213"/>
      <c r="D4270" s="214" t="s">
        <v>555</v>
      </c>
      <c r="E4270" s="215" t="s">
        <v>1</v>
      </c>
      <c r="F4270" s="216" t="s">
        <v>4398</v>
      </c>
      <c r="G4270" s="213"/>
      <c r="H4270" s="217">
        <v>13.2</v>
      </c>
      <c r="I4270" s="218"/>
      <c r="J4270" s="213"/>
      <c r="K4270" s="213"/>
      <c r="L4270" s="219"/>
      <c r="M4270" s="220"/>
      <c r="N4270" s="221"/>
      <c r="O4270" s="221"/>
      <c r="P4270" s="221"/>
      <c r="Q4270" s="221"/>
      <c r="R4270" s="221"/>
      <c r="S4270" s="221"/>
      <c r="T4270" s="222"/>
      <c r="AT4270" s="223" t="s">
        <v>555</v>
      </c>
      <c r="AU4270" s="223" t="s">
        <v>87</v>
      </c>
      <c r="AV4270" s="13" t="s">
        <v>87</v>
      </c>
      <c r="AW4270" s="13" t="s">
        <v>32</v>
      </c>
      <c r="AX4270" s="13" t="s">
        <v>77</v>
      </c>
      <c r="AY4270" s="223" t="s">
        <v>209</v>
      </c>
    </row>
    <row r="4271" spans="2:51" s="13" customFormat="1">
      <c r="B4271" s="212"/>
      <c r="C4271" s="213"/>
      <c r="D4271" s="214" t="s">
        <v>555</v>
      </c>
      <c r="E4271" s="215" t="s">
        <v>1</v>
      </c>
      <c r="F4271" s="216" t="s">
        <v>4399</v>
      </c>
      <c r="G4271" s="213"/>
      <c r="H4271" s="217">
        <v>14.4</v>
      </c>
      <c r="I4271" s="218"/>
      <c r="J4271" s="213"/>
      <c r="K4271" s="213"/>
      <c r="L4271" s="219"/>
      <c r="M4271" s="220"/>
      <c r="N4271" s="221"/>
      <c r="O4271" s="221"/>
      <c r="P4271" s="221"/>
      <c r="Q4271" s="221"/>
      <c r="R4271" s="221"/>
      <c r="S4271" s="221"/>
      <c r="T4271" s="222"/>
      <c r="AT4271" s="223" t="s">
        <v>555</v>
      </c>
      <c r="AU4271" s="223" t="s">
        <v>87</v>
      </c>
      <c r="AV4271" s="13" t="s">
        <v>87</v>
      </c>
      <c r="AW4271" s="13" t="s">
        <v>32</v>
      </c>
      <c r="AX4271" s="13" t="s">
        <v>77</v>
      </c>
      <c r="AY4271" s="223" t="s">
        <v>209</v>
      </c>
    </row>
    <row r="4272" spans="2:51" s="13" customFormat="1" ht="22.5">
      <c r="B4272" s="212"/>
      <c r="C4272" s="213"/>
      <c r="D4272" s="214" t="s">
        <v>555</v>
      </c>
      <c r="E4272" s="215" t="s">
        <v>1</v>
      </c>
      <c r="F4272" s="216" t="s">
        <v>4400</v>
      </c>
      <c r="G4272" s="213"/>
      <c r="H4272" s="217">
        <v>54.6</v>
      </c>
      <c r="I4272" s="218"/>
      <c r="J4272" s="213"/>
      <c r="K4272" s="213"/>
      <c r="L4272" s="219"/>
      <c r="M4272" s="220"/>
      <c r="N4272" s="221"/>
      <c r="O4272" s="221"/>
      <c r="P4272" s="221"/>
      <c r="Q4272" s="221"/>
      <c r="R4272" s="221"/>
      <c r="S4272" s="221"/>
      <c r="T4272" s="222"/>
      <c r="AT4272" s="223" t="s">
        <v>555</v>
      </c>
      <c r="AU4272" s="223" t="s">
        <v>87</v>
      </c>
      <c r="AV4272" s="13" t="s">
        <v>87</v>
      </c>
      <c r="AW4272" s="13" t="s">
        <v>32</v>
      </c>
      <c r="AX4272" s="13" t="s">
        <v>77</v>
      </c>
      <c r="AY4272" s="223" t="s">
        <v>209</v>
      </c>
    </row>
    <row r="4273" spans="2:51" s="13" customFormat="1" ht="22.5">
      <c r="B4273" s="212"/>
      <c r="C4273" s="213"/>
      <c r="D4273" s="214" t="s">
        <v>555</v>
      </c>
      <c r="E4273" s="215" t="s">
        <v>1</v>
      </c>
      <c r="F4273" s="216" t="s">
        <v>4401</v>
      </c>
      <c r="G4273" s="213"/>
      <c r="H4273" s="217">
        <v>39.200000000000003</v>
      </c>
      <c r="I4273" s="218"/>
      <c r="J4273" s="213"/>
      <c r="K4273" s="213"/>
      <c r="L4273" s="219"/>
      <c r="M4273" s="220"/>
      <c r="N4273" s="221"/>
      <c r="O4273" s="221"/>
      <c r="P4273" s="221"/>
      <c r="Q4273" s="221"/>
      <c r="R4273" s="221"/>
      <c r="S4273" s="221"/>
      <c r="T4273" s="222"/>
      <c r="AT4273" s="223" t="s">
        <v>555</v>
      </c>
      <c r="AU4273" s="223" t="s">
        <v>87</v>
      </c>
      <c r="AV4273" s="13" t="s">
        <v>87</v>
      </c>
      <c r="AW4273" s="13" t="s">
        <v>32</v>
      </c>
      <c r="AX4273" s="13" t="s">
        <v>77</v>
      </c>
      <c r="AY4273" s="223" t="s">
        <v>209</v>
      </c>
    </row>
    <row r="4274" spans="2:51" s="13" customFormat="1" ht="22.5">
      <c r="B4274" s="212"/>
      <c r="C4274" s="213"/>
      <c r="D4274" s="214" t="s">
        <v>555</v>
      </c>
      <c r="E4274" s="215" t="s">
        <v>1</v>
      </c>
      <c r="F4274" s="216" t="s">
        <v>4402</v>
      </c>
      <c r="G4274" s="213"/>
      <c r="H4274" s="217">
        <v>33.6</v>
      </c>
      <c r="I4274" s="218"/>
      <c r="J4274" s="213"/>
      <c r="K4274" s="213"/>
      <c r="L4274" s="219"/>
      <c r="M4274" s="220"/>
      <c r="N4274" s="221"/>
      <c r="O4274" s="221"/>
      <c r="P4274" s="221"/>
      <c r="Q4274" s="221"/>
      <c r="R4274" s="221"/>
      <c r="S4274" s="221"/>
      <c r="T4274" s="222"/>
      <c r="AT4274" s="223" t="s">
        <v>555</v>
      </c>
      <c r="AU4274" s="223" t="s">
        <v>87</v>
      </c>
      <c r="AV4274" s="13" t="s">
        <v>87</v>
      </c>
      <c r="AW4274" s="13" t="s">
        <v>32</v>
      </c>
      <c r="AX4274" s="13" t="s">
        <v>77</v>
      </c>
      <c r="AY4274" s="223" t="s">
        <v>209</v>
      </c>
    </row>
    <row r="4275" spans="2:51" s="13" customFormat="1">
      <c r="B4275" s="212"/>
      <c r="C4275" s="213"/>
      <c r="D4275" s="214" t="s">
        <v>555</v>
      </c>
      <c r="E4275" s="215" t="s">
        <v>1</v>
      </c>
      <c r="F4275" s="216" t="s">
        <v>4403</v>
      </c>
      <c r="G4275" s="213"/>
      <c r="H4275" s="217">
        <v>36.6</v>
      </c>
      <c r="I4275" s="218"/>
      <c r="J4275" s="213"/>
      <c r="K4275" s="213"/>
      <c r="L4275" s="219"/>
      <c r="M4275" s="220"/>
      <c r="N4275" s="221"/>
      <c r="O4275" s="221"/>
      <c r="P4275" s="221"/>
      <c r="Q4275" s="221"/>
      <c r="R4275" s="221"/>
      <c r="S4275" s="221"/>
      <c r="T4275" s="222"/>
      <c r="AT4275" s="223" t="s">
        <v>555</v>
      </c>
      <c r="AU4275" s="223" t="s">
        <v>87</v>
      </c>
      <c r="AV4275" s="13" t="s">
        <v>87</v>
      </c>
      <c r="AW4275" s="13" t="s">
        <v>32</v>
      </c>
      <c r="AX4275" s="13" t="s">
        <v>77</v>
      </c>
      <c r="AY4275" s="223" t="s">
        <v>209</v>
      </c>
    </row>
    <row r="4276" spans="2:51" s="13" customFormat="1">
      <c r="B4276" s="212"/>
      <c r="C4276" s="213"/>
      <c r="D4276" s="214" t="s">
        <v>555</v>
      </c>
      <c r="E4276" s="215" t="s">
        <v>1</v>
      </c>
      <c r="F4276" s="216" t="s">
        <v>4404</v>
      </c>
      <c r="G4276" s="213"/>
      <c r="H4276" s="217">
        <v>3.92</v>
      </c>
      <c r="I4276" s="218"/>
      <c r="J4276" s="213"/>
      <c r="K4276" s="213"/>
      <c r="L4276" s="219"/>
      <c r="M4276" s="220"/>
      <c r="N4276" s="221"/>
      <c r="O4276" s="221"/>
      <c r="P4276" s="221"/>
      <c r="Q4276" s="221"/>
      <c r="R4276" s="221"/>
      <c r="S4276" s="221"/>
      <c r="T4276" s="222"/>
      <c r="AT4276" s="223" t="s">
        <v>555</v>
      </c>
      <c r="AU4276" s="223" t="s">
        <v>87</v>
      </c>
      <c r="AV4276" s="13" t="s">
        <v>87</v>
      </c>
      <c r="AW4276" s="13" t="s">
        <v>32</v>
      </c>
      <c r="AX4276" s="13" t="s">
        <v>77</v>
      </c>
      <c r="AY4276" s="223" t="s">
        <v>209</v>
      </c>
    </row>
    <row r="4277" spans="2:51" s="13" customFormat="1">
      <c r="B4277" s="212"/>
      <c r="C4277" s="213"/>
      <c r="D4277" s="214" t="s">
        <v>555</v>
      </c>
      <c r="E4277" s="215" t="s">
        <v>1</v>
      </c>
      <c r="F4277" s="216" t="s">
        <v>4405</v>
      </c>
      <c r="G4277" s="213"/>
      <c r="H4277" s="217">
        <v>18</v>
      </c>
      <c r="I4277" s="218"/>
      <c r="J4277" s="213"/>
      <c r="K4277" s="213"/>
      <c r="L4277" s="219"/>
      <c r="M4277" s="220"/>
      <c r="N4277" s="221"/>
      <c r="O4277" s="221"/>
      <c r="P4277" s="221"/>
      <c r="Q4277" s="221"/>
      <c r="R4277" s="221"/>
      <c r="S4277" s="221"/>
      <c r="T4277" s="222"/>
      <c r="AT4277" s="223" t="s">
        <v>555</v>
      </c>
      <c r="AU4277" s="223" t="s">
        <v>87</v>
      </c>
      <c r="AV4277" s="13" t="s">
        <v>87</v>
      </c>
      <c r="AW4277" s="13" t="s">
        <v>32</v>
      </c>
      <c r="AX4277" s="13" t="s">
        <v>77</v>
      </c>
      <c r="AY4277" s="223" t="s">
        <v>209</v>
      </c>
    </row>
    <row r="4278" spans="2:51" s="16" customFormat="1">
      <c r="B4278" s="260"/>
      <c r="C4278" s="261"/>
      <c r="D4278" s="214" t="s">
        <v>555</v>
      </c>
      <c r="E4278" s="262" t="s">
        <v>1</v>
      </c>
      <c r="F4278" s="263" t="s">
        <v>942</v>
      </c>
      <c r="G4278" s="261"/>
      <c r="H4278" s="264">
        <v>694.1400000000001</v>
      </c>
      <c r="I4278" s="265"/>
      <c r="J4278" s="261"/>
      <c r="K4278" s="261"/>
      <c r="L4278" s="266"/>
      <c r="M4278" s="267"/>
      <c r="N4278" s="268"/>
      <c r="O4278" s="268"/>
      <c r="P4278" s="268"/>
      <c r="Q4278" s="268"/>
      <c r="R4278" s="268"/>
      <c r="S4278" s="268"/>
      <c r="T4278" s="269"/>
      <c r="AT4278" s="270" t="s">
        <v>555</v>
      </c>
      <c r="AU4278" s="270" t="s">
        <v>87</v>
      </c>
      <c r="AV4278" s="16" t="s">
        <v>226</v>
      </c>
      <c r="AW4278" s="16" t="s">
        <v>32</v>
      </c>
      <c r="AX4278" s="16" t="s">
        <v>77</v>
      </c>
      <c r="AY4278" s="270" t="s">
        <v>209</v>
      </c>
    </row>
    <row r="4279" spans="2:51" s="15" customFormat="1">
      <c r="B4279" s="246"/>
      <c r="C4279" s="247"/>
      <c r="D4279" s="214" t="s">
        <v>555</v>
      </c>
      <c r="E4279" s="248" t="s">
        <v>1</v>
      </c>
      <c r="F4279" s="249" t="s">
        <v>1851</v>
      </c>
      <c r="G4279" s="247"/>
      <c r="H4279" s="248" t="s">
        <v>1</v>
      </c>
      <c r="I4279" s="250"/>
      <c r="J4279" s="247"/>
      <c r="K4279" s="247"/>
      <c r="L4279" s="251"/>
      <c r="M4279" s="252"/>
      <c r="N4279" s="253"/>
      <c r="O4279" s="253"/>
      <c r="P4279" s="253"/>
      <c r="Q4279" s="253"/>
      <c r="R4279" s="253"/>
      <c r="S4279" s="253"/>
      <c r="T4279" s="254"/>
      <c r="AT4279" s="255" t="s">
        <v>555</v>
      </c>
      <c r="AU4279" s="255" t="s">
        <v>87</v>
      </c>
      <c r="AV4279" s="15" t="s">
        <v>85</v>
      </c>
      <c r="AW4279" s="15" t="s">
        <v>32</v>
      </c>
      <c r="AX4279" s="15" t="s">
        <v>77</v>
      </c>
      <c r="AY4279" s="255" t="s">
        <v>209</v>
      </c>
    </row>
    <row r="4280" spans="2:51" s="13" customFormat="1">
      <c r="B4280" s="212"/>
      <c r="C4280" s="213"/>
      <c r="D4280" s="214" t="s">
        <v>555</v>
      </c>
      <c r="E4280" s="215" t="s">
        <v>1</v>
      </c>
      <c r="F4280" s="216" t="s">
        <v>4406</v>
      </c>
      <c r="G4280" s="213"/>
      <c r="H4280" s="217">
        <v>1.92</v>
      </c>
      <c r="I4280" s="218"/>
      <c r="J4280" s="213"/>
      <c r="K4280" s="213"/>
      <c r="L4280" s="219"/>
      <c r="M4280" s="220"/>
      <c r="N4280" s="221"/>
      <c r="O4280" s="221"/>
      <c r="P4280" s="221"/>
      <c r="Q4280" s="221"/>
      <c r="R4280" s="221"/>
      <c r="S4280" s="221"/>
      <c r="T4280" s="222"/>
      <c r="AT4280" s="223" t="s">
        <v>555</v>
      </c>
      <c r="AU4280" s="223" t="s">
        <v>87</v>
      </c>
      <c r="AV4280" s="13" t="s">
        <v>87</v>
      </c>
      <c r="AW4280" s="13" t="s">
        <v>32</v>
      </c>
      <c r="AX4280" s="13" t="s">
        <v>77</v>
      </c>
      <c r="AY4280" s="223" t="s">
        <v>209</v>
      </c>
    </row>
    <row r="4281" spans="2:51" s="13" customFormat="1">
      <c r="B4281" s="212"/>
      <c r="C4281" s="213"/>
      <c r="D4281" s="214" t="s">
        <v>555</v>
      </c>
      <c r="E4281" s="215" t="s">
        <v>1</v>
      </c>
      <c r="F4281" s="216" t="s">
        <v>4407</v>
      </c>
      <c r="G4281" s="213"/>
      <c r="H4281" s="217">
        <v>9.8000000000000007</v>
      </c>
      <c r="I4281" s="218"/>
      <c r="J4281" s="213"/>
      <c r="K4281" s="213"/>
      <c r="L4281" s="219"/>
      <c r="M4281" s="220"/>
      <c r="N4281" s="221"/>
      <c r="O4281" s="221"/>
      <c r="P4281" s="221"/>
      <c r="Q4281" s="221"/>
      <c r="R4281" s="221"/>
      <c r="S4281" s="221"/>
      <c r="T4281" s="222"/>
      <c r="AT4281" s="223" t="s">
        <v>555</v>
      </c>
      <c r="AU4281" s="223" t="s">
        <v>87</v>
      </c>
      <c r="AV4281" s="13" t="s">
        <v>87</v>
      </c>
      <c r="AW4281" s="13" t="s">
        <v>32</v>
      </c>
      <c r="AX4281" s="13" t="s">
        <v>77</v>
      </c>
      <c r="AY4281" s="223" t="s">
        <v>209</v>
      </c>
    </row>
    <row r="4282" spans="2:51" s="13" customFormat="1">
      <c r="B4282" s="212"/>
      <c r="C4282" s="213"/>
      <c r="D4282" s="214" t="s">
        <v>555</v>
      </c>
      <c r="E4282" s="215" t="s">
        <v>1</v>
      </c>
      <c r="F4282" s="216" t="s">
        <v>4408</v>
      </c>
      <c r="G4282" s="213"/>
      <c r="H4282" s="217">
        <v>12</v>
      </c>
      <c r="I4282" s="218"/>
      <c r="J4282" s="213"/>
      <c r="K4282" s="213"/>
      <c r="L4282" s="219"/>
      <c r="M4282" s="220"/>
      <c r="N4282" s="221"/>
      <c r="O4282" s="221"/>
      <c r="P4282" s="221"/>
      <c r="Q4282" s="221"/>
      <c r="R4282" s="221"/>
      <c r="S4282" s="221"/>
      <c r="T4282" s="222"/>
      <c r="AT4282" s="223" t="s">
        <v>555</v>
      </c>
      <c r="AU4282" s="223" t="s">
        <v>87</v>
      </c>
      <c r="AV4282" s="13" t="s">
        <v>87</v>
      </c>
      <c r="AW4282" s="13" t="s">
        <v>32</v>
      </c>
      <c r="AX4282" s="13" t="s">
        <v>77</v>
      </c>
      <c r="AY4282" s="223" t="s">
        <v>209</v>
      </c>
    </row>
    <row r="4283" spans="2:51" s="13" customFormat="1">
      <c r="B4283" s="212"/>
      <c r="C4283" s="213"/>
      <c r="D4283" s="214" t="s">
        <v>555</v>
      </c>
      <c r="E4283" s="215" t="s">
        <v>1</v>
      </c>
      <c r="F4283" s="216" t="s">
        <v>4409</v>
      </c>
      <c r="G4283" s="213"/>
      <c r="H4283" s="217">
        <v>13.4</v>
      </c>
      <c r="I4283" s="218"/>
      <c r="J4283" s="213"/>
      <c r="K4283" s="213"/>
      <c r="L4283" s="219"/>
      <c r="M4283" s="220"/>
      <c r="N4283" s="221"/>
      <c r="O4283" s="221"/>
      <c r="P4283" s="221"/>
      <c r="Q4283" s="221"/>
      <c r="R4283" s="221"/>
      <c r="S4283" s="221"/>
      <c r="T4283" s="222"/>
      <c r="AT4283" s="223" t="s">
        <v>555</v>
      </c>
      <c r="AU4283" s="223" t="s">
        <v>87</v>
      </c>
      <c r="AV4283" s="13" t="s">
        <v>87</v>
      </c>
      <c r="AW4283" s="13" t="s">
        <v>32</v>
      </c>
      <c r="AX4283" s="13" t="s">
        <v>77</v>
      </c>
      <c r="AY4283" s="223" t="s">
        <v>209</v>
      </c>
    </row>
    <row r="4284" spans="2:51" s="13" customFormat="1">
      <c r="B4284" s="212"/>
      <c r="C4284" s="213"/>
      <c r="D4284" s="214" t="s">
        <v>555</v>
      </c>
      <c r="E4284" s="215" t="s">
        <v>1</v>
      </c>
      <c r="F4284" s="216" t="s">
        <v>4410</v>
      </c>
      <c r="G4284" s="213"/>
      <c r="H4284" s="217">
        <v>2.58</v>
      </c>
      <c r="I4284" s="218"/>
      <c r="J4284" s="213"/>
      <c r="K4284" s="213"/>
      <c r="L4284" s="219"/>
      <c r="M4284" s="220"/>
      <c r="N4284" s="221"/>
      <c r="O4284" s="221"/>
      <c r="P4284" s="221"/>
      <c r="Q4284" s="221"/>
      <c r="R4284" s="221"/>
      <c r="S4284" s="221"/>
      <c r="T4284" s="222"/>
      <c r="AT4284" s="223" t="s">
        <v>555</v>
      </c>
      <c r="AU4284" s="223" t="s">
        <v>87</v>
      </c>
      <c r="AV4284" s="13" t="s">
        <v>87</v>
      </c>
      <c r="AW4284" s="13" t="s">
        <v>32</v>
      </c>
      <c r="AX4284" s="13" t="s">
        <v>77</v>
      </c>
      <c r="AY4284" s="223" t="s">
        <v>209</v>
      </c>
    </row>
    <row r="4285" spans="2:51" s="13" customFormat="1">
      <c r="B4285" s="212"/>
      <c r="C4285" s="213"/>
      <c r="D4285" s="214" t="s">
        <v>555</v>
      </c>
      <c r="E4285" s="215" t="s">
        <v>1</v>
      </c>
      <c r="F4285" s="216" t="s">
        <v>4411</v>
      </c>
      <c r="G4285" s="213"/>
      <c r="H4285" s="217">
        <v>15.8</v>
      </c>
      <c r="I4285" s="218"/>
      <c r="J4285" s="213"/>
      <c r="K4285" s="213"/>
      <c r="L4285" s="219"/>
      <c r="M4285" s="220"/>
      <c r="N4285" s="221"/>
      <c r="O4285" s="221"/>
      <c r="P4285" s="221"/>
      <c r="Q4285" s="221"/>
      <c r="R4285" s="221"/>
      <c r="S4285" s="221"/>
      <c r="T4285" s="222"/>
      <c r="AT4285" s="223" t="s">
        <v>555</v>
      </c>
      <c r="AU4285" s="223" t="s">
        <v>87</v>
      </c>
      <c r="AV4285" s="13" t="s">
        <v>87</v>
      </c>
      <c r="AW4285" s="13" t="s">
        <v>32</v>
      </c>
      <c r="AX4285" s="13" t="s">
        <v>77</v>
      </c>
      <c r="AY4285" s="223" t="s">
        <v>209</v>
      </c>
    </row>
    <row r="4286" spans="2:51" s="13" customFormat="1">
      <c r="B4286" s="212"/>
      <c r="C4286" s="213"/>
      <c r="D4286" s="214" t="s">
        <v>555</v>
      </c>
      <c r="E4286" s="215" t="s">
        <v>1</v>
      </c>
      <c r="F4286" s="216" t="s">
        <v>4412</v>
      </c>
      <c r="G4286" s="213"/>
      <c r="H4286" s="217">
        <v>7.6</v>
      </c>
      <c r="I4286" s="218"/>
      <c r="J4286" s="213"/>
      <c r="K4286" s="213"/>
      <c r="L4286" s="219"/>
      <c r="M4286" s="220"/>
      <c r="N4286" s="221"/>
      <c r="O4286" s="221"/>
      <c r="P4286" s="221"/>
      <c r="Q4286" s="221"/>
      <c r="R4286" s="221"/>
      <c r="S4286" s="221"/>
      <c r="T4286" s="222"/>
      <c r="AT4286" s="223" t="s">
        <v>555</v>
      </c>
      <c r="AU4286" s="223" t="s">
        <v>87</v>
      </c>
      <c r="AV4286" s="13" t="s">
        <v>87</v>
      </c>
      <c r="AW4286" s="13" t="s">
        <v>32</v>
      </c>
      <c r="AX4286" s="13" t="s">
        <v>77</v>
      </c>
      <c r="AY4286" s="223" t="s">
        <v>209</v>
      </c>
    </row>
    <row r="4287" spans="2:51" s="13" customFormat="1">
      <c r="B4287" s="212"/>
      <c r="C4287" s="213"/>
      <c r="D4287" s="214" t="s">
        <v>555</v>
      </c>
      <c r="E4287" s="215" t="s">
        <v>1</v>
      </c>
      <c r="F4287" s="216" t="s">
        <v>4413</v>
      </c>
      <c r="G4287" s="213"/>
      <c r="H4287" s="217">
        <v>8.4</v>
      </c>
      <c r="I4287" s="218"/>
      <c r="J4287" s="213"/>
      <c r="K4287" s="213"/>
      <c r="L4287" s="219"/>
      <c r="M4287" s="220"/>
      <c r="N4287" s="221"/>
      <c r="O4287" s="221"/>
      <c r="P4287" s="221"/>
      <c r="Q4287" s="221"/>
      <c r="R4287" s="221"/>
      <c r="S4287" s="221"/>
      <c r="T4287" s="222"/>
      <c r="AT4287" s="223" t="s">
        <v>555</v>
      </c>
      <c r="AU4287" s="223" t="s">
        <v>87</v>
      </c>
      <c r="AV4287" s="13" t="s">
        <v>87</v>
      </c>
      <c r="AW4287" s="13" t="s">
        <v>32</v>
      </c>
      <c r="AX4287" s="13" t="s">
        <v>77</v>
      </c>
      <c r="AY4287" s="223" t="s">
        <v>209</v>
      </c>
    </row>
    <row r="4288" spans="2:51" s="13" customFormat="1">
      <c r="B4288" s="212"/>
      <c r="C4288" s="213"/>
      <c r="D4288" s="214" t="s">
        <v>555</v>
      </c>
      <c r="E4288" s="215" t="s">
        <v>1</v>
      </c>
      <c r="F4288" s="216" t="s">
        <v>4414</v>
      </c>
      <c r="G4288" s="213"/>
      <c r="H4288" s="217">
        <v>11</v>
      </c>
      <c r="I4288" s="218"/>
      <c r="J4288" s="213"/>
      <c r="K4288" s="213"/>
      <c r="L4288" s="219"/>
      <c r="M4288" s="220"/>
      <c r="N4288" s="221"/>
      <c r="O4288" s="221"/>
      <c r="P4288" s="221"/>
      <c r="Q4288" s="221"/>
      <c r="R4288" s="221"/>
      <c r="S4288" s="221"/>
      <c r="T4288" s="222"/>
      <c r="AT4288" s="223" t="s">
        <v>555</v>
      </c>
      <c r="AU4288" s="223" t="s">
        <v>87</v>
      </c>
      <c r="AV4288" s="13" t="s">
        <v>87</v>
      </c>
      <c r="AW4288" s="13" t="s">
        <v>32</v>
      </c>
      <c r="AX4288" s="13" t="s">
        <v>77</v>
      </c>
      <c r="AY4288" s="223" t="s">
        <v>209</v>
      </c>
    </row>
    <row r="4289" spans="2:51" s="13" customFormat="1">
      <c r="B4289" s="212"/>
      <c r="C4289" s="213"/>
      <c r="D4289" s="214" t="s">
        <v>555</v>
      </c>
      <c r="E4289" s="215" t="s">
        <v>1</v>
      </c>
      <c r="F4289" s="216" t="s">
        <v>4415</v>
      </c>
      <c r="G4289" s="213"/>
      <c r="H4289" s="217">
        <v>1.8</v>
      </c>
      <c r="I4289" s="218"/>
      <c r="J4289" s="213"/>
      <c r="K4289" s="213"/>
      <c r="L4289" s="219"/>
      <c r="M4289" s="220"/>
      <c r="N4289" s="221"/>
      <c r="O4289" s="221"/>
      <c r="P4289" s="221"/>
      <c r="Q4289" s="221"/>
      <c r="R4289" s="221"/>
      <c r="S4289" s="221"/>
      <c r="T4289" s="222"/>
      <c r="AT4289" s="223" t="s">
        <v>555</v>
      </c>
      <c r="AU4289" s="223" t="s">
        <v>87</v>
      </c>
      <c r="AV4289" s="13" t="s">
        <v>87</v>
      </c>
      <c r="AW4289" s="13" t="s">
        <v>32</v>
      </c>
      <c r="AX4289" s="13" t="s">
        <v>77</v>
      </c>
      <c r="AY4289" s="223" t="s">
        <v>209</v>
      </c>
    </row>
    <row r="4290" spans="2:51" s="13" customFormat="1">
      <c r="B4290" s="212"/>
      <c r="C4290" s="213"/>
      <c r="D4290" s="214" t="s">
        <v>555</v>
      </c>
      <c r="E4290" s="215" t="s">
        <v>1</v>
      </c>
      <c r="F4290" s="216" t="s">
        <v>4416</v>
      </c>
      <c r="G4290" s="213"/>
      <c r="H4290" s="217">
        <v>9.6</v>
      </c>
      <c r="I4290" s="218"/>
      <c r="J4290" s="213"/>
      <c r="K4290" s="213"/>
      <c r="L4290" s="219"/>
      <c r="M4290" s="220"/>
      <c r="N4290" s="221"/>
      <c r="O4290" s="221"/>
      <c r="P4290" s="221"/>
      <c r="Q4290" s="221"/>
      <c r="R4290" s="221"/>
      <c r="S4290" s="221"/>
      <c r="T4290" s="222"/>
      <c r="AT4290" s="223" t="s">
        <v>555</v>
      </c>
      <c r="AU4290" s="223" t="s">
        <v>87</v>
      </c>
      <c r="AV4290" s="13" t="s">
        <v>87</v>
      </c>
      <c r="AW4290" s="13" t="s">
        <v>32</v>
      </c>
      <c r="AX4290" s="13" t="s">
        <v>77</v>
      </c>
      <c r="AY4290" s="223" t="s">
        <v>209</v>
      </c>
    </row>
    <row r="4291" spans="2:51" s="13" customFormat="1">
      <c r="B4291" s="212"/>
      <c r="C4291" s="213"/>
      <c r="D4291" s="214" t="s">
        <v>555</v>
      </c>
      <c r="E4291" s="215" t="s">
        <v>1</v>
      </c>
      <c r="F4291" s="216" t="s">
        <v>4417</v>
      </c>
      <c r="G4291" s="213"/>
      <c r="H4291" s="217">
        <v>11.2</v>
      </c>
      <c r="I4291" s="218"/>
      <c r="J4291" s="213"/>
      <c r="K4291" s="213"/>
      <c r="L4291" s="219"/>
      <c r="M4291" s="220"/>
      <c r="N4291" s="221"/>
      <c r="O4291" s="221"/>
      <c r="P4291" s="221"/>
      <c r="Q4291" s="221"/>
      <c r="R4291" s="221"/>
      <c r="S4291" s="221"/>
      <c r="T4291" s="222"/>
      <c r="AT4291" s="223" t="s">
        <v>555</v>
      </c>
      <c r="AU4291" s="223" t="s">
        <v>87</v>
      </c>
      <c r="AV4291" s="13" t="s">
        <v>87</v>
      </c>
      <c r="AW4291" s="13" t="s">
        <v>32</v>
      </c>
      <c r="AX4291" s="13" t="s">
        <v>77</v>
      </c>
      <c r="AY4291" s="223" t="s">
        <v>209</v>
      </c>
    </row>
    <row r="4292" spans="2:51" s="13" customFormat="1">
      <c r="B4292" s="212"/>
      <c r="C4292" s="213"/>
      <c r="D4292" s="214" t="s">
        <v>555</v>
      </c>
      <c r="E4292" s="215" t="s">
        <v>1</v>
      </c>
      <c r="F4292" s="216" t="s">
        <v>4418</v>
      </c>
      <c r="G4292" s="213"/>
      <c r="H4292" s="217">
        <v>9.6</v>
      </c>
      <c r="I4292" s="218"/>
      <c r="J4292" s="213"/>
      <c r="K4292" s="213"/>
      <c r="L4292" s="219"/>
      <c r="M4292" s="220"/>
      <c r="N4292" s="221"/>
      <c r="O4292" s="221"/>
      <c r="P4292" s="221"/>
      <c r="Q4292" s="221"/>
      <c r="R4292" s="221"/>
      <c r="S4292" s="221"/>
      <c r="T4292" s="222"/>
      <c r="AT4292" s="223" t="s">
        <v>555</v>
      </c>
      <c r="AU4292" s="223" t="s">
        <v>87</v>
      </c>
      <c r="AV4292" s="13" t="s">
        <v>87</v>
      </c>
      <c r="AW4292" s="13" t="s">
        <v>32</v>
      </c>
      <c r="AX4292" s="13" t="s">
        <v>77</v>
      </c>
      <c r="AY4292" s="223" t="s">
        <v>209</v>
      </c>
    </row>
    <row r="4293" spans="2:51" s="13" customFormat="1">
      <c r="B4293" s="212"/>
      <c r="C4293" s="213"/>
      <c r="D4293" s="214" t="s">
        <v>555</v>
      </c>
      <c r="E4293" s="215" t="s">
        <v>1</v>
      </c>
      <c r="F4293" s="216" t="s">
        <v>4419</v>
      </c>
      <c r="G4293" s="213"/>
      <c r="H4293" s="217">
        <v>17.600000000000001</v>
      </c>
      <c r="I4293" s="218"/>
      <c r="J4293" s="213"/>
      <c r="K4293" s="213"/>
      <c r="L4293" s="219"/>
      <c r="M4293" s="220"/>
      <c r="N4293" s="221"/>
      <c r="O4293" s="221"/>
      <c r="P4293" s="221"/>
      <c r="Q4293" s="221"/>
      <c r="R4293" s="221"/>
      <c r="S4293" s="221"/>
      <c r="T4293" s="222"/>
      <c r="AT4293" s="223" t="s">
        <v>555</v>
      </c>
      <c r="AU4293" s="223" t="s">
        <v>87</v>
      </c>
      <c r="AV4293" s="13" t="s">
        <v>87</v>
      </c>
      <c r="AW4293" s="13" t="s">
        <v>32</v>
      </c>
      <c r="AX4293" s="13" t="s">
        <v>77</v>
      </c>
      <c r="AY4293" s="223" t="s">
        <v>209</v>
      </c>
    </row>
    <row r="4294" spans="2:51" s="13" customFormat="1">
      <c r="B4294" s="212"/>
      <c r="C4294" s="213"/>
      <c r="D4294" s="214" t="s">
        <v>555</v>
      </c>
      <c r="E4294" s="215" t="s">
        <v>1</v>
      </c>
      <c r="F4294" s="216" t="s">
        <v>4420</v>
      </c>
      <c r="G4294" s="213"/>
      <c r="H4294" s="217">
        <v>9.4</v>
      </c>
      <c r="I4294" s="218"/>
      <c r="J4294" s="213"/>
      <c r="K4294" s="213"/>
      <c r="L4294" s="219"/>
      <c r="M4294" s="220"/>
      <c r="N4294" s="221"/>
      <c r="O4294" s="221"/>
      <c r="P4294" s="221"/>
      <c r="Q4294" s="221"/>
      <c r="R4294" s="221"/>
      <c r="S4294" s="221"/>
      <c r="T4294" s="222"/>
      <c r="AT4294" s="223" t="s">
        <v>555</v>
      </c>
      <c r="AU4294" s="223" t="s">
        <v>87</v>
      </c>
      <c r="AV4294" s="13" t="s">
        <v>87</v>
      </c>
      <c r="AW4294" s="13" t="s">
        <v>32</v>
      </c>
      <c r="AX4294" s="13" t="s">
        <v>77</v>
      </c>
      <c r="AY4294" s="223" t="s">
        <v>209</v>
      </c>
    </row>
    <row r="4295" spans="2:51" s="13" customFormat="1">
      <c r="B4295" s="212"/>
      <c r="C4295" s="213"/>
      <c r="D4295" s="214" t="s">
        <v>555</v>
      </c>
      <c r="E4295" s="215" t="s">
        <v>1</v>
      </c>
      <c r="F4295" s="216" t="s">
        <v>4421</v>
      </c>
      <c r="G4295" s="213"/>
      <c r="H4295" s="217">
        <v>11.8</v>
      </c>
      <c r="I4295" s="218"/>
      <c r="J4295" s="213"/>
      <c r="K4295" s="213"/>
      <c r="L4295" s="219"/>
      <c r="M4295" s="220"/>
      <c r="N4295" s="221"/>
      <c r="O4295" s="221"/>
      <c r="P4295" s="221"/>
      <c r="Q4295" s="221"/>
      <c r="R4295" s="221"/>
      <c r="S4295" s="221"/>
      <c r="T4295" s="222"/>
      <c r="AT4295" s="223" t="s">
        <v>555</v>
      </c>
      <c r="AU4295" s="223" t="s">
        <v>87</v>
      </c>
      <c r="AV4295" s="13" t="s">
        <v>87</v>
      </c>
      <c r="AW4295" s="13" t="s">
        <v>32</v>
      </c>
      <c r="AX4295" s="13" t="s">
        <v>77</v>
      </c>
      <c r="AY4295" s="223" t="s">
        <v>209</v>
      </c>
    </row>
    <row r="4296" spans="2:51" s="13" customFormat="1">
      <c r="B4296" s="212"/>
      <c r="C4296" s="213"/>
      <c r="D4296" s="214" t="s">
        <v>555</v>
      </c>
      <c r="E4296" s="215" t="s">
        <v>1</v>
      </c>
      <c r="F4296" s="216" t="s">
        <v>4422</v>
      </c>
      <c r="G4296" s="213"/>
      <c r="H4296" s="217">
        <v>10.8</v>
      </c>
      <c r="I4296" s="218"/>
      <c r="J4296" s="213"/>
      <c r="K4296" s="213"/>
      <c r="L4296" s="219"/>
      <c r="M4296" s="220"/>
      <c r="N4296" s="221"/>
      <c r="O4296" s="221"/>
      <c r="P4296" s="221"/>
      <c r="Q4296" s="221"/>
      <c r="R4296" s="221"/>
      <c r="S4296" s="221"/>
      <c r="T4296" s="222"/>
      <c r="AT4296" s="223" t="s">
        <v>555</v>
      </c>
      <c r="AU4296" s="223" t="s">
        <v>87</v>
      </c>
      <c r="AV4296" s="13" t="s">
        <v>87</v>
      </c>
      <c r="AW4296" s="13" t="s">
        <v>32</v>
      </c>
      <c r="AX4296" s="13" t="s">
        <v>77</v>
      </c>
      <c r="AY4296" s="223" t="s">
        <v>209</v>
      </c>
    </row>
    <row r="4297" spans="2:51" s="13" customFormat="1">
      <c r="B4297" s="212"/>
      <c r="C4297" s="213"/>
      <c r="D4297" s="214" t="s">
        <v>555</v>
      </c>
      <c r="E4297" s="215" t="s">
        <v>1</v>
      </c>
      <c r="F4297" s="216" t="s">
        <v>4423</v>
      </c>
      <c r="G4297" s="213"/>
      <c r="H4297" s="217">
        <v>7.8</v>
      </c>
      <c r="I4297" s="218"/>
      <c r="J4297" s="213"/>
      <c r="K4297" s="213"/>
      <c r="L4297" s="219"/>
      <c r="M4297" s="220"/>
      <c r="N4297" s="221"/>
      <c r="O4297" s="221"/>
      <c r="P4297" s="221"/>
      <c r="Q4297" s="221"/>
      <c r="R4297" s="221"/>
      <c r="S4297" s="221"/>
      <c r="T4297" s="222"/>
      <c r="AT4297" s="223" t="s">
        <v>555</v>
      </c>
      <c r="AU4297" s="223" t="s">
        <v>87</v>
      </c>
      <c r="AV4297" s="13" t="s">
        <v>87</v>
      </c>
      <c r="AW4297" s="13" t="s">
        <v>32</v>
      </c>
      <c r="AX4297" s="13" t="s">
        <v>77</v>
      </c>
      <c r="AY4297" s="223" t="s">
        <v>209</v>
      </c>
    </row>
    <row r="4298" spans="2:51" s="13" customFormat="1">
      <c r="B4298" s="212"/>
      <c r="C4298" s="213"/>
      <c r="D4298" s="214" t="s">
        <v>555</v>
      </c>
      <c r="E4298" s="215" t="s">
        <v>1</v>
      </c>
      <c r="F4298" s="216" t="s">
        <v>4424</v>
      </c>
      <c r="G4298" s="213"/>
      <c r="H4298" s="217">
        <v>1.26</v>
      </c>
      <c r="I4298" s="218"/>
      <c r="J4298" s="213"/>
      <c r="K4298" s="213"/>
      <c r="L4298" s="219"/>
      <c r="M4298" s="220"/>
      <c r="N4298" s="221"/>
      <c r="O4298" s="221"/>
      <c r="P4298" s="221"/>
      <c r="Q4298" s="221"/>
      <c r="R4298" s="221"/>
      <c r="S4298" s="221"/>
      <c r="T4298" s="222"/>
      <c r="AT4298" s="223" t="s">
        <v>555</v>
      </c>
      <c r="AU4298" s="223" t="s">
        <v>87</v>
      </c>
      <c r="AV4298" s="13" t="s">
        <v>87</v>
      </c>
      <c r="AW4298" s="13" t="s">
        <v>32</v>
      </c>
      <c r="AX4298" s="13" t="s">
        <v>77</v>
      </c>
      <c r="AY4298" s="223" t="s">
        <v>209</v>
      </c>
    </row>
    <row r="4299" spans="2:51" s="13" customFormat="1">
      <c r="B4299" s="212"/>
      <c r="C4299" s="213"/>
      <c r="D4299" s="214" t="s">
        <v>555</v>
      </c>
      <c r="E4299" s="215" t="s">
        <v>1</v>
      </c>
      <c r="F4299" s="216" t="s">
        <v>4425</v>
      </c>
      <c r="G4299" s="213"/>
      <c r="H4299" s="217">
        <v>13.4</v>
      </c>
      <c r="I4299" s="218"/>
      <c r="J4299" s="213"/>
      <c r="K4299" s="213"/>
      <c r="L4299" s="219"/>
      <c r="M4299" s="220"/>
      <c r="N4299" s="221"/>
      <c r="O4299" s="221"/>
      <c r="P4299" s="221"/>
      <c r="Q4299" s="221"/>
      <c r="R4299" s="221"/>
      <c r="S4299" s="221"/>
      <c r="T4299" s="222"/>
      <c r="AT4299" s="223" t="s">
        <v>555</v>
      </c>
      <c r="AU4299" s="223" t="s">
        <v>87</v>
      </c>
      <c r="AV4299" s="13" t="s">
        <v>87</v>
      </c>
      <c r="AW4299" s="13" t="s">
        <v>32</v>
      </c>
      <c r="AX4299" s="13" t="s">
        <v>77</v>
      </c>
      <c r="AY4299" s="223" t="s">
        <v>209</v>
      </c>
    </row>
    <row r="4300" spans="2:51" s="13" customFormat="1">
      <c r="B4300" s="212"/>
      <c r="C4300" s="213"/>
      <c r="D4300" s="214" t="s">
        <v>555</v>
      </c>
      <c r="E4300" s="215" t="s">
        <v>1</v>
      </c>
      <c r="F4300" s="216" t="s">
        <v>4426</v>
      </c>
      <c r="G4300" s="213"/>
      <c r="H4300" s="217">
        <v>1.68</v>
      </c>
      <c r="I4300" s="218"/>
      <c r="J4300" s="213"/>
      <c r="K4300" s="213"/>
      <c r="L4300" s="219"/>
      <c r="M4300" s="220"/>
      <c r="N4300" s="221"/>
      <c r="O4300" s="221"/>
      <c r="P4300" s="221"/>
      <c r="Q4300" s="221"/>
      <c r="R4300" s="221"/>
      <c r="S4300" s="221"/>
      <c r="T4300" s="222"/>
      <c r="AT4300" s="223" t="s">
        <v>555</v>
      </c>
      <c r="AU4300" s="223" t="s">
        <v>87</v>
      </c>
      <c r="AV4300" s="13" t="s">
        <v>87</v>
      </c>
      <c r="AW4300" s="13" t="s">
        <v>32</v>
      </c>
      <c r="AX4300" s="13" t="s">
        <v>77</v>
      </c>
      <c r="AY4300" s="223" t="s">
        <v>209</v>
      </c>
    </row>
    <row r="4301" spans="2:51" s="13" customFormat="1">
      <c r="B4301" s="212"/>
      <c r="C4301" s="213"/>
      <c r="D4301" s="214" t="s">
        <v>555</v>
      </c>
      <c r="E4301" s="215" t="s">
        <v>1</v>
      </c>
      <c r="F4301" s="216" t="s">
        <v>4427</v>
      </c>
      <c r="G4301" s="213"/>
      <c r="H4301" s="217">
        <v>6.4</v>
      </c>
      <c r="I4301" s="218"/>
      <c r="J4301" s="213"/>
      <c r="K4301" s="213"/>
      <c r="L4301" s="219"/>
      <c r="M4301" s="220"/>
      <c r="N4301" s="221"/>
      <c r="O4301" s="221"/>
      <c r="P4301" s="221"/>
      <c r="Q4301" s="221"/>
      <c r="R4301" s="221"/>
      <c r="S4301" s="221"/>
      <c r="T4301" s="222"/>
      <c r="AT4301" s="223" t="s">
        <v>555</v>
      </c>
      <c r="AU4301" s="223" t="s">
        <v>87</v>
      </c>
      <c r="AV4301" s="13" t="s">
        <v>87</v>
      </c>
      <c r="AW4301" s="13" t="s">
        <v>32</v>
      </c>
      <c r="AX4301" s="13" t="s">
        <v>77</v>
      </c>
      <c r="AY4301" s="223" t="s">
        <v>209</v>
      </c>
    </row>
    <row r="4302" spans="2:51" s="13" customFormat="1">
      <c r="B4302" s="212"/>
      <c r="C4302" s="213"/>
      <c r="D4302" s="214" t="s">
        <v>555</v>
      </c>
      <c r="E4302" s="215" t="s">
        <v>1</v>
      </c>
      <c r="F4302" s="216" t="s">
        <v>4428</v>
      </c>
      <c r="G4302" s="213"/>
      <c r="H4302" s="217">
        <v>16.600000000000001</v>
      </c>
      <c r="I4302" s="218"/>
      <c r="J4302" s="213"/>
      <c r="K4302" s="213"/>
      <c r="L4302" s="219"/>
      <c r="M4302" s="220"/>
      <c r="N4302" s="221"/>
      <c r="O4302" s="221"/>
      <c r="P4302" s="221"/>
      <c r="Q4302" s="221"/>
      <c r="R4302" s="221"/>
      <c r="S4302" s="221"/>
      <c r="T4302" s="222"/>
      <c r="AT4302" s="223" t="s">
        <v>555</v>
      </c>
      <c r="AU4302" s="223" t="s">
        <v>87</v>
      </c>
      <c r="AV4302" s="13" t="s">
        <v>87</v>
      </c>
      <c r="AW4302" s="13" t="s">
        <v>32</v>
      </c>
      <c r="AX4302" s="13" t="s">
        <v>77</v>
      </c>
      <c r="AY4302" s="223" t="s">
        <v>209</v>
      </c>
    </row>
    <row r="4303" spans="2:51" s="13" customFormat="1">
      <c r="B4303" s="212"/>
      <c r="C4303" s="213"/>
      <c r="D4303" s="214" t="s">
        <v>555</v>
      </c>
      <c r="E4303" s="215" t="s">
        <v>1</v>
      </c>
      <c r="F4303" s="216" t="s">
        <v>4429</v>
      </c>
      <c r="G4303" s="213"/>
      <c r="H4303" s="217">
        <v>13</v>
      </c>
      <c r="I4303" s="218"/>
      <c r="J4303" s="213"/>
      <c r="K4303" s="213"/>
      <c r="L4303" s="219"/>
      <c r="M4303" s="220"/>
      <c r="N4303" s="221"/>
      <c r="O4303" s="221"/>
      <c r="P4303" s="221"/>
      <c r="Q4303" s="221"/>
      <c r="R4303" s="221"/>
      <c r="S4303" s="221"/>
      <c r="T4303" s="222"/>
      <c r="AT4303" s="223" t="s">
        <v>555</v>
      </c>
      <c r="AU4303" s="223" t="s">
        <v>87</v>
      </c>
      <c r="AV4303" s="13" t="s">
        <v>87</v>
      </c>
      <c r="AW4303" s="13" t="s">
        <v>32</v>
      </c>
      <c r="AX4303" s="13" t="s">
        <v>77</v>
      </c>
      <c r="AY4303" s="223" t="s">
        <v>209</v>
      </c>
    </row>
    <row r="4304" spans="2:51" s="13" customFormat="1">
      <c r="B4304" s="212"/>
      <c r="C4304" s="213"/>
      <c r="D4304" s="214" t="s">
        <v>555</v>
      </c>
      <c r="E4304" s="215" t="s">
        <v>1</v>
      </c>
      <c r="F4304" s="216" t="s">
        <v>4430</v>
      </c>
      <c r="G4304" s="213"/>
      <c r="H4304" s="217">
        <v>14</v>
      </c>
      <c r="I4304" s="218"/>
      <c r="J4304" s="213"/>
      <c r="K4304" s="213"/>
      <c r="L4304" s="219"/>
      <c r="M4304" s="220"/>
      <c r="N4304" s="221"/>
      <c r="O4304" s="221"/>
      <c r="P4304" s="221"/>
      <c r="Q4304" s="221"/>
      <c r="R4304" s="221"/>
      <c r="S4304" s="221"/>
      <c r="T4304" s="222"/>
      <c r="AT4304" s="223" t="s">
        <v>555</v>
      </c>
      <c r="AU4304" s="223" t="s">
        <v>87</v>
      </c>
      <c r="AV4304" s="13" t="s">
        <v>87</v>
      </c>
      <c r="AW4304" s="13" t="s">
        <v>32</v>
      </c>
      <c r="AX4304" s="13" t="s">
        <v>77</v>
      </c>
      <c r="AY4304" s="223" t="s">
        <v>209</v>
      </c>
    </row>
    <row r="4305" spans="2:51" s="13" customFormat="1">
      <c r="B4305" s="212"/>
      <c r="C4305" s="213"/>
      <c r="D4305" s="214" t="s">
        <v>555</v>
      </c>
      <c r="E4305" s="215" t="s">
        <v>1</v>
      </c>
      <c r="F4305" s="216" t="s">
        <v>4431</v>
      </c>
      <c r="G4305" s="213"/>
      <c r="H4305" s="217">
        <v>17.2</v>
      </c>
      <c r="I4305" s="218"/>
      <c r="J4305" s="213"/>
      <c r="K4305" s="213"/>
      <c r="L4305" s="219"/>
      <c r="M4305" s="220"/>
      <c r="N4305" s="221"/>
      <c r="O4305" s="221"/>
      <c r="P4305" s="221"/>
      <c r="Q4305" s="221"/>
      <c r="R4305" s="221"/>
      <c r="S4305" s="221"/>
      <c r="T4305" s="222"/>
      <c r="AT4305" s="223" t="s">
        <v>555</v>
      </c>
      <c r="AU4305" s="223" t="s">
        <v>87</v>
      </c>
      <c r="AV4305" s="13" t="s">
        <v>87</v>
      </c>
      <c r="AW4305" s="13" t="s">
        <v>32</v>
      </c>
      <c r="AX4305" s="13" t="s">
        <v>77</v>
      </c>
      <c r="AY4305" s="223" t="s">
        <v>209</v>
      </c>
    </row>
    <row r="4306" spans="2:51" s="13" customFormat="1">
      <c r="B4306" s="212"/>
      <c r="C4306" s="213"/>
      <c r="D4306" s="214" t="s">
        <v>555</v>
      </c>
      <c r="E4306" s="215" t="s">
        <v>1</v>
      </c>
      <c r="F4306" s="216" t="s">
        <v>4432</v>
      </c>
      <c r="G4306" s="213"/>
      <c r="H4306" s="217">
        <v>3.2</v>
      </c>
      <c r="I4306" s="218"/>
      <c r="J4306" s="213"/>
      <c r="K4306" s="213"/>
      <c r="L4306" s="219"/>
      <c r="M4306" s="220"/>
      <c r="N4306" s="221"/>
      <c r="O4306" s="221"/>
      <c r="P4306" s="221"/>
      <c r="Q4306" s="221"/>
      <c r="R4306" s="221"/>
      <c r="S4306" s="221"/>
      <c r="T4306" s="222"/>
      <c r="AT4306" s="223" t="s">
        <v>555</v>
      </c>
      <c r="AU4306" s="223" t="s">
        <v>87</v>
      </c>
      <c r="AV4306" s="13" t="s">
        <v>87</v>
      </c>
      <c r="AW4306" s="13" t="s">
        <v>32</v>
      </c>
      <c r="AX4306" s="13" t="s">
        <v>77</v>
      </c>
      <c r="AY4306" s="223" t="s">
        <v>209</v>
      </c>
    </row>
    <row r="4307" spans="2:51" s="13" customFormat="1">
      <c r="B4307" s="212"/>
      <c r="C4307" s="213"/>
      <c r="D4307" s="214" t="s">
        <v>555</v>
      </c>
      <c r="E4307" s="215" t="s">
        <v>1</v>
      </c>
      <c r="F4307" s="216" t="s">
        <v>4433</v>
      </c>
      <c r="G4307" s="213"/>
      <c r="H4307" s="217">
        <v>3.6</v>
      </c>
      <c r="I4307" s="218"/>
      <c r="J4307" s="213"/>
      <c r="K4307" s="213"/>
      <c r="L4307" s="219"/>
      <c r="M4307" s="220"/>
      <c r="N4307" s="221"/>
      <c r="O4307" s="221"/>
      <c r="P4307" s="221"/>
      <c r="Q4307" s="221"/>
      <c r="R4307" s="221"/>
      <c r="S4307" s="221"/>
      <c r="T4307" s="222"/>
      <c r="AT4307" s="223" t="s">
        <v>555</v>
      </c>
      <c r="AU4307" s="223" t="s">
        <v>87</v>
      </c>
      <c r="AV4307" s="13" t="s">
        <v>87</v>
      </c>
      <c r="AW4307" s="13" t="s">
        <v>32</v>
      </c>
      <c r="AX4307" s="13" t="s">
        <v>77</v>
      </c>
      <c r="AY4307" s="223" t="s">
        <v>209</v>
      </c>
    </row>
    <row r="4308" spans="2:51" s="13" customFormat="1">
      <c r="B4308" s="212"/>
      <c r="C4308" s="213"/>
      <c r="D4308" s="214" t="s">
        <v>555</v>
      </c>
      <c r="E4308" s="215" t="s">
        <v>1</v>
      </c>
      <c r="F4308" s="216" t="s">
        <v>4434</v>
      </c>
      <c r="G4308" s="213"/>
      <c r="H4308" s="217">
        <v>6.8</v>
      </c>
      <c r="I4308" s="218"/>
      <c r="J4308" s="213"/>
      <c r="K4308" s="213"/>
      <c r="L4308" s="219"/>
      <c r="M4308" s="220"/>
      <c r="N4308" s="221"/>
      <c r="O4308" s="221"/>
      <c r="P4308" s="221"/>
      <c r="Q4308" s="221"/>
      <c r="R4308" s="221"/>
      <c r="S4308" s="221"/>
      <c r="T4308" s="222"/>
      <c r="AT4308" s="223" t="s">
        <v>555</v>
      </c>
      <c r="AU4308" s="223" t="s">
        <v>87</v>
      </c>
      <c r="AV4308" s="13" t="s">
        <v>87</v>
      </c>
      <c r="AW4308" s="13" t="s">
        <v>32</v>
      </c>
      <c r="AX4308" s="13" t="s">
        <v>77</v>
      </c>
      <c r="AY4308" s="223" t="s">
        <v>209</v>
      </c>
    </row>
    <row r="4309" spans="2:51" s="13" customFormat="1">
      <c r="B4309" s="212"/>
      <c r="C4309" s="213"/>
      <c r="D4309" s="214" t="s">
        <v>555</v>
      </c>
      <c r="E4309" s="215" t="s">
        <v>1</v>
      </c>
      <c r="F4309" s="216" t="s">
        <v>4435</v>
      </c>
      <c r="G4309" s="213"/>
      <c r="H4309" s="217">
        <v>17</v>
      </c>
      <c r="I4309" s="218"/>
      <c r="J4309" s="213"/>
      <c r="K4309" s="213"/>
      <c r="L4309" s="219"/>
      <c r="M4309" s="220"/>
      <c r="N4309" s="221"/>
      <c r="O4309" s="221"/>
      <c r="P4309" s="221"/>
      <c r="Q4309" s="221"/>
      <c r="R4309" s="221"/>
      <c r="S4309" s="221"/>
      <c r="T4309" s="222"/>
      <c r="AT4309" s="223" t="s">
        <v>555</v>
      </c>
      <c r="AU4309" s="223" t="s">
        <v>87</v>
      </c>
      <c r="AV4309" s="13" t="s">
        <v>87</v>
      </c>
      <c r="AW4309" s="13" t="s">
        <v>32</v>
      </c>
      <c r="AX4309" s="13" t="s">
        <v>77</v>
      </c>
      <c r="AY4309" s="223" t="s">
        <v>209</v>
      </c>
    </row>
    <row r="4310" spans="2:51" s="13" customFormat="1">
      <c r="B4310" s="212"/>
      <c r="C4310" s="213"/>
      <c r="D4310" s="214" t="s">
        <v>555</v>
      </c>
      <c r="E4310" s="215" t="s">
        <v>1</v>
      </c>
      <c r="F4310" s="216" t="s">
        <v>4436</v>
      </c>
      <c r="G4310" s="213"/>
      <c r="H4310" s="217">
        <v>4.4000000000000004</v>
      </c>
      <c r="I4310" s="218"/>
      <c r="J4310" s="213"/>
      <c r="K4310" s="213"/>
      <c r="L4310" s="219"/>
      <c r="M4310" s="220"/>
      <c r="N4310" s="221"/>
      <c r="O4310" s="221"/>
      <c r="P4310" s="221"/>
      <c r="Q4310" s="221"/>
      <c r="R4310" s="221"/>
      <c r="S4310" s="221"/>
      <c r="T4310" s="222"/>
      <c r="AT4310" s="223" t="s">
        <v>555</v>
      </c>
      <c r="AU4310" s="223" t="s">
        <v>87</v>
      </c>
      <c r="AV4310" s="13" t="s">
        <v>87</v>
      </c>
      <c r="AW4310" s="13" t="s">
        <v>32</v>
      </c>
      <c r="AX4310" s="13" t="s">
        <v>77</v>
      </c>
      <c r="AY4310" s="223" t="s">
        <v>209</v>
      </c>
    </row>
    <row r="4311" spans="2:51" s="13" customFormat="1">
      <c r="B4311" s="212"/>
      <c r="C4311" s="213"/>
      <c r="D4311" s="214" t="s">
        <v>555</v>
      </c>
      <c r="E4311" s="215" t="s">
        <v>1</v>
      </c>
      <c r="F4311" s="216" t="s">
        <v>4437</v>
      </c>
      <c r="G4311" s="213"/>
      <c r="H4311" s="217">
        <v>6.72</v>
      </c>
      <c r="I4311" s="218"/>
      <c r="J4311" s="213"/>
      <c r="K4311" s="213"/>
      <c r="L4311" s="219"/>
      <c r="M4311" s="220"/>
      <c r="N4311" s="221"/>
      <c r="O4311" s="221"/>
      <c r="P4311" s="221"/>
      <c r="Q4311" s="221"/>
      <c r="R4311" s="221"/>
      <c r="S4311" s="221"/>
      <c r="T4311" s="222"/>
      <c r="AT4311" s="223" t="s">
        <v>555</v>
      </c>
      <c r="AU4311" s="223" t="s">
        <v>87</v>
      </c>
      <c r="AV4311" s="13" t="s">
        <v>87</v>
      </c>
      <c r="AW4311" s="13" t="s">
        <v>32</v>
      </c>
      <c r="AX4311" s="13" t="s">
        <v>77</v>
      </c>
      <c r="AY4311" s="223" t="s">
        <v>209</v>
      </c>
    </row>
    <row r="4312" spans="2:51" s="13" customFormat="1">
      <c r="B4312" s="212"/>
      <c r="C4312" s="213"/>
      <c r="D4312" s="214" t="s">
        <v>555</v>
      </c>
      <c r="E4312" s="215" t="s">
        <v>1</v>
      </c>
      <c r="F4312" s="216" t="s">
        <v>4438</v>
      </c>
      <c r="G4312" s="213"/>
      <c r="H4312" s="217">
        <v>56</v>
      </c>
      <c r="I4312" s="218"/>
      <c r="J4312" s="213"/>
      <c r="K4312" s="213"/>
      <c r="L4312" s="219"/>
      <c r="M4312" s="220"/>
      <c r="N4312" s="221"/>
      <c r="O4312" s="221"/>
      <c r="P4312" s="221"/>
      <c r="Q4312" s="221"/>
      <c r="R4312" s="221"/>
      <c r="S4312" s="221"/>
      <c r="T4312" s="222"/>
      <c r="AT4312" s="223" t="s">
        <v>555</v>
      </c>
      <c r="AU4312" s="223" t="s">
        <v>87</v>
      </c>
      <c r="AV4312" s="13" t="s">
        <v>87</v>
      </c>
      <c r="AW4312" s="13" t="s">
        <v>32</v>
      </c>
      <c r="AX4312" s="13" t="s">
        <v>77</v>
      </c>
      <c r="AY4312" s="223" t="s">
        <v>209</v>
      </c>
    </row>
    <row r="4313" spans="2:51" s="13" customFormat="1">
      <c r="B4313" s="212"/>
      <c r="C4313" s="213"/>
      <c r="D4313" s="214" t="s">
        <v>555</v>
      </c>
      <c r="E4313" s="215" t="s">
        <v>1</v>
      </c>
      <c r="F4313" s="216" t="s">
        <v>4439</v>
      </c>
      <c r="G4313" s="213"/>
      <c r="H4313" s="217">
        <v>40.799999999999997</v>
      </c>
      <c r="I4313" s="218"/>
      <c r="J4313" s="213"/>
      <c r="K4313" s="213"/>
      <c r="L4313" s="219"/>
      <c r="M4313" s="220"/>
      <c r="N4313" s="221"/>
      <c r="O4313" s="221"/>
      <c r="P4313" s="221"/>
      <c r="Q4313" s="221"/>
      <c r="R4313" s="221"/>
      <c r="S4313" s="221"/>
      <c r="T4313" s="222"/>
      <c r="AT4313" s="223" t="s">
        <v>555</v>
      </c>
      <c r="AU4313" s="223" t="s">
        <v>87</v>
      </c>
      <c r="AV4313" s="13" t="s">
        <v>87</v>
      </c>
      <c r="AW4313" s="13" t="s">
        <v>32</v>
      </c>
      <c r="AX4313" s="13" t="s">
        <v>77</v>
      </c>
      <c r="AY4313" s="223" t="s">
        <v>209</v>
      </c>
    </row>
    <row r="4314" spans="2:51" s="13" customFormat="1">
      <c r="B4314" s="212"/>
      <c r="C4314" s="213"/>
      <c r="D4314" s="214" t="s">
        <v>555</v>
      </c>
      <c r="E4314" s="215" t="s">
        <v>1</v>
      </c>
      <c r="F4314" s="216" t="s">
        <v>4440</v>
      </c>
      <c r="G4314" s="213"/>
      <c r="H4314" s="217">
        <v>4.32</v>
      </c>
      <c r="I4314" s="218"/>
      <c r="J4314" s="213"/>
      <c r="K4314" s="213"/>
      <c r="L4314" s="219"/>
      <c r="M4314" s="220"/>
      <c r="N4314" s="221"/>
      <c r="O4314" s="221"/>
      <c r="P4314" s="221"/>
      <c r="Q4314" s="221"/>
      <c r="R4314" s="221"/>
      <c r="S4314" s="221"/>
      <c r="T4314" s="222"/>
      <c r="AT4314" s="223" t="s">
        <v>555</v>
      </c>
      <c r="AU4314" s="223" t="s">
        <v>87</v>
      </c>
      <c r="AV4314" s="13" t="s">
        <v>87</v>
      </c>
      <c r="AW4314" s="13" t="s">
        <v>32</v>
      </c>
      <c r="AX4314" s="13" t="s">
        <v>77</v>
      </c>
      <c r="AY4314" s="223" t="s">
        <v>209</v>
      </c>
    </row>
    <row r="4315" spans="2:51" s="13" customFormat="1">
      <c r="B4315" s="212"/>
      <c r="C4315" s="213"/>
      <c r="D4315" s="214" t="s">
        <v>555</v>
      </c>
      <c r="E4315" s="215" t="s">
        <v>1</v>
      </c>
      <c r="F4315" s="216" t="s">
        <v>4441</v>
      </c>
      <c r="G4315" s="213"/>
      <c r="H4315" s="217">
        <v>5.7</v>
      </c>
      <c r="I4315" s="218"/>
      <c r="J4315" s="213"/>
      <c r="K4315" s="213"/>
      <c r="L4315" s="219"/>
      <c r="M4315" s="220"/>
      <c r="N4315" s="221"/>
      <c r="O4315" s="221"/>
      <c r="P4315" s="221"/>
      <c r="Q4315" s="221"/>
      <c r="R4315" s="221"/>
      <c r="S4315" s="221"/>
      <c r="T4315" s="222"/>
      <c r="AT4315" s="223" t="s">
        <v>555</v>
      </c>
      <c r="AU4315" s="223" t="s">
        <v>87</v>
      </c>
      <c r="AV4315" s="13" t="s">
        <v>87</v>
      </c>
      <c r="AW4315" s="13" t="s">
        <v>32</v>
      </c>
      <c r="AX4315" s="13" t="s">
        <v>77</v>
      </c>
      <c r="AY4315" s="223" t="s">
        <v>209</v>
      </c>
    </row>
    <row r="4316" spans="2:51" s="13" customFormat="1">
      <c r="B4316" s="212"/>
      <c r="C4316" s="213"/>
      <c r="D4316" s="214" t="s">
        <v>555</v>
      </c>
      <c r="E4316" s="215" t="s">
        <v>1</v>
      </c>
      <c r="F4316" s="216" t="s">
        <v>4442</v>
      </c>
      <c r="G4316" s="213"/>
      <c r="H4316" s="217">
        <v>3.68</v>
      </c>
      <c r="I4316" s="218"/>
      <c r="J4316" s="213"/>
      <c r="K4316" s="213"/>
      <c r="L4316" s="219"/>
      <c r="M4316" s="220"/>
      <c r="N4316" s="221"/>
      <c r="O4316" s="221"/>
      <c r="P4316" s="221"/>
      <c r="Q4316" s="221"/>
      <c r="R4316" s="221"/>
      <c r="S4316" s="221"/>
      <c r="T4316" s="222"/>
      <c r="AT4316" s="223" t="s">
        <v>555</v>
      </c>
      <c r="AU4316" s="223" t="s">
        <v>87</v>
      </c>
      <c r="AV4316" s="13" t="s">
        <v>87</v>
      </c>
      <c r="AW4316" s="13" t="s">
        <v>32</v>
      </c>
      <c r="AX4316" s="13" t="s">
        <v>77</v>
      </c>
      <c r="AY4316" s="223" t="s">
        <v>209</v>
      </c>
    </row>
    <row r="4317" spans="2:51" s="13" customFormat="1">
      <c r="B4317" s="212"/>
      <c r="C4317" s="213"/>
      <c r="D4317" s="214" t="s">
        <v>555</v>
      </c>
      <c r="E4317" s="215" t="s">
        <v>1</v>
      </c>
      <c r="F4317" s="216" t="s">
        <v>4443</v>
      </c>
      <c r="G4317" s="213"/>
      <c r="H4317" s="217">
        <v>21.8</v>
      </c>
      <c r="I4317" s="218"/>
      <c r="J4317" s="213"/>
      <c r="K4317" s="213"/>
      <c r="L4317" s="219"/>
      <c r="M4317" s="220"/>
      <c r="N4317" s="221"/>
      <c r="O4317" s="221"/>
      <c r="P4317" s="221"/>
      <c r="Q4317" s="221"/>
      <c r="R4317" s="221"/>
      <c r="S4317" s="221"/>
      <c r="T4317" s="222"/>
      <c r="AT4317" s="223" t="s">
        <v>555</v>
      </c>
      <c r="AU4317" s="223" t="s">
        <v>87</v>
      </c>
      <c r="AV4317" s="13" t="s">
        <v>87</v>
      </c>
      <c r="AW4317" s="13" t="s">
        <v>32</v>
      </c>
      <c r="AX4317" s="13" t="s">
        <v>77</v>
      </c>
      <c r="AY4317" s="223" t="s">
        <v>209</v>
      </c>
    </row>
    <row r="4318" spans="2:51" s="13" customFormat="1">
      <c r="B4318" s="212"/>
      <c r="C4318" s="213"/>
      <c r="D4318" s="214" t="s">
        <v>555</v>
      </c>
      <c r="E4318" s="215" t="s">
        <v>1</v>
      </c>
      <c r="F4318" s="216" t="s">
        <v>4444</v>
      </c>
      <c r="G4318" s="213"/>
      <c r="H4318" s="217">
        <v>23.6</v>
      </c>
      <c r="I4318" s="218"/>
      <c r="J4318" s="213"/>
      <c r="K4318" s="213"/>
      <c r="L4318" s="219"/>
      <c r="M4318" s="220"/>
      <c r="N4318" s="221"/>
      <c r="O4318" s="221"/>
      <c r="P4318" s="221"/>
      <c r="Q4318" s="221"/>
      <c r="R4318" s="221"/>
      <c r="S4318" s="221"/>
      <c r="T4318" s="222"/>
      <c r="AT4318" s="223" t="s">
        <v>555</v>
      </c>
      <c r="AU4318" s="223" t="s">
        <v>87</v>
      </c>
      <c r="AV4318" s="13" t="s">
        <v>87</v>
      </c>
      <c r="AW4318" s="13" t="s">
        <v>32</v>
      </c>
      <c r="AX4318" s="13" t="s">
        <v>77</v>
      </c>
      <c r="AY4318" s="223" t="s">
        <v>209</v>
      </c>
    </row>
    <row r="4319" spans="2:51" s="13" customFormat="1">
      <c r="B4319" s="212"/>
      <c r="C4319" s="213"/>
      <c r="D4319" s="214" t="s">
        <v>555</v>
      </c>
      <c r="E4319" s="215" t="s">
        <v>1</v>
      </c>
      <c r="F4319" s="216" t="s">
        <v>4445</v>
      </c>
      <c r="G4319" s="213"/>
      <c r="H4319" s="217">
        <v>60</v>
      </c>
      <c r="I4319" s="218"/>
      <c r="J4319" s="213"/>
      <c r="K4319" s="213"/>
      <c r="L4319" s="219"/>
      <c r="M4319" s="220"/>
      <c r="N4319" s="221"/>
      <c r="O4319" s="221"/>
      <c r="P4319" s="221"/>
      <c r="Q4319" s="221"/>
      <c r="R4319" s="221"/>
      <c r="S4319" s="221"/>
      <c r="T4319" s="222"/>
      <c r="AT4319" s="223" t="s">
        <v>555</v>
      </c>
      <c r="AU4319" s="223" t="s">
        <v>87</v>
      </c>
      <c r="AV4319" s="13" t="s">
        <v>87</v>
      </c>
      <c r="AW4319" s="13" t="s">
        <v>32</v>
      </c>
      <c r="AX4319" s="13" t="s">
        <v>77</v>
      </c>
      <c r="AY4319" s="223" t="s">
        <v>209</v>
      </c>
    </row>
    <row r="4320" spans="2:51" s="13" customFormat="1">
      <c r="B4320" s="212"/>
      <c r="C4320" s="213"/>
      <c r="D4320" s="214" t="s">
        <v>555</v>
      </c>
      <c r="E4320" s="215" t="s">
        <v>1</v>
      </c>
      <c r="F4320" s="216" t="s">
        <v>4446</v>
      </c>
      <c r="G4320" s="213"/>
      <c r="H4320" s="217">
        <v>29.6</v>
      </c>
      <c r="I4320" s="218"/>
      <c r="J4320" s="213"/>
      <c r="K4320" s="213"/>
      <c r="L4320" s="219"/>
      <c r="M4320" s="220"/>
      <c r="N4320" s="221"/>
      <c r="O4320" s="221"/>
      <c r="P4320" s="221"/>
      <c r="Q4320" s="221"/>
      <c r="R4320" s="221"/>
      <c r="S4320" s="221"/>
      <c r="T4320" s="222"/>
      <c r="AT4320" s="223" t="s">
        <v>555</v>
      </c>
      <c r="AU4320" s="223" t="s">
        <v>87</v>
      </c>
      <c r="AV4320" s="13" t="s">
        <v>87</v>
      </c>
      <c r="AW4320" s="13" t="s">
        <v>32</v>
      </c>
      <c r="AX4320" s="13" t="s">
        <v>77</v>
      </c>
      <c r="AY4320" s="223" t="s">
        <v>209</v>
      </c>
    </row>
    <row r="4321" spans="2:51" s="13" customFormat="1">
      <c r="B4321" s="212"/>
      <c r="C4321" s="213"/>
      <c r="D4321" s="214" t="s">
        <v>555</v>
      </c>
      <c r="E4321" s="215" t="s">
        <v>1</v>
      </c>
      <c r="F4321" s="216" t="s">
        <v>4447</v>
      </c>
      <c r="G4321" s="213"/>
      <c r="H4321" s="217">
        <v>7</v>
      </c>
      <c r="I4321" s="218"/>
      <c r="J4321" s="213"/>
      <c r="K4321" s="213"/>
      <c r="L4321" s="219"/>
      <c r="M4321" s="220"/>
      <c r="N4321" s="221"/>
      <c r="O4321" s="221"/>
      <c r="P4321" s="221"/>
      <c r="Q4321" s="221"/>
      <c r="R4321" s="221"/>
      <c r="S4321" s="221"/>
      <c r="T4321" s="222"/>
      <c r="AT4321" s="223" t="s">
        <v>555</v>
      </c>
      <c r="AU4321" s="223" t="s">
        <v>87</v>
      </c>
      <c r="AV4321" s="13" t="s">
        <v>87</v>
      </c>
      <c r="AW4321" s="13" t="s">
        <v>32</v>
      </c>
      <c r="AX4321" s="13" t="s">
        <v>77</v>
      </c>
      <c r="AY4321" s="223" t="s">
        <v>209</v>
      </c>
    </row>
    <row r="4322" spans="2:51" s="13" customFormat="1">
      <c r="B4322" s="212"/>
      <c r="C4322" s="213"/>
      <c r="D4322" s="214" t="s">
        <v>555</v>
      </c>
      <c r="E4322" s="215" t="s">
        <v>1</v>
      </c>
      <c r="F4322" s="216" t="s">
        <v>4448</v>
      </c>
      <c r="G4322" s="213"/>
      <c r="H4322" s="217">
        <v>12.8</v>
      </c>
      <c r="I4322" s="218"/>
      <c r="J4322" s="213"/>
      <c r="K4322" s="213"/>
      <c r="L4322" s="219"/>
      <c r="M4322" s="220"/>
      <c r="N4322" s="221"/>
      <c r="O4322" s="221"/>
      <c r="P4322" s="221"/>
      <c r="Q4322" s="221"/>
      <c r="R4322" s="221"/>
      <c r="S4322" s="221"/>
      <c r="T4322" s="222"/>
      <c r="AT4322" s="223" t="s">
        <v>555</v>
      </c>
      <c r="AU4322" s="223" t="s">
        <v>87</v>
      </c>
      <c r="AV4322" s="13" t="s">
        <v>87</v>
      </c>
      <c r="AW4322" s="13" t="s">
        <v>32</v>
      </c>
      <c r="AX4322" s="13" t="s">
        <v>77</v>
      </c>
      <c r="AY4322" s="223" t="s">
        <v>209</v>
      </c>
    </row>
    <row r="4323" spans="2:51" s="13" customFormat="1">
      <c r="B4323" s="212"/>
      <c r="C4323" s="213"/>
      <c r="D4323" s="214" t="s">
        <v>555</v>
      </c>
      <c r="E4323" s="215" t="s">
        <v>1</v>
      </c>
      <c r="F4323" s="216" t="s">
        <v>4449</v>
      </c>
      <c r="G4323" s="213"/>
      <c r="H4323" s="217">
        <v>9.4</v>
      </c>
      <c r="I4323" s="218"/>
      <c r="J4323" s="213"/>
      <c r="K4323" s="213"/>
      <c r="L4323" s="219"/>
      <c r="M4323" s="220"/>
      <c r="N4323" s="221"/>
      <c r="O4323" s="221"/>
      <c r="P4323" s="221"/>
      <c r="Q4323" s="221"/>
      <c r="R4323" s="221"/>
      <c r="S4323" s="221"/>
      <c r="T4323" s="222"/>
      <c r="AT4323" s="223" t="s">
        <v>555</v>
      </c>
      <c r="AU4323" s="223" t="s">
        <v>87</v>
      </c>
      <c r="AV4323" s="13" t="s">
        <v>87</v>
      </c>
      <c r="AW4323" s="13" t="s">
        <v>32</v>
      </c>
      <c r="AX4323" s="13" t="s">
        <v>77</v>
      </c>
      <c r="AY4323" s="223" t="s">
        <v>209</v>
      </c>
    </row>
    <row r="4324" spans="2:51" s="13" customFormat="1">
      <c r="B4324" s="212"/>
      <c r="C4324" s="213"/>
      <c r="D4324" s="214" t="s">
        <v>555</v>
      </c>
      <c r="E4324" s="215" t="s">
        <v>1</v>
      </c>
      <c r="F4324" s="216" t="s">
        <v>4450</v>
      </c>
      <c r="G4324" s="213"/>
      <c r="H4324" s="217">
        <v>8</v>
      </c>
      <c r="I4324" s="218"/>
      <c r="J4324" s="213"/>
      <c r="K4324" s="213"/>
      <c r="L4324" s="219"/>
      <c r="M4324" s="220"/>
      <c r="N4324" s="221"/>
      <c r="O4324" s="221"/>
      <c r="P4324" s="221"/>
      <c r="Q4324" s="221"/>
      <c r="R4324" s="221"/>
      <c r="S4324" s="221"/>
      <c r="T4324" s="222"/>
      <c r="AT4324" s="223" t="s">
        <v>555</v>
      </c>
      <c r="AU4324" s="223" t="s">
        <v>87</v>
      </c>
      <c r="AV4324" s="13" t="s">
        <v>87</v>
      </c>
      <c r="AW4324" s="13" t="s">
        <v>32</v>
      </c>
      <c r="AX4324" s="13" t="s">
        <v>77</v>
      </c>
      <c r="AY4324" s="223" t="s">
        <v>209</v>
      </c>
    </row>
    <row r="4325" spans="2:51" s="13" customFormat="1" ht="22.5">
      <c r="B4325" s="212"/>
      <c r="C4325" s="213"/>
      <c r="D4325" s="214" t="s">
        <v>555</v>
      </c>
      <c r="E4325" s="215" t="s">
        <v>1</v>
      </c>
      <c r="F4325" s="216" t="s">
        <v>4451</v>
      </c>
      <c r="G4325" s="213"/>
      <c r="H4325" s="217">
        <v>88.2</v>
      </c>
      <c r="I4325" s="218"/>
      <c r="J4325" s="213"/>
      <c r="K4325" s="213"/>
      <c r="L4325" s="219"/>
      <c r="M4325" s="220"/>
      <c r="N4325" s="221"/>
      <c r="O4325" s="221"/>
      <c r="P4325" s="221"/>
      <c r="Q4325" s="221"/>
      <c r="R4325" s="221"/>
      <c r="S4325" s="221"/>
      <c r="T4325" s="222"/>
      <c r="AT4325" s="223" t="s">
        <v>555</v>
      </c>
      <c r="AU4325" s="223" t="s">
        <v>87</v>
      </c>
      <c r="AV4325" s="13" t="s">
        <v>87</v>
      </c>
      <c r="AW4325" s="13" t="s">
        <v>32</v>
      </c>
      <c r="AX4325" s="13" t="s">
        <v>77</v>
      </c>
      <c r="AY4325" s="223" t="s">
        <v>209</v>
      </c>
    </row>
    <row r="4326" spans="2:51" s="13" customFormat="1" ht="22.5">
      <c r="B4326" s="212"/>
      <c r="C4326" s="213"/>
      <c r="D4326" s="214" t="s">
        <v>555</v>
      </c>
      <c r="E4326" s="215" t="s">
        <v>1</v>
      </c>
      <c r="F4326" s="216" t="s">
        <v>4452</v>
      </c>
      <c r="G4326" s="213"/>
      <c r="H4326" s="217">
        <v>71.400000000000006</v>
      </c>
      <c r="I4326" s="218"/>
      <c r="J4326" s="213"/>
      <c r="K4326" s="213"/>
      <c r="L4326" s="219"/>
      <c r="M4326" s="220"/>
      <c r="N4326" s="221"/>
      <c r="O4326" s="221"/>
      <c r="P4326" s="221"/>
      <c r="Q4326" s="221"/>
      <c r="R4326" s="221"/>
      <c r="S4326" s="221"/>
      <c r="T4326" s="222"/>
      <c r="AT4326" s="223" t="s">
        <v>555</v>
      </c>
      <c r="AU4326" s="223" t="s">
        <v>87</v>
      </c>
      <c r="AV4326" s="13" t="s">
        <v>87</v>
      </c>
      <c r="AW4326" s="13" t="s">
        <v>32</v>
      </c>
      <c r="AX4326" s="13" t="s">
        <v>77</v>
      </c>
      <c r="AY4326" s="223" t="s">
        <v>209</v>
      </c>
    </row>
    <row r="4327" spans="2:51" s="13" customFormat="1" ht="22.5">
      <c r="B4327" s="212"/>
      <c r="C4327" s="213"/>
      <c r="D4327" s="214" t="s">
        <v>555</v>
      </c>
      <c r="E4327" s="215" t="s">
        <v>1</v>
      </c>
      <c r="F4327" s="216" t="s">
        <v>4453</v>
      </c>
      <c r="G4327" s="213"/>
      <c r="H4327" s="217">
        <v>57.4</v>
      </c>
      <c r="I4327" s="218"/>
      <c r="J4327" s="213"/>
      <c r="K4327" s="213"/>
      <c r="L4327" s="219"/>
      <c r="M4327" s="220"/>
      <c r="N4327" s="221"/>
      <c r="O4327" s="221"/>
      <c r="P4327" s="221"/>
      <c r="Q4327" s="221"/>
      <c r="R4327" s="221"/>
      <c r="S4327" s="221"/>
      <c r="T4327" s="222"/>
      <c r="AT4327" s="223" t="s">
        <v>555</v>
      </c>
      <c r="AU4327" s="223" t="s">
        <v>87</v>
      </c>
      <c r="AV4327" s="13" t="s">
        <v>87</v>
      </c>
      <c r="AW4327" s="13" t="s">
        <v>32</v>
      </c>
      <c r="AX4327" s="13" t="s">
        <v>77</v>
      </c>
      <c r="AY4327" s="223" t="s">
        <v>209</v>
      </c>
    </row>
    <row r="4328" spans="2:51" s="16" customFormat="1">
      <c r="B4328" s="260"/>
      <c r="C4328" s="261"/>
      <c r="D4328" s="214" t="s">
        <v>555</v>
      </c>
      <c r="E4328" s="262" t="s">
        <v>1</v>
      </c>
      <c r="F4328" s="263" t="s">
        <v>942</v>
      </c>
      <c r="G4328" s="261"/>
      <c r="H4328" s="264">
        <v>797.06000000000006</v>
      </c>
      <c r="I4328" s="265"/>
      <c r="J4328" s="261"/>
      <c r="K4328" s="261"/>
      <c r="L4328" s="266"/>
      <c r="M4328" s="267"/>
      <c r="N4328" s="268"/>
      <c r="O4328" s="268"/>
      <c r="P4328" s="268"/>
      <c r="Q4328" s="268"/>
      <c r="R4328" s="268"/>
      <c r="S4328" s="268"/>
      <c r="T4328" s="269"/>
      <c r="AT4328" s="270" t="s">
        <v>555</v>
      </c>
      <c r="AU4328" s="270" t="s">
        <v>87</v>
      </c>
      <c r="AV4328" s="16" t="s">
        <v>226</v>
      </c>
      <c r="AW4328" s="16" t="s">
        <v>32</v>
      </c>
      <c r="AX4328" s="16" t="s">
        <v>77</v>
      </c>
      <c r="AY4328" s="270" t="s">
        <v>209</v>
      </c>
    </row>
    <row r="4329" spans="2:51" s="15" customFormat="1">
      <c r="B4329" s="246"/>
      <c r="C4329" s="247"/>
      <c r="D4329" s="214" t="s">
        <v>555</v>
      </c>
      <c r="E4329" s="248" t="s">
        <v>1</v>
      </c>
      <c r="F4329" s="249" t="s">
        <v>1964</v>
      </c>
      <c r="G4329" s="247"/>
      <c r="H4329" s="248" t="s">
        <v>1</v>
      </c>
      <c r="I4329" s="250"/>
      <c r="J4329" s="247"/>
      <c r="K4329" s="247"/>
      <c r="L4329" s="251"/>
      <c r="M4329" s="252"/>
      <c r="N4329" s="253"/>
      <c r="O4329" s="253"/>
      <c r="P4329" s="253"/>
      <c r="Q4329" s="253"/>
      <c r="R4329" s="253"/>
      <c r="S4329" s="253"/>
      <c r="T4329" s="254"/>
      <c r="AT4329" s="255" t="s">
        <v>555</v>
      </c>
      <c r="AU4329" s="255" t="s">
        <v>87</v>
      </c>
      <c r="AV4329" s="15" t="s">
        <v>85</v>
      </c>
      <c r="AW4329" s="15" t="s">
        <v>32</v>
      </c>
      <c r="AX4329" s="15" t="s">
        <v>77</v>
      </c>
      <c r="AY4329" s="255" t="s">
        <v>209</v>
      </c>
    </row>
    <row r="4330" spans="2:51" s="13" customFormat="1">
      <c r="B4330" s="212"/>
      <c r="C4330" s="213"/>
      <c r="D4330" s="214" t="s">
        <v>555</v>
      </c>
      <c r="E4330" s="215" t="s">
        <v>1</v>
      </c>
      <c r="F4330" s="216" t="s">
        <v>4454</v>
      </c>
      <c r="G4330" s="213"/>
      <c r="H4330" s="217">
        <v>19</v>
      </c>
      <c r="I4330" s="218"/>
      <c r="J4330" s="213"/>
      <c r="K4330" s="213"/>
      <c r="L4330" s="219"/>
      <c r="M4330" s="220"/>
      <c r="N4330" s="221"/>
      <c r="O4330" s="221"/>
      <c r="P4330" s="221"/>
      <c r="Q4330" s="221"/>
      <c r="R4330" s="221"/>
      <c r="S4330" s="221"/>
      <c r="T4330" s="222"/>
      <c r="AT4330" s="223" t="s">
        <v>555</v>
      </c>
      <c r="AU4330" s="223" t="s">
        <v>87</v>
      </c>
      <c r="AV4330" s="13" t="s">
        <v>87</v>
      </c>
      <c r="AW4330" s="13" t="s">
        <v>32</v>
      </c>
      <c r="AX4330" s="13" t="s">
        <v>77</v>
      </c>
      <c r="AY4330" s="223" t="s">
        <v>209</v>
      </c>
    </row>
    <row r="4331" spans="2:51" s="13" customFormat="1">
      <c r="B4331" s="212"/>
      <c r="C4331" s="213"/>
      <c r="D4331" s="214" t="s">
        <v>555</v>
      </c>
      <c r="E4331" s="215" t="s">
        <v>1</v>
      </c>
      <c r="F4331" s="216" t="s">
        <v>4455</v>
      </c>
      <c r="G4331" s="213"/>
      <c r="H4331" s="217">
        <v>15.6</v>
      </c>
      <c r="I4331" s="218"/>
      <c r="J4331" s="213"/>
      <c r="K4331" s="213"/>
      <c r="L4331" s="219"/>
      <c r="M4331" s="220"/>
      <c r="N4331" s="221"/>
      <c r="O4331" s="221"/>
      <c r="P4331" s="221"/>
      <c r="Q4331" s="221"/>
      <c r="R4331" s="221"/>
      <c r="S4331" s="221"/>
      <c r="T4331" s="222"/>
      <c r="AT4331" s="223" t="s">
        <v>555</v>
      </c>
      <c r="AU4331" s="223" t="s">
        <v>87</v>
      </c>
      <c r="AV4331" s="13" t="s">
        <v>87</v>
      </c>
      <c r="AW4331" s="13" t="s">
        <v>32</v>
      </c>
      <c r="AX4331" s="13" t="s">
        <v>77</v>
      </c>
      <c r="AY4331" s="223" t="s">
        <v>209</v>
      </c>
    </row>
    <row r="4332" spans="2:51" s="13" customFormat="1">
      <c r="B4332" s="212"/>
      <c r="C4332" s="213"/>
      <c r="D4332" s="214" t="s">
        <v>555</v>
      </c>
      <c r="E4332" s="215" t="s">
        <v>1</v>
      </c>
      <c r="F4332" s="216" t="s">
        <v>4456</v>
      </c>
      <c r="G4332" s="213"/>
      <c r="H4332" s="217">
        <v>15.2</v>
      </c>
      <c r="I4332" s="218"/>
      <c r="J4332" s="213"/>
      <c r="K4332" s="213"/>
      <c r="L4332" s="219"/>
      <c r="M4332" s="220"/>
      <c r="N4332" s="221"/>
      <c r="O4332" s="221"/>
      <c r="P4332" s="221"/>
      <c r="Q4332" s="221"/>
      <c r="R4332" s="221"/>
      <c r="S4332" s="221"/>
      <c r="T4332" s="222"/>
      <c r="AT4332" s="223" t="s">
        <v>555</v>
      </c>
      <c r="AU4332" s="223" t="s">
        <v>87</v>
      </c>
      <c r="AV4332" s="13" t="s">
        <v>87</v>
      </c>
      <c r="AW4332" s="13" t="s">
        <v>32</v>
      </c>
      <c r="AX4332" s="13" t="s">
        <v>77</v>
      </c>
      <c r="AY4332" s="223" t="s">
        <v>209</v>
      </c>
    </row>
    <row r="4333" spans="2:51" s="13" customFormat="1">
      <c r="B4333" s="212"/>
      <c r="C4333" s="213"/>
      <c r="D4333" s="214" t="s">
        <v>555</v>
      </c>
      <c r="E4333" s="215" t="s">
        <v>1</v>
      </c>
      <c r="F4333" s="216" t="s">
        <v>4457</v>
      </c>
      <c r="G4333" s="213"/>
      <c r="H4333" s="217">
        <v>12.3</v>
      </c>
      <c r="I4333" s="218"/>
      <c r="J4333" s="213"/>
      <c r="K4333" s="213"/>
      <c r="L4333" s="219"/>
      <c r="M4333" s="220"/>
      <c r="N4333" s="221"/>
      <c r="O4333" s="221"/>
      <c r="P4333" s="221"/>
      <c r="Q4333" s="221"/>
      <c r="R4333" s="221"/>
      <c r="S4333" s="221"/>
      <c r="T4333" s="222"/>
      <c r="AT4333" s="223" t="s">
        <v>555</v>
      </c>
      <c r="AU4333" s="223" t="s">
        <v>87</v>
      </c>
      <c r="AV4333" s="13" t="s">
        <v>87</v>
      </c>
      <c r="AW4333" s="13" t="s">
        <v>32</v>
      </c>
      <c r="AX4333" s="13" t="s">
        <v>77</v>
      </c>
      <c r="AY4333" s="223" t="s">
        <v>209</v>
      </c>
    </row>
    <row r="4334" spans="2:51" s="13" customFormat="1">
      <c r="B4334" s="212"/>
      <c r="C4334" s="213"/>
      <c r="D4334" s="214" t="s">
        <v>555</v>
      </c>
      <c r="E4334" s="215" t="s">
        <v>1</v>
      </c>
      <c r="F4334" s="216" t="s">
        <v>4458</v>
      </c>
      <c r="G4334" s="213"/>
      <c r="H4334" s="217">
        <v>3.58</v>
      </c>
      <c r="I4334" s="218"/>
      <c r="J4334" s="213"/>
      <c r="K4334" s="213"/>
      <c r="L4334" s="219"/>
      <c r="M4334" s="220"/>
      <c r="N4334" s="221"/>
      <c r="O4334" s="221"/>
      <c r="P4334" s="221"/>
      <c r="Q4334" s="221"/>
      <c r="R4334" s="221"/>
      <c r="S4334" s="221"/>
      <c r="T4334" s="222"/>
      <c r="AT4334" s="223" t="s">
        <v>555</v>
      </c>
      <c r="AU4334" s="223" t="s">
        <v>87</v>
      </c>
      <c r="AV4334" s="13" t="s">
        <v>87</v>
      </c>
      <c r="AW4334" s="13" t="s">
        <v>32</v>
      </c>
      <c r="AX4334" s="13" t="s">
        <v>77</v>
      </c>
      <c r="AY4334" s="223" t="s">
        <v>209</v>
      </c>
    </row>
    <row r="4335" spans="2:51" s="13" customFormat="1">
      <c r="B4335" s="212"/>
      <c r="C4335" s="213"/>
      <c r="D4335" s="214" t="s">
        <v>555</v>
      </c>
      <c r="E4335" s="215" t="s">
        <v>1</v>
      </c>
      <c r="F4335" s="216" t="s">
        <v>4459</v>
      </c>
      <c r="G4335" s="213"/>
      <c r="H4335" s="217">
        <v>5.32</v>
      </c>
      <c r="I4335" s="218"/>
      <c r="J4335" s="213"/>
      <c r="K4335" s="213"/>
      <c r="L4335" s="219"/>
      <c r="M4335" s="220"/>
      <c r="N4335" s="221"/>
      <c r="O4335" s="221"/>
      <c r="P4335" s="221"/>
      <c r="Q4335" s="221"/>
      <c r="R4335" s="221"/>
      <c r="S4335" s="221"/>
      <c r="T4335" s="222"/>
      <c r="AT4335" s="223" t="s">
        <v>555</v>
      </c>
      <c r="AU4335" s="223" t="s">
        <v>87</v>
      </c>
      <c r="AV4335" s="13" t="s">
        <v>87</v>
      </c>
      <c r="AW4335" s="13" t="s">
        <v>32</v>
      </c>
      <c r="AX4335" s="13" t="s">
        <v>77</v>
      </c>
      <c r="AY4335" s="223" t="s">
        <v>209</v>
      </c>
    </row>
    <row r="4336" spans="2:51" s="13" customFormat="1">
      <c r="B4336" s="212"/>
      <c r="C4336" s="213"/>
      <c r="D4336" s="214" t="s">
        <v>555</v>
      </c>
      <c r="E4336" s="215" t="s">
        <v>1</v>
      </c>
      <c r="F4336" s="216" t="s">
        <v>4460</v>
      </c>
      <c r="G4336" s="213"/>
      <c r="H4336" s="217">
        <v>5.76</v>
      </c>
      <c r="I4336" s="218"/>
      <c r="J4336" s="213"/>
      <c r="K4336" s="213"/>
      <c r="L4336" s="219"/>
      <c r="M4336" s="220"/>
      <c r="N4336" s="221"/>
      <c r="O4336" s="221"/>
      <c r="P4336" s="221"/>
      <c r="Q4336" s="221"/>
      <c r="R4336" s="221"/>
      <c r="S4336" s="221"/>
      <c r="T4336" s="222"/>
      <c r="AT4336" s="223" t="s">
        <v>555</v>
      </c>
      <c r="AU4336" s="223" t="s">
        <v>87</v>
      </c>
      <c r="AV4336" s="13" t="s">
        <v>87</v>
      </c>
      <c r="AW4336" s="13" t="s">
        <v>32</v>
      </c>
      <c r="AX4336" s="13" t="s">
        <v>77</v>
      </c>
      <c r="AY4336" s="223" t="s">
        <v>209</v>
      </c>
    </row>
    <row r="4337" spans="2:51" s="13" customFormat="1">
      <c r="B4337" s="212"/>
      <c r="C4337" s="213"/>
      <c r="D4337" s="214" t="s">
        <v>555</v>
      </c>
      <c r="E4337" s="215" t="s">
        <v>1</v>
      </c>
      <c r="F4337" s="216" t="s">
        <v>4461</v>
      </c>
      <c r="G4337" s="213"/>
      <c r="H4337" s="217">
        <v>13.8</v>
      </c>
      <c r="I4337" s="218"/>
      <c r="J4337" s="213"/>
      <c r="K4337" s="213"/>
      <c r="L4337" s="219"/>
      <c r="M4337" s="220"/>
      <c r="N4337" s="221"/>
      <c r="O4337" s="221"/>
      <c r="P4337" s="221"/>
      <c r="Q4337" s="221"/>
      <c r="R4337" s="221"/>
      <c r="S4337" s="221"/>
      <c r="T4337" s="222"/>
      <c r="AT4337" s="223" t="s">
        <v>555</v>
      </c>
      <c r="AU4337" s="223" t="s">
        <v>87</v>
      </c>
      <c r="AV4337" s="13" t="s">
        <v>87</v>
      </c>
      <c r="AW4337" s="13" t="s">
        <v>32</v>
      </c>
      <c r="AX4337" s="13" t="s">
        <v>77</v>
      </c>
      <c r="AY4337" s="223" t="s">
        <v>209</v>
      </c>
    </row>
    <row r="4338" spans="2:51" s="13" customFormat="1">
      <c r="B4338" s="212"/>
      <c r="C4338" s="213"/>
      <c r="D4338" s="214" t="s">
        <v>555</v>
      </c>
      <c r="E4338" s="215" t="s">
        <v>1</v>
      </c>
      <c r="F4338" s="216" t="s">
        <v>4462</v>
      </c>
      <c r="G4338" s="213"/>
      <c r="H4338" s="217">
        <v>13.2</v>
      </c>
      <c r="I4338" s="218"/>
      <c r="J4338" s="213"/>
      <c r="K4338" s="213"/>
      <c r="L4338" s="219"/>
      <c r="M4338" s="220"/>
      <c r="N4338" s="221"/>
      <c r="O4338" s="221"/>
      <c r="P4338" s="221"/>
      <c r="Q4338" s="221"/>
      <c r="R4338" s="221"/>
      <c r="S4338" s="221"/>
      <c r="T4338" s="222"/>
      <c r="AT4338" s="223" t="s">
        <v>555</v>
      </c>
      <c r="AU4338" s="223" t="s">
        <v>87</v>
      </c>
      <c r="AV4338" s="13" t="s">
        <v>87</v>
      </c>
      <c r="AW4338" s="13" t="s">
        <v>32</v>
      </c>
      <c r="AX4338" s="13" t="s">
        <v>77</v>
      </c>
      <c r="AY4338" s="223" t="s">
        <v>209</v>
      </c>
    </row>
    <row r="4339" spans="2:51" s="13" customFormat="1">
      <c r="B4339" s="212"/>
      <c r="C4339" s="213"/>
      <c r="D4339" s="214" t="s">
        <v>555</v>
      </c>
      <c r="E4339" s="215" t="s">
        <v>1</v>
      </c>
      <c r="F4339" s="216" t="s">
        <v>4463</v>
      </c>
      <c r="G4339" s="213"/>
      <c r="H4339" s="217">
        <v>21.2</v>
      </c>
      <c r="I4339" s="218"/>
      <c r="J4339" s="213"/>
      <c r="K4339" s="213"/>
      <c r="L4339" s="219"/>
      <c r="M4339" s="220"/>
      <c r="N4339" s="221"/>
      <c r="O4339" s="221"/>
      <c r="P4339" s="221"/>
      <c r="Q4339" s="221"/>
      <c r="R4339" s="221"/>
      <c r="S4339" s="221"/>
      <c r="T4339" s="222"/>
      <c r="AT4339" s="223" t="s">
        <v>555</v>
      </c>
      <c r="AU4339" s="223" t="s">
        <v>87</v>
      </c>
      <c r="AV4339" s="13" t="s">
        <v>87</v>
      </c>
      <c r="AW4339" s="13" t="s">
        <v>32</v>
      </c>
      <c r="AX4339" s="13" t="s">
        <v>77</v>
      </c>
      <c r="AY4339" s="223" t="s">
        <v>209</v>
      </c>
    </row>
    <row r="4340" spans="2:51" s="13" customFormat="1">
      <c r="B4340" s="212"/>
      <c r="C4340" s="213"/>
      <c r="D4340" s="214" t="s">
        <v>555</v>
      </c>
      <c r="E4340" s="215" t="s">
        <v>1</v>
      </c>
      <c r="F4340" s="216" t="s">
        <v>4464</v>
      </c>
      <c r="G4340" s="213"/>
      <c r="H4340" s="217">
        <v>25.6</v>
      </c>
      <c r="I4340" s="218"/>
      <c r="J4340" s="213"/>
      <c r="K4340" s="213"/>
      <c r="L4340" s="219"/>
      <c r="M4340" s="220"/>
      <c r="N4340" s="221"/>
      <c r="O4340" s="221"/>
      <c r="P4340" s="221"/>
      <c r="Q4340" s="221"/>
      <c r="R4340" s="221"/>
      <c r="S4340" s="221"/>
      <c r="T4340" s="222"/>
      <c r="AT4340" s="223" t="s">
        <v>555</v>
      </c>
      <c r="AU4340" s="223" t="s">
        <v>87</v>
      </c>
      <c r="AV4340" s="13" t="s">
        <v>87</v>
      </c>
      <c r="AW4340" s="13" t="s">
        <v>32</v>
      </c>
      <c r="AX4340" s="13" t="s">
        <v>77</v>
      </c>
      <c r="AY4340" s="223" t="s">
        <v>209</v>
      </c>
    </row>
    <row r="4341" spans="2:51" s="13" customFormat="1">
      <c r="B4341" s="212"/>
      <c r="C4341" s="213"/>
      <c r="D4341" s="214" t="s">
        <v>555</v>
      </c>
      <c r="E4341" s="215" t="s">
        <v>1</v>
      </c>
      <c r="F4341" s="216" t="s">
        <v>4465</v>
      </c>
      <c r="G4341" s="213"/>
      <c r="H4341" s="217">
        <v>2.56</v>
      </c>
      <c r="I4341" s="218"/>
      <c r="J4341" s="213"/>
      <c r="K4341" s="213"/>
      <c r="L4341" s="219"/>
      <c r="M4341" s="220"/>
      <c r="N4341" s="221"/>
      <c r="O4341" s="221"/>
      <c r="P4341" s="221"/>
      <c r="Q4341" s="221"/>
      <c r="R4341" s="221"/>
      <c r="S4341" s="221"/>
      <c r="T4341" s="222"/>
      <c r="AT4341" s="223" t="s">
        <v>555</v>
      </c>
      <c r="AU4341" s="223" t="s">
        <v>87</v>
      </c>
      <c r="AV4341" s="13" t="s">
        <v>87</v>
      </c>
      <c r="AW4341" s="13" t="s">
        <v>32</v>
      </c>
      <c r="AX4341" s="13" t="s">
        <v>77</v>
      </c>
      <c r="AY4341" s="223" t="s">
        <v>209</v>
      </c>
    </row>
    <row r="4342" spans="2:51" s="13" customFormat="1">
      <c r="B4342" s="212"/>
      <c r="C4342" s="213"/>
      <c r="D4342" s="214" t="s">
        <v>555</v>
      </c>
      <c r="E4342" s="215" t="s">
        <v>1</v>
      </c>
      <c r="F4342" s="216" t="s">
        <v>4466</v>
      </c>
      <c r="G4342" s="213"/>
      <c r="H4342" s="217">
        <v>28.4</v>
      </c>
      <c r="I4342" s="218"/>
      <c r="J4342" s="213"/>
      <c r="K4342" s="213"/>
      <c r="L4342" s="219"/>
      <c r="M4342" s="220"/>
      <c r="N4342" s="221"/>
      <c r="O4342" s="221"/>
      <c r="P4342" s="221"/>
      <c r="Q4342" s="221"/>
      <c r="R4342" s="221"/>
      <c r="S4342" s="221"/>
      <c r="T4342" s="222"/>
      <c r="AT4342" s="223" t="s">
        <v>555</v>
      </c>
      <c r="AU4342" s="223" t="s">
        <v>87</v>
      </c>
      <c r="AV4342" s="13" t="s">
        <v>87</v>
      </c>
      <c r="AW4342" s="13" t="s">
        <v>32</v>
      </c>
      <c r="AX4342" s="13" t="s">
        <v>77</v>
      </c>
      <c r="AY4342" s="223" t="s">
        <v>209</v>
      </c>
    </row>
    <row r="4343" spans="2:51" s="13" customFormat="1">
      <c r="B4343" s="212"/>
      <c r="C4343" s="213"/>
      <c r="D4343" s="214" t="s">
        <v>555</v>
      </c>
      <c r="E4343" s="215" t="s">
        <v>1</v>
      </c>
      <c r="F4343" s="216" t="s">
        <v>4467</v>
      </c>
      <c r="G4343" s="213"/>
      <c r="H4343" s="217">
        <v>40.799999999999997</v>
      </c>
      <c r="I4343" s="218"/>
      <c r="J4343" s="213"/>
      <c r="K4343" s="213"/>
      <c r="L4343" s="219"/>
      <c r="M4343" s="220"/>
      <c r="N4343" s="221"/>
      <c r="O4343" s="221"/>
      <c r="P4343" s="221"/>
      <c r="Q4343" s="221"/>
      <c r="R4343" s="221"/>
      <c r="S4343" s="221"/>
      <c r="T4343" s="222"/>
      <c r="AT4343" s="223" t="s">
        <v>555</v>
      </c>
      <c r="AU4343" s="223" t="s">
        <v>87</v>
      </c>
      <c r="AV4343" s="13" t="s">
        <v>87</v>
      </c>
      <c r="AW4343" s="13" t="s">
        <v>32</v>
      </c>
      <c r="AX4343" s="13" t="s">
        <v>77</v>
      </c>
      <c r="AY4343" s="223" t="s">
        <v>209</v>
      </c>
    </row>
    <row r="4344" spans="2:51" s="16" customFormat="1">
      <c r="B4344" s="260"/>
      <c r="C4344" s="261"/>
      <c r="D4344" s="214" t="s">
        <v>555</v>
      </c>
      <c r="E4344" s="262" t="s">
        <v>1</v>
      </c>
      <c r="F4344" s="263" t="s">
        <v>942</v>
      </c>
      <c r="G4344" s="261"/>
      <c r="H4344" s="264">
        <v>222.32</v>
      </c>
      <c r="I4344" s="265"/>
      <c r="J4344" s="261"/>
      <c r="K4344" s="261"/>
      <c r="L4344" s="266"/>
      <c r="M4344" s="267"/>
      <c r="N4344" s="268"/>
      <c r="O4344" s="268"/>
      <c r="P4344" s="268"/>
      <c r="Q4344" s="268"/>
      <c r="R4344" s="268"/>
      <c r="S4344" s="268"/>
      <c r="T4344" s="269"/>
      <c r="AT4344" s="270" t="s">
        <v>555</v>
      </c>
      <c r="AU4344" s="270" t="s">
        <v>87</v>
      </c>
      <c r="AV4344" s="16" t="s">
        <v>226</v>
      </c>
      <c r="AW4344" s="16" t="s">
        <v>32</v>
      </c>
      <c r="AX4344" s="16" t="s">
        <v>77</v>
      </c>
      <c r="AY4344" s="270" t="s">
        <v>209</v>
      </c>
    </row>
    <row r="4345" spans="2:51" s="15" customFormat="1">
      <c r="B4345" s="246"/>
      <c r="C4345" s="247"/>
      <c r="D4345" s="214" t="s">
        <v>555</v>
      </c>
      <c r="E4345" s="248" t="s">
        <v>1</v>
      </c>
      <c r="F4345" s="249" t="s">
        <v>2026</v>
      </c>
      <c r="G4345" s="247"/>
      <c r="H4345" s="248" t="s">
        <v>1</v>
      </c>
      <c r="I4345" s="250"/>
      <c r="J4345" s="247"/>
      <c r="K4345" s="247"/>
      <c r="L4345" s="251"/>
      <c r="M4345" s="252"/>
      <c r="N4345" s="253"/>
      <c r="O4345" s="253"/>
      <c r="P4345" s="253"/>
      <c r="Q4345" s="253"/>
      <c r="R4345" s="253"/>
      <c r="S4345" s="253"/>
      <c r="T4345" s="254"/>
      <c r="AT4345" s="255" t="s">
        <v>555</v>
      </c>
      <c r="AU4345" s="255" t="s">
        <v>87</v>
      </c>
      <c r="AV4345" s="15" t="s">
        <v>85</v>
      </c>
      <c r="AW4345" s="15" t="s">
        <v>32</v>
      </c>
      <c r="AX4345" s="15" t="s">
        <v>77</v>
      </c>
      <c r="AY4345" s="255" t="s">
        <v>209</v>
      </c>
    </row>
    <row r="4346" spans="2:51" s="13" customFormat="1">
      <c r="B4346" s="212"/>
      <c r="C4346" s="213"/>
      <c r="D4346" s="214" t="s">
        <v>555</v>
      </c>
      <c r="E4346" s="215" t="s">
        <v>1</v>
      </c>
      <c r="F4346" s="216" t="s">
        <v>4468</v>
      </c>
      <c r="G4346" s="213"/>
      <c r="H4346" s="217">
        <v>8</v>
      </c>
      <c r="I4346" s="218"/>
      <c r="J4346" s="213"/>
      <c r="K4346" s="213"/>
      <c r="L4346" s="219"/>
      <c r="M4346" s="220"/>
      <c r="N4346" s="221"/>
      <c r="O4346" s="221"/>
      <c r="P4346" s="221"/>
      <c r="Q4346" s="221"/>
      <c r="R4346" s="221"/>
      <c r="S4346" s="221"/>
      <c r="T4346" s="222"/>
      <c r="AT4346" s="223" t="s">
        <v>555</v>
      </c>
      <c r="AU4346" s="223" t="s">
        <v>87</v>
      </c>
      <c r="AV4346" s="13" t="s">
        <v>87</v>
      </c>
      <c r="AW4346" s="13" t="s">
        <v>32</v>
      </c>
      <c r="AX4346" s="13" t="s">
        <v>77</v>
      </c>
      <c r="AY4346" s="223" t="s">
        <v>209</v>
      </c>
    </row>
    <row r="4347" spans="2:51" s="13" customFormat="1">
      <c r="B4347" s="212"/>
      <c r="C4347" s="213"/>
      <c r="D4347" s="214" t="s">
        <v>555</v>
      </c>
      <c r="E4347" s="215" t="s">
        <v>1</v>
      </c>
      <c r="F4347" s="216" t="s">
        <v>4469</v>
      </c>
      <c r="G4347" s="213"/>
      <c r="H4347" s="217">
        <v>10.199999999999999</v>
      </c>
      <c r="I4347" s="218"/>
      <c r="J4347" s="213"/>
      <c r="K4347" s="213"/>
      <c r="L4347" s="219"/>
      <c r="M4347" s="220"/>
      <c r="N4347" s="221"/>
      <c r="O4347" s="221"/>
      <c r="P4347" s="221"/>
      <c r="Q4347" s="221"/>
      <c r="R4347" s="221"/>
      <c r="S4347" s="221"/>
      <c r="T4347" s="222"/>
      <c r="AT4347" s="223" t="s">
        <v>555</v>
      </c>
      <c r="AU4347" s="223" t="s">
        <v>87</v>
      </c>
      <c r="AV4347" s="13" t="s">
        <v>87</v>
      </c>
      <c r="AW4347" s="13" t="s">
        <v>32</v>
      </c>
      <c r="AX4347" s="13" t="s">
        <v>77</v>
      </c>
      <c r="AY4347" s="223" t="s">
        <v>209</v>
      </c>
    </row>
    <row r="4348" spans="2:51" s="13" customFormat="1">
      <c r="B4348" s="212"/>
      <c r="C4348" s="213"/>
      <c r="D4348" s="214" t="s">
        <v>555</v>
      </c>
      <c r="E4348" s="215" t="s">
        <v>1</v>
      </c>
      <c r="F4348" s="216" t="s">
        <v>4470</v>
      </c>
      <c r="G4348" s="213"/>
      <c r="H4348" s="217">
        <v>3.64</v>
      </c>
      <c r="I4348" s="218"/>
      <c r="J4348" s="213"/>
      <c r="K4348" s="213"/>
      <c r="L4348" s="219"/>
      <c r="M4348" s="220"/>
      <c r="N4348" s="221"/>
      <c r="O4348" s="221"/>
      <c r="P4348" s="221"/>
      <c r="Q4348" s="221"/>
      <c r="R4348" s="221"/>
      <c r="S4348" s="221"/>
      <c r="T4348" s="222"/>
      <c r="AT4348" s="223" t="s">
        <v>555</v>
      </c>
      <c r="AU4348" s="223" t="s">
        <v>87</v>
      </c>
      <c r="AV4348" s="13" t="s">
        <v>87</v>
      </c>
      <c r="AW4348" s="13" t="s">
        <v>32</v>
      </c>
      <c r="AX4348" s="13" t="s">
        <v>77</v>
      </c>
      <c r="AY4348" s="223" t="s">
        <v>209</v>
      </c>
    </row>
    <row r="4349" spans="2:51" s="13" customFormat="1">
      <c r="B4349" s="212"/>
      <c r="C4349" s="213"/>
      <c r="D4349" s="214" t="s">
        <v>555</v>
      </c>
      <c r="E4349" s="215" t="s">
        <v>1</v>
      </c>
      <c r="F4349" s="216" t="s">
        <v>4471</v>
      </c>
      <c r="G4349" s="213"/>
      <c r="H4349" s="217">
        <v>12.48</v>
      </c>
      <c r="I4349" s="218"/>
      <c r="J4349" s="213"/>
      <c r="K4349" s="213"/>
      <c r="L4349" s="219"/>
      <c r="M4349" s="220"/>
      <c r="N4349" s="221"/>
      <c r="O4349" s="221"/>
      <c r="P4349" s="221"/>
      <c r="Q4349" s="221"/>
      <c r="R4349" s="221"/>
      <c r="S4349" s="221"/>
      <c r="T4349" s="222"/>
      <c r="AT4349" s="223" t="s">
        <v>555</v>
      </c>
      <c r="AU4349" s="223" t="s">
        <v>87</v>
      </c>
      <c r="AV4349" s="13" t="s">
        <v>87</v>
      </c>
      <c r="AW4349" s="13" t="s">
        <v>32</v>
      </c>
      <c r="AX4349" s="13" t="s">
        <v>77</v>
      </c>
      <c r="AY4349" s="223" t="s">
        <v>209</v>
      </c>
    </row>
    <row r="4350" spans="2:51" s="13" customFormat="1">
      <c r="B4350" s="212"/>
      <c r="C4350" s="213"/>
      <c r="D4350" s="214" t="s">
        <v>555</v>
      </c>
      <c r="E4350" s="215" t="s">
        <v>1</v>
      </c>
      <c r="F4350" s="216" t="s">
        <v>4472</v>
      </c>
      <c r="G4350" s="213"/>
      <c r="H4350" s="217">
        <v>1.68</v>
      </c>
      <c r="I4350" s="218"/>
      <c r="J4350" s="213"/>
      <c r="K4350" s="213"/>
      <c r="L4350" s="219"/>
      <c r="M4350" s="220"/>
      <c r="N4350" s="221"/>
      <c r="O4350" s="221"/>
      <c r="P4350" s="221"/>
      <c r="Q4350" s="221"/>
      <c r="R4350" s="221"/>
      <c r="S4350" s="221"/>
      <c r="T4350" s="222"/>
      <c r="AT4350" s="223" t="s">
        <v>555</v>
      </c>
      <c r="AU4350" s="223" t="s">
        <v>87</v>
      </c>
      <c r="AV4350" s="13" t="s">
        <v>87</v>
      </c>
      <c r="AW4350" s="13" t="s">
        <v>32</v>
      </c>
      <c r="AX4350" s="13" t="s">
        <v>77</v>
      </c>
      <c r="AY4350" s="223" t="s">
        <v>209</v>
      </c>
    </row>
    <row r="4351" spans="2:51" s="13" customFormat="1">
      <c r="B4351" s="212"/>
      <c r="C4351" s="213"/>
      <c r="D4351" s="214" t="s">
        <v>555</v>
      </c>
      <c r="E4351" s="215" t="s">
        <v>1</v>
      </c>
      <c r="F4351" s="216" t="s">
        <v>4473</v>
      </c>
      <c r="G4351" s="213"/>
      <c r="H4351" s="217">
        <v>3.12</v>
      </c>
      <c r="I4351" s="218"/>
      <c r="J4351" s="213"/>
      <c r="K4351" s="213"/>
      <c r="L4351" s="219"/>
      <c r="M4351" s="220"/>
      <c r="N4351" s="221"/>
      <c r="O4351" s="221"/>
      <c r="P4351" s="221"/>
      <c r="Q4351" s="221"/>
      <c r="R4351" s="221"/>
      <c r="S4351" s="221"/>
      <c r="T4351" s="222"/>
      <c r="AT4351" s="223" t="s">
        <v>555</v>
      </c>
      <c r="AU4351" s="223" t="s">
        <v>87</v>
      </c>
      <c r="AV4351" s="13" t="s">
        <v>87</v>
      </c>
      <c r="AW4351" s="13" t="s">
        <v>32</v>
      </c>
      <c r="AX4351" s="13" t="s">
        <v>77</v>
      </c>
      <c r="AY4351" s="223" t="s">
        <v>209</v>
      </c>
    </row>
    <row r="4352" spans="2:51" s="13" customFormat="1">
      <c r="B4352" s="212"/>
      <c r="C4352" s="213"/>
      <c r="D4352" s="214" t="s">
        <v>555</v>
      </c>
      <c r="E4352" s="215" t="s">
        <v>1</v>
      </c>
      <c r="F4352" s="216" t="s">
        <v>4474</v>
      </c>
      <c r="G4352" s="213"/>
      <c r="H4352" s="217">
        <v>1.68</v>
      </c>
      <c r="I4352" s="218"/>
      <c r="J4352" s="213"/>
      <c r="K4352" s="213"/>
      <c r="L4352" s="219"/>
      <c r="M4352" s="220"/>
      <c r="N4352" s="221"/>
      <c r="O4352" s="221"/>
      <c r="P4352" s="221"/>
      <c r="Q4352" s="221"/>
      <c r="R4352" s="221"/>
      <c r="S4352" s="221"/>
      <c r="T4352" s="222"/>
      <c r="AT4352" s="223" t="s">
        <v>555</v>
      </c>
      <c r="AU4352" s="223" t="s">
        <v>87</v>
      </c>
      <c r="AV4352" s="13" t="s">
        <v>87</v>
      </c>
      <c r="AW4352" s="13" t="s">
        <v>32</v>
      </c>
      <c r="AX4352" s="13" t="s">
        <v>77</v>
      </c>
      <c r="AY4352" s="223" t="s">
        <v>209</v>
      </c>
    </row>
    <row r="4353" spans="1:65" s="13" customFormat="1">
      <c r="B4353" s="212"/>
      <c r="C4353" s="213"/>
      <c r="D4353" s="214" t="s">
        <v>555</v>
      </c>
      <c r="E4353" s="215" t="s">
        <v>1</v>
      </c>
      <c r="F4353" s="216" t="s">
        <v>4475</v>
      </c>
      <c r="G4353" s="213"/>
      <c r="H4353" s="217">
        <v>2.58</v>
      </c>
      <c r="I4353" s="218"/>
      <c r="J4353" s="213"/>
      <c r="K4353" s="213"/>
      <c r="L4353" s="219"/>
      <c r="M4353" s="220"/>
      <c r="N4353" s="221"/>
      <c r="O4353" s="221"/>
      <c r="P4353" s="221"/>
      <c r="Q4353" s="221"/>
      <c r="R4353" s="221"/>
      <c r="S4353" s="221"/>
      <c r="T4353" s="222"/>
      <c r="AT4353" s="223" t="s">
        <v>555</v>
      </c>
      <c r="AU4353" s="223" t="s">
        <v>87</v>
      </c>
      <c r="AV4353" s="13" t="s">
        <v>87</v>
      </c>
      <c r="AW4353" s="13" t="s">
        <v>32</v>
      </c>
      <c r="AX4353" s="13" t="s">
        <v>77</v>
      </c>
      <c r="AY4353" s="223" t="s">
        <v>209</v>
      </c>
    </row>
    <row r="4354" spans="1:65" s="13" customFormat="1">
      <c r="B4354" s="212"/>
      <c r="C4354" s="213"/>
      <c r="D4354" s="214" t="s">
        <v>555</v>
      </c>
      <c r="E4354" s="215" t="s">
        <v>1</v>
      </c>
      <c r="F4354" s="216" t="s">
        <v>4476</v>
      </c>
      <c r="G4354" s="213"/>
      <c r="H4354" s="217">
        <v>2.2400000000000002</v>
      </c>
      <c r="I4354" s="218"/>
      <c r="J4354" s="213"/>
      <c r="K4354" s="213"/>
      <c r="L4354" s="219"/>
      <c r="M4354" s="220"/>
      <c r="N4354" s="221"/>
      <c r="O4354" s="221"/>
      <c r="P4354" s="221"/>
      <c r="Q4354" s="221"/>
      <c r="R4354" s="221"/>
      <c r="S4354" s="221"/>
      <c r="T4354" s="222"/>
      <c r="AT4354" s="223" t="s">
        <v>555</v>
      </c>
      <c r="AU4354" s="223" t="s">
        <v>87</v>
      </c>
      <c r="AV4354" s="13" t="s">
        <v>87</v>
      </c>
      <c r="AW4354" s="13" t="s">
        <v>32</v>
      </c>
      <c r="AX4354" s="13" t="s">
        <v>77</v>
      </c>
      <c r="AY4354" s="223" t="s">
        <v>209</v>
      </c>
    </row>
    <row r="4355" spans="1:65" s="13" customFormat="1">
      <c r="B4355" s="212"/>
      <c r="C4355" s="213"/>
      <c r="D4355" s="214" t="s">
        <v>555</v>
      </c>
      <c r="E4355" s="215" t="s">
        <v>1</v>
      </c>
      <c r="F4355" s="216" t="s">
        <v>4477</v>
      </c>
      <c r="G4355" s="213"/>
      <c r="H4355" s="217">
        <v>2.8</v>
      </c>
      <c r="I4355" s="218"/>
      <c r="J4355" s="213"/>
      <c r="K4355" s="213"/>
      <c r="L4355" s="219"/>
      <c r="M4355" s="220"/>
      <c r="N4355" s="221"/>
      <c r="O4355" s="221"/>
      <c r="P4355" s="221"/>
      <c r="Q4355" s="221"/>
      <c r="R4355" s="221"/>
      <c r="S4355" s="221"/>
      <c r="T4355" s="222"/>
      <c r="AT4355" s="223" t="s">
        <v>555</v>
      </c>
      <c r="AU4355" s="223" t="s">
        <v>87</v>
      </c>
      <c r="AV4355" s="13" t="s">
        <v>87</v>
      </c>
      <c r="AW4355" s="13" t="s">
        <v>32</v>
      </c>
      <c r="AX4355" s="13" t="s">
        <v>77</v>
      </c>
      <c r="AY4355" s="223" t="s">
        <v>209</v>
      </c>
    </row>
    <row r="4356" spans="1:65" s="13" customFormat="1">
      <c r="B4356" s="212"/>
      <c r="C4356" s="213"/>
      <c r="D4356" s="214" t="s">
        <v>555</v>
      </c>
      <c r="E4356" s="215" t="s">
        <v>1</v>
      </c>
      <c r="F4356" s="216" t="s">
        <v>4478</v>
      </c>
      <c r="G4356" s="213"/>
      <c r="H4356" s="217">
        <v>16.600000000000001</v>
      </c>
      <c r="I4356" s="218"/>
      <c r="J4356" s="213"/>
      <c r="K4356" s="213"/>
      <c r="L4356" s="219"/>
      <c r="M4356" s="220"/>
      <c r="N4356" s="221"/>
      <c r="O4356" s="221"/>
      <c r="P4356" s="221"/>
      <c r="Q4356" s="221"/>
      <c r="R4356" s="221"/>
      <c r="S4356" s="221"/>
      <c r="T4356" s="222"/>
      <c r="AT4356" s="223" t="s">
        <v>555</v>
      </c>
      <c r="AU4356" s="223" t="s">
        <v>87</v>
      </c>
      <c r="AV4356" s="13" t="s">
        <v>87</v>
      </c>
      <c r="AW4356" s="13" t="s">
        <v>32</v>
      </c>
      <c r="AX4356" s="13" t="s">
        <v>77</v>
      </c>
      <c r="AY4356" s="223" t="s">
        <v>209</v>
      </c>
    </row>
    <row r="4357" spans="1:65" s="13" customFormat="1">
      <c r="B4357" s="212"/>
      <c r="C4357" s="213"/>
      <c r="D4357" s="214" t="s">
        <v>555</v>
      </c>
      <c r="E4357" s="215" t="s">
        <v>1</v>
      </c>
      <c r="F4357" s="216" t="s">
        <v>4479</v>
      </c>
      <c r="G4357" s="213"/>
      <c r="H4357" s="217">
        <v>3.1</v>
      </c>
      <c r="I4357" s="218"/>
      <c r="J4357" s="213"/>
      <c r="K4357" s="213"/>
      <c r="L4357" s="219"/>
      <c r="M4357" s="220"/>
      <c r="N4357" s="221"/>
      <c r="O4357" s="221"/>
      <c r="P4357" s="221"/>
      <c r="Q4357" s="221"/>
      <c r="R4357" s="221"/>
      <c r="S4357" s="221"/>
      <c r="T4357" s="222"/>
      <c r="AT4357" s="223" t="s">
        <v>555</v>
      </c>
      <c r="AU4357" s="223" t="s">
        <v>87</v>
      </c>
      <c r="AV4357" s="13" t="s">
        <v>87</v>
      </c>
      <c r="AW4357" s="13" t="s">
        <v>32</v>
      </c>
      <c r="AX4357" s="13" t="s">
        <v>77</v>
      </c>
      <c r="AY4357" s="223" t="s">
        <v>209</v>
      </c>
    </row>
    <row r="4358" spans="1:65" s="13" customFormat="1">
      <c r="B4358" s="212"/>
      <c r="C4358" s="213"/>
      <c r="D4358" s="214" t="s">
        <v>555</v>
      </c>
      <c r="E4358" s="215" t="s">
        <v>1</v>
      </c>
      <c r="F4358" s="216" t="s">
        <v>4480</v>
      </c>
      <c r="G4358" s="213"/>
      <c r="H4358" s="217">
        <v>2.2200000000000002</v>
      </c>
      <c r="I4358" s="218"/>
      <c r="J4358" s="213"/>
      <c r="K4358" s="213"/>
      <c r="L4358" s="219"/>
      <c r="M4358" s="220"/>
      <c r="N4358" s="221"/>
      <c r="O4358" s="221"/>
      <c r="P4358" s="221"/>
      <c r="Q4358" s="221"/>
      <c r="R4358" s="221"/>
      <c r="S4358" s="221"/>
      <c r="T4358" s="222"/>
      <c r="AT4358" s="223" t="s">
        <v>555</v>
      </c>
      <c r="AU4358" s="223" t="s">
        <v>87</v>
      </c>
      <c r="AV4358" s="13" t="s">
        <v>87</v>
      </c>
      <c r="AW4358" s="13" t="s">
        <v>32</v>
      </c>
      <c r="AX4358" s="13" t="s">
        <v>77</v>
      </c>
      <c r="AY4358" s="223" t="s">
        <v>209</v>
      </c>
    </row>
    <row r="4359" spans="1:65" s="13" customFormat="1">
      <c r="B4359" s="212"/>
      <c r="C4359" s="213"/>
      <c r="D4359" s="214" t="s">
        <v>555</v>
      </c>
      <c r="E4359" s="215" t="s">
        <v>1</v>
      </c>
      <c r="F4359" s="216" t="s">
        <v>4481</v>
      </c>
      <c r="G4359" s="213"/>
      <c r="H4359" s="217">
        <v>15.2</v>
      </c>
      <c r="I4359" s="218"/>
      <c r="J4359" s="213"/>
      <c r="K4359" s="213"/>
      <c r="L4359" s="219"/>
      <c r="M4359" s="220"/>
      <c r="N4359" s="221"/>
      <c r="O4359" s="221"/>
      <c r="P4359" s="221"/>
      <c r="Q4359" s="221"/>
      <c r="R4359" s="221"/>
      <c r="S4359" s="221"/>
      <c r="T4359" s="222"/>
      <c r="AT4359" s="223" t="s">
        <v>555</v>
      </c>
      <c r="AU4359" s="223" t="s">
        <v>87</v>
      </c>
      <c r="AV4359" s="13" t="s">
        <v>87</v>
      </c>
      <c r="AW4359" s="13" t="s">
        <v>32</v>
      </c>
      <c r="AX4359" s="13" t="s">
        <v>77</v>
      </c>
      <c r="AY4359" s="223" t="s">
        <v>209</v>
      </c>
    </row>
    <row r="4360" spans="1:65" s="13" customFormat="1">
      <c r="B4360" s="212"/>
      <c r="C4360" s="213"/>
      <c r="D4360" s="214" t="s">
        <v>555</v>
      </c>
      <c r="E4360" s="215" t="s">
        <v>1</v>
      </c>
      <c r="F4360" s="216" t="s">
        <v>4482</v>
      </c>
      <c r="G4360" s="213"/>
      <c r="H4360" s="217">
        <v>15.4</v>
      </c>
      <c r="I4360" s="218"/>
      <c r="J4360" s="213"/>
      <c r="K4360" s="213"/>
      <c r="L4360" s="219"/>
      <c r="M4360" s="220"/>
      <c r="N4360" s="221"/>
      <c r="O4360" s="221"/>
      <c r="P4360" s="221"/>
      <c r="Q4360" s="221"/>
      <c r="R4360" s="221"/>
      <c r="S4360" s="221"/>
      <c r="T4360" s="222"/>
      <c r="AT4360" s="223" t="s">
        <v>555</v>
      </c>
      <c r="AU4360" s="223" t="s">
        <v>87</v>
      </c>
      <c r="AV4360" s="13" t="s">
        <v>87</v>
      </c>
      <c r="AW4360" s="13" t="s">
        <v>32</v>
      </c>
      <c r="AX4360" s="13" t="s">
        <v>77</v>
      </c>
      <c r="AY4360" s="223" t="s">
        <v>209</v>
      </c>
    </row>
    <row r="4361" spans="1:65" s="13" customFormat="1">
      <c r="B4361" s="212"/>
      <c r="C4361" s="213"/>
      <c r="D4361" s="214" t="s">
        <v>555</v>
      </c>
      <c r="E4361" s="215" t="s">
        <v>1</v>
      </c>
      <c r="F4361" s="216" t="s">
        <v>4483</v>
      </c>
      <c r="G4361" s="213"/>
      <c r="H4361" s="217">
        <v>42</v>
      </c>
      <c r="I4361" s="218"/>
      <c r="J4361" s="213"/>
      <c r="K4361" s="213"/>
      <c r="L4361" s="219"/>
      <c r="M4361" s="220"/>
      <c r="N4361" s="221"/>
      <c r="O4361" s="221"/>
      <c r="P4361" s="221"/>
      <c r="Q4361" s="221"/>
      <c r="R4361" s="221"/>
      <c r="S4361" s="221"/>
      <c r="T4361" s="222"/>
      <c r="AT4361" s="223" t="s">
        <v>555</v>
      </c>
      <c r="AU4361" s="223" t="s">
        <v>87</v>
      </c>
      <c r="AV4361" s="13" t="s">
        <v>87</v>
      </c>
      <c r="AW4361" s="13" t="s">
        <v>32</v>
      </c>
      <c r="AX4361" s="13" t="s">
        <v>77</v>
      </c>
      <c r="AY4361" s="223" t="s">
        <v>209</v>
      </c>
    </row>
    <row r="4362" spans="1:65" s="13" customFormat="1">
      <c r="B4362" s="212"/>
      <c r="C4362" s="213"/>
      <c r="D4362" s="214" t="s">
        <v>555</v>
      </c>
      <c r="E4362" s="215" t="s">
        <v>1</v>
      </c>
      <c r="F4362" s="216" t="s">
        <v>4484</v>
      </c>
      <c r="G4362" s="213"/>
      <c r="H4362" s="217">
        <v>18.600000000000001</v>
      </c>
      <c r="I4362" s="218"/>
      <c r="J4362" s="213"/>
      <c r="K4362" s="213"/>
      <c r="L4362" s="219"/>
      <c r="M4362" s="220"/>
      <c r="N4362" s="221"/>
      <c r="O4362" s="221"/>
      <c r="P4362" s="221"/>
      <c r="Q4362" s="221"/>
      <c r="R4362" s="221"/>
      <c r="S4362" s="221"/>
      <c r="T4362" s="222"/>
      <c r="AT4362" s="223" t="s">
        <v>555</v>
      </c>
      <c r="AU4362" s="223" t="s">
        <v>87</v>
      </c>
      <c r="AV4362" s="13" t="s">
        <v>87</v>
      </c>
      <c r="AW4362" s="13" t="s">
        <v>32</v>
      </c>
      <c r="AX4362" s="13" t="s">
        <v>77</v>
      </c>
      <c r="AY4362" s="223" t="s">
        <v>209</v>
      </c>
    </row>
    <row r="4363" spans="1:65" s="13" customFormat="1">
      <c r="B4363" s="212"/>
      <c r="C4363" s="213"/>
      <c r="D4363" s="214" t="s">
        <v>555</v>
      </c>
      <c r="E4363" s="215" t="s">
        <v>1</v>
      </c>
      <c r="F4363" s="216" t="s">
        <v>4485</v>
      </c>
      <c r="G4363" s="213"/>
      <c r="H4363" s="217">
        <v>20</v>
      </c>
      <c r="I4363" s="218"/>
      <c r="J4363" s="213"/>
      <c r="K4363" s="213"/>
      <c r="L4363" s="219"/>
      <c r="M4363" s="220"/>
      <c r="N4363" s="221"/>
      <c r="O4363" s="221"/>
      <c r="P4363" s="221"/>
      <c r="Q4363" s="221"/>
      <c r="R4363" s="221"/>
      <c r="S4363" s="221"/>
      <c r="T4363" s="222"/>
      <c r="AT4363" s="223" t="s">
        <v>555</v>
      </c>
      <c r="AU4363" s="223" t="s">
        <v>87</v>
      </c>
      <c r="AV4363" s="13" t="s">
        <v>87</v>
      </c>
      <c r="AW4363" s="13" t="s">
        <v>32</v>
      </c>
      <c r="AX4363" s="13" t="s">
        <v>77</v>
      </c>
      <c r="AY4363" s="223" t="s">
        <v>209</v>
      </c>
    </row>
    <row r="4364" spans="1:65" s="13" customFormat="1">
      <c r="B4364" s="212"/>
      <c r="C4364" s="213"/>
      <c r="D4364" s="214" t="s">
        <v>555</v>
      </c>
      <c r="E4364" s="215" t="s">
        <v>1</v>
      </c>
      <c r="F4364" s="216" t="s">
        <v>4486</v>
      </c>
      <c r="G4364" s="213"/>
      <c r="H4364" s="217">
        <v>26.4</v>
      </c>
      <c r="I4364" s="218"/>
      <c r="J4364" s="213"/>
      <c r="K4364" s="213"/>
      <c r="L4364" s="219"/>
      <c r="M4364" s="220"/>
      <c r="N4364" s="221"/>
      <c r="O4364" s="221"/>
      <c r="P4364" s="221"/>
      <c r="Q4364" s="221"/>
      <c r="R4364" s="221"/>
      <c r="S4364" s="221"/>
      <c r="T4364" s="222"/>
      <c r="AT4364" s="223" t="s">
        <v>555</v>
      </c>
      <c r="AU4364" s="223" t="s">
        <v>87</v>
      </c>
      <c r="AV4364" s="13" t="s">
        <v>87</v>
      </c>
      <c r="AW4364" s="13" t="s">
        <v>32</v>
      </c>
      <c r="AX4364" s="13" t="s">
        <v>77</v>
      </c>
      <c r="AY4364" s="223" t="s">
        <v>209</v>
      </c>
    </row>
    <row r="4365" spans="1:65" s="16" customFormat="1">
      <c r="B4365" s="260"/>
      <c r="C4365" s="261"/>
      <c r="D4365" s="214" t="s">
        <v>555</v>
      </c>
      <c r="E4365" s="262" t="s">
        <v>1</v>
      </c>
      <c r="F4365" s="263" t="s">
        <v>942</v>
      </c>
      <c r="G4365" s="261"/>
      <c r="H4365" s="264">
        <v>207.94</v>
      </c>
      <c r="I4365" s="265"/>
      <c r="J4365" s="261"/>
      <c r="K4365" s="261"/>
      <c r="L4365" s="266"/>
      <c r="M4365" s="267"/>
      <c r="N4365" s="268"/>
      <c r="O4365" s="268"/>
      <c r="P4365" s="268"/>
      <c r="Q4365" s="268"/>
      <c r="R4365" s="268"/>
      <c r="S4365" s="268"/>
      <c r="T4365" s="269"/>
      <c r="AT4365" s="270" t="s">
        <v>555</v>
      </c>
      <c r="AU4365" s="270" t="s">
        <v>87</v>
      </c>
      <c r="AV4365" s="16" t="s">
        <v>226</v>
      </c>
      <c r="AW4365" s="16" t="s">
        <v>32</v>
      </c>
      <c r="AX4365" s="16" t="s">
        <v>77</v>
      </c>
      <c r="AY4365" s="270" t="s">
        <v>209</v>
      </c>
    </row>
    <row r="4366" spans="1:65" s="14" customFormat="1">
      <c r="B4366" s="235"/>
      <c r="C4366" s="236"/>
      <c r="D4366" s="214" t="s">
        <v>555</v>
      </c>
      <c r="E4366" s="237" t="s">
        <v>1</v>
      </c>
      <c r="F4366" s="238" t="s">
        <v>645</v>
      </c>
      <c r="G4366" s="236"/>
      <c r="H4366" s="239">
        <v>3508.3399999999979</v>
      </c>
      <c r="I4366" s="240"/>
      <c r="J4366" s="236"/>
      <c r="K4366" s="236"/>
      <c r="L4366" s="241"/>
      <c r="M4366" s="242"/>
      <c r="N4366" s="243"/>
      <c r="O4366" s="243"/>
      <c r="P4366" s="243"/>
      <c r="Q4366" s="243"/>
      <c r="R4366" s="243"/>
      <c r="S4366" s="243"/>
      <c r="T4366" s="244"/>
      <c r="AT4366" s="245" t="s">
        <v>555</v>
      </c>
      <c r="AU4366" s="245" t="s">
        <v>87</v>
      </c>
      <c r="AV4366" s="14" t="s">
        <v>218</v>
      </c>
      <c r="AW4366" s="14" t="s">
        <v>32</v>
      </c>
      <c r="AX4366" s="14" t="s">
        <v>85</v>
      </c>
      <c r="AY4366" s="245" t="s">
        <v>209</v>
      </c>
    </row>
    <row r="4367" spans="1:65" s="2" customFormat="1" ht="16.5" customHeight="1">
      <c r="A4367" s="35"/>
      <c r="B4367" s="36"/>
      <c r="C4367" s="224" t="s">
        <v>4487</v>
      </c>
      <c r="D4367" s="224" t="s">
        <v>576</v>
      </c>
      <c r="E4367" s="225" t="s">
        <v>4488</v>
      </c>
      <c r="F4367" s="226" t="s">
        <v>4489</v>
      </c>
      <c r="G4367" s="227" t="s">
        <v>217</v>
      </c>
      <c r="H4367" s="228">
        <v>3859.174</v>
      </c>
      <c r="I4367" s="229"/>
      <c r="J4367" s="230">
        <f>ROUND(I4367*H4367,2)</f>
        <v>0</v>
      </c>
      <c r="K4367" s="231"/>
      <c r="L4367" s="232"/>
      <c r="M4367" s="233" t="s">
        <v>1</v>
      </c>
      <c r="N4367" s="234" t="s">
        <v>42</v>
      </c>
      <c r="O4367" s="72"/>
      <c r="P4367" s="203">
        <f>O4367*H4367</f>
        <v>0</v>
      </c>
      <c r="Q4367" s="203">
        <v>1.26E-2</v>
      </c>
      <c r="R4367" s="203">
        <f>Q4367*H4367</f>
        <v>48.625592400000002</v>
      </c>
      <c r="S4367" s="203">
        <v>0</v>
      </c>
      <c r="T4367" s="204">
        <f>S4367*H4367</f>
        <v>0</v>
      </c>
      <c r="U4367" s="35"/>
      <c r="V4367" s="35"/>
      <c r="W4367" s="35"/>
      <c r="X4367" s="35"/>
      <c r="Y4367" s="35"/>
      <c r="Z4367" s="35"/>
      <c r="AA4367" s="35"/>
      <c r="AB4367" s="35"/>
      <c r="AC4367" s="35"/>
      <c r="AD4367" s="35"/>
      <c r="AE4367" s="35"/>
      <c r="AR4367" s="205" t="s">
        <v>341</v>
      </c>
      <c r="AT4367" s="205" t="s">
        <v>576</v>
      </c>
      <c r="AU4367" s="205" t="s">
        <v>87</v>
      </c>
      <c r="AY4367" s="18" t="s">
        <v>209</v>
      </c>
      <c r="BE4367" s="206">
        <f>IF(N4367="základní",J4367,0)</f>
        <v>0</v>
      </c>
      <c r="BF4367" s="206">
        <f>IF(N4367="snížená",J4367,0)</f>
        <v>0</v>
      </c>
      <c r="BG4367" s="206">
        <f>IF(N4367="zákl. přenesená",J4367,0)</f>
        <v>0</v>
      </c>
      <c r="BH4367" s="206">
        <f>IF(N4367="sníž. přenesená",J4367,0)</f>
        <v>0</v>
      </c>
      <c r="BI4367" s="206">
        <f>IF(N4367="nulová",J4367,0)</f>
        <v>0</v>
      </c>
      <c r="BJ4367" s="18" t="s">
        <v>85</v>
      </c>
      <c r="BK4367" s="206">
        <f>ROUND(I4367*H4367,2)</f>
        <v>0</v>
      </c>
      <c r="BL4367" s="18" t="s">
        <v>276</v>
      </c>
      <c r="BM4367" s="205" t="s">
        <v>4490</v>
      </c>
    </row>
    <row r="4368" spans="1:65" s="2" customFormat="1" ht="19.5">
      <c r="A4368" s="35"/>
      <c r="B4368" s="36"/>
      <c r="C4368" s="37"/>
      <c r="D4368" s="214" t="s">
        <v>807</v>
      </c>
      <c r="E4368" s="37"/>
      <c r="F4368" s="256" t="s">
        <v>4491</v>
      </c>
      <c r="G4368" s="37"/>
      <c r="H4368" s="37"/>
      <c r="I4368" s="257"/>
      <c r="J4368" s="37"/>
      <c r="K4368" s="37"/>
      <c r="L4368" s="40"/>
      <c r="M4368" s="258"/>
      <c r="N4368" s="259"/>
      <c r="O4368" s="72"/>
      <c r="P4368" s="72"/>
      <c r="Q4368" s="72"/>
      <c r="R4368" s="72"/>
      <c r="S4368" s="72"/>
      <c r="T4368" s="73"/>
      <c r="U4368" s="35"/>
      <c r="V4368" s="35"/>
      <c r="W4368" s="35"/>
      <c r="X4368" s="35"/>
      <c r="Y4368" s="35"/>
      <c r="Z4368" s="35"/>
      <c r="AA4368" s="35"/>
      <c r="AB4368" s="35"/>
      <c r="AC4368" s="35"/>
      <c r="AD4368" s="35"/>
      <c r="AE4368" s="35"/>
      <c r="AT4368" s="18" t="s">
        <v>807</v>
      </c>
      <c r="AU4368" s="18" t="s">
        <v>87</v>
      </c>
    </row>
    <row r="4369" spans="1:65" s="13" customFormat="1">
      <c r="B4369" s="212"/>
      <c r="C4369" s="213"/>
      <c r="D4369" s="214" t="s">
        <v>555</v>
      </c>
      <c r="E4369" s="215" t="s">
        <v>1</v>
      </c>
      <c r="F4369" s="216" t="s">
        <v>4492</v>
      </c>
      <c r="G4369" s="213"/>
      <c r="H4369" s="217">
        <v>3859.174</v>
      </c>
      <c r="I4369" s="218"/>
      <c r="J4369" s="213"/>
      <c r="K4369" s="213"/>
      <c r="L4369" s="219"/>
      <c r="M4369" s="220"/>
      <c r="N4369" s="221"/>
      <c r="O4369" s="221"/>
      <c r="P4369" s="221"/>
      <c r="Q4369" s="221"/>
      <c r="R4369" s="221"/>
      <c r="S4369" s="221"/>
      <c r="T4369" s="222"/>
      <c r="AT4369" s="223" t="s">
        <v>555</v>
      </c>
      <c r="AU4369" s="223" t="s">
        <v>87</v>
      </c>
      <c r="AV4369" s="13" t="s">
        <v>87</v>
      </c>
      <c r="AW4369" s="13" t="s">
        <v>32</v>
      </c>
      <c r="AX4369" s="13" t="s">
        <v>85</v>
      </c>
      <c r="AY4369" s="223" t="s">
        <v>209</v>
      </c>
    </row>
    <row r="4370" spans="1:65" s="2" customFormat="1" ht="37.9" customHeight="1">
      <c r="A4370" s="35"/>
      <c r="B4370" s="36"/>
      <c r="C4370" s="193" t="s">
        <v>4493</v>
      </c>
      <c r="D4370" s="193" t="s">
        <v>214</v>
      </c>
      <c r="E4370" s="194" t="s">
        <v>4494</v>
      </c>
      <c r="F4370" s="195" t="s">
        <v>4495</v>
      </c>
      <c r="G4370" s="196" t="s">
        <v>217</v>
      </c>
      <c r="H4370" s="197">
        <v>879.05</v>
      </c>
      <c r="I4370" s="198"/>
      <c r="J4370" s="199">
        <f>ROUND(I4370*H4370,2)</f>
        <v>0</v>
      </c>
      <c r="K4370" s="200"/>
      <c r="L4370" s="40"/>
      <c r="M4370" s="201" t="s">
        <v>1</v>
      </c>
      <c r="N4370" s="202" t="s">
        <v>42</v>
      </c>
      <c r="O4370" s="72"/>
      <c r="P4370" s="203">
        <f>O4370*H4370</f>
        <v>0</v>
      </c>
      <c r="Q4370" s="203">
        <v>8.9999999999999993E-3</v>
      </c>
      <c r="R4370" s="203">
        <f>Q4370*H4370</f>
        <v>7.9114499999999994</v>
      </c>
      <c r="S4370" s="203">
        <v>0</v>
      </c>
      <c r="T4370" s="204">
        <f>S4370*H4370</f>
        <v>0</v>
      </c>
      <c r="U4370" s="35"/>
      <c r="V4370" s="35"/>
      <c r="W4370" s="35"/>
      <c r="X4370" s="35"/>
      <c r="Y4370" s="35"/>
      <c r="Z4370" s="35"/>
      <c r="AA4370" s="35"/>
      <c r="AB4370" s="35"/>
      <c r="AC4370" s="35"/>
      <c r="AD4370" s="35"/>
      <c r="AE4370" s="35"/>
      <c r="AR4370" s="205" t="s">
        <v>276</v>
      </c>
      <c r="AT4370" s="205" t="s">
        <v>214</v>
      </c>
      <c r="AU4370" s="205" t="s">
        <v>87</v>
      </c>
      <c r="AY4370" s="18" t="s">
        <v>209</v>
      </c>
      <c r="BE4370" s="206">
        <f>IF(N4370="základní",J4370,0)</f>
        <v>0</v>
      </c>
      <c r="BF4370" s="206">
        <f>IF(N4370="snížená",J4370,0)</f>
        <v>0</v>
      </c>
      <c r="BG4370" s="206">
        <f>IF(N4370="zákl. přenesená",J4370,0)</f>
        <v>0</v>
      </c>
      <c r="BH4370" s="206">
        <f>IF(N4370="sníž. přenesená",J4370,0)</f>
        <v>0</v>
      </c>
      <c r="BI4370" s="206">
        <f>IF(N4370="nulová",J4370,0)</f>
        <v>0</v>
      </c>
      <c r="BJ4370" s="18" t="s">
        <v>85</v>
      </c>
      <c r="BK4370" s="206">
        <f>ROUND(I4370*H4370,2)</f>
        <v>0</v>
      </c>
      <c r="BL4370" s="18" t="s">
        <v>276</v>
      </c>
      <c r="BM4370" s="205" t="s">
        <v>4496</v>
      </c>
    </row>
    <row r="4371" spans="1:65" s="15" customFormat="1">
      <c r="B4371" s="246"/>
      <c r="C4371" s="247"/>
      <c r="D4371" s="214" t="s">
        <v>555</v>
      </c>
      <c r="E4371" s="248" t="s">
        <v>1</v>
      </c>
      <c r="F4371" s="249" t="s">
        <v>1605</v>
      </c>
      <c r="G4371" s="247"/>
      <c r="H4371" s="248" t="s">
        <v>1</v>
      </c>
      <c r="I4371" s="250"/>
      <c r="J4371" s="247"/>
      <c r="K4371" s="247"/>
      <c r="L4371" s="251"/>
      <c r="M4371" s="252"/>
      <c r="N4371" s="253"/>
      <c r="O4371" s="253"/>
      <c r="P4371" s="253"/>
      <c r="Q4371" s="253"/>
      <c r="R4371" s="253"/>
      <c r="S4371" s="253"/>
      <c r="T4371" s="254"/>
      <c r="AT4371" s="255" t="s">
        <v>555</v>
      </c>
      <c r="AU4371" s="255" t="s">
        <v>87</v>
      </c>
      <c r="AV4371" s="15" t="s">
        <v>85</v>
      </c>
      <c r="AW4371" s="15" t="s">
        <v>32</v>
      </c>
      <c r="AX4371" s="15" t="s">
        <v>77</v>
      </c>
      <c r="AY4371" s="255" t="s">
        <v>209</v>
      </c>
    </row>
    <row r="4372" spans="1:65" s="13" customFormat="1">
      <c r="B4372" s="212"/>
      <c r="C4372" s="213"/>
      <c r="D4372" s="214" t="s">
        <v>555</v>
      </c>
      <c r="E4372" s="215" t="s">
        <v>1</v>
      </c>
      <c r="F4372" s="216" t="s">
        <v>4497</v>
      </c>
      <c r="G4372" s="213"/>
      <c r="H4372" s="217">
        <v>27.84</v>
      </c>
      <c r="I4372" s="218"/>
      <c r="J4372" s="213"/>
      <c r="K4372" s="213"/>
      <c r="L4372" s="219"/>
      <c r="M4372" s="220"/>
      <c r="N4372" s="221"/>
      <c r="O4372" s="221"/>
      <c r="P4372" s="221"/>
      <c r="Q4372" s="221"/>
      <c r="R4372" s="221"/>
      <c r="S4372" s="221"/>
      <c r="T4372" s="222"/>
      <c r="AT4372" s="223" t="s">
        <v>555</v>
      </c>
      <c r="AU4372" s="223" t="s">
        <v>87</v>
      </c>
      <c r="AV4372" s="13" t="s">
        <v>87</v>
      </c>
      <c r="AW4372" s="13" t="s">
        <v>32</v>
      </c>
      <c r="AX4372" s="13" t="s">
        <v>77</v>
      </c>
      <c r="AY4372" s="223" t="s">
        <v>209</v>
      </c>
    </row>
    <row r="4373" spans="1:65" s="13" customFormat="1">
      <c r="B4373" s="212"/>
      <c r="C4373" s="213"/>
      <c r="D4373" s="214" t="s">
        <v>555</v>
      </c>
      <c r="E4373" s="215" t="s">
        <v>1</v>
      </c>
      <c r="F4373" s="216" t="s">
        <v>4498</v>
      </c>
      <c r="G4373" s="213"/>
      <c r="H4373" s="217">
        <v>32.4</v>
      </c>
      <c r="I4373" s="218"/>
      <c r="J4373" s="213"/>
      <c r="K4373" s="213"/>
      <c r="L4373" s="219"/>
      <c r="M4373" s="220"/>
      <c r="N4373" s="221"/>
      <c r="O4373" s="221"/>
      <c r="P4373" s="221"/>
      <c r="Q4373" s="221"/>
      <c r="R4373" s="221"/>
      <c r="S4373" s="221"/>
      <c r="T4373" s="222"/>
      <c r="AT4373" s="223" t="s">
        <v>555</v>
      </c>
      <c r="AU4373" s="223" t="s">
        <v>87</v>
      </c>
      <c r="AV4373" s="13" t="s">
        <v>87</v>
      </c>
      <c r="AW4373" s="13" t="s">
        <v>32</v>
      </c>
      <c r="AX4373" s="13" t="s">
        <v>77</v>
      </c>
      <c r="AY4373" s="223" t="s">
        <v>209</v>
      </c>
    </row>
    <row r="4374" spans="1:65" s="13" customFormat="1">
      <c r="B4374" s="212"/>
      <c r="C4374" s="213"/>
      <c r="D4374" s="214" t="s">
        <v>555</v>
      </c>
      <c r="E4374" s="215" t="s">
        <v>1</v>
      </c>
      <c r="F4374" s="216" t="s">
        <v>4499</v>
      </c>
      <c r="G4374" s="213"/>
      <c r="H4374" s="217">
        <v>80.28</v>
      </c>
      <c r="I4374" s="218"/>
      <c r="J4374" s="213"/>
      <c r="K4374" s="213"/>
      <c r="L4374" s="219"/>
      <c r="M4374" s="220"/>
      <c r="N4374" s="221"/>
      <c r="O4374" s="221"/>
      <c r="P4374" s="221"/>
      <c r="Q4374" s="221"/>
      <c r="R4374" s="221"/>
      <c r="S4374" s="221"/>
      <c r="T4374" s="222"/>
      <c r="AT4374" s="223" t="s">
        <v>555</v>
      </c>
      <c r="AU4374" s="223" t="s">
        <v>87</v>
      </c>
      <c r="AV4374" s="13" t="s">
        <v>87</v>
      </c>
      <c r="AW4374" s="13" t="s">
        <v>32</v>
      </c>
      <c r="AX4374" s="13" t="s">
        <v>77</v>
      </c>
      <c r="AY4374" s="223" t="s">
        <v>209</v>
      </c>
    </row>
    <row r="4375" spans="1:65" s="13" customFormat="1">
      <c r="B4375" s="212"/>
      <c r="C4375" s="213"/>
      <c r="D4375" s="214" t="s">
        <v>555</v>
      </c>
      <c r="E4375" s="215" t="s">
        <v>1</v>
      </c>
      <c r="F4375" s="216" t="s">
        <v>4500</v>
      </c>
      <c r="G4375" s="213"/>
      <c r="H4375" s="217">
        <v>33.659999999999997</v>
      </c>
      <c r="I4375" s="218"/>
      <c r="J4375" s="213"/>
      <c r="K4375" s="213"/>
      <c r="L4375" s="219"/>
      <c r="M4375" s="220"/>
      <c r="N4375" s="221"/>
      <c r="O4375" s="221"/>
      <c r="P4375" s="221"/>
      <c r="Q4375" s="221"/>
      <c r="R4375" s="221"/>
      <c r="S4375" s="221"/>
      <c r="T4375" s="222"/>
      <c r="AT4375" s="223" t="s">
        <v>555</v>
      </c>
      <c r="AU4375" s="223" t="s">
        <v>87</v>
      </c>
      <c r="AV4375" s="13" t="s">
        <v>87</v>
      </c>
      <c r="AW4375" s="13" t="s">
        <v>32</v>
      </c>
      <c r="AX4375" s="13" t="s">
        <v>77</v>
      </c>
      <c r="AY4375" s="223" t="s">
        <v>209</v>
      </c>
    </row>
    <row r="4376" spans="1:65" s="13" customFormat="1">
      <c r="B4376" s="212"/>
      <c r="C4376" s="213"/>
      <c r="D4376" s="214" t="s">
        <v>555</v>
      </c>
      <c r="E4376" s="215" t="s">
        <v>1</v>
      </c>
      <c r="F4376" s="216" t="s">
        <v>4501</v>
      </c>
      <c r="G4376" s="213"/>
      <c r="H4376" s="217">
        <v>30.96</v>
      </c>
      <c r="I4376" s="218"/>
      <c r="J4376" s="213"/>
      <c r="K4376" s="213"/>
      <c r="L4376" s="219"/>
      <c r="M4376" s="220"/>
      <c r="N4376" s="221"/>
      <c r="O4376" s="221"/>
      <c r="P4376" s="221"/>
      <c r="Q4376" s="221"/>
      <c r="R4376" s="221"/>
      <c r="S4376" s="221"/>
      <c r="T4376" s="222"/>
      <c r="AT4376" s="223" t="s">
        <v>555</v>
      </c>
      <c r="AU4376" s="223" t="s">
        <v>87</v>
      </c>
      <c r="AV4376" s="13" t="s">
        <v>87</v>
      </c>
      <c r="AW4376" s="13" t="s">
        <v>32</v>
      </c>
      <c r="AX4376" s="13" t="s">
        <v>77</v>
      </c>
      <c r="AY4376" s="223" t="s">
        <v>209</v>
      </c>
    </row>
    <row r="4377" spans="1:65" s="13" customFormat="1">
      <c r="B4377" s="212"/>
      <c r="C4377" s="213"/>
      <c r="D4377" s="214" t="s">
        <v>555</v>
      </c>
      <c r="E4377" s="215" t="s">
        <v>1</v>
      </c>
      <c r="F4377" s="216" t="s">
        <v>4502</v>
      </c>
      <c r="G4377" s="213"/>
      <c r="H4377" s="217">
        <v>32.46</v>
      </c>
      <c r="I4377" s="218"/>
      <c r="J4377" s="213"/>
      <c r="K4377" s="213"/>
      <c r="L4377" s="219"/>
      <c r="M4377" s="220"/>
      <c r="N4377" s="221"/>
      <c r="O4377" s="221"/>
      <c r="P4377" s="221"/>
      <c r="Q4377" s="221"/>
      <c r="R4377" s="221"/>
      <c r="S4377" s="221"/>
      <c r="T4377" s="222"/>
      <c r="AT4377" s="223" t="s">
        <v>555</v>
      </c>
      <c r="AU4377" s="223" t="s">
        <v>87</v>
      </c>
      <c r="AV4377" s="13" t="s">
        <v>87</v>
      </c>
      <c r="AW4377" s="13" t="s">
        <v>32</v>
      </c>
      <c r="AX4377" s="13" t="s">
        <v>77</v>
      </c>
      <c r="AY4377" s="223" t="s">
        <v>209</v>
      </c>
    </row>
    <row r="4378" spans="1:65" s="13" customFormat="1">
      <c r="B4378" s="212"/>
      <c r="C4378" s="213"/>
      <c r="D4378" s="214" t="s">
        <v>555</v>
      </c>
      <c r="E4378" s="215" t="s">
        <v>1</v>
      </c>
      <c r="F4378" s="216" t="s">
        <v>4503</v>
      </c>
      <c r="G4378" s="213"/>
      <c r="H4378" s="217">
        <v>45.24</v>
      </c>
      <c r="I4378" s="218"/>
      <c r="J4378" s="213"/>
      <c r="K4378" s="213"/>
      <c r="L4378" s="219"/>
      <c r="M4378" s="220"/>
      <c r="N4378" s="221"/>
      <c r="O4378" s="221"/>
      <c r="P4378" s="221"/>
      <c r="Q4378" s="221"/>
      <c r="R4378" s="221"/>
      <c r="S4378" s="221"/>
      <c r="T4378" s="222"/>
      <c r="AT4378" s="223" t="s">
        <v>555</v>
      </c>
      <c r="AU4378" s="223" t="s">
        <v>87</v>
      </c>
      <c r="AV4378" s="13" t="s">
        <v>87</v>
      </c>
      <c r="AW4378" s="13" t="s">
        <v>32</v>
      </c>
      <c r="AX4378" s="13" t="s">
        <v>77</v>
      </c>
      <c r="AY4378" s="223" t="s">
        <v>209</v>
      </c>
    </row>
    <row r="4379" spans="1:65" s="13" customFormat="1">
      <c r="B4379" s="212"/>
      <c r="C4379" s="213"/>
      <c r="D4379" s="214" t="s">
        <v>555</v>
      </c>
      <c r="E4379" s="215" t="s">
        <v>1</v>
      </c>
      <c r="F4379" s="216" t="s">
        <v>4504</v>
      </c>
      <c r="G4379" s="213"/>
      <c r="H4379" s="217">
        <v>35.94</v>
      </c>
      <c r="I4379" s="218"/>
      <c r="J4379" s="213"/>
      <c r="K4379" s="213"/>
      <c r="L4379" s="219"/>
      <c r="M4379" s="220"/>
      <c r="N4379" s="221"/>
      <c r="O4379" s="221"/>
      <c r="P4379" s="221"/>
      <c r="Q4379" s="221"/>
      <c r="R4379" s="221"/>
      <c r="S4379" s="221"/>
      <c r="T4379" s="222"/>
      <c r="AT4379" s="223" t="s">
        <v>555</v>
      </c>
      <c r="AU4379" s="223" t="s">
        <v>87</v>
      </c>
      <c r="AV4379" s="13" t="s">
        <v>87</v>
      </c>
      <c r="AW4379" s="13" t="s">
        <v>32</v>
      </c>
      <c r="AX4379" s="13" t="s">
        <v>77</v>
      </c>
      <c r="AY4379" s="223" t="s">
        <v>209</v>
      </c>
    </row>
    <row r="4380" spans="1:65" s="13" customFormat="1">
      <c r="B4380" s="212"/>
      <c r="C4380" s="213"/>
      <c r="D4380" s="214" t="s">
        <v>555</v>
      </c>
      <c r="E4380" s="215" t="s">
        <v>1</v>
      </c>
      <c r="F4380" s="216" t="s">
        <v>4505</v>
      </c>
      <c r="G4380" s="213"/>
      <c r="H4380" s="217">
        <v>76.38</v>
      </c>
      <c r="I4380" s="218"/>
      <c r="J4380" s="213"/>
      <c r="K4380" s="213"/>
      <c r="L4380" s="219"/>
      <c r="M4380" s="220"/>
      <c r="N4380" s="221"/>
      <c r="O4380" s="221"/>
      <c r="P4380" s="221"/>
      <c r="Q4380" s="221"/>
      <c r="R4380" s="221"/>
      <c r="S4380" s="221"/>
      <c r="T4380" s="222"/>
      <c r="AT4380" s="223" t="s">
        <v>555</v>
      </c>
      <c r="AU4380" s="223" t="s">
        <v>87</v>
      </c>
      <c r="AV4380" s="13" t="s">
        <v>87</v>
      </c>
      <c r="AW4380" s="13" t="s">
        <v>32</v>
      </c>
      <c r="AX4380" s="13" t="s">
        <v>77</v>
      </c>
      <c r="AY4380" s="223" t="s">
        <v>209</v>
      </c>
    </row>
    <row r="4381" spans="1:65" s="13" customFormat="1">
      <c r="B4381" s="212"/>
      <c r="C4381" s="213"/>
      <c r="D4381" s="214" t="s">
        <v>555</v>
      </c>
      <c r="E4381" s="215" t="s">
        <v>1</v>
      </c>
      <c r="F4381" s="216" t="s">
        <v>4506</v>
      </c>
      <c r="G4381" s="213"/>
      <c r="H4381" s="217">
        <v>78.180000000000007</v>
      </c>
      <c r="I4381" s="218"/>
      <c r="J4381" s="213"/>
      <c r="K4381" s="213"/>
      <c r="L4381" s="219"/>
      <c r="M4381" s="220"/>
      <c r="N4381" s="221"/>
      <c r="O4381" s="221"/>
      <c r="P4381" s="221"/>
      <c r="Q4381" s="221"/>
      <c r="R4381" s="221"/>
      <c r="S4381" s="221"/>
      <c r="T4381" s="222"/>
      <c r="AT4381" s="223" t="s">
        <v>555</v>
      </c>
      <c r="AU4381" s="223" t="s">
        <v>87</v>
      </c>
      <c r="AV4381" s="13" t="s">
        <v>87</v>
      </c>
      <c r="AW4381" s="13" t="s">
        <v>32</v>
      </c>
      <c r="AX4381" s="13" t="s">
        <v>77</v>
      </c>
      <c r="AY4381" s="223" t="s">
        <v>209</v>
      </c>
    </row>
    <row r="4382" spans="1:65" s="13" customFormat="1">
      <c r="B4382" s="212"/>
      <c r="C4382" s="213"/>
      <c r="D4382" s="214" t="s">
        <v>555</v>
      </c>
      <c r="E4382" s="215" t="s">
        <v>1</v>
      </c>
      <c r="F4382" s="216" t="s">
        <v>4507</v>
      </c>
      <c r="G4382" s="213"/>
      <c r="H4382" s="217">
        <v>32.159999999999997</v>
      </c>
      <c r="I4382" s="218"/>
      <c r="J4382" s="213"/>
      <c r="K4382" s="213"/>
      <c r="L4382" s="219"/>
      <c r="M4382" s="220"/>
      <c r="N4382" s="221"/>
      <c r="O4382" s="221"/>
      <c r="P4382" s="221"/>
      <c r="Q4382" s="221"/>
      <c r="R4382" s="221"/>
      <c r="S4382" s="221"/>
      <c r="T4382" s="222"/>
      <c r="AT4382" s="223" t="s">
        <v>555</v>
      </c>
      <c r="AU4382" s="223" t="s">
        <v>87</v>
      </c>
      <c r="AV4382" s="13" t="s">
        <v>87</v>
      </c>
      <c r="AW4382" s="13" t="s">
        <v>32</v>
      </c>
      <c r="AX4382" s="13" t="s">
        <v>77</v>
      </c>
      <c r="AY4382" s="223" t="s">
        <v>209</v>
      </c>
    </row>
    <row r="4383" spans="1:65" s="13" customFormat="1">
      <c r="B4383" s="212"/>
      <c r="C4383" s="213"/>
      <c r="D4383" s="214" t="s">
        <v>555</v>
      </c>
      <c r="E4383" s="215" t="s">
        <v>1</v>
      </c>
      <c r="F4383" s="216" t="s">
        <v>4508</v>
      </c>
      <c r="G4383" s="213"/>
      <c r="H4383" s="217">
        <v>29.28</v>
      </c>
      <c r="I4383" s="218"/>
      <c r="J4383" s="213"/>
      <c r="K4383" s="213"/>
      <c r="L4383" s="219"/>
      <c r="M4383" s="220"/>
      <c r="N4383" s="221"/>
      <c r="O4383" s="221"/>
      <c r="P4383" s="221"/>
      <c r="Q4383" s="221"/>
      <c r="R4383" s="221"/>
      <c r="S4383" s="221"/>
      <c r="T4383" s="222"/>
      <c r="AT4383" s="223" t="s">
        <v>555</v>
      </c>
      <c r="AU4383" s="223" t="s">
        <v>87</v>
      </c>
      <c r="AV4383" s="13" t="s">
        <v>87</v>
      </c>
      <c r="AW4383" s="13" t="s">
        <v>32</v>
      </c>
      <c r="AX4383" s="13" t="s">
        <v>77</v>
      </c>
      <c r="AY4383" s="223" t="s">
        <v>209</v>
      </c>
    </row>
    <row r="4384" spans="1:65" s="13" customFormat="1">
      <c r="B4384" s="212"/>
      <c r="C4384" s="213"/>
      <c r="D4384" s="214" t="s">
        <v>555</v>
      </c>
      <c r="E4384" s="215" t="s">
        <v>1</v>
      </c>
      <c r="F4384" s="216" t="s">
        <v>4509</v>
      </c>
      <c r="G4384" s="213"/>
      <c r="H4384" s="217">
        <v>32.159999999999997</v>
      </c>
      <c r="I4384" s="218"/>
      <c r="J4384" s="213"/>
      <c r="K4384" s="213"/>
      <c r="L4384" s="219"/>
      <c r="M4384" s="220"/>
      <c r="N4384" s="221"/>
      <c r="O4384" s="221"/>
      <c r="P4384" s="221"/>
      <c r="Q4384" s="221"/>
      <c r="R4384" s="221"/>
      <c r="S4384" s="221"/>
      <c r="T4384" s="222"/>
      <c r="AT4384" s="223" t="s">
        <v>555</v>
      </c>
      <c r="AU4384" s="223" t="s">
        <v>87</v>
      </c>
      <c r="AV4384" s="13" t="s">
        <v>87</v>
      </c>
      <c r="AW4384" s="13" t="s">
        <v>32</v>
      </c>
      <c r="AX4384" s="13" t="s">
        <v>77</v>
      </c>
      <c r="AY4384" s="223" t="s">
        <v>209</v>
      </c>
    </row>
    <row r="4385" spans="1:65" s="13" customFormat="1">
      <c r="B4385" s="212"/>
      <c r="C4385" s="213"/>
      <c r="D4385" s="214" t="s">
        <v>555</v>
      </c>
      <c r="E4385" s="215" t="s">
        <v>1</v>
      </c>
      <c r="F4385" s="216" t="s">
        <v>4510</v>
      </c>
      <c r="G4385" s="213"/>
      <c r="H4385" s="217">
        <v>45.84</v>
      </c>
      <c r="I4385" s="218"/>
      <c r="J4385" s="213"/>
      <c r="K4385" s="213"/>
      <c r="L4385" s="219"/>
      <c r="M4385" s="220"/>
      <c r="N4385" s="221"/>
      <c r="O4385" s="221"/>
      <c r="P4385" s="221"/>
      <c r="Q4385" s="221"/>
      <c r="R4385" s="221"/>
      <c r="S4385" s="221"/>
      <c r="T4385" s="222"/>
      <c r="AT4385" s="223" t="s">
        <v>555</v>
      </c>
      <c r="AU4385" s="223" t="s">
        <v>87</v>
      </c>
      <c r="AV4385" s="13" t="s">
        <v>87</v>
      </c>
      <c r="AW4385" s="13" t="s">
        <v>32</v>
      </c>
      <c r="AX4385" s="13" t="s">
        <v>77</v>
      </c>
      <c r="AY4385" s="223" t="s">
        <v>209</v>
      </c>
    </row>
    <row r="4386" spans="1:65" s="13" customFormat="1">
      <c r="B4386" s="212"/>
      <c r="C4386" s="213"/>
      <c r="D4386" s="214" t="s">
        <v>555</v>
      </c>
      <c r="E4386" s="215" t="s">
        <v>1</v>
      </c>
      <c r="F4386" s="216" t="s">
        <v>4511</v>
      </c>
      <c r="G4386" s="213"/>
      <c r="H4386" s="217">
        <v>35.94</v>
      </c>
      <c r="I4386" s="218"/>
      <c r="J4386" s="213"/>
      <c r="K4386" s="213"/>
      <c r="L4386" s="219"/>
      <c r="M4386" s="220"/>
      <c r="N4386" s="221"/>
      <c r="O4386" s="221"/>
      <c r="P4386" s="221"/>
      <c r="Q4386" s="221"/>
      <c r="R4386" s="221"/>
      <c r="S4386" s="221"/>
      <c r="T4386" s="222"/>
      <c r="AT4386" s="223" t="s">
        <v>555</v>
      </c>
      <c r="AU4386" s="223" t="s">
        <v>87</v>
      </c>
      <c r="AV4386" s="13" t="s">
        <v>87</v>
      </c>
      <c r="AW4386" s="13" t="s">
        <v>32</v>
      </c>
      <c r="AX4386" s="13" t="s">
        <v>77</v>
      </c>
      <c r="AY4386" s="223" t="s">
        <v>209</v>
      </c>
    </row>
    <row r="4387" spans="1:65" s="13" customFormat="1">
      <c r="B4387" s="212"/>
      <c r="C4387" s="213"/>
      <c r="D4387" s="214" t="s">
        <v>555</v>
      </c>
      <c r="E4387" s="215" t="s">
        <v>1</v>
      </c>
      <c r="F4387" s="216" t="s">
        <v>4512</v>
      </c>
      <c r="G4387" s="213"/>
      <c r="H4387" s="217">
        <v>90.48</v>
      </c>
      <c r="I4387" s="218"/>
      <c r="J4387" s="213"/>
      <c r="K4387" s="213"/>
      <c r="L4387" s="219"/>
      <c r="M4387" s="220"/>
      <c r="N4387" s="221"/>
      <c r="O4387" s="221"/>
      <c r="P4387" s="221"/>
      <c r="Q4387" s="221"/>
      <c r="R4387" s="221"/>
      <c r="S4387" s="221"/>
      <c r="T4387" s="222"/>
      <c r="AT4387" s="223" t="s">
        <v>555</v>
      </c>
      <c r="AU4387" s="223" t="s">
        <v>87</v>
      </c>
      <c r="AV4387" s="13" t="s">
        <v>87</v>
      </c>
      <c r="AW4387" s="13" t="s">
        <v>32</v>
      </c>
      <c r="AX4387" s="13" t="s">
        <v>77</v>
      </c>
      <c r="AY4387" s="223" t="s">
        <v>209</v>
      </c>
    </row>
    <row r="4388" spans="1:65" s="13" customFormat="1">
      <c r="B4388" s="212"/>
      <c r="C4388" s="213"/>
      <c r="D4388" s="214" t="s">
        <v>555</v>
      </c>
      <c r="E4388" s="215" t="s">
        <v>1</v>
      </c>
      <c r="F4388" s="216" t="s">
        <v>4513</v>
      </c>
      <c r="G4388" s="213"/>
      <c r="H4388" s="217">
        <v>29.4</v>
      </c>
      <c r="I4388" s="218"/>
      <c r="J4388" s="213"/>
      <c r="K4388" s="213"/>
      <c r="L4388" s="219"/>
      <c r="M4388" s="220"/>
      <c r="N4388" s="221"/>
      <c r="O4388" s="221"/>
      <c r="P4388" s="221"/>
      <c r="Q4388" s="221"/>
      <c r="R4388" s="221"/>
      <c r="S4388" s="221"/>
      <c r="T4388" s="222"/>
      <c r="AT4388" s="223" t="s">
        <v>555</v>
      </c>
      <c r="AU4388" s="223" t="s">
        <v>87</v>
      </c>
      <c r="AV4388" s="13" t="s">
        <v>87</v>
      </c>
      <c r="AW4388" s="13" t="s">
        <v>32</v>
      </c>
      <c r="AX4388" s="13" t="s">
        <v>77</v>
      </c>
      <c r="AY4388" s="223" t="s">
        <v>209</v>
      </c>
    </row>
    <row r="4389" spans="1:65" s="13" customFormat="1">
      <c r="B4389" s="212"/>
      <c r="C4389" s="213"/>
      <c r="D4389" s="214" t="s">
        <v>555</v>
      </c>
      <c r="E4389" s="215" t="s">
        <v>1</v>
      </c>
      <c r="F4389" s="216" t="s">
        <v>4514</v>
      </c>
      <c r="G4389" s="213"/>
      <c r="H4389" s="217">
        <v>33.659999999999997</v>
      </c>
      <c r="I4389" s="218"/>
      <c r="J4389" s="213"/>
      <c r="K4389" s="213"/>
      <c r="L4389" s="219"/>
      <c r="M4389" s="220"/>
      <c r="N4389" s="221"/>
      <c r="O4389" s="221"/>
      <c r="P4389" s="221"/>
      <c r="Q4389" s="221"/>
      <c r="R4389" s="221"/>
      <c r="S4389" s="221"/>
      <c r="T4389" s="222"/>
      <c r="AT4389" s="223" t="s">
        <v>555</v>
      </c>
      <c r="AU4389" s="223" t="s">
        <v>87</v>
      </c>
      <c r="AV4389" s="13" t="s">
        <v>87</v>
      </c>
      <c r="AW4389" s="13" t="s">
        <v>32</v>
      </c>
      <c r="AX4389" s="13" t="s">
        <v>77</v>
      </c>
      <c r="AY4389" s="223" t="s">
        <v>209</v>
      </c>
    </row>
    <row r="4390" spans="1:65" s="13" customFormat="1">
      <c r="B4390" s="212"/>
      <c r="C4390" s="213"/>
      <c r="D4390" s="214" t="s">
        <v>555</v>
      </c>
      <c r="E4390" s="215" t="s">
        <v>1</v>
      </c>
      <c r="F4390" s="216" t="s">
        <v>4515</v>
      </c>
      <c r="G4390" s="213"/>
      <c r="H4390" s="217">
        <v>80.16</v>
      </c>
      <c r="I4390" s="218"/>
      <c r="J4390" s="213"/>
      <c r="K4390" s="213"/>
      <c r="L4390" s="219"/>
      <c r="M4390" s="220"/>
      <c r="N4390" s="221"/>
      <c r="O4390" s="221"/>
      <c r="P4390" s="221"/>
      <c r="Q4390" s="221"/>
      <c r="R4390" s="221"/>
      <c r="S4390" s="221"/>
      <c r="T4390" s="222"/>
      <c r="AT4390" s="223" t="s">
        <v>555</v>
      </c>
      <c r="AU4390" s="223" t="s">
        <v>87</v>
      </c>
      <c r="AV4390" s="13" t="s">
        <v>87</v>
      </c>
      <c r="AW4390" s="13" t="s">
        <v>32</v>
      </c>
      <c r="AX4390" s="13" t="s">
        <v>77</v>
      </c>
      <c r="AY4390" s="223" t="s">
        <v>209</v>
      </c>
    </row>
    <row r="4391" spans="1:65" s="13" customFormat="1">
      <c r="B4391" s="212"/>
      <c r="C4391" s="213"/>
      <c r="D4391" s="214" t="s">
        <v>555</v>
      </c>
      <c r="E4391" s="215" t="s">
        <v>1</v>
      </c>
      <c r="F4391" s="216" t="s">
        <v>4516</v>
      </c>
      <c r="G4391" s="213"/>
      <c r="H4391" s="217">
        <v>38.82</v>
      </c>
      <c r="I4391" s="218"/>
      <c r="J4391" s="213"/>
      <c r="K4391" s="213"/>
      <c r="L4391" s="219"/>
      <c r="M4391" s="220"/>
      <c r="N4391" s="221"/>
      <c r="O4391" s="221"/>
      <c r="P4391" s="221"/>
      <c r="Q4391" s="221"/>
      <c r="R4391" s="221"/>
      <c r="S4391" s="221"/>
      <c r="T4391" s="222"/>
      <c r="AT4391" s="223" t="s">
        <v>555</v>
      </c>
      <c r="AU4391" s="223" t="s">
        <v>87</v>
      </c>
      <c r="AV4391" s="13" t="s">
        <v>87</v>
      </c>
      <c r="AW4391" s="13" t="s">
        <v>32</v>
      </c>
      <c r="AX4391" s="13" t="s">
        <v>77</v>
      </c>
      <c r="AY4391" s="223" t="s">
        <v>209</v>
      </c>
    </row>
    <row r="4392" spans="1:65" s="13" customFormat="1">
      <c r="B4392" s="212"/>
      <c r="C4392" s="213"/>
      <c r="D4392" s="214" t="s">
        <v>555</v>
      </c>
      <c r="E4392" s="215" t="s">
        <v>1</v>
      </c>
      <c r="F4392" s="216" t="s">
        <v>4517</v>
      </c>
      <c r="G4392" s="213"/>
      <c r="H4392" s="217">
        <v>46.58</v>
      </c>
      <c r="I4392" s="218"/>
      <c r="J4392" s="213"/>
      <c r="K4392" s="213"/>
      <c r="L4392" s="219"/>
      <c r="M4392" s="220"/>
      <c r="N4392" s="221"/>
      <c r="O4392" s="221"/>
      <c r="P4392" s="221"/>
      <c r="Q4392" s="221"/>
      <c r="R4392" s="221"/>
      <c r="S4392" s="221"/>
      <c r="T4392" s="222"/>
      <c r="AT4392" s="223" t="s">
        <v>555</v>
      </c>
      <c r="AU4392" s="223" t="s">
        <v>87</v>
      </c>
      <c r="AV4392" s="13" t="s">
        <v>87</v>
      </c>
      <c r="AW4392" s="13" t="s">
        <v>32</v>
      </c>
      <c r="AX4392" s="13" t="s">
        <v>77</v>
      </c>
      <c r="AY4392" s="223" t="s">
        <v>209</v>
      </c>
    </row>
    <row r="4393" spans="1:65" s="13" customFormat="1">
      <c r="B4393" s="212"/>
      <c r="C4393" s="213"/>
      <c r="D4393" s="214" t="s">
        <v>555</v>
      </c>
      <c r="E4393" s="215" t="s">
        <v>1</v>
      </c>
      <c r="F4393" s="216" t="s">
        <v>4518</v>
      </c>
      <c r="G4393" s="213"/>
      <c r="H4393" s="217">
        <v>32.04</v>
      </c>
      <c r="I4393" s="218"/>
      <c r="J4393" s="213"/>
      <c r="K4393" s="213"/>
      <c r="L4393" s="219"/>
      <c r="M4393" s="220"/>
      <c r="N4393" s="221"/>
      <c r="O4393" s="221"/>
      <c r="P4393" s="221"/>
      <c r="Q4393" s="221"/>
      <c r="R4393" s="221"/>
      <c r="S4393" s="221"/>
      <c r="T4393" s="222"/>
      <c r="AT4393" s="223" t="s">
        <v>555</v>
      </c>
      <c r="AU4393" s="223" t="s">
        <v>87</v>
      </c>
      <c r="AV4393" s="13" t="s">
        <v>87</v>
      </c>
      <c r="AW4393" s="13" t="s">
        <v>32</v>
      </c>
      <c r="AX4393" s="13" t="s">
        <v>77</v>
      </c>
      <c r="AY4393" s="223" t="s">
        <v>209</v>
      </c>
    </row>
    <row r="4394" spans="1:65" s="13" customFormat="1">
      <c r="B4394" s="212"/>
      <c r="C4394" s="213"/>
      <c r="D4394" s="214" t="s">
        <v>555</v>
      </c>
      <c r="E4394" s="215" t="s">
        <v>1</v>
      </c>
      <c r="F4394" s="216" t="s">
        <v>4519</v>
      </c>
      <c r="G4394" s="213"/>
      <c r="H4394" s="217">
        <v>33.54</v>
      </c>
      <c r="I4394" s="218"/>
      <c r="J4394" s="213"/>
      <c r="K4394" s="213"/>
      <c r="L4394" s="219"/>
      <c r="M4394" s="220"/>
      <c r="N4394" s="221"/>
      <c r="O4394" s="221"/>
      <c r="P4394" s="221"/>
      <c r="Q4394" s="221"/>
      <c r="R4394" s="221"/>
      <c r="S4394" s="221"/>
      <c r="T4394" s="222"/>
      <c r="AT4394" s="223" t="s">
        <v>555</v>
      </c>
      <c r="AU4394" s="223" t="s">
        <v>87</v>
      </c>
      <c r="AV4394" s="13" t="s">
        <v>87</v>
      </c>
      <c r="AW4394" s="13" t="s">
        <v>32</v>
      </c>
      <c r="AX4394" s="13" t="s">
        <v>77</v>
      </c>
      <c r="AY4394" s="223" t="s">
        <v>209</v>
      </c>
    </row>
    <row r="4395" spans="1:65" s="13" customFormat="1">
      <c r="B4395" s="212"/>
      <c r="C4395" s="213"/>
      <c r="D4395" s="214" t="s">
        <v>555</v>
      </c>
      <c r="E4395" s="215" t="s">
        <v>1</v>
      </c>
      <c r="F4395" s="216" t="s">
        <v>4520</v>
      </c>
      <c r="G4395" s="213"/>
      <c r="H4395" s="217">
        <v>-154.35</v>
      </c>
      <c r="I4395" s="218"/>
      <c r="J4395" s="213"/>
      <c r="K4395" s="213"/>
      <c r="L4395" s="219"/>
      <c r="M4395" s="220"/>
      <c r="N4395" s="221"/>
      <c r="O4395" s="221"/>
      <c r="P4395" s="221"/>
      <c r="Q4395" s="221"/>
      <c r="R4395" s="221"/>
      <c r="S4395" s="221"/>
      <c r="T4395" s="222"/>
      <c r="AT4395" s="223" t="s">
        <v>555</v>
      </c>
      <c r="AU4395" s="223" t="s">
        <v>87</v>
      </c>
      <c r="AV4395" s="13" t="s">
        <v>87</v>
      </c>
      <c r="AW4395" s="13" t="s">
        <v>32</v>
      </c>
      <c r="AX4395" s="13" t="s">
        <v>77</v>
      </c>
      <c r="AY4395" s="223" t="s">
        <v>209</v>
      </c>
    </row>
    <row r="4396" spans="1:65" s="16" customFormat="1">
      <c r="B4396" s="260"/>
      <c r="C4396" s="261"/>
      <c r="D4396" s="214" t="s">
        <v>555</v>
      </c>
      <c r="E4396" s="262" t="s">
        <v>1</v>
      </c>
      <c r="F4396" s="263" t="s">
        <v>942</v>
      </c>
      <c r="G4396" s="261"/>
      <c r="H4396" s="264">
        <v>879.05000000000007</v>
      </c>
      <c r="I4396" s="265"/>
      <c r="J4396" s="261"/>
      <c r="K4396" s="261"/>
      <c r="L4396" s="266"/>
      <c r="M4396" s="267"/>
      <c r="N4396" s="268"/>
      <c r="O4396" s="268"/>
      <c r="P4396" s="268"/>
      <c r="Q4396" s="268"/>
      <c r="R4396" s="268"/>
      <c r="S4396" s="268"/>
      <c r="T4396" s="269"/>
      <c r="AT4396" s="270" t="s">
        <v>555</v>
      </c>
      <c r="AU4396" s="270" t="s">
        <v>87</v>
      </c>
      <c r="AV4396" s="16" t="s">
        <v>226</v>
      </c>
      <c r="AW4396" s="16" t="s">
        <v>32</v>
      </c>
      <c r="AX4396" s="16" t="s">
        <v>85</v>
      </c>
      <c r="AY4396" s="270" t="s">
        <v>209</v>
      </c>
    </row>
    <row r="4397" spans="1:65" s="2" customFormat="1" ht="21.75" customHeight="1">
      <c r="A4397" s="35"/>
      <c r="B4397" s="36"/>
      <c r="C4397" s="224" t="s">
        <v>4521</v>
      </c>
      <c r="D4397" s="224" t="s">
        <v>576</v>
      </c>
      <c r="E4397" s="225" t="s">
        <v>4522</v>
      </c>
      <c r="F4397" s="226" t="s">
        <v>4523</v>
      </c>
      <c r="G4397" s="227" t="s">
        <v>217</v>
      </c>
      <c r="H4397" s="228">
        <v>1010.908</v>
      </c>
      <c r="I4397" s="229"/>
      <c r="J4397" s="230">
        <f>ROUND(I4397*H4397,2)</f>
        <v>0</v>
      </c>
      <c r="K4397" s="231"/>
      <c r="L4397" s="232"/>
      <c r="M4397" s="233" t="s">
        <v>1</v>
      </c>
      <c r="N4397" s="234" t="s">
        <v>42</v>
      </c>
      <c r="O4397" s="72"/>
      <c r="P4397" s="203">
        <f>O4397*H4397</f>
        <v>0</v>
      </c>
      <c r="Q4397" s="203">
        <v>0.02</v>
      </c>
      <c r="R4397" s="203">
        <f>Q4397*H4397</f>
        <v>20.218160000000001</v>
      </c>
      <c r="S4397" s="203">
        <v>0</v>
      </c>
      <c r="T4397" s="204">
        <f>S4397*H4397</f>
        <v>0</v>
      </c>
      <c r="U4397" s="35"/>
      <c r="V4397" s="35"/>
      <c r="W4397" s="35"/>
      <c r="X4397" s="35"/>
      <c r="Y4397" s="35"/>
      <c r="Z4397" s="35"/>
      <c r="AA4397" s="35"/>
      <c r="AB4397" s="35"/>
      <c r="AC4397" s="35"/>
      <c r="AD4397" s="35"/>
      <c r="AE4397" s="35"/>
      <c r="AR4397" s="205" t="s">
        <v>341</v>
      </c>
      <c r="AT4397" s="205" t="s">
        <v>576</v>
      </c>
      <c r="AU4397" s="205" t="s">
        <v>87</v>
      </c>
      <c r="AY4397" s="18" t="s">
        <v>209</v>
      </c>
      <c r="BE4397" s="206">
        <f>IF(N4397="základní",J4397,0)</f>
        <v>0</v>
      </c>
      <c r="BF4397" s="206">
        <f>IF(N4397="snížená",J4397,0)</f>
        <v>0</v>
      </c>
      <c r="BG4397" s="206">
        <f>IF(N4397="zákl. přenesená",J4397,0)</f>
        <v>0</v>
      </c>
      <c r="BH4397" s="206">
        <f>IF(N4397="sníž. přenesená",J4397,0)</f>
        <v>0</v>
      </c>
      <c r="BI4397" s="206">
        <f>IF(N4397="nulová",J4397,0)</f>
        <v>0</v>
      </c>
      <c r="BJ4397" s="18" t="s">
        <v>85</v>
      </c>
      <c r="BK4397" s="206">
        <f>ROUND(I4397*H4397,2)</f>
        <v>0</v>
      </c>
      <c r="BL4397" s="18" t="s">
        <v>276</v>
      </c>
      <c r="BM4397" s="205" t="s">
        <v>4524</v>
      </c>
    </row>
    <row r="4398" spans="1:65" s="2" customFormat="1" ht="19.5">
      <c r="A4398" s="35"/>
      <c r="B4398" s="36"/>
      <c r="C4398" s="37"/>
      <c r="D4398" s="214" t="s">
        <v>807</v>
      </c>
      <c r="E4398" s="37"/>
      <c r="F4398" s="256" t="s">
        <v>4525</v>
      </c>
      <c r="G4398" s="37"/>
      <c r="H4398" s="37"/>
      <c r="I4398" s="257"/>
      <c r="J4398" s="37"/>
      <c r="K4398" s="37"/>
      <c r="L4398" s="40"/>
      <c r="M4398" s="258"/>
      <c r="N4398" s="259"/>
      <c r="O4398" s="72"/>
      <c r="P4398" s="72"/>
      <c r="Q4398" s="72"/>
      <c r="R4398" s="72"/>
      <c r="S4398" s="72"/>
      <c r="T4398" s="73"/>
      <c r="U4398" s="35"/>
      <c r="V4398" s="35"/>
      <c r="W4398" s="35"/>
      <c r="X4398" s="35"/>
      <c r="Y4398" s="35"/>
      <c r="Z4398" s="35"/>
      <c r="AA4398" s="35"/>
      <c r="AB4398" s="35"/>
      <c r="AC4398" s="35"/>
      <c r="AD4398" s="35"/>
      <c r="AE4398" s="35"/>
      <c r="AT4398" s="18" t="s">
        <v>807</v>
      </c>
      <c r="AU4398" s="18" t="s">
        <v>87</v>
      </c>
    </row>
    <row r="4399" spans="1:65" s="13" customFormat="1">
      <c r="B4399" s="212"/>
      <c r="C4399" s="213"/>
      <c r="D4399" s="214" t="s">
        <v>555</v>
      </c>
      <c r="E4399" s="215" t="s">
        <v>1</v>
      </c>
      <c r="F4399" s="216" t="s">
        <v>4526</v>
      </c>
      <c r="G4399" s="213"/>
      <c r="H4399" s="217">
        <v>1010.908</v>
      </c>
      <c r="I4399" s="218"/>
      <c r="J4399" s="213"/>
      <c r="K4399" s="213"/>
      <c r="L4399" s="219"/>
      <c r="M4399" s="220"/>
      <c r="N4399" s="221"/>
      <c r="O4399" s="221"/>
      <c r="P4399" s="221"/>
      <c r="Q4399" s="221"/>
      <c r="R4399" s="221"/>
      <c r="S4399" s="221"/>
      <c r="T4399" s="222"/>
      <c r="AT4399" s="223" t="s">
        <v>555</v>
      </c>
      <c r="AU4399" s="223" t="s">
        <v>87</v>
      </c>
      <c r="AV4399" s="13" t="s">
        <v>87</v>
      </c>
      <c r="AW4399" s="13" t="s">
        <v>32</v>
      </c>
      <c r="AX4399" s="13" t="s">
        <v>85</v>
      </c>
      <c r="AY4399" s="223" t="s">
        <v>209</v>
      </c>
    </row>
    <row r="4400" spans="1:65" s="2" customFormat="1" ht="37.9" customHeight="1">
      <c r="A4400" s="35"/>
      <c r="B4400" s="36"/>
      <c r="C4400" s="193" t="s">
        <v>4527</v>
      </c>
      <c r="D4400" s="193" t="s">
        <v>214</v>
      </c>
      <c r="E4400" s="194" t="s">
        <v>4528</v>
      </c>
      <c r="F4400" s="195" t="s">
        <v>4529</v>
      </c>
      <c r="G4400" s="196" t="s">
        <v>217</v>
      </c>
      <c r="H4400" s="197">
        <v>396.84</v>
      </c>
      <c r="I4400" s="198"/>
      <c r="J4400" s="199">
        <f>ROUND(I4400*H4400,2)</f>
        <v>0</v>
      </c>
      <c r="K4400" s="200"/>
      <c r="L4400" s="40"/>
      <c r="M4400" s="201" t="s">
        <v>1</v>
      </c>
      <c r="N4400" s="202" t="s">
        <v>42</v>
      </c>
      <c r="O4400" s="72"/>
      <c r="P4400" s="203">
        <f>O4400*H4400</f>
        <v>0</v>
      </c>
      <c r="Q4400" s="203">
        <v>8.9999999999999993E-3</v>
      </c>
      <c r="R4400" s="203">
        <f>Q4400*H4400</f>
        <v>3.5715599999999994</v>
      </c>
      <c r="S4400" s="203">
        <v>0</v>
      </c>
      <c r="T4400" s="204">
        <f>S4400*H4400</f>
        <v>0</v>
      </c>
      <c r="U4400" s="35"/>
      <c r="V4400" s="35"/>
      <c r="W4400" s="35"/>
      <c r="X4400" s="35"/>
      <c r="Y4400" s="35"/>
      <c r="Z4400" s="35"/>
      <c r="AA4400" s="35"/>
      <c r="AB4400" s="35"/>
      <c r="AC4400" s="35"/>
      <c r="AD4400" s="35"/>
      <c r="AE4400" s="35"/>
      <c r="AR4400" s="205" t="s">
        <v>276</v>
      </c>
      <c r="AT4400" s="205" t="s">
        <v>214</v>
      </c>
      <c r="AU4400" s="205" t="s">
        <v>87</v>
      </c>
      <c r="AY4400" s="18" t="s">
        <v>209</v>
      </c>
      <c r="BE4400" s="206">
        <f>IF(N4400="základní",J4400,0)</f>
        <v>0</v>
      </c>
      <c r="BF4400" s="206">
        <f>IF(N4400="snížená",J4400,0)</f>
        <v>0</v>
      </c>
      <c r="BG4400" s="206">
        <f>IF(N4400="zákl. přenesená",J4400,0)</f>
        <v>0</v>
      </c>
      <c r="BH4400" s="206">
        <f>IF(N4400="sníž. přenesená",J4400,0)</f>
        <v>0</v>
      </c>
      <c r="BI4400" s="206">
        <f>IF(N4400="nulová",J4400,0)</f>
        <v>0</v>
      </c>
      <c r="BJ4400" s="18" t="s">
        <v>85</v>
      </c>
      <c r="BK4400" s="206">
        <f>ROUND(I4400*H4400,2)</f>
        <v>0</v>
      </c>
      <c r="BL4400" s="18" t="s">
        <v>276</v>
      </c>
      <c r="BM4400" s="205" t="s">
        <v>4530</v>
      </c>
    </row>
    <row r="4401" spans="1:65" s="15" customFormat="1">
      <c r="B4401" s="246"/>
      <c r="C4401" s="247"/>
      <c r="D4401" s="214" t="s">
        <v>555</v>
      </c>
      <c r="E4401" s="248" t="s">
        <v>1</v>
      </c>
      <c r="F4401" s="249" t="s">
        <v>1717</v>
      </c>
      <c r="G4401" s="247"/>
      <c r="H4401" s="248" t="s">
        <v>1</v>
      </c>
      <c r="I4401" s="250"/>
      <c r="J4401" s="247"/>
      <c r="K4401" s="247"/>
      <c r="L4401" s="251"/>
      <c r="M4401" s="252"/>
      <c r="N4401" s="253"/>
      <c r="O4401" s="253"/>
      <c r="P4401" s="253"/>
      <c r="Q4401" s="253"/>
      <c r="R4401" s="253"/>
      <c r="S4401" s="253"/>
      <c r="T4401" s="254"/>
      <c r="AT4401" s="255" t="s">
        <v>555</v>
      </c>
      <c r="AU4401" s="255" t="s">
        <v>87</v>
      </c>
      <c r="AV4401" s="15" t="s">
        <v>85</v>
      </c>
      <c r="AW4401" s="15" t="s">
        <v>32</v>
      </c>
      <c r="AX4401" s="15" t="s">
        <v>77</v>
      </c>
      <c r="AY4401" s="255" t="s">
        <v>209</v>
      </c>
    </row>
    <row r="4402" spans="1:65" s="13" customFormat="1">
      <c r="B4402" s="212"/>
      <c r="C4402" s="213"/>
      <c r="D4402" s="214" t="s">
        <v>555</v>
      </c>
      <c r="E4402" s="215" t="s">
        <v>1</v>
      </c>
      <c r="F4402" s="216" t="s">
        <v>4531</v>
      </c>
      <c r="G4402" s="213"/>
      <c r="H4402" s="217">
        <v>44.04</v>
      </c>
      <c r="I4402" s="218"/>
      <c r="J4402" s="213"/>
      <c r="K4402" s="213"/>
      <c r="L4402" s="219"/>
      <c r="M4402" s="220"/>
      <c r="N4402" s="221"/>
      <c r="O4402" s="221"/>
      <c r="P4402" s="221"/>
      <c r="Q4402" s="221"/>
      <c r="R4402" s="221"/>
      <c r="S4402" s="221"/>
      <c r="T4402" s="222"/>
      <c r="AT4402" s="223" t="s">
        <v>555</v>
      </c>
      <c r="AU4402" s="223" t="s">
        <v>87</v>
      </c>
      <c r="AV4402" s="13" t="s">
        <v>87</v>
      </c>
      <c r="AW4402" s="13" t="s">
        <v>32</v>
      </c>
      <c r="AX4402" s="13" t="s">
        <v>77</v>
      </c>
      <c r="AY4402" s="223" t="s">
        <v>209</v>
      </c>
    </row>
    <row r="4403" spans="1:65" s="13" customFormat="1">
      <c r="B4403" s="212"/>
      <c r="C4403" s="213"/>
      <c r="D4403" s="214" t="s">
        <v>555</v>
      </c>
      <c r="E4403" s="215" t="s">
        <v>1</v>
      </c>
      <c r="F4403" s="216" t="s">
        <v>4532</v>
      </c>
      <c r="G4403" s="213"/>
      <c r="H4403" s="217">
        <v>85.98</v>
      </c>
      <c r="I4403" s="218"/>
      <c r="J4403" s="213"/>
      <c r="K4403" s="213"/>
      <c r="L4403" s="219"/>
      <c r="M4403" s="220"/>
      <c r="N4403" s="221"/>
      <c r="O4403" s="221"/>
      <c r="P4403" s="221"/>
      <c r="Q4403" s="221"/>
      <c r="R4403" s="221"/>
      <c r="S4403" s="221"/>
      <c r="T4403" s="222"/>
      <c r="AT4403" s="223" t="s">
        <v>555</v>
      </c>
      <c r="AU4403" s="223" t="s">
        <v>87</v>
      </c>
      <c r="AV4403" s="13" t="s">
        <v>87</v>
      </c>
      <c r="AW4403" s="13" t="s">
        <v>32</v>
      </c>
      <c r="AX4403" s="13" t="s">
        <v>77</v>
      </c>
      <c r="AY4403" s="223" t="s">
        <v>209</v>
      </c>
    </row>
    <row r="4404" spans="1:65" s="13" customFormat="1">
      <c r="B4404" s="212"/>
      <c r="C4404" s="213"/>
      <c r="D4404" s="214" t="s">
        <v>555</v>
      </c>
      <c r="E4404" s="215" t="s">
        <v>1</v>
      </c>
      <c r="F4404" s="216" t="s">
        <v>4533</v>
      </c>
      <c r="G4404" s="213"/>
      <c r="H4404" s="217">
        <v>41.5</v>
      </c>
      <c r="I4404" s="218"/>
      <c r="J4404" s="213"/>
      <c r="K4404" s="213"/>
      <c r="L4404" s="219"/>
      <c r="M4404" s="220"/>
      <c r="N4404" s="221"/>
      <c r="O4404" s="221"/>
      <c r="P4404" s="221"/>
      <c r="Q4404" s="221"/>
      <c r="R4404" s="221"/>
      <c r="S4404" s="221"/>
      <c r="T4404" s="222"/>
      <c r="AT4404" s="223" t="s">
        <v>555</v>
      </c>
      <c r="AU4404" s="223" t="s">
        <v>87</v>
      </c>
      <c r="AV4404" s="13" t="s">
        <v>87</v>
      </c>
      <c r="AW4404" s="13" t="s">
        <v>32</v>
      </c>
      <c r="AX4404" s="13" t="s">
        <v>77</v>
      </c>
      <c r="AY4404" s="223" t="s">
        <v>209</v>
      </c>
    </row>
    <row r="4405" spans="1:65" s="13" customFormat="1">
      <c r="B4405" s="212"/>
      <c r="C4405" s="213"/>
      <c r="D4405" s="214" t="s">
        <v>555</v>
      </c>
      <c r="E4405" s="215" t="s">
        <v>1</v>
      </c>
      <c r="F4405" s="216" t="s">
        <v>4534</v>
      </c>
      <c r="G4405" s="213"/>
      <c r="H4405" s="217">
        <v>11.43</v>
      </c>
      <c r="I4405" s="218"/>
      <c r="J4405" s="213"/>
      <c r="K4405" s="213"/>
      <c r="L4405" s="219"/>
      <c r="M4405" s="220"/>
      <c r="N4405" s="221"/>
      <c r="O4405" s="221"/>
      <c r="P4405" s="221"/>
      <c r="Q4405" s="221"/>
      <c r="R4405" s="221"/>
      <c r="S4405" s="221"/>
      <c r="T4405" s="222"/>
      <c r="AT4405" s="223" t="s">
        <v>555</v>
      </c>
      <c r="AU4405" s="223" t="s">
        <v>87</v>
      </c>
      <c r="AV4405" s="13" t="s">
        <v>87</v>
      </c>
      <c r="AW4405" s="13" t="s">
        <v>32</v>
      </c>
      <c r="AX4405" s="13" t="s">
        <v>77</v>
      </c>
      <c r="AY4405" s="223" t="s">
        <v>209</v>
      </c>
    </row>
    <row r="4406" spans="1:65" s="13" customFormat="1">
      <c r="B4406" s="212"/>
      <c r="C4406" s="213"/>
      <c r="D4406" s="214" t="s">
        <v>555</v>
      </c>
      <c r="E4406" s="215" t="s">
        <v>1</v>
      </c>
      <c r="F4406" s="216" t="s">
        <v>4535</v>
      </c>
      <c r="G4406" s="213"/>
      <c r="H4406" s="217">
        <v>11.22</v>
      </c>
      <c r="I4406" s="218"/>
      <c r="J4406" s="213"/>
      <c r="K4406" s="213"/>
      <c r="L4406" s="219"/>
      <c r="M4406" s="220"/>
      <c r="N4406" s="221"/>
      <c r="O4406" s="221"/>
      <c r="P4406" s="221"/>
      <c r="Q4406" s="221"/>
      <c r="R4406" s="221"/>
      <c r="S4406" s="221"/>
      <c r="T4406" s="222"/>
      <c r="AT4406" s="223" t="s">
        <v>555</v>
      </c>
      <c r="AU4406" s="223" t="s">
        <v>87</v>
      </c>
      <c r="AV4406" s="13" t="s">
        <v>87</v>
      </c>
      <c r="AW4406" s="13" t="s">
        <v>32</v>
      </c>
      <c r="AX4406" s="13" t="s">
        <v>77</v>
      </c>
      <c r="AY4406" s="223" t="s">
        <v>209</v>
      </c>
    </row>
    <row r="4407" spans="1:65" s="13" customFormat="1">
      <c r="B4407" s="212"/>
      <c r="C4407" s="213"/>
      <c r="D4407" s="214" t="s">
        <v>555</v>
      </c>
      <c r="E4407" s="215" t="s">
        <v>1</v>
      </c>
      <c r="F4407" s="216" t="s">
        <v>4536</v>
      </c>
      <c r="G4407" s="213"/>
      <c r="H4407" s="217">
        <v>39.799999999999997</v>
      </c>
      <c r="I4407" s="218"/>
      <c r="J4407" s="213"/>
      <c r="K4407" s="213"/>
      <c r="L4407" s="219"/>
      <c r="M4407" s="220"/>
      <c r="N4407" s="221"/>
      <c r="O4407" s="221"/>
      <c r="P4407" s="221"/>
      <c r="Q4407" s="221"/>
      <c r="R4407" s="221"/>
      <c r="S4407" s="221"/>
      <c r="T4407" s="222"/>
      <c r="AT4407" s="223" t="s">
        <v>555</v>
      </c>
      <c r="AU4407" s="223" t="s">
        <v>87</v>
      </c>
      <c r="AV4407" s="13" t="s">
        <v>87</v>
      </c>
      <c r="AW4407" s="13" t="s">
        <v>32</v>
      </c>
      <c r="AX4407" s="13" t="s">
        <v>77</v>
      </c>
      <c r="AY4407" s="223" t="s">
        <v>209</v>
      </c>
    </row>
    <row r="4408" spans="1:65" s="13" customFormat="1">
      <c r="B4408" s="212"/>
      <c r="C4408" s="213"/>
      <c r="D4408" s="214" t="s">
        <v>555</v>
      </c>
      <c r="E4408" s="215" t="s">
        <v>1</v>
      </c>
      <c r="F4408" s="216" t="s">
        <v>4537</v>
      </c>
      <c r="G4408" s="213"/>
      <c r="H4408" s="217">
        <v>80.28</v>
      </c>
      <c r="I4408" s="218"/>
      <c r="J4408" s="213"/>
      <c r="K4408" s="213"/>
      <c r="L4408" s="219"/>
      <c r="M4408" s="220"/>
      <c r="N4408" s="221"/>
      <c r="O4408" s="221"/>
      <c r="P4408" s="221"/>
      <c r="Q4408" s="221"/>
      <c r="R4408" s="221"/>
      <c r="S4408" s="221"/>
      <c r="T4408" s="222"/>
      <c r="AT4408" s="223" t="s">
        <v>555</v>
      </c>
      <c r="AU4408" s="223" t="s">
        <v>87</v>
      </c>
      <c r="AV4408" s="13" t="s">
        <v>87</v>
      </c>
      <c r="AW4408" s="13" t="s">
        <v>32</v>
      </c>
      <c r="AX4408" s="13" t="s">
        <v>77</v>
      </c>
      <c r="AY4408" s="223" t="s">
        <v>209</v>
      </c>
    </row>
    <row r="4409" spans="1:65" s="13" customFormat="1">
      <c r="B4409" s="212"/>
      <c r="C4409" s="213"/>
      <c r="D4409" s="214" t="s">
        <v>555</v>
      </c>
      <c r="E4409" s="215" t="s">
        <v>1</v>
      </c>
      <c r="F4409" s="216" t="s">
        <v>4538</v>
      </c>
      <c r="G4409" s="213"/>
      <c r="H4409" s="217">
        <v>40.5</v>
      </c>
      <c r="I4409" s="218"/>
      <c r="J4409" s="213"/>
      <c r="K4409" s="213"/>
      <c r="L4409" s="219"/>
      <c r="M4409" s="220"/>
      <c r="N4409" s="221"/>
      <c r="O4409" s="221"/>
      <c r="P4409" s="221"/>
      <c r="Q4409" s="221"/>
      <c r="R4409" s="221"/>
      <c r="S4409" s="221"/>
      <c r="T4409" s="222"/>
      <c r="AT4409" s="223" t="s">
        <v>555</v>
      </c>
      <c r="AU4409" s="223" t="s">
        <v>87</v>
      </c>
      <c r="AV4409" s="13" t="s">
        <v>87</v>
      </c>
      <c r="AW4409" s="13" t="s">
        <v>32</v>
      </c>
      <c r="AX4409" s="13" t="s">
        <v>77</v>
      </c>
      <c r="AY4409" s="223" t="s">
        <v>209</v>
      </c>
    </row>
    <row r="4410" spans="1:65" s="13" customFormat="1">
      <c r="B4410" s="212"/>
      <c r="C4410" s="213"/>
      <c r="D4410" s="214" t="s">
        <v>555</v>
      </c>
      <c r="E4410" s="215" t="s">
        <v>1</v>
      </c>
      <c r="F4410" s="216" t="s">
        <v>4539</v>
      </c>
      <c r="G4410" s="213"/>
      <c r="H4410" s="217">
        <v>42.09</v>
      </c>
      <c r="I4410" s="218"/>
      <c r="J4410" s="213"/>
      <c r="K4410" s="213"/>
      <c r="L4410" s="219"/>
      <c r="M4410" s="220"/>
      <c r="N4410" s="221"/>
      <c r="O4410" s="221"/>
      <c r="P4410" s="221"/>
      <c r="Q4410" s="221"/>
      <c r="R4410" s="221"/>
      <c r="S4410" s="221"/>
      <c r="T4410" s="222"/>
      <c r="AT4410" s="223" t="s">
        <v>555</v>
      </c>
      <c r="AU4410" s="223" t="s">
        <v>87</v>
      </c>
      <c r="AV4410" s="13" t="s">
        <v>87</v>
      </c>
      <c r="AW4410" s="13" t="s">
        <v>32</v>
      </c>
      <c r="AX4410" s="13" t="s">
        <v>77</v>
      </c>
      <c r="AY4410" s="223" t="s">
        <v>209</v>
      </c>
    </row>
    <row r="4411" spans="1:65" s="16" customFormat="1">
      <c r="B4411" s="260"/>
      <c r="C4411" s="261"/>
      <c r="D4411" s="214" t="s">
        <v>555</v>
      </c>
      <c r="E4411" s="262" t="s">
        <v>1</v>
      </c>
      <c r="F4411" s="263" t="s">
        <v>942</v>
      </c>
      <c r="G4411" s="261"/>
      <c r="H4411" s="264">
        <v>396.84000000000003</v>
      </c>
      <c r="I4411" s="265"/>
      <c r="J4411" s="261"/>
      <c r="K4411" s="261"/>
      <c r="L4411" s="266"/>
      <c r="M4411" s="267"/>
      <c r="N4411" s="268"/>
      <c r="O4411" s="268"/>
      <c r="P4411" s="268"/>
      <c r="Q4411" s="268"/>
      <c r="R4411" s="268"/>
      <c r="S4411" s="268"/>
      <c r="T4411" s="269"/>
      <c r="AT4411" s="270" t="s">
        <v>555</v>
      </c>
      <c r="AU4411" s="270" t="s">
        <v>87</v>
      </c>
      <c r="AV4411" s="16" t="s">
        <v>226</v>
      </c>
      <c r="AW4411" s="16" t="s">
        <v>32</v>
      </c>
      <c r="AX4411" s="16" t="s">
        <v>85</v>
      </c>
      <c r="AY4411" s="270" t="s">
        <v>209</v>
      </c>
    </row>
    <row r="4412" spans="1:65" s="2" customFormat="1" ht="24.2" customHeight="1">
      <c r="A4412" s="35"/>
      <c r="B4412" s="36"/>
      <c r="C4412" s="224" t="s">
        <v>4540</v>
      </c>
      <c r="D4412" s="224" t="s">
        <v>576</v>
      </c>
      <c r="E4412" s="225" t="s">
        <v>4541</v>
      </c>
      <c r="F4412" s="226" t="s">
        <v>4542</v>
      </c>
      <c r="G4412" s="227" t="s">
        <v>217</v>
      </c>
      <c r="H4412" s="228">
        <v>456.36599999999999</v>
      </c>
      <c r="I4412" s="229"/>
      <c r="J4412" s="230">
        <f>ROUND(I4412*H4412,2)</f>
        <v>0</v>
      </c>
      <c r="K4412" s="231"/>
      <c r="L4412" s="232"/>
      <c r="M4412" s="233" t="s">
        <v>1</v>
      </c>
      <c r="N4412" s="234" t="s">
        <v>42</v>
      </c>
      <c r="O4412" s="72"/>
      <c r="P4412" s="203">
        <f>O4412*H4412</f>
        <v>0</v>
      </c>
      <c r="Q4412" s="203">
        <v>0.02</v>
      </c>
      <c r="R4412" s="203">
        <f>Q4412*H4412</f>
        <v>9.1273199999999992</v>
      </c>
      <c r="S4412" s="203">
        <v>0</v>
      </c>
      <c r="T4412" s="204">
        <f>S4412*H4412</f>
        <v>0</v>
      </c>
      <c r="U4412" s="35"/>
      <c r="V4412" s="35"/>
      <c r="W4412" s="35"/>
      <c r="X4412" s="35"/>
      <c r="Y4412" s="35"/>
      <c r="Z4412" s="35"/>
      <c r="AA4412" s="35"/>
      <c r="AB4412" s="35"/>
      <c r="AC4412" s="35"/>
      <c r="AD4412" s="35"/>
      <c r="AE4412" s="35"/>
      <c r="AR4412" s="205" t="s">
        <v>341</v>
      </c>
      <c r="AT4412" s="205" t="s">
        <v>576</v>
      </c>
      <c r="AU4412" s="205" t="s">
        <v>87</v>
      </c>
      <c r="AY4412" s="18" t="s">
        <v>209</v>
      </c>
      <c r="BE4412" s="206">
        <f>IF(N4412="základní",J4412,0)</f>
        <v>0</v>
      </c>
      <c r="BF4412" s="206">
        <f>IF(N4412="snížená",J4412,0)</f>
        <v>0</v>
      </c>
      <c r="BG4412" s="206">
        <f>IF(N4412="zákl. přenesená",J4412,0)</f>
        <v>0</v>
      </c>
      <c r="BH4412" s="206">
        <f>IF(N4412="sníž. přenesená",J4412,0)</f>
        <v>0</v>
      </c>
      <c r="BI4412" s="206">
        <f>IF(N4412="nulová",J4412,0)</f>
        <v>0</v>
      </c>
      <c r="BJ4412" s="18" t="s">
        <v>85</v>
      </c>
      <c r="BK4412" s="206">
        <f>ROUND(I4412*H4412,2)</f>
        <v>0</v>
      </c>
      <c r="BL4412" s="18" t="s">
        <v>276</v>
      </c>
      <c r="BM4412" s="205" t="s">
        <v>4543</v>
      </c>
    </row>
    <row r="4413" spans="1:65" s="2" customFormat="1" ht="19.5">
      <c r="A4413" s="35"/>
      <c r="B4413" s="36"/>
      <c r="C4413" s="37"/>
      <c r="D4413" s="214" t="s">
        <v>807</v>
      </c>
      <c r="E4413" s="37"/>
      <c r="F4413" s="256" t="s">
        <v>4544</v>
      </c>
      <c r="G4413" s="37"/>
      <c r="H4413" s="37"/>
      <c r="I4413" s="257"/>
      <c r="J4413" s="37"/>
      <c r="K4413" s="37"/>
      <c r="L4413" s="40"/>
      <c r="M4413" s="258"/>
      <c r="N4413" s="259"/>
      <c r="O4413" s="72"/>
      <c r="P4413" s="72"/>
      <c r="Q4413" s="72"/>
      <c r="R4413" s="72"/>
      <c r="S4413" s="72"/>
      <c r="T4413" s="73"/>
      <c r="U4413" s="35"/>
      <c r="V4413" s="35"/>
      <c r="W4413" s="35"/>
      <c r="X4413" s="35"/>
      <c r="Y4413" s="35"/>
      <c r="Z4413" s="35"/>
      <c r="AA4413" s="35"/>
      <c r="AB4413" s="35"/>
      <c r="AC4413" s="35"/>
      <c r="AD4413" s="35"/>
      <c r="AE4413" s="35"/>
      <c r="AT4413" s="18" t="s">
        <v>807</v>
      </c>
      <c r="AU4413" s="18" t="s">
        <v>87</v>
      </c>
    </row>
    <row r="4414" spans="1:65" s="13" customFormat="1">
      <c r="B4414" s="212"/>
      <c r="C4414" s="213"/>
      <c r="D4414" s="214" t="s">
        <v>555</v>
      </c>
      <c r="E4414" s="215" t="s">
        <v>1</v>
      </c>
      <c r="F4414" s="216" t="s">
        <v>4545</v>
      </c>
      <c r="G4414" s="213"/>
      <c r="H4414" s="217">
        <v>456.36599999999999</v>
      </c>
      <c r="I4414" s="218"/>
      <c r="J4414" s="213"/>
      <c r="K4414" s="213"/>
      <c r="L4414" s="219"/>
      <c r="M4414" s="220"/>
      <c r="N4414" s="221"/>
      <c r="O4414" s="221"/>
      <c r="P4414" s="221"/>
      <c r="Q4414" s="221"/>
      <c r="R4414" s="221"/>
      <c r="S4414" s="221"/>
      <c r="T4414" s="222"/>
      <c r="AT4414" s="223" t="s">
        <v>555</v>
      </c>
      <c r="AU4414" s="223" t="s">
        <v>87</v>
      </c>
      <c r="AV4414" s="13" t="s">
        <v>87</v>
      </c>
      <c r="AW4414" s="13" t="s">
        <v>32</v>
      </c>
      <c r="AX4414" s="13" t="s">
        <v>85</v>
      </c>
      <c r="AY4414" s="223" t="s">
        <v>209</v>
      </c>
    </row>
    <row r="4415" spans="1:65" s="2" customFormat="1" ht="37.9" customHeight="1">
      <c r="A4415" s="35"/>
      <c r="B4415" s="36"/>
      <c r="C4415" s="193" t="s">
        <v>4546</v>
      </c>
      <c r="D4415" s="193" t="s">
        <v>214</v>
      </c>
      <c r="E4415" s="194" t="s">
        <v>4547</v>
      </c>
      <c r="F4415" s="195" t="s">
        <v>4548</v>
      </c>
      <c r="G4415" s="196" t="s">
        <v>217</v>
      </c>
      <c r="H4415" s="197">
        <v>154.35</v>
      </c>
      <c r="I4415" s="198"/>
      <c r="J4415" s="199">
        <f>ROUND(I4415*H4415,2)</f>
        <v>0</v>
      </c>
      <c r="K4415" s="200"/>
      <c r="L4415" s="40"/>
      <c r="M4415" s="201" t="s">
        <v>1</v>
      </c>
      <c r="N4415" s="202" t="s">
        <v>42</v>
      </c>
      <c r="O4415" s="72"/>
      <c r="P4415" s="203">
        <f>O4415*H4415</f>
        <v>0</v>
      </c>
      <c r="Q4415" s="203">
        <v>8.9999999999999993E-3</v>
      </c>
      <c r="R4415" s="203">
        <f>Q4415*H4415</f>
        <v>1.3891499999999999</v>
      </c>
      <c r="S4415" s="203">
        <v>0</v>
      </c>
      <c r="T4415" s="204">
        <f>S4415*H4415</f>
        <v>0</v>
      </c>
      <c r="U4415" s="35"/>
      <c r="V4415" s="35"/>
      <c r="W4415" s="35"/>
      <c r="X4415" s="35"/>
      <c r="Y4415" s="35"/>
      <c r="Z4415" s="35"/>
      <c r="AA4415" s="35"/>
      <c r="AB4415" s="35"/>
      <c r="AC4415" s="35"/>
      <c r="AD4415" s="35"/>
      <c r="AE4415" s="35"/>
      <c r="AR4415" s="205" t="s">
        <v>276</v>
      </c>
      <c r="AT4415" s="205" t="s">
        <v>214</v>
      </c>
      <c r="AU4415" s="205" t="s">
        <v>87</v>
      </c>
      <c r="AY4415" s="18" t="s">
        <v>209</v>
      </c>
      <c r="BE4415" s="206">
        <f>IF(N4415="základní",J4415,0)</f>
        <v>0</v>
      </c>
      <c r="BF4415" s="206">
        <f>IF(N4415="snížená",J4415,0)</f>
        <v>0</v>
      </c>
      <c r="BG4415" s="206">
        <f>IF(N4415="zákl. přenesená",J4415,0)</f>
        <v>0</v>
      </c>
      <c r="BH4415" s="206">
        <f>IF(N4415="sníž. přenesená",J4415,0)</f>
        <v>0</v>
      </c>
      <c r="BI4415" s="206">
        <f>IF(N4415="nulová",J4415,0)</f>
        <v>0</v>
      </c>
      <c r="BJ4415" s="18" t="s">
        <v>85</v>
      </c>
      <c r="BK4415" s="206">
        <f>ROUND(I4415*H4415,2)</f>
        <v>0</v>
      </c>
      <c r="BL4415" s="18" t="s">
        <v>276</v>
      </c>
      <c r="BM4415" s="205" t="s">
        <v>4549</v>
      </c>
    </row>
    <row r="4416" spans="1:65" s="15" customFormat="1">
      <c r="B4416" s="246"/>
      <c r="C4416" s="247"/>
      <c r="D4416" s="214" t="s">
        <v>555</v>
      </c>
      <c r="E4416" s="248" t="s">
        <v>1</v>
      </c>
      <c r="F4416" s="249" t="s">
        <v>1605</v>
      </c>
      <c r="G4416" s="247"/>
      <c r="H4416" s="248" t="s">
        <v>1</v>
      </c>
      <c r="I4416" s="250"/>
      <c r="J4416" s="247"/>
      <c r="K4416" s="247"/>
      <c r="L4416" s="251"/>
      <c r="M4416" s="252"/>
      <c r="N4416" s="253"/>
      <c r="O4416" s="253"/>
      <c r="P4416" s="253"/>
      <c r="Q4416" s="253"/>
      <c r="R4416" s="253"/>
      <c r="S4416" s="253"/>
      <c r="T4416" s="254"/>
      <c r="AT4416" s="255" t="s">
        <v>555</v>
      </c>
      <c r="AU4416" s="255" t="s">
        <v>87</v>
      </c>
      <c r="AV4416" s="15" t="s">
        <v>85</v>
      </c>
      <c r="AW4416" s="15" t="s">
        <v>32</v>
      </c>
      <c r="AX4416" s="15" t="s">
        <v>77</v>
      </c>
      <c r="AY4416" s="255" t="s">
        <v>209</v>
      </c>
    </row>
    <row r="4417" spans="1:65" s="13" customFormat="1">
      <c r="B4417" s="212"/>
      <c r="C4417" s="213"/>
      <c r="D4417" s="214" t="s">
        <v>555</v>
      </c>
      <c r="E4417" s="215" t="s">
        <v>1</v>
      </c>
      <c r="F4417" s="216" t="s">
        <v>4550</v>
      </c>
      <c r="G4417" s="213"/>
      <c r="H4417" s="217">
        <v>26.01</v>
      </c>
      <c r="I4417" s="218"/>
      <c r="J4417" s="213"/>
      <c r="K4417" s="213"/>
      <c r="L4417" s="219"/>
      <c r="M4417" s="220"/>
      <c r="N4417" s="221"/>
      <c r="O4417" s="221"/>
      <c r="P4417" s="221"/>
      <c r="Q4417" s="221"/>
      <c r="R4417" s="221"/>
      <c r="S4417" s="221"/>
      <c r="T4417" s="222"/>
      <c r="AT4417" s="223" t="s">
        <v>555</v>
      </c>
      <c r="AU4417" s="223" t="s">
        <v>87</v>
      </c>
      <c r="AV4417" s="13" t="s">
        <v>87</v>
      </c>
      <c r="AW4417" s="13" t="s">
        <v>32</v>
      </c>
      <c r="AX4417" s="13" t="s">
        <v>77</v>
      </c>
      <c r="AY4417" s="223" t="s">
        <v>209</v>
      </c>
    </row>
    <row r="4418" spans="1:65" s="13" customFormat="1">
      <c r="B4418" s="212"/>
      <c r="C4418" s="213"/>
      <c r="D4418" s="214" t="s">
        <v>555</v>
      </c>
      <c r="E4418" s="215" t="s">
        <v>1</v>
      </c>
      <c r="F4418" s="216" t="s">
        <v>4551</v>
      </c>
      <c r="G4418" s="213"/>
      <c r="H4418" s="217">
        <v>26.01</v>
      </c>
      <c r="I4418" s="218"/>
      <c r="J4418" s="213"/>
      <c r="K4418" s="213"/>
      <c r="L4418" s="219"/>
      <c r="M4418" s="220"/>
      <c r="N4418" s="221"/>
      <c r="O4418" s="221"/>
      <c r="P4418" s="221"/>
      <c r="Q4418" s="221"/>
      <c r="R4418" s="221"/>
      <c r="S4418" s="221"/>
      <c r="T4418" s="222"/>
      <c r="AT4418" s="223" t="s">
        <v>555</v>
      </c>
      <c r="AU4418" s="223" t="s">
        <v>87</v>
      </c>
      <c r="AV4418" s="13" t="s">
        <v>87</v>
      </c>
      <c r="AW4418" s="13" t="s">
        <v>32</v>
      </c>
      <c r="AX4418" s="13" t="s">
        <v>77</v>
      </c>
      <c r="AY4418" s="223" t="s">
        <v>209</v>
      </c>
    </row>
    <row r="4419" spans="1:65" s="13" customFormat="1">
      <c r="B4419" s="212"/>
      <c r="C4419" s="213"/>
      <c r="D4419" s="214" t="s">
        <v>555</v>
      </c>
      <c r="E4419" s="215" t="s">
        <v>1</v>
      </c>
      <c r="F4419" s="216" t="s">
        <v>4552</v>
      </c>
      <c r="G4419" s="213"/>
      <c r="H4419" s="217">
        <v>26.01</v>
      </c>
      <c r="I4419" s="218"/>
      <c r="J4419" s="213"/>
      <c r="K4419" s="213"/>
      <c r="L4419" s="219"/>
      <c r="M4419" s="220"/>
      <c r="N4419" s="221"/>
      <c r="O4419" s="221"/>
      <c r="P4419" s="221"/>
      <c r="Q4419" s="221"/>
      <c r="R4419" s="221"/>
      <c r="S4419" s="221"/>
      <c r="T4419" s="222"/>
      <c r="AT4419" s="223" t="s">
        <v>555</v>
      </c>
      <c r="AU4419" s="223" t="s">
        <v>87</v>
      </c>
      <c r="AV4419" s="13" t="s">
        <v>87</v>
      </c>
      <c r="AW4419" s="13" t="s">
        <v>32</v>
      </c>
      <c r="AX4419" s="13" t="s">
        <v>77</v>
      </c>
      <c r="AY4419" s="223" t="s">
        <v>209</v>
      </c>
    </row>
    <row r="4420" spans="1:65" s="13" customFormat="1">
      <c r="B4420" s="212"/>
      <c r="C4420" s="213"/>
      <c r="D4420" s="214" t="s">
        <v>555</v>
      </c>
      <c r="E4420" s="215" t="s">
        <v>1</v>
      </c>
      <c r="F4420" s="216" t="s">
        <v>4553</v>
      </c>
      <c r="G4420" s="213"/>
      <c r="H4420" s="217">
        <v>26.01</v>
      </c>
      <c r="I4420" s="218"/>
      <c r="J4420" s="213"/>
      <c r="K4420" s="213"/>
      <c r="L4420" s="219"/>
      <c r="M4420" s="220"/>
      <c r="N4420" s="221"/>
      <c r="O4420" s="221"/>
      <c r="P4420" s="221"/>
      <c r="Q4420" s="221"/>
      <c r="R4420" s="221"/>
      <c r="S4420" s="221"/>
      <c r="T4420" s="222"/>
      <c r="AT4420" s="223" t="s">
        <v>555</v>
      </c>
      <c r="AU4420" s="223" t="s">
        <v>87</v>
      </c>
      <c r="AV4420" s="13" t="s">
        <v>87</v>
      </c>
      <c r="AW4420" s="13" t="s">
        <v>32</v>
      </c>
      <c r="AX4420" s="13" t="s">
        <v>77</v>
      </c>
      <c r="AY4420" s="223" t="s">
        <v>209</v>
      </c>
    </row>
    <row r="4421" spans="1:65" s="13" customFormat="1">
      <c r="B4421" s="212"/>
      <c r="C4421" s="213"/>
      <c r="D4421" s="214" t="s">
        <v>555</v>
      </c>
      <c r="E4421" s="215" t="s">
        <v>1</v>
      </c>
      <c r="F4421" s="216" t="s">
        <v>4554</v>
      </c>
      <c r="G4421" s="213"/>
      <c r="H4421" s="217">
        <v>30.81</v>
      </c>
      <c r="I4421" s="218"/>
      <c r="J4421" s="213"/>
      <c r="K4421" s="213"/>
      <c r="L4421" s="219"/>
      <c r="M4421" s="220"/>
      <c r="N4421" s="221"/>
      <c r="O4421" s="221"/>
      <c r="P4421" s="221"/>
      <c r="Q4421" s="221"/>
      <c r="R4421" s="221"/>
      <c r="S4421" s="221"/>
      <c r="T4421" s="222"/>
      <c r="AT4421" s="223" t="s">
        <v>555</v>
      </c>
      <c r="AU4421" s="223" t="s">
        <v>87</v>
      </c>
      <c r="AV4421" s="13" t="s">
        <v>87</v>
      </c>
      <c r="AW4421" s="13" t="s">
        <v>32</v>
      </c>
      <c r="AX4421" s="13" t="s">
        <v>77</v>
      </c>
      <c r="AY4421" s="223" t="s">
        <v>209</v>
      </c>
    </row>
    <row r="4422" spans="1:65" s="13" customFormat="1">
      <c r="B4422" s="212"/>
      <c r="C4422" s="213"/>
      <c r="D4422" s="214" t="s">
        <v>555</v>
      </c>
      <c r="E4422" s="215" t="s">
        <v>1</v>
      </c>
      <c r="F4422" s="216" t="s">
        <v>4555</v>
      </c>
      <c r="G4422" s="213"/>
      <c r="H4422" s="217">
        <v>19.5</v>
      </c>
      <c r="I4422" s="218"/>
      <c r="J4422" s="213"/>
      <c r="K4422" s="213"/>
      <c r="L4422" s="219"/>
      <c r="M4422" s="220"/>
      <c r="N4422" s="221"/>
      <c r="O4422" s="221"/>
      <c r="P4422" s="221"/>
      <c r="Q4422" s="221"/>
      <c r="R4422" s="221"/>
      <c r="S4422" s="221"/>
      <c r="T4422" s="222"/>
      <c r="AT4422" s="223" t="s">
        <v>555</v>
      </c>
      <c r="AU4422" s="223" t="s">
        <v>87</v>
      </c>
      <c r="AV4422" s="13" t="s">
        <v>87</v>
      </c>
      <c r="AW4422" s="13" t="s">
        <v>32</v>
      </c>
      <c r="AX4422" s="13" t="s">
        <v>77</v>
      </c>
      <c r="AY4422" s="223" t="s">
        <v>209</v>
      </c>
    </row>
    <row r="4423" spans="1:65" s="14" customFormat="1">
      <c r="B4423" s="235"/>
      <c r="C4423" s="236"/>
      <c r="D4423" s="214" t="s">
        <v>555</v>
      </c>
      <c r="E4423" s="237" t="s">
        <v>1</v>
      </c>
      <c r="F4423" s="238" t="s">
        <v>645</v>
      </c>
      <c r="G4423" s="236"/>
      <c r="H4423" s="239">
        <v>154.35</v>
      </c>
      <c r="I4423" s="240"/>
      <c r="J4423" s="236"/>
      <c r="K4423" s="236"/>
      <c r="L4423" s="241"/>
      <c r="M4423" s="242"/>
      <c r="N4423" s="243"/>
      <c r="O4423" s="243"/>
      <c r="P4423" s="243"/>
      <c r="Q4423" s="243"/>
      <c r="R4423" s="243"/>
      <c r="S4423" s="243"/>
      <c r="T4423" s="244"/>
      <c r="AT4423" s="245" t="s">
        <v>555</v>
      </c>
      <c r="AU4423" s="245" t="s">
        <v>87</v>
      </c>
      <c r="AV4423" s="14" t="s">
        <v>218</v>
      </c>
      <c r="AW4423" s="14" t="s">
        <v>32</v>
      </c>
      <c r="AX4423" s="14" t="s">
        <v>85</v>
      </c>
      <c r="AY4423" s="245" t="s">
        <v>209</v>
      </c>
    </row>
    <row r="4424" spans="1:65" s="2" customFormat="1" ht="16.5" customHeight="1">
      <c r="A4424" s="35"/>
      <c r="B4424" s="36"/>
      <c r="C4424" s="224" t="s">
        <v>4556</v>
      </c>
      <c r="D4424" s="224" t="s">
        <v>576</v>
      </c>
      <c r="E4424" s="225" t="s">
        <v>4557</v>
      </c>
      <c r="F4424" s="226" t="s">
        <v>4558</v>
      </c>
      <c r="G4424" s="227" t="s">
        <v>217</v>
      </c>
      <c r="H4424" s="228">
        <v>177.50299999999999</v>
      </c>
      <c r="I4424" s="229"/>
      <c r="J4424" s="230">
        <f>ROUND(I4424*H4424,2)</f>
        <v>0</v>
      </c>
      <c r="K4424" s="231"/>
      <c r="L4424" s="232"/>
      <c r="M4424" s="233" t="s">
        <v>1</v>
      </c>
      <c r="N4424" s="234" t="s">
        <v>42</v>
      </c>
      <c r="O4424" s="72"/>
      <c r="P4424" s="203">
        <f>O4424*H4424</f>
        <v>0</v>
      </c>
      <c r="Q4424" s="203">
        <v>0</v>
      </c>
      <c r="R4424" s="203">
        <f>Q4424*H4424</f>
        <v>0</v>
      </c>
      <c r="S4424" s="203">
        <v>0</v>
      </c>
      <c r="T4424" s="204">
        <f>S4424*H4424</f>
        <v>0</v>
      </c>
      <c r="U4424" s="35"/>
      <c r="V4424" s="35"/>
      <c r="W4424" s="35"/>
      <c r="X4424" s="35"/>
      <c r="Y4424" s="35"/>
      <c r="Z4424" s="35"/>
      <c r="AA4424" s="35"/>
      <c r="AB4424" s="35"/>
      <c r="AC4424" s="35"/>
      <c r="AD4424" s="35"/>
      <c r="AE4424" s="35"/>
      <c r="AR4424" s="205" t="s">
        <v>341</v>
      </c>
      <c r="AT4424" s="205" t="s">
        <v>576</v>
      </c>
      <c r="AU4424" s="205" t="s">
        <v>87</v>
      </c>
      <c r="AY4424" s="18" t="s">
        <v>209</v>
      </c>
      <c r="BE4424" s="206">
        <f>IF(N4424="základní",J4424,0)</f>
        <v>0</v>
      </c>
      <c r="BF4424" s="206">
        <f>IF(N4424="snížená",J4424,0)</f>
        <v>0</v>
      </c>
      <c r="BG4424" s="206">
        <f>IF(N4424="zákl. přenesená",J4424,0)</f>
        <v>0</v>
      </c>
      <c r="BH4424" s="206">
        <f>IF(N4424="sníž. přenesená",J4424,0)</f>
        <v>0</v>
      </c>
      <c r="BI4424" s="206">
        <f>IF(N4424="nulová",J4424,0)</f>
        <v>0</v>
      </c>
      <c r="BJ4424" s="18" t="s">
        <v>85</v>
      </c>
      <c r="BK4424" s="206">
        <f>ROUND(I4424*H4424,2)</f>
        <v>0</v>
      </c>
      <c r="BL4424" s="18" t="s">
        <v>276</v>
      </c>
      <c r="BM4424" s="205" t="s">
        <v>4559</v>
      </c>
    </row>
    <row r="4425" spans="1:65" s="13" customFormat="1">
      <c r="B4425" s="212"/>
      <c r="C4425" s="213"/>
      <c r="D4425" s="214" t="s">
        <v>555</v>
      </c>
      <c r="E4425" s="215" t="s">
        <v>1</v>
      </c>
      <c r="F4425" s="216" t="s">
        <v>4560</v>
      </c>
      <c r="G4425" s="213"/>
      <c r="H4425" s="217">
        <v>177.50299999999999</v>
      </c>
      <c r="I4425" s="218"/>
      <c r="J4425" s="213"/>
      <c r="K4425" s="213"/>
      <c r="L4425" s="219"/>
      <c r="M4425" s="220"/>
      <c r="N4425" s="221"/>
      <c r="O4425" s="221"/>
      <c r="P4425" s="221"/>
      <c r="Q4425" s="221"/>
      <c r="R4425" s="221"/>
      <c r="S4425" s="221"/>
      <c r="T4425" s="222"/>
      <c r="AT4425" s="223" t="s">
        <v>555</v>
      </c>
      <c r="AU4425" s="223" t="s">
        <v>87</v>
      </c>
      <c r="AV4425" s="13" t="s">
        <v>87</v>
      </c>
      <c r="AW4425" s="13" t="s">
        <v>32</v>
      </c>
      <c r="AX4425" s="13" t="s">
        <v>85</v>
      </c>
      <c r="AY4425" s="223" t="s">
        <v>209</v>
      </c>
    </row>
    <row r="4426" spans="1:65" s="2" customFormat="1" ht="21.75" customHeight="1">
      <c r="A4426" s="35"/>
      <c r="B4426" s="36"/>
      <c r="C4426" s="193" t="s">
        <v>4561</v>
      </c>
      <c r="D4426" s="193" t="s">
        <v>214</v>
      </c>
      <c r="E4426" s="194" t="s">
        <v>4562</v>
      </c>
      <c r="F4426" s="195" t="s">
        <v>4563</v>
      </c>
      <c r="G4426" s="196" t="s">
        <v>318</v>
      </c>
      <c r="H4426" s="197">
        <v>1754.17</v>
      </c>
      <c r="I4426" s="198"/>
      <c r="J4426" s="199">
        <f>ROUND(I4426*H4426,2)</f>
        <v>0</v>
      </c>
      <c r="K4426" s="200"/>
      <c r="L4426" s="40"/>
      <c r="M4426" s="201" t="s">
        <v>1</v>
      </c>
      <c r="N4426" s="202" t="s">
        <v>42</v>
      </c>
      <c r="O4426" s="72"/>
      <c r="P4426" s="203">
        <f>O4426*H4426</f>
        <v>0</v>
      </c>
      <c r="Q4426" s="203">
        <v>5.0000000000000001E-4</v>
      </c>
      <c r="R4426" s="203">
        <f>Q4426*H4426</f>
        <v>0.877085</v>
      </c>
      <c r="S4426" s="203">
        <v>0</v>
      </c>
      <c r="T4426" s="204">
        <f>S4426*H4426</f>
        <v>0</v>
      </c>
      <c r="U4426" s="35"/>
      <c r="V4426" s="35"/>
      <c r="W4426" s="35"/>
      <c r="X4426" s="35"/>
      <c r="Y4426" s="35"/>
      <c r="Z4426" s="35"/>
      <c r="AA4426" s="35"/>
      <c r="AB4426" s="35"/>
      <c r="AC4426" s="35"/>
      <c r="AD4426" s="35"/>
      <c r="AE4426" s="35"/>
      <c r="AR4426" s="205" t="s">
        <v>276</v>
      </c>
      <c r="AT4426" s="205" t="s">
        <v>214</v>
      </c>
      <c r="AU4426" s="205" t="s">
        <v>87</v>
      </c>
      <c r="AY4426" s="18" t="s">
        <v>209</v>
      </c>
      <c r="BE4426" s="206">
        <f>IF(N4426="základní",J4426,0)</f>
        <v>0</v>
      </c>
      <c r="BF4426" s="206">
        <f>IF(N4426="snížená",J4426,0)</f>
        <v>0</v>
      </c>
      <c r="BG4426" s="206">
        <f>IF(N4426="zákl. přenesená",J4426,0)</f>
        <v>0</v>
      </c>
      <c r="BH4426" s="206">
        <f>IF(N4426="sníž. přenesená",J4426,0)</f>
        <v>0</v>
      </c>
      <c r="BI4426" s="206">
        <f>IF(N4426="nulová",J4426,0)</f>
        <v>0</v>
      </c>
      <c r="BJ4426" s="18" t="s">
        <v>85</v>
      </c>
      <c r="BK4426" s="206">
        <f>ROUND(I4426*H4426,2)</f>
        <v>0</v>
      </c>
      <c r="BL4426" s="18" t="s">
        <v>276</v>
      </c>
      <c r="BM4426" s="205" t="s">
        <v>4564</v>
      </c>
    </row>
    <row r="4427" spans="1:65" s="13" customFormat="1">
      <c r="B4427" s="212"/>
      <c r="C4427" s="213"/>
      <c r="D4427" s="214" t="s">
        <v>555</v>
      </c>
      <c r="E4427" s="215" t="s">
        <v>1</v>
      </c>
      <c r="F4427" s="216" t="s">
        <v>4565</v>
      </c>
      <c r="G4427" s="213"/>
      <c r="H4427" s="217">
        <v>1754.17</v>
      </c>
      <c r="I4427" s="218"/>
      <c r="J4427" s="213"/>
      <c r="K4427" s="213"/>
      <c r="L4427" s="219"/>
      <c r="M4427" s="220"/>
      <c r="N4427" s="221"/>
      <c r="O4427" s="221"/>
      <c r="P4427" s="221"/>
      <c r="Q4427" s="221"/>
      <c r="R4427" s="221"/>
      <c r="S4427" s="221"/>
      <c r="T4427" s="222"/>
      <c r="AT4427" s="223" t="s">
        <v>555</v>
      </c>
      <c r="AU4427" s="223" t="s">
        <v>87</v>
      </c>
      <c r="AV4427" s="13" t="s">
        <v>87</v>
      </c>
      <c r="AW4427" s="13" t="s">
        <v>32</v>
      </c>
      <c r="AX4427" s="13" t="s">
        <v>85</v>
      </c>
      <c r="AY4427" s="223" t="s">
        <v>209</v>
      </c>
    </row>
    <row r="4428" spans="1:65" s="2" customFormat="1" ht="16.5" customHeight="1">
      <c r="A4428" s="35"/>
      <c r="B4428" s="36"/>
      <c r="C4428" s="193" t="s">
        <v>4566</v>
      </c>
      <c r="D4428" s="193" t="s">
        <v>214</v>
      </c>
      <c r="E4428" s="194" t="s">
        <v>4567</v>
      </c>
      <c r="F4428" s="195" t="s">
        <v>4568</v>
      </c>
      <c r="G4428" s="196" t="s">
        <v>323</v>
      </c>
      <c r="H4428" s="197">
        <v>0</v>
      </c>
      <c r="I4428" s="198"/>
      <c r="J4428" s="199">
        <f>ROUND(I4428*H4428,2)</f>
        <v>0</v>
      </c>
      <c r="K4428" s="200"/>
      <c r="L4428" s="40"/>
      <c r="M4428" s="201" t="s">
        <v>1</v>
      </c>
      <c r="N4428" s="202" t="s">
        <v>42</v>
      </c>
      <c r="O4428" s="72"/>
      <c r="P4428" s="203">
        <f>O4428*H4428</f>
        <v>0</v>
      </c>
      <c r="Q4428" s="203">
        <v>0</v>
      </c>
      <c r="R4428" s="203">
        <f>Q4428*H4428</f>
        <v>0</v>
      </c>
      <c r="S4428" s="203">
        <v>0</v>
      </c>
      <c r="T4428" s="204">
        <f>S4428*H4428</f>
        <v>0</v>
      </c>
      <c r="U4428" s="35"/>
      <c r="V4428" s="35"/>
      <c r="W4428" s="35"/>
      <c r="X4428" s="35"/>
      <c r="Y4428" s="35"/>
      <c r="Z4428" s="35"/>
      <c r="AA4428" s="35"/>
      <c r="AB4428" s="35"/>
      <c r="AC4428" s="35"/>
      <c r="AD4428" s="35"/>
      <c r="AE4428" s="35"/>
      <c r="AR4428" s="205" t="s">
        <v>276</v>
      </c>
      <c r="AT4428" s="205" t="s">
        <v>214</v>
      </c>
      <c r="AU4428" s="205" t="s">
        <v>87</v>
      </c>
      <c r="AY4428" s="18" t="s">
        <v>209</v>
      </c>
      <c r="BE4428" s="206">
        <f>IF(N4428="základní",J4428,0)</f>
        <v>0</v>
      </c>
      <c r="BF4428" s="206">
        <f>IF(N4428="snížená",J4428,0)</f>
        <v>0</v>
      </c>
      <c r="BG4428" s="206">
        <f>IF(N4428="zákl. přenesená",J4428,0)</f>
        <v>0</v>
      </c>
      <c r="BH4428" s="206">
        <f>IF(N4428="sníž. přenesená",J4428,0)</f>
        <v>0</v>
      </c>
      <c r="BI4428" s="206">
        <f>IF(N4428="nulová",J4428,0)</f>
        <v>0</v>
      </c>
      <c r="BJ4428" s="18" t="s">
        <v>85</v>
      </c>
      <c r="BK4428" s="206">
        <f>ROUND(I4428*H4428,2)</f>
        <v>0</v>
      </c>
      <c r="BL4428" s="18" t="s">
        <v>276</v>
      </c>
      <c r="BM4428" s="205" t="s">
        <v>4569</v>
      </c>
    </row>
    <row r="4429" spans="1:65" s="2" customFormat="1" ht="21.75" customHeight="1">
      <c r="A4429" s="35"/>
      <c r="B4429" s="36"/>
      <c r="C4429" s="193" t="s">
        <v>4570</v>
      </c>
      <c r="D4429" s="193" t="s">
        <v>214</v>
      </c>
      <c r="E4429" s="194" t="s">
        <v>4571</v>
      </c>
      <c r="F4429" s="195" t="s">
        <v>4572</v>
      </c>
      <c r="G4429" s="196" t="s">
        <v>323</v>
      </c>
      <c r="H4429" s="197">
        <v>0</v>
      </c>
      <c r="I4429" s="198"/>
      <c r="J4429" s="199">
        <f>ROUND(I4429*H4429,2)</f>
        <v>0</v>
      </c>
      <c r="K4429" s="200"/>
      <c r="L4429" s="40"/>
      <c r="M4429" s="201" t="s">
        <v>1</v>
      </c>
      <c r="N4429" s="202" t="s">
        <v>42</v>
      </c>
      <c r="O4429" s="72"/>
      <c r="P4429" s="203">
        <f>O4429*H4429</f>
        <v>0</v>
      </c>
      <c r="Q4429" s="203">
        <v>0</v>
      </c>
      <c r="R4429" s="203">
        <f>Q4429*H4429</f>
        <v>0</v>
      </c>
      <c r="S4429" s="203">
        <v>0</v>
      </c>
      <c r="T4429" s="204">
        <f>S4429*H4429</f>
        <v>0</v>
      </c>
      <c r="U4429" s="35"/>
      <c r="V4429" s="35"/>
      <c r="W4429" s="35"/>
      <c r="X4429" s="35"/>
      <c r="Y4429" s="35"/>
      <c r="Z4429" s="35"/>
      <c r="AA4429" s="35"/>
      <c r="AB4429" s="35"/>
      <c r="AC4429" s="35"/>
      <c r="AD4429" s="35"/>
      <c r="AE4429" s="35"/>
      <c r="AR4429" s="205" t="s">
        <v>276</v>
      </c>
      <c r="AT4429" s="205" t="s">
        <v>214</v>
      </c>
      <c r="AU4429" s="205" t="s">
        <v>87</v>
      </c>
      <c r="AY4429" s="18" t="s">
        <v>209</v>
      </c>
      <c r="BE4429" s="206">
        <f>IF(N4429="základní",J4429,0)</f>
        <v>0</v>
      </c>
      <c r="BF4429" s="206">
        <f>IF(N4429="snížená",J4429,0)</f>
        <v>0</v>
      </c>
      <c r="BG4429" s="206">
        <f>IF(N4429="zákl. přenesená",J4429,0)</f>
        <v>0</v>
      </c>
      <c r="BH4429" s="206">
        <f>IF(N4429="sníž. přenesená",J4429,0)</f>
        <v>0</v>
      </c>
      <c r="BI4429" s="206">
        <f>IF(N4429="nulová",J4429,0)</f>
        <v>0</v>
      </c>
      <c r="BJ4429" s="18" t="s">
        <v>85</v>
      </c>
      <c r="BK4429" s="206">
        <f>ROUND(I4429*H4429,2)</f>
        <v>0</v>
      </c>
      <c r="BL4429" s="18" t="s">
        <v>276</v>
      </c>
      <c r="BM4429" s="205" t="s">
        <v>4573</v>
      </c>
    </row>
    <row r="4430" spans="1:65" s="2" customFormat="1" ht="16.5" customHeight="1">
      <c r="A4430" s="35"/>
      <c r="B4430" s="36"/>
      <c r="C4430" s="193" t="s">
        <v>4574</v>
      </c>
      <c r="D4430" s="193" t="s">
        <v>214</v>
      </c>
      <c r="E4430" s="194" t="s">
        <v>4575</v>
      </c>
      <c r="F4430" s="195" t="s">
        <v>4576</v>
      </c>
      <c r="G4430" s="196" t="s">
        <v>323</v>
      </c>
      <c r="H4430" s="197">
        <v>0</v>
      </c>
      <c r="I4430" s="198"/>
      <c r="J4430" s="199">
        <f>ROUND(I4430*H4430,2)</f>
        <v>0</v>
      </c>
      <c r="K4430" s="200"/>
      <c r="L4430" s="40"/>
      <c r="M4430" s="201" t="s">
        <v>1</v>
      </c>
      <c r="N4430" s="202" t="s">
        <v>42</v>
      </c>
      <c r="O4430" s="72"/>
      <c r="P4430" s="203">
        <f>O4430*H4430</f>
        <v>0</v>
      </c>
      <c r="Q4430" s="203">
        <v>0</v>
      </c>
      <c r="R4430" s="203">
        <f>Q4430*H4430</f>
        <v>0</v>
      </c>
      <c r="S4430" s="203">
        <v>0</v>
      </c>
      <c r="T4430" s="204">
        <f>S4430*H4430</f>
        <v>0</v>
      </c>
      <c r="U4430" s="35"/>
      <c r="V4430" s="35"/>
      <c r="W4430" s="35"/>
      <c r="X4430" s="35"/>
      <c r="Y4430" s="35"/>
      <c r="Z4430" s="35"/>
      <c r="AA4430" s="35"/>
      <c r="AB4430" s="35"/>
      <c r="AC4430" s="35"/>
      <c r="AD4430" s="35"/>
      <c r="AE4430" s="35"/>
      <c r="AR4430" s="205" t="s">
        <v>276</v>
      </c>
      <c r="AT4430" s="205" t="s">
        <v>214</v>
      </c>
      <c r="AU4430" s="205" t="s">
        <v>87</v>
      </c>
      <c r="AY4430" s="18" t="s">
        <v>209</v>
      </c>
      <c r="BE4430" s="206">
        <f>IF(N4430="základní",J4430,0)</f>
        <v>0</v>
      </c>
      <c r="BF4430" s="206">
        <f>IF(N4430="snížená",J4430,0)</f>
        <v>0</v>
      </c>
      <c r="BG4430" s="206">
        <f>IF(N4430="zákl. přenesená",J4430,0)</f>
        <v>0</v>
      </c>
      <c r="BH4430" s="206">
        <f>IF(N4430="sníž. přenesená",J4430,0)</f>
        <v>0</v>
      </c>
      <c r="BI4430" s="206">
        <f>IF(N4430="nulová",J4430,0)</f>
        <v>0</v>
      </c>
      <c r="BJ4430" s="18" t="s">
        <v>85</v>
      </c>
      <c r="BK4430" s="206">
        <f>ROUND(I4430*H4430,2)</f>
        <v>0</v>
      </c>
      <c r="BL4430" s="18" t="s">
        <v>276</v>
      </c>
      <c r="BM4430" s="205" t="s">
        <v>4577</v>
      </c>
    </row>
    <row r="4431" spans="1:65" s="2" customFormat="1" ht="24.2" customHeight="1">
      <c r="A4431" s="35"/>
      <c r="B4431" s="36"/>
      <c r="C4431" s="193" t="s">
        <v>4578</v>
      </c>
      <c r="D4431" s="193" t="s">
        <v>214</v>
      </c>
      <c r="E4431" s="194" t="s">
        <v>4579</v>
      </c>
      <c r="F4431" s="195" t="s">
        <v>4580</v>
      </c>
      <c r="G4431" s="196" t="s">
        <v>236</v>
      </c>
      <c r="H4431" s="197">
        <v>121.898</v>
      </c>
      <c r="I4431" s="198"/>
      <c r="J4431" s="199">
        <f>ROUND(I4431*H4431,2)</f>
        <v>0</v>
      </c>
      <c r="K4431" s="200"/>
      <c r="L4431" s="40"/>
      <c r="M4431" s="201" t="s">
        <v>1</v>
      </c>
      <c r="N4431" s="202" t="s">
        <v>42</v>
      </c>
      <c r="O4431" s="72"/>
      <c r="P4431" s="203">
        <f>O4431*H4431</f>
        <v>0</v>
      </c>
      <c r="Q4431" s="203">
        <v>0</v>
      </c>
      <c r="R4431" s="203">
        <f>Q4431*H4431</f>
        <v>0</v>
      </c>
      <c r="S4431" s="203">
        <v>0</v>
      </c>
      <c r="T4431" s="204">
        <f>S4431*H4431</f>
        <v>0</v>
      </c>
      <c r="U4431" s="35"/>
      <c r="V4431" s="35"/>
      <c r="W4431" s="35"/>
      <c r="X4431" s="35"/>
      <c r="Y4431" s="35"/>
      <c r="Z4431" s="35"/>
      <c r="AA4431" s="35"/>
      <c r="AB4431" s="35"/>
      <c r="AC4431" s="35"/>
      <c r="AD4431" s="35"/>
      <c r="AE4431" s="35"/>
      <c r="AR4431" s="205" t="s">
        <v>276</v>
      </c>
      <c r="AT4431" s="205" t="s">
        <v>214</v>
      </c>
      <c r="AU4431" s="205" t="s">
        <v>87</v>
      </c>
      <c r="AY4431" s="18" t="s">
        <v>209</v>
      </c>
      <c r="BE4431" s="206">
        <f>IF(N4431="základní",J4431,0)</f>
        <v>0</v>
      </c>
      <c r="BF4431" s="206">
        <f>IF(N4431="snížená",J4431,0)</f>
        <v>0</v>
      </c>
      <c r="BG4431" s="206">
        <f>IF(N4431="zákl. přenesená",J4431,0)</f>
        <v>0</v>
      </c>
      <c r="BH4431" s="206">
        <f>IF(N4431="sníž. přenesená",J4431,0)</f>
        <v>0</v>
      </c>
      <c r="BI4431" s="206">
        <f>IF(N4431="nulová",J4431,0)</f>
        <v>0</v>
      </c>
      <c r="BJ4431" s="18" t="s">
        <v>85</v>
      </c>
      <c r="BK4431" s="206">
        <f>ROUND(I4431*H4431,2)</f>
        <v>0</v>
      </c>
      <c r="BL4431" s="18" t="s">
        <v>276</v>
      </c>
      <c r="BM4431" s="205" t="s">
        <v>4581</v>
      </c>
    </row>
    <row r="4432" spans="1:65" s="12" customFormat="1" ht="22.9" customHeight="1">
      <c r="B4432" s="177"/>
      <c r="C4432" s="178"/>
      <c r="D4432" s="179" t="s">
        <v>76</v>
      </c>
      <c r="E4432" s="191" t="s">
        <v>4582</v>
      </c>
      <c r="F4432" s="191" t="s">
        <v>4583</v>
      </c>
      <c r="G4432" s="178"/>
      <c r="H4432" s="178"/>
      <c r="I4432" s="181"/>
      <c r="J4432" s="192">
        <f>BK4432</f>
        <v>0</v>
      </c>
      <c r="K4432" s="178"/>
      <c r="L4432" s="183"/>
      <c r="M4432" s="184"/>
      <c r="N4432" s="185"/>
      <c r="O4432" s="185"/>
      <c r="P4432" s="186">
        <f>SUM(P4433:P4463)</f>
        <v>0</v>
      </c>
      <c r="Q4432" s="185"/>
      <c r="R4432" s="186">
        <f>SUM(R4433:R4463)</f>
        <v>156.17000000000002</v>
      </c>
      <c r="S4432" s="185"/>
      <c r="T4432" s="187">
        <f>SUM(T4433:T4463)</f>
        <v>0</v>
      </c>
      <c r="AR4432" s="188" t="s">
        <v>87</v>
      </c>
      <c r="AT4432" s="189" t="s">
        <v>76</v>
      </c>
      <c r="AU4432" s="189" t="s">
        <v>85</v>
      </c>
      <c r="AY4432" s="188" t="s">
        <v>209</v>
      </c>
      <c r="BK4432" s="190">
        <f>SUM(BK4433:BK4463)</f>
        <v>0</v>
      </c>
    </row>
    <row r="4433" spans="1:65" s="2" customFormat="1" ht="24.2" customHeight="1">
      <c r="A4433" s="35"/>
      <c r="B4433" s="36"/>
      <c r="C4433" s="193" t="s">
        <v>4584</v>
      </c>
      <c r="D4433" s="193" t="s">
        <v>214</v>
      </c>
      <c r="E4433" s="194" t="s">
        <v>4585</v>
      </c>
      <c r="F4433" s="195" t="s">
        <v>4586</v>
      </c>
      <c r="G4433" s="196" t="s">
        <v>217</v>
      </c>
      <c r="H4433" s="197">
        <v>15314</v>
      </c>
      <c r="I4433" s="198"/>
      <c r="J4433" s="199">
        <f>ROUND(I4433*H4433,2)</f>
        <v>0</v>
      </c>
      <c r="K4433" s="200"/>
      <c r="L4433" s="40"/>
      <c r="M4433" s="201" t="s">
        <v>1</v>
      </c>
      <c r="N4433" s="202" t="s">
        <v>42</v>
      </c>
      <c r="O4433" s="72"/>
      <c r="P4433" s="203">
        <f>O4433*H4433</f>
        <v>0</v>
      </c>
      <c r="Q4433" s="203">
        <v>0</v>
      </c>
      <c r="R4433" s="203">
        <f>Q4433*H4433</f>
        <v>0</v>
      </c>
      <c r="S4433" s="203">
        <v>0</v>
      </c>
      <c r="T4433" s="204">
        <f>S4433*H4433</f>
        <v>0</v>
      </c>
      <c r="U4433" s="35"/>
      <c r="V4433" s="35"/>
      <c r="W4433" s="35"/>
      <c r="X4433" s="35"/>
      <c r="Y4433" s="35"/>
      <c r="Z4433" s="35"/>
      <c r="AA4433" s="35"/>
      <c r="AB4433" s="35"/>
      <c r="AC4433" s="35"/>
      <c r="AD4433" s="35"/>
      <c r="AE4433" s="35"/>
      <c r="AR4433" s="205" t="s">
        <v>276</v>
      </c>
      <c r="AT4433" s="205" t="s">
        <v>214</v>
      </c>
      <c r="AU4433" s="205" t="s">
        <v>87</v>
      </c>
      <c r="AY4433" s="18" t="s">
        <v>209</v>
      </c>
      <c r="BE4433" s="206">
        <f>IF(N4433="základní",J4433,0)</f>
        <v>0</v>
      </c>
      <c r="BF4433" s="206">
        <f>IF(N4433="snížená",J4433,0)</f>
        <v>0</v>
      </c>
      <c r="BG4433" s="206">
        <f>IF(N4433="zákl. přenesená",J4433,0)</f>
        <v>0</v>
      </c>
      <c r="BH4433" s="206">
        <f>IF(N4433="sníž. přenesená",J4433,0)</f>
        <v>0</v>
      </c>
      <c r="BI4433" s="206">
        <f>IF(N4433="nulová",J4433,0)</f>
        <v>0</v>
      </c>
      <c r="BJ4433" s="18" t="s">
        <v>85</v>
      </c>
      <c r="BK4433" s="206">
        <f>ROUND(I4433*H4433,2)</f>
        <v>0</v>
      </c>
      <c r="BL4433" s="18" t="s">
        <v>276</v>
      </c>
      <c r="BM4433" s="205" t="s">
        <v>4587</v>
      </c>
    </row>
    <row r="4434" spans="1:65" s="13" customFormat="1">
      <c r="B4434" s="212"/>
      <c r="C4434" s="213"/>
      <c r="D4434" s="214" t="s">
        <v>555</v>
      </c>
      <c r="E4434" s="215" t="s">
        <v>1</v>
      </c>
      <c r="F4434" s="216" t="s">
        <v>4588</v>
      </c>
      <c r="G4434" s="213"/>
      <c r="H4434" s="217">
        <v>2108</v>
      </c>
      <c r="I4434" s="218"/>
      <c r="J4434" s="213"/>
      <c r="K4434" s="213"/>
      <c r="L4434" s="219"/>
      <c r="M4434" s="220"/>
      <c r="N4434" s="221"/>
      <c r="O4434" s="221"/>
      <c r="P4434" s="221"/>
      <c r="Q4434" s="221"/>
      <c r="R4434" s="221"/>
      <c r="S4434" s="221"/>
      <c r="T4434" s="222"/>
      <c r="AT4434" s="223" t="s">
        <v>555</v>
      </c>
      <c r="AU4434" s="223" t="s">
        <v>87</v>
      </c>
      <c r="AV4434" s="13" t="s">
        <v>87</v>
      </c>
      <c r="AW4434" s="13" t="s">
        <v>32</v>
      </c>
      <c r="AX4434" s="13" t="s">
        <v>77</v>
      </c>
      <c r="AY4434" s="223" t="s">
        <v>209</v>
      </c>
    </row>
    <row r="4435" spans="1:65" s="13" customFormat="1">
      <c r="B4435" s="212"/>
      <c r="C4435" s="213"/>
      <c r="D4435" s="214" t="s">
        <v>555</v>
      </c>
      <c r="E4435" s="215" t="s">
        <v>1</v>
      </c>
      <c r="F4435" s="216" t="s">
        <v>4589</v>
      </c>
      <c r="G4435" s="213"/>
      <c r="H4435" s="217">
        <v>13206</v>
      </c>
      <c r="I4435" s="218"/>
      <c r="J4435" s="213"/>
      <c r="K4435" s="213"/>
      <c r="L4435" s="219"/>
      <c r="M4435" s="220"/>
      <c r="N4435" s="221"/>
      <c r="O4435" s="221"/>
      <c r="P4435" s="221"/>
      <c r="Q4435" s="221"/>
      <c r="R4435" s="221"/>
      <c r="S4435" s="221"/>
      <c r="T4435" s="222"/>
      <c r="AT4435" s="223" t="s">
        <v>555</v>
      </c>
      <c r="AU4435" s="223" t="s">
        <v>87</v>
      </c>
      <c r="AV4435" s="13" t="s">
        <v>87</v>
      </c>
      <c r="AW4435" s="13" t="s">
        <v>32</v>
      </c>
      <c r="AX4435" s="13" t="s">
        <v>77</v>
      </c>
      <c r="AY4435" s="223" t="s">
        <v>209</v>
      </c>
    </row>
    <row r="4436" spans="1:65" s="14" customFormat="1">
      <c r="B4436" s="235"/>
      <c r="C4436" s="236"/>
      <c r="D4436" s="214" t="s">
        <v>555</v>
      </c>
      <c r="E4436" s="237" t="s">
        <v>1</v>
      </c>
      <c r="F4436" s="238" t="s">
        <v>645</v>
      </c>
      <c r="G4436" s="236"/>
      <c r="H4436" s="239">
        <v>15314</v>
      </c>
      <c r="I4436" s="240"/>
      <c r="J4436" s="236"/>
      <c r="K4436" s="236"/>
      <c r="L4436" s="241"/>
      <c r="M4436" s="242"/>
      <c r="N4436" s="243"/>
      <c r="O4436" s="243"/>
      <c r="P4436" s="243"/>
      <c r="Q4436" s="243"/>
      <c r="R4436" s="243"/>
      <c r="S4436" s="243"/>
      <c r="T4436" s="244"/>
      <c r="AT4436" s="245" t="s">
        <v>555</v>
      </c>
      <c r="AU4436" s="245" t="s">
        <v>87</v>
      </c>
      <c r="AV4436" s="14" t="s">
        <v>218</v>
      </c>
      <c r="AW4436" s="14" t="s">
        <v>32</v>
      </c>
      <c r="AX4436" s="14" t="s">
        <v>85</v>
      </c>
      <c r="AY4436" s="245" t="s">
        <v>209</v>
      </c>
    </row>
    <row r="4437" spans="1:65" s="2" customFormat="1" ht="24.2" customHeight="1">
      <c r="A4437" s="35"/>
      <c r="B4437" s="36"/>
      <c r="C4437" s="193" t="s">
        <v>4590</v>
      </c>
      <c r="D4437" s="193" t="s">
        <v>214</v>
      </c>
      <c r="E4437" s="194" t="s">
        <v>4591</v>
      </c>
      <c r="F4437" s="195" t="s">
        <v>4592</v>
      </c>
      <c r="G4437" s="196" t="s">
        <v>217</v>
      </c>
      <c r="H4437" s="197">
        <v>15314</v>
      </c>
      <c r="I4437" s="198"/>
      <c r="J4437" s="199">
        <f>ROUND(I4437*H4437,2)</f>
        <v>0</v>
      </c>
      <c r="K4437" s="200"/>
      <c r="L4437" s="40"/>
      <c r="M4437" s="201" t="s">
        <v>1</v>
      </c>
      <c r="N4437" s="202" t="s">
        <v>42</v>
      </c>
      <c r="O4437" s="72"/>
      <c r="P4437" s="203">
        <f>O4437*H4437</f>
        <v>0</v>
      </c>
      <c r="Q4437" s="203">
        <v>2.0000000000000001E-4</v>
      </c>
      <c r="R4437" s="203">
        <f>Q4437*H4437</f>
        <v>3.0628000000000002</v>
      </c>
      <c r="S4437" s="203">
        <v>0</v>
      </c>
      <c r="T4437" s="204">
        <f>S4437*H4437</f>
        <v>0</v>
      </c>
      <c r="U4437" s="35"/>
      <c r="V4437" s="35"/>
      <c r="W4437" s="35"/>
      <c r="X4437" s="35"/>
      <c r="Y4437" s="35"/>
      <c r="Z4437" s="35"/>
      <c r="AA4437" s="35"/>
      <c r="AB4437" s="35"/>
      <c r="AC4437" s="35"/>
      <c r="AD4437" s="35"/>
      <c r="AE4437" s="35"/>
      <c r="AR4437" s="205" t="s">
        <v>276</v>
      </c>
      <c r="AT4437" s="205" t="s">
        <v>214</v>
      </c>
      <c r="AU4437" s="205" t="s">
        <v>87</v>
      </c>
      <c r="AY4437" s="18" t="s">
        <v>209</v>
      </c>
      <c r="BE4437" s="206">
        <f>IF(N4437="základní",J4437,0)</f>
        <v>0</v>
      </c>
      <c r="BF4437" s="206">
        <f>IF(N4437="snížená",J4437,0)</f>
        <v>0</v>
      </c>
      <c r="BG4437" s="206">
        <f>IF(N4437="zákl. přenesená",J4437,0)</f>
        <v>0</v>
      </c>
      <c r="BH4437" s="206">
        <f>IF(N4437="sníž. přenesená",J4437,0)</f>
        <v>0</v>
      </c>
      <c r="BI4437" s="206">
        <f>IF(N4437="nulová",J4437,0)</f>
        <v>0</v>
      </c>
      <c r="BJ4437" s="18" t="s">
        <v>85</v>
      </c>
      <c r="BK4437" s="206">
        <f>ROUND(I4437*H4437,2)</f>
        <v>0</v>
      </c>
      <c r="BL4437" s="18" t="s">
        <v>276</v>
      </c>
      <c r="BM4437" s="205" t="s">
        <v>4593</v>
      </c>
    </row>
    <row r="4438" spans="1:65" s="2" customFormat="1" ht="33" customHeight="1">
      <c r="A4438" s="35"/>
      <c r="B4438" s="36"/>
      <c r="C4438" s="193" t="s">
        <v>4594</v>
      </c>
      <c r="D4438" s="193" t="s">
        <v>214</v>
      </c>
      <c r="E4438" s="194" t="s">
        <v>4595</v>
      </c>
      <c r="F4438" s="195" t="s">
        <v>4596</v>
      </c>
      <c r="G4438" s="196" t="s">
        <v>217</v>
      </c>
      <c r="H4438" s="197">
        <v>2108</v>
      </c>
      <c r="I4438" s="198"/>
      <c r="J4438" s="199">
        <f>ROUND(I4438*H4438,2)</f>
        <v>0</v>
      </c>
      <c r="K4438" s="200"/>
      <c r="L4438" s="40"/>
      <c r="M4438" s="201" t="s">
        <v>1</v>
      </c>
      <c r="N4438" s="202" t="s">
        <v>42</v>
      </c>
      <c r="O4438" s="72"/>
      <c r="P4438" s="203">
        <f>O4438*H4438</f>
        <v>0</v>
      </c>
      <c r="Q4438" s="203">
        <v>2.5999999999999998E-4</v>
      </c>
      <c r="R4438" s="203">
        <f>Q4438*H4438</f>
        <v>0.5480799999999999</v>
      </c>
      <c r="S4438" s="203">
        <v>0</v>
      </c>
      <c r="T4438" s="204">
        <f>S4438*H4438</f>
        <v>0</v>
      </c>
      <c r="U4438" s="35"/>
      <c r="V4438" s="35"/>
      <c r="W4438" s="35"/>
      <c r="X4438" s="35"/>
      <c r="Y4438" s="35"/>
      <c r="Z4438" s="35"/>
      <c r="AA4438" s="35"/>
      <c r="AB4438" s="35"/>
      <c r="AC4438" s="35"/>
      <c r="AD4438" s="35"/>
      <c r="AE4438" s="35"/>
      <c r="AR4438" s="205" t="s">
        <v>276</v>
      </c>
      <c r="AT4438" s="205" t="s">
        <v>214</v>
      </c>
      <c r="AU4438" s="205" t="s">
        <v>87</v>
      </c>
      <c r="AY4438" s="18" t="s">
        <v>209</v>
      </c>
      <c r="BE4438" s="206">
        <f>IF(N4438="základní",J4438,0)</f>
        <v>0</v>
      </c>
      <c r="BF4438" s="206">
        <f>IF(N4438="snížená",J4438,0)</f>
        <v>0</v>
      </c>
      <c r="BG4438" s="206">
        <f>IF(N4438="zákl. přenesená",J4438,0)</f>
        <v>0</v>
      </c>
      <c r="BH4438" s="206">
        <f>IF(N4438="sníž. přenesená",J4438,0)</f>
        <v>0</v>
      </c>
      <c r="BI4438" s="206">
        <f>IF(N4438="nulová",J4438,0)</f>
        <v>0</v>
      </c>
      <c r="BJ4438" s="18" t="s">
        <v>85</v>
      </c>
      <c r="BK4438" s="206">
        <f>ROUND(I4438*H4438,2)</f>
        <v>0</v>
      </c>
      <c r="BL4438" s="18" t="s">
        <v>276</v>
      </c>
      <c r="BM4438" s="205" t="s">
        <v>4597</v>
      </c>
    </row>
    <row r="4439" spans="1:65" s="13" customFormat="1">
      <c r="B4439" s="212"/>
      <c r="C4439" s="213"/>
      <c r="D4439" s="214" t="s">
        <v>555</v>
      </c>
      <c r="E4439" s="215" t="s">
        <v>1</v>
      </c>
      <c r="F4439" s="216" t="s">
        <v>4598</v>
      </c>
      <c r="G4439" s="213"/>
      <c r="H4439" s="217">
        <v>2108</v>
      </c>
      <c r="I4439" s="218"/>
      <c r="J4439" s="213"/>
      <c r="K4439" s="213"/>
      <c r="L4439" s="219"/>
      <c r="M4439" s="220"/>
      <c r="N4439" s="221"/>
      <c r="O4439" s="221"/>
      <c r="P4439" s="221"/>
      <c r="Q4439" s="221"/>
      <c r="R4439" s="221"/>
      <c r="S4439" s="221"/>
      <c r="T4439" s="222"/>
      <c r="AT4439" s="223" t="s">
        <v>555</v>
      </c>
      <c r="AU4439" s="223" t="s">
        <v>87</v>
      </c>
      <c r="AV4439" s="13" t="s">
        <v>87</v>
      </c>
      <c r="AW4439" s="13" t="s">
        <v>32</v>
      </c>
      <c r="AX4439" s="13" t="s">
        <v>85</v>
      </c>
      <c r="AY4439" s="223" t="s">
        <v>209</v>
      </c>
    </row>
    <row r="4440" spans="1:65" s="2" customFormat="1" ht="24.2" customHeight="1">
      <c r="A4440" s="35"/>
      <c r="B4440" s="36"/>
      <c r="C4440" s="193" t="s">
        <v>4599</v>
      </c>
      <c r="D4440" s="193" t="s">
        <v>214</v>
      </c>
      <c r="E4440" s="194" t="s">
        <v>4600</v>
      </c>
      <c r="F4440" s="195" t="s">
        <v>4601</v>
      </c>
      <c r="G4440" s="196" t="s">
        <v>217</v>
      </c>
      <c r="H4440" s="197">
        <v>13206</v>
      </c>
      <c r="I4440" s="198"/>
      <c r="J4440" s="199">
        <f>ROUND(I4440*H4440,2)</f>
        <v>0</v>
      </c>
      <c r="K4440" s="200"/>
      <c r="L4440" s="40"/>
      <c r="M4440" s="201" t="s">
        <v>1</v>
      </c>
      <c r="N4440" s="202" t="s">
        <v>42</v>
      </c>
      <c r="O4440" s="72"/>
      <c r="P4440" s="203">
        <f>O4440*H4440</f>
        <v>0</v>
      </c>
      <c r="Q4440" s="203">
        <v>2.9E-4</v>
      </c>
      <c r="R4440" s="203">
        <f>Q4440*H4440</f>
        <v>3.8297400000000001</v>
      </c>
      <c r="S4440" s="203">
        <v>0</v>
      </c>
      <c r="T4440" s="204">
        <f>S4440*H4440</f>
        <v>0</v>
      </c>
      <c r="U4440" s="35"/>
      <c r="V4440" s="35"/>
      <c r="W4440" s="35"/>
      <c r="X4440" s="35"/>
      <c r="Y4440" s="35"/>
      <c r="Z4440" s="35"/>
      <c r="AA4440" s="35"/>
      <c r="AB4440" s="35"/>
      <c r="AC4440" s="35"/>
      <c r="AD4440" s="35"/>
      <c r="AE4440" s="35"/>
      <c r="AR4440" s="205" t="s">
        <v>276</v>
      </c>
      <c r="AT4440" s="205" t="s">
        <v>214</v>
      </c>
      <c r="AU4440" s="205" t="s">
        <v>87</v>
      </c>
      <c r="AY4440" s="18" t="s">
        <v>209</v>
      </c>
      <c r="BE4440" s="206">
        <f>IF(N4440="základní",J4440,0)</f>
        <v>0</v>
      </c>
      <c r="BF4440" s="206">
        <f>IF(N4440="snížená",J4440,0)</f>
        <v>0</v>
      </c>
      <c r="BG4440" s="206">
        <f>IF(N4440="zákl. přenesená",J4440,0)</f>
        <v>0</v>
      </c>
      <c r="BH4440" s="206">
        <f>IF(N4440="sníž. přenesená",J4440,0)</f>
        <v>0</v>
      </c>
      <c r="BI4440" s="206">
        <f>IF(N4440="nulová",J4440,0)</f>
        <v>0</v>
      </c>
      <c r="BJ4440" s="18" t="s">
        <v>85</v>
      </c>
      <c r="BK4440" s="206">
        <f>ROUND(I4440*H4440,2)</f>
        <v>0</v>
      </c>
      <c r="BL4440" s="18" t="s">
        <v>276</v>
      </c>
      <c r="BM4440" s="205" t="s">
        <v>4602</v>
      </c>
    </row>
    <row r="4441" spans="1:65" s="13" customFormat="1">
      <c r="B4441" s="212"/>
      <c r="C4441" s="213"/>
      <c r="D4441" s="214" t="s">
        <v>555</v>
      </c>
      <c r="E4441" s="215" t="s">
        <v>1</v>
      </c>
      <c r="F4441" s="216" t="s">
        <v>4603</v>
      </c>
      <c r="G4441" s="213"/>
      <c r="H4441" s="217">
        <v>1736</v>
      </c>
      <c r="I4441" s="218"/>
      <c r="J4441" s="213"/>
      <c r="K4441" s="213"/>
      <c r="L4441" s="219"/>
      <c r="M4441" s="220"/>
      <c r="N4441" s="221"/>
      <c r="O4441" s="221"/>
      <c r="P4441" s="221"/>
      <c r="Q4441" s="221"/>
      <c r="R4441" s="221"/>
      <c r="S4441" s="221"/>
      <c r="T4441" s="222"/>
      <c r="AT4441" s="223" t="s">
        <v>555</v>
      </c>
      <c r="AU4441" s="223" t="s">
        <v>87</v>
      </c>
      <c r="AV4441" s="13" t="s">
        <v>87</v>
      </c>
      <c r="AW4441" s="13" t="s">
        <v>32</v>
      </c>
      <c r="AX4441" s="13" t="s">
        <v>77</v>
      </c>
      <c r="AY4441" s="223" t="s">
        <v>209</v>
      </c>
    </row>
    <row r="4442" spans="1:65" s="13" customFormat="1">
      <c r="B4442" s="212"/>
      <c r="C4442" s="213"/>
      <c r="D4442" s="214" t="s">
        <v>555</v>
      </c>
      <c r="E4442" s="215" t="s">
        <v>1</v>
      </c>
      <c r="F4442" s="216" t="s">
        <v>4604</v>
      </c>
      <c r="G4442" s="213"/>
      <c r="H4442" s="217">
        <v>1601</v>
      </c>
      <c r="I4442" s="218"/>
      <c r="J4442" s="213"/>
      <c r="K4442" s="213"/>
      <c r="L4442" s="219"/>
      <c r="M4442" s="220"/>
      <c r="N4442" s="221"/>
      <c r="O4442" s="221"/>
      <c r="P4442" s="221"/>
      <c r="Q4442" s="221"/>
      <c r="R4442" s="221"/>
      <c r="S4442" s="221"/>
      <c r="T4442" s="222"/>
      <c r="AT4442" s="223" t="s">
        <v>555</v>
      </c>
      <c r="AU4442" s="223" t="s">
        <v>87</v>
      </c>
      <c r="AV4442" s="13" t="s">
        <v>87</v>
      </c>
      <c r="AW4442" s="13" t="s">
        <v>32</v>
      </c>
      <c r="AX4442" s="13" t="s">
        <v>77</v>
      </c>
      <c r="AY4442" s="223" t="s">
        <v>209</v>
      </c>
    </row>
    <row r="4443" spans="1:65" s="13" customFormat="1">
      <c r="B4443" s="212"/>
      <c r="C4443" s="213"/>
      <c r="D4443" s="214" t="s">
        <v>555</v>
      </c>
      <c r="E4443" s="215" t="s">
        <v>1</v>
      </c>
      <c r="F4443" s="216" t="s">
        <v>4605</v>
      </c>
      <c r="G4443" s="213"/>
      <c r="H4443" s="217">
        <v>3019</v>
      </c>
      <c r="I4443" s="218"/>
      <c r="J4443" s="213"/>
      <c r="K4443" s="213"/>
      <c r="L4443" s="219"/>
      <c r="M4443" s="220"/>
      <c r="N4443" s="221"/>
      <c r="O4443" s="221"/>
      <c r="P4443" s="221"/>
      <c r="Q4443" s="221"/>
      <c r="R4443" s="221"/>
      <c r="S4443" s="221"/>
      <c r="T4443" s="222"/>
      <c r="AT4443" s="223" t="s">
        <v>555</v>
      </c>
      <c r="AU4443" s="223" t="s">
        <v>87</v>
      </c>
      <c r="AV4443" s="13" t="s">
        <v>87</v>
      </c>
      <c r="AW4443" s="13" t="s">
        <v>32</v>
      </c>
      <c r="AX4443" s="13" t="s">
        <v>77</v>
      </c>
      <c r="AY4443" s="223" t="s">
        <v>209</v>
      </c>
    </row>
    <row r="4444" spans="1:65" s="13" customFormat="1">
      <c r="B4444" s="212"/>
      <c r="C4444" s="213"/>
      <c r="D4444" s="214" t="s">
        <v>555</v>
      </c>
      <c r="E4444" s="215" t="s">
        <v>1</v>
      </c>
      <c r="F4444" s="216" t="s">
        <v>4606</v>
      </c>
      <c r="G4444" s="213"/>
      <c r="H4444" s="217">
        <v>2814</v>
      </c>
      <c r="I4444" s="218"/>
      <c r="J4444" s="213"/>
      <c r="K4444" s="213"/>
      <c r="L4444" s="219"/>
      <c r="M4444" s="220"/>
      <c r="N4444" s="221"/>
      <c r="O4444" s="221"/>
      <c r="P4444" s="221"/>
      <c r="Q4444" s="221"/>
      <c r="R4444" s="221"/>
      <c r="S4444" s="221"/>
      <c r="T4444" s="222"/>
      <c r="AT4444" s="223" t="s">
        <v>555</v>
      </c>
      <c r="AU4444" s="223" t="s">
        <v>87</v>
      </c>
      <c r="AV4444" s="13" t="s">
        <v>87</v>
      </c>
      <c r="AW4444" s="13" t="s">
        <v>32</v>
      </c>
      <c r="AX4444" s="13" t="s">
        <v>77</v>
      </c>
      <c r="AY4444" s="223" t="s">
        <v>209</v>
      </c>
    </row>
    <row r="4445" spans="1:65" s="13" customFormat="1">
      <c r="B4445" s="212"/>
      <c r="C4445" s="213"/>
      <c r="D4445" s="214" t="s">
        <v>555</v>
      </c>
      <c r="E4445" s="215" t="s">
        <v>1</v>
      </c>
      <c r="F4445" s="216" t="s">
        <v>4607</v>
      </c>
      <c r="G4445" s="213"/>
      <c r="H4445" s="217">
        <v>2742</v>
      </c>
      <c r="I4445" s="218"/>
      <c r="J4445" s="213"/>
      <c r="K4445" s="213"/>
      <c r="L4445" s="219"/>
      <c r="M4445" s="220"/>
      <c r="N4445" s="221"/>
      <c r="O4445" s="221"/>
      <c r="P4445" s="221"/>
      <c r="Q4445" s="221"/>
      <c r="R4445" s="221"/>
      <c r="S4445" s="221"/>
      <c r="T4445" s="222"/>
      <c r="AT4445" s="223" t="s">
        <v>555</v>
      </c>
      <c r="AU4445" s="223" t="s">
        <v>87</v>
      </c>
      <c r="AV4445" s="13" t="s">
        <v>87</v>
      </c>
      <c r="AW4445" s="13" t="s">
        <v>32</v>
      </c>
      <c r="AX4445" s="13" t="s">
        <v>77</v>
      </c>
      <c r="AY4445" s="223" t="s">
        <v>209</v>
      </c>
    </row>
    <row r="4446" spans="1:65" s="13" customFormat="1">
      <c r="B4446" s="212"/>
      <c r="C4446" s="213"/>
      <c r="D4446" s="214" t="s">
        <v>555</v>
      </c>
      <c r="E4446" s="215" t="s">
        <v>1</v>
      </c>
      <c r="F4446" s="216" t="s">
        <v>4608</v>
      </c>
      <c r="G4446" s="213"/>
      <c r="H4446" s="217">
        <v>1154</v>
      </c>
      <c r="I4446" s="218"/>
      <c r="J4446" s="213"/>
      <c r="K4446" s="213"/>
      <c r="L4446" s="219"/>
      <c r="M4446" s="220"/>
      <c r="N4446" s="221"/>
      <c r="O4446" s="221"/>
      <c r="P4446" s="221"/>
      <c r="Q4446" s="221"/>
      <c r="R4446" s="221"/>
      <c r="S4446" s="221"/>
      <c r="T4446" s="222"/>
      <c r="AT4446" s="223" t="s">
        <v>555</v>
      </c>
      <c r="AU4446" s="223" t="s">
        <v>87</v>
      </c>
      <c r="AV4446" s="13" t="s">
        <v>87</v>
      </c>
      <c r="AW4446" s="13" t="s">
        <v>32</v>
      </c>
      <c r="AX4446" s="13" t="s">
        <v>77</v>
      </c>
      <c r="AY4446" s="223" t="s">
        <v>209</v>
      </c>
    </row>
    <row r="4447" spans="1:65" s="13" customFormat="1">
      <c r="B4447" s="212"/>
      <c r="C4447" s="213"/>
      <c r="D4447" s="214" t="s">
        <v>555</v>
      </c>
      <c r="E4447" s="215" t="s">
        <v>1</v>
      </c>
      <c r="F4447" s="216" t="s">
        <v>4609</v>
      </c>
      <c r="G4447" s="213"/>
      <c r="H4447" s="217">
        <v>1335</v>
      </c>
      <c r="I4447" s="218"/>
      <c r="J4447" s="213"/>
      <c r="K4447" s="213"/>
      <c r="L4447" s="219"/>
      <c r="M4447" s="220"/>
      <c r="N4447" s="221"/>
      <c r="O4447" s="221"/>
      <c r="P4447" s="221"/>
      <c r="Q4447" s="221"/>
      <c r="R4447" s="221"/>
      <c r="S4447" s="221"/>
      <c r="T4447" s="222"/>
      <c r="AT4447" s="223" t="s">
        <v>555</v>
      </c>
      <c r="AU4447" s="223" t="s">
        <v>87</v>
      </c>
      <c r="AV4447" s="13" t="s">
        <v>87</v>
      </c>
      <c r="AW4447" s="13" t="s">
        <v>32</v>
      </c>
      <c r="AX4447" s="13" t="s">
        <v>77</v>
      </c>
      <c r="AY4447" s="223" t="s">
        <v>209</v>
      </c>
    </row>
    <row r="4448" spans="1:65" s="13" customFormat="1">
      <c r="B4448" s="212"/>
      <c r="C4448" s="213"/>
      <c r="D4448" s="214" t="s">
        <v>555</v>
      </c>
      <c r="E4448" s="215" t="s">
        <v>1</v>
      </c>
      <c r="F4448" s="216" t="s">
        <v>4610</v>
      </c>
      <c r="G4448" s="213"/>
      <c r="H4448" s="217">
        <v>913</v>
      </c>
      <c r="I4448" s="218"/>
      <c r="J4448" s="213"/>
      <c r="K4448" s="213"/>
      <c r="L4448" s="219"/>
      <c r="M4448" s="220"/>
      <c r="N4448" s="221"/>
      <c r="O4448" s="221"/>
      <c r="P4448" s="221"/>
      <c r="Q4448" s="221"/>
      <c r="R4448" s="221"/>
      <c r="S4448" s="221"/>
      <c r="T4448" s="222"/>
      <c r="AT4448" s="223" t="s">
        <v>555</v>
      </c>
      <c r="AU4448" s="223" t="s">
        <v>87</v>
      </c>
      <c r="AV4448" s="13" t="s">
        <v>87</v>
      </c>
      <c r="AW4448" s="13" t="s">
        <v>32</v>
      </c>
      <c r="AX4448" s="13" t="s">
        <v>77</v>
      </c>
      <c r="AY4448" s="223" t="s">
        <v>209</v>
      </c>
    </row>
    <row r="4449" spans="1:65" s="13" customFormat="1">
      <c r="B4449" s="212"/>
      <c r="C4449" s="213"/>
      <c r="D4449" s="214" t="s">
        <v>555</v>
      </c>
      <c r="E4449" s="215" t="s">
        <v>1</v>
      </c>
      <c r="F4449" s="216" t="s">
        <v>4611</v>
      </c>
      <c r="G4449" s="213"/>
      <c r="H4449" s="217">
        <v>-2108</v>
      </c>
      <c r="I4449" s="218"/>
      <c r="J4449" s="213"/>
      <c r="K4449" s="213"/>
      <c r="L4449" s="219"/>
      <c r="M4449" s="220"/>
      <c r="N4449" s="221"/>
      <c r="O4449" s="221"/>
      <c r="P4449" s="221"/>
      <c r="Q4449" s="221"/>
      <c r="R4449" s="221"/>
      <c r="S4449" s="221"/>
      <c r="T4449" s="222"/>
      <c r="AT4449" s="223" t="s">
        <v>555</v>
      </c>
      <c r="AU4449" s="223" t="s">
        <v>87</v>
      </c>
      <c r="AV4449" s="13" t="s">
        <v>87</v>
      </c>
      <c r="AW4449" s="13" t="s">
        <v>32</v>
      </c>
      <c r="AX4449" s="13" t="s">
        <v>77</v>
      </c>
      <c r="AY4449" s="223" t="s">
        <v>209</v>
      </c>
    </row>
    <row r="4450" spans="1:65" s="14" customFormat="1">
      <c r="B4450" s="235"/>
      <c r="C4450" s="236"/>
      <c r="D4450" s="214" t="s">
        <v>555</v>
      </c>
      <c r="E4450" s="237" t="s">
        <v>1</v>
      </c>
      <c r="F4450" s="238" t="s">
        <v>645</v>
      </c>
      <c r="G4450" s="236"/>
      <c r="H4450" s="239">
        <v>13206</v>
      </c>
      <c r="I4450" s="240"/>
      <c r="J4450" s="236"/>
      <c r="K4450" s="236"/>
      <c r="L4450" s="241"/>
      <c r="M4450" s="242"/>
      <c r="N4450" s="243"/>
      <c r="O4450" s="243"/>
      <c r="P4450" s="243"/>
      <c r="Q4450" s="243"/>
      <c r="R4450" s="243"/>
      <c r="S4450" s="243"/>
      <c r="T4450" s="244"/>
      <c r="AT4450" s="245" t="s">
        <v>555</v>
      </c>
      <c r="AU4450" s="245" t="s">
        <v>87</v>
      </c>
      <c r="AV4450" s="14" t="s">
        <v>218</v>
      </c>
      <c r="AW4450" s="14" t="s">
        <v>32</v>
      </c>
      <c r="AX4450" s="14" t="s">
        <v>85</v>
      </c>
      <c r="AY4450" s="245" t="s">
        <v>209</v>
      </c>
    </row>
    <row r="4451" spans="1:65" s="2" customFormat="1" ht="33" customHeight="1">
      <c r="A4451" s="35"/>
      <c r="B4451" s="36"/>
      <c r="C4451" s="193" t="s">
        <v>4612</v>
      </c>
      <c r="D4451" s="193" t="s">
        <v>214</v>
      </c>
      <c r="E4451" s="194" t="s">
        <v>4613</v>
      </c>
      <c r="F4451" s="195" t="s">
        <v>4614</v>
      </c>
      <c r="G4451" s="196" t="s">
        <v>217</v>
      </c>
      <c r="H4451" s="197">
        <v>2456</v>
      </c>
      <c r="I4451" s="198"/>
      <c r="J4451" s="199">
        <f>ROUND(I4451*H4451,2)</f>
        <v>0</v>
      </c>
      <c r="K4451" s="200"/>
      <c r="L4451" s="40"/>
      <c r="M4451" s="201" t="s">
        <v>1</v>
      </c>
      <c r="N4451" s="202" t="s">
        <v>42</v>
      </c>
      <c r="O4451" s="72"/>
      <c r="P4451" s="203">
        <f>O4451*H4451</f>
        <v>0</v>
      </c>
      <c r="Q4451" s="203">
        <v>1.0000000000000001E-5</v>
      </c>
      <c r="R4451" s="203">
        <f>Q4451*H4451</f>
        <v>2.4560000000000002E-2</v>
      </c>
      <c r="S4451" s="203">
        <v>0</v>
      </c>
      <c r="T4451" s="204">
        <f>S4451*H4451</f>
        <v>0</v>
      </c>
      <c r="U4451" s="35"/>
      <c r="V4451" s="35"/>
      <c r="W4451" s="35"/>
      <c r="X4451" s="35"/>
      <c r="Y4451" s="35"/>
      <c r="Z4451" s="35"/>
      <c r="AA4451" s="35"/>
      <c r="AB4451" s="35"/>
      <c r="AC4451" s="35"/>
      <c r="AD4451" s="35"/>
      <c r="AE4451" s="35"/>
      <c r="AR4451" s="205" t="s">
        <v>276</v>
      </c>
      <c r="AT4451" s="205" t="s">
        <v>214</v>
      </c>
      <c r="AU4451" s="205" t="s">
        <v>87</v>
      </c>
      <c r="AY4451" s="18" t="s">
        <v>209</v>
      </c>
      <c r="BE4451" s="206">
        <f>IF(N4451="základní",J4451,0)</f>
        <v>0</v>
      </c>
      <c r="BF4451" s="206">
        <f>IF(N4451="snížená",J4451,0)</f>
        <v>0</v>
      </c>
      <c r="BG4451" s="206">
        <f>IF(N4451="zákl. přenesená",J4451,0)</f>
        <v>0</v>
      </c>
      <c r="BH4451" s="206">
        <f>IF(N4451="sníž. přenesená",J4451,0)</f>
        <v>0</v>
      </c>
      <c r="BI4451" s="206">
        <f>IF(N4451="nulová",J4451,0)</f>
        <v>0</v>
      </c>
      <c r="BJ4451" s="18" t="s">
        <v>85</v>
      </c>
      <c r="BK4451" s="206">
        <f>ROUND(I4451*H4451,2)</f>
        <v>0</v>
      </c>
      <c r="BL4451" s="18" t="s">
        <v>276</v>
      </c>
      <c r="BM4451" s="205" t="s">
        <v>4615</v>
      </c>
    </row>
    <row r="4452" spans="1:65" s="2" customFormat="1" ht="24.2" customHeight="1">
      <c r="A4452" s="35"/>
      <c r="B4452" s="36"/>
      <c r="C4452" s="193" t="s">
        <v>4616</v>
      </c>
      <c r="D4452" s="193" t="s">
        <v>214</v>
      </c>
      <c r="E4452" s="194" t="s">
        <v>4617</v>
      </c>
      <c r="F4452" s="195" t="s">
        <v>4618</v>
      </c>
      <c r="G4452" s="196" t="s">
        <v>217</v>
      </c>
      <c r="H4452" s="197">
        <v>248.28</v>
      </c>
      <c r="I4452" s="198"/>
      <c r="J4452" s="199">
        <f>ROUND(I4452*H4452,2)</f>
        <v>0</v>
      </c>
      <c r="K4452" s="200"/>
      <c r="L4452" s="40"/>
      <c r="M4452" s="201" t="s">
        <v>1</v>
      </c>
      <c r="N4452" s="202" t="s">
        <v>42</v>
      </c>
      <c r="O4452" s="72"/>
      <c r="P4452" s="203">
        <f>O4452*H4452</f>
        <v>0</v>
      </c>
      <c r="Q4452" s="203">
        <v>8.7500000000000008E-3</v>
      </c>
      <c r="R4452" s="203">
        <f>Q4452*H4452</f>
        <v>2.1724500000000004</v>
      </c>
      <c r="S4452" s="203">
        <v>0</v>
      </c>
      <c r="T4452" s="204">
        <f>S4452*H4452</f>
        <v>0</v>
      </c>
      <c r="U4452" s="35"/>
      <c r="V4452" s="35"/>
      <c r="W4452" s="35"/>
      <c r="X4452" s="35"/>
      <c r="Y4452" s="35"/>
      <c r="Z4452" s="35"/>
      <c r="AA4452" s="35"/>
      <c r="AB4452" s="35"/>
      <c r="AC4452" s="35"/>
      <c r="AD4452" s="35"/>
      <c r="AE4452" s="35"/>
      <c r="AR4452" s="205" t="s">
        <v>276</v>
      </c>
      <c r="AT4452" s="205" t="s">
        <v>214</v>
      </c>
      <c r="AU4452" s="205" t="s">
        <v>87</v>
      </c>
      <c r="AY4452" s="18" t="s">
        <v>209</v>
      </c>
      <c r="BE4452" s="206">
        <f>IF(N4452="základní",J4452,0)</f>
        <v>0</v>
      </c>
      <c r="BF4452" s="206">
        <f>IF(N4452="snížená",J4452,0)</f>
        <v>0</v>
      </c>
      <c r="BG4452" s="206">
        <f>IF(N4452="zákl. přenesená",J4452,0)</f>
        <v>0</v>
      </c>
      <c r="BH4452" s="206">
        <f>IF(N4452="sníž. přenesená",J4452,0)</f>
        <v>0</v>
      </c>
      <c r="BI4452" s="206">
        <f>IF(N4452="nulová",J4452,0)</f>
        <v>0</v>
      </c>
      <c r="BJ4452" s="18" t="s">
        <v>85</v>
      </c>
      <c r="BK4452" s="206">
        <f>ROUND(I4452*H4452,2)</f>
        <v>0</v>
      </c>
      <c r="BL4452" s="18" t="s">
        <v>276</v>
      </c>
      <c r="BM4452" s="205" t="s">
        <v>4619</v>
      </c>
    </row>
    <row r="4453" spans="1:65" s="13" customFormat="1">
      <c r="B4453" s="212"/>
      <c r="C4453" s="213"/>
      <c r="D4453" s="214" t="s">
        <v>555</v>
      </c>
      <c r="E4453" s="215" t="s">
        <v>1</v>
      </c>
      <c r="F4453" s="216" t="s">
        <v>4620</v>
      </c>
      <c r="G4453" s="213"/>
      <c r="H4453" s="217">
        <v>248.28</v>
      </c>
      <c r="I4453" s="218"/>
      <c r="J4453" s="213"/>
      <c r="K4453" s="213"/>
      <c r="L4453" s="219"/>
      <c r="M4453" s="220"/>
      <c r="N4453" s="221"/>
      <c r="O4453" s="221"/>
      <c r="P4453" s="221"/>
      <c r="Q4453" s="221"/>
      <c r="R4453" s="221"/>
      <c r="S4453" s="221"/>
      <c r="T4453" s="222"/>
      <c r="AT4453" s="223" t="s">
        <v>555</v>
      </c>
      <c r="AU4453" s="223" t="s">
        <v>87</v>
      </c>
      <c r="AV4453" s="13" t="s">
        <v>87</v>
      </c>
      <c r="AW4453" s="13" t="s">
        <v>32</v>
      </c>
      <c r="AX4453" s="13" t="s">
        <v>85</v>
      </c>
      <c r="AY4453" s="223" t="s">
        <v>209</v>
      </c>
    </row>
    <row r="4454" spans="1:65" s="2" customFormat="1" ht="24.2" customHeight="1">
      <c r="A4454" s="35"/>
      <c r="B4454" s="36"/>
      <c r="C4454" s="193" t="s">
        <v>4621</v>
      </c>
      <c r="D4454" s="193" t="s">
        <v>214</v>
      </c>
      <c r="E4454" s="194" t="s">
        <v>4622</v>
      </c>
      <c r="F4454" s="195" t="s">
        <v>4623</v>
      </c>
      <c r="G4454" s="196" t="s">
        <v>217</v>
      </c>
      <c r="H4454" s="197">
        <v>16409</v>
      </c>
      <c r="I4454" s="198"/>
      <c r="J4454" s="199">
        <f>ROUND(I4454*H4454,2)</f>
        <v>0</v>
      </c>
      <c r="K4454" s="200"/>
      <c r="L4454" s="40"/>
      <c r="M4454" s="201" t="s">
        <v>1</v>
      </c>
      <c r="N4454" s="202" t="s">
        <v>42</v>
      </c>
      <c r="O4454" s="72"/>
      <c r="P4454" s="203">
        <f>O4454*H4454</f>
        <v>0</v>
      </c>
      <c r="Q4454" s="203">
        <v>8.9300000000000004E-3</v>
      </c>
      <c r="R4454" s="203">
        <f>Q4454*H4454</f>
        <v>146.53237000000001</v>
      </c>
      <c r="S4454" s="203">
        <v>0</v>
      </c>
      <c r="T4454" s="204">
        <f>S4454*H4454</f>
        <v>0</v>
      </c>
      <c r="U4454" s="35"/>
      <c r="V4454" s="35"/>
      <c r="W4454" s="35"/>
      <c r="X4454" s="35"/>
      <c r="Y4454" s="35"/>
      <c r="Z4454" s="35"/>
      <c r="AA4454" s="35"/>
      <c r="AB4454" s="35"/>
      <c r="AC4454" s="35"/>
      <c r="AD4454" s="35"/>
      <c r="AE4454" s="35"/>
      <c r="AR4454" s="205" t="s">
        <v>276</v>
      </c>
      <c r="AT4454" s="205" t="s">
        <v>214</v>
      </c>
      <c r="AU4454" s="205" t="s">
        <v>87</v>
      </c>
      <c r="AY4454" s="18" t="s">
        <v>209</v>
      </c>
      <c r="BE4454" s="206">
        <f>IF(N4454="základní",J4454,0)</f>
        <v>0</v>
      </c>
      <c r="BF4454" s="206">
        <f>IF(N4454="snížená",J4454,0)</f>
        <v>0</v>
      </c>
      <c r="BG4454" s="206">
        <f>IF(N4454="zákl. přenesená",J4454,0)</f>
        <v>0</v>
      </c>
      <c r="BH4454" s="206">
        <f>IF(N4454="sníž. přenesená",J4454,0)</f>
        <v>0</v>
      </c>
      <c r="BI4454" s="206">
        <f>IF(N4454="nulová",J4454,0)</f>
        <v>0</v>
      </c>
      <c r="BJ4454" s="18" t="s">
        <v>85</v>
      </c>
      <c r="BK4454" s="206">
        <f>ROUND(I4454*H4454,2)</f>
        <v>0</v>
      </c>
      <c r="BL4454" s="18" t="s">
        <v>276</v>
      </c>
      <c r="BM4454" s="205" t="s">
        <v>4624</v>
      </c>
    </row>
    <row r="4455" spans="1:65" s="15" customFormat="1">
      <c r="B4455" s="246"/>
      <c r="C4455" s="247"/>
      <c r="D4455" s="214" t="s">
        <v>555</v>
      </c>
      <c r="E4455" s="248" t="s">
        <v>1</v>
      </c>
      <c r="F4455" s="249" t="s">
        <v>4625</v>
      </c>
      <c r="G4455" s="247"/>
      <c r="H4455" s="248" t="s">
        <v>1</v>
      </c>
      <c r="I4455" s="250"/>
      <c r="J4455" s="247"/>
      <c r="K4455" s="247"/>
      <c r="L4455" s="251"/>
      <c r="M4455" s="252"/>
      <c r="N4455" s="253"/>
      <c r="O4455" s="253"/>
      <c r="P4455" s="253"/>
      <c r="Q4455" s="253"/>
      <c r="R4455" s="253"/>
      <c r="S4455" s="253"/>
      <c r="T4455" s="254"/>
      <c r="AT4455" s="255" t="s">
        <v>555</v>
      </c>
      <c r="AU4455" s="255" t="s">
        <v>87</v>
      </c>
      <c r="AV4455" s="15" t="s">
        <v>85</v>
      </c>
      <c r="AW4455" s="15" t="s">
        <v>32</v>
      </c>
      <c r="AX4455" s="15" t="s">
        <v>77</v>
      </c>
      <c r="AY4455" s="255" t="s">
        <v>209</v>
      </c>
    </row>
    <row r="4456" spans="1:65" s="13" customFormat="1">
      <c r="B4456" s="212"/>
      <c r="C4456" s="213"/>
      <c r="D4456" s="214" t="s">
        <v>555</v>
      </c>
      <c r="E4456" s="215" t="s">
        <v>1</v>
      </c>
      <c r="F4456" s="216" t="s">
        <v>4626</v>
      </c>
      <c r="G4456" s="213"/>
      <c r="H4456" s="217">
        <v>1834</v>
      </c>
      <c r="I4456" s="218"/>
      <c r="J4456" s="213"/>
      <c r="K4456" s="213"/>
      <c r="L4456" s="219"/>
      <c r="M4456" s="220"/>
      <c r="N4456" s="221"/>
      <c r="O4456" s="221"/>
      <c r="P4456" s="221"/>
      <c r="Q4456" s="221"/>
      <c r="R4456" s="221"/>
      <c r="S4456" s="221"/>
      <c r="T4456" s="222"/>
      <c r="AT4456" s="223" t="s">
        <v>555</v>
      </c>
      <c r="AU4456" s="223" t="s">
        <v>87</v>
      </c>
      <c r="AV4456" s="13" t="s">
        <v>87</v>
      </c>
      <c r="AW4456" s="13" t="s">
        <v>32</v>
      </c>
      <c r="AX4456" s="13" t="s">
        <v>77</v>
      </c>
      <c r="AY4456" s="223" t="s">
        <v>209</v>
      </c>
    </row>
    <row r="4457" spans="1:65" s="13" customFormat="1">
      <c r="B4457" s="212"/>
      <c r="C4457" s="213"/>
      <c r="D4457" s="214" t="s">
        <v>555</v>
      </c>
      <c r="E4457" s="215" t="s">
        <v>1</v>
      </c>
      <c r="F4457" s="216" t="s">
        <v>4627</v>
      </c>
      <c r="G4457" s="213"/>
      <c r="H4457" s="217">
        <v>2255</v>
      </c>
      <c r="I4457" s="218"/>
      <c r="J4457" s="213"/>
      <c r="K4457" s="213"/>
      <c r="L4457" s="219"/>
      <c r="M4457" s="220"/>
      <c r="N4457" s="221"/>
      <c r="O4457" s="221"/>
      <c r="P4457" s="221"/>
      <c r="Q4457" s="221"/>
      <c r="R4457" s="221"/>
      <c r="S4457" s="221"/>
      <c r="T4457" s="222"/>
      <c r="AT4457" s="223" t="s">
        <v>555</v>
      </c>
      <c r="AU4457" s="223" t="s">
        <v>87</v>
      </c>
      <c r="AV4457" s="13" t="s">
        <v>87</v>
      </c>
      <c r="AW4457" s="13" t="s">
        <v>32</v>
      </c>
      <c r="AX4457" s="13" t="s">
        <v>77</v>
      </c>
      <c r="AY4457" s="223" t="s">
        <v>209</v>
      </c>
    </row>
    <row r="4458" spans="1:65" s="13" customFormat="1">
      <c r="B4458" s="212"/>
      <c r="C4458" s="213"/>
      <c r="D4458" s="214" t="s">
        <v>555</v>
      </c>
      <c r="E4458" s="215" t="s">
        <v>1</v>
      </c>
      <c r="F4458" s="216" t="s">
        <v>4628</v>
      </c>
      <c r="G4458" s="213"/>
      <c r="H4458" s="217">
        <v>4096</v>
      </c>
      <c r="I4458" s="218"/>
      <c r="J4458" s="213"/>
      <c r="K4458" s="213"/>
      <c r="L4458" s="219"/>
      <c r="M4458" s="220"/>
      <c r="N4458" s="221"/>
      <c r="O4458" s="221"/>
      <c r="P4458" s="221"/>
      <c r="Q4458" s="221"/>
      <c r="R4458" s="221"/>
      <c r="S4458" s="221"/>
      <c r="T4458" s="222"/>
      <c r="AT4458" s="223" t="s">
        <v>555</v>
      </c>
      <c r="AU4458" s="223" t="s">
        <v>87</v>
      </c>
      <c r="AV4458" s="13" t="s">
        <v>87</v>
      </c>
      <c r="AW4458" s="13" t="s">
        <v>32</v>
      </c>
      <c r="AX4458" s="13" t="s">
        <v>77</v>
      </c>
      <c r="AY4458" s="223" t="s">
        <v>209</v>
      </c>
    </row>
    <row r="4459" spans="1:65" s="13" customFormat="1">
      <c r="B4459" s="212"/>
      <c r="C4459" s="213"/>
      <c r="D4459" s="214" t="s">
        <v>555</v>
      </c>
      <c r="E4459" s="215" t="s">
        <v>1</v>
      </c>
      <c r="F4459" s="216" t="s">
        <v>4629</v>
      </c>
      <c r="G4459" s="213"/>
      <c r="H4459" s="217">
        <v>2954</v>
      </c>
      <c r="I4459" s="218"/>
      <c r="J4459" s="213"/>
      <c r="K4459" s="213"/>
      <c r="L4459" s="219"/>
      <c r="M4459" s="220"/>
      <c r="N4459" s="221"/>
      <c r="O4459" s="221"/>
      <c r="P4459" s="221"/>
      <c r="Q4459" s="221"/>
      <c r="R4459" s="221"/>
      <c r="S4459" s="221"/>
      <c r="T4459" s="222"/>
      <c r="AT4459" s="223" t="s">
        <v>555</v>
      </c>
      <c r="AU4459" s="223" t="s">
        <v>87</v>
      </c>
      <c r="AV4459" s="13" t="s">
        <v>87</v>
      </c>
      <c r="AW4459" s="13" t="s">
        <v>32</v>
      </c>
      <c r="AX4459" s="13" t="s">
        <v>77</v>
      </c>
      <c r="AY4459" s="223" t="s">
        <v>209</v>
      </c>
    </row>
    <row r="4460" spans="1:65" s="13" customFormat="1">
      <c r="B4460" s="212"/>
      <c r="C4460" s="213"/>
      <c r="D4460" s="214" t="s">
        <v>555</v>
      </c>
      <c r="E4460" s="215" t="s">
        <v>1</v>
      </c>
      <c r="F4460" s="216" t="s">
        <v>4630</v>
      </c>
      <c r="G4460" s="213"/>
      <c r="H4460" s="217">
        <v>2628</v>
      </c>
      <c r="I4460" s="218"/>
      <c r="J4460" s="213"/>
      <c r="K4460" s="213"/>
      <c r="L4460" s="219"/>
      <c r="M4460" s="220"/>
      <c r="N4460" s="221"/>
      <c r="O4460" s="221"/>
      <c r="P4460" s="221"/>
      <c r="Q4460" s="221"/>
      <c r="R4460" s="221"/>
      <c r="S4460" s="221"/>
      <c r="T4460" s="222"/>
      <c r="AT4460" s="223" t="s">
        <v>555</v>
      </c>
      <c r="AU4460" s="223" t="s">
        <v>87</v>
      </c>
      <c r="AV4460" s="13" t="s">
        <v>87</v>
      </c>
      <c r="AW4460" s="13" t="s">
        <v>32</v>
      </c>
      <c r="AX4460" s="13" t="s">
        <v>77</v>
      </c>
      <c r="AY4460" s="223" t="s">
        <v>209</v>
      </c>
    </row>
    <row r="4461" spans="1:65" s="13" customFormat="1">
      <c r="B4461" s="212"/>
      <c r="C4461" s="213"/>
      <c r="D4461" s="214" t="s">
        <v>555</v>
      </c>
      <c r="E4461" s="215" t="s">
        <v>1</v>
      </c>
      <c r="F4461" s="216" t="s">
        <v>4631</v>
      </c>
      <c r="G4461" s="213"/>
      <c r="H4461" s="217">
        <v>1523</v>
      </c>
      <c r="I4461" s="218"/>
      <c r="J4461" s="213"/>
      <c r="K4461" s="213"/>
      <c r="L4461" s="219"/>
      <c r="M4461" s="220"/>
      <c r="N4461" s="221"/>
      <c r="O4461" s="221"/>
      <c r="P4461" s="221"/>
      <c r="Q4461" s="221"/>
      <c r="R4461" s="221"/>
      <c r="S4461" s="221"/>
      <c r="T4461" s="222"/>
      <c r="AT4461" s="223" t="s">
        <v>555</v>
      </c>
      <c r="AU4461" s="223" t="s">
        <v>87</v>
      </c>
      <c r="AV4461" s="13" t="s">
        <v>87</v>
      </c>
      <c r="AW4461" s="13" t="s">
        <v>32</v>
      </c>
      <c r="AX4461" s="13" t="s">
        <v>77</v>
      </c>
      <c r="AY4461" s="223" t="s">
        <v>209</v>
      </c>
    </row>
    <row r="4462" spans="1:65" s="13" customFormat="1">
      <c r="B4462" s="212"/>
      <c r="C4462" s="213"/>
      <c r="D4462" s="214" t="s">
        <v>555</v>
      </c>
      <c r="E4462" s="215" t="s">
        <v>1</v>
      </c>
      <c r="F4462" s="216" t="s">
        <v>4632</v>
      </c>
      <c r="G4462" s="213"/>
      <c r="H4462" s="217">
        <v>1119</v>
      </c>
      <c r="I4462" s="218"/>
      <c r="J4462" s="213"/>
      <c r="K4462" s="213"/>
      <c r="L4462" s="219"/>
      <c r="M4462" s="220"/>
      <c r="N4462" s="221"/>
      <c r="O4462" s="221"/>
      <c r="P4462" s="221"/>
      <c r="Q4462" s="221"/>
      <c r="R4462" s="221"/>
      <c r="S4462" s="221"/>
      <c r="T4462" s="222"/>
      <c r="AT4462" s="223" t="s">
        <v>555</v>
      </c>
      <c r="AU4462" s="223" t="s">
        <v>87</v>
      </c>
      <c r="AV4462" s="13" t="s">
        <v>87</v>
      </c>
      <c r="AW4462" s="13" t="s">
        <v>32</v>
      </c>
      <c r="AX4462" s="13" t="s">
        <v>77</v>
      </c>
      <c r="AY4462" s="223" t="s">
        <v>209</v>
      </c>
    </row>
    <row r="4463" spans="1:65" s="14" customFormat="1">
      <c r="B4463" s="235"/>
      <c r="C4463" s="236"/>
      <c r="D4463" s="214" t="s">
        <v>555</v>
      </c>
      <c r="E4463" s="237" t="s">
        <v>1</v>
      </c>
      <c r="F4463" s="238" t="s">
        <v>645</v>
      </c>
      <c r="G4463" s="236"/>
      <c r="H4463" s="239">
        <v>16409</v>
      </c>
      <c r="I4463" s="240"/>
      <c r="J4463" s="236"/>
      <c r="K4463" s="236"/>
      <c r="L4463" s="241"/>
      <c r="M4463" s="271"/>
      <c r="N4463" s="272"/>
      <c r="O4463" s="272"/>
      <c r="P4463" s="272"/>
      <c r="Q4463" s="272"/>
      <c r="R4463" s="272"/>
      <c r="S4463" s="272"/>
      <c r="T4463" s="273"/>
      <c r="AT4463" s="245" t="s">
        <v>555</v>
      </c>
      <c r="AU4463" s="245" t="s">
        <v>87</v>
      </c>
      <c r="AV4463" s="14" t="s">
        <v>218</v>
      </c>
      <c r="AW4463" s="14" t="s">
        <v>32</v>
      </c>
      <c r="AX4463" s="14" t="s">
        <v>85</v>
      </c>
      <c r="AY4463" s="245" t="s">
        <v>209</v>
      </c>
    </row>
    <row r="4464" spans="1:65" s="2" customFormat="1" ht="6.95" customHeight="1">
      <c r="A4464" s="35"/>
      <c r="B4464" s="55"/>
      <c r="C4464" s="56"/>
      <c r="D4464" s="56"/>
      <c r="E4464" s="56"/>
      <c r="F4464" s="56"/>
      <c r="G4464" s="56"/>
      <c r="H4464" s="56"/>
      <c r="I4464" s="56"/>
      <c r="J4464" s="56"/>
      <c r="K4464" s="56"/>
      <c r="L4464" s="40"/>
      <c r="M4464" s="35"/>
      <c r="O4464" s="35"/>
      <c r="P4464" s="35"/>
      <c r="Q4464" s="35"/>
      <c r="R4464" s="35"/>
      <c r="S4464" s="35"/>
      <c r="T4464" s="35"/>
      <c r="U4464" s="35"/>
      <c r="V4464" s="35"/>
      <c r="W4464" s="35"/>
      <c r="X4464" s="35"/>
      <c r="Y4464" s="35"/>
      <c r="Z4464" s="35"/>
      <c r="AA4464" s="35"/>
      <c r="AB4464" s="35"/>
      <c r="AC4464" s="35"/>
      <c r="AD4464" s="35"/>
      <c r="AE4464" s="35"/>
    </row>
  </sheetData>
  <sheetProtection algorithmName="SHA-512" hashValue="c88K2TBLOxp9+5917JxzpshGeVRoL9AjOXdmHF7rBxEcR1XAnKLY0vrU9ZuhCJbIaQDlXBMwGPLnXPlSS0f/Cw==" saltValue="GKiFXYpGSOgUgGtF8hQPUeEWlqJrNFdpyDHLvmKp2pdcPLSDThuCi0dcXHeE+UbgjxYngghQOnCbQxaHCT8yPA==" spinCount="100000" sheet="1" objects="1" scenarios="1" formatColumns="0" formatRows="0" autoFilter="0"/>
  <autoFilter ref="C136:K4463"/>
  <mergeCells count="9">
    <mergeCell ref="E87:H87"/>
    <mergeCell ref="E127:H127"/>
    <mergeCell ref="E129:H12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sheetPr>
    <pageSetUpPr fitToPage="1"/>
  </sheetPr>
  <dimension ref="A2:BM1035"/>
  <sheetViews>
    <sheetView showGridLines="0" tabSelected="1" topLeftCell="A185" workbookViewId="0">
      <selection activeCell="F197" sqref="F197"/>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93</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4633</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ROUND(J119,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ROUND((SUM(BE119:BE1034)),  2)</f>
        <v>0</v>
      </c>
      <c r="G33" s="35"/>
      <c r="H33" s="35"/>
      <c r="I33" s="131">
        <v>0.21</v>
      </c>
      <c r="J33" s="130">
        <f>ROUND(((SUM(BE119:BE1034))*I33),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ROUND((SUM(BF119:BF1034)),  2)</f>
        <v>0</v>
      </c>
      <c r="G34" s="35"/>
      <c r="H34" s="35"/>
      <c r="I34" s="131">
        <v>0.15</v>
      </c>
      <c r="J34" s="130">
        <f>ROUND(((SUM(BF119:BF1034))*I34),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ROUND((SUM(BG119:BG1034)),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ROUND((SUM(BH119:BH1034)),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ROUND((SUM(BI119:BI1034)),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D.1.1.1 - Stavební výplně</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J119</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4634</v>
      </c>
      <c r="E97" s="157"/>
      <c r="F97" s="157"/>
      <c r="G97" s="157"/>
      <c r="H97" s="157"/>
      <c r="I97" s="157"/>
      <c r="J97" s="158">
        <f>J120</f>
        <v>0</v>
      </c>
      <c r="K97" s="155"/>
      <c r="L97" s="159"/>
    </row>
    <row r="98" spans="1:31" s="9" customFormat="1" ht="24.95" customHeight="1">
      <c r="B98" s="154"/>
      <c r="C98" s="155"/>
      <c r="D98" s="156" t="s">
        <v>4635</v>
      </c>
      <c r="E98" s="157"/>
      <c r="F98" s="157"/>
      <c r="G98" s="157"/>
      <c r="H98" s="157"/>
      <c r="I98" s="157"/>
      <c r="J98" s="158">
        <f>J943</f>
        <v>0</v>
      </c>
      <c r="K98" s="155"/>
      <c r="L98" s="159"/>
    </row>
    <row r="99" spans="1:31" s="9" customFormat="1" ht="24.95" customHeight="1">
      <c r="B99" s="154"/>
      <c r="C99" s="155"/>
      <c r="D99" s="156" t="s">
        <v>4636</v>
      </c>
      <c r="E99" s="157"/>
      <c r="F99" s="157"/>
      <c r="G99" s="157"/>
      <c r="H99" s="157"/>
      <c r="I99" s="157"/>
      <c r="J99" s="158">
        <f>J1004</f>
        <v>0</v>
      </c>
      <c r="K99" s="155"/>
      <c r="L99" s="159"/>
    </row>
    <row r="100" spans="1:31"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31"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31"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31" s="2" customFormat="1" ht="24.95" customHeight="1">
      <c r="A106" s="35"/>
      <c r="B106" s="36"/>
      <c r="C106" s="24" t="s">
        <v>194</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26.25" customHeight="1">
      <c r="A109" s="35"/>
      <c r="B109" s="36"/>
      <c r="C109" s="37"/>
      <c r="D109" s="37"/>
      <c r="E109" s="329" t="str">
        <f>E7</f>
        <v>SO07 - Přístavby, nástavby a stavební úpravy pavilonu CH, Nemocnice ČB - 2.etapa</v>
      </c>
      <c r="F109" s="330"/>
      <c r="G109" s="330"/>
      <c r="H109" s="330"/>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172</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6.5" customHeight="1">
      <c r="A111" s="35"/>
      <c r="B111" s="36"/>
      <c r="C111" s="37"/>
      <c r="D111" s="37"/>
      <c r="E111" s="290" t="str">
        <f>E9</f>
        <v>D.1.1.1 - Stavební výplně</v>
      </c>
      <c r="F111" s="328"/>
      <c r="G111" s="328"/>
      <c r="H111" s="328"/>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20</v>
      </c>
      <c r="D113" s="37"/>
      <c r="E113" s="37"/>
      <c r="F113" s="28" t="str">
        <f>F12</f>
        <v>České Budějovice</v>
      </c>
      <c r="G113" s="37"/>
      <c r="H113" s="37"/>
      <c r="I113" s="30" t="s">
        <v>22</v>
      </c>
      <c r="J113" s="67" t="str">
        <f>IF(J12="","",J12)</f>
        <v>19. 6. 2022</v>
      </c>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24</v>
      </c>
      <c r="D115" s="37"/>
      <c r="E115" s="37"/>
      <c r="F115" s="28" t="str">
        <f>E15</f>
        <v>Nemocnice České Budějovice</v>
      </c>
      <c r="G115" s="37"/>
      <c r="H115" s="37"/>
      <c r="I115" s="30" t="s">
        <v>30</v>
      </c>
      <c r="J115" s="33" t="str">
        <f>E21</f>
        <v>AGP nova</v>
      </c>
      <c r="K115" s="37"/>
      <c r="L115" s="52"/>
      <c r="S115" s="35"/>
      <c r="T115" s="35"/>
      <c r="U115" s="35"/>
      <c r="V115" s="35"/>
      <c r="W115" s="35"/>
      <c r="X115" s="35"/>
      <c r="Y115" s="35"/>
      <c r="Z115" s="35"/>
      <c r="AA115" s="35"/>
      <c r="AB115" s="35"/>
      <c r="AC115" s="35"/>
      <c r="AD115" s="35"/>
      <c r="AE115" s="35"/>
    </row>
    <row r="116" spans="1:65" s="2" customFormat="1" ht="15.2" customHeight="1">
      <c r="A116" s="35"/>
      <c r="B116" s="36"/>
      <c r="C116" s="30" t="s">
        <v>28</v>
      </c>
      <c r="D116" s="37"/>
      <c r="E116" s="37"/>
      <c r="F116" s="28" t="str">
        <f>IF(E18="","",E18)</f>
        <v>Vyplň údaj</v>
      </c>
      <c r="G116" s="37"/>
      <c r="H116" s="37"/>
      <c r="I116" s="30" t="s">
        <v>33</v>
      </c>
      <c r="J116" s="33" t="str">
        <f>E24</f>
        <v xml:space="preserve"> </v>
      </c>
      <c r="K116" s="37"/>
      <c r="L116" s="52"/>
      <c r="S116" s="35"/>
      <c r="T116" s="35"/>
      <c r="U116" s="35"/>
      <c r="V116" s="35"/>
      <c r="W116" s="35"/>
      <c r="X116" s="35"/>
      <c r="Y116" s="35"/>
      <c r="Z116" s="35"/>
      <c r="AA116" s="35"/>
      <c r="AB116" s="35"/>
      <c r="AC116" s="35"/>
      <c r="AD116" s="35"/>
      <c r="AE116" s="35"/>
    </row>
    <row r="117" spans="1:65" s="2" customFormat="1" ht="10.3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11" customFormat="1" ht="29.25" customHeight="1">
      <c r="A118" s="165"/>
      <c r="B118" s="166"/>
      <c r="C118" s="167" t="s">
        <v>195</v>
      </c>
      <c r="D118" s="168" t="s">
        <v>62</v>
      </c>
      <c r="E118" s="168" t="s">
        <v>58</v>
      </c>
      <c r="F118" s="168" t="s">
        <v>59</v>
      </c>
      <c r="G118" s="168" t="s">
        <v>196</v>
      </c>
      <c r="H118" s="168" t="s">
        <v>197</v>
      </c>
      <c r="I118" s="168" t="s">
        <v>198</v>
      </c>
      <c r="J118" s="169" t="s">
        <v>177</v>
      </c>
      <c r="K118" s="170" t="s">
        <v>199</v>
      </c>
      <c r="L118" s="171"/>
      <c r="M118" s="76" t="s">
        <v>1</v>
      </c>
      <c r="N118" s="77" t="s">
        <v>41</v>
      </c>
      <c r="O118" s="77" t="s">
        <v>200</v>
      </c>
      <c r="P118" s="77" t="s">
        <v>201</v>
      </c>
      <c r="Q118" s="77" t="s">
        <v>202</v>
      </c>
      <c r="R118" s="77" t="s">
        <v>203</v>
      </c>
      <c r="S118" s="77" t="s">
        <v>204</v>
      </c>
      <c r="T118" s="78" t="s">
        <v>205</v>
      </c>
      <c r="U118" s="165"/>
      <c r="V118" s="165"/>
      <c r="W118" s="165"/>
      <c r="X118" s="165"/>
      <c r="Y118" s="165"/>
      <c r="Z118" s="165"/>
      <c r="AA118" s="165"/>
      <c r="AB118" s="165"/>
      <c r="AC118" s="165"/>
      <c r="AD118" s="165"/>
      <c r="AE118" s="165"/>
    </row>
    <row r="119" spans="1:65" s="2" customFormat="1" ht="22.9" customHeight="1">
      <c r="A119" s="35"/>
      <c r="B119" s="36"/>
      <c r="C119" s="83" t="s">
        <v>206</v>
      </c>
      <c r="D119" s="37"/>
      <c r="E119" s="37"/>
      <c r="F119" s="37"/>
      <c r="G119" s="37"/>
      <c r="H119" s="37"/>
      <c r="I119" s="37"/>
      <c r="J119" s="172">
        <f>BK119</f>
        <v>0</v>
      </c>
      <c r="K119" s="37"/>
      <c r="L119" s="40"/>
      <c r="M119" s="79"/>
      <c r="N119" s="173"/>
      <c r="O119" s="80"/>
      <c r="P119" s="174">
        <f>P120+P943+P1004</f>
        <v>0</v>
      </c>
      <c r="Q119" s="80"/>
      <c r="R119" s="174">
        <f>R120+R943+R1004</f>
        <v>0</v>
      </c>
      <c r="S119" s="80"/>
      <c r="T119" s="175">
        <f>T120+T943+T1004</f>
        <v>0</v>
      </c>
      <c r="U119" s="35"/>
      <c r="V119" s="35"/>
      <c r="W119" s="35"/>
      <c r="X119" s="35"/>
      <c r="Y119" s="35"/>
      <c r="Z119" s="35"/>
      <c r="AA119" s="35"/>
      <c r="AB119" s="35"/>
      <c r="AC119" s="35"/>
      <c r="AD119" s="35"/>
      <c r="AE119" s="35"/>
      <c r="AT119" s="18" t="s">
        <v>76</v>
      </c>
      <c r="AU119" s="18" t="s">
        <v>179</v>
      </c>
      <c r="BK119" s="176">
        <f>BK120+BK943+BK1004</f>
        <v>0</v>
      </c>
    </row>
    <row r="120" spans="1:65" s="12" customFormat="1" ht="25.9" customHeight="1">
      <c r="B120" s="177"/>
      <c r="C120" s="178"/>
      <c r="D120" s="179" t="s">
        <v>76</v>
      </c>
      <c r="E120" s="180" t="s">
        <v>4637</v>
      </c>
      <c r="F120" s="180" t="s">
        <v>4638</v>
      </c>
      <c r="G120" s="178"/>
      <c r="H120" s="178"/>
      <c r="I120" s="181"/>
      <c r="J120" s="182">
        <f>BK120</f>
        <v>0</v>
      </c>
      <c r="K120" s="178"/>
      <c r="L120" s="183"/>
      <c r="M120" s="184"/>
      <c r="N120" s="185"/>
      <c r="O120" s="185"/>
      <c r="P120" s="186">
        <f>SUM(P121:P942)</f>
        <v>0</v>
      </c>
      <c r="Q120" s="185"/>
      <c r="R120" s="186">
        <f>SUM(R121:R942)</f>
        <v>0</v>
      </c>
      <c r="S120" s="185"/>
      <c r="T120" s="187">
        <f>SUM(T121:T942)</f>
        <v>0</v>
      </c>
      <c r="AR120" s="188" t="s">
        <v>85</v>
      </c>
      <c r="AT120" s="189" t="s">
        <v>76</v>
      </c>
      <c r="AU120" s="189" t="s">
        <v>77</v>
      </c>
      <c r="AY120" s="188" t="s">
        <v>209</v>
      </c>
      <c r="BK120" s="190">
        <f>SUM(BK121:BK942)</f>
        <v>0</v>
      </c>
    </row>
    <row r="121" spans="1:65" s="2" customFormat="1" ht="49.15" customHeight="1">
      <c r="A121" s="35"/>
      <c r="B121" s="36"/>
      <c r="C121" s="193" t="s">
        <v>85</v>
      </c>
      <c r="D121" s="193" t="s">
        <v>214</v>
      </c>
      <c r="E121" s="194" t="s">
        <v>16478</v>
      </c>
      <c r="F121" s="195" t="s">
        <v>4639</v>
      </c>
      <c r="G121" s="196" t="s">
        <v>2761</v>
      </c>
      <c r="H121" s="197">
        <v>1</v>
      </c>
      <c r="I121" s="198"/>
      <c r="J121" s="199">
        <f t="shared" ref="J121:J184" si="0">ROUND(I121*H121,2)</f>
        <v>0</v>
      </c>
      <c r="K121" s="200"/>
      <c r="L121" s="40"/>
      <c r="M121" s="201" t="s">
        <v>1</v>
      </c>
      <c r="N121" s="202" t="s">
        <v>42</v>
      </c>
      <c r="O121" s="72"/>
      <c r="P121" s="203">
        <f t="shared" ref="P121:P184" si="1">O121*H121</f>
        <v>0</v>
      </c>
      <c r="Q121" s="203">
        <v>0</v>
      </c>
      <c r="R121" s="203">
        <f t="shared" ref="R121:R184" si="2">Q121*H121</f>
        <v>0</v>
      </c>
      <c r="S121" s="203">
        <v>0</v>
      </c>
      <c r="T121" s="204">
        <f t="shared" ref="T121:T184" si="3">S121*H121</f>
        <v>0</v>
      </c>
      <c r="U121" s="35"/>
      <c r="V121" s="35"/>
      <c r="W121" s="35"/>
      <c r="X121" s="35"/>
      <c r="Y121" s="35"/>
      <c r="Z121" s="35"/>
      <c r="AA121" s="35"/>
      <c r="AB121" s="35"/>
      <c r="AC121" s="35"/>
      <c r="AD121" s="35"/>
      <c r="AE121" s="35"/>
      <c r="AR121" s="205" t="s">
        <v>218</v>
      </c>
      <c r="AT121" s="205" t="s">
        <v>214</v>
      </c>
      <c r="AU121" s="205" t="s">
        <v>85</v>
      </c>
      <c r="AY121" s="18" t="s">
        <v>209</v>
      </c>
      <c r="BE121" s="206">
        <f t="shared" ref="BE121:BE184" si="4">IF(N121="základní",J121,0)</f>
        <v>0</v>
      </c>
      <c r="BF121" s="206">
        <f t="shared" ref="BF121:BF184" si="5">IF(N121="snížená",J121,0)</f>
        <v>0</v>
      </c>
      <c r="BG121" s="206">
        <f t="shared" ref="BG121:BG184" si="6">IF(N121="zákl. přenesená",J121,0)</f>
        <v>0</v>
      </c>
      <c r="BH121" s="206">
        <f t="shared" ref="BH121:BH184" si="7">IF(N121="sníž. přenesená",J121,0)</f>
        <v>0</v>
      </c>
      <c r="BI121" s="206">
        <f t="shared" ref="BI121:BI184" si="8">IF(N121="nulová",J121,0)</f>
        <v>0</v>
      </c>
      <c r="BJ121" s="18" t="s">
        <v>85</v>
      </c>
      <c r="BK121" s="206">
        <f t="shared" ref="BK121:BK184" si="9">ROUND(I121*H121,2)</f>
        <v>0</v>
      </c>
      <c r="BL121" s="18" t="s">
        <v>218</v>
      </c>
      <c r="BM121" s="205" t="s">
        <v>4640</v>
      </c>
    </row>
    <row r="122" spans="1:65" s="2" customFormat="1" ht="55.5" customHeight="1">
      <c r="A122" s="35"/>
      <c r="B122" s="36"/>
      <c r="C122" s="193" t="s">
        <v>87</v>
      </c>
      <c r="D122" s="193" t="s">
        <v>214</v>
      </c>
      <c r="E122" s="194" t="s">
        <v>16479</v>
      </c>
      <c r="F122" s="195" t="s">
        <v>4641</v>
      </c>
      <c r="G122" s="196" t="s">
        <v>2761</v>
      </c>
      <c r="H122" s="197">
        <v>1</v>
      </c>
      <c r="I122" s="198"/>
      <c r="J122" s="199">
        <f t="shared" si="0"/>
        <v>0</v>
      </c>
      <c r="K122" s="200"/>
      <c r="L122" s="40"/>
      <c r="M122" s="201" t="s">
        <v>1</v>
      </c>
      <c r="N122" s="202" t="s">
        <v>42</v>
      </c>
      <c r="O122" s="72"/>
      <c r="P122" s="203">
        <f t="shared" si="1"/>
        <v>0</v>
      </c>
      <c r="Q122" s="203">
        <v>0</v>
      </c>
      <c r="R122" s="203">
        <f t="shared" si="2"/>
        <v>0</v>
      </c>
      <c r="S122" s="203">
        <v>0</v>
      </c>
      <c r="T122" s="204">
        <f t="shared" si="3"/>
        <v>0</v>
      </c>
      <c r="U122" s="35"/>
      <c r="V122" s="35"/>
      <c r="W122" s="35"/>
      <c r="X122" s="35"/>
      <c r="Y122" s="35"/>
      <c r="Z122" s="35"/>
      <c r="AA122" s="35"/>
      <c r="AB122" s="35"/>
      <c r="AC122" s="35"/>
      <c r="AD122" s="35"/>
      <c r="AE122" s="35"/>
      <c r="AR122" s="205" t="s">
        <v>218</v>
      </c>
      <c r="AT122" s="205" t="s">
        <v>214</v>
      </c>
      <c r="AU122" s="205" t="s">
        <v>85</v>
      </c>
      <c r="AY122" s="18" t="s">
        <v>209</v>
      </c>
      <c r="BE122" s="206">
        <f t="shared" si="4"/>
        <v>0</v>
      </c>
      <c r="BF122" s="206">
        <f t="shared" si="5"/>
        <v>0</v>
      </c>
      <c r="BG122" s="206">
        <f t="shared" si="6"/>
        <v>0</v>
      </c>
      <c r="BH122" s="206">
        <f t="shared" si="7"/>
        <v>0</v>
      </c>
      <c r="BI122" s="206">
        <f t="shared" si="8"/>
        <v>0</v>
      </c>
      <c r="BJ122" s="18" t="s">
        <v>85</v>
      </c>
      <c r="BK122" s="206">
        <f t="shared" si="9"/>
        <v>0</v>
      </c>
      <c r="BL122" s="18" t="s">
        <v>218</v>
      </c>
      <c r="BM122" s="205" t="s">
        <v>4642</v>
      </c>
    </row>
    <row r="123" spans="1:65" s="2" customFormat="1" ht="37.9" customHeight="1">
      <c r="A123" s="35"/>
      <c r="B123" s="36"/>
      <c r="C123" s="193" t="s">
        <v>226</v>
      </c>
      <c r="D123" s="193" t="s">
        <v>214</v>
      </c>
      <c r="E123" s="194" t="s">
        <v>16480</v>
      </c>
      <c r="F123" s="195" t="s">
        <v>4643</v>
      </c>
      <c r="G123" s="196" t="s">
        <v>2761</v>
      </c>
      <c r="H123" s="197">
        <v>1</v>
      </c>
      <c r="I123" s="198"/>
      <c r="J123" s="199">
        <f t="shared" si="0"/>
        <v>0</v>
      </c>
      <c r="K123" s="200"/>
      <c r="L123" s="40"/>
      <c r="M123" s="201" t="s">
        <v>1</v>
      </c>
      <c r="N123" s="202" t="s">
        <v>42</v>
      </c>
      <c r="O123" s="72"/>
      <c r="P123" s="203">
        <f t="shared" si="1"/>
        <v>0</v>
      </c>
      <c r="Q123" s="203">
        <v>0</v>
      </c>
      <c r="R123" s="203">
        <f t="shared" si="2"/>
        <v>0</v>
      </c>
      <c r="S123" s="203">
        <v>0</v>
      </c>
      <c r="T123" s="204">
        <f t="shared" si="3"/>
        <v>0</v>
      </c>
      <c r="U123" s="35"/>
      <c r="V123" s="35"/>
      <c r="W123" s="35"/>
      <c r="X123" s="35"/>
      <c r="Y123" s="35"/>
      <c r="Z123" s="35"/>
      <c r="AA123" s="35"/>
      <c r="AB123" s="35"/>
      <c r="AC123" s="35"/>
      <c r="AD123" s="35"/>
      <c r="AE123" s="35"/>
      <c r="AR123" s="205" t="s">
        <v>218</v>
      </c>
      <c r="AT123" s="205" t="s">
        <v>214</v>
      </c>
      <c r="AU123" s="205" t="s">
        <v>85</v>
      </c>
      <c r="AY123" s="18" t="s">
        <v>209</v>
      </c>
      <c r="BE123" s="206">
        <f t="shared" si="4"/>
        <v>0</v>
      </c>
      <c r="BF123" s="206">
        <f t="shared" si="5"/>
        <v>0</v>
      </c>
      <c r="BG123" s="206">
        <f t="shared" si="6"/>
        <v>0</v>
      </c>
      <c r="BH123" s="206">
        <f t="shared" si="7"/>
        <v>0</v>
      </c>
      <c r="BI123" s="206">
        <f t="shared" si="8"/>
        <v>0</v>
      </c>
      <c r="BJ123" s="18" t="s">
        <v>85</v>
      </c>
      <c r="BK123" s="206">
        <f t="shared" si="9"/>
        <v>0</v>
      </c>
      <c r="BL123" s="18" t="s">
        <v>218</v>
      </c>
      <c r="BM123" s="205" t="s">
        <v>4644</v>
      </c>
    </row>
    <row r="124" spans="1:65" s="2" customFormat="1" ht="33" customHeight="1">
      <c r="A124" s="35"/>
      <c r="B124" s="36"/>
      <c r="C124" s="193" t="s">
        <v>218</v>
      </c>
      <c r="D124" s="193" t="s">
        <v>214</v>
      </c>
      <c r="E124" s="194" t="s">
        <v>16481</v>
      </c>
      <c r="F124" s="195" t="s">
        <v>4645</v>
      </c>
      <c r="G124" s="196" t="s">
        <v>2761</v>
      </c>
      <c r="H124" s="197">
        <v>1</v>
      </c>
      <c r="I124" s="198"/>
      <c r="J124" s="199">
        <f t="shared" si="0"/>
        <v>0</v>
      </c>
      <c r="K124" s="200"/>
      <c r="L124" s="40"/>
      <c r="M124" s="201" t="s">
        <v>1</v>
      </c>
      <c r="N124" s="202" t="s">
        <v>42</v>
      </c>
      <c r="O124" s="72"/>
      <c r="P124" s="203">
        <f t="shared" si="1"/>
        <v>0</v>
      </c>
      <c r="Q124" s="203">
        <v>0</v>
      </c>
      <c r="R124" s="203">
        <f t="shared" si="2"/>
        <v>0</v>
      </c>
      <c r="S124" s="203">
        <v>0</v>
      </c>
      <c r="T124" s="204">
        <f t="shared" si="3"/>
        <v>0</v>
      </c>
      <c r="U124" s="35"/>
      <c r="V124" s="35"/>
      <c r="W124" s="35"/>
      <c r="X124" s="35"/>
      <c r="Y124" s="35"/>
      <c r="Z124" s="35"/>
      <c r="AA124" s="35"/>
      <c r="AB124" s="35"/>
      <c r="AC124" s="35"/>
      <c r="AD124" s="35"/>
      <c r="AE124" s="35"/>
      <c r="AR124" s="205" t="s">
        <v>218</v>
      </c>
      <c r="AT124" s="205" t="s">
        <v>214</v>
      </c>
      <c r="AU124" s="205" t="s">
        <v>85</v>
      </c>
      <c r="AY124" s="18" t="s">
        <v>209</v>
      </c>
      <c r="BE124" s="206">
        <f t="shared" si="4"/>
        <v>0</v>
      </c>
      <c r="BF124" s="206">
        <f t="shared" si="5"/>
        <v>0</v>
      </c>
      <c r="BG124" s="206">
        <f t="shared" si="6"/>
        <v>0</v>
      </c>
      <c r="BH124" s="206">
        <f t="shared" si="7"/>
        <v>0</v>
      </c>
      <c r="BI124" s="206">
        <f t="shared" si="8"/>
        <v>0</v>
      </c>
      <c r="BJ124" s="18" t="s">
        <v>85</v>
      </c>
      <c r="BK124" s="206">
        <f t="shared" si="9"/>
        <v>0</v>
      </c>
      <c r="BL124" s="18" t="s">
        <v>218</v>
      </c>
      <c r="BM124" s="205" t="s">
        <v>4646</v>
      </c>
    </row>
    <row r="125" spans="1:65" s="2" customFormat="1" ht="33" customHeight="1">
      <c r="A125" s="35"/>
      <c r="B125" s="36"/>
      <c r="C125" s="193" t="s">
        <v>233</v>
      </c>
      <c r="D125" s="193" t="s">
        <v>214</v>
      </c>
      <c r="E125" s="194" t="s">
        <v>16482</v>
      </c>
      <c r="F125" s="195" t="s">
        <v>4645</v>
      </c>
      <c r="G125" s="196" t="s">
        <v>2761</v>
      </c>
      <c r="H125" s="197">
        <v>1</v>
      </c>
      <c r="I125" s="198"/>
      <c r="J125" s="199">
        <f t="shared" si="0"/>
        <v>0</v>
      </c>
      <c r="K125" s="200"/>
      <c r="L125" s="40"/>
      <c r="M125" s="201" t="s">
        <v>1</v>
      </c>
      <c r="N125" s="202" t="s">
        <v>42</v>
      </c>
      <c r="O125" s="72"/>
      <c r="P125" s="203">
        <f t="shared" si="1"/>
        <v>0</v>
      </c>
      <c r="Q125" s="203">
        <v>0</v>
      </c>
      <c r="R125" s="203">
        <f t="shared" si="2"/>
        <v>0</v>
      </c>
      <c r="S125" s="203">
        <v>0</v>
      </c>
      <c r="T125" s="204">
        <f t="shared" si="3"/>
        <v>0</v>
      </c>
      <c r="U125" s="35"/>
      <c r="V125" s="35"/>
      <c r="W125" s="35"/>
      <c r="X125" s="35"/>
      <c r="Y125" s="35"/>
      <c r="Z125" s="35"/>
      <c r="AA125" s="35"/>
      <c r="AB125" s="35"/>
      <c r="AC125" s="35"/>
      <c r="AD125" s="35"/>
      <c r="AE125" s="35"/>
      <c r="AR125" s="205" t="s">
        <v>218</v>
      </c>
      <c r="AT125" s="205" t="s">
        <v>214</v>
      </c>
      <c r="AU125" s="205" t="s">
        <v>85</v>
      </c>
      <c r="AY125" s="18" t="s">
        <v>209</v>
      </c>
      <c r="BE125" s="206">
        <f t="shared" si="4"/>
        <v>0</v>
      </c>
      <c r="BF125" s="206">
        <f t="shared" si="5"/>
        <v>0</v>
      </c>
      <c r="BG125" s="206">
        <f t="shared" si="6"/>
        <v>0</v>
      </c>
      <c r="BH125" s="206">
        <f t="shared" si="7"/>
        <v>0</v>
      </c>
      <c r="BI125" s="206">
        <f t="shared" si="8"/>
        <v>0</v>
      </c>
      <c r="BJ125" s="18" t="s">
        <v>85</v>
      </c>
      <c r="BK125" s="206">
        <f t="shared" si="9"/>
        <v>0</v>
      </c>
      <c r="BL125" s="18" t="s">
        <v>218</v>
      </c>
      <c r="BM125" s="205" t="s">
        <v>4647</v>
      </c>
    </row>
    <row r="126" spans="1:65" s="2" customFormat="1" ht="33" customHeight="1">
      <c r="A126" s="35"/>
      <c r="B126" s="36"/>
      <c r="C126" s="193" t="s">
        <v>238</v>
      </c>
      <c r="D126" s="193" t="s">
        <v>214</v>
      </c>
      <c r="E126" s="194" t="s">
        <v>16483</v>
      </c>
      <c r="F126" s="195" t="s">
        <v>4648</v>
      </c>
      <c r="G126" s="196" t="s">
        <v>2761</v>
      </c>
      <c r="H126" s="197">
        <v>1</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218</v>
      </c>
      <c r="AT126" s="205" t="s">
        <v>214</v>
      </c>
      <c r="AU126" s="205" t="s">
        <v>85</v>
      </c>
      <c r="AY126" s="18" t="s">
        <v>209</v>
      </c>
      <c r="BE126" s="206">
        <f t="shared" si="4"/>
        <v>0</v>
      </c>
      <c r="BF126" s="206">
        <f t="shared" si="5"/>
        <v>0</v>
      </c>
      <c r="BG126" s="206">
        <f t="shared" si="6"/>
        <v>0</v>
      </c>
      <c r="BH126" s="206">
        <f t="shared" si="7"/>
        <v>0</v>
      </c>
      <c r="BI126" s="206">
        <f t="shared" si="8"/>
        <v>0</v>
      </c>
      <c r="BJ126" s="18" t="s">
        <v>85</v>
      </c>
      <c r="BK126" s="206">
        <f t="shared" si="9"/>
        <v>0</v>
      </c>
      <c r="BL126" s="18" t="s">
        <v>218</v>
      </c>
      <c r="BM126" s="205" t="s">
        <v>4649</v>
      </c>
    </row>
    <row r="127" spans="1:65" s="2" customFormat="1" ht="33" customHeight="1">
      <c r="A127" s="35"/>
      <c r="B127" s="36"/>
      <c r="C127" s="193" t="s">
        <v>242</v>
      </c>
      <c r="D127" s="193" t="s">
        <v>214</v>
      </c>
      <c r="E127" s="194" t="s">
        <v>16484</v>
      </c>
      <c r="F127" s="195" t="s">
        <v>4648</v>
      </c>
      <c r="G127" s="196" t="s">
        <v>2761</v>
      </c>
      <c r="H127" s="197">
        <v>1</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218</v>
      </c>
      <c r="AT127" s="205" t="s">
        <v>214</v>
      </c>
      <c r="AU127" s="205" t="s">
        <v>85</v>
      </c>
      <c r="AY127" s="18" t="s">
        <v>209</v>
      </c>
      <c r="BE127" s="206">
        <f t="shared" si="4"/>
        <v>0</v>
      </c>
      <c r="BF127" s="206">
        <f t="shared" si="5"/>
        <v>0</v>
      </c>
      <c r="BG127" s="206">
        <f t="shared" si="6"/>
        <v>0</v>
      </c>
      <c r="BH127" s="206">
        <f t="shared" si="7"/>
        <v>0</v>
      </c>
      <c r="BI127" s="206">
        <f t="shared" si="8"/>
        <v>0</v>
      </c>
      <c r="BJ127" s="18" t="s">
        <v>85</v>
      </c>
      <c r="BK127" s="206">
        <f t="shared" si="9"/>
        <v>0</v>
      </c>
      <c r="BL127" s="18" t="s">
        <v>218</v>
      </c>
      <c r="BM127" s="205" t="s">
        <v>4650</v>
      </c>
    </row>
    <row r="128" spans="1:65" s="2" customFormat="1" ht="37.9" customHeight="1">
      <c r="A128" s="35"/>
      <c r="B128" s="36"/>
      <c r="C128" s="193" t="s">
        <v>246</v>
      </c>
      <c r="D128" s="193" t="s">
        <v>214</v>
      </c>
      <c r="E128" s="194" t="s">
        <v>16485</v>
      </c>
      <c r="F128" s="195" t="s">
        <v>4651</v>
      </c>
      <c r="G128" s="196" t="s">
        <v>2761</v>
      </c>
      <c r="H128" s="197">
        <v>1</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85</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4652</v>
      </c>
    </row>
    <row r="129" spans="1:65" s="2" customFormat="1" ht="37.9" customHeight="1">
      <c r="A129" s="35"/>
      <c r="B129" s="36"/>
      <c r="C129" s="193" t="s">
        <v>210</v>
      </c>
      <c r="D129" s="193" t="s">
        <v>214</v>
      </c>
      <c r="E129" s="194" t="s">
        <v>16486</v>
      </c>
      <c r="F129" s="195" t="s">
        <v>4653</v>
      </c>
      <c r="G129" s="196" t="s">
        <v>2761</v>
      </c>
      <c r="H129" s="197">
        <v>1</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85</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4654</v>
      </c>
    </row>
    <row r="130" spans="1:65" s="2" customFormat="1" ht="37.9" customHeight="1">
      <c r="A130" s="35"/>
      <c r="B130" s="36"/>
      <c r="C130" s="193" t="s">
        <v>253</v>
      </c>
      <c r="D130" s="193" t="s">
        <v>214</v>
      </c>
      <c r="E130" s="194" t="s">
        <v>16487</v>
      </c>
      <c r="F130" s="195" t="s">
        <v>4651</v>
      </c>
      <c r="G130" s="196" t="s">
        <v>2761</v>
      </c>
      <c r="H130" s="197">
        <v>1</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85</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4655</v>
      </c>
    </row>
    <row r="131" spans="1:65" s="2" customFormat="1" ht="37.9" customHeight="1">
      <c r="A131" s="35"/>
      <c r="B131" s="36"/>
      <c r="C131" s="193" t="s">
        <v>257</v>
      </c>
      <c r="D131" s="193" t="s">
        <v>214</v>
      </c>
      <c r="E131" s="194" t="s">
        <v>16488</v>
      </c>
      <c r="F131" s="195" t="s">
        <v>4656</v>
      </c>
      <c r="G131" s="196" t="s">
        <v>2761</v>
      </c>
      <c r="H131" s="197">
        <v>1</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85</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4657</v>
      </c>
    </row>
    <row r="132" spans="1:65" s="2" customFormat="1" ht="33" customHeight="1">
      <c r="A132" s="35"/>
      <c r="B132" s="36"/>
      <c r="C132" s="193" t="s">
        <v>261</v>
      </c>
      <c r="D132" s="193" t="s">
        <v>214</v>
      </c>
      <c r="E132" s="194" t="s">
        <v>16489</v>
      </c>
      <c r="F132" s="195" t="s">
        <v>4658</v>
      </c>
      <c r="G132" s="196" t="s">
        <v>2761</v>
      </c>
      <c r="H132" s="197">
        <v>1</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85</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4659</v>
      </c>
    </row>
    <row r="133" spans="1:65" s="2" customFormat="1" ht="37.9" customHeight="1">
      <c r="A133" s="35"/>
      <c r="B133" s="36"/>
      <c r="C133" s="193" t="s">
        <v>265</v>
      </c>
      <c r="D133" s="193" t="s">
        <v>214</v>
      </c>
      <c r="E133" s="194" t="s">
        <v>16490</v>
      </c>
      <c r="F133" s="195" t="s">
        <v>4660</v>
      </c>
      <c r="G133" s="196" t="s">
        <v>2761</v>
      </c>
      <c r="H133" s="197">
        <v>1</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85</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4661</v>
      </c>
    </row>
    <row r="134" spans="1:65" s="2" customFormat="1" ht="37.9" customHeight="1">
      <c r="A134" s="35"/>
      <c r="B134" s="36"/>
      <c r="C134" s="193" t="s">
        <v>269</v>
      </c>
      <c r="D134" s="193" t="s">
        <v>214</v>
      </c>
      <c r="E134" s="194" t="s">
        <v>16491</v>
      </c>
      <c r="F134" s="195" t="s">
        <v>4662</v>
      </c>
      <c r="G134" s="196" t="s">
        <v>2761</v>
      </c>
      <c r="H134" s="197">
        <v>1</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85</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4663</v>
      </c>
    </row>
    <row r="135" spans="1:65" s="2" customFormat="1" ht="37.9" customHeight="1">
      <c r="A135" s="35"/>
      <c r="B135" s="36"/>
      <c r="C135" s="193" t="s">
        <v>8</v>
      </c>
      <c r="D135" s="193" t="s">
        <v>214</v>
      </c>
      <c r="E135" s="194" t="s">
        <v>16492</v>
      </c>
      <c r="F135" s="195" t="s">
        <v>4662</v>
      </c>
      <c r="G135" s="196" t="s">
        <v>2761</v>
      </c>
      <c r="H135" s="197">
        <v>1</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85</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4664</v>
      </c>
    </row>
    <row r="136" spans="1:65" s="2" customFormat="1" ht="37.9" customHeight="1">
      <c r="A136" s="35"/>
      <c r="B136" s="36"/>
      <c r="C136" s="193" t="s">
        <v>276</v>
      </c>
      <c r="D136" s="193" t="s">
        <v>214</v>
      </c>
      <c r="E136" s="194" t="s">
        <v>16493</v>
      </c>
      <c r="F136" s="195" t="s">
        <v>4662</v>
      </c>
      <c r="G136" s="196" t="s">
        <v>2761</v>
      </c>
      <c r="H136" s="197">
        <v>1</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4665</v>
      </c>
    </row>
    <row r="137" spans="1:65" s="2" customFormat="1" ht="37.9" customHeight="1">
      <c r="A137" s="35"/>
      <c r="B137" s="36"/>
      <c r="C137" s="193" t="s">
        <v>280</v>
      </c>
      <c r="D137" s="193" t="s">
        <v>214</v>
      </c>
      <c r="E137" s="194" t="s">
        <v>16494</v>
      </c>
      <c r="F137" s="195" t="s">
        <v>4662</v>
      </c>
      <c r="G137" s="196" t="s">
        <v>2761</v>
      </c>
      <c r="H137" s="197">
        <v>1</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4666</v>
      </c>
    </row>
    <row r="138" spans="1:65" s="2" customFormat="1" ht="37.9" customHeight="1">
      <c r="A138" s="35"/>
      <c r="B138" s="36"/>
      <c r="C138" s="193" t="s">
        <v>284</v>
      </c>
      <c r="D138" s="193" t="s">
        <v>214</v>
      </c>
      <c r="E138" s="194" t="s">
        <v>16495</v>
      </c>
      <c r="F138" s="195" t="s">
        <v>4662</v>
      </c>
      <c r="G138" s="196" t="s">
        <v>2761</v>
      </c>
      <c r="H138" s="197">
        <v>1</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4667</v>
      </c>
    </row>
    <row r="139" spans="1:65" s="2" customFormat="1" ht="37.9" customHeight="1">
      <c r="A139" s="35"/>
      <c r="B139" s="36"/>
      <c r="C139" s="193" t="s">
        <v>288</v>
      </c>
      <c r="D139" s="193" t="s">
        <v>214</v>
      </c>
      <c r="E139" s="194" t="s">
        <v>16496</v>
      </c>
      <c r="F139" s="195" t="s">
        <v>4668</v>
      </c>
      <c r="G139" s="196" t="s">
        <v>2761</v>
      </c>
      <c r="H139" s="197">
        <v>1</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85</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4669</v>
      </c>
    </row>
    <row r="140" spans="1:65" s="2" customFormat="1" ht="37.9" customHeight="1">
      <c r="A140" s="35"/>
      <c r="B140" s="36"/>
      <c r="C140" s="193" t="s">
        <v>292</v>
      </c>
      <c r="D140" s="193" t="s">
        <v>214</v>
      </c>
      <c r="E140" s="194" t="s">
        <v>16497</v>
      </c>
      <c r="F140" s="195" t="s">
        <v>4670</v>
      </c>
      <c r="G140" s="196" t="s">
        <v>2761</v>
      </c>
      <c r="H140" s="197">
        <v>1</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85</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4671</v>
      </c>
    </row>
    <row r="141" spans="1:65" s="2" customFormat="1" ht="37.9" customHeight="1">
      <c r="A141" s="35"/>
      <c r="B141" s="36"/>
      <c r="C141" s="193" t="s">
        <v>7</v>
      </c>
      <c r="D141" s="193" t="s">
        <v>214</v>
      </c>
      <c r="E141" s="194" t="s">
        <v>16498</v>
      </c>
      <c r="F141" s="195" t="s">
        <v>4672</v>
      </c>
      <c r="G141" s="196" t="s">
        <v>2761</v>
      </c>
      <c r="H141" s="197">
        <v>1</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85</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4673</v>
      </c>
    </row>
    <row r="142" spans="1:65" s="2" customFormat="1" ht="33" customHeight="1">
      <c r="A142" s="35"/>
      <c r="B142" s="36"/>
      <c r="C142" s="193" t="s">
        <v>299</v>
      </c>
      <c r="D142" s="193" t="s">
        <v>214</v>
      </c>
      <c r="E142" s="194" t="s">
        <v>16499</v>
      </c>
      <c r="F142" s="195" t="s">
        <v>4674</v>
      </c>
      <c r="G142" s="196" t="s">
        <v>2761</v>
      </c>
      <c r="H142" s="197">
        <v>1</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85</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4675</v>
      </c>
    </row>
    <row r="143" spans="1:65" s="2" customFormat="1" ht="33" customHeight="1">
      <c r="A143" s="35"/>
      <c r="B143" s="36"/>
      <c r="C143" s="193" t="s">
        <v>303</v>
      </c>
      <c r="D143" s="193" t="s">
        <v>214</v>
      </c>
      <c r="E143" s="194" t="s">
        <v>16500</v>
      </c>
      <c r="F143" s="195" t="s">
        <v>4674</v>
      </c>
      <c r="G143" s="196" t="s">
        <v>2761</v>
      </c>
      <c r="H143" s="197">
        <v>1</v>
      </c>
      <c r="I143" s="198"/>
      <c r="J143" s="199">
        <f t="shared" si="0"/>
        <v>0</v>
      </c>
      <c r="K143" s="200"/>
      <c r="L143" s="40"/>
      <c r="M143" s="201" t="s">
        <v>1</v>
      </c>
      <c r="N143" s="202" t="s">
        <v>42</v>
      </c>
      <c r="O143" s="72"/>
      <c r="P143" s="203">
        <f t="shared" si="1"/>
        <v>0</v>
      </c>
      <c r="Q143" s="203">
        <v>0</v>
      </c>
      <c r="R143" s="203">
        <f t="shared" si="2"/>
        <v>0</v>
      </c>
      <c r="S143" s="203">
        <v>0</v>
      </c>
      <c r="T143" s="204">
        <f t="shared" si="3"/>
        <v>0</v>
      </c>
      <c r="U143" s="35"/>
      <c r="V143" s="35"/>
      <c r="W143" s="35"/>
      <c r="X143" s="35"/>
      <c r="Y143" s="35"/>
      <c r="Z143" s="35"/>
      <c r="AA143" s="35"/>
      <c r="AB143" s="35"/>
      <c r="AC143" s="35"/>
      <c r="AD143" s="35"/>
      <c r="AE143" s="35"/>
      <c r="AR143" s="205" t="s">
        <v>218</v>
      </c>
      <c r="AT143" s="205" t="s">
        <v>214</v>
      </c>
      <c r="AU143" s="205" t="s">
        <v>85</v>
      </c>
      <c r="AY143" s="18" t="s">
        <v>209</v>
      </c>
      <c r="BE143" s="206">
        <f t="shared" si="4"/>
        <v>0</v>
      </c>
      <c r="BF143" s="206">
        <f t="shared" si="5"/>
        <v>0</v>
      </c>
      <c r="BG143" s="206">
        <f t="shared" si="6"/>
        <v>0</v>
      </c>
      <c r="BH143" s="206">
        <f t="shared" si="7"/>
        <v>0</v>
      </c>
      <c r="BI143" s="206">
        <f t="shared" si="8"/>
        <v>0</v>
      </c>
      <c r="BJ143" s="18" t="s">
        <v>85</v>
      </c>
      <c r="BK143" s="206">
        <f t="shared" si="9"/>
        <v>0</v>
      </c>
      <c r="BL143" s="18" t="s">
        <v>218</v>
      </c>
      <c r="BM143" s="205" t="s">
        <v>4676</v>
      </c>
    </row>
    <row r="144" spans="1:65" s="2" customFormat="1" ht="33" customHeight="1">
      <c r="A144" s="35"/>
      <c r="B144" s="36"/>
      <c r="C144" s="193" t="s">
        <v>307</v>
      </c>
      <c r="D144" s="193" t="s">
        <v>214</v>
      </c>
      <c r="E144" s="194" t="s">
        <v>16501</v>
      </c>
      <c r="F144" s="195" t="s">
        <v>4674</v>
      </c>
      <c r="G144" s="196" t="s">
        <v>2761</v>
      </c>
      <c r="H144" s="197">
        <v>1</v>
      </c>
      <c r="I144" s="198"/>
      <c r="J144" s="199">
        <f t="shared" si="0"/>
        <v>0</v>
      </c>
      <c r="K144" s="200"/>
      <c r="L144" s="40"/>
      <c r="M144" s="201" t="s">
        <v>1</v>
      </c>
      <c r="N144" s="202" t="s">
        <v>42</v>
      </c>
      <c r="O144" s="72"/>
      <c r="P144" s="203">
        <f t="shared" si="1"/>
        <v>0</v>
      </c>
      <c r="Q144" s="203">
        <v>0</v>
      </c>
      <c r="R144" s="203">
        <f t="shared" si="2"/>
        <v>0</v>
      </c>
      <c r="S144" s="203">
        <v>0</v>
      </c>
      <c r="T144" s="204">
        <f t="shared" si="3"/>
        <v>0</v>
      </c>
      <c r="U144" s="35"/>
      <c r="V144" s="35"/>
      <c r="W144" s="35"/>
      <c r="X144" s="35"/>
      <c r="Y144" s="35"/>
      <c r="Z144" s="35"/>
      <c r="AA144" s="35"/>
      <c r="AB144" s="35"/>
      <c r="AC144" s="35"/>
      <c r="AD144" s="35"/>
      <c r="AE144" s="35"/>
      <c r="AR144" s="205" t="s">
        <v>218</v>
      </c>
      <c r="AT144" s="205" t="s">
        <v>214</v>
      </c>
      <c r="AU144" s="205" t="s">
        <v>85</v>
      </c>
      <c r="AY144" s="18" t="s">
        <v>209</v>
      </c>
      <c r="BE144" s="206">
        <f t="shared" si="4"/>
        <v>0</v>
      </c>
      <c r="BF144" s="206">
        <f t="shared" si="5"/>
        <v>0</v>
      </c>
      <c r="BG144" s="206">
        <f t="shared" si="6"/>
        <v>0</v>
      </c>
      <c r="BH144" s="206">
        <f t="shared" si="7"/>
        <v>0</v>
      </c>
      <c r="BI144" s="206">
        <f t="shared" si="8"/>
        <v>0</v>
      </c>
      <c r="BJ144" s="18" t="s">
        <v>85</v>
      </c>
      <c r="BK144" s="206">
        <f t="shared" si="9"/>
        <v>0</v>
      </c>
      <c r="BL144" s="18" t="s">
        <v>218</v>
      </c>
      <c r="BM144" s="205" t="s">
        <v>4677</v>
      </c>
    </row>
    <row r="145" spans="1:65" s="2" customFormat="1" ht="33" customHeight="1">
      <c r="A145" s="35"/>
      <c r="B145" s="36"/>
      <c r="C145" s="193" t="s">
        <v>311</v>
      </c>
      <c r="D145" s="193" t="s">
        <v>214</v>
      </c>
      <c r="E145" s="194" t="s">
        <v>16502</v>
      </c>
      <c r="F145" s="195" t="s">
        <v>4678</v>
      </c>
      <c r="G145" s="196" t="s">
        <v>2761</v>
      </c>
      <c r="H145" s="197">
        <v>1</v>
      </c>
      <c r="I145" s="198"/>
      <c r="J145" s="199">
        <f t="shared" si="0"/>
        <v>0</v>
      </c>
      <c r="K145" s="200"/>
      <c r="L145" s="40"/>
      <c r="M145" s="201" t="s">
        <v>1</v>
      </c>
      <c r="N145" s="202" t="s">
        <v>42</v>
      </c>
      <c r="O145" s="72"/>
      <c r="P145" s="203">
        <f t="shared" si="1"/>
        <v>0</v>
      </c>
      <c r="Q145" s="203">
        <v>0</v>
      </c>
      <c r="R145" s="203">
        <f t="shared" si="2"/>
        <v>0</v>
      </c>
      <c r="S145" s="203">
        <v>0</v>
      </c>
      <c r="T145" s="204">
        <f t="shared" si="3"/>
        <v>0</v>
      </c>
      <c r="U145" s="35"/>
      <c r="V145" s="35"/>
      <c r="W145" s="35"/>
      <c r="X145" s="35"/>
      <c r="Y145" s="35"/>
      <c r="Z145" s="35"/>
      <c r="AA145" s="35"/>
      <c r="AB145" s="35"/>
      <c r="AC145" s="35"/>
      <c r="AD145" s="35"/>
      <c r="AE145" s="35"/>
      <c r="AR145" s="205" t="s">
        <v>218</v>
      </c>
      <c r="AT145" s="205" t="s">
        <v>214</v>
      </c>
      <c r="AU145" s="205" t="s">
        <v>85</v>
      </c>
      <c r="AY145" s="18" t="s">
        <v>209</v>
      </c>
      <c r="BE145" s="206">
        <f t="shared" si="4"/>
        <v>0</v>
      </c>
      <c r="BF145" s="206">
        <f t="shared" si="5"/>
        <v>0</v>
      </c>
      <c r="BG145" s="206">
        <f t="shared" si="6"/>
        <v>0</v>
      </c>
      <c r="BH145" s="206">
        <f t="shared" si="7"/>
        <v>0</v>
      </c>
      <c r="BI145" s="206">
        <f t="shared" si="8"/>
        <v>0</v>
      </c>
      <c r="BJ145" s="18" t="s">
        <v>85</v>
      </c>
      <c r="BK145" s="206">
        <f t="shared" si="9"/>
        <v>0</v>
      </c>
      <c r="BL145" s="18" t="s">
        <v>218</v>
      </c>
      <c r="BM145" s="205" t="s">
        <v>4679</v>
      </c>
    </row>
    <row r="146" spans="1:65" s="2" customFormat="1" ht="33" customHeight="1">
      <c r="A146" s="35"/>
      <c r="B146" s="36"/>
      <c r="C146" s="193" t="s">
        <v>315</v>
      </c>
      <c r="D146" s="193" t="s">
        <v>214</v>
      </c>
      <c r="E146" s="194" t="s">
        <v>16503</v>
      </c>
      <c r="F146" s="195" t="s">
        <v>4680</v>
      </c>
      <c r="G146" s="196" t="s">
        <v>2761</v>
      </c>
      <c r="H146" s="197">
        <v>1</v>
      </c>
      <c r="I146" s="198"/>
      <c r="J146" s="199">
        <f t="shared" si="0"/>
        <v>0</v>
      </c>
      <c r="K146" s="200"/>
      <c r="L146" s="40"/>
      <c r="M146" s="201" t="s">
        <v>1</v>
      </c>
      <c r="N146" s="202" t="s">
        <v>42</v>
      </c>
      <c r="O146" s="72"/>
      <c r="P146" s="203">
        <f t="shared" si="1"/>
        <v>0</v>
      </c>
      <c r="Q146" s="203">
        <v>0</v>
      </c>
      <c r="R146" s="203">
        <f t="shared" si="2"/>
        <v>0</v>
      </c>
      <c r="S146" s="203">
        <v>0</v>
      </c>
      <c r="T146" s="204">
        <f t="shared" si="3"/>
        <v>0</v>
      </c>
      <c r="U146" s="35"/>
      <c r="V146" s="35"/>
      <c r="W146" s="35"/>
      <c r="X146" s="35"/>
      <c r="Y146" s="35"/>
      <c r="Z146" s="35"/>
      <c r="AA146" s="35"/>
      <c r="AB146" s="35"/>
      <c r="AC146" s="35"/>
      <c r="AD146" s="35"/>
      <c r="AE146" s="35"/>
      <c r="AR146" s="205" t="s">
        <v>218</v>
      </c>
      <c r="AT146" s="205" t="s">
        <v>214</v>
      </c>
      <c r="AU146" s="205" t="s">
        <v>85</v>
      </c>
      <c r="AY146" s="18" t="s">
        <v>209</v>
      </c>
      <c r="BE146" s="206">
        <f t="shared" si="4"/>
        <v>0</v>
      </c>
      <c r="BF146" s="206">
        <f t="shared" si="5"/>
        <v>0</v>
      </c>
      <c r="BG146" s="206">
        <f t="shared" si="6"/>
        <v>0</v>
      </c>
      <c r="BH146" s="206">
        <f t="shared" si="7"/>
        <v>0</v>
      </c>
      <c r="BI146" s="206">
        <f t="shared" si="8"/>
        <v>0</v>
      </c>
      <c r="BJ146" s="18" t="s">
        <v>85</v>
      </c>
      <c r="BK146" s="206">
        <f t="shared" si="9"/>
        <v>0</v>
      </c>
      <c r="BL146" s="18" t="s">
        <v>218</v>
      </c>
      <c r="BM146" s="205" t="s">
        <v>4681</v>
      </c>
    </row>
    <row r="147" spans="1:65" s="2" customFormat="1" ht="33" customHeight="1">
      <c r="A147" s="35"/>
      <c r="B147" s="36"/>
      <c r="C147" s="193" t="s">
        <v>320</v>
      </c>
      <c r="D147" s="193" t="s">
        <v>214</v>
      </c>
      <c r="E147" s="194" t="s">
        <v>16504</v>
      </c>
      <c r="F147" s="195" t="s">
        <v>4682</v>
      </c>
      <c r="G147" s="196" t="s">
        <v>2761</v>
      </c>
      <c r="H147" s="197">
        <v>1</v>
      </c>
      <c r="I147" s="198"/>
      <c r="J147" s="199">
        <f t="shared" si="0"/>
        <v>0</v>
      </c>
      <c r="K147" s="200"/>
      <c r="L147" s="40"/>
      <c r="M147" s="201" t="s">
        <v>1</v>
      </c>
      <c r="N147" s="202" t="s">
        <v>42</v>
      </c>
      <c r="O147" s="72"/>
      <c r="P147" s="203">
        <f t="shared" si="1"/>
        <v>0</v>
      </c>
      <c r="Q147" s="203">
        <v>0</v>
      </c>
      <c r="R147" s="203">
        <f t="shared" si="2"/>
        <v>0</v>
      </c>
      <c r="S147" s="203">
        <v>0</v>
      </c>
      <c r="T147" s="204">
        <f t="shared" si="3"/>
        <v>0</v>
      </c>
      <c r="U147" s="35"/>
      <c r="V147" s="35"/>
      <c r="W147" s="35"/>
      <c r="X147" s="35"/>
      <c r="Y147" s="35"/>
      <c r="Z147" s="35"/>
      <c r="AA147" s="35"/>
      <c r="AB147" s="35"/>
      <c r="AC147" s="35"/>
      <c r="AD147" s="35"/>
      <c r="AE147" s="35"/>
      <c r="AR147" s="205" t="s">
        <v>218</v>
      </c>
      <c r="AT147" s="205" t="s">
        <v>214</v>
      </c>
      <c r="AU147" s="205" t="s">
        <v>85</v>
      </c>
      <c r="AY147" s="18" t="s">
        <v>209</v>
      </c>
      <c r="BE147" s="206">
        <f t="shared" si="4"/>
        <v>0</v>
      </c>
      <c r="BF147" s="206">
        <f t="shared" si="5"/>
        <v>0</v>
      </c>
      <c r="BG147" s="206">
        <f t="shared" si="6"/>
        <v>0</v>
      </c>
      <c r="BH147" s="206">
        <f t="shared" si="7"/>
        <v>0</v>
      </c>
      <c r="BI147" s="206">
        <f t="shared" si="8"/>
        <v>0</v>
      </c>
      <c r="BJ147" s="18" t="s">
        <v>85</v>
      </c>
      <c r="BK147" s="206">
        <f t="shared" si="9"/>
        <v>0</v>
      </c>
      <c r="BL147" s="18" t="s">
        <v>218</v>
      </c>
      <c r="BM147" s="205" t="s">
        <v>4683</v>
      </c>
    </row>
    <row r="148" spans="1:65" s="2" customFormat="1" ht="33" customHeight="1">
      <c r="A148" s="35"/>
      <c r="B148" s="36"/>
      <c r="C148" s="193" t="s">
        <v>325</v>
      </c>
      <c r="D148" s="193" t="s">
        <v>214</v>
      </c>
      <c r="E148" s="194" t="s">
        <v>16505</v>
      </c>
      <c r="F148" s="195" t="s">
        <v>4678</v>
      </c>
      <c r="G148" s="196" t="s">
        <v>2761</v>
      </c>
      <c r="H148" s="197">
        <v>1</v>
      </c>
      <c r="I148" s="198"/>
      <c r="J148" s="199">
        <f t="shared" si="0"/>
        <v>0</v>
      </c>
      <c r="K148" s="200"/>
      <c r="L148" s="40"/>
      <c r="M148" s="201" t="s">
        <v>1</v>
      </c>
      <c r="N148" s="202" t="s">
        <v>42</v>
      </c>
      <c r="O148" s="72"/>
      <c r="P148" s="203">
        <f t="shared" si="1"/>
        <v>0</v>
      </c>
      <c r="Q148" s="203">
        <v>0</v>
      </c>
      <c r="R148" s="203">
        <f t="shared" si="2"/>
        <v>0</v>
      </c>
      <c r="S148" s="203">
        <v>0</v>
      </c>
      <c r="T148" s="204">
        <f t="shared" si="3"/>
        <v>0</v>
      </c>
      <c r="U148" s="35"/>
      <c r="V148" s="35"/>
      <c r="W148" s="35"/>
      <c r="X148" s="35"/>
      <c r="Y148" s="35"/>
      <c r="Z148" s="35"/>
      <c r="AA148" s="35"/>
      <c r="AB148" s="35"/>
      <c r="AC148" s="35"/>
      <c r="AD148" s="35"/>
      <c r="AE148" s="35"/>
      <c r="AR148" s="205" t="s">
        <v>218</v>
      </c>
      <c r="AT148" s="205" t="s">
        <v>214</v>
      </c>
      <c r="AU148" s="205" t="s">
        <v>85</v>
      </c>
      <c r="AY148" s="18" t="s">
        <v>209</v>
      </c>
      <c r="BE148" s="206">
        <f t="shared" si="4"/>
        <v>0</v>
      </c>
      <c r="BF148" s="206">
        <f t="shared" si="5"/>
        <v>0</v>
      </c>
      <c r="BG148" s="206">
        <f t="shared" si="6"/>
        <v>0</v>
      </c>
      <c r="BH148" s="206">
        <f t="shared" si="7"/>
        <v>0</v>
      </c>
      <c r="BI148" s="206">
        <f t="shared" si="8"/>
        <v>0</v>
      </c>
      <c r="BJ148" s="18" t="s">
        <v>85</v>
      </c>
      <c r="BK148" s="206">
        <f t="shared" si="9"/>
        <v>0</v>
      </c>
      <c r="BL148" s="18" t="s">
        <v>218</v>
      </c>
      <c r="BM148" s="205" t="s">
        <v>4684</v>
      </c>
    </row>
    <row r="149" spans="1:65" s="2" customFormat="1" ht="33" customHeight="1">
      <c r="A149" s="35"/>
      <c r="B149" s="36"/>
      <c r="C149" s="193" t="s">
        <v>329</v>
      </c>
      <c r="D149" s="193" t="s">
        <v>214</v>
      </c>
      <c r="E149" s="194" t="s">
        <v>16506</v>
      </c>
      <c r="F149" s="195" t="s">
        <v>4678</v>
      </c>
      <c r="G149" s="196" t="s">
        <v>2761</v>
      </c>
      <c r="H149" s="197">
        <v>1</v>
      </c>
      <c r="I149" s="198"/>
      <c r="J149" s="199">
        <f t="shared" si="0"/>
        <v>0</v>
      </c>
      <c r="K149" s="200"/>
      <c r="L149" s="40"/>
      <c r="M149" s="201" t="s">
        <v>1</v>
      </c>
      <c r="N149" s="202" t="s">
        <v>42</v>
      </c>
      <c r="O149" s="72"/>
      <c r="P149" s="203">
        <f t="shared" si="1"/>
        <v>0</v>
      </c>
      <c r="Q149" s="203">
        <v>0</v>
      </c>
      <c r="R149" s="203">
        <f t="shared" si="2"/>
        <v>0</v>
      </c>
      <c r="S149" s="203">
        <v>0</v>
      </c>
      <c r="T149" s="204">
        <f t="shared" si="3"/>
        <v>0</v>
      </c>
      <c r="U149" s="35"/>
      <c r="V149" s="35"/>
      <c r="W149" s="35"/>
      <c r="X149" s="35"/>
      <c r="Y149" s="35"/>
      <c r="Z149" s="35"/>
      <c r="AA149" s="35"/>
      <c r="AB149" s="35"/>
      <c r="AC149" s="35"/>
      <c r="AD149" s="35"/>
      <c r="AE149" s="35"/>
      <c r="AR149" s="205" t="s">
        <v>218</v>
      </c>
      <c r="AT149" s="205" t="s">
        <v>214</v>
      </c>
      <c r="AU149" s="205" t="s">
        <v>85</v>
      </c>
      <c r="AY149" s="18" t="s">
        <v>209</v>
      </c>
      <c r="BE149" s="206">
        <f t="shared" si="4"/>
        <v>0</v>
      </c>
      <c r="BF149" s="206">
        <f t="shared" si="5"/>
        <v>0</v>
      </c>
      <c r="BG149" s="206">
        <f t="shared" si="6"/>
        <v>0</v>
      </c>
      <c r="BH149" s="206">
        <f t="shared" si="7"/>
        <v>0</v>
      </c>
      <c r="BI149" s="206">
        <f t="shared" si="8"/>
        <v>0</v>
      </c>
      <c r="BJ149" s="18" t="s">
        <v>85</v>
      </c>
      <c r="BK149" s="206">
        <f t="shared" si="9"/>
        <v>0</v>
      </c>
      <c r="BL149" s="18" t="s">
        <v>218</v>
      </c>
      <c r="BM149" s="205" t="s">
        <v>4685</v>
      </c>
    </row>
    <row r="150" spans="1:65" s="2" customFormat="1" ht="33" customHeight="1">
      <c r="A150" s="35"/>
      <c r="B150" s="36"/>
      <c r="C150" s="193" t="s">
        <v>333</v>
      </c>
      <c r="D150" s="193" t="s">
        <v>214</v>
      </c>
      <c r="E150" s="194" t="s">
        <v>16507</v>
      </c>
      <c r="F150" s="195" t="s">
        <v>4678</v>
      </c>
      <c r="G150" s="196" t="s">
        <v>2761</v>
      </c>
      <c r="H150" s="197">
        <v>1</v>
      </c>
      <c r="I150" s="198"/>
      <c r="J150" s="199">
        <f t="shared" si="0"/>
        <v>0</v>
      </c>
      <c r="K150" s="200"/>
      <c r="L150" s="40"/>
      <c r="M150" s="201" t="s">
        <v>1</v>
      </c>
      <c r="N150" s="202" t="s">
        <v>42</v>
      </c>
      <c r="O150" s="72"/>
      <c r="P150" s="203">
        <f t="shared" si="1"/>
        <v>0</v>
      </c>
      <c r="Q150" s="203">
        <v>0</v>
      </c>
      <c r="R150" s="203">
        <f t="shared" si="2"/>
        <v>0</v>
      </c>
      <c r="S150" s="203">
        <v>0</v>
      </c>
      <c r="T150" s="204">
        <f t="shared" si="3"/>
        <v>0</v>
      </c>
      <c r="U150" s="35"/>
      <c r="V150" s="35"/>
      <c r="W150" s="35"/>
      <c r="X150" s="35"/>
      <c r="Y150" s="35"/>
      <c r="Z150" s="35"/>
      <c r="AA150" s="35"/>
      <c r="AB150" s="35"/>
      <c r="AC150" s="35"/>
      <c r="AD150" s="35"/>
      <c r="AE150" s="35"/>
      <c r="AR150" s="205" t="s">
        <v>218</v>
      </c>
      <c r="AT150" s="205" t="s">
        <v>214</v>
      </c>
      <c r="AU150" s="205" t="s">
        <v>85</v>
      </c>
      <c r="AY150" s="18" t="s">
        <v>209</v>
      </c>
      <c r="BE150" s="206">
        <f t="shared" si="4"/>
        <v>0</v>
      </c>
      <c r="BF150" s="206">
        <f t="shared" si="5"/>
        <v>0</v>
      </c>
      <c r="BG150" s="206">
        <f t="shared" si="6"/>
        <v>0</v>
      </c>
      <c r="BH150" s="206">
        <f t="shared" si="7"/>
        <v>0</v>
      </c>
      <c r="BI150" s="206">
        <f t="shared" si="8"/>
        <v>0</v>
      </c>
      <c r="BJ150" s="18" t="s">
        <v>85</v>
      </c>
      <c r="BK150" s="206">
        <f t="shared" si="9"/>
        <v>0</v>
      </c>
      <c r="BL150" s="18" t="s">
        <v>218</v>
      </c>
      <c r="BM150" s="205" t="s">
        <v>4686</v>
      </c>
    </row>
    <row r="151" spans="1:65" s="2" customFormat="1" ht="37.9" customHeight="1">
      <c r="A151" s="35"/>
      <c r="B151" s="36"/>
      <c r="C151" s="193" t="s">
        <v>337</v>
      </c>
      <c r="D151" s="193" t="s">
        <v>214</v>
      </c>
      <c r="E151" s="194" t="s">
        <v>16508</v>
      </c>
      <c r="F151" s="195" t="s">
        <v>4687</v>
      </c>
      <c r="G151" s="196" t="s">
        <v>2761</v>
      </c>
      <c r="H151" s="197">
        <v>1</v>
      </c>
      <c r="I151" s="198"/>
      <c r="J151" s="199">
        <f t="shared" si="0"/>
        <v>0</v>
      </c>
      <c r="K151" s="200"/>
      <c r="L151" s="40"/>
      <c r="M151" s="201" t="s">
        <v>1</v>
      </c>
      <c r="N151" s="202" t="s">
        <v>42</v>
      </c>
      <c r="O151" s="72"/>
      <c r="P151" s="203">
        <f t="shared" si="1"/>
        <v>0</v>
      </c>
      <c r="Q151" s="203">
        <v>0</v>
      </c>
      <c r="R151" s="203">
        <f t="shared" si="2"/>
        <v>0</v>
      </c>
      <c r="S151" s="203">
        <v>0</v>
      </c>
      <c r="T151" s="204">
        <f t="shared" si="3"/>
        <v>0</v>
      </c>
      <c r="U151" s="35"/>
      <c r="V151" s="35"/>
      <c r="W151" s="35"/>
      <c r="X151" s="35"/>
      <c r="Y151" s="35"/>
      <c r="Z151" s="35"/>
      <c r="AA151" s="35"/>
      <c r="AB151" s="35"/>
      <c r="AC151" s="35"/>
      <c r="AD151" s="35"/>
      <c r="AE151" s="35"/>
      <c r="AR151" s="205" t="s">
        <v>218</v>
      </c>
      <c r="AT151" s="205" t="s">
        <v>214</v>
      </c>
      <c r="AU151" s="205" t="s">
        <v>85</v>
      </c>
      <c r="AY151" s="18" t="s">
        <v>209</v>
      </c>
      <c r="BE151" s="206">
        <f t="shared" si="4"/>
        <v>0</v>
      </c>
      <c r="BF151" s="206">
        <f t="shared" si="5"/>
        <v>0</v>
      </c>
      <c r="BG151" s="206">
        <f t="shared" si="6"/>
        <v>0</v>
      </c>
      <c r="BH151" s="206">
        <f t="shared" si="7"/>
        <v>0</v>
      </c>
      <c r="BI151" s="206">
        <f t="shared" si="8"/>
        <v>0</v>
      </c>
      <c r="BJ151" s="18" t="s">
        <v>85</v>
      </c>
      <c r="BK151" s="206">
        <f t="shared" si="9"/>
        <v>0</v>
      </c>
      <c r="BL151" s="18" t="s">
        <v>218</v>
      </c>
      <c r="BM151" s="205" t="s">
        <v>4688</v>
      </c>
    </row>
    <row r="152" spans="1:65" s="2" customFormat="1" ht="33" customHeight="1">
      <c r="A152" s="35"/>
      <c r="B152" s="36"/>
      <c r="C152" s="193" t="s">
        <v>341</v>
      </c>
      <c r="D152" s="193" t="s">
        <v>214</v>
      </c>
      <c r="E152" s="194" t="s">
        <v>16509</v>
      </c>
      <c r="F152" s="195" t="s">
        <v>4645</v>
      </c>
      <c r="G152" s="196" t="s">
        <v>2761</v>
      </c>
      <c r="H152" s="197">
        <v>1</v>
      </c>
      <c r="I152" s="198"/>
      <c r="J152" s="199">
        <f t="shared" si="0"/>
        <v>0</v>
      </c>
      <c r="K152" s="200"/>
      <c r="L152" s="40"/>
      <c r="M152" s="201" t="s">
        <v>1</v>
      </c>
      <c r="N152" s="202" t="s">
        <v>42</v>
      </c>
      <c r="O152" s="72"/>
      <c r="P152" s="203">
        <f t="shared" si="1"/>
        <v>0</v>
      </c>
      <c r="Q152" s="203">
        <v>0</v>
      </c>
      <c r="R152" s="203">
        <f t="shared" si="2"/>
        <v>0</v>
      </c>
      <c r="S152" s="203">
        <v>0</v>
      </c>
      <c r="T152" s="204">
        <f t="shared" si="3"/>
        <v>0</v>
      </c>
      <c r="U152" s="35"/>
      <c r="V152" s="35"/>
      <c r="W152" s="35"/>
      <c r="X152" s="35"/>
      <c r="Y152" s="35"/>
      <c r="Z152" s="35"/>
      <c r="AA152" s="35"/>
      <c r="AB152" s="35"/>
      <c r="AC152" s="35"/>
      <c r="AD152" s="35"/>
      <c r="AE152" s="35"/>
      <c r="AR152" s="205" t="s">
        <v>218</v>
      </c>
      <c r="AT152" s="205" t="s">
        <v>214</v>
      </c>
      <c r="AU152" s="205" t="s">
        <v>85</v>
      </c>
      <c r="AY152" s="18" t="s">
        <v>209</v>
      </c>
      <c r="BE152" s="206">
        <f t="shared" si="4"/>
        <v>0</v>
      </c>
      <c r="BF152" s="206">
        <f t="shared" si="5"/>
        <v>0</v>
      </c>
      <c r="BG152" s="206">
        <f t="shared" si="6"/>
        <v>0</v>
      </c>
      <c r="BH152" s="206">
        <f t="shared" si="7"/>
        <v>0</v>
      </c>
      <c r="BI152" s="206">
        <f t="shared" si="8"/>
        <v>0</v>
      </c>
      <c r="BJ152" s="18" t="s">
        <v>85</v>
      </c>
      <c r="BK152" s="206">
        <f t="shared" si="9"/>
        <v>0</v>
      </c>
      <c r="BL152" s="18" t="s">
        <v>218</v>
      </c>
      <c r="BM152" s="205" t="s">
        <v>4689</v>
      </c>
    </row>
    <row r="153" spans="1:65" s="2" customFormat="1" ht="33" customHeight="1">
      <c r="A153" s="35"/>
      <c r="B153" s="36"/>
      <c r="C153" s="193" t="s">
        <v>346</v>
      </c>
      <c r="D153" s="193" t="s">
        <v>214</v>
      </c>
      <c r="E153" s="194" t="s">
        <v>16510</v>
      </c>
      <c r="F153" s="195" t="s">
        <v>4645</v>
      </c>
      <c r="G153" s="196" t="s">
        <v>2761</v>
      </c>
      <c r="H153" s="197">
        <v>1</v>
      </c>
      <c r="I153" s="198"/>
      <c r="J153" s="199">
        <f t="shared" si="0"/>
        <v>0</v>
      </c>
      <c r="K153" s="200"/>
      <c r="L153" s="40"/>
      <c r="M153" s="201" t="s">
        <v>1</v>
      </c>
      <c r="N153" s="202" t="s">
        <v>42</v>
      </c>
      <c r="O153" s="72"/>
      <c r="P153" s="203">
        <f t="shared" si="1"/>
        <v>0</v>
      </c>
      <c r="Q153" s="203">
        <v>0</v>
      </c>
      <c r="R153" s="203">
        <f t="shared" si="2"/>
        <v>0</v>
      </c>
      <c r="S153" s="203">
        <v>0</v>
      </c>
      <c r="T153" s="204">
        <f t="shared" si="3"/>
        <v>0</v>
      </c>
      <c r="U153" s="35"/>
      <c r="V153" s="35"/>
      <c r="W153" s="35"/>
      <c r="X153" s="35"/>
      <c r="Y153" s="35"/>
      <c r="Z153" s="35"/>
      <c r="AA153" s="35"/>
      <c r="AB153" s="35"/>
      <c r="AC153" s="35"/>
      <c r="AD153" s="35"/>
      <c r="AE153" s="35"/>
      <c r="AR153" s="205" t="s">
        <v>218</v>
      </c>
      <c r="AT153" s="205" t="s">
        <v>214</v>
      </c>
      <c r="AU153" s="205" t="s">
        <v>85</v>
      </c>
      <c r="AY153" s="18" t="s">
        <v>209</v>
      </c>
      <c r="BE153" s="206">
        <f t="shared" si="4"/>
        <v>0</v>
      </c>
      <c r="BF153" s="206">
        <f t="shared" si="5"/>
        <v>0</v>
      </c>
      <c r="BG153" s="206">
        <f t="shared" si="6"/>
        <v>0</v>
      </c>
      <c r="BH153" s="206">
        <f t="shared" si="7"/>
        <v>0</v>
      </c>
      <c r="BI153" s="206">
        <f t="shared" si="8"/>
        <v>0</v>
      </c>
      <c r="BJ153" s="18" t="s">
        <v>85</v>
      </c>
      <c r="BK153" s="206">
        <f t="shared" si="9"/>
        <v>0</v>
      </c>
      <c r="BL153" s="18" t="s">
        <v>218</v>
      </c>
      <c r="BM153" s="205" t="s">
        <v>4690</v>
      </c>
    </row>
    <row r="154" spans="1:65" s="2" customFormat="1" ht="33" customHeight="1">
      <c r="A154" s="35"/>
      <c r="B154" s="36"/>
      <c r="C154" s="193" t="s">
        <v>350</v>
      </c>
      <c r="D154" s="193" t="s">
        <v>214</v>
      </c>
      <c r="E154" s="194" t="s">
        <v>16511</v>
      </c>
      <c r="F154" s="195" t="s">
        <v>4678</v>
      </c>
      <c r="G154" s="196" t="s">
        <v>2761</v>
      </c>
      <c r="H154" s="197">
        <v>1</v>
      </c>
      <c r="I154" s="198"/>
      <c r="J154" s="199">
        <f t="shared" si="0"/>
        <v>0</v>
      </c>
      <c r="K154" s="200"/>
      <c r="L154" s="40"/>
      <c r="M154" s="201" t="s">
        <v>1</v>
      </c>
      <c r="N154" s="202" t="s">
        <v>42</v>
      </c>
      <c r="O154" s="72"/>
      <c r="P154" s="203">
        <f t="shared" si="1"/>
        <v>0</v>
      </c>
      <c r="Q154" s="203">
        <v>0</v>
      </c>
      <c r="R154" s="203">
        <f t="shared" si="2"/>
        <v>0</v>
      </c>
      <c r="S154" s="203">
        <v>0</v>
      </c>
      <c r="T154" s="204">
        <f t="shared" si="3"/>
        <v>0</v>
      </c>
      <c r="U154" s="35"/>
      <c r="V154" s="35"/>
      <c r="W154" s="35"/>
      <c r="X154" s="35"/>
      <c r="Y154" s="35"/>
      <c r="Z154" s="35"/>
      <c r="AA154" s="35"/>
      <c r="AB154" s="35"/>
      <c r="AC154" s="35"/>
      <c r="AD154" s="35"/>
      <c r="AE154" s="35"/>
      <c r="AR154" s="205" t="s">
        <v>218</v>
      </c>
      <c r="AT154" s="205" t="s">
        <v>214</v>
      </c>
      <c r="AU154" s="205" t="s">
        <v>85</v>
      </c>
      <c r="AY154" s="18" t="s">
        <v>209</v>
      </c>
      <c r="BE154" s="206">
        <f t="shared" si="4"/>
        <v>0</v>
      </c>
      <c r="BF154" s="206">
        <f t="shared" si="5"/>
        <v>0</v>
      </c>
      <c r="BG154" s="206">
        <f t="shared" si="6"/>
        <v>0</v>
      </c>
      <c r="BH154" s="206">
        <f t="shared" si="7"/>
        <v>0</v>
      </c>
      <c r="BI154" s="206">
        <f t="shared" si="8"/>
        <v>0</v>
      </c>
      <c r="BJ154" s="18" t="s">
        <v>85</v>
      </c>
      <c r="BK154" s="206">
        <f t="shared" si="9"/>
        <v>0</v>
      </c>
      <c r="BL154" s="18" t="s">
        <v>218</v>
      </c>
      <c r="BM154" s="205" t="s">
        <v>4691</v>
      </c>
    </row>
    <row r="155" spans="1:65" s="2" customFormat="1" ht="33" customHeight="1">
      <c r="A155" s="35"/>
      <c r="B155" s="36"/>
      <c r="C155" s="193" t="s">
        <v>354</v>
      </c>
      <c r="D155" s="193" t="s">
        <v>214</v>
      </c>
      <c r="E155" s="194" t="s">
        <v>16512</v>
      </c>
      <c r="F155" s="195" t="s">
        <v>4645</v>
      </c>
      <c r="G155" s="196" t="s">
        <v>2761</v>
      </c>
      <c r="H155" s="197">
        <v>1</v>
      </c>
      <c r="I155" s="198"/>
      <c r="J155" s="199">
        <f t="shared" si="0"/>
        <v>0</v>
      </c>
      <c r="K155" s="200"/>
      <c r="L155" s="40"/>
      <c r="M155" s="201" t="s">
        <v>1</v>
      </c>
      <c r="N155" s="202" t="s">
        <v>42</v>
      </c>
      <c r="O155" s="72"/>
      <c r="P155" s="203">
        <f t="shared" si="1"/>
        <v>0</v>
      </c>
      <c r="Q155" s="203">
        <v>0</v>
      </c>
      <c r="R155" s="203">
        <f t="shared" si="2"/>
        <v>0</v>
      </c>
      <c r="S155" s="203">
        <v>0</v>
      </c>
      <c r="T155" s="204">
        <f t="shared" si="3"/>
        <v>0</v>
      </c>
      <c r="U155" s="35"/>
      <c r="V155" s="35"/>
      <c r="W155" s="35"/>
      <c r="X155" s="35"/>
      <c r="Y155" s="35"/>
      <c r="Z155" s="35"/>
      <c r="AA155" s="35"/>
      <c r="AB155" s="35"/>
      <c r="AC155" s="35"/>
      <c r="AD155" s="35"/>
      <c r="AE155" s="35"/>
      <c r="AR155" s="205" t="s">
        <v>218</v>
      </c>
      <c r="AT155" s="205" t="s">
        <v>214</v>
      </c>
      <c r="AU155" s="205" t="s">
        <v>85</v>
      </c>
      <c r="AY155" s="18" t="s">
        <v>209</v>
      </c>
      <c r="BE155" s="206">
        <f t="shared" si="4"/>
        <v>0</v>
      </c>
      <c r="BF155" s="206">
        <f t="shared" si="5"/>
        <v>0</v>
      </c>
      <c r="BG155" s="206">
        <f t="shared" si="6"/>
        <v>0</v>
      </c>
      <c r="BH155" s="206">
        <f t="shared" si="7"/>
        <v>0</v>
      </c>
      <c r="BI155" s="206">
        <f t="shared" si="8"/>
        <v>0</v>
      </c>
      <c r="BJ155" s="18" t="s">
        <v>85</v>
      </c>
      <c r="BK155" s="206">
        <f t="shared" si="9"/>
        <v>0</v>
      </c>
      <c r="BL155" s="18" t="s">
        <v>218</v>
      </c>
      <c r="BM155" s="205" t="s">
        <v>4692</v>
      </c>
    </row>
    <row r="156" spans="1:65" s="2" customFormat="1" ht="33" customHeight="1">
      <c r="A156" s="35"/>
      <c r="B156" s="36"/>
      <c r="C156" s="193" t="s">
        <v>358</v>
      </c>
      <c r="D156" s="193" t="s">
        <v>214</v>
      </c>
      <c r="E156" s="194" t="s">
        <v>16513</v>
      </c>
      <c r="F156" s="195" t="s">
        <v>4645</v>
      </c>
      <c r="G156" s="196" t="s">
        <v>2761</v>
      </c>
      <c r="H156" s="197">
        <v>1</v>
      </c>
      <c r="I156" s="198"/>
      <c r="J156" s="199">
        <f t="shared" si="0"/>
        <v>0</v>
      </c>
      <c r="K156" s="200"/>
      <c r="L156" s="40"/>
      <c r="M156" s="201" t="s">
        <v>1</v>
      </c>
      <c r="N156" s="202" t="s">
        <v>42</v>
      </c>
      <c r="O156" s="72"/>
      <c r="P156" s="203">
        <f t="shared" si="1"/>
        <v>0</v>
      </c>
      <c r="Q156" s="203">
        <v>0</v>
      </c>
      <c r="R156" s="203">
        <f t="shared" si="2"/>
        <v>0</v>
      </c>
      <c r="S156" s="203">
        <v>0</v>
      </c>
      <c r="T156" s="204">
        <f t="shared" si="3"/>
        <v>0</v>
      </c>
      <c r="U156" s="35"/>
      <c r="V156" s="35"/>
      <c r="W156" s="35"/>
      <c r="X156" s="35"/>
      <c r="Y156" s="35"/>
      <c r="Z156" s="35"/>
      <c r="AA156" s="35"/>
      <c r="AB156" s="35"/>
      <c r="AC156" s="35"/>
      <c r="AD156" s="35"/>
      <c r="AE156" s="35"/>
      <c r="AR156" s="205" t="s">
        <v>218</v>
      </c>
      <c r="AT156" s="205" t="s">
        <v>214</v>
      </c>
      <c r="AU156" s="205" t="s">
        <v>85</v>
      </c>
      <c r="AY156" s="18" t="s">
        <v>209</v>
      </c>
      <c r="BE156" s="206">
        <f t="shared" si="4"/>
        <v>0</v>
      </c>
      <c r="BF156" s="206">
        <f t="shared" si="5"/>
        <v>0</v>
      </c>
      <c r="BG156" s="206">
        <f t="shared" si="6"/>
        <v>0</v>
      </c>
      <c r="BH156" s="206">
        <f t="shared" si="7"/>
        <v>0</v>
      </c>
      <c r="BI156" s="206">
        <f t="shared" si="8"/>
        <v>0</v>
      </c>
      <c r="BJ156" s="18" t="s">
        <v>85</v>
      </c>
      <c r="BK156" s="206">
        <f t="shared" si="9"/>
        <v>0</v>
      </c>
      <c r="BL156" s="18" t="s">
        <v>218</v>
      </c>
      <c r="BM156" s="205" t="s">
        <v>4693</v>
      </c>
    </row>
    <row r="157" spans="1:65" s="2" customFormat="1" ht="33" customHeight="1">
      <c r="A157" s="35"/>
      <c r="B157" s="36"/>
      <c r="C157" s="193" t="s">
        <v>365</v>
      </c>
      <c r="D157" s="193" t="s">
        <v>214</v>
      </c>
      <c r="E157" s="194" t="s">
        <v>16514</v>
      </c>
      <c r="F157" s="195" t="s">
        <v>4645</v>
      </c>
      <c r="G157" s="196" t="s">
        <v>2761</v>
      </c>
      <c r="H157" s="197">
        <v>1</v>
      </c>
      <c r="I157" s="198"/>
      <c r="J157" s="199">
        <f t="shared" si="0"/>
        <v>0</v>
      </c>
      <c r="K157" s="200"/>
      <c r="L157" s="40"/>
      <c r="M157" s="201" t="s">
        <v>1</v>
      </c>
      <c r="N157" s="202" t="s">
        <v>42</v>
      </c>
      <c r="O157" s="72"/>
      <c r="P157" s="203">
        <f t="shared" si="1"/>
        <v>0</v>
      </c>
      <c r="Q157" s="203">
        <v>0</v>
      </c>
      <c r="R157" s="203">
        <f t="shared" si="2"/>
        <v>0</v>
      </c>
      <c r="S157" s="203">
        <v>0</v>
      </c>
      <c r="T157" s="204">
        <f t="shared" si="3"/>
        <v>0</v>
      </c>
      <c r="U157" s="35"/>
      <c r="V157" s="35"/>
      <c r="W157" s="35"/>
      <c r="X157" s="35"/>
      <c r="Y157" s="35"/>
      <c r="Z157" s="35"/>
      <c r="AA157" s="35"/>
      <c r="AB157" s="35"/>
      <c r="AC157" s="35"/>
      <c r="AD157" s="35"/>
      <c r="AE157" s="35"/>
      <c r="AR157" s="205" t="s">
        <v>218</v>
      </c>
      <c r="AT157" s="205" t="s">
        <v>214</v>
      </c>
      <c r="AU157" s="205" t="s">
        <v>85</v>
      </c>
      <c r="AY157" s="18" t="s">
        <v>209</v>
      </c>
      <c r="BE157" s="206">
        <f t="shared" si="4"/>
        <v>0</v>
      </c>
      <c r="BF157" s="206">
        <f t="shared" si="5"/>
        <v>0</v>
      </c>
      <c r="BG157" s="206">
        <f t="shared" si="6"/>
        <v>0</v>
      </c>
      <c r="BH157" s="206">
        <f t="shared" si="7"/>
        <v>0</v>
      </c>
      <c r="BI157" s="206">
        <f t="shared" si="8"/>
        <v>0</v>
      </c>
      <c r="BJ157" s="18" t="s">
        <v>85</v>
      </c>
      <c r="BK157" s="206">
        <f t="shared" si="9"/>
        <v>0</v>
      </c>
      <c r="BL157" s="18" t="s">
        <v>218</v>
      </c>
      <c r="BM157" s="205" t="s">
        <v>4694</v>
      </c>
    </row>
    <row r="158" spans="1:65" s="2" customFormat="1" ht="33" customHeight="1">
      <c r="A158" s="35"/>
      <c r="B158" s="36"/>
      <c r="C158" s="193" t="s">
        <v>369</v>
      </c>
      <c r="D158" s="193" t="s">
        <v>214</v>
      </c>
      <c r="E158" s="194" t="s">
        <v>16515</v>
      </c>
      <c r="F158" s="195" t="s">
        <v>4682</v>
      </c>
      <c r="G158" s="196" t="s">
        <v>2761</v>
      </c>
      <c r="H158" s="197">
        <v>1</v>
      </c>
      <c r="I158" s="198"/>
      <c r="J158" s="199">
        <f t="shared" si="0"/>
        <v>0</v>
      </c>
      <c r="K158" s="200"/>
      <c r="L158" s="40"/>
      <c r="M158" s="201" t="s">
        <v>1</v>
      </c>
      <c r="N158" s="202" t="s">
        <v>42</v>
      </c>
      <c r="O158" s="72"/>
      <c r="P158" s="203">
        <f t="shared" si="1"/>
        <v>0</v>
      </c>
      <c r="Q158" s="203">
        <v>0</v>
      </c>
      <c r="R158" s="203">
        <f t="shared" si="2"/>
        <v>0</v>
      </c>
      <c r="S158" s="203">
        <v>0</v>
      </c>
      <c r="T158" s="204">
        <f t="shared" si="3"/>
        <v>0</v>
      </c>
      <c r="U158" s="35"/>
      <c r="V158" s="35"/>
      <c r="W158" s="35"/>
      <c r="X158" s="35"/>
      <c r="Y158" s="35"/>
      <c r="Z158" s="35"/>
      <c r="AA158" s="35"/>
      <c r="AB158" s="35"/>
      <c r="AC158" s="35"/>
      <c r="AD158" s="35"/>
      <c r="AE158" s="35"/>
      <c r="AR158" s="205" t="s">
        <v>218</v>
      </c>
      <c r="AT158" s="205" t="s">
        <v>214</v>
      </c>
      <c r="AU158" s="205" t="s">
        <v>85</v>
      </c>
      <c r="AY158" s="18" t="s">
        <v>209</v>
      </c>
      <c r="BE158" s="206">
        <f t="shared" si="4"/>
        <v>0</v>
      </c>
      <c r="BF158" s="206">
        <f t="shared" si="5"/>
        <v>0</v>
      </c>
      <c r="BG158" s="206">
        <f t="shared" si="6"/>
        <v>0</v>
      </c>
      <c r="BH158" s="206">
        <f t="shared" si="7"/>
        <v>0</v>
      </c>
      <c r="BI158" s="206">
        <f t="shared" si="8"/>
        <v>0</v>
      </c>
      <c r="BJ158" s="18" t="s">
        <v>85</v>
      </c>
      <c r="BK158" s="206">
        <f t="shared" si="9"/>
        <v>0</v>
      </c>
      <c r="BL158" s="18" t="s">
        <v>218</v>
      </c>
      <c r="BM158" s="205" t="s">
        <v>4695</v>
      </c>
    </row>
    <row r="159" spans="1:65" s="2" customFormat="1" ht="37.9" customHeight="1">
      <c r="A159" s="35"/>
      <c r="B159" s="36"/>
      <c r="C159" s="193" t="s">
        <v>373</v>
      </c>
      <c r="D159" s="193" t="s">
        <v>214</v>
      </c>
      <c r="E159" s="194" t="s">
        <v>16516</v>
      </c>
      <c r="F159" s="195" t="s">
        <v>4696</v>
      </c>
      <c r="G159" s="196" t="s">
        <v>2761</v>
      </c>
      <c r="H159" s="197">
        <v>1</v>
      </c>
      <c r="I159" s="198"/>
      <c r="J159" s="199">
        <f t="shared" si="0"/>
        <v>0</v>
      </c>
      <c r="K159" s="200"/>
      <c r="L159" s="40"/>
      <c r="M159" s="201" t="s">
        <v>1</v>
      </c>
      <c r="N159" s="202" t="s">
        <v>42</v>
      </c>
      <c r="O159" s="72"/>
      <c r="P159" s="203">
        <f t="shared" si="1"/>
        <v>0</v>
      </c>
      <c r="Q159" s="203">
        <v>0</v>
      </c>
      <c r="R159" s="203">
        <f t="shared" si="2"/>
        <v>0</v>
      </c>
      <c r="S159" s="203">
        <v>0</v>
      </c>
      <c r="T159" s="204">
        <f t="shared" si="3"/>
        <v>0</v>
      </c>
      <c r="U159" s="35"/>
      <c r="V159" s="35"/>
      <c r="W159" s="35"/>
      <c r="X159" s="35"/>
      <c r="Y159" s="35"/>
      <c r="Z159" s="35"/>
      <c r="AA159" s="35"/>
      <c r="AB159" s="35"/>
      <c r="AC159" s="35"/>
      <c r="AD159" s="35"/>
      <c r="AE159" s="35"/>
      <c r="AR159" s="205" t="s">
        <v>218</v>
      </c>
      <c r="AT159" s="205" t="s">
        <v>214</v>
      </c>
      <c r="AU159" s="205" t="s">
        <v>85</v>
      </c>
      <c r="AY159" s="18" t="s">
        <v>209</v>
      </c>
      <c r="BE159" s="206">
        <f t="shared" si="4"/>
        <v>0</v>
      </c>
      <c r="BF159" s="206">
        <f t="shared" si="5"/>
        <v>0</v>
      </c>
      <c r="BG159" s="206">
        <f t="shared" si="6"/>
        <v>0</v>
      </c>
      <c r="BH159" s="206">
        <f t="shared" si="7"/>
        <v>0</v>
      </c>
      <c r="BI159" s="206">
        <f t="shared" si="8"/>
        <v>0</v>
      </c>
      <c r="BJ159" s="18" t="s">
        <v>85</v>
      </c>
      <c r="BK159" s="206">
        <f t="shared" si="9"/>
        <v>0</v>
      </c>
      <c r="BL159" s="18" t="s">
        <v>218</v>
      </c>
      <c r="BM159" s="205" t="s">
        <v>4697</v>
      </c>
    </row>
    <row r="160" spans="1:65" s="2" customFormat="1" ht="37.9" customHeight="1">
      <c r="A160" s="35"/>
      <c r="B160" s="36"/>
      <c r="C160" s="193" t="s">
        <v>377</v>
      </c>
      <c r="D160" s="193" t="s">
        <v>214</v>
      </c>
      <c r="E160" s="194" t="s">
        <v>16517</v>
      </c>
      <c r="F160" s="195" t="s">
        <v>4698</v>
      </c>
      <c r="G160" s="196" t="s">
        <v>2761</v>
      </c>
      <c r="H160" s="197">
        <v>1</v>
      </c>
      <c r="I160" s="198"/>
      <c r="J160" s="199">
        <f t="shared" si="0"/>
        <v>0</v>
      </c>
      <c r="K160" s="200"/>
      <c r="L160" s="40"/>
      <c r="M160" s="201" t="s">
        <v>1</v>
      </c>
      <c r="N160" s="202" t="s">
        <v>42</v>
      </c>
      <c r="O160" s="72"/>
      <c r="P160" s="203">
        <f t="shared" si="1"/>
        <v>0</v>
      </c>
      <c r="Q160" s="203">
        <v>0</v>
      </c>
      <c r="R160" s="203">
        <f t="shared" si="2"/>
        <v>0</v>
      </c>
      <c r="S160" s="203">
        <v>0</v>
      </c>
      <c r="T160" s="204">
        <f t="shared" si="3"/>
        <v>0</v>
      </c>
      <c r="U160" s="35"/>
      <c r="V160" s="35"/>
      <c r="W160" s="35"/>
      <c r="X160" s="35"/>
      <c r="Y160" s="35"/>
      <c r="Z160" s="35"/>
      <c r="AA160" s="35"/>
      <c r="AB160" s="35"/>
      <c r="AC160" s="35"/>
      <c r="AD160" s="35"/>
      <c r="AE160" s="35"/>
      <c r="AR160" s="205" t="s">
        <v>218</v>
      </c>
      <c r="AT160" s="205" t="s">
        <v>214</v>
      </c>
      <c r="AU160" s="205" t="s">
        <v>85</v>
      </c>
      <c r="AY160" s="18" t="s">
        <v>209</v>
      </c>
      <c r="BE160" s="206">
        <f t="shared" si="4"/>
        <v>0</v>
      </c>
      <c r="BF160" s="206">
        <f t="shared" si="5"/>
        <v>0</v>
      </c>
      <c r="BG160" s="206">
        <f t="shared" si="6"/>
        <v>0</v>
      </c>
      <c r="BH160" s="206">
        <f t="shared" si="7"/>
        <v>0</v>
      </c>
      <c r="BI160" s="206">
        <f t="shared" si="8"/>
        <v>0</v>
      </c>
      <c r="BJ160" s="18" t="s">
        <v>85</v>
      </c>
      <c r="BK160" s="206">
        <f t="shared" si="9"/>
        <v>0</v>
      </c>
      <c r="BL160" s="18" t="s">
        <v>218</v>
      </c>
      <c r="BM160" s="205" t="s">
        <v>4699</v>
      </c>
    </row>
    <row r="161" spans="1:65" s="2" customFormat="1" ht="37.9" customHeight="1">
      <c r="A161" s="35"/>
      <c r="B161" s="36"/>
      <c r="C161" s="193" t="s">
        <v>381</v>
      </c>
      <c r="D161" s="193" t="s">
        <v>214</v>
      </c>
      <c r="E161" s="194" t="s">
        <v>16518</v>
      </c>
      <c r="F161" s="195" t="s">
        <v>4698</v>
      </c>
      <c r="G161" s="196" t="s">
        <v>2761</v>
      </c>
      <c r="H161" s="197">
        <v>1</v>
      </c>
      <c r="I161" s="198"/>
      <c r="J161" s="199">
        <f t="shared" si="0"/>
        <v>0</v>
      </c>
      <c r="K161" s="200"/>
      <c r="L161" s="40"/>
      <c r="M161" s="201" t="s">
        <v>1</v>
      </c>
      <c r="N161" s="202" t="s">
        <v>42</v>
      </c>
      <c r="O161" s="72"/>
      <c r="P161" s="203">
        <f t="shared" si="1"/>
        <v>0</v>
      </c>
      <c r="Q161" s="203">
        <v>0</v>
      </c>
      <c r="R161" s="203">
        <f t="shared" si="2"/>
        <v>0</v>
      </c>
      <c r="S161" s="203">
        <v>0</v>
      </c>
      <c r="T161" s="204">
        <f t="shared" si="3"/>
        <v>0</v>
      </c>
      <c r="U161" s="35"/>
      <c r="V161" s="35"/>
      <c r="W161" s="35"/>
      <c r="X161" s="35"/>
      <c r="Y161" s="35"/>
      <c r="Z161" s="35"/>
      <c r="AA161" s="35"/>
      <c r="AB161" s="35"/>
      <c r="AC161" s="35"/>
      <c r="AD161" s="35"/>
      <c r="AE161" s="35"/>
      <c r="AR161" s="205" t="s">
        <v>218</v>
      </c>
      <c r="AT161" s="205" t="s">
        <v>214</v>
      </c>
      <c r="AU161" s="205" t="s">
        <v>85</v>
      </c>
      <c r="AY161" s="18" t="s">
        <v>209</v>
      </c>
      <c r="BE161" s="206">
        <f t="shared" si="4"/>
        <v>0</v>
      </c>
      <c r="BF161" s="206">
        <f t="shared" si="5"/>
        <v>0</v>
      </c>
      <c r="BG161" s="206">
        <f t="shared" si="6"/>
        <v>0</v>
      </c>
      <c r="BH161" s="206">
        <f t="shared" si="7"/>
        <v>0</v>
      </c>
      <c r="BI161" s="206">
        <f t="shared" si="8"/>
        <v>0</v>
      </c>
      <c r="BJ161" s="18" t="s">
        <v>85</v>
      </c>
      <c r="BK161" s="206">
        <f t="shared" si="9"/>
        <v>0</v>
      </c>
      <c r="BL161" s="18" t="s">
        <v>218</v>
      </c>
      <c r="BM161" s="205" t="s">
        <v>4700</v>
      </c>
    </row>
    <row r="162" spans="1:65" s="2" customFormat="1" ht="33" customHeight="1">
      <c r="A162" s="35"/>
      <c r="B162" s="36"/>
      <c r="C162" s="193" t="s">
        <v>385</v>
      </c>
      <c r="D162" s="193" t="s">
        <v>214</v>
      </c>
      <c r="E162" s="194" t="s">
        <v>16519</v>
      </c>
      <c r="F162" s="195" t="s">
        <v>4701</v>
      </c>
      <c r="G162" s="196" t="s">
        <v>2761</v>
      </c>
      <c r="H162" s="197">
        <v>1</v>
      </c>
      <c r="I162" s="198"/>
      <c r="J162" s="199">
        <f t="shared" si="0"/>
        <v>0</v>
      </c>
      <c r="K162" s="200"/>
      <c r="L162" s="40"/>
      <c r="M162" s="201" t="s">
        <v>1</v>
      </c>
      <c r="N162" s="202" t="s">
        <v>42</v>
      </c>
      <c r="O162" s="72"/>
      <c r="P162" s="203">
        <f t="shared" si="1"/>
        <v>0</v>
      </c>
      <c r="Q162" s="203">
        <v>0</v>
      </c>
      <c r="R162" s="203">
        <f t="shared" si="2"/>
        <v>0</v>
      </c>
      <c r="S162" s="203">
        <v>0</v>
      </c>
      <c r="T162" s="204">
        <f t="shared" si="3"/>
        <v>0</v>
      </c>
      <c r="U162" s="35"/>
      <c r="V162" s="35"/>
      <c r="W162" s="35"/>
      <c r="X162" s="35"/>
      <c r="Y162" s="35"/>
      <c r="Z162" s="35"/>
      <c r="AA162" s="35"/>
      <c r="AB162" s="35"/>
      <c r="AC162" s="35"/>
      <c r="AD162" s="35"/>
      <c r="AE162" s="35"/>
      <c r="AR162" s="205" t="s">
        <v>218</v>
      </c>
      <c r="AT162" s="205" t="s">
        <v>214</v>
      </c>
      <c r="AU162" s="205" t="s">
        <v>85</v>
      </c>
      <c r="AY162" s="18" t="s">
        <v>209</v>
      </c>
      <c r="BE162" s="206">
        <f t="shared" si="4"/>
        <v>0</v>
      </c>
      <c r="BF162" s="206">
        <f t="shared" si="5"/>
        <v>0</v>
      </c>
      <c r="BG162" s="206">
        <f t="shared" si="6"/>
        <v>0</v>
      </c>
      <c r="BH162" s="206">
        <f t="shared" si="7"/>
        <v>0</v>
      </c>
      <c r="BI162" s="206">
        <f t="shared" si="8"/>
        <v>0</v>
      </c>
      <c r="BJ162" s="18" t="s">
        <v>85</v>
      </c>
      <c r="BK162" s="206">
        <f t="shared" si="9"/>
        <v>0</v>
      </c>
      <c r="BL162" s="18" t="s">
        <v>218</v>
      </c>
      <c r="BM162" s="205" t="s">
        <v>4702</v>
      </c>
    </row>
    <row r="163" spans="1:65" s="2" customFormat="1" ht="37.9" customHeight="1">
      <c r="A163" s="35"/>
      <c r="B163" s="36"/>
      <c r="C163" s="193" t="s">
        <v>389</v>
      </c>
      <c r="D163" s="193" t="s">
        <v>214</v>
      </c>
      <c r="E163" s="194" t="s">
        <v>16520</v>
      </c>
      <c r="F163" s="195" t="s">
        <v>4703</v>
      </c>
      <c r="G163" s="196" t="s">
        <v>2761</v>
      </c>
      <c r="H163" s="197">
        <v>1</v>
      </c>
      <c r="I163" s="198"/>
      <c r="J163" s="199">
        <f t="shared" si="0"/>
        <v>0</v>
      </c>
      <c r="K163" s="200"/>
      <c r="L163" s="40"/>
      <c r="M163" s="201" t="s">
        <v>1</v>
      </c>
      <c r="N163" s="202" t="s">
        <v>42</v>
      </c>
      <c r="O163" s="72"/>
      <c r="P163" s="203">
        <f t="shared" si="1"/>
        <v>0</v>
      </c>
      <c r="Q163" s="203">
        <v>0</v>
      </c>
      <c r="R163" s="203">
        <f t="shared" si="2"/>
        <v>0</v>
      </c>
      <c r="S163" s="203">
        <v>0</v>
      </c>
      <c r="T163" s="204">
        <f t="shared" si="3"/>
        <v>0</v>
      </c>
      <c r="U163" s="35"/>
      <c r="V163" s="35"/>
      <c r="W163" s="35"/>
      <c r="X163" s="35"/>
      <c r="Y163" s="35"/>
      <c r="Z163" s="35"/>
      <c r="AA163" s="35"/>
      <c r="AB163" s="35"/>
      <c r="AC163" s="35"/>
      <c r="AD163" s="35"/>
      <c r="AE163" s="35"/>
      <c r="AR163" s="205" t="s">
        <v>218</v>
      </c>
      <c r="AT163" s="205" t="s">
        <v>214</v>
      </c>
      <c r="AU163" s="205" t="s">
        <v>85</v>
      </c>
      <c r="AY163" s="18" t="s">
        <v>209</v>
      </c>
      <c r="BE163" s="206">
        <f t="shared" si="4"/>
        <v>0</v>
      </c>
      <c r="BF163" s="206">
        <f t="shared" si="5"/>
        <v>0</v>
      </c>
      <c r="BG163" s="206">
        <f t="shared" si="6"/>
        <v>0</v>
      </c>
      <c r="BH163" s="206">
        <f t="shared" si="7"/>
        <v>0</v>
      </c>
      <c r="BI163" s="206">
        <f t="shared" si="8"/>
        <v>0</v>
      </c>
      <c r="BJ163" s="18" t="s">
        <v>85</v>
      </c>
      <c r="BK163" s="206">
        <f t="shared" si="9"/>
        <v>0</v>
      </c>
      <c r="BL163" s="18" t="s">
        <v>218</v>
      </c>
      <c r="BM163" s="205" t="s">
        <v>4704</v>
      </c>
    </row>
    <row r="164" spans="1:65" s="2" customFormat="1" ht="49.15" customHeight="1">
      <c r="A164" s="35"/>
      <c r="B164" s="36"/>
      <c r="C164" s="193" t="s">
        <v>394</v>
      </c>
      <c r="D164" s="193" t="s">
        <v>214</v>
      </c>
      <c r="E164" s="194" t="s">
        <v>16521</v>
      </c>
      <c r="F164" s="195" t="s">
        <v>4705</v>
      </c>
      <c r="G164" s="196" t="s">
        <v>2761</v>
      </c>
      <c r="H164" s="197">
        <v>1</v>
      </c>
      <c r="I164" s="198"/>
      <c r="J164" s="199">
        <f t="shared" si="0"/>
        <v>0</v>
      </c>
      <c r="K164" s="200"/>
      <c r="L164" s="40"/>
      <c r="M164" s="201" t="s">
        <v>1</v>
      </c>
      <c r="N164" s="202" t="s">
        <v>42</v>
      </c>
      <c r="O164" s="72"/>
      <c r="P164" s="203">
        <f t="shared" si="1"/>
        <v>0</v>
      </c>
      <c r="Q164" s="203">
        <v>0</v>
      </c>
      <c r="R164" s="203">
        <f t="shared" si="2"/>
        <v>0</v>
      </c>
      <c r="S164" s="203">
        <v>0</v>
      </c>
      <c r="T164" s="204">
        <f t="shared" si="3"/>
        <v>0</v>
      </c>
      <c r="U164" s="35"/>
      <c r="V164" s="35"/>
      <c r="W164" s="35"/>
      <c r="X164" s="35"/>
      <c r="Y164" s="35"/>
      <c r="Z164" s="35"/>
      <c r="AA164" s="35"/>
      <c r="AB164" s="35"/>
      <c r="AC164" s="35"/>
      <c r="AD164" s="35"/>
      <c r="AE164" s="35"/>
      <c r="AR164" s="205" t="s">
        <v>218</v>
      </c>
      <c r="AT164" s="205" t="s">
        <v>214</v>
      </c>
      <c r="AU164" s="205" t="s">
        <v>85</v>
      </c>
      <c r="AY164" s="18" t="s">
        <v>209</v>
      </c>
      <c r="BE164" s="206">
        <f t="shared" si="4"/>
        <v>0</v>
      </c>
      <c r="BF164" s="206">
        <f t="shared" si="5"/>
        <v>0</v>
      </c>
      <c r="BG164" s="206">
        <f t="shared" si="6"/>
        <v>0</v>
      </c>
      <c r="BH164" s="206">
        <f t="shared" si="7"/>
        <v>0</v>
      </c>
      <c r="BI164" s="206">
        <f t="shared" si="8"/>
        <v>0</v>
      </c>
      <c r="BJ164" s="18" t="s">
        <v>85</v>
      </c>
      <c r="BK164" s="206">
        <f t="shared" si="9"/>
        <v>0</v>
      </c>
      <c r="BL164" s="18" t="s">
        <v>218</v>
      </c>
      <c r="BM164" s="205" t="s">
        <v>4706</v>
      </c>
    </row>
    <row r="165" spans="1:65" s="2" customFormat="1" ht="33" customHeight="1">
      <c r="A165" s="35"/>
      <c r="B165" s="36"/>
      <c r="C165" s="193" t="s">
        <v>398</v>
      </c>
      <c r="D165" s="193" t="s">
        <v>214</v>
      </c>
      <c r="E165" s="194" t="s">
        <v>16522</v>
      </c>
      <c r="F165" s="195" t="s">
        <v>4701</v>
      </c>
      <c r="G165" s="196" t="s">
        <v>2761</v>
      </c>
      <c r="H165" s="197">
        <v>1</v>
      </c>
      <c r="I165" s="198"/>
      <c r="J165" s="199">
        <f t="shared" si="0"/>
        <v>0</v>
      </c>
      <c r="K165" s="200"/>
      <c r="L165" s="40"/>
      <c r="M165" s="201" t="s">
        <v>1</v>
      </c>
      <c r="N165" s="202" t="s">
        <v>42</v>
      </c>
      <c r="O165" s="72"/>
      <c r="P165" s="203">
        <f t="shared" si="1"/>
        <v>0</v>
      </c>
      <c r="Q165" s="203">
        <v>0</v>
      </c>
      <c r="R165" s="203">
        <f t="shared" si="2"/>
        <v>0</v>
      </c>
      <c r="S165" s="203">
        <v>0</v>
      </c>
      <c r="T165" s="204">
        <f t="shared" si="3"/>
        <v>0</v>
      </c>
      <c r="U165" s="35"/>
      <c r="V165" s="35"/>
      <c r="W165" s="35"/>
      <c r="X165" s="35"/>
      <c r="Y165" s="35"/>
      <c r="Z165" s="35"/>
      <c r="AA165" s="35"/>
      <c r="AB165" s="35"/>
      <c r="AC165" s="35"/>
      <c r="AD165" s="35"/>
      <c r="AE165" s="35"/>
      <c r="AR165" s="205" t="s">
        <v>218</v>
      </c>
      <c r="AT165" s="205" t="s">
        <v>214</v>
      </c>
      <c r="AU165" s="205" t="s">
        <v>85</v>
      </c>
      <c r="AY165" s="18" t="s">
        <v>209</v>
      </c>
      <c r="BE165" s="206">
        <f t="shared" si="4"/>
        <v>0</v>
      </c>
      <c r="BF165" s="206">
        <f t="shared" si="5"/>
        <v>0</v>
      </c>
      <c r="BG165" s="206">
        <f t="shared" si="6"/>
        <v>0</v>
      </c>
      <c r="BH165" s="206">
        <f t="shared" si="7"/>
        <v>0</v>
      </c>
      <c r="BI165" s="206">
        <f t="shared" si="8"/>
        <v>0</v>
      </c>
      <c r="BJ165" s="18" t="s">
        <v>85</v>
      </c>
      <c r="BK165" s="206">
        <f t="shared" si="9"/>
        <v>0</v>
      </c>
      <c r="BL165" s="18" t="s">
        <v>218</v>
      </c>
      <c r="BM165" s="205" t="s">
        <v>4707</v>
      </c>
    </row>
    <row r="166" spans="1:65" s="2" customFormat="1" ht="33" customHeight="1">
      <c r="A166" s="35"/>
      <c r="B166" s="36"/>
      <c r="C166" s="193" t="s">
        <v>402</v>
      </c>
      <c r="D166" s="193" t="s">
        <v>214</v>
      </c>
      <c r="E166" s="194" t="s">
        <v>16523</v>
      </c>
      <c r="F166" s="195" t="s">
        <v>4678</v>
      </c>
      <c r="G166" s="196" t="s">
        <v>2761</v>
      </c>
      <c r="H166" s="197">
        <v>1</v>
      </c>
      <c r="I166" s="198"/>
      <c r="J166" s="199">
        <f t="shared" si="0"/>
        <v>0</v>
      </c>
      <c r="K166" s="200"/>
      <c r="L166" s="40"/>
      <c r="M166" s="201" t="s">
        <v>1</v>
      </c>
      <c r="N166" s="202" t="s">
        <v>42</v>
      </c>
      <c r="O166" s="72"/>
      <c r="P166" s="203">
        <f t="shared" si="1"/>
        <v>0</v>
      </c>
      <c r="Q166" s="203">
        <v>0</v>
      </c>
      <c r="R166" s="203">
        <f t="shared" si="2"/>
        <v>0</v>
      </c>
      <c r="S166" s="203">
        <v>0</v>
      </c>
      <c r="T166" s="204">
        <f t="shared" si="3"/>
        <v>0</v>
      </c>
      <c r="U166" s="35"/>
      <c r="V166" s="35"/>
      <c r="W166" s="35"/>
      <c r="X166" s="35"/>
      <c r="Y166" s="35"/>
      <c r="Z166" s="35"/>
      <c r="AA166" s="35"/>
      <c r="AB166" s="35"/>
      <c r="AC166" s="35"/>
      <c r="AD166" s="35"/>
      <c r="AE166" s="35"/>
      <c r="AR166" s="205" t="s">
        <v>218</v>
      </c>
      <c r="AT166" s="205" t="s">
        <v>214</v>
      </c>
      <c r="AU166" s="205" t="s">
        <v>85</v>
      </c>
      <c r="AY166" s="18" t="s">
        <v>209</v>
      </c>
      <c r="BE166" s="206">
        <f t="shared" si="4"/>
        <v>0</v>
      </c>
      <c r="BF166" s="206">
        <f t="shared" si="5"/>
        <v>0</v>
      </c>
      <c r="BG166" s="206">
        <f t="shared" si="6"/>
        <v>0</v>
      </c>
      <c r="BH166" s="206">
        <f t="shared" si="7"/>
        <v>0</v>
      </c>
      <c r="BI166" s="206">
        <f t="shared" si="8"/>
        <v>0</v>
      </c>
      <c r="BJ166" s="18" t="s">
        <v>85</v>
      </c>
      <c r="BK166" s="206">
        <f t="shared" si="9"/>
        <v>0</v>
      </c>
      <c r="BL166" s="18" t="s">
        <v>218</v>
      </c>
      <c r="BM166" s="205" t="s">
        <v>4708</v>
      </c>
    </row>
    <row r="167" spans="1:65" s="2" customFormat="1" ht="33" customHeight="1">
      <c r="A167" s="35"/>
      <c r="B167" s="36"/>
      <c r="C167" s="193" t="s">
        <v>406</v>
      </c>
      <c r="D167" s="193" t="s">
        <v>214</v>
      </c>
      <c r="E167" s="194" t="s">
        <v>16524</v>
      </c>
      <c r="F167" s="195" t="s">
        <v>4678</v>
      </c>
      <c r="G167" s="196" t="s">
        <v>2761</v>
      </c>
      <c r="H167" s="197">
        <v>1</v>
      </c>
      <c r="I167" s="198"/>
      <c r="J167" s="199">
        <f t="shared" si="0"/>
        <v>0</v>
      </c>
      <c r="K167" s="200"/>
      <c r="L167" s="40"/>
      <c r="M167" s="201" t="s">
        <v>1</v>
      </c>
      <c r="N167" s="202" t="s">
        <v>42</v>
      </c>
      <c r="O167" s="72"/>
      <c r="P167" s="203">
        <f t="shared" si="1"/>
        <v>0</v>
      </c>
      <c r="Q167" s="203">
        <v>0</v>
      </c>
      <c r="R167" s="203">
        <f t="shared" si="2"/>
        <v>0</v>
      </c>
      <c r="S167" s="203">
        <v>0</v>
      </c>
      <c r="T167" s="204">
        <f t="shared" si="3"/>
        <v>0</v>
      </c>
      <c r="U167" s="35"/>
      <c r="V167" s="35"/>
      <c r="W167" s="35"/>
      <c r="X167" s="35"/>
      <c r="Y167" s="35"/>
      <c r="Z167" s="35"/>
      <c r="AA167" s="35"/>
      <c r="AB167" s="35"/>
      <c r="AC167" s="35"/>
      <c r="AD167" s="35"/>
      <c r="AE167" s="35"/>
      <c r="AR167" s="205" t="s">
        <v>218</v>
      </c>
      <c r="AT167" s="205" t="s">
        <v>214</v>
      </c>
      <c r="AU167" s="205" t="s">
        <v>85</v>
      </c>
      <c r="AY167" s="18" t="s">
        <v>209</v>
      </c>
      <c r="BE167" s="206">
        <f t="shared" si="4"/>
        <v>0</v>
      </c>
      <c r="BF167" s="206">
        <f t="shared" si="5"/>
        <v>0</v>
      </c>
      <c r="BG167" s="206">
        <f t="shared" si="6"/>
        <v>0</v>
      </c>
      <c r="BH167" s="206">
        <f t="shared" si="7"/>
        <v>0</v>
      </c>
      <c r="BI167" s="206">
        <f t="shared" si="8"/>
        <v>0</v>
      </c>
      <c r="BJ167" s="18" t="s">
        <v>85</v>
      </c>
      <c r="BK167" s="206">
        <f t="shared" si="9"/>
        <v>0</v>
      </c>
      <c r="BL167" s="18" t="s">
        <v>218</v>
      </c>
      <c r="BM167" s="205" t="s">
        <v>4709</v>
      </c>
    </row>
    <row r="168" spans="1:65" s="2" customFormat="1" ht="33" customHeight="1">
      <c r="A168" s="35"/>
      <c r="B168" s="36"/>
      <c r="C168" s="193" t="s">
        <v>410</v>
      </c>
      <c r="D168" s="193" t="s">
        <v>214</v>
      </c>
      <c r="E168" s="194" t="s">
        <v>16525</v>
      </c>
      <c r="F168" s="195" t="s">
        <v>4645</v>
      </c>
      <c r="G168" s="196" t="s">
        <v>2761</v>
      </c>
      <c r="H168" s="197">
        <v>1</v>
      </c>
      <c r="I168" s="198"/>
      <c r="J168" s="199">
        <f t="shared" si="0"/>
        <v>0</v>
      </c>
      <c r="K168" s="200"/>
      <c r="L168" s="40"/>
      <c r="M168" s="201" t="s">
        <v>1</v>
      </c>
      <c r="N168" s="202" t="s">
        <v>42</v>
      </c>
      <c r="O168" s="72"/>
      <c r="P168" s="203">
        <f t="shared" si="1"/>
        <v>0</v>
      </c>
      <c r="Q168" s="203">
        <v>0</v>
      </c>
      <c r="R168" s="203">
        <f t="shared" si="2"/>
        <v>0</v>
      </c>
      <c r="S168" s="203">
        <v>0</v>
      </c>
      <c r="T168" s="204">
        <f t="shared" si="3"/>
        <v>0</v>
      </c>
      <c r="U168" s="35"/>
      <c r="V168" s="35"/>
      <c r="W168" s="35"/>
      <c r="X168" s="35"/>
      <c r="Y168" s="35"/>
      <c r="Z168" s="35"/>
      <c r="AA168" s="35"/>
      <c r="AB168" s="35"/>
      <c r="AC168" s="35"/>
      <c r="AD168" s="35"/>
      <c r="AE168" s="35"/>
      <c r="AR168" s="205" t="s">
        <v>218</v>
      </c>
      <c r="AT168" s="205" t="s">
        <v>214</v>
      </c>
      <c r="AU168" s="205" t="s">
        <v>85</v>
      </c>
      <c r="AY168" s="18" t="s">
        <v>209</v>
      </c>
      <c r="BE168" s="206">
        <f t="shared" si="4"/>
        <v>0</v>
      </c>
      <c r="BF168" s="206">
        <f t="shared" si="5"/>
        <v>0</v>
      </c>
      <c r="BG168" s="206">
        <f t="shared" si="6"/>
        <v>0</v>
      </c>
      <c r="BH168" s="206">
        <f t="shared" si="7"/>
        <v>0</v>
      </c>
      <c r="BI168" s="206">
        <f t="shared" si="8"/>
        <v>0</v>
      </c>
      <c r="BJ168" s="18" t="s">
        <v>85</v>
      </c>
      <c r="BK168" s="206">
        <f t="shared" si="9"/>
        <v>0</v>
      </c>
      <c r="BL168" s="18" t="s">
        <v>218</v>
      </c>
      <c r="BM168" s="205" t="s">
        <v>4710</v>
      </c>
    </row>
    <row r="169" spans="1:65" s="2" customFormat="1" ht="33" customHeight="1">
      <c r="A169" s="35"/>
      <c r="B169" s="36"/>
      <c r="C169" s="193" t="s">
        <v>414</v>
      </c>
      <c r="D169" s="193" t="s">
        <v>214</v>
      </c>
      <c r="E169" s="194" t="s">
        <v>16526</v>
      </c>
      <c r="F169" s="195" t="s">
        <v>4645</v>
      </c>
      <c r="G169" s="196" t="s">
        <v>2761</v>
      </c>
      <c r="H169" s="197">
        <v>1</v>
      </c>
      <c r="I169" s="198"/>
      <c r="J169" s="199">
        <f t="shared" si="0"/>
        <v>0</v>
      </c>
      <c r="K169" s="200"/>
      <c r="L169" s="40"/>
      <c r="M169" s="201" t="s">
        <v>1</v>
      </c>
      <c r="N169" s="202" t="s">
        <v>42</v>
      </c>
      <c r="O169" s="72"/>
      <c r="P169" s="203">
        <f t="shared" si="1"/>
        <v>0</v>
      </c>
      <c r="Q169" s="203">
        <v>0</v>
      </c>
      <c r="R169" s="203">
        <f t="shared" si="2"/>
        <v>0</v>
      </c>
      <c r="S169" s="203">
        <v>0</v>
      </c>
      <c r="T169" s="204">
        <f t="shared" si="3"/>
        <v>0</v>
      </c>
      <c r="U169" s="35"/>
      <c r="V169" s="35"/>
      <c r="W169" s="35"/>
      <c r="X169" s="35"/>
      <c r="Y169" s="35"/>
      <c r="Z169" s="35"/>
      <c r="AA169" s="35"/>
      <c r="AB169" s="35"/>
      <c r="AC169" s="35"/>
      <c r="AD169" s="35"/>
      <c r="AE169" s="35"/>
      <c r="AR169" s="205" t="s">
        <v>218</v>
      </c>
      <c r="AT169" s="205" t="s">
        <v>214</v>
      </c>
      <c r="AU169" s="205" t="s">
        <v>85</v>
      </c>
      <c r="AY169" s="18" t="s">
        <v>209</v>
      </c>
      <c r="BE169" s="206">
        <f t="shared" si="4"/>
        <v>0</v>
      </c>
      <c r="BF169" s="206">
        <f t="shared" si="5"/>
        <v>0</v>
      </c>
      <c r="BG169" s="206">
        <f t="shared" si="6"/>
        <v>0</v>
      </c>
      <c r="BH169" s="206">
        <f t="shared" si="7"/>
        <v>0</v>
      </c>
      <c r="BI169" s="206">
        <f t="shared" si="8"/>
        <v>0</v>
      </c>
      <c r="BJ169" s="18" t="s">
        <v>85</v>
      </c>
      <c r="BK169" s="206">
        <f t="shared" si="9"/>
        <v>0</v>
      </c>
      <c r="BL169" s="18" t="s">
        <v>218</v>
      </c>
      <c r="BM169" s="205" t="s">
        <v>4711</v>
      </c>
    </row>
    <row r="170" spans="1:65" s="2" customFormat="1" ht="33" customHeight="1">
      <c r="A170" s="35"/>
      <c r="B170" s="36"/>
      <c r="C170" s="193" t="s">
        <v>418</v>
      </c>
      <c r="D170" s="193" t="s">
        <v>214</v>
      </c>
      <c r="E170" s="194" t="s">
        <v>16527</v>
      </c>
      <c r="F170" s="195" t="s">
        <v>4678</v>
      </c>
      <c r="G170" s="196" t="s">
        <v>2761</v>
      </c>
      <c r="H170" s="197">
        <v>1</v>
      </c>
      <c r="I170" s="198"/>
      <c r="J170" s="199">
        <f t="shared" si="0"/>
        <v>0</v>
      </c>
      <c r="K170" s="200"/>
      <c r="L170" s="40"/>
      <c r="M170" s="201" t="s">
        <v>1</v>
      </c>
      <c r="N170" s="202" t="s">
        <v>42</v>
      </c>
      <c r="O170" s="72"/>
      <c r="P170" s="203">
        <f t="shared" si="1"/>
        <v>0</v>
      </c>
      <c r="Q170" s="203">
        <v>0</v>
      </c>
      <c r="R170" s="203">
        <f t="shared" si="2"/>
        <v>0</v>
      </c>
      <c r="S170" s="203">
        <v>0</v>
      </c>
      <c r="T170" s="204">
        <f t="shared" si="3"/>
        <v>0</v>
      </c>
      <c r="U170" s="35"/>
      <c r="V170" s="35"/>
      <c r="W170" s="35"/>
      <c r="X170" s="35"/>
      <c r="Y170" s="35"/>
      <c r="Z170" s="35"/>
      <c r="AA170" s="35"/>
      <c r="AB170" s="35"/>
      <c r="AC170" s="35"/>
      <c r="AD170" s="35"/>
      <c r="AE170" s="35"/>
      <c r="AR170" s="205" t="s">
        <v>218</v>
      </c>
      <c r="AT170" s="205" t="s">
        <v>214</v>
      </c>
      <c r="AU170" s="205" t="s">
        <v>85</v>
      </c>
      <c r="AY170" s="18" t="s">
        <v>209</v>
      </c>
      <c r="BE170" s="206">
        <f t="shared" si="4"/>
        <v>0</v>
      </c>
      <c r="BF170" s="206">
        <f t="shared" si="5"/>
        <v>0</v>
      </c>
      <c r="BG170" s="206">
        <f t="shared" si="6"/>
        <v>0</v>
      </c>
      <c r="BH170" s="206">
        <f t="shared" si="7"/>
        <v>0</v>
      </c>
      <c r="BI170" s="206">
        <f t="shared" si="8"/>
        <v>0</v>
      </c>
      <c r="BJ170" s="18" t="s">
        <v>85</v>
      </c>
      <c r="BK170" s="206">
        <f t="shared" si="9"/>
        <v>0</v>
      </c>
      <c r="BL170" s="18" t="s">
        <v>218</v>
      </c>
      <c r="BM170" s="205" t="s">
        <v>4712</v>
      </c>
    </row>
    <row r="171" spans="1:65" s="2" customFormat="1" ht="33" customHeight="1">
      <c r="A171" s="35"/>
      <c r="B171" s="36"/>
      <c r="C171" s="193" t="s">
        <v>422</v>
      </c>
      <c r="D171" s="193" t="s">
        <v>214</v>
      </c>
      <c r="E171" s="194" t="s">
        <v>16528</v>
      </c>
      <c r="F171" s="195" t="s">
        <v>4678</v>
      </c>
      <c r="G171" s="196" t="s">
        <v>2761</v>
      </c>
      <c r="H171" s="197">
        <v>1</v>
      </c>
      <c r="I171" s="198"/>
      <c r="J171" s="199">
        <f t="shared" si="0"/>
        <v>0</v>
      </c>
      <c r="K171" s="200"/>
      <c r="L171" s="40"/>
      <c r="M171" s="201" t="s">
        <v>1</v>
      </c>
      <c r="N171" s="202" t="s">
        <v>42</v>
      </c>
      <c r="O171" s="72"/>
      <c r="P171" s="203">
        <f t="shared" si="1"/>
        <v>0</v>
      </c>
      <c r="Q171" s="203">
        <v>0</v>
      </c>
      <c r="R171" s="203">
        <f t="shared" si="2"/>
        <v>0</v>
      </c>
      <c r="S171" s="203">
        <v>0</v>
      </c>
      <c r="T171" s="204">
        <f t="shared" si="3"/>
        <v>0</v>
      </c>
      <c r="U171" s="35"/>
      <c r="V171" s="35"/>
      <c r="W171" s="35"/>
      <c r="X171" s="35"/>
      <c r="Y171" s="35"/>
      <c r="Z171" s="35"/>
      <c r="AA171" s="35"/>
      <c r="AB171" s="35"/>
      <c r="AC171" s="35"/>
      <c r="AD171" s="35"/>
      <c r="AE171" s="35"/>
      <c r="AR171" s="205" t="s">
        <v>218</v>
      </c>
      <c r="AT171" s="205" t="s">
        <v>214</v>
      </c>
      <c r="AU171" s="205" t="s">
        <v>85</v>
      </c>
      <c r="AY171" s="18" t="s">
        <v>209</v>
      </c>
      <c r="BE171" s="206">
        <f t="shared" si="4"/>
        <v>0</v>
      </c>
      <c r="BF171" s="206">
        <f t="shared" si="5"/>
        <v>0</v>
      </c>
      <c r="BG171" s="206">
        <f t="shared" si="6"/>
        <v>0</v>
      </c>
      <c r="BH171" s="206">
        <f t="shared" si="7"/>
        <v>0</v>
      </c>
      <c r="BI171" s="206">
        <f t="shared" si="8"/>
        <v>0</v>
      </c>
      <c r="BJ171" s="18" t="s">
        <v>85</v>
      </c>
      <c r="BK171" s="206">
        <f t="shared" si="9"/>
        <v>0</v>
      </c>
      <c r="BL171" s="18" t="s">
        <v>218</v>
      </c>
      <c r="BM171" s="205" t="s">
        <v>4713</v>
      </c>
    </row>
    <row r="172" spans="1:65" s="2" customFormat="1" ht="33" customHeight="1">
      <c r="A172" s="35"/>
      <c r="B172" s="36"/>
      <c r="C172" s="193" t="s">
        <v>426</v>
      </c>
      <c r="D172" s="193" t="s">
        <v>214</v>
      </c>
      <c r="E172" s="194" t="s">
        <v>16529</v>
      </c>
      <c r="F172" s="195" t="s">
        <v>4678</v>
      </c>
      <c r="G172" s="196" t="s">
        <v>2761</v>
      </c>
      <c r="H172" s="197">
        <v>1</v>
      </c>
      <c r="I172" s="198"/>
      <c r="J172" s="199">
        <f t="shared" si="0"/>
        <v>0</v>
      </c>
      <c r="K172" s="200"/>
      <c r="L172" s="40"/>
      <c r="M172" s="201" t="s">
        <v>1</v>
      </c>
      <c r="N172" s="202" t="s">
        <v>42</v>
      </c>
      <c r="O172" s="72"/>
      <c r="P172" s="203">
        <f t="shared" si="1"/>
        <v>0</v>
      </c>
      <c r="Q172" s="203">
        <v>0</v>
      </c>
      <c r="R172" s="203">
        <f t="shared" si="2"/>
        <v>0</v>
      </c>
      <c r="S172" s="203">
        <v>0</v>
      </c>
      <c r="T172" s="204">
        <f t="shared" si="3"/>
        <v>0</v>
      </c>
      <c r="U172" s="35"/>
      <c r="V172" s="35"/>
      <c r="W172" s="35"/>
      <c r="X172" s="35"/>
      <c r="Y172" s="35"/>
      <c r="Z172" s="35"/>
      <c r="AA172" s="35"/>
      <c r="AB172" s="35"/>
      <c r="AC172" s="35"/>
      <c r="AD172" s="35"/>
      <c r="AE172" s="35"/>
      <c r="AR172" s="205" t="s">
        <v>218</v>
      </c>
      <c r="AT172" s="205" t="s">
        <v>214</v>
      </c>
      <c r="AU172" s="205" t="s">
        <v>85</v>
      </c>
      <c r="AY172" s="18" t="s">
        <v>209</v>
      </c>
      <c r="BE172" s="206">
        <f t="shared" si="4"/>
        <v>0</v>
      </c>
      <c r="BF172" s="206">
        <f t="shared" si="5"/>
        <v>0</v>
      </c>
      <c r="BG172" s="206">
        <f t="shared" si="6"/>
        <v>0</v>
      </c>
      <c r="BH172" s="206">
        <f t="shared" si="7"/>
        <v>0</v>
      </c>
      <c r="BI172" s="206">
        <f t="shared" si="8"/>
        <v>0</v>
      </c>
      <c r="BJ172" s="18" t="s">
        <v>85</v>
      </c>
      <c r="BK172" s="206">
        <f t="shared" si="9"/>
        <v>0</v>
      </c>
      <c r="BL172" s="18" t="s">
        <v>218</v>
      </c>
      <c r="BM172" s="205" t="s">
        <v>4714</v>
      </c>
    </row>
    <row r="173" spans="1:65" s="2" customFormat="1" ht="33" customHeight="1">
      <c r="A173" s="35"/>
      <c r="B173" s="36"/>
      <c r="C173" s="193" t="s">
        <v>430</v>
      </c>
      <c r="D173" s="193" t="s">
        <v>214</v>
      </c>
      <c r="E173" s="194" t="s">
        <v>16530</v>
      </c>
      <c r="F173" s="195" t="s">
        <v>4645</v>
      </c>
      <c r="G173" s="196" t="s">
        <v>2761</v>
      </c>
      <c r="H173" s="197">
        <v>1</v>
      </c>
      <c r="I173" s="198"/>
      <c r="J173" s="199">
        <f t="shared" si="0"/>
        <v>0</v>
      </c>
      <c r="K173" s="200"/>
      <c r="L173" s="40"/>
      <c r="M173" s="201" t="s">
        <v>1</v>
      </c>
      <c r="N173" s="202" t="s">
        <v>42</v>
      </c>
      <c r="O173" s="72"/>
      <c r="P173" s="203">
        <f t="shared" si="1"/>
        <v>0</v>
      </c>
      <c r="Q173" s="203">
        <v>0</v>
      </c>
      <c r="R173" s="203">
        <f t="shared" si="2"/>
        <v>0</v>
      </c>
      <c r="S173" s="203">
        <v>0</v>
      </c>
      <c r="T173" s="204">
        <f t="shared" si="3"/>
        <v>0</v>
      </c>
      <c r="U173" s="35"/>
      <c r="V173" s="35"/>
      <c r="W173" s="35"/>
      <c r="X173" s="35"/>
      <c r="Y173" s="35"/>
      <c r="Z173" s="35"/>
      <c r="AA173" s="35"/>
      <c r="AB173" s="35"/>
      <c r="AC173" s="35"/>
      <c r="AD173" s="35"/>
      <c r="AE173" s="35"/>
      <c r="AR173" s="205" t="s">
        <v>218</v>
      </c>
      <c r="AT173" s="205" t="s">
        <v>214</v>
      </c>
      <c r="AU173" s="205" t="s">
        <v>85</v>
      </c>
      <c r="AY173" s="18" t="s">
        <v>209</v>
      </c>
      <c r="BE173" s="206">
        <f t="shared" si="4"/>
        <v>0</v>
      </c>
      <c r="BF173" s="206">
        <f t="shared" si="5"/>
        <v>0</v>
      </c>
      <c r="BG173" s="206">
        <f t="shared" si="6"/>
        <v>0</v>
      </c>
      <c r="BH173" s="206">
        <f t="shared" si="7"/>
        <v>0</v>
      </c>
      <c r="BI173" s="206">
        <f t="shared" si="8"/>
        <v>0</v>
      </c>
      <c r="BJ173" s="18" t="s">
        <v>85</v>
      </c>
      <c r="BK173" s="206">
        <f t="shared" si="9"/>
        <v>0</v>
      </c>
      <c r="BL173" s="18" t="s">
        <v>218</v>
      </c>
      <c r="BM173" s="205" t="s">
        <v>4715</v>
      </c>
    </row>
    <row r="174" spans="1:65" s="2" customFormat="1" ht="33" customHeight="1">
      <c r="A174" s="35"/>
      <c r="B174" s="36"/>
      <c r="C174" s="193" t="s">
        <v>434</v>
      </c>
      <c r="D174" s="193" t="s">
        <v>214</v>
      </c>
      <c r="E174" s="194" t="s">
        <v>16531</v>
      </c>
      <c r="F174" s="195" t="s">
        <v>4645</v>
      </c>
      <c r="G174" s="196" t="s">
        <v>2761</v>
      </c>
      <c r="H174" s="197">
        <v>1</v>
      </c>
      <c r="I174" s="198"/>
      <c r="J174" s="199">
        <f t="shared" si="0"/>
        <v>0</v>
      </c>
      <c r="K174" s="200"/>
      <c r="L174" s="40"/>
      <c r="M174" s="201" t="s">
        <v>1</v>
      </c>
      <c r="N174" s="202" t="s">
        <v>42</v>
      </c>
      <c r="O174" s="72"/>
      <c r="P174" s="203">
        <f t="shared" si="1"/>
        <v>0</v>
      </c>
      <c r="Q174" s="203">
        <v>0</v>
      </c>
      <c r="R174" s="203">
        <f t="shared" si="2"/>
        <v>0</v>
      </c>
      <c r="S174" s="203">
        <v>0</v>
      </c>
      <c r="T174" s="204">
        <f t="shared" si="3"/>
        <v>0</v>
      </c>
      <c r="U174" s="35"/>
      <c r="V174" s="35"/>
      <c r="W174" s="35"/>
      <c r="X174" s="35"/>
      <c r="Y174" s="35"/>
      <c r="Z174" s="35"/>
      <c r="AA174" s="35"/>
      <c r="AB174" s="35"/>
      <c r="AC174" s="35"/>
      <c r="AD174" s="35"/>
      <c r="AE174" s="35"/>
      <c r="AR174" s="205" t="s">
        <v>218</v>
      </c>
      <c r="AT174" s="205" t="s">
        <v>214</v>
      </c>
      <c r="AU174" s="205" t="s">
        <v>85</v>
      </c>
      <c r="AY174" s="18" t="s">
        <v>209</v>
      </c>
      <c r="BE174" s="206">
        <f t="shared" si="4"/>
        <v>0</v>
      </c>
      <c r="BF174" s="206">
        <f t="shared" si="5"/>
        <v>0</v>
      </c>
      <c r="BG174" s="206">
        <f t="shared" si="6"/>
        <v>0</v>
      </c>
      <c r="BH174" s="206">
        <f t="shared" si="7"/>
        <v>0</v>
      </c>
      <c r="BI174" s="206">
        <f t="shared" si="8"/>
        <v>0</v>
      </c>
      <c r="BJ174" s="18" t="s">
        <v>85</v>
      </c>
      <c r="BK174" s="206">
        <f t="shared" si="9"/>
        <v>0</v>
      </c>
      <c r="BL174" s="18" t="s">
        <v>218</v>
      </c>
      <c r="BM174" s="205" t="s">
        <v>4716</v>
      </c>
    </row>
    <row r="175" spans="1:65" s="2" customFormat="1" ht="33" customHeight="1">
      <c r="A175" s="35"/>
      <c r="B175" s="36"/>
      <c r="C175" s="193" t="s">
        <v>442</v>
      </c>
      <c r="D175" s="193" t="s">
        <v>214</v>
      </c>
      <c r="E175" s="194" t="s">
        <v>16532</v>
      </c>
      <c r="F175" s="195" t="s">
        <v>4645</v>
      </c>
      <c r="G175" s="196" t="s">
        <v>2761</v>
      </c>
      <c r="H175" s="197">
        <v>1</v>
      </c>
      <c r="I175" s="198"/>
      <c r="J175" s="199">
        <f t="shared" si="0"/>
        <v>0</v>
      </c>
      <c r="K175" s="200"/>
      <c r="L175" s="40"/>
      <c r="M175" s="201" t="s">
        <v>1</v>
      </c>
      <c r="N175" s="202" t="s">
        <v>42</v>
      </c>
      <c r="O175" s="72"/>
      <c r="P175" s="203">
        <f t="shared" si="1"/>
        <v>0</v>
      </c>
      <c r="Q175" s="203">
        <v>0</v>
      </c>
      <c r="R175" s="203">
        <f t="shared" si="2"/>
        <v>0</v>
      </c>
      <c r="S175" s="203">
        <v>0</v>
      </c>
      <c r="T175" s="204">
        <f t="shared" si="3"/>
        <v>0</v>
      </c>
      <c r="U175" s="35"/>
      <c r="V175" s="35"/>
      <c r="W175" s="35"/>
      <c r="X175" s="35"/>
      <c r="Y175" s="35"/>
      <c r="Z175" s="35"/>
      <c r="AA175" s="35"/>
      <c r="AB175" s="35"/>
      <c r="AC175" s="35"/>
      <c r="AD175" s="35"/>
      <c r="AE175" s="35"/>
      <c r="AR175" s="205" t="s">
        <v>218</v>
      </c>
      <c r="AT175" s="205" t="s">
        <v>214</v>
      </c>
      <c r="AU175" s="205" t="s">
        <v>85</v>
      </c>
      <c r="AY175" s="18" t="s">
        <v>209</v>
      </c>
      <c r="BE175" s="206">
        <f t="shared" si="4"/>
        <v>0</v>
      </c>
      <c r="BF175" s="206">
        <f t="shared" si="5"/>
        <v>0</v>
      </c>
      <c r="BG175" s="206">
        <f t="shared" si="6"/>
        <v>0</v>
      </c>
      <c r="BH175" s="206">
        <f t="shared" si="7"/>
        <v>0</v>
      </c>
      <c r="BI175" s="206">
        <f t="shared" si="8"/>
        <v>0</v>
      </c>
      <c r="BJ175" s="18" t="s">
        <v>85</v>
      </c>
      <c r="BK175" s="206">
        <f t="shared" si="9"/>
        <v>0</v>
      </c>
      <c r="BL175" s="18" t="s">
        <v>218</v>
      </c>
      <c r="BM175" s="205" t="s">
        <v>4717</v>
      </c>
    </row>
    <row r="176" spans="1:65" s="2" customFormat="1" ht="33" customHeight="1">
      <c r="A176" s="35"/>
      <c r="B176" s="36"/>
      <c r="C176" s="193" t="s">
        <v>446</v>
      </c>
      <c r="D176" s="193" t="s">
        <v>214</v>
      </c>
      <c r="E176" s="194" t="s">
        <v>16533</v>
      </c>
      <c r="F176" s="195" t="s">
        <v>4645</v>
      </c>
      <c r="G176" s="196" t="s">
        <v>2761</v>
      </c>
      <c r="H176" s="197">
        <v>1</v>
      </c>
      <c r="I176" s="198"/>
      <c r="J176" s="199">
        <f t="shared" si="0"/>
        <v>0</v>
      </c>
      <c r="K176" s="200"/>
      <c r="L176" s="40"/>
      <c r="M176" s="201" t="s">
        <v>1</v>
      </c>
      <c r="N176" s="202" t="s">
        <v>42</v>
      </c>
      <c r="O176" s="72"/>
      <c r="P176" s="203">
        <f t="shared" si="1"/>
        <v>0</v>
      </c>
      <c r="Q176" s="203">
        <v>0</v>
      </c>
      <c r="R176" s="203">
        <f t="shared" si="2"/>
        <v>0</v>
      </c>
      <c r="S176" s="203">
        <v>0</v>
      </c>
      <c r="T176" s="204">
        <f t="shared" si="3"/>
        <v>0</v>
      </c>
      <c r="U176" s="35"/>
      <c r="V176" s="35"/>
      <c r="W176" s="35"/>
      <c r="X176" s="35"/>
      <c r="Y176" s="35"/>
      <c r="Z176" s="35"/>
      <c r="AA176" s="35"/>
      <c r="AB176" s="35"/>
      <c r="AC176" s="35"/>
      <c r="AD176" s="35"/>
      <c r="AE176" s="35"/>
      <c r="AR176" s="205" t="s">
        <v>218</v>
      </c>
      <c r="AT176" s="205" t="s">
        <v>214</v>
      </c>
      <c r="AU176" s="205" t="s">
        <v>85</v>
      </c>
      <c r="AY176" s="18" t="s">
        <v>209</v>
      </c>
      <c r="BE176" s="206">
        <f t="shared" si="4"/>
        <v>0</v>
      </c>
      <c r="BF176" s="206">
        <f t="shared" si="5"/>
        <v>0</v>
      </c>
      <c r="BG176" s="206">
        <f t="shared" si="6"/>
        <v>0</v>
      </c>
      <c r="BH176" s="206">
        <f t="shared" si="7"/>
        <v>0</v>
      </c>
      <c r="BI176" s="206">
        <f t="shared" si="8"/>
        <v>0</v>
      </c>
      <c r="BJ176" s="18" t="s">
        <v>85</v>
      </c>
      <c r="BK176" s="206">
        <f t="shared" si="9"/>
        <v>0</v>
      </c>
      <c r="BL176" s="18" t="s">
        <v>218</v>
      </c>
      <c r="BM176" s="205" t="s">
        <v>4718</v>
      </c>
    </row>
    <row r="177" spans="1:65" s="2" customFormat="1" ht="33" customHeight="1">
      <c r="A177" s="35"/>
      <c r="B177" s="36"/>
      <c r="C177" s="193" t="s">
        <v>450</v>
      </c>
      <c r="D177" s="193" t="s">
        <v>214</v>
      </c>
      <c r="E177" s="194" t="s">
        <v>16534</v>
      </c>
      <c r="F177" s="195" t="s">
        <v>4678</v>
      </c>
      <c r="G177" s="196" t="s">
        <v>2761</v>
      </c>
      <c r="H177" s="197">
        <v>1</v>
      </c>
      <c r="I177" s="198"/>
      <c r="J177" s="199">
        <f t="shared" si="0"/>
        <v>0</v>
      </c>
      <c r="K177" s="200"/>
      <c r="L177" s="40"/>
      <c r="M177" s="201" t="s">
        <v>1</v>
      </c>
      <c r="N177" s="202" t="s">
        <v>42</v>
      </c>
      <c r="O177" s="72"/>
      <c r="P177" s="203">
        <f t="shared" si="1"/>
        <v>0</v>
      </c>
      <c r="Q177" s="203">
        <v>0</v>
      </c>
      <c r="R177" s="203">
        <f t="shared" si="2"/>
        <v>0</v>
      </c>
      <c r="S177" s="203">
        <v>0</v>
      </c>
      <c r="T177" s="204">
        <f t="shared" si="3"/>
        <v>0</v>
      </c>
      <c r="U177" s="35"/>
      <c r="V177" s="35"/>
      <c r="W177" s="35"/>
      <c r="X177" s="35"/>
      <c r="Y177" s="35"/>
      <c r="Z177" s="35"/>
      <c r="AA177" s="35"/>
      <c r="AB177" s="35"/>
      <c r="AC177" s="35"/>
      <c r="AD177" s="35"/>
      <c r="AE177" s="35"/>
      <c r="AR177" s="205" t="s">
        <v>218</v>
      </c>
      <c r="AT177" s="205" t="s">
        <v>214</v>
      </c>
      <c r="AU177" s="205" t="s">
        <v>85</v>
      </c>
      <c r="AY177" s="18" t="s">
        <v>209</v>
      </c>
      <c r="BE177" s="206">
        <f t="shared" si="4"/>
        <v>0</v>
      </c>
      <c r="BF177" s="206">
        <f t="shared" si="5"/>
        <v>0</v>
      </c>
      <c r="BG177" s="206">
        <f t="shared" si="6"/>
        <v>0</v>
      </c>
      <c r="BH177" s="206">
        <f t="shared" si="7"/>
        <v>0</v>
      </c>
      <c r="BI177" s="206">
        <f t="shared" si="8"/>
        <v>0</v>
      </c>
      <c r="BJ177" s="18" t="s">
        <v>85</v>
      </c>
      <c r="BK177" s="206">
        <f t="shared" si="9"/>
        <v>0</v>
      </c>
      <c r="BL177" s="18" t="s">
        <v>218</v>
      </c>
      <c r="BM177" s="205" t="s">
        <v>4719</v>
      </c>
    </row>
    <row r="178" spans="1:65" s="2" customFormat="1" ht="33" customHeight="1">
      <c r="A178" s="35"/>
      <c r="B178" s="36"/>
      <c r="C178" s="193" t="s">
        <v>456</v>
      </c>
      <c r="D178" s="193" t="s">
        <v>214</v>
      </c>
      <c r="E178" s="194" t="s">
        <v>16535</v>
      </c>
      <c r="F178" s="195" t="s">
        <v>4648</v>
      </c>
      <c r="G178" s="196" t="s">
        <v>2761</v>
      </c>
      <c r="H178" s="197">
        <v>1</v>
      </c>
      <c r="I178" s="198"/>
      <c r="J178" s="199">
        <f t="shared" si="0"/>
        <v>0</v>
      </c>
      <c r="K178" s="200"/>
      <c r="L178" s="40"/>
      <c r="M178" s="201" t="s">
        <v>1</v>
      </c>
      <c r="N178" s="202" t="s">
        <v>42</v>
      </c>
      <c r="O178" s="72"/>
      <c r="P178" s="203">
        <f t="shared" si="1"/>
        <v>0</v>
      </c>
      <c r="Q178" s="203">
        <v>0</v>
      </c>
      <c r="R178" s="203">
        <f t="shared" si="2"/>
        <v>0</v>
      </c>
      <c r="S178" s="203">
        <v>0</v>
      </c>
      <c r="T178" s="204">
        <f t="shared" si="3"/>
        <v>0</v>
      </c>
      <c r="U178" s="35"/>
      <c r="V178" s="35"/>
      <c r="W178" s="35"/>
      <c r="X178" s="35"/>
      <c r="Y178" s="35"/>
      <c r="Z178" s="35"/>
      <c r="AA178" s="35"/>
      <c r="AB178" s="35"/>
      <c r="AC178" s="35"/>
      <c r="AD178" s="35"/>
      <c r="AE178" s="35"/>
      <c r="AR178" s="205" t="s">
        <v>218</v>
      </c>
      <c r="AT178" s="205" t="s">
        <v>214</v>
      </c>
      <c r="AU178" s="205" t="s">
        <v>85</v>
      </c>
      <c r="AY178" s="18" t="s">
        <v>209</v>
      </c>
      <c r="BE178" s="206">
        <f t="shared" si="4"/>
        <v>0</v>
      </c>
      <c r="BF178" s="206">
        <f t="shared" si="5"/>
        <v>0</v>
      </c>
      <c r="BG178" s="206">
        <f t="shared" si="6"/>
        <v>0</v>
      </c>
      <c r="BH178" s="206">
        <f t="shared" si="7"/>
        <v>0</v>
      </c>
      <c r="BI178" s="206">
        <f t="shared" si="8"/>
        <v>0</v>
      </c>
      <c r="BJ178" s="18" t="s">
        <v>85</v>
      </c>
      <c r="BK178" s="206">
        <f t="shared" si="9"/>
        <v>0</v>
      </c>
      <c r="BL178" s="18" t="s">
        <v>218</v>
      </c>
      <c r="BM178" s="205" t="s">
        <v>4720</v>
      </c>
    </row>
    <row r="179" spans="1:65" s="2" customFormat="1" ht="33" customHeight="1">
      <c r="A179" s="35"/>
      <c r="B179" s="36"/>
      <c r="C179" s="193" t="s">
        <v>460</v>
      </c>
      <c r="D179" s="193" t="s">
        <v>214</v>
      </c>
      <c r="E179" s="194" t="s">
        <v>16536</v>
      </c>
      <c r="F179" s="195" t="s">
        <v>4721</v>
      </c>
      <c r="G179" s="196" t="s">
        <v>2761</v>
      </c>
      <c r="H179" s="197">
        <v>1</v>
      </c>
      <c r="I179" s="198"/>
      <c r="J179" s="199">
        <f t="shared" si="0"/>
        <v>0</v>
      </c>
      <c r="K179" s="200"/>
      <c r="L179" s="40"/>
      <c r="M179" s="201" t="s">
        <v>1</v>
      </c>
      <c r="N179" s="202" t="s">
        <v>42</v>
      </c>
      <c r="O179" s="72"/>
      <c r="P179" s="203">
        <f t="shared" si="1"/>
        <v>0</v>
      </c>
      <c r="Q179" s="203">
        <v>0</v>
      </c>
      <c r="R179" s="203">
        <f t="shared" si="2"/>
        <v>0</v>
      </c>
      <c r="S179" s="203">
        <v>0</v>
      </c>
      <c r="T179" s="204">
        <f t="shared" si="3"/>
        <v>0</v>
      </c>
      <c r="U179" s="35"/>
      <c r="V179" s="35"/>
      <c r="W179" s="35"/>
      <c r="X179" s="35"/>
      <c r="Y179" s="35"/>
      <c r="Z179" s="35"/>
      <c r="AA179" s="35"/>
      <c r="AB179" s="35"/>
      <c r="AC179" s="35"/>
      <c r="AD179" s="35"/>
      <c r="AE179" s="35"/>
      <c r="AR179" s="205" t="s">
        <v>218</v>
      </c>
      <c r="AT179" s="205" t="s">
        <v>214</v>
      </c>
      <c r="AU179" s="205" t="s">
        <v>85</v>
      </c>
      <c r="AY179" s="18" t="s">
        <v>209</v>
      </c>
      <c r="BE179" s="206">
        <f t="shared" si="4"/>
        <v>0</v>
      </c>
      <c r="BF179" s="206">
        <f t="shared" si="5"/>
        <v>0</v>
      </c>
      <c r="BG179" s="206">
        <f t="shared" si="6"/>
        <v>0</v>
      </c>
      <c r="BH179" s="206">
        <f t="shared" si="7"/>
        <v>0</v>
      </c>
      <c r="BI179" s="206">
        <f t="shared" si="8"/>
        <v>0</v>
      </c>
      <c r="BJ179" s="18" t="s">
        <v>85</v>
      </c>
      <c r="BK179" s="206">
        <f t="shared" si="9"/>
        <v>0</v>
      </c>
      <c r="BL179" s="18" t="s">
        <v>218</v>
      </c>
      <c r="BM179" s="205" t="s">
        <v>4722</v>
      </c>
    </row>
    <row r="180" spans="1:65" s="2" customFormat="1" ht="33" customHeight="1">
      <c r="A180" s="35"/>
      <c r="B180" s="36"/>
      <c r="C180" s="193" t="s">
        <v>464</v>
      </c>
      <c r="D180" s="193" t="s">
        <v>214</v>
      </c>
      <c r="E180" s="194" t="s">
        <v>16537</v>
      </c>
      <c r="F180" s="195" t="s">
        <v>4648</v>
      </c>
      <c r="G180" s="196" t="s">
        <v>2761</v>
      </c>
      <c r="H180" s="197">
        <v>1</v>
      </c>
      <c r="I180" s="198"/>
      <c r="J180" s="199">
        <f t="shared" si="0"/>
        <v>0</v>
      </c>
      <c r="K180" s="200"/>
      <c r="L180" s="40"/>
      <c r="M180" s="201" t="s">
        <v>1</v>
      </c>
      <c r="N180" s="202" t="s">
        <v>42</v>
      </c>
      <c r="O180" s="72"/>
      <c r="P180" s="203">
        <f t="shared" si="1"/>
        <v>0</v>
      </c>
      <c r="Q180" s="203">
        <v>0</v>
      </c>
      <c r="R180" s="203">
        <f t="shared" si="2"/>
        <v>0</v>
      </c>
      <c r="S180" s="203">
        <v>0</v>
      </c>
      <c r="T180" s="204">
        <f t="shared" si="3"/>
        <v>0</v>
      </c>
      <c r="U180" s="35"/>
      <c r="V180" s="35"/>
      <c r="W180" s="35"/>
      <c r="X180" s="35"/>
      <c r="Y180" s="35"/>
      <c r="Z180" s="35"/>
      <c r="AA180" s="35"/>
      <c r="AB180" s="35"/>
      <c r="AC180" s="35"/>
      <c r="AD180" s="35"/>
      <c r="AE180" s="35"/>
      <c r="AR180" s="205" t="s">
        <v>218</v>
      </c>
      <c r="AT180" s="205" t="s">
        <v>214</v>
      </c>
      <c r="AU180" s="205" t="s">
        <v>85</v>
      </c>
      <c r="AY180" s="18" t="s">
        <v>209</v>
      </c>
      <c r="BE180" s="206">
        <f t="shared" si="4"/>
        <v>0</v>
      </c>
      <c r="BF180" s="206">
        <f t="shared" si="5"/>
        <v>0</v>
      </c>
      <c r="BG180" s="206">
        <f t="shared" si="6"/>
        <v>0</v>
      </c>
      <c r="BH180" s="206">
        <f t="shared" si="7"/>
        <v>0</v>
      </c>
      <c r="BI180" s="206">
        <f t="shared" si="8"/>
        <v>0</v>
      </c>
      <c r="BJ180" s="18" t="s">
        <v>85</v>
      </c>
      <c r="BK180" s="206">
        <f t="shared" si="9"/>
        <v>0</v>
      </c>
      <c r="BL180" s="18" t="s">
        <v>218</v>
      </c>
      <c r="BM180" s="205" t="s">
        <v>4723</v>
      </c>
    </row>
    <row r="181" spans="1:65" s="2" customFormat="1" ht="33" customHeight="1">
      <c r="A181" s="35"/>
      <c r="B181" s="36"/>
      <c r="C181" s="193" t="s">
        <v>468</v>
      </c>
      <c r="D181" s="193" t="s">
        <v>214</v>
      </c>
      <c r="E181" s="194" t="s">
        <v>16538</v>
      </c>
      <c r="F181" s="195" t="s">
        <v>4648</v>
      </c>
      <c r="G181" s="196" t="s">
        <v>2761</v>
      </c>
      <c r="H181" s="197">
        <v>1</v>
      </c>
      <c r="I181" s="198"/>
      <c r="J181" s="199">
        <f t="shared" si="0"/>
        <v>0</v>
      </c>
      <c r="K181" s="200"/>
      <c r="L181" s="40"/>
      <c r="M181" s="201" t="s">
        <v>1</v>
      </c>
      <c r="N181" s="202" t="s">
        <v>42</v>
      </c>
      <c r="O181" s="72"/>
      <c r="P181" s="203">
        <f t="shared" si="1"/>
        <v>0</v>
      </c>
      <c r="Q181" s="203">
        <v>0</v>
      </c>
      <c r="R181" s="203">
        <f t="shared" si="2"/>
        <v>0</v>
      </c>
      <c r="S181" s="203">
        <v>0</v>
      </c>
      <c r="T181" s="204">
        <f t="shared" si="3"/>
        <v>0</v>
      </c>
      <c r="U181" s="35"/>
      <c r="V181" s="35"/>
      <c r="W181" s="35"/>
      <c r="X181" s="35"/>
      <c r="Y181" s="35"/>
      <c r="Z181" s="35"/>
      <c r="AA181" s="35"/>
      <c r="AB181" s="35"/>
      <c r="AC181" s="35"/>
      <c r="AD181" s="35"/>
      <c r="AE181" s="35"/>
      <c r="AR181" s="205" t="s">
        <v>218</v>
      </c>
      <c r="AT181" s="205" t="s">
        <v>214</v>
      </c>
      <c r="AU181" s="205" t="s">
        <v>85</v>
      </c>
      <c r="AY181" s="18" t="s">
        <v>209</v>
      </c>
      <c r="BE181" s="206">
        <f t="shared" si="4"/>
        <v>0</v>
      </c>
      <c r="BF181" s="206">
        <f t="shared" si="5"/>
        <v>0</v>
      </c>
      <c r="BG181" s="206">
        <f t="shared" si="6"/>
        <v>0</v>
      </c>
      <c r="BH181" s="206">
        <f t="shared" si="7"/>
        <v>0</v>
      </c>
      <c r="BI181" s="206">
        <f t="shared" si="8"/>
        <v>0</v>
      </c>
      <c r="BJ181" s="18" t="s">
        <v>85</v>
      </c>
      <c r="BK181" s="206">
        <f t="shared" si="9"/>
        <v>0</v>
      </c>
      <c r="BL181" s="18" t="s">
        <v>218</v>
      </c>
      <c r="BM181" s="205" t="s">
        <v>4724</v>
      </c>
    </row>
    <row r="182" spans="1:65" s="2" customFormat="1" ht="33" customHeight="1">
      <c r="A182" s="35"/>
      <c r="B182" s="36"/>
      <c r="C182" s="193" t="s">
        <v>474</v>
      </c>
      <c r="D182" s="193" t="s">
        <v>214</v>
      </c>
      <c r="E182" s="194" t="s">
        <v>16539</v>
      </c>
      <c r="F182" s="195" t="s">
        <v>4648</v>
      </c>
      <c r="G182" s="196" t="s">
        <v>2761</v>
      </c>
      <c r="H182" s="197">
        <v>1</v>
      </c>
      <c r="I182" s="198"/>
      <c r="J182" s="199">
        <f t="shared" si="0"/>
        <v>0</v>
      </c>
      <c r="K182" s="200"/>
      <c r="L182" s="40"/>
      <c r="M182" s="201" t="s">
        <v>1</v>
      </c>
      <c r="N182" s="202" t="s">
        <v>42</v>
      </c>
      <c r="O182" s="72"/>
      <c r="P182" s="203">
        <f t="shared" si="1"/>
        <v>0</v>
      </c>
      <c r="Q182" s="203">
        <v>0</v>
      </c>
      <c r="R182" s="203">
        <f t="shared" si="2"/>
        <v>0</v>
      </c>
      <c r="S182" s="203">
        <v>0</v>
      </c>
      <c r="T182" s="204">
        <f t="shared" si="3"/>
        <v>0</v>
      </c>
      <c r="U182" s="35"/>
      <c r="V182" s="35"/>
      <c r="W182" s="35"/>
      <c r="X182" s="35"/>
      <c r="Y182" s="35"/>
      <c r="Z182" s="35"/>
      <c r="AA182" s="35"/>
      <c r="AB182" s="35"/>
      <c r="AC182" s="35"/>
      <c r="AD182" s="35"/>
      <c r="AE182" s="35"/>
      <c r="AR182" s="205" t="s">
        <v>218</v>
      </c>
      <c r="AT182" s="205" t="s">
        <v>214</v>
      </c>
      <c r="AU182" s="205" t="s">
        <v>85</v>
      </c>
      <c r="AY182" s="18" t="s">
        <v>209</v>
      </c>
      <c r="BE182" s="206">
        <f t="shared" si="4"/>
        <v>0</v>
      </c>
      <c r="BF182" s="206">
        <f t="shared" si="5"/>
        <v>0</v>
      </c>
      <c r="BG182" s="206">
        <f t="shared" si="6"/>
        <v>0</v>
      </c>
      <c r="BH182" s="206">
        <f t="shared" si="7"/>
        <v>0</v>
      </c>
      <c r="BI182" s="206">
        <f t="shared" si="8"/>
        <v>0</v>
      </c>
      <c r="BJ182" s="18" t="s">
        <v>85</v>
      </c>
      <c r="BK182" s="206">
        <f t="shared" si="9"/>
        <v>0</v>
      </c>
      <c r="BL182" s="18" t="s">
        <v>218</v>
      </c>
      <c r="BM182" s="205" t="s">
        <v>4725</v>
      </c>
    </row>
    <row r="183" spans="1:65" s="2" customFormat="1" ht="33" customHeight="1">
      <c r="A183" s="35"/>
      <c r="B183" s="36"/>
      <c r="C183" s="193" t="s">
        <v>478</v>
      </c>
      <c r="D183" s="193" t="s">
        <v>214</v>
      </c>
      <c r="E183" s="194" t="s">
        <v>16540</v>
      </c>
      <c r="F183" s="195" t="s">
        <v>4645</v>
      </c>
      <c r="G183" s="196" t="s">
        <v>2761</v>
      </c>
      <c r="H183" s="197">
        <v>1</v>
      </c>
      <c r="I183" s="198"/>
      <c r="J183" s="199">
        <f t="shared" si="0"/>
        <v>0</v>
      </c>
      <c r="K183" s="200"/>
      <c r="L183" s="40"/>
      <c r="M183" s="201" t="s">
        <v>1</v>
      </c>
      <c r="N183" s="202" t="s">
        <v>42</v>
      </c>
      <c r="O183" s="72"/>
      <c r="P183" s="203">
        <f t="shared" si="1"/>
        <v>0</v>
      </c>
      <c r="Q183" s="203">
        <v>0</v>
      </c>
      <c r="R183" s="203">
        <f t="shared" si="2"/>
        <v>0</v>
      </c>
      <c r="S183" s="203">
        <v>0</v>
      </c>
      <c r="T183" s="204">
        <f t="shared" si="3"/>
        <v>0</v>
      </c>
      <c r="U183" s="35"/>
      <c r="V183" s="35"/>
      <c r="W183" s="35"/>
      <c r="X183" s="35"/>
      <c r="Y183" s="35"/>
      <c r="Z183" s="35"/>
      <c r="AA183" s="35"/>
      <c r="AB183" s="35"/>
      <c r="AC183" s="35"/>
      <c r="AD183" s="35"/>
      <c r="AE183" s="35"/>
      <c r="AR183" s="205" t="s">
        <v>218</v>
      </c>
      <c r="AT183" s="205" t="s">
        <v>214</v>
      </c>
      <c r="AU183" s="205" t="s">
        <v>85</v>
      </c>
      <c r="AY183" s="18" t="s">
        <v>209</v>
      </c>
      <c r="BE183" s="206">
        <f t="shared" si="4"/>
        <v>0</v>
      </c>
      <c r="BF183" s="206">
        <f t="shared" si="5"/>
        <v>0</v>
      </c>
      <c r="BG183" s="206">
        <f t="shared" si="6"/>
        <v>0</v>
      </c>
      <c r="BH183" s="206">
        <f t="shared" si="7"/>
        <v>0</v>
      </c>
      <c r="BI183" s="206">
        <f t="shared" si="8"/>
        <v>0</v>
      </c>
      <c r="BJ183" s="18" t="s">
        <v>85</v>
      </c>
      <c r="BK183" s="206">
        <f t="shared" si="9"/>
        <v>0</v>
      </c>
      <c r="BL183" s="18" t="s">
        <v>218</v>
      </c>
      <c r="BM183" s="205" t="s">
        <v>4726</v>
      </c>
    </row>
    <row r="184" spans="1:65" s="2" customFormat="1" ht="33" customHeight="1">
      <c r="A184" s="35"/>
      <c r="B184" s="36"/>
      <c r="C184" s="193" t="s">
        <v>482</v>
      </c>
      <c r="D184" s="193" t="s">
        <v>214</v>
      </c>
      <c r="E184" s="194" t="s">
        <v>16541</v>
      </c>
      <c r="F184" s="195" t="s">
        <v>4645</v>
      </c>
      <c r="G184" s="196" t="s">
        <v>2761</v>
      </c>
      <c r="H184" s="197">
        <v>1</v>
      </c>
      <c r="I184" s="198"/>
      <c r="J184" s="199">
        <f t="shared" si="0"/>
        <v>0</v>
      </c>
      <c r="K184" s="200"/>
      <c r="L184" s="40"/>
      <c r="M184" s="201" t="s">
        <v>1</v>
      </c>
      <c r="N184" s="202" t="s">
        <v>42</v>
      </c>
      <c r="O184" s="72"/>
      <c r="P184" s="203">
        <f t="shared" si="1"/>
        <v>0</v>
      </c>
      <c r="Q184" s="203">
        <v>0</v>
      </c>
      <c r="R184" s="203">
        <f t="shared" si="2"/>
        <v>0</v>
      </c>
      <c r="S184" s="203">
        <v>0</v>
      </c>
      <c r="T184" s="204">
        <f t="shared" si="3"/>
        <v>0</v>
      </c>
      <c r="U184" s="35"/>
      <c r="V184" s="35"/>
      <c r="W184" s="35"/>
      <c r="X184" s="35"/>
      <c r="Y184" s="35"/>
      <c r="Z184" s="35"/>
      <c r="AA184" s="35"/>
      <c r="AB184" s="35"/>
      <c r="AC184" s="35"/>
      <c r="AD184" s="35"/>
      <c r="AE184" s="35"/>
      <c r="AR184" s="205" t="s">
        <v>218</v>
      </c>
      <c r="AT184" s="205" t="s">
        <v>214</v>
      </c>
      <c r="AU184" s="205" t="s">
        <v>85</v>
      </c>
      <c r="AY184" s="18" t="s">
        <v>209</v>
      </c>
      <c r="BE184" s="206">
        <f t="shared" si="4"/>
        <v>0</v>
      </c>
      <c r="BF184" s="206">
        <f t="shared" si="5"/>
        <v>0</v>
      </c>
      <c r="BG184" s="206">
        <f t="shared" si="6"/>
        <v>0</v>
      </c>
      <c r="BH184" s="206">
        <f t="shared" si="7"/>
        <v>0</v>
      </c>
      <c r="BI184" s="206">
        <f t="shared" si="8"/>
        <v>0</v>
      </c>
      <c r="BJ184" s="18" t="s">
        <v>85</v>
      </c>
      <c r="BK184" s="206">
        <f t="shared" si="9"/>
        <v>0</v>
      </c>
      <c r="BL184" s="18" t="s">
        <v>218</v>
      </c>
      <c r="BM184" s="205" t="s">
        <v>4727</v>
      </c>
    </row>
    <row r="185" spans="1:65" s="2" customFormat="1" ht="33" customHeight="1">
      <c r="A185" s="35"/>
      <c r="B185" s="36"/>
      <c r="C185" s="193" t="s">
        <v>486</v>
      </c>
      <c r="D185" s="193" t="s">
        <v>214</v>
      </c>
      <c r="E185" s="194" t="s">
        <v>16542</v>
      </c>
      <c r="F185" s="195" t="s">
        <v>4648</v>
      </c>
      <c r="G185" s="196" t="s">
        <v>2761</v>
      </c>
      <c r="H185" s="197">
        <v>1</v>
      </c>
      <c r="I185" s="198"/>
      <c r="J185" s="199">
        <f t="shared" ref="J185:J248" si="10">ROUND(I185*H185,2)</f>
        <v>0</v>
      </c>
      <c r="K185" s="200"/>
      <c r="L185" s="40"/>
      <c r="M185" s="201" t="s">
        <v>1</v>
      </c>
      <c r="N185" s="202" t="s">
        <v>42</v>
      </c>
      <c r="O185" s="72"/>
      <c r="P185" s="203">
        <f t="shared" ref="P185:P248" si="11">O185*H185</f>
        <v>0</v>
      </c>
      <c r="Q185" s="203">
        <v>0</v>
      </c>
      <c r="R185" s="203">
        <f t="shared" ref="R185:R248" si="12">Q185*H185</f>
        <v>0</v>
      </c>
      <c r="S185" s="203">
        <v>0</v>
      </c>
      <c r="T185" s="204">
        <f t="shared" ref="T185:T248" si="13">S185*H185</f>
        <v>0</v>
      </c>
      <c r="U185" s="35"/>
      <c r="V185" s="35"/>
      <c r="W185" s="35"/>
      <c r="X185" s="35"/>
      <c r="Y185" s="35"/>
      <c r="Z185" s="35"/>
      <c r="AA185" s="35"/>
      <c r="AB185" s="35"/>
      <c r="AC185" s="35"/>
      <c r="AD185" s="35"/>
      <c r="AE185" s="35"/>
      <c r="AR185" s="205" t="s">
        <v>218</v>
      </c>
      <c r="AT185" s="205" t="s">
        <v>214</v>
      </c>
      <c r="AU185" s="205" t="s">
        <v>85</v>
      </c>
      <c r="AY185" s="18" t="s">
        <v>209</v>
      </c>
      <c r="BE185" s="206">
        <f t="shared" ref="BE185:BE248" si="14">IF(N185="základní",J185,0)</f>
        <v>0</v>
      </c>
      <c r="BF185" s="206">
        <f t="shared" ref="BF185:BF248" si="15">IF(N185="snížená",J185,0)</f>
        <v>0</v>
      </c>
      <c r="BG185" s="206">
        <f t="shared" ref="BG185:BG248" si="16">IF(N185="zákl. přenesená",J185,0)</f>
        <v>0</v>
      </c>
      <c r="BH185" s="206">
        <f t="shared" ref="BH185:BH248" si="17">IF(N185="sníž. přenesená",J185,0)</f>
        <v>0</v>
      </c>
      <c r="BI185" s="206">
        <f t="shared" ref="BI185:BI248" si="18">IF(N185="nulová",J185,0)</f>
        <v>0</v>
      </c>
      <c r="BJ185" s="18" t="s">
        <v>85</v>
      </c>
      <c r="BK185" s="206">
        <f t="shared" ref="BK185:BK248" si="19">ROUND(I185*H185,2)</f>
        <v>0</v>
      </c>
      <c r="BL185" s="18" t="s">
        <v>218</v>
      </c>
      <c r="BM185" s="205" t="s">
        <v>4728</v>
      </c>
    </row>
    <row r="186" spans="1:65" s="2" customFormat="1" ht="33" customHeight="1">
      <c r="A186" s="35"/>
      <c r="B186" s="36"/>
      <c r="C186" s="193" t="s">
        <v>490</v>
      </c>
      <c r="D186" s="193" t="s">
        <v>214</v>
      </c>
      <c r="E186" s="194" t="s">
        <v>16543</v>
      </c>
      <c r="F186" s="195" t="s">
        <v>4648</v>
      </c>
      <c r="G186" s="196" t="s">
        <v>2761</v>
      </c>
      <c r="H186" s="197">
        <v>1</v>
      </c>
      <c r="I186" s="198"/>
      <c r="J186" s="199">
        <f t="shared" si="10"/>
        <v>0</v>
      </c>
      <c r="K186" s="200"/>
      <c r="L186" s="40"/>
      <c r="M186" s="201" t="s">
        <v>1</v>
      </c>
      <c r="N186" s="202" t="s">
        <v>42</v>
      </c>
      <c r="O186" s="72"/>
      <c r="P186" s="203">
        <f t="shared" si="11"/>
        <v>0</v>
      </c>
      <c r="Q186" s="203">
        <v>0</v>
      </c>
      <c r="R186" s="203">
        <f t="shared" si="12"/>
        <v>0</v>
      </c>
      <c r="S186" s="203">
        <v>0</v>
      </c>
      <c r="T186" s="204">
        <f t="shared" si="13"/>
        <v>0</v>
      </c>
      <c r="U186" s="35"/>
      <c r="V186" s="35"/>
      <c r="W186" s="35"/>
      <c r="X186" s="35"/>
      <c r="Y186" s="35"/>
      <c r="Z186" s="35"/>
      <c r="AA186" s="35"/>
      <c r="AB186" s="35"/>
      <c r="AC186" s="35"/>
      <c r="AD186" s="35"/>
      <c r="AE186" s="35"/>
      <c r="AR186" s="205" t="s">
        <v>218</v>
      </c>
      <c r="AT186" s="205" t="s">
        <v>214</v>
      </c>
      <c r="AU186" s="205" t="s">
        <v>85</v>
      </c>
      <c r="AY186" s="18" t="s">
        <v>209</v>
      </c>
      <c r="BE186" s="206">
        <f t="shared" si="14"/>
        <v>0</v>
      </c>
      <c r="BF186" s="206">
        <f t="shared" si="15"/>
        <v>0</v>
      </c>
      <c r="BG186" s="206">
        <f t="shared" si="16"/>
        <v>0</v>
      </c>
      <c r="BH186" s="206">
        <f t="shared" si="17"/>
        <v>0</v>
      </c>
      <c r="BI186" s="206">
        <f t="shared" si="18"/>
        <v>0</v>
      </c>
      <c r="BJ186" s="18" t="s">
        <v>85</v>
      </c>
      <c r="BK186" s="206">
        <f t="shared" si="19"/>
        <v>0</v>
      </c>
      <c r="BL186" s="18" t="s">
        <v>218</v>
      </c>
      <c r="BM186" s="205" t="s">
        <v>4729</v>
      </c>
    </row>
    <row r="187" spans="1:65" s="2" customFormat="1" ht="33" customHeight="1">
      <c r="A187" s="35"/>
      <c r="B187" s="36"/>
      <c r="C187" s="193" t="s">
        <v>496</v>
      </c>
      <c r="D187" s="193" t="s">
        <v>214</v>
      </c>
      <c r="E187" s="194" t="s">
        <v>16544</v>
      </c>
      <c r="F187" s="195" t="s">
        <v>4721</v>
      </c>
      <c r="G187" s="196" t="s">
        <v>2761</v>
      </c>
      <c r="H187" s="197">
        <v>1</v>
      </c>
      <c r="I187" s="198"/>
      <c r="J187" s="199">
        <f t="shared" si="10"/>
        <v>0</v>
      </c>
      <c r="K187" s="200"/>
      <c r="L187" s="40"/>
      <c r="M187" s="201" t="s">
        <v>1</v>
      </c>
      <c r="N187" s="202" t="s">
        <v>42</v>
      </c>
      <c r="O187" s="72"/>
      <c r="P187" s="203">
        <f t="shared" si="11"/>
        <v>0</v>
      </c>
      <c r="Q187" s="203">
        <v>0</v>
      </c>
      <c r="R187" s="203">
        <f t="shared" si="12"/>
        <v>0</v>
      </c>
      <c r="S187" s="203">
        <v>0</v>
      </c>
      <c r="T187" s="204">
        <f t="shared" si="13"/>
        <v>0</v>
      </c>
      <c r="U187" s="35"/>
      <c r="V187" s="35"/>
      <c r="W187" s="35"/>
      <c r="X187" s="35"/>
      <c r="Y187" s="35"/>
      <c r="Z187" s="35"/>
      <c r="AA187" s="35"/>
      <c r="AB187" s="35"/>
      <c r="AC187" s="35"/>
      <c r="AD187" s="35"/>
      <c r="AE187" s="35"/>
      <c r="AR187" s="205" t="s">
        <v>218</v>
      </c>
      <c r="AT187" s="205" t="s">
        <v>214</v>
      </c>
      <c r="AU187" s="205" t="s">
        <v>85</v>
      </c>
      <c r="AY187" s="18" t="s">
        <v>209</v>
      </c>
      <c r="BE187" s="206">
        <f t="shared" si="14"/>
        <v>0</v>
      </c>
      <c r="BF187" s="206">
        <f t="shared" si="15"/>
        <v>0</v>
      </c>
      <c r="BG187" s="206">
        <f t="shared" si="16"/>
        <v>0</v>
      </c>
      <c r="BH187" s="206">
        <f t="shared" si="17"/>
        <v>0</v>
      </c>
      <c r="BI187" s="206">
        <f t="shared" si="18"/>
        <v>0</v>
      </c>
      <c r="BJ187" s="18" t="s">
        <v>85</v>
      </c>
      <c r="BK187" s="206">
        <f t="shared" si="19"/>
        <v>0</v>
      </c>
      <c r="BL187" s="18" t="s">
        <v>218</v>
      </c>
      <c r="BM187" s="205" t="s">
        <v>4730</v>
      </c>
    </row>
    <row r="188" spans="1:65" s="2" customFormat="1" ht="33" customHeight="1">
      <c r="A188" s="35"/>
      <c r="B188" s="36"/>
      <c r="C188" s="193" t="s">
        <v>500</v>
      </c>
      <c r="D188" s="193" t="s">
        <v>214</v>
      </c>
      <c r="E188" s="194" t="s">
        <v>16545</v>
      </c>
      <c r="F188" s="195" t="s">
        <v>4648</v>
      </c>
      <c r="G188" s="196" t="s">
        <v>2761</v>
      </c>
      <c r="H188" s="197">
        <v>1</v>
      </c>
      <c r="I188" s="198"/>
      <c r="J188" s="199">
        <f t="shared" si="10"/>
        <v>0</v>
      </c>
      <c r="K188" s="200"/>
      <c r="L188" s="40"/>
      <c r="M188" s="201" t="s">
        <v>1</v>
      </c>
      <c r="N188" s="202" t="s">
        <v>42</v>
      </c>
      <c r="O188" s="72"/>
      <c r="P188" s="203">
        <f t="shared" si="11"/>
        <v>0</v>
      </c>
      <c r="Q188" s="203">
        <v>0</v>
      </c>
      <c r="R188" s="203">
        <f t="shared" si="12"/>
        <v>0</v>
      </c>
      <c r="S188" s="203">
        <v>0</v>
      </c>
      <c r="T188" s="204">
        <f t="shared" si="13"/>
        <v>0</v>
      </c>
      <c r="U188" s="35"/>
      <c r="V188" s="35"/>
      <c r="W188" s="35"/>
      <c r="X188" s="35"/>
      <c r="Y188" s="35"/>
      <c r="Z188" s="35"/>
      <c r="AA188" s="35"/>
      <c r="AB188" s="35"/>
      <c r="AC188" s="35"/>
      <c r="AD188" s="35"/>
      <c r="AE188" s="35"/>
      <c r="AR188" s="205" t="s">
        <v>218</v>
      </c>
      <c r="AT188" s="205" t="s">
        <v>214</v>
      </c>
      <c r="AU188" s="205" t="s">
        <v>85</v>
      </c>
      <c r="AY188" s="18" t="s">
        <v>209</v>
      </c>
      <c r="BE188" s="206">
        <f t="shared" si="14"/>
        <v>0</v>
      </c>
      <c r="BF188" s="206">
        <f t="shared" si="15"/>
        <v>0</v>
      </c>
      <c r="BG188" s="206">
        <f t="shared" si="16"/>
        <v>0</v>
      </c>
      <c r="BH188" s="206">
        <f t="shared" si="17"/>
        <v>0</v>
      </c>
      <c r="BI188" s="206">
        <f t="shared" si="18"/>
        <v>0</v>
      </c>
      <c r="BJ188" s="18" t="s">
        <v>85</v>
      </c>
      <c r="BK188" s="206">
        <f t="shared" si="19"/>
        <v>0</v>
      </c>
      <c r="BL188" s="18" t="s">
        <v>218</v>
      </c>
      <c r="BM188" s="205" t="s">
        <v>4731</v>
      </c>
    </row>
    <row r="189" spans="1:65" s="2" customFormat="1" ht="49.15" customHeight="1">
      <c r="A189" s="35"/>
      <c r="B189" s="36"/>
      <c r="C189" s="193" t="s">
        <v>504</v>
      </c>
      <c r="D189" s="193" t="s">
        <v>214</v>
      </c>
      <c r="E189" s="194" t="s">
        <v>16546</v>
      </c>
      <c r="F189" s="195" t="s">
        <v>4732</v>
      </c>
      <c r="G189" s="196" t="s">
        <v>2761</v>
      </c>
      <c r="H189" s="197">
        <v>1</v>
      </c>
      <c r="I189" s="198"/>
      <c r="J189" s="199">
        <f t="shared" si="10"/>
        <v>0</v>
      </c>
      <c r="K189" s="200"/>
      <c r="L189" s="40"/>
      <c r="M189" s="201" t="s">
        <v>1</v>
      </c>
      <c r="N189" s="202" t="s">
        <v>42</v>
      </c>
      <c r="O189" s="72"/>
      <c r="P189" s="203">
        <f t="shared" si="11"/>
        <v>0</v>
      </c>
      <c r="Q189" s="203">
        <v>0</v>
      </c>
      <c r="R189" s="203">
        <f t="shared" si="12"/>
        <v>0</v>
      </c>
      <c r="S189" s="203">
        <v>0</v>
      </c>
      <c r="T189" s="204">
        <f t="shared" si="13"/>
        <v>0</v>
      </c>
      <c r="U189" s="35"/>
      <c r="V189" s="35"/>
      <c r="W189" s="35"/>
      <c r="X189" s="35"/>
      <c r="Y189" s="35"/>
      <c r="Z189" s="35"/>
      <c r="AA189" s="35"/>
      <c r="AB189" s="35"/>
      <c r="AC189" s="35"/>
      <c r="AD189" s="35"/>
      <c r="AE189" s="35"/>
      <c r="AR189" s="205" t="s">
        <v>218</v>
      </c>
      <c r="AT189" s="205" t="s">
        <v>214</v>
      </c>
      <c r="AU189" s="205" t="s">
        <v>85</v>
      </c>
      <c r="AY189" s="18" t="s">
        <v>209</v>
      </c>
      <c r="BE189" s="206">
        <f t="shared" si="14"/>
        <v>0</v>
      </c>
      <c r="BF189" s="206">
        <f t="shared" si="15"/>
        <v>0</v>
      </c>
      <c r="BG189" s="206">
        <f t="shared" si="16"/>
        <v>0</v>
      </c>
      <c r="BH189" s="206">
        <f t="shared" si="17"/>
        <v>0</v>
      </c>
      <c r="BI189" s="206">
        <f t="shared" si="18"/>
        <v>0</v>
      </c>
      <c r="BJ189" s="18" t="s">
        <v>85</v>
      </c>
      <c r="BK189" s="206">
        <f t="shared" si="19"/>
        <v>0</v>
      </c>
      <c r="BL189" s="18" t="s">
        <v>218</v>
      </c>
      <c r="BM189" s="205" t="s">
        <v>4733</v>
      </c>
    </row>
    <row r="190" spans="1:65" s="2" customFormat="1" ht="37.9" customHeight="1">
      <c r="A190" s="35"/>
      <c r="B190" s="36"/>
      <c r="C190" s="193" t="s">
        <v>510</v>
      </c>
      <c r="D190" s="193" t="s">
        <v>214</v>
      </c>
      <c r="E190" s="194" t="s">
        <v>16547</v>
      </c>
      <c r="F190" s="195" t="s">
        <v>4734</v>
      </c>
      <c r="G190" s="196" t="s">
        <v>2761</v>
      </c>
      <c r="H190" s="197">
        <v>1</v>
      </c>
      <c r="I190" s="198"/>
      <c r="J190" s="199">
        <f t="shared" si="10"/>
        <v>0</v>
      </c>
      <c r="K190" s="200"/>
      <c r="L190" s="40"/>
      <c r="M190" s="201" t="s">
        <v>1</v>
      </c>
      <c r="N190" s="202" t="s">
        <v>42</v>
      </c>
      <c r="O190" s="72"/>
      <c r="P190" s="203">
        <f t="shared" si="11"/>
        <v>0</v>
      </c>
      <c r="Q190" s="203">
        <v>0</v>
      </c>
      <c r="R190" s="203">
        <f t="shared" si="12"/>
        <v>0</v>
      </c>
      <c r="S190" s="203">
        <v>0</v>
      </c>
      <c r="T190" s="204">
        <f t="shared" si="13"/>
        <v>0</v>
      </c>
      <c r="U190" s="35"/>
      <c r="V190" s="35"/>
      <c r="W190" s="35"/>
      <c r="X190" s="35"/>
      <c r="Y190" s="35"/>
      <c r="Z190" s="35"/>
      <c r="AA190" s="35"/>
      <c r="AB190" s="35"/>
      <c r="AC190" s="35"/>
      <c r="AD190" s="35"/>
      <c r="AE190" s="35"/>
      <c r="AR190" s="205" t="s">
        <v>218</v>
      </c>
      <c r="AT190" s="205" t="s">
        <v>214</v>
      </c>
      <c r="AU190" s="205" t="s">
        <v>85</v>
      </c>
      <c r="AY190" s="18" t="s">
        <v>209</v>
      </c>
      <c r="BE190" s="206">
        <f t="shared" si="14"/>
        <v>0</v>
      </c>
      <c r="BF190" s="206">
        <f t="shared" si="15"/>
        <v>0</v>
      </c>
      <c r="BG190" s="206">
        <f t="shared" si="16"/>
        <v>0</v>
      </c>
      <c r="BH190" s="206">
        <f t="shared" si="17"/>
        <v>0</v>
      </c>
      <c r="BI190" s="206">
        <f t="shared" si="18"/>
        <v>0</v>
      </c>
      <c r="BJ190" s="18" t="s">
        <v>85</v>
      </c>
      <c r="BK190" s="206">
        <f t="shared" si="19"/>
        <v>0</v>
      </c>
      <c r="BL190" s="18" t="s">
        <v>218</v>
      </c>
      <c r="BM190" s="205" t="s">
        <v>4735</v>
      </c>
    </row>
    <row r="191" spans="1:65" s="2" customFormat="1" ht="33" customHeight="1">
      <c r="A191" s="35"/>
      <c r="B191" s="36"/>
      <c r="C191" s="193" t="s">
        <v>514</v>
      </c>
      <c r="D191" s="193" t="s">
        <v>214</v>
      </c>
      <c r="E191" s="194" t="s">
        <v>16548</v>
      </c>
      <c r="F191" s="195" t="s">
        <v>4645</v>
      </c>
      <c r="G191" s="196" t="s">
        <v>2761</v>
      </c>
      <c r="H191" s="197">
        <v>1</v>
      </c>
      <c r="I191" s="198"/>
      <c r="J191" s="199">
        <f t="shared" si="10"/>
        <v>0</v>
      </c>
      <c r="K191" s="200"/>
      <c r="L191" s="40"/>
      <c r="M191" s="201" t="s">
        <v>1</v>
      </c>
      <c r="N191" s="202" t="s">
        <v>42</v>
      </c>
      <c r="O191" s="72"/>
      <c r="P191" s="203">
        <f t="shared" si="11"/>
        <v>0</v>
      </c>
      <c r="Q191" s="203">
        <v>0</v>
      </c>
      <c r="R191" s="203">
        <f t="shared" si="12"/>
        <v>0</v>
      </c>
      <c r="S191" s="203">
        <v>0</v>
      </c>
      <c r="T191" s="204">
        <f t="shared" si="13"/>
        <v>0</v>
      </c>
      <c r="U191" s="35"/>
      <c r="V191" s="35"/>
      <c r="W191" s="35"/>
      <c r="X191" s="35"/>
      <c r="Y191" s="35"/>
      <c r="Z191" s="35"/>
      <c r="AA191" s="35"/>
      <c r="AB191" s="35"/>
      <c r="AC191" s="35"/>
      <c r="AD191" s="35"/>
      <c r="AE191" s="35"/>
      <c r="AR191" s="205" t="s">
        <v>218</v>
      </c>
      <c r="AT191" s="205" t="s">
        <v>214</v>
      </c>
      <c r="AU191" s="205" t="s">
        <v>85</v>
      </c>
      <c r="AY191" s="18" t="s">
        <v>209</v>
      </c>
      <c r="BE191" s="206">
        <f t="shared" si="14"/>
        <v>0</v>
      </c>
      <c r="BF191" s="206">
        <f t="shared" si="15"/>
        <v>0</v>
      </c>
      <c r="BG191" s="206">
        <f t="shared" si="16"/>
        <v>0</v>
      </c>
      <c r="BH191" s="206">
        <f t="shared" si="17"/>
        <v>0</v>
      </c>
      <c r="BI191" s="206">
        <f t="shared" si="18"/>
        <v>0</v>
      </c>
      <c r="BJ191" s="18" t="s">
        <v>85</v>
      </c>
      <c r="BK191" s="206">
        <f t="shared" si="19"/>
        <v>0</v>
      </c>
      <c r="BL191" s="18" t="s">
        <v>218</v>
      </c>
      <c r="BM191" s="205" t="s">
        <v>4736</v>
      </c>
    </row>
    <row r="192" spans="1:65" s="2" customFormat="1" ht="33" customHeight="1">
      <c r="A192" s="35"/>
      <c r="B192" s="36"/>
      <c r="C192" s="193" t="s">
        <v>518</v>
      </c>
      <c r="D192" s="193" t="s">
        <v>214</v>
      </c>
      <c r="E192" s="194" t="s">
        <v>16549</v>
      </c>
      <c r="F192" s="195" t="s">
        <v>4645</v>
      </c>
      <c r="G192" s="196" t="s">
        <v>2761</v>
      </c>
      <c r="H192" s="197">
        <v>1</v>
      </c>
      <c r="I192" s="198"/>
      <c r="J192" s="199">
        <f t="shared" si="10"/>
        <v>0</v>
      </c>
      <c r="K192" s="200"/>
      <c r="L192" s="40"/>
      <c r="M192" s="201" t="s">
        <v>1</v>
      </c>
      <c r="N192" s="202" t="s">
        <v>42</v>
      </c>
      <c r="O192" s="72"/>
      <c r="P192" s="203">
        <f t="shared" si="11"/>
        <v>0</v>
      </c>
      <c r="Q192" s="203">
        <v>0</v>
      </c>
      <c r="R192" s="203">
        <f t="shared" si="12"/>
        <v>0</v>
      </c>
      <c r="S192" s="203">
        <v>0</v>
      </c>
      <c r="T192" s="204">
        <f t="shared" si="13"/>
        <v>0</v>
      </c>
      <c r="U192" s="35"/>
      <c r="V192" s="35"/>
      <c r="W192" s="35"/>
      <c r="X192" s="35"/>
      <c r="Y192" s="35"/>
      <c r="Z192" s="35"/>
      <c r="AA192" s="35"/>
      <c r="AB192" s="35"/>
      <c r="AC192" s="35"/>
      <c r="AD192" s="35"/>
      <c r="AE192" s="35"/>
      <c r="AR192" s="205" t="s">
        <v>218</v>
      </c>
      <c r="AT192" s="205" t="s">
        <v>214</v>
      </c>
      <c r="AU192" s="205" t="s">
        <v>85</v>
      </c>
      <c r="AY192" s="18" t="s">
        <v>209</v>
      </c>
      <c r="BE192" s="206">
        <f t="shared" si="14"/>
        <v>0</v>
      </c>
      <c r="BF192" s="206">
        <f t="shared" si="15"/>
        <v>0</v>
      </c>
      <c r="BG192" s="206">
        <f t="shared" si="16"/>
        <v>0</v>
      </c>
      <c r="BH192" s="206">
        <f t="shared" si="17"/>
        <v>0</v>
      </c>
      <c r="BI192" s="206">
        <f t="shared" si="18"/>
        <v>0</v>
      </c>
      <c r="BJ192" s="18" t="s">
        <v>85</v>
      </c>
      <c r="BK192" s="206">
        <f t="shared" si="19"/>
        <v>0</v>
      </c>
      <c r="BL192" s="18" t="s">
        <v>218</v>
      </c>
      <c r="BM192" s="205" t="s">
        <v>4737</v>
      </c>
    </row>
    <row r="193" spans="1:65" s="2" customFormat="1" ht="33" customHeight="1">
      <c r="A193" s="35"/>
      <c r="B193" s="36"/>
      <c r="C193" s="193" t="s">
        <v>524</v>
      </c>
      <c r="D193" s="193" t="s">
        <v>214</v>
      </c>
      <c r="E193" s="194" t="s">
        <v>16550</v>
      </c>
      <c r="F193" s="195" t="s">
        <v>4645</v>
      </c>
      <c r="G193" s="196" t="s">
        <v>2761</v>
      </c>
      <c r="H193" s="197">
        <v>1</v>
      </c>
      <c r="I193" s="198"/>
      <c r="J193" s="199">
        <f t="shared" si="10"/>
        <v>0</v>
      </c>
      <c r="K193" s="200"/>
      <c r="L193" s="40"/>
      <c r="M193" s="201" t="s">
        <v>1</v>
      </c>
      <c r="N193" s="202" t="s">
        <v>42</v>
      </c>
      <c r="O193" s="72"/>
      <c r="P193" s="203">
        <f t="shared" si="11"/>
        <v>0</v>
      </c>
      <c r="Q193" s="203">
        <v>0</v>
      </c>
      <c r="R193" s="203">
        <f t="shared" si="12"/>
        <v>0</v>
      </c>
      <c r="S193" s="203">
        <v>0</v>
      </c>
      <c r="T193" s="204">
        <f t="shared" si="13"/>
        <v>0</v>
      </c>
      <c r="U193" s="35"/>
      <c r="V193" s="35"/>
      <c r="W193" s="35"/>
      <c r="X193" s="35"/>
      <c r="Y193" s="35"/>
      <c r="Z193" s="35"/>
      <c r="AA193" s="35"/>
      <c r="AB193" s="35"/>
      <c r="AC193" s="35"/>
      <c r="AD193" s="35"/>
      <c r="AE193" s="35"/>
      <c r="AR193" s="205" t="s">
        <v>218</v>
      </c>
      <c r="AT193" s="205" t="s">
        <v>214</v>
      </c>
      <c r="AU193" s="205" t="s">
        <v>85</v>
      </c>
      <c r="AY193" s="18" t="s">
        <v>209</v>
      </c>
      <c r="BE193" s="206">
        <f t="shared" si="14"/>
        <v>0</v>
      </c>
      <c r="BF193" s="206">
        <f t="shared" si="15"/>
        <v>0</v>
      </c>
      <c r="BG193" s="206">
        <f t="shared" si="16"/>
        <v>0</v>
      </c>
      <c r="BH193" s="206">
        <f t="shared" si="17"/>
        <v>0</v>
      </c>
      <c r="BI193" s="206">
        <f t="shared" si="18"/>
        <v>0</v>
      </c>
      <c r="BJ193" s="18" t="s">
        <v>85</v>
      </c>
      <c r="BK193" s="206">
        <f t="shared" si="19"/>
        <v>0</v>
      </c>
      <c r="BL193" s="18" t="s">
        <v>218</v>
      </c>
      <c r="BM193" s="205" t="s">
        <v>4738</v>
      </c>
    </row>
    <row r="194" spans="1:65" s="2" customFormat="1" ht="49.15" customHeight="1">
      <c r="A194" s="35"/>
      <c r="B194" s="36"/>
      <c r="C194" s="193" t="s">
        <v>530</v>
      </c>
      <c r="D194" s="193" t="s">
        <v>214</v>
      </c>
      <c r="E194" s="194" t="s">
        <v>16551</v>
      </c>
      <c r="F194" s="195" t="s">
        <v>4739</v>
      </c>
      <c r="G194" s="196" t="s">
        <v>2761</v>
      </c>
      <c r="H194" s="197">
        <v>1</v>
      </c>
      <c r="I194" s="198"/>
      <c r="J194" s="199">
        <f t="shared" si="10"/>
        <v>0</v>
      </c>
      <c r="K194" s="200"/>
      <c r="L194" s="40"/>
      <c r="M194" s="201" t="s">
        <v>1</v>
      </c>
      <c r="N194" s="202" t="s">
        <v>42</v>
      </c>
      <c r="O194" s="72"/>
      <c r="P194" s="203">
        <f t="shared" si="11"/>
        <v>0</v>
      </c>
      <c r="Q194" s="203">
        <v>0</v>
      </c>
      <c r="R194" s="203">
        <f t="shared" si="12"/>
        <v>0</v>
      </c>
      <c r="S194" s="203">
        <v>0</v>
      </c>
      <c r="T194" s="204">
        <f t="shared" si="13"/>
        <v>0</v>
      </c>
      <c r="U194" s="35"/>
      <c r="V194" s="35"/>
      <c r="W194" s="35"/>
      <c r="X194" s="35"/>
      <c r="Y194" s="35"/>
      <c r="Z194" s="35"/>
      <c r="AA194" s="35"/>
      <c r="AB194" s="35"/>
      <c r="AC194" s="35"/>
      <c r="AD194" s="35"/>
      <c r="AE194" s="35"/>
      <c r="AR194" s="205" t="s">
        <v>218</v>
      </c>
      <c r="AT194" s="205" t="s">
        <v>214</v>
      </c>
      <c r="AU194" s="205" t="s">
        <v>85</v>
      </c>
      <c r="AY194" s="18" t="s">
        <v>209</v>
      </c>
      <c r="BE194" s="206">
        <f t="shared" si="14"/>
        <v>0</v>
      </c>
      <c r="BF194" s="206">
        <f t="shared" si="15"/>
        <v>0</v>
      </c>
      <c r="BG194" s="206">
        <f t="shared" si="16"/>
        <v>0</v>
      </c>
      <c r="BH194" s="206">
        <f t="shared" si="17"/>
        <v>0</v>
      </c>
      <c r="BI194" s="206">
        <f t="shared" si="18"/>
        <v>0</v>
      </c>
      <c r="BJ194" s="18" t="s">
        <v>85</v>
      </c>
      <c r="BK194" s="206">
        <f t="shared" si="19"/>
        <v>0</v>
      </c>
      <c r="BL194" s="18" t="s">
        <v>218</v>
      </c>
      <c r="BM194" s="205" t="s">
        <v>4740</v>
      </c>
    </row>
    <row r="195" spans="1:65" s="2" customFormat="1" ht="37.9" customHeight="1">
      <c r="A195" s="35"/>
      <c r="B195" s="36"/>
      <c r="C195" s="193" t="s">
        <v>536</v>
      </c>
      <c r="D195" s="193" t="s">
        <v>214</v>
      </c>
      <c r="E195" s="194" t="s">
        <v>16552</v>
      </c>
      <c r="F195" s="195" t="s">
        <v>4741</v>
      </c>
      <c r="G195" s="196" t="s">
        <v>2761</v>
      </c>
      <c r="H195" s="197">
        <v>1</v>
      </c>
      <c r="I195" s="198"/>
      <c r="J195" s="199">
        <f t="shared" si="10"/>
        <v>0</v>
      </c>
      <c r="K195" s="200"/>
      <c r="L195" s="40"/>
      <c r="M195" s="201" t="s">
        <v>1</v>
      </c>
      <c r="N195" s="202" t="s">
        <v>42</v>
      </c>
      <c r="O195" s="72"/>
      <c r="P195" s="203">
        <f t="shared" si="11"/>
        <v>0</v>
      </c>
      <c r="Q195" s="203">
        <v>0</v>
      </c>
      <c r="R195" s="203">
        <f t="shared" si="12"/>
        <v>0</v>
      </c>
      <c r="S195" s="203">
        <v>0</v>
      </c>
      <c r="T195" s="204">
        <f t="shared" si="13"/>
        <v>0</v>
      </c>
      <c r="U195" s="35"/>
      <c r="V195" s="35"/>
      <c r="W195" s="35"/>
      <c r="X195" s="35"/>
      <c r="Y195" s="35"/>
      <c r="Z195" s="35"/>
      <c r="AA195" s="35"/>
      <c r="AB195" s="35"/>
      <c r="AC195" s="35"/>
      <c r="AD195" s="35"/>
      <c r="AE195" s="35"/>
      <c r="AR195" s="205" t="s">
        <v>218</v>
      </c>
      <c r="AT195" s="205" t="s">
        <v>214</v>
      </c>
      <c r="AU195" s="205" t="s">
        <v>85</v>
      </c>
      <c r="AY195" s="18" t="s">
        <v>209</v>
      </c>
      <c r="BE195" s="206">
        <f t="shared" si="14"/>
        <v>0</v>
      </c>
      <c r="BF195" s="206">
        <f t="shared" si="15"/>
        <v>0</v>
      </c>
      <c r="BG195" s="206">
        <f t="shared" si="16"/>
        <v>0</v>
      </c>
      <c r="BH195" s="206">
        <f t="shared" si="17"/>
        <v>0</v>
      </c>
      <c r="BI195" s="206">
        <f t="shared" si="18"/>
        <v>0</v>
      </c>
      <c r="BJ195" s="18" t="s">
        <v>85</v>
      </c>
      <c r="BK195" s="206">
        <f t="shared" si="19"/>
        <v>0</v>
      </c>
      <c r="BL195" s="18" t="s">
        <v>218</v>
      </c>
      <c r="BM195" s="205" t="s">
        <v>4742</v>
      </c>
    </row>
    <row r="196" spans="1:65" s="2" customFormat="1" ht="37.9" customHeight="1">
      <c r="A196" s="35"/>
      <c r="B196" s="36"/>
      <c r="C196" s="193" t="s">
        <v>922</v>
      </c>
      <c r="D196" s="193" t="s">
        <v>214</v>
      </c>
      <c r="E196" s="194" t="s">
        <v>16553</v>
      </c>
      <c r="F196" s="195" t="s">
        <v>4743</v>
      </c>
      <c r="G196" s="196" t="s">
        <v>2761</v>
      </c>
      <c r="H196" s="197">
        <v>1</v>
      </c>
      <c r="I196" s="198"/>
      <c r="J196" s="199">
        <f t="shared" si="10"/>
        <v>0</v>
      </c>
      <c r="K196" s="200"/>
      <c r="L196" s="40"/>
      <c r="M196" s="201" t="s">
        <v>1</v>
      </c>
      <c r="N196" s="202" t="s">
        <v>42</v>
      </c>
      <c r="O196" s="72"/>
      <c r="P196" s="203">
        <f t="shared" si="11"/>
        <v>0</v>
      </c>
      <c r="Q196" s="203">
        <v>0</v>
      </c>
      <c r="R196" s="203">
        <f t="shared" si="12"/>
        <v>0</v>
      </c>
      <c r="S196" s="203">
        <v>0</v>
      </c>
      <c r="T196" s="204">
        <f t="shared" si="13"/>
        <v>0</v>
      </c>
      <c r="U196" s="35"/>
      <c r="V196" s="35"/>
      <c r="W196" s="35"/>
      <c r="X196" s="35"/>
      <c r="Y196" s="35"/>
      <c r="Z196" s="35"/>
      <c r="AA196" s="35"/>
      <c r="AB196" s="35"/>
      <c r="AC196" s="35"/>
      <c r="AD196" s="35"/>
      <c r="AE196" s="35"/>
      <c r="AR196" s="205" t="s">
        <v>218</v>
      </c>
      <c r="AT196" s="205" t="s">
        <v>214</v>
      </c>
      <c r="AU196" s="205" t="s">
        <v>85</v>
      </c>
      <c r="AY196" s="18" t="s">
        <v>209</v>
      </c>
      <c r="BE196" s="206">
        <f t="shared" si="14"/>
        <v>0</v>
      </c>
      <c r="BF196" s="206">
        <f t="shared" si="15"/>
        <v>0</v>
      </c>
      <c r="BG196" s="206">
        <f t="shared" si="16"/>
        <v>0</v>
      </c>
      <c r="BH196" s="206">
        <f t="shared" si="17"/>
        <v>0</v>
      </c>
      <c r="BI196" s="206">
        <f t="shared" si="18"/>
        <v>0</v>
      </c>
      <c r="BJ196" s="18" t="s">
        <v>85</v>
      </c>
      <c r="BK196" s="206">
        <f t="shared" si="19"/>
        <v>0</v>
      </c>
      <c r="BL196" s="18" t="s">
        <v>218</v>
      </c>
      <c r="BM196" s="205" t="s">
        <v>4744</v>
      </c>
    </row>
    <row r="197" spans="1:65" s="2" customFormat="1" ht="37.9" customHeight="1">
      <c r="A197" s="35"/>
      <c r="B197" s="36"/>
      <c r="C197" s="193" t="s">
        <v>928</v>
      </c>
      <c r="D197" s="193" t="s">
        <v>214</v>
      </c>
      <c r="E197" s="194" t="s">
        <v>4745</v>
      </c>
      <c r="F197" s="195" t="s">
        <v>4746</v>
      </c>
      <c r="G197" s="196" t="s">
        <v>2761</v>
      </c>
      <c r="H197" s="197">
        <v>1</v>
      </c>
      <c r="I197" s="198"/>
      <c r="J197" s="199">
        <f t="shared" si="10"/>
        <v>0</v>
      </c>
      <c r="K197" s="200"/>
      <c r="L197" s="40"/>
      <c r="M197" s="201" t="s">
        <v>1</v>
      </c>
      <c r="N197" s="202" t="s">
        <v>42</v>
      </c>
      <c r="O197" s="72"/>
      <c r="P197" s="203">
        <f t="shared" si="11"/>
        <v>0</v>
      </c>
      <c r="Q197" s="203">
        <v>0</v>
      </c>
      <c r="R197" s="203">
        <f t="shared" si="12"/>
        <v>0</v>
      </c>
      <c r="S197" s="203">
        <v>0</v>
      </c>
      <c r="T197" s="204">
        <f t="shared" si="13"/>
        <v>0</v>
      </c>
      <c r="U197" s="35"/>
      <c r="V197" s="35"/>
      <c r="W197" s="35"/>
      <c r="X197" s="35"/>
      <c r="Y197" s="35"/>
      <c r="Z197" s="35"/>
      <c r="AA197" s="35"/>
      <c r="AB197" s="35"/>
      <c r="AC197" s="35"/>
      <c r="AD197" s="35"/>
      <c r="AE197" s="35"/>
      <c r="AR197" s="205" t="s">
        <v>218</v>
      </c>
      <c r="AT197" s="205" t="s">
        <v>214</v>
      </c>
      <c r="AU197" s="205" t="s">
        <v>85</v>
      </c>
      <c r="AY197" s="18" t="s">
        <v>209</v>
      </c>
      <c r="BE197" s="206">
        <f t="shared" si="14"/>
        <v>0</v>
      </c>
      <c r="BF197" s="206">
        <f t="shared" si="15"/>
        <v>0</v>
      </c>
      <c r="BG197" s="206">
        <f t="shared" si="16"/>
        <v>0</v>
      </c>
      <c r="BH197" s="206">
        <f t="shared" si="17"/>
        <v>0</v>
      </c>
      <c r="BI197" s="206">
        <f t="shared" si="18"/>
        <v>0</v>
      </c>
      <c r="BJ197" s="18" t="s">
        <v>85</v>
      </c>
      <c r="BK197" s="206">
        <f t="shared" si="19"/>
        <v>0</v>
      </c>
      <c r="BL197" s="18" t="s">
        <v>218</v>
      </c>
      <c r="BM197" s="205" t="s">
        <v>4747</v>
      </c>
    </row>
    <row r="198" spans="1:65" s="2" customFormat="1" ht="37.9" customHeight="1">
      <c r="A198" s="35"/>
      <c r="B198" s="36"/>
      <c r="C198" s="193" t="s">
        <v>951</v>
      </c>
      <c r="D198" s="193" t="s">
        <v>214</v>
      </c>
      <c r="E198" s="194" t="s">
        <v>4748</v>
      </c>
      <c r="F198" s="195" t="s">
        <v>4749</v>
      </c>
      <c r="G198" s="196" t="s">
        <v>2761</v>
      </c>
      <c r="H198" s="197">
        <v>1</v>
      </c>
      <c r="I198" s="198"/>
      <c r="J198" s="199">
        <f t="shared" si="10"/>
        <v>0</v>
      </c>
      <c r="K198" s="200"/>
      <c r="L198" s="40"/>
      <c r="M198" s="201" t="s">
        <v>1</v>
      </c>
      <c r="N198" s="202" t="s">
        <v>42</v>
      </c>
      <c r="O198" s="72"/>
      <c r="P198" s="203">
        <f t="shared" si="11"/>
        <v>0</v>
      </c>
      <c r="Q198" s="203">
        <v>0</v>
      </c>
      <c r="R198" s="203">
        <f t="shared" si="12"/>
        <v>0</v>
      </c>
      <c r="S198" s="203">
        <v>0</v>
      </c>
      <c r="T198" s="204">
        <f t="shared" si="13"/>
        <v>0</v>
      </c>
      <c r="U198" s="35"/>
      <c r="V198" s="35"/>
      <c r="W198" s="35"/>
      <c r="X198" s="35"/>
      <c r="Y198" s="35"/>
      <c r="Z198" s="35"/>
      <c r="AA198" s="35"/>
      <c r="AB198" s="35"/>
      <c r="AC198" s="35"/>
      <c r="AD198" s="35"/>
      <c r="AE198" s="35"/>
      <c r="AR198" s="205" t="s">
        <v>218</v>
      </c>
      <c r="AT198" s="205" t="s">
        <v>214</v>
      </c>
      <c r="AU198" s="205" t="s">
        <v>85</v>
      </c>
      <c r="AY198" s="18" t="s">
        <v>209</v>
      </c>
      <c r="BE198" s="206">
        <f t="shared" si="14"/>
        <v>0</v>
      </c>
      <c r="BF198" s="206">
        <f t="shared" si="15"/>
        <v>0</v>
      </c>
      <c r="BG198" s="206">
        <f t="shared" si="16"/>
        <v>0</v>
      </c>
      <c r="BH198" s="206">
        <f t="shared" si="17"/>
        <v>0</v>
      </c>
      <c r="BI198" s="206">
        <f t="shared" si="18"/>
        <v>0</v>
      </c>
      <c r="BJ198" s="18" t="s">
        <v>85</v>
      </c>
      <c r="BK198" s="206">
        <f t="shared" si="19"/>
        <v>0</v>
      </c>
      <c r="BL198" s="18" t="s">
        <v>218</v>
      </c>
      <c r="BM198" s="205" t="s">
        <v>4750</v>
      </c>
    </row>
    <row r="199" spans="1:65" s="2" customFormat="1" ht="37.9" customHeight="1">
      <c r="A199" s="35"/>
      <c r="B199" s="36"/>
      <c r="C199" s="193" t="s">
        <v>955</v>
      </c>
      <c r="D199" s="193" t="s">
        <v>214</v>
      </c>
      <c r="E199" s="194" t="s">
        <v>4751</v>
      </c>
      <c r="F199" s="195" t="s">
        <v>4752</v>
      </c>
      <c r="G199" s="196" t="s">
        <v>2761</v>
      </c>
      <c r="H199" s="197">
        <v>1</v>
      </c>
      <c r="I199" s="198"/>
      <c r="J199" s="199">
        <f t="shared" si="10"/>
        <v>0</v>
      </c>
      <c r="K199" s="200"/>
      <c r="L199" s="40"/>
      <c r="M199" s="201" t="s">
        <v>1</v>
      </c>
      <c r="N199" s="202" t="s">
        <v>42</v>
      </c>
      <c r="O199" s="72"/>
      <c r="P199" s="203">
        <f t="shared" si="11"/>
        <v>0</v>
      </c>
      <c r="Q199" s="203">
        <v>0</v>
      </c>
      <c r="R199" s="203">
        <f t="shared" si="12"/>
        <v>0</v>
      </c>
      <c r="S199" s="203">
        <v>0</v>
      </c>
      <c r="T199" s="204">
        <f t="shared" si="13"/>
        <v>0</v>
      </c>
      <c r="U199" s="35"/>
      <c r="V199" s="35"/>
      <c r="W199" s="35"/>
      <c r="X199" s="35"/>
      <c r="Y199" s="35"/>
      <c r="Z199" s="35"/>
      <c r="AA199" s="35"/>
      <c r="AB199" s="35"/>
      <c r="AC199" s="35"/>
      <c r="AD199" s="35"/>
      <c r="AE199" s="35"/>
      <c r="AR199" s="205" t="s">
        <v>218</v>
      </c>
      <c r="AT199" s="205" t="s">
        <v>214</v>
      </c>
      <c r="AU199" s="205" t="s">
        <v>85</v>
      </c>
      <c r="AY199" s="18" t="s">
        <v>209</v>
      </c>
      <c r="BE199" s="206">
        <f t="shared" si="14"/>
        <v>0</v>
      </c>
      <c r="BF199" s="206">
        <f t="shared" si="15"/>
        <v>0</v>
      </c>
      <c r="BG199" s="206">
        <f t="shared" si="16"/>
        <v>0</v>
      </c>
      <c r="BH199" s="206">
        <f t="shared" si="17"/>
        <v>0</v>
      </c>
      <c r="BI199" s="206">
        <f t="shared" si="18"/>
        <v>0</v>
      </c>
      <c r="BJ199" s="18" t="s">
        <v>85</v>
      </c>
      <c r="BK199" s="206">
        <f t="shared" si="19"/>
        <v>0</v>
      </c>
      <c r="BL199" s="18" t="s">
        <v>218</v>
      </c>
      <c r="BM199" s="205" t="s">
        <v>4753</v>
      </c>
    </row>
    <row r="200" spans="1:65" s="2" customFormat="1" ht="37.9" customHeight="1">
      <c r="A200" s="35"/>
      <c r="B200" s="36"/>
      <c r="C200" s="193" t="s">
        <v>957</v>
      </c>
      <c r="D200" s="193" t="s">
        <v>214</v>
      </c>
      <c r="E200" s="194" t="s">
        <v>4754</v>
      </c>
      <c r="F200" s="195" t="s">
        <v>4755</v>
      </c>
      <c r="G200" s="196" t="s">
        <v>2761</v>
      </c>
      <c r="H200" s="197">
        <v>1</v>
      </c>
      <c r="I200" s="198"/>
      <c r="J200" s="199">
        <f t="shared" si="10"/>
        <v>0</v>
      </c>
      <c r="K200" s="200"/>
      <c r="L200" s="40"/>
      <c r="M200" s="201" t="s">
        <v>1</v>
      </c>
      <c r="N200" s="202" t="s">
        <v>42</v>
      </c>
      <c r="O200" s="72"/>
      <c r="P200" s="203">
        <f t="shared" si="11"/>
        <v>0</v>
      </c>
      <c r="Q200" s="203">
        <v>0</v>
      </c>
      <c r="R200" s="203">
        <f t="shared" si="12"/>
        <v>0</v>
      </c>
      <c r="S200" s="203">
        <v>0</v>
      </c>
      <c r="T200" s="204">
        <f t="shared" si="13"/>
        <v>0</v>
      </c>
      <c r="U200" s="35"/>
      <c r="V200" s="35"/>
      <c r="W200" s="35"/>
      <c r="X200" s="35"/>
      <c r="Y200" s="35"/>
      <c r="Z200" s="35"/>
      <c r="AA200" s="35"/>
      <c r="AB200" s="35"/>
      <c r="AC200" s="35"/>
      <c r="AD200" s="35"/>
      <c r="AE200" s="35"/>
      <c r="AR200" s="205" t="s">
        <v>218</v>
      </c>
      <c r="AT200" s="205" t="s">
        <v>214</v>
      </c>
      <c r="AU200" s="205" t="s">
        <v>85</v>
      </c>
      <c r="AY200" s="18" t="s">
        <v>209</v>
      </c>
      <c r="BE200" s="206">
        <f t="shared" si="14"/>
        <v>0</v>
      </c>
      <c r="BF200" s="206">
        <f t="shared" si="15"/>
        <v>0</v>
      </c>
      <c r="BG200" s="206">
        <f t="shared" si="16"/>
        <v>0</v>
      </c>
      <c r="BH200" s="206">
        <f t="shared" si="17"/>
        <v>0</v>
      </c>
      <c r="BI200" s="206">
        <f t="shared" si="18"/>
        <v>0</v>
      </c>
      <c r="BJ200" s="18" t="s">
        <v>85</v>
      </c>
      <c r="BK200" s="206">
        <f t="shared" si="19"/>
        <v>0</v>
      </c>
      <c r="BL200" s="18" t="s">
        <v>218</v>
      </c>
      <c r="BM200" s="205" t="s">
        <v>4756</v>
      </c>
    </row>
    <row r="201" spans="1:65" s="2" customFormat="1" ht="37.9" customHeight="1">
      <c r="A201" s="35"/>
      <c r="B201" s="36"/>
      <c r="C201" s="193" t="s">
        <v>963</v>
      </c>
      <c r="D201" s="193" t="s">
        <v>214</v>
      </c>
      <c r="E201" s="194" t="s">
        <v>4757</v>
      </c>
      <c r="F201" s="195" t="s">
        <v>4758</v>
      </c>
      <c r="G201" s="196" t="s">
        <v>2761</v>
      </c>
      <c r="H201" s="197">
        <v>1</v>
      </c>
      <c r="I201" s="198"/>
      <c r="J201" s="199">
        <f t="shared" si="10"/>
        <v>0</v>
      </c>
      <c r="K201" s="200"/>
      <c r="L201" s="40"/>
      <c r="M201" s="201" t="s">
        <v>1</v>
      </c>
      <c r="N201" s="202" t="s">
        <v>42</v>
      </c>
      <c r="O201" s="72"/>
      <c r="P201" s="203">
        <f t="shared" si="11"/>
        <v>0</v>
      </c>
      <c r="Q201" s="203">
        <v>0</v>
      </c>
      <c r="R201" s="203">
        <f t="shared" si="12"/>
        <v>0</v>
      </c>
      <c r="S201" s="203">
        <v>0</v>
      </c>
      <c r="T201" s="204">
        <f t="shared" si="13"/>
        <v>0</v>
      </c>
      <c r="U201" s="35"/>
      <c r="V201" s="35"/>
      <c r="W201" s="35"/>
      <c r="X201" s="35"/>
      <c r="Y201" s="35"/>
      <c r="Z201" s="35"/>
      <c r="AA201" s="35"/>
      <c r="AB201" s="35"/>
      <c r="AC201" s="35"/>
      <c r="AD201" s="35"/>
      <c r="AE201" s="35"/>
      <c r="AR201" s="205" t="s">
        <v>218</v>
      </c>
      <c r="AT201" s="205" t="s">
        <v>214</v>
      </c>
      <c r="AU201" s="205" t="s">
        <v>85</v>
      </c>
      <c r="AY201" s="18" t="s">
        <v>209</v>
      </c>
      <c r="BE201" s="206">
        <f t="shared" si="14"/>
        <v>0</v>
      </c>
      <c r="BF201" s="206">
        <f t="shared" si="15"/>
        <v>0</v>
      </c>
      <c r="BG201" s="206">
        <f t="shared" si="16"/>
        <v>0</v>
      </c>
      <c r="BH201" s="206">
        <f t="shared" si="17"/>
        <v>0</v>
      </c>
      <c r="BI201" s="206">
        <f t="shared" si="18"/>
        <v>0</v>
      </c>
      <c r="BJ201" s="18" t="s">
        <v>85</v>
      </c>
      <c r="BK201" s="206">
        <f t="shared" si="19"/>
        <v>0</v>
      </c>
      <c r="BL201" s="18" t="s">
        <v>218</v>
      </c>
      <c r="BM201" s="205" t="s">
        <v>4759</v>
      </c>
    </row>
    <row r="202" spans="1:65" s="2" customFormat="1" ht="37.9" customHeight="1">
      <c r="A202" s="35"/>
      <c r="B202" s="36"/>
      <c r="C202" s="193" t="s">
        <v>965</v>
      </c>
      <c r="D202" s="193" t="s">
        <v>214</v>
      </c>
      <c r="E202" s="194" t="s">
        <v>4760</v>
      </c>
      <c r="F202" s="195" t="s">
        <v>4761</v>
      </c>
      <c r="G202" s="196" t="s">
        <v>2761</v>
      </c>
      <c r="H202" s="197">
        <v>1</v>
      </c>
      <c r="I202" s="198"/>
      <c r="J202" s="199">
        <f t="shared" si="10"/>
        <v>0</v>
      </c>
      <c r="K202" s="200"/>
      <c r="L202" s="40"/>
      <c r="M202" s="201" t="s">
        <v>1</v>
      </c>
      <c r="N202" s="202" t="s">
        <v>42</v>
      </c>
      <c r="O202" s="72"/>
      <c r="P202" s="203">
        <f t="shared" si="11"/>
        <v>0</v>
      </c>
      <c r="Q202" s="203">
        <v>0</v>
      </c>
      <c r="R202" s="203">
        <f t="shared" si="12"/>
        <v>0</v>
      </c>
      <c r="S202" s="203">
        <v>0</v>
      </c>
      <c r="T202" s="204">
        <f t="shared" si="13"/>
        <v>0</v>
      </c>
      <c r="U202" s="35"/>
      <c r="V202" s="35"/>
      <c r="W202" s="35"/>
      <c r="X202" s="35"/>
      <c r="Y202" s="35"/>
      <c r="Z202" s="35"/>
      <c r="AA202" s="35"/>
      <c r="AB202" s="35"/>
      <c r="AC202" s="35"/>
      <c r="AD202" s="35"/>
      <c r="AE202" s="35"/>
      <c r="AR202" s="205" t="s">
        <v>218</v>
      </c>
      <c r="AT202" s="205" t="s">
        <v>214</v>
      </c>
      <c r="AU202" s="205" t="s">
        <v>85</v>
      </c>
      <c r="AY202" s="18" t="s">
        <v>209</v>
      </c>
      <c r="BE202" s="206">
        <f t="shared" si="14"/>
        <v>0</v>
      </c>
      <c r="BF202" s="206">
        <f t="shared" si="15"/>
        <v>0</v>
      </c>
      <c r="BG202" s="206">
        <f t="shared" si="16"/>
        <v>0</v>
      </c>
      <c r="BH202" s="206">
        <f t="shared" si="17"/>
        <v>0</v>
      </c>
      <c r="BI202" s="206">
        <f t="shared" si="18"/>
        <v>0</v>
      </c>
      <c r="BJ202" s="18" t="s">
        <v>85</v>
      </c>
      <c r="BK202" s="206">
        <f t="shared" si="19"/>
        <v>0</v>
      </c>
      <c r="BL202" s="18" t="s">
        <v>218</v>
      </c>
      <c r="BM202" s="205" t="s">
        <v>4762</v>
      </c>
    </row>
    <row r="203" spans="1:65" s="2" customFormat="1" ht="37.9" customHeight="1">
      <c r="A203" s="35"/>
      <c r="B203" s="36"/>
      <c r="C203" s="193" t="s">
        <v>969</v>
      </c>
      <c r="D203" s="193" t="s">
        <v>214</v>
      </c>
      <c r="E203" s="194" t="s">
        <v>4763</v>
      </c>
      <c r="F203" s="195" t="s">
        <v>4761</v>
      </c>
      <c r="G203" s="196" t="s">
        <v>2761</v>
      </c>
      <c r="H203" s="197">
        <v>1</v>
      </c>
      <c r="I203" s="198"/>
      <c r="J203" s="199">
        <f t="shared" si="10"/>
        <v>0</v>
      </c>
      <c r="K203" s="200"/>
      <c r="L203" s="40"/>
      <c r="M203" s="201" t="s">
        <v>1</v>
      </c>
      <c r="N203" s="202" t="s">
        <v>42</v>
      </c>
      <c r="O203" s="72"/>
      <c r="P203" s="203">
        <f t="shared" si="11"/>
        <v>0</v>
      </c>
      <c r="Q203" s="203">
        <v>0</v>
      </c>
      <c r="R203" s="203">
        <f t="shared" si="12"/>
        <v>0</v>
      </c>
      <c r="S203" s="203">
        <v>0</v>
      </c>
      <c r="T203" s="204">
        <f t="shared" si="13"/>
        <v>0</v>
      </c>
      <c r="U203" s="35"/>
      <c r="V203" s="35"/>
      <c r="W203" s="35"/>
      <c r="X203" s="35"/>
      <c r="Y203" s="35"/>
      <c r="Z203" s="35"/>
      <c r="AA203" s="35"/>
      <c r="AB203" s="35"/>
      <c r="AC203" s="35"/>
      <c r="AD203" s="35"/>
      <c r="AE203" s="35"/>
      <c r="AR203" s="205" t="s">
        <v>218</v>
      </c>
      <c r="AT203" s="205" t="s">
        <v>214</v>
      </c>
      <c r="AU203" s="205" t="s">
        <v>85</v>
      </c>
      <c r="AY203" s="18" t="s">
        <v>209</v>
      </c>
      <c r="BE203" s="206">
        <f t="shared" si="14"/>
        <v>0</v>
      </c>
      <c r="BF203" s="206">
        <f t="shared" si="15"/>
        <v>0</v>
      </c>
      <c r="BG203" s="206">
        <f t="shared" si="16"/>
        <v>0</v>
      </c>
      <c r="BH203" s="206">
        <f t="shared" si="17"/>
        <v>0</v>
      </c>
      <c r="BI203" s="206">
        <f t="shared" si="18"/>
        <v>0</v>
      </c>
      <c r="BJ203" s="18" t="s">
        <v>85</v>
      </c>
      <c r="BK203" s="206">
        <f t="shared" si="19"/>
        <v>0</v>
      </c>
      <c r="BL203" s="18" t="s">
        <v>218</v>
      </c>
      <c r="BM203" s="205" t="s">
        <v>4764</v>
      </c>
    </row>
    <row r="204" spans="1:65" s="2" customFormat="1" ht="49.15" customHeight="1">
      <c r="A204" s="35"/>
      <c r="B204" s="36"/>
      <c r="C204" s="193" t="s">
        <v>980</v>
      </c>
      <c r="D204" s="193" t="s">
        <v>214</v>
      </c>
      <c r="E204" s="194" t="s">
        <v>4765</v>
      </c>
      <c r="F204" s="195" t="s">
        <v>4766</v>
      </c>
      <c r="G204" s="196" t="s">
        <v>2761</v>
      </c>
      <c r="H204" s="197">
        <v>1</v>
      </c>
      <c r="I204" s="198"/>
      <c r="J204" s="199">
        <f t="shared" si="10"/>
        <v>0</v>
      </c>
      <c r="K204" s="200"/>
      <c r="L204" s="40"/>
      <c r="M204" s="201" t="s">
        <v>1</v>
      </c>
      <c r="N204" s="202" t="s">
        <v>42</v>
      </c>
      <c r="O204" s="72"/>
      <c r="P204" s="203">
        <f t="shared" si="11"/>
        <v>0</v>
      </c>
      <c r="Q204" s="203">
        <v>0</v>
      </c>
      <c r="R204" s="203">
        <f t="shared" si="12"/>
        <v>0</v>
      </c>
      <c r="S204" s="203">
        <v>0</v>
      </c>
      <c r="T204" s="204">
        <f t="shared" si="13"/>
        <v>0</v>
      </c>
      <c r="U204" s="35"/>
      <c r="V204" s="35"/>
      <c r="W204" s="35"/>
      <c r="X204" s="35"/>
      <c r="Y204" s="35"/>
      <c r="Z204" s="35"/>
      <c r="AA204" s="35"/>
      <c r="AB204" s="35"/>
      <c r="AC204" s="35"/>
      <c r="AD204" s="35"/>
      <c r="AE204" s="35"/>
      <c r="AR204" s="205" t="s">
        <v>218</v>
      </c>
      <c r="AT204" s="205" t="s">
        <v>214</v>
      </c>
      <c r="AU204" s="205" t="s">
        <v>85</v>
      </c>
      <c r="AY204" s="18" t="s">
        <v>209</v>
      </c>
      <c r="BE204" s="206">
        <f t="shared" si="14"/>
        <v>0</v>
      </c>
      <c r="BF204" s="206">
        <f t="shared" si="15"/>
        <v>0</v>
      </c>
      <c r="BG204" s="206">
        <f t="shared" si="16"/>
        <v>0</v>
      </c>
      <c r="BH204" s="206">
        <f t="shared" si="17"/>
        <v>0</v>
      </c>
      <c r="BI204" s="206">
        <f t="shared" si="18"/>
        <v>0</v>
      </c>
      <c r="BJ204" s="18" t="s">
        <v>85</v>
      </c>
      <c r="BK204" s="206">
        <f t="shared" si="19"/>
        <v>0</v>
      </c>
      <c r="BL204" s="18" t="s">
        <v>218</v>
      </c>
      <c r="BM204" s="205" t="s">
        <v>4767</v>
      </c>
    </row>
    <row r="205" spans="1:65" s="2" customFormat="1" ht="37.9" customHeight="1">
      <c r="A205" s="35"/>
      <c r="B205" s="36"/>
      <c r="C205" s="193" t="s">
        <v>984</v>
      </c>
      <c r="D205" s="193" t="s">
        <v>214</v>
      </c>
      <c r="E205" s="194" t="s">
        <v>4768</v>
      </c>
      <c r="F205" s="195" t="s">
        <v>4755</v>
      </c>
      <c r="G205" s="196" t="s">
        <v>2761</v>
      </c>
      <c r="H205" s="197">
        <v>1</v>
      </c>
      <c r="I205" s="198"/>
      <c r="J205" s="199">
        <f t="shared" si="10"/>
        <v>0</v>
      </c>
      <c r="K205" s="200"/>
      <c r="L205" s="40"/>
      <c r="M205" s="201" t="s">
        <v>1</v>
      </c>
      <c r="N205" s="202" t="s">
        <v>42</v>
      </c>
      <c r="O205" s="72"/>
      <c r="P205" s="203">
        <f t="shared" si="11"/>
        <v>0</v>
      </c>
      <c r="Q205" s="203">
        <v>0</v>
      </c>
      <c r="R205" s="203">
        <f t="shared" si="12"/>
        <v>0</v>
      </c>
      <c r="S205" s="203">
        <v>0</v>
      </c>
      <c r="T205" s="204">
        <f t="shared" si="13"/>
        <v>0</v>
      </c>
      <c r="U205" s="35"/>
      <c r="V205" s="35"/>
      <c r="W205" s="35"/>
      <c r="X205" s="35"/>
      <c r="Y205" s="35"/>
      <c r="Z205" s="35"/>
      <c r="AA205" s="35"/>
      <c r="AB205" s="35"/>
      <c r="AC205" s="35"/>
      <c r="AD205" s="35"/>
      <c r="AE205" s="35"/>
      <c r="AR205" s="205" t="s">
        <v>218</v>
      </c>
      <c r="AT205" s="205" t="s">
        <v>214</v>
      </c>
      <c r="AU205" s="205" t="s">
        <v>85</v>
      </c>
      <c r="AY205" s="18" t="s">
        <v>209</v>
      </c>
      <c r="BE205" s="206">
        <f t="shared" si="14"/>
        <v>0</v>
      </c>
      <c r="BF205" s="206">
        <f t="shared" si="15"/>
        <v>0</v>
      </c>
      <c r="BG205" s="206">
        <f t="shared" si="16"/>
        <v>0</v>
      </c>
      <c r="BH205" s="206">
        <f t="shared" si="17"/>
        <v>0</v>
      </c>
      <c r="BI205" s="206">
        <f t="shared" si="18"/>
        <v>0</v>
      </c>
      <c r="BJ205" s="18" t="s">
        <v>85</v>
      </c>
      <c r="BK205" s="206">
        <f t="shared" si="19"/>
        <v>0</v>
      </c>
      <c r="BL205" s="18" t="s">
        <v>218</v>
      </c>
      <c r="BM205" s="205" t="s">
        <v>4769</v>
      </c>
    </row>
    <row r="206" spans="1:65" s="2" customFormat="1" ht="37.9" customHeight="1">
      <c r="A206" s="35"/>
      <c r="B206" s="36"/>
      <c r="C206" s="193" t="s">
        <v>988</v>
      </c>
      <c r="D206" s="193" t="s">
        <v>214</v>
      </c>
      <c r="E206" s="194" t="s">
        <v>4770</v>
      </c>
      <c r="F206" s="195" t="s">
        <v>4755</v>
      </c>
      <c r="G206" s="196" t="s">
        <v>2761</v>
      </c>
      <c r="H206" s="197">
        <v>1</v>
      </c>
      <c r="I206" s="198"/>
      <c r="J206" s="199">
        <f t="shared" si="10"/>
        <v>0</v>
      </c>
      <c r="K206" s="200"/>
      <c r="L206" s="40"/>
      <c r="M206" s="201" t="s">
        <v>1</v>
      </c>
      <c r="N206" s="202" t="s">
        <v>42</v>
      </c>
      <c r="O206" s="72"/>
      <c r="P206" s="203">
        <f t="shared" si="11"/>
        <v>0</v>
      </c>
      <c r="Q206" s="203">
        <v>0</v>
      </c>
      <c r="R206" s="203">
        <f t="shared" si="12"/>
        <v>0</v>
      </c>
      <c r="S206" s="203">
        <v>0</v>
      </c>
      <c r="T206" s="204">
        <f t="shared" si="13"/>
        <v>0</v>
      </c>
      <c r="U206" s="35"/>
      <c r="V206" s="35"/>
      <c r="W206" s="35"/>
      <c r="X206" s="35"/>
      <c r="Y206" s="35"/>
      <c r="Z206" s="35"/>
      <c r="AA206" s="35"/>
      <c r="AB206" s="35"/>
      <c r="AC206" s="35"/>
      <c r="AD206" s="35"/>
      <c r="AE206" s="35"/>
      <c r="AR206" s="205" t="s">
        <v>218</v>
      </c>
      <c r="AT206" s="205" t="s">
        <v>214</v>
      </c>
      <c r="AU206" s="205" t="s">
        <v>85</v>
      </c>
      <c r="AY206" s="18" t="s">
        <v>209</v>
      </c>
      <c r="BE206" s="206">
        <f t="shared" si="14"/>
        <v>0</v>
      </c>
      <c r="BF206" s="206">
        <f t="shared" si="15"/>
        <v>0</v>
      </c>
      <c r="BG206" s="206">
        <f t="shared" si="16"/>
        <v>0</v>
      </c>
      <c r="BH206" s="206">
        <f t="shared" si="17"/>
        <v>0</v>
      </c>
      <c r="BI206" s="206">
        <f t="shared" si="18"/>
        <v>0</v>
      </c>
      <c r="BJ206" s="18" t="s">
        <v>85</v>
      </c>
      <c r="BK206" s="206">
        <f t="shared" si="19"/>
        <v>0</v>
      </c>
      <c r="BL206" s="18" t="s">
        <v>218</v>
      </c>
      <c r="BM206" s="205" t="s">
        <v>4771</v>
      </c>
    </row>
    <row r="207" spans="1:65" s="2" customFormat="1" ht="37.9" customHeight="1">
      <c r="A207" s="35"/>
      <c r="B207" s="36"/>
      <c r="C207" s="193" t="s">
        <v>992</v>
      </c>
      <c r="D207" s="193" t="s">
        <v>214</v>
      </c>
      <c r="E207" s="194" t="s">
        <v>4772</v>
      </c>
      <c r="F207" s="195" t="s">
        <v>4773</v>
      </c>
      <c r="G207" s="196" t="s">
        <v>2761</v>
      </c>
      <c r="H207" s="197">
        <v>1</v>
      </c>
      <c r="I207" s="198"/>
      <c r="J207" s="199">
        <f t="shared" si="10"/>
        <v>0</v>
      </c>
      <c r="K207" s="200"/>
      <c r="L207" s="40"/>
      <c r="M207" s="201" t="s">
        <v>1</v>
      </c>
      <c r="N207" s="202" t="s">
        <v>42</v>
      </c>
      <c r="O207" s="72"/>
      <c r="P207" s="203">
        <f t="shared" si="11"/>
        <v>0</v>
      </c>
      <c r="Q207" s="203">
        <v>0</v>
      </c>
      <c r="R207" s="203">
        <f t="shared" si="12"/>
        <v>0</v>
      </c>
      <c r="S207" s="203">
        <v>0</v>
      </c>
      <c r="T207" s="204">
        <f t="shared" si="13"/>
        <v>0</v>
      </c>
      <c r="U207" s="35"/>
      <c r="V207" s="35"/>
      <c r="W207" s="35"/>
      <c r="X207" s="35"/>
      <c r="Y207" s="35"/>
      <c r="Z207" s="35"/>
      <c r="AA207" s="35"/>
      <c r="AB207" s="35"/>
      <c r="AC207" s="35"/>
      <c r="AD207" s="35"/>
      <c r="AE207" s="35"/>
      <c r="AR207" s="205" t="s">
        <v>218</v>
      </c>
      <c r="AT207" s="205" t="s">
        <v>214</v>
      </c>
      <c r="AU207" s="205" t="s">
        <v>85</v>
      </c>
      <c r="AY207" s="18" t="s">
        <v>209</v>
      </c>
      <c r="BE207" s="206">
        <f t="shared" si="14"/>
        <v>0</v>
      </c>
      <c r="BF207" s="206">
        <f t="shared" si="15"/>
        <v>0</v>
      </c>
      <c r="BG207" s="206">
        <f t="shared" si="16"/>
        <v>0</v>
      </c>
      <c r="BH207" s="206">
        <f t="shared" si="17"/>
        <v>0</v>
      </c>
      <c r="BI207" s="206">
        <f t="shared" si="18"/>
        <v>0</v>
      </c>
      <c r="BJ207" s="18" t="s">
        <v>85</v>
      </c>
      <c r="BK207" s="206">
        <f t="shared" si="19"/>
        <v>0</v>
      </c>
      <c r="BL207" s="18" t="s">
        <v>218</v>
      </c>
      <c r="BM207" s="205" t="s">
        <v>4774</v>
      </c>
    </row>
    <row r="208" spans="1:65" s="2" customFormat="1" ht="55.5" customHeight="1">
      <c r="A208" s="35"/>
      <c r="B208" s="36"/>
      <c r="C208" s="193" t="s">
        <v>997</v>
      </c>
      <c r="D208" s="193" t="s">
        <v>214</v>
      </c>
      <c r="E208" s="194" t="s">
        <v>4775</v>
      </c>
      <c r="F208" s="195" t="s">
        <v>4776</v>
      </c>
      <c r="G208" s="196" t="s">
        <v>2761</v>
      </c>
      <c r="H208" s="197">
        <v>1</v>
      </c>
      <c r="I208" s="198"/>
      <c r="J208" s="199">
        <f t="shared" si="10"/>
        <v>0</v>
      </c>
      <c r="K208" s="200"/>
      <c r="L208" s="40"/>
      <c r="M208" s="201" t="s">
        <v>1</v>
      </c>
      <c r="N208" s="202" t="s">
        <v>42</v>
      </c>
      <c r="O208" s="72"/>
      <c r="P208" s="203">
        <f t="shared" si="11"/>
        <v>0</v>
      </c>
      <c r="Q208" s="203">
        <v>0</v>
      </c>
      <c r="R208" s="203">
        <f t="shared" si="12"/>
        <v>0</v>
      </c>
      <c r="S208" s="203">
        <v>0</v>
      </c>
      <c r="T208" s="204">
        <f t="shared" si="13"/>
        <v>0</v>
      </c>
      <c r="U208" s="35"/>
      <c r="V208" s="35"/>
      <c r="W208" s="35"/>
      <c r="X208" s="35"/>
      <c r="Y208" s="35"/>
      <c r="Z208" s="35"/>
      <c r="AA208" s="35"/>
      <c r="AB208" s="35"/>
      <c r="AC208" s="35"/>
      <c r="AD208" s="35"/>
      <c r="AE208" s="35"/>
      <c r="AR208" s="205" t="s">
        <v>218</v>
      </c>
      <c r="AT208" s="205" t="s">
        <v>214</v>
      </c>
      <c r="AU208" s="205" t="s">
        <v>85</v>
      </c>
      <c r="AY208" s="18" t="s">
        <v>209</v>
      </c>
      <c r="BE208" s="206">
        <f t="shared" si="14"/>
        <v>0</v>
      </c>
      <c r="BF208" s="206">
        <f t="shared" si="15"/>
        <v>0</v>
      </c>
      <c r="BG208" s="206">
        <f t="shared" si="16"/>
        <v>0</v>
      </c>
      <c r="BH208" s="206">
        <f t="shared" si="17"/>
        <v>0</v>
      </c>
      <c r="BI208" s="206">
        <f t="shared" si="18"/>
        <v>0</v>
      </c>
      <c r="BJ208" s="18" t="s">
        <v>85</v>
      </c>
      <c r="BK208" s="206">
        <f t="shared" si="19"/>
        <v>0</v>
      </c>
      <c r="BL208" s="18" t="s">
        <v>218</v>
      </c>
      <c r="BM208" s="205" t="s">
        <v>4777</v>
      </c>
    </row>
    <row r="209" spans="1:65" s="2" customFormat="1" ht="55.5" customHeight="1">
      <c r="A209" s="35"/>
      <c r="B209" s="36"/>
      <c r="C209" s="193" t="s">
        <v>1002</v>
      </c>
      <c r="D209" s="193" t="s">
        <v>214</v>
      </c>
      <c r="E209" s="194" t="s">
        <v>4778</v>
      </c>
      <c r="F209" s="195" t="s">
        <v>4779</v>
      </c>
      <c r="G209" s="196" t="s">
        <v>2761</v>
      </c>
      <c r="H209" s="197">
        <v>1</v>
      </c>
      <c r="I209" s="198"/>
      <c r="J209" s="199">
        <f t="shared" si="10"/>
        <v>0</v>
      </c>
      <c r="K209" s="200"/>
      <c r="L209" s="40"/>
      <c r="M209" s="201" t="s">
        <v>1</v>
      </c>
      <c r="N209" s="202" t="s">
        <v>42</v>
      </c>
      <c r="O209" s="72"/>
      <c r="P209" s="203">
        <f t="shared" si="11"/>
        <v>0</v>
      </c>
      <c r="Q209" s="203">
        <v>0</v>
      </c>
      <c r="R209" s="203">
        <f t="shared" si="12"/>
        <v>0</v>
      </c>
      <c r="S209" s="203">
        <v>0</v>
      </c>
      <c r="T209" s="204">
        <f t="shared" si="13"/>
        <v>0</v>
      </c>
      <c r="U209" s="35"/>
      <c r="V209" s="35"/>
      <c r="W209" s="35"/>
      <c r="X209" s="35"/>
      <c r="Y209" s="35"/>
      <c r="Z209" s="35"/>
      <c r="AA209" s="35"/>
      <c r="AB209" s="35"/>
      <c r="AC209" s="35"/>
      <c r="AD209" s="35"/>
      <c r="AE209" s="35"/>
      <c r="AR209" s="205" t="s">
        <v>218</v>
      </c>
      <c r="AT209" s="205" t="s">
        <v>214</v>
      </c>
      <c r="AU209" s="205" t="s">
        <v>85</v>
      </c>
      <c r="AY209" s="18" t="s">
        <v>209</v>
      </c>
      <c r="BE209" s="206">
        <f t="shared" si="14"/>
        <v>0</v>
      </c>
      <c r="BF209" s="206">
        <f t="shared" si="15"/>
        <v>0</v>
      </c>
      <c r="BG209" s="206">
        <f t="shared" si="16"/>
        <v>0</v>
      </c>
      <c r="BH209" s="206">
        <f t="shared" si="17"/>
        <v>0</v>
      </c>
      <c r="BI209" s="206">
        <f t="shared" si="18"/>
        <v>0</v>
      </c>
      <c r="BJ209" s="18" t="s">
        <v>85</v>
      </c>
      <c r="BK209" s="206">
        <f t="shared" si="19"/>
        <v>0</v>
      </c>
      <c r="BL209" s="18" t="s">
        <v>218</v>
      </c>
      <c r="BM209" s="205" t="s">
        <v>4780</v>
      </c>
    </row>
    <row r="210" spans="1:65" s="2" customFormat="1" ht="37.9" customHeight="1">
      <c r="A210" s="35"/>
      <c r="B210" s="36"/>
      <c r="C210" s="193" t="s">
        <v>1006</v>
      </c>
      <c r="D210" s="193" t="s">
        <v>214</v>
      </c>
      <c r="E210" s="194" t="s">
        <v>4781</v>
      </c>
      <c r="F210" s="195" t="s">
        <v>4782</v>
      </c>
      <c r="G210" s="196" t="s">
        <v>2761</v>
      </c>
      <c r="H210" s="197">
        <v>1</v>
      </c>
      <c r="I210" s="198"/>
      <c r="J210" s="199">
        <f t="shared" si="10"/>
        <v>0</v>
      </c>
      <c r="K210" s="200"/>
      <c r="L210" s="40"/>
      <c r="M210" s="201" t="s">
        <v>1</v>
      </c>
      <c r="N210" s="202" t="s">
        <v>42</v>
      </c>
      <c r="O210" s="72"/>
      <c r="P210" s="203">
        <f t="shared" si="11"/>
        <v>0</v>
      </c>
      <c r="Q210" s="203">
        <v>0</v>
      </c>
      <c r="R210" s="203">
        <f t="shared" si="12"/>
        <v>0</v>
      </c>
      <c r="S210" s="203">
        <v>0</v>
      </c>
      <c r="T210" s="204">
        <f t="shared" si="13"/>
        <v>0</v>
      </c>
      <c r="U210" s="35"/>
      <c r="V210" s="35"/>
      <c r="W210" s="35"/>
      <c r="X210" s="35"/>
      <c r="Y210" s="35"/>
      <c r="Z210" s="35"/>
      <c r="AA210" s="35"/>
      <c r="AB210" s="35"/>
      <c r="AC210" s="35"/>
      <c r="AD210" s="35"/>
      <c r="AE210" s="35"/>
      <c r="AR210" s="205" t="s">
        <v>218</v>
      </c>
      <c r="AT210" s="205" t="s">
        <v>214</v>
      </c>
      <c r="AU210" s="205" t="s">
        <v>85</v>
      </c>
      <c r="AY210" s="18" t="s">
        <v>209</v>
      </c>
      <c r="BE210" s="206">
        <f t="shared" si="14"/>
        <v>0</v>
      </c>
      <c r="BF210" s="206">
        <f t="shared" si="15"/>
        <v>0</v>
      </c>
      <c r="BG210" s="206">
        <f t="shared" si="16"/>
        <v>0</v>
      </c>
      <c r="BH210" s="206">
        <f t="shared" si="17"/>
        <v>0</v>
      </c>
      <c r="BI210" s="206">
        <f t="shared" si="18"/>
        <v>0</v>
      </c>
      <c r="BJ210" s="18" t="s">
        <v>85</v>
      </c>
      <c r="BK210" s="206">
        <f t="shared" si="19"/>
        <v>0</v>
      </c>
      <c r="BL210" s="18" t="s">
        <v>218</v>
      </c>
      <c r="BM210" s="205" t="s">
        <v>4783</v>
      </c>
    </row>
    <row r="211" spans="1:65" s="2" customFormat="1" ht="37.9" customHeight="1">
      <c r="A211" s="35"/>
      <c r="B211" s="36"/>
      <c r="C211" s="193" t="s">
        <v>1010</v>
      </c>
      <c r="D211" s="193" t="s">
        <v>214</v>
      </c>
      <c r="E211" s="194" t="s">
        <v>4784</v>
      </c>
      <c r="F211" s="195" t="s">
        <v>4782</v>
      </c>
      <c r="G211" s="196" t="s">
        <v>2761</v>
      </c>
      <c r="H211" s="197">
        <v>1</v>
      </c>
      <c r="I211" s="198"/>
      <c r="J211" s="199">
        <f t="shared" si="10"/>
        <v>0</v>
      </c>
      <c r="K211" s="200"/>
      <c r="L211" s="40"/>
      <c r="M211" s="201" t="s">
        <v>1</v>
      </c>
      <c r="N211" s="202" t="s">
        <v>42</v>
      </c>
      <c r="O211" s="72"/>
      <c r="P211" s="203">
        <f t="shared" si="11"/>
        <v>0</v>
      </c>
      <c r="Q211" s="203">
        <v>0</v>
      </c>
      <c r="R211" s="203">
        <f t="shared" si="12"/>
        <v>0</v>
      </c>
      <c r="S211" s="203">
        <v>0</v>
      </c>
      <c r="T211" s="204">
        <f t="shared" si="13"/>
        <v>0</v>
      </c>
      <c r="U211" s="35"/>
      <c r="V211" s="35"/>
      <c r="W211" s="35"/>
      <c r="X211" s="35"/>
      <c r="Y211" s="35"/>
      <c r="Z211" s="35"/>
      <c r="AA211" s="35"/>
      <c r="AB211" s="35"/>
      <c r="AC211" s="35"/>
      <c r="AD211" s="35"/>
      <c r="AE211" s="35"/>
      <c r="AR211" s="205" t="s">
        <v>218</v>
      </c>
      <c r="AT211" s="205" t="s">
        <v>214</v>
      </c>
      <c r="AU211" s="205" t="s">
        <v>85</v>
      </c>
      <c r="AY211" s="18" t="s">
        <v>209</v>
      </c>
      <c r="BE211" s="206">
        <f t="shared" si="14"/>
        <v>0</v>
      </c>
      <c r="BF211" s="206">
        <f t="shared" si="15"/>
        <v>0</v>
      </c>
      <c r="BG211" s="206">
        <f t="shared" si="16"/>
        <v>0</v>
      </c>
      <c r="BH211" s="206">
        <f t="shared" si="17"/>
        <v>0</v>
      </c>
      <c r="BI211" s="206">
        <f t="shared" si="18"/>
        <v>0</v>
      </c>
      <c r="BJ211" s="18" t="s">
        <v>85</v>
      </c>
      <c r="BK211" s="206">
        <f t="shared" si="19"/>
        <v>0</v>
      </c>
      <c r="BL211" s="18" t="s">
        <v>218</v>
      </c>
      <c r="BM211" s="205" t="s">
        <v>4785</v>
      </c>
    </row>
    <row r="212" spans="1:65" s="2" customFormat="1" ht="44.25" customHeight="1">
      <c r="A212" s="35"/>
      <c r="B212" s="36"/>
      <c r="C212" s="193" t="s">
        <v>1014</v>
      </c>
      <c r="D212" s="193" t="s">
        <v>214</v>
      </c>
      <c r="E212" s="194" t="s">
        <v>4786</v>
      </c>
      <c r="F212" s="195" t="s">
        <v>4787</v>
      </c>
      <c r="G212" s="196" t="s">
        <v>2761</v>
      </c>
      <c r="H212" s="197">
        <v>1</v>
      </c>
      <c r="I212" s="198"/>
      <c r="J212" s="199">
        <f t="shared" si="10"/>
        <v>0</v>
      </c>
      <c r="K212" s="200"/>
      <c r="L212" s="40"/>
      <c r="M212" s="201" t="s">
        <v>1</v>
      </c>
      <c r="N212" s="202" t="s">
        <v>42</v>
      </c>
      <c r="O212" s="72"/>
      <c r="P212" s="203">
        <f t="shared" si="11"/>
        <v>0</v>
      </c>
      <c r="Q212" s="203">
        <v>0</v>
      </c>
      <c r="R212" s="203">
        <f t="shared" si="12"/>
        <v>0</v>
      </c>
      <c r="S212" s="203">
        <v>0</v>
      </c>
      <c r="T212" s="204">
        <f t="shared" si="13"/>
        <v>0</v>
      </c>
      <c r="U212" s="35"/>
      <c r="V212" s="35"/>
      <c r="W212" s="35"/>
      <c r="X212" s="35"/>
      <c r="Y212" s="35"/>
      <c r="Z212" s="35"/>
      <c r="AA212" s="35"/>
      <c r="AB212" s="35"/>
      <c r="AC212" s="35"/>
      <c r="AD212" s="35"/>
      <c r="AE212" s="35"/>
      <c r="AR212" s="205" t="s">
        <v>218</v>
      </c>
      <c r="AT212" s="205" t="s">
        <v>214</v>
      </c>
      <c r="AU212" s="205" t="s">
        <v>85</v>
      </c>
      <c r="AY212" s="18" t="s">
        <v>209</v>
      </c>
      <c r="BE212" s="206">
        <f t="shared" si="14"/>
        <v>0</v>
      </c>
      <c r="BF212" s="206">
        <f t="shared" si="15"/>
        <v>0</v>
      </c>
      <c r="BG212" s="206">
        <f t="shared" si="16"/>
        <v>0</v>
      </c>
      <c r="BH212" s="206">
        <f t="shared" si="17"/>
        <v>0</v>
      </c>
      <c r="BI212" s="206">
        <f t="shared" si="18"/>
        <v>0</v>
      </c>
      <c r="BJ212" s="18" t="s">
        <v>85</v>
      </c>
      <c r="BK212" s="206">
        <f t="shared" si="19"/>
        <v>0</v>
      </c>
      <c r="BL212" s="18" t="s">
        <v>218</v>
      </c>
      <c r="BM212" s="205" t="s">
        <v>4788</v>
      </c>
    </row>
    <row r="213" spans="1:65" s="2" customFormat="1" ht="44.25" customHeight="1">
      <c r="A213" s="35"/>
      <c r="B213" s="36"/>
      <c r="C213" s="193" t="s">
        <v>1018</v>
      </c>
      <c r="D213" s="193" t="s">
        <v>214</v>
      </c>
      <c r="E213" s="194" t="s">
        <v>4789</v>
      </c>
      <c r="F213" s="195" t="s">
        <v>4787</v>
      </c>
      <c r="G213" s="196" t="s">
        <v>2761</v>
      </c>
      <c r="H213" s="197">
        <v>1</v>
      </c>
      <c r="I213" s="198"/>
      <c r="J213" s="199">
        <f t="shared" si="10"/>
        <v>0</v>
      </c>
      <c r="K213" s="200"/>
      <c r="L213" s="40"/>
      <c r="M213" s="201" t="s">
        <v>1</v>
      </c>
      <c r="N213" s="202" t="s">
        <v>42</v>
      </c>
      <c r="O213" s="72"/>
      <c r="P213" s="203">
        <f t="shared" si="11"/>
        <v>0</v>
      </c>
      <c r="Q213" s="203">
        <v>0</v>
      </c>
      <c r="R213" s="203">
        <f t="shared" si="12"/>
        <v>0</v>
      </c>
      <c r="S213" s="203">
        <v>0</v>
      </c>
      <c r="T213" s="204">
        <f t="shared" si="13"/>
        <v>0</v>
      </c>
      <c r="U213" s="35"/>
      <c r="V213" s="35"/>
      <c r="W213" s="35"/>
      <c r="X213" s="35"/>
      <c r="Y213" s="35"/>
      <c r="Z213" s="35"/>
      <c r="AA213" s="35"/>
      <c r="AB213" s="35"/>
      <c r="AC213" s="35"/>
      <c r="AD213" s="35"/>
      <c r="AE213" s="35"/>
      <c r="AR213" s="205" t="s">
        <v>218</v>
      </c>
      <c r="AT213" s="205" t="s">
        <v>214</v>
      </c>
      <c r="AU213" s="205" t="s">
        <v>85</v>
      </c>
      <c r="AY213" s="18" t="s">
        <v>209</v>
      </c>
      <c r="BE213" s="206">
        <f t="shared" si="14"/>
        <v>0</v>
      </c>
      <c r="BF213" s="206">
        <f t="shared" si="15"/>
        <v>0</v>
      </c>
      <c r="BG213" s="206">
        <f t="shared" si="16"/>
        <v>0</v>
      </c>
      <c r="BH213" s="206">
        <f t="shared" si="17"/>
        <v>0</v>
      </c>
      <c r="BI213" s="206">
        <f t="shared" si="18"/>
        <v>0</v>
      </c>
      <c r="BJ213" s="18" t="s">
        <v>85</v>
      </c>
      <c r="BK213" s="206">
        <f t="shared" si="19"/>
        <v>0</v>
      </c>
      <c r="BL213" s="18" t="s">
        <v>218</v>
      </c>
      <c r="BM213" s="205" t="s">
        <v>4790</v>
      </c>
    </row>
    <row r="214" spans="1:65" s="2" customFormat="1" ht="37.9" customHeight="1">
      <c r="A214" s="35"/>
      <c r="B214" s="36"/>
      <c r="C214" s="193" t="s">
        <v>212</v>
      </c>
      <c r="D214" s="193" t="s">
        <v>214</v>
      </c>
      <c r="E214" s="194" t="s">
        <v>4791</v>
      </c>
      <c r="F214" s="195" t="s">
        <v>4755</v>
      </c>
      <c r="G214" s="196" t="s">
        <v>2761</v>
      </c>
      <c r="H214" s="197">
        <v>1</v>
      </c>
      <c r="I214" s="198"/>
      <c r="J214" s="199">
        <f t="shared" si="10"/>
        <v>0</v>
      </c>
      <c r="K214" s="200"/>
      <c r="L214" s="40"/>
      <c r="M214" s="201" t="s">
        <v>1</v>
      </c>
      <c r="N214" s="202" t="s">
        <v>42</v>
      </c>
      <c r="O214" s="72"/>
      <c r="P214" s="203">
        <f t="shared" si="11"/>
        <v>0</v>
      </c>
      <c r="Q214" s="203">
        <v>0</v>
      </c>
      <c r="R214" s="203">
        <f t="shared" si="12"/>
        <v>0</v>
      </c>
      <c r="S214" s="203">
        <v>0</v>
      </c>
      <c r="T214" s="204">
        <f t="shared" si="13"/>
        <v>0</v>
      </c>
      <c r="U214" s="35"/>
      <c r="V214" s="35"/>
      <c r="W214" s="35"/>
      <c r="X214" s="35"/>
      <c r="Y214" s="35"/>
      <c r="Z214" s="35"/>
      <c r="AA214" s="35"/>
      <c r="AB214" s="35"/>
      <c r="AC214" s="35"/>
      <c r="AD214" s="35"/>
      <c r="AE214" s="35"/>
      <c r="AR214" s="205" t="s">
        <v>218</v>
      </c>
      <c r="AT214" s="205" t="s">
        <v>214</v>
      </c>
      <c r="AU214" s="205" t="s">
        <v>85</v>
      </c>
      <c r="AY214" s="18" t="s">
        <v>209</v>
      </c>
      <c r="BE214" s="206">
        <f t="shared" si="14"/>
        <v>0</v>
      </c>
      <c r="BF214" s="206">
        <f t="shared" si="15"/>
        <v>0</v>
      </c>
      <c r="BG214" s="206">
        <f t="shared" si="16"/>
        <v>0</v>
      </c>
      <c r="BH214" s="206">
        <f t="shared" si="17"/>
        <v>0</v>
      </c>
      <c r="BI214" s="206">
        <f t="shared" si="18"/>
        <v>0</v>
      </c>
      <c r="BJ214" s="18" t="s">
        <v>85</v>
      </c>
      <c r="BK214" s="206">
        <f t="shared" si="19"/>
        <v>0</v>
      </c>
      <c r="BL214" s="18" t="s">
        <v>218</v>
      </c>
      <c r="BM214" s="205" t="s">
        <v>4792</v>
      </c>
    </row>
    <row r="215" spans="1:65" s="2" customFormat="1" ht="37.9" customHeight="1">
      <c r="A215" s="35"/>
      <c r="B215" s="36"/>
      <c r="C215" s="193" t="s">
        <v>1024</v>
      </c>
      <c r="D215" s="193" t="s">
        <v>214</v>
      </c>
      <c r="E215" s="194" t="s">
        <v>4793</v>
      </c>
      <c r="F215" s="195" t="s">
        <v>4794</v>
      </c>
      <c r="G215" s="196" t="s">
        <v>2761</v>
      </c>
      <c r="H215" s="197">
        <v>1</v>
      </c>
      <c r="I215" s="198"/>
      <c r="J215" s="199">
        <f t="shared" si="10"/>
        <v>0</v>
      </c>
      <c r="K215" s="200"/>
      <c r="L215" s="40"/>
      <c r="M215" s="201" t="s">
        <v>1</v>
      </c>
      <c r="N215" s="202" t="s">
        <v>42</v>
      </c>
      <c r="O215" s="72"/>
      <c r="P215" s="203">
        <f t="shared" si="11"/>
        <v>0</v>
      </c>
      <c r="Q215" s="203">
        <v>0</v>
      </c>
      <c r="R215" s="203">
        <f t="shared" si="12"/>
        <v>0</v>
      </c>
      <c r="S215" s="203">
        <v>0</v>
      </c>
      <c r="T215" s="204">
        <f t="shared" si="13"/>
        <v>0</v>
      </c>
      <c r="U215" s="35"/>
      <c r="V215" s="35"/>
      <c r="W215" s="35"/>
      <c r="X215" s="35"/>
      <c r="Y215" s="35"/>
      <c r="Z215" s="35"/>
      <c r="AA215" s="35"/>
      <c r="AB215" s="35"/>
      <c r="AC215" s="35"/>
      <c r="AD215" s="35"/>
      <c r="AE215" s="35"/>
      <c r="AR215" s="205" t="s">
        <v>218</v>
      </c>
      <c r="AT215" s="205" t="s">
        <v>214</v>
      </c>
      <c r="AU215" s="205" t="s">
        <v>85</v>
      </c>
      <c r="AY215" s="18" t="s">
        <v>209</v>
      </c>
      <c r="BE215" s="206">
        <f t="shared" si="14"/>
        <v>0</v>
      </c>
      <c r="BF215" s="206">
        <f t="shared" si="15"/>
        <v>0</v>
      </c>
      <c r="BG215" s="206">
        <f t="shared" si="16"/>
        <v>0</v>
      </c>
      <c r="BH215" s="206">
        <f t="shared" si="17"/>
        <v>0</v>
      </c>
      <c r="BI215" s="206">
        <f t="shared" si="18"/>
        <v>0</v>
      </c>
      <c r="BJ215" s="18" t="s">
        <v>85</v>
      </c>
      <c r="BK215" s="206">
        <f t="shared" si="19"/>
        <v>0</v>
      </c>
      <c r="BL215" s="18" t="s">
        <v>218</v>
      </c>
      <c r="BM215" s="205" t="s">
        <v>4795</v>
      </c>
    </row>
    <row r="216" spans="1:65" s="2" customFormat="1" ht="37.9" customHeight="1">
      <c r="A216" s="35"/>
      <c r="B216" s="36"/>
      <c r="C216" s="193" t="s">
        <v>220</v>
      </c>
      <c r="D216" s="193" t="s">
        <v>214</v>
      </c>
      <c r="E216" s="194" t="s">
        <v>4796</v>
      </c>
      <c r="F216" s="195" t="s">
        <v>4755</v>
      </c>
      <c r="G216" s="196" t="s">
        <v>2761</v>
      </c>
      <c r="H216" s="197">
        <v>1</v>
      </c>
      <c r="I216" s="198"/>
      <c r="J216" s="199">
        <f t="shared" si="10"/>
        <v>0</v>
      </c>
      <c r="K216" s="200"/>
      <c r="L216" s="40"/>
      <c r="M216" s="201" t="s">
        <v>1</v>
      </c>
      <c r="N216" s="202" t="s">
        <v>42</v>
      </c>
      <c r="O216" s="72"/>
      <c r="P216" s="203">
        <f t="shared" si="11"/>
        <v>0</v>
      </c>
      <c r="Q216" s="203">
        <v>0</v>
      </c>
      <c r="R216" s="203">
        <f t="shared" si="12"/>
        <v>0</v>
      </c>
      <c r="S216" s="203">
        <v>0</v>
      </c>
      <c r="T216" s="204">
        <f t="shared" si="13"/>
        <v>0</v>
      </c>
      <c r="U216" s="35"/>
      <c r="V216" s="35"/>
      <c r="W216" s="35"/>
      <c r="X216" s="35"/>
      <c r="Y216" s="35"/>
      <c r="Z216" s="35"/>
      <c r="AA216" s="35"/>
      <c r="AB216" s="35"/>
      <c r="AC216" s="35"/>
      <c r="AD216" s="35"/>
      <c r="AE216" s="35"/>
      <c r="AR216" s="205" t="s">
        <v>218</v>
      </c>
      <c r="AT216" s="205" t="s">
        <v>214</v>
      </c>
      <c r="AU216" s="205" t="s">
        <v>85</v>
      </c>
      <c r="AY216" s="18" t="s">
        <v>209</v>
      </c>
      <c r="BE216" s="206">
        <f t="shared" si="14"/>
        <v>0</v>
      </c>
      <c r="BF216" s="206">
        <f t="shared" si="15"/>
        <v>0</v>
      </c>
      <c r="BG216" s="206">
        <f t="shared" si="16"/>
        <v>0</v>
      </c>
      <c r="BH216" s="206">
        <f t="shared" si="17"/>
        <v>0</v>
      </c>
      <c r="BI216" s="206">
        <f t="shared" si="18"/>
        <v>0</v>
      </c>
      <c r="BJ216" s="18" t="s">
        <v>85</v>
      </c>
      <c r="BK216" s="206">
        <f t="shared" si="19"/>
        <v>0</v>
      </c>
      <c r="BL216" s="18" t="s">
        <v>218</v>
      </c>
      <c r="BM216" s="205" t="s">
        <v>4797</v>
      </c>
    </row>
    <row r="217" spans="1:65" s="2" customFormat="1" ht="37.9" customHeight="1">
      <c r="A217" s="35"/>
      <c r="B217" s="36"/>
      <c r="C217" s="193" t="s">
        <v>1031</v>
      </c>
      <c r="D217" s="193" t="s">
        <v>214</v>
      </c>
      <c r="E217" s="194" t="s">
        <v>4798</v>
      </c>
      <c r="F217" s="195" t="s">
        <v>4794</v>
      </c>
      <c r="G217" s="196" t="s">
        <v>2761</v>
      </c>
      <c r="H217" s="197">
        <v>1</v>
      </c>
      <c r="I217" s="198"/>
      <c r="J217" s="199">
        <f t="shared" si="10"/>
        <v>0</v>
      </c>
      <c r="K217" s="200"/>
      <c r="L217" s="40"/>
      <c r="M217" s="201" t="s">
        <v>1</v>
      </c>
      <c r="N217" s="202" t="s">
        <v>42</v>
      </c>
      <c r="O217" s="72"/>
      <c r="P217" s="203">
        <f t="shared" si="11"/>
        <v>0</v>
      </c>
      <c r="Q217" s="203">
        <v>0</v>
      </c>
      <c r="R217" s="203">
        <f t="shared" si="12"/>
        <v>0</v>
      </c>
      <c r="S217" s="203">
        <v>0</v>
      </c>
      <c r="T217" s="204">
        <f t="shared" si="13"/>
        <v>0</v>
      </c>
      <c r="U217" s="35"/>
      <c r="V217" s="35"/>
      <c r="W217" s="35"/>
      <c r="X217" s="35"/>
      <c r="Y217" s="35"/>
      <c r="Z217" s="35"/>
      <c r="AA217" s="35"/>
      <c r="AB217" s="35"/>
      <c r="AC217" s="35"/>
      <c r="AD217" s="35"/>
      <c r="AE217" s="35"/>
      <c r="AR217" s="205" t="s">
        <v>218</v>
      </c>
      <c r="AT217" s="205" t="s">
        <v>214</v>
      </c>
      <c r="AU217" s="205" t="s">
        <v>85</v>
      </c>
      <c r="AY217" s="18" t="s">
        <v>209</v>
      </c>
      <c r="BE217" s="206">
        <f t="shared" si="14"/>
        <v>0</v>
      </c>
      <c r="BF217" s="206">
        <f t="shared" si="15"/>
        <v>0</v>
      </c>
      <c r="BG217" s="206">
        <f t="shared" si="16"/>
        <v>0</v>
      </c>
      <c r="BH217" s="206">
        <f t="shared" si="17"/>
        <v>0</v>
      </c>
      <c r="BI217" s="206">
        <f t="shared" si="18"/>
        <v>0</v>
      </c>
      <c r="BJ217" s="18" t="s">
        <v>85</v>
      </c>
      <c r="BK217" s="206">
        <f t="shared" si="19"/>
        <v>0</v>
      </c>
      <c r="BL217" s="18" t="s">
        <v>218</v>
      </c>
      <c r="BM217" s="205" t="s">
        <v>4799</v>
      </c>
    </row>
    <row r="218" spans="1:65" s="2" customFormat="1" ht="37.9" customHeight="1">
      <c r="A218" s="35"/>
      <c r="B218" s="36"/>
      <c r="C218" s="193" t="s">
        <v>1035</v>
      </c>
      <c r="D218" s="193" t="s">
        <v>214</v>
      </c>
      <c r="E218" s="194" t="s">
        <v>4800</v>
      </c>
      <c r="F218" s="195" t="s">
        <v>4755</v>
      </c>
      <c r="G218" s="196" t="s">
        <v>2761</v>
      </c>
      <c r="H218" s="197">
        <v>1</v>
      </c>
      <c r="I218" s="198"/>
      <c r="J218" s="199">
        <f t="shared" si="10"/>
        <v>0</v>
      </c>
      <c r="K218" s="200"/>
      <c r="L218" s="40"/>
      <c r="M218" s="201" t="s">
        <v>1</v>
      </c>
      <c r="N218" s="202" t="s">
        <v>42</v>
      </c>
      <c r="O218" s="72"/>
      <c r="P218" s="203">
        <f t="shared" si="11"/>
        <v>0</v>
      </c>
      <c r="Q218" s="203">
        <v>0</v>
      </c>
      <c r="R218" s="203">
        <f t="shared" si="12"/>
        <v>0</v>
      </c>
      <c r="S218" s="203">
        <v>0</v>
      </c>
      <c r="T218" s="204">
        <f t="shared" si="13"/>
        <v>0</v>
      </c>
      <c r="U218" s="35"/>
      <c r="V218" s="35"/>
      <c r="W218" s="35"/>
      <c r="X218" s="35"/>
      <c r="Y218" s="35"/>
      <c r="Z218" s="35"/>
      <c r="AA218" s="35"/>
      <c r="AB218" s="35"/>
      <c r="AC218" s="35"/>
      <c r="AD218" s="35"/>
      <c r="AE218" s="35"/>
      <c r="AR218" s="205" t="s">
        <v>218</v>
      </c>
      <c r="AT218" s="205" t="s">
        <v>214</v>
      </c>
      <c r="AU218" s="205" t="s">
        <v>85</v>
      </c>
      <c r="AY218" s="18" t="s">
        <v>209</v>
      </c>
      <c r="BE218" s="206">
        <f t="shared" si="14"/>
        <v>0</v>
      </c>
      <c r="BF218" s="206">
        <f t="shared" si="15"/>
        <v>0</v>
      </c>
      <c r="BG218" s="206">
        <f t="shared" si="16"/>
        <v>0</v>
      </c>
      <c r="BH218" s="206">
        <f t="shared" si="17"/>
        <v>0</v>
      </c>
      <c r="BI218" s="206">
        <f t="shared" si="18"/>
        <v>0</v>
      </c>
      <c r="BJ218" s="18" t="s">
        <v>85</v>
      </c>
      <c r="BK218" s="206">
        <f t="shared" si="19"/>
        <v>0</v>
      </c>
      <c r="BL218" s="18" t="s">
        <v>218</v>
      </c>
      <c r="BM218" s="205" t="s">
        <v>4801</v>
      </c>
    </row>
    <row r="219" spans="1:65" s="2" customFormat="1" ht="37.9" customHeight="1">
      <c r="A219" s="35"/>
      <c r="B219" s="36"/>
      <c r="C219" s="193" t="s">
        <v>1040</v>
      </c>
      <c r="D219" s="193" t="s">
        <v>214</v>
      </c>
      <c r="E219" s="194" t="s">
        <v>4802</v>
      </c>
      <c r="F219" s="195" t="s">
        <v>4794</v>
      </c>
      <c r="G219" s="196" t="s">
        <v>2761</v>
      </c>
      <c r="H219" s="197">
        <v>1</v>
      </c>
      <c r="I219" s="198"/>
      <c r="J219" s="199">
        <f t="shared" si="10"/>
        <v>0</v>
      </c>
      <c r="K219" s="200"/>
      <c r="L219" s="40"/>
      <c r="M219" s="201" t="s">
        <v>1</v>
      </c>
      <c r="N219" s="202" t="s">
        <v>42</v>
      </c>
      <c r="O219" s="72"/>
      <c r="P219" s="203">
        <f t="shared" si="11"/>
        <v>0</v>
      </c>
      <c r="Q219" s="203">
        <v>0</v>
      </c>
      <c r="R219" s="203">
        <f t="shared" si="12"/>
        <v>0</v>
      </c>
      <c r="S219" s="203">
        <v>0</v>
      </c>
      <c r="T219" s="204">
        <f t="shared" si="13"/>
        <v>0</v>
      </c>
      <c r="U219" s="35"/>
      <c r="V219" s="35"/>
      <c r="W219" s="35"/>
      <c r="X219" s="35"/>
      <c r="Y219" s="35"/>
      <c r="Z219" s="35"/>
      <c r="AA219" s="35"/>
      <c r="AB219" s="35"/>
      <c r="AC219" s="35"/>
      <c r="AD219" s="35"/>
      <c r="AE219" s="35"/>
      <c r="AR219" s="205" t="s">
        <v>218</v>
      </c>
      <c r="AT219" s="205" t="s">
        <v>214</v>
      </c>
      <c r="AU219" s="205" t="s">
        <v>85</v>
      </c>
      <c r="AY219" s="18" t="s">
        <v>209</v>
      </c>
      <c r="BE219" s="206">
        <f t="shared" si="14"/>
        <v>0</v>
      </c>
      <c r="BF219" s="206">
        <f t="shared" si="15"/>
        <v>0</v>
      </c>
      <c r="BG219" s="206">
        <f t="shared" si="16"/>
        <v>0</v>
      </c>
      <c r="BH219" s="206">
        <f t="shared" si="17"/>
        <v>0</v>
      </c>
      <c r="BI219" s="206">
        <f t="shared" si="18"/>
        <v>0</v>
      </c>
      <c r="BJ219" s="18" t="s">
        <v>85</v>
      </c>
      <c r="BK219" s="206">
        <f t="shared" si="19"/>
        <v>0</v>
      </c>
      <c r="BL219" s="18" t="s">
        <v>218</v>
      </c>
      <c r="BM219" s="205" t="s">
        <v>4803</v>
      </c>
    </row>
    <row r="220" spans="1:65" s="2" customFormat="1" ht="37.9" customHeight="1">
      <c r="A220" s="35"/>
      <c r="B220" s="36"/>
      <c r="C220" s="193" t="s">
        <v>1044</v>
      </c>
      <c r="D220" s="193" t="s">
        <v>214</v>
      </c>
      <c r="E220" s="194" t="s">
        <v>4804</v>
      </c>
      <c r="F220" s="195" t="s">
        <v>4755</v>
      </c>
      <c r="G220" s="196" t="s">
        <v>2761</v>
      </c>
      <c r="H220" s="197">
        <v>1</v>
      </c>
      <c r="I220" s="198"/>
      <c r="J220" s="199">
        <f t="shared" si="10"/>
        <v>0</v>
      </c>
      <c r="K220" s="200"/>
      <c r="L220" s="40"/>
      <c r="M220" s="201" t="s">
        <v>1</v>
      </c>
      <c r="N220" s="202" t="s">
        <v>42</v>
      </c>
      <c r="O220" s="72"/>
      <c r="P220" s="203">
        <f t="shared" si="11"/>
        <v>0</v>
      </c>
      <c r="Q220" s="203">
        <v>0</v>
      </c>
      <c r="R220" s="203">
        <f t="shared" si="12"/>
        <v>0</v>
      </c>
      <c r="S220" s="203">
        <v>0</v>
      </c>
      <c r="T220" s="204">
        <f t="shared" si="13"/>
        <v>0</v>
      </c>
      <c r="U220" s="35"/>
      <c r="V220" s="35"/>
      <c r="W220" s="35"/>
      <c r="X220" s="35"/>
      <c r="Y220" s="35"/>
      <c r="Z220" s="35"/>
      <c r="AA220" s="35"/>
      <c r="AB220" s="35"/>
      <c r="AC220" s="35"/>
      <c r="AD220" s="35"/>
      <c r="AE220" s="35"/>
      <c r="AR220" s="205" t="s">
        <v>218</v>
      </c>
      <c r="AT220" s="205" t="s">
        <v>214</v>
      </c>
      <c r="AU220" s="205" t="s">
        <v>85</v>
      </c>
      <c r="AY220" s="18" t="s">
        <v>209</v>
      </c>
      <c r="BE220" s="206">
        <f t="shared" si="14"/>
        <v>0</v>
      </c>
      <c r="BF220" s="206">
        <f t="shared" si="15"/>
        <v>0</v>
      </c>
      <c r="BG220" s="206">
        <f t="shared" si="16"/>
        <v>0</v>
      </c>
      <c r="BH220" s="206">
        <f t="shared" si="17"/>
        <v>0</v>
      </c>
      <c r="BI220" s="206">
        <f t="shared" si="18"/>
        <v>0</v>
      </c>
      <c r="BJ220" s="18" t="s">
        <v>85</v>
      </c>
      <c r="BK220" s="206">
        <f t="shared" si="19"/>
        <v>0</v>
      </c>
      <c r="BL220" s="18" t="s">
        <v>218</v>
      </c>
      <c r="BM220" s="205" t="s">
        <v>4805</v>
      </c>
    </row>
    <row r="221" spans="1:65" s="2" customFormat="1" ht="37.9" customHeight="1">
      <c r="A221" s="35"/>
      <c r="B221" s="36"/>
      <c r="C221" s="193" t="s">
        <v>1058</v>
      </c>
      <c r="D221" s="193" t="s">
        <v>214</v>
      </c>
      <c r="E221" s="194" t="s">
        <v>4806</v>
      </c>
      <c r="F221" s="195" t="s">
        <v>4794</v>
      </c>
      <c r="G221" s="196" t="s">
        <v>2761</v>
      </c>
      <c r="H221" s="197">
        <v>1</v>
      </c>
      <c r="I221" s="198"/>
      <c r="J221" s="199">
        <f t="shared" si="10"/>
        <v>0</v>
      </c>
      <c r="K221" s="200"/>
      <c r="L221" s="40"/>
      <c r="M221" s="201" t="s">
        <v>1</v>
      </c>
      <c r="N221" s="202" t="s">
        <v>42</v>
      </c>
      <c r="O221" s="72"/>
      <c r="P221" s="203">
        <f t="shared" si="11"/>
        <v>0</v>
      </c>
      <c r="Q221" s="203">
        <v>0</v>
      </c>
      <c r="R221" s="203">
        <f t="shared" si="12"/>
        <v>0</v>
      </c>
      <c r="S221" s="203">
        <v>0</v>
      </c>
      <c r="T221" s="204">
        <f t="shared" si="13"/>
        <v>0</v>
      </c>
      <c r="U221" s="35"/>
      <c r="V221" s="35"/>
      <c r="W221" s="35"/>
      <c r="X221" s="35"/>
      <c r="Y221" s="35"/>
      <c r="Z221" s="35"/>
      <c r="AA221" s="35"/>
      <c r="AB221" s="35"/>
      <c r="AC221" s="35"/>
      <c r="AD221" s="35"/>
      <c r="AE221" s="35"/>
      <c r="AR221" s="205" t="s">
        <v>218</v>
      </c>
      <c r="AT221" s="205" t="s">
        <v>214</v>
      </c>
      <c r="AU221" s="205" t="s">
        <v>85</v>
      </c>
      <c r="AY221" s="18" t="s">
        <v>209</v>
      </c>
      <c r="BE221" s="206">
        <f t="shared" si="14"/>
        <v>0</v>
      </c>
      <c r="BF221" s="206">
        <f t="shared" si="15"/>
        <v>0</v>
      </c>
      <c r="BG221" s="206">
        <f t="shared" si="16"/>
        <v>0</v>
      </c>
      <c r="BH221" s="206">
        <f t="shared" si="17"/>
        <v>0</v>
      </c>
      <c r="BI221" s="206">
        <f t="shared" si="18"/>
        <v>0</v>
      </c>
      <c r="BJ221" s="18" t="s">
        <v>85</v>
      </c>
      <c r="BK221" s="206">
        <f t="shared" si="19"/>
        <v>0</v>
      </c>
      <c r="BL221" s="18" t="s">
        <v>218</v>
      </c>
      <c r="BM221" s="205" t="s">
        <v>4807</v>
      </c>
    </row>
    <row r="222" spans="1:65" s="2" customFormat="1" ht="37.9" customHeight="1">
      <c r="A222" s="35"/>
      <c r="B222" s="36"/>
      <c r="C222" s="193" t="s">
        <v>1064</v>
      </c>
      <c r="D222" s="193" t="s">
        <v>214</v>
      </c>
      <c r="E222" s="194" t="s">
        <v>4808</v>
      </c>
      <c r="F222" s="195" t="s">
        <v>4755</v>
      </c>
      <c r="G222" s="196" t="s">
        <v>2761</v>
      </c>
      <c r="H222" s="197">
        <v>1</v>
      </c>
      <c r="I222" s="198"/>
      <c r="J222" s="199">
        <f t="shared" si="10"/>
        <v>0</v>
      </c>
      <c r="K222" s="200"/>
      <c r="L222" s="40"/>
      <c r="M222" s="201" t="s">
        <v>1</v>
      </c>
      <c r="N222" s="202" t="s">
        <v>42</v>
      </c>
      <c r="O222" s="72"/>
      <c r="P222" s="203">
        <f t="shared" si="11"/>
        <v>0</v>
      </c>
      <c r="Q222" s="203">
        <v>0</v>
      </c>
      <c r="R222" s="203">
        <f t="shared" si="12"/>
        <v>0</v>
      </c>
      <c r="S222" s="203">
        <v>0</v>
      </c>
      <c r="T222" s="204">
        <f t="shared" si="13"/>
        <v>0</v>
      </c>
      <c r="U222" s="35"/>
      <c r="V222" s="35"/>
      <c r="W222" s="35"/>
      <c r="X222" s="35"/>
      <c r="Y222" s="35"/>
      <c r="Z222" s="35"/>
      <c r="AA222" s="35"/>
      <c r="AB222" s="35"/>
      <c r="AC222" s="35"/>
      <c r="AD222" s="35"/>
      <c r="AE222" s="35"/>
      <c r="AR222" s="205" t="s">
        <v>218</v>
      </c>
      <c r="AT222" s="205" t="s">
        <v>214</v>
      </c>
      <c r="AU222" s="205" t="s">
        <v>85</v>
      </c>
      <c r="AY222" s="18" t="s">
        <v>209</v>
      </c>
      <c r="BE222" s="206">
        <f t="shared" si="14"/>
        <v>0</v>
      </c>
      <c r="BF222" s="206">
        <f t="shared" si="15"/>
        <v>0</v>
      </c>
      <c r="BG222" s="206">
        <f t="shared" si="16"/>
        <v>0</v>
      </c>
      <c r="BH222" s="206">
        <f t="shared" si="17"/>
        <v>0</v>
      </c>
      <c r="BI222" s="206">
        <f t="shared" si="18"/>
        <v>0</v>
      </c>
      <c r="BJ222" s="18" t="s">
        <v>85</v>
      </c>
      <c r="BK222" s="206">
        <f t="shared" si="19"/>
        <v>0</v>
      </c>
      <c r="BL222" s="18" t="s">
        <v>218</v>
      </c>
      <c r="BM222" s="205" t="s">
        <v>4809</v>
      </c>
    </row>
    <row r="223" spans="1:65" s="2" customFormat="1" ht="55.5" customHeight="1">
      <c r="A223" s="35"/>
      <c r="B223" s="36"/>
      <c r="C223" s="193" t="s">
        <v>1069</v>
      </c>
      <c r="D223" s="193" t="s">
        <v>214</v>
      </c>
      <c r="E223" s="194" t="s">
        <v>4810</v>
      </c>
      <c r="F223" s="195" t="s">
        <v>4811</v>
      </c>
      <c r="G223" s="196" t="s">
        <v>2761</v>
      </c>
      <c r="H223" s="197">
        <v>1</v>
      </c>
      <c r="I223" s="198"/>
      <c r="J223" s="199">
        <f t="shared" si="10"/>
        <v>0</v>
      </c>
      <c r="K223" s="200"/>
      <c r="L223" s="40"/>
      <c r="M223" s="201" t="s">
        <v>1</v>
      </c>
      <c r="N223" s="202" t="s">
        <v>42</v>
      </c>
      <c r="O223" s="72"/>
      <c r="P223" s="203">
        <f t="shared" si="11"/>
        <v>0</v>
      </c>
      <c r="Q223" s="203">
        <v>0</v>
      </c>
      <c r="R223" s="203">
        <f t="shared" si="12"/>
        <v>0</v>
      </c>
      <c r="S223" s="203">
        <v>0</v>
      </c>
      <c r="T223" s="204">
        <f t="shared" si="13"/>
        <v>0</v>
      </c>
      <c r="U223" s="35"/>
      <c r="V223" s="35"/>
      <c r="W223" s="35"/>
      <c r="X223" s="35"/>
      <c r="Y223" s="35"/>
      <c r="Z223" s="35"/>
      <c r="AA223" s="35"/>
      <c r="AB223" s="35"/>
      <c r="AC223" s="35"/>
      <c r="AD223" s="35"/>
      <c r="AE223" s="35"/>
      <c r="AR223" s="205" t="s">
        <v>218</v>
      </c>
      <c r="AT223" s="205" t="s">
        <v>214</v>
      </c>
      <c r="AU223" s="205" t="s">
        <v>85</v>
      </c>
      <c r="AY223" s="18" t="s">
        <v>209</v>
      </c>
      <c r="BE223" s="206">
        <f t="shared" si="14"/>
        <v>0</v>
      </c>
      <c r="BF223" s="206">
        <f t="shared" si="15"/>
        <v>0</v>
      </c>
      <c r="BG223" s="206">
        <f t="shared" si="16"/>
        <v>0</v>
      </c>
      <c r="BH223" s="206">
        <f t="shared" si="17"/>
        <v>0</v>
      </c>
      <c r="BI223" s="206">
        <f t="shared" si="18"/>
        <v>0</v>
      </c>
      <c r="BJ223" s="18" t="s">
        <v>85</v>
      </c>
      <c r="BK223" s="206">
        <f t="shared" si="19"/>
        <v>0</v>
      </c>
      <c r="BL223" s="18" t="s">
        <v>218</v>
      </c>
      <c r="BM223" s="205" t="s">
        <v>4812</v>
      </c>
    </row>
    <row r="224" spans="1:65" s="2" customFormat="1" ht="37.9" customHeight="1">
      <c r="A224" s="35"/>
      <c r="B224" s="36"/>
      <c r="C224" s="193" t="s">
        <v>1080</v>
      </c>
      <c r="D224" s="193" t="s">
        <v>214</v>
      </c>
      <c r="E224" s="194" t="s">
        <v>4813</v>
      </c>
      <c r="F224" s="195" t="s">
        <v>4814</v>
      </c>
      <c r="G224" s="196" t="s">
        <v>2761</v>
      </c>
      <c r="H224" s="197">
        <v>1</v>
      </c>
      <c r="I224" s="198"/>
      <c r="J224" s="199">
        <f t="shared" si="10"/>
        <v>0</v>
      </c>
      <c r="K224" s="200"/>
      <c r="L224" s="40"/>
      <c r="M224" s="201" t="s">
        <v>1</v>
      </c>
      <c r="N224" s="202" t="s">
        <v>42</v>
      </c>
      <c r="O224" s="72"/>
      <c r="P224" s="203">
        <f t="shared" si="11"/>
        <v>0</v>
      </c>
      <c r="Q224" s="203">
        <v>0</v>
      </c>
      <c r="R224" s="203">
        <f t="shared" si="12"/>
        <v>0</v>
      </c>
      <c r="S224" s="203">
        <v>0</v>
      </c>
      <c r="T224" s="204">
        <f t="shared" si="13"/>
        <v>0</v>
      </c>
      <c r="U224" s="35"/>
      <c r="V224" s="35"/>
      <c r="W224" s="35"/>
      <c r="X224" s="35"/>
      <c r="Y224" s="35"/>
      <c r="Z224" s="35"/>
      <c r="AA224" s="35"/>
      <c r="AB224" s="35"/>
      <c r="AC224" s="35"/>
      <c r="AD224" s="35"/>
      <c r="AE224" s="35"/>
      <c r="AR224" s="205" t="s">
        <v>218</v>
      </c>
      <c r="AT224" s="205" t="s">
        <v>214</v>
      </c>
      <c r="AU224" s="205" t="s">
        <v>85</v>
      </c>
      <c r="AY224" s="18" t="s">
        <v>209</v>
      </c>
      <c r="BE224" s="206">
        <f t="shared" si="14"/>
        <v>0</v>
      </c>
      <c r="BF224" s="206">
        <f t="shared" si="15"/>
        <v>0</v>
      </c>
      <c r="BG224" s="206">
        <f t="shared" si="16"/>
        <v>0</v>
      </c>
      <c r="BH224" s="206">
        <f t="shared" si="17"/>
        <v>0</v>
      </c>
      <c r="BI224" s="206">
        <f t="shared" si="18"/>
        <v>0</v>
      </c>
      <c r="BJ224" s="18" t="s">
        <v>85</v>
      </c>
      <c r="BK224" s="206">
        <f t="shared" si="19"/>
        <v>0</v>
      </c>
      <c r="BL224" s="18" t="s">
        <v>218</v>
      </c>
      <c r="BM224" s="205" t="s">
        <v>4815</v>
      </c>
    </row>
    <row r="225" spans="1:65" s="2" customFormat="1" ht="44.25" customHeight="1">
      <c r="A225" s="35"/>
      <c r="B225" s="36"/>
      <c r="C225" s="193" t="s">
        <v>1085</v>
      </c>
      <c r="D225" s="193" t="s">
        <v>214</v>
      </c>
      <c r="E225" s="194" t="s">
        <v>4816</v>
      </c>
      <c r="F225" s="195" t="s">
        <v>4787</v>
      </c>
      <c r="G225" s="196" t="s">
        <v>2761</v>
      </c>
      <c r="H225" s="197">
        <v>1</v>
      </c>
      <c r="I225" s="198"/>
      <c r="J225" s="199">
        <f t="shared" si="10"/>
        <v>0</v>
      </c>
      <c r="K225" s="200"/>
      <c r="L225" s="40"/>
      <c r="M225" s="201" t="s">
        <v>1</v>
      </c>
      <c r="N225" s="202" t="s">
        <v>42</v>
      </c>
      <c r="O225" s="72"/>
      <c r="P225" s="203">
        <f t="shared" si="11"/>
        <v>0</v>
      </c>
      <c r="Q225" s="203">
        <v>0</v>
      </c>
      <c r="R225" s="203">
        <f t="shared" si="12"/>
        <v>0</v>
      </c>
      <c r="S225" s="203">
        <v>0</v>
      </c>
      <c r="T225" s="204">
        <f t="shared" si="13"/>
        <v>0</v>
      </c>
      <c r="U225" s="35"/>
      <c r="V225" s="35"/>
      <c r="W225" s="35"/>
      <c r="X225" s="35"/>
      <c r="Y225" s="35"/>
      <c r="Z225" s="35"/>
      <c r="AA225" s="35"/>
      <c r="AB225" s="35"/>
      <c r="AC225" s="35"/>
      <c r="AD225" s="35"/>
      <c r="AE225" s="35"/>
      <c r="AR225" s="205" t="s">
        <v>218</v>
      </c>
      <c r="AT225" s="205" t="s">
        <v>214</v>
      </c>
      <c r="AU225" s="205" t="s">
        <v>85</v>
      </c>
      <c r="AY225" s="18" t="s">
        <v>209</v>
      </c>
      <c r="BE225" s="206">
        <f t="shared" si="14"/>
        <v>0</v>
      </c>
      <c r="BF225" s="206">
        <f t="shared" si="15"/>
        <v>0</v>
      </c>
      <c r="BG225" s="206">
        <f t="shared" si="16"/>
        <v>0</v>
      </c>
      <c r="BH225" s="206">
        <f t="shared" si="17"/>
        <v>0</v>
      </c>
      <c r="BI225" s="206">
        <f t="shared" si="18"/>
        <v>0</v>
      </c>
      <c r="BJ225" s="18" t="s">
        <v>85</v>
      </c>
      <c r="BK225" s="206">
        <f t="shared" si="19"/>
        <v>0</v>
      </c>
      <c r="BL225" s="18" t="s">
        <v>218</v>
      </c>
      <c r="BM225" s="205" t="s">
        <v>4817</v>
      </c>
    </row>
    <row r="226" spans="1:65" s="2" customFormat="1" ht="37.9" customHeight="1">
      <c r="A226" s="35"/>
      <c r="B226" s="36"/>
      <c r="C226" s="193" t="s">
        <v>1092</v>
      </c>
      <c r="D226" s="193" t="s">
        <v>214</v>
      </c>
      <c r="E226" s="194" t="s">
        <v>4818</v>
      </c>
      <c r="F226" s="195" t="s">
        <v>4758</v>
      </c>
      <c r="G226" s="196" t="s">
        <v>2761</v>
      </c>
      <c r="H226" s="197">
        <v>1</v>
      </c>
      <c r="I226" s="198"/>
      <c r="J226" s="199">
        <f t="shared" si="10"/>
        <v>0</v>
      </c>
      <c r="K226" s="200"/>
      <c r="L226" s="40"/>
      <c r="M226" s="201" t="s">
        <v>1</v>
      </c>
      <c r="N226" s="202" t="s">
        <v>42</v>
      </c>
      <c r="O226" s="72"/>
      <c r="P226" s="203">
        <f t="shared" si="11"/>
        <v>0</v>
      </c>
      <c r="Q226" s="203">
        <v>0</v>
      </c>
      <c r="R226" s="203">
        <f t="shared" si="12"/>
        <v>0</v>
      </c>
      <c r="S226" s="203">
        <v>0</v>
      </c>
      <c r="T226" s="204">
        <f t="shared" si="13"/>
        <v>0</v>
      </c>
      <c r="U226" s="35"/>
      <c r="V226" s="35"/>
      <c r="W226" s="35"/>
      <c r="X226" s="35"/>
      <c r="Y226" s="35"/>
      <c r="Z226" s="35"/>
      <c r="AA226" s="35"/>
      <c r="AB226" s="35"/>
      <c r="AC226" s="35"/>
      <c r="AD226" s="35"/>
      <c r="AE226" s="35"/>
      <c r="AR226" s="205" t="s">
        <v>218</v>
      </c>
      <c r="AT226" s="205" t="s">
        <v>214</v>
      </c>
      <c r="AU226" s="205" t="s">
        <v>85</v>
      </c>
      <c r="AY226" s="18" t="s">
        <v>209</v>
      </c>
      <c r="BE226" s="206">
        <f t="shared" si="14"/>
        <v>0</v>
      </c>
      <c r="BF226" s="206">
        <f t="shared" si="15"/>
        <v>0</v>
      </c>
      <c r="BG226" s="206">
        <f t="shared" si="16"/>
        <v>0</v>
      </c>
      <c r="BH226" s="206">
        <f t="shared" si="17"/>
        <v>0</v>
      </c>
      <c r="BI226" s="206">
        <f t="shared" si="18"/>
        <v>0</v>
      </c>
      <c r="BJ226" s="18" t="s">
        <v>85</v>
      </c>
      <c r="BK226" s="206">
        <f t="shared" si="19"/>
        <v>0</v>
      </c>
      <c r="BL226" s="18" t="s">
        <v>218</v>
      </c>
      <c r="BM226" s="205" t="s">
        <v>4819</v>
      </c>
    </row>
    <row r="227" spans="1:65" s="2" customFormat="1" ht="37.9" customHeight="1">
      <c r="A227" s="35"/>
      <c r="B227" s="36"/>
      <c r="C227" s="193" t="s">
        <v>1098</v>
      </c>
      <c r="D227" s="193" t="s">
        <v>214</v>
      </c>
      <c r="E227" s="194" t="s">
        <v>4820</v>
      </c>
      <c r="F227" s="195" t="s">
        <v>4794</v>
      </c>
      <c r="G227" s="196" t="s">
        <v>2761</v>
      </c>
      <c r="H227" s="197">
        <v>1</v>
      </c>
      <c r="I227" s="198"/>
      <c r="J227" s="199">
        <f t="shared" si="10"/>
        <v>0</v>
      </c>
      <c r="K227" s="200"/>
      <c r="L227" s="40"/>
      <c r="M227" s="201" t="s">
        <v>1</v>
      </c>
      <c r="N227" s="202" t="s">
        <v>42</v>
      </c>
      <c r="O227" s="72"/>
      <c r="P227" s="203">
        <f t="shared" si="11"/>
        <v>0</v>
      </c>
      <c r="Q227" s="203">
        <v>0</v>
      </c>
      <c r="R227" s="203">
        <f t="shared" si="12"/>
        <v>0</v>
      </c>
      <c r="S227" s="203">
        <v>0</v>
      </c>
      <c r="T227" s="204">
        <f t="shared" si="13"/>
        <v>0</v>
      </c>
      <c r="U227" s="35"/>
      <c r="V227" s="35"/>
      <c r="W227" s="35"/>
      <c r="X227" s="35"/>
      <c r="Y227" s="35"/>
      <c r="Z227" s="35"/>
      <c r="AA227" s="35"/>
      <c r="AB227" s="35"/>
      <c r="AC227" s="35"/>
      <c r="AD227" s="35"/>
      <c r="AE227" s="35"/>
      <c r="AR227" s="205" t="s">
        <v>218</v>
      </c>
      <c r="AT227" s="205" t="s">
        <v>214</v>
      </c>
      <c r="AU227" s="205" t="s">
        <v>85</v>
      </c>
      <c r="AY227" s="18" t="s">
        <v>209</v>
      </c>
      <c r="BE227" s="206">
        <f t="shared" si="14"/>
        <v>0</v>
      </c>
      <c r="BF227" s="206">
        <f t="shared" si="15"/>
        <v>0</v>
      </c>
      <c r="BG227" s="206">
        <f t="shared" si="16"/>
        <v>0</v>
      </c>
      <c r="BH227" s="206">
        <f t="shared" si="17"/>
        <v>0</v>
      </c>
      <c r="BI227" s="206">
        <f t="shared" si="18"/>
        <v>0</v>
      </c>
      <c r="BJ227" s="18" t="s">
        <v>85</v>
      </c>
      <c r="BK227" s="206">
        <f t="shared" si="19"/>
        <v>0</v>
      </c>
      <c r="BL227" s="18" t="s">
        <v>218</v>
      </c>
      <c r="BM227" s="205" t="s">
        <v>4821</v>
      </c>
    </row>
    <row r="228" spans="1:65" s="2" customFormat="1" ht="37.9" customHeight="1">
      <c r="A228" s="35"/>
      <c r="B228" s="36"/>
      <c r="C228" s="193" t="s">
        <v>1103</v>
      </c>
      <c r="D228" s="193" t="s">
        <v>214</v>
      </c>
      <c r="E228" s="194" t="s">
        <v>4822</v>
      </c>
      <c r="F228" s="195" t="s">
        <v>4794</v>
      </c>
      <c r="G228" s="196" t="s">
        <v>2761</v>
      </c>
      <c r="H228" s="197">
        <v>1</v>
      </c>
      <c r="I228" s="198"/>
      <c r="J228" s="199">
        <f t="shared" si="10"/>
        <v>0</v>
      </c>
      <c r="K228" s="200"/>
      <c r="L228" s="40"/>
      <c r="M228" s="201" t="s">
        <v>1</v>
      </c>
      <c r="N228" s="202" t="s">
        <v>42</v>
      </c>
      <c r="O228" s="72"/>
      <c r="P228" s="203">
        <f t="shared" si="11"/>
        <v>0</v>
      </c>
      <c r="Q228" s="203">
        <v>0</v>
      </c>
      <c r="R228" s="203">
        <f t="shared" si="12"/>
        <v>0</v>
      </c>
      <c r="S228" s="203">
        <v>0</v>
      </c>
      <c r="T228" s="204">
        <f t="shared" si="13"/>
        <v>0</v>
      </c>
      <c r="U228" s="35"/>
      <c r="V228" s="35"/>
      <c r="W228" s="35"/>
      <c r="X228" s="35"/>
      <c r="Y228" s="35"/>
      <c r="Z228" s="35"/>
      <c r="AA228" s="35"/>
      <c r="AB228" s="35"/>
      <c r="AC228" s="35"/>
      <c r="AD228" s="35"/>
      <c r="AE228" s="35"/>
      <c r="AR228" s="205" t="s">
        <v>218</v>
      </c>
      <c r="AT228" s="205" t="s">
        <v>214</v>
      </c>
      <c r="AU228" s="205" t="s">
        <v>85</v>
      </c>
      <c r="AY228" s="18" t="s">
        <v>209</v>
      </c>
      <c r="BE228" s="206">
        <f t="shared" si="14"/>
        <v>0</v>
      </c>
      <c r="BF228" s="206">
        <f t="shared" si="15"/>
        <v>0</v>
      </c>
      <c r="BG228" s="206">
        <f t="shared" si="16"/>
        <v>0</v>
      </c>
      <c r="BH228" s="206">
        <f t="shared" si="17"/>
        <v>0</v>
      </c>
      <c r="BI228" s="206">
        <f t="shared" si="18"/>
        <v>0</v>
      </c>
      <c r="BJ228" s="18" t="s">
        <v>85</v>
      </c>
      <c r="BK228" s="206">
        <f t="shared" si="19"/>
        <v>0</v>
      </c>
      <c r="BL228" s="18" t="s">
        <v>218</v>
      </c>
      <c r="BM228" s="205" t="s">
        <v>4823</v>
      </c>
    </row>
    <row r="229" spans="1:65" s="2" customFormat="1" ht="37.9" customHeight="1">
      <c r="A229" s="35"/>
      <c r="B229" s="36"/>
      <c r="C229" s="193" t="s">
        <v>1107</v>
      </c>
      <c r="D229" s="193" t="s">
        <v>214</v>
      </c>
      <c r="E229" s="194" t="s">
        <v>4824</v>
      </c>
      <c r="F229" s="195" t="s">
        <v>4825</v>
      </c>
      <c r="G229" s="196" t="s">
        <v>2761</v>
      </c>
      <c r="H229" s="197">
        <v>1</v>
      </c>
      <c r="I229" s="198"/>
      <c r="J229" s="199">
        <f t="shared" si="10"/>
        <v>0</v>
      </c>
      <c r="K229" s="200"/>
      <c r="L229" s="40"/>
      <c r="M229" s="201" t="s">
        <v>1</v>
      </c>
      <c r="N229" s="202" t="s">
        <v>42</v>
      </c>
      <c r="O229" s="72"/>
      <c r="P229" s="203">
        <f t="shared" si="11"/>
        <v>0</v>
      </c>
      <c r="Q229" s="203">
        <v>0</v>
      </c>
      <c r="R229" s="203">
        <f t="shared" si="12"/>
        <v>0</v>
      </c>
      <c r="S229" s="203">
        <v>0</v>
      </c>
      <c r="T229" s="204">
        <f t="shared" si="13"/>
        <v>0</v>
      </c>
      <c r="U229" s="35"/>
      <c r="V229" s="35"/>
      <c r="W229" s="35"/>
      <c r="X229" s="35"/>
      <c r="Y229" s="35"/>
      <c r="Z229" s="35"/>
      <c r="AA229" s="35"/>
      <c r="AB229" s="35"/>
      <c r="AC229" s="35"/>
      <c r="AD229" s="35"/>
      <c r="AE229" s="35"/>
      <c r="AR229" s="205" t="s">
        <v>218</v>
      </c>
      <c r="AT229" s="205" t="s">
        <v>214</v>
      </c>
      <c r="AU229" s="205" t="s">
        <v>85</v>
      </c>
      <c r="AY229" s="18" t="s">
        <v>209</v>
      </c>
      <c r="BE229" s="206">
        <f t="shared" si="14"/>
        <v>0</v>
      </c>
      <c r="BF229" s="206">
        <f t="shared" si="15"/>
        <v>0</v>
      </c>
      <c r="BG229" s="206">
        <f t="shared" si="16"/>
        <v>0</v>
      </c>
      <c r="BH229" s="206">
        <f t="shared" si="17"/>
        <v>0</v>
      </c>
      <c r="BI229" s="206">
        <f t="shared" si="18"/>
        <v>0</v>
      </c>
      <c r="BJ229" s="18" t="s">
        <v>85</v>
      </c>
      <c r="BK229" s="206">
        <f t="shared" si="19"/>
        <v>0</v>
      </c>
      <c r="BL229" s="18" t="s">
        <v>218</v>
      </c>
      <c r="BM229" s="205" t="s">
        <v>4826</v>
      </c>
    </row>
    <row r="230" spans="1:65" s="2" customFormat="1" ht="44.25" customHeight="1">
      <c r="A230" s="35"/>
      <c r="B230" s="36"/>
      <c r="C230" s="193" t="s">
        <v>1113</v>
      </c>
      <c r="D230" s="193" t="s">
        <v>214</v>
      </c>
      <c r="E230" s="194" t="s">
        <v>4827</v>
      </c>
      <c r="F230" s="195" t="s">
        <v>4828</v>
      </c>
      <c r="G230" s="196" t="s">
        <v>2761</v>
      </c>
      <c r="H230" s="197">
        <v>1</v>
      </c>
      <c r="I230" s="198"/>
      <c r="J230" s="199">
        <f t="shared" si="10"/>
        <v>0</v>
      </c>
      <c r="K230" s="200"/>
      <c r="L230" s="40"/>
      <c r="M230" s="201" t="s">
        <v>1</v>
      </c>
      <c r="N230" s="202" t="s">
        <v>42</v>
      </c>
      <c r="O230" s="72"/>
      <c r="P230" s="203">
        <f t="shared" si="11"/>
        <v>0</v>
      </c>
      <c r="Q230" s="203">
        <v>0</v>
      </c>
      <c r="R230" s="203">
        <f t="shared" si="12"/>
        <v>0</v>
      </c>
      <c r="S230" s="203">
        <v>0</v>
      </c>
      <c r="T230" s="204">
        <f t="shared" si="13"/>
        <v>0</v>
      </c>
      <c r="U230" s="35"/>
      <c r="V230" s="35"/>
      <c r="W230" s="35"/>
      <c r="X230" s="35"/>
      <c r="Y230" s="35"/>
      <c r="Z230" s="35"/>
      <c r="AA230" s="35"/>
      <c r="AB230" s="35"/>
      <c r="AC230" s="35"/>
      <c r="AD230" s="35"/>
      <c r="AE230" s="35"/>
      <c r="AR230" s="205" t="s">
        <v>218</v>
      </c>
      <c r="AT230" s="205" t="s">
        <v>214</v>
      </c>
      <c r="AU230" s="205" t="s">
        <v>85</v>
      </c>
      <c r="AY230" s="18" t="s">
        <v>209</v>
      </c>
      <c r="BE230" s="206">
        <f t="shared" si="14"/>
        <v>0</v>
      </c>
      <c r="BF230" s="206">
        <f t="shared" si="15"/>
        <v>0</v>
      </c>
      <c r="BG230" s="206">
        <f t="shared" si="16"/>
        <v>0</v>
      </c>
      <c r="BH230" s="206">
        <f t="shared" si="17"/>
        <v>0</v>
      </c>
      <c r="BI230" s="206">
        <f t="shared" si="18"/>
        <v>0</v>
      </c>
      <c r="BJ230" s="18" t="s">
        <v>85</v>
      </c>
      <c r="BK230" s="206">
        <f t="shared" si="19"/>
        <v>0</v>
      </c>
      <c r="BL230" s="18" t="s">
        <v>218</v>
      </c>
      <c r="BM230" s="205" t="s">
        <v>4829</v>
      </c>
    </row>
    <row r="231" spans="1:65" s="2" customFormat="1" ht="44.25" customHeight="1">
      <c r="A231" s="35"/>
      <c r="B231" s="36"/>
      <c r="C231" s="193" t="s">
        <v>1118</v>
      </c>
      <c r="D231" s="193" t="s">
        <v>214</v>
      </c>
      <c r="E231" s="194" t="s">
        <v>4830</v>
      </c>
      <c r="F231" s="195" t="s">
        <v>4831</v>
      </c>
      <c r="G231" s="196" t="s">
        <v>2761</v>
      </c>
      <c r="H231" s="197">
        <v>1</v>
      </c>
      <c r="I231" s="198"/>
      <c r="J231" s="199">
        <f t="shared" si="10"/>
        <v>0</v>
      </c>
      <c r="K231" s="200"/>
      <c r="L231" s="40"/>
      <c r="M231" s="201" t="s">
        <v>1</v>
      </c>
      <c r="N231" s="202" t="s">
        <v>42</v>
      </c>
      <c r="O231" s="72"/>
      <c r="P231" s="203">
        <f t="shared" si="11"/>
        <v>0</v>
      </c>
      <c r="Q231" s="203">
        <v>0</v>
      </c>
      <c r="R231" s="203">
        <f t="shared" si="12"/>
        <v>0</v>
      </c>
      <c r="S231" s="203">
        <v>0</v>
      </c>
      <c r="T231" s="204">
        <f t="shared" si="13"/>
        <v>0</v>
      </c>
      <c r="U231" s="35"/>
      <c r="V231" s="35"/>
      <c r="W231" s="35"/>
      <c r="X231" s="35"/>
      <c r="Y231" s="35"/>
      <c r="Z231" s="35"/>
      <c r="AA231" s="35"/>
      <c r="AB231" s="35"/>
      <c r="AC231" s="35"/>
      <c r="AD231" s="35"/>
      <c r="AE231" s="35"/>
      <c r="AR231" s="205" t="s">
        <v>218</v>
      </c>
      <c r="AT231" s="205" t="s">
        <v>214</v>
      </c>
      <c r="AU231" s="205" t="s">
        <v>85</v>
      </c>
      <c r="AY231" s="18" t="s">
        <v>209</v>
      </c>
      <c r="BE231" s="206">
        <f t="shared" si="14"/>
        <v>0</v>
      </c>
      <c r="BF231" s="206">
        <f t="shared" si="15"/>
        <v>0</v>
      </c>
      <c r="BG231" s="206">
        <f t="shared" si="16"/>
        <v>0</v>
      </c>
      <c r="BH231" s="206">
        <f t="shared" si="17"/>
        <v>0</v>
      </c>
      <c r="BI231" s="206">
        <f t="shared" si="18"/>
        <v>0</v>
      </c>
      <c r="BJ231" s="18" t="s">
        <v>85</v>
      </c>
      <c r="BK231" s="206">
        <f t="shared" si="19"/>
        <v>0</v>
      </c>
      <c r="BL231" s="18" t="s">
        <v>218</v>
      </c>
      <c r="BM231" s="205" t="s">
        <v>4832</v>
      </c>
    </row>
    <row r="232" spans="1:65" s="2" customFormat="1" ht="37.9" customHeight="1">
      <c r="A232" s="35"/>
      <c r="B232" s="36"/>
      <c r="C232" s="193" t="s">
        <v>1122</v>
      </c>
      <c r="D232" s="193" t="s">
        <v>214</v>
      </c>
      <c r="E232" s="194" t="s">
        <v>4833</v>
      </c>
      <c r="F232" s="195" t="s">
        <v>4834</v>
      </c>
      <c r="G232" s="196" t="s">
        <v>2761</v>
      </c>
      <c r="H232" s="197">
        <v>1</v>
      </c>
      <c r="I232" s="198"/>
      <c r="J232" s="199">
        <f t="shared" si="10"/>
        <v>0</v>
      </c>
      <c r="K232" s="200"/>
      <c r="L232" s="40"/>
      <c r="M232" s="201" t="s">
        <v>1</v>
      </c>
      <c r="N232" s="202" t="s">
        <v>42</v>
      </c>
      <c r="O232" s="72"/>
      <c r="P232" s="203">
        <f t="shared" si="11"/>
        <v>0</v>
      </c>
      <c r="Q232" s="203">
        <v>0</v>
      </c>
      <c r="R232" s="203">
        <f t="shared" si="12"/>
        <v>0</v>
      </c>
      <c r="S232" s="203">
        <v>0</v>
      </c>
      <c r="T232" s="204">
        <f t="shared" si="13"/>
        <v>0</v>
      </c>
      <c r="U232" s="35"/>
      <c r="V232" s="35"/>
      <c r="W232" s="35"/>
      <c r="X232" s="35"/>
      <c r="Y232" s="35"/>
      <c r="Z232" s="35"/>
      <c r="AA232" s="35"/>
      <c r="AB232" s="35"/>
      <c r="AC232" s="35"/>
      <c r="AD232" s="35"/>
      <c r="AE232" s="35"/>
      <c r="AR232" s="205" t="s">
        <v>218</v>
      </c>
      <c r="AT232" s="205" t="s">
        <v>214</v>
      </c>
      <c r="AU232" s="205" t="s">
        <v>85</v>
      </c>
      <c r="AY232" s="18" t="s">
        <v>209</v>
      </c>
      <c r="BE232" s="206">
        <f t="shared" si="14"/>
        <v>0</v>
      </c>
      <c r="BF232" s="206">
        <f t="shared" si="15"/>
        <v>0</v>
      </c>
      <c r="BG232" s="206">
        <f t="shared" si="16"/>
        <v>0</v>
      </c>
      <c r="BH232" s="206">
        <f t="shared" si="17"/>
        <v>0</v>
      </c>
      <c r="BI232" s="206">
        <f t="shared" si="18"/>
        <v>0</v>
      </c>
      <c r="BJ232" s="18" t="s">
        <v>85</v>
      </c>
      <c r="BK232" s="206">
        <f t="shared" si="19"/>
        <v>0</v>
      </c>
      <c r="BL232" s="18" t="s">
        <v>218</v>
      </c>
      <c r="BM232" s="205" t="s">
        <v>4835</v>
      </c>
    </row>
    <row r="233" spans="1:65" s="2" customFormat="1" ht="49.15" customHeight="1">
      <c r="A233" s="35"/>
      <c r="B233" s="36"/>
      <c r="C233" s="193" t="s">
        <v>1127</v>
      </c>
      <c r="D233" s="193" t="s">
        <v>214</v>
      </c>
      <c r="E233" s="194" t="s">
        <v>4836</v>
      </c>
      <c r="F233" s="195" t="s">
        <v>4837</v>
      </c>
      <c r="G233" s="196" t="s">
        <v>2761</v>
      </c>
      <c r="H233" s="197">
        <v>1</v>
      </c>
      <c r="I233" s="198"/>
      <c r="J233" s="199">
        <f t="shared" si="10"/>
        <v>0</v>
      </c>
      <c r="K233" s="200"/>
      <c r="L233" s="40"/>
      <c r="M233" s="201" t="s">
        <v>1</v>
      </c>
      <c r="N233" s="202" t="s">
        <v>42</v>
      </c>
      <c r="O233" s="72"/>
      <c r="P233" s="203">
        <f t="shared" si="11"/>
        <v>0</v>
      </c>
      <c r="Q233" s="203">
        <v>0</v>
      </c>
      <c r="R233" s="203">
        <f t="shared" si="12"/>
        <v>0</v>
      </c>
      <c r="S233" s="203">
        <v>0</v>
      </c>
      <c r="T233" s="204">
        <f t="shared" si="13"/>
        <v>0</v>
      </c>
      <c r="U233" s="35"/>
      <c r="V233" s="35"/>
      <c r="W233" s="35"/>
      <c r="X233" s="35"/>
      <c r="Y233" s="35"/>
      <c r="Z233" s="35"/>
      <c r="AA233" s="35"/>
      <c r="AB233" s="35"/>
      <c r="AC233" s="35"/>
      <c r="AD233" s="35"/>
      <c r="AE233" s="35"/>
      <c r="AR233" s="205" t="s">
        <v>218</v>
      </c>
      <c r="AT233" s="205" t="s">
        <v>214</v>
      </c>
      <c r="AU233" s="205" t="s">
        <v>85</v>
      </c>
      <c r="AY233" s="18" t="s">
        <v>209</v>
      </c>
      <c r="BE233" s="206">
        <f t="shared" si="14"/>
        <v>0</v>
      </c>
      <c r="BF233" s="206">
        <f t="shared" si="15"/>
        <v>0</v>
      </c>
      <c r="BG233" s="206">
        <f t="shared" si="16"/>
        <v>0</v>
      </c>
      <c r="BH233" s="206">
        <f t="shared" si="17"/>
        <v>0</v>
      </c>
      <c r="BI233" s="206">
        <f t="shared" si="18"/>
        <v>0</v>
      </c>
      <c r="BJ233" s="18" t="s">
        <v>85</v>
      </c>
      <c r="BK233" s="206">
        <f t="shared" si="19"/>
        <v>0</v>
      </c>
      <c r="BL233" s="18" t="s">
        <v>218</v>
      </c>
      <c r="BM233" s="205" t="s">
        <v>4838</v>
      </c>
    </row>
    <row r="234" spans="1:65" s="2" customFormat="1" ht="49.15" customHeight="1">
      <c r="A234" s="35"/>
      <c r="B234" s="36"/>
      <c r="C234" s="193" t="s">
        <v>1132</v>
      </c>
      <c r="D234" s="193" t="s">
        <v>214</v>
      </c>
      <c r="E234" s="194" t="s">
        <v>4839</v>
      </c>
      <c r="F234" s="195" t="s">
        <v>4840</v>
      </c>
      <c r="G234" s="196" t="s">
        <v>2761</v>
      </c>
      <c r="H234" s="197">
        <v>1</v>
      </c>
      <c r="I234" s="198"/>
      <c r="J234" s="199">
        <f t="shared" si="10"/>
        <v>0</v>
      </c>
      <c r="K234" s="200"/>
      <c r="L234" s="40"/>
      <c r="M234" s="201" t="s">
        <v>1</v>
      </c>
      <c r="N234" s="202" t="s">
        <v>42</v>
      </c>
      <c r="O234" s="72"/>
      <c r="P234" s="203">
        <f t="shared" si="11"/>
        <v>0</v>
      </c>
      <c r="Q234" s="203">
        <v>0</v>
      </c>
      <c r="R234" s="203">
        <f t="shared" si="12"/>
        <v>0</v>
      </c>
      <c r="S234" s="203">
        <v>0</v>
      </c>
      <c r="T234" s="204">
        <f t="shared" si="13"/>
        <v>0</v>
      </c>
      <c r="U234" s="35"/>
      <c r="V234" s="35"/>
      <c r="W234" s="35"/>
      <c r="X234" s="35"/>
      <c r="Y234" s="35"/>
      <c r="Z234" s="35"/>
      <c r="AA234" s="35"/>
      <c r="AB234" s="35"/>
      <c r="AC234" s="35"/>
      <c r="AD234" s="35"/>
      <c r="AE234" s="35"/>
      <c r="AR234" s="205" t="s">
        <v>218</v>
      </c>
      <c r="AT234" s="205" t="s">
        <v>214</v>
      </c>
      <c r="AU234" s="205" t="s">
        <v>85</v>
      </c>
      <c r="AY234" s="18" t="s">
        <v>209</v>
      </c>
      <c r="BE234" s="206">
        <f t="shared" si="14"/>
        <v>0</v>
      </c>
      <c r="BF234" s="206">
        <f t="shared" si="15"/>
        <v>0</v>
      </c>
      <c r="BG234" s="206">
        <f t="shared" si="16"/>
        <v>0</v>
      </c>
      <c r="BH234" s="206">
        <f t="shared" si="17"/>
        <v>0</v>
      </c>
      <c r="BI234" s="206">
        <f t="shared" si="18"/>
        <v>0</v>
      </c>
      <c r="BJ234" s="18" t="s">
        <v>85</v>
      </c>
      <c r="BK234" s="206">
        <f t="shared" si="19"/>
        <v>0</v>
      </c>
      <c r="BL234" s="18" t="s">
        <v>218</v>
      </c>
      <c r="BM234" s="205" t="s">
        <v>4841</v>
      </c>
    </row>
    <row r="235" spans="1:65" s="2" customFormat="1" ht="49.15" customHeight="1">
      <c r="A235" s="35"/>
      <c r="B235" s="36"/>
      <c r="C235" s="193" t="s">
        <v>1137</v>
      </c>
      <c r="D235" s="193" t="s">
        <v>214</v>
      </c>
      <c r="E235" s="194" t="s">
        <v>4842</v>
      </c>
      <c r="F235" s="195" t="s">
        <v>4843</v>
      </c>
      <c r="G235" s="196" t="s">
        <v>2761</v>
      </c>
      <c r="H235" s="197">
        <v>1</v>
      </c>
      <c r="I235" s="198"/>
      <c r="J235" s="199">
        <f t="shared" si="10"/>
        <v>0</v>
      </c>
      <c r="K235" s="200"/>
      <c r="L235" s="40"/>
      <c r="M235" s="201" t="s">
        <v>1</v>
      </c>
      <c r="N235" s="202" t="s">
        <v>42</v>
      </c>
      <c r="O235" s="72"/>
      <c r="P235" s="203">
        <f t="shared" si="11"/>
        <v>0</v>
      </c>
      <c r="Q235" s="203">
        <v>0</v>
      </c>
      <c r="R235" s="203">
        <f t="shared" si="12"/>
        <v>0</v>
      </c>
      <c r="S235" s="203">
        <v>0</v>
      </c>
      <c r="T235" s="204">
        <f t="shared" si="13"/>
        <v>0</v>
      </c>
      <c r="U235" s="35"/>
      <c r="V235" s="35"/>
      <c r="W235" s="35"/>
      <c r="X235" s="35"/>
      <c r="Y235" s="35"/>
      <c r="Z235" s="35"/>
      <c r="AA235" s="35"/>
      <c r="AB235" s="35"/>
      <c r="AC235" s="35"/>
      <c r="AD235" s="35"/>
      <c r="AE235" s="35"/>
      <c r="AR235" s="205" t="s">
        <v>218</v>
      </c>
      <c r="AT235" s="205" t="s">
        <v>214</v>
      </c>
      <c r="AU235" s="205" t="s">
        <v>85</v>
      </c>
      <c r="AY235" s="18" t="s">
        <v>209</v>
      </c>
      <c r="BE235" s="206">
        <f t="shared" si="14"/>
        <v>0</v>
      </c>
      <c r="BF235" s="206">
        <f t="shared" si="15"/>
        <v>0</v>
      </c>
      <c r="BG235" s="206">
        <f t="shared" si="16"/>
        <v>0</v>
      </c>
      <c r="BH235" s="206">
        <f t="shared" si="17"/>
        <v>0</v>
      </c>
      <c r="BI235" s="206">
        <f t="shared" si="18"/>
        <v>0</v>
      </c>
      <c r="BJ235" s="18" t="s">
        <v>85</v>
      </c>
      <c r="BK235" s="206">
        <f t="shared" si="19"/>
        <v>0</v>
      </c>
      <c r="BL235" s="18" t="s">
        <v>218</v>
      </c>
      <c r="BM235" s="205" t="s">
        <v>4844</v>
      </c>
    </row>
    <row r="236" spans="1:65" s="2" customFormat="1" ht="37.9" customHeight="1">
      <c r="A236" s="35"/>
      <c r="B236" s="36"/>
      <c r="C236" s="193" t="s">
        <v>1142</v>
      </c>
      <c r="D236" s="193" t="s">
        <v>214</v>
      </c>
      <c r="E236" s="194" t="s">
        <v>4845</v>
      </c>
      <c r="F236" s="195" t="s">
        <v>4846</v>
      </c>
      <c r="G236" s="196" t="s">
        <v>2761</v>
      </c>
      <c r="H236" s="197">
        <v>1</v>
      </c>
      <c r="I236" s="198"/>
      <c r="J236" s="199">
        <f t="shared" si="10"/>
        <v>0</v>
      </c>
      <c r="K236" s="200"/>
      <c r="L236" s="40"/>
      <c r="M236" s="201" t="s">
        <v>1</v>
      </c>
      <c r="N236" s="202" t="s">
        <v>42</v>
      </c>
      <c r="O236" s="72"/>
      <c r="P236" s="203">
        <f t="shared" si="11"/>
        <v>0</v>
      </c>
      <c r="Q236" s="203">
        <v>0</v>
      </c>
      <c r="R236" s="203">
        <f t="shared" si="12"/>
        <v>0</v>
      </c>
      <c r="S236" s="203">
        <v>0</v>
      </c>
      <c r="T236" s="204">
        <f t="shared" si="13"/>
        <v>0</v>
      </c>
      <c r="U236" s="35"/>
      <c r="V236" s="35"/>
      <c r="W236" s="35"/>
      <c r="X236" s="35"/>
      <c r="Y236" s="35"/>
      <c r="Z236" s="35"/>
      <c r="AA236" s="35"/>
      <c r="AB236" s="35"/>
      <c r="AC236" s="35"/>
      <c r="AD236" s="35"/>
      <c r="AE236" s="35"/>
      <c r="AR236" s="205" t="s">
        <v>218</v>
      </c>
      <c r="AT236" s="205" t="s">
        <v>214</v>
      </c>
      <c r="AU236" s="205" t="s">
        <v>85</v>
      </c>
      <c r="AY236" s="18" t="s">
        <v>209</v>
      </c>
      <c r="BE236" s="206">
        <f t="shared" si="14"/>
        <v>0</v>
      </c>
      <c r="BF236" s="206">
        <f t="shared" si="15"/>
        <v>0</v>
      </c>
      <c r="BG236" s="206">
        <f t="shared" si="16"/>
        <v>0</v>
      </c>
      <c r="BH236" s="206">
        <f t="shared" si="17"/>
        <v>0</v>
      </c>
      <c r="BI236" s="206">
        <f t="shared" si="18"/>
        <v>0</v>
      </c>
      <c r="BJ236" s="18" t="s">
        <v>85</v>
      </c>
      <c r="BK236" s="206">
        <f t="shared" si="19"/>
        <v>0</v>
      </c>
      <c r="BL236" s="18" t="s">
        <v>218</v>
      </c>
      <c r="BM236" s="205" t="s">
        <v>4847</v>
      </c>
    </row>
    <row r="237" spans="1:65" s="2" customFormat="1" ht="62.65" customHeight="1">
      <c r="A237" s="35"/>
      <c r="B237" s="36"/>
      <c r="C237" s="193" t="s">
        <v>1147</v>
      </c>
      <c r="D237" s="193" t="s">
        <v>214</v>
      </c>
      <c r="E237" s="194" t="s">
        <v>4848</v>
      </c>
      <c r="F237" s="195" t="s">
        <v>4849</v>
      </c>
      <c r="G237" s="196" t="s">
        <v>2761</v>
      </c>
      <c r="H237" s="197">
        <v>1</v>
      </c>
      <c r="I237" s="198"/>
      <c r="J237" s="199">
        <f t="shared" si="10"/>
        <v>0</v>
      </c>
      <c r="K237" s="200"/>
      <c r="L237" s="40"/>
      <c r="M237" s="201" t="s">
        <v>1</v>
      </c>
      <c r="N237" s="202" t="s">
        <v>42</v>
      </c>
      <c r="O237" s="72"/>
      <c r="P237" s="203">
        <f t="shared" si="11"/>
        <v>0</v>
      </c>
      <c r="Q237" s="203">
        <v>0</v>
      </c>
      <c r="R237" s="203">
        <f t="shared" si="12"/>
        <v>0</v>
      </c>
      <c r="S237" s="203">
        <v>0</v>
      </c>
      <c r="T237" s="204">
        <f t="shared" si="13"/>
        <v>0</v>
      </c>
      <c r="U237" s="35"/>
      <c r="V237" s="35"/>
      <c r="W237" s="35"/>
      <c r="X237" s="35"/>
      <c r="Y237" s="35"/>
      <c r="Z237" s="35"/>
      <c r="AA237" s="35"/>
      <c r="AB237" s="35"/>
      <c r="AC237" s="35"/>
      <c r="AD237" s="35"/>
      <c r="AE237" s="35"/>
      <c r="AR237" s="205" t="s">
        <v>218</v>
      </c>
      <c r="AT237" s="205" t="s">
        <v>214</v>
      </c>
      <c r="AU237" s="205" t="s">
        <v>85</v>
      </c>
      <c r="AY237" s="18" t="s">
        <v>209</v>
      </c>
      <c r="BE237" s="206">
        <f t="shared" si="14"/>
        <v>0</v>
      </c>
      <c r="BF237" s="206">
        <f t="shared" si="15"/>
        <v>0</v>
      </c>
      <c r="BG237" s="206">
        <f t="shared" si="16"/>
        <v>0</v>
      </c>
      <c r="BH237" s="206">
        <f t="shared" si="17"/>
        <v>0</v>
      </c>
      <c r="BI237" s="206">
        <f t="shared" si="18"/>
        <v>0</v>
      </c>
      <c r="BJ237" s="18" t="s">
        <v>85</v>
      </c>
      <c r="BK237" s="206">
        <f t="shared" si="19"/>
        <v>0</v>
      </c>
      <c r="BL237" s="18" t="s">
        <v>218</v>
      </c>
      <c r="BM237" s="205" t="s">
        <v>4850</v>
      </c>
    </row>
    <row r="238" spans="1:65" s="2" customFormat="1" ht="37.9" customHeight="1">
      <c r="A238" s="35"/>
      <c r="B238" s="36"/>
      <c r="C238" s="193" t="s">
        <v>1152</v>
      </c>
      <c r="D238" s="193" t="s">
        <v>214</v>
      </c>
      <c r="E238" s="194" t="s">
        <v>4851</v>
      </c>
      <c r="F238" s="195" t="s">
        <v>4852</v>
      </c>
      <c r="G238" s="196" t="s">
        <v>2761</v>
      </c>
      <c r="H238" s="197">
        <v>1</v>
      </c>
      <c r="I238" s="198"/>
      <c r="J238" s="199">
        <f t="shared" si="10"/>
        <v>0</v>
      </c>
      <c r="K238" s="200"/>
      <c r="L238" s="40"/>
      <c r="M238" s="201" t="s">
        <v>1</v>
      </c>
      <c r="N238" s="202" t="s">
        <v>42</v>
      </c>
      <c r="O238" s="72"/>
      <c r="P238" s="203">
        <f t="shared" si="11"/>
        <v>0</v>
      </c>
      <c r="Q238" s="203">
        <v>0</v>
      </c>
      <c r="R238" s="203">
        <f t="shared" si="12"/>
        <v>0</v>
      </c>
      <c r="S238" s="203">
        <v>0</v>
      </c>
      <c r="T238" s="204">
        <f t="shared" si="13"/>
        <v>0</v>
      </c>
      <c r="U238" s="35"/>
      <c r="V238" s="35"/>
      <c r="W238" s="35"/>
      <c r="X238" s="35"/>
      <c r="Y238" s="35"/>
      <c r="Z238" s="35"/>
      <c r="AA238" s="35"/>
      <c r="AB238" s="35"/>
      <c r="AC238" s="35"/>
      <c r="AD238" s="35"/>
      <c r="AE238" s="35"/>
      <c r="AR238" s="205" t="s">
        <v>218</v>
      </c>
      <c r="AT238" s="205" t="s">
        <v>214</v>
      </c>
      <c r="AU238" s="205" t="s">
        <v>85</v>
      </c>
      <c r="AY238" s="18" t="s">
        <v>209</v>
      </c>
      <c r="BE238" s="206">
        <f t="shared" si="14"/>
        <v>0</v>
      </c>
      <c r="BF238" s="206">
        <f t="shared" si="15"/>
        <v>0</v>
      </c>
      <c r="BG238" s="206">
        <f t="shared" si="16"/>
        <v>0</v>
      </c>
      <c r="BH238" s="206">
        <f t="shared" si="17"/>
        <v>0</v>
      </c>
      <c r="BI238" s="206">
        <f t="shared" si="18"/>
        <v>0</v>
      </c>
      <c r="BJ238" s="18" t="s">
        <v>85</v>
      </c>
      <c r="BK238" s="206">
        <f t="shared" si="19"/>
        <v>0</v>
      </c>
      <c r="BL238" s="18" t="s">
        <v>218</v>
      </c>
      <c r="BM238" s="205" t="s">
        <v>4853</v>
      </c>
    </row>
    <row r="239" spans="1:65" s="2" customFormat="1" ht="37.9" customHeight="1">
      <c r="A239" s="35"/>
      <c r="B239" s="36"/>
      <c r="C239" s="193" t="s">
        <v>1157</v>
      </c>
      <c r="D239" s="193" t="s">
        <v>214</v>
      </c>
      <c r="E239" s="194" t="s">
        <v>4854</v>
      </c>
      <c r="F239" s="195" t="s">
        <v>4825</v>
      </c>
      <c r="G239" s="196" t="s">
        <v>2761</v>
      </c>
      <c r="H239" s="197">
        <v>1</v>
      </c>
      <c r="I239" s="198"/>
      <c r="J239" s="199">
        <f t="shared" si="10"/>
        <v>0</v>
      </c>
      <c r="K239" s="200"/>
      <c r="L239" s="40"/>
      <c r="M239" s="201" t="s">
        <v>1</v>
      </c>
      <c r="N239" s="202" t="s">
        <v>42</v>
      </c>
      <c r="O239" s="72"/>
      <c r="P239" s="203">
        <f t="shared" si="11"/>
        <v>0</v>
      </c>
      <c r="Q239" s="203">
        <v>0</v>
      </c>
      <c r="R239" s="203">
        <f t="shared" si="12"/>
        <v>0</v>
      </c>
      <c r="S239" s="203">
        <v>0</v>
      </c>
      <c r="T239" s="204">
        <f t="shared" si="13"/>
        <v>0</v>
      </c>
      <c r="U239" s="35"/>
      <c r="V239" s="35"/>
      <c r="W239" s="35"/>
      <c r="X239" s="35"/>
      <c r="Y239" s="35"/>
      <c r="Z239" s="35"/>
      <c r="AA239" s="35"/>
      <c r="AB239" s="35"/>
      <c r="AC239" s="35"/>
      <c r="AD239" s="35"/>
      <c r="AE239" s="35"/>
      <c r="AR239" s="205" t="s">
        <v>218</v>
      </c>
      <c r="AT239" s="205" t="s">
        <v>214</v>
      </c>
      <c r="AU239" s="205" t="s">
        <v>85</v>
      </c>
      <c r="AY239" s="18" t="s">
        <v>209</v>
      </c>
      <c r="BE239" s="206">
        <f t="shared" si="14"/>
        <v>0</v>
      </c>
      <c r="BF239" s="206">
        <f t="shared" si="15"/>
        <v>0</v>
      </c>
      <c r="BG239" s="206">
        <f t="shared" si="16"/>
        <v>0</v>
      </c>
      <c r="BH239" s="206">
        <f t="shared" si="17"/>
        <v>0</v>
      </c>
      <c r="BI239" s="206">
        <f t="shared" si="18"/>
        <v>0</v>
      </c>
      <c r="BJ239" s="18" t="s">
        <v>85</v>
      </c>
      <c r="BK239" s="206">
        <f t="shared" si="19"/>
        <v>0</v>
      </c>
      <c r="BL239" s="18" t="s">
        <v>218</v>
      </c>
      <c r="BM239" s="205" t="s">
        <v>4855</v>
      </c>
    </row>
    <row r="240" spans="1:65" s="2" customFormat="1" ht="37.9" customHeight="1">
      <c r="A240" s="35"/>
      <c r="B240" s="36"/>
      <c r="C240" s="193" t="s">
        <v>1162</v>
      </c>
      <c r="D240" s="193" t="s">
        <v>214</v>
      </c>
      <c r="E240" s="194" t="s">
        <v>4856</v>
      </c>
      <c r="F240" s="195" t="s">
        <v>4782</v>
      </c>
      <c r="G240" s="196" t="s">
        <v>2761</v>
      </c>
      <c r="H240" s="197">
        <v>1</v>
      </c>
      <c r="I240" s="198"/>
      <c r="J240" s="199">
        <f t="shared" si="10"/>
        <v>0</v>
      </c>
      <c r="K240" s="200"/>
      <c r="L240" s="40"/>
      <c r="M240" s="201" t="s">
        <v>1</v>
      </c>
      <c r="N240" s="202" t="s">
        <v>42</v>
      </c>
      <c r="O240" s="72"/>
      <c r="P240" s="203">
        <f t="shared" si="11"/>
        <v>0</v>
      </c>
      <c r="Q240" s="203">
        <v>0</v>
      </c>
      <c r="R240" s="203">
        <f t="shared" si="12"/>
        <v>0</v>
      </c>
      <c r="S240" s="203">
        <v>0</v>
      </c>
      <c r="T240" s="204">
        <f t="shared" si="13"/>
        <v>0</v>
      </c>
      <c r="U240" s="35"/>
      <c r="V240" s="35"/>
      <c r="W240" s="35"/>
      <c r="X240" s="35"/>
      <c r="Y240" s="35"/>
      <c r="Z240" s="35"/>
      <c r="AA240" s="35"/>
      <c r="AB240" s="35"/>
      <c r="AC240" s="35"/>
      <c r="AD240" s="35"/>
      <c r="AE240" s="35"/>
      <c r="AR240" s="205" t="s">
        <v>218</v>
      </c>
      <c r="AT240" s="205" t="s">
        <v>214</v>
      </c>
      <c r="AU240" s="205" t="s">
        <v>85</v>
      </c>
      <c r="AY240" s="18" t="s">
        <v>209</v>
      </c>
      <c r="BE240" s="206">
        <f t="shared" si="14"/>
        <v>0</v>
      </c>
      <c r="BF240" s="206">
        <f t="shared" si="15"/>
        <v>0</v>
      </c>
      <c r="BG240" s="206">
        <f t="shared" si="16"/>
        <v>0</v>
      </c>
      <c r="BH240" s="206">
        <f t="shared" si="17"/>
        <v>0</v>
      </c>
      <c r="BI240" s="206">
        <f t="shared" si="18"/>
        <v>0</v>
      </c>
      <c r="BJ240" s="18" t="s">
        <v>85</v>
      </c>
      <c r="BK240" s="206">
        <f t="shared" si="19"/>
        <v>0</v>
      </c>
      <c r="BL240" s="18" t="s">
        <v>218</v>
      </c>
      <c r="BM240" s="205" t="s">
        <v>4857</v>
      </c>
    </row>
    <row r="241" spans="1:65" s="2" customFormat="1" ht="49.15" customHeight="1">
      <c r="A241" s="35"/>
      <c r="B241" s="36"/>
      <c r="C241" s="193" t="s">
        <v>1165</v>
      </c>
      <c r="D241" s="193" t="s">
        <v>214</v>
      </c>
      <c r="E241" s="194" t="s">
        <v>4858</v>
      </c>
      <c r="F241" s="195" t="s">
        <v>4859</v>
      </c>
      <c r="G241" s="196" t="s">
        <v>2761</v>
      </c>
      <c r="H241" s="197">
        <v>1</v>
      </c>
      <c r="I241" s="198"/>
      <c r="J241" s="199">
        <f t="shared" si="10"/>
        <v>0</v>
      </c>
      <c r="K241" s="200"/>
      <c r="L241" s="40"/>
      <c r="M241" s="201" t="s">
        <v>1</v>
      </c>
      <c r="N241" s="202" t="s">
        <v>42</v>
      </c>
      <c r="O241" s="72"/>
      <c r="P241" s="203">
        <f t="shared" si="11"/>
        <v>0</v>
      </c>
      <c r="Q241" s="203">
        <v>0</v>
      </c>
      <c r="R241" s="203">
        <f t="shared" si="12"/>
        <v>0</v>
      </c>
      <c r="S241" s="203">
        <v>0</v>
      </c>
      <c r="T241" s="204">
        <f t="shared" si="13"/>
        <v>0</v>
      </c>
      <c r="U241" s="35"/>
      <c r="V241" s="35"/>
      <c r="W241" s="35"/>
      <c r="X241" s="35"/>
      <c r="Y241" s="35"/>
      <c r="Z241" s="35"/>
      <c r="AA241" s="35"/>
      <c r="AB241" s="35"/>
      <c r="AC241" s="35"/>
      <c r="AD241" s="35"/>
      <c r="AE241" s="35"/>
      <c r="AR241" s="205" t="s">
        <v>218</v>
      </c>
      <c r="AT241" s="205" t="s">
        <v>214</v>
      </c>
      <c r="AU241" s="205" t="s">
        <v>85</v>
      </c>
      <c r="AY241" s="18" t="s">
        <v>209</v>
      </c>
      <c r="BE241" s="206">
        <f t="shared" si="14"/>
        <v>0</v>
      </c>
      <c r="BF241" s="206">
        <f t="shared" si="15"/>
        <v>0</v>
      </c>
      <c r="BG241" s="206">
        <f t="shared" si="16"/>
        <v>0</v>
      </c>
      <c r="BH241" s="206">
        <f t="shared" si="17"/>
        <v>0</v>
      </c>
      <c r="BI241" s="206">
        <f t="shared" si="18"/>
        <v>0</v>
      </c>
      <c r="BJ241" s="18" t="s">
        <v>85</v>
      </c>
      <c r="BK241" s="206">
        <f t="shared" si="19"/>
        <v>0</v>
      </c>
      <c r="BL241" s="18" t="s">
        <v>218</v>
      </c>
      <c r="BM241" s="205" t="s">
        <v>4860</v>
      </c>
    </row>
    <row r="242" spans="1:65" s="2" customFormat="1" ht="37.9" customHeight="1">
      <c r="A242" s="35"/>
      <c r="B242" s="36"/>
      <c r="C242" s="193" t="s">
        <v>1170</v>
      </c>
      <c r="D242" s="193" t="s">
        <v>214</v>
      </c>
      <c r="E242" s="194" t="s">
        <v>4861</v>
      </c>
      <c r="F242" s="195" t="s">
        <v>4846</v>
      </c>
      <c r="G242" s="196" t="s">
        <v>2761</v>
      </c>
      <c r="H242" s="197">
        <v>1</v>
      </c>
      <c r="I242" s="198"/>
      <c r="J242" s="199">
        <f t="shared" si="10"/>
        <v>0</v>
      </c>
      <c r="K242" s="200"/>
      <c r="L242" s="40"/>
      <c r="M242" s="201" t="s">
        <v>1</v>
      </c>
      <c r="N242" s="202" t="s">
        <v>42</v>
      </c>
      <c r="O242" s="72"/>
      <c r="P242" s="203">
        <f t="shared" si="11"/>
        <v>0</v>
      </c>
      <c r="Q242" s="203">
        <v>0</v>
      </c>
      <c r="R242" s="203">
        <f t="shared" si="12"/>
        <v>0</v>
      </c>
      <c r="S242" s="203">
        <v>0</v>
      </c>
      <c r="T242" s="204">
        <f t="shared" si="13"/>
        <v>0</v>
      </c>
      <c r="U242" s="35"/>
      <c r="V242" s="35"/>
      <c r="W242" s="35"/>
      <c r="X242" s="35"/>
      <c r="Y242" s="35"/>
      <c r="Z242" s="35"/>
      <c r="AA242" s="35"/>
      <c r="AB242" s="35"/>
      <c r="AC242" s="35"/>
      <c r="AD242" s="35"/>
      <c r="AE242" s="35"/>
      <c r="AR242" s="205" t="s">
        <v>218</v>
      </c>
      <c r="AT242" s="205" t="s">
        <v>214</v>
      </c>
      <c r="AU242" s="205" t="s">
        <v>85</v>
      </c>
      <c r="AY242" s="18" t="s">
        <v>209</v>
      </c>
      <c r="BE242" s="206">
        <f t="shared" si="14"/>
        <v>0</v>
      </c>
      <c r="BF242" s="206">
        <f t="shared" si="15"/>
        <v>0</v>
      </c>
      <c r="BG242" s="206">
        <f t="shared" si="16"/>
        <v>0</v>
      </c>
      <c r="BH242" s="206">
        <f t="shared" si="17"/>
        <v>0</v>
      </c>
      <c r="BI242" s="206">
        <f t="shared" si="18"/>
        <v>0</v>
      </c>
      <c r="BJ242" s="18" t="s">
        <v>85</v>
      </c>
      <c r="BK242" s="206">
        <f t="shared" si="19"/>
        <v>0</v>
      </c>
      <c r="BL242" s="18" t="s">
        <v>218</v>
      </c>
      <c r="BM242" s="205" t="s">
        <v>4862</v>
      </c>
    </row>
    <row r="243" spans="1:65" s="2" customFormat="1" ht="49.15" customHeight="1">
      <c r="A243" s="35"/>
      <c r="B243" s="36"/>
      <c r="C243" s="193" t="s">
        <v>1173</v>
      </c>
      <c r="D243" s="193" t="s">
        <v>214</v>
      </c>
      <c r="E243" s="194" t="s">
        <v>4863</v>
      </c>
      <c r="F243" s="195" t="s">
        <v>4864</v>
      </c>
      <c r="G243" s="196" t="s">
        <v>2761</v>
      </c>
      <c r="H243" s="197">
        <v>1</v>
      </c>
      <c r="I243" s="198"/>
      <c r="J243" s="199">
        <f t="shared" si="10"/>
        <v>0</v>
      </c>
      <c r="K243" s="200"/>
      <c r="L243" s="40"/>
      <c r="M243" s="201" t="s">
        <v>1</v>
      </c>
      <c r="N243" s="202" t="s">
        <v>42</v>
      </c>
      <c r="O243" s="72"/>
      <c r="P243" s="203">
        <f t="shared" si="11"/>
        <v>0</v>
      </c>
      <c r="Q243" s="203">
        <v>0</v>
      </c>
      <c r="R243" s="203">
        <f t="shared" si="12"/>
        <v>0</v>
      </c>
      <c r="S243" s="203">
        <v>0</v>
      </c>
      <c r="T243" s="204">
        <f t="shared" si="13"/>
        <v>0</v>
      </c>
      <c r="U243" s="35"/>
      <c r="V243" s="35"/>
      <c r="W243" s="35"/>
      <c r="X243" s="35"/>
      <c r="Y243" s="35"/>
      <c r="Z243" s="35"/>
      <c r="AA243" s="35"/>
      <c r="AB243" s="35"/>
      <c r="AC243" s="35"/>
      <c r="AD243" s="35"/>
      <c r="AE243" s="35"/>
      <c r="AR243" s="205" t="s">
        <v>218</v>
      </c>
      <c r="AT243" s="205" t="s">
        <v>214</v>
      </c>
      <c r="AU243" s="205" t="s">
        <v>85</v>
      </c>
      <c r="AY243" s="18" t="s">
        <v>209</v>
      </c>
      <c r="BE243" s="206">
        <f t="shared" si="14"/>
        <v>0</v>
      </c>
      <c r="BF243" s="206">
        <f t="shared" si="15"/>
        <v>0</v>
      </c>
      <c r="BG243" s="206">
        <f t="shared" si="16"/>
        <v>0</v>
      </c>
      <c r="BH243" s="206">
        <f t="shared" si="17"/>
        <v>0</v>
      </c>
      <c r="BI243" s="206">
        <f t="shared" si="18"/>
        <v>0</v>
      </c>
      <c r="BJ243" s="18" t="s">
        <v>85</v>
      </c>
      <c r="BK243" s="206">
        <f t="shared" si="19"/>
        <v>0</v>
      </c>
      <c r="BL243" s="18" t="s">
        <v>218</v>
      </c>
      <c r="BM243" s="205" t="s">
        <v>4865</v>
      </c>
    </row>
    <row r="244" spans="1:65" s="2" customFormat="1" ht="62.65" customHeight="1">
      <c r="A244" s="35"/>
      <c r="B244" s="36"/>
      <c r="C244" s="193" t="s">
        <v>1178</v>
      </c>
      <c r="D244" s="193" t="s">
        <v>214</v>
      </c>
      <c r="E244" s="194" t="s">
        <v>4866</v>
      </c>
      <c r="F244" s="195" t="s">
        <v>4867</v>
      </c>
      <c r="G244" s="196" t="s">
        <v>2761</v>
      </c>
      <c r="H244" s="197">
        <v>1</v>
      </c>
      <c r="I244" s="198"/>
      <c r="J244" s="199">
        <f t="shared" si="10"/>
        <v>0</v>
      </c>
      <c r="K244" s="200"/>
      <c r="L244" s="40"/>
      <c r="M244" s="201" t="s">
        <v>1</v>
      </c>
      <c r="N244" s="202" t="s">
        <v>42</v>
      </c>
      <c r="O244" s="72"/>
      <c r="P244" s="203">
        <f t="shared" si="11"/>
        <v>0</v>
      </c>
      <c r="Q244" s="203">
        <v>0</v>
      </c>
      <c r="R244" s="203">
        <f t="shared" si="12"/>
        <v>0</v>
      </c>
      <c r="S244" s="203">
        <v>0</v>
      </c>
      <c r="T244" s="204">
        <f t="shared" si="13"/>
        <v>0</v>
      </c>
      <c r="U244" s="35"/>
      <c r="V244" s="35"/>
      <c r="W244" s="35"/>
      <c r="X244" s="35"/>
      <c r="Y244" s="35"/>
      <c r="Z244" s="35"/>
      <c r="AA244" s="35"/>
      <c r="AB244" s="35"/>
      <c r="AC244" s="35"/>
      <c r="AD244" s="35"/>
      <c r="AE244" s="35"/>
      <c r="AR244" s="205" t="s">
        <v>218</v>
      </c>
      <c r="AT244" s="205" t="s">
        <v>214</v>
      </c>
      <c r="AU244" s="205" t="s">
        <v>85</v>
      </c>
      <c r="AY244" s="18" t="s">
        <v>209</v>
      </c>
      <c r="BE244" s="206">
        <f t="shared" si="14"/>
        <v>0</v>
      </c>
      <c r="BF244" s="206">
        <f t="shared" si="15"/>
        <v>0</v>
      </c>
      <c r="BG244" s="206">
        <f t="shared" si="16"/>
        <v>0</v>
      </c>
      <c r="BH244" s="206">
        <f t="shared" si="17"/>
        <v>0</v>
      </c>
      <c r="BI244" s="206">
        <f t="shared" si="18"/>
        <v>0</v>
      </c>
      <c r="BJ244" s="18" t="s">
        <v>85</v>
      </c>
      <c r="BK244" s="206">
        <f t="shared" si="19"/>
        <v>0</v>
      </c>
      <c r="BL244" s="18" t="s">
        <v>218</v>
      </c>
      <c r="BM244" s="205" t="s">
        <v>4868</v>
      </c>
    </row>
    <row r="245" spans="1:65" s="2" customFormat="1" ht="62.65" customHeight="1">
      <c r="A245" s="35"/>
      <c r="B245" s="36"/>
      <c r="C245" s="193" t="s">
        <v>1181</v>
      </c>
      <c r="D245" s="193" t="s">
        <v>214</v>
      </c>
      <c r="E245" s="194" t="s">
        <v>4869</v>
      </c>
      <c r="F245" s="195" t="s">
        <v>4870</v>
      </c>
      <c r="G245" s="196" t="s">
        <v>2761</v>
      </c>
      <c r="H245" s="197">
        <v>1</v>
      </c>
      <c r="I245" s="198"/>
      <c r="J245" s="199">
        <f t="shared" si="10"/>
        <v>0</v>
      </c>
      <c r="K245" s="200"/>
      <c r="L245" s="40"/>
      <c r="M245" s="201" t="s">
        <v>1</v>
      </c>
      <c r="N245" s="202" t="s">
        <v>42</v>
      </c>
      <c r="O245" s="72"/>
      <c r="P245" s="203">
        <f t="shared" si="11"/>
        <v>0</v>
      </c>
      <c r="Q245" s="203">
        <v>0</v>
      </c>
      <c r="R245" s="203">
        <f t="shared" si="12"/>
        <v>0</v>
      </c>
      <c r="S245" s="203">
        <v>0</v>
      </c>
      <c r="T245" s="204">
        <f t="shared" si="13"/>
        <v>0</v>
      </c>
      <c r="U245" s="35"/>
      <c r="V245" s="35"/>
      <c r="W245" s="35"/>
      <c r="X245" s="35"/>
      <c r="Y245" s="35"/>
      <c r="Z245" s="35"/>
      <c r="AA245" s="35"/>
      <c r="AB245" s="35"/>
      <c r="AC245" s="35"/>
      <c r="AD245" s="35"/>
      <c r="AE245" s="35"/>
      <c r="AR245" s="205" t="s">
        <v>218</v>
      </c>
      <c r="AT245" s="205" t="s">
        <v>214</v>
      </c>
      <c r="AU245" s="205" t="s">
        <v>85</v>
      </c>
      <c r="AY245" s="18" t="s">
        <v>209</v>
      </c>
      <c r="BE245" s="206">
        <f t="shared" si="14"/>
        <v>0</v>
      </c>
      <c r="BF245" s="206">
        <f t="shared" si="15"/>
        <v>0</v>
      </c>
      <c r="BG245" s="206">
        <f t="shared" si="16"/>
        <v>0</v>
      </c>
      <c r="BH245" s="206">
        <f t="shared" si="17"/>
        <v>0</v>
      </c>
      <c r="BI245" s="206">
        <f t="shared" si="18"/>
        <v>0</v>
      </c>
      <c r="BJ245" s="18" t="s">
        <v>85</v>
      </c>
      <c r="BK245" s="206">
        <f t="shared" si="19"/>
        <v>0</v>
      </c>
      <c r="BL245" s="18" t="s">
        <v>218</v>
      </c>
      <c r="BM245" s="205" t="s">
        <v>4871</v>
      </c>
    </row>
    <row r="246" spans="1:65" s="2" customFormat="1" ht="49.15" customHeight="1">
      <c r="A246" s="35"/>
      <c r="B246" s="36"/>
      <c r="C246" s="193" t="s">
        <v>1186</v>
      </c>
      <c r="D246" s="193" t="s">
        <v>214</v>
      </c>
      <c r="E246" s="194" t="s">
        <v>4872</v>
      </c>
      <c r="F246" s="195" t="s">
        <v>4873</v>
      </c>
      <c r="G246" s="196" t="s">
        <v>2761</v>
      </c>
      <c r="H246" s="197">
        <v>1</v>
      </c>
      <c r="I246" s="198"/>
      <c r="J246" s="199">
        <f t="shared" si="10"/>
        <v>0</v>
      </c>
      <c r="K246" s="200"/>
      <c r="L246" s="40"/>
      <c r="M246" s="201" t="s">
        <v>1</v>
      </c>
      <c r="N246" s="202" t="s">
        <v>42</v>
      </c>
      <c r="O246" s="72"/>
      <c r="P246" s="203">
        <f t="shared" si="11"/>
        <v>0</v>
      </c>
      <c r="Q246" s="203">
        <v>0</v>
      </c>
      <c r="R246" s="203">
        <f t="shared" si="12"/>
        <v>0</v>
      </c>
      <c r="S246" s="203">
        <v>0</v>
      </c>
      <c r="T246" s="204">
        <f t="shared" si="13"/>
        <v>0</v>
      </c>
      <c r="U246" s="35"/>
      <c r="V246" s="35"/>
      <c r="W246" s="35"/>
      <c r="X246" s="35"/>
      <c r="Y246" s="35"/>
      <c r="Z246" s="35"/>
      <c r="AA246" s="35"/>
      <c r="AB246" s="35"/>
      <c r="AC246" s="35"/>
      <c r="AD246" s="35"/>
      <c r="AE246" s="35"/>
      <c r="AR246" s="205" t="s">
        <v>218</v>
      </c>
      <c r="AT246" s="205" t="s">
        <v>214</v>
      </c>
      <c r="AU246" s="205" t="s">
        <v>85</v>
      </c>
      <c r="AY246" s="18" t="s">
        <v>209</v>
      </c>
      <c r="BE246" s="206">
        <f t="shared" si="14"/>
        <v>0</v>
      </c>
      <c r="BF246" s="206">
        <f t="shared" si="15"/>
        <v>0</v>
      </c>
      <c r="BG246" s="206">
        <f t="shared" si="16"/>
        <v>0</v>
      </c>
      <c r="BH246" s="206">
        <f t="shared" si="17"/>
        <v>0</v>
      </c>
      <c r="BI246" s="206">
        <f t="shared" si="18"/>
        <v>0</v>
      </c>
      <c r="BJ246" s="18" t="s">
        <v>85</v>
      </c>
      <c r="BK246" s="206">
        <f t="shared" si="19"/>
        <v>0</v>
      </c>
      <c r="BL246" s="18" t="s">
        <v>218</v>
      </c>
      <c r="BM246" s="205" t="s">
        <v>4874</v>
      </c>
    </row>
    <row r="247" spans="1:65" s="2" customFormat="1" ht="37.9" customHeight="1">
      <c r="A247" s="35"/>
      <c r="B247" s="36"/>
      <c r="C247" s="193" t="s">
        <v>1189</v>
      </c>
      <c r="D247" s="193" t="s">
        <v>214</v>
      </c>
      <c r="E247" s="194" t="s">
        <v>4875</v>
      </c>
      <c r="F247" s="195" t="s">
        <v>4782</v>
      </c>
      <c r="G247" s="196" t="s">
        <v>2761</v>
      </c>
      <c r="H247" s="197">
        <v>1</v>
      </c>
      <c r="I247" s="198"/>
      <c r="J247" s="199">
        <f t="shared" si="10"/>
        <v>0</v>
      </c>
      <c r="K247" s="200"/>
      <c r="L247" s="40"/>
      <c r="M247" s="201" t="s">
        <v>1</v>
      </c>
      <c r="N247" s="202" t="s">
        <v>42</v>
      </c>
      <c r="O247" s="72"/>
      <c r="P247" s="203">
        <f t="shared" si="11"/>
        <v>0</v>
      </c>
      <c r="Q247" s="203">
        <v>0</v>
      </c>
      <c r="R247" s="203">
        <f t="shared" si="12"/>
        <v>0</v>
      </c>
      <c r="S247" s="203">
        <v>0</v>
      </c>
      <c r="T247" s="204">
        <f t="shared" si="13"/>
        <v>0</v>
      </c>
      <c r="U247" s="35"/>
      <c r="V247" s="35"/>
      <c r="W247" s="35"/>
      <c r="X247" s="35"/>
      <c r="Y247" s="35"/>
      <c r="Z247" s="35"/>
      <c r="AA247" s="35"/>
      <c r="AB247" s="35"/>
      <c r="AC247" s="35"/>
      <c r="AD247" s="35"/>
      <c r="AE247" s="35"/>
      <c r="AR247" s="205" t="s">
        <v>218</v>
      </c>
      <c r="AT247" s="205" t="s">
        <v>214</v>
      </c>
      <c r="AU247" s="205" t="s">
        <v>85</v>
      </c>
      <c r="AY247" s="18" t="s">
        <v>209</v>
      </c>
      <c r="BE247" s="206">
        <f t="shared" si="14"/>
        <v>0</v>
      </c>
      <c r="BF247" s="206">
        <f t="shared" si="15"/>
        <v>0</v>
      </c>
      <c r="BG247" s="206">
        <f t="shared" si="16"/>
        <v>0</v>
      </c>
      <c r="BH247" s="206">
        <f t="shared" si="17"/>
        <v>0</v>
      </c>
      <c r="BI247" s="206">
        <f t="shared" si="18"/>
        <v>0</v>
      </c>
      <c r="BJ247" s="18" t="s">
        <v>85</v>
      </c>
      <c r="BK247" s="206">
        <f t="shared" si="19"/>
        <v>0</v>
      </c>
      <c r="BL247" s="18" t="s">
        <v>218</v>
      </c>
      <c r="BM247" s="205" t="s">
        <v>4876</v>
      </c>
    </row>
    <row r="248" spans="1:65" s="2" customFormat="1" ht="37.9" customHeight="1">
      <c r="A248" s="35"/>
      <c r="B248" s="36"/>
      <c r="C248" s="193" t="s">
        <v>1194</v>
      </c>
      <c r="D248" s="193" t="s">
        <v>214</v>
      </c>
      <c r="E248" s="194" t="s">
        <v>4877</v>
      </c>
      <c r="F248" s="195" t="s">
        <v>4782</v>
      </c>
      <c r="G248" s="196" t="s">
        <v>2761</v>
      </c>
      <c r="H248" s="197">
        <v>1</v>
      </c>
      <c r="I248" s="198"/>
      <c r="J248" s="199">
        <f t="shared" si="10"/>
        <v>0</v>
      </c>
      <c r="K248" s="200"/>
      <c r="L248" s="40"/>
      <c r="M248" s="201" t="s">
        <v>1</v>
      </c>
      <c r="N248" s="202" t="s">
        <v>42</v>
      </c>
      <c r="O248" s="72"/>
      <c r="P248" s="203">
        <f t="shared" si="11"/>
        <v>0</v>
      </c>
      <c r="Q248" s="203">
        <v>0</v>
      </c>
      <c r="R248" s="203">
        <f t="shared" si="12"/>
        <v>0</v>
      </c>
      <c r="S248" s="203">
        <v>0</v>
      </c>
      <c r="T248" s="204">
        <f t="shared" si="13"/>
        <v>0</v>
      </c>
      <c r="U248" s="35"/>
      <c r="V248" s="35"/>
      <c r="W248" s="35"/>
      <c r="X248" s="35"/>
      <c r="Y248" s="35"/>
      <c r="Z248" s="35"/>
      <c r="AA248" s="35"/>
      <c r="AB248" s="35"/>
      <c r="AC248" s="35"/>
      <c r="AD248" s="35"/>
      <c r="AE248" s="35"/>
      <c r="AR248" s="205" t="s">
        <v>218</v>
      </c>
      <c r="AT248" s="205" t="s">
        <v>214</v>
      </c>
      <c r="AU248" s="205" t="s">
        <v>85</v>
      </c>
      <c r="AY248" s="18" t="s">
        <v>209</v>
      </c>
      <c r="BE248" s="206">
        <f t="shared" si="14"/>
        <v>0</v>
      </c>
      <c r="BF248" s="206">
        <f t="shared" si="15"/>
        <v>0</v>
      </c>
      <c r="BG248" s="206">
        <f t="shared" si="16"/>
        <v>0</v>
      </c>
      <c r="BH248" s="206">
        <f t="shared" si="17"/>
        <v>0</v>
      </c>
      <c r="BI248" s="206">
        <f t="shared" si="18"/>
        <v>0</v>
      </c>
      <c r="BJ248" s="18" t="s">
        <v>85</v>
      </c>
      <c r="BK248" s="206">
        <f t="shared" si="19"/>
        <v>0</v>
      </c>
      <c r="BL248" s="18" t="s">
        <v>218</v>
      </c>
      <c r="BM248" s="205" t="s">
        <v>4878</v>
      </c>
    </row>
    <row r="249" spans="1:65" s="2" customFormat="1" ht="37.9" customHeight="1">
      <c r="A249" s="35"/>
      <c r="B249" s="36"/>
      <c r="C249" s="193" t="s">
        <v>1197</v>
      </c>
      <c r="D249" s="193" t="s">
        <v>214</v>
      </c>
      <c r="E249" s="194" t="s">
        <v>4879</v>
      </c>
      <c r="F249" s="195" t="s">
        <v>4880</v>
      </c>
      <c r="G249" s="196" t="s">
        <v>2761</v>
      </c>
      <c r="H249" s="197">
        <v>1</v>
      </c>
      <c r="I249" s="198"/>
      <c r="J249" s="199">
        <f t="shared" ref="J249:J312" si="20">ROUND(I249*H249,2)</f>
        <v>0</v>
      </c>
      <c r="K249" s="200"/>
      <c r="L249" s="40"/>
      <c r="M249" s="201" t="s">
        <v>1</v>
      </c>
      <c r="N249" s="202" t="s">
        <v>42</v>
      </c>
      <c r="O249" s="72"/>
      <c r="P249" s="203">
        <f t="shared" ref="P249:P312" si="21">O249*H249</f>
        <v>0</v>
      </c>
      <c r="Q249" s="203">
        <v>0</v>
      </c>
      <c r="R249" s="203">
        <f t="shared" ref="R249:R312" si="22">Q249*H249</f>
        <v>0</v>
      </c>
      <c r="S249" s="203">
        <v>0</v>
      </c>
      <c r="T249" s="204">
        <f t="shared" ref="T249:T312" si="23">S249*H249</f>
        <v>0</v>
      </c>
      <c r="U249" s="35"/>
      <c r="V249" s="35"/>
      <c r="W249" s="35"/>
      <c r="X249" s="35"/>
      <c r="Y249" s="35"/>
      <c r="Z249" s="35"/>
      <c r="AA249" s="35"/>
      <c r="AB249" s="35"/>
      <c r="AC249" s="35"/>
      <c r="AD249" s="35"/>
      <c r="AE249" s="35"/>
      <c r="AR249" s="205" t="s">
        <v>218</v>
      </c>
      <c r="AT249" s="205" t="s">
        <v>214</v>
      </c>
      <c r="AU249" s="205" t="s">
        <v>85</v>
      </c>
      <c r="AY249" s="18" t="s">
        <v>209</v>
      </c>
      <c r="BE249" s="206">
        <f t="shared" ref="BE249:BE312" si="24">IF(N249="základní",J249,0)</f>
        <v>0</v>
      </c>
      <c r="BF249" s="206">
        <f t="shared" ref="BF249:BF312" si="25">IF(N249="snížená",J249,0)</f>
        <v>0</v>
      </c>
      <c r="BG249" s="206">
        <f t="shared" ref="BG249:BG312" si="26">IF(N249="zákl. přenesená",J249,0)</f>
        <v>0</v>
      </c>
      <c r="BH249" s="206">
        <f t="shared" ref="BH249:BH312" si="27">IF(N249="sníž. přenesená",J249,0)</f>
        <v>0</v>
      </c>
      <c r="BI249" s="206">
        <f t="shared" ref="BI249:BI312" si="28">IF(N249="nulová",J249,0)</f>
        <v>0</v>
      </c>
      <c r="BJ249" s="18" t="s">
        <v>85</v>
      </c>
      <c r="BK249" s="206">
        <f t="shared" ref="BK249:BK312" si="29">ROUND(I249*H249,2)</f>
        <v>0</v>
      </c>
      <c r="BL249" s="18" t="s">
        <v>218</v>
      </c>
      <c r="BM249" s="205" t="s">
        <v>4881</v>
      </c>
    </row>
    <row r="250" spans="1:65" s="2" customFormat="1" ht="37.9" customHeight="1">
      <c r="A250" s="35"/>
      <c r="B250" s="36"/>
      <c r="C250" s="193" t="s">
        <v>1202</v>
      </c>
      <c r="D250" s="193" t="s">
        <v>214</v>
      </c>
      <c r="E250" s="194" t="s">
        <v>4882</v>
      </c>
      <c r="F250" s="195" t="s">
        <v>4883</v>
      </c>
      <c r="G250" s="196" t="s">
        <v>2761</v>
      </c>
      <c r="H250" s="197">
        <v>1</v>
      </c>
      <c r="I250" s="198"/>
      <c r="J250" s="199">
        <f t="shared" si="20"/>
        <v>0</v>
      </c>
      <c r="K250" s="200"/>
      <c r="L250" s="40"/>
      <c r="M250" s="201" t="s">
        <v>1</v>
      </c>
      <c r="N250" s="202" t="s">
        <v>42</v>
      </c>
      <c r="O250" s="72"/>
      <c r="P250" s="203">
        <f t="shared" si="21"/>
        <v>0</v>
      </c>
      <c r="Q250" s="203">
        <v>0</v>
      </c>
      <c r="R250" s="203">
        <f t="shared" si="22"/>
        <v>0</v>
      </c>
      <c r="S250" s="203">
        <v>0</v>
      </c>
      <c r="T250" s="204">
        <f t="shared" si="23"/>
        <v>0</v>
      </c>
      <c r="U250" s="35"/>
      <c r="V250" s="35"/>
      <c r="W250" s="35"/>
      <c r="X250" s="35"/>
      <c r="Y250" s="35"/>
      <c r="Z250" s="35"/>
      <c r="AA250" s="35"/>
      <c r="AB250" s="35"/>
      <c r="AC250" s="35"/>
      <c r="AD250" s="35"/>
      <c r="AE250" s="35"/>
      <c r="AR250" s="205" t="s">
        <v>218</v>
      </c>
      <c r="AT250" s="205" t="s">
        <v>214</v>
      </c>
      <c r="AU250" s="205" t="s">
        <v>85</v>
      </c>
      <c r="AY250" s="18" t="s">
        <v>209</v>
      </c>
      <c r="BE250" s="206">
        <f t="shared" si="24"/>
        <v>0</v>
      </c>
      <c r="BF250" s="206">
        <f t="shared" si="25"/>
        <v>0</v>
      </c>
      <c r="BG250" s="206">
        <f t="shared" si="26"/>
        <v>0</v>
      </c>
      <c r="BH250" s="206">
        <f t="shared" si="27"/>
        <v>0</v>
      </c>
      <c r="BI250" s="206">
        <f t="shared" si="28"/>
        <v>0</v>
      </c>
      <c r="BJ250" s="18" t="s">
        <v>85</v>
      </c>
      <c r="BK250" s="206">
        <f t="shared" si="29"/>
        <v>0</v>
      </c>
      <c r="BL250" s="18" t="s">
        <v>218</v>
      </c>
      <c r="BM250" s="205" t="s">
        <v>4884</v>
      </c>
    </row>
    <row r="251" spans="1:65" s="2" customFormat="1" ht="37.9" customHeight="1">
      <c r="A251" s="35"/>
      <c r="B251" s="36"/>
      <c r="C251" s="193" t="s">
        <v>1207</v>
      </c>
      <c r="D251" s="193" t="s">
        <v>214</v>
      </c>
      <c r="E251" s="194" t="s">
        <v>4885</v>
      </c>
      <c r="F251" s="195" t="s">
        <v>4794</v>
      </c>
      <c r="G251" s="196" t="s">
        <v>2761</v>
      </c>
      <c r="H251" s="197">
        <v>1</v>
      </c>
      <c r="I251" s="198"/>
      <c r="J251" s="199">
        <f t="shared" si="20"/>
        <v>0</v>
      </c>
      <c r="K251" s="200"/>
      <c r="L251" s="40"/>
      <c r="M251" s="201" t="s">
        <v>1</v>
      </c>
      <c r="N251" s="202" t="s">
        <v>42</v>
      </c>
      <c r="O251" s="72"/>
      <c r="P251" s="203">
        <f t="shared" si="21"/>
        <v>0</v>
      </c>
      <c r="Q251" s="203">
        <v>0</v>
      </c>
      <c r="R251" s="203">
        <f t="shared" si="22"/>
        <v>0</v>
      </c>
      <c r="S251" s="203">
        <v>0</v>
      </c>
      <c r="T251" s="204">
        <f t="shared" si="23"/>
        <v>0</v>
      </c>
      <c r="U251" s="35"/>
      <c r="V251" s="35"/>
      <c r="W251" s="35"/>
      <c r="X251" s="35"/>
      <c r="Y251" s="35"/>
      <c r="Z251" s="35"/>
      <c r="AA251" s="35"/>
      <c r="AB251" s="35"/>
      <c r="AC251" s="35"/>
      <c r="AD251" s="35"/>
      <c r="AE251" s="35"/>
      <c r="AR251" s="205" t="s">
        <v>218</v>
      </c>
      <c r="AT251" s="205" t="s">
        <v>214</v>
      </c>
      <c r="AU251" s="205" t="s">
        <v>85</v>
      </c>
      <c r="AY251" s="18" t="s">
        <v>209</v>
      </c>
      <c r="BE251" s="206">
        <f t="shared" si="24"/>
        <v>0</v>
      </c>
      <c r="BF251" s="206">
        <f t="shared" si="25"/>
        <v>0</v>
      </c>
      <c r="BG251" s="206">
        <f t="shared" si="26"/>
        <v>0</v>
      </c>
      <c r="BH251" s="206">
        <f t="shared" si="27"/>
        <v>0</v>
      </c>
      <c r="BI251" s="206">
        <f t="shared" si="28"/>
        <v>0</v>
      </c>
      <c r="BJ251" s="18" t="s">
        <v>85</v>
      </c>
      <c r="BK251" s="206">
        <f t="shared" si="29"/>
        <v>0</v>
      </c>
      <c r="BL251" s="18" t="s">
        <v>218</v>
      </c>
      <c r="BM251" s="205" t="s">
        <v>4886</v>
      </c>
    </row>
    <row r="252" spans="1:65" s="2" customFormat="1" ht="44.25" customHeight="1">
      <c r="A252" s="35"/>
      <c r="B252" s="36"/>
      <c r="C252" s="193" t="s">
        <v>1211</v>
      </c>
      <c r="D252" s="193" t="s">
        <v>214</v>
      </c>
      <c r="E252" s="194" t="s">
        <v>4887</v>
      </c>
      <c r="F252" s="195" t="s">
        <v>4888</v>
      </c>
      <c r="G252" s="196" t="s">
        <v>2761</v>
      </c>
      <c r="H252" s="197">
        <v>1</v>
      </c>
      <c r="I252" s="198"/>
      <c r="J252" s="199">
        <f t="shared" si="20"/>
        <v>0</v>
      </c>
      <c r="K252" s="200"/>
      <c r="L252" s="40"/>
      <c r="M252" s="201" t="s">
        <v>1</v>
      </c>
      <c r="N252" s="202" t="s">
        <v>42</v>
      </c>
      <c r="O252" s="72"/>
      <c r="P252" s="203">
        <f t="shared" si="21"/>
        <v>0</v>
      </c>
      <c r="Q252" s="203">
        <v>0</v>
      </c>
      <c r="R252" s="203">
        <f t="shared" si="22"/>
        <v>0</v>
      </c>
      <c r="S252" s="203">
        <v>0</v>
      </c>
      <c r="T252" s="204">
        <f t="shared" si="23"/>
        <v>0</v>
      </c>
      <c r="U252" s="35"/>
      <c r="V252" s="35"/>
      <c r="W252" s="35"/>
      <c r="X252" s="35"/>
      <c r="Y252" s="35"/>
      <c r="Z252" s="35"/>
      <c r="AA252" s="35"/>
      <c r="AB252" s="35"/>
      <c r="AC252" s="35"/>
      <c r="AD252" s="35"/>
      <c r="AE252" s="35"/>
      <c r="AR252" s="205" t="s">
        <v>218</v>
      </c>
      <c r="AT252" s="205" t="s">
        <v>214</v>
      </c>
      <c r="AU252" s="205" t="s">
        <v>85</v>
      </c>
      <c r="AY252" s="18" t="s">
        <v>209</v>
      </c>
      <c r="BE252" s="206">
        <f t="shared" si="24"/>
        <v>0</v>
      </c>
      <c r="BF252" s="206">
        <f t="shared" si="25"/>
        <v>0</v>
      </c>
      <c r="BG252" s="206">
        <f t="shared" si="26"/>
        <v>0</v>
      </c>
      <c r="BH252" s="206">
        <f t="shared" si="27"/>
        <v>0</v>
      </c>
      <c r="BI252" s="206">
        <f t="shared" si="28"/>
        <v>0</v>
      </c>
      <c r="BJ252" s="18" t="s">
        <v>85</v>
      </c>
      <c r="BK252" s="206">
        <f t="shared" si="29"/>
        <v>0</v>
      </c>
      <c r="BL252" s="18" t="s">
        <v>218</v>
      </c>
      <c r="BM252" s="205" t="s">
        <v>4889</v>
      </c>
    </row>
    <row r="253" spans="1:65" s="2" customFormat="1" ht="37.9" customHeight="1">
      <c r="A253" s="35"/>
      <c r="B253" s="36"/>
      <c r="C253" s="193" t="s">
        <v>1216</v>
      </c>
      <c r="D253" s="193" t="s">
        <v>214</v>
      </c>
      <c r="E253" s="194" t="s">
        <v>4890</v>
      </c>
      <c r="F253" s="195" t="s">
        <v>4755</v>
      </c>
      <c r="G253" s="196" t="s">
        <v>2761</v>
      </c>
      <c r="H253" s="197">
        <v>1</v>
      </c>
      <c r="I253" s="198"/>
      <c r="J253" s="199">
        <f t="shared" si="20"/>
        <v>0</v>
      </c>
      <c r="K253" s="200"/>
      <c r="L253" s="40"/>
      <c r="M253" s="201" t="s">
        <v>1</v>
      </c>
      <c r="N253" s="202" t="s">
        <v>42</v>
      </c>
      <c r="O253" s="72"/>
      <c r="P253" s="203">
        <f t="shared" si="21"/>
        <v>0</v>
      </c>
      <c r="Q253" s="203">
        <v>0</v>
      </c>
      <c r="R253" s="203">
        <f t="shared" si="22"/>
        <v>0</v>
      </c>
      <c r="S253" s="203">
        <v>0</v>
      </c>
      <c r="T253" s="204">
        <f t="shared" si="23"/>
        <v>0</v>
      </c>
      <c r="U253" s="35"/>
      <c r="V253" s="35"/>
      <c r="W253" s="35"/>
      <c r="X253" s="35"/>
      <c r="Y253" s="35"/>
      <c r="Z253" s="35"/>
      <c r="AA253" s="35"/>
      <c r="AB253" s="35"/>
      <c r="AC253" s="35"/>
      <c r="AD253" s="35"/>
      <c r="AE253" s="35"/>
      <c r="AR253" s="205" t="s">
        <v>218</v>
      </c>
      <c r="AT253" s="205" t="s">
        <v>214</v>
      </c>
      <c r="AU253" s="205" t="s">
        <v>85</v>
      </c>
      <c r="AY253" s="18" t="s">
        <v>209</v>
      </c>
      <c r="BE253" s="206">
        <f t="shared" si="24"/>
        <v>0</v>
      </c>
      <c r="BF253" s="206">
        <f t="shared" si="25"/>
        <v>0</v>
      </c>
      <c r="BG253" s="206">
        <f t="shared" si="26"/>
        <v>0</v>
      </c>
      <c r="BH253" s="206">
        <f t="shared" si="27"/>
        <v>0</v>
      </c>
      <c r="BI253" s="206">
        <f t="shared" si="28"/>
        <v>0</v>
      </c>
      <c r="BJ253" s="18" t="s">
        <v>85</v>
      </c>
      <c r="BK253" s="206">
        <f t="shared" si="29"/>
        <v>0</v>
      </c>
      <c r="BL253" s="18" t="s">
        <v>218</v>
      </c>
      <c r="BM253" s="205" t="s">
        <v>4891</v>
      </c>
    </row>
    <row r="254" spans="1:65" s="2" customFormat="1" ht="37.9" customHeight="1">
      <c r="A254" s="35"/>
      <c r="B254" s="36"/>
      <c r="C254" s="193" t="s">
        <v>1220</v>
      </c>
      <c r="D254" s="193" t="s">
        <v>214</v>
      </c>
      <c r="E254" s="194" t="s">
        <v>4892</v>
      </c>
      <c r="F254" s="195" t="s">
        <v>4794</v>
      </c>
      <c r="G254" s="196" t="s">
        <v>2761</v>
      </c>
      <c r="H254" s="197">
        <v>1</v>
      </c>
      <c r="I254" s="198"/>
      <c r="J254" s="199">
        <f t="shared" si="20"/>
        <v>0</v>
      </c>
      <c r="K254" s="200"/>
      <c r="L254" s="40"/>
      <c r="M254" s="201" t="s">
        <v>1</v>
      </c>
      <c r="N254" s="202" t="s">
        <v>42</v>
      </c>
      <c r="O254" s="72"/>
      <c r="P254" s="203">
        <f t="shared" si="21"/>
        <v>0</v>
      </c>
      <c r="Q254" s="203">
        <v>0</v>
      </c>
      <c r="R254" s="203">
        <f t="shared" si="22"/>
        <v>0</v>
      </c>
      <c r="S254" s="203">
        <v>0</v>
      </c>
      <c r="T254" s="204">
        <f t="shared" si="23"/>
        <v>0</v>
      </c>
      <c r="U254" s="35"/>
      <c r="V254" s="35"/>
      <c r="W254" s="35"/>
      <c r="X254" s="35"/>
      <c r="Y254" s="35"/>
      <c r="Z254" s="35"/>
      <c r="AA254" s="35"/>
      <c r="AB254" s="35"/>
      <c r="AC254" s="35"/>
      <c r="AD254" s="35"/>
      <c r="AE254" s="35"/>
      <c r="AR254" s="205" t="s">
        <v>218</v>
      </c>
      <c r="AT254" s="205" t="s">
        <v>214</v>
      </c>
      <c r="AU254" s="205" t="s">
        <v>85</v>
      </c>
      <c r="AY254" s="18" t="s">
        <v>209</v>
      </c>
      <c r="BE254" s="206">
        <f t="shared" si="24"/>
        <v>0</v>
      </c>
      <c r="BF254" s="206">
        <f t="shared" si="25"/>
        <v>0</v>
      </c>
      <c r="BG254" s="206">
        <f t="shared" si="26"/>
        <v>0</v>
      </c>
      <c r="BH254" s="206">
        <f t="shared" si="27"/>
        <v>0</v>
      </c>
      <c r="BI254" s="206">
        <f t="shared" si="28"/>
        <v>0</v>
      </c>
      <c r="BJ254" s="18" t="s">
        <v>85</v>
      </c>
      <c r="BK254" s="206">
        <f t="shared" si="29"/>
        <v>0</v>
      </c>
      <c r="BL254" s="18" t="s">
        <v>218</v>
      </c>
      <c r="BM254" s="205" t="s">
        <v>4893</v>
      </c>
    </row>
    <row r="255" spans="1:65" s="2" customFormat="1" ht="44.25" customHeight="1">
      <c r="A255" s="35"/>
      <c r="B255" s="36"/>
      <c r="C255" s="193" t="s">
        <v>1223</v>
      </c>
      <c r="D255" s="193" t="s">
        <v>214</v>
      </c>
      <c r="E255" s="194" t="s">
        <v>4894</v>
      </c>
      <c r="F255" s="195" t="s">
        <v>4888</v>
      </c>
      <c r="G255" s="196" t="s">
        <v>2761</v>
      </c>
      <c r="H255" s="197">
        <v>1</v>
      </c>
      <c r="I255" s="198"/>
      <c r="J255" s="199">
        <f t="shared" si="20"/>
        <v>0</v>
      </c>
      <c r="K255" s="200"/>
      <c r="L255" s="40"/>
      <c r="M255" s="201" t="s">
        <v>1</v>
      </c>
      <c r="N255" s="202" t="s">
        <v>42</v>
      </c>
      <c r="O255" s="72"/>
      <c r="P255" s="203">
        <f t="shared" si="21"/>
        <v>0</v>
      </c>
      <c r="Q255" s="203">
        <v>0</v>
      </c>
      <c r="R255" s="203">
        <f t="shared" si="22"/>
        <v>0</v>
      </c>
      <c r="S255" s="203">
        <v>0</v>
      </c>
      <c r="T255" s="204">
        <f t="shared" si="23"/>
        <v>0</v>
      </c>
      <c r="U255" s="35"/>
      <c r="V255" s="35"/>
      <c r="W255" s="35"/>
      <c r="X255" s="35"/>
      <c r="Y255" s="35"/>
      <c r="Z255" s="35"/>
      <c r="AA255" s="35"/>
      <c r="AB255" s="35"/>
      <c r="AC255" s="35"/>
      <c r="AD255" s="35"/>
      <c r="AE255" s="35"/>
      <c r="AR255" s="205" t="s">
        <v>218</v>
      </c>
      <c r="AT255" s="205" t="s">
        <v>214</v>
      </c>
      <c r="AU255" s="205" t="s">
        <v>85</v>
      </c>
      <c r="AY255" s="18" t="s">
        <v>209</v>
      </c>
      <c r="BE255" s="206">
        <f t="shared" si="24"/>
        <v>0</v>
      </c>
      <c r="BF255" s="206">
        <f t="shared" si="25"/>
        <v>0</v>
      </c>
      <c r="BG255" s="206">
        <f t="shared" si="26"/>
        <v>0</v>
      </c>
      <c r="BH255" s="206">
        <f t="shared" si="27"/>
        <v>0</v>
      </c>
      <c r="BI255" s="206">
        <f t="shared" si="28"/>
        <v>0</v>
      </c>
      <c r="BJ255" s="18" t="s">
        <v>85</v>
      </c>
      <c r="BK255" s="206">
        <f t="shared" si="29"/>
        <v>0</v>
      </c>
      <c r="BL255" s="18" t="s">
        <v>218</v>
      </c>
      <c r="BM255" s="205" t="s">
        <v>4895</v>
      </c>
    </row>
    <row r="256" spans="1:65" s="2" customFormat="1" ht="37.9" customHeight="1">
      <c r="A256" s="35"/>
      <c r="B256" s="36"/>
      <c r="C256" s="193" t="s">
        <v>1227</v>
      </c>
      <c r="D256" s="193" t="s">
        <v>214</v>
      </c>
      <c r="E256" s="194" t="s">
        <v>4896</v>
      </c>
      <c r="F256" s="195" t="s">
        <v>4755</v>
      </c>
      <c r="G256" s="196" t="s">
        <v>2761</v>
      </c>
      <c r="H256" s="197">
        <v>1</v>
      </c>
      <c r="I256" s="198"/>
      <c r="J256" s="199">
        <f t="shared" si="20"/>
        <v>0</v>
      </c>
      <c r="K256" s="200"/>
      <c r="L256" s="40"/>
      <c r="M256" s="201" t="s">
        <v>1</v>
      </c>
      <c r="N256" s="202" t="s">
        <v>42</v>
      </c>
      <c r="O256" s="72"/>
      <c r="P256" s="203">
        <f t="shared" si="21"/>
        <v>0</v>
      </c>
      <c r="Q256" s="203">
        <v>0</v>
      </c>
      <c r="R256" s="203">
        <f t="shared" si="22"/>
        <v>0</v>
      </c>
      <c r="S256" s="203">
        <v>0</v>
      </c>
      <c r="T256" s="204">
        <f t="shared" si="23"/>
        <v>0</v>
      </c>
      <c r="U256" s="35"/>
      <c r="V256" s="35"/>
      <c r="W256" s="35"/>
      <c r="X256" s="35"/>
      <c r="Y256" s="35"/>
      <c r="Z256" s="35"/>
      <c r="AA256" s="35"/>
      <c r="AB256" s="35"/>
      <c r="AC256" s="35"/>
      <c r="AD256" s="35"/>
      <c r="AE256" s="35"/>
      <c r="AR256" s="205" t="s">
        <v>218</v>
      </c>
      <c r="AT256" s="205" t="s">
        <v>214</v>
      </c>
      <c r="AU256" s="205" t="s">
        <v>85</v>
      </c>
      <c r="AY256" s="18" t="s">
        <v>209</v>
      </c>
      <c r="BE256" s="206">
        <f t="shared" si="24"/>
        <v>0</v>
      </c>
      <c r="BF256" s="206">
        <f t="shared" si="25"/>
        <v>0</v>
      </c>
      <c r="BG256" s="206">
        <f t="shared" si="26"/>
        <v>0</v>
      </c>
      <c r="BH256" s="206">
        <f t="shared" si="27"/>
        <v>0</v>
      </c>
      <c r="BI256" s="206">
        <f t="shared" si="28"/>
        <v>0</v>
      </c>
      <c r="BJ256" s="18" t="s">
        <v>85</v>
      </c>
      <c r="BK256" s="206">
        <f t="shared" si="29"/>
        <v>0</v>
      </c>
      <c r="BL256" s="18" t="s">
        <v>218</v>
      </c>
      <c r="BM256" s="205" t="s">
        <v>4897</v>
      </c>
    </row>
    <row r="257" spans="1:65" s="2" customFormat="1" ht="37.9" customHeight="1">
      <c r="A257" s="35"/>
      <c r="B257" s="36"/>
      <c r="C257" s="193" t="s">
        <v>1230</v>
      </c>
      <c r="D257" s="193" t="s">
        <v>214</v>
      </c>
      <c r="E257" s="194" t="s">
        <v>4898</v>
      </c>
      <c r="F257" s="195" t="s">
        <v>4794</v>
      </c>
      <c r="G257" s="196" t="s">
        <v>2761</v>
      </c>
      <c r="H257" s="197">
        <v>1</v>
      </c>
      <c r="I257" s="198"/>
      <c r="J257" s="199">
        <f t="shared" si="20"/>
        <v>0</v>
      </c>
      <c r="K257" s="200"/>
      <c r="L257" s="40"/>
      <c r="M257" s="201" t="s">
        <v>1</v>
      </c>
      <c r="N257" s="202" t="s">
        <v>42</v>
      </c>
      <c r="O257" s="72"/>
      <c r="P257" s="203">
        <f t="shared" si="21"/>
        <v>0</v>
      </c>
      <c r="Q257" s="203">
        <v>0</v>
      </c>
      <c r="R257" s="203">
        <f t="shared" si="22"/>
        <v>0</v>
      </c>
      <c r="S257" s="203">
        <v>0</v>
      </c>
      <c r="T257" s="204">
        <f t="shared" si="23"/>
        <v>0</v>
      </c>
      <c r="U257" s="35"/>
      <c r="V257" s="35"/>
      <c r="W257" s="35"/>
      <c r="X257" s="35"/>
      <c r="Y257" s="35"/>
      <c r="Z257" s="35"/>
      <c r="AA257" s="35"/>
      <c r="AB257" s="35"/>
      <c r="AC257" s="35"/>
      <c r="AD257" s="35"/>
      <c r="AE257" s="35"/>
      <c r="AR257" s="205" t="s">
        <v>218</v>
      </c>
      <c r="AT257" s="205" t="s">
        <v>214</v>
      </c>
      <c r="AU257" s="205" t="s">
        <v>85</v>
      </c>
      <c r="AY257" s="18" t="s">
        <v>209</v>
      </c>
      <c r="BE257" s="206">
        <f t="shared" si="24"/>
        <v>0</v>
      </c>
      <c r="BF257" s="206">
        <f t="shared" si="25"/>
        <v>0</v>
      </c>
      <c r="BG257" s="206">
        <f t="shared" si="26"/>
        <v>0</v>
      </c>
      <c r="BH257" s="206">
        <f t="shared" si="27"/>
        <v>0</v>
      </c>
      <c r="BI257" s="206">
        <f t="shared" si="28"/>
        <v>0</v>
      </c>
      <c r="BJ257" s="18" t="s">
        <v>85</v>
      </c>
      <c r="BK257" s="206">
        <f t="shared" si="29"/>
        <v>0</v>
      </c>
      <c r="BL257" s="18" t="s">
        <v>218</v>
      </c>
      <c r="BM257" s="205" t="s">
        <v>4899</v>
      </c>
    </row>
    <row r="258" spans="1:65" s="2" customFormat="1" ht="44.25" customHeight="1">
      <c r="A258" s="35"/>
      <c r="B258" s="36"/>
      <c r="C258" s="193" t="s">
        <v>1235</v>
      </c>
      <c r="D258" s="193" t="s">
        <v>214</v>
      </c>
      <c r="E258" s="194" t="s">
        <v>4900</v>
      </c>
      <c r="F258" s="195" t="s">
        <v>4888</v>
      </c>
      <c r="G258" s="196" t="s">
        <v>2761</v>
      </c>
      <c r="H258" s="197">
        <v>1</v>
      </c>
      <c r="I258" s="198"/>
      <c r="J258" s="199">
        <f t="shared" si="20"/>
        <v>0</v>
      </c>
      <c r="K258" s="200"/>
      <c r="L258" s="40"/>
      <c r="M258" s="201" t="s">
        <v>1</v>
      </c>
      <c r="N258" s="202" t="s">
        <v>42</v>
      </c>
      <c r="O258" s="72"/>
      <c r="P258" s="203">
        <f t="shared" si="21"/>
        <v>0</v>
      </c>
      <c r="Q258" s="203">
        <v>0</v>
      </c>
      <c r="R258" s="203">
        <f t="shared" si="22"/>
        <v>0</v>
      </c>
      <c r="S258" s="203">
        <v>0</v>
      </c>
      <c r="T258" s="204">
        <f t="shared" si="23"/>
        <v>0</v>
      </c>
      <c r="U258" s="35"/>
      <c r="V258" s="35"/>
      <c r="W258" s="35"/>
      <c r="X258" s="35"/>
      <c r="Y258" s="35"/>
      <c r="Z258" s="35"/>
      <c r="AA258" s="35"/>
      <c r="AB258" s="35"/>
      <c r="AC258" s="35"/>
      <c r="AD258" s="35"/>
      <c r="AE258" s="35"/>
      <c r="AR258" s="205" t="s">
        <v>218</v>
      </c>
      <c r="AT258" s="205" t="s">
        <v>214</v>
      </c>
      <c r="AU258" s="205" t="s">
        <v>85</v>
      </c>
      <c r="AY258" s="18" t="s">
        <v>209</v>
      </c>
      <c r="BE258" s="206">
        <f t="shared" si="24"/>
        <v>0</v>
      </c>
      <c r="BF258" s="206">
        <f t="shared" si="25"/>
        <v>0</v>
      </c>
      <c r="BG258" s="206">
        <f t="shared" si="26"/>
        <v>0</v>
      </c>
      <c r="BH258" s="206">
        <f t="shared" si="27"/>
        <v>0</v>
      </c>
      <c r="BI258" s="206">
        <f t="shared" si="28"/>
        <v>0</v>
      </c>
      <c r="BJ258" s="18" t="s">
        <v>85</v>
      </c>
      <c r="BK258" s="206">
        <f t="shared" si="29"/>
        <v>0</v>
      </c>
      <c r="BL258" s="18" t="s">
        <v>218</v>
      </c>
      <c r="BM258" s="205" t="s">
        <v>4901</v>
      </c>
    </row>
    <row r="259" spans="1:65" s="2" customFormat="1" ht="37.9" customHeight="1">
      <c r="A259" s="35"/>
      <c r="B259" s="36"/>
      <c r="C259" s="193" t="s">
        <v>1237</v>
      </c>
      <c r="D259" s="193" t="s">
        <v>214</v>
      </c>
      <c r="E259" s="194" t="s">
        <v>4902</v>
      </c>
      <c r="F259" s="195" t="s">
        <v>4755</v>
      </c>
      <c r="G259" s="196" t="s">
        <v>2761</v>
      </c>
      <c r="H259" s="197">
        <v>1</v>
      </c>
      <c r="I259" s="198"/>
      <c r="J259" s="199">
        <f t="shared" si="20"/>
        <v>0</v>
      </c>
      <c r="K259" s="200"/>
      <c r="L259" s="40"/>
      <c r="M259" s="201" t="s">
        <v>1</v>
      </c>
      <c r="N259" s="202" t="s">
        <v>42</v>
      </c>
      <c r="O259" s="72"/>
      <c r="P259" s="203">
        <f t="shared" si="21"/>
        <v>0</v>
      </c>
      <c r="Q259" s="203">
        <v>0</v>
      </c>
      <c r="R259" s="203">
        <f t="shared" si="22"/>
        <v>0</v>
      </c>
      <c r="S259" s="203">
        <v>0</v>
      </c>
      <c r="T259" s="204">
        <f t="shared" si="23"/>
        <v>0</v>
      </c>
      <c r="U259" s="35"/>
      <c r="V259" s="35"/>
      <c r="W259" s="35"/>
      <c r="X259" s="35"/>
      <c r="Y259" s="35"/>
      <c r="Z259" s="35"/>
      <c r="AA259" s="35"/>
      <c r="AB259" s="35"/>
      <c r="AC259" s="35"/>
      <c r="AD259" s="35"/>
      <c r="AE259" s="35"/>
      <c r="AR259" s="205" t="s">
        <v>218</v>
      </c>
      <c r="AT259" s="205" t="s">
        <v>214</v>
      </c>
      <c r="AU259" s="205" t="s">
        <v>85</v>
      </c>
      <c r="AY259" s="18" t="s">
        <v>209</v>
      </c>
      <c r="BE259" s="206">
        <f t="shared" si="24"/>
        <v>0</v>
      </c>
      <c r="BF259" s="206">
        <f t="shared" si="25"/>
        <v>0</v>
      </c>
      <c r="BG259" s="206">
        <f t="shared" si="26"/>
        <v>0</v>
      </c>
      <c r="BH259" s="206">
        <f t="shared" si="27"/>
        <v>0</v>
      </c>
      <c r="BI259" s="206">
        <f t="shared" si="28"/>
        <v>0</v>
      </c>
      <c r="BJ259" s="18" t="s">
        <v>85</v>
      </c>
      <c r="BK259" s="206">
        <f t="shared" si="29"/>
        <v>0</v>
      </c>
      <c r="BL259" s="18" t="s">
        <v>218</v>
      </c>
      <c r="BM259" s="205" t="s">
        <v>4903</v>
      </c>
    </row>
    <row r="260" spans="1:65" s="2" customFormat="1" ht="37.9" customHeight="1">
      <c r="A260" s="35"/>
      <c r="B260" s="36"/>
      <c r="C260" s="193" t="s">
        <v>1242</v>
      </c>
      <c r="D260" s="193" t="s">
        <v>214</v>
      </c>
      <c r="E260" s="194" t="s">
        <v>4904</v>
      </c>
      <c r="F260" s="195" t="s">
        <v>4794</v>
      </c>
      <c r="G260" s="196" t="s">
        <v>2761</v>
      </c>
      <c r="H260" s="197">
        <v>1</v>
      </c>
      <c r="I260" s="198"/>
      <c r="J260" s="199">
        <f t="shared" si="20"/>
        <v>0</v>
      </c>
      <c r="K260" s="200"/>
      <c r="L260" s="40"/>
      <c r="M260" s="201" t="s">
        <v>1</v>
      </c>
      <c r="N260" s="202" t="s">
        <v>42</v>
      </c>
      <c r="O260" s="72"/>
      <c r="P260" s="203">
        <f t="shared" si="21"/>
        <v>0</v>
      </c>
      <c r="Q260" s="203">
        <v>0</v>
      </c>
      <c r="R260" s="203">
        <f t="shared" si="22"/>
        <v>0</v>
      </c>
      <c r="S260" s="203">
        <v>0</v>
      </c>
      <c r="T260" s="204">
        <f t="shared" si="23"/>
        <v>0</v>
      </c>
      <c r="U260" s="35"/>
      <c r="V260" s="35"/>
      <c r="W260" s="35"/>
      <c r="X260" s="35"/>
      <c r="Y260" s="35"/>
      <c r="Z260" s="35"/>
      <c r="AA260" s="35"/>
      <c r="AB260" s="35"/>
      <c r="AC260" s="35"/>
      <c r="AD260" s="35"/>
      <c r="AE260" s="35"/>
      <c r="AR260" s="205" t="s">
        <v>218</v>
      </c>
      <c r="AT260" s="205" t="s">
        <v>214</v>
      </c>
      <c r="AU260" s="205" t="s">
        <v>85</v>
      </c>
      <c r="AY260" s="18" t="s">
        <v>209</v>
      </c>
      <c r="BE260" s="206">
        <f t="shared" si="24"/>
        <v>0</v>
      </c>
      <c r="BF260" s="206">
        <f t="shared" si="25"/>
        <v>0</v>
      </c>
      <c r="BG260" s="206">
        <f t="shared" si="26"/>
        <v>0</v>
      </c>
      <c r="BH260" s="206">
        <f t="shared" si="27"/>
        <v>0</v>
      </c>
      <c r="BI260" s="206">
        <f t="shared" si="28"/>
        <v>0</v>
      </c>
      <c r="BJ260" s="18" t="s">
        <v>85</v>
      </c>
      <c r="BK260" s="206">
        <f t="shared" si="29"/>
        <v>0</v>
      </c>
      <c r="BL260" s="18" t="s">
        <v>218</v>
      </c>
      <c r="BM260" s="205" t="s">
        <v>4905</v>
      </c>
    </row>
    <row r="261" spans="1:65" s="2" customFormat="1" ht="44.25" customHeight="1">
      <c r="A261" s="35"/>
      <c r="B261" s="36"/>
      <c r="C261" s="193" t="s">
        <v>1247</v>
      </c>
      <c r="D261" s="193" t="s">
        <v>214</v>
      </c>
      <c r="E261" s="194" t="s">
        <v>4906</v>
      </c>
      <c r="F261" s="195" t="s">
        <v>4888</v>
      </c>
      <c r="G261" s="196" t="s">
        <v>2761</v>
      </c>
      <c r="H261" s="197">
        <v>1</v>
      </c>
      <c r="I261" s="198"/>
      <c r="J261" s="199">
        <f t="shared" si="20"/>
        <v>0</v>
      </c>
      <c r="K261" s="200"/>
      <c r="L261" s="40"/>
      <c r="M261" s="201" t="s">
        <v>1</v>
      </c>
      <c r="N261" s="202" t="s">
        <v>42</v>
      </c>
      <c r="O261" s="72"/>
      <c r="P261" s="203">
        <f t="shared" si="21"/>
        <v>0</v>
      </c>
      <c r="Q261" s="203">
        <v>0</v>
      </c>
      <c r="R261" s="203">
        <f t="shared" si="22"/>
        <v>0</v>
      </c>
      <c r="S261" s="203">
        <v>0</v>
      </c>
      <c r="T261" s="204">
        <f t="shared" si="23"/>
        <v>0</v>
      </c>
      <c r="U261" s="35"/>
      <c r="V261" s="35"/>
      <c r="W261" s="35"/>
      <c r="X261" s="35"/>
      <c r="Y261" s="35"/>
      <c r="Z261" s="35"/>
      <c r="AA261" s="35"/>
      <c r="AB261" s="35"/>
      <c r="AC261" s="35"/>
      <c r="AD261" s="35"/>
      <c r="AE261" s="35"/>
      <c r="AR261" s="205" t="s">
        <v>218</v>
      </c>
      <c r="AT261" s="205" t="s">
        <v>214</v>
      </c>
      <c r="AU261" s="205" t="s">
        <v>85</v>
      </c>
      <c r="AY261" s="18" t="s">
        <v>209</v>
      </c>
      <c r="BE261" s="206">
        <f t="shared" si="24"/>
        <v>0</v>
      </c>
      <c r="BF261" s="206">
        <f t="shared" si="25"/>
        <v>0</v>
      </c>
      <c r="BG261" s="206">
        <f t="shared" si="26"/>
        <v>0</v>
      </c>
      <c r="BH261" s="206">
        <f t="shared" si="27"/>
        <v>0</v>
      </c>
      <c r="BI261" s="206">
        <f t="shared" si="28"/>
        <v>0</v>
      </c>
      <c r="BJ261" s="18" t="s">
        <v>85</v>
      </c>
      <c r="BK261" s="206">
        <f t="shared" si="29"/>
        <v>0</v>
      </c>
      <c r="BL261" s="18" t="s">
        <v>218</v>
      </c>
      <c r="BM261" s="205" t="s">
        <v>4907</v>
      </c>
    </row>
    <row r="262" spans="1:65" s="2" customFormat="1" ht="37.9" customHeight="1">
      <c r="A262" s="35"/>
      <c r="B262" s="36"/>
      <c r="C262" s="193" t="s">
        <v>1251</v>
      </c>
      <c r="D262" s="193" t="s">
        <v>214</v>
      </c>
      <c r="E262" s="194" t="s">
        <v>4908</v>
      </c>
      <c r="F262" s="195" t="s">
        <v>4755</v>
      </c>
      <c r="G262" s="196" t="s">
        <v>2761</v>
      </c>
      <c r="H262" s="197">
        <v>1</v>
      </c>
      <c r="I262" s="198"/>
      <c r="J262" s="199">
        <f t="shared" si="20"/>
        <v>0</v>
      </c>
      <c r="K262" s="200"/>
      <c r="L262" s="40"/>
      <c r="M262" s="201" t="s">
        <v>1</v>
      </c>
      <c r="N262" s="202" t="s">
        <v>42</v>
      </c>
      <c r="O262" s="72"/>
      <c r="P262" s="203">
        <f t="shared" si="21"/>
        <v>0</v>
      </c>
      <c r="Q262" s="203">
        <v>0</v>
      </c>
      <c r="R262" s="203">
        <f t="shared" si="22"/>
        <v>0</v>
      </c>
      <c r="S262" s="203">
        <v>0</v>
      </c>
      <c r="T262" s="204">
        <f t="shared" si="23"/>
        <v>0</v>
      </c>
      <c r="U262" s="35"/>
      <c r="V262" s="35"/>
      <c r="W262" s="35"/>
      <c r="X262" s="35"/>
      <c r="Y262" s="35"/>
      <c r="Z262" s="35"/>
      <c r="AA262" s="35"/>
      <c r="AB262" s="35"/>
      <c r="AC262" s="35"/>
      <c r="AD262" s="35"/>
      <c r="AE262" s="35"/>
      <c r="AR262" s="205" t="s">
        <v>218</v>
      </c>
      <c r="AT262" s="205" t="s">
        <v>214</v>
      </c>
      <c r="AU262" s="205" t="s">
        <v>85</v>
      </c>
      <c r="AY262" s="18" t="s">
        <v>209</v>
      </c>
      <c r="BE262" s="206">
        <f t="shared" si="24"/>
        <v>0</v>
      </c>
      <c r="BF262" s="206">
        <f t="shared" si="25"/>
        <v>0</v>
      </c>
      <c r="BG262" s="206">
        <f t="shared" si="26"/>
        <v>0</v>
      </c>
      <c r="BH262" s="206">
        <f t="shared" si="27"/>
        <v>0</v>
      </c>
      <c r="BI262" s="206">
        <f t="shared" si="28"/>
        <v>0</v>
      </c>
      <c r="BJ262" s="18" t="s">
        <v>85</v>
      </c>
      <c r="BK262" s="206">
        <f t="shared" si="29"/>
        <v>0</v>
      </c>
      <c r="BL262" s="18" t="s">
        <v>218</v>
      </c>
      <c r="BM262" s="205" t="s">
        <v>4909</v>
      </c>
    </row>
    <row r="263" spans="1:65" s="2" customFormat="1" ht="37.9" customHeight="1">
      <c r="A263" s="35"/>
      <c r="B263" s="36"/>
      <c r="C263" s="193" t="s">
        <v>1255</v>
      </c>
      <c r="D263" s="193" t="s">
        <v>214</v>
      </c>
      <c r="E263" s="194" t="s">
        <v>4910</v>
      </c>
      <c r="F263" s="195" t="s">
        <v>4794</v>
      </c>
      <c r="G263" s="196" t="s">
        <v>2761</v>
      </c>
      <c r="H263" s="197">
        <v>1</v>
      </c>
      <c r="I263" s="198"/>
      <c r="J263" s="199">
        <f t="shared" si="20"/>
        <v>0</v>
      </c>
      <c r="K263" s="200"/>
      <c r="L263" s="40"/>
      <c r="M263" s="201" t="s">
        <v>1</v>
      </c>
      <c r="N263" s="202" t="s">
        <v>42</v>
      </c>
      <c r="O263" s="72"/>
      <c r="P263" s="203">
        <f t="shared" si="21"/>
        <v>0</v>
      </c>
      <c r="Q263" s="203">
        <v>0</v>
      </c>
      <c r="R263" s="203">
        <f t="shared" si="22"/>
        <v>0</v>
      </c>
      <c r="S263" s="203">
        <v>0</v>
      </c>
      <c r="T263" s="204">
        <f t="shared" si="23"/>
        <v>0</v>
      </c>
      <c r="U263" s="35"/>
      <c r="V263" s="35"/>
      <c r="W263" s="35"/>
      <c r="X263" s="35"/>
      <c r="Y263" s="35"/>
      <c r="Z263" s="35"/>
      <c r="AA263" s="35"/>
      <c r="AB263" s="35"/>
      <c r="AC263" s="35"/>
      <c r="AD263" s="35"/>
      <c r="AE263" s="35"/>
      <c r="AR263" s="205" t="s">
        <v>218</v>
      </c>
      <c r="AT263" s="205" t="s">
        <v>214</v>
      </c>
      <c r="AU263" s="205" t="s">
        <v>85</v>
      </c>
      <c r="AY263" s="18" t="s">
        <v>209</v>
      </c>
      <c r="BE263" s="206">
        <f t="shared" si="24"/>
        <v>0</v>
      </c>
      <c r="BF263" s="206">
        <f t="shared" si="25"/>
        <v>0</v>
      </c>
      <c r="BG263" s="206">
        <f t="shared" si="26"/>
        <v>0</v>
      </c>
      <c r="BH263" s="206">
        <f t="shared" si="27"/>
        <v>0</v>
      </c>
      <c r="BI263" s="206">
        <f t="shared" si="28"/>
        <v>0</v>
      </c>
      <c r="BJ263" s="18" t="s">
        <v>85</v>
      </c>
      <c r="BK263" s="206">
        <f t="shared" si="29"/>
        <v>0</v>
      </c>
      <c r="BL263" s="18" t="s">
        <v>218</v>
      </c>
      <c r="BM263" s="205" t="s">
        <v>4911</v>
      </c>
    </row>
    <row r="264" spans="1:65" s="2" customFormat="1" ht="49.15" customHeight="1">
      <c r="A264" s="35"/>
      <c r="B264" s="36"/>
      <c r="C264" s="193" t="s">
        <v>1260</v>
      </c>
      <c r="D264" s="193" t="s">
        <v>214</v>
      </c>
      <c r="E264" s="194" t="s">
        <v>4912</v>
      </c>
      <c r="F264" s="195" t="s">
        <v>4913</v>
      </c>
      <c r="G264" s="196" t="s">
        <v>2761</v>
      </c>
      <c r="H264" s="197">
        <v>1</v>
      </c>
      <c r="I264" s="198"/>
      <c r="J264" s="199">
        <f t="shared" si="20"/>
        <v>0</v>
      </c>
      <c r="K264" s="200"/>
      <c r="L264" s="40"/>
      <c r="M264" s="201" t="s">
        <v>1</v>
      </c>
      <c r="N264" s="202" t="s">
        <v>42</v>
      </c>
      <c r="O264" s="72"/>
      <c r="P264" s="203">
        <f t="shared" si="21"/>
        <v>0</v>
      </c>
      <c r="Q264" s="203">
        <v>0</v>
      </c>
      <c r="R264" s="203">
        <f t="shared" si="22"/>
        <v>0</v>
      </c>
      <c r="S264" s="203">
        <v>0</v>
      </c>
      <c r="T264" s="204">
        <f t="shared" si="23"/>
        <v>0</v>
      </c>
      <c r="U264" s="35"/>
      <c r="V264" s="35"/>
      <c r="W264" s="35"/>
      <c r="X264" s="35"/>
      <c r="Y264" s="35"/>
      <c r="Z264" s="35"/>
      <c r="AA264" s="35"/>
      <c r="AB264" s="35"/>
      <c r="AC264" s="35"/>
      <c r="AD264" s="35"/>
      <c r="AE264" s="35"/>
      <c r="AR264" s="205" t="s">
        <v>218</v>
      </c>
      <c r="AT264" s="205" t="s">
        <v>214</v>
      </c>
      <c r="AU264" s="205" t="s">
        <v>85</v>
      </c>
      <c r="AY264" s="18" t="s">
        <v>209</v>
      </c>
      <c r="BE264" s="206">
        <f t="shared" si="24"/>
        <v>0</v>
      </c>
      <c r="BF264" s="206">
        <f t="shared" si="25"/>
        <v>0</v>
      </c>
      <c r="BG264" s="206">
        <f t="shared" si="26"/>
        <v>0</v>
      </c>
      <c r="BH264" s="206">
        <f t="shared" si="27"/>
        <v>0</v>
      </c>
      <c r="BI264" s="206">
        <f t="shared" si="28"/>
        <v>0</v>
      </c>
      <c r="BJ264" s="18" t="s">
        <v>85</v>
      </c>
      <c r="BK264" s="206">
        <f t="shared" si="29"/>
        <v>0</v>
      </c>
      <c r="BL264" s="18" t="s">
        <v>218</v>
      </c>
      <c r="BM264" s="205" t="s">
        <v>4914</v>
      </c>
    </row>
    <row r="265" spans="1:65" s="2" customFormat="1" ht="44.25" customHeight="1">
      <c r="A265" s="35"/>
      <c r="B265" s="36"/>
      <c r="C265" s="193" t="s">
        <v>1265</v>
      </c>
      <c r="D265" s="193" t="s">
        <v>214</v>
      </c>
      <c r="E265" s="194" t="s">
        <v>4915</v>
      </c>
      <c r="F265" s="195" t="s">
        <v>4787</v>
      </c>
      <c r="G265" s="196" t="s">
        <v>2761</v>
      </c>
      <c r="H265" s="197">
        <v>1</v>
      </c>
      <c r="I265" s="198"/>
      <c r="J265" s="199">
        <f t="shared" si="20"/>
        <v>0</v>
      </c>
      <c r="K265" s="200"/>
      <c r="L265" s="40"/>
      <c r="M265" s="201" t="s">
        <v>1</v>
      </c>
      <c r="N265" s="202" t="s">
        <v>42</v>
      </c>
      <c r="O265" s="72"/>
      <c r="P265" s="203">
        <f t="shared" si="21"/>
        <v>0</v>
      </c>
      <c r="Q265" s="203">
        <v>0</v>
      </c>
      <c r="R265" s="203">
        <f t="shared" si="22"/>
        <v>0</v>
      </c>
      <c r="S265" s="203">
        <v>0</v>
      </c>
      <c r="T265" s="204">
        <f t="shared" si="23"/>
        <v>0</v>
      </c>
      <c r="U265" s="35"/>
      <c r="V265" s="35"/>
      <c r="W265" s="35"/>
      <c r="X265" s="35"/>
      <c r="Y265" s="35"/>
      <c r="Z265" s="35"/>
      <c r="AA265" s="35"/>
      <c r="AB265" s="35"/>
      <c r="AC265" s="35"/>
      <c r="AD265" s="35"/>
      <c r="AE265" s="35"/>
      <c r="AR265" s="205" t="s">
        <v>218</v>
      </c>
      <c r="AT265" s="205" t="s">
        <v>214</v>
      </c>
      <c r="AU265" s="205" t="s">
        <v>85</v>
      </c>
      <c r="AY265" s="18" t="s">
        <v>209</v>
      </c>
      <c r="BE265" s="206">
        <f t="shared" si="24"/>
        <v>0</v>
      </c>
      <c r="BF265" s="206">
        <f t="shared" si="25"/>
        <v>0</v>
      </c>
      <c r="BG265" s="206">
        <f t="shared" si="26"/>
        <v>0</v>
      </c>
      <c r="BH265" s="206">
        <f t="shared" si="27"/>
        <v>0</v>
      </c>
      <c r="BI265" s="206">
        <f t="shared" si="28"/>
        <v>0</v>
      </c>
      <c r="BJ265" s="18" t="s">
        <v>85</v>
      </c>
      <c r="BK265" s="206">
        <f t="shared" si="29"/>
        <v>0</v>
      </c>
      <c r="BL265" s="18" t="s">
        <v>218</v>
      </c>
      <c r="BM265" s="205" t="s">
        <v>4916</v>
      </c>
    </row>
    <row r="266" spans="1:65" s="2" customFormat="1" ht="37.9" customHeight="1">
      <c r="A266" s="35"/>
      <c r="B266" s="36"/>
      <c r="C266" s="193" t="s">
        <v>1269</v>
      </c>
      <c r="D266" s="193" t="s">
        <v>214</v>
      </c>
      <c r="E266" s="194" t="s">
        <v>4917</v>
      </c>
      <c r="F266" s="195" t="s">
        <v>4918</v>
      </c>
      <c r="G266" s="196" t="s">
        <v>2761</v>
      </c>
      <c r="H266" s="197">
        <v>1</v>
      </c>
      <c r="I266" s="198"/>
      <c r="J266" s="199">
        <f t="shared" si="20"/>
        <v>0</v>
      </c>
      <c r="K266" s="200"/>
      <c r="L266" s="40"/>
      <c r="M266" s="201" t="s">
        <v>1</v>
      </c>
      <c r="N266" s="202" t="s">
        <v>42</v>
      </c>
      <c r="O266" s="72"/>
      <c r="P266" s="203">
        <f t="shared" si="21"/>
        <v>0</v>
      </c>
      <c r="Q266" s="203">
        <v>0</v>
      </c>
      <c r="R266" s="203">
        <f t="shared" si="22"/>
        <v>0</v>
      </c>
      <c r="S266" s="203">
        <v>0</v>
      </c>
      <c r="T266" s="204">
        <f t="shared" si="23"/>
        <v>0</v>
      </c>
      <c r="U266" s="35"/>
      <c r="V266" s="35"/>
      <c r="W266" s="35"/>
      <c r="X266" s="35"/>
      <c r="Y266" s="35"/>
      <c r="Z266" s="35"/>
      <c r="AA266" s="35"/>
      <c r="AB266" s="35"/>
      <c r="AC266" s="35"/>
      <c r="AD266" s="35"/>
      <c r="AE266" s="35"/>
      <c r="AR266" s="205" t="s">
        <v>218</v>
      </c>
      <c r="AT266" s="205" t="s">
        <v>214</v>
      </c>
      <c r="AU266" s="205" t="s">
        <v>85</v>
      </c>
      <c r="AY266" s="18" t="s">
        <v>209</v>
      </c>
      <c r="BE266" s="206">
        <f t="shared" si="24"/>
        <v>0</v>
      </c>
      <c r="BF266" s="206">
        <f t="shared" si="25"/>
        <v>0</v>
      </c>
      <c r="BG266" s="206">
        <f t="shared" si="26"/>
        <v>0</v>
      </c>
      <c r="BH266" s="206">
        <f t="shared" si="27"/>
        <v>0</v>
      </c>
      <c r="BI266" s="206">
        <f t="shared" si="28"/>
        <v>0</v>
      </c>
      <c r="BJ266" s="18" t="s">
        <v>85</v>
      </c>
      <c r="BK266" s="206">
        <f t="shared" si="29"/>
        <v>0</v>
      </c>
      <c r="BL266" s="18" t="s">
        <v>218</v>
      </c>
      <c r="BM266" s="205" t="s">
        <v>4919</v>
      </c>
    </row>
    <row r="267" spans="1:65" s="2" customFormat="1" ht="37.9" customHeight="1">
      <c r="A267" s="35"/>
      <c r="B267" s="36"/>
      <c r="C267" s="193" t="s">
        <v>1273</v>
      </c>
      <c r="D267" s="193" t="s">
        <v>214</v>
      </c>
      <c r="E267" s="194" t="s">
        <v>4920</v>
      </c>
      <c r="F267" s="195" t="s">
        <v>4782</v>
      </c>
      <c r="G267" s="196" t="s">
        <v>2761</v>
      </c>
      <c r="H267" s="197">
        <v>1</v>
      </c>
      <c r="I267" s="198"/>
      <c r="J267" s="199">
        <f t="shared" si="20"/>
        <v>0</v>
      </c>
      <c r="K267" s="200"/>
      <c r="L267" s="40"/>
      <c r="M267" s="201" t="s">
        <v>1</v>
      </c>
      <c r="N267" s="202" t="s">
        <v>42</v>
      </c>
      <c r="O267" s="72"/>
      <c r="P267" s="203">
        <f t="shared" si="21"/>
        <v>0</v>
      </c>
      <c r="Q267" s="203">
        <v>0</v>
      </c>
      <c r="R267" s="203">
        <f t="shared" si="22"/>
        <v>0</v>
      </c>
      <c r="S267" s="203">
        <v>0</v>
      </c>
      <c r="T267" s="204">
        <f t="shared" si="23"/>
        <v>0</v>
      </c>
      <c r="U267" s="35"/>
      <c r="V267" s="35"/>
      <c r="W267" s="35"/>
      <c r="X267" s="35"/>
      <c r="Y267" s="35"/>
      <c r="Z267" s="35"/>
      <c r="AA267" s="35"/>
      <c r="AB267" s="35"/>
      <c r="AC267" s="35"/>
      <c r="AD267" s="35"/>
      <c r="AE267" s="35"/>
      <c r="AR267" s="205" t="s">
        <v>218</v>
      </c>
      <c r="AT267" s="205" t="s">
        <v>214</v>
      </c>
      <c r="AU267" s="205" t="s">
        <v>85</v>
      </c>
      <c r="AY267" s="18" t="s">
        <v>209</v>
      </c>
      <c r="BE267" s="206">
        <f t="shared" si="24"/>
        <v>0</v>
      </c>
      <c r="BF267" s="206">
        <f t="shared" si="25"/>
        <v>0</v>
      </c>
      <c r="BG267" s="206">
        <f t="shared" si="26"/>
        <v>0</v>
      </c>
      <c r="BH267" s="206">
        <f t="shared" si="27"/>
        <v>0</v>
      </c>
      <c r="BI267" s="206">
        <f t="shared" si="28"/>
        <v>0</v>
      </c>
      <c r="BJ267" s="18" t="s">
        <v>85</v>
      </c>
      <c r="BK267" s="206">
        <f t="shared" si="29"/>
        <v>0</v>
      </c>
      <c r="BL267" s="18" t="s">
        <v>218</v>
      </c>
      <c r="BM267" s="205" t="s">
        <v>4921</v>
      </c>
    </row>
    <row r="268" spans="1:65" s="2" customFormat="1" ht="37.9" customHeight="1">
      <c r="A268" s="35"/>
      <c r="B268" s="36"/>
      <c r="C268" s="193" t="s">
        <v>1278</v>
      </c>
      <c r="D268" s="193" t="s">
        <v>214</v>
      </c>
      <c r="E268" s="194" t="s">
        <v>4922</v>
      </c>
      <c r="F268" s="195" t="s">
        <v>4782</v>
      </c>
      <c r="G268" s="196" t="s">
        <v>2761</v>
      </c>
      <c r="H268" s="197">
        <v>1</v>
      </c>
      <c r="I268" s="198"/>
      <c r="J268" s="199">
        <f t="shared" si="20"/>
        <v>0</v>
      </c>
      <c r="K268" s="200"/>
      <c r="L268" s="40"/>
      <c r="M268" s="201" t="s">
        <v>1</v>
      </c>
      <c r="N268" s="202" t="s">
        <v>42</v>
      </c>
      <c r="O268" s="72"/>
      <c r="P268" s="203">
        <f t="shared" si="21"/>
        <v>0</v>
      </c>
      <c r="Q268" s="203">
        <v>0</v>
      </c>
      <c r="R268" s="203">
        <f t="shared" si="22"/>
        <v>0</v>
      </c>
      <c r="S268" s="203">
        <v>0</v>
      </c>
      <c r="T268" s="204">
        <f t="shared" si="23"/>
        <v>0</v>
      </c>
      <c r="U268" s="35"/>
      <c r="V268" s="35"/>
      <c r="W268" s="35"/>
      <c r="X268" s="35"/>
      <c r="Y268" s="35"/>
      <c r="Z268" s="35"/>
      <c r="AA268" s="35"/>
      <c r="AB268" s="35"/>
      <c r="AC268" s="35"/>
      <c r="AD268" s="35"/>
      <c r="AE268" s="35"/>
      <c r="AR268" s="205" t="s">
        <v>218</v>
      </c>
      <c r="AT268" s="205" t="s">
        <v>214</v>
      </c>
      <c r="AU268" s="205" t="s">
        <v>85</v>
      </c>
      <c r="AY268" s="18" t="s">
        <v>209</v>
      </c>
      <c r="BE268" s="206">
        <f t="shared" si="24"/>
        <v>0</v>
      </c>
      <c r="BF268" s="206">
        <f t="shared" si="25"/>
        <v>0</v>
      </c>
      <c r="BG268" s="206">
        <f t="shared" si="26"/>
        <v>0</v>
      </c>
      <c r="BH268" s="206">
        <f t="shared" si="27"/>
        <v>0</v>
      </c>
      <c r="BI268" s="206">
        <f t="shared" si="28"/>
        <v>0</v>
      </c>
      <c r="BJ268" s="18" t="s">
        <v>85</v>
      </c>
      <c r="BK268" s="206">
        <f t="shared" si="29"/>
        <v>0</v>
      </c>
      <c r="BL268" s="18" t="s">
        <v>218</v>
      </c>
      <c r="BM268" s="205" t="s">
        <v>4923</v>
      </c>
    </row>
    <row r="269" spans="1:65" s="2" customFormat="1" ht="37.9" customHeight="1">
      <c r="A269" s="35"/>
      <c r="B269" s="36"/>
      <c r="C269" s="193" t="s">
        <v>1283</v>
      </c>
      <c r="D269" s="193" t="s">
        <v>214</v>
      </c>
      <c r="E269" s="194" t="s">
        <v>4924</v>
      </c>
      <c r="F269" s="195" t="s">
        <v>4918</v>
      </c>
      <c r="G269" s="196" t="s">
        <v>2761</v>
      </c>
      <c r="H269" s="197">
        <v>1</v>
      </c>
      <c r="I269" s="198"/>
      <c r="J269" s="199">
        <f t="shared" si="20"/>
        <v>0</v>
      </c>
      <c r="K269" s="200"/>
      <c r="L269" s="40"/>
      <c r="M269" s="201" t="s">
        <v>1</v>
      </c>
      <c r="N269" s="202" t="s">
        <v>42</v>
      </c>
      <c r="O269" s="72"/>
      <c r="P269" s="203">
        <f t="shared" si="21"/>
        <v>0</v>
      </c>
      <c r="Q269" s="203">
        <v>0</v>
      </c>
      <c r="R269" s="203">
        <f t="shared" si="22"/>
        <v>0</v>
      </c>
      <c r="S269" s="203">
        <v>0</v>
      </c>
      <c r="T269" s="204">
        <f t="shared" si="23"/>
        <v>0</v>
      </c>
      <c r="U269" s="35"/>
      <c r="V269" s="35"/>
      <c r="W269" s="35"/>
      <c r="X269" s="35"/>
      <c r="Y269" s="35"/>
      <c r="Z269" s="35"/>
      <c r="AA269" s="35"/>
      <c r="AB269" s="35"/>
      <c r="AC269" s="35"/>
      <c r="AD269" s="35"/>
      <c r="AE269" s="35"/>
      <c r="AR269" s="205" t="s">
        <v>218</v>
      </c>
      <c r="AT269" s="205" t="s">
        <v>214</v>
      </c>
      <c r="AU269" s="205" t="s">
        <v>85</v>
      </c>
      <c r="AY269" s="18" t="s">
        <v>209</v>
      </c>
      <c r="BE269" s="206">
        <f t="shared" si="24"/>
        <v>0</v>
      </c>
      <c r="BF269" s="206">
        <f t="shared" si="25"/>
        <v>0</v>
      </c>
      <c r="BG269" s="206">
        <f t="shared" si="26"/>
        <v>0</v>
      </c>
      <c r="BH269" s="206">
        <f t="shared" si="27"/>
        <v>0</v>
      </c>
      <c r="BI269" s="206">
        <f t="shared" si="28"/>
        <v>0</v>
      </c>
      <c r="BJ269" s="18" t="s">
        <v>85</v>
      </c>
      <c r="BK269" s="206">
        <f t="shared" si="29"/>
        <v>0</v>
      </c>
      <c r="BL269" s="18" t="s">
        <v>218</v>
      </c>
      <c r="BM269" s="205" t="s">
        <v>4925</v>
      </c>
    </row>
    <row r="270" spans="1:65" s="2" customFormat="1" ht="37.9" customHeight="1">
      <c r="A270" s="35"/>
      <c r="B270" s="36"/>
      <c r="C270" s="193" t="s">
        <v>1288</v>
      </c>
      <c r="D270" s="193" t="s">
        <v>214</v>
      </c>
      <c r="E270" s="194" t="s">
        <v>4926</v>
      </c>
      <c r="F270" s="195" t="s">
        <v>4782</v>
      </c>
      <c r="G270" s="196" t="s">
        <v>2761</v>
      </c>
      <c r="H270" s="197">
        <v>1</v>
      </c>
      <c r="I270" s="198"/>
      <c r="J270" s="199">
        <f t="shared" si="20"/>
        <v>0</v>
      </c>
      <c r="K270" s="200"/>
      <c r="L270" s="40"/>
      <c r="M270" s="201" t="s">
        <v>1</v>
      </c>
      <c r="N270" s="202" t="s">
        <v>42</v>
      </c>
      <c r="O270" s="72"/>
      <c r="P270" s="203">
        <f t="shared" si="21"/>
        <v>0</v>
      </c>
      <c r="Q270" s="203">
        <v>0</v>
      </c>
      <c r="R270" s="203">
        <f t="shared" si="22"/>
        <v>0</v>
      </c>
      <c r="S270" s="203">
        <v>0</v>
      </c>
      <c r="T270" s="204">
        <f t="shared" si="23"/>
        <v>0</v>
      </c>
      <c r="U270" s="35"/>
      <c r="V270" s="35"/>
      <c r="W270" s="35"/>
      <c r="X270" s="35"/>
      <c r="Y270" s="35"/>
      <c r="Z270" s="35"/>
      <c r="AA270" s="35"/>
      <c r="AB270" s="35"/>
      <c r="AC270" s="35"/>
      <c r="AD270" s="35"/>
      <c r="AE270" s="35"/>
      <c r="AR270" s="205" t="s">
        <v>218</v>
      </c>
      <c r="AT270" s="205" t="s">
        <v>214</v>
      </c>
      <c r="AU270" s="205" t="s">
        <v>85</v>
      </c>
      <c r="AY270" s="18" t="s">
        <v>209</v>
      </c>
      <c r="BE270" s="206">
        <f t="shared" si="24"/>
        <v>0</v>
      </c>
      <c r="BF270" s="206">
        <f t="shared" si="25"/>
        <v>0</v>
      </c>
      <c r="BG270" s="206">
        <f t="shared" si="26"/>
        <v>0</v>
      </c>
      <c r="BH270" s="206">
        <f t="shared" si="27"/>
        <v>0</v>
      </c>
      <c r="BI270" s="206">
        <f t="shared" si="28"/>
        <v>0</v>
      </c>
      <c r="BJ270" s="18" t="s">
        <v>85</v>
      </c>
      <c r="BK270" s="206">
        <f t="shared" si="29"/>
        <v>0</v>
      </c>
      <c r="BL270" s="18" t="s">
        <v>218</v>
      </c>
      <c r="BM270" s="205" t="s">
        <v>4927</v>
      </c>
    </row>
    <row r="271" spans="1:65" s="2" customFormat="1" ht="37.9" customHeight="1">
      <c r="A271" s="35"/>
      <c r="B271" s="36"/>
      <c r="C271" s="193" t="s">
        <v>1295</v>
      </c>
      <c r="D271" s="193" t="s">
        <v>214</v>
      </c>
      <c r="E271" s="194" t="s">
        <v>4928</v>
      </c>
      <c r="F271" s="195" t="s">
        <v>4755</v>
      </c>
      <c r="G271" s="196" t="s">
        <v>2761</v>
      </c>
      <c r="H271" s="197">
        <v>1</v>
      </c>
      <c r="I271" s="198"/>
      <c r="J271" s="199">
        <f t="shared" si="20"/>
        <v>0</v>
      </c>
      <c r="K271" s="200"/>
      <c r="L271" s="40"/>
      <c r="M271" s="201" t="s">
        <v>1</v>
      </c>
      <c r="N271" s="202" t="s">
        <v>42</v>
      </c>
      <c r="O271" s="72"/>
      <c r="P271" s="203">
        <f t="shared" si="21"/>
        <v>0</v>
      </c>
      <c r="Q271" s="203">
        <v>0</v>
      </c>
      <c r="R271" s="203">
        <f t="shared" si="22"/>
        <v>0</v>
      </c>
      <c r="S271" s="203">
        <v>0</v>
      </c>
      <c r="T271" s="204">
        <f t="shared" si="23"/>
        <v>0</v>
      </c>
      <c r="U271" s="35"/>
      <c r="V271" s="35"/>
      <c r="W271" s="35"/>
      <c r="X271" s="35"/>
      <c r="Y271" s="35"/>
      <c r="Z271" s="35"/>
      <c r="AA271" s="35"/>
      <c r="AB271" s="35"/>
      <c r="AC271" s="35"/>
      <c r="AD271" s="35"/>
      <c r="AE271" s="35"/>
      <c r="AR271" s="205" t="s">
        <v>218</v>
      </c>
      <c r="AT271" s="205" t="s">
        <v>214</v>
      </c>
      <c r="AU271" s="205" t="s">
        <v>85</v>
      </c>
      <c r="AY271" s="18" t="s">
        <v>209</v>
      </c>
      <c r="BE271" s="206">
        <f t="shared" si="24"/>
        <v>0</v>
      </c>
      <c r="BF271" s="206">
        <f t="shared" si="25"/>
        <v>0</v>
      </c>
      <c r="BG271" s="206">
        <f t="shared" si="26"/>
        <v>0</v>
      </c>
      <c r="BH271" s="206">
        <f t="shared" si="27"/>
        <v>0</v>
      </c>
      <c r="BI271" s="206">
        <f t="shared" si="28"/>
        <v>0</v>
      </c>
      <c r="BJ271" s="18" t="s">
        <v>85</v>
      </c>
      <c r="BK271" s="206">
        <f t="shared" si="29"/>
        <v>0</v>
      </c>
      <c r="BL271" s="18" t="s">
        <v>218</v>
      </c>
      <c r="BM271" s="205" t="s">
        <v>4929</v>
      </c>
    </row>
    <row r="272" spans="1:65" s="2" customFormat="1" ht="37.9" customHeight="1">
      <c r="A272" s="35"/>
      <c r="B272" s="36"/>
      <c r="C272" s="193" t="s">
        <v>1300</v>
      </c>
      <c r="D272" s="193" t="s">
        <v>214</v>
      </c>
      <c r="E272" s="194" t="s">
        <v>4930</v>
      </c>
      <c r="F272" s="195" t="s">
        <v>4794</v>
      </c>
      <c r="G272" s="196" t="s">
        <v>2761</v>
      </c>
      <c r="H272" s="197">
        <v>1</v>
      </c>
      <c r="I272" s="198"/>
      <c r="J272" s="199">
        <f t="shared" si="20"/>
        <v>0</v>
      </c>
      <c r="K272" s="200"/>
      <c r="L272" s="40"/>
      <c r="M272" s="201" t="s">
        <v>1</v>
      </c>
      <c r="N272" s="202" t="s">
        <v>42</v>
      </c>
      <c r="O272" s="72"/>
      <c r="P272" s="203">
        <f t="shared" si="21"/>
        <v>0</v>
      </c>
      <c r="Q272" s="203">
        <v>0</v>
      </c>
      <c r="R272" s="203">
        <f t="shared" si="22"/>
        <v>0</v>
      </c>
      <c r="S272" s="203">
        <v>0</v>
      </c>
      <c r="T272" s="204">
        <f t="shared" si="23"/>
        <v>0</v>
      </c>
      <c r="U272" s="35"/>
      <c r="V272" s="35"/>
      <c r="W272" s="35"/>
      <c r="X272" s="35"/>
      <c r="Y272" s="35"/>
      <c r="Z272" s="35"/>
      <c r="AA272" s="35"/>
      <c r="AB272" s="35"/>
      <c r="AC272" s="35"/>
      <c r="AD272" s="35"/>
      <c r="AE272" s="35"/>
      <c r="AR272" s="205" t="s">
        <v>218</v>
      </c>
      <c r="AT272" s="205" t="s">
        <v>214</v>
      </c>
      <c r="AU272" s="205" t="s">
        <v>85</v>
      </c>
      <c r="AY272" s="18" t="s">
        <v>209</v>
      </c>
      <c r="BE272" s="206">
        <f t="shared" si="24"/>
        <v>0</v>
      </c>
      <c r="BF272" s="206">
        <f t="shared" si="25"/>
        <v>0</v>
      </c>
      <c r="BG272" s="206">
        <f t="shared" si="26"/>
        <v>0</v>
      </c>
      <c r="BH272" s="206">
        <f t="shared" si="27"/>
        <v>0</v>
      </c>
      <c r="BI272" s="206">
        <f t="shared" si="28"/>
        <v>0</v>
      </c>
      <c r="BJ272" s="18" t="s">
        <v>85</v>
      </c>
      <c r="BK272" s="206">
        <f t="shared" si="29"/>
        <v>0</v>
      </c>
      <c r="BL272" s="18" t="s">
        <v>218</v>
      </c>
      <c r="BM272" s="205" t="s">
        <v>4931</v>
      </c>
    </row>
    <row r="273" spans="1:65" s="2" customFormat="1" ht="37.9" customHeight="1">
      <c r="A273" s="35"/>
      <c r="B273" s="36"/>
      <c r="C273" s="193" t="s">
        <v>1303</v>
      </c>
      <c r="D273" s="193" t="s">
        <v>214</v>
      </c>
      <c r="E273" s="194" t="s">
        <v>4932</v>
      </c>
      <c r="F273" s="195" t="s">
        <v>4933</v>
      </c>
      <c r="G273" s="196" t="s">
        <v>2761</v>
      </c>
      <c r="H273" s="197">
        <v>1</v>
      </c>
      <c r="I273" s="198"/>
      <c r="J273" s="199">
        <f t="shared" si="20"/>
        <v>0</v>
      </c>
      <c r="K273" s="200"/>
      <c r="L273" s="40"/>
      <c r="M273" s="201" t="s">
        <v>1</v>
      </c>
      <c r="N273" s="202" t="s">
        <v>42</v>
      </c>
      <c r="O273" s="72"/>
      <c r="P273" s="203">
        <f t="shared" si="21"/>
        <v>0</v>
      </c>
      <c r="Q273" s="203">
        <v>0</v>
      </c>
      <c r="R273" s="203">
        <f t="shared" si="22"/>
        <v>0</v>
      </c>
      <c r="S273" s="203">
        <v>0</v>
      </c>
      <c r="T273" s="204">
        <f t="shared" si="23"/>
        <v>0</v>
      </c>
      <c r="U273" s="35"/>
      <c r="V273" s="35"/>
      <c r="W273" s="35"/>
      <c r="X273" s="35"/>
      <c r="Y273" s="35"/>
      <c r="Z273" s="35"/>
      <c r="AA273" s="35"/>
      <c r="AB273" s="35"/>
      <c r="AC273" s="35"/>
      <c r="AD273" s="35"/>
      <c r="AE273" s="35"/>
      <c r="AR273" s="205" t="s">
        <v>218</v>
      </c>
      <c r="AT273" s="205" t="s">
        <v>214</v>
      </c>
      <c r="AU273" s="205" t="s">
        <v>85</v>
      </c>
      <c r="AY273" s="18" t="s">
        <v>209</v>
      </c>
      <c r="BE273" s="206">
        <f t="shared" si="24"/>
        <v>0</v>
      </c>
      <c r="BF273" s="206">
        <f t="shared" si="25"/>
        <v>0</v>
      </c>
      <c r="BG273" s="206">
        <f t="shared" si="26"/>
        <v>0</v>
      </c>
      <c r="BH273" s="206">
        <f t="shared" si="27"/>
        <v>0</v>
      </c>
      <c r="BI273" s="206">
        <f t="shared" si="28"/>
        <v>0</v>
      </c>
      <c r="BJ273" s="18" t="s">
        <v>85</v>
      </c>
      <c r="BK273" s="206">
        <f t="shared" si="29"/>
        <v>0</v>
      </c>
      <c r="BL273" s="18" t="s">
        <v>218</v>
      </c>
      <c r="BM273" s="205" t="s">
        <v>4934</v>
      </c>
    </row>
    <row r="274" spans="1:65" s="2" customFormat="1" ht="37.9" customHeight="1">
      <c r="A274" s="35"/>
      <c r="B274" s="36"/>
      <c r="C274" s="193" t="s">
        <v>1308</v>
      </c>
      <c r="D274" s="193" t="s">
        <v>214</v>
      </c>
      <c r="E274" s="194" t="s">
        <v>4935</v>
      </c>
      <c r="F274" s="195" t="s">
        <v>4782</v>
      </c>
      <c r="G274" s="196" t="s">
        <v>2761</v>
      </c>
      <c r="H274" s="197">
        <v>1</v>
      </c>
      <c r="I274" s="198"/>
      <c r="J274" s="199">
        <f t="shared" si="20"/>
        <v>0</v>
      </c>
      <c r="K274" s="200"/>
      <c r="L274" s="40"/>
      <c r="M274" s="201" t="s">
        <v>1</v>
      </c>
      <c r="N274" s="202" t="s">
        <v>42</v>
      </c>
      <c r="O274" s="72"/>
      <c r="P274" s="203">
        <f t="shared" si="21"/>
        <v>0</v>
      </c>
      <c r="Q274" s="203">
        <v>0</v>
      </c>
      <c r="R274" s="203">
        <f t="shared" si="22"/>
        <v>0</v>
      </c>
      <c r="S274" s="203">
        <v>0</v>
      </c>
      <c r="T274" s="204">
        <f t="shared" si="23"/>
        <v>0</v>
      </c>
      <c r="U274" s="35"/>
      <c r="V274" s="35"/>
      <c r="W274" s="35"/>
      <c r="X274" s="35"/>
      <c r="Y274" s="35"/>
      <c r="Z274" s="35"/>
      <c r="AA274" s="35"/>
      <c r="AB274" s="35"/>
      <c r="AC274" s="35"/>
      <c r="AD274" s="35"/>
      <c r="AE274" s="35"/>
      <c r="AR274" s="205" t="s">
        <v>218</v>
      </c>
      <c r="AT274" s="205" t="s">
        <v>214</v>
      </c>
      <c r="AU274" s="205" t="s">
        <v>85</v>
      </c>
      <c r="AY274" s="18" t="s">
        <v>209</v>
      </c>
      <c r="BE274" s="206">
        <f t="shared" si="24"/>
        <v>0</v>
      </c>
      <c r="BF274" s="206">
        <f t="shared" si="25"/>
        <v>0</v>
      </c>
      <c r="BG274" s="206">
        <f t="shared" si="26"/>
        <v>0</v>
      </c>
      <c r="BH274" s="206">
        <f t="shared" si="27"/>
        <v>0</v>
      </c>
      <c r="BI274" s="206">
        <f t="shared" si="28"/>
        <v>0</v>
      </c>
      <c r="BJ274" s="18" t="s">
        <v>85</v>
      </c>
      <c r="BK274" s="206">
        <f t="shared" si="29"/>
        <v>0</v>
      </c>
      <c r="BL274" s="18" t="s">
        <v>218</v>
      </c>
      <c r="BM274" s="205" t="s">
        <v>4936</v>
      </c>
    </row>
    <row r="275" spans="1:65" s="2" customFormat="1" ht="44.25" customHeight="1">
      <c r="A275" s="35"/>
      <c r="B275" s="36"/>
      <c r="C275" s="193" t="s">
        <v>1312</v>
      </c>
      <c r="D275" s="193" t="s">
        <v>214</v>
      </c>
      <c r="E275" s="194" t="s">
        <v>4937</v>
      </c>
      <c r="F275" s="195" t="s">
        <v>4938</v>
      </c>
      <c r="G275" s="196" t="s">
        <v>2761</v>
      </c>
      <c r="H275" s="197">
        <v>1</v>
      </c>
      <c r="I275" s="198"/>
      <c r="J275" s="199">
        <f t="shared" si="20"/>
        <v>0</v>
      </c>
      <c r="K275" s="200"/>
      <c r="L275" s="40"/>
      <c r="M275" s="201" t="s">
        <v>1</v>
      </c>
      <c r="N275" s="202" t="s">
        <v>42</v>
      </c>
      <c r="O275" s="72"/>
      <c r="P275" s="203">
        <f t="shared" si="21"/>
        <v>0</v>
      </c>
      <c r="Q275" s="203">
        <v>0</v>
      </c>
      <c r="R275" s="203">
        <f t="shared" si="22"/>
        <v>0</v>
      </c>
      <c r="S275" s="203">
        <v>0</v>
      </c>
      <c r="T275" s="204">
        <f t="shared" si="23"/>
        <v>0</v>
      </c>
      <c r="U275" s="35"/>
      <c r="V275" s="35"/>
      <c r="W275" s="35"/>
      <c r="X275" s="35"/>
      <c r="Y275" s="35"/>
      <c r="Z275" s="35"/>
      <c r="AA275" s="35"/>
      <c r="AB275" s="35"/>
      <c r="AC275" s="35"/>
      <c r="AD275" s="35"/>
      <c r="AE275" s="35"/>
      <c r="AR275" s="205" t="s">
        <v>218</v>
      </c>
      <c r="AT275" s="205" t="s">
        <v>214</v>
      </c>
      <c r="AU275" s="205" t="s">
        <v>85</v>
      </c>
      <c r="AY275" s="18" t="s">
        <v>209</v>
      </c>
      <c r="BE275" s="206">
        <f t="shared" si="24"/>
        <v>0</v>
      </c>
      <c r="BF275" s="206">
        <f t="shared" si="25"/>
        <v>0</v>
      </c>
      <c r="BG275" s="206">
        <f t="shared" si="26"/>
        <v>0</v>
      </c>
      <c r="BH275" s="206">
        <f t="shared" si="27"/>
        <v>0</v>
      </c>
      <c r="BI275" s="206">
        <f t="shared" si="28"/>
        <v>0</v>
      </c>
      <c r="BJ275" s="18" t="s">
        <v>85</v>
      </c>
      <c r="BK275" s="206">
        <f t="shared" si="29"/>
        <v>0</v>
      </c>
      <c r="BL275" s="18" t="s">
        <v>218</v>
      </c>
      <c r="BM275" s="205" t="s">
        <v>4939</v>
      </c>
    </row>
    <row r="276" spans="1:65" s="2" customFormat="1" ht="49.15" customHeight="1">
      <c r="A276" s="35"/>
      <c r="B276" s="36"/>
      <c r="C276" s="193" t="s">
        <v>1317</v>
      </c>
      <c r="D276" s="193" t="s">
        <v>214</v>
      </c>
      <c r="E276" s="194" t="s">
        <v>4940</v>
      </c>
      <c r="F276" s="195" t="s">
        <v>4941</v>
      </c>
      <c r="G276" s="196" t="s">
        <v>2761</v>
      </c>
      <c r="H276" s="197">
        <v>1</v>
      </c>
      <c r="I276" s="198"/>
      <c r="J276" s="199">
        <f t="shared" si="20"/>
        <v>0</v>
      </c>
      <c r="K276" s="200"/>
      <c r="L276" s="40"/>
      <c r="M276" s="201" t="s">
        <v>1</v>
      </c>
      <c r="N276" s="202" t="s">
        <v>42</v>
      </c>
      <c r="O276" s="72"/>
      <c r="P276" s="203">
        <f t="shared" si="21"/>
        <v>0</v>
      </c>
      <c r="Q276" s="203">
        <v>0</v>
      </c>
      <c r="R276" s="203">
        <f t="shared" si="22"/>
        <v>0</v>
      </c>
      <c r="S276" s="203">
        <v>0</v>
      </c>
      <c r="T276" s="204">
        <f t="shared" si="23"/>
        <v>0</v>
      </c>
      <c r="U276" s="35"/>
      <c r="V276" s="35"/>
      <c r="W276" s="35"/>
      <c r="X276" s="35"/>
      <c r="Y276" s="35"/>
      <c r="Z276" s="35"/>
      <c r="AA276" s="35"/>
      <c r="AB276" s="35"/>
      <c r="AC276" s="35"/>
      <c r="AD276" s="35"/>
      <c r="AE276" s="35"/>
      <c r="AR276" s="205" t="s">
        <v>218</v>
      </c>
      <c r="AT276" s="205" t="s">
        <v>214</v>
      </c>
      <c r="AU276" s="205" t="s">
        <v>85</v>
      </c>
      <c r="AY276" s="18" t="s">
        <v>209</v>
      </c>
      <c r="BE276" s="206">
        <f t="shared" si="24"/>
        <v>0</v>
      </c>
      <c r="BF276" s="206">
        <f t="shared" si="25"/>
        <v>0</v>
      </c>
      <c r="BG276" s="206">
        <f t="shared" si="26"/>
        <v>0</v>
      </c>
      <c r="BH276" s="206">
        <f t="shared" si="27"/>
        <v>0</v>
      </c>
      <c r="BI276" s="206">
        <f t="shared" si="28"/>
        <v>0</v>
      </c>
      <c r="BJ276" s="18" t="s">
        <v>85</v>
      </c>
      <c r="BK276" s="206">
        <f t="shared" si="29"/>
        <v>0</v>
      </c>
      <c r="BL276" s="18" t="s">
        <v>218</v>
      </c>
      <c r="BM276" s="205" t="s">
        <v>4942</v>
      </c>
    </row>
    <row r="277" spans="1:65" s="2" customFormat="1" ht="37.9" customHeight="1">
      <c r="A277" s="35"/>
      <c r="B277" s="36"/>
      <c r="C277" s="193" t="s">
        <v>1321</v>
      </c>
      <c r="D277" s="193" t="s">
        <v>214</v>
      </c>
      <c r="E277" s="194" t="s">
        <v>4943</v>
      </c>
      <c r="F277" s="195" t="s">
        <v>4944</v>
      </c>
      <c r="G277" s="196" t="s">
        <v>2761</v>
      </c>
      <c r="H277" s="197">
        <v>1</v>
      </c>
      <c r="I277" s="198"/>
      <c r="J277" s="199">
        <f t="shared" si="20"/>
        <v>0</v>
      </c>
      <c r="K277" s="200"/>
      <c r="L277" s="40"/>
      <c r="M277" s="201" t="s">
        <v>1</v>
      </c>
      <c r="N277" s="202" t="s">
        <v>42</v>
      </c>
      <c r="O277" s="72"/>
      <c r="P277" s="203">
        <f t="shared" si="21"/>
        <v>0</v>
      </c>
      <c r="Q277" s="203">
        <v>0</v>
      </c>
      <c r="R277" s="203">
        <f t="shared" si="22"/>
        <v>0</v>
      </c>
      <c r="S277" s="203">
        <v>0</v>
      </c>
      <c r="T277" s="204">
        <f t="shared" si="23"/>
        <v>0</v>
      </c>
      <c r="U277" s="35"/>
      <c r="V277" s="35"/>
      <c r="W277" s="35"/>
      <c r="X277" s="35"/>
      <c r="Y277" s="35"/>
      <c r="Z277" s="35"/>
      <c r="AA277" s="35"/>
      <c r="AB277" s="35"/>
      <c r="AC277" s="35"/>
      <c r="AD277" s="35"/>
      <c r="AE277" s="35"/>
      <c r="AR277" s="205" t="s">
        <v>218</v>
      </c>
      <c r="AT277" s="205" t="s">
        <v>214</v>
      </c>
      <c r="AU277" s="205" t="s">
        <v>85</v>
      </c>
      <c r="AY277" s="18" t="s">
        <v>209</v>
      </c>
      <c r="BE277" s="206">
        <f t="shared" si="24"/>
        <v>0</v>
      </c>
      <c r="BF277" s="206">
        <f t="shared" si="25"/>
        <v>0</v>
      </c>
      <c r="BG277" s="206">
        <f t="shared" si="26"/>
        <v>0</v>
      </c>
      <c r="BH277" s="206">
        <f t="shared" si="27"/>
        <v>0</v>
      </c>
      <c r="BI277" s="206">
        <f t="shared" si="28"/>
        <v>0</v>
      </c>
      <c r="BJ277" s="18" t="s">
        <v>85</v>
      </c>
      <c r="BK277" s="206">
        <f t="shared" si="29"/>
        <v>0</v>
      </c>
      <c r="BL277" s="18" t="s">
        <v>218</v>
      </c>
      <c r="BM277" s="205" t="s">
        <v>4945</v>
      </c>
    </row>
    <row r="278" spans="1:65" s="2" customFormat="1" ht="37.9" customHeight="1">
      <c r="A278" s="35"/>
      <c r="B278" s="36"/>
      <c r="C278" s="193" t="s">
        <v>1325</v>
      </c>
      <c r="D278" s="193" t="s">
        <v>214</v>
      </c>
      <c r="E278" s="194" t="s">
        <v>4946</v>
      </c>
      <c r="F278" s="195" t="s">
        <v>4947</v>
      </c>
      <c r="G278" s="196" t="s">
        <v>2761</v>
      </c>
      <c r="H278" s="197">
        <v>1</v>
      </c>
      <c r="I278" s="198"/>
      <c r="J278" s="199">
        <f t="shared" si="20"/>
        <v>0</v>
      </c>
      <c r="K278" s="200"/>
      <c r="L278" s="40"/>
      <c r="M278" s="201" t="s">
        <v>1</v>
      </c>
      <c r="N278" s="202" t="s">
        <v>42</v>
      </c>
      <c r="O278" s="72"/>
      <c r="P278" s="203">
        <f t="shared" si="21"/>
        <v>0</v>
      </c>
      <c r="Q278" s="203">
        <v>0</v>
      </c>
      <c r="R278" s="203">
        <f t="shared" si="22"/>
        <v>0</v>
      </c>
      <c r="S278" s="203">
        <v>0</v>
      </c>
      <c r="T278" s="204">
        <f t="shared" si="23"/>
        <v>0</v>
      </c>
      <c r="U278" s="35"/>
      <c r="V278" s="35"/>
      <c r="W278" s="35"/>
      <c r="X278" s="35"/>
      <c r="Y278" s="35"/>
      <c r="Z278" s="35"/>
      <c r="AA278" s="35"/>
      <c r="AB278" s="35"/>
      <c r="AC278" s="35"/>
      <c r="AD278" s="35"/>
      <c r="AE278" s="35"/>
      <c r="AR278" s="205" t="s">
        <v>218</v>
      </c>
      <c r="AT278" s="205" t="s">
        <v>214</v>
      </c>
      <c r="AU278" s="205" t="s">
        <v>85</v>
      </c>
      <c r="AY278" s="18" t="s">
        <v>209</v>
      </c>
      <c r="BE278" s="206">
        <f t="shared" si="24"/>
        <v>0</v>
      </c>
      <c r="BF278" s="206">
        <f t="shared" si="25"/>
        <v>0</v>
      </c>
      <c r="BG278" s="206">
        <f t="shared" si="26"/>
        <v>0</v>
      </c>
      <c r="BH278" s="206">
        <f t="shared" si="27"/>
        <v>0</v>
      </c>
      <c r="BI278" s="206">
        <f t="shared" si="28"/>
        <v>0</v>
      </c>
      <c r="BJ278" s="18" t="s">
        <v>85</v>
      </c>
      <c r="BK278" s="206">
        <f t="shared" si="29"/>
        <v>0</v>
      </c>
      <c r="BL278" s="18" t="s">
        <v>218</v>
      </c>
      <c r="BM278" s="205" t="s">
        <v>4948</v>
      </c>
    </row>
    <row r="279" spans="1:65" s="2" customFormat="1" ht="37.9" customHeight="1">
      <c r="A279" s="35"/>
      <c r="B279" s="36"/>
      <c r="C279" s="193" t="s">
        <v>1330</v>
      </c>
      <c r="D279" s="193" t="s">
        <v>214</v>
      </c>
      <c r="E279" s="194" t="s">
        <v>4949</v>
      </c>
      <c r="F279" s="195" t="s">
        <v>4950</v>
      </c>
      <c r="G279" s="196" t="s">
        <v>2761</v>
      </c>
      <c r="H279" s="197">
        <v>1</v>
      </c>
      <c r="I279" s="198"/>
      <c r="J279" s="199">
        <f t="shared" si="20"/>
        <v>0</v>
      </c>
      <c r="K279" s="200"/>
      <c r="L279" s="40"/>
      <c r="M279" s="201" t="s">
        <v>1</v>
      </c>
      <c r="N279" s="202" t="s">
        <v>42</v>
      </c>
      <c r="O279" s="72"/>
      <c r="P279" s="203">
        <f t="shared" si="21"/>
        <v>0</v>
      </c>
      <c r="Q279" s="203">
        <v>0</v>
      </c>
      <c r="R279" s="203">
        <f t="shared" si="22"/>
        <v>0</v>
      </c>
      <c r="S279" s="203">
        <v>0</v>
      </c>
      <c r="T279" s="204">
        <f t="shared" si="23"/>
        <v>0</v>
      </c>
      <c r="U279" s="35"/>
      <c r="V279" s="35"/>
      <c r="W279" s="35"/>
      <c r="X279" s="35"/>
      <c r="Y279" s="35"/>
      <c r="Z279" s="35"/>
      <c r="AA279" s="35"/>
      <c r="AB279" s="35"/>
      <c r="AC279" s="35"/>
      <c r="AD279" s="35"/>
      <c r="AE279" s="35"/>
      <c r="AR279" s="205" t="s">
        <v>218</v>
      </c>
      <c r="AT279" s="205" t="s">
        <v>214</v>
      </c>
      <c r="AU279" s="205" t="s">
        <v>85</v>
      </c>
      <c r="AY279" s="18" t="s">
        <v>209</v>
      </c>
      <c r="BE279" s="206">
        <f t="shared" si="24"/>
        <v>0</v>
      </c>
      <c r="BF279" s="206">
        <f t="shared" si="25"/>
        <v>0</v>
      </c>
      <c r="BG279" s="206">
        <f t="shared" si="26"/>
        <v>0</v>
      </c>
      <c r="BH279" s="206">
        <f t="shared" si="27"/>
        <v>0</v>
      </c>
      <c r="BI279" s="206">
        <f t="shared" si="28"/>
        <v>0</v>
      </c>
      <c r="BJ279" s="18" t="s">
        <v>85</v>
      </c>
      <c r="BK279" s="206">
        <f t="shared" si="29"/>
        <v>0</v>
      </c>
      <c r="BL279" s="18" t="s">
        <v>218</v>
      </c>
      <c r="BM279" s="205" t="s">
        <v>4951</v>
      </c>
    </row>
    <row r="280" spans="1:65" s="2" customFormat="1" ht="37.9" customHeight="1">
      <c r="A280" s="35"/>
      <c r="B280" s="36"/>
      <c r="C280" s="193" t="s">
        <v>1336</v>
      </c>
      <c r="D280" s="193" t="s">
        <v>214</v>
      </c>
      <c r="E280" s="194" t="s">
        <v>4952</v>
      </c>
      <c r="F280" s="195" t="s">
        <v>4947</v>
      </c>
      <c r="G280" s="196" t="s">
        <v>2761</v>
      </c>
      <c r="H280" s="197">
        <v>1</v>
      </c>
      <c r="I280" s="198"/>
      <c r="J280" s="199">
        <f t="shared" si="20"/>
        <v>0</v>
      </c>
      <c r="K280" s="200"/>
      <c r="L280" s="40"/>
      <c r="M280" s="201" t="s">
        <v>1</v>
      </c>
      <c r="N280" s="202" t="s">
        <v>42</v>
      </c>
      <c r="O280" s="72"/>
      <c r="P280" s="203">
        <f t="shared" si="21"/>
        <v>0</v>
      </c>
      <c r="Q280" s="203">
        <v>0</v>
      </c>
      <c r="R280" s="203">
        <f t="shared" si="22"/>
        <v>0</v>
      </c>
      <c r="S280" s="203">
        <v>0</v>
      </c>
      <c r="T280" s="204">
        <f t="shared" si="23"/>
        <v>0</v>
      </c>
      <c r="U280" s="35"/>
      <c r="V280" s="35"/>
      <c r="W280" s="35"/>
      <c r="X280" s="35"/>
      <c r="Y280" s="35"/>
      <c r="Z280" s="35"/>
      <c r="AA280" s="35"/>
      <c r="AB280" s="35"/>
      <c r="AC280" s="35"/>
      <c r="AD280" s="35"/>
      <c r="AE280" s="35"/>
      <c r="AR280" s="205" t="s">
        <v>218</v>
      </c>
      <c r="AT280" s="205" t="s">
        <v>214</v>
      </c>
      <c r="AU280" s="205" t="s">
        <v>85</v>
      </c>
      <c r="AY280" s="18" t="s">
        <v>209</v>
      </c>
      <c r="BE280" s="206">
        <f t="shared" si="24"/>
        <v>0</v>
      </c>
      <c r="BF280" s="206">
        <f t="shared" si="25"/>
        <v>0</v>
      </c>
      <c r="BG280" s="206">
        <f t="shared" si="26"/>
        <v>0</v>
      </c>
      <c r="BH280" s="206">
        <f t="shared" si="27"/>
        <v>0</v>
      </c>
      <c r="BI280" s="206">
        <f t="shared" si="28"/>
        <v>0</v>
      </c>
      <c r="BJ280" s="18" t="s">
        <v>85</v>
      </c>
      <c r="BK280" s="206">
        <f t="shared" si="29"/>
        <v>0</v>
      </c>
      <c r="BL280" s="18" t="s">
        <v>218</v>
      </c>
      <c r="BM280" s="205" t="s">
        <v>4953</v>
      </c>
    </row>
    <row r="281" spans="1:65" s="2" customFormat="1" ht="37.9" customHeight="1">
      <c r="A281" s="35"/>
      <c r="B281" s="36"/>
      <c r="C281" s="193" t="s">
        <v>1340</v>
      </c>
      <c r="D281" s="193" t="s">
        <v>214</v>
      </c>
      <c r="E281" s="194" t="s">
        <v>4954</v>
      </c>
      <c r="F281" s="195" t="s">
        <v>4782</v>
      </c>
      <c r="G281" s="196" t="s">
        <v>2761</v>
      </c>
      <c r="H281" s="197">
        <v>1</v>
      </c>
      <c r="I281" s="198"/>
      <c r="J281" s="199">
        <f t="shared" si="20"/>
        <v>0</v>
      </c>
      <c r="K281" s="200"/>
      <c r="L281" s="40"/>
      <c r="M281" s="201" t="s">
        <v>1</v>
      </c>
      <c r="N281" s="202" t="s">
        <v>42</v>
      </c>
      <c r="O281" s="72"/>
      <c r="P281" s="203">
        <f t="shared" si="21"/>
        <v>0</v>
      </c>
      <c r="Q281" s="203">
        <v>0</v>
      </c>
      <c r="R281" s="203">
        <f t="shared" si="22"/>
        <v>0</v>
      </c>
      <c r="S281" s="203">
        <v>0</v>
      </c>
      <c r="T281" s="204">
        <f t="shared" si="23"/>
        <v>0</v>
      </c>
      <c r="U281" s="35"/>
      <c r="V281" s="35"/>
      <c r="W281" s="35"/>
      <c r="X281" s="35"/>
      <c r="Y281" s="35"/>
      <c r="Z281" s="35"/>
      <c r="AA281" s="35"/>
      <c r="AB281" s="35"/>
      <c r="AC281" s="35"/>
      <c r="AD281" s="35"/>
      <c r="AE281" s="35"/>
      <c r="AR281" s="205" t="s">
        <v>218</v>
      </c>
      <c r="AT281" s="205" t="s">
        <v>214</v>
      </c>
      <c r="AU281" s="205" t="s">
        <v>85</v>
      </c>
      <c r="AY281" s="18" t="s">
        <v>209</v>
      </c>
      <c r="BE281" s="206">
        <f t="shared" si="24"/>
        <v>0</v>
      </c>
      <c r="BF281" s="206">
        <f t="shared" si="25"/>
        <v>0</v>
      </c>
      <c r="BG281" s="206">
        <f t="shared" si="26"/>
        <v>0</v>
      </c>
      <c r="BH281" s="206">
        <f t="shared" si="27"/>
        <v>0</v>
      </c>
      <c r="BI281" s="206">
        <f t="shared" si="28"/>
        <v>0</v>
      </c>
      <c r="BJ281" s="18" t="s">
        <v>85</v>
      </c>
      <c r="BK281" s="206">
        <f t="shared" si="29"/>
        <v>0</v>
      </c>
      <c r="BL281" s="18" t="s">
        <v>218</v>
      </c>
      <c r="BM281" s="205" t="s">
        <v>4955</v>
      </c>
    </row>
    <row r="282" spans="1:65" s="2" customFormat="1" ht="37.9" customHeight="1">
      <c r="A282" s="35"/>
      <c r="B282" s="36"/>
      <c r="C282" s="193" t="s">
        <v>1346</v>
      </c>
      <c r="D282" s="193" t="s">
        <v>214</v>
      </c>
      <c r="E282" s="194" t="s">
        <v>4956</v>
      </c>
      <c r="F282" s="195" t="s">
        <v>4782</v>
      </c>
      <c r="G282" s="196" t="s">
        <v>2761</v>
      </c>
      <c r="H282" s="197">
        <v>1</v>
      </c>
      <c r="I282" s="198"/>
      <c r="J282" s="199">
        <f t="shared" si="20"/>
        <v>0</v>
      </c>
      <c r="K282" s="200"/>
      <c r="L282" s="40"/>
      <c r="M282" s="201" t="s">
        <v>1</v>
      </c>
      <c r="N282" s="202" t="s">
        <v>42</v>
      </c>
      <c r="O282" s="72"/>
      <c r="P282" s="203">
        <f t="shared" si="21"/>
        <v>0</v>
      </c>
      <c r="Q282" s="203">
        <v>0</v>
      </c>
      <c r="R282" s="203">
        <f t="shared" si="22"/>
        <v>0</v>
      </c>
      <c r="S282" s="203">
        <v>0</v>
      </c>
      <c r="T282" s="204">
        <f t="shared" si="23"/>
        <v>0</v>
      </c>
      <c r="U282" s="35"/>
      <c r="V282" s="35"/>
      <c r="W282" s="35"/>
      <c r="X282" s="35"/>
      <c r="Y282" s="35"/>
      <c r="Z282" s="35"/>
      <c r="AA282" s="35"/>
      <c r="AB282" s="35"/>
      <c r="AC282" s="35"/>
      <c r="AD282" s="35"/>
      <c r="AE282" s="35"/>
      <c r="AR282" s="205" t="s">
        <v>218</v>
      </c>
      <c r="AT282" s="205" t="s">
        <v>214</v>
      </c>
      <c r="AU282" s="205" t="s">
        <v>85</v>
      </c>
      <c r="AY282" s="18" t="s">
        <v>209</v>
      </c>
      <c r="BE282" s="206">
        <f t="shared" si="24"/>
        <v>0</v>
      </c>
      <c r="BF282" s="206">
        <f t="shared" si="25"/>
        <v>0</v>
      </c>
      <c r="BG282" s="206">
        <f t="shared" si="26"/>
        <v>0</v>
      </c>
      <c r="BH282" s="206">
        <f t="shared" si="27"/>
        <v>0</v>
      </c>
      <c r="BI282" s="206">
        <f t="shared" si="28"/>
        <v>0</v>
      </c>
      <c r="BJ282" s="18" t="s">
        <v>85</v>
      </c>
      <c r="BK282" s="206">
        <f t="shared" si="29"/>
        <v>0</v>
      </c>
      <c r="BL282" s="18" t="s">
        <v>218</v>
      </c>
      <c r="BM282" s="205" t="s">
        <v>4957</v>
      </c>
    </row>
    <row r="283" spans="1:65" s="2" customFormat="1" ht="37.9" customHeight="1">
      <c r="A283" s="35"/>
      <c r="B283" s="36"/>
      <c r="C283" s="193" t="s">
        <v>1350</v>
      </c>
      <c r="D283" s="193" t="s">
        <v>214</v>
      </c>
      <c r="E283" s="194" t="s">
        <v>4958</v>
      </c>
      <c r="F283" s="195" t="s">
        <v>4782</v>
      </c>
      <c r="G283" s="196" t="s">
        <v>2761</v>
      </c>
      <c r="H283" s="197">
        <v>1</v>
      </c>
      <c r="I283" s="198"/>
      <c r="J283" s="199">
        <f t="shared" si="20"/>
        <v>0</v>
      </c>
      <c r="K283" s="200"/>
      <c r="L283" s="40"/>
      <c r="M283" s="201" t="s">
        <v>1</v>
      </c>
      <c r="N283" s="202" t="s">
        <v>42</v>
      </c>
      <c r="O283" s="72"/>
      <c r="P283" s="203">
        <f t="shared" si="21"/>
        <v>0</v>
      </c>
      <c r="Q283" s="203">
        <v>0</v>
      </c>
      <c r="R283" s="203">
        <f t="shared" si="22"/>
        <v>0</v>
      </c>
      <c r="S283" s="203">
        <v>0</v>
      </c>
      <c r="T283" s="204">
        <f t="shared" si="23"/>
        <v>0</v>
      </c>
      <c r="U283" s="35"/>
      <c r="V283" s="35"/>
      <c r="W283" s="35"/>
      <c r="X283" s="35"/>
      <c r="Y283" s="35"/>
      <c r="Z283" s="35"/>
      <c r="AA283" s="35"/>
      <c r="AB283" s="35"/>
      <c r="AC283" s="35"/>
      <c r="AD283" s="35"/>
      <c r="AE283" s="35"/>
      <c r="AR283" s="205" t="s">
        <v>218</v>
      </c>
      <c r="AT283" s="205" t="s">
        <v>214</v>
      </c>
      <c r="AU283" s="205" t="s">
        <v>85</v>
      </c>
      <c r="AY283" s="18" t="s">
        <v>209</v>
      </c>
      <c r="BE283" s="206">
        <f t="shared" si="24"/>
        <v>0</v>
      </c>
      <c r="BF283" s="206">
        <f t="shared" si="25"/>
        <v>0</v>
      </c>
      <c r="BG283" s="206">
        <f t="shared" si="26"/>
        <v>0</v>
      </c>
      <c r="BH283" s="206">
        <f t="shared" si="27"/>
        <v>0</v>
      </c>
      <c r="BI283" s="206">
        <f t="shared" si="28"/>
        <v>0</v>
      </c>
      <c r="BJ283" s="18" t="s">
        <v>85</v>
      </c>
      <c r="BK283" s="206">
        <f t="shared" si="29"/>
        <v>0</v>
      </c>
      <c r="BL283" s="18" t="s">
        <v>218</v>
      </c>
      <c r="BM283" s="205" t="s">
        <v>4959</v>
      </c>
    </row>
    <row r="284" spans="1:65" s="2" customFormat="1" ht="37.9" customHeight="1">
      <c r="A284" s="35"/>
      <c r="B284" s="36"/>
      <c r="C284" s="193" t="s">
        <v>1354</v>
      </c>
      <c r="D284" s="193" t="s">
        <v>214</v>
      </c>
      <c r="E284" s="194" t="s">
        <v>4960</v>
      </c>
      <c r="F284" s="195" t="s">
        <v>4782</v>
      </c>
      <c r="G284" s="196" t="s">
        <v>2761</v>
      </c>
      <c r="H284" s="197">
        <v>1</v>
      </c>
      <c r="I284" s="198"/>
      <c r="J284" s="199">
        <f t="shared" si="20"/>
        <v>0</v>
      </c>
      <c r="K284" s="200"/>
      <c r="L284" s="40"/>
      <c r="M284" s="201" t="s">
        <v>1</v>
      </c>
      <c r="N284" s="202" t="s">
        <v>42</v>
      </c>
      <c r="O284" s="72"/>
      <c r="P284" s="203">
        <f t="shared" si="21"/>
        <v>0</v>
      </c>
      <c r="Q284" s="203">
        <v>0</v>
      </c>
      <c r="R284" s="203">
        <f t="shared" si="22"/>
        <v>0</v>
      </c>
      <c r="S284" s="203">
        <v>0</v>
      </c>
      <c r="T284" s="204">
        <f t="shared" si="23"/>
        <v>0</v>
      </c>
      <c r="U284" s="35"/>
      <c r="V284" s="35"/>
      <c r="W284" s="35"/>
      <c r="X284" s="35"/>
      <c r="Y284" s="35"/>
      <c r="Z284" s="35"/>
      <c r="AA284" s="35"/>
      <c r="AB284" s="35"/>
      <c r="AC284" s="35"/>
      <c r="AD284" s="35"/>
      <c r="AE284" s="35"/>
      <c r="AR284" s="205" t="s">
        <v>218</v>
      </c>
      <c r="AT284" s="205" t="s">
        <v>214</v>
      </c>
      <c r="AU284" s="205" t="s">
        <v>85</v>
      </c>
      <c r="AY284" s="18" t="s">
        <v>209</v>
      </c>
      <c r="BE284" s="206">
        <f t="shared" si="24"/>
        <v>0</v>
      </c>
      <c r="BF284" s="206">
        <f t="shared" si="25"/>
        <v>0</v>
      </c>
      <c r="BG284" s="206">
        <f t="shared" si="26"/>
        <v>0</v>
      </c>
      <c r="BH284" s="206">
        <f t="shared" si="27"/>
        <v>0</v>
      </c>
      <c r="BI284" s="206">
        <f t="shared" si="28"/>
        <v>0</v>
      </c>
      <c r="BJ284" s="18" t="s">
        <v>85</v>
      </c>
      <c r="BK284" s="206">
        <f t="shared" si="29"/>
        <v>0</v>
      </c>
      <c r="BL284" s="18" t="s">
        <v>218</v>
      </c>
      <c r="BM284" s="205" t="s">
        <v>4961</v>
      </c>
    </row>
    <row r="285" spans="1:65" s="2" customFormat="1" ht="37.9" customHeight="1">
      <c r="A285" s="35"/>
      <c r="B285" s="36"/>
      <c r="C285" s="193" t="s">
        <v>1358</v>
      </c>
      <c r="D285" s="193" t="s">
        <v>214</v>
      </c>
      <c r="E285" s="194" t="s">
        <v>4962</v>
      </c>
      <c r="F285" s="195" t="s">
        <v>4782</v>
      </c>
      <c r="G285" s="196" t="s">
        <v>2761</v>
      </c>
      <c r="H285" s="197">
        <v>1</v>
      </c>
      <c r="I285" s="198"/>
      <c r="J285" s="199">
        <f t="shared" si="20"/>
        <v>0</v>
      </c>
      <c r="K285" s="200"/>
      <c r="L285" s="40"/>
      <c r="M285" s="201" t="s">
        <v>1</v>
      </c>
      <c r="N285" s="202" t="s">
        <v>42</v>
      </c>
      <c r="O285" s="72"/>
      <c r="P285" s="203">
        <f t="shared" si="21"/>
        <v>0</v>
      </c>
      <c r="Q285" s="203">
        <v>0</v>
      </c>
      <c r="R285" s="203">
        <f t="shared" si="22"/>
        <v>0</v>
      </c>
      <c r="S285" s="203">
        <v>0</v>
      </c>
      <c r="T285" s="204">
        <f t="shared" si="23"/>
        <v>0</v>
      </c>
      <c r="U285" s="35"/>
      <c r="V285" s="35"/>
      <c r="W285" s="35"/>
      <c r="X285" s="35"/>
      <c r="Y285" s="35"/>
      <c r="Z285" s="35"/>
      <c r="AA285" s="35"/>
      <c r="AB285" s="35"/>
      <c r="AC285" s="35"/>
      <c r="AD285" s="35"/>
      <c r="AE285" s="35"/>
      <c r="AR285" s="205" t="s">
        <v>218</v>
      </c>
      <c r="AT285" s="205" t="s">
        <v>214</v>
      </c>
      <c r="AU285" s="205" t="s">
        <v>85</v>
      </c>
      <c r="AY285" s="18" t="s">
        <v>209</v>
      </c>
      <c r="BE285" s="206">
        <f t="shared" si="24"/>
        <v>0</v>
      </c>
      <c r="BF285" s="206">
        <f t="shared" si="25"/>
        <v>0</v>
      </c>
      <c r="BG285" s="206">
        <f t="shared" si="26"/>
        <v>0</v>
      </c>
      <c r="BH285" s="206">
        <f t="shared" si="27"/>
        <v>0</v>
      </c>
      <c r="BI285" s="206">
        <f t="shared" si="28"/>
        <v>0</v>
      </c>
      <c r="BJ285" s="18" t="s">
        <v>85</v>
      </c>
      <c r="BK285" s="206">
        <f t="shared" si="29"/>
        <v>0</v>
      </c>
      <c r="BL285" s="18" t="s">
        <v>218</v>
      </c>
      <c r="BM285" s="205" t="s">
        <v>4963</v>
      </c>
    </row>
    <row r="286" spans="1:65" s="2" customFormat="1" ht="44.25" customHeight="1">
      <c r="A286" s="35"/>
      <c r="B286" s="36"/>
      <c r="C286" s="193" t="s">
        <v>1363</v>
      </c>
      <c r="D286" s="193" t="s">
        <v>214</v>
      </c>
      <c r="E286" s="194" t="s">
        <v>4964</v>
      </c>
      <c r="F286" s="195" t="s">
        <v>4965</v>
      </c>
      <c r="G286" s="196" t="s">
        <v>2761</v>
      </c>
      <c r="H286" s="197">
        <v>1</v>
      </c>
      <c r="I286" s="198"/>
      <c r="J286" s="199">
        <f t="shared" si="20"/>
        <v>0</v>
      </c>
      <c r="K286" s="200"/>
      <c r="L286" s="40"/>
      <c r="M286" s="201" t="s">
        <v>1</v>
      </c>
      <c r="N286" s="202" t="s">
        <v>42</v>
      </c>
      <c r="O286" s="72"/>
      <c r="P286" s="203">
        <f t="shared" si="21"/>
        <v>0</v>
      </c>
      <c r="Q286" s="203">
        <v>0</v>
      </c>
      <c r="R286" s="203">
        <f t="shared" si="22"/>
        <v>0</v>
      </c>
      <c r="S286" s="203">
        <v>0</v>
      </c>
      <c r="T286" s="204">
        <f t="shared" si="23"/>
        <v>0</v>
      </c>
      <c r="U286" s="35"/>
      <c r="V286" s="35"/>
      <c r="W286" s="35"/>
      <c r="X286" s="35"/>
      <c r="Y286" s="35"/>
      <c r="Z286" s="35"/>
      <c r="AA286" s="35"/>
      <c r="AB286" s="35"/>
      <c r="AC286" s="35"/>
      <c r="AD286" s="35"/>
      <c r="AE286" s="35"/>
      <c r="AR286" s="205" t="s">
        <v>218</v>
      </c>
      <c r="AT286" s="205" t="s">
        <v>214</v>
      </c>
      <c r="AU286" s="205" t="s">
        <v>85</v>
      </c>
      <c r="AY286" s="18" t="s">
        <v>209</v>
      </c>
      <c r="BE286" s="206">
        <f t="shared" si="24"/>
        <v>0</v>
      </c>
      <c r="BF286" s="206">
        <f t="shared" si="25"/>
        <v>0</v>
      </c>
      <c r="BG286" s="206">
        <f t="shared" si="26"/>
        <v>0</v>
      </c>
      <c r="BH286" s="206">
        <f t="shared" si="27"/>
        <v>0</v>
      </c>
      <c r="BI286" s="206">
        <f t="shared" si="28"/>
        <v>0</v>
      </c>
      <c r="BJ286" s="18" t="s">
        <v>85</v>
      </c>
      <c r="BK286" s="206">
        <f t="shared" si="29"/>
        <v>0</v>
      </c>
      <c r="BL286" s="18" t="s">
        <v>218</v>
      </c>
      <c r="BM286" s="205" t="s">
        <v>4966</v>
      </c>
    </row>
    <row r="287" spans="1:65" s="2" customFormat="1" ht="37.9" customHeight="1">
      <c r="A287" s="35"/>
      <c r="B287" s="36"/>
      <c r="C287" s="193" t="s">
        <v>1367</v>
      </c>
      <c r="D287" s="193" t="s">
        <v>214</v>
      </c>
      <c r="E287" s="194" t="s">
        <v>4967</v>
      </c>
      <c r="F287" s="195" t="s">
        <v>4968</v>
      </c>
      <c r="G287" s="196" t="s">
        <v>2761</v>
      </c>
      <c r="H287" s="197">
        <v>1</v>
      </c>
      <c r="I287" s="198"/>
      <c r="J287" s="199">
        <f t="shared" si="20"/>
        <v>0</v>
      </c>
      <c r="K287" s="200"/>
      <c r="L287" s="40"/>
      <c r="M287" s="201" t="s">
        <v>1</v>
      </c>
      <c r="N287" s="202" t="s">
        <v>42</v>
      </c>
      <c r="O287" s="72"/>
      <c r="P287" s="203">
        <f t="shared" si="21"/>
        <v>0</v>
      </c>
      <c r="Q287" s="203">
        <v>0</v>
      </c>
      <c r="R287" s="203">
        <f t="shared" si="22"/>
        <v>0</v>
      </c>
      <c r="S287" s="203">
        <v>0</v>
      </c>
      <c r="T287" s="204">
        <f t="shared" si="23"/>
        <v>0</v>
      </c>
      <c r="U287" s="35"/>
      <c r="V287" s="35"/>
      <c r="W287" s="35"/>
      <c r="X287" s="35"/>
      <c r="Y287" s="35"/>
      <c r="Z287" s="35"/>
      <c r="AA287" s="35"/>
      <c r="AB287" s="35"/>
      <c r="AC287" s="35"/>
      <c r="AD287" s="35"/>
      <c r="AE287" s="35"/>
      <c r="AR287" s="205" t="s">
        <v>218</v>
      </c>
      <c r="AT287" s="205" t="s">
        <v>214</v>
      </c>
      <c r="AU287" s="205" t="s">
        <v>85</v>
      </c>
      <c r="AY287" s="18" t="s">
        <v>209</v>
      </c>
      <c r="BE287" s="206">
        <f t="shared" si="24"/>
        <v>0</v>
      </c>
      <c r="BF287" s="206">
        <f t="shared" si="25"/>
        <v>0</v>
      </c>
      <c r="BG287" s="206">
        <f t="shared" si="26"/>
        <v>0</v>
      </c>
      <c r="BH287" s="206">
        <f t="shared" si="27"/>
        <v>0</v>
      </c>
      <c r="BI287" s="206">
        <f t="shared" si="28"/>
        <v>0</v>
      </c>
      <c r="BJ287" s="18" t="s">
        <v>85</v>
      </c>
      <c r="BK287" s="206">
        <f t="shared" si="29"/>
        <v>0</v>
      </c>
      <c r="BL287" s="18" t="s">
        <v>218</v>
      </c>
      <c r="BM287" s="205" t="s">
        <v>4969</v>
      </c>
    </row>
    <row r="288" spans="1:65" s="2" customFormat="1" ht="37.9" customHeight="1">
      <c r="A288" s="35"/>
      <c r="B288" s="36"/>
      <c r="C288" s="193" t="s">
        <v>1371</v>
      </c>
      <c r="D288" s="193" t="s">
        <v>214</v>
      </c>
      <c r="E288" s="194" t="s">
        <v>4970</v>
      </c>
      <c r="F288" s="195" t="s">
        <v>4968</v>
      </c>
      <c r="G288" s="196" t="s">
        <v>2761</v>
      </c>
      <c r="H288" s="197">
        <v>1</v>
      </c>
      <c r="I288" s="198"/>
      <c r="J288" s="199">
        <f t="shared" si="20"/>
        <v>0</v>
      </c>
      <c r="K288" s="200"/>
      <c r="L288" s="40"/>
      <c r="M288" s="201" t="s">
        <v>1</v>
      </c>
      <c r="N288" s="202" t="s">
        <v>42</v>
      </c>
      <c r="O288" s="72"/>
      <c r="P288" s="203">
        <f t="shared" si="21"/>
        <v>0</v>
      </c>
      <c r="Q288" s="203">
        <v>0</v>
      </c>
      <c r="R288" s="203">
        <f t="shared" si="22"/>
        <v>0</v>
      </c>
      <c r="S288" s="203">
        <v>0</v>
      </c>
      <c r="T288" s="204">
        <f t="shared" si="23"/>
        <v>0</v>
      </c>
      <c r="U288" s="35"/>
      <c r="V288" s="35"/>
      <c r="W288" s="35"/>
      <c r="X288" s="35"/>
      <c r="Y288" s="35"/>
      <c r="Z288" s="35"/>
      <c r="AA288" s="35"/>
      <c r="AB288" s="35"/>
      <c r="AC288" s="35"/>
      <c r="AD288" s="35"/>
      <c r="AE288" s="35"/>
      <c r="AR288" s="205" t="s">
        <v>218</v>
      </c>
      <c r="AT288" s="205" t="s">
        <v>214</v>
      </c>
      <c r="AU288" s="205" t="s">
        <v>85</v>
      </c>
      <c r="AY288" s="18" t="s">
        <v>209</v>
      </c>
      <c r="BE288" s="206">
        <f t="shared" si="24"/>
        <v>0</v>
      </c>
      <c r="BF288" s="206">
        <f t="shared" si="25"/>
        <v>0</v>
      </c>
      <c r="BG288" s="206">
        <f t="shared" si="26"/>
        <v>0</v>
      </c>
      <c r="BH288" s="206">
        <f t="shared" si="27"/>
        <v>0</v>
      </c>
      <c r="BI288" s="206">
        <f t="shared" si="28"/>
        <v>0</v>
      </c>
      <c r="BJ288" s="18" t="s">
        <v>85</v>
      </c>
      <c r="BK288" s="206">
        <f t="shared" si="29"/>
        <v>0</v>
      </c>
      <c r="BL288" s="18" t="s">
        <v>218</v>
      </c>
      <c r="BM288" s="205" t="s">
        <v>4971</v>
      </c>
    </row>
    <row r="289" spans="1:65" s="2" customFormat="1" ht="55.5" customHeight="1">
      <c r="A289" s="35"/>
      <c r="B289" s="36"/>
      <c r="C289" s="193" t="s">
        <v>1376</v>
      </c>
      <c r="D289" s="193" t="s">
        <v>214</v>
      </c>
      <c r="E289" s="194" t="s">
        <v>4972</v>
      </c>
      <c r="F289" s="195" t="s">
        <v>4973</v>
      </c>
      <c r="G289" s="196" t="s">
        <v>2761</v>
      </c>
      <c r="H289" s="197">
        <v>1</v>
      </c>
      <c r="I289" s="198"/>
      <c r="J289" s="199">
        <f t="shared" si="20"/>
        <v>0</v>
      </c>
      <c r="K289" s="200"/>
      <c r="L289" s="40"/>
      <c r="M289" s="201" t="s">
        <v>1</v>
      </c>
      <c r="N289" s="202" t="s">
        <v>42</v>
      </c>
      <c r="O289" s="72"/>
      <c r="P289" s="203">
        <f t="shared" si="21"/>
        <v>0</v>
      </c>
      <c r="Q289" s="203">
        <v>0</v>
      </c>
      <c r="R289" s="203">
        <f t="shared" si="22"/>
        <v>0</v>
      </c>
      <c r="S289" s="203">
        <v>0</v>
      </c>
      <c r="T289" s="204">
        <f t="shared" si="23"/>
        <v>0</v>
      </c>
      <c r="U289" s="35"/>
      <c r="V289" s="35"/>
      <c r="W289" s="35"/>
      <c r="X289" s="35"/>
      <c r="Y289" s="35"/>
      <c r="Z289" s="35"/>
      <c r="AA289" s="35"/>
      <c r="AB289" s="35"/>
      <c r="AC289" s="35"/>
      <c r="AD289" s="35"/>
      <c r="AE289" s="35"/>
      <c r="AR289" s="205" t="s">
        <v>218</v>
      </c>
      <c r="AT289" s="205" t="s">
        <v>214</v>
      </c>
      <c r="AU289" s="205" t="s">
        <v>85</v>
      </c>
      <c r="AY289" s="18" t="s">
        <v>209</v>
      </c>
      <c r="BE289" s="206">
        <f t="shared" si="24"/>
        <v>0</v>
      </c>
      <c r="BF289" s="206">
        <f t="shared" si="25"/>
        <v>0</v>
      </c>
      <c r="BG289" s="206">
        <f t="shared" si="26"/>
        <v>0</v>
      </c>
      <c r="BH289" s="206">
        <f t="shared" si="27"/>
        <v>0</v>
      </c>
      <c r="BI289" s="206">
        <f t="shared" si="28"/>
        <v>0</v>
      </c>
      <c r="BJ289" s="18" t="s">
        <v>85</v>
      </c>
      <c r="BK289" s="206">
        <f t="shared" si="29"/>
        <v>0</v>
      </c>
      <c r="BL289" s="18" t="s">
        <v>218</v>
      </c>
      <c r="BM289" s="205" t="s">
        <v>4974</v>
      </c>
    </row>
    <row r="290" spans="1:65" s="2" customFormat="1" ht="37.9" customHeight="1">
      <c r="A290" s="35"/>
      <c r="B290" s="36"/>
      <c r="C290" s="193" t="s">
        <v>1380</v>
      </c>
      <c r="D290" s="193" t="s">
        <v>214</v>
      </c>
      <c r="E290" s="194" t="s">
        <v>4975</v>
      </c>
      <c r="F290" s="195" t="s">
        <v>4918</v>
      </c>
      <c r="G290" s="196" t="s">
        <v>2761</v>
      </c>
      <c r="H290" s="197">
        <v>1</v>
      </c>
      <c r="I290" s="198"/>
      <c r="J290" s="199">
        <f t="shared" si="20"/>
        <v>0</v>
      </c>
      <c r="K290" s="200"/>
      <c r="L290" s="40"/>
      <c r="M290" s="201" t="s">
        <v>1</v>
      </c>
      <c r="N290" s="202" t="s">
        <v>42</v>
      </c>
      <c r="O290" s="72"/>
      <c r="P290" s="203">
        <f t="shared" si="21"/>
        <v>0</v>
      </c>
      <c r="Q290" s="203">
        <v>0</v>
      </c>
      <c r="R290" s="203">
        <f t="shared" si="22"/>
        <v>0</v>
      </c>
      <c r="S290" s="203">
        <v>0</v>
      </c>
      <c r="T290" s="204">
        <f t="shared" si="23"/>
        <v>0</v>
      </c>
      <c r="U290" s="35"/>
      <c r="V290" s="35"/>
      <c r="W290" s="35"/>
      <c r="X290" s="35"/>
      <c r="Y290" s="35"/>
      <c r="Z290" s="35"/>
      <c r="AA290" s="35"/>
      <c r="AB290" s="35"/>
      <c r="AC290" s="35"/>
      <c r="AD290" s="35"/>
      <c r="AE290" s="35"/>
      <c r="AR290" s="205" t="s">
        <v>218</v>
      </c>
      <c r="AT290" s="205" t="s">
        <v>214</v>
      </c>
      <c r="AU290" s="205" t="s">
        <v>85</v>
      </c>
      <c r="AY290" s="18" t="s">
        <v>209</v>
      </c>
      <c r="BE290" s="206">
        <f t="shared" si="24"/>
        <v>0</v>
      </c>
      <c r="BF290" s="206">
        <f t="shared" si="25"/>
        <v>0</v>
      </c>
      <c r="BG290" s="206">
        <f t="shared" si="26"/>
        <v>0</v>
      </c>
      <c r="BH290" s="206">
        <f t="shared" si="27"/>
        <v>0</v>
      </c>
      <c r="BI290" s="206">
        <f t="shared" si="28"/>
        <v>0</v>
      </c>
      <c r="BJ290" s="18" t="s">
        <v>85</v>
      </c>
      <c r="BK290" s="206">
        <f t="shared" si="29"/>
        <v>0</v>
      </c>
      <c r="BL290" s="18" t="s">
        <v>218</v>
      </c>
      <c r="BM290" s="205" t="s">
        <v>4976</v>
      </c>
    </row>
    <row r="291" spans="1:65" s="2" customFormat="1" ht="37.9" customHeight="1">
      <c r="A291" s="35"/>
      <c r="B291" s="36"/>
      <c r="C291" s="193" t="s">
        <v>1384</v>
      </c>
      <c r="D291" s="193" t="s">
        <v>214</v>
      </c>
      <c r="E291" s="194" t="s">
        <v>4977</v>
      </c>
      <c r="F291" s="195" t="s">
        <v>4918</v>
      </c>
      <c r="G291" s="196" t="s">
        <v>2761</v>
      </c>
      <c r="H291" s="197">
        <v>1</v>
      </c>
      <c r="I291" s="198"/>
      <c r="J291" s="199">
        <f t="shared" si="20"/>
        <v>0</v>
      </c>
      <c r="K291" s="200"/>
      <c r="L291" s="40"/>
      <c r="M291" s="201" t="s">
        <v>1</v>
      </c>
      <c r="N291" s="202" t="s">
        <v>42</v>
      </c>
      <c r="O291" s="72"/>
      <c r="P291" s="203">
        <f t="shared" si="21"/>
        <v>0</v>
      </c>
      <c r="Q291" s="203">
        <v>0</v>
      </c>
      <c r="R291" s="203">
        <f t="shared" si="22"/>
        <v>0</v>
      </c>
      <c r="S291" s="203">
        <v>0</v>
      </c>
      <c r="T291" s="204">
        <f t="shared" si="23"/>
        <v>0</v>
      </c>
      <c r="U291" s="35"/>
      <c r="V291" s="35"/>
      <c r="W291" s="35"/>
      <c r="X291" s="35"/>
      <c r="Y291" s="35"/>
      <c r="Z291" s="35"/>
      <c r="AA291" s="35"/>
      <c r="AB291" s="35"/>
      <c r="AC291" s="35"/>
      <c r="AD291" s="35"/>
      <c r="AE291" s="35"/>
      <c r="AR291" s="205" t="s">
        <v>218</v>
      </c>
      <c r="AT291" s="205" t="s">
        <v>214</v>
      </c>
      <c r="AU291" s="205" t="s">
        <v>85</v>
      </c>
      <c r="AY291" s="18" t="s">
        <v>209</v>
      </c>
      <c r="BE291" s="206">
        <f t="shared" si="24"/>
        <v>0</v>
      </c>
      <c r="BF291" s="206">
        <f t="shared" si="25"/>
        <v>0</v>
      </c>
      <c r="BG291" s="206">
        <f t="shared" si="26"/>
        <v>0</v>
      </c>
      <c r="BH291" s="206">
        <f t="shared" si="27"/>
        <v>0</v>
      </c>
      <c r="BI291" s="206">
        <f t="shared" si="28"/>
        <v>0</v>
      </c>
      <c r="BJ291" s="18" t="s">
        <v>85</v>
      </c>
      <c r="BK291" s="206">
        <f t="shared" si="29"/>
        <v>0</v>
      </c>
      <c r="BL291" s="18" t="s">
        <v>218</v>
      </c>
      <c r="BM291" s="205" t="s">
        <v>4978</v>
      </c>
    </row>
    <row r="292" spans="1:65" s="2" customFormat="1" ht="37.9" customHeight="1">
      <c r="A292" s="35"/>
      <c r="B292" s="36"/>
      <c r="C292" s="193" t="s">
        <v>2071</v>
      </c>
      <c r="D292" s="193" t="s">
        <v>214</v>
      </c>
      <c r="E292" s="194" t="s">
        <v>4979</v>
      </c>
      <c r="F292" s="195" t="s">
        <v>4918</v>
      </c>
      <c r="G292" s="196" t="s">
        <v>2761</v>
      </c>
      <c r="H292" s="197">
        <v>1</v>
      </c>
      <c r="I292" s="198"/>
      <c r="J292" s="199">
        <f t="shared" si="20"/>
        <v>0</v>
      </c>
      <c r="K292" s="200"/>
      <c r="L292" s="40"/>
      <c r="M292" s="201" t="s">
        <v>1</v>
      </c>
      <c r="N292" s="202" t="s">
        <v>42</v>
      </c>
      <c r="O292" s="72"/>
      <c r="P292" s="203">
        <f t="shared" si="21"/>
        <v>0</v>
      </c>
      <c r="Q292" s="203">
        <v>0</v>
      </c>
      <c r="R292" s="203">
        <f t="shared" si="22"/>
        <v>0</v>
      </c>
      <c r="S292" s="203">
        <v>0</v>
      </c>
      <c r="T292" s="204">
        <f t="shared" si="23"/>
        <v>0</v>
      </c>
      <c r="U292" s="35"/>
      <c r="V292" s="35"/>
      <c r="W292" s="35"/>
      <c r="X292" s="35"/>
      <c r="Y292" s="35"/>
      <c r="Z292" s="35"/>
      <c r="AA292" s="35"/>
      <c r="AB292" s="35"/>
      <c r="AC292" s="35"/>
      <c r="AD292" s="35"/>
      <c r="AE292" s="35"/>
      <c r="AR292" s="205" t="s">
        <v>218</v>
      </c>
      <c r="AT292" s="205" t="s">
        <v>214</v>
      </c>
      <c r="AU292" s="205" t="s">
        <v>85</v>
      </c>
      <c r="AY292" s="18" t="s">
        <v>209</v>
      </c>
      <c r="BE292" s="206">
        <f t="shared" si="24"/>
        <v>0</v>
      </c>
      <c r="BF292" s="206">
        <f t="shared" si="25"/>
        <v>0</v>
      </c>
      <c r="BG292" s="206">
        <f t="shared" si="26"/>
        <v>0</v>
      </c>
      <c r="BH292" s="206">
        <f t="shared" si="27"/>
        <v>0</v>
      </c>
      <c r="BI292" s="206">
        <f t="shared" si="28"/>
        <v>0</v>
      </c>
      <c r="BJ292" s="18" t="s">
        <v>85</v>
      </c>
      <c r="BK292" s="206">
        <f t="shared" si="29"/>
        <v>0</v>
      </c>
      <c r="BL292" s="18" t="s">
        <v>218</v>
      </c>
      <c r="BM292" s="205" t="s">
        <v>4980</v>
      </c>
    </row>
    <row r="293" spans="1:65" s="2" customFormat="1" ht="37.9" customHeight="1">
      <c r="A293" s="35"/>
      <c r="B293" s="36"/>
      <c r="C293" s="193" t="s">
        <v>2077</v>
      </c>
      <c r="D293" s="193" t="s">
        <v>214</v>
      </c>
      <c r="E293" s="194" t="s">
        <v>4981</v>
      </c>
      <c r="F293" s="195" t="s">
        <v>4918</v>
      </c>
      <c r="G293" s="196" t="s">
        <v>2761</v>
      </c>
      <c r="H293" s="197">
        <v>1</v>
      </c>
      <c r="I293" s="198"/>
      <c r="J293" s="199">
        <f t="shared" si="20"/>
        <v>0</v>
      </c>
      <c r="K293" s="200"/>
      <c r="L293" s="40"/>
      <c r="M293" s="201" t="s">
        <v>1</v>
      </c>
      <c r="N293" s="202" t="s">
        <v>42</v>
      </c>
      <c r="O293" s="72"/>
      <c r="P293" s="203">
        <f t="shared" si="21"/>
        <v>0</v>
      </c>
      <c r="Q293" s="203">
        <v>0</v>
      </c>
      <c r="R293" s="203">
        <f t="shared" si="22"/>
        <v>0</v>
      </c>
      <c r="S293" s="203">
        <v>0</v>
      </c>
      <c r="T293" s="204">
        <f t="shared" si="23"/>
        <v>0</v>
      </c>
      <c r="U293" s="35"/>
      <c r="V293" s="35"/>
      <c r="W293" s="35"/>
      <c r="X293" s="35"/>
      <c r="Y293" s="35"/>
      <c r="Z293" s="35"/>
      <c r="AA293" s="35"/>
      <c r="AB293" s="35"/>
      <c r="AC293" s="35"/>
      <c r="AD293" s="35"/>
      <c r="AE293" s="35"/>
      <c r="AR293" s="205" t="s">
        <v>218</v>
      </c>
      <c r="AT293" s="205" t="s">
        <v>214</v>
      </c>
      <c r="AU293" s="205" t="s">
        <v>85</v>
      </c>
      <c r="AY293" s="18" t="s">
        <v>209</v>
      </c>
      <c r="BE293" s="206">
        <f t="shared" si="24"/>
        <v>0</v>
      </c>
      <c r="BF293" s="206">
        <f t="shared" si="25"/>
        <v>0</v>
      </c>
      <c r="BG293" s="206">
        <f t="shared" si="26"/>
        <v>0</v>
      </c>
      <c r="BH293" s="206">
        <f t="shared" si="27"/>
        <v>0</v>
      </c>
      <c r="BI293" s="206">
        <f t="shared" si="28"/>
        <v>0</v>
      </c>
      <c r="BJ293" s="18" t="s">
        <v>85</v>
      </c>
      <c r="BK293" s="206">
        <f t="shared" si="29"/>
        <v>0</v>
      </c>
      <c r="BL293" s="18" t="s">
        <v>218</v>
      </c>
      <c r="BM293" s="205" t="s">
        <v>4982</v>
      </c>
    </row>
    <row r="294" spans="1:65" s="2" customFormat="1" ht="37.9" customHeight="1">
      <c r="A294" s="35"/>
      <c r="B294" s="36"/>
      <c r="C294" s="193" t="s">
        <v>2559</v>
      </c>
      <c r="D294" s="193" t="s">
        <v>214</v>
      </c>
      <c r="E294" s="194" t="s">
        <v>4983</v>
      </c>
      <c r="F294" s="195" t="s">
        <v>4918</v>
      </c>
      <c r="G294" s="196" t="s">
        <v>2761</v>
      </c>
      <c r="H294" s="197">
        <v>1</v>
      </c>
      <c r="I294" s="198"/>
      <c r="J294" s="199">
        <f t="shared" si="20"/>
        <v>0</v>
      </c>
      <c r="K294" s="200"/>
      <c r="L294" s="40"/>
      <c r="M294" s="201" t="s">
        <v>1</v>
      </c>
      <c r="N294" s="202" t="s">
        <v>42</v>
      </c>
      <c r="O294" s="72"/>
      <c r="P294" s="203">
        <f t="shared" si="21"/>
        <v>0</v>
      </c>
      <c r="Q294" s="203">
        <v>0</v>
      </c>
      <c r="R294" s="203">
        <f t="shared" si="22"/>
        <v>0</v>
      </c>
      <c r="S294" s="203">
        <v>0</v>
      </c>
      <c r="T294" s="204">
        <f t="shared" si="23"/>
        <v>0</v>
      </c>
      <c r="U294" s="35"/>
      <c r="V294" s="35"/>
      <c r="W294" s="35"/>
      <c r="X294" s="35"/>
      <c r="Y294" s="35"/>
      <c r="Z294" s="35"/>
      <c r="AA294" s="35"/>
      <c r="AB294" s="35"/>
      <c r="AC294" s="35"/>
      <c r="AD294" s="35"/>
      <c r="AE294" s="35"/>
      <c r="AR294" s="205" t="s">
        <v>218</v>
      </c>
      <c r="AT294" s="205" t="s">
        <v>214</v>
      </c>
      <c r="AU294" s="205" t="s">
        <v>85</v>
      </c>
      <c r="AY294" s="18" t="s">
        <v>209</v>
      </c>
      <c r="BE294" s="206">
        <f t="shared" si="24"/>
        <v>0</v>
      </c>
      <c r="BF294" s="206">
        <f t="shared" si="25"/>
        <v>0</v>
      </c>
      <c r="BG294" s="206">
        <f t="shared" si="26"/>
        <v>0</v>
      </c>
      <c r="BH294" s="206">
        <f t="shared" si="27"/>
        <v>0</v>
      </c>
      <c r="BI294" s="206">
        <f t="shared" si="28"/>
        <v>0</v>
      </c>
      <c r="BJ294" s="18" t="s">
        <v>85</v>
      </c>
      <c r="BK294" s="206">
        <f t="shared" si="29"/>
        <v>0</v>
      </c>
      <c r="BL294" s="18" t="s">
        <v>218</v>
      </c>
      <c r="BM294" s="205" t="s">
        <v>4984</v>
      </c>
    </row>
    <row r="295" spans="1:65" s="2" customFormat="1" ht="37.9" customHeight="1">
      <c r="A295" s="35"/>
      <c r="B295" s="36"/>
      <c r="C295" s="193" t="s">
        <v>2565</v>
      </c>
      <c r="D295" s="193" t="s">
        <v>214</v>
      </c>
      <c r="E295" s="194" t="s">
        <v>4985</v>
      </c>
      <c r="F295" s="195" t="s">
        <v>4918</v>
      </c>
      <c r="G295" s="196" t="s">
        <v>2761</v>
      </c>
      <c r="H295" s="197">
        <v>1</v>
      </c>
      <c r="I295" s="198"/>
      <c r="J295" s="199">
        <f t="shared" si="20"/>
        <v>0</v>
      </c>
      <c r="K295" s="200"/>
      <c r="L295" s="40"/>
      <c r="M295" s="201" t="s">
        <v>1</v>
      </c>
      <c r="N295" s="202" t="s">
        <v>42</v>
      </c>
      <c r="O295" s="72"/>
      <c r="P295" s="203">
        <f t="shared" si="21"/>
        <v>0</v>
      </c>
      <c r="Q295" s="203">
        <v>0</v>
      </c>
      <c r="R295" s="203">
        <f t="shared" si="22"/>
        <v>0</v>
      </c>
      <c r="S295" s="203">
        <v>0</v>
      </c>
      <c r="T295" s="204">
        <f t="shared" si="23"/>
        <v>0</v>
      </c>
      <c r="U295" s="35"/>
      <c r="V295" s="35"/>
      <c r="W295" s="35"/>
      <c r="X295" s="35"/>
      <c r="Y295" s="35"/>
      <c r="Z295" s="35"/>
      <c r="AA295" s="35"/>
      <c r="AB295" s="35"/>
      <c r="AC295" s="35"/>
      <c r="AD295" s="35"/>
      <c r="AE295" s="35"/>
      <c r="AR295" s="205" t="s">
        <v>218</v>
      </c>
      <c r="AT295" s="205" t="s">
        <v>214</v>
      </c>
      <c r="AU295" s="205" t="s">
        <v>85</v>
      </c>
      <c r="AY295" s="18" t="s">
        <v>209</v>
      </c>
      <c r="BE295" s="206">
        <f t="shared" si="24"/>
        <v>0</v>
      </c>
      <c r="BF295" s="206">
        <f t="shared" si="25"/>
        <v>0</v>
      </c>
      <c r="BG295" s="206">
        <f t="shared" si="26"/>
        <v>0</v>
      </c>
      <c r="BH295" s="206">
        <f t="shared" si="27"/>
        <v>0</v>
      </c>
      <c r="BI295" s="206">
        <f t="shared" si="28"/>
        <v>0</v>
      </c>
      <c r="BJ295" s="18" t="s">
        <v>85</v>
      </c>
      <c r="BK295" s="206">
        <f t="shared" si="29"/>
        <v>0</v>
      </c>
      <c r="BL295" s="18" t="s">
        <v>218</v>
      </c>
      <c r="BM295" s="205" t="s">
        <v>4986</v>
      </c>
    </row>
    <row r="296" spans="1:65" s="2" customFormat="1" ht="37.9" customHeight="1">
      <c r="A296" s="35"/>
      <c r="B296" s="36"/>
      <c r="C296" s="193" t="s">
        <v>2571</v>
      </c>
      <c r="D296" s="193" t="s">
        <v>214</v>
      </c>
      <c r="E296" s="194" t="s">
        <v>4987</v>
      </c>
      <c r="F296" s="195" t="s">
        <v>4988</v>
      </c>
      <c r="G296" s="196" t="s">
        <v>2761</v>
      </c>
      <c r="H296" s="197">
        <v>1</v>
      </c>
      <c r="I296" s="198"/>
      <c r="J296" s="199">
        <f t="shared" si="20"/>
        <v>0</v>
      </c>
      <c r="K296" s="200"/>
      <c r="L296" s="40"/>
      <c r="M296" s="201" t="s">
        <v>1</v>
      </c>
      <c r="N296" s="202" t="s">
        <v>42</v>
      </c>
      <c r="O296" s="72"/>
      <c r="P296" s="203">
        <f t="shared" si="21"/>
        <v>0</v>
      </c>
      <c r="Q296" s="203">
        <v>0</v>
      </c>
      <c r="R296" s="203">
        <f t="shared" si="22"/>
        <v>0</v>
      </c>
      <c r="S296" s="203">
        <v>0</v>
      </c>
      <c r="T296" s="204">
        <f t="shared" si="23"/>
        <v>0</v>
      </c>
      <c r="U296" s="35"/>
      <c r="V296" s="35"/>
      <c r="W296" s="35"/>
      <c r="X296" s="35"/>
      <c r="Y296" s="35"/>
      <c r="Z296" s="35"/>
      <c r="AA296" s="35"/>
      <c r="AB296" s="35"/>
      <c r="AC296" s="35"/>
      <c r="AD296" s="35"/>
      <c r="AE296" s="35"/>
      <c r="AR296" s="205" t="s">
        <v>218</v>
      </c>
      <c r="AT296" s="205" t="s">
        <v>214</v>
      </c>
      <c r="AU296" s="205" t="s">
        <v>85</v>
      </c>
      <c r="AY296" s="18" t="s">
        <v>209</v>
      </c>
      <c r="BE296" s="206">
        <f t="shared" si="24"/>
        <v>0</v>
      </c>
      <c r="BF296" s="206">
        <f t="shared" si="25"/>
        <v>0</v>
      </c>
      <c r="BG296" s="206">
        <f t="shared" si="26"/>
        <v>0</v>
      </c>
      <c r="BH296" s="206">
        <f t="shared" si="27"/>
        <v>0</v>
      </c>
      <c r="BI296" s="206">
        <f t="shared" si="28"/>
        <v>0</v>
      </c>
      <c r="BJ296" s="18" t="s">
        <v>85</v>
      </c>
      <c r="BK296" s="206">
        <f t="shared" si="29"/>
        <v>0</v>
      </c>
      <c r="BL296" s="18" t="s">
        <v>218</v>
      </c>
      <c r="BM296" s="205" t="s">
        <v>4989</v>
      </c>
    </row>
    <row r="297" spans="1:65" s="2" customFormat="1" ht="37.9" customHeight="1">
      <c r="A297" s="35"/>
      <c r="B297" s="36"/>
      <c r="C297" s="193" t="s">
        <v>2575</v>
      </c>
      <c r="D297" s="193" t="s">
        <v>214</v>
      </c>
      <c r="E297" s="194" t="s">
        <v>4990</v>
      </c>
      <c r="F297" s="195" t="s">
        <v>4988</v>
      </c>
      <c r="G297" s="196" t="s">
        <v>2761</v>
      </c>
      <c r="H297" s="197">
        <v>1</v>
      </c>
      <c r="I297" s="198"/>
      <c r="J297" s="199">
        <f t="shared" si="20"/>
        <v>0</v>
      </c>
      <c r="K297" s="200"/>
      <c r="L297" s="40"/>
      <c r="M297" s="201" t="s">
        <v>1</v>
      </c>
      <c r="N297" s="202" t="s">
        <v>42</v>
      </c>
      <c r="O297" s="72"/>
      <c r="P297" s="203">
        <f t="shared" si="21"/>
        <v>0</v>
      </c>
      <c r="Q297" s="203">
        <v>0</v>
      </c>
      <c r="R297" s="203">
        <f t="shared" si="22"/>
        <v>0</v>
      </c>
      <c r="S297" s="203">
        <v>0</v>
      </c>
      <c r="T297" s="204">
        <f t="shared" si="23"/>
        <v>0</v>
      </c>
      <c r="U297" s="35"/>
      <c r="V297" s="35"/>
      <c r="W297" s="35"/>
      <c r="X297" s="35"/>
      <c r="Y297" s="35"/>
      <c r="Z297" s="35"/>
      <c r="AA297" s="35"/>
      <c r="AB297" s="35"/>
      <c r="AC297" s="35"/>
      <c r="AD297" s="35"/>
      <c r="AE297" s="35"/>
      <c r="AR297" s="205" t="s">
        <v>218</v>
      </c>
      <c r="AT297" s="205" t="s">
        <v>214</v>
      </c>
      <c r="AU297" s="205" t="s">
        <v>85</v>
      </c>
      <c r="AY297" s="18" t="s">
        <v>209</v>
      </c>
      <c r="BE297" s="206">
        <f t="shared" si="24"/>
        <v>0</v>
      </c>
      <c r="BF297" s="206">
        <f t="shared" si="25"/>
        <v>0</v>
      </c>
      <c r="BG297" s="206">
        <f t="shared" si="26"/>
        <v>0</v>
      </c>
      <c r="BH297" s="206">
        <f t="shared" si="27"/>
        <v>0</v>
      </c>
      <c r="BI297" s="206">
        <f t="shared" si="28"/>
        <v>0</v>
      </c>
      <c r="BJ297" s="18" t="s">
        <v>85</v>
      </c>
      <c r="BK297" s="206">
        <f t="shared" si="29"/>
        <v>0</v>
      </c>
      <c r="BL297" s="18" t="s">
        <v>218</v>
      </c>
      <c r="BM297" s="205" t="s">
        <v>4991</v>
      </c>
    </row>
    <row r="298" spans="1:65" s="2" customFormat="1" ht="49.15" customHeight="1">
      <c r="A298" s="35"/>
      <c r="B298" s="36"/>
      <c r="C298" s="193" t="s">
        <v>2581</v>
      </c>
      <c r="D298" s="193" t="s">
        <v>214</v>
      </c>
      <c r="E298" s="194" t="s">
        <v>4992</v>
      </c>
      <c r="F298" s="195" t="s">
        <v>4993</v>
      </c>
      <c r="G298" s="196" t="s">
        <v>2761</v>
      </c>
      <c r="H298" s="197">
        <v>1</v>
      </c>
      <c r="I298" s="198"/>
      <c r="J298" s="199">
        <f t="shared" si="20"/>
        <v>0</v>
      </c>
      <c r="K298" s="200"/>
      <c r="L298" s="40"/>
      <c r="M298" s="201" t="s">
        <v>1</v>
      </c>
      <c r="N298" s="202" t="s">
        <v>42</v>
      </c>
      <c r="O298" s="72"/>
      <c r="P298" s="203">
        <f t="shared" si="21"/>
        <v>0</v>
      </c>
      <c r="Q298" s="203">
        <v>0</v>
      </c>
      <c r="R298" s="203">
        <f t="shared" si="22"/>
        <v>0</v>
      </c>
      <c r="S298" s="203">
        <v>0</v>
      </c>
      <c r="T298" s="204">
        <f t="shared" si="23"/>
        <v>0</v>
      </c>
      <c r="U298" s="35"/>
      <c r="V298" s="35"/>
      <c r="W298" s="35"/>
      <c r="X298" s="35"/>
      <c r="Y298" s="35"/>
      <c r="Z298" s="35"/>
      <c r="AA298" s="35"/>
      <c r="AB298" s="35"/>
      <c r="AC298" s="35"/>
      <c r="AD298" s="35"/>
      <c r="AE298" s="35"/>
      <c r="AR298" s="205" t="s">
        <v>218</v>
      </c>
      <c r="AT298" s="205" t="s">
        <v>214</v>
      </c>
      <c r="AU298" s="205" t="s">
        <v>85</v>
      </c>
      <c r="AY298" s="18" t="s">
        <v>209</v>
      </c>
      <c r="BE298" s="206">
        <f t="shared" si="24"/>
        <v>0</v>
      </c>
      <c r="BF298" s="206">
        <f t="shared" si="25"/>
        <v>0</v>
      </c>
      <c r="BG298" s="206">
        <f t="shared" si="26"/>
        <v>0</v>
      </c>
      <c r="BH298" s="206">
        <f t="shared" si="27"/>
        <v>0</v>
      </c>
      <c r="BI298" s="206">
        <f t="shared" si="28"/>
        <v>0</v>
      </c>
      <c r="BJ298" s="18" t="s">
        <v>85</v>
      </c>
      <c r="BK298" s="206">
        <f t="shared" si="29"/>
        <v>0</v>
      </c>
      <c r="BL298" s="18" t="s">
        <v>218</v>
      </c>
      <c r="BM298" s="205" t="s">
        <v>4994</v>
      </c>
    </row>
    <row r="299" spans="1:65" s="2" customFormat="1" ht="49.15" customHeight="1">
      <c r="A299" s="35"/>
      <c r="B299" s="36"/>
      <c r="C299" s="193" t="s">
        <v>2587</v>
      </c>
      <c r="D299" s="193" t="s">
        <v>214</v>
      </c>
      <c r="E299" s="194" t="s">
        <v>4995</v>
      </c>
      <c r="F299" s="195" t="s">
        <v>4996</v>
      </c>
      <c r="G299" s="196" t="s">
        <v>2761</v>
      </c>
      <c r="H299" s="197">
        <v>1</v>
      </c>
      <c r="I299" s="198"/>
      <c r="J299" s="199">
        <f t="shared" si="20"/>
        <v>0</v>
      </c>
      <c r="K299" s="200"/>
      <c r="L299" s="40"/>
      <c r="M299" s="201" t="s">
        <v>1</v>
      </c>
      <c r="N299" s="202" t="s">
        <v>42</v>
      </c>
      <c r="O299" s="72"/>
      <c r="P299" s="203">
        <f t="shared" si="21"/>
        <v>0</v>
      </c>
      <c r="Q299" s="203">
        <v>0</v>
      </c>
      <c r="R299" s="203">
        <f t="shared" si="22"/>
        <v>0</v>
      </c>
      <c r="S299" s="203">
        <v>0</v>
      </c>
      <c r="T299" s="204">
        <f t="shared" si="23"/>
        <v>0</v>
      </c>
      <c r="U299" s="35"/>
      <c r="V299" s="35"/>
      <c r="W299" s="35"/>
      <c r="X299" s="35"/>
      <c r="Y299" s="35"/>
      <c r="Z299" s="35"/>
      <c r="AA299" s="35"/>
      <c r="AB299" s="35"/>
      <c r="AC299" s="35"/>
      <c r="AD299" s="35"/>
      <c r="AE299" s="35"/>
      <c r="AR299" s="205" t="s">
        <v>218</v>
      </c>
      <c r="AT299" s="205" t="s">
        <v>214</v>
      </c>
      <c r="AU299" s="205" t="s">
        <v>85</v>
      </c>
      <c r="AY299" s="18" t="s">
        <v>209</v>
      </c>
      <c r="BE299" s="206">
        <f t="shared" si="24"/>
        <v>0</v>
      </c>
      <c r="BF299" s="206">
        <f t="shared" si="25"/>
        <v>0</v>
      </c>
      <c r="BG299" s="206">
        <f t="shared" si="26"/>
        <v>0</v>
      </c>
      <c r="BH299" s="206">
        <f t="shared" si="27"/>
        <v>0</v>
      </c>
      <c r="BI299" s="206">
        <f t="shared" si="28"/>
        <v>0</v>
      </c>
      <c r="BJ299" s="18" t="s">
        <v>85</v>
      </c>
      <c r="BK299" s="206">
        <f t="shared" si="29"/>
        <v>0</v>
      </c>
      <c r="BL299" s="18" t="s">
        <v>218</v>
      </c>
      <c r="BM299" s="205" t="s">
        <v>4997</v>
      </c>
    </row>
    <row r="300" spans="1:65" s="2" customFormat="1" ht="37.9" customHeight="1">
      <c r="A300" s="35"/>
      <c r="B300" s="36"/>
      <c r="C300" s="193" t="s">
        <v>2600</v>
      </c>
      <c r="D300" s="193" t="s">
        <v>214</v>
      </c>
      <c r="E300" s="194" t="s">
        <v>4998</v>
      </c>
      <c r="F300" s="195" t="s">
        <v>4999</v>
      </c>
      <c r="G300" s="196" t="s">
        <v>2761</v>
      </c>
      <c r="H300" s="197">
        <v>1</v>
      </c>
      <c r="I300" s="198"/>
      <c r="J300" s="199">
        <f t="shared" si="20"/>
        <v>0</v>
      </c>
      <c r="K300" s="200"/>
      <c r="L300" s="40"/>
      <c r="M300" s="201" t="s">
        <v>1</v>
      </c>
      <c r="N300" s="202" t="s">
        <v>42</v>
      </c>
      <c r="O300" s="72"/>
      <c r="P300" s="203">
        <f t="shared" si="21"/>
        <v>0</v>
      </c>
      <c r="Q300" s="203">
        <v>0</v>
      </c>
      <c r="R300" s="203">
        <f t="shared" si="22"/>
        <v>0</v>
      </c>
      <c r="S300" s="203">
        <v>0</v>
      </c>
      <c r="T300" s="204">
        <f t="shared" si="23"/>
        <v>0</v>
      </c>
      <c r="U300" s="35"/>
      <c r="V300" s="35"/>
      <c r="W300" s="35"/>
      <c r="X300" s="35"/>
      <c r="Y300" s="35"/>
      <c r="Z300" s="35"/>
      <c r="AA300" s="35"/>
      <c r="AB300" s="35"/>
      <c r="AC300" s="35"/>
      <c r="AD300" s="35"/>
      <c r="AE300" s="35"/>
      <c r="AR300" s="205" t="s">
        <v>218</v>
      </c>
      <c r="AT300" s="205" t="s">
        <v>214</v>
      </c>
      <c r="AU300" s="205" t="s">
        <v>85</v>
      </c>
      <c r="AY300" s="18" t="s">
        <v>209</v>
      </c>
      <c r="BE300" s="206">
        <f t="shared" si="24"/>
        <v>0</v>
      </c>
      <c r="BF300" s="206">
        <f t="shared" si="25"/>
        <v>0</v>
      </c>
      <c r="BG300" s="206">
        <f t="shared" si="26"/>
        <v>0</v>
      </c>
      <c r="BH300" s="206">
        <f t="shared" si="27"/>
        <v>0</v>
      </c>
      <c r="BI300" s="206">
        <f t="shared" si="28"/>
        <v>0</v>
      </c>
      <c r="BJ300" s="18" t="s">
        <v>85</v>
      </c>
      <c r="BK300" s="206">
        <f t="shared" si="29"/>
        <v>0</v>
      </c>
      <c r="BL300" s="18" t="s">
        <v>218</v>
      </c>
      <c r="BM300" s="205" t="s">
        <v>5000</v>
      </c>
    </row>
    <row r="301" spans="1:65" s="2" customFormat="1" ht="49.15" customHeight="1">
      <c r="A301" s="35"/>
      <c r="B301" s="36"/>
      <c r="C301" s="193" t="s">
        <v>2613</v>
      </c>
      <c r="D301" s="193" t="s">
        <v>214</v>
      </c>
      <c r="E301" s="194" t="s">
        <v>5001</v>
      </c>
      <c r="F301" s="195" t="s">
        <v>5002</v>
      </c>
      <c r="G301" s="196" t="s">
        <v>2761</v>
      </c>
      <c r="H301" s="197">
        <v>1</v>
      </c>
      <c r="I301" s="198"/>
      <c r="J301" s="199">
        <f t="shared" si="20"/>
        <v>0</v>
      </c>
      <c r="K301" s="200"/>
      <c r="L301" s="40"/>
      <c r="M301" s="201" t="s">
        <v>1</v>
      </c>
      <c r="N301" s="202" t="s">
        <v>42</v>
      </c>
      <c r="O301" s="72"/>
      <c r="P301" s="203">
        <f t="shared" si="21"/>
        <v>0</v>
      </c>
      <c r="Q301" s="203">
        <v>0</v>
      </c>
      <c r="R301" s="203">
        <f t="shared" si="22"/>
        <v>0</v>
      </c>
      <c r="S301" s="203">
        <v>0</v>
      </c>
      <c r="T301" s="204">
        <f t="shared" si="23"/>
        <v>0</v>
      </c>
      <c r="U301" s="35"/>
      <c r="V301" s="35"/>
      <c r="W301" s="35"/>
      <c r="X301" s="35"/>
      <c r="Y301" s="35"/>
      <c r="Z301" s="35"/>
      <c r="AA301" s="35"/>
      <c r="AB301" s="35"/>
      <c r="AC301" s="35"/>
      <c r="AD301" s="35"/>
      <c r="AE301" s="35"/>
      <c r="AR301" s="205" t="s">
        <v>218</v>
      </c>
      <c r="AT301" s="205" t="s">
        <v>214</v>
      </c>
      <c r="AU301" s="205" t="s">
        <v>85</v>
      </c>
      <c r="AY301" s="18" t="s">
        <v>209</v>
      </c>
      <c r="BE301" s="206">
        <f t="shared" si="24"/>
        <v>0</v>
      </c>
      <c r="BF301" s="206">
        <f t="shared" si="25"/>
        <v>0</v>
      </c>
      <c r="BG301" s="206">
        <f t="shared" si="26"/>
        <v>0</v>
      </c>
      <c r="BH301" s="206">
        <f t="shared" si="27"/>
        <v>0</v>
      </c>
      <c r="BI301" s="206">
        <f t="shared" si="28"/>
        <v>0</v>
      </c>
      <c r="BJ301" s="18" t="s">
        <v>85</v>
      </c>
      <c r="BK301" s="206">
        <f t="shared" si="29"/>
        <v>0</v>
      </c>
      <c r="BL301" s="18" t="s">
        <v>218</v>
      </c>
      <c r="BM301" s="205" t="s">
        <v>5003</v>
      </c>
    </row>
    <row r="302" spans="1:65" s="2" customFormat="1" ht="44.25" customHeight="1">
      <c r="A302" s="35"/>
      <c r="B302" s="36"/>
      <c r="C302" s="193" t="s">
        <v>2619</v>
      </c>
      <c r="D302" s="193" t="s">
        <v>214</v>
      </c>
      <c r="E302" s="194" t="s">
        <v>5004</v>
      </c>
      <c r="F302" s="195" t="s">
        <v>5005</v>
      </c>
      <c r="G302" s="196" t="s">
        <v>2761</v>
      </c>
      <c r="H302" s="197">
        <v>1</v>
      </c>
      <c r="I302" s="198"/>
      <c r="J302" s="199">
        <f t="shared" si="20"/>
        <v>0</v>
      </c>
      <c r="K302" s="200"/>
      <c r="L302" s="40"/>
      <c r="M302" s="201" t="s">
        <v>1</v>
      </c>
      <c r="N302" s="202" t="s">
        <v>42</v>
      </c>
      <c r="O302" s="72"/>
      <c r="P302" s="203">
        <f t="shared" si="21"/>
        <v>0</v>
      </c>
      <c r="Q302" s="203">
        <v>0</v>
      </c>
      <c r="R302" s="203">
        <f t="shared" si="22"/>
        <v>0</v>
      </c>
      <c r="S302" s="203">
        <v>0</v>
      </c>
      <c r="T302" s="204">
        <f t="shared" si="23"/>
        <v>0</v>
      </c>
      <c r="U302" s="35"/>
      <c r="V302" s="35"/>
      <c r="W302" s="35"/>
      <c r="X302" s="35"/>
      <c r="Y302" s="35"/>
      <c r="Z302" s="35"/>
      <c r="AA302" s="35"/>
      <c r="AB302" s="35"/>
      <c r="AC302" s="35"/>
      <c r="AD302" s="35"/>
      <c r="AE302" s="35"/>
      <c r="AR302" s="205" t="s">
        <v>218</v>
      </c>
      <c r="AT302" s="205" t="s">
        <v>214</v>
      </c>
      <c r="AU302" s="205" t="s">
        <v>85</v>
      </c>
      <c r="AY302" s="18" t="s">
        <v>209</v>
      </c>
      <c r="BE302" s="206">
        <f t="shared" si="24"/>
        <v>0</v>
      </c>
      <c r="BF302" s="206">
        <f t="shared" si="25"/>
        <v>0</v>
      </c>
      <c r="BG302" s="206">
        <f t="shared" si="26"/>
        <v>0</v>
      </c>
      <c r="BH302" s="206">
        <f t="shared" si="27"/>
        <v>0</v>
      </c>
      <c r="BI302" s="206">
        <f t="shared" si="28"/>
        <v>0</v>
      </c>
      <c r="BJ302" s="18" t="s">
        <v>85</v>
      </c>
      <c r="BK302" s="206">
        <f t="shared" si="29"/>
        <v>0</v>
      </c>
      <c r="BL302" s="18" t="s">
        <v>218</v>
      </c>
      <c r="BM302" s="205" t="s">
        <v>5006</v>
      </c>
    </row>
    <row r="303" spans="1:65" s="2" customFormat="1" ht="49.15" customHeight="1">
      <c r="A303" s="35"/>
      <c r="B303" s="36"/>
      <c r="C303" s="193" t="s">
        <v>2624</v>
      </c>
      <c r="D303" s="193" t="s">
        <v>214</v>
      </c>
      <c r="E303" s="194" t="s">
        <v>5007</v>
      </c>
      <c r="F303" s="195" t="s">
        <v>5008</v>
      </c>
      <c r="G303" s="196" t="s">
        <v>2761</v>
      </c>
      <c r="H303" s="197">
        <v>1</v>
      </c>
      <c r="I303" s="198"/>
      <c r="J303" s="199">
        <f t="shared" si="20"/>
        <v>0</v>
      </c>
      <c r="K303" s="200"/>
      <c r="L303" s="40"/>
      <c r="M303" s="201" t="s">
        <v>1</v>
      </c>
      <c r="N303" s="202" t="s">
        <v>42</v>
      </c>
      <c r="O303" s="72"/>
      <c r="P303" s="203">
        <f t="shared" si="21"/>
        <v>0</v>
      </c>
      <c r="Q303" s="203">
        <v>0</v>
      </c>
      <c r="R303" s="203">
        <f t="shared" si="22"/>
        <v>0</v>
      </c>
      <c r="S303" s="203">
        <v>0</v>
      </c>
      <c r="T303" s="204">
        <f t="shared" si="23"/>
        <v>0</v>
      </c>
      <c r="U303" s="35"/>
      <c r="V303" s="35"/>
      <c r="W303" s="35"/>
      <c r="X303" s="35"/>
      <c r="Y303" s="35"/>
      <c r="Z303" s="35"/>
      <c r="AA303" s="35"/>
      <c r="AB303" s="35"/>
      <c r="AC303" s="35"/>
      <c r="AD303" s="35"/>
      <c r="AE303" s="35"/>
      <c r="AR303" s="205" t="s">
        <v>218</v>
      </c>
      <c r="AT303" s="205" t="s">
        <v>214</v>
      </c>
      <c r="AU303" s="205" t="s">
        <v>85</v>
      </c>
      <c r="AY303" s="18" t="s">
        <v>209</v>
      </c>
      <c r="BE303" s="206">
        <f t="shared" si="24"/>
        <v>0</v>
      </c>
      <c r="BF303" s="206">
        <f t="shared" si="25"/>
        <v>0</v>
      </c>
      <c r="BG303" s="206">
        <f t="shared" si="26"/>
        <v>0</v>
      </c>
      <c r="BH303" s="206">
        <f t="shared" si="27"/>
        <v>0</v>
      </c>
      <c r="BI303" s="206">
        <f t="shared" si="28"/>
        <v>0</v>
      </c>
      <c r="BJ303" s="18" t="s">
        <v>85</v>
      </c>
      <c r="BK303" s="206">
        <f t="shared" si="29"/>
        <v>0</v>
      </c>
      <c r="BL303" s="18" t="s">
        <v>218</v>
      </c>
      <c r="BM303" s="205" t="s">
        <v>5009</v>
      </c>
    </row>
    <row r="304" spans="1:65" s="2" customFormat="1" ht="37.9" customHeight="1">
      <c r="A304" s="35"/>
      <c r="B304" s="36"/>
      <c r="C304" s="193" t="s">
        <v>2628</v>
      </c>
      <c r="D304" s="193" t="s">
        <v>214</v>
      </c>
      <c r="E304" s="194" t="s">
        <v>5010</v>
      </c>
      <c r="F304" s="195" t="s">
        <v>5011</v>
      </c>
      <c r="G304" s="196" t="s">
        <v>2761</v>
      </c>
      <c r="H304" s="197">
        <v>1</v>
      </c>
      <c r="I304" s="198"/>
      <c r="J304" s="199">
        <f t="shared" si="20"/>
        <v>0</v>
      </c>
      <c r="K304" s="200"/>
      <c r="L304" s="40"/>
      <c r="M304" s="201" t="s">
        <v>1</v>
      </c>
      <c r="N304" s="202" t="s">
        <v>42</v>
      </c>
      <c r="O304" s="72"/>
      <c r="P304" s="203">
        <f t="shared" si="21"/>
        <v>0</v>
      </c>
      <c r="Q304" s="203">
        <v>0</v>
      </c>
      <c r="R304" s="203">
        <f t="shared" si="22"/>
        <v>0</v>
      </c>
      <c r="S304" s="203">
        <v>0</v>
      </c>
      <c r="T304" s="204">
        <f t="shared" si="23"/>
        <v>0</v>
      </c>
      <c r="U304" s="35"/>
      <c r="V304" s="35"/>
      <c r="W304" s="35"/>
      <c r="X304" s="35"/>
      <c r="Y304" s="35"/>
      <c r="Z304" s="35"/>
      <c r="AA304" s="35"/>
      <c r="AB304" s="35"/>
      <c r="AC304" s="35"/>
      <c r="AD304" s="35"/>
      <c r="AE304" s="35"/>
      <c r="AR304" s="205" t="s">
        <v>218</v>
      </c>
      <c r="AT304" s="205" t="s">
        <v>214</v>
      </c>
      <c r="AU304" s="205" t="s">
        <v>85</v>
      </c>
      <c r="AY304" s="18" t="s">
        <v>209</v>
      </c>
      <c r="BE304" s="206">
        <f t="shared" si="24"/>
        <v>0</v>
      </c>
      <c r="BF304" s="206">
        <f t="shared" si="25"/>
        <v>0</v>
      </c>
      <c r="BG304" s="206">
        <f t="shared" si="26"/>
        <v>0</v>
      </c>
      <c r="BH304" s="206">
        <f t="shared" si="27"/>
        <v>0</v>
      </c>
      <c r="BI304" s="206">
        <f t="shared" si="28"/>
        <v>0</v>
      </c>
      <c r="BJ304" s="18" t="s">
        <v>85</v>
      </c>
      <c r="BK304" s="206">
        <f t="shared" si="29"/>
        <v>0</v>
      </c>
      <c r="BL304" s="18" t="s">
        <v>218</v>
      </c>
      <c r="BM304" s="205" t="s">
        <v>5012</v>
      </c>
    </row>
    <row r="305" spans="1:65" s="2" customFormat="1" ht="49.15" customHeight="1">
      <c r="A305" s="35"/>
      <c r="B305" s="36"/>
      <c r="C305" s="193" t="s">
        <v>2634</v>
      </c>
      <c r="D305" s="193" t="s">
        <v>214</v>
      </c>
      <c r="E305" s="194" t="s">
        <v>5013</v>
      </c>
      <c r="F305" s="195" t="s">
        <v>5014</v>
      </c>
      <c r="G305" s="196" t="s">
        <v>2761</v>
      </c>
      <c r="H305" s="197">
        <v>1</v>
      </c>
      <c r="I305" s="198"/>
      <c r="J305" s="199">
        <f t="shared" si="20"/>
        <v>0</v>
      </c>
      <c r="K305" s="200"/>
      <c r="L305" s="40"/>
      <c r="M305" s="201" t="s">
        <v>1</v>
      </c>
      <c r="N305" s="202" t="s">
        <v>42</v>
      </c>
      <c r="O305" s="72"/>
      <c r="P305" s="203">
        <f t="shared" si="21"/>
        <v>0</v>
      </c>
      <c r="Q305" s="203">
        <v>0</v>
      </c>
      <c r="R305" s="203">
        <f t="shared" si="22"/>
        <v>0</v>
      </c>
      <c r="S305" s="203">
        <v>0</v>
      </c>
      <c r="T305" s="204">
        <f t="shared" si="23"/>
        <v>0</v>
      </c>
      <c r="U305" s="35"/>
      <c r="V305" s="35"/>
      <c r="W305" s="35"/>
      <c r="X305" s="35"/>
      <c r="Y305" s="35"/>
      <c r="Z305" s="35"/>
      <c r="AA305" s="35"/>
      <c r="AB305" s="35"/>
      <c r="AC305" s="35"/>
      <c r="AD305" s="35"/>
      <c r="AE305" s="35"/>
      <c r="AR305" s="205" t="s">
        <v>218</v>
      </c>
      <c r="AT305" s="205" t="s">
        <v>214</v>
      </c>
      <c r="AU305" s="205" t="s">
        <v>85</v>
      </c>
      <c r="AY305" s="18" t="s">
        <v>209</v>
      </c>
      <c r="BE305" s="206">
        <f t="shared" si="24"/>
        <v>0</v>
      </c>
      <c r="BF305" s="206">
        <f t="shared" si="25"/>
        <v>0</v>
      </c>
      <c r="BG305" s="206">
        <f t="shared" si="26"/>
        <v>0</v>
      </c>
      <c r="BH305" s="206">
        <f t="shared" si="27"/>
        <v>0</v>
      </c>
      <c r="BI305" s="206">
        <f t="shared" si="28"/>
        <v>0</v>
      </c>
      <c r="BJ305" s="18" t="s">
        <v>85</v>
      </c>
      <c r="BK305" s="206">
        <f t="shared" si="29"/>
        <v>0</v>
      </c>
      <c r="BL305" s="18" t="s">
        <v>218</v>
      </c>
      <c r="BM305" s="205" t="s">
        <v>5015</v>
      </c>
    </row>
    <row r="306" spans="1:65" s="2" customFormat="1" ht="49.15" customHeight="1">
      <c r="A306" s="35"/>
      <c r="B306" s="36"/>
      <c r="C306" s="193" t="s">
        <v>2644</v>
      </c>
      <c r="D306" s="193" t="s">
        <v>214</v>
      </c>
      <c r="E306" s="194" t="s">
        <v>5016</v>
      </c>
      <c r="F306" s="195" t="s">
        <v>5014</v>
      </c>
      <c r="G306" s="196" t="s">
        <v>2761</v>
      </c>
      <c r="H306" s="197">
        <v>1</v>
      </c>
      <c r="I306" s="198"/>
      <c r="J306" s="199">
        <f t="shared" si="20"/>
        <v>0</v>
      </c>
      <c r="K306" s="200"/>
      <c r="L306" s="40"/>
      <c r="M306" s="201" t="s">
        <v>1</v>
      </c>
      <c r="N306" s="202" t="s">
        <v>42</v>
      </c>
      <c r="O306" s="72"/>
      <c r="P306" s="203">
        <f t="shared" si="21"/>
        <v>0</v>
      </c>
      <c r="Q306" s="203">
        <v>0</v>
      </c>
      <c r="R306" s="203">
        <f t="shared" si="22"/>
        <v>0</v>
      </c>
      <c r="S306" s="203">
        <v>0</v>
      </c>
      <c r="T306" s="204">
        <f t="shared" si="23"/>
        <v>0</v>
      </c>
      <c r="U306" s="35"/>
      <c r="V306" s="35"/>
      <c r="W306" s="35"/>
      <c r="X306" s="35"/>
      <c r="Y306" s="35"/>
      <c r="Z306" s="35"/>
      <c r="AA306" s="35"/>
      <c r="AB306" s="35"/>
      <c r="AC306" s="35"/>
      <c r="AD306" s="35"/>
      <c r="AE306" s="35"/>
      <c r="AR306" s="205" t="s">
        <v>218</v>
      </c>
      <c r="AT306" s="205" t="s">
        <v>214</v>
      </c>
      <c r="AU306" s="205" t="s">
        <v>85</v>
      </c>
      <c r="AY306" s="18" t="s">
        <v>209</v>
      </c>
      <c r="BE306" s="206">
        <f t="shared" si="24"/>
        <v>0</v>
      </c>
      <c r="BF306" s="206">
        <f t="shared" si="25"/>
        <v>0</v>
      </c>
      <c r="BG306" s="206">
        <f t="shared" si="26"/>
        <v>0</v>
      </c>
      <c r="BH306" s="206">
        <f t="shared" si="27"/>
        <v>0</v>
      </c>
      <c r="BI306" s="206">
        <f t="shared" si="28"/>
        <v>0</v>
      </c>
      <c r="BJ306" s="18" t="s">
        <v>85</v>
      </c>
      <c r="BK306" s="206">
        <f t="shared" si="29"/>
        <v>0</v>
      </c>
      <c r="BL306" s="18" t="s">
        <v>218</v>
      </c>
      <c r="BM306" s="205" t="s">
        <v>5017</v>
      </c>
    </row>
    <row r="307" spans="1:65" s="2" customFormat="1" ht="37.9" customHeight="1">
      <c r="A307" s="35"/>
      <c r="B307" s="36"/>
      <c r="C307" s="193" t="s">
        <v>2650</v>
      </c>
      <c r="D307" s="193" t="s">
        <v>214</v>
      </c>
      <c r="E307" s="194" t="s">
        <v>5018</v>
      </c>
      <c r="F307" s="195" t="s">
        <v>5011</v>
      </c>
      <c r="G307" s="196" t="s">
        <v>2761</v>
      </c>
      <c r="H307" s="197">
        <v>1</v>
      </c>
      <c r="I307" s="198"/>
      <c r="J307" s="199">
        <f t="shared" si="20"/>
        <v>0</v>
      </c>
      <c r="K307" s="200"/>
      <c r="L307" s="40"/>
      <c r="M307" s="201" t="s">
        <v>1</v>
      </c>
      <c r="N307" s="202" t="s">
        <v>42</v>
      </c>
      <c r="O307" s="72"/>
      <c r="P307" s="203">
        <f t="shared" si="21"/>
        <v>0</v>
      </c>
      <c r="Q307" s="203">
        <v>0</v>
      </c>
      <c r="R307" s="203">
        <f t="shared" si="22"/>
        <v>0</v>
      </c>
      <c r="S307" s="203">
        <v>0</v>
      </c>
      <c r="T307" s="204">
        <f t="shared" si="23"/>
        <v>0</v>
      </c>
      <c r="U307" s="35"/>
      <c r="V307" s="35"/>
      <c r="W307" s="35"/>
      <c r="X307" s="35"/>
      <c r="Y307" s="35"/>
      <c r="Z307" s="35"/>
      <c r="AA307" s="35"/>
      <c r="AB307" s="35"/>
      <c r="AC307" s="35"/>
      <c r="AD307" s="35"/>
      <c r="AE307" s="35"/>
      <c r="AR307" s="205" t="s">
        <v>218</v>
      </c>
      <c r="AT307" s="205" t="s">
        <v>214</v>
      </c>
      <c r="AU307" s="205" t="s">
        <v>85</v>
      </c>
      <c r="AY307" s="18" t="s">
        <v>209</v>
      </c>
      <c r="BE307" s="206">
        <f t="shared" si="24"/>
        <v>0</v>
      </c>
      <c r="BF307" s="206">
        <f t="shared" si="25"/>
        <v>0</v>
      </c>
      <c r="BG307" s="206">
        <f t="shared" si="26"/>
        <v>0</v>
      </c>
      <c r="BH307" s="206">
        <f t="shared" si="27"/>
        <v>0</v>
      </c>
      <c r="BI307" s="206">
        <f t="shared" si="28"/>
        <v>0</v>
      </c>
      <c r="BJ307" s="18" t="s">
        <v>85</v>
      </c>
      <c r="BK307" s="206">
        <f t="shared" si="29"/>
        <v>0</v>
      </c>
      <c r="BL307" s="18" t="s">
        <v>218</v>
      </c>
      <c r="BM307" s="205" t="s">
        <v>5019</v>
      </c>
    </row>
    <row r="308" spans="1:65" s="2" customFormat="1" ht="49.15" customHeight="1">
      <c r="A308" s="35"/>
      <c r="B308" s="36"/>
      <c r="C308" s="193" t="s">
        <v>2660</v>
      </c>
      <c r="D308" s="193" t="s">
        <v>214</v>
      </c>
      <c r="E308" s="194" t="s">
        <v>5020</v>
      </c>
      <c r="F308" s="195" t="s">
        <v>5021</v>
      </c>
      <c r="G308" s="196" t="s">
        <v>2761</v>
      </c>
      <c r="H308" s="197">
        <v>1</v>
      </c>
      <c r="I308" s="198"/>
      <c r="J308" s="199">
        <f t="shared" si="20"/>
        <v>0</v>
      </c>
      <c r="K308" s="200"/>
      <c r="L308" s="40"/>
      <c r="M308" s="201" t="s">
        <v>1</v>
      </c>
      <c r="N308" s="202" t="s">
        <v>42</v>
      </c>
      <c r="O308" s="72"/>
      <c r="P308" s="203">
        <f t="shared" si="21"/>
        <v>0</v>
      </c>
      <c r="Q308" s="203">
        <v>0</v>
      </c>
      <c r="R308" s="203">
        <f t="shared" si="22"/>
        <v>0</v>
      </c>
      <c r="S308" s="203">
        <v>0</v>
      </c>
      <c r="T308" s="204">
        <f t="shared" si="23"/>
        <v>0</v>
      </c>
      <c r="U308" s="35"/>
      <c r="V308" s="35"/>
      <c r="W308" s="35"/>
      <c r="X308" s="35"/>
      <c r="Y308" s="35"/>
      <c r="Z308" s="35"/>
      <c r="AA308" s="35"/>
      <c r="AB308" s="35"/>
      <c r="AC308" s="35"/>
      <c r="AD308" s="35"/>
      <c r="AE308" s="35"/>
      <c r="AR308" s="205" t="s">
        <v>218</v>
      </c>
      <c r="AT308" s="205" t="s">
        <v>214</v>
      </c>
      <c r="AU308" s="205" t="s">
        <v>85</v>
      </c>
      <c r="AY308" s="18" t="s">
        <v>209</v>
      </c>
      <c r="BE308" s="206">
        <f t="shared" si="24"/>
        <v>0</v>
      </c>
      <c r="BF308" s="206">
        <f t="shared" si="25"/>
        <v>0</v>
      </c>
      <c r="BG308" s="206">
        <f t="shared" si="26"/>
        <v>0</v>
      </c>
      <c r="BH308" s="206">
        <f t="shared" si="27"/>
        <v>0</v>
      </c>
      <c r="BI308" s="206">
        <f t="shared" si="28"/>
        <v>0</v>
      </c>
      <c r="BJ308" s="18" t="s">
        <v>85</v>
      </c>
      <c r="BK308" s="206">
        <f t="shared" si="29"/>
        <v>0</v>
      </c>
      <c r="BL308" s="18" t="s">
        <v>218</v>
      </c>
      <c r="BM308" s="205" t="s">
        <v>5022</v>
      </c>
    </row>
    <row r="309" spans="1:65" s="2" customFormat="1" ht="49.15" customHeight="1">
      <c r="A309" s="35"/>
      <c r="B309" s="36"/>
      <c r="C309" s="193" t="s">
        <v>2666</v>
      </c>
      <c r="D309" s="193" t="s">
        <v>214</v>
      </c>
      <c r="E309" s="194" t="s">
        <v>5023</v>
      </c>
      <c r="F309" s="195" t="s">
        <v>5021</v>
      </c>
      <c r="G309" s="196" t="s">
        <v>2761</v>
      </c>
      <c r="H309" s="197">
        <v>1</v>
      </c>
      <c r="I309" s="198"/>
      <c r="J309" s="199">
        <f t="shared" si="20"/>
        <v>0</v>
      </c>
      <c r="K309" s="200"/>
      <c r="L309" s="40"/>
      <c r="M309" s="201" t="s">
        <v>1</v>
      </c>
      <c r="N309" s="202" t="s">
        <v>42</v>
      </c>
      <c r="O309" s="72"/>
      <c r="P309" s="203">
        <f t="shared" si="21"/>
        <v>0</v>
      </c>
      <c r="Q309" s="203">
        <v>0</v>
      </c>
      <c r="R309" s="203">
        <f t="shared" si="22"/>
        <v>0</v>
      </c>
      <c r="S309" s="203">
        <v>0</v>
      </c>
      <c r="T309" s="204">
        <f t="shared" si="23"/>
        <v>0</v>
      </c>
      <c r="U309" s="35"/>
      <c r="V309" s="35"/>
      <c r="W309" s="35"/>
      <c r="X309" s="35"/>
      <c r="Y309" s="35"/>
      <c r="Z309" s="35"/>
      <c r="AA309" s="35"/>
      <c r="AB309" s="35"/>
      <c r="AC309" s="35"/>
      <c r="AD309" s="35"/>
      <c r="AE309" s="35"/>
      <c r="AR309" s="205" t="s">
        <v>218</v>
      </c>
      <c r="AT309" s="205" t="s">
        <v>214</v>
      </c>
      <c r="AU309" s="205" t="s">
        <v>85</v>
      </c>
      <c r="AY309" s="18" t="s">
        <v>209</v>
      </c>
      <c r="BE309" s="206">
        <f t="shared" si="24"/>
        <v>0</v>
      </c>
      <c r="BF309" s="206">
        <f t="shared" si="25"/>
        <v>0</v>
      </c>
      <c r="BG309" s="206">
        <f t="shared" si="26"/>
        <v>0</v>
      </c>
      <c r="BH309" s="206">
        <f t="shared" si="27"/>
        <v>0</v>
      </c>
      <c r="BI309" s="206">
        <f t="shared" si="28"/>
        <v>0</v>
      </c>
      <c r="BJ309" s="18" t="s">
        <v>85</v>
      </c>
      <c r="BK309" s="206">
        <f t="shared" si="29"/>
        <v>0</v>
      </c>
      <c r="BL309" s="18" t="s">
        <v>218</v>
      </c>
      <c r="BM309" s="205" t="s">
        <v>5024</v>
      </c>
    </row>
    <row r="310" spans="1:65" s="2" customFormat="1" ht="49.15" customHeight="1">
      <c r="A310" s="35"/>
      <c r="B310" s="36"/>
      <c r="C310" s="193" t="s">
        <v>2670</v>
      </c>
      <c r="D310" s="193" t="s">
        <v>214</v>
      </c>
      <c r="E310" s="194" t="s">
        <v>5025</v>
      </c>
      <c r="F310" s="195" t="s">
        <v>5021</v>
      </c>
      <c r="G310" s="196" t="s">
        <v>2761</v>
      </c>
      <c r="H310" s="197">
        <v>1</v>
      </c>
      <c r="I310" s="198"/>
      <c r="J310" s="199">
        <f t="shared" si="20"/>
        <v>0</v>
      </c>
      <c r="K310" s="200"/>
      <c r="L310" s="40"/>
      <c r="M310" s="201" t="s">
        <v>1</v>
      </c>
      <c r="N310" s="202" t="s">
        <v>42</v>
      </c>
      <c r="O310" s="72"/>
      <c r="P310" s="203">
        <f t="shared" si="21"/>
        <v>0</v>
      </c>
      <c r="Q310" s="203">
        <v>0</v>
      </c>
      <c r="R310" s="203">
        <f t="shared" si="22"/>
        <v>0</v>
      </c>
      <c r="S310" s="203">
        <v>0</v>
      </c>
      <c r="T310" s="204">
        <f t="shared" si="23"/>
        <v>0</v>
      </c>
      <c r="U310" s="35"/>
      <c r="V310" s="35"/>
      <c r="W310" s="35"/>
      <c r="X310" s="35"/>
      <c r="Y310" s="35"/>
      <c r="Z310" s="35"/>
      <c r="AA310" s="35"/>
      <c r="AB310" s="35"/>
      <c r="AC310" s="35"/>
      <c r="AD310" s="35"/>
      <c r="AE310" s="35"/>
      <c r="AR310" s="205" t="s">
        <v>218</v>
      </c>
      <c r="AT310" s="205" t="s">
        <v>214</v>
      </c>
      <c r="AU310" s="205" t="s">
        <v>85</v>
      </c>
      <c r="AY310" s="18" t="s">
        <v>209</v>
      </c>
      <c r="BE310" s="206">
        <f t="shared" si="24"/>
        <v>0</v>
      </c>
      <c r="BF310" s="206">
        <f t="shared" si="25"/>
        <v>0</v>
      </c>
      <c r="BG310" s="206">
        <f t="shared" si="26"/>
        <v>0</v>
      </c>
      <c r="BH310" s="206">
        <f t="shared" si="27"/>
        <v>0</v>
      </c>
      <c r="BI310" s="206">
        <f t="shared" si="28"/>
        <v>0</v>
      </c>
      <c r="BJ310" s="18" t="s">
        <v>85</v>
      </c>
      <c r="BK310" s="206">
        <f t="shared" si="29"/>
        <v>0</v>
      </c>
      <c r="BL310" s="18" t="s">
        <v>218</v>
      </c>
      <c r="BM310" s="205" t="s">
        <v>5026</v>
      </c>
    </row>
    <row r="311" spans="1:65" s="2" customFormat="1" ht="37.9" customHeight="1">
      <c r="A311" s="35"/>
      <c r="B311" s="36"/>
      <c r="C311" s="193" t="s">
        <v>2675</v>
      </c>
      <c r="D311" s="193" t="s">
        <v>214</v>
      </c>
      <c r="E311" s="194" t="s">
        <v>5027</v>
      </c>
      <c r="F311" s="195" t="s">
        <v>5011</v>
      </c>
      <c r="G311" s="196" t="s">
        <v>2761</v>
      </c>
      <c r="H311" s="197">
        <v>1</v>
      </c>
      <c r="I311" s="198"/>
      <c r="J311" s="199">
        <f t="shared" si="20"/>
        <v>0</v>
      </c>
      <c r="K311" s="200"/>
      <c r="L311" s="40"/>
      <c r="M311" s="201" t="s">
        <v>1</v>
      </c>
      <c r="N311" s="202" t="s">
        <v>42</v>
      </c>
      <c r="O311" s="72"/>
      <c r="P311" s="203">
        <f t="shared" si="21"/>
        <v>0</v>
      </c>
      <c r="Q311" s="203">
        <v>0</v>
      </c>
      <c r="R311" s="203">
        <f t="shared" si="22"/>
        <v>0</v>
      </c>
      <c r="S311" s="203">
        <v>0</v>
      </c>
      <c r="T311" s="204">
        <f t="shared" si="23"/>
        <v>0</v>
      </c>
      <c r="U311" s="35"/>
      <c r="V311" s="35"/>
      <c r="W311" s="35"/>
      <c r="X311" s="35"/>
      <c r="Y311" s="35"/>
      <c r="Z311" s="35"/>
      <c r="AA311" s="35"/>
      <c r="AB311" s="35"/>
      <c r="AC311" s="35"/>
      <c r="AD311" s="35"/>
      <c r="AE311" s="35"/>
      <c r="AR311" s="205" t="s">
        <v>218</v>
      </c>
      <c r="AT311" s="205" t="s">
        <v>214</v>
      </c>
      <c r="AU311" s="205" t="s">
        <v>85</v>
      </c>
      <c r="AY311" s="18" t="s">
        <v>209</v>
      </c>
      <c r="BE311" s="206">
        <f t="shared" si="24"/>
        <v>0</v>
      </c>
      <c r="BF311" s="206">
        <f t="shared" si="25"/>
        <v>0</v>
      </c>
      <c r="BG311" s="206">
        <f t="shared" si="26"/>
        <v>0</v>
      </c>
      <c r="BH311" s="206">
        <f t="shared" si="27"/>
        <v>0</v>
      </c>
      <c r="BI311" s="206">
        <f t="shared" si="28"/>
        <v>0</v>
      </c>
      <c r="BJ311" s="18" t="s">
        <v>85</v>
      </c>
      <c r="BK311" s="206">
        <f t="shared" si="29"/>
        <v>0</v>
      </c>
      <c r="BL311" s="18" t="s">
        <v>218</v>
      </c>
      <c r="BM311" s="205" t="s">
        <v>5028</v>
      </c>
    </row>
    <row r="312" spans="1:65" s="2" customFormat="1" ht="49.15" customHeight="1">
      <c r="A312" s="35"/>
      <c r="B312" s="36"/>
      <c r="C312" s="193" t="s">
        <v>2679</v>
      </c>
      <c r="D312" s="193" t="s">
        <v>214</v>
      </c>
      <c r="E312" s="194" t="s">
        <v>5029</v>
      </c>
      <c r="F312" s="195" t="s">
        <v>5030</v>
      </c>
      <c r="G312" s="196" t="s">
        <v>2761</v>
      </c>
      <c r="H312" s="197">
        <v>1</v>
      </c>
      <c r="I312" s="198"/>
      <c r="J312" s="199">
        <f t="shared" si="20"/>
        <v>0</v>
      </c>
      <c r="K312" s="200"/>
      <c r="L312" s="40"/>
      <c r="M312" s="201" t="s">
        <v>1</v>
      </c>
      <c r="N312" s="202" t="s">
        <v>42</v>
      </c>
      <c r="O312" s="72"/>
      <c r="P312" s="203">
        <f t="shared" si="21"/>
        <v>0</v>
      </c>
      <c r="Q312" s="203">
        <v>0</v>
      </c>
      <c r="R312" s="203">
        <f t="shared" si="22"/>
        <v>0</v>
      </c>
      <c r="S312" s="203">
        <v>0</v>
      </c>
      <c r="T312" s="204">
        <f t="shared" si="23"/>
        <v>0</v>
      </c>
      <c r="U312" s="35"/>
      <c r="V312" s="35"/>
      <c r="W312" s="35"/>
      <c r="X312" s="35"/>
      <c r="Y312" s="35"/>
      <c r="Z312" s="35"/>
      <c r="AA312" s="35"/>
      <c r="AB312" s="35"/>
      <c r="AC312" s="35"/>
      <c r="AD312" s="35"/>
      <c r="AE312" s="35"/>
      <c r="AR312" s="205" t="s">
        <v>218</v>
      </c>
      <c r="AT312" s="205" t="s">
        <v>214</v>
      </c>
      <c r="AU312" s="205" t="s">
        <v>85</v>
      </c>
      <c r="AY312" s="18" t="s">
        <v>209</v>
      </c>
      <c r="BE312" s="206">
        <f t="shared" si="24"/>
        <v>0</v>
      </c>
      <c r="BF312" s="206">
        <f t="shared" si="25"/>
        <v>0</v>
      </c>
      <c r="BG312" s="206">
        <f t="shared" si="26"/>
        <v>0</v>
      </c>
      <c r="BH312" s="206">
        <f t="shared" si="27"/>
        <v>0</v>
      </c>
      <c r="BI312" s="206">
        <f t="shared" si="28"/>
        <v>0</v>
      </c>
      <c r="BJ312" s="18" t="s">
        <v>85</v>
      </c>
      <c r="BK312" s="206">
        <f t="shared" si="29"/>
        <v>0</v>
      </c>
      <c r="BL312" s="18" t="s">
        <v>218</v>
      </c>
      <c r="BM312" s="205" t="s">
        <v>5031</v>
      </c>
    </row>
    <row r="313" spans="1:65" s="2" customFormat="1" ht="49.15" customHeight="1">
      <c r="A313" s="35"/>
      <c r="B313" s="36"/>
      <c r="C313" s="193" t="s">
        <v>2688</v>
      </c>
      <c r="D313" s="193" t="s">
        <v>214</v>
      </c>
      <c r="E313" s="194" t="s">
        <v>5032</v>
      </c>
      <c r="F313" s="195" t="s">
        <v>5030</v>
      </c>
      <c r="G313" s="196" t="s">
        <v>2761</v>
      </c>
      <c r="H313" s="197">
        <v>1</v>
      </c>
      <c r="I313" s="198"/>
      <c r="J313" s="199">
        <f t="shared" ref="J313:J376" si="30">ROUND(I313*H313,2)</f>
        <v>0</v>
      </c>
      <c r="K313" s="200"/>
      <c r="L313" s="40"/>
      <c r="M313" s="201" t="s">
        <v>1</v>
      </c>
      <c r="N313" s="202" t="s">
        <v>42</v>
      </c>
      <c r="O313" s="72"/>
      <c r="P313" s="203">
        <f t="shared" ref="P313:P376" si="31">O313*H313</f>
        <v>0</v>
      </c>
      <c r="Q313" s="203">
        <v>0</v>
      </c>
      <c r="R313" s="203">
        <f t="shared" ref="R313:R376" si="32">Q313*H313</f>
        <v>0</v>
      </c>
      <c r="S313" s="203">
        <v>0</v>
      </c>
      <c r="T313" s="204">
        <f t="shared" ref="T313:T376" si="33">S313*H313</f>
        <v>0</v>
      </c>
      <c r="U313" s="35"/>
      <c r="V313" s="35"/>
      <c r="W313" s="35"/>
      <c r="X313" s="35"/>
      <c r="Y313" s="35"/>
      <c r="Z313" s="35"/>
      <c r="AA313" s="35"/>
      <c r="AB313" s="35"/>
      <c r="AC313" s="35"/>
      <c r="AD313" s="35"/>
      <c r="AE313" s="35"/>
      <c r="AR313" s="205" t="s">
        <v>218</v>
      </c>
      <c r="AT313" s="205" t="s">
        <v>214</v>
      </c>
      <c r="AU313" s="205" t="s">
        <v>85</v>
      </c>
      <c r="AY313" s="18" t="s">
        <v>209</v>
      </c>
      <c r="BE313" s="206">
        <f t="shared" ref="BE313:BE376" si="34">IF(N313="základní",J313,0)</f>
        <v>0</v>
      </c>
      <c r="BF313" s="206">
        <f t="shared" ref="BF313:BF376" si="35">IF(N313="snížená",J313,0)</f>
        <v>0</v>
      </c>
      <c r="BG313" s="206">
        <f t="shared" ref="BG313:BG376" si="36">IF(N313="zákl. přenesená",J313,0)</f>
        <v>0</v>
      </c>
      <c r="BH313" s="206">
        <f t="shared" ref="BH313:BH376" si="37">IF(N313="sníž. přenesená",J313,0)</f>
        <v>0</v>
      </c>
      <c r="BI313" s="206">
        <f t="shared" ref="BI313:BI376" si="38">IF(N313="nulová",J313,0)</f>
        <v>0</v>
      </c>
      <c r="BJ313" s="18" t="s">
        <v>85</v>
      </c>
      <c r="BK313" s="206">
        <f t="shared" ref="BK313:BK376" si="39">ROUND(I313*H313,2)</f>
        <v>0</v>
      </c>
      <c r="BL313" s="18" t="s">
        <v>218</v>
      </c>
      <c r="BM313" s="205" t="s">
        <v>5033</v>
      </c>
    </row>
    <row r="314" spans="1:65" s="2" customFormat="1" ht="49.15" customHeight="1">
      <c r="A314" s="35"/>
      <c r="B314" s="36"/>
      <c r="C314" s="193" t="s">
        <v>2692</v>
      </c>
      <c r="D314" s="193" t="s">
        <v>214</v>
      </c>
      <c r="E314" s="194" t="s">
        <v>5034</v>
      </c>
      <c r="F314" s="195" t="s">
        <v>5035</v>
      </c>
      <c r="G314" s="196" t="s">
        <v>2761</v>
      </c>
      <c r="H314" s="197">
        <v>1</v>
      </c>
      <c r="I314" s="198"/>
      <c r="J314" s="199">
        <f t="shared" si="30"/>
        <v>0</v>
      </c>
      <c r="K314" s="200"/>
      <c r="L314" s="40"/>
      <c r="M314" s="201" t="s">
        <v>1</v>
      </c>
      <c r="N314" s="202" t="s">
        <v>42</v>
      </c>
      <c r="O314" s="72"/>
      <c r="P314" s="203">
        <f t="shared" si="31"/>
        <v>0</v>
      </c>
      <c r="Q314" s="203">
        <v>0</v>
      </c>
      <c r="R314" s="203">
        <f t="shared" si="32"/>
        <v>0</v>
      </c>
      <c r="S314" s="203">
        <v>0</v>
      </c>
      <c r="T314" s="204">
        <f t="shared" si="33"/>
        <v>0</v>
      </c>
      <c r="U314" s="35"/>
      <c r="V314" s="35"/>
      <c r="W314" s="35"/>
      <c r="X314" s="35"/>
      <c r="Y314" s="35"/>
      <c r="Z314" s="35"/>
      <c r="AA314" s="35"/>
      <c r="AB314" s="35"/>
      <c r="AC314" s="35"/>
      <c r="AD314" s="35"/>
      <c r="AE314" s="35"/>
      <c r="AR314" s="205" t="s">
        <v>218</v>
      </c>
      <c r="AT314" s="205" t="s">
        <v>214</v>
      </c>
      <c r="AU314" s="205" t="s">
        <v>85</v>
      </c>
      <c r="AY314" s="18" t="s">
        <v>209</v>
      </c>
      <c r="BE314" s="206">
        <f t="shared" si="34"/>
        <v>0</v>
      </c>
      <c r="BF314" s="206">
        <f t="shared" si="35"/>
        <v>0</v>
      </c>
      <c r="BG314" s="206">
        <f t="shared" si="36"/>
        <v>0</v>
      </c>
      <c r="BH314" s="206">
        <f t="shared" si="37"/>
        <v>0</v>
      </c>
      <c r="BI314" s="206">
        <f t="shared" si="38"/>
        <v>0</v>
      </c>
      <c r="BJ314" s="18" t="s">
        <v>85</v>
      </c>
      <c r="BK314" s="206">
        <f t="shared" si="39"/>
        <v>0</v>
      </c>
      <c r="BL314" s="18" t="s">
        <v>218</v>
      </c>
      <c r="BM314" s="205" t="s">
        <v>5036</v>
      </c>
    </row>
    <row r="315" spans="1:65" s="2" customFormat="1" ht="37.9" customHeight="1">
      <c r="A315" s="35"/>
      <c r="B315" s="36"/>
      <c r="C315" s="193" t="s">
        <v>2698</v>
      </c>
      <c r="D315" s="193" t="s">
        <v>214</v>
      </c>
      <c r="E315" s="194" t="s">
        <v>5037</v>
      </c>
      <c r="F315" s="195" t="s">
        <v>5011</v>
      </c>
      <c r="G315" s="196" t="s">
        <v>2761</v>
      </c>
      <c r="H315" s="197">
        <v>1</v>
      </c>
      <c r="I315" s="198"/>
      <c r="J315" s="199">
        <f t="shared" si="30"/>
        <v>0</v>
      </c>
      <c r="K315" s="200"/>
      <c r="L315" s="40"/>
      <c r="M315" s="201" t="s">
        <v>1</v>
      </c>
      <c r="N315" s="202" t="s">
        <v>42</v>
      </c>
      <c r="O315" s="72"/>
      <c r="P315" s="203">
        <f t="shared" si="31"/>
        <v>0</v>
      </c>
      <c r="Q315" s="203">
        <v>0</v>
      </c>
      <c r="R315" s="203">
        <f t="shared" si="32"/>
        <v>0</v>
      </c>
      <c r="S315" s="203">
        <v>0</v>
      </c>
      <c r="T315" s="204">
        <f t="shared" si="33"/>
        <v>0</v>
      </c>
      <c r="U315" s="35"/>
      <c r="V315" s="35"/>
      <c r="W315" s="35"/>
      <c r="X315" s="35"/>
      <c r="Y315" s="35"/>
      <c r="Z315" s="35"/>
      <c r="AA315" s="35"/>
      <c r="AB315" s="35"/>
      <c r="AC315" s="35"/>
      <c r="AD315" s="35"/>
      <c r="AE315" s="35"/>
      <c r="AR315" s="205" t="s">
        <v>218</v>
      </c>
      <c r="AT315" s="205" t="s">
        <v>214</v>
      </c>
      <c r="AU315" s="205" t="s">
        <v>85</v>
      </c>
      <c r="AY315" s="18" t="s">
        <v>209</v>
      </c>
      <c r="BE315" s="206">
        <f t="shared" si="34"/>
        <v>0</v>
      </c>
      <c r="BF315" s="206">
        <f t="shared" si="35"/>
        <v>0</v>
      </c>
      <c r="BG315" s="206">
        <f t="shared" si="36"/>
        <v>0</v>
      </c>
      <c r="BH315" s="206">
        <f t="shared" si="37"/>
        <v>0</v>
      </c>
      <c r="BI315" s="206">
        <f t="shared" si="38"/>
        <v>0</v>
      </c>
      <c r="BJ315" s="18" t="s">
        <v>85</v>
      </c>
      <c r="BK315" s="206">
        <f t="shared" si="39"/>
        <v>0</v>
      </c>
      <c r="BL315" s="18" t="s">
        <v>218</v>
      </c>
      <c r="BM315" s="205" t="s">
        <v>5038</v>
      </c>
    </row>
    <row r="316" spans="1:65" s="2" customFormat="1" ht="49.15" customHeight="1">
      <c r="A316" s="35"/>
      <c r="B316" s="36"/>
      <c r="C316" s="193" t="s">
        <v>2702</v>
      </c>
      <c r="D316" s="193" t="s">
        <v>214</v>
      </c>
      <c r="E316" s="194" t="s">
        <v>5039</v>
      </c>
      <c r="F316" s="195" t="s">
        <v>5021</v>
      </c>
      <c r="G316" s="196" t="s">
        <v>2761</v>
      </c>
      <c r="H316" s="197">
        <v>1</v>
      </c>
      <c r="I316" s="198"/>
      <c r="J316" s="199">
        <f t="shared" si="30"/>
        <v>0</v>
      </c>
      <c r="K316" s="200"/>
      <c r="L316" s="40"/>
      <c r="M316" s="201" t="s">
        <v>1</v>
      </c>
      <c r="N316" s="202" t="s">
        <v>42</v>
      </c>
      <c r="O316" s="72"/>
      <c r="P316" s="203">
        <f t="shared" si="31"/>
        <v>0</v>
      </c>
      <c r="Q316" s="203">
        <v>0</v>
      </c>
      <c r="R316" s="203">
        <f t="shared" si="32"/>
        <v>0</v>
      </c>
      <c r="S316" s="203">
        <v>0</v>
      </c>
      <c r="T316" s="204">
        <f t="shared" si="33"/>
        <v>0</v>
      </c>
      <c r="U316" s="35"/>
      <c r="V316" s="35"/>
      <c r="W316" s="35"/>
      <c r="X316" s="35"/>
      <c r="Y316" s="35"/>
      <c r="Z316" s="35"/>
      <c r="AA316" s="35"/>
      <c r="AB316" s="35"/>
      <c r="AC316" s="35"/>
      <c r="AD316" s="35"/>
      <c r="AE316" s="35"/>
      <c r="AR316" s="205" t="s">
        <v>218</v>
      </c>
      <c r="AT316" s="205" t="s">
        <v>214</v>
      </c>
      <c r="AU316" s="205" t="s">
        <v>85</v>
      </c>
      <c r="AY316" s="18" t="s">
        <v>209</v>
      </c>
      <c r="BE316" s="206">
        <f t="shared" si="34"/>
        <v>0</v>
      </c>
      <c r="BF316" s="206">
        <f t="shared" si="35"/>
        <v>0</v>
      </c>
      <c r="BG316" s="206">
        <f t="shared" si="36"/>
        <v>0</v>
      </c>
      <c r="BH316" s="206">
        <f t="shared" si="37"/>
        <v>0</v>
      </c>
      <c r="BI316" s="206">
        <f t="shared" si="38"/>
        <v>0</v>
      </c>
      <c r="BJ316" s="18" t="s">
        <v>85</v>
      </c>
      <c r="BK316" s="206">
        <f t="shared" si="39"/>
        <v>0</v>
      </c>
      <c r="BL316" s="18" t="s">
        <v>218</v>
      </c>
      <c r="BM316" s="205" t="s">
        <v>5040</v>
      </c>
    </row>
    <row r="317" spans="1:65" s="2" customFormat="1" ht="49.15" customHeight="1">
      <c r="A317" s="35"/>
      <c r="B317" s="36"/>
      <c r="C317" s="193" t="s">
        <v>2706</v>
      </c>
      <c r="D317" s="193" t="s">
        <v>214</v>
      </c>
      <c r="E317" s="194" t="s">
        <v>5041</v>
      </c>
      <c r="F317" s="195" t="s">
        <v>5021</v>
      </c>
      <c r="G317" s="196" t="s">
        <v>2761</v>
      </c>
      <c r="H317" s="197">
        <v>1</v>
      </c>
      <c r="I317" s="198"/>
      <c r="J317" s="199">
        <f t="shared" si="30"/>
        <v>0</v>
      </c>
      <c r="K317" s="200"/>
      <c r="L317" s="40"/>
      <c r="M317" s="201" t="s">
        <v>1</v>
      </c>
      <c r="N317" s="202" t="s">
        <v>42</v>
      </c>
      <c r="O317" s="72"/>
      <c r="P317" s="203">
        <f t="shared" si="31"/>
        <v>0</v>
      </c>
      <c r="Q317" s="203">
        <v>0</v>
      </c>
      <c r="R317" s="203">
        <f t="shared" si="32"/>
        <v>0</v>
      </c>
      <c r="S317" s="203">
        <v>0</v>
      </c>
      <c r="T317" s="204">
        <f t="shared" si="33"/>
        <v>0</v>
      </c>
      <c r="U317" s="35"/>
      <c r="V317" s="35"/>
      <c r="W317" s="35"/>
      <c r="X317" s="35"/>
      <c r="Y317" s="35"/>
      <c r="Z317" s="35"/>
      <c r="AA317" s="35"/>
      <c r="AB317" s="35"/>
      <c r="AC317" s="35"/>
      <c r="AD317" s="35"/>
      <c r="AE317" s="35"/>
      <c r="AR317" s="205" t="s">
        <v>218</v>
      </c>
      <c r="AT317" s="205" t="s">
        <v>214</v>
      </c>
      <c r="AU317" s="205" t="s">
        <v>85</v>
      </c>
      <c r="AY317" s="18" t="s">
        <v>209</v>
      </c>
      <c r="BE317" s="206">
        <f t="shared" si="34"/>
        <v>0</v>
      </c>
      <c r="BF317" s="206">
        <f t="shared" si="35"/>
        <v>0</v>
      </c>
      <c r="BG317" s="206">
        <f t="shared" si="36"/>
        <v>0</v>
      </c>
      <c r="BH317" s="206">
        <f t="shared" si="37"/>
        <v>0</v>
      </c>
      <c r="BI317" s="206">
        <f t="shared" si="38"/>
        <v>0</v>
      </c>
      <c r="BJ317" s="18" t="s">
        <v>85</v>
      </c>
      <c r="BK317" s="206">
        <f t="shared" si="39"/>
        <v>0</v>
      </c>
      <c r="BL317" s="18" t="s">
        <v>218</v>
      </c>
      <c r="BM317" s="205" t="s">
        <v>5042</v>
      </c>
    </row>
    <row r="318" spans="1:65" s="2" customFormat="1" ht="49.15" customHeight="1">
      <c r="A318" s="35"/>
      <c r="B318" s="36"/>
      <c r="C318" s="193" t="s">
        <v>2710</v>
      </c>
      <c r="D318" s="193" t="s">
        <v>214</v>
      </c>
      <c r="E318" s="194" t="s">
        <v>5043</v>
      </c>
      <c r="F318" s="195" t="s">
        <v>5021</v>
      </c>
      <c r="G318" s="196" t="s">
        <v>2761</v>
      </c>
      <c r="H318" s="197">
        <v>1</v>
      </c>
      <c r="I318" s="198"/>
      <c r="J318" s="199">
        <f t="shared" si="30"/>
        <v>0</v>
      </c>
      <c r="K318" s="200"/>
      <c r="L318" s="40"/>
      <c r="M318" s="201" t="s">
        <v>1</v>
      </c>
      <c r="N318" s="202" t="s">
        <v>42</v>
      </c>
      <c r="O318" s="72"/>
      <c r="P318" s="203">
        <f t="shared" si="31"/>
        <v>0</v>
      </c>
      <c r="Q318" s="203">
        <v>0</v>
      </c>
      <c r="R318" s="203">
        <f t="shared" si="32"/>
        <v>0</v>
      </c>
      <c r="S318" s="203">
        <v>0</v>
      </c>
      <c r="T318" s="204">
        <f t="shared" si="33"/>
        <v>0</v>
      </c>
      <c r="U318" s="35"/>
      <c r="V318" s="35"/>
      <c r="W318" s="35"/>
      <c r="X318" s="35"/>
      <c r="Y318" s="35"/>
      <c r="Z318" s="35"/>
      <c r="AA318" s="35"/>
      <c r="AB318" s="35"/>
      <c r="AC318" s="35"/>
      <c r="AD318" s="35"/>
      <c r="AE318" s="35"/>
      <c r="AR318" s="205" t="s">
        <v>218</v>
      </c>
      <c r="AT318" s="205" t="s">
        <v>214</v>
      </c>
      <c r="AU318" s="205" t="s">
        <v>85</v>
      </c>
      <c r="AY318" s="18" t="s">
        <v>209</v>
      </c>
      <c r="BE318" s="206">
        <f t="shared" si="34"/>
        <v>0</v>
      </c>
      <c r="BF318" s="206">
        <f t="shared" si="35"/>
        <v>0</v>
      </c>
      <c r="BG318" s="206">
        <f t="shared" si="36"/>
        <v>0</v>
      </c>
      <c r="BH318" s="206">
        <f t="shared" si="37"/>
        <v>0</v>
      </c>
      <c r="BI318" s="206">
        <f t="shared" si="38"/>
        <v>0</v>
      </c>
      <c r="BJ318" s="18" t="s">
        <v>85</v>
      </c>
      <c r="BK318" s="206">
        <f t="shared" si="39"/>
        <v>0</v>
      </c>
      <c r="BL318" s="18" t="s">
        <v>218</v>
      </c>
      <c r="BM318" s="205" t="s">
        <v>5044</v>
      </c>
    </row>
    <row r="319" spans="1:65" s="2" customFormat="1" ht="49.15" customHeight="1">
      <c r="A319" s="35"/>
      <c r="B319" s="36"/>
      <c r="C319" s="193" t="s">
        <v>2714</v>
      </c>
      <c r="D319" s="193" t="s">
        <v>214</v>
      </c>
      <c r="E319" s="194" t="s">
        <v>5045</v>
      </c>
      <c r="F319" s="195" t="s">
        <v>5021</v>
      </c>
      <c r="G319" s="196" t="s">
        <v>2761</v>
      </c>
      <c r="H319" s="197">
        <v>1</v>
      </c>
      <c r="I319" s="198"/>
      <c r="J319" s="199">
        <f t="shared" si="30"/>
        <v>0</v>
      </c>
      <c r="K319" s="200"/>
      <c r="L319" s="40"/>
      <c r="M319" s="201" t="s">
        <v>1</v>
      </c>
      <c r="N319" s="202" t="s">
        <v>42</v>
      </c>
      <c r="O319" s="72"/>
      <c r="P319" s="203">
        <f t="shared" si="31"/>
        <v>0</v>
      </c>
      <c r="Q319" s="203">
        <v>0</v>
      </c>
      <c r="R319" s="203">
        <f t="shared" si="32"/>
        <v>0</v>
      </c>
      <c r="S319" s="203">
        <v>0</v>
      </c>
      <c r="T319" s="204">
        <f t="shared" si="33"/>
        <v>0</v>
      </c>
      <c r="U319" s="35"/>
      <c r="V319" s="35"/>
      <c r="W319" s="35"/>
      <c r="X319" s="35"/>
      <c r="Y319" s="35"/>
      <c r="Z319" s="35"/>
      <c r="AA319" s="35"/>
      <c r="AB319" s="35"/>
      <c r="AC319" s="35"/>
      <c r="AD319" s="35"/>
      <c r="AE319" s="35"/>
      <c r="AR319" s="205" t="s">
        <v>218</v>
      </c>
      <c r="AT319" s="205" t="s">
        <v>214</v>
      </c>
      <c r="AU319" s="205" t="s">
        <v>85</v>
      </c>
      <c r="AY319" s="18" t="s">
        <v>209</v>
      </c>
      <c r="BE319" s="206">
        <f t="shared" si="34"/>
        <v>0</v>
      </c>
      <c r="BF319" s="206">
        <f t="shared" si="35"/>
        <v>0</v>
      </c>
      <c r="BG319" s="206">
        <f t="shared" si="36"/>
        <v>0</v>
      </c>
      <c r="BH319" s="206">
        <f t="shared" si="37"/>
        <v>0</v>
      </c>
      <c r="BI319" s="206">
        <f t="shared" si="38"/>
        <v>0</v>
      </c>
      <c r="BJ319" s="18" t="s">
        <v>85</v>
      </c>
      <c r="BK319" s="206">
        <f t="shared" si="39"/>
        <v>0</v>
      </c>
      <c r="BL319" s="18" t="s">
        <v>218</v>
      </c>
      <c r="BM319" s="205" t="s">
        <v>5046</v>
      </c>
    </row>
    <row r="320" spans="1:65" s="2" customFormat="1" ht="49.15" customHeight="1">
      <c r="A320" s="35"/>
      <c r="B320" s="36"/>
      <c r="C320" s="193" t="s">
        <v>2716</v>
      </c>
      <c r="D320" s="193" t="s">
        <v>214</v>
      </c>
      <c r="E320" s="194" t="s">
        <v>5047</v>
      </c>
      <c r="F320" s="195" t="s">
        <v>5035</v>
      </c>
      <c r="G320" s="196" t="s">
        <v>2761</v>
      </c>
      <c r="H320" s="197">
        <v>1</v>
      </c>
      <c r="I320" s="198"/>
      <c r="J320" s="199">
        <f t="shared" si="30"/>
        <v>0</v>
      </c>
      <c r="K320" s="200"/>
      <c r="L320" s="40"/>
      <c r="M320" s="201" t="s">
        <v>1</v>
      </c>
      <c r="N320" s="202" t="s">
        <v>42</v>
      </c>
      <c r="O320" s="72"/>
      <c r="P320" s="203">
        <f t="shared" si="31"/>
        <v>0</v>
      </c>
      <c r="Q320" s="203">
        <v>0</v>
      </c>
      <c r="R320" s="203">
        <f t="shared" si="32"/>
        <v>0</v>
      </c>
      <c r="S320" s="203">
        <v>0</v>
      </c>
      <c r="T320" s="204">
        <f t="shared" si="33"/>
        <v>0</v>
      </c>
      <c r="U320" s="35"/>
      <c r="V320" s="35"/>
      <c r="W320" s="35"/>
      <c r="X320" s="35"/>
      <c r="Y320" s="35"/>
      <c r="Z320" s="35"/>
      <c r="AA320" s="35"/>
      <c r="AB320" s="35"/>
      <c r="AC320" s="35"/>
      <c r="AD320" s="35"/>
      <c r="AE320" s="35"/>
      <c r="AR320" s="205" t="s">
        <v>218</v>
      </c>
      <c r="AT320" s="205" t="s">
        <v>214</v>
      </c>
      <c r="AU320" s="205" t="s">
        <v>85</v>
      </c>
      <c r="AY320" s="18" t="s">
        <v>209</v>
      </c>
      <c r="BE320" s="206">
        <f t="shared" si="34"/>
        <v>0</v>
      </c>
      <c r="BF320" s="206">
        <f t="shared" si="35"/>
        <v>0</v>
      </c>
      <c r="BG320" s="206">
        <f t="shared" si="36"/>
        <v>0</v>
      </c>
      <c r="BH320" s="206">
        <f t="shared" si="37"/>
        <v>0</v>
      </c>
      <c r="BI320" s="206">
        <f t="shared" si="38"/>
        <v>0</v>
      </c>
      <c r="BJ320" s="18" t="s">
        <v>85</v>
      </c>
      <c r="BK320" s="206">
        <f t="shared" si="39"/>
        <v>0</v>
      </c>
      <c r="BL320" s="18" t="s">
        <v>218</v>
      </c>
      <c r="BM320" s="205" t="s">
        <v>5048</v>
      </c>
    </row>
    <row r="321" spans="1:65" s="2" customFormat="1" ht="37.9" customHeight="1">
      <c r="A321" s="35"/>
      <c r="B321" s="36"/>
      <c r="C321" s="193" t="s">
        <v>2722</v>
      </c>
      <c r="D321" s="193" t="s">
        <v>214</v>
      </c>
      <c r="E321" s="194" t="s">
        <v>5049</v>
      </c>
      <c r="F321" s="195" t="s">
        <v>5011</v>
      </c>
      <c r="G321" s="196" t="s">
        <v>2761</v>
      </c>
      <c r="H321" s="197">
        <v>1</v>
      </c>
      <c r="I321" s="198"/>
      <c r="J321" s="199">
        <f t="shared" si="30"/>
        <v>0</v>
      </c>
      <c r="K321" s="200"/>
      <c r="L321" s="40"/>
      <c r="M321" s="201" t="s">
        <v>1</v>
      </c>
      <c r="N321" s="202" t="s">
        <v>42</v>
      </c>
      <c r="O321" s="72"/>
      <c r="P321" s="203">
        <f t="shared" si="31"/>
        <v>0</v>
      </c>
      <c r="Q321" s="203">
        <v>0</v>
      </c>
      <c r="R321" s="203">
        <f t="shared" si="32"/>
        <v>0</v>
      </c>
      <c r="S321" s="203">
        <v>0</v>
      </c>
      <c r="T321" s="204">
        <f t="shared" si="33"/>
        <v>0</v>
      </c>
      <c r="U321" s="35"/>
      <c r="V321" s="35"/>
      <c r="W321" s="35"/>
      <c r="X321" s="35"/>
      <c r="Y321" s="35"/>
      <c r="Z321" s="35"/>
      <c r="AA321" s="35"/>
      <c r="AB321" s="35"/>
      <c r="AC321" s="35"/>
      <c r="AD321" s="35"/>
      <c r="AE321" s="35"/>
      <c r="AR321" s="205" t="s">
        <v>218</v>
      </c>
      <c r="AT321" s="205" t="s">
        <v>214</v>
      </c>
      <c r="AU321" s="205" t="s">
        <v>85</v>
      </c>
      <c r="AY321" s="18" t="s">
        <v>209</v>
      </c>
      <c r="BE321" s="206">
        <f t="shared" si="34"/>
        <v>0</v>
      </c>
      <c r="BF321" s="206">
        <f t="shared" si="35"/>
        <v>0</v>
      </c>
      <c r="BG321" s="206">
        <f t="shared" si="36"/>
        <v>0</v>
      </c>
      <c r="BH321" s="206">
        <f t="shared" si="37"/>
        <v>0</v>
      </c>
      <c r="BI321" s="206">
        <f t="shared" si="38"/>
        <v>0</v>
      </c>
      <c r="BJ321" s="18" t="s">
        <v>85</v>
      </c>
      <c r="BK321" s="206">
        <f t="shared" si="39"/>
        <v>0</v>
      </c>
      <c r="BL321" s="18" t="s">
        <v>218</v>
      </c>
      <c r="BM321" s="205" t="s">
        <v>5050</v>
      </c>
    </row>
    <row r="322" spans="1:65" s="2" customFormat="1" ht="49.15" customHeight="1">
      <c r="A322" s="35"/>
      <c r="B322" s="36"/>
      <c r="C322" s="193" t="s">
        <v>2727</v>
      </c>
      <c r="D322" s="193" t="s">
        <v>214</v>
      </c>
      <c r="E322" s="194" t="s">
        <v>5051</v>
      </c>
      <c r="F322" s="195" t="s">
        <v>5030</v>
      </c>
      <c r="G322" s="196" t="s">
        <v>2761</v>
      </c>
      <c r="H322" s="197">
        <v>1</v>
      </c>
      <c r="I322" s="198"/>
      <c r="J322" s="199">
        <f t="shared" si="30"/>
        <v>0</v>
      </c>
      <c r="K322" s="200"/>
      <c r="L322" s="40"/>
      <c r="M322" s="201" t="s">
        <v>1</v>
      </c>
      <c r="N322" s="202" t="s">
        <v>42</v>
      </c>
      <c r="O322" s="72"/>
      <c r="P322" s="203">
        <f t="shared" si="31"/>
        <v>0</v>
      </c>
      <c r="Q322" s="203">
        <v>0</v>
      </c>
      <c r="R322" s="203">
        <f t="shared" si="32"/>
        <v>0</v>
      </c>
      <c r="S322" s="203">
        <v>0</v>
      </c>
      <c r="T322" s="204">
        <f t="shared" si="33"/>
        <v>0</v>
      </c>
      <c r="U322" s="35"/>
      <c r="V322" s="35"/>
      <c r="W322" s="35"/>
      <c r="X322" s="35"/>
      <c r="Y322" s="35"/>
      <c r="Z322" s="35"/>
      <c r="AA322" s="35"/>
      <c r="AB322" s="35"/>
      <c r="AC322" s="35"/>
      <c r="AD322" s="35"/>
      <c r="AE322" s="35"/>
      <c r="AR322" s="205" t="s">
        <v>218</v>
      </c>
      <c r="AT322" s="205" t="s">
        <v>214</v>
      </c>
      <c r="AU322" s="205" t="s">
        <v>85</v>
      </c>
      <c r="AY322" s="18" t="s">
        <v>209</v>
      </c>
      <c r="BE322" s="206">
        <f t="shared" si="34"/>
        <v>0</v>
      </c>
      <c r="BF322" s="206">
        <f t="shared" si="35"/>
        <v>0</v>
      </c>
      <c r="BG322" s="206">
        <f t="shared" si="36"/>
        <v>0</v>
      </c>
      <c r="BH322" s="206">
        <f t="shared" si="37"/>
        <v>0</v>
      </c>
      <c r="BI322" s="206">
        <f t="shared" si="38"/>
        <v>0</v>
      </c>
      <c r="BJ322" s="18" t="s">
        <v>85</v>
      </c>
      <c r="BK322" s="206">
        <f t="shared" si="39"/>
        <v>0</v>
      </c>
      <c r="BL322" s="18" t="s">
        <v>218</v>
      </c>
      <c r="BM322" s="205" t="s">
        <v>5052</v>
      </c>
    </row>
    <row r="323" spans="1:65" s="2" customFormat="1" ht="49.15" customHeight="1">
      <c r="A323" s="35"/>
      <c r="B323" s="36"/>
      <c r="C323" s="193" t="s">
        <v>2734</v>
      </c>
      <c r="D323" s="193" t="s">
        <v>214</v>
      </c>
      <c r="E323" s="194" t="s">
        <v>5053</v>
      </c>
      <c r="F323" s="195" t="s">
        <v>5030</v>
      </c>
      <c r="G323" s="196" t="s">
        <v>2761</v>
      </c>
      <c r="H323" s="197">
        <v>1</v>
      </c>
      <c r="I323" s="198"/>
      <c r="J323" s="199">
        <f t="shared" si="30"/>
        <v>0</v>
      </c>
      <c r="K323" s="200"/>
      <c r="L323" s="40"/>
      <c r="M323" s="201" t="s">
        <v>1</v>
      </c>
      <c r="N323" s="202" t="s">
        <v>42</v>
      </c>
      <c r="O323" s="72"/>
      <c r="P323" s="203">
        <f t="shared" si="31"/>
        <v>0</v>
      </c>
      <c r="Q323" s="203">
        <v>0</v>
      </c>
      <c r="R323" s="203">
        <f t="shared" si="32"/>
        <v>0</v>
      </c>
      <c r="S323" s="203">
        <v>0</v>
      </c>
      <c r="T323" s="204">
        <f t="shared" si="33"/>
        <v>0</v>
      </c>
      <c r="U323" s="35"/>
      <c r="V323" s="35"/>
      <c r="W323" s="35"/>
      <c r="X323" s="35"/>
      <c r="Y323" s="35"/>
      <c r="Z323" s="35"/>
      <c r="AA323" s="35"/>
      <c r="AB323" s="35"/>
      <c r="AC323" s="35"/>
      <c r="AD323" s="35"/>
      <c r="AE323" s="35"/>
      <c r="AR323" s="205" t="s">
        <v>218</v>
      </c>
      <c r="AT323" s="205" t="s">
        <v>214</v>
      </c>
      <c r="AU323" s="205" t="s">
        <v>85</v>
      </c>
      <c r="AY323" s="18" t="s">
        <v>209</v>
      </c>
      <c r="BE323" s="206">
        <f t="shared" si="34"/>
        <v>0</v>
      </c>
      <c r="BF323" s="206">
        <f t="shared" si="35"/>
        <v>0</v>
      </c>
      <c r="BG323" s="206">
        <f t="shared" si="36"/>
        <v>0</v>
      </c>
      <c r="BH323" s="206">
        <f t="shared" si="37"/>
        <v>0</v>
      </c>
      <c r="BI323" s="206">
        <f t="shared" si="38"/>
        <v>0</v>
      </c>
      <c r="BJ323" s="18" t="s">
        <v>85</v>
      </c>
      <c r="BK323" s="206">
        <f t="shared" si="39"/>
        <v>0</v>
      </c>
      <c r="BL323" s="18" t="s">
        <v>218</v>
      </c>
      <c r="BM323" s="205" t="s">
        <v>5054</v>
      </c>
    </row>
    <row r="324" spans="1:65" s="2" customFormat="1" ht="37.9" customHeight="1">
      <c r="A324" s="35"/>
      <c r="B324" s="36"/>
      <c r="C324" s="193" t="s">
        <v>2739</v>
      </c>
      <c r="D324" s="193" t="s">
        <v>214</v>
      </c>
      <c r="E324" s="194" t="s">
        <v>5055</v>
      </c>
      <c r="F324" s="195" t="s">
        <v>5011</v>
      </c>
      <c r="G324" s="196" t="s">
        <v>2761</v>
      </c>
      <c r="H324" s="197">
        <v>1</v>
      </c>
      <c r="I324" s="198"/>
      <c r="J324" s="199">
        <f t="shared" si="30"/>
        <v>0</v>
      </c>
      <c r="K324" s="200"/>
      <c r="L324" s="40"/>
      <c r="M324" s="201" t="s">
        <v>1</v>
      </c>
      <c r="N324" s="202" t="s">
        <v>42</v>
      </c>
      <c r="O324" s="72"/>
      <c r="P324" s="203">
        <f t="shared" si="31"/>
        <v>0</v>
      </c>
      <c r="Q324" s="203">
        <v>0</v>
      </c>
      <c r="R324" s="203">
        <f t="shared" si="32"/>
        <v>0</v>
      </c>
      <c r="S324" s="203">
        <v>0</v>
      </c>
      <c r="T324" s="204">
        <f t="shared" si="33"/>
        <v>0</v>
      </c>
      <c r="U324" s="35"/>
      <c r="V324" s="35"/>
      <c r="W324" s="35"/>
      <c r="X324" s="35"/>
      <c r="Y324" s="35"/>
      <c r="Z324" s="35"/>
      <c r="AA324" s="35"/>
      <c r="AB324" s="35"/>
      <c r="AC324" s="35"/>
      <c r="AD324" s="35"/>
      <c r="AE324" s="35"/>
      <c r="AR324" s="205" t="s">
        <v>218</v>
      </c>
      <c r="AT324" s="205" t="s">
        <v>214</v>
      </c>
      <c r="AU324" s="205" t="s">
        <v>85</v>
      </c>
      <c r="AY324" s="18" t="s">
        <v>209</v>
      </c>
      <c r="BE324" s="206">
        <f t="shared" si="34"/>
        <v>0</v>
      </c>
      <c r="BF324" s="206">
        <f t="shared" si="35"/>
        <v>0</v>
      </c>
      <c r="BG324" s="206">
        <f t="shared" si="36"/>
        <v>0</v>
      </c>
      <c r="BH324" s="206">
        <f t="shared" si="37"/>
        <v>0</v>
      </c>
      <c r="BI324" s="206">
        <f t="shared" si="38"/>
        <v>0</v>
      </c>
      <c r="BJ324" s="18" t="s">
        <v>85</v>
      </c>
      <c r="BK324" s="206">
        <f t="shared" si="39"/>
        <v>0</v>
      </c>
      <c r="BL324" s="18" t="s">
        <v>218</v>
      </c>
      <c r="BM324" s="205" t="s">
        <v>5056</v>
      </c>
    </row>
    <row r="325" spans="1:65" s="2" customFormat="1" ht="49.15" customHeight="1">
      <c r="A325" s="35"/>
      <c r="B325" s="36"/>
      <c r="C325" s="193" t="s">
        <v>2749</v>
      </c>
      <c r="D325" s="193" t="s">
        <v>214</v>
      </c>
      <c r="E325" s="194" t="s">
        <v>5057</v>
      </c>
      <c r="F325" s="195" t="s">
        <v>5021</v>
      </c>
      <c r="G325" s="196" t="s">
        <v>2761</v>
      </c>
      <c r="H325" s="197">
        <v>1</v>
      </c>
      <c r="I325" s="198"/>
      <c r="J325" s="199">
        <f t="shared" si="30"/>
        <v>0</v>
      </c>
      <c r="K325" s="200"/>
      <c r="L325" s="40"/>
      <c r="M325" s="201" t="s">
        <v>1</v>
      </c>
      <c r="N325" s="202" t="s">
        <v>42</v>
      </c>
      <c r="O325" s="72"/>
      <c r="P325" s="203">
        <f t="shared" si="31"/>
        <v>0</v>
      </c>
      <c r="Q325" s="203">
        <v>0</v>
      </c>
      <c r="R325" s="203">
        <f t="shared" si="32"/>
        <v>0</v>
      </c>
      <c r="S325" s="203">
        <v>0</v>
      </c>
      <c r="T325" s="204">
        <f t="shared" si="33"/>
        <v>0</v>
      </c>
      <c r="U325" s="35"/>
      <c r="V325" s="35"/>
      <c r="W325" s="35"/>
      <c r="X325" s="35"/>
      <c r="Y325" s="35"/>
      <c r="Z325" s="35"/>
      <c r="AA325" s="35"/>
      <c r="AB325" s="35"/>
      <c r="AC325" s="35"/>
      <c r="AD325" s="35"/>
      <c r="AE325" s="35"/>
      <c r="AR325" s="205" t="s">
        <v>218</v>
      </c>
      <c r="AT325" s="205" t="s">
        <v>214</v>
      </c>
      <c r="AU325" s="205" t="s">
        <v>85</v>
      </c>
      <c r="AY325" s="18" t="s">
        <v>209</v>
      </c>
      <c r="BE325" s="206">
        <f t="shared" si="34"/>
        <v>0</v>
      </c>
      <c r="BF325" s="206">
        <f t="shared" si="35"/>
        <v>0</v>
      </c>
      <c r="BG325" s="206">
        <f t="shared" si="36"/>
        <v>0</v>
      </c>
      <c r="BH325" s="206">
        <f t="shared" si="37"/>
        <v>0</v>
      </c>
      <c r="BI325" s="206">
        <f t="shared" si="38"/>
        <v>0</v>
      </c>
      <c r="BJ325" s="18" t="s">
        <v>85</v>
      </c>
      <c r="BK325" s="206">
        <f t="shared" si="39"/>
        <v>0</v>
      </c>
      <c r="BL325" s="18" t="s">
        <v>218</v>
      </c>
      <c r="BM325" s="205" t="s">
        <v>5058</v>
      </c>
    </row>
    <row r="326" spans="1:65" s="2" customFormat="1" ht="49.15" customHeight="1">
      <c r="A326" s="35"/>
      <c r="B326" s="36"/>
      <c r="C326" s="193" t="s">
        <v>2754</v>
      </c>
      <c r="D326" s="193" t="s">
        <v>214</v>
      </c>
      <c r="E326" s="194" t="s">
        <v>5059</v>
      </c>
      <c r="F326" s="195" t="s">
        <v>5021</v>
      </c>
      <c r="G326" s="196" t="s">
        <v>2761</v>
      </c>
      <c r="H326" s="197">
        <v>1</v>
      </c>
      <c r="I326" s="198"/>
      <c r="J326" s="199">
        <f t="shared" si="30"/>
        <v>0</v>
      </c>
      <c r="K326" s="200"/>
      <c r="L326" s="40"/>
      <c r="M326" s="201" t="s">
        <v>1</v>
      </c>
      <c r="N326" s="202" t="s">
        <v>42</v>
      </c>
      <c r="O326" s="72"/>
      <c r="P326" s="203">
        <f t="shared" si="31"/>
        <v>0</v>
      </c>
      <c r="Q326" s="203">
        <v>0</v>
      </c>
      <c r="R326" s="203">
        <f t="shared" si="32"/>
        <v>0</v>
      </c>
      <c r="S326" s="203">
        <v>0</v>
      </c>
      <c r="T326" s="204">
        <f t="shared" si="33"/>
        <v>0</v>
      </c>
      <c r="U326" s="35"/>
      <c r="V326" s="35"/>
      <c r="W326" s="35"/>
      <c r="X326" s="35"/>
      <c r="Y326" s="35"/>
      <c r="Z326" s="35"/>
      <c r="AA326" s="35"/>
      <c r="AB326" s="35"/>
      <c r="AC326" s="35"/>
      <c r="AD326" s="35"/>
      <c r="AE326" s="35"/>
      <c r="AR326" s="205" t="s">
        <v>218</v>
      </c>
      <c r="AT326" s="205" t="s">
        <v>214</v>
      </c>
      <c r="AU326" s="205" t="s">
        <v>85</v>
      </c>
      <c r="AY326" s="18" t="s">
        <v>209</v>
      </c>
      <c r="BE326" s="206">
        <f t="shared" si="34"/>
        <v>0</v>
      </c>
      <c r="BF326" s="206">
        <f t="shared" si="35"/>
        <v>0</v>
      </c>
      <c r="BG326" s="206">
        <f t="shared" si="36"/>
        <v>0</v>
      </c>
      <c r="BH326" s="206">
        <f t="shared" si="37"/>
        <v>0</v>
      </c>
      <c r="BI326" s="206">
        <f t="shared" si="38"/>
        <v>0</v>
      </c>
      <c r="BJ326" s="18" t="s">
        <v>85</v>
      </c>
      <c r="BK326" s="206">
        <f t="shared" si="39"/>
        <v>0</v>
      </c>
      <c r="BL326" s="18" t="s">
        <v>218</v>
      </c>
      <c r="BM326" s="205" t="s">
        <v>5060</v>
      </c>
    </row>
    <row r="327" spans="1:65" s="2" customFormat="1" ht="37.9" customHeight="1">
      <c r="A327" s="35"/>
      <c r="B327" s="36"/>
      <c r="C327" s="193" t="s">
        <v>2758</v>
      </c>
      <c r="D327" s="193" t="s">
        <v>214</v>
      </c>
      <c r="E327" s="194" t="s">
        <v>5061</v>
      </c>
      <c r="F327" s="195" t="s">
        <v>4794</v>
      </c>
      <c r="G327" s="196" t="s">
        <v>2761</v>
      </c>
      <c r="H327" s="197">
        <v>1</v>
      </c>
      <c r="I327" s="198"/>
      <c r="J327" s="199">
        <f t="shared" si="30"/>
        <v>0</v>
      </c>
      <c r="K327" s="200"/>
      <c r="L327" s="40"/>
      <c r="M327" s="201" t="s">
        <v>1</v>
      </c>
      <c r="N327" s="202" t="s">
        <v>42</v>
      </c>
      <c r="O327" s="72"/>
      <c r="P327" s="203">
        <f t="shared" si="31"/>
        <v>0</v>
      </c>
      <c r="Q327" s="203">
        <v>0</v>
      </c>
      <c r="R327" s="203">
        <f t="shared" si="32"/>
        <v>0</v>
      </c>
      <c r="S327" s="203">
        <v>0</v>
      </c>
      <c r="T327" s="204">
        <f t="shared" si="33"/>
        <v>0</v>
      </c>
      <c r="U327" s="35"/>
      <c r="V327" s="35"/>
      <c r="W327" s="35"/>
      <c r="X327" s="35"/>
      <c r="Y327" s="35"/>
      <c r="Z327" s="35"/>
      <c r="AA327" s="35"/>
      <c r="AB327" s="35"/>
      <c r="AC327" s="35"/>
      <c r="AD327" s="35"/>
      <c r="AE327" s="35"/>
      <c r="AR327" s="205" t="s">
        <v>218</v>
      </c>
      <c r="AT327" s="205" t="s">
        <v>214</v>
      </c>
      <c r="AU327" s="205" t="s">
        <v>85</v>
      </c>
      <c r="AY327" s="18" t="s">
        <v>209</v>
      </c>
      <c r="BE327" s="206">
        <f t="shared" si="34"/>
        <v>0</v>
      </c>
      <c r="BF327" s="206">
        <f t="shared" si="35"/>
        <v>0</v>
      </c>
      <c r="BG327" s="206">
        <f t="shared" si="36"/>
        <v>0</v>
      </c>
      <c r="BH327" s="206">
        <f t="shared" si="37"/>
        <v>0</v>
      </c>
      <c r="BI327" s="206">
        <f t="shared" si="38"/>
        <v>0</v>
      </c>
      <c r="BJ327" s="18" t="s">
        <v>85</v>
      </c>
      <c r="BK327" s="206">
        <f t="shared" si="39"/>
        <v>0</v>
      </c>
      <c r="BL327" s="18" t="s">
        <v>218</v>
      </c>
      <c r="BM327" s="205" t="s">
        <v>5062</v>
      </c>
    </row>
    <row r="328" spans="1:65" s="2" customFormat="1" ht="37.9" customHeight="1">
      <c r="A328" s="35"/>
      <c r="B328" s="36"/>
      <c r="C328" s="193" t="s">
        <v>2763</v>
      </c>
      <c r="D328" s="193" t="s">
        <v>214</v>
      </c>
      <c r="E328" s="194" t="s">
        <v>5063</v>
      </c>
      <c r="F328" s="195" t="s">
        <v>4794</v>
      </c>
      <c r="G328" s="196" t="s">
        <v>2761</v>
      </c>
      <c r="H328" s="197">
        <v>1</v>
      </c>
      <c r="I328" s="198"/>
      <c r="J328" s="199">
        <f t="shared" si="30"/>
        <v>0</v>
      </c>
      <c r="K328" s="200"/>
      <c r="L328" s="40"/>
      <c r="M328" s="201" t="s">
        <v>1</v>
      </c>
      <c r="N328" s="202" t="s">
        <v>42</v>
      </c>
      <c r="O328" s="72"/>
      <c r="P328" s="203">
        <f t="shared" si="31"/>
        <v>0</v>
      </c>
      <c r="Q328" s="203">
        <v>0</v>
      </c>
      <c r="R328" s="203">
        <f t="shared" si="32"/>
        <v>0</v>
      </c>
      <c r="S328" s="203">
        <v>0</v>
      </c>
      <c r="T328" s="204">
        <f t="shared" si="33"/>
        <v>0</v>
      </c>
      <c r="U328" s="35"/>
      <c r="V328" s="35"/>
      <c r="W328" s="35"/>
      <c r="X328" s="35"/>
      <c r="Y328" s="35"/>
      <c r="Z328" s="35"/>
      <c r="AA328" s="35"/>
      <c r="AB328" s="35"/>
      <c r="AC328" s="35"/>
      <c r="AD328" s="35"/>
      <c r="AE328" s="35"/>
      <c r="AR328" s="205" t="s">
        <v>218</v>
      </c>
      <c r="AT328" s="205" t="s">
        <v>214</v>
      </c>
      <c r="AU328" s="205" t="s">
        <v>85</v>
      </c>
      <c r="AY328" s="18" t="s">
        <v>209</v>
      </c>
      <c r="BE328" s="206">
        <f t="shared" si="34"/>
        <v>0</v>
      </c>
      <c r="BF328" s="206">
        <f t="shared" si="35"/>
        <v>0</v>
      </c>
      <c r="BG328" s="206">
        <f t="shared" si="36"/>
        <v>0</v>
      </c>
      <c r="BH328" s="206">
        <f t="shared" si="37"/>
        <v>0</v>
      </c>
      <c r="BI328" s="206">
        <f t="shared" si="38"/>
        <v>0</v>
      </c>
      <c r="BJ328" s="18" t="s">
        <v>85</v>
      </c>
      <c r="BK328" s="206">
        <f t="shared" si="39"/>
        <v>0</v>
      </c>
      <c r="BL328" s="18" t="s">
        <v>218</v>
      </c>
      <c r="BM328" s="205" t="s">
        <v>5064</v>
      </c>
    </row>
    <row r="329" spans="1:65" s="2" customFormat="1" ht="37.9" customHeight="1">
      <c r="A329" s="35"/>
      <c r="B329" s="36"/>
      <c r="C329" s="193" t="s">
        <v>2767</v>
      </c>
      <c r="D329" s="193" t="s">
        <v>214</v>
      </c>
      <c r="E329" s="194" t="s">
        <v>5065</v>
      </c>
      <c r="F329" s="195" t="s">
        <v>4794</v>
      </c>
      <c r="G329" s="196" t="s">
        <v>2761</v>
      </c>
      <c r="H329" s="197">
        <v>1</v>
      </c>
      <c r="I329" s="198"/>
      <c r="J329" s="199">
        <f t="shared" si="30"/>
        <v>0</v>
      </c>
      <c r="K329" s="200"/>
      <c r="L329" s="40"/>
      <c r="M329" s="201" t="s">
        <v>1</v>
      </c>
      <c r="N329" s="202" t="s">
        <v>42</v>
      </c>
      <c r="O329" s="72"/>
      <c r="P329" s="203">
        <f t="shared" si="31"/>
        <v>0</v>
      </c>
      <c r="Q329" s="203">
        <v>0</v>
      </c>
      <c r="R329" s="203">
        <f t="shared" si="32"/>
        <v>0</v>
      </c>
      <c r="S329" s="203">
        <v>0</v>
      </c>
      <c r="T329" s="204">
        <f t="shared" si="33"/>
        <v>0</v>
      </c>
      <c r="U329" s="35"/>
      <c r="V329" s="35"/>
      <c r="W329" s="35"/>
      <c r="X329" s="35"/>
      <c r="Y329" s="35"/>
      <c r="Z329" s="35"/>
      <c r="AA329" s="35"/>
      <c r="AB329" s="35"/>
      <c r="AC329" s="35"/>
      <c r="AD329" s="35"/>
      <c r="AE329" s="35"/>
      <c r="AR329" s="205" t="s">
        <v>218</v>
      </c>
      <c r="AT329" s="205" t="s">
        <v>214</v>
      </c>
      <c r="AU329" s="205" t="s">
        <v>85</v>
      </c>
      <c r="AY329" s="18" t="s">
        <v>209</v>
      </c>
      <c r="BE329" s="206">
        <f t="shared" si="34"/>
        <v>0</v>
      </c>
      <c r="BF329" s="206">
        <f t="shared" si="35"/>
        <v>0</v>
      </c>
      <c r="BG329" s="206">
        <f t="shared" si="36"/>
        <v>0</v>
      </c>
      <c r="BH329" s="206">
        <f t="shared" si="37"/>
        <v>0</v>
      </c>
      <c r="BI329" s="206">
        <f t="shared" si="38"/>
        <v>0</v>
      </c>
      <c r="BJ329" s="18" t="s">
        <v>85</v>
      </c>
      <c r="BK329" s="206">
        <f t="shared" si="39"/>
        <v>0</v>
      </c>
      <c r="BL329" s="18" t="s">
        <v>218</v>
      </c>
      <c r="BM329" s="205" t="s">
        <v>5066</v>
      </c>
    </row>
    <row r="330" spans="1:65" s="2" customFormat="1" ht="37.9" customHeight="1">
      <c r="A330" s="35"/>
      <c r="B330" s="36"/>
      <c r="C330" s="193" t="s">
        <v>2773</v>
      </c>
      <c r="D330" s="193" t="s">
        <v>214</v>
      </c>
      <c r="E330" s="194" t="s">
        <v>5067</v>
      </c>
      <c r="F330" s="195" t="s">
        <v>5011</v>
      </c>
      <c r="G330" s="196" t="s">
        <v>2761</v>
      </c>
      <c r="H330" s="197">
        <v>1</v>
      </c>
      <c r="I330" s="198"/>
      <c r="J330" s="199">
        <f t="shared" si="30"/>
        <v>0</v>
      </c>
      <c r="K330" s="200"/>
      <c r="L330" s="40"/>
      <c r="M330" s="201" t="s">
        <v>1</v>
      </c>
      <c r="N330" s="202" t="s">
        <v>42</v>
      </c>
      <c r="O330" s="72"/>
      <c r="P330" s="203">
        <f t="shared" si="31"/>
        <v>0</v>
      </c>
      <c r="Q330" s="203">
        <v>0</v>
      </c>
      <c r="R330" s="203">
        <f t="shared" si="32"/>
        <v>0</v>
      </c>
      <c r="S330" s="203">
        <v>0</v>
      </c>
      <c r="T330" s="204">
        <f t="shared" si="33"/>
        <v>0</v>
      </c>
      <c r="U330" s="35"/>
      <c r="V330" s="35"/>
      <c r="W330" s="35"/>
      <c r="X330" s="35"/>
      <c r="Y330" s="35"/>
      <c r="Z330" s="35"/>
      <c r="AA330" s="35"/>
      <c r="AB330" s="35"/>
      <c r="AC330" s="35"/>
      <c r="AD330" s="35"/>
      <c r="AE330" s="35"/>
      <c r="AR330" s="205" t="s">
        <v>218</v>
      </c>
      <c r="AT330" s="205" t="s">
        <v>214</v>
      </c>
      <c r="AU330" s="205" t="s">
        <v>85</v>
      </c>
      <c r="AY330" s="18" t="s">
        <v>209</v>
      </c>
      <c r="BE330" s="206">
        <f t="shared" si="34"/>
        <v>0</v>
      </c>
      <c r="BF330" s="206">
        <f t="shared" si="35"/>
        <v>0</v>
      </c>
      <c r="BG330" s="206">
        <f t="shared" si="36"/>
        <v>0</v>
      </c>
      <c r="BH330" s="206">
        <f t="shared" si="37"/>
        <v>0</v>
      </c>
      <c r="BI330" s="206">
        <f t="shared" si="38"/>
        <v>0</v>
      </c>
      <c r="BJ330" s="18" t="s">
        <v>85</v>
      </c>
      <c r="BK330" s="206">
        <f t="shared" si="39"/>
        <v>0</v>
      </c>
      <c r="BL330" s="18" t="s">
        <v>218</v>
      </c>
      <c r="BM330" s="205" t="s">
        <v>5068</v>
      </c>
    </row>
    <row r="331" spans="1:65" s="2" customFormat="1" ht="37.9" customHeight="1">
      <c r="A331" s="35"/>
      <c r="B331" s="36"/>
      <c r="C331" s="193" t="s">
        <v>2778</v>
      </c>
      <c r="D331" s="193" t="s">
        <v>214</v>
      </c>
      <c r="E331" s="194" t="s">
        <v>5069</v>
      </c>
      <c r="F331" s="195" t="s">
        <v>4846</v>
      </c>
      <c r="G331" s="196" t="s">
        <v>2761</v>
      </c>
      <c r="H331" s="197">
        <v>1</v>
      </c>
      <c r="I331" s="198"/>
      <c r="J331" s="199">
        <f t="shared" si="30"/>
        <v>0</v>
      </c>
      <c r="K331" s="200"/>
      <c r="L331" s="40"/>
      <c r="M331" s="201" t="s">
        <v>1</v>
      </c>
      <c r="N331" s="202" t="s">
        <v>42</v>
      </c>
      <c r="O331" s="72"/>
      <c r="P331" s="203">
        <f t="shared" si="31"/>
        <v>0</v>
      </c>
      <c r="Q331" s="203">
        <v>0</v>
      </c>
      <c r="R331" s="203">
        <f t="shared" si="32"/>
        <v>0</v>
      </c>
      <c r="S331" s="203">
        <v>0</v>
      </c>
      <c r="T331" s="204">
        <f t="shared" si="33"/>
        <v>0</v>
      </c>
      <c r="U331" s="35"/>
      <c r="V331" s="35"/>
      <c r="W331" s="35"/>
      <c r="X331" s="35"/>
      <c r="Y331" s="35"/>
      <c r="Z331" s="35"/>
      <c r="AA331" s="35"/>
      <c r="AB331" s="35"/>
      <c r="AC331" s="35"/>
      <c r="AD331" s="35"/>
      <c r="AE331" s="35"/>
      <c r="AR331" s="205" t="s">
        <v>218</v>
      </c>
      <c r="AT331" s="205" t="s">
        <v>214</v>
      </c>
      <c r="AU331" s="205" t="s">
        <v>85</v>
      </c>
      <c r="AY331" s="18" t="s">
        <v>209</v>
      </c>
      <c r="BE331" s="206">
        <f t="shared" si="34"/>
        <v>0</v>
      </c>
      <c r="BF331" s="206">
        <f t="shared" si="35"/>
        <v>0</v>
      </c>
      <c r="BG331" s="206">
        <f t="shared" si="36"/>
        <v>0</v>
      </c>
      <c r="BH331" s="206">
        <f t="shared" si="37"/>
        <v>0</v>
      </c>
      <c r="BI331" s="206">
        <f t="shared" si="38"/>
        <v>0</v>
      </c>
      <c r="BJ331" s="18" t="s">
        <v>85</v>
      </c>
      <c r="BK331" s="206">
        <f t="shared" si="39"/>
        <v>0</v>
      </c>
      <c r="BL331" s="18" t="s">
        <v>218</v>
      </c>
      <c r="BM331" s="205" t="s">
        <v>5070</v>
      </c>
    </row>
    <row r="332" spans="1:65" s="2" customFormat="1" ht="37.9" customHeight="1">
      <c r="A332" s="35"/>
      <c r="B332" s="36"/>
      <c r="C332" s="193" t="s">
        <v>2783</v>
      </c>
      <c r="D332" s="193" t="s">
        <v>214</v>
      </c>
      <c r="E332" s="194" t="s">
        <v>5071</v>
      </c>
      <c r="F332" s="195" t="s">
        <v>5072</v>
      </c>
      <c r="G332" s="196" t="s">
        <v>2761</v>
      </c>
      <c r="H332" s="197">
        <v>1</v>
      </c>
      <c r="I332" s="198"/>
      <c r="J332" s="199">
        <f t="shared" si="30"/>
        <v>0</v>
      </c>
      <c r="K332" s="200"/>
      <c r="L332" s="40"/>
      <c r="M332" s="201" t="s">
        <v>1</v>
      </c>
      <c r="N332" s="202" t="s">
        <v>42</v>
      </c>
      <c r="O332" s="72"/>
      <c r="P332" s="203">
        <f t="shared" si="31"/>
        <v>0</v>
      </c>
      <c r="Q332" s="203">
        <v>0</v>
      </c>
      <c r="R332" s="203">
        <f t="shared" si="32"/>
        <v>0</v>
      </c>
      <c r="S332" s="203">
        <v>0</v>
      </c>
      <c r="T332" s="204">
        <f t="shared" si="33"/>
        <v>0</v>
      </c>
      <c r="U332" s="35"/>
      <c r="V332" s="35"/>
      <c r="W332" s="35"/>
      <c r="X332" s="35"/>
      <c r="Y332" s="35"/>
      <c r="Z332" s="35"/>
      <c r="AA332" s="35"/>
      <c r="AB332" s="35"/>
      <c r="AC332" s="35"/>
      <c r="AD332" s="35"/>
      <c r="AE332" s="35"/>
      <c r="AR332" s="205" t="s">
        <v>218</v>
      </c>
      <c r="AT332" s="205" t="s">
        <v>214</v>
      </c>
      <c r="AU332" s="205" t="s">
        <v>85</v>
      </c>
      <c r="AY332" s="18" t="s">
        <v>209</v>
      </c>
      <c r="BE332" s="206">
        <f t="shared" si="34"/>
        <v>0</v>
      </c>
      <c r="BF332" s="206">
        <f t="shared" si="35"/>
        <v>0</v>
      </c>
      <c r="BG332" s="206">
        <f t="shared" si="36"/>
        <v>0</v>
      </c>
      <c r="BH332" s="206">
        <f t="shared" si="37"/>
        <v>0</v>
      </c>
      <c r="BI332" s="206">
        <f t="shared" si="38"/>
        <v>0</v>
      </c>
      <c r="BJ332" s="18" t="s">
        <v>85</v>
      </c>
      <c r="BK332" s="206">
        <f t="shared" si="39"/>
        <v>0</v>
      </c>
      <c r="BL332" s="18" t="s">
        <v>218</v>
      </c>
      <c r="BM332" s="205" t="s">
        <v>5073</v>
      </c>
    </row>
    <row r="333" spans="1:65" s="2" customFormat="1" ht="49.15" customHeight="1">
      <c r="A333" s="35"/>
      <c r="B333" s="36"/>
      <c r="C333" s="193" t="s">
        <v>2788</v>
      </c>
      <c r="D333" s="193" t="s">
        <v>214</v>
      </c>
      <c r="E333" s="194" t="s">
        <v>5074</v>
      </c>
      <c r="F333" s="195" t="s">
        <v>5035</v>
      </c>
      <c r="G333" s="196" t="s">
        <v>2761</v>
      </c>
      <c r="H333" s="197">
        <v>1</v>
      </c>
      <c r="I333" s="198"/>
      <c r="J333" s="199">
        <f t="shared" si="30"/>
        <v>0</v>
      </c>
      <c r="K333" s="200"/>
      <c r="L333" s="40"/>
      <c r="M333" s="201" t="s">
        <v>1</v>
      </c>
      <c r="N333" s="202" t="s">
        <v>42</v>
      </c>
      <c r="O333" s="72"/>
      <c r="P333" s="203">
        <f t="shared" si="31"/>
        <v>0</v>
      </c>
      <c r="Q333" s="203">
        <v>0</v>
      </c>
      <c r="R333" s="203">
        <f t="shared" si="32"/>
        <v>0</v>
      </c>
      <c r="S333" s="203">
        <v>0</v>
      </c>
      <c r="T333" s="204">
        <f t="shared" si="33"/>
        <v>0</v>
      </c>
      <c r="U333" s="35"/>
      <c r="V333" s="35"/>
      <c r="W333" s="35"/>
      <c r="X333" s="35"/>
      <c r="Y333" s="35"/>
      <c r="Z333" s="35"/>
      <c r="AA333" s="35"/>
      <c r="AB333" s="35"/>
      <c r="AC333" s="35"/>
      <c r="AD333" s="35"/>
      <c r="AE333" s="35"/>
      <c r="AR333" s="205" t="s">
        <v>218</v>
      </c>
      <c r="AT333" s="205" t="s">
        <v>214</v>
      </c>
      <c r="AU333" s="205" t="s">
        <v>85</v>
      </c>
      <c r="AY333" s="18" t="s">
        <v>209</v>
      </c>
      <c r="BE333" s="206">
        <f t="shared" si="34"/>
        <v>0</v>
      </c>
      <c r="BF333" s="206">
        <f t="shared" si="35"/>
        <v>0</v>
      </c>
      <c r="BG333" s="206">
        <f t="shared" si="36"/>
        <v>0</v>
      </c>
      <c r="BH333" s="206">
        <f t="shared" si="37"/>
        <v>0</v>
      </c>
      <c r="BI333" s="206">
        <f t="shared" si="38"/>
        <v>0</v>
      </c>
      <c r="BJ333" s="18" t="s">
        <v>85</v>
      </c>
      <c r="BK333" s="206">
        <f t="shared" si="39"/>
        <v>0</v>
      </c>
      <c r="BL333" s="18" t="s">
        <v>218</v>
      </c>
      <c r="BM333" s="205" t="s">
        <v>5075</v>
      </c>
    </row>
    <row r="334" spans="1:65" s="2" customFormat="1" ht="49.15" customHeight="1">
      <c r="A334" s="35"/>
      <c r="B334" s="36"/>
      <c r="C334" s="193" t="s">
        <v>2794</v>
      </c>
      <c r="D334" s="193" t="s">
        <v>214</v>
      </c>
      <c r="E334" s="194" t="s">
        <v>5076</v>
      </c>
      <c r="F334" s="195" t="s">
        <v>5035</v>
      </c>
      <c r="G334" s="196" t="s">
        <v>2761</v>
      </c>
      <c r="H334" s="197">
        <v>1</v>
      </c>
      <c r="I334" s="198"/>
      <c r="J334" s="199">
        <f t="shared" si="30"/>
        <v>0</v>
      </c>
      <c r="K334" s="200"/>
      <c r="L334" s="40"/>
      <c r="M334" s="201" t="s">
        <v>1</v>
      </c>
      <c r="N334" s="202" t="s">
        <v>42</v>
      </c>
      <c r="O334" s="72"/>
      <c r="P334" s="203">
        <f t="shared" si="31"/>
        <v>0</v>
      </c>
      <c r="Q334" s="203">
        <v>0</v>
      </c>
      <c r="R334" s="203">
        <f t="shared" si="32"/>
        <v>0</v>
      </c>
      <c r="S334" s="203">
        <v>0</v>
      </c>
      <c r="T334" s="204">
        <f t="shared" si="33"/>
        <v>0</v>
      </c>
      <c r="U334" s="35"/>
      <c r="V334" s="35"/>
      <c r="W334" s="35"/>
      <c r="X334" s="35"/>
      <c r="Y334" s="35"/>
      <c r="Z334" s="35"/>
      <c r="AA334" s="35"/>
      <c r="AB334" s="35"/>
      <c r="AC334" s="35"/>
      <c r="AD334" s="35"/>
      <c r="AE334" s="35"/>
      <c r="AR334" s="205" t="s">
        <v>218</v>
      </c>
      <c r="AT334" s="205" t="s">
        <v>214</v>
      </c>
      <c r="AU334" s="205" t="s">
        <v>85</v>
      </c>
      <c r="AY334" s="18" t="s">
        <v>209</v>
      </c>
      <c r="BE334" s="206">
        <f t="shared" si="34"/>
        <v>0</v>
      </c>
      <c r="BF334" s="206">
        <f t="shared" si="35"/>
        <v>0</v>
      </c>
      <c r="BG334" s="206">
        <f t="shared" si="36"/>
        <v>0</v>
      </c>
      <c r="BH334" s="206">
        <f t="shared" si="37"/>
        <v>0</v>
      </c>
      <c r="BI334" s="206">
        <f t="shared" si="38"/>
        <v>0</v>
      </c>
      <c r="BJ334" s="18" t="s">
        <v>85</v>
      </c>
      <c r="BK334" s="206">
        <f t="shared" si="39"/>
        <v>0</v>
      </c>
      <c r="BL334" s="18" t="s">
        <v>218</v>
      </c>
      <c r="BM334" s="205" t="s">
        <v>5077</v>
      </c>
    </row>
    <row r="335" spans="1:65" s="2" customFormat="1" ht="49.15" customHeight="1">
      <c r="A335" s="35"/>
      <c r="B335" s="36"/>
      <c r="C335" s="193" t="s">
        <v>2812</v>
      </c>
      <c r="D335" s="193" t="s">
        <v>214</v>
      </c>
      <c r="E335" s="194" t="s">
        <v>5078</v>
      </c>
      <c r="F335" s="195" t="s">
        <v>5035</v>
      </c>
      <c r="G335" s="196" t="s">
        <v>2761</v>
      </c>
      <c r="H335" s="197">
        <v>1</v>
      </c>
      <c r="I335" s="198"/>
      <c r="J335" s="199">
        <f t="shared" si="30"/>
        <v>0</v>
      </c>
      <c r="K335" s="200"/>
      <c r="L335" s="40"/>
      <c r="M335" s="201" t="s">
        <v>1</v>
      </c>
      <c r="N335" s="202" t="s">
        <v>42</v>
      </c>
      <c r="O335" s="72"/>
      <c r="P335" s="203">
        <f t="shared" si="31"/>
        <v>0</v>
      </c>
      <c r="Q335" s="203">
        <v>0</v>
      </c>
      <c r="R335" s="203">
        <f t="shared" si="32"/>
        <v>0</v>
      </c>
      <c r="S335" s="203">
        <v>0</v>
      </c>
      <c r="T335" s="204">
        <f t="shared" si="33"/>
        <v>0</v>
      </c>
      <c r="U335" s="35"/>
      <c r="V335" s="35"/>
      <c r="W335" s="35"/>
      <c r="X335" s="35"/>
      <c r="Y335" s="35"/>
      <c r="Z335" s="35"/>
      <c r="AA335" s="35"/>
      <c r="AB335" s="35"/>
      <c r="AC335" s="35"/>
      <c r="AD335" s="35"/>
      <c r="AE335" s="35"/>
      <c r="AR335" s="205" t="s">
        <v>218</v>
      </c>
      <c r="AT335" s="205" t="s">
        <v>214</v>
      </c>
      <c r="AU335" s="205" t="s">
        <v>85</v>
      </c>
      <c r="AY335" s="18" t="s">
        <v>209</v>
      </c>
      <c r="BE335" s="206">
        <f t="shared" si="34"/>
        <v>0</v>
      </c>
      <c r="BF335" s="206">
        <f t="shared" si="35"/>
        <v>0</v>
      </c>
      <c r="BG335" s="206">
        <f t="shared" si="36"/>
        <v>0</v>
      </c>
      <c r="BH335" s="206">
        <f t="shared" si="37"/>
        <v>0</v>
      </c>
      <c r="BI335" s="206">
        <f t="shared" si="38"/>
        <v>0</v>
      </c>
      <c r="BJ335" s="18" t="s">
        <v>85</v>
      </c>
      <c r="BK335" s="206">
        <f t="shared" si="39"/>
        <v>0</v>
      </c>
      <c r="BL335" s="18" t="s">
        <v>218</v>
      </c>
      <c r="BM335" s="205" t="s">
        <v>5079</v>
      </c>
    </row>
    <row r="336" spans="1:65" s="2" customFormat="1" ht="49.15" customHeight="1">
      <c r="A336" s="35"/>
      <c r="B336" s="36"/>
      <c r="C336" s="193" t="s">
        <v>2816</v>
      </c>
      <c r="D336" s="193" t="s">
        <v>214</v>
      </c>
      <c r="E336" s="194" t="s">
        <v>5080</v>
      </c>
      <c r="F336" s="195" t="s">
        <v>5035</v>
      </c>
      <c r="G336" s="196" t="s">
        <v>2761</v>
      </c>
      <c r="H336" s="197">
        <v>1</v>
      </c>
      <c r="I336" s="198"/>
      <c r="J336" s="199">
        <f t="shared" si="30"/>
        <v>0</v>
      </c>
      <c r="K336" s="200"/>
      <c r="L336" s="40"/>
      <c r="M336" s="201" t="s">
        <v>1</v>
      </c>
      <c r="N336" s="202" t="s">
        <v>42</v>
      </c>
      <c r="O336" s="72"/>
      <c r="P336" s="203">
        <f t="shared" si="31"/>
        <v>0</v>
      </c>
      <c r="Q336" s="203">
        <v>0</v>
      </c>
      <c r="R336" s="203">
        <f t="shared" si="32"/>
        <v>0</v>
      </c>
      <c r="S336" s="203">
        <v>0</v>
      </c>
      <c r="T336" s="204">
        <f t="shared" si="33"/>
        <v>0</v>
      </c>
      <c r="U336" s="35"/>
      <c r="V336" s="35"/>
      <c r="W336" s="35"/>
      <c r="X336" s="35"/>
      <c r="Y336" s="35"/>
      <c r="Z336" s="35"/>
      <c r="AA336" s="35"/>
      <c r="AB336" s="35"/>
      <c r="AC336" s="35"/>
      <c r="AD336" s="35"/>
      <c r="AE336" s="35"/>
      <c r="AR336" s="205" t="s">
        <v>218</v>
      </c>
      <c r="AT336" s="205" t="s">
        <v>214</v>
      </c>
      <c r="AU336" s="205" t="s">
        <v>85</v>
      </c>
      <c r="AY336" s="18" t="s">
        <v>209</v>
      </c>
      <c r="BE336" s="206">
        <f t="shared" si="34"/>
        <v>0</v>
      </c>
      <c r="BF336" s="206">
        <f t="shared" si="35"/>
        <v>0</v>
      </c>
      <c r="BG336" s="206">
        <f t="shared" si="36"/>
        <v>0</v>
      </c>
      <c r="BH336" s="206">
        <f t="shared" si="37"/>
        <v>0</v>
      </c>
      <c r="BI336" s="206">
        <f t="shared" si="38"/>
        <v>0</v>
      </c>
      <c r="BJ336" s="18" t="s">
        <v>85</v>
      </c>
      <c r="BK336" s="206">
        <f t="shared" si="39"/>
        <v>0</v>
      </c>
      <c r="BL336" s="18" t="s">
        <v>218</v>
      </c>
      <c r="BM336" s="205" t="s">
        <v>5081</v>
      </c>
    </row>
    <row r="337" spans="1:65" s="2" customFormat="1" ht="37.9" customHeight="1">
      <c r="A337" s="35"/>
      <c r="B337" s="36"/>
      <c r="C337" s="193" t="s">
        <v>2821</v>
      </c>
      <c r="D337" s="193" t="s">
        <v>214</v>
      </c>
      <c r="E337" s="194" t="s">
        <v>5082</v>
      </c>
      <c r="F337" s="195" t="s">
        <v>5083</v>
      </c>
      <c r="G337" s="196" t="s">
        <v>2761</v>
      </c>
      <c r="H337" s="197">
        <v>1</v>
      </c>
      <c r="I337" s="198"/>
      <c r="J337" s="199">
        <f t="shared" si="30"/>
        <v>0</v>
      </c>
      <c r="K337" s="200"/>
      <c r="L337" s="40"/>
      <c r="M337" s="201" t="s">
        <v>1</v>
      </c>
      <c r="N337" s="202" t="s">
        <v>42</v>
      </c>
      <c r="O337" s="72"/>
      <c r="P337" s="203">
        <f t="shared" si="31"/>
        <v>0</v>
      </c>
      <c r="Q337" s="203">
        <v>0</v>
      </c>
      <c r="R337" s="203">
        <f t="shared" si="32"/>
        <v>0</v>
      </c>
      <c r="S337" s="203">
        <v>0</v>
      </c>
      <c r="T337" s="204">
        <f t="shared" si="33"/>
        <v>0</v>
      </c>
      <c r="U337" s="35"/>
      <c r="V337" s="35"/>
      <c r="W337" s="35"/>
      <c r="X337" s="35"/>
      <c r="Y337" s="35"/>
      <c r="Z337" s="35"/>
      <c r="AA337" s="35"/>
      <c r="AB337" s="35"/>
      <c r="AC337" s="35"/>
      <c r="AD337" s="35"/>
      <c r="AE337" s="35"/>
      <c r="AR337" s="205" t="s">
        <v>218</v>
      </c>
      <c r="AT337" s="205" t="s">
        <v>214</v>
      </c>
      <c r="AU337" s="205" t="s">
        <v>85</v>
      </c>
      <c r="AY337" s="18" t="s">
        <v>209</v>
      </c>
      <c r="BE337" s="206">
        <f t="shared" si="34"/>
        <v>0</v>
      </c>
      <c r="BF337" s="206">
        <f t="shared" si="35"/>
        <v>0</v>
      </c>
      <c r="BG337" s="206">
        <f t="shared" si="36"/>
        <v>0</v>
      </c>
      <c r="BH337" s="206">
        <f t="shared" si="37"/>
        <v>0</v>
      </c>
      <c r="BI337" s="206">
        <f t="shared" si="38"/>
        <v>0</v>
      </c>
      <c r="BJ337" s="18" t="s">
        <v>85</v>
      </c>
      <c r="BK337" s="206">
        <f t="shared" si="39"/>
        <v>0</v>
      </c>
      <c r="BL337" s="18" t="s">
        <v>218</v>
      </c>
      <c r="BM337" s="205" t="s">
        <v>5084</v>
      </c>
    </row>
    <row r="338" spans="1:65" s="2" customFormat="1" ht="49.15" customHeight="1">
      <c r="A338" s="35"/>
      <c r="B338" s="36"/>
      <c r="C338" s="193" t="s">
        <v>2825</v>
      </c>
      <c r="D338" s="193" t="s">
        <v>214</v>
      </c>
      <c r="E338" s="194" t="s">
        <v>5085</v>
      </c>
      <c r="F338" s="195" t="s">
        <v>5035</v>
      </c>
      <c r="G338" s="196" t="s">
        <v>2761</v>
      </c>
      <c r="H338" s="197">
        <v>1</v>
      </c>
      <c r="I338" s="198"/>
      <c r="J338" s="199">
        <f t="shared" si="30"/>
        <v>0</v>
      </c>
      <c r="K338" s="200"/>
      <c r="L338" s="40"/>
      <c r="M338" s="201" t="s">
        <v>1</v>
      </c>
      <c r="N338" s="202" t="s">
        <v>42</v>
      </c>
      <c r="O338" s="72"/>
      <c r="P338" s="203">
        <f t="shared" si="31"/>
        <v>0</v>
      </c>
      <c r="Q338" s="203">
        <v>0</v>
      </c>
      <c r="R338" s="203">
        <f t="shared" si="32"/>
        <v>0</v>
      </c>
      <c r="S338" s="203">
        <v>0</v>
      </c>
      <c r="T338" s="204">
        <f t="shared" si="33"/>
        <v>0</v>
      </c>
      <c r="U338" s="35"/>
      <c r="V338" s="35"/>
      <c r="W338" s="35"/>
      <c r="X338" s="35"/>
      <c r="Y338" s="35"/>
      <c r="Z338" s="35"/>
      <c r="AA338" s="35"/>
      <c r="AB338" s="35"/>
      <c r="AC338" s="35"/>
      <c r="AD338" s="35"/>
      <c r="AE338" s="35"/>
      <c r="AR338" s="205" t="s">
        <v>218</v>
      </c>
      <c r="AT338" s="205" t="s">
        <v>214</v>
      </c>
      <c r="AU338" s="205" t="s">
        <v>85</v>
      </c>
      <c r="AY338" s="18" t="s">
        <v>209</v>
      </c>
      <c r="BE338" s="206">
        <f t="shared" si="34"/>
        <v>0</v>
      </c>
      <c r="BF338" s="206">
        <f t="shared" si="35"/>
        <v>0</v>
      </c>
      <c r="BG338" s="206">
        <f t="shared" si="36"/>
        <v>0</v>
      </c>
      <c r="BH338" s="206">
        <f t="shared" si="37"/>
        <v>0</v>
      </c>
      <c r="BI338" s="206">
        <f t="shared" si="38"/>
        <v>0</v>
      </c>
      <c r="BJ338" s="18" t="s">
        <v>85</v>
      </c>
      <c r="BK338" s="206">
        <f t="shared" si="39"/>
        <v>0</v>
      </c>
      <c r="BL338" s="18" t="s">
        <v>218</v>
      </c>
      <c r="BM338" s="205" t="s">
        <v>5086</v>
      </c>
    </row>
    <row r="339" spans="1:65" s="2" customFormat="1" ht="49.15" customHeight="1">
      <c r="A339" s="35"/>
      <c r="B339" s="36"/>
      <c r="C339" s="193" t="s">
        <v>2861</v>
      </c>
      <c r="D339" s="193" t="s">
        <v>214</v>
      </c>
      <c r="E339" s="194" t="s">
        <v>5087</v>
      </c>
      <c r="F339" s="195" t="s">
        <v>5035</v>
      </c>
      <c r="G339" s="196" t="s">
        <v>2761</v>
      </c>
      <c r="H339" s="197">
        <v>1</v>
      </c>
      <c r="I339" s="198"/>
      <c r="J339" s="199">
        <f t="shared" si="30"/>
        <v>0</v>
      </c>
      <c r="K339" s="200"/>
      <c r="L339" s="40"/>
      <c r="M339" s="201" t="s">
        <v>1</v>
      </c>
      <c r="N339" s="202" t="s">
        <v>42</v>
      </c>
      <c r="O339" s="72"/>
      <c r="P339" s="203">
        <f t="shared" si="31"/>
        <v>0</v>
      </c>
      <c r="Q339" s="203">
        <v>0</v>
      </c>
      <c r="R339" s="203">
        <f t="shared" si="32"/>
        <v>0</v>
      </c>
      <c r="S339" s="203">
        <v>0</v>
      </c>
      <c r="T339" s="204">
        <f t="shared" si="33"/>
        <v>0</v>
      </c>
      <c r="U339" s="35"/>
      <c r="V339" s="35"/>
      <c r="W339" s="35"/>
      <c r="X339" s="35"/>
      <c r="Y339" s="35"/>
      <c r="Z339" s="35"/>
      <c r="AA339" s="35"/>
      <c r="AB339" s="35"/>
      <c r="AC339" s="35"/>
      <c r="AD339" s="35"/>
      <c r="AE339" s="35"/>
      <c r="AR339" s="205" t="s">
        <v>218</v>
      </c>
      <c r="AT339" s="205" t="s">
        <v>214</v>
      </c>
      <c r="AU339" s="205" t="s">
        <v>85</v>
      </c>
      <c r="AY339" s="18" t="s">
        <v>209</v>
      </c>
      <c r="BE339" s="206">
        <f t="shared" si="34"/>
        <v>0</v>
      </c>
      <c r="BF339" s="206">
        <f t="shared" si="35"/>
        <v>0</v>
      </c>
      <c r="BG339" s="206">
        <f t="shared" si="36"/>
        <v>0</v>
      </c>
      <c r="BH339" s="206">
        <f t="shared" si="37"/>
        <v>0</v>
      </c>
      <c r="BI339" s="206">
        <f t="shared" si="38"/>
        <v>0</v>
      </c>
      <c r="BJ339" s="18" t="s">
        <v>85</v>
      </c>
      <c r="BK339" s="206">
        <f t="shared" si="39"/>
        <v>0</v>
      </c>
      <c r="BL339" s="18" t="s">
        <v>218</v>
      </c>
      <c r="BM339" s="205" t="s">
        <v>5088</v>
      </c>
    </row>
    <row r="340" spans="1:65" s="2" customFormat="1" ht="49.15" customHeight="1">
      <c r="A340" s="35"/>
      <c r="B340" s="36"/>
      <c r="C340" s="193" t="s">
        <v>2867</v>
      </c>
      <c r="D340" s="193" t="s">
        <v>214</v>
      </c>
      <c r="E340" s="194" t="s">
        <v>5089</v>
      </c>
      <c r="F340" s="195" t="s">
        <v>5035</v>
      </c>
      <c r="G340" s="196" t="s">
        <v>2761</v>
      </c>
      <c r="H340" s="197">
        <v>1</v>
      </c>
      <c r="I340" s="198"/>
      <c r="J340" s="199">
        <f t="shared" si="30"/>
        <v>0</v>
      </c>
      <c r="K340" s="200"/>
      <c r="L340" s="40"/>
      <c r="M340" s="201" t="s">
        <v>1</v>
      </c>
      <c r="N340" s="202" t="s">
        <v>42</v>
      </c>
      <c r="O340" s="72"/>
      <c r="P340" s="203">
        <f t="shared" si="31"/>
        <v>0</v>
      </c>
      <c r="Q340" s="203">
        <v>0</v>
      </c>
      <c r="R340" s="203">
        <f t="shared" si="32"/>
        <v>0</v>
      </c>
      <c r="S340" s="203">
        <v>0</v>
      </c>
      <c r="T340" s="204">
        <f t="shared" si="33"/>
        <v>0</v>
      </c>
      <c r="U340" s="35"/>
      <c r="V340" s="35"/>
      <c r="W340" s="35"/>
      <c r="X340" s="35"/>
      <c r="Y340" s="35"/>
      <c r="Z340" s="35"/>
      <c r="AA340" s="35"/>
      <c r="AB340" s="35"/>
      <c r="AC340" s="35"/>
      <c r="AD340" s="35"/>
      <c r="AE340" s="35"/>
      <c r="AR340" s="205" t="s">
        <v>218</v>
      </c>
      <c r="AT340" s="205" t="s">
        <v>214</v>
      </c>
      <c r="AU340" s="205" t="s">
        <v>85</v>
      </c>
      <c r="AY340" s="18" t="s">
        <v>209</v>
      </c>
      <c r="BE340" s="206">
        <f t="shared" si="34"/>
        <v>0</v>
      </c>
      <c r="BF340" s="206">
        <f t="shared" si="35"/>
        <v>0</v>
      </c>
      <c r="BG340" s="206">
        <f t="shared" si="36"/>
        <v>0</v>
      </c>
      <c r="BH340" s="206">
        <f t="shared" si="37"/>
        <v>0</v>
      </c>
      <c r="BI340" s="206">
        <f t="shared" si="38"/>
        <v>0</v>
      </c>
      <c r="BJ340" s="18" t="s">
        <v>85</v>
      </c>
      <c r="BK340" s="206">
        <f t="shared" si="39"/>
        <v>0</v>
      </c>
      <c r="BL340" s="18" t="s">
        <v>218</v>
      </c>
      <c r="BM340" s="205" t="s">
        <v>5090</v>
      </c>
    </row>
    <row r="341" spans="1:65" s="2" customFormat="1" ht="49.15" customHeight="1">
      <c r="A341" s="35"/>
      <c r="B341" s="36"/>
      <c r="C341" s="193" t="s">
        <v>2869</v>
      </c>
      <c r="D341" s="193" t="s">
        <v>214</v>
      </c>
      <c r="E341" s="194" t="s">
        <v>5091</v>
      </c>
      <c r="F341" s="195" t="s">
        <v>5035</v>
      </c>
      <c r="G341" s="196" t="s">
        <v>2761</v>
      </c>
      <c r="H341" s="197">
        <v>1</v>
      </c>
      <c r="I341" s="198"/>
      <c r="J341" s="199">
        <f t="shared" si="30"/>
        <v>0</v>
      </c>
      <c r="K341" s="200"/>
      <c r="L341" s="40"/>
      <c r="M341" s="201" t="s">
        <v>1</v>
      </c>
      <c r="N341" s="202" t="s">
        <v>42</v>
      </c>
      <c r="O341" s="72"/>
      <c r="P341" s="203">
        <f t="shared" si="31"/>
        <v>0</v>
      </c>
      <c r="Q341" s="203">
        <v>0</v>
      </c>
      <c r="R341" s="203">
        <f t="shared" si="32"/>
        <v>0</v>
      </c>
      <c r="S341" s="203">
        <v>0</v>
      </c>
      <c r="T341" s="204">
        <f t="shared" si="33"/>
        <v>0</v>
      </c>
      <c r="U341" s="35"/>
      <c r="V341" s="35"/>
      <c r="W341" s="35"/>
      <c r="X341" s="35"/>
      <c r="Y341" s="35"/>
      <c r="Z341" s="35"/>
      <c r="AA341" s="35"/>
      <c r="AB341" s="35"/>
      <c r="AC341" s="35"/>
      <c r="AD341" s="35"/>
      <c r="AE341" s="35"/>
      <c r="AR341" s="205" t="s">
        <v>218</v>
      </c>
      <c r="AT341" s="205" t="s">
        <v>214</v>
      </c>
      <c r="AU341" s="205" t="s">
        <v>85</v>
      </c>
      <c r="AY341" s="18" t="s">
        <v>209</v>
      </c>
      <c r="BE341" s="206">
        <f t="shared" si="34"/>
        <v>0</v>
      </c>
      <c r="BF341" s="206">
        <f t="shared" si="35"/>
        <v>0</v>
      </c>
      <c r="BG341" s="206">
        <f t="shared" si="36"/>
        <v>0</v>
      </c>
      <c r="BH341" s="206">
        <f t="shared" si="37"/>
        <v>0</v>
      </c>
      <c r="BI341" s="206">
        <f t="shared" si="38"/>
        <v>0</v>
      </c>
      <c r="BJ341" s="18" t="s">
        <v>85</v>
      </c>
      <c r="BK341" s="206">
        <f t="shared" si="39"/>
        <v>0</v>
      </c>
      <c r="BL341" s="18" t="s">
        <v>218</v>
      </c>
      <c r="BM341" s="205" t="s">
        <v>5092</v>
      </c>
    </row>
    <row r="342" spans="1:65" s="2" customFormat="1" ht="37.9" customHeight="1">
      <c r="A342" s="35"/>
      <c r="B342" s="36"/>
      <c r="C342" s="193" t="s">
        <v>2874</v>
      </c>
      <c r="D342" s="193" t="s">
        <v>214</v>
      </c>
      <c r="E342" s="194" t="s">
        <v>5093</v>
      </c>
      <c r="F342" s="195" t="s">
        <v>4758</v>
      </c>
      <c r="G342" s="196" t="s">
        <v>2761</v>
      </c>
      <c r="H342" s="197">
        <v>1</v>
      </c>
      <c r="I342" s="198"/>
      <c r="J342" s="199">
        <f t="shared" si="30"/>
        <v>0</v>
      </c>
      <c r="K342" s="200"/>
      <c r="L342" s="40"/>
      <c r="M342" s="201" t="s">
        <v>1</v>
      </c>
      <c r="N342" s="202" t="s">
        <v>42</v>
      </c>
      <c r="O342" s="72"/>
      <c r="P342" s="203">
        <f t="shared" si="31"/>
        <v>0</v>
      </c>
      <c r="Q342" s="203">
        <v>0</v>
      </c>
      <c r="R342" s="203">
        <f t="shared" si="32"/>
        <v>0</v>
      </c>
      <c r="S342" s="203">
        <v>0</v>
      </c>
      <c r="T342" s="204">
        <f t="shared" si="33"/>
        <v>0</v>
      </c>
      <c r="U342" s="35"/>
      <c r="V342" s="35"/>
      <c r="W342" s="35"/>
      <c r="X342" s="35"/>
      <c r="Y342" s="35"/>
      <c r="Z342" s="35"/>
      <c r="AA342" s="35"/>
      <c r="AB342" s="35"/>
      <c r="AC342" s="35"/>
      <c r="AD342" s="35"/>
      <c r="AE342" s="35"/>
      <c r="AR342" s="205" t="s">
        <v>218</v>
      </c>
      <c r="AT342" s="205" t="s">
        <v>214</v>
      </c>
      <c r="AU342" s="205" t="s">
        <v>85</v>
      </c>
      <c r="AY342" s="18" t="s">
        <v>209</v>
      </c>
      <c r="BE342" s="206">
        <f t="shared" si="34"/>
        <v>0</v>
      </c>
      <c r="BF342" s="206">
        <f t="shared" si="35"/>
        <v>0</v>
      </c>
      <c r="BG342" s="206">
        <f t="shared" si="36"/>
        <v>0</v>
      </c>
      <c r="BH342" s="206">
        <f t="shared" si="37"/>
        <v>0</v>
      </c>
      <c r="BI342" s="206">
        <f t="shared" si="38"/>
        <v>0</v>
      </c>
      <c r="BJ342" s="18" t="s">
        <v>85</v>
      </c>
      <c r="BK342" s="206">
        <f t="shared" si="39"/>
        <v>0</v>
      </c>
      <c r="BL342" s="18" t="s">
        <v>218</v>
      </c>
      <c r="BM342" s="205" t="s">
        <v>5094</v>
      </c>
    </row>
    <row r="343" spans="1:65" s="2" customFormat="1" ht="33" customHeight="1">
      <c r="A343" s="35"/>
      <c r="B343" s="36"/>
      <c r="C343" s="193" t="s">
        <v>2880</v>
      </c>
      <c r="D343" s="193" t="s">
        <v>214</v>
      </c>
      <c r="E343" s="194" t="s">
        <v>5095</v>
      </c>
      <c r="F343" s="195" t="s">
        <v>5096</v>
      </c>
      <c r="G343" s="196" t="s">
        <v>2761</v>
      </c>
      <c r="H343" s="197">
        <v>1</v>
      </c>
      <c r="I343" s="198"/>
      <c r="J343" s="199">
        <f t="shared" si="30"/>
        <v>0</v>
      </c>
      <c r="K343" s="200"/>
      <c r="L343" s="40"/>
      <c r="M343" s="201" t="s">
        <v>1</v>
      </c>
      <c r="N343" s="202" t="s">
        <v>42</v>
      </c>
      <c r="O343" s="72"/>
      <c r="P343" s="203">
        <f t="shared" si="31"/>
        <v>0</v>
      </c>
      <c r="Q343" s="203">
        <v>0</v>
      </c>
      <c r="R343" s="203">
        <f t="shared" si="32"/>
        <v>0</v>
      </c>
      <c r="S343" s="203">
        <v>0</v>
      </c>
      <c r="T343" s="204">
        <f t="shared" si="33"/>
        <v>0</v>
      </c>
      <c r="U343" s="35"/>
      <c r="V343" s="35"/>
      <c r="W343" s="35"/>
      <c r="X343" s="35"/>
      <c r="Y343" s="35"/>
      <c r="Z343" s="35"/>
      <c r="AA343" s="35"/>
      <c r="AB343" s="35"/>
      <c r="AC343" s="35"/>
      <c r="AD343" s="35"/>
      <c r="AE343" s="35"/>
      <c r="AR343" s="205" t="s">
        <v>218</v>
      </c>
      <c r="AT343" s="205" t="s">
        <v>214</v>
      </c>
      <c r="AU343" s="205" t="s">
        <v>85</v>
      </c>
      <c r="AY343" s="18" t="s">
        <v>209</v>
      </c>
      <c r="BE343" s="206">
        <f t="shared" si="34"/>
        <v>0</v>
      </c>
      <c r="BF343" s="206">
        <f t="shared" si="35"/>
        <v>0</v>
      </c>
      <c r="BG343" s="206">
        <f t="shared" si="36"/>
        <v>0</v>
      </c>
      <c r="BH343" s="206">
        <f t="shared" si="37"/>
        <v>0</v>
      </c>
      <c r="BI343" s="206">
        <f t="shared" si="38"/>
        <v>0</v>
      </c>
      <c r="BJ343" s="18" t="s">
        <v>85</v>
      </c>
      <c r="BK343" s="206">
        <f t="shared" si="39"/>
        <v>0</v>
      </c>
      <c r="BL343" s="18" t="s">
        <v>218</v>
      </c>
      <c r="BM343" s="205" t="s">
        <v>5097</v>
      </c>
    </row>
    <row r="344" spans="1:65" s="2" customFormat="1" ht="33" customHeight="1">
      <c r="A344" s="35"/>
      <c r="B344" s="36"/>
      <c r="C344" s="193" t="s">
        <v>2884</v>
      </c>
      <c r="D344" s="193" t="s">
        <v>214</v>
      </c>
      <c r="E344" s="194" t="s">
        <v>5098</v>
      </c>
      <c r="F344" s="195" t="s">
        <v>5096</v>
      </c>
      <c r="G344" s="196" t="s">
        <v>2761</v>
      </c>
      <c r="H344" s="197">
        <v>1</v>
      </c>
      <c r="I344" s="198"/>
      <c r="J344" s="199">
        <f t="shared" si="30"/>
        <v>0</v>
      </c>
      <c r="K344" s="200"/>
      <c r="L344" s="40"/>
      <c r="M344" s="201" t="s">
        <v>1</v>
      </c>
      <c r="N344" s="202" t="s">
        <v>42</v>
      </c>
      <c r="O344" s="72"/>
      <c r="P344" s="203">
        <f t="shared" si="31"/>
        <v>0</v>
      </c>
      <c r="Q344" s="203">
        <v>0</v>
      </c>
      <c r="R344" s="203">
        <f t="shared" si="32"/>
        <v>0</v>
      </c>
      <c r="S344" s="203">
        <v>0</v>
      </c>
      <c r="T344" s="204">
        <f t="shared" si="33"/>
        <v>0</v>
      </c>
      <c r="U344" s="35"/>
      <c r="V344" s="35"/>
      <c r="W344" s="35"/>
      <c r="X344" s="35"/>
      <c r="Y344" s="35"/>
      <c r="Z344" s="35"/>
      <c r="AA344" s="35"/>
      <c r="AB344" s="35"/>
      <c r="AC344" s="35"/>
      <c r="AD344" s="35"/>
      <c r="AE344" s="35"/>
      <c r="AR344" s="205" t="s">
        <v>218</v>
      </c>
      <c r="AT344" s="205" t="s">
        <v>214</v>
      </c>
      <c r="AU344" s="205" t="s">
        <v>85</v>
      </c>
      <c r="AY344" s="18" t="s">
        <v>209</v>
      </c>
      <c r="BE344" s="206">
        <f t="shared" si="34"/>
        <v>0</v>
      </c>
      <c r="BF344" s="206">
        <f t="shared" si="35"/>
        <v>0</v>
      </c>
      <c r="BG344" s="206">
        <f t="shared" si="36"/>
        <v>0</v>
      </c>
      <c r="BH344" s="206">
        <f t="shared" si="37"/>
        <v>0</v>
      </c>
      <c r="BI344" s="206">
        <f t="shared" si="38"/>
        <v>0</v>
      </c>
      <c r="BJ344" s="18" t="s">
        <v>85</v>
      </c>
      <c r="BK344" s="206">
        <f t="shared" si="39"/>
        <v>0</v>
      </c>
      <c r="BL344" s="18" t="s">
        <v>218</v>
      </c>
      <c r="BM344" s="205" t="s">
        <v>5099</v>
      </c>
    </row>
    <row r="345" spans="1:65" s="2" customFormat="1" ht="33" customHeight="1">
      <c r="A345" s="35"/>
      <c r="B345" s="36"/>
      <c r="C345" s="193" t="s">
        <v>2889</v>
      </c>
      <c r="D345" s="193" t="s">
        <v>214</v>
      </c>
      <c r="E345" s="194" t="s">
        <v>5100</v>
      </c>
      <c r="F345" s="195" t="s">
        <v>5096</v>
      </c>
      <c r="G345" s="196" t="s">
        <v>2761</v>
      </c>
      <c r="H345" s="197">
        <v>1</v>
      </c>
      <c r="I345" s="198"/>
      <c r="J345" s="199">
        <f t="shared" si="30"/>
        <v>0</v>
      </c>
      <c r="K345" s="200"/>
      <c r="L345" s="40"/>
      <c r="M345" s="201" t="s">
        <v>1</v>
      </c>
      <c r="N345" s="202" t="s">
        <v>42</v>
      </c>
      <c r="O345" s="72"/>
      <c r="P345" s="203">
        <f t="shared" si="31"/>
        <v>0</v>
      </c>
      <c r="Q345" s="203">
        <v>0</v>
      </c>
      <c r="R345" s="203">
        <f t="shared" si="32"/>
        <v>0</v>
      </c>
      <c r="S345" s="203">
        <v>0</v>
      </c>
      <c r="T345" s="204">
        <f t="shared" si="33"/>
        <v>0</v>
      </c>
      <c r="U345" s="35"/>
      <c r="V345" s="35"/>
      <c r="W345" s="35"/>
      <c r="X345" s="35"/>
      <c r="Y345" s="35"/>
      <c r="Z345" s="35"/>
      <c r="AA345" s="35"/>
      <c r="AB345" s="35"/>
      <c r="AC345" s="35"/>
      <c r="AD345" s="35"/>
      <c r="AE345" s="35"/>
      <c r="AR345" s="205" t="s">
        <v>218</v>
      </c>
      <c r="AT345" s="205" t="s">
        <v>214</v>
      </c>
      <c r="AU345" s="205" t="s">
        <v>85</v>
      </c>
      <c r="AY345" s="18" t="s">
        <v>209</v>
      </c>
      <c r="BE345" s="206">
        <f t="shared" si="34"/>
        <v>0</v>
      </c>
      <c r="BF345" s="206">
        <f t="shared" si="35"/>
        <v>0</v>
      </c>
      <c r="BG345" s="206">
        <f t="shared" si="36"/>
        <v>0</v>
      </c>
      <c r="BH345" s="206">
        <f t="shared" si="37"/>
        <v>0</v>
      </c>
      <c r="BI345" s="206">
        <f t="shared" si="38"/>
        <v>0</v>
      </c>
      <c r="BJ345" s="18" t="s">
        <v>85</v>
      </c>
      <c r="BK345" s="206">
        <f t="shared" si="39"/>
        <v>0</v>
      </c>
      <c r="BL345" s="18" t="s">
        <v>218</v>
      </c>
      <c r="BM345" s="205" t="s">
        <v>5101</v>
      </c>
    </row>
    <row r="346" spans="1:65" s="2" customFormat="1" ht="37.9" customHeight="1">
      <c r="A346" s="35"/>
      <c r="B346" s="36"/>
      <c r="C346" s="193" t="s">
        <v>2909</v>
      </c>
      <c r="D346" s="193" t="s">
        <v>214</v>
      </c>
      <c r="E346" s="194" t="s">
        <v>5102</v>
      </c>
      <c r="F346" s="195" t="s">
        <v>5103</v>
      </c>
      <c r="G346" s="196" t="s">
        <v>2761</v>
      </c>
      <c r="H346" s="197">
        <v>1</v>
      </c>
      <c r="I346" s="198"/>
      <c r="J346" s="199">
        <f t="shared" si="30"/>
        <v>0</v>
      </c>
      <c r="K346" s="200"/>
      <c r="L346" s="40"/>
      <c r="M346" s="201" t="s">
        <v>1</v>
      </c>
      <c r="N346" s="202" t="s">
        <v>42</v>
      </c>
      <c r="O346" s="72"/>
      <c r="P346" s="203">
        <f t="shared" si="31"/>
        <v>0</v>
      </c>
      <c r="Q346" s="203">
        <v>0</v>
      </c>
      <c r="R346" s="203">
        <f t="shared" si="32"/>
        <v>0</v>
      </c>
      <c r="S346" s="203">
        <v>0</v>
      </c>
      <c r="T346" s="204">
        <f t="shared" si="33"/>
        <v>0</v>
      </c>
      <c r="U346" s="35"/>
      <c r="V346" s="35"/>
      <c r="W346" s="35"/>
      <c r="X346" s="35"/>
      <c r="Y346" s="35"/>
      <c r="Z346" s="35"/>
      <c r="AA346" s="35"/>
      <c r="AB346" s="35"/>
      <c r="AC346" s="35"/>
      <c r="AD346" s="35"/>
      <c r="AE346" s="35"/>
      <c r="AR346" s="205" t="s">
        <v>218</v>
      </c>
      <c r="AT346" s="205" t="s">
        <v>214</v>
      </c>
      <c r="AU346" s="205" t="s">
        <v>85</v>
      </c>
      <c r="AY346" s="18" t="s">
        <v>209</v>
      </c>
      <c r="BE346" s="206">
        <f t="shared" si="34"/>
        <v>0</v>
      </c>
      <c r="BF346" s="206">
        <f t="shared" si="35"/>
        <v>0</v>
      </c>
      <c r="BG346" s="206">
        <f t="shared" si="36"/>
        <v>0</v>
      </c>
      <c r="BH346" s="206">
        <f t="shared" si="37"/>
        <v>0</v>
      </c>
      <c r="BI346" s="206">
        <f t="shared" si="38"/>
        <v>0</v>
      </c>
      <c r="BJ346" s="18" t="s">
        <v>85</v>
      </c>
      <c r="BK346" s="206">
        <f t="shared" si="39"/>
        <v>0</v>
      </c>
      <c r="BL346" s="18" t="s">
        <v>218</v>
      </c>
      <c r="BM346" s="205" t="s">
        <v>5104</v>
      </c>
    </row>
    <row r="347" spans="1:65" s="2" customFormat="1" ht="37.9" customHeight="1">
      <c r="A347" s="35"/>
      <c r="B347" s="36"/>
      <c r="C347" s="193" t="s">
        <v>2914</v>
      </c>
      <c r="D347" s="193" t="s">
        <v>214</v>
      </c>
      <c r="E347" s="194" t="s">
        <v>5105</v>
      </c>
      <c r="F347" s="195" t="s">
        <v>4758</v>
      </c>
      <c r="G347" s="196" t="s">
        <v>2761</v>
      </c>
      <c r="H347" s="197">
        <v>1</v>
      </c>
      <c r="I347" s="198"/>
      <c r="J347" s="199">
        <f t="shared" si="30"/>
        <v>0</v>
      </c>
      <c r="K347" s="200"/>
      <c r="L347" s="40"/>
      <c r="M347" s="201" t="s">
        <v>1</v>
      </c>
      <c r="N347" s="202" t="s">
        <v>42</v>
      </c>
      <c r="O347" s="72"/>
      <c r="P347" s="203">
        <f t="shared" si="31"/>
        <v>0</v>
      </c>
      <c r="Q347" s="203">
        <v>0</v>
      </c>
      <c r="R347" s="203">
        <f t="shared" si="32"/>
        <v>0</v>
      </c>
      <c r="S347" s="203">
        <v>0</v>
      </c>
      <c r="T347" s="204">
        <f t="shared" si="33"/>
        <v>0</v>
      </c>
      <c r="U347" s="35"/>
      <c r="V347" s="35"/>
      <c r="W347" s="35"/>
      <c r="X347" s="35"/>
      <c r="Y347" s="35"/>
      <c r="Z347" s="35"/>
      <c r="AA347" s="35"/>
      <c r="AB347" s="35"/>
      <c r="AC347" s="35"/>
      <c r="AD347" s="35"/>
      <c r="AE347" s="35"/>
      <c r="AR347" s="205" t="s">
        <v>218</v>
      </c>
      <c r="AT347" s="205" t="s">
        <v>214</v>
      </c>
      <c r="AU347" s="205" t="s">
        <v>85</v>
      </c>
      <c r="AY347" s="18" t="s">
        <v>209</v>
      </c>
      <c r="BE347" s="206">
        <f t="shared" si="34"/>
        <v>0</v>
      </c>
      <c r="BF347" s="206">
        <f t="shared" si="35"/>
        <v>0</v>
      </c>
      <c r="BG347" s="206">
        <f t="shared" si="36"/>
        <v>0</v>
      </c>
      <c r="BH347" s="206">
        <f t="shared" si="37"/>
        <v>0</v>
      </c>
      <c r="BI347" s="206">
        <f t="shared" si="38"/>
        <v>0</v>
      </c>
      <c r="BJ347" s="18" t="s">
        <v>85</v>
      </c>
      <c r="BK347" s="206">
        <f t="shared" si="39"/>
        <v>0</v>
      </c>
      <c r="BL347" s="18" t="s">
        <v>218</v>
      </c>
      <c r="BM347" s="205" t="s">
        <v>5106</v>
      </c>
    </row>
    <row r="348" spans="1:65" s="2" customFormat="1" ht="49.15" customHeight="1">
      <c r="A348" s="35"/>
      <c r="B348" s="36"/>
      <c r="C348" s="193" t="s">
        <v>2917</v>
      </c>
      <c r="D348" s="193" t="s">
        <v>214</v>
      </c>
      <c r="E348" s="194" t="s">
        <v>5107</v>
      </c>
      <c r="F348" s="195" t="s">
        <v>5035</v>
      </c>
      <c r="G348" s="196" t="s">
        <v>2761</v>
      </c>
      <c r="H348" s="197">
        <v>1</v>
      </c>
      <c r="I348" s="198"/>
      <c r="J348" s="199">
        <f t="shared" si="30"/>
        <v>0</v>
      </c>
      <c r="K348" s="200"/>
      <c r="L348" s="40"/>
      <c r="M348" s="201" t="s">
        <v>1</v>
      </c>
      <c r="N348" s="202" t="s">
        <v>42</v>
      </c>
      <c r="O348" s="72"/>
      <c r="P348" s="203">
        <f t="shared" si="31"/>
        <v>0</v>
      </c>
      <c r="Q348" s="203">
        <v>0</v>
      </c>
      <c r="R348" s="203">
        <f t="shared" si="32"/>
        <v>0</v>
      </c>
      <c r="S348" s="203">
        <v>0</v>
      </c>
      <c r="T348" s="204">
        <f t="shared" si="33"/>
        <v>0</v>
      </c>
      <c r="U348" s="35"/>
      <c r="V348" s="35"/>
      <c r="W348" s="35"/>
      <c r="X348" s="35"/>
      <c r="Y348" s="35"/>
      <c r="Z348" s="35"/>
      <c r="AA348" s="35"/>
      <c r="AB348" s="35"/>
      <c r="AC348" s="35"/>
      <c r="AD348" s="35"/>
      <c r="AE348" s="35"/>
      <c r="AR348" s="205" t="s">
        <v>218</v>
      </c>
      <c r="AT348" s="205" t="s">
        <v>214</v>
      </c>
      <c r="AU348" s="205" t="s">
        <v>85</v>
      </c>
      <c r="AY348" s="18" t="s">
        <v>209</v>
      </c>
      <c r="BE348" s="206">
        <f t="shared" si="34"/>
        <v>0</v>
      </c>
      <c r="BF348" s="206">
        <f t="shared" si="35"/>
        <v>0</v>
      </c>
      <c r="BG348" s="206">
        <f t="shared" si="36"/>
        <v>0</v>
      </c>
      <c r="BH348" s="206">
        <f t="shared" si="37"/>
        <v>0</v>
      </c>
      <c r="BI348" s="206">
        <f t="shared" si="38"/>
        <v>0</v>
      </c>
      <c r="BJ348" s="18" t="s">
        <v>85</v>
      </c>
      <c r="BK348" s="206">
        <f t="shared" si="39"/>
        <v>0</v>
      </c>
      <c r="BL348" s="18" t="s">
        <v>218</v>
      </c>
      <c r="BM348" s="205" t="s">
        <v>5108</v>
      </c>
    </row>
    <row r="349" spans="1:65" s="2" customFormat="1" ht="49.15" customHeight="1">
      <c r="A349" s="35"/>
      <c r="B349" s="36"/>
      <c r="C349" s="193" t="s">
        <v>2921</v>
      </c>
      <c r="D349" s="193" t="s">
        <v>214</v>
      </c>
      <c r="E349" s="194" t="s">
        <v>5109</v>
      </c>
      <c r="F349" s="195" t="s">
        <v>5035</v>
      </c>
      <c r="G349" s="196" t="s">
        <v>2761</v>
      </c>
      <c r="H349" s="197">
        <v>1</v>
      </c>
      <c r="I349" s="198"/>
      <c r="J349" s="199">
        <f t="shared" si="30"/>
        <v>0</v>
      </c>
      <c r="K349" s="200"/>
      <c r="L349" s="40"/>
      <c r="M349" s="201" t="s">
        <v>1</v>
      </c>
      <c r="N349" s="202" t="s">
        <v>42</v>
      </c>
      <c r="O349" s="72"/>
      <c r="P349" s="203">
        <f t="shared" si="31"/>
        <v>0</v>
      </c>
      <c r="Q349" s="203">
        <v>0</v>
      </c>
      <c r="R349" s="203">
        <f t="shared" si="32"/>
        <v>0</v>
      </c>
      <c r="S349" s="203">
        <v>0</v>
      </c>
      <c r="T349" s="204">
        <f t="shared" si="33"/>
        <v>0</v>
      </c>
      <c r="U349" s="35"/>
      <c r="V349" s="35"/>
      <c r="W349" s="35"/>
      <c r="X349" s="35"/>
      <c r="Y349" s="35"/>
      <c r="Z349" s="35"/>
      <c r="AA349" s="35"/>
      <c r="AB349" s="35"/>
      <c r="AC349" s="35"/>
      <c r="AD349" s="35"/>
      <c r="AE349" s="35"/>
      <c r="AR349" s="205" t="s">
        <v>218</v>
      </c>
      <c r="AT349" s="205" t="s">
        <v>214</v>
      </c>
      <c r="AU349" s="205" t="s">
        <v>85</v>
      </c>
      <c r="AY349" s="18" t="s">
        <v>209</v>
      </c>
      <c r="BE349" s="206">
        <f t="shared" si="34"/>
        <v>0</v>
      </c>
      <c r="BF349" s="206">
        <f t="shared" si="35"/>
        <v>0</v>
      </c>
      <c r="BG349" s="206">
        <f t="shared" si="36"/>
        <v>0</v>
      </c>
      <c r="BH349" s="206">
        <f t="shared" si="37"/>
        <v>0</v>
      </c>
      <c r="BI349" s="206">
        <f t="shared" si="38"/>
        <v>0</v>
      </c>
      <c r="BJ349" s="18" t="s">
        <v>85</v>
      </c>
      <c r="BK349" s="206">
        <f t="shared" si="39"/>
        <v>0</v>
      </c>
      <c r="BL349" s="18" t="s">
        <v>218</v>
      </c>
      <c r="BM349" s="205" t="s">
        <v>5110</v>
      </c>
    </row>
    <row r="350" spans="1:65" s="2" customFormat="1" ht="49.15" customHeight="1">
      <c r="A350" s="35"/>
      <c r="B350" s="36"/>
      <c r="C350" s="193" t="s">
        <v>2929</v>
      </c>
      <c r="D350" s="193" t="s">
        <v>214</v>
      </c>
      <c r="E350" s="194" t="s">
        <v>5111</v>
      </c>
      <c r="F350" s="195" t="s">
        <v>5035</v>
      </c>
      <c r="G350" s="196" t="s">
        <v>2761</v>
      </c>
      <c r="H350" s="197">
        <v>1</v>
      </c>
      <c r="I350" s="198"/>
      <c r="J350" s="199">
        <f t="shared" si="30"/>
        <v>0</v>
      </c>
      <c r="K350" s="200"/>
      <c r="L350" s="40"/>
      <c r="M350" s="201" t="s">
        <v>1</v>
      </c>
      <c r="N350" s="202" t="s">
        <v>42</v>
      </c>
      <c r="O350" s="72"/>
      <c r="P350" s="203">
        <f t="shared" si="31"/>
        <v>0</v>
      </c>
      <c r="Q350" s="203">
        <v>0</v>
      </c>
      <c r="R350" s="203">
        <f t="shared" si="32"/>
        <v>0</v>
      </c>
      <c r="S350" s="203">
        <v>0</v>
      </c>
      <c r="T350" s="204">
        <f t="shared" si="33"/>
        <v>0</v>
      </c>
      <c r="U350" s="35"/>
      <c r="V350" s="35"/>
      <c r="W350" s="35"/>
      <c r="X350" s="35"/>
      <c r="Y350" s="35"/>
      <c r="Z350" s="35"/>
      <c r="AA350" s="35"/>
      <c r="AB350" s="35"/>
      <c r="AC350" s="35"/>
      <c r="AD350" s="35"/>
      <c r="AE350" s="35"/>
      <c r="AR350" s="205" t="s">
        <v>218</v>
      </c>
      <c r="AT350" s="205" t="s">
        <v>214</v>
      </c>
      <c r="AU350" s="205" t="s">
        <v>85</v>
      </c>
      <c r="AY350" s="18" t="s">
        <v>209</v>
      </c>
      <c r="BE350" s="206">
        <f t="shared" si="34"/>
        <v>0</v>
      </c>
      <c r="BF350" s="206">
        <f t="shared" si="35"/>
        <v>0</v>
      </c>
      <c r="BG350" s="206">
        <f t="shared" si="36"/>
        <v>0</v>
      </c>
      <c r="BH350" s="206">
        <f t="shared" si="37"/>
        <v>0</v>
      </c>
      <c r="BI350" s="206">
        <f t="shared" si="38"/>
        <v>0</v>
      </c>
      <c r="BJ350" s="18" t="s">
        <v>85</v>
      </c>
      <c r="BK350" s="206">
        <f t="shared" si="39"/>
        <v>0</v>
      </c>
      <c r="BL350" s="18" t="s">
        <v>218</v>
      </c>
      <c r="BM350" s="205" t="s">
        <v>5112</v>
      </c>
    </row>
    <row r="351" spans="1:65" s="2" customFormat="1" ht="49.15" customHeight="1">
      <c r="A351" s="35"/>
      <c r="B351" s="36"/>
      <c r="C351" s="193" t="s">
        <v>2934</v>
      </c>
      <c r="D351" s="193" t="s">
        <v>214</v>
      </c>
      <c r="E351" s="194" t="s">
        <v>5113</v>
      </c>
      <c r="F351" s="195" t="s">
        <v>5035</v>
      </c>
      <c r="G351" s="196" t="s">
        <v>2761</v>
      </c>
      <c r="H351" s="197">
        <v>1</v>
      </c>
      <c r="I351" s="198"/>
      <c r="J351" s="199">
        <f t="shared" si="30"/>
        <v>0</v>
      </c>
      <c r="K351" s="200"/>
      <c r="L351" s="40"/>
      <c r="M351" s="201" t="s">
        <v>1</v>
      </c>
      <c r="N351" s="202" t="s">
        <v>42</v>
      </c>
      <c r="O351" s="72"/>
      <c r="P351" s="203">
        <f t="shared" si="31"/>
        <v>0</v>
      </c>
      <c r="Q351" s="203">
        <v>0</v>
      </c>
      <c r="R351" s="203">
        <f t="shared" si="32"/>
        <v>0</v>
      </c>
      <c r="S351" s="203">
        <v>0</v>
      </c>
      <c r="T351" s="204">
        <f t="shared" si="33"/>
        <v>0</v>
      </c>
      <c r="U351" s="35"/>
      <c r="V351" s="35"/>
      <c r="W351" s="35"/>
      <c r="X351" s="35"/>
      <c r="Y351" s="35"/>
      <c r="Z351" s="35"/>
      <c r="AA351" s="35"/>
      <c r="AB351" s="35"/>
      <c r="AC351" s="35"/>
      <c r="AD351" s="35"/>
      <c r="AE351" s="35"/>
      <c r="AR351" s="205" t="s">
        <v>218</v>
      </c>
      <c r="AT351" s="205" t="s">
        <v>214</v>
      </c>
      <c r="AU351" s="205" t="s">
        <v>85</v>
      </c>
      <c r="AY351" s="18" t="s">
        <v>209</v>
      </c>
      <c r="BE351" s="206">
        <f t="shared" si="34"/>
        <v>0</v>
      </c>
      <c r="BF351" s="206">
        <f t="shared" si="35"/>
        <v>0</v>
      </c>
      <c r="BG351" s="206">
        <f t="shared" si="36"/>
        <v>0</v>
      </c>
      <c r="BH351" s="206">
        <f t="shared" si="37"/>
        <v>0</v>
      </c>
      <c r="BI351" s="206">
        <f t="shared" si="38"/>
        <v>0</v>
      </c>
      <c r="BJ351" s="18" t="s">
        <v>85</v>
      </c>
      <c r="BK351" s="206">
        <f t="shared" si="39"/>
        <v>0</v>
      </c>
      <c r="BL351" s="18" t="s">
        <v>218</v>
      </c>
      <c r="BM351" s="205" t="s">
        <v>5114</v>
      </c>
    </row>
    <row r="352" spans="1:65" s="2" customFormat="1" ht="49.15" customHeight="1">
      <c r="A352" s="35"/>
      <c r="B352" s="36"/>
      <c r="C352" s="193" t="s">
        <v>2938</v>
      </c>
      <c r="D352" s="193" t="s">
        <v>214</v>
      </c>
      <c r="E352" s="194" t="s">
        <v>5115</v>
      </c>
      <c r="F352" s="195" t="s">
        <v>5035</v>
      </c>
      <c r="G352" s="196" t="s">
        <v>2761</v>
      </c>
      <c r="H352" s="197">
        <v>1</v>
      </c>
      <c r="I352" s="198"/>
      <c r="J352" s="199">
        <f t="shared" si="30"/>
        <v>0</v>
      </c>
      <c r="K352" s="200"/>
      <c r="L352" s="40"/>
      <c r="M352" s="201" t="s">
        <v>1</v>
      </c>
      <c r="N352" s="202" t="s">
        <v>42</v>
      </c>
      <c r="O352" s="72"/>
      <c r="P352" s="203">
        <f t="shared" si="31"/>
        <v>0</v>
      </c>
      <c r="Q352" s="203">
        <v>0</v>
      </c>
      <c r="R352" s="203">
        <f t="shared" si="32"/>
        <v>0</v>
      </c>
      <c r="S352" s="203">
        <v>0</v>
      </c>
      <c r="T352" s="204">
        <f t="shared" si="33"/>
        <v>0</v>
      </c>
      <c r="U352" s="35"/>
      <c r="V352" s="35"/>
      <c r="W352" s="35"/>
      <c r="X352" s="35"/>
      <c r="Y352" s="35"/>
      <c r="Z352" s="35"/>
      <c r="AA352" s="35"/>
      <c r="AB352" s="35"/>
      <c r="AC352" s="35"/>
      <c r="AD352" s="35"/>
      <c r="AE352" s="35"/>
      <c r="AR352" s="205" t="s">
        <v>218</v>
      </c>
      <c r="AT352" s="205" t="s">
        <v>214</v>
      </c>
      <c r="AU352" s="205" t="s">
        <v>85</v>
      </c>
      <c r="AY352" s="18" t="s">
        <v>209</v>
      </c>
      <c r="BE352" s="206">
        <f t="shared" si="34"/>
        <v>0</v>
      </c>
      <c r="BF352" s="206">
        <f t="shared" si="35"/>
        <v>0</v>
      </c>
      <c r="BG352" s="206">
        <f t="shared" si="36"/>
        <v>0</v>
      </c>
      <c r="BH352" s="206">
        <f t="shared" si="37"/>
        <v>0</v>
      </c>
      <c r="BI352" s="206">
        <f t="shared" si="38"/>
        <v>0</v>
      </c>
      <c r="BJ352" s="18" t="s">
        <v>85</v>
      </c>
      <c r="BK352" s="206">
        <f t="shared" si="39"/>
        <v>0</v>
      </c>
      <c r="BL352" s="18" t="s">
        <v>218</v>
      </c>
      <c r="BM352" s="205" t="s">
        <v>5116</v>
      </c>
    </row>
    <row r="353" spans="1:65" s="2" customFormat="1" ht="37.9" customHeight="1">
      <c r="A353" s="35"/>
      <c r="B353" s="36"/>
      <c r="C353" s="193" t="s">
        <v>2942</v>
      </c>
      <c r="D353" s="193" t="s">
        <v>214</v>
      </c>
      <c r="E353" s="194" t="s">
        <v>5117</v>
      </c>
      <c r="F353" s="195" t="s">
        <v>4773</v>
      </c>
      <c r="G353" s="196" t="s">
        <v>2761</v>
      </c>
      <c r="H353" s="197">
        <v>1</v>
      </c>
      <c r="I353" s="198"/>
      <c r="J353" s="199">
        <f t="shared" si="30"/>
        <v>0</v>
      </c>
      <c r="K353" s="200"/>
      <c r="L353" s="40"/>
      <c r="M353" s="201" t="s">
        <v>1</v>
      </c>
      <c r="N353" s="202" t="s">
        <v>42</v>
      </c>
      <c r="O353" s="72"/>
      <c r="P353" s="203">
        <f t="shared" si="31"/>
        <v>0</v>
      </c>
      <c r="Q353" s="203">
        <v>0</v>
      </c>
      <c r="R353" s="203">
        <f t="shared" si="32"/>
        <v>0</v>
      </c>
      <c r="S353" s="203">
        <v>0</v>
      </c>
      <c r="T353" s="204">
        <f t="shared" si="33"/>
        <v>0</v>
      </c>
      <c r="U353" s="35"/>
      <c r="V353" s="35"/>
      <c r="W353" s="35"/>
      <c r="X353" s="35"/>
      <c r="Y353" s="35"/>
      <c r="Z353" s="35"/>
      <c r="AA353" s="35"/>
      <c r="AB353" s="35"/>
      <c r="AC353" s="35"/>
      <c r="AD353" s="35"/>
      <c r="AE353" s="35"/>
      <c r="AR353" s="205" t="s">
        <v>218</v>
      </c>
      <c r="AT353" s="205" t="s">
        <v>214</v>
      </c>
      <c r="AU353" s="205" t="s">
        <v>85</v>
      </c>
      <c r="AY353" s="18" t="s">
        <v>209</v>
      </c>
      <c r="BE353" s="206">
        <f t="shared" si="34"/>
        <v>0</v>
      </c>
      <c r="BF353" s="206">
        <f t="shared" si="35"/>
        <v>0</v>
      </c>
      <c r="BG353" s="206">
        <f t="shared" si="36"/>
        <v>0</v>
      </c>
      <c r="BH353" s="206">
        <f t="shared" si="37"/>
        <v>0</v>
      </c>
      <c r="BI353" s="206">
        <f t="shared" si="38"/>
        <v>0</v>
      </c>
      <c r="BJ353" s="18" t="s">
        <v>85</v>
      </c>
      <c r="BK353" s="206">
        <f t="shared" si="39"/>
        <v>0</v>
      </c>
      <c r="BL353" s="18" t="s">
        <v>218</v>
      </c>
      <c r="BM353" s="205" t="s">
        <v>5118</v>
      </c>
    </row>
    <row r="354" spans="1:65" s="2" customFormat="1" ht="49.15" customHeight="1">
      <c r="A354" s="35"/>
      <c r="B354" s="36"/>
      <c r="C354" s="193" t="s">
        <v>2946</v>
      </c>
      <c r="D354" s="193" t="s">
        <v>214</v>
      </c>
      <c r="E354" s="194" t="s">
        <v>5119</v>
      </c>
      <c r="F354" s="195" t="s">
        <v>5035</v>
      </c>
      <c r="G354" s="196" t="s">
        <v>2761</v>
      </c>
      <c r="H354" s="197">
        <v>1</v>
      </c>
      <c r="I354" s="198"/>
      <c r="J354" s="199">
        <f t="shared" si="30"/>
        <v>0</v>
      </c>
      <c r="K354" s="200"/>
      <c r="L354" s="40"/>
      <c r="M354" s="201" t="s">
        <v>1</v>
      </c>
      <c r="N354" s="202" t="s">
        <v>42</v>
      </c>
      <c r="O354" s="72"/>
      <c r="P354" s="203">
        <f t="shared" si="31"/>
        <v>0</v>
      </c>
      <c r="Q354" s="203">
        <v>0</v>
      </c>
      <c r="R354" s="203">
        <f t="shared" si="32"/>
        <v>0</v>
      </c>
      <c r="S354" s="203">
        <v>0</v>
      </c>
      <c r="T354" s="204">
        <f t="shared" si="33"/>
        <v>0</v>
      </c>
      <c r="U354" s="35"/>
      <c r="V354" s="35"/>
      <c r="W354" s="35"/>
      <c r="X354" s="35"/>
      <c r="Y354" s="35"/>
      <c r="Z354" s="35"/>
      <c r="AA354" s="35"/>
      <c r="AB354" s="35"/>
      <c r="AC354" s="35"/>
      <c r="AD354" s="35"/>
      <c r="AE354" s="35"/>
      <c r="AR354" s="205" t="s">
        <v>218</v>
      </c>
      <c r="AT354" s="205" t="s">
        <v>214</v>
      </c>
      <c r="AU354" s="205" t="s">
        <v>85</v>
      </c>
      <c r="AY354" s="18" t="s">
        <v>209</v>
      </c>
      <c r="BE354" s="206">
        <f t="shared" si="34"/>
        <v>0</v>
      </c>
      <c r="BF354" s="206">
        <f t="shared" si="35"/>
        <v>0</v>
      </c>
      <c r="BG354" s="206">
        <f t="shared" si="36"/>
        <v>0</v>
      </c>
      <c r="BH354" s="206">
        <f t="shared" si="37"/>
        <v>0</v>
      </c>
      <c r="BI354" s="206">
        <f t="shared" si="38"/>
        <v>0</v>
      </c>
      <c r="BJ354" s="18" t="s">
        <v>85</v>
      </c>
      <c r="BK354" s="206">
        <f t="shared" si="39"/>
        <v>0</v>
      </c>
      <c r="BL354" s="18" t="s">
        <v>218</v>
      </c>
      <c r="BM354" s="205" t="s">
        <v>5120</v>
      </c>
    </row>
    <row r="355" spans="1:65" s="2" customFormat="1" ht="49.15" customHeight="1">
      <c r="A355" s="35"/>
      <c r="B355" s="36"/>
      <c r="C355" s="193" t="s">
        <v>2950</v>
      </c>
      <c r="D355" s="193" t="s">
        <v>214</v>
      </c>
      <c r="E355" s="194" t="s">
        <v>5121</v>
      </c>
      <c r="F355" s="195" t="s">
        <v>5035</v>
      </c>
      <c r="G355" s="196" t="s">
        <v>2761</v>
      </c>
      <c r="H355" s="197">
        <v>1</v>
      </c>
      <c r="I355" s="198"/>
      <c r="J355" s="199">
        <f t="shared" si="30"/>
        <v>0</v>
      </c>
      <c r="K355" s="200"/>
      <c r="L355" s="40"/>
      <c r="M355" s="201" t="s">
        <v>1</v>
      </c>
      <c r="N355" s="202" t="s">
        <v>42</v>
      </c>
      <c r="O355" s="72"/>
      <c r="P355" s="203">
        <f t="shared" si="31"/>
        <v>0</v>
      </c>
      <c r="Q355" s="203">
        <v>0</v>
      </c>
      <c r="R355" s="203">
        <f t="shared" si="32"/>
        <v>0</v>
      </c>
      <c r="S355" s="203">
        <v>0</v>
      </c>
      <c r="T355" s="204">
        <f t="shared" si="33"/>
        <v>0</v>
      </c>
      <c r="U355" s="35"/>
      <c r="V355" s="35"/>
      <c r="W355" s="35"/>
      <c r="X355" s="35"/>
      <c r="Y355" s="35"/>
      <c r="Z355" s="35"/>
      <c r="AA355" s="35"/>
      <c r="AB355" s="35"/>
      <c r="AC355" s="35"/>
      <c r="AD355" s="35"/>
      <c r="AE355" s="35"/>
      <c r="AR355" s="205" t="s">
        <v>218</v>
      </c>
      <c r="AT355" s="205" t="s">
        <v>214</v>
      </c>
      <c r="AU355" s="205" t="s">
        <v>85</v>
      </c>
      <c r="AY355" s="18" t="s">
        <v>209</v>
      </c>
      <c r="BE355" s="206">
        <f t="shared" si="34"/>
        <v>0</v>
      </c>
      <c r="BF355" s="206">
        <f t="shared" si="35"/>
        <v>0</v>
      </c>
      <c r="BG355" s="206">
        <f t="shared" si="36"/>
        <v>0</v>
      </c>
      <c r="BH355" s="206">
        <f t="shared" si="37"/>
        <v>0</v>
      </c>
      <c r="BI355" s="206">
        <f t="shared" si="38"/>
        <v>0</v>
      </c>
      <c r="BJ355" s="18" t="s">
        <v>85</v>
      </c>
      <c r="BK355" s="206">
        <f t="shared" si="39"/>
        <v>0</v>
      </c>
      <c r="BL355" s="18" t="s">
        <v>218</v>
      </c>
      <c r="BM355" s="205" t="s">
        <v>5122</v>
      </c>
    </row>
    <row r="356" spans="1:65" s="2" customFormat="1" ht="49.15" customHeight="1">
      <c r="A356" s="35"/>
      <c r="B356" s="36"/>
      <c r="C356" s="193" t="s">
        <v>2956</v>
      </c>
      <c r="D356" s="193" t="s">
        <v>214</v>
      </c>
      <c r="E356" s="194" t="s">
        <v>5123</v>
      </c>
      <c r="F356" s="195" t="s">
        <v>5035</v>
      </c>
      <c r="G356" s="196" t="s">
        <v>2761</v>
      </c>
      <c r="H356" s="197">
        <v>1</v>
      </c>
      <c r="I356" s="198"/>
      <c r="J356" s="199">
        <f t="shared" si="30"/>
        <v>0</v>
      </c>
      <c r="K356" s="200"/>
      <c r="L356" s="40"/>
      <c r="M356" s="201" t="s">
        <v>1</v>
      </c>
      <c r="N356" s="202" t="s">
        <v>42</v>
      </c>
      <c r="O356" s="72"/>
      <c r="P356" s="203">
        <f t="shared" si="31"/>
        <v>0</v>
      </c>
      <c r="Q356" s="203">
        <v>0</v>
      </c>
      <c r="R356" s="203">
        <f t="shared" si="32"/>
        <v>0</v>
      </c>
      <c r="S356" s="203">
        <v>0</v>
      </c>
      <c r="T356" s="204">
        <f t="shared" si="33"/>
        <v>0</v>
      </c>
      <c r="U356" s="35"/>
      <c r="V356" s="35"/>
      <c r="W356" s="35"/>
      <c r="X356" s="35"/>
      <c r="Y356" s="35"/>
      <c r="Z356" s="35"/>
      <c r="AA356" s="35"/>
      <c r="AB356" s="35"/>
      <c r="AC356" s="35"/>
      <c r="AD356" s="35"/>
      <c r="AE356" s="35"/>
      <c r="AR356" s="205" t="s">
        <v>218</v>
      </c>
      <c r="AT356" s="205" t="s">
        <v>214</v>
      </c>
      <c r="AU356" s="205" t="s">
        <v>85</v>
      </c>
      <c r="AY356" s="18" t="s">
        <v>209</v>
      </c>
      <c r="BE356" s="206">
        <f t="shared" si="34"/>
        <v>0</v>
      </c>
      <c r="BF356" s="206">
        <f t="shared" si="35"/>
        <v>0</v>
      </c>
      <c r="BG356" s="206">
        <f t="shared" si="36"/>
        <v>0</v>
      </c>
      <c r="BH356" s="206">
        <f t="shared" si="37"/>
        <v>0</v>
      </c>
      <c r="BI356" s="206">
        <f t="shared" si="38"/>
        <v>0</v>
      </c>
      <c r="BJ356" s="18" t="s">
        <v>85</v>
      </c>
      <c r="BK356" s="206">
        <f t="shared" si="39"/>
        <v>0</v>
      </c>
      <c r="BL356" s="18" t="s">
        <v>218</v>
      </c>
      <c r="BM356" s="205" t="s">
        <v>5124</v>
      </c>
    </row>
    <row r="357" spans="1:65" s="2" customFormat="1" ht="37.9" customHeight="1">
      <c r="A357" s="35"/>
      <c r="B357" s="36"/>
      <c r="C357" s="193" t="s">
        <v>2961</v>
      </c>
      <c r="D357" s="193" t="s">
        <v>214</v>
      </c>
      <c r="E357" s="194" t="s">
        <v>5125</v>
      </c>
      <c r="F357" s="195" t="s">
        <v>4758</v>
      </c>
      <c r="G357" s="196" t="s">
        <v>2761</v>
      </c>
      <c r="H357" s="197">
        <v>1</v>
      </c>
      <c r="I357" s="198"/>
      <c r="J357" s="199">
        <f t="shared" si="30"/>
        <v>0</v>
      </c>
      <c r="K357" s="200"/>
      <c r="L357" s="40"/>
      <c r="M357" s="201" t="s">
        <v>1</v>
      </c>
      <c r="N357" s="202" t="s">
        <v>42</v>
      </c>
      <c r="O357" s="72"/>
      <c r="P357" s="203">
        <f t="shared" si="31"/>
        <v>0</v>
      </c>
      <c r="Q357" s="203">
        <v>0</v>
      </c>
      <c r="R357" s="203">
        <f t="shared" si="32"/>
        <v>0</v>
      </c>
      <c r="S357" s="203">
        <v>0</v>
      </c>
      <c r="T357" s="204">
        <f t="shared" si="33"/>
        <v>0</v>
      </c>
      <c r="U357" s="35"/>
      <c r="V357" s="35"/>
      <c r="W357" s="35"/>
      <c r="X357" s="35"/>
      <c r="Y357" s="35"/>
      <c r="Z357" s="35"/>
      <c r="AA357" s="35"/>
      <c r="AB357" s="35"/>
      <c r="AC357" s="35"/>
      <c r="AD357" s="35"/>
      <c r="AE357" s="35"/>
      <c r="AR357" s="205" t="s">
        <v>218</v>
      </c>
      <c r="AT357" s="205" t="s">
        <v>214</v>
      </c>
      <c r="AU357" s="205" t="s">
        <v>85</v>
      </c>
      <c r="AY357" s="18" t="s">
        <v>209</v>
      </c>
      <c r="BE357" s="206">
        <f t="shared" si="34"/>
        <v>0</v>
      </c>
      <c r="BF357" s="206">
        <f t="shared" si="35"/>
        <v>0</v>
      </c>
      <c r="BG357" s="206">
        <f t="shared" si="36"/>
        <v>0</v>
      </c>
      <c r="BH357" s="206">
        <f t="shared" si="37"/>
        <v>0</v>
      </c>
      <c r="BI357" s="206">
        <f t="shared" si="38"/>
        <v>0</v>
      </c>
      <c r="BJ357" s="18" t="s">
        <v>85</v>
      </c>
      <c r="BK357" s="206">
        <f t="shared" si="39"/>
        <v>0</v>
      </c>
      <c r="BL357" s="18" t="s">
        <v>218</v>
      </c>
      <c r="BM357" s="205" t="s">
        <v>5126</v>
      </c>
    </row>
    <row r="358" spans="1:65" s="2" customFormat="1" ht="37.9" customHeight="1">
      <c r="A358" s="35"/>
      <c r="B358" s="36"/>
      <c r="C358" s="193" t="s">
        <v>2968</v>
      </c>
      <c r="D358" s="193" t="s">
        <v>214</v>
      </c>
      <c r="E358" s="194" t="s">
        <v>5127</v>
      </c>
      <c r="F358" s="195" t="s">
        <v>4758</v>
      </c>
      <c r="G358" s="196" t="s">
        <v>2761</v>
      </c>
      <c r="H358" s="197">
        <v>1</v>
      </c>
      <c r="I358" s="198"/>
      <c r="J358" s="199">
        <f t="shared" si="30"/>
        <v>0</v>
      </c>
      <c r="K358" s="200"/>
      <c r="L358" s="40"/>
      <c r="M358" s="201" t="s">
        <v>1</v>
      </c>
      <c r="N358" s="202" t="s">
        <v>42</v>
      </c>
      <c r="O358" s="72"/>
      <c r="P358" s="203">
        <f t="shared" si="31"/>
        <v>0</v>
      </c>
      <c r="Q358" s="203">
        <v>0</v>
      </c>
      <c r="R358" s="203">
        <f t="shared" si="32"/>
        <v>0</v>
      </c>
      <c r="S358" s="203">
        <v>0</v>
      </c>
      <c r="T358" s="204">
        <f t="shared" si="33"/>
        <v>0</v>
      </c>
      <c r="U358" s="35"/>
      <c r="V358" s="35"/>
      <c r="W358" s="35"/>
      <c r="X358" s="35"/>
      <c r="Y358" s="35"/>
      <c r="Z358" s="35"/>
      <c r="AA358" s="35"/>
      <c r="AB358" s="35"/>
      <c r="AC358" s="35"/>
      <c r="AD358" s="35"/>
      <c r="AE358" s="35"/>
      <c r="AR358" s="205" t="s">
        <v>218</v>
      </c>
      <c r="AT358" s="205" t="s">
        <v>214</v>
      </c>
      <c r="AU358" s="205" t="s">
        <v>85</v>
      </c>
      <c r="AY358" s="18" t="s">
        <v>209</v>
      </c>
      <c r="BE358" s="206">
        <f t="shared" si="34"/>
        <v>0</v>
      </c>
      <c r="BF358" s="206">
        <f t="shared" si="35"/>
        <v>0</v>
      </c>
      <c r="BG358" s="206">
        <f t="shared" si="36"/>
        <v>0</v>
      </c>
      <c r="BH358" s="206">
        <f t="shared" si="37"/>
        <v>0</v>
      </c>
      <c r="BI358" s="206">
        <f t="shared" si="38"/>
        <v>0</v>
      </c>
      <c r="BJ358" s="18" t="s">
        <v>85</v>
      </c>
      <c r="BK358" s="206">
        <f t="shared" si="39"/>
        <v>0</v>
      </c>
      <c r="BL358" s="18" t="s">
        <v>218</v>
      </c>
      <c r="BM358" s="205" t="s">
        <v>5128</v>
      </c>
    </row>
    <row r="359" spans="1:65" s="2" customFormat="1" ht="33" customHeight="1">
      <c r="A359" s="35"/>
      <c r="B359" s="36"/>
      <c r="C359" s="193" t="s">
        <v>2974</v>
      </c>
      <c r="D359" s="193" t="s">
        <v>214</v>
      </c>
      <c r="E359" s="194" t="s">
        <v>5129</v>
      </c>
      <c r="F359" s="195" t="s">
        <v>5096</v>
      </c>
      <c r="G359" s="196" t="s">
        <v>2761</v>
      </c>
      <c r="H359" s="197">
        <v>1</v>
      </c>
      <c r="I359" s="198"/>
      <c r="J359" s="199">
        <f t="shared" si="30"/>
        <v>0</v>
      </c>
      <c r="K359" s="200"/>
      <c r="L359" s="40"/>
      <c r="M359" s="201" t="s">
        <v>1</v>
      </c>
      <c r="N359" s="202" t="s">
        <v>42</v>
      </c>
      <c r="O359" s="72"/>
      <c r="P359" s="203">
        <f t="shared" si="31"/>
        <v>0</v>
      </c>
      <c r="Q359" s="203">
        <v>0</v>
      </c>
      <c r="R359" s="203">
        <f t="shared" si="32"/>
        <v>0</v>
      </c>
      <c r="S359" s="203">
        <v>0</v>
      </c>
      <c r="T359" s="204">
        <f t="shared" si="33"/>
        <v>0</v>
      </c>
      <c r="U359" s="35"/>
      <c r="V359" s="35"/>
      <c r="W359" s="35"/>
      <c r="X359" s="35"/>
      <c r="Y359" s="35"/>
      <c r="Z359" s="35"/>
      <c r="AA359" s="35"/>
      <c r="AB359" s="35"/>
      <c r="AC359" s="35"/>
      <c r="AD359" s="35"/>
      <c r="AE359" s="35"/>
      <c r="AR359" s="205" t="s">
        <v>218</v>
      </c>
      <c r="AT359" s="205" t="s">
        <v>214</v>
      </c>
      <c r="AU359" s="205" t="s">
        <v>85</v>
      </c>
      <c r="AY359" s="18" t="s">
        <v>209</v>
      </c>
      <c r="BE359" s="206">
        <f t="shared" si="34"/>
        <v>0</v>
      </c>
      <c r="BF359" s="206">
        <f t="shared" si="35"/>
        <v>0</v>
      </c>
      <c r="BG359" s="206">
        <f t="shared" si="36"/>
        <v>0</v>
      </c>
      <c r="BH359" s="206">
        <f t="shared" si="37"/>
        <v>0</v>
      </c>
      <c r="BI359" s="206">
        <f t="shared" si="38"/>
        <v>0</v>
      </c>
      <c r="BJ359" s="18" t="s">
        <v>85</v>
      </c>
      <c r="BK359" s="206">
        <f t="shared" si="39"/>
        <v>0</v>
      </c>
      <c r="BL359" s="18" t="s">
        <v>218</v>
      </c>
      <c r="BM359" s="205" t="s">
        <v>5130</v>
      </c>
    </row>
    <row r="360" spans="1:65" s="2" customFormat="1" ht="33" customHeight="1">
      <c r="A360" s="35"/>
      <c r="B360" s="36"/>
      <c r="C360" s="193" t="s">
        <v>2978</v>
      </c>
      <c r="D360" s="193" t="s">
        <v>214</v>
      </c>
      <c r="E360" s="194" t="s">
        <v>5131</v>
      </c>
      <c r="F360" s="195" t="s">
        <v>5096</v>
      </c>
      <c r="G360" s="196" t="s">
        <v>2761</v>
      </c>
      <c r="H360" s="197">
        <v>1</v>
      </c>
      <c r="I360" s="198"/>
      <c r="J360" s="199">
        <f t="shared" si="30"/>
        <v>0</v>
      </c>
      <c r="K360" s="200"/>
      <c r="L360" s="40"/>
      <c r="M360" s="201" t="s">
        <v>1</v>
      </c>
      <c r="N360" s="202" t="s">
        <v>42</v>
      </c>
      <c r="O360" s="72"/>
      <c r="P360" s="203">
        <f t="shared" si="31"/>
        <v>0</v>
      </c>
      <c r="Q360" s="203">
        <v>0</v>
      </c>
      <c r="R360" s="203">
        <f t="shared" si="32"/>
        <v>0</v>
      </c>
      <c r="S360" s="203">
        <v>0</v>
      </c>
      <c r="T360" s="204">
        <f t="shared" si="33"/>
        <v>0</v>
      </c>
      <c r="U360" s="35"/>
      <c r="V360" s="35"/>
      <c r="W360" s="35"/>
      <c r="X360" s="35"/>
      <c r="Y360" s="35"/>
      <c r="Z360" s="35"/>
      <c r="AA360" s="35"/>
      <c r="AB360" s="35"/>
      <c r="AC360" s="35"/>
      <c r="AD360" s="35"/>
      <c r="AE360" s="35"/>
      <c r="AR360" s="205" t="s">
        <v>218</v>
      </c>
      <c r="AT360" s="205" t="s">
        <v>214</v>
      </c>
      <c r="AU360" s="205" t="s">
        <v>85</v>
      </c>
      <c r="AY360" s="18" t="s">
        <v>209</v>
      </c>
      <c r="BE360" s="206">
        <f t="shared" si="34"/>
        <v>0</v>
      </c>
      <c r="BF360" s="206">
        <f t="shared" si="35"/>
        <v>0</v>
      </c>
      <c r="BG360" s="206">
        <f t="shared" si="36"/>
        <v>0</v>
      </c>
      <c r="BH360" s="206">
        <f t="shared" si="37"/>
        <v>0</v>
      </c>
      <c r="BI360" s="206">
        <f t="shared" si="38"/>
        <v>0</v>
      </c>
      <c r="BJ360" s="18" t="s">
        <v>85</v>
      </c>
      <c r="BK360" s="206">
        <f t="shared" si="39"/>
        <v>0</v>
      </c>
      <c r="BL360" s="18" t="s">
        <v>218</v>
      </c>
      <c r="BM360" s="205" t="s">
        <v>5132</v>
      </c>
    </row>
    <row r="361" spans="1:65" s="2" customFormat="1" ht="33" customHeight="1">
      <c r="A361" s="35"/>
      <c r="B361" s="36"/>
      <c r="C361" s="193" t="s">
        <v>2983</v>
      </c>
      <c r="D361" s="193" t="s">
        <v>214</v>
      </c>
      <c r="E361" s="194" t="s">
        <v>5133</v>
      </c>
      <c r="F361" s="195" t="s">
        <v>5096</v>
      </c>
      <c r="G361" s="196" t="s">
        <v>2761</v>
      </c>
      <c r="H361" s="197">
        <v>1</v>
      </c>
      <c r="I361" s="198"/>
      <c r="J361" s="199">
        <f t="shared" si="30"/>
        <v>0</v>
      </c>
      <c r="K361" s="200"/>
      <c r="L361" s="40"/>
      <c r="M361" s="201" t="s">
        <v>1</v>
      </c>
      <c r="N361" s="202" t="s">
        <v>42</v>
      </c>
      <c r="O361" s="72"/>
      <c r="P361" s="203">
        <f t="shared" si="31"/>
        <v>0</v>
      </c>
      <c r="Q361" s="203">
        <v>0</v>
      </c>
      <c r="R361" s="203">
        <f t="shared" si="32"/>
        <v>0</v>
      </c>
      <c r="S361" s="203">
        <v>0</v>
      </c>
      <c r="T361" s="204">
        <f t="shared" si="33"/>
        <v>0</v>
      </c>
      <c r="U361" s="35"/>
      <c r="V361" s="35"/>
      <c r="W361" s="35"/>
      <c r="X361" s="35"/>
      <c r="Y361" s="35"/>
      <c r="Z361" s="35"/>
      <c r="AA361" s="35"/>
      <c r="AB361" s="35"/>
      <c r="AC361" s="35"/>
      <c r="AD361" s="35"/>
      <c r="AE361" s="35"/>
      <c r="AR361" s="205" t="s">
        <v>218</v>
      </c>
      <c r="AT361" s="205" t="s">
        <v>214</v>
      </c>
      <c r="AU361" s="205" t="s">
        <v>85</v>
      </c>
      <c r="AY361" s="18" t="s">
        <v>209</v>
      </c>
      <c r="BE361" s="206">
        <f t="shared" si="34"/>
        <v>0</v>
      </c>
      <c r="BF361" s="206">
        <f t="shared" si="35"/>
        <v>0</v>
      </c>
      <c r="BG361" s="206">
        <f t="shared" si="36"/>
        <v>0</v>
      </c>
      <c r="BH361" s="206">
        <f t="shared" si="37"/>
        <v>0</v>
      </c>
      <c r="BI361" s="206">
        <f t="shared" si="38"/>
        <v>0</v>
      </c>
      <c r="BJ361" s="18" t="s">
        <v>85</v>
      </c>
      <c r="BK361" s="206">
        <f t="shared" si="39"/>
        <v>0</v>
      </c>
      <c r="BL361" s="18" t="s">
        <v>218</v>
      </c>
      <c r="BM361" s="205" t="s">
        <v>5134</v>
      </c>
    </row>
    <row r="362" spans="1:65" s="2" customFormat="1" ht="37.9" customHeight="1">
      <c r="A362" s="35"/>
      <c r="B362" s="36"/>
      <c r="C362" s="193" t="s">
        <v>2987</v>
      </c>
      <c r="D362" s="193" t="s">
        <v>214</v>
      </c>
      <c r="E362" s="194" t="s">
        <v>5135</v>
      </c>
      <c r="F362" s="195" t="s">
        <v>5103</v>
      </c>
      <c r="G362" s="196" t="s">
        <v>2761</v>
      </c>
      <c r="H362" s="197">
        <v>1</v>
      </c>
      <c r="I362" s="198"/>
      <c r="J362" s="199">
        <f t="shared" si="30"/>
        <v>0</v>
      </c>
      <c r="K362" s="200"/>
      <c r="L362" s="40"/>
      <c r="M362" s="201" t="s">
        <v>1</v>
      </c>
      <c r="N362" s="202" t="s">
        <v>42</v>
      </c>
      <c r="O362" s="72"/>
      <c r="P362" s="203">
        <f t="shared" si="31"/>
        <v>0</v>
      </c>
      <c r="Q362" s="203">
        <v>0</v>
      </c>
      <c r="R362" s="203">
        <f t="shared" si="32"/>
        <v>0</v>
      </c>
      <c r="S362" s="203">
        <v>0</v>
      </c>
      <c r="T362" s="204">
        <f t="shared" si="33"/>
        <v>0</v>
      </c>
      <c r="U362" s="35"/>
      <c r="V362" s="35"/>
      <c r="W362" s="35"/>
      <c r="X362" s="35"/>
      <c r="Y362" s="35"/>
      <c r="Z362" s="35"/>
      <c r="AA362" s="35"/>
      <c r="AB362" s="35"/>
      <c r="AC362" s="35"/>
      <c r="AD362" s="35"/>
      <c r="AE362" s="35"/>
      <c r="AR362" s="205" t="s">
        <v>218</v>
      </c>
      <c r="AT362" s="205" t="s">
        <v>214</v>
      </c>
      <c r="AU362" s="205" t="s">
        <v>85</v>
      </c>
      <c r="AY362" s="18" t="s">
        <v>209</v>
      </c>
      <c r="BE362" s="206">
        <f t="shared" si="34"/>
        <v>0</v>
      </c>
      <c r="BF362" s="206">
        <f t="shared" si="35"/>
        <v>0</v>
      </c>
      <c r="BG362" s="206">
        <f t="shared" si="36"/>
        <v>0</v>
      </c>
      <c r="BH362" s="206">
        <f t="shared" si="37"/>
        <v>0</v>
      </c>
      <c r="BI362" s="206">
        <f t="shared" si="38"/>
        <v>0</v>
      </c>
      <c r="BJ362" s="18" t="s">
        <v>85</v>
      </c>
      <c r="BK362" s="206">
        <f t="shared" si="39"/>
        <v>0</v>
      </c>
      <c r="BL362" s="18" t="s">
        <v>218</v>
      </c>
      <c r="BM362" s="205" t="s">
        <v>5136</v>
      </c>
    </row>
    <row r="363" spans="1:65" s="2" customFormat="1" ht="49.15" customHeight="1">
      <c r="A363" s="35"/>
      <c r="B363" s="36"/>
      <c r="C363" s="193" t="s">
        <v>2991</v>
      </c>
      <c r="D363" s="193" t="s">
        <v>214</v>
      </c>
      <c r="E363" s="194" t="s">
        <v>5137</v>
      </c>
      <c r="F363" s="195" t="s">
        <v>5035</v>
      </c>
      <c r="G363" s="196" t="s">
        <v>2761</v>
      </c>
      <c r="H363" s="197">
        <v>1</v>
      </c>
      <c r="I363" s="198"/>
      <c r="J363" s="199">
        <f t="shared" si="30"/>
        <v>0</v>
      </c>
      <c r="K363" s="200"/>
      <c r="L363" s="40"/>
      <c r="M363" s="201" t="s">
        <v>1</v>
      </c>
      <c r="N363" s="202" t="s">
        <v>42</v>
      </c>
      <c r="O363" s="72"/>
      <c r="P363" s="203">
        <f t="shared" si="31"/>
        <v>0</v>
      </c>
      <c r="Q363" s="203">
        <v>0</v>
      </c>
      <c r="R363" s="203">
        <f t="shared" si="32"/>
        <v>0</v>
      </c>
      <c r="S363" s="203">
        <v>0</v>
      </c>
      <c r="T363" s="204">
        <f t="shared" si="33"/>
        <v>0</v>
      </c>
      <c r="U363" s="35"/>
      <c r="V363" s="35"/>
      <c r="W363" s="35"/>
      <c r="X363" s="35"/>
      <c r="Y363" s="35"/>
      <c r="Z363" s="35"/>
      <c r="AA363" s="35"/>
      <c r="AB363" s="35"/>
      <c r="AC363" s="35"/>
      <c r="AD363" s="35"/>
      <c r="AE363" s="35"/>
      <c r="AR363" s="205" t="s">
        <v>218</v>
      </c>
      <c r="AT363" s="205" t="s">
        <v>214</v>
      </c>
      <c r="AU363" s="205" t="s">
        <v>85</v>
      </c>
      <c r="AY363" s="18" t="s">
        <v>209</v>
      </c>
      <c r="BE363" s="206">
        <f t="shared" si="34"/>
        <v>0</v>
      </c>
      <c r="BF363" s="206">
        <f t="shared" si="35"/>
        <v>0</v>
      </c>
      <c r="BG363" s="206">
        <f t="shared" si="36"/>
        <v>0</v>
      </c>
      <c r="BH363" s="206">
        <f t="shared" si="37"/>
        <v>0</v>
      </c>
      <c r="BI363" s="206">
        <f t="shared" si="38"/>
        <v>0</v>
      </c>
      <c r="BJ363" s="18" t="s">
        <v>85</v>
      </c>
      <c r="BK363" s="206">
        <f t="shared" si="39"/>
        <v>0</v>
      </c>
      <c r="BL363" s="18" t="s">
        <v>218</v>
      </c>
      <c r="BM363" s="205" t="s">
        <v>5138</v>
      </c>
    </row>
    <row r="364" spans="1:65" s="2" customFormat="1" ht="49.15" customHeight="1">
      <c r="A364" s="35"/>
      <c r="B364" s="36"/>
      <c r="C364" s="193" t="s">
        <v>2999</v>
      </c>
      <c r="D364" s="193" t="s">
        <v>214</v>
      </c>
      <c r="E364" s="194" t="s">
        <v>5139</v>
      </c>
      <c r="F364" s="195" t="s">
        <v>5035</v>
      </c>
      <c r="G364" s="196" t="s">
        <v>2761</v>
      </c>
      <c r="H364" s="197">
        <v>1</v>
      </c>
      <c r="I364" s="198"/>
      <c r="J364" s="199">
        <f t="shared" si="30"/>
        <v>0</v>
      </c>
      <c r="K364" s="200"/>
      <c r="L364" s="40"/>
      <c r="M364" s="201" t="s">
        <v>1</v>
      </c>
      <c r="N364" s="202" t="s">
        <v>42</v>
      </c>
      <c r="O364" s="72"/>
      <c r="P364" s="203">
        <f t="shared" si="31"/>
        <v>0</v>
      </c>
      <c r="Q364" s="203">
        <v>0</v>
      </c>
      <c r="R364" s="203">
        <f t="shared" si="32"/>
        <v>0</v>
      </c>
      <c r="S364" s="203">
        <v>0</v>
      </c>
      <c r="T364" s="204">
        <f t="shared" si="33"/>
        <v>0</v>
      </c>
      <c r="U364" s="35"/>
      <c r="V364" s="35"/>
      <c r="W364" s="35"/>
      <c r="X364" s="35"/>
      <c r="Y364" s="35"/>
      <c r="Z364" s="35"/>
      <c r="AA364" s="35"/>
      <c r="AB364" s="35"/>
      <c r="AC364" s="35"/>
      <c r="AD364" s="35"/>
      <c r="AE364" s="35"/>
      <c r="AR364" s="205" t="s">
        <v>218</v>
      </c>
      <c r="AT364" s="205" t="s">
        <v>214</v>
      </c>
      <c r="AU364" s="205" t="s">
        <v>85</v>
      </c>
      <c r="AY364" s="18" t="s">
        <v>209</v>
      </c>
      <c r="BE364" s="206">
        <f t="shared" si="34"/>
        <v>0</v>
      </c>
      <c r="BF364" s="206">
        <f t="shared" si="35"/>
        <v>0</v>
      </c>
      <c r="BG364" s="206">
        <f t="shared" si="36"/>
        <v>0</v>
      </c>
      <c r="BH364" s="206">
        <f t="shared" si="37"/>
        <v>0</v>
      </c>
      <c r="BI364" s="206">
        <f t="shared" si="38"/>
        <v>0</v>
      </c>
      <c r="BJ364" s="18" t="s">
        <v>85</v>
      </c>
      <c r="BK364" s="206">
        <f t="shared" si="39"/>
        <v>0</v>
      </c>
      <c r="BL364" s="18" t="s">
        <v>218</v>
      </c>
      <c r="BM364" s="205" t="s">
        <v>5140</v>
      </c>
    </row>
    <row r="365" spans="1:65" s="2" customFormat="1" ht="55.5" customHeight="1">
      <c r="A365" s="35"/>
      <c r="B365" s="36"/>
      <c r="C365" s="193" t="s">
        <v>3004</v>
      </c>
      <c r="D365" s="193" t="s">
        <v>214</v>
      </c>
      <c r="E365" s="194" t="s">
        <v>5141</v>
      </c>
      <c r="F365" s="195" t="s">
        <v>5142</v>
      </c>
      <c r="G365" s="196" t="s">
        <v>2761</v>
      </c>
      <c r="H365" s="197">
        <v>1</v>
      </c>
      <c r="I365" s="198"/>
      <c r="J365" s="199">
        <f t="shared" si="30"/>
        <v>0</v>
      </c>
      <c r="K365" s="200"/>
      <c r="L365" s="40"/>
      <c r="M365" s="201" t="s">
        <v>1</v>
      </c>
      <c r="N365" s="202" t="s">
        <v>42</v>
      </c>
      <c r="O365" s="72"/>
      <c r="P365" s="203">
        <f t="shared" si="31"/>
        <v>0</v>
      </c>
      <c r="Q365" s="203">
        <v>0</v>
      </c>
      <c r="R365" s="203">
        <f t="shared" si="32"/>
        <v>0</v>
      </c>
      <c r="S365" s="203">
        <v>0</v>
      </c>
      <c r="T365" s="204">
        <f t="shared" si="33"/>
        <v>0</v>
      </c>
      <c r="U365" s="35"/>
      <c r="V365" s="35"/>
      <c r="W365" s="35"/>
      <c r="X365" s="35"/>
      <c r="Y365" s="35"/>
      <c r="Z365" s="35"/>
      <c r="AA365" s="35"/>
      <c r="AB365" s="35"/>
      <c r="AC365" s="35"/>
      <c r="AD365" s="35"/>
      <c r="AE365" s="35"/>
      <c r="AR365" s="205" t="s">
        <v>218</v>
      </c>
      <c r="AT365" s="205" t="s">
        <v>214</v>
      </c>
      <c r="AU365" s="205" t="s">
        <v>85</v>
      </c>
      <c r="AY365" s="18" t="s">
        <v>209</v>
      </c>
      <c r="BE365" s="206">
        <f t="shared" si="34"/>
        <v>0</v>
      </c>
      <c r="BF365" s="206">
        <f t="shared" si="35"/>
        <v>0</v>
      </c>
      <c r="BG365" s="206">
        <f t="shared" si="36"/>
        <v>0</v>
      </c>
      <c r="BH365" s="206">
        <f t="shared" si="37"/>
        <v>0</v>
      </c>
      <c r="BI365" s="206">
        <f t="shared" si="38"/>
        <v>0</v>
      </c>
      <c r="BJ365" s="18" t="s">
        <v>85</v>
      </c>
      <c r="BK365" s="206">
        <f t="shared" si="39"/>
        <v>0</v>
      </c>
      <c r="BL365" s="18" t="s">
        <v>218</v>
      </c>
      <c r="BM365" s="205" t="s">
        <v>5143</v>
      </c>
    </row>
    <row r="366" spans="1:65" s="2" customFormat="1" ht="44.25" customHeight="1">
      <c r="A366" s="35"/>
      <c r="B366" s="36"/>
      <c r="C366" s="193" t="s">
        <v>3009</v>
      </c>
      <c r="D366" s="193" t="s">
        <v>214</v>
      </c>
      <c r="E366" s="194" t="s">
        <v>5144</v>
      </c>
      <c r="F366" s="195" t="s">
        <v>5145</v>
      </c>
      <c r="G366" s="196" t="s">
        <v>2761</v>
      </c>
      <c r="H366" s="197">
        <v>1</v>
      </c>
      <c r="I366" s="198"/>
      <c r="J366" s="199">
        <f t="shared" si="30"/>
        <v>0</v>
      </c>
      <c r="K366" s="200"/>
      <c r="L366" s="40"/>
      <c r="M366" s="201" t="s">
        <v>1</v>
      </c>
      <c r="N366" s="202" t="s">
        <v>42</v>
      </c>
      <c r="O366" s="72"/>
      <c r="P366" s="203">
        <f t="shared" si="31"/>
        <v>0</v>
      </c>
      <c r="Q366" s="203">
        <v>0</v>
      </c>
      <c r="R366" s="203">
        <f t="shared" si="32"/>
        <v>0</v>
      </c>
      <c r="S366" s="203">
        <v>0</v>
      </c>
      <c r="T366" s="204">
        <f t="shared" si="33"/>
        <v>0</v>
      </c>
      <c r="U366" s="35"/>
      <c r="V366" s="35"/>
      <c r="W366" s="35"/>
      <c r="X366" s="35"/>
      <c r="Y366" s="35"/>
      <c r="Z366" s="35"/>
      <c r="AA366" s="35"/>
      <c r="AB366" s="35"/>
      <c r="AC366" s="35"/>
      <c r="AD366" s="35"/>
      <c r="AE366" s="35"/>
      <c r="AR366" s="205" t="s">
        <v>218</v>
      </c>
      <c r="AT366" s="205" t="s">
        <v>214</v>
      </c>
      <c r="AU366" s="205" t="s">
        <v>85</v>
      </c>
      <c r="AY366" s="18" t="s">
        <v>209</v>
      </c>
      <c r="BE366" s="206">
        <f t="shared" si="34"/>
        <v>0</v>
      </c>
      <c r="BF366" s="206">
        <f t="shared" si="35"/>
        <v>0</v>
      </c>
      <c r="BG366" s="206">
        <f t="shared" si="36"/>
        <v>0</v>
      </c>
      <c r="BH366" s="206">
        <f t="shared" si="37"/>
        <v>0</v>
      </c>
      <c r="BI366" s="206">
        <f t="shared" si="38"/>
        <v>0</v>
      </c>
      <c r="BJ366" s="18" t="s">
        <v>85</v>
      </c>
      <c r="BK366" s="206">
        <f t="shared" si="39"/>
        <v>0</v>
      </c>
      <c r="BL366" s="18" t="s">
        <v>218</v>
      </c>
      <c r="BM366" s="205" t="s">
        <v>5146</v>
      </c>
    </row>
    <row r="367" spans="1:65" s="2" customFormat="1" ht="37.9" customHeight="1">
      <c r="A367" s="35"/>
      <c r="B367" s="36"/>
      <c r="C367" s="193" t="s">
        <v>3013</v>
      </c>
      <c r="D367" s="193" t="s">
        <v>214</v>
      </c>
      <c r="E367" s="194" t="s">
        <v>5147</v>
      </c>
      <c r="F367" s="195" t="s">
        <v>5148</v>
      </c>
      <c r="G367" s="196" t="s">
        <v>2761</v>
      </c>
      <c r="H367" s="197">
        <v>1</v>
      </c>
      <c r="I367" s="198"/>
      <c r="J367" s="199">
        <f t="shared" si="30"/>
        <v>0</v>
      </c>
      <c r="K367" s="200"/>
      <c r="L367" s="40"/>
      <c r="M367" s="201" t="s">
        <v>1</v>
      </c>
      <c r="N367" s="202" t="s">
        <v>42</v>
      </c>
      <c r="O367" s="72"/>
      <c r="P367" s="203">
        <f t="shared" si="31"/>
        <v>0</v>
      </c>
      <c r="Q367" s="203">
        <v>0</v>
      </c>
      <c r="R367" s="203">
        <f t="shared" si="32"/>
        <v>0</v>
      </c>
      <c r="S367" s="203">
        <v>0</v>
      </c>
      <c r="T367" s="204">
        <f t="shared" si="33"/>
        <v>0</v>
      </c>
      <c r="U367" s="35"/>
      <c r="V367" s="35"/>
      <c r="W367" s="35"/>
      <c r="X367" s="35"/>
      <c r="Y367" s="35"/>
      <c r="Z367" s="35"/>
      <c r="AA367" s="35"/>
      <c r="AB367" s="35"/>
      <c r="AC367" s="35"/>
      <c r="AD367" s="35"/>
      <c r="AE367" s="35"/>
      <c r="AR367" s="205" t="s">
        <v>218</v>
      </c>
      <c r="AT367" s="205" t="s">
        <v>214</v>
      </c>
      <c r="AU367" s="205" t="s">
        <v>85</v>
      </c>
      <c r="AY367" s="18" t="s">
        <v>209</v>
      </c>
      <c r="BE367" s="206">
        <f t="shared" si="34"/>
        <v>0</v>
      </c>
      <c r="BF367" s="206">
        <f t="shared" si="35"/>
        <v>0</v>
      </c>
      <c r="BG367" s="206">
        <f t="shared" si="36"/>
        <v>0</v>
      </c>
      <c r="BH367" s="206">
        <f t="shared" si="37"/>
        <v>0</v>
      </c>
      <c r="BI367" s="206">
        <f t="shared" si="38"/>
        <v>0</v>
      </c>
      <c r="BJ367" s="18" t="s">
        <v>85</v>
      </c>
      <c r="BK367" s="206">
        <f t="shared" si="39"/>
        <v>0</v>
      </c>
      <c r="BL367" s="18" t="s">
        <v>218</v>
      </c>
      <c r="BM367" s="205" t="s">
        <v>5149</v>
      </c>
    </row>
    <row r="368" spans="1:65" s="2" customFormat="1" ht="49.15" customHeight="1">
      <c r="A368" s="35"/>
      <c r="B368" s="36"/>
      <c r="C368" s="193" t="s">
        <v>3016</v>
      </c>
      <c r="D368" s="193" t="s">
        <v>214</v>
      </c>
      <c r="E368" s="194" t="s">
        <v>5150</v>
      </c>
      <c r="F368" s="195" t="s">
        <v>5035</v>
      </c>
      <c r="G368" s="196" t="s">
        <v>2761</v>
      </c>
      <c r="H368" s="197">
        <v>1</v>
      </c>
      <c r="I368" s="198"/>
      <c r="J368" s="199">
        <f t="shared" si="30"/>
        <v>0</v>
      </c>
      <c r="K368" s="200"/>
      <c r="L368" s="40"/>
      <c r="M368" s="201" t="s">
        <v>1</v>
      </c>
      <c r="N368" s="202" t="s">
        <v>42</v>
      </c>
      <c r="O368" s="72"/>
      <c r="P368" s="203">
        <f t="shared" si="31"/>
        <v>0</v>
      </c>
      <c r="Q368" s="203">
        <v>0</v>
      </c>
      <c r="R368" s="203">
        <f t="shared" si="32"/>
        <v>0</v>
      </c>
      <c r="S368" s="203">
        <v>0</v>
      </c>
      <c r="T368" s="204">
        <f t="shared" si="33"/>
        <v>0</v>
      </c>
      <c r="U368" s="35"/>
      <c r="V368" s="35"/>
      <c r="W368" s="35"/>
      <c r="X368" s="35"/>
      <c r="Y368" s="35"/>
      <c r="Z368" s="35"/>
      <c r="AA368" s="35"/>
      <c r="AB368" s="35"/>
      <c r="AC368" s="35"/>
      <c r="AD368" s="35"/>
      <c r="AE368" s="35"/>
      <c r="AR368" s="205" t="s">
        <v>218</v>
      </c>
      <c r="AT368" s="205" t="s">
        <v>214</v>
      </c>
      <c r="AU368" s="205" t="s">
        <v>85</v>
      </c>
      <c r="AY368" s="18" t="s">
        <v>209</v>
      </c>
      <c r="BE368" s="206">
        <f t="shared" si="34"/>
        <v>0</v>
      </c>
      <c r="BF368" s="206">
        <f t="shared" si="35"/>
        <v>0</v>
      </c>
      <c r="BG368" s="206">
        <f t="shared" si="36"/>
        <v>0</v>
      </c>
      <c r="BH368" s="206">
        <f t="shared" si="37"/>
        <v>0</v>
      </c>
      <c r="BI368" s="206">
        <f t="shared" si="38"/>
        <v>0</v>
      </c>
      <c r="BJ368" s="18" t="s">
        <v>85</v>
      </c>
      <c r="BK368" s="206">
        <f t="shared" si="39"/>
        <v>0</v>
      </c>
      <c r="BL368" s="18" t="s">
        <v>218</v>
      </c>
      <c r="BM368" s="205" t="s">
        <v>5151</v>
      </c>
    </row>
    <row r="369" spans="1:65" s="2" customFormat="1" ht="37.9" customHeight="1">
      <c r="A369" s="35"/>
      <c r="B369" s="36"/>
      <c r="C369" s="193" t="s">
        <v>3021</v>
      </c>
      <c r="D369" s="193" t="s">
        <v>214</v>
      </c>
      <c r="E369" s="194" t="s">
        <v>5152</v>
      </c>
      <c r="F369" s="195" t="s">
        <v>5153</v>
      </c>
      <c r="G369" s="196" t="s">
        <v>2761</v>
      </c>
      <c r="H369" s="197">
        <v>1</v>
      </c>
      <c r="I369" s="198"/>
      <c r="J369" s="199">
        <f t="shared" si="30"/>
        <v>0</v>
      </c>
      <c r="K369" s="200"/>
      <c r="L369" s="40"/>
      <c r="M369" s="201" t="s">
        <v>1</v>
      </c>
      <c r="N369" s="202" t="s">
        <v>42</v>
      </c>
      <c r="O369" s="72"/>
      <c r="P369" s="203">
        <f t="shared" si="31"/>
        <v>0</v>
      </c>
      <c r="Q369" s="203">
        <v>0</v>
      </c>
      <c r="R369" s="203">
        <f t="shared" si="32"/>
        <v>0</v>
      </c>
      <c r="S369" s="203">
        <v>0</v>
      </c>
      <c r="T369" s="204">
        <f t="shared" si="33"/>
        <v>0</v>
      </c>
      <c r="U369" s="35"/>
      <c r="V369" s="35"/>
      <c r="W369" s="35"/>
      <c r="X369" s="35"/>
      <c r="Y369" s="35"/>
      <c r="Z369" s="35"/>
      <c r="AA369" s="35"/>
      <c r="AB369" s="35"/>
      <c r="AC369" s="35"/>
      <c r="AD369" s="35"/>
      <c r="AE369" s="35"/>
      <c r="AR369" s="205" t="s">
        <v>218</v>
      </c>
      <c r="AT369" s="205" t="s">
        <v>214</v>
      </c>
      <c r="AU369" s="205" t="s">
        <v>85</v>
      </c>
      <c r="AY369" s="18" t="s">
        <v>209</v>
      </c>
      <c r="BE369" s="206">
        <f t="shared" si="34"/>
        <v>0</v>
      </c>
      <c r="BF369" s="206">
        <f t="shared" si="35"/>
        <v>0</v>
      </c>
      <c r="BG369" s="206">
        <f t="shared" si="36"/>
        <v>0</v>
      </c>
      <c r="BH369" s="206">
        <f t="shared" si="37"/>
        <v>0</v>
      </c>
      <c r="BI369" s="206">
        <f t="shared" si="38"/>
        <v>0</v>
      </c>
      <c r="BJ369" s="18" t="s">
        <v>85</v>
      </c>
      <c r="BK369" s="206">
        <f t="shared" si="39"/>
        <v>0</v>
      </c>
      <c r="BL369" s="18" t="s">
        <v>218</v>
      </c>
      <c r="BM369" s="205" t="s">
        <v>5154</v>
      </c>
    </row>
    <row r="370" spans="1:65" s="2" customFormat="1" ht="49.15" customHeight="1">
      <c r="A370" s="35"/>
      <c r="B370" s="36"/>
      <c r="C370" s="193" t="s">
        <v>3024</v>
      </c>
      <c r="D370" s="193" t="s">
        <v>214</v>
      </c>
      <c r="E370" s="194" t="s">
        <v>5155</v>
      </c>
      <c r="F370" s="195" t="s">
        <v>5156</v>
      </c>
      <c r="G370" s="196" t="s">
        <v>2761</v>
      </c>
      <c r="H370" s="197">
        <v>1</v>
      </c>
      <c r="I370" s="198"/>
      <c r="J370" s="199">
        <f t="shared" si="30"/>
        <v>0</v>
      </c>
      <c r="K370" s="200"/>
      <c r="L370" s="40"/>
      <c r="M370" s="201" t="s">
        <v>1</v>
      </c>
      <c r="N370" s="202" t="s">
        <v>42</v>
      </c>
      <c r="O370" s="72"/>
      <c r="P370" s="203">
        <f t="shared" si="31"/>
        <v>0</v>
      </c>
      <c r="Q370" s="203">
        <v>0</v>
      </c>
      <c r="R370" s="203">
        <f t="shared" si="32"/>
        <v>0</v>
      </c>
      <c r="S370" s="203">
        <v>0</v>
      </c>
      <c r="T370" s="204">
        <f t="shared" si="33"/>
        <v>0</v>
      </c>
      <c r="U370" s="35"/>
      <c r="V370" s="35"/>
      <c r="W370" s="35"/>
      <c r="X370" s="35"/>
      <c r="Y370" s="35"/>
      <c r="Z370" s="35"/>
      <c r="AA370" s="35"/>
      <c r="AB370" s="35"/>
      <c r="AC370" s="35"/>
      <c r="AD370" s="35"/>
      <c r="AE370" s="35"/>
      <c r="AR370" s="205" t="s">
        <v>218</v>
      </c>
      <c r="AT370" s="205" t="s">
        <v>214</v>
      </c>
      <c r="AU370" s="205" t="s">
        <v>85</v>
      </c>
      <c r="AY370" s="18" t="s">
        <v>209</v>
      </c>
      <c r="BE370" s="206">
        <f t="shared" si="34"/>
        <v>0</v>
      </c>
      <c r="BF370" s="206">
        <f t="shared" si="35"/>
        <v>0</v>
      </c>
      <c r="BG370" s="206">
        <f t="shared" si="36"/>
        <v>0</v>
      </c>
      <c r="BH370" s="206">
        <f t="shared" si="37"/>
        <v>0</v>
      </c>
      <c r="BI370" s="206">
        <f t="shared" si="38"/>
        <v>0</v>
      </c>
      <c r="BJ370" s="18" t="s">
        <v>85</v>
      </c>
      <c r="BK370" s="206">
        <f t="shared" si="39"/>
        <v>0</v>
      </c>
      <c r="BL370" s="18" t="s">
        <v>218</v>
      </c>
      <c r="BM370" s="205" t="s">
        <v>5157</v>
      </c>
    </row>
    <row r="371" spans="1:65" s="2" customFormat="1" ht="49.15" customHeight="1">
      <c r="A371" s="35"/>
      <c r="B371" s="36"/>
      <c r="C371" s="193" t="s">
        <v>3027</v>
      </c>
      <c r="D371" s="193" t="s">
        <v>214</v>
      </c>
      <c r="E371" s="194" t="s">
        <v>5158</v>
      </c>
      <c r="F371" s="195" t="s">
        <v>5159</v>
      </c>
      <c r="G371" s="196" t="s">
        <v>2761</v>
      </c>
      <c r="H371" s="197">
        <v>1</v>
      </c>
      <c r="I371" s="198"/>
      <c r="J371" s="199">
        <f t="shared" si="30"/>
        <v>0</v>
      </c>
      <c r="K371" s="200"/>
      <c r="L371" s="40"/>
      <c r="M371" s="201" t="s">
        <v>1</v>
      </c>
      <c r="N371" s="202" t="s">
        <v>42</v>
      </c>
      <c r="O371" s="72"/>
      <c r="P371" s="203">
        <f t="shared" si="31"/>
        <v>0</v>
      </c>
      <c r="Q371" s="203">
        <v>0</v>
      </c>
      <c r="R371" s="203">
        <f t="shared" si="32"/>
        <v>0</v>
      </c>
      <c r="S371" s="203">
        <v>0</v>
      </c>
      <c r="T371" s="204">
        <f t="shared" si="33"/>
        <v>0</v>
      </c>
      <c r="U371" s="35"/>
      <c r="V371" s="35"/>
      <c r="W371" s="35"/>
      <c r="X371" s="35"/>
      <c r="Y371" s="35"/>
      <c r="Z371" s="35"/>
      <c r="AA371" s="35"/>
      <c r="AB371" s="35"/>
      <c r="AC371" s="35"/>
      <c r="AD371" s="35"/>
      <c r="AE371" s="35"/>
      <c r="AR371" s="205" t="s">
        <v>218</v>
      </c>
      <c r="AT371" s="205" t="s">
        <v>214</v>
      </c>
      <c r="AU371" s="205" t="s">
        <v>85</v>
      </c>
      <c r="AY371" s="18" t="s">
        <v>209</v>
      </c>
      <c r="BE371" s="206">
        <f t="shared" si="34"/>
        <v>0</v>
      </c>
      <c r="BF371" s="206">
        <f t="shared" si="35"/>
        <v>0</v>
      </c>
      <c r="BG371" s="206">
        <f t="shared" si="36"/>
        <v>0</v>
      </c>
      <c r="BH371" s="206">
        <f t="shared" si="37"/>
        <v>0</v>
      </c>
      <c r="BI371" s="206">
        <f t="shared" si="38"/>
        <v>0</v>
      </c>
      <c r="BJ371" s="18" t="s">
        <v>85</v>
      </c>
      <c r="BK371" s="206">
        <f t="shared" si="39"/>
        <v>0</v>
      </c>
      <c r="BL371" s="18" t="s">
        <v>218</v>
      </c>
      <c r="BM371" s="205" t="s">
        <v>5160</v>
      </c>
    </row>
    <row r="372" spans="1:65" s="2" customFormat="1" ht="49.15" customHeight="1">
      <c r="A372" s="35"/>
      <c r="B372" s="36"/>
      <c r="C372" s="193" t="s">
        <v>3032</v>
      </c>
      <c r="D372" s="193" t="s">
        <v>214</v>
      </c>
      <c r="E372" s="194" t="s">
        <v>5161</v>
      </c>
      <c r="F372" s="195" t="s">
        <v>5035</v>
      </c>
      <c r="G372" s="196" t="s">
        <v>2761</v>
      </c>
      <c r="H372" s="197">
        <v>1</v>
      </c>
      <c r="I372" s="198"/>
      <c r="J372" s="199">
        <f t="shared" si="30"/>
        <v>0</v>
      </c>
      <c r="K372" s="200"/>
      <c r="L372" s="40"/>
      <c r="M372" s="201" t="s">
        <v>1</v>
      </c>
      <c r="N372" s="202" t="s">
        <v>42</v>
      </c>
      <c r="O372" s="72"/>
      <c r="P372" s="203">
        <f t="shared" si="31"/>
        <v>0</v>
      </c>
      <c r="Q372" s="203">
        <v>0</v>
      </c>
      <c r="R372" s="203">
        <f t="shared" si="32"/>
        <v>0</v>
      </c>
      <c r="S372" s="203">
        <v>0</v>
      </c>
      <c r="T372" s="204">
        <f t="shared" si="33"/>
        <v>0</v>
      </c>
      <c r="U372" s="35"/>
      <c r="V372" s="35"/>
      <c r="W372" s="35"/>
      <c r="X372" s="35"/>
      <c r="Y372" s="35"/>
      <c r="Z372" s="35"/>
      <c r="AA372" s="35"/>
      <c r="AB372" s="35"/>
      <c r="AC372" s="35"/>
      <c r="AD372" s="35"/>
      <c r="AE372" s="35"/>
      <c r="AR372" s="205" t="s">
        <v>218</v>
      </c>
      <c r="AT372" s="205" t="s">
        <v>214</v>
      </c>
      <c r="AU372" s="205" t="s">
        <v>85</v>
      </c>
      <c r="AY372" s="18" t="s">
        <v>209</v>
      </c>
      <c r="BE372" s="206">
        <f t="shared" si="34"/>
        <v>0</v>
      </c>
      <c r="BF372" s="206">
        <f t="shared" si="35"/>
        <v>0</v>
      </c>
      <c r="BG372" s="206">
        <f t="shared" si="36"/>
        <v>0</v>
      </c>
      <c r="BH372" s="206">
        <f t="shared" si="37"/>
        <v>0</v>
      </c>
      <c r="BI372" s="206">
        <f t="shared" si="38"/>
        <v>0</v>
      </c>
      <c r="BJ372" s="18" t="s">
        <v>85</v>
      </c>
      <c r="BK372" s="206">
        <f t="shared" si="39"/>
        <v>0</v>
      </c>
      <c r="BL372" s="18" t="s">
        <v>218</v>
      </c>
      <c r="BM372" s="205" t="s">
        <v>5162</v>
      </c>
    </row>
    <row r="373" spans="1:65" s="2" customFormat="1" ht="49.15" customHeight="1">
      <c r="A373" s="35"/>
      <c r="B373" s="36"/>
      <c r="C373" s="193" t="s">
        <v>3035</v>
      </c>
      <c r="D373" s="193" t="s">
        <v>214</v>
      </c>
      <c r="E373" s="194" t="s">
        <v>5163</v>
      </c>
      <c r="F373" s="195" t="s">
        <v>5159</v>
      </c>
      <c r="G373" s="196" t="s">
        <v>2761</v>
      </c>
      <c r="H373" s="197">
        <v>1</v>
      </c>
      <c r="I373" s="198"/>
      <c r="J373" s="199">
        <f t="shared" si="30"/>
        <v>0</v>
      </c>
      <c r="K373" s="200"/>
      <c r="L373" s="40"/>
      <c r="M373" s="201" t="s">
        <v>1</v>
      </c>
      <c r="N373" s="202" t="s">
        <v>42</v>
      </c>
      <c r="O373" s="72"/>
      <c r="P373" s="203">
        <f t="shared" si="31"/>
        <v>0</v>
      </c>
      <c r="Q373" s="203">
        <v>0</v>
      </c>
      <c r="R373" s="203">
        <f t="shared" si="32"/>
        <v>0</v>
      </c>
      <c r="S373" s="203">
        <v>0</v>
      </c>
      <c r="T373" s="204">
        <f t="shared" si="33"/>
        <v>0</v>
      </c>
      <c r="U373" s="35"/>
      <c r="V373" s="35"/>
      <c r="W373" s="35"/>
      <c r="X373" s="35"/>
      <c r="Y373" s="35"/>
      <c r="Z373" s="35"/>
      <c r="AA373" s="35"/>
      <c r="AB373" s="35"/>
      <c r="AC373" s="35"/>
      <c r="AD373" s="35"/>
      <c r="AE373" s="35"/>
      <c r="AR373" s="205" t="s">
        <v>218</v>
      </c>
      <c r="AT373" s="205" t="s">
        <v>214</v>
      </c>
      <c r="AU373" s="205" t="s">
        <v>85</v>
      </c>
      <c r="AY373" s="18" t="s">
        <v>209</v>
      </c>
      <c r="BE373" s="206">
        <f t="shared" si="34"/>
        <v>0</v>
      </c>
      <c r="BF373" s="206">
        <f t="shared" si="35"/>
        <v>0</v>
      </c>
      <c r="BG373" s="206">
        <f t="shared" si="36"/>
        <v>0</v>
      </c>
      <c r="BH373" s="206">
        <f t="shared" si="37"/>
        <v>0</v>
      </c>
      <c r="BI373" s="206">
        <f t="shared" si="38"/>
        <v>0</v>
      </c>
      <c r="BJ373" s="18" t="s">
        <v>85</v>
      </c>
      <c r="BK373" s="206">
        <f t="shared" si="39"/>
        <v>0</v>
      </c>
      <c r="BL373" s="18" t="s">
        <v>218</v>
      </c>
      <c r="BM373" s="205" t="s">
        <v>5164</v>
      </c>
    </row>
    <row r="374" spans="1:65" s="2" customFormat="1" ht="49.15" customHeight="1">
      <c r="A374" s="35"/>
      <c r="B374" s="36"/>
      <c r="C374" s="193" t="s">
        <v>3040</v>
      </c>
      <c r="D374" s="193" t="s">
        <v>214</v>
      </c>
      <c r="E374" s="194" t="s">
        <v>5165</v>
      </c>
      <c r="F374" s="195" t="s">
        <v>5035</v>
      </c>
      <c r="G374" s="196" t="s">
        <v>2761</v>
      </c>
      <c r="H374" s="197">
        <v>1</v>
      </c>
      <c r="I374" s="198"/>
      <c r="J374" s="199">
        <f t="shared" si="30"/>
        <v>0</v>
      </c>
      <c r="K374" s="200"/>
      <c r="L374" s="40"/>
      <c r="M374" s="201" t="s">
        <v>1</v>
      </c>
      <c r="N374" s="202" t="s">
        <v>42</v>
      </c>
      <c r="O374" s="72"/>
      <c r="P374" s="203">
        <f t="shared" si="31"/>
        <v>0</v>
      </c>
      <c r="Q374" s="203">
        <v>0</v>
      </c>
      <c r="R374" s="203">
        <f t="shared" si="32"/>
        <v>0</v>
      </c>
      <c r="S374" s="203">
        <v>0</v>
      </c>
      <c r="T374" s="204">
        <f t="shared" si="33"/>
        <v>0</v>
      </c>
      <c r="U374" s="35"/>
      <c r="V374" s="35"/>
      <c r="W374" s="35"/>
      <c r="X374" s="35"/>
      <c r="Y374" s="35"/>
      <c r="Z374" s="35"/>
      <c r="AA374" s="35"/>
      <c r="AB374" s="35"/>
      <c r="AC374" s="35"/>
      <c r="AD374" s="35"/>
      <c r="AE374" s="35"/>
      <c r="AR374" s="205" t="s">
        <v>218</v>
      </c>
      <c r="AT374" s="205" t="s">
        <v>214</v>
      </c>
      <c r="AU374" s="205" t="s">
        <v>85</v>
      </c>
      <c r="AY374" s="18" t="s">
        <v>209</v>
      </c>
      <c r="BE374" s="206">
        <f t="shared" si="34"/>
        <v>0</v>
      </c>
      <c r="BF374" s="206">
        <f t="shared" si="35"/>
        <v>0</v>
      </c>
      <c r="BG374" s="206">
        <f t="shared" si="36"/>
        <v>0</v>
      </c>
      <c r="BH374" s="206">
        <f t="shared" si="37"/>
        <v>0</v>
      </c>
      <c r="BI374" s="206">
        <f t="shared" si="38"/>
        <v>0</v>
      </c>
      <c r="BJ374" s="18" t="s">
        <v>85</v>
      </c>
      <c r="BK374" s="206">
        <f t="shared" si="39"/>
        <v>0</v>
      </c>
      <c r="BL374" s="18" t="s">
        <v>218</v>
      </c>
      <c r="BM374" s="205" t="s">
        <v>5166</v>
      </c>
    </row>
    <row r="375" spans="1:65" s="2" customFormat="1" ht="49.15" customHeight="1">
      <c r="A375" s="35"/>
      <c r="B375" s="36"/>
      <c r="C375" s="193" t="s">
        <v>3045</v>
      </c>
      <c r="D375" s="193" t="s">
        <v>214</v>
      </c>
      <c r="E375" s="194" t="s">
        <v>5167</v>
      </c>
      <c r="F375" s="195" t="s">
        <v>5021</v>
      </c>
      <c r="G375" s="196" t="s">
        <v>2761</v>
      </c>
      <c r="H375" s="197">
        <v>1</v>
      </c>
      <c r="I375" s="198"/>
      <c r="J375" s="199">
        <f t="shared" si="30"/>
        <v>0</v>
      </c>
      <c r="K375" s="200"/>
      <c r="L375" s="40"/>
      <c r="M375" s="201" t="s">
        <v>1</v>
      </c>
      <c r="N375" s="202" t="s">
        <v>42</v>
      </c>
      <c r="O375" s="72"/>
      <c r="P375" s="203">
        <f t="shared" si="31"/>
        <v>0</v>
      </c>
      <c r="Q375" s="203">
        <v>0</v>
      </c>
      <c r="R375" s="203">
        <f t="shared" si="32"/>
        <v>0</v>
      </c>
      <c r="S375" s="203">
        <v>0</v>
      </c>
      <c r="T375" s="204">
        <f t="shared" si="33"/>
        <v>0</v>
      </c>
      <c r="U375" s="35"/>
      <c r="V375" s="35"/>
      <c r="W375" s="35"/>
      <c r="X375" s="35"/>
      <c r="Y375" s="35"/>
      <c r="Z375" s="35"/>
      <c r="AA375" s="35"/>
      <c r="AB375" s="35"/>
      <c r="AC375" s="35"/>
      <c r="AD375" s="35"/>
      <c r="AE375" s="35"/>
      <c r="AR375" s="205" t="s">
        <v>218</v>
      </c>
      <c r="AT375" s="205" t="s">
        <v>214</v>
      </c>
      <c r="AU375" s="205" t="s">
        <v>85</v>
      </c>
      <c r="AY375" s="18" t="s">
        <v>209</v>
      </c>
      <c r="BE375" s="206">
        <f t="shared" si="34"/>
        <v>0</v>
      </c>
      <c r="BF375" s="206">
        <f t="shared" si="35"/>
        <v>0</v>
      </c>
      <c r="BG375" s="206">
        <f t="shared" si="36"/>
        <v>0</v>
      </c>
      <c r="BH375" s="206">
        <f t="shared" si="37"/>
        <v>0</v>
      </c>
      <c r="BI375" s="206">
        <f t="shared" si="38"/>
        <v>0</v>
      </c>
      <c r="BJ375" s="18" t="s">
        <v>85</v>
      </c>
      <c r="BK375" s="206">
        <f t="shared" si="39"/>
        <v>0</v>
      </c>
      <c r="BL375" s="18" t="s">
        <v>218</v>
      </c>
      <c r="BM375" s="205" t="s">
        <v>5168</v>
      </c>
    </row>
    <row r="376" spans="1:65" s="2" customFormat="1" ht="49.15" customHeight="1">
      <c r="A376" s="35"/>
      <c r="B376" s="36"/>
      <c r="C376" s="193" t="s">
        <v>3048</v>
      </c>
      <c r="D376" s="193" t="s">
        <v>214</v>
      </c>
      <c r="E376" s="194" t="s">
        <v>5169</v>
      </c>
      <c r="F376" s="195" t="s">
        <v>5021</v>
      </c>
      <c r="G376" s="196" t="s">
        <v>2761</v>
      </c>
      <c r="H376" s="197">
        <v>1</v>
      </c>
      <c r="I376" s="198"/>
      <c r="J376" s="199">
        <f t="shared" si="30"/>
        <v>0</v>
      </c>
      <c r="K376" s="200"/>
      <c r="L376" s="40"/>
      <c r="M376" s="201" t="s">
        <v>1</v>
      </c>
      <c r="N376" s="202" t="s">
        <v>42</v>
      </c>
      <c r="O376" s="72"/>
      <c r="P376" s="203">
        <f t="shared" si="31"/>
        <v>0</v>
      </c>
      <c r="Q376" s="203">
        <v>0</v>
      </c>
      <c r="R376" s="203">
        <f t="shared" si="32"/>
        <v>0</v>
      </c>
      <c r="S376" s="203">
        <v>0</v>
      </c>
      <c r="T376" s="204">
        <f t="shared" si="33"/>
        <v>0</v>
      </c>
      <c r="U376" s="35"/>
      <c r="V376" s="35"/>
      <c r="W376" s="35"/>
      <c r="X376" s="35"/>
      <c r="Y376" s="35"/>
      <c r="Z376" s="35"/>
      <c r="AA376" s="35"/>
      <c r="AB376" s="35"/>
      <c r="AC376" s="35"/>
      <c r="AD376" s="35"/>
      <c r="AE376" s="35"/>
      <c r="AR376" s="205" t="s">
        <v>218</v>
      </c>
      <c r="AT376" s="205" t="s">
        <v>214</v>
      </c>
      <c r="AU376" s="205" t="s">
        <v>85</v>
      </c>
      <c r="AY376" s="18" t="s">
        <v>209</v>
      </c>
      <c r="BE376" s="206">
        <f t="shared" si="34"/>
        <v>0</v>
      </c>
      <c r="BF376" s="206">
        <f t="shared" si="35"/>
        <v>0</v>
      </c>
      <c r="BG376" s="206">
        <f t="shared" si="36"/>
        <v>0</v>
      </c>
      <c r="BH376" s="206">
        <f t="shared" si="37"/>
        <v>0</v>
      </c>
      <c r="BI376" s="206">
        <f t="shared" si="38"/>
        <v>0</v>
      </c>
      <c r="BJ376" s="18" t="s">
        <v>85</v>
      </c>
      <c r="BK376" s="206">
        <f t="shared" si="39"/>
        <v>0</v>
      </c>
      <c r="BL376" s="18" t="s">
        <v>218</v>
      </c>
      <c r="BM376" s="205" t="s">
        <v>5170</v>
      </c>
    </row>
    <row r="377" spans="1:65" s="2" customFormat="1" ht="37.9" customHeight="1">
      <c r="A377" s="35"/>
      <c r="B377" s="36"/>
      <c r="C377" s="193" t="s">
        <v>3088</v>
      </c>
      <c r="D377" s="193" t="s">
        <v>214</v>
      </c>
      <c r="E377" s="194" t="s">
        <v>5171</v>
      </c>
      <c r="F377" s="195" t="s">
        <v>4794</v>
      </c>
      <c r="G377" s="196" t="s">
        <v>2761</v>
      </c>
      <c r="H377" s="197">
        <v>1</v>
      </c>
      <c r="I377" s="198"/>
      <c r="J377" s="199">
        <f t="shared" ref="J377:J440" si="40">ROUND(I377*H377,2)</f>
        <v>0</v>
      </c>
      <c r="K377" s="200"/>
      <c r="L377" s="40"/>
      <c r="M377" s="201" t="s">
        <v>1</v>
      </c>
      <c r="N377" s="202" t="s">
        <v>42</v>
      </c>
      <c r="O377" s="72"/>
      <c r="P377" s="203">
        <f t="shared" ref="P377:P440" si="41">O377*H377</f>
        <v>0</v>
      </c>
      <c r="Q377" s="203">
        <v>0</v>
      </c>
      <c r="R377" s="203">
        <f t="shared" ref="R377:R440" si="42">Q377*H377</f>
        <v>0</v>
      </c>
      <c r="S377" s="203">
        <v>0</v>
      </c>
      <c r="T377" s="204">
        <f t="shared" ref="T377:T440" si="43">S377*H377</f>
        <v>0</v>
      </c>
      <c r="U377" s="35"/>
      <c r="V377" s="35"/>
      <c r="W377" s="35"/>
      <c r="X377" s="35"/>
      <c r="Y377" s="35"/>
      <c r="Z377" s="35"/>
      <c r="AA377" s="35"/>
      <c r="AB377" s="35"/>
      <c r="AC377" s="35"/>
      <c r="AD377" s="35"/>
      <c r="AE377" s="35"/>
      <c r="AR377" s="205" t="s">
        <v>218</v>
      </c>
      <c r="AT377" s="205" t="s">
        <v>214</v>
      </c>
      <c r="AU377" s="205" t="s">
        <v>85</v>
      </c>
      <c r="AY377" s="18" t="s">
        <v>209</v>
      </c>
      <c r="BE377" s="206">
        <f t="shared" ref="BE377:BE440" si="44">IF(N377="základní",J377,0)</f>
        <v>0</v>
      </c>
      <c r="BF377" s="206">
        <f t="shared" ref="BF377:BF440" si="45">IF(N377="snížená",J377,0)</f>
        <v>0</v>
      </c>
      <c r="BG377" s="206">
        <f t="shared" ref="BG377:BG440" si="46">IF(N377="zákl. přenesená",J377,0)</f>
        <v>0</v>
      </c>
      <c r="BH377" s="206">
        <f t="shared" ref="BH377:BH440" si="47">IF(N377="sníž. přenesená",J377,0)</f>
        <v>0</v>
      </c>
      <c r="BI377" s="206">
        <f t="shared" ref="BI377:BI440" si="48">IF(N377="nulová",J377,0)</f>
        <v>0</v>
      </c>
      <c r="BJ377" s="18" t="s">
        <v>85</v>
      </c>
      <c r="BK377" s="206">
        <f t="shared" ref="BK377:BK440" si="49">ROUND(I377*H377,2)</f>
        <v>0</v>
      </c>
      <c r="BL377" s="18" t="s">
        <v>218</v>
      </c>
      <c r="BM377" s="205" t="s">
        <v>5172</v>
      </c>
    </row>
    <row r="378" spans="1:65" s="2" customFormat="1" ht="37.9" customHeight="1">
      <c r="A378" s="35"/>
      <c r="B378" s="36"/>
      <c r="C378" s="193" t="s">
        <v>3091</v>
      </c>
      <c r="D378" s="193" t="s">
        <v>214</v>
      </c>
      <c r="E378" s="194" t="s">
        <v>5173</v>
      </c>
      <c r="F378" s="195" t="s">
        <v>4794</v>
      </c>
      <c r="G378" s="196" t="s">
        <v>2761</v>
      </c>
      <c r="H378" s="197">
        <v>1</v>
      </c>
      <c r="I378" s="198"/>
      <c r="J378" s="199">
        <f t="shared" si="40"/>
        <v>0</v>
      </c>
      <c r="K378" s="200"/>
      <c r="L378" s="40"/>
      <c r="M378" s="201" t="s">
        <v>1</v>
      </c>
      <c r="N378" s="202" t="s">
        <v>42</v>
      </c>
      <c r="O378" s="72"/>
      <c r="P378" s="203">
        <f t="shared" si="41"/>
        <v>0</v>
      </c>
      <c r="Q378" s="203">
        <v>0</v>
      </c>
      <c r="R378" s="203">
        <f t="shared" si="42"/>
        <v>0</v>
      </c>
      <c r="S378" s="203">
        <v>0</v>
      </c>
      <c r="T378" s="204">
        <f t="shared" si="43"/>
        <v>0</v>
      </c>
      <c r="U378" s="35"/>
      <c r="V378" s="35"/>
      <c r="W378" s="35"/>
      <c r="X378" s="35"/>
      <c r="Y378" s="35"/>
      <c r="Z378" s="35"/>
      <c r="AA378" s="35"/>
      <c r="AB378" s="35"/>
      <c r="AC378" s="35"/>
      <c r="AD378" s="35"/>
      <c r="AE378" s="35"/>
      <c r="AR378" s="205" t="s">
        <v>218</v>
      </c>
      <c r="AT378" s="205" t="s">
        <v>214</v>
      </c>
      <c r="AU378" s="205" t="s">
        <v>85</v>
      </c>
      <c r="AY378" s="18" t="s">
        <v>209</v>
      </c>
      <c r="BE378" s="206">
        <f t="shared" si="44"/>
        <v>0</v>
      </c>
      <c r="BF378" s="206">
        <f t="shared" si="45"/>
        <v>0</v>
      </c>
      <c r="BG378" s="206">
        <f t="shared" si="46"/>
        <v>0</v>
      </c>
      <c r="BH378" s="206">
        <f t="shared" si="47"/>
        <v>0</v>
      </c>
      <c r="BI378" s="206">
        <f t="shared" si="48"/>
        <v>0</v>
      </c>
      <c r="BJ378" s="18" t="s">
        <v>85</v>
      </c>
      <c r="BK378" s="206">
        <f t="shared" si="49"/>
        <v>0</v>
      </c>
      <c r="BL378" s="18" t="s">
        <v>218</v>
      </c>
      <c r="BM378" s="205" t="s">
        <v>5174</v>
      </c>
    </row>
    <row r="379" spans="1:65" s="2" customFormat="1" ht="37.9" customHeight="1">
      <c r="A379" s="35"/>
      <c r="B379" s="36"/>
      <c r="C379" s="193" t="s">
        <v>3109</v>
      </c>
      <c r="D379" s="193" t="s">
        <v>214</v>
      </c>
      <c r="E379" s="194" t="s">
        <v>5175</v>
      </c>
      <c r="F379" s="195" t="s">
        <v>4846</v>
      </c>
      <c r="G379" s="196" t="s">
        <v>2761</v>
      </c>
      <c r="H379" s="197">
        <v>1</v>
      </c>
      <c r="I379" s="198"/>
      <c r="J379" s="199">
        <f t="shared" si="40"/>
        <v>0</v>
      </c>
      <c r="K379" s="200"/>
      <c r="L379" s="40"/>
      <c r="M379" s="201" t="s">
        <v>1</v>
      </c>
      <c r="N379" s="202" t="s">
        <v>42</v>
      </c>
      <c r="O379" s="72"/>
      <c r="P379" s="203">
        <f t="shared" si="41"/>
        <v>0</v>
      </c>
      <c r="Q379" s="203">
        <v>0</v>
      </c>
      <c r="R379" s="203">
        <f t="shared" si="42"/>
        <v>0</v>
      </c>
      <c r="S379" s="203">
        <v>0</v>
      </c>
      <c r="T379" s="204">
        <f t="shared" si="43"/>
        <v>0</v>
      </c>
      <c r="U379" s="35"/>
      <c r="V379" s="35"/>
      <c r="W379" s="35"/>
      <c r="X379" s="35"/>
      <c r="Y379" s="35"/>
      <c r="Z379" s="35"/>
      <c r="AA379" s="35"/>
      <c r="AB379" s="35"/>
      <c r="AC379" s="35"/>
      <c r="AD379" s="35"/>
      <c r="AE379" s="35"/>
      <c r="AR379" s="205" t="s">
        <v>218</v>
      </c>
      <c r="AT379" s="205" t="s">
        <v>214</v>
      </c>
      <c r="AU379" s="205" t="s">
        <v>85</v>
      </c>
      <c r="AY379" s="18" t="s">
        <v>209</v>
      </c>
      <c r="BE379" s="206">
        <f t="shared" si="44"/>
        <v>0</v>
      </c>
      <c r="BF379" s="206">
        <f t="shared" si="45"/>
        <v>0</v>
      </c>
      <c r="BG379" s="206">
        <f t="shared" si="46"/>
        <v>0</v>
      </c>
      <c r="BH379" s="206">
        <f t="shared" si="47"/>
        <v>0</v>
      </c>
      <c r="BI379" s="206">
        <f t="shared" si="48"/>
        <v>0</v>
      </c>
      <c r="BJ379" s="18" t="s">
        <v>85</v>
      </c>
      <c r="BK379" s="206">
        <f t="shared" si="49"/>
        <v>0</v>
      </c>
      <c r="BL379" s="18" t="s">
        <v>218</v>
      </c>
      <c r="BM379" s="205" t="s">
        <v>5176</v>
      </c>
    </row>
    <row r="380" spans="1:65" s="2" customFormat="1" ht="37.9" customHeight="1">
      <c r="A380" s="35"/>
      <c r="B380" s="36"/>
      <c r="C380" s="193" t="s">
        <v>3114</v>
      </c>
      <c r="D380" s="193" t="s">
        <v>214</v>
      </c>
      <c r="E380" s="194" t="s">
        <v>5177</v>
      </c>
      <c r="F380" s="195" t="s">
        <v>4758</v>
      </c>
      <c r="G380" s="196" t="s">
        <v>2761</v>
      </c>
      <c r="H380" s="197">
        <v>1</v>
      </c>
      <c r="I380" s="198"/>
      <c r="J380" s="199">
        <f t="shared" si="40"/>
        <v>0</v>
      </c>
      <c r="K380" s="200"/>
      <c r="L380" s="40"/>
      <c r="M380" s="201" t="s">
        <v>1</v>
      </c>
      <c r="N380" s="202" t="s">
        <v>42</v>
      </c>
      <c r="O380" s="72"/>
      <c r="P380" s="203">
        <f t="shared" si="41"/>
        <v>0</v>
      </c>
      <c r="Q380" s="203">
        <v>0</v>
      </c>
      <c r="R380" s="203">
        <f t="shared" si="42"/>
        <v>0</v>
      </c>
      <c r="S380" s="203">
        <v>0</v>
      </c>
      <c r="T380" s="204">
        <f t="shared" si="43"/>
        <v>0</v>
      </c>
      <c r="U380" s="35"/>
      <c r="V380" s="35"/>
      <c r="W380" s="35"/>
      <c r="X380" s="35"/>
      <c r="Y380" s="35"/>
      <c r="Z380" s="35"/>
      <c r="AA380" s="35"/>
      <c r="AB380" s="35"/>
      <c r="AC380" s="35"/>
      <c r="AD380" s="35"/>
      <c r="AE380" s="35"/>
      <c r="AR380" s="205" t="s">
        <v>218</v>
      </c>
      <c r="AT380" s="205" t="s">
        <v>214</v>
      </c>
      <c r="AU380" s="205" t="s">
        <v>85</v>
      </c>
      <c r="AY380" s="18" t="s">
        <v>209</v>
      </c>
      <c r="BE380" s="206">
        <f t="shared" si="44"/>
        <v>0</v>
      </c>
      <c r="BF380" s="206">
        <f t="shared" si="45"/>
        <v>0</v>
      </c>
      <c r="BG380" s="206">
        <f t="shared" si="46"/>
        <v>0</v>
      </c>
      <c r="BH380" s="206">
        <f t="shared" si="47"/>
        <v>0</v>
      </c>
      <c r="BI380" s="206">
        <f t="shared" si="48"/>
        <v>0</v>
      </c>
      <c r="BJ380" s="18" t="s">
        <v>85</v>
      </c>
      <c r="BK380" s="206">
        <f t="shared" si="49"/>
        <v>0</v>
      </c>
      <c r="BL380" s="18" t="s">
        <v>218</v>
      </c>
      <c r="BM380" s="205" t="s">
        <v>5178</v>
      </c>
    </row>
    <row r="381" spans="1:65" s="2" customFormat="1" ht="37.9" customHeight="1">
      <c r="A381" s="35"/>
      <c r="B381" s="36"/>
      <c r="C381" s="193" t="s">
        <v>3256</v>
      </c>
      <c r="D381" s="193" t="s">
        <v>214</v>
      </c>
      <c r="E381" s="194" t="s">
        <v>5179</v>
      </c>
      <c r="F381" s="195" t="s">
        <v>4773</v>
      </c>
      <c r="G381" s="196" t="s">
        <v>2761</v>
      </c>
      <c r="H381" s="197">
        <v>1</v>
      </c>
      <c r="I381" s="198"/>
      <c r="J381" s="199">
        <f t="shared" si="40"/>
        <v>0</v>
      </c>
      <c r="K381" s="200"/>
      <c r="L381" s="40"/>
      <c r="M381" s="201" t="s">
        <v>1</v>
      </c>
      <c r="N381" s="202" t="s">
        <v>42</v>
      </c>
      <c r="O381" s="72"/>
      <c r="P381" s="203">
        <f t="shared" si="41"/>
        <v>0</v>
      </c>
      <c r="Q381" s="203">
        <v>0</v>
      </c>
      <c r="R381" s="203">
        <f t="shared" si="42"/>
        <v>0</v>
      </c>
      <c r="S381" s="203">
        <v>0</v>
      </c>
      <c r="T381" s="204">
        <f t="shared" si="43"/>
        <v>0</v>
      </c>
      <c r="U381" s="35"/>
      <c r="V381" s="35"/>
      <c r="W381" s="35"/>
      <c r="X381" s="35"/>
      <c r="Y381" s="35"/>
      <c r="Z381" s="35"/>
      <c r="AA381" s="35"/>
      <c r="AB381" s="35"/>
      <c r="AC381" s="35"/>
      <c r="AD381" s="35"/>
      <c r="AE381" s="35"/>
      <c r="AR381" s="205" t="s">
        <v>218</v>
      </c>
      <c r="AT381" s="205" t="s">
        <v>214</v>
      </c>
      <c r="AU381" s="205" t="s">
        <v>85</v>
      </c>
      <c r="AY381" s="18" t="s">
        <v>209</v>
      </c>
      <c r="BE381" s="206">
        <f t="shared" si="44"/>
        <v>0</v>
      </c>
      <c r="BF381" s="206">
        <f t="shared" si="45"/>
        <v>0</v>
      </c>
      <c r="BG381" s="206">
        <f t="shared" si="46"/>
        <v>0</v>
      </c>
      <c r="BH381" s="206">
        <f t="shared" si="47"/>
        <v>0</v>
      </c>
      <c r="BI381" s="206">
        <f t="shared" si="48"/>
        <v>0</v>
      </c>
      <c r="BJ381" s="18" t="s">
        <v>85</v>
      </c>
      <c r="BK381" s="206">
        <f t="shared" si="49"/>
        <v>0</v>
      </c>
      <c r="BL381" s="18" t="s">
        <v>218</v>
      </c>
      <c r="BM381" s="205" t="s">
        <v>5180</v>
      </c>
    </row>
    <row r="382" spans="1:65" s="2" customFormat="1" ht="37.9" customHeight="1">
      <c r="A382" s="35"/>
      <c r="B382" s="36"/>
      <c r="C382" s="193" t="s">
        <v>3259</v>
      </c>
      <c r="D382" s="193" t="s">
        <v>214</v>
      </c>
      <c r="E382" s="194" t="s">
        <v>5181</v>
      </c>
      <c r="F382" s="195" t="s">
        <v>4758</v>
      </c>
      <c r="G382" s="196" t="s">
        <v>2761</v>
      </c>
      <c r="H382" s="197">
        <v>1</v>
      </c>
      <c r="I382" s="198"/>
      <c r="J382" s="199">
        <f t="shared" si="40"/>
        <v>0</v>
      </c>
      <c r="K382" s="200"/>
      <c r="L382" s="40"/>
      <c r="M382" s="201" t="s">
        <v>1</v>
      </c>
      <c r="N382" s="202" t="s">
        <v>42</v>
      </c>
      <c r="O382" s="72"/>
      <c r="P382" s="203">
        <f t="shared" si="41"/>
        <v>0</v>
      </c>
      <c r="Q382" s="203">
        <v>0</v>
      </c>
      <c r="R382" s="203">
        <f t="shared" si="42"/>
        <v>0</v>
      </c>
      <c r="S382" s="203">
        <v>0</v>
      </c>
      <c r="T382" s="204">
        <f t="shared" si="43"/>
        <v>0</v>
      </c>
      <c r="U382" s="35"/>
      <c r="V382" s="35"/>
      <c r="W382" s="35"/>
      <c r="X382" s="35"/>
      <c r="Y382" s="35"/>
      <c r="Z382" s="35"/>
      <c r="AA382" s="35"/>
      <c r="AB382" s="35"/>
      <c r="AC382" s="35"/>
      <c r="AD382" s="35"/>
      <c r="AE382" s="35"/>
      <c r="AR382" s="205" t="s">
        <v>218</v>
      </c>
      <c r="AT382" s="205" t="s">
        <v>214</v>
      </c>
      <c r="AU382" s="205" t="s">
        <v>85</v>
      </c>
      <c r="AY382" s="18" t="s">
        <v>209</v>
      </c>
      <c r="BE382" s="206">
        <f t="shared" si="44"/>
        <v>0</v>
      </c>
      <c r="BF382" s="206">
        <f t="shared" si="45"/>
        <v>0</v>
      </c>
      <c r="BG382" s="206">
        <f t="shared" si="46"/>
        <v>0</v>
      </c>
      <c r="BH382" s="206">
        <f t="shared" si="47"/>
        <v>0</v>
      </c>
      <c r="BI382" s="206">
        <f t="shared" si="48"/>
        <v>0</v>
      </c>
      <c r="BJ382" s="18" t="s">
        <v>85</v>
      </c>
      <c r="BK382" s="206">
        <f t="shared" si="49"/>
        <v>0</v>
      </c>
      <c r="BL382" s="18" t="s">
        <v>218</v>
      </c>
      <c r="BM382" s="205" t="s">
        <v>5182</v>
      </c>
    </row>
    <row r="383" spans="1:65" s="2" customFormat="1" ht="37.9" customHeight="1">
      <c r="A383" s="35"/>
      <c r="B383" s="36"/>
      <c r="C383" s="193" t="s">
        <v>3421</v>
      </c>
      <c r="D383" s="193" t="s">
        <v>214</v>
      </c>
      <c r="E383" s="194" t="s">
        <v>5183</v>
      </c>
      <c r="F383" s="195" t="s">
        <v>4758</v>
      </c>
      <c r="G383" s="196" t="s">
        <v>2761</v>
      </c>
      <c r="H383" s="197">
        <v>1</v>
      </c>
      <c r="I383" s="198"/>
      <c r="J383" s="199">
        <f t="shared" si="40"/>
        <v>0</v>
      </c>
      <c r="K383" s="200"/>
      <c r="L383" s="40"/>
      <c r="M383" s="201" t="s">
        <v>1</v>
      </c>
      <c r="N383" s="202" t="s">
        <v>42</v>
      </c>
      <c r="O383" s="72"/>
      <c r="P383" s="203">
        <f t="shared" si="41"/>
        <v>0</v>
      </c>
      <c r="Q383" s="203">
        <v>0</v>
      </c>
      <c r="R383" s="203">
        <f t="shared" si="42"/>
        <v>0</v>
      </c>
      <c r="S383" s="203">
        <v>0</v>
      </c>
      <c r="T383" s="204">
        <f t="shared" si="43"/>
        <v>0</v>
      </c>
      <c r="U383" s="35"/>
      <c r="V383" s="35"/>
      <c r="W383" s="35"/>
      <c r="X383" s="35"/>
      <c r="Y383" s="35"/>
      <c r="Z383" s="35"/>
      <c r="AA383" s="35"/>
      <c r="AB383" s="35"/>
      <c r="AC383" s="35"/>
      <c r="AD383" s="35"/>
      <c r="AE383" s="35"/>
      <c r="AR383" s="205" t="s">
        <v>218</v>
      </c>
      <c r="AT383" s="205" t="s">
        <v>214</v>
      </c>
      <c r="AU383" s="205" t="s">
        <v>85</v>
      </c>
      <c r="AY383" s="18" t="s">
        <v>209</v>
      </c>
      <c r="BE383" s="206">
        <f t="shared" si="44"/>
        <v>0</v>
      </c>
      <c r="BF383" s="206">
        <f t="shared" si="45"/>
        <v>0</v>
      </c>
      <c r="BG383" s="206">
        <f t="shared" si="46"/>
        <v>0</v>
      </c>
      <c r="BH383" s="206">
        <f t="shared" si="47"/>
        <v>0</v>
      </c>
      <c r="BI383" s="206">
        <f t="shared" si="48"/>
        <v>0</v>
      </c>
      <c r="BJ383" s="18" t="s">
        <v>85</v>
      </c>
      <c r="BK383" s="206">
        <f t="shared" si="49"/>
        <v>0</v>
      </c>
      <c r="BL383" s="18" t="s">
        <v>218</v>
      </c>
      <c r="BM383" s="205" t="s">
        <v>5184</v>
      </c>
    </row>
    <row r="384" spans="1:65" s="2" customFormat="1" ht="37.9" customHeight="1">
      <c r="A384" s="35"/>
      <c r="B384" s="36"/>
      <c r="C384" s="193" t="s">
        <v>921</v>
      </c>
      <c r="D384" s="193" t="s">
        <v>214</v>
      </c>
      <c r="E384" s="194" t="s">
        <v>5185</v>
      </c>
      <c r="F384" s="195" t="s">
        <v>4758</v>
      </c>
      <c r="G384" s="196" t="s">
        <v>2761</v>
      </c>
      <c r="H384" s="197">
        <v>1</v>
      </c>
      <c r="I384" s="198"/>
      <c r="J384" s="199">
        <f t="shared" si="40"/>
        <v>0</v>
      </c>
      <c r="K384" s="200"/>
      <c r="L384" s="40"/>
      <c r="M384" s="201" t="s">
        <v>1</v>
      </c>
      <c r="N384" s="202" t="s">
        <v>42</v>
      </c>
      <c r="O384" s="72"/>
      <c r="P384" s="203">
        <f t="shared" si="41"/>
        <v>0</v>
      </c>
      <c r="Q384" s="203">
        <v>0</v>
      </c>
      <c r="R384" s="203">
        <f t="shared" si="42"/>
        <v>0</v>
      </c>
      <c r="S384" s="203">
        <v>0</v>
      </c>
      <c r="T384" s="204">
        <f t="shared" si="43"/>
        <v>0</v>
      </c>
      <c r="U384" s="35"/>
      <c r="V384" s="35"/>
      <c r="W384" s="35"/>
      <c r="X384" s="35"/>
      <c r="Y384" s="35"/>
      <c r="Z384" s="35"/>
      <c r="AA384" s="35"/>
      <c r="AB384" s="35"/>
      <c r="AC384" s="35"/>
      <c r="AD384" s="35"/>
      <c r="AE384" s="35"/>
      <c r="AR384" s="205" t="s">
        <v>218</v>
      </c>
      <c r="AT384" s="205" t="s">
        <v>214</v>
      </c>
      <c r="AU384" s="205" t="s">
        <v>85</v>
      </c>
      <c r="AY384" s="18" t="s">
        <v>209</v>
      </c>
      <c r="BE384" s="206">
        <f t="shared" si="44"/>
        <v>0</v>
      </c>
      <c r="BF384" s="206">
        <f t="shared" si="45"/>
        <v>0</v>
      </c>
      <c r="BG384" s="206">
        <f t="shared" si="46"/>
        <v>0</v>
      </c>
      <c r="BH384" s="206">
        <f t="shared" si="47"/>
        <v>0</v>
      </c>
      <c r="BI384" s="206">
        <f t="shared" si="48"/>
        <v>0</v>
      </c>
      <c r="BJ384" s="18" t="s">
        <v>85</v>
      </c>
      <c r="BK384" s="206">
        <f t="shared" si="49"/>
        <v>0</v>
      </c>
      <c r="BL384" s="18" t="s">
        <v>218</v>
      </c>
      <c r="BM384" s="205" t="s">
        <v>5186</v>
      </c>
    </row>
    <row r="385" spans="1:65" s="2" customFormat="1" ht="33" customHeight="1">
      <c r="A385" s="35"/>
      <c r="B385" s="36"/>
      <c r="C385" s="193" t="s">
        <v>3428</v>
      </c>
      <c r="D385" s="193" t="s">
        <v>214</v>
      </c>
      <c r="E385" s="194" t="s">
        <v>5187</v>
      </c>
      <c r="F385" s="195" t="s">
        <v>5096</v>
      </c>
      <c r="G385" s="196" t="s">
        <v>2761</v>
      </c>
      <c r="H385" s="197">
        <v>1</v>
      </c>
      <c r="I385" s="198"/>
      <c r="J385" s="199">
        <f t="shared" si="40"/>
        <v>0</v>
      </c>
      <c r="K385" s="200"/>
      <c r="L385" s="40"/>
      <c r="M385" s="201" t="s">
        <v>1</v>
      </c>
      <c r="N385" s="202" t="s">
        <v>42</v>
      </c>
      <c r="O385" s="72"/>
      <c r="P385" s="203">
        <f t="shared" si="41"/>
        <v>0</v>
      </c>
      <c r="Q385" s="203">
        <v>0</v>
      </c>
      <c r="R385" s="203">
        <f t="shared" si="42"/>
        <v>0</v>
      </c>
      <c r="S385" s="203">
        <v>0</v>
      </c>
      <c r="T385" s="204">
        <f t="shared" si="43"/>
        <v>0</v>
      </c>
      <c r="U385" s="35"/>
      <c r="V385" s="35"/>
      <c r="W385" s="35"/>
      <c r="X385" s="35"/>
      <c r="Y385" s="35"/>
      <c r="Z385" s="35"/>
      <c r="AA385" s="35"/>
      <c r="AB385" s="35"/>
      <c r="AC385" s="35"/>
      <c r="AD385" s="35"/>
      <c r="AE385" s="35"/>
      <c r="AR385" s="205" t="s">
        <v>218</v>
      </c>
      <c r="AT385" s="205" t="s">
        <v>214</v>
      </c>
      <c r="AU385" s="205" t="s">
        <v>85</v>
      </c>
      <c r="AY385" s="18" t="s">
        <v>209</v>
      </c>
      <c r="BE385" s="206">
        <f t="shared" si="44"/>
        <v>0</v>
      </c>
      <c r="BF385" s="206">
        <f t="shared" si="45"/>
        <v>0</v>
      </c>
      <c r="BG385" s="206">
        <f t="shared" si="46"/>
        <v>0</v>
      </c>
      <c r="BH385" s="206">
        <f t="shared" si="47"/>
        <v>0</v>
      </c>
      <c r="BI385" s="206">
        <f t="shared" si="48"/>
        <v>0</v>
      </c>
      <c r="BJ385" s="18" t="s">
        <v>85</v>
      </c>
      <c r="BK385" s="206">
        <f t="shared" si="49"/>
        <v>0</v>
      </c>
      <c r="BL385" s="18" t="s">
        <v>218</v>
      </c>
      <c r="BM385" s="205" t="s">
        <v>5188</v>
      </c>
    </row>
    <row r="386" spans="1:65" s="2" customFormat="1" ht="37.9" customHeight="1">
      <c r="A386" s="35"/>
      <c r="B386" s="36"/>
      <c r="C386" s="193" t="s">
        <v>3432</v>
      </c>
      <c r="D386" s="193" t="s">
        <v>214</v>
      </c>
      <c r="E386" s="194" t="s">
        <v>5189</v>
      </c>
      <c r="F386" s="195" t="s">
        <v>4794</v>
      </c>
      <c r="G386" s="196" t="s">
        <v>2761</v>
      </c>
      <c r="H386" s="197">
        <v>1</v>
      </c>
      <c r="I386" s="198"/>
      <c r="J386" s="199">
        <f t="shared" si="40"/>
        <v>0</v>
      </c>
      <c r="K386" s="200"/>
      <c r="L386" s="40"/>
      <c r="M386" s="201" t="s">
        <v>1</v>
      </c>
      <c r="N386" s="202" t="s">
        <v>42</v>
      </c>
      <c r="O386" s="72"/>
      <c r="P386" s="203">
        <f t="shared" si="41"/>
        <v>0</v>
      </c>
      <c r="Q386" s="203">
        <v>0</v>
      </c>
      <c r="R386" s="203">
        <f t="shared" si="42"/>
        <v>0</v>
      </c>
      <c r="S386" s="203">
        <v>0</v>
      </c>
      <c r="T386" s="204">
        <f t="shared" si="43"/>
        <v>0</v>
      </c>
      <c r="U386" s="35"/>
      <c r="V386" s="35"/>
      <c r="W386" s="35"/>
      <c r="X386" s="35"/>
      <c r="Y386" s="35"/>
      <c r="Z386" s="35"/>
      <c r="AA386" s="35"/>
      <c r="AB386" s="35"/>
      <c r="AC386" s="35"/>
      <c r="AD386" s="35"/>
      <c r="AE386" s="35"/>
      <c r="AR386" s="205" t="s">
        <v>218</v>
      </c>
      <c r="AT386" s="205" t="s">
        <v>214</v>
      </c>
      <c r="AU386" s="205" t="s">
        <v>85</v>
      </c>
      <c r="AY386" s="18" t="s">
        <v>209</v>
      </c>
      <c r="BE386" s="206">
        <f t="shared" si="44"/>
        <v>0</v>
      </c>
      <c r="BF386" s="206">
        <f t="shared" si="45"/>
        <v>0</v>
      </c>
      <c r="BG386" s="206">
        <f t="shared" si="46"/>
        <v>0</v>
      </c>
      <c r="BH386" s="206">
        <f t="shared" si="47"/>
        <v>0</v>
      </c>
      <c r="BI386" s="206">
        <f t="shared" si="48"/>
        <v>0</v>
      </c>
      <c r="BJ386" s="18" t="s">
        <v>85</v>
      </c>
      <c r="BK386" s="206">
        <f t="shared" si="49"/>
        <v>0</v>
      </c>
      <c r="BL386" s="18" t="s">
        <v>218</v>
      </c>
      <c r="BM386" s="205" t="s">
        <v>5190</v>
      </c>
    </row>
    <row r="387" spans="1:65" s="2" customFormat="1" ht="37.9" customHeight="1">
      <c r="A387" s="35"/>
      <c r="B387" s="36"/>
      <c r="C387" s="193" t="s">
        <v>3442</v>
      </c>
      <c r="D387" s="193" t="s">
        <v>214</v>
      </c>
      <c r="E387" s="194" t="s">
        <v>5191</v>
      </c>
      <c r="F387" s="195" t="s">
        <v>4773</v>
      </c>
      <c r="G387" s="196" t="s">
        <v>2761</v>
      </c>
      <c r="H387" s="197">
        <v>1</v>
      </c>
      <c r="I387" s="198"/>
      <c r="J387" s="199">
        <f t="shared" si="40"/>
        <v>0</v>
      </c>
      <c r="K387" s="200"/>
      <c r="L387" s="40"/>
      <c r="M387" s="201" t="s">
        <v>1</v>
      </c>
      <c r="N387" s="202" t="s">
        <v>42</v>
      </c>
      <c r="O387" s="72"/>
      <c r="P387" s="203">
        <f t="shared" si="41"/>
        <v>0</v>
      </c>
      <c r="Q387" s="203">
        <v>0</v>
      </c>
      <c r="R387" s="203">
        <f t="shared" si="42"/>
        <v>0</v>
      </c>
      <c r="S387" s="203">
        <v>0</v>
      </c>
      <c r="T387" s="204">
        <f t="shared" si="43"/>
        <v>0</v>
      </c>
      <c r="U387" s="35"/>
      <c r="V387" s="35"/>
      <c r="W387" s="35"/>
      <c r="X387" s="35"/>
      <c r="Y387" s="35"/>
      <c r="Z387" s="35"/>
      <c r="AA387" s="35"/>
      <c r="AB387" s="35"/>
      <c r="AC387" s="35"/>
      <c r="AD387" s="35"/>
      <c r="AE387" s="35"/>
      <c r="AR387" s="205" t="s">
        <v>218</v>
      </c>
      <c r="AT387" s="205" t="s">
        <v>214</v>
      </c>
      <c r="AU387" s="205" t="s">
        <v>85</v>
      </c>
      <c r="AY387" s="18" t="s">
        <v>209</v>
      </c>
      <c r="BE387" s="206">
        <f t="shared" si="44"/>
        <v>0</v>
      </c>
      <c r="BF387" s="206">
        <f t="shared" si="45"/>
        <v>0</v>
      </c>
      <c r="BG387" s="206">
        <f t="shared" si="46"/>
        <v>0</v>
      </c>
      <c r="BH387" s="206">
        <f t="shared" si="47"/>
        <v>0</v>
      </c>
      <c r="BI387" s="206">
        <f t="shared" si="48"/>
        <v>0</v>
      </c>
      <c r="BJ387" s="18" t="s">
        <v>85</v>
      </c>
      <c r="BK387" s="206">
        <f t="shared" si="49"/>
        <v>0</v>
      </c>
      <c r="BL387" s="18" t="s">
        <v>218</v>
      </c>
      <c r="BM387" s="205" t="s">
        <v>5192</v>
      </c>
    </row>
    <row r="388" spans="1:65" s="2" customFormat="1" ht="37.9" customHeight="1">
      <c r="A388" s="35"/>
      <c r="B388" s="36"/>
      <c r="C388" s="193" t="s">
        <v>3446</v>
      </c>
      <c r="D388" s="193" t="s">
        <v>214</v>
      </c>
      <c r="E388" s="194" t="s">
        <v>5193</v>
      </c>
      <c r="F388" s="195" t="s">
        <v>4773</v>
      </c>
      <c r="G388" s="196" t="s">
        <v>2761</v>
      </c>
      <c r="H388" s="197">
        <v>1</v>
      </c>
      <c r="I388" s="198"/>
      <c r="J388" s="199">
        <f t="shared" si="40"/>
        <v>0</v>
      </c>
      <c r="K388" s="200"/>
      <c r="L388" s="40"/>
      <c r="M388" s="201" t="s">
        <v>1</v>
      </c>
      <c r="N388" s="202" t="s">
        <v>42</v>
      </c>
      <c r="O388" s="72"/>
      <c r="P388" s="203">
        <f t="shared" si="41"/>
        <v>0</v>
      </c>
      <c r="Q388" s="203">
        <v>0</v>
      </c>
      <c r="R388" s="203">
        <f t="shared" si="42"/>
        <v>0</v>
      </c>
      <c r="S388" s="203">
        <v>0</v>
      </c>
      <c r="T388" s="204">
        <f t="shared" si="43"/>
        <v>0</v>
      </c>
      <c r="U388" s="35"/>
      <c r="V388" s="35"/>
      <c r="W388" s="35"/>
      <c r="X388" s="35"/>
      <c r="Y388" s="35"/>
      <c r="Z388" s="35"/>
      <c r="AA388" s="35"/>
      <c r="AB388" s="35"/>
      <c r="AC388" s="35"/>
      <c r="AD388" s="35"/>
      <c r="AE388" s="35"/>
      <c r="AR388" s="205" t="s">
        <v>218</v>
      </c>
      <c r="AT388" s="205" t="s">
        <v>214</v>
      </c>
      <c r="AU388" s="205" t="s">
        <v>85</v>
      </c>
      <c r="AY388" s="18" t="s">
        <v>209</v>
      </c>
      <c r="BE388" s="206">
        <f t="shared" si="44"/>
        <v>0</v>
      </c>
      <c r="BF388" s="206">
        <f t="shared" si="45"/>
        <v>0</v>
      </c>
      <c r="BG388" s="206">
        <f t="shared" si="46"/>
        <v>0</v>
      </c>
      <c r="BH388" s="206">
        <f t="shared" si="47"/>
        <v>0</v>
      </c>
      <c r="BI388" s="206">
        <f t="shared" si="48"/>
        <v>0</v>
      </c>
      <c r="BJ388" s="18" t="s">
        <v>85</v>
      </c>
      <c r="BK388" s="206">
        <f t="shared" si="49"/>
        <v>0</v>
      </c>
      <c r="BL388" s="18" t="s">
        <v>218</v>
      </c>
      <c r="BM388" s="205" t="s">
        <v>5194</v>
      </c>
    </row>
    <row r="389" spans="1:65" s="2" customFormat="1" ht="37.9" customHeight="1">
      <c r="A389" s="35"/>
      <c r="B389" s="36"/>
      <c r="C389" s="193" t="s">
        <v>3450</v>
      </c>
      <c r="D389" s="193" t="s">
        <v>214</v>
      </c>
      <c r="E389" s="194" t="s">
        <v>5195</v>
      </c>
      <c r="F389" s="195" t="s">
        <v>4794</v>
      </c>
      <c r="G389" s="196" t="s">
        <v>2761</v>
      </c>
      <c r="H389" s="197">
        <v>1</v>
      </c>
      <c r="I389" s="198"/>
      <c r="J389" s="199">
        <f t="shared" si="40"/>
        <v>0</v>
      </c>
      <c r="K389" s="200"/>
      <c r="L389" s="40"/>
      <c r="M389" s="201" t="s">
        <v>1</v>
      </c>
      <c r="N389" s="202" t="s">
        <v>42</v>
      </c>
      <c r="O389" s="72"/>
      <c r="P389" s="203">
        <f t="shared" si="41"/>
        <v>0</v>
      </c>
      <c r="Q389" s="203">
        <v>0</v>
      </c>
      <c r="R389" s="203">
        <f t="shared" si="42"/>
        <v>0</v>
      </c>
      <c r="S389" s="203">
        <v>0</v>
      </c>
      <c r="T389" s="204">
        <f t="shared" si="43"/>
        <v>0</v>
      </c>
      <c r="U389" s="35"/>
      <c r="V389" s="35"/>
      <c r="W389" s="35"/>
      <c r="X389" s="35"/>
      <c r="Y389" s="35"/>
      <c r="Z389" s="35"/>
      <c r="AA389" s="35"/>
      <c r="AB389" s="35"/>
      <c r="AC389" s="35"/>
      <c r="AD389" s="35"/>
      <c r="AE389" s="35"/>
      <c r="AR389" s="205" t="s">
        <v>218</v>
      </c>
      <c r="AT389" s="205" t="s">
        <v>214</v>
      </c>
      <c r="AU389" s="205" t="s">
        <v>85</v>
      </c>
      <c r="AY389" s="18" t="s">
        <v>209</v>
      </c>
      <c r="BE389" s="206">
        <f t="shared" si="44"/>
        <v>0</v>
      </c>
      <c r="BF389" s="206">
        <f t="shared" si="45"/>
        <v>0</v>
      </c>
      <c r="BG389" s="206">
        <f t="shared" si="46"/>
        <v>0</v>
      </c>
      <c r="BH389" s="206">
        <f t="shared" si="47"/>
        <v>0</v>
      </c>
      <c r="BI389" s="206">
        <f t="shared" si="48"/>
        <v>0</v>
      </c>
      <c r="BJ389" s="18" t="s">
        <v>85</v>
      </c>
      <c r="BK389" s="206">
        <f t="shared" si="49"/>
        <v>0</v>
      </c>
      <c r="BL389" s="18" t="s">
        <v>218</v>
      </c>
      <c r="BM389" s="205" t="s">
        <v>5196</v>
      </c>
    </row>
    <row r="390" spans="1:65" s="2" customFormat="1" ht="33" customHeight="1">
      <c r="A390" s="35"/>
      <c r="B390" s="36"/>
      <c r="C390" s="193" t="s">
        <v>3458</v>
      </c>
      <c r="D390" s="193" t="s">
        <v>214</v>
      </c>
      <c r="E390" s="194" t="s">
        <v>5197</v>
      </c>
      <c r="F390" s="195" t="s">
        <v>5096</v>
      </c>
      <c r="G390" s="196" t="s">
        <v>2761</v>
      </c>
      <c r="H390" s="197">
        <v>1</v>
      </c>
      <c r="I390" s="198"/>
      <c r="J390" s="199">
        <f t="shared" si="40"/>
        <v>0</v>
      </c>
      <c r="K390" s="200"/>
      <c r="L390" s="40"/>
      <c r="M390" s="201" t="s">
        <v>1</v>
      </c>
      <c r="N390" s="202" t="s">
        <v>42</v>
      </c>
      <c r="O390" s="72"/>
      <c r="P390" s="203">
        <f t="shared" si="41"/>
        <v>0</v>
      </c>
      <c r="Q390" s="203">
        <v>0</v>
      </c>
      <c r="R390" s="203">
        <f t="shared" si="42"/>
        <v>0</v>
      </c>
      <c r="S390" s="203">
        <v>0</v>
      </c>
      <c r="T390" s="204">
        <f t="shared" si="43"/>
        <v>0</v>
      </c>
      <c r="U390" s="35"/>
      <c r="V390" s="35"/>
      <c r="W390" s="35"/>
      <c r="X390" s="35"/>
      <c r="Y390" s="35"/>
      <c r="Z390" s="35"/>
      <c r="AA390" s="35"/>
      <c r="AB390" s="35"/>
      <c r="AC390" s="35"/>
      <c r="AD390" s="35"/>
      <c r="AE390" s="35"/>
      <c r="AR390" s="205" t="s">
        <v>218</v>
      </c>
      <c r="AT390" s="205" t="s">
        <v>214</v>
      </c>
      <c r="AU390" s="205" t="s">
        <v>85</v>
      </c>
      <c r="AY390" s="18" t="s">
        <v>209</v>
      </c>
      <c r="BE390" s="206">
        <f t="shared" si="44"/>
        <v>0</v>
      </c>
      <c r="BF390" s="206">
        <f t="shared" si="45"/>
        <v>0</v>
      </c>
      <c r="BG390" s="206">
        <f t="shared" si="46"/>
        <v>0</v>
      </c>
      <c r="BH390" s="206">
        <f t="shared" si="47"/>
        <v>0</v>
      </c>
      <c r="BI390" s="206">
        <f t="shared" si="48"/>
        <v>0</v>
      </c>
      <c r="BJ390" s="18" t="s">
        <v>85</v>
      </c>
      <c r="BK390" s="206">
        <f t="shared" si="49"/>
        <v>0</v>
      </c>
      <c r="BL390" s="18" t="s">
        <v>218</v>
      </c>
      <c r="BM390" s="205" t="s">
        <v>5198</v>
      </c>
    </row>
    <row r="391" spans="1:65" s="2" customFormat="1" ht="37.9" customHeight="1">
      <c r="A391" s="35"/>
      <c r="B391" s="36"/>
      <c r="C391" s="193" t="s">
        <v>3463</v>
      </c>
      <c r="D391" s="193" t="s">
        <v>214</v>
      </c>
      <c r="E391" s="194" t="s">
        <v>5199</v>
      </c>
      <c r="F391" s="195" t="s">
        <v>4758</v>
      </c>
      <c r="G391" s="196" t="s">
        <v>2761</v>
      </c>
      <c r="H391" s="197">
        <v>1</v>
      </c>
      <c r="I391" s="198"/>
      <c r="J391" s="199">
        <f t="shared" si="40"/>
        <v>0</v>
      </c>
      <c r="K391" s="200"/>
      <c r="L391" s="40"/>
      <c r="M391" s="201" t="s">
        <v>1</v>
      </c>
      <c r="N391" s="202" t="s">
        <v>42</v>
      </c>
      <c r="O391" s="72"/>
      <c r="P391" s="203">
        <f t="shared" si="41"/>
        <v>0</v>
      </c>
      <c r="Q391" s="203">
        <v>0</v>
      </c>
      <c r="R391" s="203">
        <f t="shared" si="42"/>
        <v>0</v>
      </c>
      <c r="S391" s="203">
        <v>0</v>
      </c>
      <c r="T391" s="204">
        <f t="shared" si="43"/>
        <v>0</v>
      </c>
      <c r="U391" s="35"/>
      <c r="V391" s="35"/>
      <c r="W391" s="35"/>
      <c r="X391" s="35"/>
      <c r="Y391" s="35"/>
      <c r="Z391" s="35"/>
      <c r="AA391" s="35"/>
      <c r="AB391" s="35"/>
      <c r="AC391" s="35"/>
      <c r="AD391" s="35"/>
      <c r="AE391" s="35"/>
      <c r="AR391" s="205" t="s">
        <v>218</v>
      </c>
      <c r="AT391" s="205" t="s">
        <v>214</v>
      </c>
      <c r="AU391" s="205" t="s">
        <v>85</v>
      </c>
      <c r="AY391" s="18" t="s">
        <v>209</v>
      </c>
      <c r="BE391" s="206">
        <f t="shared" si="44"/>
        <v>0</v>
      </c>
      <c r="BF391" s="206">
        <f t="shared" si="45"/>
        <v>0</v>
      </c>
      <c r="BG391" s="206">
        <f t="shared" si="46"/>
        <v>0</v>
      </c>
      <c r="BH391" s="206">
        <f t="shared" si="47"/>
        <v>0</v>
      </c>
      <c r="BI391" s="206">
        <f t="shared" si="48"/>
        <v>0</v>
      </c>
      <c r="BJ391" s="18" t="s">
        <v>85</v>
      </c>
      <c r="BK391" s="206">
        <f t="shared" si="49"/>
        <v>0</v>
      </c>
      <c r="BL391" s="18" t="s">
        <v>218</v>
      </c>
      <c r="BM391" s="205" t="s">
        <v>5200</v>
      </c>
    </row>
    <row r="392" spans="1:65" s="2" customFormat="1" ht="49.15" customHeight="1">
      <c r="A392" s="35"/>
      <c r="B392" s="36"/>
      <c r="C392" s="193" t="s">
        <v>3468</v>
      </c>
      <c r="D392" s="193" t="s">
        <v>214</v>
      </c>
      <c r="E392" s="194" t="s">
        <v>5201</v>
      </c>
      <c r="F392" s="195" t="s">
        <v>5202</v>
      </c>
      <c r="G392" s="196" t="s">
        <v>2761</v>
      </c>
      <c r="H392" s="197">
        <v>1</v>
      </c>
      <c r="I392" s="198"/>
      <c r="J392" s="199">
        <f t="shared" si="40"/>
        <v>0</v>
      </c>
      <c r="K392" s="200"/>
      <c r="L392" s="40"/>
      <c r="M392" s="201" t="s">
        <v>1</v>
      </c>
      <c r="N392" s="202" t="s">
        <v>42</v>
      </c>
      <c r="O392" s="72"/>
      <c r="P392" s="203">
        <f t="shared" si="41"/>
        <v>0</v>
      </c>
      <c r="Q392" s="203">
        <v>0</v>
      </c>
      <c r="R392" s="203">
        <f t="shared" si="42"/>
        <v>0</v>
      </c>
      <c r="S392" s="203">
        <v>0</v>
      </c>
      <c r="T392" s="204">
        <f t="shared" si="43"/>
        <v>0</v>
      </c>
      <c r="U392" s="35"/>
      <c r="V392" s="35"/>
      <c r="W392" s="35"/>
      <c r="X392" s="35"/>
      <c r="Y392" s="35"/>
      <c r="Z392" s="35"/>
      <c r="AA392" s="35"/>
      <c r="AB392" s="35"/>
      <c r="AC392" s="35"/>
      <c r="AD392" s="35"/>
      <c r="AE392" s="35"/>
      <c r="AR392" s="205" t="s">
        <v>218</v>
      </c>
      <c r="AT392" s="205" t="s">
        <v>214</v>
      </c>
      <c r="AU392" s="205" t="s">
        <v>85</v>
      </c>
      <c r="AY392" s="18" t="s">
        <v>209</v>
      </c>
      <c r="BE392" s="206">
        <f t="shared" si="44"/>
        <v>0</v>
      </c>
      <c r="BF392" s="206">
        <f t="shared" si="45"/>
        <v>0</v>
      </c>
      <c r="BG392" s="206">
        <f t="shared" si="46"/>
        <v>0</v>
      </c>
      <c r="BH392" s="206">
        <f t="shared" si="47"/>
        <v>0</v>
      </c>
      <c r="BI392" s="206">
        <f t="shared" si="48"/>
        <v>0</v>
      </c>
      <c r="BJ392" s="18" t="s">
        <v>85</v>
      </c>
      <c r="BK392" s="206">
        <f t="shared" si="49"/>
        <v>0</v>
      </c>
      <c r="BL392" s="18" t="s">
        <v>218</v>
      </c>
      <c r="BM392" s="205" t="s">
        <v>5203</v>
      </c>
    </row>
    <row r="393" spans="1:65" s="2" customFormat="1" ht="49.15" customHeight="1">
      <c r="A393" s="35"/>
      <c r="B393" s="36"/>
      <c r="C393" s="193" t="s">
        <v>3474</v>
      </c>
      <c r="D393" s="193" t="s">
        <v>214</v>
      </c>
      <c r="E393" s="194" t="s">
        <v>5204</v>
      </c>
      <c r="F393" s="195" t="s">
        <v>5205</v>
      </c>
      <c r="G393" s="196" t="s">
        <v>2761</v>
      </c>
      <c r="H393" s="197">
        <v>1</v>
      </c>
      <c r="I393" s="198"/>
      <c r="J393" s="199">
        <f t="shared" si="40"/>
        <v>0</v>
      </c>
      <c r="K393" s="200"/>
      <c r="L393" s="40"/>
      <c r="M393" s="201" t="s">
        <v>1</v>
      </c>
      <c r="N393" s="202" t="s">
        <v>42</v>
      </c>
      <c r="O393" s="72"/>
      <c r="P393" s="203">
        <f t="shared" si="41"/>
        <v>0</v>
      </c>
      <c r="Q393" s="203">
        <v>0</v>
      </c>
      <c r="R393" s="203">
        <f t="shared" si="42"/>
        <v>0</v>
      </c>
      <c r="S393" s="203">
        <v>0</v>
      </c>
      <c r="T393" s="204">
        <f t="shared" si="43"/>
        <v>0</v>
      </c>
      <c r="U393" s="35"/>
      <c r="V393" s="35"/>
      <c r="W393" s="35"/>
      <c r="X393" s="35"/>
      <c r="Y393" s="35"/>
      <c r="Z393" s="35"/>
      <c r="AA393" s="35"/>
      <c r="AB393" s="35"/>
      <c r="AC393" s="35"/>
      <c r="AD393" s="35"/>
      <c r="AE393" s="35"/>
      <c r="AR393" s="205" t="s">
        <v>218</v>
      </c>
      <c r="AT393" s="205" t="s">
        <v>214</v>
      </c>
      <c r="AU393" s="205" t="s">
        <v>85</v>
      </c>
      <c r="AY393" s="18" t="s">
        <v>209</v>
      </c>
      <c r="BE393" s="206">
        <f t="shared" si="44"/>
        <v>0</v>
      </c>
      <c r="BF393" s="206">
        <f t="shared" si="45"/>
        <v>0</v>
      </c>
      <c r="BG393" s="206">
        <f t="shared" si="46"/>
        <v>0</v>
      </c>
      <c r="BH393" s="206">
        <f t="shared" si="47"/>
        <v>0</v>
      </c>
      <c r="BI393" s="206">
        <f t="shared" si="48"/>
        <v>0</v>
      </c>
      <c r="BJ393" s="18" t="s">
        <v>85</v>
      </c>
      <c r="BK393" s="206">
        <f t="shared" si="49"/>
        <v>0</v>
      </c>
      <c r="BL393" s="18" t="s">
        <v>218</v>
      </c>
      <c r="BM393" s="205" t="s">
        <v>5206</v>
      </c>
    </row>
    <row r="394" spans="1:65" s="2" customFormat="1" ht="37.9" customHeight="1">
      <c r="A394" s="35"/>
      <c r="B394" s="36"/>
      <c r="C394" s="193" t="s">
        <v>3725</v>
      </c>
      <c r="D394" s="193" t="s">
        <v>214</v>
      </c>
      <c r="E394" s="194" t="s">
        <v>5207</v>
      </c>
      <c r="F394" s="195" t="s">
        <v>5208</v>
      </c>
      <c r="G394" s="196" t="s">
        <v>2761</v>
      </c>
      <c r="H394" s="197">
        <v>1</v>
      </c>
      <c r="I394" s="198"/>
      <c r="J394" s="199">
        <f t="shared" si="40"/>
        <v>0</v>
      </c>
      <c r="K394" s="200"/>
      <c r="L394" s="40"/>
      <c r="M394" s="201" t="s">
        <v>1</v>
      </c>
      <c r="N394" s="202" t="s">
        <v>42</v>
      </c>
      <c r="O394" s="72"/>
      <c r="P394" s="203">
        <f t="shared" si="41"/>
        <v>0</v>
      </c>
      <c r="Q394" s="203">
        <v>0</v>
      </c>
      <c r="R394" s="203">
        <f t="shared" si="42"/>
        <v>0</v>
      </c>
      <c r="S394" s="203">
        <v>0</v>
      </c>
      <c r="T394" s="204">
        <f t="shared" si="43"/>
        <v>0</v>
      </c>
      <c r="U394" s="35"/>
      <c r="V394" s="35"/>
      <c r="W394" s="35"/>
      <c r="X394" s="35"/>
      <c r="Y394" s="35"/>
      <c r="Z394" s="35"/>
      <c r="AA394" s="35"/>
      <c r="AB394" s="35"/>
      <c r="AC394" s="35"/>
      <c r="AD394" s="35"/>
      <c r="AE394" s="35"/>
      <c r="AR394" s="205" t="s">
        <v>218</v>
      </c>
      <c r="AT394" s="205" t="s">
        <v>214</v>
      </c>
      <c r="AU394" s="205" t="s">
        <v>85</v>
      </c>
      <c r="AY394" s="18" t="s">
        <v>209</v>
      </c>
      <c r="BE394" s="206">
        <f t="shared" si="44"/>
        <v>0</v>
      </c>
      <c r="BF394" s="206">
        <f t="shared" si="45"/>
        <v>0</v>
      </c>
      <c r="BG394" s="206">
        <f t="shared" si="46"/>
        <v>0</v>
      </c>
      <c r="BH394" s="206">
        <f t="shared" si="47"/>
        <v>0</v>
      </c>
      <c r="BI394" s="206">
        <f t="shared" si="48"/>
        <v>0</v>
      </c>
      <c r="BJ394" s="18" t="s">
        <v>85</v>
      </c>
      <c r="BK394" s="206">
        <f t="shared" si="49"/>
        <v>0</v>
      </c>
      <c r="BL394" s="18" t="s">
        <v>218</v>
      </c>
      <c r="BM394" s="205" t="s">
        <v>5209</v>
      </c>
    </row>
    <row r="395" spans="1:65" s="2" customFormat="1" ht="37.9" customHeight="1">
      <c r="A395" s="35"/>
      <c r="B395" s="36"/>
      <c r="C395" s="193" t="s">
        <v>3730</v>
      </c>
      <c r="D395" s="193" t="s">
        <v>214</v>
      </c>
      <c r="E395" s="194" t="s">
        <v>5210</v>
      </c>
      <c r="F395" s="195" t="s">
        <v>5211</v>
      </c>
      <c r="G395" s="196" t="s">
        <v>2761</v>
      </c>
      <c r="H395" s="197">
        <v>1</v>
      </c>
      <c r="I395" s="198"/>
      <c r="J395" s="199">
        <f t="shared" si="40"/>
        <v>0</v>
      </c>
      <c r="K395" s="200"/>
      <c r="L395" s="40"/>
      <c r="M395" s="201" t="s">
        <v>1</v>
      </c>
      <c r="N395" s="202" t="s">
        <v>42</v>
      </c>
      <c r="O395" s="72"/>
      <c r="P395" s="203">
        <f t="shared" si="41"/>
        <v>0</v>
      </c>
      <c r="Q395" s="203">
        <v>0</v>
      </c>
      <c r="R395" s="203">
        <f t="shared" si="42"/>
        <v>0</v>
      </c>
      <c r="S395" s="203">
        <v>0</v>
      </c>
      <c r="T395" s="204">
        <f t="shared" si="43"/>
        <v>0</v>
      </c>
      <c r="U395" s="35"/>
      <c r="V395" s="35"/>
      <c r="W395" s="35"/>
      <c r="X395" s="35"/>
      <c r="Y395" s="35"/>
      <c r="Z395" s="35"/>
      <c r="AA395" s="35"/>
      <c r="AB395" s="35"/>
      <c r="AC395" s="35"/>
      <c r="AD395" s="35"/>
      <c r="AE395" s="35"/>
      <c r="AR395" s="205" t="s">
        <v>218</v>
      </c>
      <c r="AT395" s="205" t="s">
        <v>214</v>
      </c>
      <c r="AU395" s="205" t="s">
        <v>85</v>
      </c>
      <c r="AY395" s="18" t="s">
        <v>209</v>
      </c>
      <c r="BE395" s="206">
        <f t="shared" si="44"/>
        <v>0</v>
      </c>
      <c r="BF395" s="206">
        <f t="shared" si="45"/>
        <v>0</v>
      </c>
      <c r="BG395" s="206">
        <f t="shared" si="46"/>
        <v>0</v>
      </c>
      <c r="BH395" s="206">
        <f t="shared" si="47"/>
        <v>0</v>
      </c>
      <c r="BI395" s="206">
        <f t="shared" si="48"/>
        <v>0</v>
      </c>
      <c r="BJ395" s="18" t="s">
        <v>85</v>
      </c>
      <c r="BK395" s="206">
        <f t="shared" si="49"/>
        <v>0</v>
      </c>
      <c r="BL395" s="18" t="s">
        <v>218</v>
      </c>
      <c r="BM395" s="205" t="s">
        <v>5212</v>
      </c>
    </row>
    <row r="396" spans="1:65" s="2" customFormat="1" ht="37.9" customHeight="1">
      <c r="A396" s="35"/>
      <c r="B396" s="36"/>
      <c r="C396" s="193" t="s">
        <v>3769</v>
      </c>
      <c r="D396" s="193" t="s">
        <v>214</v>
      </c>
      <c r="E396" s="194" t="s">
        <v>5213</v>
      </c>
      <c r="F396" s="195" t="s">
        <v>4773</v>
      </c>
      <c r="G396" s="196" t="s">
        <v>2761</v>
      </c>
      <c r="H396" s="197">
        <v>1</v>
      </c>
      <c r="I396" s="198"/>
      <c r="J396" s="199">
        <f t="shared" si="40"/>
        <v>0</v>
      </c>
      <c r="K396" s="200"/>
      <c r="L396" s="40"/>
      <c r="M396" s="201" t="s">
        <v>1</v>
      </c>
      <c r="N396" s="202" t="s">
        <v>42</v>
      </c>
      <c r="O396" s="72"/>
      <c r="P396" s="203">
        <f t="shared" si="41"/>
        <v>0</v>
      </c>
      <c r="Q396" s="203">
        <v>0</v>
      </c>
      <c r="R396" s="203">
        <f t="shared" si="42"/>
        <v>0</v>
      </c>
      <c r="S396" s="203">
        <v>0</v>
      </c>
      <c r="T396" s="204">
        <f t="shared" si="43"/>
        <v>0</v>
      </c>
      <c r="U396" s="35"/>
      <c r="V396" s="35"/>
      <c r="W396" s="35"/>
      <c r="X396" s="35"/>
      <c r="Y396" s="35"/>
      <c r="Z396" s="35"/>
      <c r="AA396" s="35"/>
      <c r="AB396" s="35"/>
      <c r="AC396" s="35"/>
      <c r="AD396" s="35"/>
      <c r="AE396" s="35"/>
      <c r="AR396" s="205" t="s">
        <v>218</v>
      </c>
      <c r="AT396" s="205" t="s">
        <v>214</v>
      </c>
      <c r="AU396" s="205" t="s">
        <v>85</v>
      </c>
      <c r="AY396" s="18" t="s">
        <v>209</v>
      </c>
      <c r="BE396" s="206">
        <f t="shared" si="44"/>
        <v>0</v>
      </c>
      <c r="BF396" s="206">
        <f t="shared" si="45"/>
        <v>0</v>
      </c>
      <c r="BG396" s="206">
        <f t="shared" si="46"/>
        <v>0</v>
      </c>
      <c r="BH396" s="206">
        <f t="shared" si="47"/>
        <v>0</v>
      </c>
      <c r="BI396" s="206">
        <f t="shared" si="48"/>
        <v>0</v>
      </c>
      <c r="BJ396" s="18" t="s">
        <v>85</v>
      </c>
      <c r="BK396" s="206">
        <f t="shared" si="49"/>
        <v>0</v>
      </c>
      <c r="BL396" s="18" t="s">
        <v>218</v>
      </c>
      <c r="BM396" s="205" t="s">
        <v>5214</v>
      </c>
    </row>
    <row r="397" spans="1:65" s="2" customFormat="1" ht="44.25" customHeight="1">
      <c r="A397" s="35"/>
      <c r="B397" s="36"/>
      <c r="C397" s="193" t="s">
        <v>3775</v>
      </c>
      <c r="D397" s="193" t="s">
        <v>214</v>
      </c>
      <c r="E397" s="194" t="s">
        <v>5215</v>
      </c>
      <c r="F397" s="195" t="s">
        <v>5216</v>
      </c>
      <c r="G397" s="196" t="s">
        <v>2761</v>
      </c>
      <c r="H397" s="197">
        <v>1</v>
      </c>
      <c r="I397" s="198"/>
      <c r="J397" s="199">
        <f t="shared" si="40"/>
        <v>0</v>
      </c>
      <c r="K397" s="200"/>
      <c r="L397" s="40"/>
      <c r="M397" s="201" t="s">
        <v>1</v>
      </c>
      <c r="N397" s="202" t="s">
        <v>42</v>
      </c>
      <c r="O397" s="72"/>
      <c r="P397" s="203">
        <f t="shared" si="41"/>
        <v>0</v>
      </c>
      <c r="Q397" s="203">
        <v>0</v>
      </c>
      <c r="R397" s="203">
        <f t="shared" si="42"/>
        <v>0</v>
      </c>
      <c r="S397" s="203">
        <v>0</v>
      </c>
      <c r="T397" s="204">
        <f t="shared" si="43"/>
        <v>0</v>
      </c>
      <c r="U397" s="35"/>
      <c r="V397" s="35"/>
      <c r="W397" s="35"/>
      <c r="X397" s="35"/>
      <c r="Y397" s="35"/>
      <c r="Z397" s="35"/>
      <c r="AA397" s="35"/>
      <c r="AB397" s="35"/>
      <c r="AC397" s="35"/>
      <c r="AD397" s="35"/>
      <c r="AE397" s="35"/>
      <c r="AR397" s="205" t="s">
        <v>218</v>
      </c>
      <c r="AT397" s="205" t="s">
        <v>214</v>
      </c>
      <c r="AU397" s="205" t="s">
        <v>85</v>
      </c>
      <c r="AY397" s="18" t="s">
        <v>209</v>
      </c>
      <c r="BE397" s="206">
        <f t="shared" si="44"/>
        <v>0</v>
      </c>
      <c r="BF397" s="206">
        <f t="shared" si="45"/>
        <v>0</v>
      </c>
      <c r="BG397" s="206">
        <f t="shared" si="46"/>
        <v>0</v>
      </c>
      <c r="BH397" s="206">
        <f t="shared" si="47"/>
        <v>0</v>
      </c>
      <c r="BI397" s="206">
        <f t="shared" si="48"/>
        <v>0</v>
      </c>
      <c r="BJ397" s="18" t="s">
        <v>85</v>
      </c>
      <c r="BK397" s="206">
        <f t="shared" si="49"/>
        <v>0</v>
      </c>
      <c r="BL397" s="18" t="s">
        <v>218</v>
      </c>
      <c r="BM397" s="205" t="s">
        <v>5217</v>
      </c>
    </row>
    <row r="398" spans="1:65" s="2" customFormat="1" ht="37.9" customHeight="1">
      <c r="A398" s="35"/>
      <c r="B398" s="36"/>
      <c r="C398" s="193" t="s">
        <v>3853</v>
      </c>
      <c r="D398" s="193" t="s">
        <v>214</v>
      </c>
      <c r="E398" s="194" t="s">
        <v>5218</v>
      </c>
      <c r="F398" s="195" t="s">
        <v>5219</v>
      </c>
      <c r="G398" s="196" t="s">
        <v>2761</v>
      </c>
      <c r="H398" s="197">
        <v>1</v>
      </c>
      <c r="I398" s="198"/>
      <c r="J398" s="199">
        <f t="shared" si="40"/>
        <v>0</v>
      </c>
      <c r="K398" s="200"/>
      <c r="L398" s="40"/>
      <c r="M398" s="201" t="s">
        <v>1</v>
      </c>
      <c r="N398" s="202" t="s">
        <v>42</v>
      </c>
      <c r="O398" s="72"/>
      <c r="P398" s="203">
        <f t="shared" si="41"/>
        <v>0</v>
      </c>
      <c r="Q398" s="203">
        <v>0</v>
      </c>
      <c r="R398" s="203">
        <f t="shared" si="42"/>
        <v>0</v>
      </c>
      <c r="S398" s="203">
        <v>0</v>
      </c>
      <c r="T398" s="204">
        <f t="shared" si="43"/>
        <v>0</v>
      </c>
      <c r="U398" s="35"/>
      <c r="V398" s="35"/>
      <c r="W398" s="35"/>
      <c r="X398" s="35"/>
      <c r="Y398" s="35"/>
      <c r="Z398" s="35"/>
      <c r="AA398" s="35"/>
      <c r="AB398" s="35"/>
      <c r="AC398" s="35"/>
      <c r="AD398" s="35"/>
      <c r="AE398" s="35"/>
      <c r="AR398" s="205" t="s">
        <v>218</v>
      </c>
      <c r="AT398" s="205" t="s">
        <v>214</v>
      </c>
      <c r="AU398" s="205" t="s">
        <v>85</v>
      </c>
      <c r="AY398" s="18" t="s">
        <v>209</v>
      </c>
      <c r="BE398" s="206">
        <f t="shared" si="44"/>
        <v>0</v>
      </c>
      <c r="BF398" s="206">
        <f t="shared" si="45"/>
        <v>0</v>
      </c>
      <c r="BG398" s="206">
        <f t="shared" si="46"/>
        <v>0</v>
      </c>
      <c r="BH398" s="206">
        <f t="shared" si="47"/>
        <v>0</v>
      </c>
      <c r="BI398" s="206">
        <f t="shared" si="48"/>
        <v>0</v>
      </c>
      <c r="BJ398" s="18" t="s">
        <v>85</v>
      </c>
      <c r="BK398" s="206">
        <f t="shared" si="49"/>
        <v>0</v>
      </c>
      <c r="BL398" s="18" t="s">
        <v>218</v>
      </c>
      <c r="BM398" s="205" t="s">
        <v>5220</v>
      </c>
    </row>
    <row r="399" spans="1:65" s="2" customFormat="1" ht="44.25" customHeight="1">
      <c r="A399" s="35"/>
      <c r="B399" s="36"/>
      <c r="C399" s="193" t="s">
        <v>3859</v>
      </c>
      <c r="D399" s="193" t="s">
        <v>214</v>
      </c>
      <c r="E399" s="194" t="s">
        <v>5221</v>
      </c>
      <c r="F399" s="195" t="s">
        <v>5222</v>
      </c>
      <c r="G399" s="196" t="s">
        <v>2761</v>
      </c>
      <c r="H399" s="197">
        <v>1</v>
      </c>
      <c r="I399" s="198"/>
      <c r="J399" s="199">
        <f t="shared" si="40"/>
        <v>0</v>
      </c>
      <c r="K399" s="200"/>
      <c r="L399" s="40"/>
      <c r="M399" s="201" t="s">
        <v>1</v>
      </c>
      <c r="N399" s="202" t="s">
        <v>42</v>
      </c>
      <c r="O399" s="72"/>
      <c r="P399" s="203">
        <f t="shared" si="41"/>
        <v>0</v>
      </c>
      <c r="Q399" s="203">
        <v>0</v>
      </c>
      <c r="R399" s="203">
        <f t="shared" si="42"/>
        <v>0</v>
      </c>
      <c r="S399" s="203">
        <v>0</v>
      </c>
      <c r="T399" s="204">
        <f t="shared" si="43"/>
        <v>0</v>
      </c>
      <c r="U399" s="35"/>
      <c r="V399" s="35"/>
      <c r="W399" s="35"/>
      <c r="X399" s="35"/>
      <c r="Y399" s="35"/>
      <c r="Z399" s="35"/>
      <c r="AA399" s="35"/>
      <c r="AB399" s="35"/>
      <c r="AC399" s="35"/>
      <c r="AD399" s="35"/>
      <c r="AE399" s="35"/>
      <c r="AR399" s="205" t="s">
        <v>218</v>
      </c>
      <c r="AT399" s="205" t="s">
        <v>214</v>
      </c>
      <c r="AU399" s="205" t="s">
        <v>85</v>
      </c>
      <c r="AY399" s="18" t="s">
        <v>209</v>
      </c>
      <c r="BE399" s="206">
        <f t="shared" si="44"/>
        <v>0</v>
      </c>
      <c r="BF399" s="206">
        <f t="shared" si="45"/>
        <v>0</v>
      </c>
      <c r="BG399" s="206">
        <f t="shared" si="46"/>
        <v>0</v>
      </c>
      <c r="BH399" s="206">
        <f t="shared" si="47"/>
        <v>0</v>
      </c>
      <c r="BI399" s="206">
        <f t="shared" si="48"/>
        <v>0</v>
      </c>
      <c r="BJ399" s="18" t="s">
        <v>85</v>
      </c>
      <c r="BK399" s="206">
        <f t="shared" si="49"/>
        <v>0</v>
      </c>
      <c r="BL399" s="18" t="s">
        <v>218</v>
      </c>
      <c r="BM399" s="205" t="s">
        <v>5223</v>
      </c>
    </row>
    <row r="400" spans="1:65" s="2" customFormat="1" ht="37.9" customHeight="1">
      <c r="A400" s="35"/>
      <c r="B400" s="36"/>
      <c r="C400" s="193" t="s">
        <v>4057</v>
      </c>
      <c r="D400" s="193" t="s">
        <v>214</v>
      </c>
      <c r="E400" s="194" t="s">
        <v>5224</v>
      </c>
      <c r="F400" s="195" t="s">
        <v>5225</v>
      </c>
      <c r="G400" s="196" t="s">
        <v>2761</v>
      </c>
      <c r="H400" s="197">
        <v>1</v>
      </c>
      <c r="I400" s="198"/>
      <c r="J400" s="199">
        <f t="shared" si="40"/>
        <v>0</v>
      </c>
      <c r="K400" s="200"/>
      <c r="L400" s="40"/>
      <c r="M400" s="201" t="s">
        <v>1</v>
      </c>
      <c r="N400" s="202" t="s">
        <v>42</v>
      </c>
      <c r="O400" s="72"/>
      <c r="P400" s="203">
        <f t="shared" si="41"/>
        <v>0</v>
      </c>
      <c r="Q400" s="203">
        <v>0</v>
      </c>
      <c r="R400" s="203">
        <f t="shared" si="42"/>
        <v>0</v>
      </c>
      <c r="S400" s="203">
        <v>0</v>
      </c>
      <c r="T400" s="204">
        <f t="shared" si="43"/>
        <v>0</v>
      </c>
      <c r="U400" s="35"/>
      <c r="V400" s="35"/>
      <c r="W400" s="35"/>
      <c r="X400" s="35"/>
      <c r="Y400" s="35"/>
      <c r="Z400" s="35"/>
      <c r="AA400" s="35"/>
      <c r="AB400" s="35"/>
      <c r="AC400" s="35"/>
      <c r="AD400" s="35"/>
      <c r="AE400" s="35"/>
      <c r="AR400" s="205" t="s">
        <v>218</v>
      </c>
      <c r="AT400" s="205" t="s">
        <v>214</v>
      </c>
      <c r="AU400" s="205" t="s">
        <v>85</v>
      </c>
      <c r="AY400" s="18" t="s">
        <v>209</v>
      </c>
      <c r="BE400" s="206">
        <f t="shared" si="44"/>
        <v>0</v>
      </c>
      <c r="BF400" s="206">
        <f t="shared" si="45"/>
        <v>0</v>
      </c>
      <c r="BG400" s="206">
        <f t="shared" si="46"/>
        <v>0</v>
      </c>
      <c r="BH400" s="206">
        <f t="shared" si="47"/>
        <v>0</v>
      </c>
      <c r="BI400" s="206">
        <f t="shared" si="48"/>
        <v>0</v>
      </c>
      <c r="BJ400" s="18" t="s">
        <v>85</v>
      </c>
      <c r="BK400" s="206">
        <f t="shared" si="49"/>
        <v>0</v>
      </c>
      <c r="BL400" s="18" t="s">
        <v>218</v>
      </c>
      <c r="BM400" s="205" t="s">
        <v>5226</v>
      </c>
    </row>
    <row r="401" spans="1:65" s="2" customFormat="1" ht="37.9" customHeight="1">
      <c r="A401" s="35"/>
      <c r="B401" s="36"/>
      <c r="C401" s="193" t="s">
        <v>4063</v>
      </c>
      <c r="D401" s="193" t="s">
        <v>214</v>
      </c>
      <c r="E401" s="194" t="s">
        <v>5227</v>
      </c>
      <c r="F401" s="195" t="s">
        <v>5228</v>
      </c>
      <c r="G401" s="196" t="s">
        <v>2761</v>
      </c>
      <c r="H401" s="197">
        <v>1</v>
      </c>
      <c r="I401" s="198"/>
      <c r="J401" s="199">
        <f t="shared" si="40"/>
        <v>0</v>
      </c>
      <c r="K401" s="200"/>
      <c r="L401" s="40"/>
      <c r="M401" s="201" t="s">
        <v>1</v>
      </c>
      <c r="N401" s="202" t="s">
        <v>42</v>
      </c>
      <c r="O401" s="72"/>
      <c r="P401" s="203">
        <f t="shared" si="41"/>
        <v>0</v>
      </c>
      <c r="Q401" s="203">
        <v>0</v>
      </c>
      <c r="R401" s="203">
        <f t="shared" si="42"/>
        <v>0</v>
      </c>
      <c r="S401" s="203">
        <v>0</v>
      </c>
      <c r="T401" s="204">
        <f t="shared" si="43"/>
        <v>0</v>
      </c>
      <c r="U401" s="35"/>
      <c r="V401" s="35"/>
      <c r="W401" s="35"/>
      <c r="X401" s="35"/>
      <c r="Y401" s="35"/>
      <c r="Z401" s="35"/>
      <c r="AA401" s="35"/>
      <c r="AB401" s="35"/>
      <c r="AC401" s="35"/>
      <c r="AD401" s="35"/>
      <c r="AE401" s="35"/>
      <c r="AR401" s="205" t="s">
        <v>218</v>
      </c>
      <c r="AT401" s="205" t="s">
        <v>214</v>
      </c>
      <c r="AU401" s="205" t="s">
        <v>85</v>
      </c>
      <c r="AY401" s="18" t="s">
        <v>209</v>
      </c>
      <c r="BE401" s="206">
        <f t="shared" si="44"/>
        <v>0</v>
      </c>
      <c r="BF401" s="206">
        <f t="shared" si="45"/>
        <v>0</v>
      </c>
      <c r="BG401" s="206">
        <f t="shared" si="46"/>
        <v>0</v>
      </c>
      <c r="BH401" s="206">
        <f t="shared" si="47"/>
        <v>0</v>
      </c>
      <c r="BI401" s="206">
        <f t="shared" si="48"/>
        <v>0</v>
      </c>
      <c r="BJ401" s="18" t="s">
        <v>85</v>
      </c>
      <c r="BK401" s="206">
        <f t="shared" si="49"/>
        <v>0</v>
      </c>
      <c r="BL401" s="18" t="s">
        <v>218</v>
      </c>
      <c r="BM401" s="205" t="s">
        <v>5229</v>
      </c>
    </row>
    <row r="402" spans="1:65" s="2" customFormat="1" ht="33" customHeight="1">
      <c r="A402" s="35"/>
      <c r="B402" s="36"/>
      <c r="C402" s="193" t="s">
        <v>4067</v>
      </c>
      <c r="D402" s="193" t="s">
        <v>214</v>
      </c>
      <c r="E402" s="194" t="s">
        <v>5230</v>
      </c>
      <c r="F402" s="195" t="s">
        <v>5096</v>
      </c>
      <c r="G402" s="196" t="s">
        <v>2761</v>
      </c>
      <c r="H402" s="197">
        <v>1</v>
      </c>
      <c r="I402" s="198"/>
      <c r="J402" s="199">
        <f t="shared" si="40"/>
        <v>0</v>
      </c>
      <c r="K402" s="200"/>
      <c r="L402" s="40"/>
      <c r="M402" s="201" t="s">
        <v>1</v>
      </c>
      <c r="N402" s="202" t="s">
        <v>42</v>
      </c>
      <c r="O402" s="72"/>
      <c r="P402" s="203">
        <f t="shared" si="41"/>
        <v>0</v>
      </c>
      <c r="Q402" s="203">
        <v>0</v>
      </c>
      <c r="R402" s="203">
        <f t="shared" si="42"/>
        <v>0</v>
      </c>
      <c r="S402" s="203">
        <v>0</v>
      </c>
      <c r="T402" s="204">
        <f t="shared" si="43"/>
        <v>0</v>
      </c>
      <c r="U402" s="35"/>
      <c r="V402" s="35"/>
      <c r="W402" s="35"/>
      <c r="X402" s="35"/>
      <c r="Y402" s="35"/>
      <c r="Z402" s="35"/>
      <c r="AA402" s="35"/>
      <c r="AB402" s="35"/>
      <c r="AC402" s="35"/>
      <c r="AD402" s="35"/>
      <c r="AE402" s="35"/>
      <c r="AR402" s="205" t="s">
        <v>218</v>
      </c>
      <c r="AT402" s="205" t="s">
        <v>214</v>
      </c>
      <c r="AU402" s="205" t="s">
        <v>85</v>
      </c>
      <c r="AY402" s="18" t="s">
        <v>209</v>
      </c>
      <c r="BE402" s="206">
        <f t="shared" si="44"/>
        <v>0</v>
      </c>
      <c r="BF402" s="206">
        <f t="shared" si="45"/>
        <v>0</v>
      </c>
      <c r="BG402" s="206">
        <f t="shared" si="46"/>
        <v>0</v>
      </c>
      <c r="BH402" s="206">
        <f t="shared" si="47"/>
        <v>0</v>
      </c>
      <c r="BI402" s="206">
        <f t="shared" si="48"/>
        <v>0</v>
      </c>
      <c r="BJ402" s="18" t="s">
        <v>85</v>
      </c>
      <c r="BK402" s="206">
        <f t="shared" si="49"/>
        <v>0</v>
      </c>
      <c r="BL402" s="18" t="s">
        <v>218</v>
      </c>
      <c r="BM402" s="205" t="s">
        <v>5231</v>
      </c>
    </row>
    <row r="403" spans="1:65" s="2" customFormat="1" ht="33" customHeight="1">
      <c r="A403" s="35"/>
      <c r="B403" s="36"/>
      <c r="C403" s="193" t="s">
        <v>4072</v>
      </c>
      <c r="D403" s="193" t="s">
        <v>214</v>
      </c>
      <c r="E403" s="194" t="s">
        <v>5232</v>
      </c>
      <c r="F403" s="195" t="s">
        <v>5096</v>
      </c>
      <c r="G403" s="196" t="s">
        <v>2761</v>
      </c>
      <c r="H403" s="197">
        <v>1</v>
      </c>
      <c r="I403" s="198"/>
      <c r="J403" s="199">
        <f t="shared" si="40"/>
        <v>0</v>
      </c>
      <c r="K403" s="200"/>
      <c r="L403" s="40"/>
      <c r="M403" s="201" t="s">
        <v>1</v>
      </c>
      <c r="N403" s="202" t="s">
        <v>42</v>
      </c>
      <c r="O403" s="72"/>
      <c r="P403" s="203">
        <f t="shared" si="41"/>
        <v>0</v>
      </c>
      <c r="Q403" s="203">
        <v>0</v>
      </c>
      <c r="R403" s="203">
        <f t="shared" si="42"/>
        <v>0</v>
      </c>
      <c r="S403" s="203">
        <v>0</v>
      </c>
      <c r="T403" s="204">
        <f t="shared" si="43"/>
        <v>0</v>
      </c>
      <c r="U403" s="35"/>
      <c r="V403" s="35"/>
      <c r="W403" s="35"/>
      <c r="X403" s="35"/>
      <c r="Y403" s="35"/>
      <c r="Z403" s="35"/>
      <c r="AA403" s="35"/>
      <c r="AB403" s="35"/>
      <c r="AC403" s="35"/>
      <c r="AD403" s="35"/>
      <c r="AE403" s="35"/>
      <c r="AR403" s="205" t="s">
        <v>218</v>
      </c>
      <c r="AT403" s="205" t="s">
        <v>214</v>
      </c>
      <c r="AU403" s="205" t="s">
        <v>85</v>
      </c>
      <c r="AY403" s="18" t="s">
        <v>209</v>
      </c>
      <c r="BE403" s="206">
        <f t="shared" si="44"/>
        <v>0</v>
      </c>
      <c r="BF403" s="206">
        <f t="shared" si="45"/>
        <v>0</v>
      </c>
      <c r="BG403" s="206">
        <f t="shared" si="46"/>
        <v>0</v>
      </c>
      <c r="BH403" s="206">
        <f t="shared" si="47"/>
        <v>0</v>
      </c>
      <c r="BI403" s="206">
        <f t="shared" si="48"/>
        <v>0</v>
      </c>
      <c r="BJ403" s="18" t="s">
        <v>85</v>
      </c>
      <c r="BK403" s="206">
        <f t="shared" si="49"/>
        <v>0</v>
      </c>
      <c r="BL403" s="18" t="s">
        <v>218</v>
      </c>
      <c r="BM403" s="205" t="s">
        <v>5233</v>
      </c>
    </row>
    <row r="404" spans="1:65" s="2" customFormat="1" ht="33" customHeight="1">
      <c r="A404" s="35"/>
      <c r="B404" s="36"/>
      <c r="C404" s="193" t="s">
        <v>4077</v>
      </c>
      <c r="D404" s="193" t="s">
        <v>214</v>
      </c>
      <c r="E404" s="194" t="s">
        <v>5234</v>
      </c>
      <c r="F404" s="195" t="s">
        <v>5096</v>
      </c>
      <c r="G404" s="196" t="s">
        <v>2761</v>
      </c>
      <c r="H404" s="197">
        <v>1</v>
      </c>
      <c r="I404" s="198"/>
      <c r="J404" s="199">
        <f t="shared" si="40"/>
        <v>0</v>
      </c>
      <c r="K404" s="200"/>
      <c r="L404" s="40"/>
      <c r="M404" s="201" t="s">
        <v>1</v>
      </c>
      <c r="N404" s="202" t="s">
        <v>42</v>
      </c>
      <c r="O404" s="72"/>
      <c r="P404" s="203">
        <f t="shared" si="41"/>
        <v>0</v>
      </c>
      <c r="Q404" s="203">
        <v>0</v>
      </c>
      <c r="R404" s="203">
        <f t="shared" si="42"/>
        <v>0</v>
      </c>
      <c r="S404" s="203">
        <v>0</v>
      </c>
      <c r="T404" s="204">
        <f t="shared" si="43"/>
        <v>0</v>
      </c>
      <c r="U404" s="35"/>
      <c r="V404" s="35"/>
      <c r="W404" s="35"/>
      <c r="X404" s="35"/>
      <c r="Y404" s="35"/>
      <c r="Z404" s="35"/>
      <c r="AA404" s="35"/>
      <c r="AB404" s="35"/>
      <c r="AC404" s="35"/>
      <c r="AD404" s="35"/>
      <c r="AE404" s="35"/>
      <c r="AR404" s="205" t="s">
        <v>218</v>
      </c>
      <c r="AT404" s="205" t="s">
        <v>214</v>
      </c>
      <c r="AU404" s="205" t="s">
        <v>85</v>
      </c>
      <c r="AY404" s="18" t="s">
        <v>209</v>
      </c>
      <c r="BE404" s="206">
        <f t="shared" si="44"/>
        <v>0</v>
      </c>
      <c r="BF404" s="206">
        <f t="shared" si="45"/>
        <v>0</v>
      </c>
      <c r="BG404" s="206">
        <f t="shared" si="46"/>
        <v>0</v>
      </c>
      <c r="BH404" s="206">
        <f t="shared" si="47"/>
        <v>0</v>
      </c>
      <c r="BI404" s="206">
        <f t="shared" si="48"/>
        <v>0</v>
      </c>
      <c r="BJ404" s="18" t="s">
        <v>85</v>
      </c>
      <c r="BK404" s="206">
        <f t="shared" si="49"/>
        <v>0</v>
      </c>
      <c r="BL404" s="18" t="s">
        <v>218</v>
      </c>
      <c r="BM404" s="205" t="s">
        <v>5235</v>
      </c>
    </row>
    <row r="405" spans="1:65" s="2" customFormat="1" ht="33" customHeight="1">
      <c r="A405" s="35"/>
      <c r="B405" s="36"/>
      <c r="C405" s="193" t="s">
        <v>4080</v>
      </c>
      <c r="D405" s="193" t="s">
        <v>214</v>
      </c>
      <c r="E405" s="194" t="s">
        <v>5236</v>
      </c>
      <c r="F405" s="195" t="s">
        <v>5096</v>
      </c>
      <c r="G405" s="196" t="s">
        <v>2761</v>
      </c>
      <c r="H405" s="197">
        <v>1</v>
      </c>
      <c r="I405" s="198"/>
      <c r="J405" s="199">
        <f t="shared" si="40"/>
        <v>0</v>
      </c>
      <c r="K405" s="200"/>
      <c r="L405" s="40"/>
      <c r="M405" s="201" t="s">
        <v>1</v>
      </c>
      <c r="N405" s="202" t="s">
        <v>42</v>
      </c>
      <c r="O405" s="72"/>
      <c r="P405" s="203">
        <f t="shared" si="41"/>
        <v>0</v>
      </c>
      <c r="Q405" s="203">
        <v>0</v>
      </c>
      <c r="R405" s="203">
        <f t="shared" si="42"/>
        <v>0</v>
      </c>
      <c r="S405" s="203">
        <v>0</v>
      </c>
      <c r="T405" s="204">
        <f t="shared" si="43"/>
        <v>0</v>
      </c>
      <c r="U405" s="35"/>
      <c r="V405" s="35"/>
      <c r="W405" s="35"/>
      <c r="X405" s="35"/>
      <c r="Y405" s="35"/>
      <c r="Z405" s="35"/>
      <c r="AA405" s="35"/>
      <c r="AB405" s="35"/>
      <c r="AC405" s="35"/>
      <c r="AD405" s="35"/>
      <c r="AE405" s="35"/>
      <c r="AR405" s="205" t="s">
        <v>218</v>
      </c>
      <c r="AT405" s="205" t="s">
        <v>214</v>
      </c>
      <c r="AU405" s="205" t="s">
        <v>85</v>
      </c>
      <c r="AY405" s="18" t="s">
        <v>209</v>
      </c>
      <c r="BE405" s="206">
        <f t="shared" si="44"/>
        <v>0</v>
      </c>
      <c r="BF405" s="206">
        <f t="shared" si="45"/>
        <v>0</v>
      </c>
      <c r="BG405" s="206">
        <f t="shared" si="46"/>
        <v>0</v>
      </c>
      <c r="BH405" s="206">
        <f t="shared" si="47"/>
        <v>0</v>
      </c>
      <c r="BI405" s="206">
        <f t="shared" si="48"/>
        <v>0</v>
      </c>
      <c r="BJ405" s="18" t="s">
        <v>85</v>
      </c>
      <c r="BK405" s="206">
        <f t="shared" si="49"/>
        <v>0</v>
      </c>
      <c r="BL405" s="18" t="s">
        <v>218</v>
      </c>
      <c r="BM405" s="205" t="s">
        <v>5237</v>
      </c>
    </row>
    <row r="406" spans="1:65" s="2" customFormat="1" ht="33" customHeight="1">
      <c r="A406" s="35"/>
      <c r="B406" s="36"/>
      <c r="C406" s="193" t="s">
        <v>4085</v>
      </c>
      <c r="D406" s="193" t="s">
        <v>214</v>
      </c>
      <c r="E406" s="194" t="s">
        <v>5238</v>
      </c>
      <c r="F406" s="195" t="s">
        <v>5096</v>
      </c>
      <c r="G406" s="196" t="s">
        <v>2761</v>
      </c>
      <c r="H406" s="197">
        <v>1</v>
      </c>
      <c r="I406" s="198"/>
      <c r="J406" s="199">
        <f t="shared" si="40"/>
        <v>0</v>
      </c>
      <c r="K406" s="200"/>
      <c r="L406" s="40"/>
      <c r="M406" s="201" t="s">
        <v>1</v>
      </c>
      <c r="N406" s="202" t="s">
        <v>42</v>
      </c>
      <c r="O406" s="72"/>
      <c r="P406" s="203">
        <f t="shared" si="41"/>
        <v>0</v>
      </c>
      <c r="Q406" s="203">
        <v>0</v>
      </c>
      <c r="R406" s="203">
        <f t="shared" si="42"/>
        <v>0</v>
      </c>
      <c r="S406" s="203">
        <v>0</v>
      </c>
      <c r="T406" s="204">
        <f t="shared" si="43"/>
        <v>0</v>
      </c>
      <c r="U406" s="35"/>
      <c r="V406" s="35"/>
      <c r="W406" s="35"/>
      <c r="X406" s="35"/>
      <c r="Y406" s="35"/>
      <c r="Z406" s="35"/>
      <c r="AA406" s="35"/>
      <c r="AB406" s="35"/>
      <c r="AC406" s="35"/>
      <c r="AD406" s="35"/>
      <c r="AE406" s="35"/>
      <c r="AR406" s="205" t="s">
        <v>218</v>
      </c>
      <c r="AT406" s="205" t="s">
        <v>214</v>
      </c>
      <c r="AU406" s="205" t="s">
        <v>85</v>
      </c>
      <c r="AY406" s="18" t="s">
        <v>209</v>
      </c>
      <c r="BE406" s="206">
        <f t="shared" si="44"/>
        <v>0</v>
      </c>
      <c r="BF406" s="206">
        <f t="shared" si="45"/>
        <v>0</v>
      </c>
      <c r="BG406" s="206">
        <f t="shared" si="46"/>
        <v>0</v>
      </c>
      <c r="BH406" s="206">
        <f t="shared" si="47"/>
        <v>0</v>
      </c>
      <c r="BI406" s="206">
        <f t="shared" si="48"/>
        <v>0</v>
      </c>
      <c r="BJ406" s="18" t="s">
        <v>85</v>
      </c>
      <c r="BK406" s="206">
        <f t="shared" si="49"/>
        <v>0</v>
      </c>
      <c r="BL406" s="18" t="s">
        <v>218</v>
      </c>
      <c r="BM406" s="205" t="s">
        <v>5239</v>
      </c>
    </row>
    <row r="407" spans="1:65" s="2" customFormat="1" ht="37.9" customHeight="1">
      <c r="A407" s="35"/>
      <c r="B407" s="36"/>
      <c r="C407" s="193" t="s">
        <v>4088</v>
      </c>
      <c r="D407" s="193" t="s">
        <v>214</v>
      </c>
      <c r="E407" s="194" t="s">
        <v>5240</v>
      </c>
      <c r="F407" s="195" t="s">
        <v>4758</v>
      </c>
      <c r="G407" s="196" t="s">
        <v>2761</v>
      </c>
      <c r="H407" s="197">
        <v>1</v>
      </c>
      <c r="I407" s="198"/>
      <c r="J407" s="199">
        <f t="shared" si="40"/>
        <v>0</v>
      </c>
      <c r="K407" s="200"/>
      <c r="L407" s="40"/>
      <c r="M407" s="201" t="s">
        <v>1</v>
      </c>
      <c r="N407" s="202" t="s">
        <v>42</v>
      </c>
      <c r="O407" s="72"/>
      <c r="P407" s="203">
        <f t="shared" si="41"/>
        <v>0</v>
      </c>
      <c r="Q407" s="203">
        <v>0</v>
      </c>
      <c r="R407" s="203">
        <f t="shared" si="42"/>
        <v>0</v>
      </c>
      <c r="S407" s="203">
        <v>0</v>
      </c>
      <c r="T407" s="204">
        <f t="shared" si="43"/>
        <v>0</v>
      </c>
      <c r="U407" s="35"/>
      <c r="V407" s="35"/>
      <c r="W407" s="35"/>
      <c r="X407" s="35"/>
      <c r="Y407" s="35"/>
      <c r="Z407" s="35"/>
      <c r="AA407" s="35"/>
      <c r="AB407" s="35"/>
      <c r="AC407" s="35"/>
      <c r="AD407" s="35"/>
      <c r="AE407" s="35"/>
      <c r="AR407" s="205" t="s">
        <v>218</v>
      </c>
      <c r="AT407" s="205" t="s">
        <v>214</v>
      </c>
      <c r="AU407" s="205" t="s">
        <v>85</v>
      </c>
      <c r="AY407" s="18" t="s">
        <v>209</v>
      </c>
      <c r="BE407" s="206">
        <f t="shared" si="44"/>
        <v>0</v>
      </c>
      <c r="BF407" s="206">
        <f t="shared" si="45"/>
        <v>0</v>
      </c>
      <c r="BG407" s="206">
        <f t="shared" si="46"/>
        <v>0</v>
      </c>
      <c r="BH407" s="206">
        <f t="shared" si="47"/>
        <v>0</v>
      </c>
      <c r="BI407" s="206">
        <f t="shared" si="48"/>
        <v>0</v>
      </c>
      <c r="BJ407" s="18" t="s">
        <v>85</v>
      </c>
      <c r="BK407" s="206">
        <f t="shared" si="49"/>
        <v>0</v>
      </c>
      <c r="BL407" s="18" t="s">
        <v>218</v>
      </c>
      <c r="BM407" s="205" t="s">
        <v>5241</v>
      </c>
    </row>
    <row r="408" spans="1:65" s="2" customFormat="1" ht="37.9" customHeight="1">
      <c r="A408" s="35"/>
      <c r="B408" s="36"/>
      <c r="C408" s="193" t="s">
        <v>4092</v>
      </c>
      <c r="D408" s="193" t="s">
        <v>214</v>
      </c>
      <c r="E408" s="194" t="s">
        <v>5242</v>
      </c>
      <c r="F408" s="195" t="s">
        <v>5243</v>
      </c>
      <c r="G408" s="196" t="s">
        <v>2761</v>
      </c>
      <c r="H408" s="197">
        <v>1</v>
      </c>
      <c r="I408" s="198"/>
      <c r="J408" s="199">
        <f t="shared" si="40"/>
        <v>0</v>
      </c>
      <c r="K408" s="200"/>
      <c r="L408" s="40"/>
      <c r="M408" s="201" t="s">
        <v>1</v>
      </c>
      <c r="N408" s="202" t="s">
        <v>42</v>
      </c>
      <c r="O408" s="72"/>
      <c r="P408" s="203">
        <f t="shared" si="41"/>
        <v>0</v>
      </c>
      <c r="Q408" s="203">
        <v>0</v>
      </c>
      <c r="R408" s="203">
        <f t="shared" si="42"/>
        <v>0</v>
      </c>
      <c r="S408" s="203">
        <v>0</v>
      </c>
      <c r="T408" s="204">
        <f t="shared" si="43"/>
        <v>0</v>
      </c>
      <c r="U408" s="35"/>
      <c r="V408" s="35"/>
      <c r="W408" s="35"/>
      <c r="X408" s="35"/>
      <c r="Y408" s="35"/>
      <c r="Z408" s="35"/>
      <c r="AA408" s="35"/>
      <c r="AB408" s="35"/>
      <c r="AC408" s="35"/>
      <c r="AD408" s="35"/>
      <c r="AE408" s="35"/>
      <c r="AR408" s="205" t="s">
        <v>218</v>
      </c>
      <c r="AT408" s="205" t="s">
        <v>214</v>
      </c>
      <c r="AU408" s="205" t="s">
        <v>85</v>
      </c>
      <c r="AY408" s="18" t="s">
        <v>209</v>
      </c>
      <c r="BE408" s="206">
        <f t="shared" si="44"/>
        <v>0</v>
      </c>
      <c r="BF408" s="206">
        <f t="shared" si="45"/>
        <v>0</v>
      </c>
      <c r="BG408" s="206">
        <f t="shared" si="46"/>
        <v>0</v>
      </c>
      <c r="BH408" s="206">
        <f t="shared" si="47"/>
        <v>0</v>
      </c>
      <c r="BI408" s="206">
        <f t="shared" si="48"/>
        <v>0</v>
      </c>
      <c r="BJ408" s="18" t="s">
        <v>85</v>
      </c>
      <c r="BK408" s="206">
        <f t="shared" si="49"/>
        <v>0</v>
      </c>
      <c r="BL408" s="18" t="s">
        <v>218</v>
      </c>
      <c r="BM408" s="205" t="s">
        <v>5244</v>
      </c>
    </row>
    <row r="409" spans="1:65" s="2" customFormat="1" ht="55.5" customHeight="1">
      <c r="A409" s="35"/>
      <c r="B409" s="36"/>
      <c r="C409" s="193" t="s">
        <v>4097</v>
      </c>
      <c r="D409" s="193" t="s">
        <v>214</v>
      </c>
      <c r="E409" s="194" t="s">
        <v>5245</v>
      </c>
      <c r="F409" s="195" t="s">
        <v>5246</v>
      </c>
      <c r="G409" s="196" t="s">
        <v>2761</v>
      </c>
      <c r="H409" s="197">
        <v>1</v>
      </c>
      <c r="I409" s="198"/>
      <c r="J409" s="199">
        <f t="shared" si="40"/>
        <v>0</v>
      </c>
      <c r="K409" s="200"/>
      <c r="L409" s="40"/>
      <c r="M409" s="201" t="s">
        <v>1</v>
      </c>
      <c r="N409" s="202" t="s">
        <v>42</v>
      </c>
      <c r="O409" s="72"/>
      <c r="P409" s="203">
        <f t="shared" si="41"/>
        <v>0</v>
      </c>
      <c r="Q409" s="203">
        <v>0</v>
      </c>
      <c r="R409" s="203">
        <f t="shared" si="42"/>
        <v>0</v>
      </c>
      <c r="S409" s="203">
        <v>0</v>
      </c>
      <c r="T409" s="204">
        <f t="shared" si="43"/>
        <v>0</v>
      </c>
      <c r="U409" s="35"/>
      <c r="V409" s="35"/>
      <c r="W409" s="35"/>
      <c r="X409" s="35"/>
      <c r="Y409" s="35"/>
      <c r="Z409" s="35"/>
      <c r="AA409" s="35"/>
      <c r="AB409" s="35"/>
      <c r="AC409" s="35"/>
      <c r="AD409" s="35"/>
      <c r="AE409" s="35"/>
      <c r="AR409" s="205" t="s">
        <v>218</v>
      </c>
      <c r="AT409" s="205" t="s">
        <v>214</v>
      </c>
      <c r="AU409" s="205" t="s">
        <v>85</v>
      </c>
      <c r="AY409" s="18" t="s">
        <v>209</v>
      </c>
      <c r="BE409" s="206">
        <f t="shared" si="44"/>
        <v>0</v>
      </c>
      <c r="BF409" s="206">
        <f t="shared" si="45"/>
        <v>0</v>
      </c>
      <c r="BG409" s="206">
        <f t="shared" si="46"/>
        <v>0</v>
      </c>
      <c r="BH409" s="206">
        <f t="shared" si="47"/>
        <v>0</v>
      </c>
      <c r="BI409" s="206">
        <f t="shared" si="48"/>
        <v>0</v>
      </c>
      <c r="BJ409" s="18" t="s">
        <v>85</v>
      </c>
      <c r="BK409" s="206">
        <f t="shared" si="49"/>
        <v>0</v>
      </c>
      <c r="BL409" s="18" t="s">
        <v>218</v>
      </c>
      <c r="BM409" s="205" t="s">
        <v>5247</v>
      </c>
    </row>
    <row r="410" spans="1:65" s="2" customFormat="1" ht="37.9" customHeight="1">
      <c r="A410" s="35"/>
      <c r="B410" s="36"/>
      <c r="C410" s="193" t="s">
        <v>4101</v>
      </c>
      <c r="D410" s="193" t="s">
        <v>214</v>
      </c>
      <c r="E410" s="194" t="s">
        <v>5248</v>
      </c>
      <c r="F410" s="195" t="s">
        <v>4773</v>
      </c>
      <c r="G410" s="196" t="s">
        <v>2761</v>
      </c>
      <c r="H410" s="197">
        <v>1</v>
      </c>
      <c r="I410" s="198"/>
      <c r="J410" s="199">
        <f t="shared" si="40"/>
        <v>0</v>
      </c>
      <c r="K410" s="200"/>
      <c r="L410" s="40"/>
      <c r="M410" s="201" t="s">
        <v>1</v>
      </c>
      <c r="N410" s="202" t="s">
        <v>42</v>
      </c>
      <c r="O410" s="72"/>
      <c r="P410" s="203">
        <f t="shared" si="41"/>
        <v>0</v>
      </c>
      <c r="Q410" s="203">
        <v>0</v>
      </c>
      <c r="R410" s="203">
        <f t="shared" si="42"/>
        <v>0</v>
      </c>
      <c r="S410" s="203">
        <v>0</v>
      </c>
      <c r="T410" s="204">
        <f t="shared" si="43"/>
        <v>0</v>
      </c>
      <c r="U410" s="35"/>
      <c r="V410" s="35"/>
      <c r="W410" s="35"/>
      <c r="X410" s="35"/>
      <c r="Y410" s="35"/>
      <c r="Z410" s="35"/>
      <c r="AA410" s="35"/>
      <c r="AB410" s="35"/>
      <c r="AC410" s="35"/>
      <c r="AD410" s="35"/>
      <c r="AE410" s="35"/>
      <c r="AR410" s="205" t="s">
        <v>218</v>
      </c>
      <c r="AT410" s="205" t="s">
        <v>214</v>
      </c>
      <c r="AU410" s="205" t="s">
        <v>85</v>
      </c>
      <c r="AY410" s="18" t="s">
        <v>209</v>
      </c>
      <c r="BE410" s="206">
        <f t="shared" si="44"/>
        <v>0</v>
      </c>
      <c r="BF410" s="206">
        <f t="shared" si="45"/>
        <v>0</v>
      </c>
      <c r="BG410" s="206">
        <f t="shared" si="46"/>
        <v>0</v>
      </c>
      <c r="BH410" s="206">
        <f t="shared" si="47"/>
        <v>0</v>
      </c>
      <c r="BI410" s="206">
        <f t="shared" si="48"/>
        <v>0</v>
      </c>
      <c r="BJ410" s="18" t="s">
        <v>85</v>
      </c>
      <c r="BK410" s="206">
        <f t="shared" si="49"/>
        <v>0</v>
      </c>
      <c r="BL410" s="18" t="s">
        <v>218</v>
      </c>
      <c r="BM410" s="205" t="s">
        <v>5249</v>
      </c>
    </row>
    <row r="411" spans="1:65" s="2" customFormat="1" ht="37.9" customHeight="1">
      <c r="A411" s="35"/>
      <c r="B411" s="36"/>
      <c r="C411" s="193" t="s">
        <v>4106</v>
      </c>
      <c r="D411" s="193" t="s">
        <v>214</v>
      </c>
      <c r="E411" s="194" t="s">
        <v>5250</v>
      </c>
      <c r="F411" s="195" t="s">
        <v>4773</v>
      </c>
      <c r="G411" s="196" t="s">
        <v>2761</v>
      </c>
      <c r="H411" s="197">
        <v>1</v>
      </c>
      <c r="I411" s="198"/>
      <c r="J411" s="199">
        <f t="shared" si="40"/>
        <v>0</v>
      </c>
      <c r="K411" s="200"/>
      <c r="L411" s="40"/>
      <c r="M411" s="201" t="s">
        <v>1</v>
      </c>
      <c r="N411" s="202" t="s">
        <v>42</v>
      </c>
      <c r="O411" s="72"/>
      <c r="P411" s="203">
        <f t="shared" si="41"/>
        <v>0</v>
      </c>
      <c r="Q411" s="203">
        <v>0</v>
      </c>
      <c r="R411" s="203">
        <f t="shared" si="42"/>
        <v>0</v>
      </c>
      <c r="S411" s="203">
        <v>0</v>
      </c>
      <c r="T411" s="204">
        <f t="shared" si="43"/>
        <v>0</v>
      </c>
      <c r="U411" s="35"/>
      <c r="V411" s="35"/>
      <c r="W411" s="35"/>
      <c r="X411" s="35"/>
      <c r="Y411" s="35"/>
      <c r="Z411" s="35"/>
      <c r="AA411" s="35"/>
      <c r="AB411" s="35"/>
      <c r="AC411" s="35"/>
      <c r="AD411" s="35"/>
      <c r="AE411" s="35"/>
      <c r="AR411" s="205" t="s">
        <v>218</v>
      </c>
      <c r="AT411" s="205" t="s">
        <v>214</v>
      </c>
      <c r="AU411" s="205" t="s">
        <v>85</v>
      </c>
      <c r="AY411" s="18" t="s">
        <v>209</v>
      </c>
      <c r="BE411" s="206">
        <f t="shared" si="44"/>
        <v>0</v>
      </c>
      <c r="BF411" s="206">
        <f t="shared" si="45"/>
        <v>0</v>
      </c>
      <c r="BG411" s="206">
        <f t="shared" si="46"/>
        <v>0</v>
      </c>
      <c r="BH411" s="206">
        <f t="shared" si="47"/>
        <v>0</v>
      </c>
      <c r="BI411" s="206">
        <f t="shared" si="48"/>
        <v>0</v>
      </c>
      <c r="BJ411" s="18" t="s">
        <v>85</v>
      </c>
      <c r="BK411" s="206">
        <f t="shared" si="49"/>
        <v>0</v>
      </c>
      <c r="BL411" s="18" t="s">
        <v>218</v>
      </c>
      <c r="BM411" s="205" t="s">
        <v>5251</v>
      </c>
    </row>
    <row r="412" spans="1:65" s="2" customFormat="1" ht="37.9" customHeight="1">
      <c r="A412" s="35"/>
      <c r="B412" s="36"/>
      <c r="C412" s="193" t="s">
        <v>4112</v>
      </c>
      <c r="D412" s="193" t="s">
        <v>214</v>
      </c>
      <c r="E412" s="194" t="s">
        <v>5252</v>
      </c>
      <c r="F412" s="195" t="s">
        <v>4794</v>
      </c>
      <c r="G412" s="196" t="s">
        <v>2761</v>
      </c>
      <c r="H412" s="197">
        <v>1</v>
      </c>
      <c r="I412" s="198"/>
      <c r="J412" s="199">
        <f t="shared" si="40"/>
        <v>0</v>
      </c>
      <c r="K412" s="200"/>
      <c r="L412" s="40"/>
      <c r="M412" s="201" t="s">
        <v>1</v>
      </c>
      <c r="N412" s="202" t="s">
        <v>42</v>
      </c>
      <c r="O412" s="72"/>
      <c r="P412" s="203">
        <f t="shared" si="41"/>
        <v>0</v>
      </c>
      <c r="Q412" s="203">
        <v>0</v>
      </c>
      <c r="R412" s="203">
        <f t="shared" si="42"/>
        <v>0</v>
      </c>
      <c r="S412" s="203">
        <v>0</v>
      </c>
      <c r="T412" s="204">
        <f t="shared" si="43"/>
        <v>0</v>
      </c>
      <c r="U412" s="35"/>
      <c r="V412" s="35"/>
      <c r="W412" s="35"/>
      <c r="X412" s="35"/>
      <c r="Y412" s="35"/>
      <c r="Z412" s="35"/>
      <c r="AA412" s="35"/>
      <c r="AB412" s="35"/>
      <c r="AC412" s="35"/>
      <c r="AD412" s="35"/>
      <c r="AE412" s="35"/>
      <c r="AR412" s="205" t="s">
        <v>218</v>
      </c>
      <c r="AT412" s="205" t="s">
        <v>214</v>
      </c>
      <c r="AU412" s="205" t="s">
        <v>85</v>
      </c>
      <c r="AY412" s="18" t="s">
        <v>209</v>
      </c>
      <c r="BE412" s="206">
        <f t="shared" si="44"/>
        <v>0</v>
      </c>
      <c r="BF412" s="206">
        <f t="shared" si="45"/>
        <v>0</v>
      </c>
      <c r="BG412" s="206">
        <f t="shared" si="46"/>
        <v>0</v>
      </c>
      <c r="BH412" s="206">
        <f t="shared" si="47"/>
        <v>0</v>
      </c>
      <c r="BI412" s="206">
        <f t="shared" si="48"/>
        <v>0</v>
      </c>
      <c r="BJ412" s="18" t="s">
        <v>85</v>
      </c>
      <c r="BK412" s="206">
        <f t="shared" si="49"/>
        <v>0</v>
      </c>
      <c r="BL412" s="18" t="s">
        <v>218</v>
      </c>
      <c r="BM412" s="205" t="s">
        <v>5253</v>
      </c>
    </row>
    <row r="413" spans="1:65" s="2" customFormat="1" ht="44.25" customHeight="1">
      <c r="A413" s="35"/>
      <c r="B413" s="36"/>
      <c r="C413" s="193" t="s">
        <v>4116</v>
      </c>
      <c r="D413" s="193" t="s">
        <v>214</v>
      </c>
      <c r="E413" s="194" t="s">
        <v>5254</v>
      </c>
      <c r="F413" s="195" t="s">
        <v>4888</v>
      </c>
      <c r="G413" s="196" t="s">
        <v>2761</v>
      </c>
      <c r="H413" s="197">
        <v>1</v>
      </c>
      <c r="I413" s="198"/>
      <c r="J413" s="199">
        <f t="shared" si="40"/>
        <v>0</v>
      </c>
      <c r="K413" s="200"/>
      <c r="L413" s="40"/>
      <c r="M413" s="201" t="s">
        <v>1</v>
      </c>
      <c r="N413" s="202" t="s">
        <v>42</v>
      </c>
      <c r="O413" s="72"/>
      <c r="P413" s="203">
        <f t="shared" si="41"/>
        <v>0</v>
      </c>
      <c r="Q413" s="203">
        <v>0</v>
      </c>
      <c r="R413" s="203">
        <f t="shared" si="42"/>
        <v>0</v>
      </c>
      <c r="S413" s="203">
        <v>0</v>
      </c>
      <c r="T413" s="204">
        <f t="shared" si="43"/>
        <v>0</v>
      </c>
      <c r="U413" s="35"/>
      <c r="V413" s="35"/>
      <c r="W413" s="35"/>
      <c r="X413" s="35"/>
      <c r="Y413" s="35"/>
      <c r="Z413" s="35"/>
      <c r="AA413" s="35"/>
      <c r="AB413" s="35"/>
      <c r="AC413" s="35"/>
      <c r="AD413" s="35"/>
      <c r="AE413" s="35"/>
      <c r="AR413" s="205" t="s">
        <v>218</v>
      </c>
      <c r="AT413" s="205" t="s">
        <v>214</v>
      </c>
      <c r="AU413" s="205" t="s">
        <v>85</v>
      </c>
      <c r="AY413" s="18" t="s">
        <v>209</v>
      </c>
      <c r="BE413" s="206">
        <f t="shared" si="44"/>
        <v>0</v>
      </c>
      <c r="BF413" s="206">
        <f t="shared" si="45"/>
        <v>0</v>
      </c>
      <c r="BG413" s="206">
        <f t="shared" si="46"/>
        <v>0</v>
      </c>
      <c r="BH413" s="206">
        <f t="shared" si="47"/>
        <v>0</v>
      </c>
      <c r="BI413" s="206">
        <f t="shared" si="48"/>
        <v>0</v>
      </c>
      <c r="BJ413" s="18" t="s">
        <v>85</v>
      </c>
      <c r="BK413" s="206">
        <f t="shared" si="49"/>
        <v>0</v>
      </c>
      <c r="BL413" s="18" t="s">
        <v>218</v>
      </c>
      <c r="BM413" s="205" t="s">
        <v>5255</v>
      </c>
    </row>
    <row r="414" spans="1:65" s="2" customFormat="1" ht="33" customHeight="1">
      <c r="A414" s="35"/>
      <c r="B414" s="36"/>
      <c r="C414" s="193" t="s">
        <v>4121</v>
      </c>
      <c r="D414" s="193" t="s">
        <v>214</v>
      </c>
      <c r="E414" s="194" t="s">
        <v>5256</v>
      </c>
      <c r="F414" s="195" t="s">
        <v>5096</v>
      </c>
      <c r="G414" s="196" t="s">
        <v>2761</v>
      </c>
      <c r="H414" s="197">
        <v>1</v>
      </c>
      <c r="I414" s="198"/>
      <c r="J414" s="199">
        <f t="shared" si="40"/>
        <v>0</v>
      </c>
      <c r="K414" s="200"/>
      <c r="L414" s="40"/>
      <c r="M414" s="201" t="s">
        <v>1</v>
      </c>
      <c r="N414" s="202" t="s">
        <v>42</v>
      </c>
      <c r="O414" s="72"/>
      <c r="P414" s="203">
        <f t="shared" si="41"/>
        <v>0</v>
      </c>
      <c r="Q414" s="203">
        <v>0</v>
      </c>
      <c r="R414" s="203">
        <f t="shared" si="42"/>
        <v>0</v>
      </c>
      <c r="S414" s="203">
        <v>0</v>
      </c>
      <c r="T414" s="204">
        <f t="shared" si="43"/>
        <v>0</v>
      </c>
      <c r="U414" s="35"/>
      <c r="V414" s="35"/>
      <c r="W414" s="35"/>
      <c r="X414" s="35"/>
      <c r="Y414" s="35"/>
      <c r="Z414" s="35"/>
      <c r="AA414" s="35"/>
      <c r="AB414" s="35"/>
      <c r="AC414" s="35"/>
      <c r="AD414" s="35"/>
      <c r="AE414" s="35"/>
      <c r="AR414" s="205" t="s">
        <v>218</v>
      </c>
      <c r="AT414" s="205" t="s">
        <v>214</v>
      </c>
      <c r="AU414" s="205" t="s">
        <v>85</v>
      </c>
      <c r="AY414" s="18" t="s">
        <v>209</v>
      </c>
      <c r="BE414" s="206">
        <f t="shared" si="44"/>
        <v>0</v>
      </c>
      <c r="BF414" s="206">
        <f t="shared" si="45"/>
        <v>0</v>
      </c>
      <c r="BG414" s="206">
        <f t="shared" si="46"/>
        <v>0</v>
      </c>
      <c r="BH414" s="206">
        <f t="shared" si="47"/>
        <v>0</v>
      </c>
      <c r="BI414" s="206">
        <f t="shared" si="48"/>
        <v>0</v>
      </c>
      <c r="BJ414" s="18" t="s">
        <v>85</v>
      </c>
      <c r="BK414" s="206">
        <f t="shared" si="49"/>
        <v>0</v>
      </c>
      <c r="BL414" s="18" t="s">
        <v>218</v>
      </c>
      <c r="BM414" s="205" t="s">
        <v>5257</v>
      </c>
    </row>
    <row r="415" spans="1:65" s="2" customFormat="1" ht="33" customHeight="1">
      <c r="A415" s="35"/>
      <c r="B415" s="36"/>
      <c r="C415" s="193" t="s">
        <v>4129</v>
      </c>
      <c r="D415" s="193" t="s">
        <v>214</v>
      </c>
      <c r="E415" s="194" t="s">
        <v>5258</v>
      </c>
      <c r="F415" s="195" t="s">
        <v>5096</v>
      </c>
      <c r="G415" s="196" t="s">
        <v>2761</v>
      </c>
      <c r="H415" s="197">
        <v>1</v>
      </c>
      <c r="I415" s="198"/>
      <c r="J415" s="199">
        <f t="shared" si="40"/>
        <v>0</v>
      </c>
      <c r="K415" s="200"/>
      <c r="L415" s="40"/>
      <c r="M415" s="201" t="s">
        <v>1</v>
      </c>
      <c r="N415" s="202" t="s">
        <v>42</v>
      </c>
      <c r="O415" s="72"/>
      <c r="P415" s="203">
        <f t="shared" si="41"/>
        <v>0</v>
      </c>
      <c r="Q415" s="203">
        <v>0</v>
      </c>
      <c r="R415" s="203">
        <f t="shared" si="42"/>
        <v>0</v>
      </c>
      <c r="S415" s="203">
        <v>0</v>
      </c>
      <c r="T415" s="204">
        <f t="shared" si="43"/>
        <v>0</v>
      </c>
      <c r="U415" s="35"/>
      <c r="V415" s="35"/>
      <c r="W415" s="35"/>
      <c r="X415" s="35"/>
      <c r="Y415" s="35"/>
      <c r="Z415" s="35"/>
      <c r="AA415" s="35"/>
      <c r="AB415" s="35"/>
      <c r="AC415" s="35"/>
      <c r="AD415" s="35"/>
      <c r="AE415" s="35"/>
      <c r="AR415" s="205" t="s">
        <v>218</v>
      </c>
      <c r="AT415" s="205" t="s">
        <v>214</v>
      </c>
      <c r="AU415" s="205" t="s">
        <v>85</v>
      </c>
      <c r="AY415" s="18" t="s">
        <v>209</v>
      </c>
      <c r="BE415" s="206">
        <f t="shared" si="44"/>
        <v>0</v>
      </c>
      <c r="BF415" s="206">
        <f t="shared" si="45"/>
        <v>0</v>
      </c>
      <c r="BG415" s="206">
        <f t="shared" si="46"/>
        <v>0</v>
      </c>
      <c r="BH415" s="206">
        <f t="shared" si="47"/>
        <v>0</v>
      </c>
      <c r="BI415" s="206">
        <f t="shared" si="48"/>
        <v>0</v>
      </c>
      <c r="BJ415" s="18" t="s">
        <v>85</v>
      </c>
      <c r="BK415" s="206">
        <f t="shared" si="49"/>
        <v>0</v>
      </c>
      <c r="BL415" s="18" t="s">
        <v>218</v>
      </c>
      <c r="BM415" s="205" t="s">
        <v>5259</v>
      </c>
    </row>
    <row r="416" spans="1:65" s="2" customFormat="1" ht="33" customHeight="1">
      <c r="A416" s="35"/>
      <c r="B416" s="36"/>
      <c r="C416" s="193" t="s">
        <v>4134</v>
      </c>
      <c r="D416" s="193" t="s">
        <v>214</v>
      </c>
      <c r="E416" s="194" t="s">
        <v>5260</v>
      </c>
      <c r="F416" s="195" t="s">
        <v>5096</v>
      </c>
      <c r="G416" s="196" t="s">
        <v>2761</v>
      </c>
      <c r="H416" s="197">
        <v>1</v>
      </c>
      <c r="I416" s="198"/>
      <c r="J416" s="199">
        <f t="shared" si="40"/>
        <v>0</v>
      </c>
      <c r="K416" s="200"/>
      <c r="L416" s="40"/>
      <c r="M416" s="201" t="s">
        <v>1</v>
      </c>
      <c r="N416" s="202" t="s">
        <v>42</v>
      </c>
      <c r="O416" s="72"/>
      <c r="P416" s="203">
        <f t="shared" si="41"/>
        <v>0</v>
      </c>
      <c r="Q416" s="203">
        <v>0</v>
      </c>
      <c r="R416" s="203">
        <f t="shared" si="42"/>
        <v>0</v>
      </c>
      <c r="S416" s="203">
        <v>0</v>
      </c>
      <c r="T416" s="204">
        <f t="shared" si="43"/>
        <v>0</v>
      </c>
      <c r="U416" s="35"/>
      <c r="V416" s="35"/>
      <c r="W416" s="35"/>
      <c r="X416" s="35"/>
      <c r="Y416" s="35"/>
      <c r="Z416" s="35"/>
      <c r="AA416" s="35"/>
      <c r="AB416" s="35"/>
      <c r="AC416" s="35"/>
      <c r="AD416" s="35"/>
      <c r="AE416" s="35"/>
      <c r="AR416" s="205" t="s">
        <v>218</v>
      </c>
      <c r="AT416" s="205" t="s">
        <v>214</v>
      </c>
      <c r="AU416" s="205" t="s">
        <v>85</v>
      </c>
      <c r="AY416" s="18" t="s">
        <v>209</v>
      </c>
      <c r="BE416" s="206">
        <f t="shared" si="44"/>
        <v>0</v>
      </c>
      <c r="BF416" s="206">
        <f t="shared" si="45"/>
        <v>0</v>
      </c>
      <c r="BG416" s="206">
        <f t="shared" si="46"/>
        <v>0</v>
      </c>
      <c r="BH416" s="206">
        <f t="shared" si="47"/>
        <v>0</v>
      </c>
      <c r="BI416" s="206">
        <f t="shared" si="48"/>
        <v>0</v>
      </c>
      <c r="BJ416" s="18" t="s">
        <v>85</v>
      </c>
      <c r="BK416" s="206">
        <f t="shared" si="49"/>
        <v>0</v>
      </c>
      <c r="BL416" s="18" t="s">
        <v>218</v>
      </c>
      <c r="BM416" s="205" t="s">
        <v>5261</v>
      </c>
    </row>
    <row r="417" spans="1:65" s="2" customFormat="1" ht="33" customHeight="1">
      <c r="A417" s="35"/>
      <c r="B417" s="36"/>
      <c r="C417" s="193" t="s">
        <v>4139</v>
      </c>
      <c r="D417" s="193" t="s">
        <v>214</v>
      </c>
      <c r="E417" s="194" t="s">
        <v>5262</v>
      </c>
      <c r="F417" s="195" t="s">
        <v>5096</v>
      </c>
      <c r="G417" s="196" t="s">
        <v>2761</v>
      </c>
      <c r="H417" s="197">
        <v>1</v>
      </c>
      <c r="I417" s="198"/>
      <c r="J417" s="199">
        <f t="shared" si="40"/>
        <v>0</v>
      </c>
      <c r="K417" s="200"/>
      <c r="L417" s="40"/>
      <c r="M417" s="201" t="s">
        <v>1</v>
      </c>
      <c r="N417" s="202" t="s">
        <v>42</v>
      </c>
      <c r="O417" s="72"/>
      <c r="P417" s="203">
        <f t="shared" si="41"/>
        <v>0</v>
      </c>
      <c r="Q417" s="203">
        <v>0</v>
      </c>
      <c r="R417" s="203">
        <f t="shared" si="42"/>
        <v>0</v>
      </c>
      <c r="S417" s="203">
        <v>0</v>
      </c>
      <c r="T417" s="204">
        <f t="shared" si="43"/>
        <v>0</v>
      </c>
      <c r="U417" s="35"/>
      <c r="V417" s="35"/>
      <c r="W417" s="35"/>
      <c r="X417" s="35"/>
      <c r="Y417" s="35"/>
      <c r="Z417" s="35"/>
      <c r="AA417" s="35"/>
      <c r="AB417" s="35"/>
      <c r="AC417" s="35"/>
      <c r="AD417" s="35"/>
      <c r="AE417" s="35"/>
      <c r="AR417" s="205" t="s">
        <v>218</v>
      </c>
      <c r="AT417" s="205" t="s">
        <v>214</v>
      </c>
      <c r="AU417" s="205" t="s">
        <v>85</v>
      </c>
      <c r="AY417" s="18" t="s">
        <v>209</v>
      </c>
      <c r="BE417" s="206">
        <f t="shared" si="44"/>
        <v>0</v>
      </c>
      <c r="BF417" s="206">
        <f t="shared" si="45"/>
        <v>0</v>
      </c>
      <c r="BG417" s="206">
        <f t="shared" si="46"/>
        <v>0</v>
      </c>
      <c r="BH417" s="206">
        <f t="shared" si="47"/>
        <v>0</v>
      </c>
      <c r="BI417" s="206">
        <f t="shared" si="48"/>
        <v>0</v>
      </c>
      <c r="BJ417" s="18" t="s">
        <v>85</v>
      </c>
      <c r="BK417" s="206">
        <f t="shared" si="49"/>
        <v>0</v>
      </c>
      <c r="BL417" s="18" t="s">
        <v>218</v>
      </c>
      <c r="BM417" s="205" t="s">
        <v>5263</v>
      </c>
    </row>
    <row r="418" spans="1:65" s="2" customFormat="1" ht="33" customHeight="1">
      <c r="A418" s="35"/>
      <c r="B418" s="36"/>
      <c r="C418" s="193" t="s">
        <v>4145</v>
      </c>
      <c r="D418" s="193" t="s">
        <v>214</v>
      </c>
      <c r="E418" s="194" t="s">
        <v>5264</v>
      </c>
      <c r="F418" s="195" t="s">
        <v>5096</v>
      </c>
      <c r="G418" s="196" t="s">
        <v>2761</v>
      </c>
      <c r="H418" s="197">
        <v>1</v>
      </c>
      <c r="I418" s="198"/>
      <c r="J418" s="199">
        <f t="shared" si="40"/>
        <v>0</v>
      </c>
      <c r="K418" s="200"/>
      <c r="L418" s="40"/>
      <c r="M418" s="201" t="s">
        <v>1</v>
      </c>
      <c r="N418" s="202" t="s">
        <v>42</v>
      </c>
      <c r="O418" s="72"/>
      <c r="P418" s="203">
        <f t="shared" si="41"/>
        <v>0</v>
      </c>
      <c r="Q418" s="203">
        <v>0</v>
      </c>
      <c r="R418" s="203">
        <f t="shared" si="42"/>
        <v>0</v>
      </c>
      <c r="S418" s="203">
        <v>0</v>
      </c>
      <c r="T418" s="204">
        <f t="shared" si="43"/>
        <v>0</v>
      </c>
      <c r="U418" s="35"/>
      <c r="V418" s="35"/>
      <c r="W418" s="35"/>
      <c r="X418" s="35"/>
      <c r="Y418" s="35"/>
      <c r="Z418" s="35"/>
      <c r="AA418" s="35"/>
      <c r="AB418" s="35"/>
      <c r="AC418" s="35"/>
      <c r="AD418" s="35"/>
      <c r="AE418" s="35"/>
      <c r="AR418" s="205" t="s">
        <v>218</v>
      </c>
      <c r="AT418" s="205" t="s">
        <v>214</v>
      </c>
      <c r="AU418" s="205" t="s">
        <v>85</v>
      </c>
      <c r="AY418" s="18" t="s">
        <v>209</v>
      </c>
      <c r="BE418" s="206">
        <f t="shared" si="44"/>
        <v>0</v>
      </c>
      <c r="BF418" s="206">
        <f t="shared" si="45"/>
        <v>0</v>
      </c>
      <c r="BG418" s="206">
        <f t="shared" si="46"/>
        <v>0</v>
      </c>
      <c r="BH418" s="206">
        <f t="shared" si="47"/>
        <v>0</v>
      </c>
      <c r="BI418" s="206">
        <f t="shared" si="48"/>
        <v>0</v>
      </c>
      <c r="BJ418" s="18" t="s">
        <v>85</v>
      </c>
      <c r="BK418" s="206">
        <f t="shared" si="49"/>
        <v>0</v>
      </c>
      <c r="BL418" s="18" t="s">
        <v>218</v>
      </c>
      <c r="BM418" s="205" t="s">
        <v>5265</v>
      </c>
    </row>
    <row r="419" spans="1:65" s="2" customFormat="1" ht="33" customHeight="1">
      <c r="A419" s="35"/>
      <c r="B419" s="36"/>
      <c r="C419" s="193" t="s">
        <v>4155</v>
      </c>
      <c r="D419" s="193" t="s">
        <v>214</v>
      </c>
      <c r="E419" s="194" t="s">
        <v>5266</v>
      </c>
      <c r="F419" s="195" t="s">
        <v>5096</v>
      </c>
      <c r="G419" s="196" t="s">
        <v>2761</v>
      </c>
      <c r="H419" s="197">
        <v>1</v>
      </c>
      <c r="I419" s="198"/>
      <c r="J419" s="199">
        <f t="shared" si="40"/>
        <v>0</v>
      </c>
      <c r="K419" s="200"/>
      <c r="L419" s="40"/>
      <c r="M419" s="201" t="s">
        <v>1</v>
      </c>
      <c r="N419" s="202" t="s">
        <v>42</v>
      </c>
      <c r="O419" s="72"/>
      <c r="P419" s="203">
        <f t="shared" si="41"/>
        <v>0</v>
      </c>
      <c r="Q419" s="203">
        <v>0</v>
      </c>
      <c r="R419" s="203">
        <f t="shared" si="42"/>
        <v>0</v>
      </c>
      <c r="S419" s="203">
        <v>0</v>
      </c>
      <c r="T419" s="204">
        <f t="shared" si="43"/>
        <v>0</v>
      </c>
      <c r="U419" s="35"/>
      <c r="V419" s="35"/>
      <c r="W419" s="35"/>
      <c r="X419" s="35"/>
      <c r="Y419" s="35"/>
      <c r="Z419" s="35"/>
      <c r="AA419" s="35"/>
      <c r="AB419" s="35"/>
      <c r="AC419" s="35"/>
      <c r="AD419" s="35"/>
      <c r="AE419" s="35"/>
      <c r="AR419" s="205" t="s">
        <v>218</v>
      </c>
      <c r="AT419" s="205" t="s">
        <v>214</v>
      </c>
      <c r="AU419" s="205" t="s">
        <v>85</v>
      </c>
      <c r="AY419" s="18" t="s">
        <v>209</v>
      </c>
      <c r="BE419" s="206">
        <f t="shared" si="44"/>
        <v>0</v>
      </c>
      <c r="BF419" s="206">
        <f t="shared" si="45"/>
        <v>0</v>
      </c>
      <c r="BG419" s="206">
        <f t="shared" si="46"/>
        <v>0</v>
      </c>
      <c r="BH419" s="206">
        <f t="shared" si="47"/>
        <v>0</v>
      </c>
      <c r="BI419" s="206">
        <f t="shared" si="48"/>
        <v>0</v>
      </c>
      <c r="BJ419" s="18" t="s">
        <v>85</v>
      </c>
      <c r="BK419" s="206">
        <f t="shared" si="49"/>
        <v>0</v>
      </c>
      <c r="BL419" s="18" t="s">
        <v>218</v>
      </c>
      <c r="BM419" s="205" t="s">
        <v>5267</v>
      </c>
    </row>
    <row r="420" spans="1:65" s="2" customFormat="1" ht="37.9" customHeight="1">
      <c r="A420" s="35"/>
      <c r="B420" s="36"/>
      <c r="C420" s="193" t="s">
        <v>4160</v>
      </c>
      <c r="D420" s="193" t="s">
        <v>214</v>
      </c>
      <c r="E420" s="194" t="s">
        <v>5268</v>
      </c>
      <c r="F420" s="195" t="s">
        <v>5083</v>
      </c>
      <c r="G420" s="196" t="s">
        <v>2761</v>
      </c>
      <c r="H420" s="197">
        <v>1</v>
      </c>
      <c r="I420" s="198"/>
      <c r="J420" s="199">
        <f t="shared" si="40"/>
        <v>0</v>
      </c>
      <c r="K420" s="200"/>
      <c r="L420" s="40"/>
      <c r="M420" s="201" t="s">
        <v>1</v>
      </c>
      <c r="N420" s="202" t="s">
        <v>42</v>
      </c>
      <c r="O420" s="72"/>
      <c r="P420" s="203">
        <f t="shared" si="41"/>
        <v>0</v>
      </c>
      <c r="Q420" s="203">
        <v>0</v>
      </c>
      <c r="R420" s="203">
        <f t="shared" si="42"/>
        <v>0</v>
      </c>
      <c r="S420" s="203">
        <v>0</v>
      </c>
      <c r="T420" s="204">
        <f t="shared" si="43"/>
        <v>0</v>
      </c>
      <c r="U420" s="35"/>
      <c r="V420" s="35"/>
      <c r="W420" s="35"/>
      <c r="X420" s="35"/>
      <c r="Y420" s="35"/>
      <c r="Z420" s="35"/>
      <c r="AA420" s="35"/>
      <c r="AB420" s="35"/>
      <c r="AC420" s="35"/>
      <c r="AD420" s="35"/>
      <c r="AE420" s="35"/>
      <c r="AR420" s="205" t="s">
        <v>218</v>
      </c>
      <c r="AT420" s="205" t="s">
        <v>214</v>
      </c>
      <c r="AU420" s="205" t="s">
        <v>85</v>
      </c>
      <c r="AY420" s="18" t="s">
        <v>209</v>
      </c>
      <c r="BE420" s="206">
        <f t="shared" si="44"/>
        <v>0</v>
      </c>
      <c r="BF420" s="206">
        <f t="shared" si="45"/>
        <v>0</v>
      </c>
      <c r="BG420" s="206">
        <f t="shared" si="46"/>
        <v>0</v>
      </c>
      <c r="BH420" s="206">
        <f t="shared" si="47"/>
        <v>0</v>
      </c>
      <c r="BI420" s="206">
        <f t="shared" si="48"/>
        <v>0</v>
      </c>
      <c r="BJ420" s="18" t="s">
        <v>85</v>
      </c>
      <c r="BK420" s="206">
        <f t="shared" si="49"/>
        <v>0</v>
      </c>
      <c r="BL420" s="18" t="s">
        <v>218</v>
      </c>
      <c r="BM420" s="205" t="s">
        <v>5269</v>
      </c>
    </row>
    <row r="421" spans="1:65" s="2" customFormat="1" ht="37.9" customHeight="1">
      <c r="A421" s="35"/>
      <c r="B421" s="36"/>
      <c r="C421" s="193" t="s">
        <v>4164</v>
      </c>
      <c r="D421" s="193" t="s">
        <v>214</v>
      </c>
      <c r="E421" s="194" t="s">
        <v>5270</v>
      </c>
      <c r="F421" s="195" t="s">
        <v>4794</v>
      </c>
      <c r="G421" s="196" t="s">
        <v>2761</v>
      </c>
      <c r="H421" s="197">
        <v>1</v>
      </c>
      <c r="I421" s="198"/>
      <c r="J421" s="199">
        <f t="shared" si="40"/>
        <v>0</v>
      </c>
      <c r="K421" s="200"/>
      <c r="L421" s="40"/>
      <c r="M421" s="201" t="s">
        <v>1</v>
      </c>
      <c r="N421" s="202" t="s">
        <v>42</v>
      </c>
      <c r="O421" s="72"/>
      <c r="P421" s="203">
        <f t="shared" si="41"/>
        <v>0</v>
      </c>
      <c r="Q421" s="203">
        <v>0</v>
      </c>
      <c r="R421" s="203">
        <f t="shared" si="42"/>
        <v>0</v>
      </c>
      <c r="S421" s="203">
        <v>0</v>
      </c>
      <c r="T421" s="204">
        <f t="shared" si="43"/>
        <v>0</v>
      </c>
      <c r="U421" s="35"/>
      <c r="V421" s="35"/>
      <c r="W421" s="35"/>
      <c r="X421" s="35"/>
      <c r="Y421" s="35"/>
      <c r="Z421" s="35"/>
      <c r="AA421" s="35"/>
      <c r="AB421" s="35"/>
      <c r="AC421" s="35"/>
      <c r="AD421" s="35"/>
      <c r="AE421" s="35"/>
      <c r="AR421" s="205" t="s">
        <v>218</v>
      </c>
      <c r="AT421" s="205" t="s">
        <v>214</v>
      </c>
      <c r="AU421" s="205" t="s">
        <v>85</v>
      </c>
      <c r="AY421" s="18" t="s">
        <v>209</v>
      </c>
      <c r="BE421" s="206">
        <f t="shared" si="44"/>
        <v>0</v>
      </c>
      <c r="BF421" s="206">
        <f t="shared" si="45"/>
        <v>0</v>
      </c>
      <c r="BG421" s="206">
        <f t="shared" si="46"/>
        <v>0</v>
      </c>
      <c r="BH421" s="206">
        <f t="shared" si="47"/>
        <v>0</v>
      </c>
      <c r="BI421" s="206">
        <f t="shared" si="48"/>
        <v>0</v>
      </c>
      <c r="BJ421" s="18" t="s">
        <v>85</v>
      </c>
      <c r="BK421" s="206">
        <f t="shared" si="49"/>
        <v>0</v>
      </c>
      <c r="BL421" s="18" t="s">
        <v>218</v>
      </c>
      <c r="BM421" s="205" t="s">
        <v>5271</v>
      </c>
    </row>
    <row r="422" spans="1:65" s="2" customFormat="1" ht="37.9" customHeight="1">
      <c r="A422" s="35"/>
      <c r="B422" s="36"/>
      <c r="C422" s="193" t="s">
        <v>4168</v>
      </c>
      <c r="D422" s="193" t="s">
        <v>214</v>
      </c>
      <c r="E422" s="194" t="s">
        <v>5272</v>
      </c>
      <c r="F422" s="195" t="s">
        <v>4794</v>
      </c>
      <c r="G422" s="196" t="s">
        <v>2761</v>
      </c>
      <c r="H422" s="197">
        <v>1</v>
      </c>
      <c r="I422" s="198"/>
      <c r="J422" s="199">
        <f t="shared" si="40"/>
        <v>0</v>
      </c>
      <c r="K422" s="200"/>
      <c r="L422" s="40"/>
      <c r="M422" s="201" t="s">
        <v>1</v>
      </c>
      <c r="N422" s="202" t="s">
        <v>42</v>
      </c>
      <c r="O422" s="72"/>
      <c r="P422" s="203">
        <f t="shared" si="41"/>
        <v>0</v>
      </c>
      <c r="Q422" s="203">
        <v>0</v>
      </c>
      <c r="R422" s="203">
        <f t="shared" si="42"/>
        <v>0</v>
      </c>
      <c r="S422" s="203">
        <v>0</v>
      </c>
      <c r="T422" s="204">
        <f t="shared" si="43"/>
        <v>0</v>
      </c>
      <c r="U422" s="35"/>
      <c r="V422" s="35"/>
      <c r="W422" s="35"/>
      <c r="X422" s="35"/>
      <c r="Y422" s="35"/>
      <c r="Z422" s="35"/>
      <c r="AA422" s="35"/>
      <c r="AB422" s="35"/>
      <c r="AC422" s="35"/>
      <c r="AD422" s="35"/>
      <c r="AE422" s="35"/>
      <c r="AR422" s="205" t="s">
        <v>218</v>
      </c>
      <c r="AT422" s="205" t="s">
        <v>214</v>
      </c>
      <c r="AU422" s="205" t="s">
        <v>85</v>
      </c>
      <c r="AY422" s="18" t="s">
        <v>209</v>
      </c>
      <c r="BE422" s="206">
        <f t="shared" si="44"/>
        <v>0</v>
      </c>
      <c r="BF422" s="206">
        <f t="shared" si="45"/>
        <v>0</v>
      </c>
      <c r="BG422" s="206">
        <f t="shared" si="46"/>
        <v>0</v>
      </c>
      <c r="BH422" s="206">
        <f t="shared" si="47"/>
        <v>0</v>
      </c>
      <c r="BI422" s="206">
        <f t="shared" si="48"/>
        <v>0</v>
      </c>
      <c r="BJ422" s="18" t="s">
        <v>85</v>
      </c>
      <c r="BK422" s="206">
        <f t="shared" si="49"/>
        <v>0</v>
      </c>
      <c r="BL422" s="18" t="s">
        <v>218</v>
      </c>
      <c r="BM422" s="205" t="s">
        <v>5273</v>
      </c>
    </row>
    <row r="423" spans="1:65" s="2" customFormat="1" ht="37.9" customHeight="1">
      <c r="A423" s="35"/>
      <c r="B423" s="36"/>
      <c r="C423" s="193" t="s">
        <v>4177</v>
      </c>
      <c r="D423" s="193" t="s">
        <v>214</v>
      </c>
      <c r="E423" s="194" t="s">
        <v>5274</v>
      </c>
      <c r="F423" s="195" t="s">
        <v>4794</v>
      </c>
      <c r="G423" s="196" t="s">
        <v>2761</v>
      </c>
      <c r="H423" s="197">
        <v>1</v>
      </c>
      <c r="I423" s="198"/>
      <c r="J423" s="199">
        <f t="shared" si="40"/>
        <v>0</v>
      </c>
      <c r="K423" s="200"/>
      <c r="L423" s="40"/>
      <c r="M423" s="201" t="s">
        <v>1</v>
      </c>
      <c r="N423" s="202" t="s">
        <v>42</v>
      </c>
      <c r="O423" s="72"/>
      <c r="P423" s="203">
        <f t="shared" si="41"/>
        <v>0</v>
      </c>
      <c r="Q423" s="203">
        <v>0</v>
      </c>
      <c r="R423" s="203">
        <f t="shared" si="42"/>
        <v>0</v>
      </c>
      <c r="S423" s="203">
        <v>0</v>
      </c>
      <c r="T423" s="204">
        <f t="shared" si="43"/>
        <v>0</v>
      </c>
      <c r="U423" s="35"/>
      <c r="V423" s="35"/>
      <c r="W423" s="35"/>
      <c r="X423" s="35"/>
      <c r="Y423" s="35"/>
      <c r="Z423" s="35"/>
      <c r="AA423" s="35"/>
      <c r="AB423" s="35"/>
      <c r="AC423" s="35"/>
      <c r="AD423" s="35"/>
      <c r="AE423" s="35"/>
      <c r="AR423" s="205" t="s">
        <v>218</v>
      </c>
      <c r="AT423" s="205" t="s">
        <v>214</v>
      </c>
      <c r="AU423" s="205" t="s">
        <v>85</v>
      </c>
      <c r="AY423" s="18" t="s">
        <v>209</v>
      </c>
      <c r="BE423" s="206">
        <f t="shared" si="44"/>
        <v>0</v>
      </c>
      <c r="BF423" s="206">
        <f t="shared" si="45"/>
        <v>0</v>
      </c>
      <c r="BG423" s="206">
        <f t="shared" si="46"/>
        <v>0</v>
      </c>
      <c r="BH423" s="206">
        <f t="shared" si="47"/>
        <v>0</v>
      </c>
      <c r="BI423" s="206">
        <f t="shared" si="48"/>
        <v>0</v>
      </c>
      <c r="BJ423" s="18" t="s">
        <v>85</v>
      </c>
      <c r="BK423" s="206">
        <f t="shared" si="49"/>
        <v>0</v>
      </c>
      <c r="BL423" s="18" t="s">
        <v>218</v>
      </c>
      <c r="BM423" s="205" t="s">
        <v>5275</v>
      </c>
    </row>
    <row r="424" spans="1:65" s="2" customFormat="1" ht="37.9" customHeight="1">
      <c r="A424" s="35"/>
      <c r="B424" s="36"/>
      <c r="C424" s="193" t="s">
        <v>4181</v>
      </c>
      <c r="D424" s="193" t="s">
        <v>214</v>
      </c>
      <c r="E424" s="194" t="s">
        <v>5276</v>
      </c>
      <c r="F424" s="195" t="s">
        <v>4794</v>
      </c>
      <c r="G424" s="196" t="s">
        <v>2761</v>
      </c>
      <c r="H424" s="197">
        <v>1</v>
      </c>
      <c r="I424" s="198"/>
      <c r="J424" s="199">
        <f t="shared" si="40"/>
        <v>0</v>
      </c>
      <c r="K424" s="200"/>
      <c r="L424" s="40"/>
      <c r="M424" s="201" t="s">
        <v>1</v>
      </c>
      <c r="N424" s="202" t="s">
        <v>42</v>
      </c>
      <c r="O424" s="72"/>
      <c r="P424" s="203">
        <f t="shared" si="41"/>
        <v>0</v>
      </c>
      <c r="Q424" s="203">
        <v>0</v>
      </c>
      <c r="R424" s="203">
        <f t="shared" si="42"/>
        <v>0</v>
      </c>
      <c r="S424" s="203">
        <v>0</v>
      </c>
      <c r="T424" s="204">
        <f t="shared" si="43"/>
        <v>0</v>
      </c>
      <c r="U424" s="35"/>
      <c r="V424" s="35"/>
      <c r="W424" s="35"/>
      <c r="X424" s="35"/>
      <c r="Y424" s="35"/>
      <c r="Z424" s="35"/>
      <c r="AA424" s="35"/>
      <c r="AB424" s="35"/>
      <c r="AC424" s="35"/>
      <c r="AD424" s="35"/>
      <c r="AE424" s="35"/>
      <c r="AR424" s="205" t="s">
        <v>218</v>
      </c>
      <c r="AT424" s="205" t="s">
        <v>214</v>
      </c>
      <c r="AU424" s="205" t="s">
        <v>85</v>
      </c>
      <c r="AY424" s="18" t="s">
        <v>209</v>
      </c>
      <c r="BE424" s="206">
        <f t="shared" si="44"/>
        <v>0</v>
      </c>
      <c r="BF424" s="206">
        <f t="shared" si="45"/>
        <v>0</v>
      </c>
      <c r="BG424" s="206">
        <f t="shared" si="46"/>
        <v>0</v>
      </c>
      <c r="BH424" s="206">
        <f t="shared" si="47"/>
        <v>0</v>
      </c>
      <c r="BI424" s="206">
        <f t="shared" si="48"/>
        <v>0</v>
      </c>
      <c r="BJ424" s="18" t="s">
        <v>85</v>
      </c>
      <c r="BK424" s="206">
        <f t="shared" si="49"/>
        <v>0</v>
      </c>
      <c r="BL424" s="18" t="s">
        <v>218</v>
      </c>
      <c r="BM424" s="205" t="s">
        <v>5277</v>
      </c>
    </row>
    <row r="425" spans="1:65" s="2" customFormat="1" ht="33" customHeight="1">
      <c r="A425" s="35"/>
      <c r="B425" s="36"/>
      <c r="C425" s="193" t="s">
        <v>4186</v>
      </c>
      <c r="D425" s="193" t="s">
        <v>214</v>
      </c>
      <c r="E425" s="194" t="s">
        <v>5278</v>
      </c>
      <c r="F425" s="195" t="s">
        <v>5096</v>
      </c>
      <c r="G425" s="196" t="s">
        <v>2761</v>
      </c>
      <c r="H425" s="197">
        <v>1</v>
      </c>
      <c r="I425" s="198"/>
      <c r="J425" s="199">
        <f t="shared" si="40"/>
        <v>0</v>
      </c>
      <c r="K425" s="200"/>
      <c r="L425" s="40"/>
      <c r="M425" s="201" t="s">
        <v>1</v>
      </c>
      <c r="N425" s="202" t="s">
        <v>42</v>
      </c>
      <c r="O425" s="72"/>
      <c r="P425" s="203">
        <f t="shared" si="41"/>
        <v>0</v>
      </c>
      <c r="Q425" s="203">
        <v>0</v>
      </c>
      <c r="R425" s="203">
        <f t="shared" si="42"/>
        <v>0</v>
      </c>
      <c r="S425" s="203">
        <v>0</v>
      </c>
      <c r="T425" s="204">
        <f t="shared" si="43"/>
        <v>0</v>
      </c>
      <c r="U425" s="35"/>
      <c r="V425" s="35"/>
      <c r="W425" s="35"/>
      <c r="X425" s="35"/>
      <c r="Y425" s="35"/>
      <c r="Z425" s="35"/>
      <c r="AA425" s="35"/>
      <c r="AB425" s="35"/>
      <c r="AC425" s="35"/>
      <c r="AD425" s="35"/>
      <c r="AE425" s="35"/>
      <c r="AR425" s="205" t="s">
        <v>218</v>
      </c>
      <c r="AT425" s="205" t="s">
        <v>214</v>
      </c>
      <c r="AU425" s="205" t="s">
        <v>85</v>
      </c>
      <c r="AY425" s="18" t="s">
        <v>209</v>
      </c>
      <c r="BE425" s="206">
        <f t="shared" si="44"/>
        <v>0</v>
      </c>
      <c r="BF425" s="206">
        <f t="shared" si="45"/>
        <v>0</v>
      </c>
      <c r="BG425" s="206">
        <f t="shared" si="46"/>
        <v>0</v>
      </c>
      <c r="BH425" s="206">
        <f t="shared" si="47"/>
        <v>0</v>
      </c>
      <c r="BI425" s="206">
        <f t="shared" si="48"/>
        <v>0</v>
      </c>
      <c r="BJ425" s="18" t="s">
        <v>85</v>
      </c>
      <c r="BK425" s="206">
        <f t="shared" si="49"/>
        <v>0</v>
      </c>
      <c r="BL425" s="18" t="s">
        <v>218</v>
      </c>
      <c r="BM425" s="205" t="s">
        <v>5279</v>
      </c>
    </row>
    <row r="426" spans="1:65" s="2" customFormat="1" ht="37.9" customHeight="1">
      <c r="A426" s="35"/>
      <c r="B426" s="36"/>
      <c r="C426" s="193" t="s">
        <v>4201</v>
      </c>
      <c r="D426" s="193" t="s">
        <v>214</v>
      </c>
      <c r="E426" s="194" t="s">
        <v>5280</v>
      </c>
      <c r="F426" s="195" t="s">
        <v>5083</v>
      </c>
      <c r="G426" s="196" t="s">
        <v>2761</v>
      </c>
      <c r="H426" s="197">
        <v>1</v>
      </c>
      <c r="I426" s="198"/>
      <c r="J426" s="199">
        <f t="shared" si="40"/>
        <v>0</v>
      </c>
      <c r="K426" s="200"/>
      <c r="L426" s="40"/>
      <c r="M426" s="201" t="s">
        <v>1</v>
      </c>
      <c r="N426" s="202" t="s">
        <v>42</v>
      </c>
      <c r="O426" s="72"/>
      <c r="P426" s="203">
        <f t="shared" si="41"/>
        <v>0</v>
      </c>
      <c r="Q426" s="203">
        <v>0</v>
      </c>
      <c r="R426" s="203">
        <f t="shared" si="42"/>
        <v>0</v>
      </c>
      <c r="S426" s="203">
        <v>0</v>
      </c>
      <c r="T426" s="204">
        <f t="shared" si="43"/>
        <v>0</v>
      </c>
      <c r="U426" s="35"/>
      <c r="V426" s="35"/>
      <c r="W426" s="35"/>
      <c r="X426" s="35"/>
      <c r="Y426" s="35"/>
      <c r="Z426" s="35"/>
      <c r="AA426" s="35"/>
      <c r="AB426" s="35"/>
      <c r="AC426" s="35"/>
      <c r="AD426" s="35"/>
      <c r="AE426" s="35"/>
      <c r="AR426" s="205" t="s">
        <v>218</v>
      </c>
      <c r="AT426" s="205" t="s">
        <v>214</v>
      </c>
      <c r="AU426" s="205" t="s">
        <v>85</v>
      </c>
      <c r="AY426" s="18" t="s">
        <v>209</v>
      </c>
      <c r="BE426" s="206">
        <f t="shared" si="44"/>
        <v>0</v>
      </c>
      <c r="BF426" s="206">
        <f t="shared" si="45"/>
        <v>0</v>
      </c>
      <c r="BG426" s="206">
        <f t="shared" si="46"/>
        <v>0</v>
      </c>
      <c r="BH426" s="206">
        <f t="shared" si="47"/>
        <v>0</v>
      </c>
      <c r="BI426" s="206">
        <f t="shared" si="48"/>
        <v>0</v>
      </c>
      <c r="BJ426" s="18" t="s">
        <v>85</v>
      </c>
      <c r="BK426" s="206">
        <f t="shared" si="49"/>
        <v>0</v>
      </c>
      <c r="BL426" s="18" t="s">
        <v>218</v>
      </c>
      <c r="BM426" s="205" t="s">
        <v>5281</v>
      </c>
    </row>
    <row r="427" spans="1:65" s="2" customFormat="1" ht="37.9" customHeight="1">
      <c r="A427" s="35"/>
      <c r="B427" s="36"/>
      <c r="C427" s="193" t="s">
        <v>4207</v>
      </c>
      <c r="D427" s="193" t="s">
        <v>214</v>
      </c>
      <c r="E427" s="194" t="s">
        <v>5282</v>
      </c>
      <c r="F427" s="195" t="s">
        <v>4947</v>
      </c>
      <c r="G427" s="196" t="s">
        <v>2761</v>
      </c>
      <c r="H427" s="197">
        <v>1</v>
      </c>
      <c r="I427" s="198"/>
      <c r="J427" s="199">
        <f t="shared" si="40"/>
        <v>0</v>
      </c>
      <c r="K427" s="200"/>
      <c r="L427" s="40"/>
      <c r="M427" s="201" t="s">
        <v>1</v>
      </c>
      <c r="N427" s="202" t="s">
        <v>42</v>
      </c>
      <c r="O427" s="72"/>
      <c r="P427" s="203">
        <f t="shared" si="41"/>
        <v>0</v>
      </c>
      <c r="Q427" s="203">
        <v>0</v>
      </c>
      <c r="R427" s="203">
        <f t="shared" si="42"/>
        <v>0</v>
      </c>
      <c r="S427" s="203">
        <v>0</v>
      </c>
      <c r="T427" s="204">
        <f t="shared" si="43"/>
        <v>0</v>
      </c>
      <c r="U427" s="35"/>
      <c r="V427" s="35"/>
      <c r="W427" s="35"/>
      <c r="X427" s="35"/>
      <c r="Y427" s="35"/>
      <c r="Z427" s="35"/>
      <c r="AA427" s="35"/>
      <c r="AB427" s="35"/>
      <c r="AC427" s="35"/>
      <c r="AD427" s="35"/>
      <c r="AE427" s="35"/>
      <c r="AR427" s="205" t="s">
        <v>218</v>
      </c>
      <c r="AT427" s="205" t="s">
        <v>214</v>
      </c>
      <c r="AU427" s="205" t="s">
        <v>85</v>
      </c>
      <c r="AY427" s="18" t="s">
        <v>209</v>
      </c>
      <c r="BE427" s="206">
        <f t="shared" si="44"/>
        <v>0</v>
      </c>
      <c r="BF427" s="206">
        <f t="shared" si="45"/>
        <v>0</v>
      </c>
      <c r="BG427" s="206">
        <f t="shared" si="46"/>
        <v>0</v>
      </c>
      <c r="BH427" s="206">
        <f t="shared" si="47"/>
        <v>0</v>
      </c>
      <c r="BI427" s="206">
        <f t="shared" si="48"/>
        <v>0</v>
      </c>
      <c r="BJ427" s="18" t="s">
        <v>85</v>
      </c>
      <c r="BK427" s="206">
        <f t="shared" si="49"/>
        <v>0</v>
      </c>
      <c r="BL427" s="18" t="s">
        <v>218</v>
      </c>
      <c r="BM427" s="205" t="s">
        <v>5283</v>
      </c>
    </row>
    <row r="428" spans="1:65" s="2" customFormat="1" ht="37.9" customHeight="1">
      <c r="A428" s="35"/>
      <c r="B428" s="36"/>
      <c r="C428" s="193" t="s">
        <v>4487</v>
      </c>
      <c r="D428" s="193" t="s">
        <v>214</v>
      </c>
      <c r="E428" s="194" t="s">
        <v>5284</v>
      </c>
      <c r="F428" s="195" t="s">
        <v>5285</v>
      </c>
      <c r="G428" s="196" t="s">
        <v>2761</v>
      </c>
      <c r="H428" s="197">
        <v>1</v>
      </c>
      <c r="I428" s="198"/>
      <c r="J428" s="199">
        <f t="shared" si="40"/>
        <v>0</v>
      </c>
      <c r="K428" s="200"/>
      <c r="L428" s="40"/>
      <c r="M428" s="201" t="s">
        <v>1</v>
      </c>
      <c r="N428" s="202" t="s">
        <v>42</v>
      </c>
      <c r="O428" s="72"/>
      <c r="P428" s="203">
        <f t="shared" si="41"/>
        <v>0</v>
      </c>
      <c r="Q428" s="203">
        <v>0</v>
      </c>
      <c r="R428" s="203">
        <f t="shared" si="42"/>
        <v>0</v>
      </c>
      <c r="S428" s="203">
        <v>0</v>
      </c>
      <c r="T428" s="204">
        <f t="shared" si="43"/>
        <v>0</v>
      </c>
      <c r="U428" s="35"/>
      <c r="V428" s="35"/>
      <c r="W428" s="35"/>
      <c r="X428" s="35"/>
      <c r="Y428" s="35"/>
      <c r="Z428" s="35"/>
      <c r="AA428" s="35"/>
      <c r="AB428" s="35"/>
      <c r="AC428" s="35"/>
      <c r="AD428" s="35"/>
      <c r="AE428" s="35"/>
      <c r="AR428" s="205" t="s">
        <v>218</v>
      </c>
      <c r="AT428" s="205" t="s">
        <v>214</v>
      </c>
      <c r="AU428" s="205" t="s">
        <v>85</v>
      </c>
      <c r="AY428" s="18" t="s">
        <v>209</v>
      </c>
      <c r="BE428" s="206">
        <f t="shared" si="44"/>
        <v>0</v>
      </c>
      <c r="BF428" s="206">
        <f t="shared" si="45"/>
        <v>0</v>
      </c>
      <c r="BG428" s="206">
        <f t="shared" si="46"/>
        <v>0</v>
      </c>
      <c r="BH428" s="206">
        <f t="shared" si="47"/>
        <v>0</v>
      </c>
      <c r="BI428" s="206">
        <f t="shared" si="48"/>
        <v>0</v>
      </c>
      <c r="BJ428" s="18" t="s">
        <v>85</v>
      </c>
      <c r="BK428" s="206">
        <f t="shared" si="49"/>
        <v>0</v>
      </c>
      <c r="BL428" s="18" t="s">
        <v>218</v>
      </c>
      <c r="BM428" s="205" t="s">
        <v>5286</v>
      </c>
    </row>
    <row r="429" spans="1:65" s="2" customFormat="1" ht="49.15" customHeight="1">
      <c r="A429" s="35"/>
      <c r="B429" s="36"/>
      <c r="C429" s="193" t="s">
        <v>4493</v>
      </c>
      <c r="D429" s="193" t="s">
        <v>214</v>
      </c>
      <c r="E429" s="194" t="s">
        <v>5287</v>
      </c>
      <c r="F429" s="195" t="s">
        <v>5288</v>
      </c>
      <c r="G429" s="196" t="s">
        <v>2761</v>
      </c>
      <c r="H429" s="197">
        <v>1</v>
      </c>
      <c r="I429" s="198"/>
      <c r="J429" s="199">
        <f t="shared" si="40"/>
        <v>0</v>
      </c>
      <c r="K429" s="200"/>
      <c r="L429" s="40"/>
      <c r="M429" s="201" t="s">
        <v>1</v>
      </c>
      <c r="N429" s="202" t="s">
        <v>42</v>
      </c>
      <c r="O429" s="72"/>
      <c r="P429" s="203">
        <f t="shared" si="41"/>
        <v>0</v>
      </c>
      <c r="Q429" s="203">
        <v>0</v>
      </c>
      <c r="R429" s="203">
        <f t="shared" si="42"/>
        <v>0</v>
      </c>
      <c r="S429" s="203">
        <v>0</v>
      </c>
      <c r="T429" s="204">
        <f t="shared" si="43"/>
        <v>0</v>
      </c>
      <c r="U429" s="35"/>
      <c r="V429" s="35"/>
      <c r="W429" s="35"/>
      <c r="X429" s="35"/>
      <c r="Y429" s="35"/>
      <c r="Z429" s="35"/>
      <c r="AA429" s="35"/>
      <c r="AB429" s="35"/>
      <c r="AC429" s="35"/>
      <c r="AD429" s="35"/>
      <c r="AE429" s="35"/>
      <c r="AR429" s="205" t="s">
        <v>218</v>
      </c>
      <c r="AT429" s="205" t="s">
        <v>214</v>
      </c>
      <c r="AU429" s="205" t="s">
        <v>85</v>
      </c>
      <c r="AY429" s="18" t="s">
        <v>209</v>
      </c>
      <c r="BE429" s="206">
        <f t="shared" si="44"/>
        <v>0</v>
      </c>
      <c r="BF429" s="206">
        <f t="shared" si="45"/>
        <v>0</v>
      </c>
      <c r="BG429" s="206">
        <f t="shared" si="46"/>
        <v>0</v>
      </c>
      <c r="BH429" s="206">
        <f t="shared" si="47"/>
        <v>0</v>
      </c>
      <c r="BI429" s="206">
        <f t="shared" si="48"/>
        <v>0</v>
      </c>
      <c r="BJ429" s="18" t="s">
        <v>85</v>
      </c>
      <c r="BK429" s="206">
        <f t="shared" si="49"/>
        <v>0</v>
      </c>
      <c r="BL429" s="18" t="s">
        <v>218</v>
      </c>
      <c r="BM429" s="205" t="s">
        <v>5289</v>
      </c>
    </row>
    <row r="430" spans="1:65" s="2" customFormat="1" ht="37.9" customHeight="1">
      <c r="A430" s="35"/>
      <c r="B430" s="36"/>
      <c r="C430" s="193" t="s">
        <v>4521</v>
      </c>
      <c r="D430" s="193" t="s">
        <v>214</v>
      </c>
      <c r="E430" s="194" t="s">
        <v>5290</v>
      </c>
      <c r="F430" s="195" t="s">
        <v>5291</v>
      </c>
      <c r="G430" s="196" t="s">
        <v>2761</v>
      </c>
      <c r="H430" s="197">
        <v>1</v>
      </c>
      <c r="I430" s="198"/>
      <c r="J430" s="199">
        <f t="shared" si="40"/>
        <v>0</v>
      </c>
      <c r="K430" s="200"/>
      <c r="L430" s="40"/>
      <c r="M430" s="201" t="s">
        <v>1</v>
      </c>
      <c r="N430" s="202" t="s">
        <v>42</v>
      </c>
      <c r="O430" s="72"/>
      <c r="P430" s="203">
        <f t="shared" si="41"/>
        <v>0</v>
      </c>
      <c r="Q430" s="203">
        <v>0</v>
      </c>
      <c r="R430" s="203">
        <f t="shared" si="42"/>
        <v>0</v>
      </c>
      <c r="S430" s="203">
        <v>0</v>
      </c>
      <c r="T430" s="204">
        <f t="shared" si="43"/>
        <v>0</v>
      </c>
      <c r="U430" s="35"/>
      <c r="V430" s="35"/>
      <c r="W430" s="35"/>
      <c r="X430" s="35"/>
      <c r="Y430" s="35"/>
      <c r="Z430" s="35"/>
      <c r="AA430" s="35"/>
      <c r="AB430" s="35"/>
      <c r="AC430" s="35"/>
      <c r="AD430" s="35"/>
      <c r="AE430" s="35"/>
      <c r="AR430" s="205" t="s">
        <v>218</v>
      </c>
      <c r="AT430" s="205" t="s">
        <v>214</v>
      </c>
      <c r="AU430" s="205" t="s">
        <v>85</v>
      </c>
      <c r="AY430" s="18" t="s">
        <v>209</v>
      </c>
      <c r="BE430" s="206">
        <f t="shared" si="44"/>
        <v>0</v>
      </c>
      <c r="BF430" s="206">
        <f t="shared" si="45"/>
        <v>0</v>
      </c>
      <c r="BG430" s="206">
        <f t="shared" si="46"/>
        <v>0</v>
      </c>
      <c r="BH430" s="206">
        <f t="shared" si="47"/>
        <v>0</v>
      </c>
      <c r="BI430" s="206">
        <f t="shared" si="48"/>
        <v>0</v>
      </c>
      <c r="BJ430" s="18" t="s">
        <v>85</v>
      </c>
      <c r="BK430" s="206">
        <f t="shared" si="49"/>
        <v>0</v>
      </c>
      <c r="BL430" s="18" t="s">
        <v>218</v>
      </c>
      <c r="BM430" s="205" t="s">
        <v>5292</v>
      </c>
    </row>
    <row r="431" spans="1:65" s="2" customFormat="1" ht="37.9" customHeight="1">
      <c r="A431" s="35"/>
      <c r="B431" s="36"/>
      <c r="C431" s="193" t="s">
        <v>4527</v>
      </c>
      <c r="D431" s="193" t="s">
        <v>214</v>
      </c>
      <c r="E431" s="194" t="s">
        <v>5293</v>
      </c>
      <c r="F431" s="195" t="s">
        <v>5294</v>
      </c>
      <c r="G431" s="196" t="s">
        <v>2761</v>
      </c>
      <c r="H431" s="197">
        <v>1</v>
      </c>
      <c r="I431" s="198"/>
      <c r="J431" s="199">
        <f t="shared" si="40"/>
        <v>0</v>
      </c>
      <c r="K431" s="200"/>
      <c r="L431" s="40"/>
      <c r="M431" s="201" t="s">
        <v>1</v>
      </c>
      <c r="N431" s="202" t="s">
        <v>42</v>
      </c>
      <c r="O431" s="72"/>
      <c r="P431" s="203">
        <f t="shared" si="41"/>
        <v>0</v>
      </c>
      <c r="Q431" s="203">
        <v>0</v>
      </c>
      <c r="R431" s="203">
        <f t="shared" si="42"/>
        <v>0</v>
      </c>
      <c r="S431" s="203">
        <v>0</v>
      </c>
      <c r="T431" s="204">
        <f t="shared" si="43"/>
        <v>0</v>
      </c>
      <c r="U431" s="35"/>
      <c r="V431" s="35"/>
      <c r="W431" s="35"/>
      <c r="X431" s="35"/>
      <c r="Y431" s="35"/>
      <c r="Z431" s="35"/>
      <c r="AA431" s="35"/>
      <c r="AB431" s="35"/>
      <c r="AC431" s="35"/>
      <c r="AD431" s="35"/>
      <c r="AE431" s="35"/>
      <c r="AR431" s="205" t="s">
        <v>218</v>
      </c>
      <c r="AT431" s="205" t="s">
        <v>214</v>
      </c>
      <c r="AU431" s="205" t="s">
        <v>85</v>
      </c>
      <c r="AY431" s="18" t="s">
        <v>209</v>
      </c>
      <c r="BE431" s="206">
        <f t="shared" si="44"/>
        <v>0</v>
      </c>
      <c r="BF431" s="206">
        <f t="shared" si="45"/>
        <v>0</v>
      </c>
      <c r="BG431" s="206">
        <f t="shared" si="46"/>
        <v>0</v>
      </c>
      <c r="BH431" s="206">
        <f t="shared" si="47"/>
        <v>0</v>
      </c>
      <c r="BI431" s="206">
        <f t="shared" si="48"/>
        <v>0</v>
      </c>
      <c r="BJ431" s="18" t="s">
        <v>85</v>
      </c>
      <c r="BK431" s="206">
        <f t="shared" si="49"/>
        <v>0</v>
      </c>
      <c r="BL431" s="18" t="s">
        <v>218</v>
      </c>
      <c r="BM431" s="205" t="s">
        <v>5295</v>
      </c>
    </row>
    <row r="432" spans="1:65" s="2" customFormat="1" ht="33" customHeight="1">
      <c r="A432" s="35"/>
      <c r="B432" s="36"/>
      <c r="C432" s="193" t="s">
        <v>4540</v>
      </c>
      <c r="D432" s="193" t="s">
        <v>214</v>
      </c>
      <c r="E432" s="194" t="s">
        <v>5296</v>
      </c>
      <c r="F432" s="195" t="s">
        <v>5096</v>
      </c>
      <c r="G432" s="196" t="s">
        <v>2761</v>
      </c>
      <c r="H432" s="197">
        <v>1</v>
      </c>
      <c r="I432" s="198"/>
      <c r="J432" s="199">
        <f t="shared" si="40"/>
        <v>0</v>
      </c>
      <c r="K432" s="200"/>
      <c r="L432" s="40"/>
      <c r="M432" s="201" t="s">
        <v>1</v>
      </c>
      <c r="N432" s="202" t="s">
        <v>42</v>
      </c>
      <c r="O432" s="72"/>
      <c r="P432" s="203">
        <f t="shared" si="41"/>
        <v>0</v>
      </c>
      <c r="Q432" s="203">
        <v>0</v>
      </c>
      <c r="R432" s="203">
        <f t="shared" si="42"/>
        <v>0</v>
      </c>
      <c r="S432" s="203">
        <v>0</v>
      </c>
      <c r="T432" s="204">
        <f t="shared" si="43"/>
        <v>0</v>
      </c>
      <c r="U432" s="35"/>
      <c r="V432" s="35"/>
      <c r="W432" s="35"/>
      <c r="X432" s="35"/>
      <c r="Y432" s="35"/>
      <c r="Z432" s="35"/>
      <c r="AA432" s="35"/>
      <c r="AB432" s="35"/>
      <c r="AC432" s="35"/>
      <c r="AD432" s="35"/>
      <c r="AE432" s="35"/>
      <c r="AR432" s="205" t="s">
        <v>218</v>
      </c>
      <c r="AT432" s="205" t="s">
        <v>214</v>
      </c>
      <c r="AU432" s="205" t="s">
        <v>85</v>
      </c>
      <c r="AY432" s="18" t="s">
        <v>209</v>
      </c>
      <c r="BE432" s="206">
        <f t="shared" si="44"/>
        <v>0</v>
      </c>
      <c r="BF432" s="206">
        <f t="shared" si="45"/>
        <v>0</v>
      </c>
      <c r="BG432" s="206">
        <f t="shared" si="46"/>
        <v>0</v>
      </c>
      <c r="BH432" s="206">
        <f t="shared" si="47"/>
        <v>0</v>
      </c>
      <c r="BI432" s="206">
        <f t="shared" si="48"/>
        <v>0</v>
      </c>
      <c r="BJ432" s="18" t="s">
        <v>85</v>
      </c>
      <c r="BK432" s="206">
        <f t="shared" si="49"/>
        <v>0</v>
      </c>
      <c r="BL432" s="18" t="s">
        <v>218</v>
      </c>
      <c r="BM432" s="205" t="s">
        <v>5297</v>
      </c>
    </row>
    <row r="433" spans="1:65" s="2" customFormat="1" ht="44.25" customHeight="1">
      <c r="A433" s="35"/>
      <c r="B433" s="36"/>
      <c r="C433" s="193" t="s">
        <v>4546</v>
      </c>
      <c r="D433" s="193" t="s">
        <v>214</v>
      </c>
      <c r="E433" s="194" t="s">
        <v>5298</v>
      </c>
      <c r="F433" s="195" t="s">
        <v>4828</v>
      </c>
      <c r="G433" s="196" t="s">
        <v>2761</v>
      </c>
      <c r="H433" s="197">
        <v>1</v>
      </c>
      <c r="I433" s="198"/>
      <c r="J433" s="199">
        <f t="shared" si="40"/>
        <v>0</v>
      </c>
      <c r="K433" s="200"/>
      <c r="L433" s="40"/>
      <c r="M433" s="201" t="s">
        <v>1</v>
      </c>
      <c r="N433" s="202" t="s">
        <v>42</v>
      </c>
      <c r="O433" s="72"/>
      <c r="P433" s="203">
        <f t="shared" si="41"/>
        <v>0</v>
      </c>
      <c r="Q433" s="203">
        <v>0</v>
      </c>
      <c r="R433" s="203">
        <f t="shared" si="42"/>
        <v>0</v>
      </c>
      <c r="S433" s="203">
        <v>0</v>
      </c>
      <c r="T433" s="204">
        <f t="shared" si="43"/>
        <v>0</v>
      </c>
      <c r="U433" s="35"/>
      <c r="V433" s="35"/>
      <c r="W433" s="35"/>
      <c r="X433" s="35"/>
      <c r="Y433" s="35"/>
      <c r="Z433" s="35"/>
      <c r="AA433" s="35"/>
      <c r="AB433" s="35"/>
      <c r="AC433" s="35"/>
      <c r="AD433" s="35"/>
      <c r="AE433" s="35"/>
      <c r="AR433" s="205" t="s">
        <v>218</v>
      </c>
      <c r="AT433" s="205" t="s">
        <v>214</v>
      </c>
      <c r="AU433" s="205" t="s">
        <v>85</v>
      </c>
      <c r="AY433" s="18" t="s">
        <v>209</v>
      </c>
      <c r="BE433" s="206">
        <f t="shared" si="44"/>
        <v>0</v>
      </c>
      <c r="BF433" s="206">
        <f t="shared" si="45"/>
        <v>0</v>
      </c>
      <c r="BG433" s="206">
        <f t="shared" si="46"/>
        <v>0</v>
      </c>
      <c r="BH433" s="206">
        <f t="shared" si="47"/>
        <v>0</v>
      </c>
      <c r="BI433" s="206">
        <f t="shared" si="48"/>
        <v>0</v>
      </c>
      <c r="BJ433" s="18" t="s">
        <v>85</v>
      </c>
      <c r="BK433" s="206">
        <f t="shared" si="49"/>
        <v>0</v>
      </c>
      <c r="BL433" s="18" t="s">
        <v>218</v>
      </c>
      <c r="BM433" s="205" t="s">
        <v>5299</v>
      </c>
    </row>
    <row r="434" spans="1:65" s="2" customFormat="1" ht="44.25" customHeight="1">
      <c r="A434" s="35"/>
      <c r="B434" s="36"/>
      <c r="C434" s="193" t="s">
        <v>4556</v>
      </c>
      <c r="D434" s="193" t="s">
        <v>214</v>
      </c>
      <c r="E434" s="194" t="s">
        <v>5300</v>
      </c>
      <c r="F434" s="195" t="s">
        <v>4828</v>
      </c>
      <c r="G434" s="196" t="s">
        <v>2761</v>
      </c>
      <c r="H434" s="197">
        <v>1</v>
      </c>
      <c r="I434" s="198"/>
      <c r="J434" s="199">
        <f t="shared" si="40"/>
        <v>0</v>
      </c>
      <c r="K434" s="200"/>
      <c r="L434" s="40"/>
      <c r="M434" s="201" t="s">
        <v>1</v>
      </c>
      <c r="N434" s="202" t="s">
        <v>42</v>
      </c>
      <c r="O434" s="72"/>
      <c r="P434" s="203">
        <f t="shared" si="41"/>
        <v>0</v>
      </c>
      <c r="Q434" s="203">
        <v>0</v>
      </c>
      <c r="R434" s="203">
        <f t="shared" si="42"/>
        <v>0</v>
      </c>
      <c r="S434" s="203">
        <v>0</v>
      </c>
      <c r="T434" s="204">
        <f t="shared" si="43"/>
        <v>0</v>
      </c>
      <c r="U434" s="35"/>
      <c r="V434" s="35"/>
      <c r="W434" s="35"/>
      <c r="X434" s="35"/>
      <c r="Y434" s="35"/>
      <c r="Z434" s="35"/>
      <c r="AA434" s="35"/>
      <c r="AB434" s="35"/>
      <c r="AC434" s="35"/>
      <c r="AD434" s="35"/>
      <c r="AE434" s="35"/>
      <c r="AR434" s="205" t="s">
        <v>218</v>
      </c>
      <c r="AT434" s="205" t="s">
        <v>214</v>
      </c>
      <c r="AU434" s="205" t="s">
        <v>85</v>
      </c>
      <c r="AY434" s="18" t="s">
        <v>209</v>
      </c>
      <c r="BE434" s="206">
        <f t="shared" si="44"/>
        <v>0</v>
      </c>
      <c r="BF434" s="206">
        <f t="shared" si="45"/>
        <v>0</v>
      </c>
      <c r="BG434" s="206">
        <f t="shared" si="46"/>
        <v>0</v>
      </c>
      <c r="BH434" s="206">
        <f t="shared" si="47"/>
        <v>0</v>
      </c>
      <c r="BI434" s="206">
        <f t="shared" si="48"/>
        <v>0</v>
      </c>
      <c r="BJ434" s="18" t="s">
        <v>85</v>
      </c>
      <c r="BK434" s="206">
        <f t="shared" si="49"/>
        <v>0</v>
      </c>
      <c r="BL434" s="18" t="s">
        <v>218</v>
      </c>
      <c r="BM434" s="205" t="s">
        <v>5301</v>
      </c>
    </row>
    <row r="435" spans="1:65" s="2" customFormat="1" ht="37.9" customHeight="1">
      <c r="A435" s="35"/>
      <c r="B435" s="36"/>
      <c r="C435" s="193" t="s">
        <v>4561</v>
      </c>
      <c r="D435" s="193" t="s">
        <v>214</v>
      </c>
      <c r="E435" s="194" t="s">
        <v>5302</v>
      </c>
      <c r="F435" s="195" t="s">
        <v>4846</v>
      </c>
      <c r="G435" s="196" t="s">
        <v>2761</v>
      </c>
      <c r="H435" s="197">
        <v>1</v>
      </c>
      <c r="I435" s="198"/>
      <c r="J435" s="199">
        <f t="shared" si="40"/>
        <v>0</v>
      </c>
      <c r="K435" s="200"/>
      <c r="L435" s="40"/>
      <c r="M435" s="201" t="s">
        <v>1</v>
      </c>
      <c r="N435" s="202" t="s">
        <v>42</v>
      </c>
      <c r="O435" s="72"/>
      <c r="P435" s="203">
        <f t="shared" si="41"/>
        <v>0</v>
      </c>
      <c r="Q435" s="203">
        <v>0</v>
      </c>
      <c r="R435" s="203">
        <f t="shared" si="42"/>
        <v>0</v>
      </c>
      <c r="S435" s="203">
        <v>0</v>
      </c>
      <c r="T435" s="204">
        <f t="shared" si="43"/>
        <v>0</v>
      </c>
      <c r="U435" s="35"/>
      <c r="V435" s="35"/>
      <c r="W435" s="35"/>
      <c r="X435" s="35"/>
      <c r="Y435" s="35"/>
      <c r="Z435" s="35"/>
      <c r="AA435" s="35"/>
      <c r="AB435" s="35"/>
      <c r="AC435" s="35"/>
      <c r="AD435" s="35"/>
      <c r="AE435" s="35"/>
      <c r="AR435" s="205" t="s">
        <v>218</v>
      </c>
      <c r="AT435" s="205" t="s">
        <v>214</v>
      </c>
      <c r="AU435" s="205" t="s">
        <v>85</v>
      </c>
      <c r="AY435" s="18" t="s">
        <v>209</v>
      </c>
      <c r="BE435" s="206">
        <f t="shared" si="44"/>
        <v>0</v>
      </c>
      <c r="BF435" s="206">
        <f t="shared" si="45"/>
        <v>0</v>
      </c>
      <c r="BG435" s="206">
        <f t="shared" si="46"/>
        <v>0</v>
      </c>
      <c r="BH435" s="206">
        <f t="shared" si="47"/>
        <v>0</v>
      </c>
      <c r="BI435" s="206">
        <f t="shared" si="48"/>
        <v>0</v>
      </c>
      <c r="BJ435" s="18" t="s">
        <v>85</v>
      </c>
      <c r="BK435" s="206">
        <f t="shared" si="49"/>
        <v>0</v>
      </c>
      <c r="BL435" s="18" t="s">
        <v>218</v>
      </c>
      <c r="BM435" s="205" t="s">
        <v>5303</v>
      </c>
    </row>
    <row r="436" spans="1:65" s="2" customFormat="1" ht="37.9" customHeight="1">
      <c r="A436" s="35"/>
      <c r="B436" s="36"/>
      <c r="C436" s="193" t="s">
        <v>4566</v>
      </c>
      <c r="D436" s="193" t="s">
        <v>214</v>
      </c>
      <c r="E436" s="194" t="s">
        <v>5304</v>
      </c>
      <c r="F436" s="195" t="s">
        <v>4794</v>
      </c>
      <c r="G436" s="196" t="s">
        <v>2761</v>
      </c>
      <c r="H436" s="197">
        <v>1</v>
      </c>
      <c r="I436" s="198"/>
      <c r="J436" s="199">
        <f t="shared" si="40"/>
        <v>0</v>
      </c>
      <c r="K436" s="200"/>
      <c r="L436" s="40"/>
      <c r="M436" s="201" t="s">
        <v>1</v>
      </c>
      <c r="N436" s="202" t="s">
        <v>42</v>
      </c>
      <c r="O436" s="72"/>
      <c r="P436" s="203">
        <f t="shared" si="41"/>
        <v>0</v>
      </c>
      <c r="Q436" s="203">
        <v>0</v>
      </c>
      <c r="R436" s="203">
        <f t="shared" si="42"/>
        <v>0</v>
      </c>
      <c r="S436" s="203">
        <v>0</v>
      </c>
      <c r="T436" s="204">
        <f t="shared" si="43"/>
        <v>0</v>
      </c>
      <c r="U436" s="35"/>
      <c r="V436" s="35"/>
      <c r="W436" s="35"/>
      <c r="X436" s="35"/>
      <c r="Y436" s="35"/>
      <c r="Z436" s="35"/>
      <c r="AA436" s="35"/>
      <c r="AB436" s="35"/>
      <c r="AC436" s="35"/>
      <c r="AD436" s="35"/>
      <c r="AE436" s="35"/>
      <c r="AR436" s="205" t="s">
        <v>218</v>
      </c>
      <c r="AT436" s="205" t="s">
        <v>214</v>
      </c>
      <c r="AU436" s="205" t="s">
        <v>85</v>
      </c>
      <c r="AY436" s="18" t="s">
        <v>209</v>
      </c>
      <c r="BE436" s="206">
        <f t="shared" si="44"/>
        <v>0</v>
      </c>
      <c r="BF436" s="206">
        <f t="shared" si="45"/>
        <v>0</v>
      </c>
      <c r="BG436" s="206">
        <f t="shared" si="46"/>
        <v>0</v>
      </c>
      <c r="BH436" s="206">
        <f t="shared" si="47"/>
        <v>0</v>
      </c>
      <c r="BI436" s="206">
        <f t="shared" si="48"/>
        <v>0</v>
      </c>
      <c r="BJ436" s="18" t="s">
        <v>85</v>
      </c>
      <c r="BK436" s="206">
        <f t="shared" si="49"/>
        <v>0</v>
      </c>
      <c r="BL436" s="18" t="s">
        <v>218</v>
      </c>
      <c r="BM436" s="205" t="s">
        <v>5305</v>
      </c>
    </row>
    <row r="437" spans="1:65" s="2" customFormat="1" ht="37.9" customHeight="1">
      <c r="A437" s="35"/>
      <c r="B437" s="36"/>
      <c r="C437" s="193" t="s">
        <v>4570</v>
      </c>
      <c r="D437" s="193" t="s">
        <v>214</v>
      </c>
      <c r="E437" s="194" t="s">
        <v>5306</v>
      </c>
      <c r="F437" s="195" t="s">
        <v>4794</v>
      </c>
      <c r="G437" s="196" t="s">
        <v>2761</v>
      </c>
      <c r="H437" s="197">
        <v>1</v>
      </c>
      <c r="I437" s="198"/>
      <c r="J437" s="199">
        <f t="shared" si="40"/>
        <v>0</v>
      </c>
      <c r="K437" s="200"/>
      <c r="L437" s="40"/>
      <c r="M437" s="201" t="s">
        <v>1</v>
      </c>
      <c r="N437" s="202" t="s">
        <v>42</v>
      </c>
      <c r="O437" s="72"/>
      <c r="P437" s="203">
        <f t="shared" si="41"/>
        <v>0</v>
      </c>
      <c r="Q437" s="203">
        <v>0</v>
      </c>
      <c r="R437" s="203">
        <f t="shared" si="42"/>
        <v>0</v>
      </c>
      <c r="S437" s="203">
        <v>0</v>
      </c>
      <c r="T437" s="204">
        <f t="shared" si="43"/>
        <v>0</v>
      </c>
      <c r="U437" s="35"/>
      <c r="V437" s="35"/>
      <c r="W437" s="35"/>
      <c r="X437" s="35"/>
      <c r="Y437" s="35"/>
      <c r="Z437" s="35"/>
      <c r="AA437" s="35"/>
      <c r="AB437" s="35"/>
      <c r="AC437" s="35"/>
      <c r="AD437" s="35"/>
      <c r="AE437" s="35"/>
      <c r="AR437" s="205" t="s">
        <v>218</v>
      </c>
      <c r="AT437" s="205" t="s">
        <v>214</v>
      </c>
      <c r="AU437" s="205" t="s">
        <v>85</v>
      </c>
      <c r="AY437" s="18" t="s">
        <v>209</v>
      </c>
      <c r="BE437" s="206">
        <f t="shared" si="44"/>
        <v>0</v>
      </c>
      <c r="BF437" s="206">
        <f t="shared" si="45"/>
        <v>0</v>
      </c>
      <c r="BG437" s="206">
        <f t="shared" si="46"/>
        <v>0</v>
      </c>
      <c r="BH437" s="206">
        <f t="shared" si="47"/>
        <v>0</v>
      </c>
      <c r="BI437" s="206">
        <f t="shared" si="48"/>
        <v>0</v>
      </c>
      <c r="BJ437" s="18" t="s">
        <v>85</v>
      </c>
      <c r="BK437" s="206">
        <f t="shared" si="49"/>
        <v>0</v>
      </c>
      <c r="BL437" s="18" t="s">
        <v>218</v>
      </c>
      <c r="BM437" s="205" t="s">
        <v>5307</v>
      </c>
    </row>
    <row r="438" spans="1:65" s="2" customFormat="1" ht="37.9" customHeight="1">
      <c r="A438" s="35"/>
      <c r="B438" s="36"/>
      <c r="C438" s="193" t="s">
        <v>4574</v>
      </c>
      <c r="D438" s="193" t="s">
        <v>214</v>
      </c>
      <c r="E438" s="194" t="s">
        <v>5308</v>
      </c>
      <c r="F438" s="195" t="s">
        <v>4794</v>
      </c>
      <c r="G438" s="196" t="s">
        <v>2761</v>
      </c>
      <c r="H438" s="197">
        <v>1</v>
      </c>
      <c r="I438" s="198"/>
      <c r="J438" s="199">
        <f t="shared" si="40"/>
        <v>0</v>
      </c>
      <c r="K438" s="200"/>
      <c r="L438" s="40"/>
      <c r="M438" s="201" t="s">
        <v>1</v>
      </c>
      <c r="N438" s="202" t="s">
        <v>42</v>
      </c>
      <c r="O438" s="72"/>
      <c r="P438" s="203">
        <f t="shared" si="41"/>
        <v>0</v>
      </c>
      <c r="Q438" s="203">
        <v>0</v>
      </c>
      <c r="R438" s="203">
        <f t="shared" si="42"/>
        <v>0</v>
      </c>
      <c r="S438" s="203">
        <v>0</v>
      </c>
      <c r="T438" s="204">
        <f t="shared" si="43"/>
        <v>0</v>
      </c>
      <c r="U438" s="35"/>
      <c r="V438" s="35"/>
      <c r="W438" s="35"/>
      <c r="X438" s="35"/>
      <c r="Y438" s="35"/>
      <c r="Z438" s="35"/>
      <c r="AA438" s="35"/>
      <c r="AB438" s="35"/>
      <c r="AC438" s="35"/>
      <c r="AD438" s="35"/>
      <c r="AE438" s="35"/>
      <c r="AR438" s="205" t="s">
        <v>218</v>
      </c>
      <c r="AT438" s="205" t="s">
        <v>214</v>
      </c>
      <c r="AU438" s="205" t="s">
        <v>85</v>
      </c>
      <c r="AY438" s="18" t="s">
        <v>209</v>
      </c>
      <c r="BE438" s="206">
        <f t="shared" si="44"/>
        <v>0</v>
      </c>
      <c r="BF438" s="206">
        <f t="shared" si="45"/>
        <v>0</v>
      </c>
      <c r="BG438" s="206">
        <f t="shared" si="46"/>
        <v>0</v>
      </c>
      <c r="BH438" s="206">
        <f t="shared" si="47"/>
        <v>0</v>
      </c>
      <c r="BI438" s="206">
        <f t="shared" si="48"/>
        <v>0</v>
      </c>
      <c r="BJ438" s="18" t="s">
        <v>85</v>
      </c>
      <c r="BK438" s="206">
        <f t="shared" si="49"/>
        <v>0</v>
      </c>
      <c r="BL438" s="18" t="s">
        <v>218</v>
      </c>
      <c r="BM438" s="205" t="s">
        <v>5309</v>
      </c>
    </row>
    <row r="439" spans="1:65" s="2" customFormat="1" ht="33" customHeight="1">
      <c r="A439" s="35"/>
      <c r="B439" s="36"/>
      <c r="C439" s="193" t="s">
        <v>4578</v>
      </c>
      <c r="D439" s="193" t="s">
        <v>214</v>
      </c>
      <c r="E439" s="194" t="s">
        <v>5310</v>
      </c>
      <c r="F439" s="195" t="s">
        <v>5096</v>
      </c>
      <c r="G439" s="196" t="s">
        <v>2761</v>
      </c>
      <c r="H439" s="197">
        <v>1</v>
      </c>
      <c r="I439" s="198"/>
      <c r="J439" s="199">
        <f t="shared" si="40"/>
        <v>0</v>
      </c>
      <c r="K439" s="200"/>
      <c r="L439" s="40"/>
      <c r="M439" s="201" t="s">
        <v>1</v>
      </c>
      <c r="N439" s="202" t="s">
        <v>42</v>
      </c>
      <c r="O439" s="72"/>
      <c r="P439" s="203">
        <f t="shared" si="41"/>
        <v>0</v>
      </c>
      <c r="Q439" s="203">
        <v>0</v>
      </c>
      <c r="R439" s="203">
        <f t="shared" si="42"/>
        <v>0</v>
      </c>
      <c r="S439" s="203">
        <v>0</v>
      </c>
      <c r="T439" s="204">
        <f t="shared" si="43"/>
        <v>0</v>
      </c>
      <c r="U439" s="35"/>
      <c r="V439" s="35"/>
      <c r="W439" s="35"/>
      <c r="X439" s="35"/>
      <c r="Y439" s="35"/>
      <c r="Z439" s="35"/>
      <c r="AA439" s="35"/>
      <c r="AB439" s="35"/>
      <c r="AC439" s="35"/>
      <c r="AD439" s="35"/>
      <c r="AE439" s="35"/>
      <c r="AR439" s="205" t="s">
        <v>218</v>
      </c>
      <c r="AT439" s="205" t="s">
        <v>214</v>
      </c>
      <c r="AU439" s="205" t="s">
        <v>85</v>
      </c>
      <c r="AY439" s="18" t="s">
        <v>209</v>
      </c>
      <c r="BE439" s="206">
        <f t="shared" si="44"/>
        <v>0</v>
      </c>
      <c r="BF439" s="206">
        <f t="shared" si="45"/>
        <v>0</v>
      </c>
      <c r="BG439" s="206">
        <f t="shared" si="46"/>
        <v>0</v>
      </c>
      <c r="BH439" s="206">
        <f t="shared" si="47"/>
        <v>0</v>
      </c>
      <c r="BI439" s="206">
        <f t="shared" si="48"/>
        <v>0</v>
      </c>
      <c r="BJ439" s="18" t="s">
        <v>85</v>
      </c>
      <c r="BK439" s="206">
        <f t="shared" si="49"/>
        <v>0</v>
      </c>
      <c r="BL439" s="18" t="s">
        <v>218</v>
      </c>
      <c r="BM439" s="205" t="s">
        <v>5311</v>
      </c>
    </row>
    <row r="440" spans="1:65" s="2" customFormat="1" ht="37.9" customHeight="1">
      <c r="A440" s="35"/>
      <c r="B440" s="36"/>
      <c r="C440" s="193" t="s">
        <v>4584</v>
      </c>
      <c r="D440" s="193" t="s">
        <v>214</v>
      </c>
      <c r="E440" s="194" t="s">
        <v>5312</v>
      </c>
      <c r="F440" s="195" t="s">
        <v>4773</v>
      </c>
      <c r="G440" s="196" t="s">
        <v>2761</v>
      </c>
      <c r="H440" s="197">
        <v>1</v>
      </c>
      <c r="I440" s="198"/>
      <c r="J440" s="199">
        <f t="shared" si="40"/>
        <v>0</v>
      </c>
      <c r="K440" s="200"/>
      <c r="L440" s="40"/>
      <c r="M440" s="201" t="s">
        <v>1</v>
      </c>
      <c r="N440" s="202" t="s">
        <v>42</v>
      </c>
      <c r="O440" s="72"/>
      <c r="P440" s="203">
        <f t="shared" si="41"/>
        <v>0</v>
      </c>
      <c r="Q440" s="203">
        <v>0</v>
      </c>
      <c r="R440" s="203">
        <f t="shared" si="42"/>
        <v>0</v>
      </c>
      <c r="S440" s="203">
        <v>0</v>
      </c>
      <c r="T440" s="204">
        <f t="shared" si="43"/>
        <v>0</v>
      </c>
      <c r="U440" s="35"/>
      <c r="V440" s="35"/>
      <c r="W440" s="35"/>
      <c r="X440" s="35"/>
      <c r="Y440" s="35"/>
      <c r="Z440" s="35"/>
      <c r="AA440" s="35"/>
      <c r="AB440" s="35"/>
      <c r="AC440" s="35"/>
      <c r="AD440" s="35"/>
      <c r="AE440" s="35"/>
      <c r="AR440" s="205" t="s">
        <v>218</v>
      </c>
      <c r="AT440" s="205" t="s">
        <v>214</v>
      </c>
      <c r="AU440" s="205" t="s">
        <v>85</v>
      </c>
      <c r="AY440" s="18" t="s">
        <v>209</v>
      </c>
      <c r="BE440" s="206">
        <f t="shared" si="44"/>
        <v>0</v>
      </c>
      <c r="BF440" s="206">
        <f t="shared" si="45"/>
        <v>0</v>
      </c>
      <c r="BG440" s="206">
        <f t="shared" si="46"/>
        <v>0</v>
      </c>
      <c r="BH440" s="206">
        <f t="shared" si="47"/>
        <v>0</v>
      </c>
      <c r="BI440" s="206">
        <f t="shared" si="48"/>
        <v>0</v>
      </c>
      <c r="BJ440" s="18" t="s">
        <v>85</v>
      </c>
      <c r="BK440" s="206">
        <f t="shared" si="49"/>
        <v>0</v>
      </c>
      <c r="BL440" s="18" t="s">
        <v>218</v>
      </c>
      <c r="BM440" s="205" t="s">
        <v>5313</v>
      </c>
    </row>
    <row r="441" spans="1:65" s="2" customFormat="1" ht="33" customHeight="1">
      <c r="A441" s="35"/>
      <c r="B441" s="36"/>
      <c r="C441" s="193" t="s">
        <v>4590</v>
      </c>
      <c r="D441" s="193" t="s">
        <v>214</v>
      </c>
      <c r="E441" s="194" t="s">
        <v>5314</v>
      </c>
      <c r="F441" s="195" t="s">
        <v>5096</v>
      </c>
      <c r="G441" s="196" t="s">
        <v>2761</v>
      </c>
      <c r="H441" s="197">
        <v>1</v>
      </c>
      <c r="I441" s="198"/>
      <c r="J441" s="199">
        <f t="shared" ref="J441:J504" si="50">ROUND(I441*H441,2)</f>
        <v>0</v>
      </c>
      <c r="K441" s="200"/>
      <c r="L441" s="40"/>
      <c r="M441" s="201" t="s">
        <v>1</v>
      </c>
      <c r="N441" s="202" t="s">
        <v>42</v>
      </c>
      <c r="O441" s="72"/>
      <c r="P441" s="203">
        <f t="shared" ref="P441:P504" si="51">O441*H441</f>
        <v>0</v>
      </c>
      <c r="Q441" s="203">
        <v>0</v>
      </c>
      <c r="R441" s="203">
        <f t="shared" ref="R441:R504" si="52">Q441*H441</f>
        <v>0</v>
      </c>
      <c r="S441" s="203">
        <v>0</v>
      </c>
      <c r="T441" s="204">
        <f t="shared" ref="T441:T504" si="53">S441*H441</f>
        <v>0</v>
      </c>
      <c r="U441" s="35"/>
      <c r="V441" s="35"/>
      <c r="W441" s="35"/>
      <c r="X441" s="35"/>
      <c r="Y441" s="35"/>
      <c r="Z441" s="35"/>
      <c r="AA441" s="35"/>
      <c r="AB441" s="35"/>
      <c r="AC441" s="35"/>
      <c r="AD441" s="35"/>
      <c r="AE441" s="35"/>
      <c r="AR441" s="205" t="s">
        <v>218</v>
      </c>
      <c r="AT441" s="205" t="s">
        <v>214</v>
      </c>
      <c r="AU441" s="205" t="s">
        <v>85</v>
      </c>
      <c r="AY441" s="18" t="s">
        <v>209</v>
      </c>
      <c r="BE441" s="206">
        <f t="shared" ref="BE441:BE504" si="54">IF(N441="základní",J441,0)</f>
        <v>0</v>
      </c>
      <c r="BF441" s="206">
        <f t="shared" ref="BF441:BF504" si="55">IF(N441="snížená",J441,0)</f>
        <v>0</v>
      </c>
      <c r="BG441" s="206">
        <f t="shared" ref="BG441:BG504" si="56">IF(N441="zákl. přenesená",J441,0)</f>
        <v>0</v>
      </c>
      <c r="BH441" s="206">
        <f t="shared" ref="BH441:BH504" si="57">IF(N441="sníž. přenesená",J441,0)</f>
        <v>0</v>
      </c>
      <c r="BI441" s="206">
        <f t="shared" ref="BI441:BI504" si="58">IF(N441="nulová",J441,0)</f>
        <v>0</v>
      </c>
      <c r="BJ441" s="18" t="s">
        <v>85</v>
      </c>
      <c r="BK441" s="206">
        <f t="shared" ref="BK441:BK504" si="59">ROUND(I441*H441,2)</f>
        <v>0</v>
      </c>
      <c r="BL441" s="18" t="s">
        <v>218</v>
      </c>
      <c r="BM441" s="205" t="s">
        <v>5315</v>
      </c>
    </row>
    <row r="442" spans="1:65" s="2" customFormat="1" ht="37.9" customHeight="1">
      <c r="A442" s="35"/>
      <c r="B442" s="36"/>
      <c r="C442" s="193" t="s">
        <v>4594</v>
      </c>
      <c r="D442" s="193" t="s">
        <v>214</v>
      </c>
      <c r="E442" s="194" t="s">
        <v>5316</v>
      </c>
      <c r="F442" s="195" t="s">
        <v>4773</v>
      </c>
      <c r="G442" s="196" t="s">
        <v>2761</v>
      </c>
      <c r="H442" s="197">
        <v>1</v>
      </c>
      <c r="I442" s="198"/>
      <c r="J442" s="199">
        <f t="shared" si="50"/>
        <v>0</v>
      </c>
      <c r="K442" s="200"/>
      <c r="L442" s="40"/>
      <c r="M442" s="201" t="s">
        <v>1</v>
      </c>
      <c r="N442" s="202" t="s">
        <v>42</v>
      </c>
      <c r="O442" s="72"/>
      <c r="P442" s="203">
        <f t="shared" si="51"/>
        <v>0</v>
      </c>
      <c r="Q442" s="203">
        <v>0</v>
      </c>
      <c r="R442" s="203">
        <f t="shared" si="52"/>
        <v>0</v>
      </c>
      <c r="S442" s="203">
        <v>0</v>
      </c>
      <c r="T442" s="204">
        <f t="shared" si="53"/>
        <v>0</v>
      </c>
      <c r="U442" s="35"/>
      <c r="V442" s="35"/>
      <c r="W442" s="35"/>
      <c r="X442" s="35"/>
      <c r="Y442" s="35"/>
      <c r="Z442" s="35"/>
      <c r="AA442" s="35"/>
      <c r="AB442" s="35"/>
      <c r="AC442" s="35"/>
      <c r="AD442" s="35"/>
      <c r="AE442" s="35"/>
      <c r="AR442" s="205" t="s">
        <v>218</v>
      </c>
      <c r="AT442" s="205" t="s">
        <v>214</v>
      </c>
      <c r="AU442" s="205" t="s">
        <v>85</v>
      </c>
      <c r="AY442" s="18" t="s">
        <v>209</v>
      </c>
      <c r="BE442" s="206">
        <f t="shared" si="54"/>
        <v>0</v>
      </c>
      <c r="BF442" s="206">
        <f t="shared" si="55"/>
        <v>0</v>
      </c>
      <c r="BG442" s="206">
        <f t="shared" si="56"/>
        <v>0</v>
      </c>
      <c r="BH442" s="206">
        <f t="shared" si="57"/>
        <v>0</v>
      </c>
      <c r="BI442" s="206">
        <f t="shared" si="58"/>
        <v>0</v>
      </c>
      <c r="BJ442" s="18" t="s">
        <v>85</v>
      </c>
      <c r="BK442" s="206">
        <f t="shared" si="59"/>
        <v>0</v>
      </c>
      <c r="BL442" s="18" t="s">
        <v>218</v>
      </c>
      <c r="BM442" s="205" t="s">
        <v>5317</v>
      </c>
    </row>
    <row r="443" spans="1:65" s="2" customFormat="1" ht="33" customHeight="1">
      <c r="A443" s="35"/>
      <c r="B443" s="36"/>
      <c r="C443" s="193" t="s">
        <v>4599</v>
      </c>
      <c r="D443" s="193" t="s">
        <v>214</v>
      </c>
      <c r="E443" s="194" t="s">
        <v>5318</v>
      </c>
      <c r="F443" s="195" t="s">
        <v>5096</v>
      </c>
      <c r="G443" s="196" t="s">
        <v>2761</v>
      </c>
      <c r="H443" s="197">
        <v>1</v>
      </c>
      <c r="I443" s="198"/>
      <c r="J443" s="199">
        <f t="shared" si="50"/>
        <v>0</v>
      </c>
      <c r="K443" s="200"/>
      <c r="L443" s="40"/>
      <c r="M443" s="201" t="s">
        <v>1</v>
      </c>
      <c r="N443" s="202" t="s">
        <v>42</v>
      </c>
      <c r="O443" s="72"/>
      <c r="P443" s="203">
        <f t="shared" si="51"/>
        <v>0</v>
      </c>
      <c r="Q443" s="203">
        <v>0</v>
      </c>
      <c r="R443" s="203">
        <f t="shared" si="52"/>
        <v>0</v>
      </c>
      <c r="S443" s="203">
        <v>0</v>
      </c>
      <c r="T443" s="204">
        <f t="shared" si="53"/>
        <v>0</v>
      </c>
      <c r="U443" s="35"/>
      <c r="V443" s="35"/>
      <c r="W443" s="35"/>
      <c r="X443" s="35"/>
      <c r="Y443" s="35"/>
      <c r="Z443" s="35"/>
      <c r="AA443" s="35"/>
      <c r="AB443" s="35"/>
      <c r="AC443" s="35"/>
      <c r="AD443" s="35"/>
      <c r="AE443" s="35"/>
      <c r="AR443" s="205" t="s">
        <v>218</v>
      </c>
      <c r="AT443" s="205" t="s">
        <v>214</v>
      </c>
      <c r="AU443" s="205" t="s">
        <v>85</v>
      </c>
      <c r="AY443" s="18" t="s">
        <v>209</v>
      </c>
      <c r="BE443" s="206">
        <f t="shared" si="54"/>
        <v>0</v>
      </c>
      <c r="BF443" s="206">
        <f t="shared" si="55"/>
        <v>0</v>
      </c>
      <c r="BG443" s="206">
        <f t="shared" si="56"/>
        <v>0</v>
      </c>
      <c r="BH443" s="206">
        <f t="shared" si="57"/>
        <v>0</v>
      </c>
      <c r="BI443" s="206">
        <f t="shared" si="58"/>
        <v>0</v>
      </c>
      <c r="BJ443" s="18" t="s">
        <v>85</v>
      </c>
      <c r="BK443" s="206">
        <f t="shared" si="59"/>
        <v>0</v>
      </c>
      <c r="BL443" s="18" t="s">
        <v>218</v>
      </c>
      <c r="BM443" s="205" t="s">
        <v>5319</v>
      </c>
    </row>
    <row r="444" spans="1:65" s="2" customFormat="1" ht="33" customHeight="1">
      <c r="A444" s="35"/>
      <c r="B444" s="36"/>
      <c r="C444" s="193" t="s">
        <v>4612</v>
      </c>
      <c r="D444" s="193" t="s">
        <v>214</v>
      </c>
      <c r="E444" s="194" t="s">
        <v>5320</v>
      </c>
      <c r="F444" s="195" t="s">
        <v>5096</v>
      </c>
      <c r="G444" s="196" t="s">
        <v>2761</v>
      </c>
      <c r="H444" s="197">
        <v>1</v>
      </c>
      <c r="I444" s="198"/>
      <c r="J444" s="199">
        <f t="shared" si="50"/>
        <v>0</v>
      </c>
      <c r="K444" s="200"/>
      <c r="L444" s="40"/>
      <c r="M444" s="201" t="s">
        <v>1</v>
      </c>
      <c r="N444" s="202" t="s">
        <v>42</v>
      </c>
      <c r="O444" s="72"/>
      <c r="P444" s="203">
        <f t="shared" si="51"/>
        <v>0</v>
      </c>
      <c r="Q444" s="203">
        <v>0</v>
      </c>
      <c r="R444" s="203">
        <f t="shared" si="52"/>
        <v>0</v>
      </c>
      <c r="S444" s="203">
        <v>0</v>
      </c>
      <c r="T444" s="204">
        <f t="shared" si="53"/>
        <v>0</v>
      </c>
      <c r="U444" s="35"/>
      <c r="V444" s="35"/>
      <c r="W444" s="35"/>
      <c r="X444" s="35"/>
      <c r="Y444" s="35"/>
      <c r="Z444" s="35"/>
      <c r="AA444" s="35"/>
      <c r="AB444" s="35"/>
      <c r="AC444" s="35"/>
      <c r="AD444" s="35"/>
      <c r="AE444" s="35"/>
      <c r="AR444" s="205" t="s">
        <v>218</v>
      </c>
      <c r="AT444" s="205" t="s">
        <v>214</v>
      </c>
      <c r="AU444" s="205" t="s">
        <v>85</v>
      </c>
      <c r="AY444" s="18" t="s">
        <v>209</v>
      </c>
      <c r="BE444" s="206">
        <f t="shared" si="54"/>
        <v>0</v>
      </c>
      <c r="BF444" s="206">
        <f t="shared" si="55"/>
        <v>0</v>
      </c>
      <c r="BG444" s="206">
        <f t="shared" si="56"/>
        <v>0</v>
      </c>
      <c r="BH444" s="206">
        <f t="shared" si="57"/>
        <v>0</v>
      </c>
      <c r="BI444" s="206">
        <f t="shared" si="58"/>
        <v>0</v>
      </c>
      <c r="BJ444" s="18" t="s">
        <v>85</v>
      </c>
      <c r="BK444" s="206">
        <f t="shared" si="59"/>
        <v>0</v>
      </c>
      <c r="BL444" s="18" t="s">
        <v>218</v>
      </c>
      <c r="BM444" s="205" t="s">
        <v>5321</v>
      </c>
    </row>
    <row r="445" spans="1:65" s="2" customFormat="1" ht="44.25" customHeight="1">
      <c r="A445" s="35"/>
      <c r="B445" s="36"/>
      <c r="C445" s="193" t="s">
        <v>4616</v>
      </c>
      <c r="D445" s="193" t="s">
        <v>214</v>
      </c>
      <c r="E445" s="194" t="s">
        <v>5322</v>
      </c>
      <c r="F445" s="195" t="s">
        <v>5323</v>
      </c>
      <c r="G445" s="196" t="s">
        <v>2761</v>
      </c>
      <c r="H445" s="197">
        <v>1</v>
      </c>
      <c r="I445" s="198"/>
      <c r="J445" s="199">
        <f t="shared" si="50"/>
        <v>0</v>
      </c>
      <c r="K445" s="200"/>
      <c r="L445" s="40"/>
      <c r="M445" s="201" t="s">
        <v>1</v>
      </c>
      <c r="N445" s="202" t="s">
        <v>42</v>
      </c>
      <c r="O445" s="72"/>
      <c r="P445" s="203">
        <f t="shared" si="51"/>
        <v>0</v>
      </c>
      <c r="Q445" s="203">
        <v>0</v>
      </c>
      <c r="R445" s="203">
        <f t="shared" si="52"/>
        <v>0</v>
      </c>
      <c r="S445" s="203">
        <v>0</v>
      </c>
      <c r="T445" s="204">
        <f t="shared" si="53"/>
        <v>0</v>
      </c>
      <c r="U445" s="35"/>
      <c r="V445" s="35"/>
      <c r="W445" s="35"/>
      <c r="X445" s="35"/>
      <c r="Y445" s="35"/>
      <c r="Z445" s="35"/>
      <c r="AA445" s="35"/>
      <c r="AB445" s="35"/>
      <c r="AC445" s="35"/>
      <c r="AD445" s="35"/>
      <c r="AE445" s="35"/>
      <c r="AR445" s="205" t="s">
        <v>218</v>
      </c>
      <c r="AT445" s="205" t="s">
        <v>214</v>
      </c>
      <c r="AU445" s="205" t="s">
        <v>85</v>
      </c>
      <c r="AY445" s="18" t="s">
        <v>209</v>
      </c>
      <c r="BE445" s="206">
        <f t="shared" si="54"/>
        <v>0</v>
      </c>
      <c r="BF445" s="206">
        <f t="shared" si="55"/>
        <v>0</v>
      </c>
      <c r="BG445" s="206">
        <f t="shared" si="56"/>
        <v>0</v>
      </c>
      <c r="BH445" s="206">
        <f t="shared" si="57"/>
        <v>0</v>
      </c>
      <c r="BI445" s="206">
        <f t="shared" si="58"/>
        <v>0</v>
      </c>
      <c r="BJ445" s="18" t="s">
        <v>85</v>
      </c>
      <c r="BK445" s="206">
        <f t="shared" si="59"/>
        <v>0</v>
      </c>
      <c r="BL445" s="18" t="s">
        <v>218</v>
      </c>
      <c r="BM445" s="205" t="s">
        <v>5324</v>
      </c>
    </row>
    <row r="446" spans="1:65" s="2" customFormat="1" ht="37.9" customHeight="1">
      <c r="A446" s="35"/>
      <c r="B446" s="36"/>
      <c r="C446" s="193" t="s">
        <v>4621</v>
      </c>
      <c r="D446" s="193" t="s">
        <v>214</v>
      </c>
      <c r="E446" s="194" t="s">
        <v>5325</v>
      </c>
      <c r="F446" s="195" t="s">
        <v>4755</v>
      </c>
      <c r="G446" s="196" t="s">
        <v>2761</v>
      </c>
      <c r="H446" s="197">
        <v>1</v>
      </c>
      <c r="I446" s="198"/>
      <c r="J446" s="199">
        <f t="shared" si="50"/>
        <v>0</v>
      </c>
      <c r="K446" s="200"/>
      <c r="L446" s="40"/>
      <c r="M446" s="201" t="s">
        <v>1</v>
      </c>
      <c r="N446" s="202" t="s">
        <v>42</v>
      </c>
      <c r="O446" s="72"/>
      <c r="P446" s="203">
        <f t="shared" si="51"/>
        <v>0</v>
      </c>
      <c r="Q446" s="203">
        <v>0</v>
      </c>
      <c r="R446" s="203">
        <f t="shared" si="52"/>
        <v>0</v>
      </c>
      <c r="S446" s="203">
        <v>0</v>
      </c>
      <c r="T446" s="204">
        <f t="shared" si="53"/>
        <v>0</v>
      </c>
      <c r="U446" s="35"/>
      <c r="V446" s="35"/>
      <c r="W446" s="35"/>
      <c r="X446" s="35"/>
      <c r="Y446" s="35"/>
      <c r="Z446" s="35"/>
      <c r="AA446" s="35"/>
      <c r="AB446" s="35"/>
      <c r="AC446" s="35"/>
      <c r="AD446" s="35"/>
      <c r="AE446" s="35"/>
      <c r="AR446" s="205" t="s">
        <v>218</v>
      </c>
      <c r="AT446" s="205" t="s">
        <v>214</v>
      </c>
      <c r="AU446" s="205" t="s">
        <v>85</v>
      </c>
      <c r="AY446" s="18" t="s">
        <v>209</v>
      </c>
      <c r="BE446" s="206">
        <f t="shared" si="54"/>
        <v>0</v>
      </c>
      <c r="BF446" s="206">
        <f t="shared" si="55"/>
        <v>0</v>
      </c>
      <c r="BG446" s="206">
        <f t="shared" si="56"/>
        <v>0</v>
      </c>
      <c r="BH446" s="206">
        <f t="shared" si="57"/>
        <v>0</v>
      </c>
      <c r="BI446" s="206">
        <f t="shared" si="58"/>
        <v>0</v>
      </c>
      <c r="BJ446" s="18" t="s">
        <v>85</v>
      </c>
      <c r="BK446" s="206">
        <f t="shared" si="59"/>
        <v>0</v>
      </c>
      <c r="BL446" s="18" t="s">
        <v>218</v>
      </c>
      <c r="BM446" s="205" t="s">
        <v>5326</v>
      </c>
    </row>
    <row r="447" spans="1:65" s="2" customFormat="1" ht="37.9" customHeight="1">
      <c r="A447" s="35"/>
      <c r="B447" s="36"/>
      <c r="C447" s="193" t="s">
        <v>5327</v>
      </c>
      <c r="D447" s="193" t="s">
        <v>214</v>
      </c>
      <c r="E447" s="194" t="s">
        <v>5328</v>
      </c>
      <c r="F447" s="195" t="s">
        <v>4773</v>
      </c>
      <c r="G447" s="196" t="s">
        <v>2761</v>
      </c>
      <c r="H447" s="197">
        <v>1</v>
      </c>
      <c r="I447" s="198"/>
      <c r="J447" s="199">
        <f t="shared" si="50"/>
        <v>0</v>
      </c>
      <c r="K447" s="200"/>
      <c r="L447" s="40"/>
      <c r="M447" s="201" t="s">
        <v>1</v>
      </c>
      <c r="N447" s="202" t="s">
        <v>42</v>
      </c>
      <c r="O447" s="72"/>
      <c r="P447" s="203">
        <f t="shared" si="51"/>
        <v>0</v>
      </c>
      <c r="Q447" s="203">
        <v>0</v>
      </c>
      <c r="R447" s="203">
        <f t="shared" si="52"/>
        <v>0</v>
      </c>
      <c r="S447" s="203">
        <v>0</v>
      </c>
      <c r="T447" s="204">
        <f t="shared" si="53"/>
        <v>0</v>
      </c>
      <c r="U447" s="35"/>
      <c r="V447" s="35"/>
      <c r="W447" s="35"/>
      <c r="X447" s="35"/>
      <c r="Y447" s="35"/>
      <c r="Z447" s="35"/>
      <c r="AA447" s="35"/>
      <c r="AB447" s="35"/>
      <c r="AC447" s="35"/>
      <c r="AD447" s="35"/>
      <c r="AE447" s="35"/>
      <c r="AR447" s="205" t="s">
        <v>218</v>
      </c>
      <c r="AT447" s="205" t="s">
        <v>214</v>
      </c>
      <c r="AU447" s="205" t="s">
        <v>85</v>
      </c>
      <c r="AY447" s="18" t="s">
        <v>209</v>
      </c>
      <c r="BE447" s="206">
        <f t="shared" si="54"/>
        <v>0</v>
      </c>
      <c r="BF447" s="206">
        <f t="shared" si="55"/>
        <v>0</v>
      </c>
      <c r="BG447" s="206">
        <f t="shared" si="56"/>
        <v>0</v>
      </c>
      <c r="BH447" s="206">
        <f t="shared" si="57"/>
        <v>0</v>
      </c>
      <c r="BI447" s="206">
        <f t="shared" si="58"/>
        <v>0</v>
      </c>
      <c r="BJ447" s="18" t="s">
        <v>85</v>
      </c>
      <c r="BK447" s="206">
        <f t="shared" si="59"/>
        <v>0</v>
      </c>
      <c r="BL447" s="18" t="s">
        <v>218</v>
      </c>
      <c r="BM447" s="205" t="s">
        <v>5329</v>
      </c>
    </row>
    <row r="448" spans="1:65" s="2" customFormat="1" ht="37.9" customHeight="1">
      <c r="A448" s="35"/>
      <c r="B448" s="36"/>
      <c r="C448" s="193" t="s">
        <v>5330</v>
      </c>
      <c r="D448" s="193" t="s">
        <v>214</v>
      </c>
      <c r="E448" s="194" t="s">
        <v>5331</v>
      </c>
      <c r="F448" s="195" t="s">
        <v>4755</v>
      </c>
      <c r="G448" s="196" t="s">
        <v>2761</v>
      </c>
      <c r="H448" s="197">
        <v>1</v>
      </c>
      <c r="I448" s="198"/>
      <c r="J448" s="199">
        <f t="shared" si="50"/>
        <v>0</v>
      </c>
      <c r="K448" s="200"/>
      <c r="L448" s="40"/>
      <c r="M448" s="201" t="s">
        <v>1</v>
      </c>
      <c r="N448" s="202" t="s">
        <v>42</v>
      </c>
      <c r="O448" s="72"/>
      <c r="P448" s="203">
        <f t="shared" si="51"/>
        <v>0</v>
      </c>
      <c r="Q448" s="203">
        <v>0</v>
      </c>
      <c r="R448" s="203">
        <f t="shared" si="52"/>
        <v>0</v>
      </c>
      <c r="S448" s="203">
        <v>0</v>
      </c>
      <c r="T448" s="204">
        <f t="shared" si="53"/>
        <v>0</v>
      </c>
      <c r="U448" s="35"/>
      <c r="V448" s="35"/>
      <c r="W448" s="35"/>
      <c r="X448" s="35"/>
      <c r="Y448" s="35"/>
      <c r="Z448" s="35"/>
      <c r="AA448" s="35"/>
      <c r="AB448" s="35"/>
      <c r="AC448" s="35"/>
      <c r="AD448" s="35"/>
      <c r="AE448" s="35"/>
      <c r="AR448" s="205" t="s">
        <v>218</v>
      </c>
      <c r="AT448" s="205" t="s">
        <v>214</v>
      </c>
      <c r="AU448" s="205" t="s">
        <v>85</v>
      </c>
      <c r="AY448" s="18" t="s">
        <v>209</v>
      </c>
      <c r="BE448" s="206">
        <f t="shared" si="54"/>
        <v>0</v>
      </c>
      <c r="BF448" s="206">
        <f t="shared" si="55"/>
        <v>0</v>
      </c>
      <c r="BG448" s="206">
        <f t="shared" si="56"/>
        <v>0</v>
      </c>
      <c r="BH448" s="206">
        <f t="shared" si="57"/>
        <v>0</v>
      </c>
      <c r="BI448" s="206">
        <f t="shared" si="58"/>
        <v>0</v>
      </c>
      <c r="BJ448" s="18" t="s">
        <v>85</v>
      </c>
      <c r="BK448" s="206">
        <f t="shared" si="59"/>
        <v>0</v>
      </c>
      <c r="BL448" s="18" t="s">
        <v>218</v>
      </c>
      <c r="BM448" s="205" t="s">
        <v>5332</v>
      </c>
    </row>
    <row r="449" spans="1:65" s="2" customFormat="1" ht="37.9" customHeight="1">
      <c r="A449" s="35"/>
      <c r="B449" s="36"/>
      <c r="C449" s="193" t="s">
        <v>5333</v>
      </c>
      <c r="D449" s="193" t="s">
        <v>214</v>
      </c>
      <c r="E449" s="194" t="s">
        <v>5334</v>
      </c>
      <c r="F449" s="195" t="s">
        <v>4846</v>
      </c>
      <c r="G449" s="196" t="s">
        <v>2761</v>
      </c>
      <c r="H449" s="197">
        <v>1</v>
      </c>
      <c r="I449" s="198"/>
      <c r="J449" s="199">
        <f t="shared" si="50"/>
        <v>0</v>
      </c>
      <c r="K449" s="200"/>
      <c r="L449" s="40"/>
      <c r="M449" s="201" t="s">
        <v>1</v>
      </c>
      <c r="N449" s="202" t="s">
        <v>42</v>
      </c>
      <c r="O449" s="72"/>
      <c r="P449" s="203">
        <f t="shared" si="51"/>
        <v>0</v>
      </c>
      <c r="Q449" s="203">
        <v>0</v>
      </c>
      <c r="R449" s="203">
        <f t="shared" si="52"/>
        <v>0</v>
      </c>
      <c r="S449" s="203">
        <v>0</v>
      </c>
      <c r="T449" s="204">
        <f t="shared" si="53"/>
        <v>0</v>
      </c>
      <c r="U449" s="35"/>
      <c r="V449" s="35"/>
      <c r="W449" s="35"/>
      <c r="X449" s="35"/>
      <c r="Y449" s="35"/>
      <c r="Z449" s="35"/>
      <c r="AA449" s="35"/>
      <c r="AB449" s="35"/>
      <c r="AC449" s="35"/>
      <c r="AD449" s="35"/>
      <c r="AE449" s="35"/>
      <c r="AR449" s="205" t="s">
        <v>218</v>
      </c>
      <c r="AT449" s="205" t="s">
        <v>214</v>
      </c>
      <c r="AU449" s="205" t="s">
        <v>85</v>
      </c>
      <c r="AY449" s="18" t="s">
        <v>209</v>
      </c>
      <c r="BE449" s="206">
        <f t="shared" si="54"/>
        <v>0</v>
      </c>
      <c r="BF449" s="206">
        <f t="shared" si="55"/>
        <v>0</v>
      </c>
      <c r="BG449" s="206">
        <f t="shared" si="56"/>
        <v>0</v>
      </c>
      <c r="BH449" s="206">
        <f t="shared" si="57"/>
        <v>0</v>
      </c>
      <c r="BI449" s="206">
        <f t="shared" si="58"/>
        <v>0</v>
      </c>
      <c r="BJ449" s="18" t="s">
        <v>85</v>
      </c>
      <c r="BK449" s="206">
        <f t="shared" si="59"/>
        <v>0</v>
      </c>
      <c r="BL449" s="18" t="s">
        <v>218</v>
      </c>
      <c r="BM449" s="205" t="s">
        <v>5335</v>
      </c>
    </row>
    <row r="450" spans="1:65" s="2" customFormat="1" ht="37.9" customHeight="1">
      <c r="A450" s="35"/>
      <c r="B450" s="36"/>
      <c r="C450" s="193" t="s">
        <v>5336</v>
      </c>
      <c r="D450" s="193" t="s">
        <v>214</v>
      </c>
      <c r="E450" s="194" t="s">
        <v>5337</v>
      </c>
      <c r="F450" s="195" t="s">
        <v>4782</v>
      </c>
      <c r="G450" s="196" t="s">
        <v>2761</v>
      </c>
      <c r="H450" s="197">
        <v>1</v>
      </c>
      <c r="I450" s="198"/>
      <c r="J450" s="199">
        <f t="shared" si="50"/>
        <v>0</v>
      </c>
      <c r="K450" s="200"/>
      <c r="L450" s="40"/>
      <c r="M450" s="201" t="s">
        <v>1</v>
      </c>
      <c r="N450" s="202" t="s">
        <v>42</v>
      </c>
      <c r="O450" s="72"/>
      <c r="P450" s="203">
        <f t="shared" si="51"/>
        <v>0</v>
      </c>
      <c r="Q450" s="203">
        <v>0</v>
      </c>
      <c r="R450" s="203">
        <f t="shared" si="52"/>
        <v>0</v>
      </c>
      <c r="S450" s="203">
        <v>0</v>
      </c>
      <c r="T450" s="204">
        <f t="shared" si="53"/>
        <v>0</v>
      </c>
      <c r="U450" s="35"/>
      <c r="V450" s="35"/>
      <c r="W450" s="35"/>
      <c r="X450" s="35"/>
      <c r="Y450" s="35"/>
      <c r="Z450" s="35"/>
      <c r="AA450" s="35"/>
      <c r="AB450" s="35"/>
      <c r="AC450" s="35"/>
      <c r="AD450" s="35"/>
      <c r="AE450" s="35"/>
      <c r="AR450" s="205" t="s">
        <v>218</v>
      </c>
      <c r="AT450" s="205" t="s">
        <v>214</v>
      </c>
      <c r="AU450" s="205" t="s">
        <v>85</v>
      </c>
      <c r="AY450" s="18" t="s">
        <v>209</v>
      </c>
      <c r="BE450" s="206">
        <f t="shared" si="54"/>
        <v>0</v>
      </c>
      <c r="BF450" s="206">
        <f t="shared" si="55"/>
        <v>0</v>
      </c>
      <c r="BG450" s="206">
        <f t="shared" si="56"/>
        <v>0</v>
      </c>
      <c r="BH450" s="206">
        <f t="shared" si="57"/>
        <v>0</v>
      </c>
      <c r="BI450" s="206">
        <f t="shared" si="58"/>
        <v>0</v>
      </c>
      <c r="BJ450" s="18" t="s">
        <v>85</v>
      </c>
      <c r="BK450" s="206">
        <f t="shared" si="59"/>
        <v>0</v>
      </c>
      <c r="BL450" s="18" t="s">
        <v>218</v>
      </c>
      <c r="BM450" s="205" t="s">
        <v>5338</v>
      </c>
    </row>
    <row r="451" spans="1:65" s="2" customFormat="1" ht="37.9" customHeight="1">
      <c r="A451" s="35"/>
      <c r="B451" s="36"/>
      <c r="C451" s="193" t="s">
        <v>5339</v>
      </c>
      <c r="D451" s="193" t="s">
        <v>214</v>
      </c>
      <c r="E451" s="194" t="s">
        <v>5340</v>
      </c>
      <c r="F451" s="195" t="s">
        <v>5341</v>
      </c>
      <c r="G451" s="196" t="s">
        <v>2761</v>
      </c>
      <c r="H451" s="197">
        <v>1</v>
      </c>
      <c r="I451" s="198"/>
      <c r="J451" s="199">
        <f t="shared" si="50"/>
        <v>0</v>
      </c>
      <c r="K451" s="200"/>
      <c r="L451" s="40"/>
      <c r="M451" s="201" t="s">
        <v>1</v>
      </c>
      <c r="N451" s="202" t="s">
        <v>42</v>
      </c>
      <c r="O451" s="72"/>
      <c r="P451" s="203">
        <f t="shared" si="51"/>
        <v>0</v>
      </c>
      <c r="Q451" s="203">
        <v>0</v>
      </c>
      <c r="R451" s="203">
        <f t="shared" si="52"/>
        <v>0</v>
      </c>
      <c r="S451" s="203">
        <v>0</v>
      </c>
      <c r="T451" s="204">
        <f t="shared" si="53"/>
        <v>0</v>
      </c>
      <c r="U451" s="35"/>
      <c r="V451" s="35"/>
      <c r="W451" s="35"/>
      <c r="X451" s="35"/>
      <c r="Y451" s="35"/>
      <c r="Z451" s="35"/>
      <c r="AA451" s="35"/>
      <c r="AB451" s="35"/>
      <c r="AC451" s="35"/>
      <c r="AD451" s="35"/>
      <c r="AE451" s="35"/>
      <c r="AR451" s="205" t="s">
        <v>218</v>
      </c>
      <c r="AT451" s="205" t="s">
        <v>214</v>
      </c>
      <c r="AU451" s="205" t="s">
        <v>85</v>
      </c>
      <c r="AY451" s="18" t="s">
        <v>209</v>
      </c>
      <c r="BE451" s="206">
        <f t="shared" si="54"/>
        <v>0</v>
      </c>
      <c r="BF451" s="206">
        <f t="shared" si="55"/>
        <v>0</v>
      </c>
      <c r="BG451" s="206">
        <f t="shared" si="56"/>
        <v>0</v>
      </c>
      <c r="BH451" s="206">
        <f t="shared" si="57"/>
        <v>0</v>
      </c>
      <c r="BI451" s="206">
        <f t="shared" si="58"/>
        <v>0</v>
      </c>
      <c r="BJ451" s="18" t="s">
        <v>85</v>
      </c>
      <c r="BK451" s="206">
        <f t="shared" si="59"/>
        <v>0</v>
      </c>
      <c r="BL451" s="18" t="s">
        <v>218</v>
      </c>
      <c r="BM451" s="205" t="s">
        <v>5342</v>
      </c>
    </row>
    <row r="452" spans="1:65" s="2" customFormat="1" ht="37.9" customHeight="1">
      <c r="A452" s="35"/>
      <c r="B452" s="36"/>
      <c r="C452" s="193" t="s">
        <v>5343</v>
      </c>
      <c r="D452" s="193" t="s">
        <v>214</v>
      </c>
      <c r="E452" s="194" t="s">
        <v>5344</v>
      </c>
      <c r="F452" s="195" t="s">
        <v>4794</v>
      </c>
      <c r="G452" s="196" t="s">
        <v>2761</v>
      </c>
      <c r="H452" s="197">
        <v>1</v>
      </c>
      <c r="I452" s="198"/>
      <c r="J452" s="199">
        <f t="shared" si="50"/>
        <v>0</v>
      </c>
      <c r="K452" s="200"/>
      <c r="L452" s="40"/>
      <c r="M452" s="201" t="s">
        <v>1</v>
      </c>
      <c r="N452" s="202" t="s">
        <v>42</v>
      </c>
      <c r="O452" s="72"/>
      <c r="P452" s="203">
        <f t="shared" si="51"/>
        <v>0</v>
      </c>
      <c r="Q452" s="203">
        <v>0</v>
      </c>
      <c r="R452" s="203">
        <f t="shared" si="52"/>
        <v>0</v>
      </c>
      <c r="S452" s="203">
        <v>0</v>
      </c>
      <c r="T452" s="204">
        <f t="shared" si="53"/>
        <v>0</v>
      </c>
      <c r="U452" s="35"/>
      <c r="V452" s="35"/>
      <c r="W452" s="35"/>
      <c r="X452" s="35"/>
      <c r="Y452" s="35"/>
      <c r="Z452" s="35"/>
      <c r="AA452" s="35"/>
      <c r="AB452" s="35"/>
      <c r="AC452" s="35"/>
      <c r="AD452" s="35"/>
      <c r="AE452" s="35"/>
      <c r="AR452" s="205" t="s">
        <v>218</v>
      </c>
      <c r="AT452" s="205" t="s">
        <v>214</v>
      </c>
      <c r="AU452" s="205" t="s">
        <v>85</v>
      </c>
      <c r="AY452" s="18" t="s">
        <v>209</v>
      </c>
      <c r="BE452" s="206">
        <f t="shared" si="54"/>
        <v>0</v>
      </c>
      <c r="BF452" s="206">
        <f t="shared" si="55"/>
        <v>0</v>
      </c>
      <c r="BG452" s="206">
        <f t="shared" si="56"/>
        <v>0</v>
      </c>
      <c r="BH452" s="206">
        <f t="shared" si="57"/>
        <v>0</v>
      </c>
      <c r="BI452" s="206">
        <f t="shared" si="58"/>
        <v>0</v>
      </c>
      <c r="BJ452" s="18" t="s">
        <v>85</v>
      </c>
      <c r="BK452" s="206">
        <f t="shared" si="59"/>
        <v>0</v>
      </c>
      <c r="BL452" s="18" t="s">
        <v>218</v>
      </c>
      <c r="BM452" s="205" t="s">
        <v>5345</v>
      </c>
    </row>
    <row r="453" spans="1:65" s="2" customFormat="1" ht="37.9" customHeight="1">
      <c r="A453" s="35"/>
      <c r="B453" s="36"/>
      <c r="C453" s="193" t="s">
        <v>5346</v>
      </c>
      <c r="D453" s="193" t="s">
        <v>214</v>
      </c>
      <c r="E453" s="194" t="s">
        <v>5347</v>
      </c>
      <c r="F453" s="195" t="s">
        <v>4782</v>
      </c>
      <c r="G453" s="196" t="s">
        <v>2761</v>
      </c>
      <c r="H453" s="197">
        <v>1</v>
      </c>
      <c r="I453" s="198"/>
      <c r="J453" s="199">
        <f t="shared" si="50"/>
        <v>0</v>
      </c>
      <c r="K453" s="200"/>
      <c r="L453" s="40"/>
      <c r="M453" s="201" t="s">
        <v>1</v>
      </c>
      <c r="N453" s="202" t="s">
        <v>42</v>
      </c>
      <c r="O453" s="72"/>
      <c r="P453" s="203">
        <f t="shared" si="51"/>
        <v>0</v>
      </c>
      <c r="Q453" s="203">
        <v>0</v>
      </c>
      <c r="R453" s="203">
        <f t="shared" si="52"/>
        <v>0</v>
      </c>
      <c r="S453" s="203">
        <v>0</v>
      </c>
      <c r="T453" s="204">
        <f t="shared" si="53"/>
        <v>0</v>
      </c>
      <c r="U453" s="35"/>
      <c r="V453" s="35"/>
      <c r="W453" s="35"/>
      <c r="X453" s="35"/>
      <c r="Y453" s="35"/>
      <c r="Z453" s="35"/>
      <c r="AA453" s="35"/>
      <c r="AB453" s="35"/>
      <c r="AC453" s="35"/>
      <c r="AD453" s="35"/>
      <c r="AE453" s="35"/>
      <c r="AR453" s="205" t="s">
        <v>218</v>
      </c>
      <c r="AT453" s="205" t="s">
        <v>214</v>
      </c>
      <c r="AU453" s="205" t="s">
        <v>85</v>
      </c>
      <c r="AY453" s="18" t="s">
        <v>209</v>
      </c>
      <c r="BE453" s="206">
        <f t="shared" si="54"/>
        <v>0</v>
      </c>
      <c r="BF453" s="206">
        <f t="shared" si="55"/>
        <v>0</v>
      </c>
      <c r="BG453" s="206">
        <f t="shared" si="56"/>
        <v>0</v>
      </c>
      <c r="BH453" s="206">
        <f t="shared" si="57"/>
        <v>0</v>
      </c>
      <c r="BI453" s="206">
        <f t="shared" si="58"/>
        <v>0</v>
      </c>
      <c r="BJ453" s="18" t="s">
        <v>85</v>
      </c>
      <c r="BK453" s="206">
        <f t="shared" si="59"/>
        <v>0</v>
      </c>
      <c r="BL453" s="18" t="s">
        <v>218</v>
      </c>
      <c r="BM453" s="205" t="s">
        <v>5348</v>
      </c>
    </row>
    <row r="454" spans="1:65" s="2" customFormat="1" ht="37.9" customHeight="1">
      <c r="A454" s="35"/>
      <c r="B454" s="36"/>
      <c r="C454" s="193" t="s">
        <v>5349</v>
      </c>
      <c r="D454" s="193" t="s">
        <v>214</v>
      </c>
      <c r="E454" s="194" t="s">
        <v>5350</v>
      </c>
      <c r="F454" s="195" t="s">
        <v>4782</v>
      </c>
      <c r="G454" s="196" t="s">
        <v>2761</v>
      </c>
      <c r="H454" s="197">
        <v>1</v>
      </c>
      <c r="I454" s="198"/>
      <c r="J454" s="199">
        <f t="shared" si="50"/>
        <v>0</v>
      </c>
      <c r="K454" s="200"/>
      <c r="L454" s="40"/>
      <c r="M454" s="201" t="s">
        <v>1</v>
      </c>
      <c r="N454" s="202" t="s">
        <v>42</v>
      </c>
      <c r="O454" s="72"/>
      <c r="P454" s="203">
        <f t="shared" si="51"/>
        <v>0</v>
      </c>
      <c r="Q454" s="203">
        <v>0</v>
      </c>
      <c r="R454" s="203">
        <f t="shared" si="52"/>
        <v>0</v>
      </c>
      <c r="S454" s="203">
        <v>0</v>
      </c>
      <c r="T454" s="204">
        <f t="shared" si="53"/>
        <v>0</v>
      </c>
      <c r="U454" s="35"/>
      <c r="V454" s="35"/>
      <c r="W454" s="35"/>
      <c r="X454" s="35"/>
      <c r="Y454" s="35"/>
      <c r="Z454" s="35"/>
      <c r="AA454" s="35"/>
      <c r="AB454" s="35"/>
      <c r="AC454" s="35"/>
      <c r="AD454" s="35"/>
      <c r="AE454" s="35"/>
      <c r="AR454" s="205" t="s">
        <v>218</v>
      </c>
      <c r="AT454" s="205" t="s">
        <v>214</v>
      </c>
      <c r="AU454" s="205" t="s">
        <v>85</v>
      </c>
      <c r="AY454" s="18" t="s">
        <v>209</v>
      </c>
      <c r="BE454" s="206">
        <f t="shared" si="54"/>
        <v>0</v>
      </c>
      <c r="BF454" s="206">
        <f t="shared" si="55"/>
        <v>0</v>
      </c>
      <c r="BG454" s="206">
        <f t="shared" si="56"/>
        <v>0</v>
      </c>
      <c r="BH454" s="206">
        <f t="shared" si="57"/>
        <v>0</v>
      </c>
      <c r="BI454" s="206">
        <f t="shared" si="58"/>
        <v>0</v>
      </c>
      <c r="BJ454" s="18" t="s">
        <v>85</v>
      </c>
      <c r="BK454" s="206">
        <f t="shared" si="59"/>
        <v>0</v>
      </c>
      <c r="BL454" s="18" t="s">
        <v>218</v>
      </c>
      <c r="BM454" s="205" t="s">
        <v>5351</v>
      </c>
    </row>
    <row r="455" spans="1:65" s="2" customFormat="1" ht="37.9" customHeight="1">
      <c r="A455" s="35"/>
      <c r="B455" s="36"/>
      <c r="C455" s="193" t="s">
        <v>5352</v>
      </c>
      <c r="D455" s="193" t="s">
        <v>214</v>
      </c>
      <c r="E455" s="194" t="s">
        <v>5353</v>
      </c>
      <c r="F455" s="195" t="s">
        <v>4782</v>
      </c>
      <c r="G455" s="196" t="s">
        <v>2761</v>
      </c>
      <c r="H455" s="197">
        <v>1</v>
      </c>
      <c r="I455" s="198"/>
      <c r="J455" s="199">
        <f t="shared" si="50"/>
        <v>0</v>
      </c>
      <c r="K455" s="200"/>
      <c r="L455" s="40"/>
      <c r="M455" s="201" t="s">
        <v>1</v>
      </c>
      <c r="N455" s="202" t="s">
        <v>42</v>
      </c>
      <c r="O455" s="72"/>
      <c r="P455" s="203">
        <f t="shared" si="51"/>
        <v>0</v>
      </c>
      <c r="Q455" s="203">
        <v>0</v>
      </c>
      <c r="R455" s="203">
        <f t="shared" si="52"/>
        <v>0</v>
      </c>
      <c r="S455" s="203">
        <v>0</v>
      </c>
      <c r="T455" s="204">
        <f t="shared" si="53"/>
        <v>0</v>
      </c>
      <c r="U455" s="35"/>
      <c r="V455" s="35"/>
      <c r="W455" s="35"/>
      <c r="X455" s="35"/>
      <c r="Y455" s="35"/>
      <c r="Z455" s="35"/>
      <c r="AA455" s="35"/>
      <c r="AB455" s="35"/>
      <c r="AC455" s="35"/>
      <c r="AD455" s="35"/>
      <c r="AE455" s="35"/>
      <c r="AR455" s="205" t="s">
        <v>218</v>
      </c>
      <c r="AT455" s="205" t="s">
        <v>214</v>
      </c>
      <c r="AU455" s="205" t="s">
        <v>85</v>
      </c>
      <c r="AY455" s="18" t="s">
        <v>209</v>
      </c>
      <c r="BE455" s="206">
        <f t="shared" si="54"/>
        <v>0</v>
      </c>
      <c r="BF455" s="206">
        <f t="shared" si="55"/>
        <v>0</v>
      </c>
      <c r="BG455" s="206">
        <f t="shared" si="56"/>
        <v>0</v>
      </c>
      <c r="BH455" s="206">
        <f t="shared" si="57"/>
        <v>0</v>
      </c>
      <c r="BI455" s="206">
        <f t="shared" si="58"/>
        <v>0</v>
      </c>
      <c r="BJ455" s="18" t="s">
        <v>85</v>
      </c>
      <c r="BK455" s="206">
        <f t="shared" si="59"/>
        <v>0</v>
      </c>
      <c r="BL455" s="18" t="s">
        <v>218</v>
      </c>
      <c r="BM455" s="205" t="s">
        <v>5354</v>
      </c>
    </row>
    <row r="456" spans="1:65" s="2" customFormat="1" ht="37.9" customHeight="1">
      <c r="A456" s="35"/>
      <c r="B456" s="36"/>
      <c r="C456" s="193" t="s">
        <v>5355</v>
      </c>
      <c r="D456" s="193" t="s">
        <v>214</v>
      </c>
      <c r="E456" s="194" t="s">
        <v>5356</v>
      </c>
      <c r="F456" s="195" t="s">
        <v>4782</v>
      </c>
      <c r="G456" s="196" t="s">
        <v>2761</v>
      </c>
      <c r="H456" s="197">
        <v>1</v>
      </c>
      <c r="I456" s="198"/>
      <c r="J456" s="199">
        <f t="shared" si="50"/>
        <v>0</v>
      </c>
      <c r="K456" s="200"/>
      <c r="L456" s="40"/>
      <c r="M456" s="201" t="s">
        <v>1</v>
      </c>
      <c r="N456" s="202" t="s">
        <v>42</v>
      </c>
      <c r="O456" s="72"/>
      <c r="P456" s="203">
        <f t="shared" si="51"/>
        <v>0</v>
      </c>
      <c r="Q456" s="203">
        <v>0</v>
      </c>
      <c r="R456" s="203">
        <f t="shared" si="52"/>
        <v>0</v>
      </c>
      <c r="S456" s="203">
        <v>0</v>
      </c>
      <c r="T456" s="204">
        <f t="shared" si="53"/>
        <v>0</v>
      </c>
      <c r="U456" s="35"/>
      <c r="V456" s="35"/>
      <c r="W456" s="35"/>
      <c r="X456" s="35"/>
      <c r="Y456" s="35"/>
      <c r="Z456" s="35"/>
      <c r="AA456" s="35"/>
      <c r="AB456" s="35"/>
      <c r="AC456" s="35"/>
      <c r="AD456" s="35"/>
      <c r="AE456" s="35"/>
      <c r="AR456" s="205" t="s">
        <v>218</v>
      </c>
      <c r="AT456" s="205" t="s">
        <v>214</v>
      </c>
      <c r="AU456" s="205" t="s">
        <v>85</v>
      </c>
      <c r="AY456" s="18" t="s">
        <v>209</v>
      </c>
      <c r="BE456" s="206">
        <f t="shared" si="54"/>
        <v>0</v>
      </c>
      <c r="BF456" s="206">
        <f t="shared" si="55"/>
        <v>0</v>
      </c>
      <c r="BG456" s="206">
        <f t="shared" si="56"/>
        <v>0</v>
      </c>
      <c r="BH456" s="206">
        <f t="shared" si="57"/>
        <v>0</v>
      </c>
      <c r="BI456" s="206">
        <f t="shared" si="58"/>
        <v>0</v>
      </c>
      <c r="BJ456" s="18" t="s">
        <v>85</v>
      </c>
      <c r="BK456" s="206">
        <f t="shared" si="59"/>
        <v>0</v>
      </c>
      <c r="BL456" s="18" t="s">
        <v>218</v>
      </c>
      <c r="BM456" s="205" t="s">
        <v>5357</v>
      </c>
    </row>
    <row r="457" spans="1:65" s="2" customFormat="1" ht="37.9" customHeight="1">
      <c r="A457" s="35"/>
      <c r="B457" s="36"/>
      <c r="C457" s="193" t="s">
        <v>5358</v>
      </c>
      <c r="D457" s="193" t="s">
        <v>214</v>
      </c>
      <c r="E457" s="194" t="s">
        <v>5359</v>
      </c>
      <c r="F457" s="195" t="s">
        <v>4782</v>
      </c>
      <c r="G457" s="196" t="s">
        <v>2761</v>
      </c>
      <c r="H457" s="197">
        <v>1</v>
      </c>
      <c r="I457" s="198"/>
      <c r="J457" s="199">
        <f t="shared" si="50"/>
        <v>0</v>
      </c>
      <c r="K457" s="200"/>
      <c r="L457" s="40"/>
      <c r="M457" s="201" t="s">
        <v>1</v>
      </c>
      <c r="N457" s="202" t="s">
        <v>42</v>
      </c>
      <c r="O457" s="72"/>
      <c r="P457" s="203">
        <f t="shared" si="51"/>
        <v>0</v>
      </c>
      <c r="Q457" s="203">
        <v>0</v>
      </c>
      <c r="R457" s="203">
        <f t="shared" si="52"/>
        <v>0</v>
      </c>
      <c r="S457" s="203">
        <v>0</v>
      </c>
      <c r="T457" s="204">
        <f t="shared" si="53"/>
        <v>0</v>
      </c>
      <c r="U457" s="35"/>
      <c r="V457" s="35"/>
      <c r="W457" s="35"/>
      <c r="X457" s="35"/>
      <c r="Y457" s="35"/>
      <c r="Z457" s="35"/>
      <c r="AA457" s="35"/>
      <c r="AB457" s="35"/>
      <c r="AC457" s="35"/>
      <c r="AD457" s="35"/>
      <c r="AE457" s="35"/>
      <c r="AR457" s="205" t="s">
        <v>218</v>
      </c>
      <c r="AT457" s="205" t="s">
        <v>214</v>
      </c>
      <c r="AU457" s="205" t="s">
        <v>85</v>
      </c>
      <c r="AY457" s="18" t="s">
        <v>209</v>
      </c>
      <c r="BE457" s="206">
        <f t="shared" si="54"/>
        <v>0</v>
      </c>
      <c r="BF457" s="206">
        <f t="shared" si="55"/>
        <v>0</v>
      </c>
      <c r="BG457" s="206">
        <f t="shared" si="56"/>
        <v>0</v>
      </c>
      <c r="BH457" s="206">
        <f t="shared" si="57"/>
        <v>0</v>
      </c>
      <c r="BI457" s="206">
        <f t="shared" si="58"/>
        <v>0</v>
      </c>
      <c r="BJ457" s="18" t="s">
        <v>85</v>
      </c>
      <c r="BK457" s="206">
        <f t="shared" si="59"/>
        <v>0</v>
      </c>
      <c r="BL457" s="18" t="s">
        <v>218</v>
      </c>
      <c r="BM457" s="205" t="s">
        <v>5360</v>
      </c>
    </row>
    <row r="458" spans="1:65" s="2" customFormat="1" ht="37.9" customHeight="1">
      <c r="A458" s="35"/>
      <c r="B458" s="36"/>
      <c r="C458" s="193" t="s">
        <v>5361</v>
      </c>
      <c r="D458" s="193" t="s">
        <v>214</v>
      </c>
      <c r="E458" s="194" t="s">
        <v>5362</v>
      </c>
      <c r="F458" s="195" t="s">
        <v>4794</v>
      </c>
      <c r="G458" s="196" t="s">
        <v>2761</v>
      </c>
      <c r="H458" s="197">
        <v>1</v>
      </c>
      <c r="I458" s="198"/>
      <c r="J458" s="199">
        <f t="shared" si="50"/>
        <v>0</v>
      </c>
      <c r="K458" s="200"/>
      <c r="L458" s="40"/>
      <c r="M458" s="201" t="s">
        <v>1</v>
      </c>
      <c r="N458" s="202" t="s">
        <v>42</v>
      </c>
      <c r="O458" s="72"/>
      <c r="P458" s="203">
        <f t="shared" si="51"/>
        <v>0</v>
      </c>
      <c r="Q458" s="203">
        <v>0</v>
      </c>
      <c r="R458" s="203">
        <f t="shared" si="52"/>
        <v>0</v>
      </c>
      <c r="S458" s="203">
        <v>0</v>
      </c>
      <c r="T458" s="204">
        <f t="shared" si="53"/>
        <v>0</v>
      </c>
      <c r="U458" s="35"/>
      <c r="V458" s="35"/>
      <c r="W458" s="35"/>
      <c r="X458" s="35"/>
      <c r="Y458" s="35"/>
      <c r="Z458" s="35"/>
      <c r="AA458" s="35"/>
      <c r="AB458" s="35"/>
      <c r="AC458" s="35"/>
      <c r="AD458" s="35"/>
      <c r="AE458" s="35"/>
      <c r="AR458" s="205" t="s">
        <v>218</v>
      </c>
      <c r="AT458" s="205" t="s">
        <v>214</v>
      </c>
      <c r="AU458" s="205" t="s">
        <v>85</v>
      </c>
      <c r="AY458" s="18" t="s">
        <v>209</v>
      </c>
      <c r="BE458" s="206">
        <f t="shared" si="54"/>
        <v>0</v>
      </c>
      <c r="BF458" s="206">
        <f t="shared" si="55"/>
        <v>0</v>
      </c>
      <c r="BG458" s="206">
        <f t="shared" si="56"/>
        <v>0</v>
      </c>
      <c r="BH458" s="206">
        <f t="shared" si="57"/>
        <v>0</v>
      </c>
      <c r="BI458" s="206">
        <f t="shared" si="58"/>
        <v>0</v>
      </c>
      <c r="BJ458" s="18" t="s">
        <v>85</v>
      </c>
      <c r="BK458" s="206">
        <f t="shared" si="59"/>
        <v>0</v>
      </c>
      <c r="BL458" s="18" t="s">
        <v>218</v>
      </c>
      <c r="BM458" s="205" t="s">
        <v>5363</v>
      </c>
    </row>
    <row r="459" spans="1:65" s="2" customFormat="1" ht="37.9" customHeight="1">
      <c r="A459" s="35"/>
      <c r="B459" s="36"/>
      <c r="C459" s="193" t="s">
        <v>5364</v>
      </c>
      <c r="D459" s="193" t="s">
        <v>214</v>
      </c>
      <c r="E459" s="194" t="s">
        <v>5365</v>
      </c>
      <c r="F459" s="195" t="s">
        <v>5366</v>
      </c>
      <c r="G459" s="196" t="s">
        <v>2761</v>
      </c>
      <c r="H459" s="197">
        <v>1</v>
      </c>
      <c r="I459" s="198"/>
      <c r="J459" s="199">
        <f t="shared" si="50"/>
        <v>0</v>
      </c>
      <c r="K459" s="200"/>
      <c r="L459" s="40"/>
      <c r="M459" s="201" t="s">
        <v>1</v>
      </c>
      <c r="N459" s="202" t="s">
        <v>42</v>
      </c>
      <c r="O459" s="72"/>
      <c r="P459" s="203">
        <f t="shared" si="51"/>
        <v>0</v>
      </c>
      <c r="Q459" s="203">
        <v>0</v>
      </c>
      <c r="R459" s="203">
        <f t="shared" si="52"/>
        <v>0</v>
      </c>
      <c r="S459" s="203">
        <v>0</v>
      </c>
      <c r="T459" s="204">
        <f t="shared" si="53"/>
        <v>0</v>
      </c>
      <c r="U459" s="35"/>
      <c r="V459" s="35"/>
      <c r="W459" s="35"/>
      <c r="X459" s="35"/>
      <c r="Y459" s="35"/>
      <c r="Z459" s="35"/>
      <c r="AA459" s="35"/>
      <c r="AB459" s="35"/>
      <c r="AC459" s="35"/>
      <c r="AD459" s="35"/>
      <c r="AE459" s="35"/>
      <c r="AR459" s="205" t="s">
        <v>218</v>
      </c>
      <c r="AT459" s="205" t="s">
        <v>214</v>
      </c>
      <c r="AU459" s="205" t="s">
        <v>85</v>
      </c>
      <c r="AY459" s="18" t="s">
        <v>209</v>
      </c>
      <c r="BE459" s="206">
        <f t="shared" si="54"/>
        <v>0</v>
      </c>
      <c r="BF459" s="206">
        <f t="shared" si="55"/>
        <v>0</v>
      </c>
      <c r="BG459" s="206">
        <f t="shared" si="56"/>
        <v>0</v>
      </c>
      <c r="BH459" s="206">
        <f t="shared" si="57"/>
        <v>0</v>
      </c>
      <c r="BI459" s="206">
        <f t="shared" si="58"/>
        <v>0</v>
      </c>
      <c r="BJ459" s="18" t="s">
        <v>85</v>
      </c>
      <c r="BK459" s="206">
        <f t="shared" si="59"/>
        <v>0</v>
      </c>
      <c r="BL459" s="18" t="s">
        <v>218</v>
      </c>
      <c r="BM459" s="205" t="s">
        <v>5367</v>
      </c>
    </row>
    <row r="460" spans="1:65" s="2" customFormat="1" ht="37.9" customHeight="1">
      <c r="A460" s="35"/>
      <c r="B460" s="36"/>
      <c r="C460" s="193" t="s">
        <v>5368</v>
      </c>
      <c r="D460" s="193" t="s">
        <v>214</v>
      </c>
      <c r="E460" s="194" t="s">
        <v>5369</v>
      </c>
      <c r="F460" s="195" t="s">
        <v>5291</v>
      </c>
      <c r="G460" s="196" t="s">
        <v>2761</v>
      </c>
      <c r="H460" s="197">
        <v>1</v>
      </c>
      <c r="I460" s="198"/>
      <c r="J460" s="199">
        <f t="shared" si="50"/>
        <v>0</v>
      </c>
      <c r="K460" s="200"/>
      <c r="L460" s="40"/>
      <c r="M460" s="201" t="s">
        <v>1</v>
      </c>
      <c r="N460" s="202" t="s">
        <v>42</v>
      </c>
      <c r="O460" s="72"/>
      <c r="P460" s="203">
        <f t="shared" si="51"/>
        <v>0</v>
      </c>
      <c r="Q460" s="203">
        <v>0</v>
      </c>
      <c r="R460" s="203">
        <f t="shared" si="52"/>
        <v>0</v>
      </c>
      <c r="S460" s="203">
        <v>0</v>
      </c>
      <c r="T460" s="204">
        <f t="shared" si="53"/>
        <v>0</v>
      </c>
      <c r="U460" s="35"/>
      <c r="V460" s="35"/>
      <c r="W460" s="35"/>
      <c r="X460" s="35"/>
      <c r="Y460" s="35"/>
      <c r="Z460" s="35"/>
      <c r="AA460" s="35"/>
      <c r="AB460" s="35"/>
      <c r="AC460" s="35"/>
      <c r="AD460" s="35"/>
      <c r="AE460" s="35"/>
      <c r="AR460" s="205" t="s">
        <v>218</v>
      </c>
      <c r="AT460" s="205" t="s">
        <v>214</v>
      </c>
      <c r="AU460" s="205" t="s">
        <v>85</v>
      </c>
      <c r="AY460" s="18" t="s">
        <v>209</v>
      </c>
      <c r="BE460" s="206">
        <f t="shared" si="54"/>
        <v>0</v>
      </c>
      <c r="BF460" s="206">
        <f t="shared" si="55"/>
        <v>0</v>
      </c>
      <c r="BG460" s="206">
        <f t="shared" si="56"/>
        <v>0</v>
      </c>
      <c r="BH460" s="206">
        <f t="shared" si="57"/>
        <v>0</v>
      </c>
      <c r="BI460" s="206">
        <f t="shared" si="58"/>
        <v>0</v>
      </c>
      <c r="BJ460" s="18" t="s">
        <v>85</v>
      </c>
      <c r="BK460" s="206">
        <f t="shared" si="59"/>
        <v>0</v>
      </c>
      <c r="BL460" s="18" t="s">
        <v>218</v>
      </c>
      <c r="BM460" s="205" t="s">
        <v>5370</v>
      </c>
    </row>
    <row r="461" spans="1:65" s="2" customFormat="1" ht="37.9" customHeight="1">
      <c r="A461" s="35"/>
      <c r="B461" s="36"/>
      <c r="C461" s="193" t="s">
        <v>5371</v>
      </c>
      <c r="D461" s="193" t="s">
        <v>214</v>
      </c>
      <c r="E461" s="194" t="s">
        <v>5372</v>
      </c>
      <c r="F461" s="195" t="s">
        <v>5341</v>
      </c>
      <c r="G461" s="196" t="s">
        <v>2761</v>
      </c>
      <c r="H461" s="197">
        <v>1</v>
      </c>
      <c r="I461" s="198"/>
      <c r="J461" s="199">
        <f t="shared" si="50"/>
        <v>0</v>
      </c>
      <c r="K461" s="200"/>
      <c r="L461" s="40"/>
      <c r="M461" s="201" t="s">
        <v>1</v>
      </c>
      <c r="N461" s="202" t="s">
        <v>42</v>
      </c>
      <c r="O461" s="72"/>
      <c r="P461" s="203">
        <f t="shared" si="51"/>
        <v>0</v>
      </c>
      <c r="Q461" s="203">
        <v>0</v>
      </c>
      <c r="R461" s="203">
        <f t="shared" si="52"/>
        <v>0</v>
      </c>
      <c r="S461" s="203">
        <v>0</v>
      </c>
      <c r="T461" s="204">
        <f t="shared" si="53"/>
        <v>0</v>
      </c>
      <c r="U461" s="35"/>
      <c r="V461" s="35"/>
      <c r="W461" s="35"/>
      <c r="X461" s="35"/>
      <c r="Y461" s="35"/>
      <c r="Z461" s="35"/>
      <c r="AA461" s="35"/>
      <c r="AB461" s="35"/>
      <c r="AC461" s="35"/>
      <c r="AD461" s="35"/>
      <c r="AE461" s="35"/>
      <c r="AR461" s="205" t="s">
        <v>218</v>
      </c>
      <c r="AT461" s="205" t="s">
        <v>214</v>
      </c>
      <c r="AU461" s="205" t="s">
        <v>85</v>
      </c>
      <c r="AY461" s="18" t="s">
        <v>209</v>
      </c>
      <c r="BE461" s="206">
        <f t="shared" si="54"/>
        <v>0</v>
      </c>
      <c r="BF461" s="206">
        <f t="shared" si="55"/>
        <v>0</v>
      </c>
      <c r="BG461" s="206">
        <f t="shared" si="56"/>
        <v>0</v>
      </c>
      <c r="BH461" s="206">
        <f t="shared" si="57"/>
        <v>0</v>
      </c>
      <c r="BI461" s="206">
        <f t="shared" si="58"/>
        <v>0</v>
      </c>
      <c r="BJ461" s="18" t="s">
        <v>85</v>
      </c>
      <c r="BK461" s="206">
        <f t="shared" si="59"/>
        <v>0</v>
      </c>
      <c r="BL461" s="18" t="s">
        <v>218</v>
      </c>
      <c r="BM461" s="205" t="s">
        <v>5373</v>
      </c>
    </row>
    <row r="462" spans="1:65" s="2" customFormat="1" ht="37.9" customHeight="1">
      <c r="A462" s="35"/>
      <c r="B462" s="36"/>
      <c r="C462" s="193" t="s">
        <v>5374</v>
      </c>
      <c r="D462" s="193" t="s">
        <v>214</v>
      </c>
      <c r="E462" s="194" t="s">
        <v>5375</v>
      </c>
      <c r="F462" s="195" t="s">
        <v>4918</v>
      </c>
      <c r="G462" s="196" t="s">
        <v>2761</v>
      </c>
      <c r="H462" s="197">
        <v>1</v>
      </c>
      <c r="I462" s="198"/>
      <c r="J462" s="199">
        <f t="shared" si="50"/>
        <v>0</v>
      </c>
      <c r="K462" s="200"/>
      <c r="L462" s="40"/>
      <c r="M462" s="201" t="s">
        <v>1</v>
      </c>
      <c r="N462" s="202" t="s">
        <v>42</v>
      </c>
      <c r="O462" s="72"/>
      <c r="P462" s="203">
        <f t="shared" si="51"/>
        <v>0</v>
      </c>
      <c r="Q462" s="203">
        <v>0</v>
      </c>
      <c r="R462" s="203">
        <f t="shared" si="52"/>
        <v>0</v>
      </c>
      <c r="S462" s="203">
        <v>0</v>
      </c>
      <c r="T462" s="204">
        <f t="shared" si="53"/>
        <v>0</v>
      </c>
      <c r="U462" s="35"/>
      <c r="V462" s="35"/>
      <c r="W462" s="35"/>
      <c r="X462" s="35"/>
      <c r="Y462" s="35"/>
      <c r="Z462" s="35"/>
      <c r="AA462" s="35"/>
      <c r="AB462" s="35"/>
      <c r="AC462" s="35"/>
      <c r="AD462" s="35"/>
      <c r="AE462" s="35"/>
      <c r="AR462" s="205" t="s">
        <v>218</v>
      </c>
      <c r="AT462" s="205" t="s">
        <v>214</v>
      </c>
      <c r="AU462" s="205" t="s">
        <v>85</v>
      </c>
      <c r="AY462" s="18" t="s">
        <v>209</v>
      </c>
      <c r="BE462" s="206">
        <f t="shared" si="54"/>
        <v>0</v>
      </c>
      <c r="BF462" s="206">
        <f t="shared" si="55"/>
        <v>0</v>
      </c>
      <c r="BG462" s="206">
        <f t="shared" si="56"/>
        <v>0</v>
      </c>
      <c r="BH462" s="206">
        <f t="shared" si="57"/>
        <v>0</v>
      </c>
      <c r="BI462" s="206">
        <f t="shared" si="58"/>
        <v>0</v>
      </c>
      <c r="BJ462" s="18" t="s">
        <v>85</v>
      </c>
      <c r="BK462" s="206">
        <f t="shared" si="59"/>
        <v>0</v>
      </c>
      <c r="BL462" s="18" t="s">
        <v>218</v>
      </c>
      <c r="BM462" s="205" t="s">
        <v>5376</v>
      </c>
    </row>
    <row r="463" spans="1:65" s="2" customFormat="1" ht="37.9" customHeight="1">
      <c r="A463" s="35"/>
      <c r="B463" s="36"/>
      <c r="C463" s="193" t="s">
        <v>5377</v>
      </c>
      <c r="D463" s="193" t="s">
        <v>214</v>
      </c>
      <c r="E463" s="194" t="s">
        <v>5378</v>
      </c>
      <c r="F463" s="195" t="s">
        <v>4794</v>
      </c>
      <c r="G463" s="196" t="s">
        <v>2761</v>
      </c>
      <c r="H463" s="197">
        <v>1</v>
      </c>
      <c r="I463" s="198"/>
      <c r="J463" s="199">
        <f t="shared" si="50"/>
        <v>0</v>
      </c>
      <c r="K463" s="200"/>
      <c r="L463" s="40"/>
      <c r="M463" s="201" t="s">
        <v>1</v>
      </c>
      <c r="N463" s="202" t="s">
        <v>42</v>
      </c>
      <c r="O463" s="72"/>
      <c r="P463" s="203">
        <f t="shared" si="51"/>
        <v>0</v>
      </c>
      <c r="Q463" s="203">
        <v>0</v>
      </c>
      <c r="R463" s="203">
        <f t="shared" si="52"/>
        <v>0</v>
      </c>
      <c r="S463" s="203">
        <v>0</v>
      </c>
      <c r="T463" s="204">
        <f t="shared" si="53"/>
        <v>0</v>
      </c>
      <c r="U463" s="35"/>
      <c r="V463" s="35"/>
      <c r="W463" s="35"/>
      <c r="X463" s="35"/>
      <c r="Y463" s="35"/>
      <c r="Z463" s="35"/>
      <c r="AA463" s="35"/>
      <c r="AB463" s="35"/>
      <c r="AC463" s="35"/>
      <c r="AD463" s="35"/>
      <c r="AE463" s="35"/>
      <c r="AR463" s="205" t="s">
        <v>218</v>
      </c>
      <c r="AT463" s="205" t="s">
        <v>214</v>
      </c>
      <c r="AU463" s="205" t="s">
        <v>85</v>
      </c>
      <c r="AY463" s="18" t="s">
        <v>209</v>
      </c>
      <c r="BE463" s="206">
        <f t="shared" si="54"/>
        <v>0</v>
      </c>
      <c r="BF463" s="206">
        <f t="shared" si="55"/>
        <v>0</v>
      </c>
      <c r="BG463" s="206">
        <f t="shared" si="56"/>
        <v>0</v>
      </c>
      <c r="BH463" s="206">
        <f t="shared" si="57"/>
        <v>0</v>
      </c>
      <c r="BI463" s="206">
        <f t="shared" si="58"/>
        <v>0</v>
      </c>
      <c r="BJ463" s="18" t="s">
        <v>85</v>
      </c>
      <c r="BK463" s="206">
        <f t="shared" si="59"/>
        <v>0</v>
      </c>
      <c r="BL463" s="18" t="s">
        <v>218</v>
      </c>
      <c r="BM463" s="205" t="s">
        <v>5379</v>
      </c>
    </row>
    <row r="464" spans="1:65" s="2" customFormat="1" ht="37.9" customHeight="1">
      <c r="A464" s="35"/>
      <c r="B464" s="36"/>
      <c r="C464" s="193" t="s">
        <v>5380</v>
      </c>
      <c r="D464" s="193" t="s">
        <v>214</v>
      </c>
      <c r="E464" s="194" t="s">
        <v>5381</v>
      </c>
      <c r="F464" s="195" t="s">
        <v>4918</v>
      </c>
      <c r="G464" s="196" t="s">
        <v>2761</v>
      </c>
      <c r="H464" s="197">
        <v>1</v>
      </c>
      <c r="I464" s="198"/>
      <c r="J464" s="199">
        <f t="shared" si="50"/>
        <v>0</v>
      </c>
      <c r="K464" s="200"/>
      <c r="L464" s="40"/>
      <c r="M464" s="201" t="s">
        <v>1</v>
      </c>
      <c r="N464" s="202" t="s">
        <v>42</v>
      </c>
      <c r="O464" s="72"/>
      <c r="P464" s="203">
        <f t="shared" si="51"/>
        <v>0</v>
      </c>
      <c r="Q464" s="203">
        <v>0</v>
      </c>
      <c r="R464" s="203">
        <f t="shared" si="52"/>
        <v>0</v>
      </c>
      <c r="S464" s="203">
        <v>0</v>
      </c>
      <c r="T464" s="204">
        <f t="shared" si="53"/>
        <v>0</v>
      </c>
      <c r="U464" s="35"/>
      <c r="V464" s="35"/>
      <c r="W464" s="35"/>
      <c r="X464" s="35"/>
      <c r="Y464" s="35"/>
      <c r="Z464" s="35"/>
      <c r="AA464" s="35"/>
      <c r="AB464" s="35"/>
      <c r="AC464" s="35"/>
      <c r="AD464" s="35"/>
      <c r="AE464" s="35"/>
      <c r="AR464" s="205" t="s">
        <v>218</v>
      </c>
      <c r="AT464" s="205" t="s">
        <v>214</v>
      </c>
      <c r="AU464" s="205" t="s">
        <v>85</v>
      </c>
      <c r="AY464" s="18" t="s">
        <v>209</v>
      </c>
      <c r="BE464" s="206">
        <f t="shared" si="54"/>
        <v>0</v>
      </c>
      <c r="BF464" s="206">
        <f t="shared" si="55"/>
        <v>0</v>
      </c>
      <c r="BG464" s="206">
        <f t="shared" si="56"/>
        <v>0</v>
      </c>
      <c r="BH464" s="206">
        <f t="shared" si="57"/>
        <v>0</v>
      </c>
      <c r="BI464" s="206">
        <f t="shared" si="58"/>
        <v>0</v>
      </c>
      <c r="BJ464" s="18" t="s">
        <v>85</v>
      </c>
      <c r="BK464" s="206">
        <f t="shared" si="59"/>
        <v>0</v>
      </c>
      <c r="BL464" s="18" t="s">
        <v>218</v>
      </c>
      <c r="BM464" s="205" t="s">
        <v>5382</v>
      </c>
    </row>
    <row r="465" spans="1:65" s="2" customFormat="1" ht="37.9" customHeight="1">
      <c r="A465" s="35"/>
      <c r="B465" s="36"/>
      <c r="C465" s="193" t="s">
        <v>5383</v>
      </c>
      <c r="D465" s="193" t="s">
        <v>214</v>
      </c>
      <c r="E465" s="194" t="s">
        <v>5384</v>
      </c>
      <c r="F465" s="195" t="s">
        <v>5341</v>
      </c>
      <c r="G465" s="196" t="s">
        <v>2761</v>
      </c>
      <c r="H465" s="197">
        <v>1</v>
      </c>
      <c r="I465" s="198"/>
      <c r="J465" s="199">
        <f t="shared" si="50"/>
        <v>0</v>
      </c>
      <c r="K465" s="200"/>
      <c r="L465" s="40"/>
      <c r="M465" s="201" t="s">
        <v>1</v>
      </c>
      <c r="N465" s="202" t="s">
        <v>42</v>
      </c>
      <c r="O465" s="72"/>
      <c r="P465" s="203">
        <f t="shared" si="51"/>
        <v>0</v>
      </c>
      <c r="Q465" s="203">
        <v>0</v>
      </c>
      <c r="R465" s="203">
        <f t="shared" si="52"/>
        <v>0</v>
      </c>
      <c r="S465" s="203">
        <v>0</v>
      </c>
      <c r="T465" s="204">
        <f t="shared" si="53"/>
        <v>0</v>
      </c>
      <c r="U465" s="35"/>
      <c r="V465" s="35"/>
      <c r="W465" s="35"/>
      <c r="X465" s="35"/>
      <c r="Y465" s="35"/>
      <c r="Z465" s="35"/>
      <c r="AA465" s="35"/>
      <c r="AB465" s="35"/>
      <c r="AC465" s="35"/>
      <c r="AD465" s="35"/>
      <c r="AE465" s="35"/>
      <c r="AR465" s="205" t="s">
        <v>218</v>
      </c>
      <c r="AT465" s="205" t="s">
        <v>214</v>
      </c>
      <c r="AU465" s="205" t="s">
        <v>85</v>
      </c>
      <c r="AY465" s="18" t="s">
        <v>209</v>
      </c>
      <c r="BE465" s="206">
        <f t="shared" si="54"/>
        <v>0</v>
      </c>
      <c r="BF465" s="206">
        <f t="shared" si="55"/>
        <v>0</v>
      </c>
      <c r="BG465" s="206">
        <f t="shared" si="56"/>
        <v>0</v>
      </c>
      <c r="BH465" s="206">
        <f t="shared" si="57"/>
        <v>0</v>
      </c>
      <c r="BI465" s="206">
        <f t="shared" si="58"/>
        <v>0</v>
      </c>
      <c r="BJ465" s="18" t="s">
        <v>85</v>
      </c>
      <c r="BK465" s="206">
        <f t="shared" si="59"/>
        <v>0</v>
      </c>
      <c r="BL465" s="18" t="s">
        <v>218</v>
      </c>
      <c r="BM465" s="205" t="s">
        <v>5385</v>
      </c>
    </row>
    <row r="466" spans="1:65" s="2" customFormat="1" ht="37.9" customHeight="1">
      <c r="A466" s="35"/>
      <c r="B466" s="36"/>
      <c r="C466" s="193" t="s">
        <v>5386</v>
      </c>
      <c r="D466" s="193" t="s">
        <v>214</v>
      </c>
      <c r="E466" s="194" t="s">
        <v>5387</v>
      </c>
      <c r="F466" s="195" t="s">
        <v>4918</v>
      </c>
      <c r="G466" s="196" t="s">
        <v>2761</v>
      </c>
      <c r="H466" s="197">
        <v>1</v>
      </c>
      <c r="I466" s="198"/>
      <c r="J466" s="199">
        <f t="shared" si="50"/>
        <v>0</v>
      </c>
      <c r="K466" s="200"/>
      <c r="L466" s="40"/>
      <c r="M466" s="201" t="s">
        <v>1</v>
      </c>
      <c r="N466" s="202" t="s">
        <v>42</v>
      </c>
      <c r="O466" s="72"/>
      <c r="P466" s="203">
        <f t="shared" si="51"/>
        <v>0</v>
      </c>
      <c r="Q466" s="203">
        <v>0</v>
      </c>
      <c r="R466" s="203">
        <f t="shared" si="52"/>
        <v>0</v>
      </c>
      <c r="S466" s="203">
        <v>0</v>
      </c>
      <c r="T466" s="204">
        <f t="shared" si="53"/>
        <v>0</v>
      </c>
      <c r="U466" s="35"/>
      <c r="V466" s="35"/>
      <c r="W466" s="35"/>
      <c r="X466" s="35"/>
      <c r="Y466" s="35"/>
      <c r="Z466" s="35"/>
      <c r="AA466" s="35"/>
      <c r="AB466" s="35"/>
      <c r="AC466" s="35"/>
      <c r="AD466" s="35"/>
      <c r="AE466" s="35"/>
      <c r="AR466" s="205" t="s">
        <v>218</v>
      </c>
      <c r="AT466" s="205" t="s">
        <v>214</v>
      </c>
      <c r="AU466" s="205" t="s">
        <v>85</v>
      </c>
      <c r="AY466" s="18" t="s">
        <v>209</v>
      </c>
      <c r="BE466" s="206">
        <f t="shared" si="54"/>
        <v>0</v>
      </c>
      <c r="BF466" s="206">
        <f t="shared" si="55"/>
        <v>0</v>
      </c>
      <c r="BG466" s="206">
        <f t="shared" si="56"/>
        <v>0</v>
      </c>
      <c r="BH466" s="206">
        <f t="shared" si="57"/>
        <v>0</v>
      </c>
      <c r="BI466" s="206">
        <f t="shared" si="58"/>
        <v>0</v>
      </c>
      <c r="BJ466" s="18" t="s">
        <v>85</v>
      </c>
      <c r="BK466" s="206">
        <f t="shared" si="59"/>
        <v>0</v>
      </c>
      <c r="BL466" s="18" t="s">
        <v>218</v>
      </c>
      <c r="BM466" s="205" t="s">
        <v>5388</v>
      </c>
    </row>
    <row r="467" spans="1:65" s="2" customFormat="1" ht="37.9" customHeight="1">
      <c r="A467" s="35"/>
      <c r="B467" s="36"/>
      <c r="C467" s="193" t="s">
        <v>5389</v>
      </c>
      <c r="D467" s="193" t="s">
        <v>214</v>
      </c>
      <c r="E467" s="194" t="s">
        <v>5390</v>
      </c>
      <c r="F467" s="195" t="s">
        <v>4794</v>
      </c>
      <c r="G467" s="196" t="s">
        <v>2761</v>
      </c>
      <c r="H467" s="197">
        <v>1</v>
      </c>
      <c r="I467" s="198"/>
      <c r="J467" s="199">
        <f t="shared" si="50"/>
        <v>0</v>
      </c>
      <c r="K467" s="200"/>
      <c r="L467" s="40"/>
      <c r="M467" s="201" t="s">
        <v>1</v>
      </c>
      <c r="N467" s="202" t="s">
        <v>42</v>
      </c>
      <c r="O467" s="72"/>
      <c r="P467" s="203">
        <f t="shared" si="51"/>
        <v>0</v>
      </c>
      <c r="Q467" s="203">
        <v>0</v>
      </c>
      <c r="R467" s="203">
        <f t="shared" si="52"/>
        <v>0</v>
      </c>
      <c r="S467" s="203">
        <v>0</v>
      </c>
      <c r="T467" s="204">
        <f t="shared" si="53"/>
        <v>0</v>
      </c>
      <c r="U467" s="35"/>
      <c r="V467" s="35"/>
      <c r="W467" s="35"/>
      <c r="X467" s="35"/>
      <c r="Y467" s="35"/>
      <c r="Z467" s="35"/>
      <c r="AA467" s="35"/>
      <c r="AB467" s="35"/>
      <c r="AC467" s="35"/>
      <c r="AD467" s="35"/>
      <c r="AE467" s="35"/>
      <c r="AR467" s="205" t="s">
        <v>218</v>
      </c>
      <c r="AT467" s="205" t="s">
        <v>214</v>
      </c>
      <c r="AU467" s="205" t="s">
        <v>85</v>
      </c>
      <c r="AY467" s="18" t="s">
        <v>209</v>
      </c>
      <c r="BE467" s="206">
        <f t="shared" si="54"/>
        <v>0</v>
      </c>
      <c r="BF467" s="206">
        <f t="shared" si="55"/>
        <v>0</v>
      </c>
      <c r="BG467" s="206">
        <f t="shared" si="56"/>
        <v>0</v>
      </c>
      <c r="BH467" s="206">
        <f t="shared" si="57"/>
        <v>0</v>
      </c>
      <c r="BI467" s="206">
        <f t="shared" si="58"/>
        <v>0</v>
      </c>
      <c r="BJ467" s="18" t="s">
        <v>85</v>
      </c>
      <c r="BK467" s="206">
        <f t="shared" si="59"/>
        <v>0</v>
      </c>
      <c r="BL467" s="18" t="s">
        <v>218</v>
      </c>
      <c r="BM467" s="205" t="s">
        <v>5391</v>
      </c>
    </row>
    <row r="468" spans="1:65" s="2" customFormat="1" ht="37.9" customHeight="1">
      <c r="A468" s="35"/>
      <c r="B468" s="36"/>
      <c r="C468" s="193" t="s">
        <v>5392</v>
      </c>
      <c r="D468" s="193" t="s">
        <v>214</v>
      </c>
      <c r="E468" s="194" t="s">
        <v>5393</v>
      </c>
      <c r="F468" s="195" t="s">
        <v>4918</v>
      </c>
      <c r="G468" s="196" t="s">
        <v>2761</v>
      </c>
      <c r="H468" s="197">
        <v>1</v>
      </c>
      <c r="I468" s="198"/>
      <c r="J468" s="199">
        <f t="shared" si="50"/>
        <v>0</v>
      </c>
      <c r="K468" s="200"/>
      <c r="L468" s="40"/>
      <c r="M468" s="201" t="s">
        <v>1</v>
      </c>
      <c r="N468" s="202" t="s">
        <v>42</v>
      </c>
      <c r="O468" s="72"/>
      <c r="P468" s="203">
        <f t="shared" si="51"/>
        <v>0</v>
      </c>
      <c r="Q468" s="203">
        <v>0</v>
      </c>
      <c r="R468" s="203">
        <f t="shared" si="52"/>
        <v>0</v>
      </c>
      <c r="S468" s="203">
        <v>0</v>
      </c>
      <c r="T468" s="204">
        <f t="shared" si="53"/>
        <v>0</v>
      </c>
      <c r="U468" s="35"/>
      <c r="V468" s="35"/>
      <c r="W468" s="35"/>
      <c r="X468" s="35"/>
      <c r="Y468" s="35"/>
      <c r="Z468" s="35"/>
      <c r="AA468" s="35"/>
      <c r="AB468" s="35"/>
      <c r="AC468" s="35"/>
      <c r="AD468" s="35"/>
      <c r="AE468" s="35"/>
      <c r="AR468" s="205" t="s">
        <v>218</v>
      </c>
      <c r="AT468" s="205" t="s">
        <v>214</v>
      </c>
      <c r="AU468" s="205" t="s">
        <v>85</v>
      </c>
      <c r="AY468" s="18" t="s">
        <v>209</v>
      </c>
      <c r="BE468" s="206">
        <f t="shared" si="54"/>
        <v>0</v>
      </c>
      <c r="BF468" s="206">
        <f t="shared" si="55"/>
        <v>0</v>
      </c>
      <c r="BG468" s="206">
        <f t="shared" si="56"/>
        <v>0</v>
      </c>
      <c r="BH468" s="206">
        <f t="shared" si="57"/>
        <v>0</v>
      </c>
      <c r="BI468" s="206">
        <f t="shared" si="58"/>
        <v>0</v>
      </c>
      <c r="BJ468" s="18" t="s">
        <v>85</v>
      </c>
      <c r="BK468" s="206">
        <f t="shared" si="59"/>
        <v>0</v>
      </c>
      <c r="BL468" s="18" t="s">
        <v>218</v>
      </c>
      <c r="BM468" s="205" t="s">
        <v>5394</v>
      </c>
    </row>
    <row r="469" spans="1:65" s="2" customFormat="1" ht="37.9" customHeight="1">
      <c r="A469" s="35"/>
      <c r="B469" s="36"/>
      <c r="C469" s="193" t="s">
        <v>5395</v>
      </c>
      <c r="D469" s="193" t="s">
        <v>214</v>
      </c>
      <c r="E469" s="194" t="s">
        <v>5396</v>
      </c>
      <c r="F469" s="195" t="s">
        <v>5341</v>
      </c>
      <c r="G469" s="196" t="s">
        <v>2761</v>
      </c>
      <c r="H469" s="197">
        <v>1</v>
      </c>
      <c r="I469" s="198"/>
      <c r="J469" s="199">
        <f t="shared" si="50"/>
        <v>0</v>
      </c>
      <c r="K469" s="200"/>
      <c r="L469" s="40"/>
      <c r="M469" s="201" t="s">
        <v>1</v>
      </c>
      <c r="N469" s="202" t="s">
        <v>42</v>
      </c>
      <c r="O469" s="72"/>
      <c r="P469" s="203">
        <f t="shared" si="51"/>
        <v>0</v>
      </c>
      <c r="Q469" s="203">
        <v>0</v>
      </c>
      <c r="R469" s="203">
        <f t="shared" si="52"/>
        <v>0</v>
      </c>
      <c r="S469" s="203">
        <v>0</v>
      </c>
      <c r="T469" s="204">
        <f t="shared" si="53"/>
        <v>0</v>
      </c>
      <c r="U469" s="35"/>
      <c r="V469" s="35"/>
      <c r="W469" s="35"/>
      <c r="X469" s="35"/>
      <c r="Y469" s="35"/>
      <c r="Z469" s="35"/>
      <c r="AA469" s="35"/>
      <c r="AB469" s="35"/>
      <c r="AC469" s="35"/>
      <c r="AD469" s="35"/>
      <c r="AE469" s="35"/>
      <c r="AR469" s="205" t="s">
        <v>218</v>
      </c>
      <c r="AT469" s="205" t="s">
        <v>214</v>
      </c>
      <c r="AU469" s="205" t="s">
        <v>85</v>
      </c>
      <c r="AY469" s="18" t="s">
        <v>209</v>
      </c>
      <c r="BE469" s="206">
        <f t="shared" si="54"/>
        <v>0</v>
      </c>
      <c r="BF469" s="206">
        <f t="shared" si="55"/>
        <v>0</v>
      </c>
      <c r="BG469" s="206">
        <f t="shared" si="56"/>
        <v>0</v>
      </c>
      <c r="BH469" s="206">
        <f t="shared" si="57"/>
        <v>0</v>
      </c>
      <c r="BI469" s="206">
        <f t="shared" si="58"/>
        <v>0</v>
      </c>
      <c r="BJ469" s="18" t="s">
        <v>85</v>
      </c>
      <c r="BK469" s="206">
        <f t="shared" si="59"/>
        <v>0</v>
      </c>
      <c r="BL469" s="18" t="s">
        <v>218</v>
      </c>
      <c r="BM469" s="205" t="s">
        <v>5397</v>
      </c>
    </row>
    <row r="470" spans="1:65" s="2" customFormat="1" ht="37.9" customHeight="1">
      <c r="A470" s="35"/>
      <c r="B470" s="36"/>
      <c r="C470" s="193" t="s">
        <v>5398</v>
      </c>
      <c r="D470" s="193" t="s">
        <v>214</v>
      </c>
      <c r="E470" s="194" t="s">
        <v>5399</v>
      </c>
      <c r="F470" s="195" t="s">
        <v>4918</v>
      </c>
      <c r="G470" s="196" t="s">
        <v>2761</v>
      </c>
      <c r="H470" s="197">
        <v>1</v>
      </c>
      <c r="I470" s="198"/>
      <c r="J470" s="199">
        <f t="shared" si="50"/>
        <v>0</v>
      </c>
      <c r="K470" s="200"/>
      <c r="L470" s="40"/>
      <c r="M470" s="201" t="s">
        <v>1</v>
      </c>
      <c r="N470" s="202" t="s">
        <v>42</v>
      </c>
      <c r="O470" s="72"/>
      <c r="P470" s="203">
        <f t="shared" si="51"/>
        <v>0</v>
      </c>
      <c r="Q470" s="203">
        <v>0</v>
      </c>
      <c r="R470" s="203">
        <f t="shared" si="52"/>
        <v>0</v>
      </c>
      <c r="S470" s="203">
        <v>0</v>
      </c>
      <c r="T470" s="204">
        <f t="shared" si="53"/>
        <v>0</v>
      </c>
      <c r="U470" s="35"/>
      <c r="V470" s="35"/>
      <c r="W470" s="35"/>
      <c r="X470" s="35"/>
      <c r="Y470" s="35"/>
      <c r="Z470" s="35"/>
      <c r="AA470" s="35"/>
      <c r="AB470" s="35"/>
      <c r="AC470" s="35"/>
      <c r="AD470" s="35"/>
      <c r="AE470" s="35"/>
      <c r="AR470" s="205" t="s">
        <v>218</v>
      </c>
      <c r="AT470" s="205" t="s">
        <v>214</v>
      </c>
      <c r="AU470" s="205" t="s">
        <v>85</v>
      </c>
      <c r="AY470" s="18" t="s">
        <v>209</v>
      </c>
      <c r="BE470" s="206">
        <f t="shared" si="54"/>
        <v>0</v>
      </c>
      <c r="BF470" s="206">
        <f t="shared" si="55"/>
        <v>0</v>
      </c>
      <c r="BG470" s="206">
        <f t="shared" si="56"/>
        <v>0</v>
      </c>
      <c r="BH470" s="206">
        <f t="shared" si="57"/>
        <v>0</v>
      </c>
      <c r="BI470" s="206">
        <f t="shared" si="58"/>
        <v>0</v>
      </c>
      <c r="BJ470" s="18" t="s">
        <v>85</v>
      </c>
      <c r="BK470" s="206">
        <f t="shared" si="59"/>
        <v>0</v>
      </c>
      <c r="BL470" s="18" t="s">
        <v>218</v>
      </c>
      <c r="BM470" s="205" t="s">
        <v>5400</v>
      </c>
    </row>
    <row r="471" spans="1:65" s="2" customFormat="1" ht="37.9" customHeight="1">
      <c r="A471" s="35"/>
      <c r="B471" s="36"/>
      <c r="C471" s="193" t="s">
        <v>5401</v>
      </c>
      <c r="D471" s="193" t="s">
        <v>214</v>
      </c>
      <c r="E471" s="194" t="s">
        <v>5402</v>
      </c>
      <c r="F471" s="195" t="s">
        <v>4794</v>
      </c>
      <c r="G471" s="196" t="s">
        <v>2761</v>
      </c>
      <c r="H471" s="197">
        <v>1</v>
      </c>
      <c r="I471" s="198"/>
      <c r="J471" s="199">
        <f t="shared" si="50"/>
        <v>0</v>
      </c>
      <c r="K471" s="200"/>
      <c r="L471" s="40"/>
      <c r="M471" s="201" t="s">
        <v>1</v>
      </c>
      <c r="N471" s="202" t="s">
        <v>42</v>
      </c>
      <c r="O471" s="72"/>
      <c r="P471" s="203">
        <f t="shared" si="51"/>
        <v>0</v>
      </c>
      <c r="Q471" s="203">
        <v>0</v>
      </c>
      <c r="R471" s="203">
        <f t="shared" si="52"/>
        <v>0</v>
      </c>
      <c r="S471" s="203">
        <v>0</v>
      </c>
      <c r="T471" s="204">
        <f t="shared" si="53"/>
        <v>0</v>
      </c>
      <c r="U471" s="35"/>
      <c r="V471" s="35"/>
      <c r="W471" s="35"/>
      <c r="X471" s="35"/>
      <c r="Y471" s="35"/>
      <c r="Z471" s="35"/>
      <c r="AA471" s="35"/>
      <c r="AB471" s="35"/>
      <c r="AC471" s="35"/>
      <c r="AD471" s="35"/>
      <c r="AE471" s="35"/>
      <c r="AR471" s="205" t="s">
        <v>218</v>
      </c>
      <c r="AT471" s="205" t="s">
        <v>214</v>
      </c>
      <c r="AU471" s="205" t="s">
        <v>85</v>
      </c>
      <c r="AY471" s="18" t="s">
        <v>209</v>
      </c>
      <c r="BE471" s="206">
        <f t="shared" si="54"/>
        <v>0</v>
      </c>
      <c r="BF471" s="206">
        <f t="shared" si="55"/>
        <v>0</v>
      </c>
      <c r="BG471" s="206">
        <f t="shared" si="56"/>
        <v>0</v>
      </c>
      <c r="BH471" s="206">
        <f t="shared" si="57"/>
        <v>0</v>
      </c>
      <c r="BI471" s="206">
        <f t="shared" si="58"/>
        <v>0</v>
      </c>
      <c r="BJ471" s="18" t="s">
        <v>85</v>
      </c>
      <c r="BK471" s="206">
        <f t="shared" si="59"/>
        <v>0</v>
      </c>
      <c r="BL471" s="18" t="s">
        <v>218</v>
      </c>
      <c r="BM471" s="205" t="s">
        <v>5403</v>
      </c>
    </row>
    <row r="472" spans="1:65" s="2" customFormat="1" ht="37.9" customHeight="1">
      <c r="A472" s="35"/>
      <c r="B472" s="36"/>
      <c r="C472" s="193" t="s">
        <v>5404</v>
      </c>
      <c r="D472" s="193" t="s">
        <v>214</v>
      </c>
      <c r="E472" s="194" t="s">
        <v>5405</v>
      </c>
      <c r="F472" s="195" t="s">
        <v>4918</v>
      </c>
      <c r="G472" s="196" t="s">
        <v>2761</v>
      </c>
      <c r="H472" s="197">
        <v>1</v>
      </c>
      <c r="I472" s="198"/>
      <c r="J472" s="199">
        <f t="shared" si="50"/>
        <v>0</v>
      </c>
      <c r="K472" s="200"/>
      <c r="L472" s="40"/>
      <c r="M472" s="201" t="s">
        <v>1</v>
      </c>
      <c r="N472" s="202" t="s">
        <v>42</v>
      </c>
      <c r="O472" s="72"/>
      <c r="P472" s="203">
        <f t="shared" si="51"/>
        <v>0</v>
      </c>
      <c r="Q472" s="203">
        <v>0</v>
      </c>
      <c r="R472" s="203">
        <f t="shared" si="52"/>
        <v>0</v>
      </c>
      <c r="S472" s="203">
        <v>0</v>
      </c>
      <c r="T472" s="204">
        <f t="shared" si="53"/>
        <v>0</v>
      </c>
      <c r="U472" s="35"/>
      <c r="V472" s="35"/>
      <c r="W472" s="35"/>
      <c r="X472" s="35"/>
      <c r="Y472" s="35"/>
      <c r="Z472" s="35"/>
      <c r="AA472" s="35"/>
      <c r="AB472" s="35"/>
      <c r="AC472" s="35"/>
      <c r="AD472" s="35"/>
      <c r="AE472" s="35"/>
      <c r="AR472" s="205" t="s">
        <v>218</v>
      </c>
      <c r="AT472" s="205" t="s">
        <v>214</v>
      </c>
      <c r="AU472" s="205" t="s">
        <v>85</v>
      </c>
      <c r="AY472" s="18" t="s">
        <v>209</v>
      </c>
      <c r="BE472" s="206">
        <f t="shared" si="54"/>
        <v>0</v>
      </c>
      <c r="BF472" s="206">
        <f t="shared" si="55"/>
        <v>0</v>
      </c>
      <c r="BG472" s="206">
        <f t="shared" si="56"/>
        <v>0</v>
      </c>
      <c r="BH472" s="206">
        <f t="shared" si="57"/>
        <v>0</v>
      </c>
      <c r="BI472" s="206">
        <f t="shared" si="58"/>
        <v>0</v>
      </c>
      <c r="BJ472" s="18" t="s">
        <v>85</v>
      </c>
      <c r="BK472" s="206">
        <f t="shared" si="59"/>
        <v>0</v>
      </c>
      <c r="BL472" s="18" t="s">
        <v>218</v>
      </c>
      <c r="BM472" s="205" t="s">
        <v>5406</v>
      </c>
    </row>
    <row r="473" spans="1:65" s="2" customFormat="1" ht="37.9" customHeight="1">
      <c r="A473" s="35"/>
      <c r="B473" s="36"/>
      <c r="C473" s="193" t="s">
        <v>5407</v>
      </c>
      <c r="D473" s="193" t="s">
        <v>214</v>
      </c>
      <c r="E473" s="194" t="s">
        <v>5408</v>
      </c>
      <c r="F473" s="195" t="s">
        <v>5341</v>
      </c>
      <c r="G473" s="196" t="s">
        <v>2761</v>
      </c>
      <c r="H473" s="197">
        <v>1</v>
      </c>
      <c r="I473" s="198"/>
      <c r="J473" s="199">
        <f t="shared" si="50"/>
        <v>0</v>
      </c>
      <c r="K473" s="200"/>
      <c r="L473" s="40"/>
      <c r="M473" s="201" t="s">
        <v>1</v>
      </c>
      <c r="N473" s="202" t="s">
        <v>42</v>
      </c>
      <c r="O473" s="72"/>
      <c r="P473" s="203">
        <f t="shared" si="51"/>
        <v>0</v>
      </c>
      <c r="Q473" s="203">
        <v>0</v>
      </c>
      <c r="R473" s="203">
        <f t="shared" si="52"/>
        <v>0</v>
      </c>
      <c r="S473" s="203">
        <v>0</v>
      </c>
      <c r="T473" s="204">
        <f t="shared" si="53"/>
        <v>0</v>
      </c>
      <c r="U473" s="35"/>
      <c r="V473" s="35"/>
      <c r="W473" s="35"/>
      <c r="X473" s="35"/>
      <c r="Y473" s="35"/>
      <c r="Z473" s="35"/>
      <c r="AA473" s="35"/>
      <c r="AB473" s="35"/>
      <c r="AC473" s="35"/>
      <c r="AD473" s="35"/>
      <c r="AE473" s="35"/>
      <c r="AR473" s="205" t="s">
        <v>218</v>
      </c>
      <c r="AT473" s="205" t="s">
        <v>214</v>
      </c>
      <c r="AU473" s="205" t="s">
        <v>85</v>
      </c>
      <c r="AY473" s="18" t="s">
        <v>209</v>
      </c>
      <c r="BE473" s="206">
        <f t="shared" si="54"/>
        <v>0</v>
      </c>
      <c r="BF473" s="206">
        <f t="shared" si="55"/>
        <v>0</v>
      </c>
      <c r="BG473" s="206">
        <f t="shared" si="56"/>
        <v>0</v>
      </c>
      <c r="BH473" s="206">
        <f t="shared" si="57"/>
        <v>0</v>
      </c>
      <c r="BI473" s="206">
        <f t="shared" si="58"/>
        <v>0</v>
      </c>
      <c r="BJ473" s="18" t="s">
        <v>85</v>
      </c>
      <c r="BK473" s="206">
        <f t="shared" si="59"/>
        <v>0</v>
      </c>
      <c r="BL473" s="18" t="s">
        <v>218</v>
      </c>
      <c r="BM473" s="205" t="s">
        <v>5409</v>
      </c>
    </row>
    <row r="474" spans="1:65" s="2" customFormat="1" ht="37.9" customHeight="1">
      <c r="A474" s="35"/>
      <c r="B474" s="36"/>
      <c r="C474" s="193" t="s">
        <v>5410</v>
      </c>
      <c r="D474" s="193" t="s">
        <v>214</v>
      </c>
      <c r="E474" s="194" t="s">
        <v>5411</v>
      </c>
      <c r="F474" s="195" t="s">
        <v>4918</v>
      </c>
      <c r="G474" s="196" t="s">
        <v>2761</v>
      </c>
      <c r="H474" s="197">
        <v>1</v>
      </c>
      <c r="I474" s="198"/>
      <c r="J474" s="199">
        <f t="shared" si="50"/>
        <v>0</v>
      </c>
      <c r="K474" s="200"/>
      <c r="L474" s="40"/>
      <c r="M474" s="201" t="s">
        <v>1</v>
      </c>
      <c r="N474" s="202" t="s">
        <v>42</v>
      </c>
      <c r="O474" s="72"/>
      <c r="P474" s="203">
        <f t="shared" si="51"/>
        <v>0</v>
      </c>
      <c r="Q474" s="203">
        <v>0</v>
      </c>
      <c r="R474" s="203">
        <f t="shared" si="52"/>
        <v>0</v>
      </c>
      <c r="S474" s="203">
        <v>0</v>
      </c>
      <c r="T474" s="204">
        <f t="shared" si="53"/>
        <v>0</v>
      </c>
      <c r="U474" s="35"/>
      <c r="V474" s="35"/>
      <c r="W474" s="35"/>
      <c r="X474" s="35"/>
      <c r="Y474" s="35"/>
      <c r="Z474" s="35"/>
      <c r="AA474" s="35"/>
      <c r="AB474" s="35"/>
      <c r="AC474" s="35"/>
      <c r="AD474" s="35"/>
      <c r="AE474" s="35"/>
      <c r="AR474" s="205" t="s">
        <v>218</v>
      </c>
      <c r="AT474" s="205" t="s">
        <v>214</v>
      </c>
      <c r="AU474" s="205" t="s">
        <v>85</v>
      </c>
      <c r="AY474" s="18" t="s">
        <v>209</v>
      </c>
      <c r="BE474" s="206">
        <f t="shared" si="54"/>
        <v>0</v>
      </c>
      <c r="BF474" s="206">
        <f t="shared" si="55"/>
        <v>0</v>
      </c>
      <c r="BG474" s="206">
        <f t="shared" si="56"/>
        <v>0</v>
      </c>
      <c r="BH474" s="206">
        <f t="shared" si="57"/>
        <v>0</v>
      </c>
      <c r="BI474" s="206">
        <f t="shared" si="58"/>
        <v>0</v>
      </c>
      <c r="BJ474" s="18" t="s">
        <v>85</v>
      </c>
      <c r="BK474" s="206">
        <f t="shared" si="59"/>
        <v>0</v>
      </c>
      <c r="BL474" s="18" t="s">
        <v>218</v>
      </c>
      <c r="BM474" s="205" t="s">
        <v>5412</v>
      </c>
    </row>
    <row r="475" spans="1:65" s="2" customFormat="1" ht="37.9" customHeight="1">
      <c r="A475" s="35"/>
      <c r="B475" s="36"/>
      <c r="C475" s="193" t="s">
        <v>5413</v>
      </c>
      <c r="D475" s="193" t="s">
        <v>214</v>
      </c>
      <c r="E475" s="194" t="s">
        <v>5414</v>
      </c>
      <c r="F475" s="195" t="s">
        <v>4794</v>
      </c>
      <c r="G475" s="196" t="s">
        <v>2761</v>
      </c>
      <c r="H475" s="197">
        <v>1</v>
      </c>
      <c r="I475" s="198"/>
      <c r="J475" s="199">
        <f t="shared" si="50"/>
        <v>0</v>
      </c>
      <c r="K475" s="200"/>
      <c r="L475" s="40"/>
      <c r="M475" s="201" t="s">
        <v>1</v>
      </c>
      <c r="N475" s="202" t="s">
        <v>42</v>
      </c>
      <c r="O475" s="72"/>
      <c r="P475" s="203">
        <f t="shared" si="51"/>
        <v>0</v>
      </c>
      <c r="Q475" s="203">
        <v>0</v>
      </c>
      <c r="R475" s="203">
        <f t="shared" si="52"/>
        <v>0</v>
      </c>
      <c r="S475" s="203">
        <v>0</v>
      </c>
      <c r="T475" s="204">
        <f t="shared" si="53"/>
        <v>0</v>
      </c>
      <c r="U475" s="35"/>
      <c r="V475" s="35"/>
      <c r="W475" s="35"/>
      <c r="X475" s="35"/>
      <c r="Y475" s="35"/>
      <c r="Z475" s="35"/>
      <c r="AA475" s="35"/>
      <c r="AB475" s="35"/>
      <c r="AC475" s="35"/>
      <c r="AD475" s="35"/>
      <c r="AE475" s="35"/>
      <c r="AR475" s="205" t="s">
        <v>218</v>
      </c>
      <c r="AT475" s="205" t="s">
        <v>214</v>
      </c>
      <c r="AU475" s="205" t="s">
        <v>85</v>
      </c>
      <c r="AY475" s="18" t="s">
        <v>209</v>
      </c>
      <c r="BE475" s="206">
        <f t="shared" si="54"/>
        <v>0</v>
      </c>
      <c r="BF475" s="206">
        <f t="shared" si="55"/>
        <v>0</v>
      </c>
      <c r="BG475" s="206">
        <f t="shared" si="56"/>
        <v>0</v>
      </c>
      <c r="BH475" s="206">
        <f t="shared" si="57"/>
        <v>0</v>
      </c>
      <c r="BI475" s="206">
        <f t="shared" si="58"/>
        <v>0</v>
      </c>
      <c r="BJ475" s="18" t="s">
        <v>85</v>
      </c>
      <c r="BK475" s="206">
        <f t="shared" si="59"/>
        <v>0</v>
      </c>
      <c r="BL475" s="18" t="s">
        <v>218</v>
      </c>
      <c r="BM475" s="205" t="s">
        <v>5415</v>
      </c>
    </row>
    <row r="476" spans="1:65" s="2" customFormat="1" ht="37.9" customHeight="1">
      <c r="A476" s="35"/>
      <c r="B476" s="36"/>
      <c r="C476" s="193" t="s">
        <v>5416</v>
      </c>
      <c r="D476" s="193" t="s">
        <v>214</v>
      </c>
      <c r="E476" s="194" t="s">
        <v>5417</v>
      </c>
      <c r="F476" s="195" t="s">
        <v>4918</v>
      </c>
      <c r="G476" s="196" t="s">
        <v>2761</v>
      </c>
      <c r="H476" s="197">
        <v>1</v>
      </c>
      <c r="I476" s="198"/>
      <c r="J476" s="199">
        <f t="shared" si="50"/>
        <v>0</v>
      </c>
      <c r="K476" s="200"/>
      <c r="L476" s="40"/>
      <c r="M476" s="201" t="s">
        <v>1</v>
      </c>
      <c r="N476" s="202" t="s">
        <v>42</v>
      </c>
      <c r="O476" s="72"/>
      <c r="P476" s="203">
        <f t="shared" si="51"/>
        <v>0</v>
      </c>
      <c r="Q476" s="203">
        <v>0</v>
      </c>
      <c r="R476" s="203">
        <f t="shared" si="52"/>
        <v>0</v>
      </c>
      <c r="S476" s="203">
        <v>0</v>
      </c>
      <c r="T476" s="204">
        <f t="shared" si="53"/>
        <v>0</v>
      </c>
      <c r="U476" s="35"/>
      <c r="V476" s="35"/>
      <c r="W476" s="35"/>
      <c r="X476" s="35"/>
      <c r="Y476" s="35"/>
      <c r="Z476" s="35"/>
      <c r="AA476" s="35"/>
      <c r="AB476" s="35"/>
      <c r="AC476" s="35"/>
      <c r="AD476" s="35"/>
      <c r="AE476" s="35"/>
      <c r="AR476" s="205" t="s">
        <v>218</v>
      </c>
      <c r="AT476" s="205" t="s">
        <v>214</v>
      </c>
      <c r="AU476" s="205" t="s">
        <v>85</v>
      </c>
      <c r="AY476" s="18" t="s">
        <v>209</v>
      </c>
      <c r="BE476" s="206">
        <f t="shared" si="54"/>
        <v>0</v>
      </c>
      <c r="BF476" s="206">
        <f t="shared" si="55"/>
        <v>0</v>
      </c>
      <c r="BG476" s="206">
        <f t="shared" si="56"/>
        <v>0</v>
      </c>
      <c r="BH476" s="206">
        <f t="shared" si="57"/>
        <v>0</v>
      </c>
      <c r="BI476" s="206">
        <f t="shared" si="58"/>
        <v>0</v>
      </c>
      <c r="BJ476" s="18" t="s">
        <v>85</v>
      </c>
      <c r="BK476" s="206">
        <f t="shared" si="59"/>
        <v>0</v>
      </c>
      <c r="BL476" s="18" t="s">
        <v>218</v>
      </c>
      <c r="BM476" s="205" t="s">
        <v>5418</v>
      </c>
    </row>
    <row r="477" spans="1:65" s="2" customFormat="1" ht="37.9" customHeight="1">
      <c r="A477" s="35"/>
      <c r="B477" s="36"/>
      <c r="C477" s="193" t="s">
        <v>5419</v>
      </c>
      <c r="D477" s="193" t="s">
        <v>214</v>
      </c>
      <c r="E477" s="194" t="s">
        <v>5420</v>
      </c>
      <c r="F477" s="195" t="s">
        <v>5341</v>
      </c>
      <c r="G477" s="196" t="s">
        <v>2761</v>
      </c>
      <c r="H477" s="197">
        <v>1</v>
      </c>
      <c r="I477" s="198"/>
      <c r="J477" s="199">
        <f t="shared" si="50"/>
        <v>0</v>
      </c>
      <c r="K477" s="200"/>
      <c r="L477" s="40"/>
      <c r="M477" s="201" t="s">
        <v>1</v>
      </c>
      <c r="N477" s="202" t="s">
        <v>42</v>
      </c>
      <c r="O477" s="72"/>
      <c r="P477" s="203">
        <f t="shared" si="51"/>
        <v>0</v>
      </c>
      <c r="Q477" s="203">
        <v>0</v>
      </c>
      <c r="R477" s="203">
        <f t="shared" si="52"/>
        <v>0</v>
      </c>
      <c r="S477" s="203">
        <v>0</v>
      </c>
      <c r="T477" s="204">
        <f t="shared" si="53"/>
        <v>0</v>
      </c>
      <c r="U477" s="35"/>
      <c r="V477" s="35"/>
      <c r="W477" s="35"/>
      <c r="X477" s="35"/>
      <c r="Y477" s="35"/>
      <c r="Z477" s="35"/>
      <c r="AA477" s="35"/>
      <c r="AB477" s="35"/>
      <c r="AC477" s="35"/>
      <c r="AD477" s="35"/>
      <c r="AE477" s="35"/>
      <c r="AR477" s="205" t="s">
        <v>218</v>
      </c>
      <c r="AT477" s="205" t="s">
        <v>214</v>
      </c>
      <c r="AU477" s="205" t="s">
        <v>85</v>
      </c>
      <c r="AY477" s="18" t="s">
        <v>209</v>
      </c>
      <c r="BE477" s="206">
        <f t="shared" si="54"/>
        <v>0</v>
      </c>
      <c r="BF477" s="206">
        <f t="shared" si="55"/>
        <v>0</v>
      </c>
      <c r="BG477" s="206">
        <f t="shared" si="56"/>
        <v>0</v>
      </c>
      <c r="BH477" s="206">
        <f t="shared" si="57"/>
        <v>0</v>
      </c>
      <c r="BI477" s="206">
        <f t="shared" si="58"/>
        <v>0</v>
      </c>
      <c r="BJ477" s="18" t="s">
        <v>85</v>
      </c>
      <c r="BK477" s="206">
        <f t="shared" si="59"/>
        <v>0</v>
      </c>
      <c r="BL477" s="18" t="s">
        <v>218</v>
      </c>
      <c r="BM477" s="205" t="s">
        <v>5421</v>
      </c>
    </row>
    <row r="478" spans="1:65" s="2" customFormat="1" ht="37.9" customHeight="1">
      <c r="A478" s="35"/>
      <c r="B478" s="36"/>
      <c r="C478" s="193" t="s">
        <v>5422</v>
      </c>
      <c r="D478" s="193" t="s">
        <v>214</v>
      </c>
      <c r="E478" s="194" t="s">
        <v>5423</v>
      </c>
      <c r="F478" s="195" t="s">
        <v>4918</v>
      </c>
      <c r="G478" s="196" t="s">
        <v>2761</v>
      </c>
      <c r="H478" s="197">
        <v>1</v>
      </c>
      <c r="I478" s="198"/>
      <c r="J478" s="199">
        <f t="shared" si="50"/>
        <v>0</v>
      </c>
      <c r="K478" s="200"/>
      <c r="L478" s="40"/>
      <c r="M478" s="201" t="s">
        <v>1</v>
      </c>
      <c r="N478" s="202" t="s">
        <v>42</v>
      </c>
      <c r="O478" s="72"/>
      <c r="P478" s="203">
        <f t="shared" si="51"/>
        <v>0</v>
      </c>
      <c r="Q478" s="203">
        <v>0</v>
      </c>
      <c r="R478" s="203">
        <f t="shared" si="52"/>
        <v>0</v>
      </c>
      <c r="S478" s="203">
        <v>0</v>
      </c>
      <c r="T478" s="204">
        <f t="shared" si="53"/>
        <v>0</v>
      </c>
      <c r="U478" s="35"/>
      <c r="V478" s="35"/>
      <c r="W478" s="35"/>
      <c r="X478" s="35"/>
      <c r="Y478" s="35"/>
      <c r="Z478" s="35"/>
      <c r="AA478" s="35"/>
      <c r="AB478" s="35"/>
      <c r="AC478" s="35"/>
      <c r="AD478" s="35"/>
      <c r="AE478" s="35"/>
      <c r="AR478" s="205" t="s">
        <v>218</v>
      </c>
      <c r="AT478" s="205" t="s">
        <v>214</v>
      </c>
      <c r="AU478" s="205" t="s">
        <v>85</v>
      </c>
      <c r="AY478" s="18" t="s">
        <v>209</v>
      </c>
      <c r="BE478" s="206">
        <f t="shared" si="54"/>
        <v>0</v>
      </c>
      <c r="BF478" s="206">
        <f t="shared" si="55"/>
        <v>0</v>
      </c>
      <c r="BG478" s="206">
        <f t="shared" si="56"/>
        <v>0</v>
      </c>
      <c r="BH478" s="206">
        <f t="shared" si="57"/>
        <v>0</v>
      </c>
      <c r="BI478" s="206">
        <f t="shared" si="58"/>
        <v>0</v>
      </c>
      <c r="BJ478" s="18" t="s">
        <v>85</v>
      </c>
      <c r="BK478" s="206">
        <f t="shared" si="59"/>
        <v>0</v>
      </c>
      <c r="BL478" s="18" t="s">
        <v>218</v>
      </c>
      <c r="BM478" s="205" t="s">
        <v>5424</v>
      </c>
    </row>
    <row r="479" spans="1:65" s="2" customFormat="1" ht="37.9" customHeight="1">
      <c r="A479" s="35"/>
      <c r="B479" s="36"/>
      <c r="C479" s="193" t="s">
        <v>5425</v>
      </c>
      <c r="D479" s="193" t="s">
        <v>214</v>
      </c>
      <c r="E479" s="194" t="s">
        <v>5426</v>
      </c>
      <c r="F479" s="195" t="s">
        <v>4794</v>
      </c>
      <c r="G479" s="196" t="s">
        <v>2761</v>
      </c>
      <c r="H479" s="197">
        <v>1</v>
      </c>
      <c r="I479" s="198"/>
      <c r="J479" s="199">
        <f t="shared" si="50"/>
        <v>0</v>
      </c>
      <c r="K479" s="200"/>
      <c r="L479" s="40"/>
      <c r="M479" s="201" t="s">
        <v>1</v>
      </c>
      <c r="N479" s="202" t="s">
        <v>42</v>
      </c>
      <c r="O479" s="72"/>
      <c r="P479" s="203">
        <f t="shared" si="51"/>
        <v>0</v>
      </c>
      <c r="Q479" s="203">
        <v>0</v>
      </c>
      <c r="R479" s="203">
        <f t="shared" si="52"/>
        <v>0</v>
      </c>
      <c r="S479" s="203">
        <v>0</v>
      </c>
      <c r="T479" s="204">
        <f t="shared" si="53"/>
        <v>0</v>
      </c>
      <c r="U479" s="35"/>
      <c r="V479" s="35"/>
      <c r="W479" s="35"/>
      <c r="X479" s="35"/>
      <c r="Y479" s="35"/>
      <c r="Z479" s="35"/>
      <c r="AA479" s="35"/>
      <c r="AB479" s="35"/>
      <c r="AC479" s="35"/>
      <c r="AD479" s="35"/>
      <c r="AE479" s="35"/>
      <c r="AR479" s="205" t="s">
        <v>218</v>
      </c>
      <c r="AT479" s="205" t="s">
        <v>214</v>
      </c>
      <c r="AU479" s="205" t="s">
        <v>85</v>
      </c>
      <c r="AY479" s="18" t="s">
        <v>209</v>
      </c>
      <c r="BE479" s="206">
        <f t="shared" si="54"/>
        <v>0</v>
      </c>
      <c r="BF479" s="206">
        <f t="shared" si="55"/>
        <v>0</v>
      </c>
      <c r="BG479" s="206">
        <f t="shared" si="56"/>
        <v>0</v>
      </c>
      <c r="BH479" s="206">
        <f t="shared" si="57"/>
        <v>0</v>
      </c>
      <c r="BI479" s="206">
        <f t="shared" si="58"/>
        <v>0</v>
      </c>
      <c r="BJ479" s="18" t="s">
        <v>85</v>
      </c>
      <c r="BK479" s="206">
        <f t="shared" si="59"/>
        <v>0</v>
      </c>
      <c r="BL479" s="18" t="s">
        <v>218</v>
      </c>
      <c r="BM479" s="205" t="s">
        <v>5427</v>
      </c>
    </row>
    <row r="480" spans="1:65" s="2" customFormat="1" ht="37.9" customHeight="1">
      <c r="A480" s="35"/>
      <c r="B480" s="36"/>
      <c r="C480" s="193" t="s">
        <v>5428</v>
      </c>
      <c r="D480" s="193" t="s">
        <v>214</v>
      </c>
      <c r="E480" s="194" t="s">
        <v>5429</v>
      </c>
      <c r="F480" s="195" t="s">
        <v>4918</v>
      </c>
      <c r="G480" s="196" t="s">
        <v>2761</v>
      </c>
      <c r="H480" s="197">
        <v>1</v>
      </c>
      <c r="I480" s="198"/>
      <c r="J480" s="199">
        <f t="shared" si="50"/>
        <v>0</v>
      </c>
      <c r="K480" s="200"/>
      <c r="L480" s="40"/>
      <c r="M480" s="201" t="s">
        <v>1</v>
      </c>
      <c r="N480" s="202" t="s">
        <v>42</v>
      </c>
      <c r="O480" s="72"/>
      <c r="P480" s="203">
        <f t="shared" si="51"/>
        <v>0</v>
      </c>
      <c r="Q480" s="203">
        <v>0</v>
      </c>
      <c r="R480" s="203">
        <f t="shared" si="52"/>
        <v>0</v>
      </c>
      <c r="S480" s="203">
        <v>0</v>
      </c>
      <c r="T480" s="204">
        <f t="shared" si="53"/>
        <v>0</v>
      </c>
      <c r="U480" s="35"/>
      <c r="V480" s="35"/>
      <c r="W480" s="35"/>
      <c r="X480" s="35"/>
      <c r="Y480" s="35"/>
      <c r="Z480" s="35"/>
      <c r="AA480" s="35"/>
      <c r="AB480" s="35"/>
      <c r="AC480" s="35"/>
      <c r="AD480" s="35"/>
      <c r="AE480" s="35"/>
      <c r="AR480" s="205" t="s">
        <v>218</v>
      </c>
      <c r="AT480" s="205" t="s">
        <v>214</v>
      </c>
      <c r="AU480" s="205" t="s">
        <v>85</v>
      </c>
      <c r="AY480" s="18" t="s">
        <v>209</v>
      </c>
      <c r="BE480" s="206">
        <f t="shared" si="54"/>
        <v>0</v>
      </c>
      <c r="BF480" s="206">
        <f t="shared" si="55"/>
        <v>0</v>
      </c>
      <c r="BG480" s="206">
        <f t="shared" si="56"/>
        <v>0</v>
      </c>
      <c r="BH480" s="206">
        <f t="shared" si="57"/>
        <v>0</v>
      </c>
      <c r="BI480" s="206">
        <f t="shared" si="58"/>
        <v>0</v>
      </c>
      <c r="BJ480" s="18" t="s">
        <v>85</v>
      </c>
      <c r="BK480" s="206">
        <f t="shared" si="59"/>
        <v>0</v>
      </c>
      <c r="BL480" s="18" t="s">
        <v>218</v>
      </c>
      <c r="BM480" s="205" t="s">
        <v>5430</v>
      </c>
    </row>
    <row r="481" spans="1:65" s="2" customFormat="1" ht="37.9" customHeight="1">
      <c r="A481" s="35"/>
      <c r="B481" s="36"/>
      <c r="C481" s="193" t="s">
        <v>5431</v>
      </c>
      <c r="D481" s="193" t="s">
        <v>214</v>
      </c>
      <c r="E481" s="194" t="s">
        <v>5432</v>
      </c>
      <c r="F481" s="195" t="s">
        <v>5341</v>
      </c>
      <c r="G481" s="196" t="s">
        <v>2761</v>
      </c>
      <c r="H481" s="197">
        <v>1</v>
      </c>
      <c r="I481" s="198"/>
      <c r="J481" s="199">
        <f t="shared" si="50"/>
        <v>0</v>
      </c>
      <c r="K481" s="200"/>
      <c r="L481" s="40"/>
      <c r="M481" s="201" t="s">
        <v>1</v>
      </c>
      <c r="N481" s="202" t="s">
        <v>42</v>
      </c>
      <c r="O481" s="72"/>
      <c r="P481" s="203">
        <f t="shared" si="51"/>
        <v>0</v>
      </c>
      <c r="Q481" s="203">
        <v>0</v>
      </c>
      <c r="R481" s="203">
        <f t="shared" si="52"/>
        <v>0</v>
      </c>
      <c r="S481" s="203">
        <v>0</v>
      </c>
      <c r="T481" s="204">
        <f t="shared" si="53"/>
        <v>0</v>
      </c>
      <c r="U481" s="35"/>
      <c r="V481" s="35"/>
      <c r="W481" s="35"/>
      <c r="X481" s="35"/>
      <c r="Y481" s="35"/>
      <c r="Z481" s="35"/>
      <c r="AA481" s="35"/>
      <c r="AB481" s="35"/>
      <c r="AC481" s="35"/>
      <c r="AD481" s="35"/>
      <c r="AE481" s="35"/>
      <c r="AR481" s="205" t="s">
        <v>218</v>
      </c>
      <c r="AT481" s="205" t="s">
        <v>214</v>
      </c>
      <c r="AU481" s="205" t="s">
        <v>85</v>
      </c>
      <c r="AY481" s="18" t="s">
        <v>209</v>
      </c>
      <c r="BE481" s="206">
        <f t="shared" si="54"/>
        <v>0</v>
      </c>
      <c r="BF481" s="206">
        <f t="shared" si="55"/>
        <v>0</v>
      </c>
      <c r="BG481" s="206">
        <f t="shared" si="56"/>
        <v>0</v>
      </c>
      <c r="BH481" s="206">
        <f t="shared" si="57"/>
        <v>0</v>
      </c>
      <c r="BI481" s="206">
        <f t="shared" si="58"/>
        <v>0</v>
      </c>
      <c r="BJ481" s="18" t="s">
        <v>85</v>
      </c>
      <c r="BK481" s="206">
        <f t="shared" si="59"/>
        <v>0</v>
      </c>
      <c r="BL481" s="18" t="s">
        <v>218</v>
      </c>
      <c r="BM481" s="205" t="s">
        <v>5433</v>
      </c>
    </row>
    <row r="482" spans="1:65" s="2" customFormat="1" ht="37.9" customHeight="1">
      <c r="A482" s="35"/>
      <c r="B482" s="36"/>
      <c r="C482" s="193" t="s">
        <v>5434</v>
      </c>
      <c r="D482" s="193" t="s">
        <v>214</v>
      </c>
      <c r="E482" s="194" t="s">
        <v>5435</v>
      </c>
      <c r="F482" s="195" t="s">
        <v>4918</v>
      </c>
      <c r="G482" s="196" t="s">
        <v>2761</v>
      </c>
      <c r="H482" s="197">
        <v>1</v>
      </c>
      <c r="I482" s="198"/>
      <c r="J482" s="199">
        <f t="shared" si="50"/>
        <v>0</v>
      </c>
      <c r="K482" s="200"/>
      <c r="L482" s="40"/>
      <c r="M482" s="201" t="s">
        <v>1</v>
      </c>
      <c r="N482" s="202" t="s">
        <v>42</v>
      </c>
      <c r="O482" s="72"/>
      <c r="P482" s="203">
        <f t="shared" si="51"/>
        <v>0</v>
      </c>
      <c r="Q482" s="203">
        <v>0</v>
      </c>
      <c r="R482" s="203">
        <f t="shared" si="52"/>
        <v>0</v>
      </c>
      <c r="S482" s="203">
        <v>0</v>
      </c>
      <c r="T482" s="204">
        <f t="shared" si="53"/>
        <v>0</v>
      </c>
      <c r="U482" s="35"/>
      <c r="V482" s="35"/>
      <c r="W482" s="35"/>
      <c r="X482" s="35"/>
      <c r="Y482" s="35"/>
      <c r="Z482" s="35"/>
      <c r="AA482" s="35"/>
      <c r="AB482" s="35"/>
      <c r="AC482" s="35"/>
      <c r="AD482" s="35"/>
      <c r="AE482" s="35"/>
      <c r="AR482" s="205" t="s">
        <v>218</v>
      </c>
      <c r="AT482" s="205" t="s">
        <v>214</v>
      </c>
      <c r="AU482" s="205" t="s">
        <v>85</v>
      </c>
      <c r="AY482" s="18" t="s">
        <v>209</v>
      </c>
      <c r="BE482" s="206">
        <f t="shared" si="54"/>
        <v>0</v>
      </c>
      <c r="BF482" s="206">
        <f t="shared" si="55"/>
        <v>0</v>
      </c>
      <c r="BG482" s="206">
        <f t="shared" si="56"/>
        <v>0</v>
      </c>
      <c r="BH482" s="206">
        <f t="shared" si="57"/>
        <v>0</v>
      </c>
      <c r="BI482" s="206">
        <f t="shared" si="58"/>
        <v>0</v>
      </c>
      <c r="BJ482" s="18" t="s">
        <v>85</v>
      </c>
      <c r="BK482" s="206">
        <f t="shared" si="59"/>
        <v>0</v>
      </c>
      <c r="BL482" s="18" t="s">
        <v>218</v>
      </c>
      <c r="BM482" s="205" t="s">
        <v>5436</v>
      </c>
    </row>
    <row r="483" spans="1:65" s="2" customFormat="1" ht="37.9" customHeight="1">
      <c r="A483" s="35"/>
      <c r="B483" s="36"/>
      <c r="C483" s="193" t="s">
        <v>5437</v>
      </c>
      <c r="D483" s="193" t="s">
        <v>214</v>
      </c>
      <c r="E483" s="194" t="s">
        <v>5438</v>
      </c>
      <c r="F483" s="195" t="s">
        <v>4794</v>
      </c>
      <c r="G483" s="196" t="s">
        <v>2761</v>
      </c>
      <c r="H483" s="197">
        <v>1</v>
      </c>
      <c r="I483" s="198"/>
      <c r="J483" s="199">
        <f t="shared" si="50"/>
        <v>0</v>
      </c>
      <c r="K483" s="200"/>
      <c r="L483" s="40"/>
      <c r="M483" s="201" t="s">
        <v>1</v>
      </c>
      <c r="N483" s="202" t="s">
        <v>42</v>
      </c>
      <c r="O483" s="72"/>
      <c r="P483" s="203">
        <f t="shared" si="51"/>
        <v>0</v>
      </c>
      <c r="Q483" s="203">
        <v>0</v>
      </c>
      <c r="R483" s="203">
        <f t="shared" si="52"/>
        <v>0</v>
      </c>
      <c r="S483" s="203">
        <v>0</v>
      </c>
      <c r="T483" s="204">
        <f t="shared" si="53"/>
        <v>0</v>
      </c>
      <c r="U483" s="35"/>
      <c r="V483" s="35"/>
      <c r="W483" s="35"/>
      <c r="X483" s="35"/>
      <c r="Y483" s="35"/>
      <c r="Z483" s="35"/>
      <c r="AA483" s="35"/>
      <c r="AB483" s="35"/>
      <c r="AC483" s="35"/>
      <c r="AD483" s="35"/>
      <c r="AE483" s="35"/>
      <c r="AR483" s="205" t="s">
        <v>218</v>
      </c>
      <c r="AT483" s="205" t="s">
        <v>214</v>
      </c>
      <c r="AU483" s="205" t="s">
        <v>85</v>
      </c>
      <c r="AY483" s="18" t="s">
        <v>209</v>
      </c>
      <c r="BE483" s="206">
        <f t="shared" si="54"/>
        <v>0</v>
      </c>
      <c r="BF483" s="206">
        <f t="shared" si="55"/>
        <v>0</v>
      </c>
      <c r="BG483" s="206">
        <f t="shared" si="56"/>
        <v>0</v>
      </c>
      <c r="BH483" s="206">
        <f t="shared" si="57"/>
        <v>0</v>
      </c>
      <c r="BI483" s="206">
        <f t="shared" si="58"/>
        <v>0</v>
      </c>
      <c r="BJ483" s="18" t="s">
        <v>85</v>
      </c>
      <c r="BK483" s="206">
        <f t="shared" si="59"/>
        <v>0</v>
      </c>
      <c r="BL483" s="18" t="s">
        <v>218</v>
      </c>
      <c r="BM483" s="205" t="s">
        <v>5439</v>
      </c>
    </row>
    <row r="484" spans="1:65" s="2" customFormat="1" ht="37.9" customHeight="1">
      <c r="A484" s="35"/>
      <c r="B484" s="36"/>
      <c r="C484" s="193" t="s">
        <v>5440</v>
      </c>
      <c r="D484" s="193" t="s">
        <v>214</v>
      </c>
      <c r="E484" s="194" t="s">
        <v>5441</v>
      </c>
      <c r="F484" s="195" t="s">
        <v>4918</v>
      </c>
      <c r="G484" s="196" t="s">
        <v>2761</v>
      </c>
      <c r="H484" s="197">
        <v>1</v>
      </c>
      <c r="I484" s="198"/>
      <c r="J484" s="199">
        <f t="shared" si="50"/>
        <v>0</v>
      </c>
      <c r="K484" s="200"/>
      <c r="L484" s="40"/>
      <c r="M484" s="201" t="s">
        <v>1</v>
      </c>
      <c r="N484" s="202" t="s">
        <v>42</v>
      </c>
      <c r="O484" s="72"/>
      <c r="P484" s="203">
        <f t="shared" si="51"/>
        <v>0</v>
      </c>
      <c r="Q484" s="203">
        <v>0</v>
      </c>
      <c r="R484" s="203">
        <f t="shared" si="52"/>
        <v>0</v>
      </c>
      <c r="S484" s="203">
        <v>0</v>
      </c>
      <c r="T484" s="204">
        <f t="shared" si="53"/>
        <v>0</v>
      </c>
      <c r="U484" s="35"/>
      <c r="V484" s="35"/>
      <c r="W484" s="35"/>
      <c r="X484" s="35"/>
      <c r="Y484" s="35"/>
      <c r="Z484" s="35"/>
      <c r="AA484" s="35"/>
      <c r="AB484" s="35"/>
      <c r="AC484" s="35"/>
      <c r="AD484" s="35"/>
      <c r="AE484" s="35"/>
      <c r="AR484" s="205" t="s">
        <v>218</v>
      </c>
      <c r="AT484" s="205" t="s">
        <v>214</v>
      </c>
      <c r="AU484" s="205" t="s">
        <v>85</v>
      </c>
      <c r="AY484" s="18" t="s">
        <v>209</v>
      </c>
      <c r="BE484" s="206">
        <f t="shared" si="54"/>
        <v>0</v>
      </c>
      <c r="BF484" s="206">
        <f t="shared" si="55"/>
        <v>0</v>
      </c>
      <c r="BG484" s="206">
        <f t="shared" si="56"/>
        <v>0</v>
      </c>
      <c r="BH484" s="206">
        <f t="shared" si="57"/>
        <v>0</v>
      </c>
      <c r="BI484" s="206">
        <f t="shared" si="58"/>
        <v>0</v>
      </c>
      <c r="BJ484" s="18" t="s">
        <v>85</v>
      </c>
      <c r="BK484" s="206">
        <f t="shared" si="59"/>
        <v>0</v>
      </c>
      <c r="BL484" s="18" t="s">
        <v>218</v>
      </c>
      <c r="BM484" s="205" t="s">
        <v>5442</v>
      </c>
    </row>
    <row r="485" spans="1:65" s="2" customFormat="1" ht="37.9" customHeight="1">
      <c r="A485" s="35"/>
      <c r="B485" s="36"/>
      <c r="C485" s="193" t="s">
        <v>5443</v>
      </c>
      <c r="D485" s="193" t="s">
        <v>214</v>
      </c>
      <c r="E485" s="194" t="s">
        <v>5444</v>
      </c>
      <c r="F485" s="195" t="s">
        <v>5341</v>
      </c>
      <c r="G485" s="196" t="s">
        <v>2761</v>
      </c>
      <c r="H485" s="197">
        <v>1</v>
      </c>
      <c r="I485" s="198"/>
      <c r="J485" s="199">
        <f t="shared" si="50"/>
        <v>0</v>
      </c>
      <c r="K485" s="200"/>
      <c r="L485" s="40"/>
      <c r="M485" s="201" t="s">
        <v>1</v>
      </c>
      <c r="N485" s="202" t="s">
        <v>42</v>
      </c>
      <c r="O485" s="72"/>
      <c r="P485" s="203">
        <f t="shared" si="51"/>
        <v>0</v>
      </c>
      <c r="Q485" s="203">
        <v>0</v>
      </c>
      <c r="R485" s="203">
        <f t="shared" si="52"/>
        <v>0</v>
      </c>
      <c r="S485" s="203">
        <v>0</v>
      </c>
      <c r="T485" s="204">
        <f t="shared" si="53"/>
        <v>0</v>
      </c>
      <c r="U485" s="35"/>
      <c r="V485" s="35"/>
      <c r="W485" s="35"/>
      <c r="X485" s="35"/>
      <c r="Y485" s="35"/>
      <c r="Z485" s="35"/>
      <c r="AA485" s="35"/>
      <c r="AB485" s="35"/>
      <c r="AC485" s="35"/>
      <c r="AD485" s="35"/>
      <c r="AE485" s="35"/>
      <c r="AR485" s="205" t="s">
        <v>218</v>
      </c>
      <c r="AT485" s="205" t="s">
        <v>214</v>
      </c>
      <c r="AU485" s="205" t="s">
        <v>85</v>
      </c>
      <c r="AY485" s="18" t="s">
        <v>209</v>
      </c>
      <c r="BE485" s="206">
        <f t="shared" si="54"/>
        <v>0</v>
      </c>
      <c r="BF485" s="206">
        <f t="shared" si="55"/>
        <v>0</v>
      </c>
      <c r="BG485" s="206">
        <f t="shared" si="56"/>
        <v>0</v>
      </c>
      <c r="BH485" s="206">
        <f t="shared" si="57"/>
        <v>0</v>
      </c>
      <c r="BI485" s="206">
        <f t="shared" si="58"/>
        <v>0</v>
      </c>
      <c r="BJ485" s="18" t="s">
        <v>85</v>
      </c>
      <c r="BK485" s="206">
        <f t="shared" si="59"/>
        <v>0</v>
      </c>
      <c r="BL485" s="18" t="s">
        <v>218</v>
      </c>
      <c r="BM485" s="205" t="s">
        <v>5445</v>
      </c>
    </row>
    <row r="486" spans="1:65" s="2" customFormat="1" ht="37.9" customHeight="1">
      <c r="A486" s="35"/>
      <c r="B486" s="36"/>
      <c r="C486" s="193" t="s">
        <v>5446</v>
      </c>
      <c r="D486" s="193" t="s">
        <v>214</v>
      </c>
      <c r="E486" s="194" t="s">
        <v>5447</v>
      </c>
      <c r="F486" s="195" t="s">
        <v>4918</v>
      </c>
      <c r="G486" s="196" t="s">
        <v>2761</v>
      </c>
      <c r="H486" s="197">
        <v>1</v>
      </c>
      <c r="I486" s="198"/>
      <c r="J486" s="199">
        <f t="shared" si="50"/>
        <v>0</v>
      </c>
      <c r="K486" s="200"/>
      <c r="L486" s="40"/>
      <c r="M486" s="201" t="s">
        <v>1</v>
      </c>
      <c r="N486" s="202" t="s">
        <v>42</v>
      </c>
      <c r="O486" s="72"/>
      <c r="P486" s="203">
        <f t="shared" si="51"/>
        <v>0</v>
      </c>
      <c r="Q486" s="203">
        <v>0</v>
      </c>
      <c r="R486" s="203">
        <f t="shared" si="52"/>
        <v>0</v>
      </c>
      <c r="S486" s="203">
        <v>0</v>
      </c>
      <c r="T486" s="204">
        <f t="shared" si="53"/>
        <v>0</v>
      </c>
      <c r="U486" s="35"/>
      <c r="V486" s="35"/>
      <c r="W486" s="35"/>
      <c r="X486" s="35"/>
      <c r="Y486" s="35"/>
      <c r="Z486" s="35"/>
      <c r="AA486" s="35"/>
      <c r="AB486" s="35"/>
      <c r="AC486" s="35"/>
      <c r="AD486" s="35"/>
      <c r="AE486" s="35"/>
      <c r="AR486" s="205" t="s">
        <v>218</v>
      </c>
      <c r="AT486" s="205" t="s">
        <v>214</v>
      </c>
      <c r="AU486" s="205" t="s">
        <v>85</v>
      </c>
      <c r="AY486" s="18" t="s">
        <v>209</v>
      </c>
      <c r="BE486" s="206">
        <f t="shared" si="54"/>
        <v>0</v>
      </c>
      <c r="BF486" s="206">
        <f t="shared" si="55"/>
        <v>0</v>
      </c>
      <c r="BG486" s="206">
        <f t="shared" si="56"/>
        <v>0</v>
      </c>
      <c r="BH486" s="206">
        <f t="shared" si="57"/>
        <v>0</v>
      </c>
      <c r="BI486" s="206">
        <f t="shared" si="58"/>
        <v>0</v>
      </c>
      <c r="BJ486" s="18" t="s">
        <v>85</v>
      </c>
      <c r="BK486" s="206">
        <f t="shared" si="59"/>
        <v>0</v>
      </c>
      <c r="BL486" s="18" t="s">
        <v>218</v>
      </c>
      <c r="BM486" s="205" t="s">
        <v>5448</v>
      </c>
    </row>
    <row r="487" spans="1:65" s="2" customFormat="1" ht="37.9" customHeight="1">
      <c r="A487" s="35"/>
      <c r="B487" s="36"/>
      <c r="C487" s="193" t="s">
        <v>5449</v>
      </c>
      <c r="D487" s="193" t="s">
        <v>214</v>
      </c>
      <c r="E487" s="194" t="s">
        <v>5450</v>
      </c>
      <c r="F487" s="195" t="s">
        <v>4794</v>
      </c>
      <c r="G487" s="196" t="s">
        <v>2761</v>
      </c>
      <c r="H487" s="197">
        <v>1</v>
      </c>
      <c r="I487" s="198"/>
      <c r="J487" s="199">
        <f t="shared" si="50"/>
        <v>0</v>
      </c>
      <c r="K487" s="200"/>
      <c r="L487" s="40"/>
      <c r="M487" s="201" t="s">
        <v>1</v>
      </c>
      <c r="N487" s="202" t="s">
        <v>42</v>
      </c>
      <c r="O487" s="72"/>
      <c r="P487" s="203">
        <f t="shared" si="51"/>
        <v>0</v>
      </c>
      <c r="Q487" s="203">
        <v>0</v>
      </c>
      <c r="R487" s="203">
        <f t="shared" si="52"/>
        <v>0</v>
      </c>
      <c r="S487" s="203">
        <v>0</v>
      </c>
      <c r="T487" s="204">
        <f t="shared" si="53"/>
        <v>0</v>
      </c>
      <c r="U487" s="35"/>
      <c r="V487" s="35"/>
      <c r="W487" s="35"/>
      <c r="X487" s="35"/>
      <c r="Y487" s="35"/>
      <c r="Z487" s="35"/>
      <c r="AA487" s="35"/>
      <c r="AB487" s="35"/>
      <c r="AC487" s="35"/>
      <c r="AD487" s="35"/>
      <c r="AE487" s="35"/>
      <c r="AR487" s="205" t="s">
        <v>218</v>
      </c>
      <c r="AT487" s="205" t="s">
        <v>214</v>
      </c>
      <c r="AU487" s="205" t="s">
        <v>85</v>
      </c>
      <c r="AY487" s="18" t="s">
        <v>209</v>
      </c>
      <c r="BE487" s="206">
        <f t="shared" si="54"/>
        <v>0</v>
      </c>
      <c r="BF487" s="206">
        <f t="shared" si="55"/>
        <v>0</v>
      </c>
      <c r="BG487" s="206">
        <f t="shared" si="56"/>
        <v>0</v>
      </c>
      <c r="BH487" s="206">
        <f t="shared" si="57"/>
        <v>0</v>
      </c>
      <c r="BI487" s="206">
        <f t="shared" si="58"/>
        <v>0</v>
      </c>
      <c r="BJ487" s="18" t="s">
        <v>85</v>
      </c>
      <c r="BK487" s="206">
        <f t="shared" si="59"/>
        <v>0</v>
      </c>
      <c r="BL487" s="18" t="s">
        <v>218</v>
      </c>
      <c r="BM487" s="205" t="s">
        <v>5451</v>
      </c>
    </row>
    <row r="488" spans="1:65" s="2" customFormat="1" ht="37.9" customHeight="1">
      <c r="A488" s="35"/>
      <c r="B488" s="36"/>
      <c r="C488" s="193" t="s">
        <v>5452</v>
      </c>
      <c r="D488" s="193" t="s">
        <v>214</v>
      </c>
      <c r="E488" s="194" t="s">
        <v>5453</v>
      </c>
      <c r="F488" s="195" t="s">
        <v>4918</v>
      </c>
      <c r="G488" s="196" t="s">
        <v>2761</v>
      </c>
      <c r="H488" s="197">
        <v>1</v>
      </c>
      <c r="I488" s="198"/>
      <c r="J488" s="199">
        <f t="shared" si="50"/>
        <v>0</v>
      </c>
      <c r="K488" s="200"/>
      <c r="L488" s="40"/>
      <c r="M488" s="201" t="s">
        <v>1</v>
      </c>
      <c r="N488" s="202" t="s">
        <v>42</v>
      </c>
      <c r="O488" s="72"/>
      <c r="P488" s="203">
        <f t="shared" si="51"/>
        <v>0</v>
      </c>
      <c r="Q488" s="203">
        <v>0</v>
      </c>
      <c r="R488" s="203">
        <f t="shared" si="52"/>
        <v>0</v>
      </c>
      <c r="S488" s="203">
        <v>0</v>
      </c>
      <c r="T488" s="204">
        <f t="shared" si="53"/>
        <v>0</v>
      </c>
      <c r="U488" s="35"/>
      <c r="V488" s="35"/>
      <c r="W488" s="35"/>
      <c r="X488" s="35"/>
      <c r="Y488" s="35"/>
      <c r="Z488" s="35"/>
      <c r="AA488" s="35"/>
      <c r="AB488" s="35"/>
      <c r="AC488" s="35"/>
      <c r="AD488" s="35"/>
      <c r="AE488" s="35"/>
      <c r="AR488" s="205" t="s">
        <v>218</v>
      </c>
      <c r="AT488" s="205" t="s">
        <v>214</v>
      </c>
      <c r="AU488" s="205" t="s">
        <v>85</v>
      </c>
      <c r="AY488" s="18" t="s">
        <v>209</v>
      </c>
      <c r="BE488" s="206">
        <f t="shared" si="54"/>
        <v>0</v>
      </c>
      <c r="BF488" s="206">
        <f t="shared" si="55"/>
        <v>0</v>
      </c>
      <c r="BG488" s="206">
        <f t="shared" si="56"/>
        <v>0</v>
      </c>
      <c r="BH488" s="206">
        <f t="shared" si="57"/>
        <v>0</v>
      </c>
      <c r="BI488" s="206">
        <f t="shared" si="58"/>
        <v>0</v>
      </c>
      <c r="BJ488" s="18" t="s">
        <v>85</v>
      </c>
      <c r="BK488" s="206">
        <f t="shared" si="59"/>
        <v>0</v>
      </c>
      <c r="BL488" s="18" t="s">
        <v>218</v>
      </c>
      <c r="BM488" s="205" t="s">
        <v>5454</v>
      </c>
    </row>
    <row r="489" spans="1:65" s="2" customFormat="1" ht="37.9" customHeight="1">
      <c r="A489" s="35"/>
      <c r="B489" s="36"/>
      <c r="C489" s="193" t="s">
        <v>5455</v>
      </c>
      <c r="D489" s="193" t="s">
        <v>214</v>
      </c>
      <c r="E489" s="194" t="s">
        <v>5456</v>
      </c>
      <c r="F489" s="195" t="s">
        <v>5341</v>
      </c>
      <c r="G489" s="196" t="s">
        <v>2761</v>
      </c>
      <c r="H489" s="197">
        <v>1</v>
      </c>
      <c r="I489" s="198"/>
      <c r="J489" s="199">
        <f t="shared" si="50"/>
        <v>0</v>
      </c>
      <c r="K489" s="200"/>
      <c r="L489" s="40"/>
      <c r="M489" s="201" t="s">
        <v>1</v>
      </c>
      <c r="N489" s="202" t="s">
        <v>42</v>
      </c>
      <c r="O489" s="72"/>
      <c r="P489" s="203">
        <f t="shared" si="51"/>
        <v>0</v>
      </c>
      <c r="Q489" s="203">
        <v>0</v>
      </c>
      <c r="R489" s="203">
        <f t="shared" si="52"/>
        <v>0</v>
      </c>
      <c r="S489" s="203">
        <v>0</v>
      </c>
      <c r="T489" s="204">
        <f t="shared" si="53"/>
        <v>0</v>
      </c>
      <c r="U489" s="35"/>
      <c r="V489" s="35"/>
      <c r="W489" s="35"/>
      <c r="X489" s="35"/>
      <c r="Y489" s="35"/>
      <c r="Z489" s="35"/>
      <c r="AA489" s="35"/>
      <c r="AB489" s="35"/>
      <c r="AC489" s="35"/>
      <c r="AD489" s="35"/>
      <c r="AE489" s="35"/>
      <c r="AR489" s="205" t="s">
        <v>218</v>
      </c>
      <c r="AT489" s="205" t="s">
        <v>214</v>
      </c>
      <c r="AU489" s="205" t="s">
        <v>85</v>
      </c>
      <c r="AY489" s="18" t="s">
        <v>209</v>
      </c>
      <c r="BE489" s="206">
        <f t="shared" si="54"/>
        <v>0</v>
      </c>
      <c r="BF489" s="206">
        <f t="shared" si="55"/>
        <v>0</v>
      </c>
      <c r="BG489" s="206">
        <f t="shared" si="56"/>
        <v>0</v>
      </c>
      <c r="BH489" s="206">
        <f t="shared" si="57"/>
        <v>0</v>
      </c>
      <c r="BI489" s="206">
        <f t="shared" si="58"/>
        <v>0</v>
      </c>
      <c r="BJ489" s="18" t="s">
        <v>85</v>
      </c>
      <c r="BK489" s="206">
        <f t="shared" si="59"/>
        <v>0</v>
      </c>
      <c r="BL489" s="18" t="s">
        <v>218</v>
      </c>
      <c r="BM489" s="205" t="s">
        <v>5457</v>
      </c>
    </row>
    <row r="490" spans="1:65" s="2" customFormat="1" ht="37.9" customHeight="1">
      <c r="A490" s="35"/>
      <c r="B490" s="36"/>
      <c r="C490" s="193" t="s">
        <v>5458</v>
      </c>
      <c r="D490" s="193" t="s">
        <v>214</v>
      </c>
      <c r="E490" s="194" t="s">
        <v>5459</v>
      </c>
      <c r="F490" s="195" t="s">
        <v>4918</v>
      </c>
      <c r="G490" s="196" t="s">
        <v>2761</v>
      </c>
      <c r="H490" s="197">
        <v>1</v>
      </c>
      <c r="I490" s="198"/>
      <c r="J490" s="199">
        <f t="shared" si="50"/>
        <v>0</v>
      </c>
      <c r="K490" s="200"/>
      <c r="L490" s="40"/>
      <c r="M490" s="201" t="s">
        <v>1</v>
      </c>
      <c r="N490" s="202" t="s">
        <v>42</v>
      </c>
      <c r="O490" s="72"/>
      <c r="P490" s="203">
        <f t="shared" si="51"/>
        <v>0</v>
      </c>
      <c r="Q490" s="203">
        <v>0</v>
      </c>
      <c r="R490" s="203">
        <f t="shared" si="52"/>
        <v>0</v>
      </c>
      <c r="S490" s="203">
        <v>0</v>
      </c>
      <c r="T490" s="204">
        <f t="shared" si="53"/>
        <v>0</v>
      </c>
      <c r="U490" s="35"/>
      <c r="V490" s="35"/>
      <c r="W490" s="35"/>
      <c r="X490" s="35"/>
      <c r="Y490" s="35"/>
      <c r="Z490" s="35"/>
      <c r="AA490" s="35"/>
      <c r="AB490" s="35"/>
      <c r="AC490" s="35"/>
      <c r="AD490" s="35"/>
      <c r="AE490" s="35"/>
      <c r="AR490" s="205" t="s">
        <v>218</v>
      </c>
      <c r="AT490" s="205" t="s">
        <v>214</v>
      </c>
      <c r="AU490" s="205" t="s">
        <v>85</v>
      </c>
      <c r="AY490" s="18" t="s">
        <v>209</v>
      </c>
      <c r="BE490" s="206">
        <f t="shared" si="54"/>
        <v>0</v>
      </c>
      <c r="BF490" s="206">
        <f t="shared" si="55"/>
        <v>0</v>
      </c>
      <c r="BG490" s="206">
        <f t="shared" si="56"/>
        <v>0</v>
      </c>
      <c r="BH490" s="206">
        <f t="shared" si="57"/>
        <v>0</v>
      </c>
      <c r="BI490" s="206">
        <f t="shared" si="58"/>
        <v>0</v>
      </c>
      <c r="BJ490" s="18" t="s">
        <v>85</v>
      </c>
      <c r="BK490" s="206">
        <f t="shared" si="59"/>
        <v>0</v>
      </c>
      <c r="BL490" s="18" t="s">
        <v>218</v>
      </c>
      <c r="BM490" s="205" t="s">
        <v>5460</v>
      </c>
    </row>
    <row r="491" spans="1:65" s="2" customFormat="1" ht="37.9" customHeight="1">
      <c r="A491" s="35"/>
      <c r="B491" s="36"/>
      <c r="C491" s="193" t="s">
        <v>5461</v>
      </c>
      <c r="D491" s="193" t="s">
        <v>214</v>
      </c>
      <c r="E491" s="194" t="s">
        <v>5462</v>
      </c>
      <c r="F491" s="195" t="s">
        <v>4794</v>
      </c>
      <c r="G491" s="196" t="s">
        <v>2761</v>
      </c>
      <c r="H491" s="197">
        <v>1</v>
      </c>
      <c r="I491" s="198"/>
      <c r="J491" s="199">
        <f t="shared" si="50"/>
        <v>0</v>
      </c>
      <c r="K491" s="200"/>
      <c r="L491" s="40"/>
      <c r="M491" s="201" t="s">
        <v>1</v>
      </c>
      <c r="N491" s="202" t="s">
        <v>42</v>
      </c>
      <c r="O491" s="72"/>
      <c r="P491" s="203">
        <f t="shared" si="51"/>
        <v>0</v>
      </c>
      <c r="Q491" s="203">
        <v>0</v>
      </c>
      <c r="R491" s="203">
        <f t="shared" si="52"/>
        <v>0</v>
      </c>
      <c r="S491" s="203">
        <v>0</v>
      </c>
      <c r="T491" s="204">
        <f t="shared" si="53"/>
        <v>0</v>
      </c>
      <c r="U491" s="35"/>
      <c r="V491" s="35"/>
      <c r="W491" s="35"/>
      <c r="X491" s="35"/>
      <c r="Y491" s="35"/>
      <c r="Z491" s="35"/>
      <c r="AA491" s="35"/>
      <c r="AB491" s="35"/>
      <c r="AC491" s="35"/>
      <c r="AD491" s="35"/>
      <c r="AE491" s="35"/>
      <c r="AR491" s="205" t="s">
        <v>218</v>
      </c>
      <c r="AT491" s="205" t="s">
        <v>214</v>
      </c>
      <c r="AU491" s="205" t="s">
        <v>85</v>
      </c>
      <c r="AY491" s="18" t="s">
        <v>209</v>
      </c>
      <c r="BE491" s="206">
        <f t="shared" si="54"/>
        <v>0</v>
      </c>
      <c r="BF491" s="206">
        <f t="shared" si="55"/>
        <v>0</v>
      </c>
      <c r="BG491" s="206">
        <f t="shared" si="56"/>
        <v>0</v>
      </c>
      <c r="BH491" s="206">
        <f t="shared" si="57"/>
        <v>0</v>
      </c>
      <c r="BI491" s="206">
        <f t="shared" si="58"/>
        <v>0</v>
      </c>
      <c r="BJ491" s="18" t="s">
        <v>85</v>
      </c>
      <c r="BK491" s="206">
        <f t="shared" si="59"/>
        <v>0</v>
      </c>
      <c r="BL491" s="18" t="s">
        <v>218</v>
      </c>
      <c r="BM491" s="205" t="s">
        <v>5463</v>
      </c>
    </row>
    <row r="492" spans="1:65" s="2" customFormat="1" ht="37.9" customHeight="1">
      <c r="A492" s="35"/>
      <c r="B492" s="36"/>
      <c r="C492" s="193" t="s">
        <v>5464</v>
      </c>
      <c r="D492" s="193" t="s">
        <v>214</v>
      </c>
      <c r="E492" s="194" t="s">
        <v>5465</v>
      </c>
      <c r="F492" s="195" t="s">
        <v>4918</v>
      </c>
      <c r="G492" s="196" t="s">
        <v>2761</v>
      </c>
      <c r="H492" s="197">
        <v>1</v>
      </c>
      <c r="I492" s="198"/>
      <c r="J492" s="199">
        <f t="shared" si="50"/>
        <v>0</v>
      </c>
      <c r="K492" s="200"/>
      <c r="L492" s="40"/>
      <c r="M492" s="201" t="s">
        <v>1</v>
      </c>
      <c r="N492" s="202" t="s">
        <v>42</v>
      </c>
      <c r="O492" s="72"/>
      <c r="P492" s="203">
        <f t="shared" si="51"/>
        <v>0</v>
      </c>
      <c r="Q492" s="203">
        <v>0</v>
      </c>
      <c r="R492" s="203">
        <f t="shared" si="52"/>
        <v>0</v>
      </c>
      <c r="S492" s="203">
        <v>0</v>
      </c>
      <c r="T492" s="204">
        <f t="shared" si="53"/>
        <v>0</v>
      </c>
      <c r="U492" s="35"/>
      <c r="V492" s="35"/>
      <c r="W492" s="35"/>
      <c r="X492" s="35"/>
      <c r="Y492" s="35"/>
      <c r="Z492" s="35"/>
      <c r="AA492" s="35"/>
      <c r="AB492" s="35"/>
      <c r="AC492" s="35"/>
      <c r="AD492" s="35"/>
      <c r="AE492" s="35"/>
      <c r="AR492" s="205" t="s">
        <v>218</v>
      </c>
      <c r="AT492" s="205" t="s">
        <v>214</v>
      </c>
      <c r="AU492" s="205" t="s">
        <v>85</v>
      </c>
      <c r="AY492" s="18" t="s">
        <v>209</v>
      </c>
      <c r="BE492" s="206">
        <f t="shared" si="54"/>
        <v>0</v>
      </c>
      <c r="BF492" s="206">
        <f t="shared" si="55"/>
        <v>0</v>
      </c>
      <c r="BG492" s="206">
        <f t="shared" si="56"/>
        <v>0</v>
      </c>
      <c r="BH492" s="206">
        <f t="shared" si="57"/>
        <v>0</v>
      </c>
      <c r="BI492" s="206">
        <f t="shared" si="58"/>
        <v>0</v>
      </c>
      <c r="BJ492" s="18" t="s">
        <v>85</v>
      </c>
      <c r="BK492" s="206">
        <f t="shared" si="59"/>
        <v>0</v>
      </c>
      <c r="BL492" s="18" t="s">
        <v>218</v>
      </c>
      <c r="BM492" s="205" t="s">
        <v>5466</v>
      </c>
    </row>
    <row r="493" spans="1:65" s="2" customFormat="1" ht="37.9" customHeight="1">
      <c r="A493" s="35"/>
      <c r="B493" s="36"/>
      <c r="C493" s="193" t="s">
        <v>5467</v>
      </c>
      <c r="D493" s="193" t="s">
        <v>214</v>
      </c>
      <c r="E493" s="194" t="s">
        <v>5468</v>
      </c>
      <c r="F493" s="195" t="s">
        <v>5341</v>
      </c>
      <c r="G493" s="196" t="s">
        <v>2761</v>
      </c>
      <c r="H493" s="197">
        <v>1</v>
      </c>
      <c r="I493" s="198"/>
      <c r="J493" s="199">
        <f t="shared" si="50"/>
        <v>0</v>
      </c>
      <c r="K493" s="200"/>
      <c r="L493" s="40"/>
      <c r="M493" s="201" t="s">
        <v>1</v>
      </c>
      <c r="N493" s="202" t="s">
        <v>42</v>
      </c>
      <c r="O493" s="72"/>
      <c r="P493" s="203">
        <f t="shared" si="51"/>
        <v>0</v>
      </c>
      <c r="Q493" s="203">
        <v>0</v>
      </c>
      <c r="R493" s="203">
        <f t="shared" si="52"/>
        <v>0</v>
      </c>
      <c r="S493" s="203">
        <v>0</v>
      </c>
      <c r="T493" s="204">
        <f t="shared" si="53"/>
        <v>0</v>
      </c>
      <c r="U493" s="35"/>
      <c r="V493" s="35"/>
      <c r="W493" s="35"/>
      <c r="X493" s="35"/>
      <c r="Y493" s="35"/>
      <c r="Z493" s="35"/>
      <c r="AA493" s="35"/>
      <c r="AB493" s="35"/>
      <c r="AC493" s="35"/>
      <c r="AD493" s="35"/>
      <c r="AE493" s="35"/>
      <c r="AR493" s="205" t="s">
        <v>218</v>
      </c>
      <c r="AT493" s="205" t="s">
        <v>214</v>
      </c>
      <c r="AU493" s="205" t="s">
        <v>85</v>
      </c>
      <c r="AY493" s="18" t="s">
        <v>209</v>
      </c>
      <c r="BE493" s="206">
        <f t="shared" si="54"/>
        <v>0</v>
      </c>
      <c r="BF493" s="206">
        <f t="shared" si="55"/>
        <v>0</v>
      </c>
      <c r="BG493" s="206">
        <f t="shared" si="56"/>
        <v>0</v>
      </c>
      <c r="BH493" s="206">
        <f t="shared" si="57"/>
        <v>0</v>
      </c>
      <c r="BI493" s="206">
        <f t="shared" si="58"/>
        <v>0</v>
      </c>
      <c r="BJ493" s="18" t="s">
        <v>85</v>
      </c>
      <c r="BK493" s="206">
        <f t="shared" si="59"/>
        <v>0</v>
      </c>
      <c r="BL493" s="18" t="s">
        <v>218</v>
      </c>
      <c r="BM493" s="205" t="s">
        <v>5469</v>
      </c>
    </row>
    <row r="494" spans="1:65" s="2" customFormat="1" ht="44.25" customHeight="1">
      <c r="A494" s="35"/>
      <c r="B494" s="36"/>
      <c r="C494" s="193" t="s">
        <v>5470</v>
      </c>
      <c r="D494" s="193" t="s">
        <v>214</v>
      </c>
      <c r="E494" s="194" t="s">
        <v>5471</v>
      </c>
      <c r="F494" s="195" t="s">
        <v>4787</v>
      </c>
      <c r="G494" s="196" t="s">
        <v>2761</v>
      </c>
      <c r="H494" s="197">
        <v>1</v>
      </c>
      <c r="I494" s="198"/>
      <c r="J494" s="199">
        <f t="shared" si="50"/>
        <v>0</v>
      </c>
      <c r="K494" s="200"/>
      <c r="L494" s="40"/>
      <c r="M494" s="201" t="s">
        <v>1</v>
      </c>
      <c r="N494" s="202" t="s">
        <v>42</v>
      </c>
      <c r="O494" s="72"/>
      <c r="P494" s="203">
        <f t="shared" si="51"/>
        <v>0</v>
      </c>
      <c r="Q494" s="203">
        <v>0</v>
      </c>
      <c r="R494" s="203">
        <f t="shared" si="52"/>
        <v>0</v>
      </c>
      <c r="S494" s="203">
        <v>0</v>
      </c>
      <c r="T494" s="204">
        <f t="shared" si="53"/>
        <v>0</v>
      </c>
      <c r="U494" s="35"/>
      <c r="V494" s="35"/>
      <c r="W494" s="35"/>
      <c r="X494" s="35"/>
      <c r="Y494" s="35"/>
      <c r="Z494" s="35"/>
      <c r="AA494" s="35"/>
      <c r="AB494" s="35"/>
      <c r="AC494" s="35"/>
      <c r="AD494" s="35"/>
      <c r="AE494" s="35"/>
      <c r="AR494" s="205" t="s">
        <v>218</v>
      </c>
      <c r="AT494" s="205" t="s">
        <v>214</v>
      </c>
      <c r="AU494" s="205" t="s">
        <v>85</v>
      </c>
      <c r="AY494" s="18" t="s">
        <v>209</v>
      </c>
      <c r="BE494" s="206">
        <f t="shared" si="54"/>
        <v>0</v>
      </c>
      <c r="BF494" s="206">
        <f t="shared" si="55"/>
        <v>0</v>
      </c>
      <c r="BG494" s="206">
        <f t="shared" si="56"/>
        <v>0</v>
      </c>
      <c r="BH494" s="206">
        <f t="shared" si="57"/>
        <v>0</v>
      </c>
      <c r="BI494" s="206">
        <f t="shared" si="58"/>
        <v>0</v>
      </c>
      <c r="BJ494" s="18" t="s">
        <v>85</v>
      </c>
      <c r="BK494" s="206">
        <f t="shared" si="59"/>
        <v>0</v>
      </c>
      <c r="BL494" s="18" t="s">
        <v>218</v>
      </c>
      <c r="BM494" s="205" t="s">
        <v>5472</v>
      </c>
    </row>
    <row r="495" spans="1:65" s="2" customFormat="1" ht="44.25" customHeight="1">
      <c r="A495" s="35"/>
      <c r="B495" s="36"/>
      <c r="C495" s="193" t="s">
        <v>5473</v>
      </c>
      <c r="D495" s="193" t="s">
        <v>214</v>
      </c>
      <c r="E495" s="194" t="s">
        <v>5474</v>
      </c>
      <c r="F495" s="195" t="s">
        <v>4787</v>
      </c>
      <c r="G495" s="196" t="s">
        <v>2761</v>
      </c>
      <c r="H495" s="197">
        <v>1</v>
      </c>
      <c r="I495" s="198"/>
      <c r="J495" s="199">
        <f t="shared" si="50"/>
        <v>0</v>
      </c>
      <c r="K495" s="200"/>
      <c r="L495" s="40"/>
      <c r="M495" s="201" t="s">
        <v>1</v>
      </c>
      <c r="N495" s="202" t="s">
        <v>42</v>
      </c>
      <c r="O495" s="72"/>
      <c r="P495" s="203">
        <f t="shared" si="51"/>
        <v>0</v>
      </c>
      <c r="Q495" s="203">
        <v>0</v>
      </c>
      <c r="R495" s="203">
        <f t="shared" si="52"/>
        <v>0</v>
      </c>
      <c r="S495" s="203">
        <v>0</v>
      </c>
      <c r="T495" s="204">
        <f t="shared" si="53"/>
        <v>0</v>
      </c>
      <c r="U495" s="35"/>
      <c r="V495" s="35"/>
      <c r="W495" s="35"/>
      <c r="X495" s="35"/>
      <c r="Y495" s="35"/>
      <c r="Z495" s="35"/>
      <c r="AA495" s="35"/>
      <c r="AB495" s="35"/>
      <c r="AC495" s="35"/>
      <c r="AD495" s="35"/>
      <c r="AE495" s="35"/>
      <c r="AR495" s="205" t="s">
        <v>218</v>
      </c>
      <c r="AT495" s="205" t="s">
        <v>214</v>
      </c>
      <c r="AU495" s="205" t="s">
        <v>85</v>
      </c>
      <c r="AY495" s="18" t="s">
        <v>209</v>
      </c>
      <c r="BE495" s="206">
        <f t="shared" si="54"/>
        <v>0</v>
      </c>
      <c r="BF495" s="206">
        <f t="shared" si="55"/>
        <v>0</v>
      </c>
      <c r="BG495" s="206">
        <f t="shared" si="56"/>
        <v>0</v>
      </c>
      <c r="BH495" s="206">
        <f t="shared" si="57"/>
        <v>0</v>
      </c>
      <c r="BI495" s="206">
        <f t="shared" si="58"/>
        <v>0</v>
      </c>
      <c r="BJ495" s="18" t="s">
        <v>85</v>
      </c>
      <c r="BK495" s="206">
        <f t="shared" si="59"/>
        <v>0</v>
      </c>
      <c r="BL495" s="18" t="s">
        <v>218</v>
      </c>
      <c r="BM495" s="205" t="s">
        <v>5475</v>
      </c>
    </row>
    <row r="496" spans="1:65" s="2" customFormat="1" ht="49.15" customHeight="1">
      <c r="A496" s="35"/>
      <c r="B496" s="36"/>
      <c r="C496" s="193" t="s">
        <v>5476</v>
      </c>
      <c r="D496" s="193" t="s">
        <v>214</v>
      </c>
      <c r="E496" s="194" t="s">
        <v>5477</v>
      </c>
      <c r="F496" s="195" t="s">
        <v>5478</v>
      </c>
      <c r="G496" s="196" t="s">
        <v>2761</v>
      </c>
      <c r="H496" s="197">
        <v>1</v>
      </c>
      <c r="I496" s="198"/>
      <c r="J496" s="199">
        <f t="shared" si="50"/>
        <v>0</v>
      </c>
      <c r="K496" s="200"/>
      <c r="L496" s="40"/>
      <c r="M496" s="201" t="s">
        <v>1</v>
      </c>
      <c r="N496" s="202" t="s">
        <v>42</v>
      </c>
      <c r="O496" s="72"/>
      <c r="P496" s="203">
        <f t="shared" si="51"/>
        <v>0</v>
      </c>
      <c r="Q496" s="203">
        <v>0</v>
      </c>
      <c r="R496" s="203">
        <f t="shared" si="52"/>
        <v>0</v>
      </c>
      <c r="S496" s="203">
        <v>0</v>
      </c>
      <c r="T496" s="204">
        <f t="shared" si="53"/>
        <v>0</v>
      </c>
      <c r="U496" s="35"/>
      <c r="V496" s="35"/>
      <c r="W496" s="35"/>
      <c r="X496" s="35"/>
      <c r="Y496" s="35"/>
      <c r="Z496" s="35"/>
      <c r="AA496" s="35"/>
      <c r="AB496" s="35"/>
      <c r="AC496" s="35"/>
      <c r="AD496" s="35"/>
      <c r="AE496" s="35"/>
      <c r="AR496" s="205" t="s">
        <v>218</v>
      </c>
      <c r="AT496" s="205" t="s">
        <v>214</v>
      </c>
      <c r="AU496" s="205" t="s">
        <v>85</v>
      </c>
      <c r="AY496" s="18" t="s">
        <v>209</v>
      </c>
      <c r="BE496" s="206">
        <f t="shared" si="54"/>
        <v>0</v>
      </c>
      <c r="BF496" s="206">
        <f t="shared" si="55"/>
        <v>0</v>
      </c>
      <c r="BG496" s="206">
        <f t="shared" si="56"/>
        <v>0</v>
      </c>
      <c r="BH496" s="206">
        <f t="shared" si="57"/>
        <v>0</v>
      </c>
      <c r="BI496" s="206">
        <f t="shared" si="58"/>
        <v>0</v>
      </c>
      <c r="BJ496" s="18" t="s">
        <v>85</v>
      </c>
      <c r="BK496" s="206">
        <f t="shared" si="59"/>
        <v>0</v>
      </c>
      <c r="BL496" s="18" t="s">
        <v>218</v>
      </c>
      <c r="BM496" s="205" t="s">
        <v>5479</v>
      </c>
    </row>
    <row r="497" spans="1:65" s="2" customFormat="1" ht="37.9" customHeight="1">
      <c r="A497" s="35"/>
      <c r="B497" s="36"/>
      <c r="C497" s="193" t="s">
        <v>5480</v>
      </c>
      <c r="D497" s="193" t="s">
        <v>214</v>
      </c>
      <c r="E497" s="194" t="s">
        <v>5481</v>
      </c>
      <c r="F497" s="195" t="s">
        <v>4999</v>
      </c>
      <c r="G497" s="196" t="s">
        <v>2761</v>
      </c>
      <c r="H497" s="197">
        <v>1</v>
      </c>
      <c r="I497" s="198"/>
      <c r="J497" s="199">
        <f t="shared" si="50"/>
        <v>0</v>
      </c>
      <c r="K497" s="200"/>
      <c r="L497" s="40"/>
      <c r="M497" s="201" t="s">
        <v>1</v>
      </c>
      <c r="N497" s="202" t="s">
        <v>42</v>
      </c>
      <c r="O497" s="72"/>
      <c r="P497" s="203">
        <f t="shared" si="51"/>
        <v>0</v>
      </c>
      <c r="Q497" s="203">
        <v>0</v>
      </c>
      <c r="R497" s="203">
        <f t="shared" si="52"/>
        <v>0</v>
      </c>
      <c r="S497" s="203">
        <v>0</v>
      </c>
      <c r="T497" s="204">
        <f t="shared" si="53"/>
        <v>0</v>
      </c>
      <c r="U497" s="35"/>
      <c r="V497" s="35"/>
      <c r="W497" s="35"/>
      <c r="X497" s="35"/>
      <c r="Y497" s="35"/>
      <c r="Z497" s="35"/>
      <c r="AA497" s="35"/>
      <c r="AB497" s="35"/>
      <c r="AC497" s="35"/>
      <c r="AD497" s="35"/>
      <c r="AE497" s="35"/>
      <c r="AR497" s="205" t="s">
        <v>218</v>
      </c>
      <c r="AT497" s="205" t="s">
        <v>214</v>
      </c>
      <c r="AU497" s="205" t="s">
        <v>85</v>
      </c>
      <c r="AY497" s="18" t="s">
        <v>209</v>
      </c>
      <c r="BE497" s="206">
        <f t="shared" si="54"/>
        <v>0</v>
      </c>
      <c r="BF497" s="206">
        <f t="shared" si="55"/>
        <v>0</v>
      </c>
      <c r="BG497" s="206">
        <f t="shared" si="56"/>
        <v>0</v>
      </c>
      <c r="BH497" s="206">
        <f t="shared" si="57"/>
        <v>0</v>
      </c>
      <c r="BI497" s="206">
        <f t="shared" si="58"/>
        <v>0</v>
      </c>
      <c r="BJ497" s="18" t="s">
        <v>85</v>
      </c>
      <c r="BK497" s="206">
        <f t="shared" si="59"/>
        <v>0</v>
      </c>
      <c r="BL497" s="18" t="s">
        <v>218</v>
      </c>
      <c r="BM497" s="205" t="s">
        <v>5482</v>
      </c>
    </row>
    <row r="498" spans="1:65" s="2" customFormat="1" ht="37.9" customHeight="1">
      <c r="A498" s="35"/>
      <c r="B498" s="36"/>
      <c r="C498" s="193" t="s">
        <v>5483</v>
      </c>
      <c r="D498" s="193" t="s">
        <v>214</v>
      </c>
      <c r="E498" s="194" t="s">
        <v>5484</v>
      </c>
      <c r="F498" s="195" t="s">
        <v>5485</v>
      </c>
      <c r="G498" s="196" t="s">
        <v>2761</v>
      </c>
      <c r="H498" s="197">
        <v>1</v>
      </c>
      <c r="I498" s="198"/>
      <c r="J498" s="199">
        <f t="shared" si="50"/>
        <v>0</v>
      </c>
      <c r="K498" s="200"/>
      <c r="L498" s="40"/>
      <c r="M498" s="201" t="s">
        <v>1</v>
      </c>
      <c r="N498" s="202" t="s">
        <v>42</v>
      </c>
      <c r="O498" s="72"/>
      <c r="P498" s="203">
        <f t="shared" si="51"/>
        <v>0</v>
      </c>
      <c r="Q498" s="203">
        <v>0</v>
      </c>
      <c r="R498" s="203">
        <f t="shared" si="52"/>
        <v>0</v>
      </c>
      <c r="S498" s="203">
        <v>0</v>
      </c>
      <c r="T498" s="204">
        <f t="shared" si="53"/>
        <v>0</v>
      </c>
      <c r="U498" s="35"/>
      <c r="V498" s="35"/>
      <c r="W498" s="35"/>
      <c r="X498" s="35"/>
      <c r="Y498" s="35"/>
      <c r="Z498" s="35"/>
      <c r="AA498" s="35"/>
      <c r="AB498" s="35"/>
      <c r="AC498" s="35"/>
      <c r="AD498" s="35"/>
      <c r="AE498" s="35"/>
      <c r="AR498" s="205" t="s">
        <v>218</v>
      </c>
      <c r="AT498" s="205" t="s">
        <v>214</v>
      </c>
      <c r="AU498" s="205" t="s">
        <v>85</v>
      </c>
      <c r="AY498" s="18" t="s">
        <v>209</v>
      </c>
      <c r="BE498" s="206">
        <f t="shared" si="54"/>
        <v>0</v>
      </c>
      <c r="BF498" s="206">
        <f t="shared" si="55"/>
        <v>0</v>
      </c>
      <c r="BG498" s="206">
        <f t="shared" si="56"/>
        <v>0</v>
      </c>
      <c r="BH498" s="206">
        <f t="shared" si="57"/>
        <v>0</v>
      </c>
      <c r="BI498" s="206">
        <f t="shared" si="58"/>
        <v>0</v>
      </c>
      <c r="BJ498" s="18" t="s">
        <v>85</v>
      </c>
      <c r="BK498" s="206">
        <f t="shared" si="59"/>
        <v>0</v>
      </c>
      <c r="BL498" s="18" t="s">
        <v>218</v>
      </c>
      <c r="BM498" s="205" t="s">
        <v>5486</v>
      </c>
    </row>
    <row r="499" spans="1:65" s="2" customFormat="1" ht="37.9" customHeight="1">
      <c r="A499" s="35"/>
      <c r="B499" s="36"/>
      <c r="C499" s="193" t="s">
        <v>5487</v>
      </c>
      <c r="D499" s="193" t="s">
        <v>214</v>
      </c>
      <c r="E499" s="194" t="s">
        <v>5488</v>
      </c>
      <c r="F499" s="195" t="s">
        <v>5485</v>
      </c>
      <c r="G499" s="196" t="s">
        <v>2761</v>
      </c>
      <c r="H499" s="197">
        <v>1</v>
      </c>
      <c r="I499" s="198"/>
      <c r="J499" s="199">
        <f t="shared" si="50"/>
        <v>0</v>
      </c>
      <c r="K499" s="200"/>
      <c r="L499" s="40"/>
      <c r="M499" s="201" t="s">
        <v>1</v>
      </c>
      <c r="N499" s="202" t="s">
        <v>42</v>
      </c>
      <c r="O499" s="72"/>
      <c r="P499" s="203">
        <f t="shared" si="51"/>
        <v>0</v>
      </c>
      <c r="Q499" s="203">
        <v>0</v>
      </c>
      <c r="R499" s="203">
        <f t="shared" si="52"/>
        <v>0</v>
      </c>
      <c r="S499" s="203">
        <v>0</v>
      </c>
      <c r="T499" s="204">
        <f t="shared" si="53"/>
        <v>0</v>
      </c>
      <c r="U499" s="35"/>
      <c r="V499" s="35"/>
      <c r="W499" s="35"/>
      <c r="X499" s="35"/>
      <c r="Y499" s="35"/>
      <c r="Z499" s="35"/>
      <c r="AA499" s="35"/>
      <c r="AB499" s="35"/>
      <c r="AC499" s="35"/>
      <c r="AD499" s="35"/>
      <c r="AE499" s="35"/>
      <c r="AR499" s="205" t="s">
        <v>218</v>
      </c>
      <c r="AT499" s="205" t="s">
        <v>214</v>
      </c>
      <c r="AU499" s="205" t="s">
        <v>85</v>
      </c>
      <c r="AY499" s="18" t="s">
        <v>209</v>
      </c>
      <c r="BE499" s="206">
        <f t="shared" si="54"/>
        <v>0</v>
      </c>
      <c r="BF499" s="206">
        <f t="shared" si="55"/>
        <v>0</v>
      </c>
      <c r="BG499" s="206">
        <f t="shared" si="56"/>
        <v>0</v>
      </c>
      <c r="BH499" s="206">
        <f t="shared" si="57"/>
        <v>0</v>
      </c>
      <c r="BI499" s="206">
        <f t="shared" si="58"/>
        <v>0</v>
      </c>
      <c r="BJ499" s="18" t="s">
        <v>85</v>
      </c>
      <c r="BK499" s="206">
        <f t="shared" si="59"/>
        <v>0</v>
      </c>
      <c r="BL499" s="18" t="s">
        <v>218</v>
      </c>
      <c r="BM499" s="205" t="s">
        <v>5489</v>
      </c>
    </row>
    <row r="500" spans="1:65" s="2" customFormat="1" ht="37.9" customHeight="1">
      <c r="A500" s="35"/>
      <c r="B500" s="36"/>
      <c r="C500" s="193" t="s">
        <v>5490</v>
      </c>
      <c r="D500" s="193" t="s">
        <v>214</v>
      </c>
      <c r="E500" s="194" t="s">
        <v>5491</v>
      </c>
      <c r="F500" s="195" t="s">
        <v>5341</v>
      </c>
      <c r="G500" s="196" t="s">
        <v>2761</v>
      </c>
      <c r="H500" s="197">
        <v>1</v>
      </c>
      <c r="I500" s="198"/>
      <c r="J500" s="199">
        <f t="shared" si="50"/>
        <v>0</v>
      </c>
      <c r="K500" s="200"/>
      <c r="L500" s="40"/>
      <c r="M500" s="201" t="s">
        <v>1</v>
      </c>
      <c r="N500" s="202" t="s">
        <v>42</v>
      </c>
      <c r="O500" s="72"/>
      <c r="P500" s="203">
        <f t="shared" si="51"/>
        <v>0</v>
      </c>
      <c r="Q500" s="203">
        <v>0</v>
      </c>
      <c r="R500" s="203">
        <f t="shared" si="52"/>
        <v>0</v>
      </c>
      <c r="S500" s="203">
        <v>0</v>
      </c>
      <c r="T500" s="204">
        <f t="shared" si="53"/>
        <v>0</v>
      </c>
      <c r="U500" s="35"/>
      <c r="V500" s="35"/>
      <c r="W500" s="35"/>
      <c r="X500" s="35"/>
      <c r="Y500" s="35"/>
      <c r="Z500" s="35"/>
      <c r="AA500" s="35"/>
      <c r="AB500" s="35"/>
      <c r="AC500" s="35"/>
      <c r="AD500" s="35"/>
      <c r="AE500" s="35"/>
      <c r="AR500" s="205" t="s">
        <v>218</v>
      </c>
      <c r="AT500" s="205" t="s">
        <v>214</v>
      </c>
      <c r="AU500" s="205" t="s">
        <v>85</v>
      </c>
      <c r="AY500" s="18" t="s">
        <v>209</v>
      </c>
      <c r="BE500" s="206">
        <f t="shared" si="54"/>
        <v>0</v>
      </c>
      <c r="BF500" s="206">
        <f t="shared" si="55"/>
        <v>0</v>
      </c>
      <c r="BG500" s="206">
        <f t="shared" si="56"/>
        <v>0</v>
      </c>
      <c r="BH500" s="206">
        <f t="shared" si="57"/>
        <v>0</v>
      </c>
      <c r="BI500" s="206">
        <f t="shared" si="58"/>
        <v>0</v>
      </c>
      <c r="BJ500" s="18" t="s">
        <v>85</v>
      </c>
      <c r="BK500" s="206">
        <f t="shared" si="59"/>
        <v>0</v>
      </c>
      <c r="BL500" s="18" t="s">
        <v>218</v>
      </c>
      <c r="BM500" s="205" t="s">
        <v>5492</v>
      </c>
    </row>
    <row r="501" spans="1:65" s="2" customFormat="1" ht="44.25" customHeight="1">
      <c r="A501" s="35"/>
      <c r="B501" s="36"/>
      <c r="C501" s="193" t="s">
        <v>5493</v>
      </c>
      <c r="D501" s="193" t="s">
        <v>214</v>
      </c>
      <c r="E501" s="194" t="s">
        <v>5494</v>
      </c>
      <c r="F501" s="195" t="s">
        <v>5495</v>
      </c>
      <c r="G501" s="196" t="s">
        <v>2761</v>
      </c>
      <c r="H501" s="197">
        <v>1</v>
      </c>
      <c r="I501" s="198"/>
      <c r="J501" s="199">
        <f t="shared" si="50"/>
        <v>0</v>
      </c>
      <c r="K501" s="200"/>
      <c r="L501" s="40"/>
      <c r="M501" s="201" t="s">
        <v>1</v>
      </c>
      <c r="N501" s="202" t="s">
        <v>42</v>
      </c>
      <c r="O501" s="72"/>
      <c r="P501" s="203">
        <f t="shared" si="51"/>
        <v>0</v>
      </c>
      <c r="Q501" s="203">
        <v>0</v>
      </c>
      <c r="R501" s="203">
        <f t="shared" si="52"/>
        <v>0</v>
      </c>
      <c r="S501" s="203">
        <v>0</v>
      </c>
      <c r="T501" s="204">
        <f t="shared" si="53"/>
        <v>0</v>
      </c>
      <c r="U501" s="35"/>
      <c r="V501" s="35"/>
      <c r="W501" s="35"/>
      <c r="X501" s="35"/>
      <c r="Y501" s="35"/>
      <c r="Z501" s="35"/>
      <c r="AA501" s="35"/>
      <c r="AB501" s="35"/>
      <c r="AC501" s="35"/>
      <c r="AD501" s="35"/>
      <c r="AE501" s="35"/>
      <c r="AR501" s="205" t="s">
        <v>218</v>
      </c>
      <c r="AT501" s="205" t="s">
        <v>214</v>
      </c>
      <c r="AU501" s="205" t="s">
        <v>85</v>
      </c>
      <c r="AY501" s="18" t="s">
        <v>209</v>
      </c>
      <c r="BE501" s="206">
        <f t="shared" si="54"/>
        <v>0</v>
      </c>
      <c r="BF501" s="206">
        <f t="shared" si="55"/>
        <v>0</v>
      </c>
      <c r="BG501" s="206">
        <f t="shared" si="56"/>
        <v>0</v>
      </c>
      <c r="BH501" s="206">
        <f t="shared" si="57"/>
        <v>0</v>
      </c>
      <c r="BI501" s="206">
        <f t="shared" si="58"/>
        <v>0</v>
      </c>
      <c r="BJ501" s="18" t="s">
        <v>85</v>
      </c>
      <c r="BK501" s="206">
        <f t="shared" si="59"/>
        <v>0</v>
      </c>
      <c r="BL501" s="18" t="s">
        <v>218</v>
      </c>
      <c r="BM501" s="205" t="s">
        <v>5496</v>
      </c>
    </row>
    <row r="502" spans="1:65" s="2" customFormat="1" ht="37.9" customHeight="1">
      <c r="A502" s="35"/>
      <c r="B502" s="36"/>
      <c r="C502" s="193" t="s">
        <v>5497</v>
      </c>
      <c r="D502" s="193" t="s">
        <v>214</v>
      </c>
      <c r="E502" s="194" t="s">
        <v>5498</v>
      </c>
      <c r="F502" s="195" t="s">
        <v>5341</v>
      </c>
      <c r="G502" s="196" t="s">
        <v>2761</v>
      </c>
      <c r="H502" s="197">
        <v>1</v>
      </c>
      <c r="I502" s="198"/>
      <c r="J502" s="199">
        <f t="shared" si="50"/>
        <v>0</v>
      </c>
      <c r="K502" s="200"/>
      <c r="L502" s="40"/>
      <c r="M502" s="201" t="s">
        <v>1</v>
      </c>
      <c r="N502" s="202" t="s">
        <v>42</v>
      </c>
      <c r="O502" s="72"/>
      <c r="P502" s="203">
        <f t="shared" si="51"/>
        <v>0</v>
      </c>
      <c r="Q502" s="203">
        <v>0</v>
      </c>
      <c r="R502" s="203">
        <f t="shared" si="52"/>
        <v>0</v>
      </c>
      <c r="S502" s="203">
        <v>0</v>
      </c>
      <c r="T502" s="204">
        <f t="shared" si="53"/>
        <v>0</v>
      </c>
      <c r="U502" s="35"/>
      <c r="V502" s="35"/>
      <c r="W502" s="35"/>
      <c r="X502" s="35"/>
      <c r="Y502" s="35"/>
      <c r="Z502" s="35"/>
      <c r="AA502" s="35"/>
      <c r="AB502" s="35"/>
      <c r="AC502" s="35"/>
      <c r="AD502" s="35"/>
      <c r="AE502" s="35"/>
      <c r="AR502" s="205" t="s">
        <v>218</v>
      </c>
      <c r="AT502" s="205" t="s">
        <v>214</v>
      </c>
      <c r="AU502" s="205" t="s">
        <v>85</v>
      </c>
      <c r="AY502" s="18" t="s">
        <v>209</v>
      </c>
      <c r="BE502" s="206">
        <f t="shared" si="54"/>
        <v>0</v>
      </c>
      <c r="BF502" s="206">
        <f t="shared" si="55"/>
        <v>0</v>
      </c>
      <c r="BG502" s="206">
        <f t="shared" si="56"/>
        <v>0</v>
      </c>
      <c r="BH502" s="206">
        <f t="shared" si="57"/>
        <v>0</v>
      </c>
      <c r="BI502" s="206">
        <f t="shared" si="58"/>
        <v>0</v>
      </c>
      <c r="BJ502" s="18" t="s">
        <v>85</v>
      </c>
      <c r="BK502" s="206">
        <f t="shared" si="59"/>
        <v>0</v>
      </c>
      <c r="BL502" s="18" t="s">
        <v>218</v>
      </c>
      <c r="BM502" s="205" t="s">
        <v>5499</v>
      </c>
    </row>
    <row r="503" spans="1:65" s="2" customFormat="1" ht="44.25" customHeight="1">
      <c r="A503" s="35"/>
      <c r="B503" s="36"/>
      <c r="C503" s="193" t="s">
        <v>5500</v>
      </c>
      <c r="D503" s="193" t="s">
        <v>214</v>
      </c>
      <c r="E503" s="194" t="s">
        <v>5501</v>
      </c>
      <c r="F503" s="195" t="s">
        <v>5495</v>
      </c>
      <c r="G503" s="196" t="s">
        <v>2761</v>
      </c>
      <c r="H503" s="197">
        <v>1</v>
      </c>
      <c r="I503" s="198"/>
      <c r="J503" s="199">
        <f t="shared" si="50"/>
        <v>0</v>
      </c>
      <c r="K503" s="200"/>
      <c r="L503" s="40"/>
      <c r="M503" s="201" t="s">
        <v>1</v>
      </c>
      <c r="N503" s="202" t="s">
        <v>42</v>
      </c>
      <c r="O503" s="72"/>
      <c r="P503" s="203">
        <f t="shared" si="51"/>
        <v>0</v>
      </c>
      <c r="Q503" s="203">
        <v>0</v>
      </c>
      <c r="R503" s="203">
        <f t="shared" si="52"/>
        <v>0</v>
      </c>
      <c r="S503" s="203">
        <v>0</v>
      </c>
      <c r="T503" s="204">
        <f t="shared" si="53"/>
        <v>0</v>
      </c>
      <c r="U503" s="35"/>
      <c r="V503" s="35"/>
      <c r="W503" s="35"/>
      <c r="X503" s="35"/>
      <c r="Y503" s="35"/>
      <c r="Z503" s="35"/>
      <c r="AA503" s="35"/>
      <c r="AB503" s="35"/>
      <c r="AC503" s="35"/>
      <c r="AD503" s="35"/>
      <c r="AE503" s="35"/>
      <c r="AR503" s="205" t="s">
        <v>218</v>
      </c>
      <c r="AT503" s="205" t="s">
        <v>214</v>
      </c>
      <c r="AU503" s="205" t="s">
        <v>85</v>
      </c>
      <c r="AY503" s="18" t="s">
        <v>209</v>
      </c>
      <c r="BE503" s="206">
        <f t="shared" si="54"/>
        <v>0</v>
      </c>
      <c r="BF503" s="206">
        <f t="shared" si="55"/>
        <v>0</v>
      </c>
      <c r="BG503" s="206">
        <f t="shared" si="56"/>
        <v>0</v>
      </c>
      <c r="BH503" s="206">
        <f t="shared" si="57"/>
        <v>0</v>
      </c>
      <c r="BI503" s="206">
        <f t="shared" si="58"/>
        <v>0</v>
      </c>
      <c r="BJ503" s="18" t="s">
        <v>85</v>
      </c>
      <c r="BK503" s="206">
        <f t="shared" si="59"/>
        <v>0</v>
      </c>
      <c r="BL503" s="18" t="s">
        <v>218</v>
      </c>
      <c r="BM503" s="205" t="s">
        <v>5502</v>
      </c>
    </row>
    <row r="504" spans="1:65" s="2" customFormat="1" ht="37.9" customHeight="1">
      <c r="A504" s="35"/>
      <c r="B504" s="36"/>
      <c r="C504" s="193" t="s">
        <v>5503</v>
      </c>
      <c r="D504" s="193" t="s">
        <v>214</v>
      </c>
      <c r="E504" s="194" t="s">
        <v>5504</v>
      </c>
      <c r="F504" s="195" t="s">
        <v>5341</v>
      </c>
      <c r="G504" s="196" t="s">
        <v>2761</v>
      </c>
      <c r="H504" s="197">
        <v>1</v>
      </c>
      <c r="I504" s="198"/>
      <c r="J504" s="199">
        <f t="shared" si="50"/>
        <v>0</v>
      </c>
      <c r="K504" s="200"/>
      <c r="L504" s="40"/>
      <c r="M504" s="201" t="s">
        <v>1</v>
      </c>
      <c r="N504" s="202" t="s">
        <v>42</v>
      </c>
      <c r="O504" s="72"/>
      <c r="P504" s="203">
        <f t="shared" si="51"/>
        <v>0</v>
      </c>
      <c r="Q504" s="203">
        <v>0</v>
      </c>
      <c r="R504" s="203">
        <f t="shared" si="52"/>
        <v>0</v>
      </c>
      <c r="S504" s="203">
        <v>0</v>
      </c>
      <c r="T504" s="204">
        <f t="shared" si="53"/>
        <v>0</v>
      </c>
      <c r="U504" s="35"/>
      <c r="V504" s="35"/>
      <c r="W504" s="35"/>
      <c r="X504" s="35"/>
      <c r="Y504" s="35"/>
      <c r="Z504" s="35"/>
      <c r="AA504" s="35"/>
      <c r="AB504" s="35"/>
      <c r="AC504" s="35"/>
      <c r="AD504" s="35"/>
      <c r="AE504" s="35"/>
      <c r="AR504" s="205" t="s">
        <v>218</v>
      </c>
      <c r="AT504" s="205" t="s">
        <v>214</v>
      </c>
      <c r="AU504" s="205" t="s">
        <v>85</v>
      </c>
      <c r="AY504" s="18" t="s">
        <v>209</v>
      </c>
      <c r="BE504" s="206">
        <f t="shared" si="54"/>
        <v>0</v>
      </c>
      <c r="BF504" s="206">
        <f t="shared" si="55"/>
        <v>0</v>
      </c>
      <c r="BG504" s="206">
        <f t="shared" si="56"/>
        <v>0</v>
      </c>
      <c r="BH504" s="206">
        <f t="shared" si="57"/>
        <v>0</v>
      </c>
      <c r="BI504" s="206">
        <f t="shared" si="58"/>
        <v>0</v>
      </c>
      <c r="BJ504" s="18" t="s">
        <v>85</v>
      </c>
      <c r="BK504" s="206">
        <f t="shared" si="59"/>
        <v>0</v>
      </c>
      <c r="BL504" s="18" t="s">
        <v>218</v>
      </c>
      <c r="BM504" s="205" t="s">
        <v>5505</v>
      </c>
    </row>
    <row r="505" spans="1:65" s="2" customFormat="1" ht="44.25" customHeight="1">
      <c r="A505" s="35"/>
      <c r="B505" s="36"/>
      <c r="C505" s="193" t="s">
        <v>5506</v>
      </c>
      <c r="D505" s="193" t="s">
        <v>214</v>
      </c>
      <c r="E505" s="194" t="s">
        <v>5507</v>
      </c>
      <c r="F505" s="195" t="s">
        <v>5495</v>
      </c>
      <c r="G505" s="196" t="s">
        <v>2761</v>
      </c>
      <c r="H505" s="197">
        <v>1</v>
      </c>
      <c r="I505" s="198"/>
      <c r="J505" s="199">
        <f t="shared" ref="J505:J568" si="60">ROUND(I505*H505,2)</f>
        <v>0</v>
      </c>
      <c r="K505" s="200"/>
      <c r="L505" s="40"/>
      <c r="M505" s="201" t="s">
        <v>1</v>
      </c>
      <c r="N505" s="202" t="s">
        <v>42</v>
      </c>
      <c r="O505" s="72"/>
      <c r="P505" s="203">
        <f t="shared" ref="P505:P568" si="61">O505*H505</f>
        <v>0</v>
      </c>
      <c r="Q505" s="203">
        <v>0</v>
      </c>
      <c r="R505" s="203">
        <f t="shared" ref="R505:R568" si="62">Q505*H505</f>
        <v>0</v>
      </c>
      <c r="S505" s="203">
        <v>0</v>
      </c>
      <c r="T505" s="204">
        <f t="shared" ref="T505:T568" si="63">S505*H505</f>
        <v>0</v>
      </c>
      <c r="U505" s="35"/>
      <c r="V505" s="35"/>
      <c r="W505" s="35"/>
      <c r="X505" s="35"/>
      <c r="Y505" s="35"/>
      <c r="Z505" s="35"/>
      <c r="AA505" s="35"/>
      <c r="AB505" s="35"/>
      <c r="AC505" s="35"/>
      <c r="AD505" s="35"/>
      <c r="AE505" s="35"/>
      <c r="AR505" s="205" t="s">
        <v>218</v>
      </c>
      <c r="AT505" s="205" t="s">
        <v>214</v>
      </c>
      <c r="AU505" s="205" t="s">
        <v>85</v>
      </c>
      <c r="AY505" s="18" t="s">
        <v>209</v>
      </c>
      <c r="BE505" s="206">
        <f t="shared" ref="BE505:BE568" si="64">IF(N505="základní",J505,0)</f>
        <v>0</v>
      </c>
      <c r="BF505" s="206">
        <f t="shared" ref="BF505:BF568" si="65">IF(N505="snížená",J505,0)</f>
        <v>0</v>
      </c>
      <c r="BG505" s="206">
        <f t="shared" ref="BG505:BG568" si="66">IF(N505="zákl. přenesená",J505,0)</f>
        <v>0</v>
      </c>
      <c r="BH505" s="206">
        <f t="shared" ref="BH505:BH568" si="67">IF(N505="sníž. přenesená",J505,0)</f>
        <v>0</v>
      </c>
      <c r="BI505" s="206">
        <f t="shared" ref="BI505:BI568" si="68">IF(N505="nulová",J505,0)</f>
        <v>0</v>
      </c>
      <c r="BJ505" s="18" t="s">
        <v>85</v>
      </c>
      <c r="BK505" s="206">
        <f t="shared" ref="BK505:BK568" si="69">ROUND(I505*H505,2)</f>
        <v>0</v>
      </c>
      <c r="BL505" s="18" t="s">
        <v>218</v>
      </c>
      <c r="BM505" s="205" t="s">
        <v>5508</v>
      </c>
    </row>
    <row r="506" spans="1:65" s="2" customFormat="1" ht="37.9" customHeight="1">
      <c r="A506" s="35"/>
      <c r="B506" s="36"/>
      <c r="C506" s="193" t="s">
        <v>5509</v>
      </c>
      <c r="D506" s="193" t="s">
        <v>214</v>
      </c>
      <c r="E506" s="194" t="s">
        <v>5510</v>
      </c>
      <c r="F506" s="195" t="s">
        <v>5294</v>
      </c>
      <c r="G506" s="196" t="s">
        <v>2761</v>
      </c>
      <c r="H506" s="197">
        <v>1</v>
      </c>
      <c r="I506" s="198"/>
      <c r="J506" s="199">
        <f t="shared" si="60"/>
        <v>0</v>
      </c>
      <c r="K506" s="200"/>
      <c r="L506" s="40"/>
      <c r="M506" s="201" t="s">
        <v>1</v>
      </c>
      <c r="N506" s="202" t="s">
        <v>42</v>
      </c>
      <c r="O506" s="72"/>
      <c r="P506" s="203">
        <f t="shared" si="61"/>
        <v>0</v>
      </c>
      <c r="Q506" s="203">
        <v>0</v>
      </c>
      <c r="R506" s="203">
        <f t="shared" si="62"/>
        <v>0</v>
      </c>
      <c r="S506" s="203">
        <v>0</v>
      </c>
      <c r="T506" s="204">
        <f t="shared" si="63"/>
        <v>0</v>
      </c>
      <c r="U506" s="35"/>
      <c r="V506" s="35"/>
      <c r="W506" s="35"/>
      <c r="X506" s="35"/>
      <c r="Y506" s="35"/>
      <c r="Z506" s="35"/>
      <c r="AA506" s="35"/>
      <c r="AB506" s="35"/>
      <c r="AC506" s="35"/>
      <c r="AD506" s="35"/>
      <c r="AE506" s="35"/>
      <c r="AR506" s="205" t="s">
        <v>218</v>
      </c>
      <c r="AT506" s="205" t="s">
        <v>214</v>
      </c>
      <c r="AU506" s="205" t="s">
        <v>85</v>
      </c>
      <c r="AY506" s="18" t="s">
        <v>209</v>
      </c>
      <c r="BE506" s="206">
        <f t="shared" si="64"/>
        <v>0</v>
      </c>
      <c r="BF506" s="206">
        <f t="shared" si="65"/>
        <v>0</v>
      </c>
      <c r="BG506" s="206">
        <f t="shared" si="66"/>
        <v>0</v>
      </c>
      <c r="BH506" s="206">
        <f t="shared" si="67"/>
        <v>0</v>
      </c>
      <c r="BI506" s="206">
        <f t="shared" si="68"/>
        <v>0</v>
      </c>
      <c r="BJ506" s="18" t="s">
        <v>85</v>
      </c>
      <c r="BK506" s="206">
        <f t="shared" si="69"/>
        <v>0</v>
      </c>
      <c r="BL506" s="18" t="s">
        <v>218</v>
      </c>
      <c r="BM506" s="205" t="s">
        <v>5511</v>
      </c>
    </row>
    <row r="507" spans="1:65" s="2" customFormat="1" ht="37.9" customHeight="1">
      <c r="A507" s="35"/>
      <c r="B507" s="36"/>
      <c r="C507" s="193" t="s">
        <v>5512</v>
      </c>
      <c r="D507" s="193" t="s">
        <v>214</v>
      </c>
      <c r="E507" s="194" t="s">
        <v>5513</v>
      </c>
      <c r="F507" s="195" t="s">
        <v>4846</v>
      </c>
      <c r="G507" s="196" t="s">
        <v>2761</v>
      </c>
      <c r="H507" s="197">
        <v>1</v>
      </c>
      <c r="I507" s="198"/>
      <c r="J507" s="199">
        <f t="shared" si="60"/>
        <v>0</v>
      </c>
      <c r="K507" s="200"/>
      <c r="L507" s="40"/>
      <c r="M507" s="201" t="s">
        <v>1</v>
      </c>
      <c r="N507" s="202" t="s">
        <v>42</v>
      </c>
      <c r="O507" s="72"/>
      <c r="P507" s="203">
        <f t="shared" si="61"/>
        <v>0</v>
      </c>
      <c r="Q507" s="203">
        <v>0</v>
      </c>
      <c r="R507" s="203">
        <f t="shared" si="62"/>
        <v>0</v>
      </c>
      <c r="S507" s="203">
        <v>0</v>
      </c>
      <c r="T507" s="204">
        <f t="shared" si="63"/>
        <v>0</v>
      </c>
      <c r="U507" s="35"/>
      <c r="V507" s="35"/>
      <c r="W507" s="35"/>
      <c r="X507" s="35"/>
      <c r="Y507" s="35"/>
      <c r="Z507" s="35"/>
      <c r="AA507" s="35"/>
      <c r="AB507" s="35"/>
      <c r="AC507" s="35"/>
      <c r="AD507" s="35"/>
      <c r="AE507" s="35"/>
      <c r="AR507" s="205" t="s">
        <v>218</v>
      </c>
      <c r="AT507" s="205" t="s">
        <v>214</v>
      </c>
      <c r="AU507" s="205" t="s">
        <v>85</v>
      </c>
      <c r="AY507" s="18" t="s">
        <v>209</v>
      </c>
      <c r="BE507" s="206">
        <f t="shared" si="64"/>
        <v>0</v>
      </c>
      <c r="BF507" s="206">
        <f t="shared" si="65"/>
        <v>0</v>
      </c>
      <c r="BG507" s="206">
        <f t="shared" si="66"/>
        <v>0</v>
      </c>
      <c r="BH507" s="206">
        <f t="shared" si="67"/>
        <v>0</v>
      </c>
      <c r="BI507" s="206">
        <f t="shared" si="68"/>
        <v>0</v>
      </c>
      <c r="BJ507" s="18" t="s">
        <v>85</v>
      </c>
      <c r="BK507" s="206">
        <f t="shared" si="69"/>
        <v>0</v>
      </c>
      <c r="BL507" s="18" t="s">
        <v>218</v>
      </c>
      <c r="BM507" s="205" t="s">
        <v>5514</v>
      </c>
    </row>
    <row r="508" spans="1:65" s="2" customFormat="1" ht="44.25" customHeight="1">
      <c r="A508" s="35"/>
      <c r="B508" s="36"/>
      <c r="C508" s="193" t="s">
        <v>5515</v>
      </c>
      <c r="D508" s="193" t="s">
        <v>214</v>
      </c>
      <c r="E508" s="194" t="s">
        <v>5516</v>
      </c>
      <c r="F508" s="195" t="s">
        <v>5517</v>
      </c>
      <c r="G508" s="196" t="s">
        <v>2761</v>
      </c>
      <c r="H508" s="197">
        <v>1</v>
      </c>
      <c r="I508" s="198"/>
      <c r="J508" s="199">
        <f t="shared" si="60"/>
        <v>0</v>
      </c>
      <c r="K508" s="200"/>
      <c r="L508" s="40"/>
      <c r="M508" s="201" t="s">
        <v>1</v>
      </c>
      <c r="N508" s="202" t="s">
        <v>42</v>
      </c>
      <c r="O508" s="72"/>
      <c r="P508" s="203">
        <f t="shared" si="61"/>
        <v>0</v>
      </c>
      <c r="Q508" s="203">
        <v>0</v>
      </c>
      <c r="R508" s="203">
        <f t="shared" si="62"/>
        <v>0</v>
      </c>
      <c r="S508" s="203">
        <v>0</v>
      </c>
      <c r="T508" s="204">
        <f t="shared" si="63"/>
        <v>0</v>
      </c>
      <c r="U508" s="35"/>
      <c r="V508" s="35"/>
      <c r="W508" s="35"/>
      <c r="X508" s="35"/>
      <c r="Y508" s="35"/>
      <c r="Z508" s="35"/>
      <c r="AA508" s="35"/>
      <c r="AB508" s="35"/>
      <c r="AC508" s="35"/>
      <c r="AD508" s="35"/>
      <c r="AE508" s="35"/>
      <c r="AR508" s="205" t="s">
        <v>218</v>
      </c>
      <c r="AT508" s="205" t="s">
        <v>214</v>
      </c>
      <c r="AU508" s="205" t="s">
        <v>85</v>
      </c>
      <c r="AY508" s="18" t="s">
        <v>209</v>
      </c>
      <c r="BE508" s="206">
        <f t="shared" si="64"/>
        <v>0</v>
      </c>
      <c r="BF508" s="206">
        <f t="shared" si="65"/>
        <v>0</v>
      </c>
      <c r="BG508" s="206">
        <f t="shared" si="66"/>
        <v>0</v>
      </c>
      <c r="BH508" s="206">
        <f t="shared" si="67"/>
        <v>0</v>
      </c>
      <c r="BI508" s="206">
        <f t="shared" si="68"/>
        <v>0</v>
      </c>
      <c r="BJ508" s="18" t="s">
        <v>85</v>
      </c>
      <c r="BK508" s="206">
        <f t="shared" si="69"/>
        <v>0</v>
      </c>
      <c r="BL508" s="18" t="s">
        <v>218</v>
      </c>
      <c r="BM508" s="205" t="s">
        <v>5518</v>
      </c>
    </row>
    <row r="509" spans="1:65" s="2" customFormat="1" ht="49.15" customHeight="1">
      <c r="A509" s="35"/>
      <c r="B509" s="36"/>
      <c r="C509" s="193" t="s">
        <v>5519</v>
      </c>
      <c r="D509" s="193" t="s">
        <v>214</v>
      </c>
      <c r="E509" s="194" t="s">
        <v>5520</v>
      </c>
      <c r="F509" s="195" t="s">
        <v>5521</v>
      </c>
      <c r="G509" s="196" t="s">
        <v>2761</v>
      </c>
      <c r="H509" s="197">
        <v>1</v>
      </c>
      <c r="I509" s="198"/>
      <c r="J509" s="199">
        <f t="shared" si="60"/>
        <v>0</v>
      </c>
      <c r="K509" s="200"/>
      <c r="L509" s="40"/>
      <c r="M509" s="201" t="s">
        <v>1</v>
      </c>
      <c r="N509" s="202" t="s">
        <v>42</v>
      </c>
      <c r="O509" s="72"/>
      <c r="P509" s="203">
        <f t="shared" si="61"/>
        <v>0</v>
      </c>
      <c r="Q509" s="203">
        <v>0</v>
      </c>
      <c r="R509" s="203">
        <f t="shared" si="62"/>
        <v>0</v>
      </c>
      <c r="S509" s="203">
        <v>0</v>
      </c>
      <c r="T509" s="204">
        <f t="shared" si="63"/>
        <v>0</v>
      </c>
      <c r="U509" s="35"/>
      <c r="V509" s="35"/>
      <c r="W509" s="35"/>
      <c r="X509" s="35"/>
      <c r="Y509" s="35"/>
      <c r="Z509" s="35"/>
      <c r="AA509" s="35"/>
      <c r="AB509" s="35"/>
      <c r="AC509" s="35"/>
      <c r="AD509" s="35"/>
      <c r="AE509" s="35"/>
      <c r="AR509" s="205" t="s">
        <v>218</v>
      </c>
      <c r="AT509" s="205" t="s">
        <v>214</v>
      </c>
      <c r="AU509" s="205" t="s">
        <v>85</v>
      </c>
      <c r="AY509" s="18" t="s">
        <v>209</v>
      </c>
      <c r="BE509" s="206">
        <f t="shared" si="64"/>
        <v>0</v>
      </c>
      <c r="BF509" s="206">
        <f t="shared" si="65"/>
        <v>0</v>
      </c>
      <c r="BG509" s="206">
        <f t="shared" si="66"/>
        <v>0</v>
      </c>
      <c r="BH509" s="206">
        <f t="shared" si="67"/>
        <v>0</v>
      </c>
      <c r="BI509" s="206">
        <f t="shared" si="68"/>
        <v>0</v>
      </c>
      <c r="BJ509" s="18" t="s">
        <v>85</v>
      </c>
      <c r="BK509" s="206">
        <f t="shared" si="69"/>
        <v>0</v>
      </c>
      <c r="BL509" s="18" t="s">
        <v>218</v>
      </c>
      <c r="BM509" s="205" t="s">
        <v>5522</v>
      </c>
    </row>
    <row r="510" spans="1:65" s="2" customFormat="1" ht="37.9" customHeight="1">
      <c r="A510" s="35"/>
      <c r="B510" s="36"/>
      <c r="C510" s="193" t="s">
        <v>5523</v>
      </c>
      <c r="D510" s="193" t="s">
        <v>214</v>
      </c>
      <c r="E510" s="194" t="s">
        <v>5524</v>
      </c>
      <c r="F510" s="195" t="s">
        <v>4773</v>
      </c>
      <c r="G510" s="196" t="s">
        <v>2761</v>
      </c>
      <c r="H510" s="197">
        <v>1</v>
      </c>
      <c r="I510" s="198"/>
      <c r="J510" s="199">
        <f t="shared" si="60"/>
        <v>0</v>
      </c>
      <c r="K510" s="200"/>
      <c r="L510" s="40"/>
      <c r="M510" s="201" t="s">
        <v>1</v>
      </c>
      <c r="N510" s="202" t="s">
        <v>42</v>
      </c>
      <c r="O510" s="72"/>
      <c r="P510" s="203">
        <f t="shared" si="61"/>
        <v>0</v>
      </c>
      <c r="Q510" s="203">
        <v>0</v>
      </c>
      <c r="R510" s="203">
        <f t="shared" si="62"/>
        <v>0</v>
      </c>
      <c r="S510" s="203">
        <v>0</v>
      </c>
      <c r="T510" s="204">
        <f t="shared" si="63"/>
        <v>0</v>
      </c>
      <c r="U510" s="35"/>
      <c r="V510" s="35"/>
      <c r="W510" s="35"/>
      <c r="X510" s="35"/>
      <c r="Y510" s="35"/>
      <c r="Z510" s="35"/>
      <c r="AA510" s="35"/>
      <c r="AB510" s="35"/>
      <c r="AC510" s="35"/>
      <c r="AD510" s="35"/>
      <c r="AE510" s="35"/>
      <c r="AR510" s="205" t="s">
        <v>218</v>
      </c>
      <c r="AT510" s="205" t="s">
        <v>214</v>
      </c>
      <c r="AU510" s="205" t="s">
        <v>85</v>
      </c>
      <c r="AY510" s="18" t="s">
        <v>209</v>
      </c>
      <c r="BE510" s="206">
        <f t="shared" si="64"/>
        <v>0</v>
      </c>
      <c r="BF510" s="206">
        <f t="shared" si="65"/>
        <v>0</v>
      </c>
      <c r="BG510" s="206">
        <f t="shared" si="66"/>
        <v>0</v>
      </c>
      <c r="BH510" s="206">
        <f t="shared" si="67"/>
        <v>0</v>
      </c>
      <c r="BI510" s="206">
        <f t="shared" si="68"/>
        <v>0</v>
      </c>
      <c r="BJ510" s="18" t="s">
        <v>85</v>
      </c>
      <c r="BK510" s="206">
        <f t="shared" si="69"/>
        <v>0</v>
      </c>
      <c r="BL510" s="18" t="s">
        <v>218</v>
      </c>
      <c r="BM510" s="205" t="s">
        <v>5525</v>
      </c>
    </row>
    <row r="511" spans="1:65" s="2" customFormat="1" ht="44.25" customHeight="1">
      <c r="A511" s="35"/>
      <c r="B511" s="36"/>
      <c r="C511" s="193" t="s">
        <v>5526</v>
      </c>
      <c r="D511" s="193" t="s">
        <v>214</v>
      </c>
      <c r="E511" s="194" t="s">
        <v>5527</v>
      </c>
      <c r="F511" s="195" t="s">
        <v>4787</v>
      </c>
      <c r="G511" s="196" t="s">
        <v>2761</v>
      </c>
      <c r="H511" s="197">
        <v>1</v>
      </c>
      <c r="I511" s="198"/>
      <c r="J511" s="199">
        <f t="shared" si="60"/>
        <v>0</v>
      </c>
      <c r="K511" s="200"/>
      <c r="L511" s="40"/>
      <c r="M511" s="201" t="s">
        <v>1</v>
      </c>
      <c r="N511" s="202" t="s">
        <v>42</v>
      </c>
      <c r="O511" s="72"/>
      <c r="P511" s="203">
        <f t="shared" si="61"/>
        <v>0</v>
      </c>
      <c r="Q511" s="203">
        <v>0</v>
      </c>
      <c r="R511" s="203">
        <f t="shared" si="62"/>
        <v>0</v>
      </c>
      <c r="S511" s="203">
        <v>0</v>
      </c>
      <c r="T511" s="204">
        <f t="shared" si="63"/>
        <v>0</v>
      </c>
      <c r="U511" s="35"/>
      <c r="V511" s="35"/>
      <c r="W511" s="35"/>
      <c r="X511" s="35"/>
      <c r="Y511" s="35"/>
      <c r="Z511" s="35"/>
      <c r="AA511" s="35"/>
      <c r="AB511" s="35"/>
      <c r="AC511" s="35"/>
      <c r="AD511" s="35"/>
      <c r="AE511" s="35"/>
      <c r="AR511" s="205" t="s">
        <v>218</v>
      </c>
      <c r="AT511" s="205" t="s">
        <v>214</v>
      </c>
      <c r="AU511" s="205" t="s">
        <v>85</v>
      </c>
      <c r="AY511" s="18" t="s">
        <v>209</v>
      </c>
      <c r="BE511" s="206">
        <f t="shared" si="64"/>
        <v>0</v>
      </c>
      <c r="BF511" s="206">
        <f t="shared" si="65"/>
        <v>0</v>
      </c>
      <c r="BG511" s="206">
        <f t="shared" si="66"/>
        <v>0</v>
      </c>
      <c r="BH511" s="206">
        <f t="shared" si="67"/>
        <v>0</v>
      </c>
      <c r="BI511" s="206">
        <f t="shared" si="68"/>
        <v>0</v>
      </c>
      <c r="BJ511" s="18" t="s">
        <v>85</v>
      </c>
      <c r="BK511" s="206">
        <f t="shared" si="69"/>
        <v>0</v>
      </c>
      <c r="BL511" s="18" t="s">
        <v>218</v>
      </c>
      <c r="BM511" s="205" t="s">
        <v>5528</v>
      </c>
    </row>
    <row r="512" spans="1:65" s="2" customFormat="1" ht="44.25" customHeight="1">
      <c r="A512" s="35"/>
      <c r="B512" s="36"/>
      <c r="C512" s="193" t="s">
        <v>5529</v>
      </c>
      <c r="D512" s="193" t="s">
        <v>214</v>
      </c>
      <c r="E512" s="194" t="s">
        <v>5530</v>
      </c>
      <c r="F512" s="195" t="s">
        <v>4787</v>
      </c>
      <c r="G512" s="196" t="s">
        <v>2761</v>
      </c>
      <c r="H512" s="197">
        <v>1</v>
      </c>
      <c r="I512" s="198"/>
      <c r="J512" s="199">
        <f t="shared" si="60"/>
        <v>0</v>
      </c>
      <c r="K512" s="200"/>
      <c r="L512" s="40"/>
      <c r="M512" s="201" t="s">
        <v>1</v>
      </c>
      <c r="N512" s="202" t="s">
        <v>42</v>
      </c>
      <c r="O512" s="72"/>
      <c r="P512" s="203">
        <f t="shared" si="61"/>
        <v>0</v>
      </c>
      <c r="Q512" s="203">
        <v>0</v>
      </c>
      <c r="R512" s="203">
        <f t="shared" si="62"/>
        <v>0</v>
      </c>
      <c r="S512" s="203">
        <v>0</v>
      </c>
      <c r="T512" s="204">
        <f t="shared" si="63"/>
        <v>0</v>
      </c>
      <c r="U512" s="35"/>
      <c r="V512" s="35"/>
      <c r="W512" s="35"/>
      <c r="X512" s="35"/>
      <c r="Y512" s="35"/>
      <c r="Z512" s="35"/>
      <c r="AA512" s="35"/>
      <c r="AB512" s="35"/>
      <c r="AC512" s="35"/>
      <c r="AD512" s="35"/>
      <c r="AE512" s="35"/>
      <c r="AR512" s="205" t="s">
        <v>218</v>
      </c>
      <c r="AT512" s="205" t="s">
        <v>214</v>
      </c>
      <c r="AU512" s="205" t="s">
        <v>85</v>
      </c>
      <c r="AY512" s="18" t="s">
        <v>209</v>
      </c>
      <c r="BE512" s="206">
        <f t="shared" si="64"/>
        <v>0</v>
      </c>
      <c r="BF512" s="206">
        <f t="shared" si="65"/>
        <v>0</v>
      </c>
      <c r="BG512" s="206">
        <f t="shared" si="66"/>
        <v>0</v>
      </c>
      <c r="BH512" s="206">
        <f t="shared" si="67"/>
        <v>0</v>
      </c>
      <c r="BI512" s="206">
        <f t="shared" si="68"/>
        <v>0</v>
      </c>
      <c r="BJ512" s="18" t="s">
        <v>85</v>
      </c>
      <c r="BK512" s="206">
        <f t="shared" si="69"/>
        <v>0</v>
      </c>
      <c r="BL512" s="18" t="s">
        <v>218</v>
      </c>
      <c r="BM512" s="205" t="s">
        <v>5531</v>
      </c>
    </row>
    <row r="513" spans="1:65" s="2" customFormat="1" ht="37.9" customHeight="1">
      <c r="A513" s="35"/>
      <c r="B513" s="36"/>
      <c r="C513" s="193" t="s">
        <v>5532</v>
      </c>
      <c r="D513" s="193" t="s">
        <v>214</v>
      </c>
      <c r="E513" s="194" t="s">
        <v>5533</v>
      </c>
      <c r="F513" s="195" t="s">
        <v>4999</v>
      </c>
      <c r="G513" s="196" t="s">
        <v>2761</v>
      </c>
      <c r="H513" s="197">
        <v>1</v>
      </c>
      <c r="I513" s="198"/>
      <c r="J513" s="199">
        <f t="shared" si="60"/>
        <v>0</v>
      </c>
      <c r="K513" s="200"/>
      <c r="L513" s="40"/>
      <c r="M513" s="201" t="s">
        <v>1</v>
      </c>
      <c r="N513" s="202" t="s">
        <v>42</v>
      </c>
      <c r="O513" s="72"/>
      <c r="P513" s="203">
        <f t="shared" si="61"/>
        <v>0</v>
      </c>
      <c r="Q513" s="203">
        <v>0</v>
      </c>
      <c r="R513" s="203">
        <f t="shared" si="62"/>
        <v>0</v>
      </c>
      <c r="S513" s="203">
        <v>0</v>
      </c>
      <c r="T513" s="204">
        <f t="shared" si="63"/>
        <v>0</v>
      </c>
      <c r="U513" s="35"/>
      <c r="V513" s="35"/>
      <c r="W513" s="35"/>
      <c r="X513" s="35"/>
      <c r="Y513" s="35"/>
      <c r="Z513" s="35"/>
      <c r="AA513" s="35"/>
      <c r="AB513" s="35"/>
      <c r="AC513" s="35"/>
      <c r="AD513" s="35"/>
      <c r="AE513" s="35"/>
      <c r="AR513" s="205" t="s">
        <v>218</v>
      </c>
      <c r="AT513" s="205" t="s">
        <v>214</v>
      </c>
      <c r="AU513" s="205" t="s">
        <v>85</v>
      </c>
      <c r="AY513" s="18" t="s">
        <v>209</v>
      </c>
      <c r="BE513" s="206">
        <f t="shared" si="64"/>
        <v>0</v>
      </c>
      <c r="BF513" s="206">
        <f t="shared" si="65"/>
        <v>0</v>
      </c>
      <c r="BG513" s="206">
        <f t="shared" si="66"/>
        <v>0</v>
      </c>
      <c r="BH513" s="206">
        <f t="shared" si="67"/>
        <v>0</v>
      </c>
      <c r="BI513" s="206">
        <f t="shared" si="68"/>
        <v>0</v>
      </c>
      <c r="BJ513" s="18" t="s">
        <v>85</v>
      </c>
      <c r="BK513" s="206">
        <f t="shared" si="69"/>
        <v>0</v>
      </c>
      <c r="BL513" s="18" t="s">
        <v>218</v>
      </c>
      <c r="BM513" s="205" t="s">
        <v>5534</v>
      </c>
    </row>
    <row r="514" spans="1:65" s="2" customFormat="1" ht="37.9" customHeight="1">
      <c r="A514" s="35"/>
      <c r="B514" s="36"/>
      <c r="C514" s="193" t="s">
        <v>5535</v>
      </c>
      <c r="D514" s="193" t="s">
        <v>214</v>
      </c>
      <c r="E514" s="194" t="s">
        <v>5536</v>
      </c>
      <c r="F514" s="195" t="s">
        <v>4944</v>
      </c>
      <c r="G514" s="196" t="s">
        <v>2761</v>
      </c>
      <c r="H514" s="197">
        <v>1</v>
      </c>
      <c r="I514" s="198"/>
      <c r="J514" s="199">
        <f t="shared" si="60"/>
        <v>0</v>
      </c>
      <c r="K514" s="200"/>
      <c r="L514" s="40"/>
      <c r="M514" s="201" t="s">
        <v>1</v>
      </c>
      <c r="N514" s="202" t="s">
        <v>42</v>
      </c>
      <c r="O514" s="72"/>
      <c r="P514" s="203">
        <f t="shared" si="61"/>
        <v>0</v>
      </c>
      <c r="Q514" s="203">
        <v>0</v>
      </c>
      <c r="R514" s="203">
        <f t="shared" si="62"/>
        <v>0</v>
      </c>
      <c r="S514" s="203">
        <v>0</v>
      </c>
      <c r="T514" s="204">
        <f t="shared" si="63"/>
        <v>0</v>
      </c>
      <c r="U514" s="35"/>
      <c r="V514" s="35"/>
      <c r="W514" s="35"/>
      <c r="X514" s="35"/>
      <c r="Y514" s="35"/>
      <c r="Z514" s="35"/>
      <c r="AA514" s="35"/>
      <c r="AB514" s="35"/>
      <c r="AC514" s="35"/>
      <c r="AD514" s="35"/>
      <c r="AE514" s="35"/>
      <c r="AR514" s="205" t="s">
        <v>218</v>
      </c>
      <c r="AT514" s="205" t="s">
        <v>214</v>
      </c>
      <c r="AU514" s="205" t="s">
        <v>85</v>
      </c>
      <c r="AY514" s="18" t="s">
        <v>209</v>
      </c>
      <c r="BE514" s="206">
        <f t="shared" si="64"/>
        <v>0</v>
      </c>
      <c r="BF514" s="206">
        <f t="shared" si="65"/>
        <v>0</v>
      </c>
      <c r="BG514" s="206">
        <f t="shared" si="66"/>
        <v>0</v>
      </c>
      <c r="BH514" s="206">
        <f t="shared" si="67"/>
        <v>0</v>
      </c>
      <c r="BI514" s="206">
        <f t="shared" si="68"/>
        <v>0</v>
      </c>
      <c r="BJ514" s="18" t="s">
        <v>85</v>
      </c>
      <c r="BK514" s="206">
        <f t="shared" si="69"/>
        <v>0</v>
      </c>
      <c r="BL514" s="18" t="s">
        <v>218</v>
      </c>
      <c r="BM514" s="205" t="s">
        <v>5537</v>
      </c>
    </row>
    <row r="515" spans="1:65" s="2" customFormat="1" ht="37.9" customHeight="1">
      <c r="A515" s="35"/>
      <c r="B515" s="36"/>
      <c r="C515" s="193" t="s">
        <v>5538</v>
      </c>
      <c r="D515" s="193" t="s">
        <v>214</v>
      </c>
      <c r="E515" s="194" t="s">
        <v>5539</v>
      </c>
      <c r="F515" s="195" t="s">
        <v>4846</v>
      </c>
      <c r="G515" s="196" t="s">
        <v>2761</v>
      </c>
      <c r="H515" s="197">
        <v>1</v>
      </c>
      <c r="I515" s="198"/>
      <c r="J515" s="199">
        <f t="shared" si="60"/>
        <v>0</v>
      </c>
      <c r="K515" s="200"/>
      <c r="L515" s="40"/>
      <c r="M515" s="201" t="s">
        <v>1</v>
      </c>
      <c r="N515" s="202" t="s">
        <v>42</v>
      </c>
      <c r="O515" s="72"/>
      <c r="P515" s="203">
        <f t="shared" si="61"/>
        <v>0</v>
      </c>
      <c r="Q515" s="203">
        <v>0</v>
      </c>
      <c r="R515" s="203">
        <f t="shared" si="62"/>
        <v>0</v>
      </c>
      <c r="S515" s="203">
        <v>0</v>
      </c>
      <c r="T515" s="204">
        <f t="shared" si="63"/>
        <v>0</v>
      </c>
      <c r="U515" s="35"/>
      <c r="V515" s="35"/>
      <c r="W515" s="35"/>
      <c r="X515" s="35"/>
      <c r="Y515" s="35"/>
      <c r="Z515" s="35"/>
      <c r="AA515" s="35"/>
      <c r="AB515" s="35"/>
      <c r="AC515" s="35"/>
      <c r="AD515" s="35"/>
      <c r="AE515" s="35"/>
      <c r="AR515" s="205" t="s">
        <v>218</v>
      </c>
      <c r="AT515" s="205" t="s">
        <v>214</v>
      </c>
      <c r="AU515" s="205" t="s">
        <v>85</v>
      </c>
      <c r="AY515" s="18" t="s">
        <v>209</v>
      </c>
      <c r="BE515" s="206">
        <f t="shared" si="64"/>
        <v>0</v>
      </c>
      <c r="BF515" s="206">
        <f t="shared" si="65"/>
        <v>0</v>
      </c>
      <c r="BG515" s="206">
        <f t="shared" si="66"/>
        <v>0</v>
      </c>
      <c r="BH515" s="206">
        <f t="shared" si="67"/>
        <v>0</v>
      </c>
      <c r="BI515" s="206">
        <f t="shared" si="68"/>
        <v>0</v>
      </c>
      <c r="BJ515" s="18" t="s">
        <v>85</v>
      </c>
      <c r="BK515" s="206">
        <f t="shared" si="69"/>
        <v>0</v>
      </c>
      <c r="BL515" s="18" t="s">
        <v>218</v>
      </c>
      <c r="BM515" s="205" t="s">
        <v>5540</v>
      </c>
    </row>
    <row r="516" spans="1:65" s="2" customFormat="1" ht="37.9" customHeight="1">
      <c r="A516" s="35"/>
      <c r="B516" s="36"/>
      <c r="C516" s="193" t="s">
        <v>5541</v>
      </c>
      <c r="D516" s="193" t="s">
        <v>214</v>
      </c>
      <c r="E516" s="194" t="s">
        <v>5542</v>
      </c>
      <c r="F516" s="195" t="s">
        <v>4999</v>
      </c>
      <c r="G516" s="196" t="s">
        <v>2761</v>
      </c>
      <c r="H516" s="197">
        <v>1</v>
      </c>
      <c r="I516" s="198"/>
      <c r="J516" s="199">
        <f t="shared" si="60"/>
        <v>0</v>
      </c>
      <c r="K516" s="200"/>
      <c r="L516" s="40"/>
      <c r="M516" s="201" t="s">
        <v>1</v>
      </c>
      <c r="N516" s="202" t="s">
        <v>42</v>
      </c>
      <c r="O516" s="72"/>
      <c r="P516" s="203">
        <f t="shared" si="61"/>
        <v>0</v>
      </c>
      <c r="Q516" s="203">
        <v>0</v>
      </c>
      <c r="R516" s="203">
        <f t="shared" si="62"/>
        <v>0</v>
      </c>
      <c r="S516" s="203">
        <v>0</v>
      </c>
      <c r="T516" s="204">
        <f t="shared" si="63"/>
        <v>0</v>
      </c>
      <c r="U516" s="35"/>
      <c r="V516" s="35"/>
      <c r="W516" s="35"/>
      <c r="X516" s="35"/>
      <c r="Y516" s="35"/>
      <c r="Z516" s="35"/>
      <c r="AA516" s="35"/>
      <c r="AB516" s="35"/>
      <c r="AC516" s="35"/>
      <c r="AD516" s="35"/>
      <c r="AE516" s="35"/>
      <c r="AR516" s="205" t="s">
        <v>218</v>
      </c>
      <c r="AT516" s="205" t="s">
        <v>214</v>
      </c>
      <c r="AU516" s="205" t="s">
        <v>85</v>
      </c>
      <c r="AY516" s="18" t="s">
        <v>209</v>
      </c>
      <c r="BE516" s="206">
        <f t="shared" si="64"/>
        <v>0</v>
      </c>
      <c r="BF516" s="206">
        <f t="shared" si="65"/>
        <v>0</v>
      </c>
      <c r="BG516" s="206">
        <f t="shared" si="66"/>
        <v>0</v>
      </c>
      <c r="BH516" s="206">
        <f t="shared" si="67"/>
        <v>0</v>
      </c>
      <c r="BI516" s="206">
        <f t="shared" si="68"/>
        <v>0</v>
      </c>
      <c r="BJ516" s="18" t="s">
        <v>85</v>
      </c>
      <c r="BK516" s="206">
        <f t="shared" si="69"/>
        <v>0</v>
      </c>
      <c r="BL516" s="18" t="s">
        <v>218</v>
      </c>
      <c r="BM516" s="205" t="s">
        <v>5543</v>
      </c>
    </row>
    <row r="517" spans="1:65" s="2" customFormat="1" ht="37.9" customHeight="1">
      <c r="A517" s="35"/>
      <c r="B517" s="36"/>
      <c r="C517" s="193" t="s">
        <v>5544</v>
      </c>
      <c r="D517" s="193" t="s">
        <v>214</v>
      </c>
      <c r="E517" s="194" t="s">
        <v>5545</v>
      </c>
      <c r="F517" s="195" t="s">
        <v>4999</v>
      </c>
      <c r="G517" s="196" t="s">
        <v>2761</v>
      </c>
      <c r="H517" s="197">
        <v>1</v>
      </c>
      <c r="I517" s="198"/>
      <c r="J517" s="199">
        <f t="shared" si="60"/>
        <v>0</v>
      </c>
      <c r="K517" s="200"/>
      <c r="L517" s="40"/>
      <c r="M517" s="201" t="s">
        <v>1</v>
      </c>
      <c r="N517" s="202" t="s">
        <v>42</v>
      </c>
      <c r="O517" s="72"/>
      <c r="P517" s="203">
        <f t="shared" si="61"/>
        <v>0</v>
      </c>
      <c r="Q517" s="203">
        <v>0</v>
      </c>
      <c r="R517" s="203">
        <f t="shared" si="62"/>
        <v>0</v>
      </c>
      <c r="S517" s="203">
        <v>0</v>
      </c>
      <c r="T517" s="204">
        <f t="shared" si="63"/>
        <v>0</v>
      </c>
      <c r="U517" s="35"/>
      <c r="V517" s="35"/>
      <c r="W517" s="35"/>
      <c r="X517" s="35"/>
      <c r="Y517" s="35"/>
      <c r="Z517" s="35"/>
      <c r="AA517" s="35"/>
      <c r="AB517" s="35"/>
      <c r="AC517" s="35"/>
      <c r="AD517" s="35"/>
      <c r="AE517" s="35"/>
      <c r="AR517" s="205" t="s">
        <v>218</v>
      </c>
      <c r="AT517" s="205" t="s">
        <v>214</v>
      </c>
      <c r="AU517" s="205" t="s">
        <v>85</v>
      </c>
      <c r="AY517" s="18" t="s">
        <v>209</v>
      </c>
      <c r="BE517" s="206">
        <f t="shared" si="64"/>
        <v>0</v>
      </c>
      <c r="BF517" s="206">
        <f t="shared" si="65"/>
        <v>0</v>
      </c>
      <c r="BG517" s="206">
        <f t="shared" si="66"/>
        <v>0</v>
      </c>
      <c r="BH517" s="206">
        <f t="shared" si="67"/>
        <v>0</v>
      </c>
      <c r="BI517" s="206">
        <f t="shared" si="68"/>
        <v>0</v>
      </c>
      <c r="BJ517" s="18" t="s">
        <v>85</v>
      </c>
      <c r="BK517" s="206">
        <f t="shared" si="69"/>
        <v>0</v>
      </c>
      <c r="BL517" s="18" t="s">
        <v>218</v>
      </c>
      <c r="BM517" s="205" t="s">
        <v>5546</v>
      </c>
    </row>
    <row r="518" spans="1:65" s="2" customFormat="1" ht="37.9" customHeight="1">
      <c r="A518" s="35"/>
      <c r="B518" s="36"/>
      <c r="C518" s="193" t="s">
        <v>5547</v>
      </c>
      <c r="D518" s="193" t="s">
        <v>214</v>
      </c>
      <c r="E518" s="194" t="s">
        <v>5548</v>
      </c>
      <c r="F518" s="195" t="s">
        <v>5228</v>
      </c>
      <c r="G518" s="196" t="s">
        <v>2761</v>
      </c>
      <c r="H518" s="197">
        <v>1</v>
      </c>
      <c r="I518" s="198"/>
      <c r="J518" s="199">
        <f t="shared" si="60"/>
        <v>0</v>
      </c>
      <c r="K518" s="200"/>
      <c r="L518" s="40"/>
      <c r="M518" s="201" t="s">
        <v>1</v>
      </c>
      <c r="N518" s="202" t="s">
        <v>42</v>
      </c>
      <c r="O518" s="72"/>
      <c r="P518" s="203">
        <f t="shared" si="61"/>
        <v>0</v>
      </c>
      <c r="Q518" s="203">
        <v>0</v>
      </c>
      <c r="R518" s="203">
        <f t="shared" si="62"/>
        <v>0</v>
      </c>
      <c r="S518" s="203">
        <v>0</v>
      </c>
      <c r="T518" s="204">
        <f t="shared" si="63"/>
        <v>0</v>
      </c>
      <c r="U518" s="35"/>
      <c r="V518" s="35"/>
      <c r="W518" s="35"/>
      <c r="X518" s="35"/>
      <c r="Y518" s="35"/>
      <c r="Z518" s="35"/>
      <c r="AA518" s="35"/>
      <c r="AB518" s="35"/>
      <c r="AC518" s="35"/>
      <c r="AD518" s="35"/>
      <c r="AE518" s="35"/>
      <c r="AR518" s="205" t="s">
        <v>218</v>
      </c>
      <c r="AT518" s="205" t="s">
        <v>214</v>
      </c>
      <c r="AU518" s="205" t="s">
        <v>85</v>
      </c>
      <c r="AY518" s="18" t="s">
        <v>209</v>
      </c>
      <c r="BE518" s="206">
        <f t="shared" si="64"/>
        <v>0</v>
      </c>
      <c r="BF518" s="206">
        <f t="shared" si="65"/>
        <v>0</v>
      </c>
      <c r="BG518" s="206">
        <f t="shared" si="66"/>
        <v>0</v>
      </c>
      <c r="BH518" s="206">
        <f t="shared" si="67"/>
        <v>0</v>
      </c>
      <c r="BI518" s="206">
        <f t="shared" si="68"/>
        <v>0</v>
      </c>
      <c r="BJ518" s="18" t="s">
        <v>85</v>
      </c>
      <c r="BK518" s="206">
        <f t="shared" si="69"/>
        <v>0</v>
      </c>
      <c r="BL518" s="18" t="s">
        <v>218</v>
      </c>
      <c r="BM518" s="205" t="s">
        <v>5549</v>
      </c>
    </row>
    <row r="519" spans="1:65" s="2" customFormat="1" ht="37.9" customHeight="1">
      <c r="A519" s="35"/>
      <c r="B519" s="36"/>
      <c r="C519" s="193" t="s">
        <v>5550</v>
      </c>
      <c r="D519" s="193" t="s">
        <v>214</v>
      </c>
      <c r="E519" s="194" t="s">
        <v>5551</v>
      </c>
      <c r="F519" s="195" t="s">
        <v>5552</v>
      </c>
      <c r="G519" s="196" t="s">
        <v>2761</v>
      </c>
      <c r="H519" s="197">
        <v>1</v>
      </c>
      <c r="I519" s="198"/>
      <c r="J519" s="199">
        <f t="shared" si="60"/>
        <v>0</v>
      </c>
      <c r="K519" s="200"/>
      <c r="L519" s="40"/>
      <c r="M519" s="201" t="s">
        <v>1</v>
      </c>
      <c r="N519" s="202" t="s">
        <v>42</v>
      </c>
      <c r="O519" s="72"/>
      <c r="P519" s="203">
        <f t="shared" si="61"/>
        <v>0</v>
      </c>
      <c r="Q519" s="203">
        <v>0</v>
      </c>
      <c r="R519" s="203">
        <f t="shared" si="62"/>
        <v>0</v>
      </c>
      <c r="S519" s="203">
        <v>0</v>
      </c>
      <c r="T519" s="204">
        <f t="shared" si="63"/>
        <v>0</v>
      </c>
      <c r="U519" s="35"/>
      <c r="V519" s="35"/>
      <c r="W519" s="35"/>
      <c r="X519" s="35"/>
      <c r="Y519" s="35"/>
      <c r="Z519" s="35"/>
      <c r="AA519" s="35"/>
      <c r="AB519" s="35"/>
      <c r="AC519" s="35"/>
      <c r="AD519" s="35"/>
      <c r="AE519" s="35"/>
      <c r="AR519" s="205" t="s">
        <v>218</v>
      </c>
      <c r="AT519" s="205" t="s">
        <v>214</v>
      </c>
      <c r="AU519" s="205" t="s">
        <v>85</v>
      </c>
      <c r="AY519" s="18" t="s">
        <v>209</v>
      </c>
      <c r="BE519" s="206">
        <f t="shared" si="64"/>
        <v>0</v>
      </c>
      <c r="BF519" s="206">
        <f t="shared" si="65"/>
        <v>0</v>
      </c>
      <c r="BG519" s="206">
        <f t="shared" si="66"/>
        <v>0</v>
      </c>
      <c r="BH519" s="206">
        <f t="shared" si="67"/>
        <v>0</v>
      </c>
      <c r="BI519" s="206">
        <f t="shared" si="68"/>
        <v>0</v>
      </c>
      <c r="BJ519" s="18" t="s">
        <v>85</v>
      </c>
      <c r="BK519" s="206">
        <f t="shared" si="69"/>
        <v>0</v>
      </c>
      <c r="BL519" s="18" t="s">
        <v>218</v>
      </c>
      <c r="BM519" s="205" t="s">
        <v>5553</v>
      </c>
    </row>
    <row r="520" spans="1:65" s="2" customFormat="1" ht="37.9" customHeight="1">
      <c r="A520" s="35"/>
      <c r="B520" s="36"/>
      <c r="C520" s="193" t="s">
        <v>5554</v>
      </c>
      <c r="D520" s="193" t="s">
        <v>214</v>
      </c>
      <c r="E520" s="194" t="s">
        <v>5555</v>
      </c>
      <c r="F520" s="195" t="s">
        <v>5552</v>
      </c>
      <c r="G520" s="196" t="s">
        <v>2761</v>
      </c>
      <c r="H520" s="197">
        <v>1</v>
      </c>
      <c r="I520" s="198"/>
      <c r="J520" s="199">
        <f t="shared" si="60"/>
        <v>0</v>
      </c>
      <c r="K520" s="200"/>
      <c r="L520" s="40"/>
      <c r="M520" s="201" t="s">
        <v>1</v>
      </c>
      <c r="N520" s="202" t="s">
        <v>42</v>
      </c>
      <c r="O520" s="72"/>
      <c r="P520" s="203">
        <f t="shared" si="61"/>
        <v>0</v>
      </c>
      <c r="Q520" s="203">
        <v>0</v>
      </c>
      <c r="R520" s="203">
        <f t="shared" si="62"/>
        <v>0</v>
      </c>
      <c r="S520" s="203">
        <v>0</v>
      </c>
      <c r="T520" s="204">
        <f t="shared" si="63"/>
        <v>0</v>
      </c>
      <c r="U520" s="35"/>
      <c r="V520" s="35"/>
      <c r="W520" s="35"/>
      <c r="X520" s="35"/>
      <c r="Y520" s="35"/>
      <c r="Z520" s="35"/>
      <c r="AA520" s="35"/>
      <c r="AB520" s="35"/>
      <c r="AC520" s="35"/>
      <c r="AD520" s="35"/>
      <c r="AE520" s="35"/>
      <c r="AR520" s="205" t="s">
        <v>218</v>
      </c>
      <c r="AT520" s="205" t="s">
        <v>214</v>
      </c>
      <c r="AU520" s="205" t="s">
        <v>85</v>
      </c>
      <c r="AY520" s="18" t="s">
        <v>209</v>
      </c>
      <c r="BE520" s="206">
        <f t="shared" si="64"/>
        <v>0</v>
      </c>
      <c r="BF520" s="206">
        <f t="shared" si="65"/>
        <v>0</v>
      </c>
      <c r="BG520" s="206">
        <f t="shared" si="66"/>
        <v>0</v>
      </c>
      <c r="BH520" s="206">
        <f t="shared" si="67"/>
        <v>0</v>
      </c>
      <c r="BI520" s="206">
        <f t="shared" si="68"/>
        <v>0</v>
      </c>
      <c r="BJ520" s="18" t="s">
        <v>85</v>
      </c>
      <c r="BK520" s="206">
        <f t="shared" si="69"/>
        <v>0</v>
      </c>
      <c r="BL520" s="18" t="s">
        <v>218</v>
      </c>
      <c r="BM520" s="205" t="s">
        <v>5556</v>
      </c>
    </row>
    <row r="521" spans="1:65" s="2" customFormat="1" ht="37.9" customHeight="1">
      <c r="A521" s="35"/>
      <c r="B521" s="36"/>
      <c r="C521" s="193" t="s">
        <v>5557</v>
      </c>
      <c r="D521" s="193" t="s">
        <v>214</v>
      </c>
      <c r="E521" s="194" t="s">
        <v>5558</v>
      </c>
      <c r="F521" s="195" t="s">
        <v>5559</v>
      </c>
      <c r="G521" s="196" t="s">
        <v>2761</v>
      </c>
      <c r="H521" s="197">
        <v>1</v>
      </c>
      <c r="I521" s="198"/>
      <c r="J521" s="199">
        <f t="shared" si="60"/>
        <v>0</v>
      </c>
      <c r="K521" s="200"/>
      <c r="L521" s="40"/>
      <c r="M521" s="201" t="s">
        <v>1</v>
      </c>
      <c r="N521" s="202" t="s">
        <v>42</v>
      </c>
      <c r="O521" s="72"/>
      <c r="P521" s="203">
        <f t="shared" si="61"/>
        <v>0</v>
      </c>
      <c r="Q521" s="203">
        <v>0</v>
      </c>
      <c r="R521" s="203">
        <f t="shared" si="62"/>
        <v>0</v>
      </c>
      <c r="S521" s="203">
        <v>0</v>
      </c>
      <c r="T521" s="204">
        <f t="shared" si="63"/>
        <v>0</v>
      </c>
      <c r="U521" s="35"/>
      <c r="V521" s="35"/>
      <c r="W521" s="35"/>
      <c r="X521" s="35"/>
      <c r="Y521" s="35"/>
      <c r="Z521" s="35"/>
      <c r="AA521" s="35"/>
      <c r="AB521" s="35"/>
      <c r="AC521" s="35"/>
      <c r="AD521" s="35"/>
      <c r="AE521" s="35"/>
      <c r="AR521" s="205" t="s">
        <v>218</v>
      </c>
      <c r="AT521" s="205" t="s">
        <v>214</v>
      </c>
      <c r="AU521" s="205" t="s">
        <v>85</v>
      </c>
      <c r="AY521" s="18" t="s">
        <v>209</v>
      </c>
      <c r="BE521" s="206">
        <f t="shared" si="64"/>
        <v>0</v>
      </c>
      <c r="BF521" s="206">
        <f t="shared" si="65"/>
        <v>0</v>
      </c>
      <c r="BG521" s="206">
        <f t="shared" si="66"/>
        <v>0</v>
      </c>
      <c r="BH521" s="206">
        <f t="shared" si="67"/>
        <v>0</v>
      </c>
      <c r="BI521" s="206">
        <f t="shared" si="68"/>
        <v>0</v>
      </c>
      <c r="BJ521" s="18" t="s">
        <v>85</v>
      </c>
      <c r="BK521" s="206">
        <f t="shared" si="69"/>
        <v>0</v>
      </c>
      <c r="BL521" s="18" t="s">
        <v>218</v>
      </c>
      <c r="BM521" s="205" t="s">
        <v>5560</v>
      </c>
    </row>
    <row r="522" spans="1:65" s="2" customFormat="1" ht="37.9" customHeight="1">
      <c r="A522" s="35"/>
      <c r="B522" s="36"/>
      <c r="C522" s="193" t="s">
        <v>5561</v>
      </c>
      <c r="D522" s="193" t="s">
        <v>214</v>
      </c>
      <c r="E522" s="194" t="s">
        <v>5562</v>
      </c>
      <c r="F522" s="195" t="s">
        <v>5563</v>
      </c>
      <c r="G522" s="196" t="s">
        <v>2761</v>
      </c>
      <c r="H522" s="197">
        <v>1</v>
      </c>
      <c r="I522" s="198"/>
      <c r="J522" s="199">
        <f t="shared" si="60"/>
        <v>0</v>
      </c>
      <c r="K522" s="200"/>
      <c r="L522" s="40"/>
      <c r="M522" s="201" t="s">
        <v>1</v>
      </c>
      <c r="N522" s="202" t="s">
        <v>42</v>
      </c>
      <c r="O522" s="72"/>
      <c r="P522" s="203">
        <f t="shared" si="61"/>
        <v>0</v>
      </c>
      <c r="Q522" s="203">
        <v>0</v>
      </c>
      <c r="R522" s="203">
        <f t="shared" si="62"/>
        <v>0</v>
      </c>
      <c r="S522" s="203">
        <v>0</v>
      </c>
      <c r="T522" s="204">
        <f t="shared" si="63"/>
        <v>0</v>
      </c>
      <c r="U522" s="35"/>
      <c r="V522" s="35"/>
      <c r="W522" s="35"/>
      <c r="X522" s="35"/>
      <c r="Y522" s="35"/>
      <c r="Z522" s="35"/>
      <c r="AA522" s="35"/>
      <c r="AB522" s="35"/>
      <c r="AC522" s="35"/>
      <c r="AD522" s="35"/>
      <c r="AE522" s="35"/>
      <c r="AR522" s="205" t="s">
        <v>218</v>
      </c>
      <c r="AT522" s="205" t="s">
        <v>214</v>
      </c>
      <c r="AU522" s="205" t="s">
        <v>85</v>
      </c>
      <c r="AY522" s="18" t="s">
        <v>209</v>
      </c>
      <c r="BE522" s="206">
        <f t="shared" si="64"/>
        <v>0</v>
      </c>
      <c r="BF522" s="206">
        <f t="shared" si="65"/>
        <v>0</v>
      </c>
      <c r="BG522" s="206">
        <f t="shared" si="66"/>
        <v>0</v>
      </c>
      <c r="BH522" s="206">
        <f t="shared" si="67"/>
        <v>0</v>
      </c>
      <c r="BI522" s="206">
        <f t="shared" si="68"/>
        <v>0</v>
      </c>
      <c r="BJ522" s="18" t="s">
        <v>85</v>
      </c>
      <c r="BK522" s="206">
        <f t="shared" si="69"/>
        <v>0</v>
      </c>
      <c r="BL522" s="18" t="s">
        <v>218</v>
      </c>
      <c r="BM522" s="205" t="s">
        <v>5564</v>
      </c>
    </row>
    <row r="523" spans="1:65" s="2" customFormat="1" ht="37.9" customHeight="1">
      <c r="A523" s="35"/>
      <c r="B523" s="36"/>
      <c r="C523" s="193" t="s">
        <v>5565</v>
      </c>
      <c r="D523" s="193" t="s">
        <v>214</v>
      </c>
      <c r="E523" s="194" t="s">
        <v>5566</v>
      </c>
      <c r="F523" s="195" t="s">
        <v>5563</v>
      </c>
      <c r="G523" s="196" t="s">
        <v>2761</v>
      </c>
      <c r="H523" s="197">
        <v>1</v>
      </c>
      <c r="I523" s="198"/>
      <c r="J523" s="199">
        <f t="shared" si="60"/>
        <v>0</v>
      </c>
      <c r="K523" s="200"/>
      <c r="L523" s="40"/>
      <c r="M523" s="201" t="s">
        <v>1</v>
      </c>
      <c r="N523" s="202" t="s">
        <v>42</v>
      </c>
      <c r="O523" s="72"/>
      <c r="P523" s="203">
        <f t="shared" si="61"/>
        <v>0</v>
      </c>
      <c r="Q523" s="203">
        <v>0</v>
      </c>
      <c r="R523" s="203">
        <f t="shared" si="62"/>
        <v>0</v>
      </c>
      <c r="S523" s="203">
        <v>0</v>
      </c>
      <c r="T523" s="204">
        <f t="shared" si="63"/>
        <v>0</v>
      </c>
      <c r="U523" s="35"/>
      <c r="V523" s="35"/>
      <c r="W523" s="35"/>
      <c r="X523" s="35"/>
      <c r="Y523" s="35"/>
      <c r="Z523" s="35"/>
      <c r="AA523" s="35"/>
      <c r="AB523" s="35"/>
      <c r="AC523" s="35"/>
      <c r="AD523" s="35"/>
      <c r="AE523" s="35"/>
      <c r="AR523" s="205" t="s">
        <v>218</v>
      </c>
      <c r="AT523" s="205" t="s">
        <v>214</v>
      </c>
      <c r="AU523" s="205" t="s">
        <v>85</v>
      </c>
      <c r="AY523" s="18" t="s">
        <v>209</v>
      </c>
      <c r="BE523" s="206">
        <f t="shared" si="64"/>
        <v>0</v>
      </c>
      <c r="BF523" s="206">
        <f t="shared" si="65"/>
        <v>0</v>
      </c>
      <c r="BG523" s="206">
        <f t="shared" si="66"/>
        <v>0</v>
      </c>
      <c r="BH523" s="206">
        <f t="shared" si="67"/>
        <v>0</v>
      </c>
      <c r="BI523" s="206">
        <f t="shared" si="68"/>
        <v>0</v>
      </c>
      <c r="BJ523" s="18" t="s">
        <v>85</v>
      </c>
      <c r="BK523" s="206">
        <f t="shared" si="69"/>
        <v>0</v>
      </c>
      <c r="BL523" s="18" t="s">
        <v>218</v>
      </c>
      <c r="BM523" s="205" t="s">
        <v>5567</v>
      </c>
    </row>
    <row r="524" spans="1:65" s="2" customFormat="1" ht="49.15" customHeight="1">
      <c r="A524" s="35"/>
      <c r="B524" s="36"/>
      <c r="C524" s="193" t="s">
        <v>5568</v>
      </c>
      <c r="D524" s="193" t="s">
        <v>214</v>
      </c>
      <c r="E524" s="194" t="s">
        <v>5569</v>
      </c>
      <c r="F524" s="195" t="s">
        <v>5570</v>
      </c>
      <c r="G524" s="196" t="s">
        <v>2761</v>
      </c>
      <c r="H524" s="197">
        <v>1</v>
      </c>
      <c r="I524" s="198"/>
      <c r="J524" s="199">
        <f t="shared" si="60"/>
        <v>0</v>
      </c>
      <c r="K524" s="200"/>
      <c r="L524" s="40"/>
      <c r="M524" s="201" t="s">
        <v>1</v>
      </c>
      <c r="N524" s="202" t="s">
        <v>42</v>
      </c>
      <c r="O524" s="72"/>
      <c r="P524" s="203">
        <f t="shared" si="61"/>
        <v>0</v>
      </c>
      <c r="Q524" s="203">
        <v>0</v>
      </c>
      <c r="R524" s="203">
        <f t="shared" si="62"/>
        <v>0</v>
      </c>
      <c r="S524" s="203">
        <v>0</v>
      </c>
      <c r="T524" s="204">
        <f t="shared" si="63"/>
        <v>0</v>
      </c>
      <c r="U524" s="35"/>
      <c r="V524" s="35"/>
      <c r="W524" s="35"/>
      <c r="X524" s="35"/>
      <c r="Y524" s="35"/>
      <c r="Z524" s="35"/>
      <c r="AA524" s="35"/>
      <c r="AB524" s="35"/>
      <c r="AC524" s="35"/>
      <c r="AD524" s="35"/>
      <c r="AE524" s="35"/>
      <c r="AR524" s="205" t="s">
        <v>218</v>
      </c>
      <c r="AT524" s="205" t="s">
        <v>214</v>
      </c>
      <c r="AU524" s="205" t="s">
        <v>85</v>
      </c>
      <c r="AY524" s="18" t="s">
        <v>209</v>
      </c>
      <c r="BE524" s="206">
        <f t="shared" si="64"/>
        <v>0</v>
      </c>
      <c r="BF524" s="206">
        <f t="shared" si="65"/>
        <v>0</v>
      </c>
      <c r="BG524" s="206">
        <f t="shared" si="66"/>
        <v>0</v>
      </c>
      <c r="BH524" s="206">
        <f t="shared" si="67"/>
        <v>0</v>
      </c>
      <c r="BI524" s="206">
        <f t="shared" si="68"/>
        <v>0</v>
      </c>
      <c r="BJ524" s="18" t="s">
        <v>85</v>
      </c>
      <c r="BK524" s="206">
        <f t="shared" si="69"/>
        <v>0</v>
      </c>
      <c r="BL524" s="18" t="s">
        <v>218</v>
      </c>
      <c r="BM524" s="205" t="s">
        <v>5571</v>
      </c>
    </row>
    <row r="525" spans="1:65" s="2" customFormat="1" ht="44.25" customHeight="1">
      <c r="A525" s="35"/>
      <c r="B525" s="36"/>
      <c r="C525" s="193" t="s">
        <v>5572</v>
      </c>
      <c r="D525" s="193" t="s">
        <v>214</v>
      </c>
      <c r="E525" s="194" t="s">
        <v>5573</v>
      </c>
      <c r="F525" s="195" t="s">
        <v>5517</v>
      </c>
      <c r="G525" s="196" t="s">
        <v>2761</v>
      </c>
      <c r="H525" s="197">
        <v>1</v>
      </c>
      <c r="I525" s="198"/>
      <c r="J525" s="199">
        <f t="shared" si="60"/>
        <v>0</v>
      </c>
      <c r="K525" s="200"/>
      <c r="L525" s="40"/>
      <c r="M525" s="201" t="s">
        <v>1</v>
      </c>
      <c r="N525" s="202" t="s">
        <v>42</v>
      </c>
      <c r="O525" s="72"/>
      <c r="P525" s="203">
        <f t="shared" si="61"/>
        <v>0</v>
      </c>
      <c r="Q525" s="203">
        <v>0</v>
      </c>
      <c r="R525" s="203">
        <f t="shared" si="62"/>
        <v>0</v>
      </c>
      <c r="S525" s="203">
        <v>0</v>
      </c>
      <c r="T525" s="204">
        <f t="shared" si="63"/>
        <v>0</v>
      </c>
      <c r="U525" s="35"/>
      <c r="V525" s="35"/>
      <c r="W525" s="35"/>
      <c r="X525" s="35"/>
      <c r="Y525" s="35"/>
      <c r="Z525" s="35"/>
      <c r="AA525" s="35"/>
      <c r="AB525" s="35"/>
      <c r="AC525" s="35"/>
      <c r="AD525" s="35"/>
      <c r="AE525" s="35"/>
      <c r="AR525" s="205" t="s">
        <v>218</v>
      </c>
      <c r="AT525" s="205" t="s">
        <v>214</v>
      </c>
      <c r="AU525" s="205" t="s">
        <v>85</v>
      </c>
      <c r="AY525" s="18" t="s">
        <v>209</v>
      </c>
      <c r="BE525" s="206">
        <f t="shared" si="64"/>
        <v>0</v>
      </c>
      <c r="BF525" s="206">
        <f t="shared" si="65"/>
        <v>0</v>
      </c>
      <c r="BG525" s="206">
        <f t="shared" si="66"/>
        <v>0</v>
      </c>
      <c r="BH525" s="206">
        <f t="shared" si="67"/>
        <v>0</v>
      </c>
      <c r="BI525" s="206">
        <f t="shared" si="68"/>
        <v>0</v>
      </c>
      <c r="BJ525" s="18" t="s">
        <v>85</v>
      </c>
      <c r="BK525" s="206">
        <f t="shared" si="69"/>
        <v>0</v>
      </c>
      <c r="BL525" s="18" t="s">
        <v>218</v>
      </c>
      <c r="BM525" s="205" t="s">
        <v>5574</v>
      </c>
    </row>
    <row r="526" spans="1:65" s="2" customFormat="1" ht="49.15" customHeight="1">
      <c r="A526" s="35"/>
      <c r="B526" s="36"/>
      <c r="C526" s="193" t="s">
        <v>5575</v>
      </c>
      <c r="D526" s="193" t="s">
        <v>214</v>
      </c>
      <c r="E526" s="194" t="s">
        <v>5576</v>
      </c>
      <c r="F526" s="195" t="s">
        <v>5570</v>
      </c>
      <c r="G526" s="196" t="s">
        <v>2761</v>
      </c>
      <c r="H526" s="197">
        <v>1</v>
      </c>
      <c r="I526" s="198"/>
      <c r="J526" s="199">
        <f t="shared" si="60"/>
        <v>0</v>
      </c>
      <c r="K526" s="200"/>
      <c r="L526" s="40"/>
      <c r="M526" s="201" t="s">
        <v>1</v>
      </c>
      <c r="N526" s="202" t="s">
        <v>42</v>
      </c>
      <c r="O526" s="72"/>
      <c r="P526" s="203">
        <f t="shared" si="61"/>
        <v>0</v>
      </c>
      <c r="Q526" s="203">
        <v>0</v>
      </c>
      <c r="R526" s="203">
        <f t="shared" si="62"/>
        <v>0</v>
      </c>
      <c r="S526" s="203">
        <v>0</v>
      </c>
      <c r="T526" s="204">
        <f t="shared" si="63"/>
        <v>0</v>
      </c>
      <c r="U526" s="35"/>
      <c r="V526" s="35"/>
      <c r="W526" s="35"/>
      <c r="X526" s="35"/>
      <c r="Y526" s="35"/>
      <c r="Z526" s="35"/>
      <c r="AA526" s="35"/>
      <c r="AB526" s="35"/>
      <c r="AC526" s="35"/>
      <c r="AD526" s="35"/>
      <c r="AE526" s="35"/>
      <c r="AR526" s="205" t="s">
        <v>218</v>
      </c>
      <c r="AT526" s="205" t="s">
        <v>214</v>
      </c>
      <c r="AU526" s="205" t="s">
        <v>85</v>
      </c>
      <c r="AY526" s="18" t="s">
        <v>209</v>
      </c>
      <c r="BE526" s="206">
        <f t="shared" si="64"/>
        <v>0</v>
      </c>
      <c r="BF526" s="206">
        <f t="shared" si="65"/>
        <v>0</v>
      </c>
      <c r="BG526" s="206">
        <f t="shared" si="66"/>
        <v>0</v>
      </c>
      <c r="BH526" s="206">
        <f t="shared" si="67"/>
        <v>0</v>
      </c>
      <c r="BI526" s="206">
        <f t="shared" si="68"/>
        <v>0</v>
      </c>
      <c r="BJ526" s="18" t="s">
        <v>85</v>
      </c>
      <c r="BK526" s="206">
        <f t="shared" si="69"/>
        <v>0</v>
      </c>
      <c r="BL526" s="18" t="s">
        <v>218</v>
      </c>
      <c r="BM526" s="205" t="s">
        <v>5577</v>
      </c>
    </row>
    <row r="527" spans="1:65" s="2" customFormat="1" ht="44.25" customHeight="1">
      <c r="A527" s="35"/>
      <c r="B527" s="36"/>
      <c r="C527" s="193" t="s">
        <v>5578</v>
      </c>
      <c r="D527" s="193" t="s">
        <v>214</v>
      </c>
      <c r="E527" s="194" t="s">
        <v>5579</v>
      </c>
      <c r="F527" s="195" t="s">
        <v>5517</v>
      </c>
      <c r="G527" s="196" t="s">
        <v>2761</v>
      </c>
      <c r="H527" s="197">
        <v>1</v>
      </c>
      <c r="I527" s="198"/>
      <c r="J527" s="199">
        <f t="shared" si="60"/>
        <v>0</v>
      </c>
      <c r="K527" s="200"/>
      <c r="L527" s="40"/>
      <c r="M527" s="201" t="s">
        <v>1</v>
      </c>
      <c r="N527" s="202" t="s">
        <v>42</v>
      </c>
      <c r="O527" s="72"/>
      <c r="P527" s="203">
        <f t="shared" si="61"/>
        <v>0</v>
      </c>
      <c r="Q527" s="203">
        <v>0</v>
      </c>
      <c r="R527" s="203">
        <f t="shared" si="62"/>
        <v>0</v>
      </c>
      <c r="S527" s="203">
        <v>0</v>
      </c>
      <c r="T527" s="204">
        <f t="shared" si="63"/>
        <v>0</v>
      </c>
      <c r="U527" s="35"/>
      <c r="V527" s="35"/>
      <c r="W527" s="35"/>
      <c r="X527" s="35"/>
      <c r="Y527" s="35"/>
      <c r="Z527" s="35"/>
      <c r="AA527" s="35"/>
      <c r="AB527" s="35"/>
      <c r="AC527" s="35"/>
      <c r="AD527" s="35"/>
      <c r="AE527" s="35"/>
      <c r="AR527" s="205" t="s">
        <v>218</v>
      </c>
      <c r="AT527" s="205" t="s">
        <v>214</v>
      </c>
      <c r="AU527" s="205" t="s">
        <v>85</v>
      </c>
      <c r="AY527" s="18" t="s">
        <v>209</v>
      </c>
      <c r="BE527" s="206">
        <f t="shared" si="64"/>
        <v>0</v>
      </c>
      <c r="BF527" s="206">
        <f t="shared" si="65"/>
        <v>0</v>
      </c>
      <c r="BG527" s="206">
        <f t="shared" si="66"/>
        <v>0</v>
      </c>
      <c r="BH527" s="206">
        <f t="shared" si="67"/>
        <v>0</v>
      </c>
      <c r="BI527" s="206">
        <f t="shared" si="68"/>
        <v>0</v>
      </c>
      <c r="BJ527" s="18" t="s">
        <v>85</v>
      </c>
      <c r="BK527" s="206">
        <f t="shared" si="69"/>
        <v>0</v>
      </c>
      <c r="BL527" s="18" t="s">
        <v>218</v>
      </c>
      <c r="BM527" s="205" t="s">
        <v>5580</v>
      </c>
    </row>
    <row r="528" spans="1:65" s="2" customFormat="1" ht="37.9" customHeight="1">
      <c r="A528" s="35"/>
      <c r="B528" s="36"/>
      <c r="C528" s="193" t="s">
        <v>5581</v>
      </c>
      <c r="D528" s="193" t="s">
        <v>214</v>
      </c>
      <c r="E528" s="194" t="s">
        <v>5582</v>
      </c>
      <c r="F528" s="195" t="s">
        <v>4846</v>
      </c>
      <c r="G528" s="196" t="s">
        <v>2761</v>
      </c>
      <c r="H528" s="197">
        <v>1</v>
      </c>
      <c r="I528" s="198"/>
      <c r="J528" s="199">
        <f t="shared" si="60"/>
        <v>0</v>
      </c>
      <c r="K528" s="200"/>
      <c r="L528" s="40"/>
      <c r="M528" s="201" t="s">
        <v>1</v>
      </c>
      <c r="N528" s="202" t="s">
        <v>42</v>
      </c>
      <c r="O528" s="72"/>
      <c r="P528" s="203">
        <f t="shared" si="61"/>
        <v>0</v>
      </c>
      <c r="Q528" s="203">
        <v>0</v>
      </c>
      <c r="R528" s="203">
        <f t="shared" si="62"/>
        <v>0</v>
      </c>
      <c r="S528" s="203">
        <v>0</v>
      </c>
      <c r="T528" s="204">
        <f t="shared" si="63"/>
        <v>0</v>
      </c>
      <c r="U528" s="35"/>
      <c r="V528" s="35"/>
      <c r="W528" s="35"/>
      <c r="X528" s="35"/>
      <c r="Y528" s="35"/>
      <c r="Z528" s="35"/>
      <c r="AA528" s="35"/>
      <c r="AB528" s="35"/>
      <c r="AC528" s="35"/>
      <c r="AD528" s="35"/>
      <c r="AE528" s="35"/>
      <c r="AR528" s="205" t="s">
        <v>218</v>
      </c>
      <c r="AT528" s="205" t="s">
        <v>214</v>
      </c>
      <c r="AU528" s="205" t="s">
        <v>85</v>
      </c>
      <c r="AY528" s="18" t="s">
        <v>209</v>
      </c>
      <c r="BE528" s="206">
        <f t="shared" si="64"/>
        <v>0</v>
      </c>
      <c r="BF528" s="206">
        <f t="shared" si="65"/>
        <v>0</v>
      </c>
      <c r="BG528" s="206">
        <f t="shared" si="66"/>
        <v>0</v>
      </c>
      <c r="BH528" s="206">
        <f t="shared" si="67"/>
        <v>0</v>
      </c>
      <c r="BI528" s="206">
        <f t="shared" si="68"/>
        <v>0</v>
      </c>
      <c r="BJ528" s="18" t="s">
        <v>85</v>
      </c>
      <c r="BK528" s="206">
        <f t="shared" si="69"/>
        <v>0</v>
      </c>
      <c r="BL528" s="18" t="s">
        <v>218</v>
      </c>
      <c r="BM528" s="205" t="s">
        <v>5583</v>
      </c>
    </row>
    <row r="529" spans="1:65" s="2" customFormat="1" ht="37.9" customHeight="1">
      <c r="A529" s="35"/>
      <c r="B529" s="36"/>
      <c r="C529" s="193" t="s">
        <v>5584</v>
      </c>
      <c r="D529" s="193" t="s">
        <v>214</v>
      </c>
      <c r="E529" s="194" t="s">
        <v>5585</v>
      </c>
      <c r="F529" s="195" t="s">
        <v>4846</v>
      </c>
      <c r="G529" s="196" t="s">
        <v>2761</v>
      </c>
      <c r="H529" s="197">
        <v>1</v>
      </c>
      <c r="I529" s="198"/>
      <c r="J529" s="199">
        <f t="shared" si="60"/>
        <v>0</v>
      </c>
      <c r="K529" s="200"/>
      <c r="L529" s="40"/>
      <c r="M529" s="201" t="s">
        <v>1</v>
      </c>
      <c r="N529" s="202" t="s">
        <v>42</v>
      </c>
      <c r="O529" s="72"/>
      <c r="P529" s="203">
        <f t="shared" si="61"/>
        <v>0</v>
      </c>
      <c r="Q529" s="203">
        <v>0</v>
      </c>
      <c r="R529" s="203">
        <f t="shared" si="62"/>
        <v>0</v>
      </c>
      <c r="S529" s="203">
        <v>0</v>
      </c>
      <c r="T529" s="204">
        <f t="shared" si="63"/>
        <v>0</v>
      </c>
      <c r="U529" s="35"/>
      <c r="V529" s="35"/>
      <c r="W529" s="35"/>
      <c r="X529" s="35"/>
      <c r="Y529" s="35"/>
      <c r="Z529" s="35"/>
      <c r="AA529" s="35"/>
      <c r="AB529" s="35"/>
      <c r="AC529" s="35"/>
      <c r="AD529" s="35"/>
      <c r="AE529" s="35"/>
      <c r="AR529" s="205" t="s">
        <v>218</v>
      </c>
      <c r="AT529" s="205" t="s">
        <v>214</v>
      </c>
      <c r="AU529" s="205" t="s">
        <v>85</v>
      </c>
      <c r="AY529" s="18" t="s">
        <v>209</v>
      </c>
      <c r="BE529" s="206">
        <f t="shared" si="64"/>
        <v>0</v>
      </c>
      <c r="BF529" s="206">
        <f t="shared" si="65"/>
        <v>0</v>
      </c>
      <c r="BG529" s="206">
        <f t="shared" si="66"/>
        <v>0</v>
      </c>
      <c r="BH529" s="206">
        <f t="shared" si="67"/>
        <v>0</v>
      </c>
      <c r="BI529" s="206">
        <f t="shared" si="68"/>
        <v>0</v>
      </c>
      <c r="BJ529" s="18" t="s">
        <v>85</v>
      </c>
      <c r="BK529" s="206">
        <f t="shared" si="69"/>
        <v>0</v>
      </c>
      <c r="BL529" s="18" t="s">
        <v>218</v>
      </c>
      <c r="BM529" s="205" t="s">
        <v>5586</v>
      </c>
    </row>
    <row r="530" spans="1:65" s="2" customFormat="1" ht="37.9" customHeight="1">
      <c r="A530" s="35"/>
      <c r="B530" s="36"/>
      <c r="C530" s="193" t="s">
        <v>5587</v>
      </c>
      <c r="D530" s="193" t="s">
        <v>214</v>
      </c>
      <c r="E530" s="194" t="s">
        <v>5588</v>
      </c>
      <c r="F530" s="195" t="s">
        <v>4846</v>
      </c>
      <c r="G530" s="196" t="s">
        <v>2761</v>
      </c>
      <c r="H530" s="197">
        <v>1</v>
      </c>
      <c r="I530" s="198"/>
      <c r="J530" s="199">
        <f t="shared" si="60"/>
        <v>0</v>
      </c>
      <c r="K530" s="200"/>
      <c r="L530" s="40"/>
      <c r="M530" s="201" t="s">
        <v>1</v>
      </c>
      <c r="N530" s="202" t="s">
        <v>42</v>
      </c>
      <c r="O530" s="72"/>
      <c r="P530" s="203">
        <f t="shared" si="61"/>
        <v>0</v>
      </c>
      <c r="Q530" s="203">
        <v>0</v>
      </c>
      <c r="R530" s="203">
        <f t="shared" si="62"/>
        <v>0</v>
      </c>
      <c r="S530" s="203">
        <v>0</v>
      </c>
      <c r="T530" s="204">
        <f t="shared" si="63"/>
        <v>0</v>
      </c>
      <c r="U530" s="35"/>
      <c r="V530" s="35"/>
      <c r="W530" s="35"/>
      <c r="X530" s="35"/>
      <c r="Y530" s="35"/>
      <c r="Z530" s="35"/>
      <c r="AA530" s="35"/>
      <c r="AB530" s="35"/>
      <c r="AC530" s="35"/>
      <c r="AD530" s="35"/>
      <c r="AE530" s="35"/>
      <c r="AR530" s="205" t="s">
        <v>218</v>
      </c>
      <c r="AT530" s="205" t="s">
        <v>214</v>
      </c>
      <c r="AU530" s="205" t="s">
        <v>85</v>
      </c>
      <c r="AY530" s="18" t="s">
        <v>209</v>
      </c>
      <c r="BE530" s="206">
        <f t="shared" si="64"/>
        <v>0</v>
      </c>
      <c r="BF530" s="206">
        <f t="shared" si="65"/>
        <v>0</v>
      </c>
      <c r="BG530" s="206">
        <f t="shared" si="66"/>
        <v>0</v>
      </c>
      <c r="BH530" s="206">
        <f t="shared" si="67"/>
        <v>0</v>
      </c>
      <c r="BI530" s="206">
        <f t="shared" si="68"/>
        <v>0</v>
      </c>
      <c r="BJ530" s="18" t="s">
        <v>85</v>
      </c>
      <c r="BK530" s="206">
        <f t="shared" si="69"/>
        <v>0</v>
      </c>
      <c r="BL530" s="18" t="s">
        <v>218</v>
      </c>
      <c r="BM530" s="205" t="s">
        <v>5589</v>
      </c>
    </row>
    <row r="531" spans="1:65" s="2" customFormat="1" ht="37.9" customHeight="1">
      <c r="A531" s="35"/>
      <c r="B531" s="36"/>
      <c r="C531" s="193" t="s">
        <v>5590</v>
      </c>
      <c r="D531" s="193" t="s">
        <v>214</v>
      </c>
      <c r="E531" s="194" t="s">
        <v>5591</v>
      </c>
      <c r="F531" s="195" t="s">
        <v>4846</v>
      </c>
      <c r="G531" s="196" t="s">
        <v>2761</v>
      </c>
      <c r="H531" s="197">
        <v>1</v>
      </c>
      <c r="I531" s="198"/>
      <c r="J531" s="199">
        <f t="shared" si="60"/>
        <v>0</v>
      </c>
      <c r="K531" s="200"/>
      <c r="L531" s="40"/>
      <c r="M531" s="201" t="s">
        <v>1</v>
      </c>
      <c r="N531" s="202" t="s">
        <v>42</v>
      </c>
      <c r="O531" s="72"/>
      <c r="P531" s="203">
        <f t="shared" si="61"/>
        <v>0</v>
      </c>
      <c r="Q531" s="203">
        <v>0</v>
      </c>
      <c r="R531" s="203">
        <f t="shared" si="62"/>
        <v>0</v>
      </c>
      <c r="S531" s="203">
        <v>0</v>
      </c>
      <c r="T531" s="204">
        <f t="shared" si="63"/>
        <v>0</v>
      </c>
      <c r="U531" s="35"/>
      <c r="V531" s="35"/>
      <c r="W531" s="35"/>
      <c r="X531" s="35"/>
      <c r="Y531" s="35"/>
      <c r="Z531" s="35"/>
      <c r="AA531" s="35"/>
      <c r="AB531" s="35"/>
      <c r="AC531" s="35"/>
      <c r="AD531" s="35"/>
      <c r="AE531" s="35"/>
      <c r="AR531" s="205" t="s">
        <v>218</v>
      </c>
      <c r="AT531" s="205" t="s">
        <v>214</v>
      </c>
      <c r="AU531" s="205" t="s">
        <v>85</v>
      </c>
      <c r="AY531" s="18" t="s">
        <v>209</v>
      </c>
      <c r="BE531" s="206">
        <f t="shared" si="64"/>
        <v>0</v>
      </c>
      <c r="BF531" s="206">
        <f t="shared" si="65"/>
        <v>0</v>
      </c>
      <c r="BG531" s="206">
        <f t="shared" si="66"/>
        <v>0</v>
      </c>
      <c r="BH531" s="206">
        <f t="shared" si="67"/>
        <v>0</v>
      </c>
      <c r="BI531" s="206">
        <f t="shared" si="68"/>
        <v>0</v>
      </c>
      <c r="BJ531" s="18" t="s">
        <v>85</v>
      </c>
      <c r="BK531" s="206">
        <f t="shared" si="69"/>
        <v>0</v>
      </c>
      <c r="BL531" s="18" t="s">
        <v>218</v>
      </c>
      <c r="BM531" s="205" t="s">
        <v>5592</v>
      </c>
    </row>
    <row r="532" spans="1:65" s="2" customFormat="1" ht="37.9" customHeight="1">
      <c r="A532" s="35"/>
      <c r="B532" s="36"/>
      <c r="C532" s="193" t="s">
        <v>5593</v>
      </c>
      <c r="D532" s="193" t="s">
        <v>214</v>
      </c>
      <c r="E532" s="194" t="s">
        <v>5594</v>
      </c>
      <c r="F532" s="195" t="s">
        <v>4794</v>
      </c>
      <c r="G532" s="196" t="s">
        <v>2761</v>
      </c>
      <c r="H532" s="197">
        <v>1</v>
      </c>
      <c r="I532" s="198"/>
      <c r="J532" s="199">
        <f t="shared" si="60"/>
        <v>0</v>
      </c>
      <c r="K532" s="200"/>
      <c r="L532" s="40"/>
      <c r="M532" s="201" t="s">
        <v>1</v>
      </c>
      <c r="N532" s="202" t="s">
        <v>42</v>
      </c>
      <c r="O532" s="72"/>
      <c r="P532" s="203">
        <f t="shared" si="61"/>
        <v>0</v>
      </c>
      <c r="Q532" s="203">
        <v>0</v>
      </c>
      <c r="R532" s="203">
        <f t="shared" si="62"/>
        <v>0</v>
      </c>
      <c r="S532" s="203">
        <v>0</v>
      </c>
      <c r="T532" s="204">
        <f t="shared" si="63"/>
        <v>0</v>
      </c>
      <c r="U532" s="35"/>
      <c r="V532" s="35"/>
      <c r="W532" s="35"/>
      <c r="X532" s="35"/>
      <c r="Y532" s="35"/>
      <c r="Z532" s="35"/>
      <c r="AA532" s="35"/>
      <c r="AB532" s="35"/>
      <c r="AC532" s="35"/>
      <c r="AD532" s="35"/>
      <c r="AE532" s="35"/>
      <c r="AR532" s="205" t="s">
        <v>218</v>
      </c>
      <c r="AT532" s="205" t="s">
        <v>214</v>
      </c>
      <c r="AU532" s="205" t="s">
        <v>85</v>
      </c>
      <c r="AY532" s="18" t="s">
        <v>209</v>
      </c>
      <c r="BE532" s="206">
        <f t="shared" si="64"/>
        <v>0</v>
      </c>
      <c r="BF532" s="206">
        <f t="shared" si="65"/>
        <v>0</v>
      </c>
      <c r="BG532" s="206">
        <f t="shared" si="66"/>
        <v>0</v>
      </c>
      <c r="BH532" s="206">
        <f t="shared" si="67"/>
        <v>0</v>
      </c>
      <c r="BI532" s="206">
        <f t="shared" si="68"/>
        <v>0</v>
      </c>
      <c r="BJ532" s="18" t="s">
        <v>85</v>
      </c>
      <c r="BK532" s="206">
        <f t="shared" si="69"/>
        <v>0</v>
      </c>
      <c r="BL532" s="18" t="s">
        <v>218</v>
      </c>
      <c r="BM532" s="205" t="s">
        <v>5595</v>
      </c>
    </row>
    <row r="533" spans="1:65" s="2" customFormat="1" ht="37.9" customHeight="1">
      <c r="A533" s="35"/>
      <c r="B533" s="36"/>
      <c r="C533" s="193" t="s">
        <v>5596</v>
      </c>
      <c r="D533" s="193" t="s">
        <v>214</v>
      </c>
      <c r="E533" s="194" t="s">
        <v>5597</v>
      </c>
      <c r="F533" s="195" t="s">
        <v>4794</v>
      </c>
      <c r="G533" s="196" t="s">
        <v>2761</v>
      </c>
      <c r="H533" s="197">
        <v>1</v>
      </c>
      <c r="I533" s="198"/>
      <c r="J533" s="199">
        <f t="shared" si="60"/>
        <v>0</v>
      </c>
      <c r="K533" s="200"/>
      <c r="L533" s="40"/>
      <c r="M533" s="201" t="s">
        <v>1</v>
      </c>
      <c r="N533" s="202" t="s">
        <v>42</v>
      </c>
      <c r="O533" s="72"/>
      <c r="P533" s="203">
        <f t="shared" si="61"/>
        <v>0</v>
      </c>
      <c r="Q533" s="203">
        <v>0</v>
      </c>
      <c r="R533" s="203">
        <f t="shared" si="62"/>
        <v>0</v>
      </c>
      <c r="S533" s="203">
        <v>0</v>
      </c>
      <c r="T533" s="204">
        <f t="shared" si="63"/>
        <v>0</v>
      </c>
      <c r="U533" s="35"/>
      <c r="V533" s="35"/>
      <c r="W533" s="35"/>
      <c r="X533" s="35"/>
      <c r="Y533" s="35"/>
      <c r="Z533" s="35"/>
      <c r="AA533" s="35"/>
      <c r="AB533" s="35"/>
      <c r="AC533" s="35"/>
      <c r="AD533" s="35"/>
      <c r="AE533" s="35"/>
      <c r="AR533" s="205" t="s">
        <v>218</v>
      </c>
      <c r="AT533" s="205" t="s">
        <v>214</v>
      </c>
      <c r="AU533" s="205" t="s">
        <v>85</v>
      </c>
      <c r="AY533" s="18" t="s">
        <v>209</v>
      </c>
      <c r="BE533" s="206">
        <f t="shared" si="64"/>
        <v>0</v>
      </c>
      <c r="BF533" s="206">
        <f t="shared" si="65"/>
        <v>0</v>
      </c>
      <c r="BG533" s="206">
        <f t="shared" si="66"/>
        <v>0</v>
      </c>
      <c r="BH533" s="206">
        <f t="shared" si="67"/>
        <v>0</v>
      </c>
      <c r="BI533" s="206">
        <f t="shared" si="68"/>
        <v>0</v>
      </c>
      <c r="BJ533" s="18" t="s">
        <v>85</v>
      </c>
      <c r="BK533" s="206">
        <f t="shared" si="69"/>
        <v>0</v>
      </c>
      <c r="BL533" s="18" t="s">
        <v>218</v>
      </c>
      <c r="BM533" s="205" t="s">
        <v>5598</v>
      </c>
    </row>
    <row r="534" spans="1:65" s="2" customFormat="1" ht="37.9" customHeight="1">
      <c r="A534" s="35"/>
      <c r="B534" s="36"/>
      <c r="C534" s="193" t="s">
        <v>5599</v>
      </c>
      <c r="D534" s="193" t="s">
        <v>214</v>
      </c>
      <c r="E534" s="194" t="s">
        <v>5600</v>
      </c>
      <c r="F534" s="195" t="s">
        <v>4794</v>
      </c>
      <c r="G534" s="196" t="s">
        <v>2761</v>
      </c>
      <c r="H534" s="197">
        <v>1</v>
      </c>
      <c r="I534" s="198"/>
      <c r="J534" s="199">
        <f t="shared" si="60"/>
        <v>0</v>
      </c>
      <c r="K534" s="200"/>
      <c r="L534" s="40"/>
      <c r="M534" s="201" t="s">
        <v>1</v>
      </c>
      <c r="N534" s="202" t="s">
        <v>42</v>
      </c>
      <c r="O534" s="72"/>
      <c r="P534" s="203">
        <f t="shared" si="61"/>
        <v>0</v>
      </c>
      <c r="Q534" s="203">
        <v>0</v>
      </c>
      <c r="R534" s="203">
        <f t="shared" si="62"/>
        <v>0</v>
      </c>
      <c r="S534" s="203">
        <v>0</v>
      </c>
      <c r="T534" s="204">
        <f t="shared" si="63"/>
        <v>0</v>
      </c>
      <c r="U534" s="35"/>
      <c r="V534" s="35"/>
      <c r="W534" s="35"/>
      <c r="X534" s="35"/>
      <c r="Y534" s="35"/>
      <c r="Z534" s="35"/>
      <c r="AA534" s="35"/>
      <c r="AB534" s="35"/>
      <c r="AC534" s="35"/>
      <c r="AD534" s="35"/>
      <c r="AE534" s="35"/>
      <c r="AR534" s="205" t="s">
        <v>218</v>
      </c>
      <c r="AT534" s="205" t="s">
        <v>214</v>
      </c>
      <c r="AU534" s="205" t="s">
        <v>85</v>
      </c>
      <c r="AY534" s="18" t="s">
        <v>209</v>
      </c>
      <c r="BE534" s="206">
        <f t="shared" si="64"/>
        <v>0</v>
      </c>
      <c r="BF534" s="206">
        <f t="shared" si="65"/>
        <v>0</v>
      </c>
      <c r="BG534" s="206">
        <f t="shared" si="66"/>
        <v>0</v>
      </c>
      <c r="BH534" s="206">
        <f t="shared" si="67"/>
        <v>0</v>
      </c>
      <c r="BI534" s="206">
        <f t="shared" si="68"/>
        <v>0</v>
      </c>
      <c r="BJ534" s="18" t="s">
        <v>85</v>
      </c>
      <c r="BK534" s="206">
        <f t="shared" si="69"/>
        <v>0</v>
      </c>
      <c r="BL534" s="18" t="s">
        <v>218</v>
      </c>
      <c r="BM534" s="205" t="s">
        <v>5601</v>
      </c>
    </row>
    <row r="535" spans="1:65" s="2" customFormat="1" ht="37.9" customHeight="1">
      <c r="A535" s="35"/>
      <c r="B535" s="36"/>
      <c r="C535" s="193" t="s">
        <v>5602</v>
      </c>
      <c r="D535" s="193" t="s">
        <v>214</v>
      </c>
      <c r="E535" s="194" t="s">
        <v>5603</v>
      </c>
      <c r="F535" s="195" t="s">
        <v>4794</v>
      </c>
      <c r="G535" s="196" t="s">
        <v>2761</v>
      </c>
      <c r="H535" s="197">
        <v>1</v>
      </c>
      <c r="I535" s="198"/>
      <c r="J535" s="199">
        <f t="shared" si="60"/>
        <v>0</v>
      </c>
      <c r="K535" s="200"/>
      <c r="L535" s="40"/>
      <c r="M535" s="201" t="s">
        <v>1</v>
      </c>
      <c r="N535" s="202" t="s">
        <v>42</v>
      </c>
      <c r="O535" s="72"/>
      <c r="P535" s="203">
        <f t="shared" si="61"/>
        <v>0</v>
      </c>
      <c r="Q535" s="203">
        <v>0</v>
      </c>
      <c r="R535" s="203">
        <f t="shared" si="62"/>
        <v>0</v>
      </c>
      <c r="S535" s="203">
        <v>0</v>
      </c>
      <c r="T535" s="204">
        <f t="shared" si="63"/>
        <v>0</v>
      </c>
      <c r="U535" s="35"/>
      <c r="V535" s="35"/>
      <c r="W535" s="35"/>
      <c r="X535" s="35"/>
      <c r="Y535" s="35"/>
      <c r="Z535" s="35"/>
      <c r="AA535" s="35"/>
      <c r="AB535" s="35"/>
      <c r="AC535" s="35"/>
      <c r="AD535" s="35"/>
      <c r="AE535" s="35"/>
      <c r="AR535" s="205" t="s">
        <v>218</v>
      </c>
      <c r="AT535" s="205" t="s">
        <v>214</v>
      </c>
      <c r="AU535" s="205" t="s">
        <v>85</v>
      </c>
      <c r="AY535" s="18" t="s">
        <v>209</v>
      </c>
      <c r="BE535" s="206">
        <f t="shared" si="64"/>
        <v>0</v>
      </c>
      <c r="BF535" s="206">
        <f t="shared" si="65"/>
        <v>0</v>
      </c>
      <c r="BG535" s="206">
        <f t="shared" si="66"/>
        <v>0</v>
      </c>
      <c r="BH535" s="206">
        <f t="shared" si="67"/>
        <v>0</v>
      </c>
      <c r="BI535" s="206">
        <f t="shared" si="68"/>
        <v>0</v>
      </c>
      <c r="BJ535" s="18" t="s">
        <v>85</v>
      </c>
      <c r="BK535" s="206">
        <f t="shared" si="69"/>
        <v>0</v>
      </c>
      <c r="BL535" s="18" t="s">
        <v>218</v>
      </c>
      <c r="BM535" s="205" t="s">
        <v>5604</v>
      </c>
    </row>
    <row r="536" spans="1:65" s="2" customFormat="1" ht="37.9" customHeight="1">
      <c r="A536" s="35"/>
      <c r="B536" s="36"/>
      <c r="C536" s="193" t="s">
        <v>5605</v>
      </c>
      <c r="D536" s="193" t="s">
        <v>214</v>
      </c>
      <c r="E536" s="194" t="s">
        <v>5606</v>
      </c>
      <c r="F536" s="195" t="s">
        <v>4794</v>
      </c>
      <c r="G536" s="196" t="s">
        <v>2761</v>
      </c>
      <c r="H536" s="197">
        <v>1</v>
      </c>
      <c r="I536" s="198"/>
      <c r="J536" s="199">
        <f t="shared" si="60"/>
        <v>0</v>
      </c>
      <c r="K536" s="200"/>
      <c r="L536" s="40"/>
      <c r="M536" s="201" t="s">
        <v>1</v>
      </c>
      <c r="N536" s="202" t="s">
        <v>42</v>
      </c>
      <c r="O536" s="72"/>
      <c r="P536" s="203">
        <f t="shared" si="61"/>
        <v>0</v>
      </c>
      <c r="Q536" s="203">
        <v>0</v>
      </c>
      <c r="R536" s="203">
        <f t="shared" si="62"/>
        <v>0</v>
      </c>
      <c r="S536" s="203">
        <v>0</v>
      </c>
      <c r="T536" s="204">
        <f t="shared" si="63"/>
        <v>0</v>
      </c>
      <c r="U536" s="35"/>
      <c r="V536" s="35"/>
      <c r="W536" s="35"/>
      <c r="X536" s="35"/>
      <c r="Y536" s="35"/>
      <c r="Z536" s="35"/>
      <c r="AA536" s="35"/>
      <c r="AB536" s="35"/>
      <c r="AC536" s="35"/>
      <c r="AD536" s="35"/>
      <c r="AE536" s="35"/>
      <c r="AR536" s="205" t="s">
        <v>218</v>
      </c>
      <c r="AT536" s="205" t="s">
        <v>214</v>
      </c>
      <c r="AU536" s="205" t="s">
        <v>85</v>
      </c>
      <c r="AY536" s="18" t="s">
        <v>209</v>
      </c>
      <c r="BE536" s="206">
        <f t="shared" si="64"/>
        <v>0</v>
      </c>
      <c r="BF536" s="206">
        <f t="shared" si="65"/>
        <v>0</v>
      </c>
      <c r="BG536" s="206">
        <f t="shared" si="66"/>
        <v>0</v>
      </c>
      <c r="BH536" s="206">
        <f t="shared" si="67"/>
        <v>0</v>
      </c>
      <c r="BI536" s="206">
        <f t="shared" si="68"/>
        <v>0</v>
      </c>
      <c r="BJ536" s="18" t="s">
        <v>85</v>
      </c>
      <c r="BK536" s="206">
        <f t="shared" si="69"/>
        <v>0</v>
      </c>
      <c r="BL536" s="18" t="s">
        <v>218</v>
      </c>
      <c r="BM536" s="205" t="s">
        <v>5607</v>
      </c>
    </row>
    <row r="537" spans="1:65" s="2" customFormat="1" ht="37.9" customHeight="1">
      <c r="A537" s="35"/>
      <c r="B537" s="36"/>
      <c r="C537" s="193" t="s">
        <v>5608</v>
      </c>
      <c r="D537" s="193" t="s">
        <v>214</v>
      </c>
      <c r="E537" s="194" t="s">
        <v>5609</v>
      </c>
      <c r="F537" s="195" t="s">
        <v>4794</v>
      </c>
      <c r="G537" s="196" t="s">
        <v>2761</v>
      </c>
      <c r="H537" s="197">
        <v>1</v>
      </c>
      <c r="I537" s="198"/>
      <c r="J537" s="199">
        <f t="shared" si="60"/>
        <v>0</v>
      </c>
      <c r="K537" s="200"/>
      <c r="L537" s="40"/>
      <c r="M537" s="201" t="s">
        <v>1</v>
      </c>
      <c r="N537" s="202" t="s">
        <v>42</v>
      </c>
      <c r="O537" s="72"/>
      <c r="P537" s="203">
        <f t="shared" si="61"/>
        <v>0</v>
      </c>
      <c r="Q537" s="203">
        <v>0</v>
      </c>
      <c r="R537" s="203">
        <f t="shared" si="62"/>
        <v>0</v>
      </c>
      <c r="S537" s="203">
        <v>0</v>
      </c>
      <c r="T537" s="204">
        <f t="shared" si="63"/>
        <v>0</v>
      </c>
      <c r="U537" s="35"/>
      <c r="V537" s="35"/>
      <c r="W537" s="35"/>
      <c r="X537" s="35"/>
      <c r="Y537" s="35"/>
      <c r="Z537" s="35"/>
      <c r="AA537" s="35"/>
      <c r="AB537" s="35"/>
      <c r="AC537" s="35"/>
      <c r="AD537" s="35"/>
      <c r="AE537" s="35"/>
      <c r="AR537" s="205" t="s">
        <v>218</v>
      </c>
      <c r="AT537" s="205" t="s">
        <v>214</v>
      </c>
      <c r="AU537" s="205" t="s">
        <v>85</v>
      </c>
      <c r="AY537" s="18" t="s">
        <v>209</v>
      </c>
      <c r="BE537" s="206">
        <f t="shared" si="64"/>
        <v>0</v>
      </c>
      <c r="BF537" s="206">
        <f t="shared" si="65"/>
        <v>0</v>
      </c>
      <c r="BG537" s="206">
        <f t="shared" si="66"/>
        <v>0</v>
      </c>
      <c r="BH537" s="206">
        <f t="shared" si="67"/>
        <v>0</v>
      </c>
      <c r="BI537" s="206">
        <f t="shared" si="68"/>
        <v>0</v>
      </c>
      <c r="BJ537" s="18" t="s">
        <v>85</v>
      </c>
      <c r="BK537" s="206">
        <f t="shared" si="69"/>
        <v>0</v>
      </c>
      <c r="BL537" s="18" t="s">
        <v>218</v>
      </c>
      <c r="BM537" s="205" t="s">
        <v>5610</v>
      </c>
    </row>
    <row r="538" spans="1:65" s="2" customFormat="1" ht="37.9" customHeight="1">
      <c r="A538" s="35"/>
      <c r="B538" s="36"/>
      <c r="C538" s="193" t="s">
        <v>5611</v>
      </c>
      <c r="D538" s="193" t="s">
        <v>214</v>
      </c>
      <c r="E538" s="194" t="s">
        <v>5612</v>
      </c>
      <c r="F538" s="195" t="s">
        <v>4846</v>
      </c>
      <c r="G538" s="196" t="s">
        <v>2761</v>
      </c>
      <c r="H538" s="197">
        <v>1</v>
      </c>
      <c r="I538" s="198"/>
      <c r="J538" s="199">
        <f t="shared" si="60"/>
        <v>0</v>
      </c>
      <c r="K538" s="200"/>
      <c r="L538" s="40"/>
      <c r="M538" s="201" t="s">
        <v>1</v>
      </c>
      <c r="N538" s="202" t="s">
        <v>42</v>
      </c>
      <c r="O538" s="72"/>
      <c r="P538" s="203">
        <f t="shared" si="61"/>
        <v>0</v>
      </c>
      <c r="Q538" s="203">
        <v>0</v>
      </c>
      <c r="R538" s="203">
        <f t="shared" si="62"/>
        <v>0</v>
      </c>
      <c r="S538" s="203">
        <v>0</v>
      </c>
      <c r="T538" s="204">
        <f t="shared" si="63"/>
        <v>0</v>
      </c>
      <c r="U538" s="35"/>
      <c r="V538" s="35"/>
      <c r="W538" s="35"/>
      <c r="X538" s="35"/>
      <c r="Y538" s="35"/>
      <c r="Z538" s="35"/>
      <c r="AA538" s="35"/>
      <c r="AB538" s="35"/>
      <c r="AC538" s="35"/>
      <c r="AD538" s="35"/>
      <c r="AE538" s="35"/>
      <c r="AR538" s="205" t="s">
        <v>218</v>
      </c>
      <c r="AT538" s="205" t="s">
        <v>214</v>
      </c>
      <c r="AU538" s="205" t="s">
        <v>85</v>
      </c>
      <c r="AY538" s="18" t="s">
        <v>209</v>
      </c>
      <c r="BE538" s="206">
        <f t="shared" si="64"/>
        <v>0</v>
      </c>
      <c r="BF538" s="206">
        <f t="shared" si="65"/>
        <v>0</v>
      </c>
      <c r="BG538" s="206">
        <f t="shared" si="66"/>
        <v>0</v>
      </c>
      <c r="BH538" s="206">
        <f t="shared" si="67"/>
        <v>0</v>
      </c>
      <c r="BI538" s="206">
        <f t="shared" si="68"/>
        <v>0</v>
      </c>
      <c r="BJ538" s="18" t="s">
        <v>85</v>
      </c>
      <c r="BK538" s="206">
        <f t="shared" si="69"/>
        <v>0</v>
      </c>
      <c r="BL538" s="18" t="s">
        <v>218</v>
      </c>
      <c r="BM538" s="205" t="s">
        <v>5613</v>
      </c>
    </row>
    <row r="539" spans="1:65" s="2" customFormat="1" ht="37.9" customHeight="1">
      <c r="A539" s="35"/>
      <c r="B539" s="36"/>
      <c r="C539" s="193" t="s">
        <v>5614</v>
      </c>
      <c r="D539" s="193" t="s">
        <v>214</v>
      </c>
      <c r="E539" s="194" t="s">
        <v>5615</v>
      </c>
      <c r="F539" s="195" t="s">
        <v>4846</v>
      </c>
      <c r="G539" s="196" t="s">
        <v>2761</v>
      </c>
      <c r="H539" s="197">
        <v>1</v>
      </c>
      <c r="I539" s="198"/>
      <c r="J539" s="199">
        <f t="shared" si="60"/>
        <v>0</v>
      </c>
      <c r="K539" s="200"/>
      <c r="L539" s="40"/>
      <c r="M539" s="201" t="s">
        <v>1</v>
      </c>
      <c r="N539" s="202" t="s">
        <v>42</v>
      </c>
      <c r="O539" s="72"/>
      <c r="P539" s="203">
        <f t="shared" si="61"/>
        <v>0</v>
      </c>
      <c r="Q539" s="203">
        <v>0</v>
      </c>
      <c r="R539" s="203">
        <f t="shared" si="62"/>
        <v>0</v>
      </c>
      <c r="S539" s="203">
        <v>0</v>
      </c>
      <c r="T539" s="204">
        <f t="shared" si="63"/>
        <v>0</v>
      </c>
      <c r="U539" s="35"/>
      <c r="V539" s="35"/>
      <c r="W539" s="35"/>
      <c r="X539" s="35"/>
      <c r="Y539" s="35"/>
      <c r="Z539" s="35"/>
      <c r="AA539" s="35"/>
      <c r="AB539" s="35"/>
      <c r="AC539" s="35"/>
      <c r="AD539" s="35"/>
      <c r="AE539" s="35"/>
      <c r="AR539" s="205" t="s">
        <v>218</v>
      </c>
      <c r="AT539" s="205" t="s">
        <v>214</v>
      </c>
      <c r="AU539" s="205" t="s">
        <v>85</v>
      </c>
      <c r="AY539" s="18" t="s">
        <v>209</v>
      </c>
      <c r="BE539" s="206">
        <f t="shared" si="64"/>
        <v>0</v>
      </c>
      <c r="BF539" s="206">
        <f t="shared" si="65"/>
        <v>0</v>
      </c>
      <c r="BG539" s="206">
        <f t="shared" si="66"/>
        <v>0</v>
      </c>
      <c r="BH539" s="206">
        <f t="shared" si="67"/>
        <v>0</v>
      </c>
      <c r="BI539" s="206">
        <f t="shared" si="68"/>
        <v>0</v>
      </c>
      <c r="BJ539" s="18" t="s">
        <v>85</v>
      </c>
      <c r="BK539" s="206">
        <f t="shared" si="69"/>
        <v>0</v>
      </c>
      <c r="BL539" s="18" t="s">
        <v>218</v>
      </c>
      <c r="BM539" s="205" t="s">
        <v>5616</v>
      </c>
    </row>
    <row r="540" spans="1:65" s="2" customFormat="1" ht="37.9" customHeight="1">
      <c r="A540" s="35"/>
      <c r="B540" s="36"/>
      <c r="C540" s="193" t="s">
        <v>5617</v>
      </c>
      <c r="D540" s="193" t="s">
        <v>214</v>
      </c>
      <c r="E540" s="194" t="s">
        <v>5618</v>
      </c>
      <c r="F540" s="195" t="s">
        <v>5619</v>
      </c>
      <c r="G540" s="196" t="s">
        <v>2761</v>
      </c>
      <c r="H540" s="197">
        <v>1</v>
      </c>
      <c r="I540" s="198"/>
      <c r="J540" s="199">
        <f t="shared" si="60"/>
        <v>0</v>
      </c>
      <c r="K540" s="200"/>
      <c r="L540" s="40"/>
      <c r="M540" s="201" t="s">
        <v>1</v>
      </c>
      <c r="N540" s="202" t="s">
        <v>42</v>
      </c>
      <c r="O540" s="72"/>
      <c r="P540" s="203">
        <f t="shared" si="61"/>
        <v>0</v>
      </c>
      <c r="Q540" s="203">
        <v>0</v>
      </c>
      <c r="R540" s="203">
        <f t="shared" si="62"/>
        <v>0</v>
      </c>
      <c r="S540" s="203">
        <v>0</v>
      </c>
      <c r="T540" s="204">
        <f t="shared" si="63"/>
        <v>0</v>
      </c>
      <c r="U540" s="35"/>
      <c r="V540" s="35"/>
      <c r="W540" s="35"/>
      <c r="X540" s="35"/>
      <c r="Y540" s="35"/>
      <c r="Z540" s="35"/>
      <c r="AA540" s="35"/>
      <c r="AB540" s="35"/>
      <c r="AC540" s="35"/>
      <c r="AD540" s="35"/>
      <c r="AE540" s="35"/>
      <c r="AR540" s="205" t="s">
        <v>218</v>
      </c>
      <c r="AT540" s="205" t="s">
        <v>214</v>
      </c>
      <c r="AU540" s="205" t="s">
        <v>85</v>
      </c>
      <c r="AY540" s="18" t="s">
        <v>209</v>
      </c>
      <c r="BE540" s="206">
        <f t="shared" si="64"/>
        <v>0</v>
      </c>
      <c r="BF540" s="206">
        <f t="shared" si="65"/>
        <v>0</v>
      </c>
      <c r="BG540" s="206">
        <f t="shared" si="66"/>
        <v>0</v>
      </c>
      <c r="BH540" s="206">
        <f t="shared" si="67"/>
        <v>0</v>
      </c>
      <c r="BI540" s="206">
        <f t="shared" si="68"/>
        <v>0</v>
      </c>
      <c r="BJ540" s="18" t="s">
        <v>85</v>
      </c>
      <c r="BK540" s="206">
        <f t="shared" si="69"/>
        <v>0</v>
      </c>
      <c r="BL540" s="18" t="s">
        <v>218</v>
      </c>
      <c r="BM540" s="205" t="s">
        <v>5620</v>
      </c>
    </row>
    <row r="541" spans="1:65" s="2" customFormat="1" ht="37.9" customHeight="1">
      <c r="A541" s="35"/>
      <c r="B541" s="36"/>
      <c r="C541" s="193" t="s">
        <v>5621</v>
      </c>
      <c r="D541" s="193" t="s">
        <v>214</v>
      </c>
      <c r="E541" s="194" t="s">
        <v>5622</v>
      </c>
      <c r="F541" s="195" t="s">
        <v>5619</v>
      </c>
      <c r="G541" s="196" t="s">
        <v>2761</v>
      </c>
      <c r="H541" s="197">
        <v>1</v>
      </c>
      <c r="I541" s="198"/>
      <c r="J541" s="199">
        <f t="shared" si="60"/>
        <v>0</v>
      </c>
      <c r="K541" s="200"/>
      <c r="L541" s="40"/>
      <c r="M541" s="201" t="s">
        <v>1</v>
      </c>
      <c r="N541" s="202" t="s">
        <v>42</v>
      </c>
      <c r="O541" s="72"/>
      <c r="P541" s="203">
        <f t="shared" si="61"/>
        <v>0</v>
      </c>
      <c r="Q541" s="203">
        <v>0</v>
      </c>
      <c r="R541" s="203">
        <f t="shared" si="62"/>
        <v>0</v>
      </c>
      <c r="S541" s="203">
        <v>0</v>
      </c>
      <c r="T541" s="204">
        <f t="shared" si="63"/>
        <v>0</v>
      </c>
      <c r="U541" s="35"/>
      <c r="V541" s="35"/>
      <c r="W541" s="35"/>
      <c r="X541" s="35"/>
      <c r="Y541" s="35"/>
      <c r="Z541" s="35"/>
      <c r="AA541" s="35"/>
      <c r="AB541" s="35"/>
      <c r="AC541" s="35"/>
      <c r="AD541" s="35"/>
      <c r="AE541" s="35"/>
      <c r="AR541" s="205" t="s">
        <v>218</v>
      </c>
      <c r="AT541" s="205" t="s">
        <v>214</v>
      </c>
      <c r="AU541" s="205" t="s">
        <v>85</v>
      </c>
      <c r="AY541" s="18" t="s">
        <v>209</v>
      </c>
      <c r="BE541" s="206">
        <f t="shared" si="64"/>
        <v>0</v>
      </c>
      <c r="BF541" s="206">
        <f t="shared" si="65"/>
        <v>0</v>
      </c>
      <c r="BG541" s="206">
        <f t="shared" si="66"/>
        <v>0</v>
      </c>
      <c r="BH541" s="206">
        <f t="shared" si="67"/>
        <v>0</v>
      </c>
      <c r="BI541" s="206">
        <f t="shared" si="68"/>
        <v>0</v>
      </c>
      <c r="BJ541" s="18" t="s">
        <v>85</v>
      </c>
      <c r="BK541" s="206">
        <f t="shared" si="69"/>
        <v>0</v>
      </c>
      <c r="BL541" s="18" t="s">
        <v>218</v>
      </c>
      <c r="BM541" s="205" t="s">
        <v>5623</v>
      </c>
    </row>
    <row r="542" spans="1:65" s="2" customFormat="1" ht="37.9" customHeight="1">
      <c r="A542" s="35"/>
      <c r="B542" s="36"/>
      <c r="C542" s="193" t="s">
        <v>5624</v>
      </c>
      <c r="D542" s="193" t="s">
        <v>214</v>
      </c>
      <c r="E542" s="194" t="s">
        <v>5625</v>
      </c>
      <c r="F542" s="195" t="s">
        <v>5626</v>
      </c>
      <c r="G542" s="196" t="s">
        <v>2761</v>
      </c>
      <c r="H542" s="197">
        <v>1</v>
      </c>
      <c r="I542" s="198"/>
      <c r="J542" s="199">
        <f t="shared" si="60"/>
        <v>0</v>
      </c>
      <c r="K542" s="200"/>
      <c r="L542" s="40"/>
      <c r="M542" s="201" t="s">
        <v>1</v>
      </c>
      <c r="N542" s="202" t="s">
        <v>42</v>
      </c>
      <c r="O542" s="72"/>
      <c r="P542" s="203">
        <f t="shared" si="61"/>
        <v>0</v>
      </c>
      <c r="Q542" s="203">
        <v>0</v>
      </c>
      <c r="R542" s="203">
        <f t="shared" si="62"/>
        <v>0</v>
      </c>
      <c r="S542" s="203">
        <v>0</v>
      </c>
      <c r="T542" s="204">
        <f t="shared" si="63"/>
        <v>0</v>
      </c>
      <c r="U542" s="35"/>
      <c r="V542" s="35"/>
      <c r="W542" s="35"/>
      <c r="X542" s="35"/>
      <c r="Y542" s="35"/>
      <c r="Z542" s="35"/>
      <c r="AA542" s="35"/>
      <c r="AB542" s="35"/>
      <c r="AC542" s="35"/>
      <c r="AD542" s="35"/>
      <c r="AE542" s="35"/>
      <c r="AR542" s="205" t="s">
        <v>218</v>
      </c>
      <c r="AT542" s="205" t="s">
        <v>214</v>
      </c>
      <c r="AU542" s="205" t="s">
        <v>85</v>
      </c>
      <c r="AY542" s="18" t="s">
        <v>209</v>
      </c>
      <c r="BE542" s="206">
        <f t="shared" si="64"/>
        <v>0</v>
      </c>
      <c r="BF542" s="206">
        <f t="shared" si="65"/>
        <v>0</v>
      </c>
      <c r="BG542" s="206">
        <f t="shared" si="66"/>
        <v>0</v>
      </c>
      <c r="BH542" s="206">
        <f t="shared" si="67"/>
        <v>0</v>
      </c>
      <c r="BI542" s="206">
        <f t="shared" si="68"/>
        <v>0</v>
      </c>
      <c r="BJ542" s="18" t="s">
        <v>85</v>
      </c>
      <c r="BK542" s="206">
        <f t="shared" si="69"/>
        <v>0</v>
      </c>
      <c r="BL542" s="18" t="s">
        <v>218</v>
      </c>
      <c r="BM542" s="205" t="s">
        <v>5627</v>
      </c>
    </row>
    <row r="543" spans="1:65" s="2" customFormat="1" ht="37.9" customHeight="1">
      <c r="A543" s="35"/>
      <c r="B543" s="36"/>
      <c r="C543" s="193" t="s">
        <v>5628</v>
      </c>
      <c r="D543" s="193" t="s">
        <v>214</v>
      </c>
      <c r="E543" s="194" t="s">
        <v>5629</v>
      </c>
      <c r="F543" s="195" t="s">
        <v>5630</v>
      </c>
      <c r="G543" s="196" t="s">
        <v>2761</v>
      </c>
      <c r="H543" s="197">
        <v>1</v>
      </c>
      <c r="I543" s="198"/>
      <c r="J543" s="199">
        <f t="shared" si="60"/>
        <v>0</v>
      </c>
      <c r="K543" s="200"/>
      <c r="L543" s="40"/>
      <c r="M543" s="201" t="s">
        <v>1</v>
      </c>
      <c r="N543" s="202" t="s">
        <v>42</v>
      </c>
      <c r="O543" s="72"/>
      <c r="P543" s="203">
        <f t="shared" si="61"/>
        <v>0</v>
      </c>
      <c r="Q543" s="203">
        <v>0</v>
      </c>
      <c r="R543" s="203">
        <f t="shared" si="62"/>
        <v>0</v>
      </c>
      <c r="S543" s="203">
        <v>0</v>
      </c>
      <c r="T543" s="204">
        <f t="shared" si="63"/>
        <v>0</v>
      </c>
      <c r="U543" s="35"/>
      <c r="V543" s="35"/>
      <c r="W543" s="35"/>
      <c r="X543" s="35"/>
      <c r="Y543" s="35"/>
      <c r="Z543" s="35"/>
      <c r="AA543" s="35"/>
      <c r="AB543" s="35"/>
      <c r="AC543" s="35"/>
      <c r="AD543" s="35"/>
      <c r="AE543" s="35"/>
      <c r="AR543" s="205" t="s">
        <v>218</v>
      </c>
      <c r="AT543" s="205" t="s">
        <v>214</v>
      </c>
      <c r="AU543" s="205" t="s">
        <v>85</v>
      </c>
      <c r="AY543" s="18" t="s">
        <v>209</v>
      </c>
      <c r="BE543" s="206">
        <f t="shared" si="64"/>
        <v>0</v>
      </c>
      <c r="BF543" s="206">
        <f t="shared" si="65"/>
        <v>0</v>
      </c>
      <c r="BG543" s="206">
        <f t="shared" si="66"/>
        <v>0</v>
      </c>
      <c r="BH543" s="206">
        <f t="shared" si="67"/>
        <v>0</v>
      </c>
      <c r="BI543" s="206">
        <f t="shared" si="68"/>
        <v>0</v>
      </c>
      <c r="BJ543" s="18" t="s">
        <v>85</v>
      </c>
      <c r="BK543" s="206">
        <f t="shared" si="69"/>
        <v>0</v>
      </c>
      <c r="BL543" s="18" t="s">
        <v>218</v>
      </c>
      <c r="BM543" s="205" t="s">
        <v>5631</v>
      </c>
    </row>
    <row r="544" spans="1:65" s="2" customFormat="1" ht="37.9" customHeight="1">
      <c r="A544" s="35"/>
      <c r="B544" s="36"/>
      <c r="C544" s="193" t="s">
        <v>5632</v>
      </c>
      <c r="D544" s="193" t="s">
        <v>214</v>
      </c>
      <c r="E544" s="194" t="s">
        <v>5633</v>
      </c>
      <c r="F544" s="195" t="s">
        <v>5630</v>
      </c>
      <c r="G544" s="196" t="s">
        <v>2761</v>
      </c>
      <c r="H544" s="197">
        <v>1</v>
      </c>
      <c r="I544" s="198"/>
      <c r="J544" s="199">
        <f t="shared" si="60"/>
        <v>0</v>
      </c>
      <c r="K544" s="200"/>
      <c r="L544" s="40"/>
      <c r="M544" s="201" t="s">
        <v>1</v>
      </c>
      <c r="N544" s="202" t="s">
        <v>42</v>
      </c>
      <c r="O544" s="72"/>
      <c r="P544" s="203">
        <f t="shared" si="61"/>
        <v>0</v>
      </c>
      <c r="Q544" s="203">
        <v>0</v>
      </c>
      <c r="R544" s="203">
        <f t="shared" si="62"/>
        <v>0</v>
      </c>
      <c r="S544" s="203">
        <v>0</v>
      </c>
      <c r="T544" s="204">
        <f t="shared" si="63"/>
        <v>0</v>
      </c>
      <c r="U544" s="35"/>
      <c r="V544" s="35"/>
      <c r="W544" s="35"/>
      <c r="X544" s="35"/>
      <c r="Y544" s="35"/>
      <c r="Z544" s="35"/>
      <c r="AA544" s="35"/>
      <c r="AB544" s="35"/>
      <c r="AC544" s="35"/>
      <c r="AD544" s="35"/>
      <c r="AE544" s="35"/>
      <c r="AR544" s="205" t="s">
        <v>218</v>
      </c>
      <c r="AT544" s="205" t="s">
        <v>214</v>
      </c>
      <c r="AU544" s="205" t="s">
        <v>85</v>
      </c>
      <c r="AY544" s="18" t="s">
        <v>209</v>
      </c>
      <c r="BE544" s="206">
        <f t="shared" si="64"/>
        <v>0</v>
      </c>
      <c r="BF544" s="206">
        <f t="shared" si="65"/>
        <v>0</v>
      </c>
      <c r="BG544" s="206">
        <f t="shared" si="66"/>
        <v>0</v>
      </c>
      <c r="BH544" s="206">
        <f t="shared" si="67"/>
        <v>0</v>
      </c>
      <c r="BI544" s="206">
        <f t="shared" si="68"/>
        <v>0</v>
      </c>
      <c r="BJ544" s="18" t="s">
        <v>85</v>
      </c>
      <c r="BK544" s="206">
        <f t="shared" si="69"/>
        <v>0</v>
      </c>
      <c r="BL544" s="18" t="s">
        <v>218</v>
      </c>
      <c r="BM544" s="205" t="s">
        <v>5634</v>
      </c>
    </row>
    <row r="545" spans="1:65" s="2" customFormat="1" ht="49.15" customHeight="1">
      <c r="A545" s="35"/>
      <c r="B545" s="36"/>
      <c r="C545" s="193" t="s">
        <v>5635</v>
      </c>
      <c r="D545" s="193" t="s">
        <v>214</v>
      </c>
      <c r="E545" s="194" t="s">
        <v>5636</v>
      </c>
      <c r="F545" s="195" t="s">
        <v>5570</v>
      </c>
      <c r="G545" s="196" t="s">
        <v>2761</v>
      </c>
      <c r="H545" s="197">
        <v>1</v>
      </c>
      <c r="I545" s="198"/>
      <c r="J545" s="199">
        <f t="shared" si="60"/>
        <v>0</v>
      </c>
      <c r="K545" s="200"/>
      <c r="L545" s="40"/>
      <c r="M545" s="201" t="s">
        <v>1</v>
      </c>
      <c r="N545" s="202" t="s">
        <v>42</v>
      </c>
      <c r="O545" s="72"/>
      <c r="P545" s="203">
        <f t="shared" si="61"/>
        <v>0</v>
      </c>
      <c r="Q545" s="203">
        <v>0</v>
      </c>
      <c r="R545" s="203">
        <f t="shared" si="62"/>
        <v>0</v>
      </c>
      <c r="S545" s="203">
        <v>0</v>
      </c>
      <c r="T545" s="204">
        <f t="shared" si="63"/>
        <v>0</v>
      </c>
      <c r="U545" s="35"/>
      <c r="V545" s="35"/>
      <c r="W545" s="35"/>
      <c r="X545" s="35"/>
      <c r="Y545" s="35"/>
      <c r="Z545" s="35"/>
      <c r="AA545" s="35"/>
      <c r="AB545" s="35"/>
      <c r="AC545" s="35"/>
      <c r="AD545" s="35"/>
      <c r="AE545" s="35"/>
      <c r="AR545" s="205" t="s">
        <v>218</v>
      </c>
      <c r="AT545" s="205" t="s">
        <v>214</v>
      </c>
      <c r="AU545" s="205" t="s">
        <v>85</v>
      </c>
      <c r="AY545" s="18" t="s">
        <v>209</v>
      </c>
      <c r="BE545" s="206">
        <f t="shared" si="64"/>
        <v>0</v>
      </c>
      <c r="BF545" s="206">
        <f t="shared" si="65"/>
        <v>0</v>
      </c>
      <c r="BG545" s="206">
        <f t="shared" si="66"/>
        <v>0</v>
      </c>
      <c r="BH545" s="206">
        <f t="shared" si="67"/>
        <v>0</v>
      </c>
      <c r="BI545" s="206">
        <f t="shared" si="68"/>
        <v>0</v>
      </c>
      <c r="BJ545" s="18" t="s">
        <v>85</v>
      </c>
      <c r="BK545" s="206">
        <f t="shared" si="69"/>
        <v>0</v>
      </c>
      <c r="BL545" s="18" t="s">
        <v>218</v>
      </c>
      <c r="BM545" s="205" t="s">
        <v>5637</v>
      </c>
    </row>
    <row r="546" spans="1:65" s="2" customFormat="1" ht="44.25" customHeight="1">
      <c r="A546" s="35"/>
      <c r="B546" s="36"/>
      <c r="C546" s="193" t="s">
        <v>5638</v>
      </c>
      <c r="D546" s="193" t="s">
        <v>214</v>
      </c>
      <c r="E546" s="194" t="s">
        <v>5639</v>
      </c>
      <c r="F546" s="195" t="s">
        <v>5517</v>
      </c>
      <c r="G546" s="196" t="s">
        <v>2761</v>
      </c>
      <c r="H546" s="197">
        <v>1</v>
      </c>
      <c r="I546" s="198"/>
      <c r="J546" s="199">
        <f t="shared" si="60"/>
        <v>0</v>
      </c>
      <c r="K546" s="200"/>
      <c r="L546" s="40"/>
      <c r="M546" s="201" t="s">
        <v>1</v>
      </c>
      <c r="N546" s="202" t="s">
        <v>42</v>
      </c>
      <c r="O546" s="72"/>
      <c r="P546" s="203">
        <f t="shared" si="61"/>
        <v>0</v>
      </c>
      <c r="Q546" s="203">
        <v>0</v>
      </c>
      <c r="R546" s="203">
        <f t="shared" si="62"/>
        <v>0</v>
      </c>
      <c r="S546" s="203">
        <v>0</v>
      </c>
      <c r="T546" s="204">
        <f t="shared" si="63"/>
        <v>0</v>
      </c>
      <c r="U546" s="35"/>
      <c r="V546" s="35"/>
      <c r="W546" s="35"/>
      <c r="X546" s="35"/>
      <c r="Y546" s="35"/>
      <c r="Z546" s="35"/>
      <c r="AA546" s="35"/>
      <c r="AB546" s="35"/>
      <c r="AC546" s="35"/>
      <c r="AD546" s="35"/>
      <c r="AE546" s="35"/>
      <c r="AR546" s="205" t="s">
        <v>218</v>
      </c>
      <c r="AT546" s="205" t="s">
        <v>214</v>
      </c>
      <c r="AU546" s="205" t="s">
        <v>85</v>
      </c>
      <c r="AY546" s="18" t="s">
        <v>209</v>
      </c>
      <c r="BE546" s="206">
        <f t="shared" si="64"/>
        <v>0</v>
      </c>
      <c r="BF546" s="206">
        <f t="shared" si="65"/>
        <v>0</v>
      </c>
      <c r="BG546" s="206">
        <f t="shared" si="66"/>
        <v>0</v>
      </c>
      <c r="BH546" s="206">
        <f t="shared" si="67"/>
        <v>0</v>
      </c>
      <c r="BI546" s="206">
        <f t="shared" si="68"/>
        <v>0</v>
      </c>
      <c r="BJ546" s="18" t="s">
        <v>85</v>
      </c>
      <c r="BK546" s="206">
        <f t="shared" si="69"/>
        <v>0</v>
      </c>
      <c r="BL546" s="18" t="s">
        <v>218</v>
      </c>
      <c r="BM546" s="205" t="s">
        <v>5640</v>
      </c>
    </row>
    <row r="547" spans="1:65" s="2" customFormat="1" ht="49.15" customHeight="1">
      <c r="A547" s="35"/>
      <c r="B547" s="36"/>
      <c r="C547" s="193" t="s">
        <v>5641</v>
      </c>
      <c r="D547" s="193" t="s">
        <v>214</v>
      </c>
      <c r="E547" s="194" t="s">
        <v>5642</v>
      </c>
      <c r="F547" s="195" t="s">
        <v>5570</v>
      </c>
      <c r="G547" s="196" t="s">
        <v>2761</v>
      </c>
      <c r="H547" s="197">
        <v>1</v>
      </c>
      <c r="I547" s="198"/>
      <c r="J547" s="199">
        <f t="shared" si="60"/>
        <v>0</v>
      </c>
      <c r="K547" s="200"/>
      <c r="L547" s="40"/>
      <c r="M547" s="201" t="s">
        <v>1</v>
      </c>
      <c r="N547" s="202" t="s">
        <v>42</v>
      </c>
      <c r="O547" s="72"/>
      <c r="P547" s="203">
        <f t="shared" si="61"/>
        <v>0</v>
      </c>
      <c r="Q547" s="203">
        <v>0</v>
      </c>
      <c r="R547" s="203">
        <f t="shared" si="62"/>
        <v>0</v>
      </c>
      <c r="S547" s="203">
        <v>0</v>
      </c>
      <c r="T547" s="204">
        <f t="shared" si="63"/>
        <v>0</v>
      </c>
      <c r="U547" s="35"/>
      <c r="V547" s="35"/>
      <c r="W547" s="35"/>
      <c r="X547" s="35"/>
      <c r="Y547" s="35"/>
      <c r="Z547" s="35"/>
      <c r="AA547" s="35"/>
      <c r="AB547" s="35"/>
      <c r="AC547" s="35"/>
      <c r="AD547" s="35"/>
      <c r="AE547" s="35"/>
      <c r="AR547" s="205" t="s">
        <v>218</v>
      </c>
      <c r="AT547" s="205" t="s">
        <v>214</v>
      </c>
      <c r="AU547" s="205" t="s">
        <v>85</v>
      </c>
      <c r="AY547" s="18" t="s">
        <v>209</v>
      </c>
      <c r="BE547" s="206">
        <f t="shared" si="64"/>
        <v>0</v>
      </c>
      <c r="BF547" s="206">
        <f t="shared" si="65"/>
        <v>0</v>
      </c>
      <c r="BG547" s="206">
        <f t="shared" si="66"/>
        <v>0</v>
      </c>
      <c r="BH547" s="206">
        <f t="shared" si="67"/>
        <v>0</v>
      </c>
      <c r="BI547" s="206">
        <f t="shared" si="68"/>
        <v>0</v>
      </c>
      <c r="BJ547" s="18" t="s">
        <v>85</v>
      </c>
      <c r="BK547" s="206">
        <f t="shared" si="69"/>
        <v>0</v>
      </c>
      <c r="BL547" s="18" t="s">
        <v>218</v>
      </c>
      <c r="BM547" s="205" t="s">
        <v>5643</v>
      </c>
    </row>
    <row r="548" spans="1:65" s="2" customFormat="1" ht="44.25" customHeight="1">
      <c r="A548" s="35"/>
      <c r="B548" s="36"/>
      <c r="C548" s="193" t="s">
        <v>5644</v>
      </c>
      <c r="D548" s="193" t="s">
        <v>214</v>
      </c>
      <c r="E548" s="194" t="s">
        <v>5645</v>
      </c>
      <c r="F548" s="195" t="s">
        <v>5517</v>
      </c>
      <c r="G548" s="196" t="s">
        <v>2761</v>
      </c>
      <c r="H548" s="197">
        <v>1</v>
      </c>
      <c r="I548" s="198"/>
      <c r="J548" s="199">
        <f t="shared" si="60"/>
        <v>0</v>
      </c>
      <c r="K548" s="200"/>
      <c r="L548" s="40"/>
      <c r="M548" s="201" t="s">
        <v>1</v>
      </c>
      <c r="N548" s="202" t="s">
        <v>42</v>
      </c>
      <c r="O548" s="72"/>
      <c r="P548" s="203">
        <f t="shared" si="61"/>
        <v>0</v>
      </c>
      <c r="Q548" s="203">
        <v>0</v>
      </c>
      <c r="R548" s="203">
        <f t="shared" si="62"/>
        <v>0</v>
      </c>
      <c r="S548" s="203">
        <v>0</v>
      </c>
      <c r="T548" s="204">
        <f t="shared" si="63"/>
        <v>0</v>
      </c>
      <c r="U548" s="35"/>
      <c r="V548" s="35"/>
      <c r="W548" s="35"/>
      <c r="X548" s="35"/>
      <c r="Y548" s="35"/>
      <c r="Z548" s="35"/>
      <c r="AA548" s="35"/>
      <c r="AB548" s="35"/>
      <c r="AC548" s="35"/>
      <c r="AD548" s="35"/>
      <c r="AE548" s="35"/>
      <c r="AR548" s="205" t="s">
        <v>218</v>
      </c>
      <c r="AT548" s="205" t="s">
        <v>214</v>
      </c>
      <c r="AU548" s="205" t="s">
        <v>85</v>
      </c>
      <c r="AY548" s="18" t="s">
        <v>209</v>
      </c>
      <c r="BE548" s="206">
        <f t="shared" si="64"/>
        <v>0</v>
      </c>
      <c r="BF548" s="206">
        <f t="shared" si="65"/>
        <v>0</v>
      </c>
      <c r="BG548" s="206">
        <f t="shared" si="66"/>
        <v>0</v>
      </c>
      <c r="BH548" s="206">
        <f t="shared" si="67"/>
        <v>0</v>
      </c>
      <c r="BI548" s="206">
        <f t="shared" si="68"/>
        <v>0</v>
      </c>
      <c r="BJ548" s="18" t="s">
        <v>85</v>
      </c>
      <c r="BK548" s="206">
        <f t="shared" si="69"/>
        <v>0</v>
      </c>
      <c r="BL548" s="18" t="s">
        <v>218</v>
      </c>
      <c r="BM548" s="205" t="s">
        <v>5646</v>
      </c>
    </row>
    <row r="549" spans="1:65" s="2" customFormat="1" ht="44.25" customHeight="1">
      <c r="A549" s="35"/>
      <c r="B549" s="36"/>
      <c r="C549" s="193" t="s">
        <v>5647</v>
      </c>
      <c r="D549" s="193" t="s">
        <v>214</v>
      </c>
      <c r="E549" s="194" t="s">
        <v>5648</v>
      </c>
      <c r="F549" s="195" t="s">
        <v>5649</v>
      </c>
      <c r="G549" s="196" t="s">
        <v>2761</v>
      </c>
      <c r="H549" s="197">
        <v>1</v>
      </c>
      <c r="I549" s="198"/>
      <c r="J549" s="199">
        <f t="shared" si="60"/>
        <v>0</v>
      </c>
      <c r="K549" s="200"/>
      <c r="L549" s="40"/>
      <c r="M549" s="201" t="s">
        <v>1</v>
      </c>
      <c r="N549" s="202" t="s">
        <v>42</v>
      </c>
      <c r="O549" s="72"/>
      <c r="P549" s="203">
        <f t="shared" si="61"/>
        <v>0</v>
      </c>
      <c r="Q549" s="203">
        <v>0</v>
      </c>
      <c r="R549" s="203">
        <f t="shared" si="62"/>
        <v>0</v>
      </c>
      <c r="S549" s="203">
        <v>0</v>
      </c>
      <c r="T549" s="204">
        <f t="shared" si="63"/>
        <v>0</v>
      </c>
      <c r="U549" s="35"/>
      <c r="V549" s="35"/>
      <c r="W549" s="35"/>
      <c r="X549" s="35"/>
      <c r="Y549" s="35"/>
      <c r="Z549" s="35"/>
      <c r="AA549" s="35"/>
      <c r="AB549" s="35"/>
      <c r="AC549" s="35"/>
      <c r="AD549" s="35"/>
      <c r="AE549" s="35"/>
      <c r="AR549" s="205" t="s">
        <v>218</v>
      </c>
      <c r="AT549" s="205" t="s">
        <v>214</v>
      </c>
      <c r="AU549" s="205" t="s">
        <v>85</v>
      </c>
      <c r="AY549" s="18" t="s">
        <v>209</v>
      </c>
      <c r="BE549" s="206">
        <f t="shared" si="64"/>
        <v>0</v>
      </c>
      <c r="BF549" s="206">
        <f t="shared" si="65"/>
        <v>0</v>
      </c>
      <c r="BG549" s="206">
        <f t="shared" si="66"/>
        <v>0</v>
      </c>
      <c r="BH549" s="206">
        <f t="shared" si="67"/>
        <v>0</v>
      </c>
      <c r="BI549" s="206">
        <f t="shared" si="68"/>
        <v>0</v>
      </c>
      <c r="BJ549" s="18" t="s">
        <v>85</v>
      </c>
      <c r="BK549" s="206">
        <f t="shared" si="69"/>
        <v>0</v>
      </c>
      <c r="BL549" s="18" t="s">
        <v>218</v>
      </c>
      <c r="BM549" s="205" t="s">
        <v>5650</v>
      </c>
    </row>
    <row r="550" spans="1:65" s="2" customFormat="1" ht="37.9" customHeight="1">
      <c r="A550" s="35"/>
      <c r="B550" s="36"/>
      <c r="C550" s="193" t="s">
        <v>5651</v>
      </c>
      <c r="D550" s="193" t="s">
        <v>214</v>
      </c>
      <c r="E550" s="194" t="s">
        <v>5652</v>
      </c>
      <c r="F550" s="195" t="s">
        <v>5626</v>
      </c>
      <c r="G550" s="196" t="s">
        <v>2761</v>
      </c>
      <c r="H550" s="197">
        <v>1</v>
      </c>
      <c r="I550" s="198"/>
      <c r="J550" s="199">
        <f t="shared" si="60"/>
        <v>0</v>
      </c>
      <c r="K550" s="200"/>
      <c r="L550" s="40"/>
      <c r="M550" s="201" t="s">
        <v>1</v>
      </c>
      <c r="N550" s="202" t="s">
        <v>42</v>
      </c>
      <c r="O550" s="72"/>
      <c r="P550" s="203">
        <f t="shared" si="61"/>
        <v>0</v>
      </c>
      <c r="Q550" s="203">
        <v>0</v>
      </c>
      <c r="R550" s="203">
        <f t="shared" si="62"/>
        <v>0</v>
      </c>
      <c r="S550" s="203">
        <v>0</v>
      </c>
      <c r="T550" s="204">
        <f t="shared" si="63"/>
        <v>0</v>
      </c>
      <c r="U550" s="35"/>
      <c r="V550" s="35"/>
      <c r="W550" s="35"/>
      <c r="X550" s="35"/>
      <c r="Y550" s="35"/>
      <c r="Z550" s="35"/>
      <c r="AA550" s="35"/>
      <c r="AB550" s="35"/>
      <c r="AC550" s="35"/>
      <c r="AD550" s="35"/>
      <c r="AE550" s="35"/>
      <c r="AR550" s="205" t="s">
        <v>218</v>
      </c>
      <c r="AT550" s="205" t="s">
        <v>214</v>
      </c>
      <c r="AU550" s="205" t="s">
        <v>85</v>
      </c>
      <c r="AY550" s="18" t="s">
        <v>209</v>
      </c>
      <c r="BE550" s="206">
        <f t="shared" si="64"/>
        <v>0</v>
      </c>
      <c r="BF550" s="206">
        <f t="shared" si="65"/>
        <v>0</v>
      </c>
      <c r="BG550" s="206">
        <f t="shared" si="66"/>
        <v>0</v>
      </c>
      <c r="BH550" s="206">
        <f t="shared" si="67"/>
        <v>0</v>
      </c>
      <c r="BI550" s="206">
        <f t="shared" si="68"/>
        <v>0</v>
      </c>
      <c r="BJ550" s="18" t="s">
        <v>85</v>
      </c>
      <c r="BK550" s="206">
        <f t="shared" si="69"/>
        <v>0</v>
      </c>
      <c r="BL550" s="18" t="s">
        <v>218</v>
      </c>
      <c r="BM550" s="205" t="s">
        <v>5653</v>
      </c>
    </row>
    <row r="551" spans="1:65" s="2" customFormat="1" ht="37.9" customHeight="1">
      <c r="A551" s="35"/>
      <c r="B551" s="36"/>
      <c r="C551" s="193" t="s">
        <v>5654</v>
      </c>
      <c r="D551" s="193" t="s">
        <v>214</v>
      </c>
      <c r="E551" s="194" t="s">
        <v>5655</v>
      </c>
      <c r="F551" s="195" t="s">
        <v>5630</v>
      </c>
      <c r="G551" s="196" t="s">
        <v>2761</v>
      </c>
      <c r="H551" s="197">
        <v>1</v>
      </c>
      <c r="I551" s="198"/>
      <c r="J551" s="199">
        <f t="shared" si="60"/>
        <v>0</v>
      </c>
      <c r="K551" s="200"/>
      <c r="L551" s="40"/>
      <c r="M551" s="201" t="s">
        <v>1</v>
      </c>
      <c r="N551" s="202" t="s">
        <v>42</v>
      </c>
      <c r="O551" s="72"/>
      <c r="P551" s="203">
        <f t="shared" si="61"/>
        <v>0</v>
      </c>
      <c r="Q551" s="203">
        <v>0</v>
      </c>
      <c r="R551" s="203">
        <f t="shared" si="62"/>
        <v>0</v>
      </c>
      <c r="S551" s="203">
        <v>0</v>
      </c>
      <c r="T551" s="204">
        <f t="shared" si="63"/>
        <v>0</v>
      </c>
      <c r="U551" s="35"/>
      <c r="V551" s="35"/>
      <c r="W551" s="35"/>
      <c r="X551" s="35"/>
      <c r="Y551" s="35"/>
      <c r="Z551" s="35"/>
      <c r="AA551" s="35"/>
      <c r="AB551" s="35"/>
      <c r="AC551" s="35"/>
      <c r="AD551" s="35"/>
      <c r="AE551" s="35"/>
      <c r="AR551" s="205" t="s">
        <v>218</v>
      </c>
      <c r="AT551" s="205" t="s">
        <v>214</v>
      </c>
      <c r="AU551" s="205" t="s">
        <v>85</v>
      </c>
      <c r="AY551" s="18" t="s">
        <v>209</v>
      </c>
      <c r="BE551" s="206">
        <f t="shared" si="64"/>
        <v>0</v>
      </c>
      <c r="BF551" s="206">
        <f t="shared" si="65"/>
        <v>0</v>
      </c>
      <c r="BG551" s="206">
        <f t="shared" si="66"/>
        <v>0</v>
      </c>
      <c r="BH551" s="206">
        <f t="shared" si="67"/>
        <v>0</v>
      </c>
      <c r="BI551" s="206">
        <f t="shared" si="68"/>
        <v>0</v>
      </c>
      <c r="BJ551" s="18" t="s">
        <v>85</v>
      </c>
      <c r="BK551" s="206">
        <f t="shared" si="69"/>
        <v>0</v>
      </c>
      <c r="BL551" s="18" t="s">
        <v>218</v>
      </c>
      <c r="BM551" s="205" t="s">
        <v>5656</v>
      </c>
    </row>
    <row r="552" spans="1:65" s="2" customFormat="1" ht="37.9" customHeight="1">
      <c r="A552" s="35"/>
      <c r="B552" s="36"/>
      <c r="C552" s="193" t="s">
        <v>5657</v>
      </c>
      <c r="D552" s="193" t="s">
        <v>214</v>
      </c>
      <c r="E552" s="194" t="s">
        <v>5658</v>
      </c>
      <c r="F552" s="195" t="s">
        <v>5630</v>
      </c>
      <c r="G552" s="196" t="s">
        <v>2761</v>
      </c>
      <c r="H552" s="197">
        <v>1</v>
      </c>
      <c r="I552" s="198"/>
      <c r="J552" s="199">
        <f t="shared" si="60"/>
        <v>0</v>
      </c>
      <c r="K552" s="200"/>
      <c r="L552" s="40"/>
      <c r="M552" s="201" t="s">
        <v>1</v>
      </c>
      <c r="N552" s="202" t="s">
        <v>42</v>
      </c>
      <c r="O552" s="72"/>
      <c r="P552" s="203">
        <f t="shared" si="61"/>
        <v>0</v>
      </c>
      <c r="Q552" s="203">
        <v>0</v>
      </c>
      <c r="R552" s="203">
        <f t="shared" si="62"/>
        <v>0</v>
      </c>
      <c r="S552" s="203">
        <v>0</v>
      </c>
      <c r="T552" s="204">
        <f t="shared" si="63"/>
        <v>0</v>
      </c>
      <c r="U552" s="35"/>
      <c r="V552" s="35"/>
      <c r="W552" s="35"/>
      <c r="X552" s="35"/>
      <c r="Y552" s="35"/>
      <c r="Z552" s="35"/>
      <c r="AA552" s="35"/>
      <c r="AB552" s="35"/>
      <c r="AC552" s="35"/>
      <c r="AD552" s="35"/>
      <c r="AE552" s="35"/>
      <c r="AR552" s="205" t="s">
        <v>218</v>
      </c>
      <c r="AT552" s="205" t="s">
        <v>214</v>
      </c>
      <c r="AU552" s="205" t="s">
        <v>85</v>
      </c>
      <c r="AY552" s="18" t="s">
        <v>209</v>
      </c>
      <c r="BE552" s="206">
        <f t="shared" si="64"/>
        <v>0</v>
      </c>
      <c r="BF552" s="206">
        <f t="shared" si="65"/>
        <v>0</v>
      </c>
      <c r="BG552" s="206">
        <f t="shared" si="66"/>
        <v>0</v>
      </c>
      <c r="BH552" s="206">
        <f t="shared" si="67"/>
        <v>0</v>
      </c>
      <c r="BI552" s="206">
        <f t="shared" si="68"/>
        <v>0</v>
      </c>
      <c r="BJ552" s="18" t="s">
        <v>85</v>
      </c>
      <c r="BK552" s="206">
        <f t="shared" si="69"/>
        <v>0</v>
      </c>
      <c r="BL552" s="18" t="s">
        <v>218</v>
      </c>
      <c r="BM552" s="205" t="s">
        <v>5659</v>
      </c>
    </row>
    <row r="553" spans="1:65" s="2" customFormat="1" ht="37.9" customHeight="1">
      <c r="A553" s="35"/>
      <c r="B553" s="36"/>
      <c r="C553" s="193" t="s">
        <v>5660</v>
      </c>
      <c r="D553" s="193" t="s">
        <v>214</v>
      </c>
      <c r="E553" s="194" t="s">
        <v>5661</v>
      </c>
      <c r="F553" s="195" t="s">
        <v>5630</v>
      </c>
      <c r="G553" s="196" t="s">
        <v>2761</v>
      </c>
      <c r="H553" s="197">
        <v>1</v>
      </c>
      <c r="I553" s="198"/>
      <c r="J553" s="199">
        <f t="shared" si="60"/>
        <v>0</v>
      </c>
      <c r="K553" s="200"/>
      <c r="L553" s="40"/>
      <c r="M553" s="201" t="s">
        <v>1</v>
      </c>
      <c r="N553" s="202" t="s">
        <v>42</v>
      </c>
      <c r="O553" s="72"/>
      <c r="P553" s="203">
        <f t="shared" si="61"/>
        <v>0</v>
      </c>
      <c r="Q553" s="203">
        <v>0</v>
      </c>
      <c r="R553" s="203">
        <f t="shared" si="62"/>
        <v>0</v>
      </c>
      <c r="S553" s="203">
        <v>0</v>
      </c>
      <c r="T553" s="204">
        <f t="shared" si="63"/>
        <v>0</v>
      </c>
      <c r="U553" s="35"/>
      <c r="V553" s="35"/>
      <c r="W553" s="35"/>
      <c r="X553" s="35"/>
      <c r="Y553" s="35"/>
      <c r="Z553" s="35"/>
      <c r="AA553" s="35"/>
      <c r="AB553" s="35"/>
      <c r="AC553" s="35"/>
      <c r="AD553" s="35"/>
      <c r="AE553" s="35"/>
      <c r="AR553" s="205" t="s">
        <v>218</v>
      </c>
      <c r="AT553" s="205" t="s">
        <v>214</v>
      </c>
      <c r="AU553" s="205" t="s">
        <v>85</v>
      </c>
      <c r="AY553" s="18" t="s">
        <v>209</v>
      </c>
      <c r="BE553" s="206">
        <f t="shared" si="64"/>
        <v>0</v>
      </c>
      <c r="BF553" s="206">
        <f t="shared" si="65"/>
        <v>0</v>
      </c>
      <c r="BG553" s="206">
        <f t="shared" si="66"/>
        <v>0</v>
      </c>
      <c r="BH553" s="206">
        <f t="shared" si="67"/>
        <v>0</v>
      </c>
      <c r="BI553" s="206">
        <f t="shared" si="68"/>
        <v>0</v>
      </c>
      <c r="BJ553" s="18" t="s">
        <v>85</v>
      </c>
      <c r="BK553" s="206">
        <f t="shared" si="69"/>
        <v>0</v>
      </c>
      <c r="BL553" s="18" t="s">
        <v>218</v>
      </c>
      <c r="BM553" s="205" t="s">
        <v>5662</v>
      </c>
    </row>
    <row r="554" spans="1:65" s="2" customFormat="1" ht="37.9" customHeight="1">
      <c r="A554" s="35"/>
      <c r="B554" s="36"/>
      <c r="C554" s="193" t="s">
        <v>5663</v>
      </c>
      <c r="D554" s="193" t="s">
        <v>214</v>
      </c>
      <c r="E554" s="194" t="s">
        <v>5664</v>
      </c>
      <c r="F554" s="195" t="s">
        <v>5630</v>
      </c>
      <c r="G554" s="196" t="s">
        <v>2761</v>
      </c>
      <c r="H554" s="197">
        <v>1</v>
      </c>
      <c r="I554" s="198"/>
      <c r="J554" s="199">
        <f t="shared" si="60"/>
        <v>0</v>
      </c>
      <c r="K554" s="200"/>
      <c r="L554" s="40"/>
      <c r="M554" s="201" t="s">
        <v>1</v>
      </c>
      <c r="N554" s="202" t="s">
        <v>42</v>
      </c>
      <c r="O554" s="72"/>
      <c r="P554" s="203">
        <f t="shared" si="61"/>
        <v>0</v>
      </c>
      <c r="Q554" s="203">
        <v>0</v>
      </c>
      <c r="R554" s="203">
        <f t="shared" si="62"/>
        <v>0</v>
      </c>
      <c r="S554" s="203">
        <v>0</v>
      </c>
      <c r="T554" s="204">
        <f t="shared" si="63"/>
        <v>0</v>
      </c>
      <c r="U554" s="35"/>
      <c r="V554" s="35"/>
      <c r="W554" s="35"/>
      <c r="X554" s="35"/>
      <c r="Y554" s="35"/>
      <c r="Z554" s="35"/>
      <c r="AA554" s="35"/>
      <c r="AB554" s="35"/>
      <c r="AC554" s="35"/>
      <c r="AD554" s="35"/>
      <c r="AE554" s="35"/>
      <c r="AR554" s="205" t="s">
        <v>218</v>
      </c>
      <c r="AT554" s="205" t="s">
        <v>214</v>
      </c>
      <c r="AU554" s="205" t="s">
        <v>85</v>
      </c>
      <c r="AY554" s="18" t="s">
        <v>209</v>
      </c>
      <c r="BE554" s="206">
        <f t="shared" si="64"/>
        <v>0</v>
      </c>
      <c r="BF554" s="206">
        <f t="shared" si="65"/>
        <v>0</v>
      </c>
      <c r="BG554" s="206">
        <f t="shared" si="66"/>
        <v>0</v>
      </c>
      <c r="BH554" s="206">
        <f t="shared" si="67"/>
        <v>0</v>
      </c>
      <c r="BI554" s="206">
        <f t="shared" si="68"/>
        <v>0</v>
      </c>
      <c r="BJ554" s="18" t="s">
        <v>85</v>
      </c>
      <c r="BK554" s="206">
        <f t="shared" si="69"/>
        <v>0</v>
      </c>
      <c r="BL554" s="18" t="s">
        <v>218</v>
      </c>
      <c r="BM554" s="205" t="s">
        <v>5665</v>
      </c>
    </row>
    <row r="555" spans="1:65" s="2" customFormat="1" ht="37.9" customHeight="1">
      <c r="A555" s="35"/>
      <c r="B555" s="36"/>
      <c r="C555" s="193" t="s">
        <v>5666</v>
      </c>
      <c r="D555" s="193" t="s">
        <v>214</v>
      </c>
      <c r="E555" s="194" t="s">
        <v>5667</v>
      </c>
      <c r="F555" s="195" t="s">
        <v>4794</v>
      </c>
      <c r="G555" s="196" t="s">
        <v>2761</v>
      </c>
      <c r="H555" s="197">
        <v>1</v>
      </c>
      <c r="I555" s="198"/>
      <c r="J555" s="199">
        <f t="shared" si="60"/>
        <v>0</v>
      </c>
      <c r="K555" s="200"/>
      <c r="L555" s="40"/>
      <c r="M555" s="201" t="s">
        <v>1</v>
      </c>
      <c r="N555" s="202" t="s">
        <v>42</v>
      </c>
      <c r="O555" s="72"/>
      <c r="P555" s="203">
        <f t="shared" si="61"/>
        <v>0</v>
      </c>
      <c r="Q555" s="203">
        <v>0</v>
      </c>
      <c r="R555" s="203">
        <f t="shared" si="62"/>
        <v>0</v>
      </c>
      <c r="S555" s="203">
        <v>0</v>
      </c>
      <c r="T555" s="204">
        <f t="shared" si="63"/>
        <v>0</v>
      </c>
      <c r="U555" s="35"/>
      <c r="V555" s="35"/>
      <c r="W555" s="35"/>
      <c r="X555" s="35"/>
      <c r="Y555" s="35"/>
      <c r="Z555" s="35"/>
      <c r="AA555" s="35"/>
      <c r="AB555" s="35"/>
      <c r="AC555" s="35"/>
      <c r="AD555" s="35"/>
      <c r="AE555" s="35"/>
      <c r="AR555" s="205" t="s">
        <v>218</v>
      </c>
      <c r="AT555" s="205" t="s">
        <v>214</v>
      </c>
      <c r="AU555" s="205" t="s">
        <v>85</v>
      </c>
      <c r="AY555" s="18" t="s">
        <v>209</v>
      </c>
      <c r="BE555" s="206">
        <f t="shared" si="64"/>
        <v>0</v>
      </c>
      <c r="BF555" s="206">
        <f t="shared" si="65"/>
        <v>0</v>
      </c>
      <c r="BG555" s="206">
        <f t="shared" si="66"/>
        <v>0</v>
      </c>
      <c r="BH555" s="206">
        <f t="shared" si="67"/>
        <v>0</v>
      </c>
      <c r="BI555" s="206">
        <f t="shared" si="68"/>
        <v>0</v>
      </c>
      <c r="BJ555" s="18" t="s">
        <v>85</v>
      </c>
      <c r="BK555" s="206">
        <f t="shared" si="69"/>
        <v>0</v>
      </c>
      <c r="BL555" s="18" t="s">
        <v>218</v>
      </c>
      <c r="BM555" s="205" t="s">
        <v>5668</v>
      </c>
    </row>
    <row r="556" spans="1:65" s="2" customFormat="1" ht="37.9" customHeight="1">
      <c r="A556" s="35"/>
      <c r="B556" s="36"/>
      <c r="C556" s="193" t="s">
        <v>5669</v>
      </c>
      <c r="D556" s="193" t="s">
        <v>214</v>
      </c>
      <c r="E556" s="194" t="s">
        <v>5670</v>
      </c>
      <c r="F556" s="195" t="s">
        <v>4794</v>
      </c>
      <c r="G556" s="196" t="s">
        <v>2761</v>
      </c>
      <c r="H556" s="197">
        <v>1</v>
      </c>
      <c r="I556" s="198"/>
      <c r="J556" s="199">
        <f t="shared" si="60"/>
        <v>0</v>
      </c>
      <c r="K556" s="200"/>
      <c r="L556" s="40"/>
      <c r="M556" s="201" t="s">
        <v>1</v>
      </c>
      <c r="N556" s="202" t="s">
        <v>42</v>
      </c>
      <c r="O556" s="72"/>
      <c r="P556" s="203">
        <f t="shared" si="61"/>
        <v>0</v>
      </c>
      <c r="Q556" s="203">
        <v>0</v>
      </c>
      <c r="R556" s="203">
        <f t="shared" si="62"/>
        <v>0</v>
      </c>
      <c r="S556" s="203">
        <v>0</v>
      </c>
      <c r="T556" s="204">
        <f t="shared" si="63"/>
        <v>0</v>
      </c>
      <c r="U556" s="35"/>
      <c r="V556" s="35"/>
      <c r="W556" s="35"/>
      <c r="X556" s="35"/>
      <c r="Y556" s="35"/>
      <c r="Z556" s="35"/>
      <c r="AA556" s="35"/>
      <c r="AB556" s="35"/>
      <c r="AC556" s="35"/>
      <c r="AD556" s="35"/>
      <c r="AE556" s="35"/>
      <c r="AR556" s="205" t="s">
        <v>218</v>
      </c>
      <c r="AT556" s="205" t="s">
        <v>214</v>
      </c>
      <c r="AU556" s="205" t="s">
        <v>85</v>
      </c>
      <c r="AY556" s="18" t="s">
        <v>209</v>
      </c>
      <c r="BE556" s="206">
        <f t="shared" si="64"/>
        <v>0</v>
      </c>
      <c r="BF556" s="206">
        <f t="shared" si="65"/>
        <v>0</v>
      </c>
      <c r="BG556" s="206">
        <f t="shared" si="66"/>
        <v>0</v>
      </c>
      <c r="BH556" s="206">
        <f t="shared" si="67"/>
        <v>0</v>
      </c>
      <c r="BI556" s="206">
        <f t="shared" si="68"/>
        <v>0</v>
      </c>
      <c r="BJ556" s="18" t="s">
        <v>85</v>
      </c>
      <c r="BK556" s="206">
        <f t="shared" si="69"/>
        <v>0</v>
      </c>
      <c r="BL556" s="18" t="s">
        <v>218</v>
      </c>
      <c r="BM556" s="205" t="s">
        <v>5671</v>
      </c>
    </row>
    <row r="557" spans="1:65" s="2" customFormat="1" ht="37.9" customHeight="1">
      <c r="A557" s="35"/>
      <c r="B557" s="36"/>
      <c r="C557" s="193" t="s">
        <v>5672</v>
      </c>
      <c r="D557" s="193" t="s">
        <v>214</v>
      </c>
      <c r="E557" s="194" t="s">
        <v>5673</v>
      </c>
      <c r="F557" s="195" t="s">
        <v>4794</v>
      </c>
      <c r="G557" s="196" t="s">
        <v>2761</v>
      </c>
      <c r="H557" s="197">
        <v>1</v>
      </c>
      <c r="I557" s="198"/>
      <c r="J557" s="199">
        <f t="shared" si="60"/>
        <v>0</v>
      </c>
      <c r="K557" s="200"/>
      <c r="L557" s="40"/>
      <c r="M557" s="201" t="s">
        <v>1</v>
      </c>
      <c r="N557" s="202" t="s">
        <v>42</v>
      </c>
      <c r="O557" s="72"/>
      <c r="P557" s="203">
        <f t="shared" si="61"/>
        <v>0</v>
      </c>
      <c r="Q557" s="203">
        <v>0</v>
      </c>
      <c r="R557" s="203">
        <f t="shared" si="62"/>
        <v>0</v>
      </c>
      <c r="S557" s="203">
        <v>0</v>
      </c>
      <c r="T557" s="204">
        <f t="shared" si="63"/>
        <v>0</v>
      </c>
      <c r="U557" s="35"/>
      <c r="V557" s="35"/>
      <c r="W557" s="35"/>
      <c r="X557" s="35"/>
      <c r="Y557" s="35"/>
      <c r="Z557" s="35"/>
      <c r="AA557" s="35"/>
      <c r="AB557" s="35"/>
      <c r="AC557" s="35"/>
      <c r="AD557" s="35"/>
      <c r="AE557" s="35"/>
      <c r="AR557" s="205" t="s">
        <v>218</v>
      </c>
      <c r="AT557" s="205" t="s">
        <v>214</v>
      </c>
      <c r="AU557" s="205" t="s">
        <v>85</v>
      </c>
      <c r="AY557" s="18" t="s">
        <v>209</v>
      </c>
      <c r="BE557" s="206">
        <f t="shared" si="64"/>
        <v>0</v>
      </c>
      <c r="BF557" s="206">
        <f t="shared" si="65"/>
        <v>0</v>
      </c>
      <c r="BG557" s="206">
        <f t="shared" si="66"/>
        <v>0</v>
      </c>
      <c r="BH557" s="206">
        <f t="shared" si="67"/>
        <v>0</v>
      </c>
      <c r="BI557" s="206">
        <f t="shared" si="68"/>
        <v>0</v>
      </c>
      <c r="BJ557" s="18" t="s">
        <v>85</v>
      </c>
      <c r="BK557" s="206">
        <f t="shared" si="69"/>
        <v>0</v>
      </c>
      <c r="BL557" s="18" t="s">
        <v>218</v>
      </c>
      <c r="BM557" s="205" t="s">
        <v>5674</v>
      </c>
    </row>
    <row r="558" spans="1:65" s="2" customFormat="1" ht="37.9" customHeight="1">
      <c r="A558" s="35"/>
      <c r="B558" s="36"/>
      <c r="C558" s="193" t="s">
        <v>5675</v>
      </c>
      <c r="D558" s="193" t="s">
        <v>214</v>
      </c>
      <c r="E558" s="194" t="s">
        <v>5676</v>
      </c>
      <c r="F558" s="195" t="s">
        <v>4773</v>
      </c>
      <c r="G558" s="196" t="s">
        <v>2761</v>
      </c>
      <c r="H558" s="197">
        <v>1</v>
      </c>
      <c r="I558" s="198"/>
      <c r="J558" s="199">
        <f t="shared" si="60"/>
        <v>0</v>
      </c>
      <c r="K558" s="200"/>
      <c r="L558" s="40"/>
      <c r="M558" s="201" t="s">
        <v>1</v>
      </c>
      <c r="N558" s="202" t="s">
        <v>42</v>
      </c>
      <c r="O558" s="72"/>
      <c r="P558" s="203">
        <f t="shared" si="61"/>
        <v>0</v>
      </c>
      <c r="Q558" s="203">
        <v>0</v>
      </c>
      <c r="R558" s="203">
        <f t="shared" si="62"/>
        <v>0</v>
      </c>
      <c r="S558" s="203">
        <v>0</v>
      </c>
      <c r="T558" s="204">
        <f t="shared" si="63"/>
        <v>0</v>
      </c>
      <c r="U558" s="35"/>
      <c r="V558" s="35"/>
      <c r="W558" s="35"/>
      <c r="X558" s="35"/>
      <c r="Y558" s="35"/>
      <c r="Z558" s="35"/>
      <c r="AA558" s="35"/>
      <c r="AB558" s="35"/>
      <c r="AC558" s="35"/>
      <c r="AD558" s="35"/>
      <c r="AE558" s="35"/>
      <c r="AR558" s="205" t="s">
        <v>218</v>
      </c>
      <c r="AT558" s="205" t="s">
        <v>214</v>
      </c>
      <c r="AU558" s="205" t="s">
        <v>85</v>
      </c>
      <c r="AY558" s="18" t="s">
        <v>209</v>
      </c>
      <c r="BE558" s="206">
        <f t="shared" si="64"/>
        <v>0</v>
      </c>
      <c r="BF558" s="206">
        <f t="shared" si="65"/>
        <v>0</v>
      </c>
      <c r="BG558" s="206">
        <f t="shared" si="66"/>
        <v>0</v>
      </c>
      <c r="BH558" s="206">
        <f t="shared" si="67"/>
        <v>0</v>
      </c>
      <c r="BI558" s="206">
        <f t="shared" si="68"/>
        <v>0</v>
      </c>
      <c r="BJ558" s="18" t="s">
        <v>85</v>
      </c>
      <c r="BK558" s="206">
        <f t="shared" si="69"/>
        <v>0</v>
      </c>
      <c r="BL558" s="18" t="s">
        <v>218</v>
      </c>
      <c r="BM558" s="205" t="s">
        <v>5677</v>
      </c>
    </row>
    <row r="559" spans="1:65" s="2" customFormat="1" ht="37.9" customHeight="1">
      <c r="A559" s="35"/>
      <c r="B559" s="36"/>
      <c r="C559" s="193" t="s">
        <v>5678</v>
      </c>
      <c r="D559" s="193" t="s">
        <v>214</v>
      </c>
      <c r="E559" s="194" t="s">
        <v>5679</v>
      </c>
      <c r="F559" s="195" t="s">
        <v>4794</v>
      </c>
      <c r="G559" s="196" t="s">
        <v>2761</v>
      </c>
      <c r="H559" s="197">
        <v>1</v>
      </c>
      <c r="I559" s="198"/>
      <c r="J559" s="199">
        <f t="shared" si="60"/>
        <v>0</v>
      </c>
      <c r="K559" s="200"/>
      <c r="L559" s="40"/>
      <c r="M559" s="201" t="s">
        <v>1</v>
      </c>
      <c r="N559" s="202" t="s">
        <v>42</v>
      </c>
      <c r="O559" s="72"/>
      <c r="P559" s="203">
        <f t="shared" si="61"/>
        <v>0</v>
      </c>
      <c r="Q559" s="203">
        <v>0</v>
      </c>
      <c r="R559" s="203">
        <f t="shared" si="62"/>
        <v>0</v>
      </c>
      <c r="S559" s="203">
        <v>0</v>
      </c>
      <c r="T559" s="204">
        <f t="shared" si="63"/>
        <v>0</v>
      </c>
      <c r="U559" s="35"/>
      <c r="V559" s="35"/>
      <c r="W559" s="35"/>
      <c r="X559" s="35"/>
      <c r="Y559" s="35"/>
      <c r="Z559" s="35"/>
      <c r="AA559" s="35"/>
      <c r="AB559" s="35"/>
      <c r="AC559" s="35"/>
      <c r="AD559" s="35"/>
      <c r="AE559" s="35"/>
      <c r="AR559" s="205" t="s">
        <v>218</v>
      </c>
      <c r="AT559" s="205" t="s">
        <v>214</v>
      </c>
      <c r="AU559" s="205" t="s">
        <v>85</v>
      </c>
      <c r="AY559" s="18" t="s">
        <v>209</v>
      </c>
      <c r="BE559" s="206">
        <f t="shared" si="64"/>
        <v>0</v>
      </c>
      <c r="BF559" s="206">
        <f t="shared" si="65"/>
        <v>0</v>
      </c>
      <c r="BG559" s="206">
        <f t="shared" si="66"/>
        <v>0</v>
      </c>
      <c r="BH559" s="206">
        <f t="shared" si="67"/>
        <v>0</v>
      </c>
      <c r="BI559" s="206">
        <f t="shared" si="68"/>
        <v>0</v>
      </c>
      <c r="BJ559" s="18" t="s">
        <v>85</v>
      </c>
      <c r="BK559" s="206">
        <f t="shared" si="69"/>
        <v>0</v>
      </c>
      <c r="BL559" s="18" t="s">
        <v>218</v>
      </c>
      <c r="BM559" s="205" t="s">
        <v>5680</v>
      </c>
    </row>
    <row r="560" spans="1:65" s="2" customFormat="1" ht="37.9" customHeight="1">
      <c r="A560" s="35"/>
      <c r="B560" s="36"/>
      <c r="C560" s="193" t="s">
        <v>5681</v>
      </c>
      <c r="D560" s="193" t="s">
        <v>214</v>
      </c>
      <c r="E560" s="194" t="s">
        <v>5682</v>
      </c>
      <c r="F560" s="195" t="s">
        <v>4782</v>
      </c>
      <c r="G560" s="196" t="s">
        <v>2761</v>
      </c>
      <c r="H560" s="197">
        <v>1</v>
      </c>
      <c r="I560" s="198"/>
      <c r="J560" s="199">
        <f t="shared" si="60"/>
        <v>0</v>
      </c>
      <c r="K560" s="200"/>
      <c r="L560" s="40"/>
      <c r="M560" s="201" t="s">
        <v>1</v>
      </c>
      <c r="N560" s="202" t="s">
        <v>42</v>
      </c>
      <c r="O560" s="72"/>
      <c r="P560" s="203">
        <f t="shared" si="61"/>
        <v>0</v>
      </c>
      <c r="Q560" s="203">
        <v>0</v>
      </c>
      <c r="R560" s="203">
        <f t="shared" si="62"/>
        <v>0</v>
      </c>
      <c r="S560" s="203">
        <v>0</v>
      </c>
      <c r="T560" s="204">
        <f t="shared" si="63"/>
        <v>0</v>
      </c>
      <c r="U560" s="35"/>
      <c r="V560" s="35"/>
      <c r="W560" s="35"/>
      <c r="X560" s="35"/>
      <c r="Y560" s="35"/>
      <c r="Z560" s="35"/>
      <c r="AA560" s="35"/>
      <c r="AB560" s="35"/>
      <c r="AC560" s="35"/>
      <c r="AD560" s="35"/>
      <c r="AE560" s="35"/>
      <c r="AR560" s="205" t="s">
        <v>218</v>
      </c>
      <c r="AT560" s="205" t="s">
        <v>214</v>
      </c>
      <c r="AU560" s="205" t="s">
        <v>85</v>
      </c>
      <c r="AY560" s="18" t="s">
        <v>209</v>
      </c>
      <c r="BE560" s="206">
        <f t="shared" si="64"/>
        <v>0</v>
      </c>
      <c r="BF560" s="206">
        <f t="shared" si="65"/>
        <v>0</v>
      </c>
      <c r="BG560" s="206">
        <f t="shared" si="66"/>
        <v>0</v>
      </c>
      <c r="BH560" s="206">
        <f t="shared" si="67"/>
        <v>0</v>
      </c>
      <c r="BI560" s="206">
        <f t="shared" si="68"/>
        <v>0</v>
      </c>
      <c r="BJ560" s="18" t="s">
        <v>85</v>
      </c>
      <c r="BK560" s="206">
        <f t="shared" si="69"/>
        <v>0</v>
      </c>
      <c r="BL560" s="18" t="s">
        <v>218</v>
      </c>
      <c r="BM560" s="205" t="s">
        <v>5683</v>
      </c>
    </row>
    <row r="561" spans="1:65" s="2" customFormat="1" ht="37.9" customHeight="1">
      <c r="A561" s="35"/>
      <c r="B561" s="36"/>
      <c r="C561" s="193" t="s">
        <v>5684</v>
      </c>
      <c r="D561" s="193" t="s">
        <v>214</v>
      </c>
      <c r="E561" s="194" t="s">
        <v>5685</v>
      </c>
      <c r="F561" s="195" t="s">
        <v>4773</v>
      </c>
      <c r="G561" s="196" t="s">
        <v>2761</v>
      </c>
      <c r="H561" s="197">
        <v>1</v>
      </c>
      <c r="I561" s="198"/>
      <c r="J561" s="199">
        <f t="shared" si="60"/>
        <v>0</v>
      </c>
      <c r="K561" s="200"/>
      <c r="L561" s="40"/>
      <c r="M561" s="201" t="s">
        <v>1</v>
      </c>
      <c r="N561" s="202" t="s">
        <v>42</v>
      </c>
      <c r="O561" s="72"/>
      <c r="P561" s="203">
        <f t="shared" si="61"/>
        <v>0</v>
      </c>
      <c r="Q561" s="203">
        <v>0</v>
      </c>
      <c r="R561" s="203">
        <f t="shared" si="62"/>
        <v>0</v>
      </c>
      <c r="S561" s="203">
        <v>0</v>
      </c>
      <c r="T561" s="204">
        <f t="shared" si="63"/>
        <v>0</v>
      </c>
      <c r="U561" s="35"/>
      <c r="V561" s="35"/>
      <c r="W561" s="35"/>
      <c r="X561" s="35"/>
      <c r="Y561" s="35"/>
      <c r="Z561" s="35"/>
      <c r="AA561" s="35"/>
      <c r="AB561" s="35"/>
      <c r="AC561" s="35"/>
      <c r="AD561" s="35"/>
      <c r="AE561" s="35"/>
      <c r="AR561" s="205" t="s">
        <v>218</v>
      </c>
      <c r="AT561" s="205" t="s">
        <v>214</v>
      </c>
      <c r="AU561" s="205" t="s">
        <v>85</v>
      </c>
      <c r="AY561" s="18" t="s">
        <v>209</v>
      </c>
      <c r="BE561" s="206">
        <f t="shared" si="64"/>
        <v>0</v>
      </c>
      <c r="BF561" s="206">
        <f t="shared" si="65"/>
        <v>0</v>
      </c>
      <c r="BG561" s="206">
        <f t="shared" si="66"/>
        <v>0</v>
      </c>
      <c r="BH561" s="206">
        <f t="shared" si="67"/>
        <v>0</v>
      </c>
      <c r="BI561" s="206">
        <f t="shared" si="68"/>
        <v>0</v>
      </c>
      <c r="BJ561" s="18" t="s">
        <v>85</v>
      </c>
      <c r="BK561" s="206">
        <f t="shared" si="69"/>
        <v>0</v>
      </c>
      <c r="BL561" s="18" t="s">
        <v>218</v>
      </c>
      <c r="BM561" s="205" t="s">
        <v>5686</v>
      </c>
    </row>
    <row r="562" spans="1:65" s="2" customFormat="1" ht="37.9" customHeight="1">
      <c r="A562" s="35"/>
      <c r="B562" s="36"/>
      <c r="C562" s="193" t="s">
        <v>5687</v>
      </c>
      <c r="D562" s="193" t="s">
        <v>214</v>
      </c>
      <c r="E562" s="194" t="s">
        <v>5688</v>
      </c>
      <c r="F562" s="195" t="s">
        <v>4944</v>
      </c>
      <c r="G562" s="196" t="s">
        <v>2761</v>
      </c>
      <c r="H562" s="197">
        <v>1</v>
      </c>
      <c r="I562" s="198"/>
      <c r="J562" s="199">
        <f t="shared" si="60"/>
        <v>0</v>
      </c>
      <c r="K562" s="200"/>
      <c r="L562" s="40"/>
      <c r="M562" s="201" t="s">
        <v>1</v>
      </c>
      <c r="N562" s="202" t="s">
        <v>42</v>
      </c>
      <c r="O562" s="72"/>
      <c r="P562" s="203">
        <f t="shared" si="61"/>
        <v>0</v>
      </c>
      <c r="Q562" s="203">
        <v>0</v>
      </c>
      <c r="R562" s="203">
        <f t="shared" si="62"/>
        <v>0</v>
      </c>
      <c r="S562" s="203">
        <v>0</v>
      </c>
      <c r="T562" s="204">
        <f t="shared" si="63"/>
        <v>0</v>
      </c>
      <c r="U562" s="35"/>
      <c r="V562" s="35"/>
      <c r="W562" s="35"/>
      <c r="X562" s="35"/>
      <c r="Y562" s="35"/>
      <c r="Z562" s="35"/>
      <c r="AA562" s="35"/>
      <c r="AB562" s="35"/>
      <c r="AC562" s="35"/>
      <c r="AD562" s="35"/>
      <c r="AE562" s="35"/>
      <c r="AR562" s="205" t="s">
        <v>218</v>
      </c>
      <c r="AT562" s="205" t="s">
        <v>214</v>
      </c>
      <c r="AU562" s="205" t="s">
        <v>85</v>
      </c>
      <c r="AY562" s="18" t="s">
        <v>209</v>
      </c>
      <c r="BE562" s="206">
        <f t="shared" si="64"/>
        <v>0</v>
      </c>
      <c r="BF562" s="206">
        <f t="shared" si="65"/>
        <v>0</v>
      </c>
      <c r="BG562" s="206">
        <f t="shared" si="66"/>
        <v>0</v>
      </c>
      <c r="BH562" s="206">
        <f t="shared" si="67"/>
        <v>0</v>
      </c>
      <c r="BI562" s="206">
        <f t="shared" si="68"/>
        <v>0</v>
      </c>
      <c r="BJ562" s="18" t="s">
        <v>85</v>
      </c>
      <c r="BK562" s="206">
        <f t="shared" si="69"/>
        <v>0</v>
      </c>
      <c r="BL562" s="18" t="s">
        <v>218</v>
      </c>
      <c r="BM562" s="205" t="s">
        <v>5689</v>
      </c>
    </row>
    <row r="563" spans="1:65" s="2" customFormat="1" ht="37.9" customHeight="1">
      <c r="A563" s="35"/>
      <c r="B563" s="36"/>
      <c r="C563" s="193" t="s">
        <v>5690</v>
      </c>
      <c r="D563" s="193" t="s">
        <v>214</v>
      </c>
      <c r="E563" s="194" t="s">
        <v>5691</v>
      </c>
      <c r="F563" s="195" t="s">
        <v>4846</v>
      </c>
      <c r="G563" s="196" t="s">
        <v>2761</v>
      </c>
      <c r="H563" s="197">
        <v>1</v>
      </c>
      <c r="I563" s="198"/>
      <c r="J563" s="199">
        <f t="shared" si="60"/>
        <v>0</v>
      </c>
      <c r="K563" s="200"/>
      <c r="L563" s="40"/>
      <c r="M563" s="201" t="s">
        <v>1</v>
      </c>
      <c r="N563" s="202" t="s">
        <v>42</v>
      </c>
      <c r="O563" s="72"/>
      <c r="P563" s="203">
        <f t="shared" si="61"/>
        <v>0</v>
      </c>
      <c r="Q563" s="203">
        <v>0</v>
      </c>
      <c r="R563" s="203">
        <f t="shared" si="62"/>
        <v>0</v>
      </c>
      <c r="S563" s="203">
        <v>0</v>
      </c>
      <c r="T563" s="204">
        <f t="shared" si="63"/>
        <v>0</v>
      </c>
      <c r="U563" s="35"/>
      <c r="V563" s="35"/>
      <c r="W563" s="35"/>
      <c r="X563" s="35"/>
      <c r="Y563" s="35"/>
      <c r="Z563" s="35"/>
      <c r="AA563" s="35"/>
      <c r="AB563" s="35"/>
      <c r="AC563" s="35"/>
      <c r="AD563" s="35"/>
      <c r="AE563" s="35"/>
      <c r="AR563" s="205" t="s">
        <v>218</v>
      </c>
      <c r="AT563" s="205" t="s">
        <v>214</v>
      </c>
      <c r="AU563" s="205" t="s">
        <v>85</v>
      </c>
      <c r="AY563" s="18" t="s">
        <v>209</v>
      </c>
      <c r="BE563" s="206">
        <f t="shared" si="64"/>
        <v>0</v>
      </c>
      <c r="BF563" s="206">
        <f t="shared" si="65"/>
        <v>0</v>
      </c>
      <c r="BG563" s="206">
        <f t="shared" si="66"/>
        <v>0</v>
      </c>
      <c r="BH563" s="206">
        <f t="shared" si="67"/>
        <v>0</v>
      </c>
      <c r="BI563" s="206">
        <f t="shared" si="68"/>
        <v>0</v>
      </c>
      <c r="BJ563" s="18" t="s">
        <v>85</v>
      </c>
      <c r="BK563" s="206">
        <f t="shared" si="69"/>
        <v>0</v>
      </c>
      <c r="BL563" s="18" t="s">
        <v>218</v>
      </c>
      <c r="BM563" s="205" t="s">
        <v>5692</v>
      </c>
    </row>
    <row r="564" spans="1:65" s="2" customFormat="1" ht="37.9" customHeight="1">
      <c r="A564" s="35"/>
      <c r="B564" s="36"/>
      <c r="C564" s="193" t="s">
        <v>5693</v>
      </c>
      <c r="D564" s="193" t="s">
        <v>214</v>
      </c>
      <c r="E564" s="194" t="s">
        <v>5694</v>
      </c>
      <c r="F564" s="195" t="s">
        <v>4782</v>
      </c>
      <c r="G564" s="196" t="s">
        <v>2761</v>
      </c>
      <c r="H564" s="197">
        <v>1</v>
      </c>
      <c r="I564" s="198"/>
      <c r="J564" s="199">
        <f t="shared" si="60"/>
        <v>0</v>
      </c>
      <c r="K564" s="200"/>
      <c r="L564" s="40"/>
      <c r="M564" s="201" t="s">
        <v>1</v>
      </c>
      <c r="N564" s="202" t="s">
        <v>42</v>
      </c>
      <c r="O564" s="72"/>
      <c r="P564" s="203">
        <f t="shared" si="61"/>
        <v>0</v>
      </c>
      <c r="Q564" s="203">
        <v>0</v>
      </c>
      <c r="R564" s="203">
        <f t="shared" si="62"/>
        <v>0</v>
      </c>
      <c r="S564" s="203">
        <v>0</v>
      </c>
      <c r="T564" s="204">
        <f t="shared" si="63"/>
        <v>0</v>
      </c>
      <c r="U564" s="35"/>
      <c r="V564" s="35"/>
      <c r="W564" s="35"/>
      <c r="X564" s="35"/>
      <c r="Y564" s="35"/>
      <c r="Z564" s="35"/>
      <c r="AA564" s="35"/>
      <c r="AB564" s="35"/>
      <c r="AC564" s="35"/>
      <c r="AD564" s="35"/>
      <c r="AE564" s="35"/>
      <c r="AR564" s="205" t="s">
        <v>218</v>
      </c>
      <c r="AT564" s="205" t="s">
        <v>214</v>
      </c>
      <c r="AU564" s="205" t="s">
        <v>85</v>
      </c>
      <c r="AY564" s="18" t="s">
        <v>209</v>
      </c>
      <c r="BE564" s="206">
        <f t="shared" si="64"/>
        <v>0</v>
      </c>
      <c r="BF564" s="206">
        <f t="shared" si="65"/>
        <v>0</v>
      </c>
      <c r="BG564" s="206">
        <f t="shared" si="66"/>
        <v>0</v>
      </c>
      <c r="BH564" s="206">
        <f t="shared" si="67"/>
        <v>0</v>
      </c>
      <c r="BI564" s="206">
        <f t="shared" si="68"/>
        <v>0</v>
      </c>
      <c r="BJ564" s="18" t="s">
        <v>85</v>
      </c>
      <c r="BK564" s="206">
        <f t="shared" si="69"/>
        <v>0</v>
      </c>
      <c r="BL564" s="18" t="s">
        <v>218</v>
      </c>
      <c r="BM564" s="205" t="s">
        <v>5695</v>
      </c>
    </row>
    <row r="565" spans="1:65" s="2" customFormat="1" ht="37.9" customHeight="1">
      <c r="A565" s="35"/>
      <c r="B565" s="36"/>
      <c r="C565" s="193" t="s">
        <v>5696</v>
      </c>
      <c r="D565" s="193" t="s">
        <v>214</v>
      </c>
      <c r="E565" s="194" t="s">
        <v>5697</v>
      </c>
      <c r="F565" s="195" t="s">
        <v>4782</v>
      </c>
      <c r="G565" s="196" t="s">
        <v>2761</v>
      </c>
      <c r="H565" s="197">
        <v>1</v>
      </c>
      <c r="I565" s="198"/>
      <c r="J565" s="199">
        <f t="shared" si="60"/>
        <v>0</v>
      </c>
      <c r="K565" s="200"/>
      <c r="L565" s="40"/>
      <c r="M565" s="201" t="s">
        <v>1</v>
      </c>
      <c r="N565" s="202" t="s">
        <v>42</v>
      </c>
      <c r="O565" s="72"/>
      <c r="P565" s="203">
        <f t="shared" si="61"/>
        <v>0</v>
      </c>
      <c r="Q565" s="203">
        <v>0</v>
      </c>
      <c r="R565" s="203">
        <f t="shared" si="62"/>
        <v>0</v>
      </c>
      <c r="S565" s="203">
        <v>0</v>
      </c>
      <c r="T565" s="204">
        <f t="shared" si="63"/>
        <v>0</v>
      </c>
      <c r="U565" s="35"/>
      <c r="V565" s="35"/>
      <c r="W565" s="35"/>
      <c r="X565" s="35"/>
      <c r="Y565" s="35"/>
      <c r="Z565" s="35"/>
      <c r="AA565" s="35"/>
      <c r="AB565" s="35"/>
      <c r="AC565" s="35"/>
      <c r="AD565" s="35"/>
      <c r="AE565" s="35"/>
      <c r="AR565" s="205" t="s">
        <v>218</v>
      </c>
      <c r="AT565" s="205" t="s">
        <v>214</v>
      </c>
      <c r="AU565" s="205" t="s">
        <v>85</v>
      </c>
      <c r="AY565" s="18" t="s">
        <v>209</v>
      </c>
      <c r="BE565" s="206">
        <f t="shared" si="64"/>
        <v>0</v>
      </c>
      <c r="BF565" s="206">
        <f t="shared" si="65"/>
        <v>0</v>
      </c>
      <c r="BG565" s="206">
        <f t="shared" si="66"/>
        <v>0</v>
      </c>
      <c r="BH565" s="206">
        <f t="shared" si="67"/>
        <v>0</v>
      </c>
      <c r="BI565" s="206">
        <f t="shared" si="68"/>
        <v>0</v>
      </c>
      <c r="BJ565" s="18" t="s">
        <v>85</v>
      </c>
      <c r="BK565" s="206">
        <f t="shared" si="69"/>
        <v>0</v>
      </c>
      <c r="BL565" s="18" t="s">
        <v>218</v>
      </c>
      <c r="BM565" s="205" t="s">
        <v>5698</v>
      </c>
    </row>
    <row r="566" spans="1:65" s="2" customFormat="1" ht="37.9" customHeight="1">
      <c r="A566" s="35"/>
      <c r="B566" s="36"/>
      <c r="C566" s="193" t="s">
        <v>5699</v>
      </c>
      <c r="D566" s="193" t="s">
        <v>214</v>
      </c>
      <c r="E566" s="194" t="s">
        <v>5700</v>
      </c>
      <c r="F566" s="195" t="s">
        <v>4782</v>
      </c>
      <c r="G566" s="196" t="s">
        <v>2761</v>
      </c>
      <c r="H566" s="197">
        <v>1</v>
      </c>
      <c r="I566" s="198"/>
      <c r="J566" s="199">
        <f t="shared" si="60"/>
        <v>0</v>
      </c>
      <c r="K566" s="200"/>
      <c r="L566" s="40"/>
      <c r="M566" s="201" t="s">
        <v>1</v>
      </c>
      <c r="N566" s="202" t="s">
        <v>42</v>
      </c>
      <c r="O566" s="72"/>
      <c r="P566" s="203">
        <f t="shared" si="61"/>
        <v>0</v>
      </c>
      <c r="Q566" s="203">
        <v>0</v>
      </c>
      <c r="R566" s="203">
        <f t="shared" si="62"/>
        <v>0</v>
      </c>
      <c r="S566" s="203">
        <v>0</v>
      </c>
      <c r="T566" s="204">
        <f t="shared" si="63"/>
        <v>0</v>
      </c>
      <c r="U566" s="35"/>
      <c r="V566" s="35"/>
      <c r="W566" s="35"/>
      <c r="X566" s="35"/>
      <c r="Y566" s="35"/>
      <c r="Z566" s="35"/>
      <c r="AA566" s="35"/>
      <c r="AB566" s="35"/>
      <c r="AC566" s="35"/>
      <c r="AD566" s="35"/>
      <c r="AE566" s="35"/>
      <c r="AR566" s="205" t="s">
        <v>218</v>
      </c>
      <c r="AT566" s="205" t="s">
        <v>214</v>
      </c>
      <c r="AU566" s="205" t="s">
        <v>85</v>
      </c>
      <c r="AY566" s="18" t="s">
        <v>209</v>
      </c>
      <c r="BE566" s="206">
        <f t="shared" si="64"/>
        <v>0</v>
      </c>
      <c r="BF566" s="206">
        <f t="shared" si="65"/>
        <v>0</v>
      </c>
      <c r="BG566" s="206">
        <f t="shared" si="66"/>
        <v>0</v>
      </c>
      <c r="BH566" s="206">
        <f t="shared" si="67"/>
        <v>0</v>
      </c>
      <c r="BI566" s="206">
        <f t="shared" si="68"/>
        <v>0</v>
      </c>
      <c r="BJ566" s="18" t="s">
        <v>85</v>
      </c>
      <c r="BK566" s="206">
        <f t="shared" si="69"/>
        <v>0</v>
      </c>
      <c r="BL566" s="18" t="s">
        <v>218</v>
      </c>
      <c r="BM566" s="205" t="s">
        <v>5701</v>
      </c>
    </row>
    <row r="567" spans="1:65" s="2" customFormat="1" ht="37.9" customHeight="1">
      <c r="A567" s="35"/>
      <c r="B567" s="36"/>
      <c r="C567" s="193" t="s">
        <v>5702</v>
      </c>
      <c r="D567" s="193" t="s">
        <v>214</v>
      </c>
      <c r="E567" s="194" t="s">
        <v>5703</v>
      </c>
      <c r="F567" s="195" t="s">
        <v>4782</v>
      </c>
      <c r="G567" s="196" t="s">
        <v>2761</v>
      </c>
      <c r="H567" s="197">
        <v>1</v>
      </c>
      <c r="I567" s="198"/>
      <c r="J567" s="199">
        <f t="shared" si="60"/>
        <v>0</v>
      </c>
      <c r="K567" s="200"/>
      <c r="L567" s="40"/>
      <c r="M567" s="201" t="s">
        <v>1</v>
      </c>
      <c r="N567" s="202" t="s">
        <v>42</v>
      </c>
      <c r="O567" s="72"/>
      <c r="P567" s="203">
        <f t="shared" si="61"/>
        <v>0</v>
      </c>
      <c r="Q567" s="203">
        <v>0</v>
      </c>
      <c r="R567" s="203">
        <f t="shared" si="62"/>
        <v>0</v>
      </c>
      <c r="S567" s="203">
        <v>0</v>
      </c>
      <c r="T567" s="204">
        <f t="shared" si="63"/>
        <v>0</v>
      </c>
      <c r="U567" s="35"/>
      <c r="V567" s="35"/>
      <c r="W567" s="35"/>
      <c r="X567" s="35"/>
      <c r="Y567" s="35"/>
      <c r="Z567" s="35"/>
      <c r="AA567" s="35"/>
      <c r="AB567" s="35"/>
      <c r="AC567" s="35"/>
      <c r="AD567" s="35"/>
      <c r="AE567" s="35"/>
      <c r="AR567" s="205" t="s">
        <v>218</v>
      </c>
      <c r="AT567" s="205" t="s">
        <v>214</v>
      </c>
      <c r="AU567" s="205" t="s">
        <v>85</v>
      </c>
      <c r="AY567" s="18" t="s">
        <v>209</v>
      </c>
      <c r="BE567" s="206">
        <f t="shared" si="64"/>
        <v>0</v>
      </c>
      <c r="BF567" s="206">
        <f t="shared" si="65"/>
        <v>0</v>
      </c>
      <c r="BG567" s="206">
        <f t="shared" si="66"/>
        <v>0</v>
      </c>
      <c r="BH567" s="206">
        <f t="shared" si="67"/>
        <v>0</v>
      </c>
      <c r="BI567" s="206">
        <f t="shared" si="68"/>
        <v>0</v>
      </c>
      <c r="BJ567" s="18" t="s">
        <v>85</v>
      </c>
      <c r="BK567" s="206">
        <f t="shared" si="69"/>
        <v>0</v>
      </c>
      <c r="BL567" s="18" t="s">
        <v>218</v>
      </c>
      <c r="BM567" s="205" t="s">
        <v>5704</v>
      </c>
    </row>
    <row r="568" spans="1:65" s="2" customFormat="1" ht="37.9" customHeight="1">
      <c r="A568" s="35"/>
      <c r="B568" s="36"/>
      <c r="C568" s="193" t="s">
        <v>5705</v>
      </c>
      <c r="D568" s="193" t="s">
        <v>214</v>
      </c>
      <c r="E568" s="194" t="s">
        <v>5706</v>
      </c>
      <c r="F568" s="195" t="s">
        <v>4782</v>
      </c>
      <c r="G568" s="196" t="s">
        <v>2761</v>
      </c>
      <c r="H568" s="197">
        <v>1</v>
      </c>
      <c r="I568" s="198"/>
      <c r="J568" s="199">
        <f t="shared" si="60"/>
        <v>0</v>
      </c>
      <c r="K568" s="200"/>
      <c r="L568" s="40"/>
      <c r="M568" s="201" t="s">
        <v>1</v>
      </c>
      <c r="N568" s="202" t="s">
        <v>42</v>
      </c>
      <c r="O568" s="72"/>
      <c r="P568" s="203">
        <f t="shared" si="61"/>
        <v>0</v>
      </c>
      <c r="Q568" s="203">
        <v>0</v>
      </c>
      <c r="R568" s="203">
        <f t="shared" si="62"/>
        <v>0</v>
      </c>
      <c r="S568" s="203">
        <v>0</v>
      </c>
      <c r="T568" s="204">
        <f t="shared" si="63"/>
        <v>0</v>
      </c>
      <c r="U568" s="35"/>
      <c r="V568" s="35"/>
      <c r="W568" s="35"/>
      <c r="X568" s="35"/>
      <c r="Y568" s="35"/>
      <c r="Z568" s="35"/>
      <c r="AA568" s="35"/>
      <c r="AB568" s="35"/>
      <c r="AC568" s="35"/>
      <c r="AD568" s="35"/>
      <c r="AE568" s="35"/>
      <c r="AR568" s="205" t="s">
        <v>218</v>
      </c>
      <c r="AT568" s="205" t="s">
        <v>214</v>
      </c>
      <c r="AU568" s="205" t="s">
        <v>85</v>
      </c>
      <c r="AY568" s="18" t="s">
        <v>209</v>
      </c>
      <c r="BE568" s="206">
        <f t="shared" si="64"/>
        <v>0</v>
      </c>
      <c r="BF568" s="206">
        <f t="shared" si="65"/>
        <v>0</v>
      </c>
      <c r="BG568" s="206">
        <f t="shared" si="66"/>
        <v>0</v>
      </c>
      <c r="BH568" s="206">
        <f t="shared" si="67"/>
        <v>0</v>
      </c>
      <c r="BI568" s="206">
        <f t="shared" si="68"/>
        <v>0</v>
      </c>
      <c r="BJ568" s="18" t="s">
        <v>85</v>
      </c>
      <c r="BK568" s="206">
        <f t="shared" si="69"/>
        <v>0</v>
      </c>
      <c r="BL568" s="18" t="s">
        <v>218</v>
      </c>
      <c r="BM568" s="205" t="s">
        <v>5707</v>
      </c>
    </row>
    <row r="569" spans="1:65" s="2" customFormat="1" ht="37.9" customHeight="1">
      <c r="A569" s="35"/>
      <c r="B569" s="36"/>
      <c r="C569" s="193" t="s">
        <v>5708</v>
      </c>
      <c r="D569" s="193" t="s">
        <v>214</v>
      </c>
      <c r="E569" s="194" t="s">
        <v>5709</v>
      </c>
      <c r="F569" s="195" t="s">
        <v>5710</v>
      </c>
      <c r="G569" s="196" t="s">
        <v>2761</v>
      </c>
      <c r="H569" s="197">
        <v>1</v>
      </c>
      <c r="I569" s="198"/>
      <c r="J569" s="199">
        <f t="shared" ref="J569:J632" si="70">ROUND(I569*H569,2)</f>
        <v>0</v>
      </c>
      <c r="K569" s="200"/>
      <c r="L569" s="40"/>
      <c r="M569" s="201" t="s">
        <v>1</v>
      </c>
      <c r="N569" s="202" t="s">
        <v>42</v>
      </c>
      <c r="O569" s="72"/>
      <c r="P569" s="203">
        <f t="shared" ref="P569:P632" si="71">O569*H569</f>
        <v>0</v>
      </c>
      <c r="Q569" s="203">
        <v>0</v>
      </c>
      <c r="R569" s="203">
        <f t="shared" ref="R569:R632" si="72">Q569*H569</f>
        <v>0</v>
      </c>
      <c r="S569" s="203">
        <v>0</v>
      </c>
      <c r="T569" s="204">
        <f t="shared" ref="T569:T632" si="73">S569*H569</f>
        <v>0</v>
      </c>
      <c r="U569" s="35"/>
      <c r="V569" s="35"/>
      <c r="W569" s="35"/>
      <c r="X569" s="35"/>
      <c r="Y569" s="35"/>
      <c r="Z569" s="35"/>
      <c r="AA569" s="35"/>
      <c r="AB569" s="35"/>
      <c r="AC569" s="35"/>
      <c r="AD569" s="35"/>
      <c r="AE569" s="35"/>
      <c r="AR569" s="205" t="s">
        <v>218</v>
      </c>
      <c r="AT569" s="205" t="s">
        <v>214</v>
      </c>
      <c r="AU569" s="205" t="s">
        <v>85</v>
      </c>
      <c r="AY569" s="18" t="s">
        <v>209</v>
      </c>
      <c r="BE569" s="206">
        <f t="shared" ref="BE569:BE632" si="74">IF(N569="základní",J569,0)</f>
        <v>0</v>
      </c>
      <c r="BF569" s="206">
        <f t="shared" ref="BF569:BF632" si="75">IF(N569="snížená",J569,0)</f>
        <v>0</v>
      </c>
      <c r="BG569" s="206">
        <f t="shared" ref="BG569:BG632" si="76">IF(N569="zákl. přenesená",J569,0)</f>
        <v>0</v>
      </c>
      <c r="BH569" s="206">
        <f t="shared" ref="BH569:BH632" si="77">IF(N569="sníž. přenesená",J569,0)</f>
        <v>0</v>
      </c>
      <c r="BI569" s="206">
        <f t="shared" ref="BI569:BI632" si="78">IF(N569="nulová",J569,0)</f>
        <v>0</v>
      </c>
      <c r="BJ569" s="18" t="s">
        <v>85</v>
      </c>
      <c r="BK569" s="206">
        <f t="shared" ref="BK569:BK632" si="79">ROUND(I569*H569,2)</f>
        <v>0</v>
      </c>
      <c r="BL569" s="18" t="s">
        <v>218</v>
      </c>
      <c r="BM569" s="205" t="s">
        <v>5711</v>
      </c>
    </row>
    <row r="570" spans="1:65" s="2" customFormat="1" ht="37.9" customHeight="1">
      <c r="A570" s="35"/>
      <c r="B570" s="36"/>
      <c r="C570" s="193" t="s">
        <v>5712</v>
      </c>
      <c r="D570" s="193" t="s">
        <v>214</v>
      </c>
      <c r="E570" s="194" t="s">
        <v>5713</v>
      </c>
      <c r="F570" s="195" t="s">
        <v>4782</v>
      </c>
      <c r="G570" s="196" t="s">
        <v>2761</v>
      </c>
      <c r="H570" s="197">
        <v>1</v>
      </c>
      <c r="I570" s="198"/>
      <c r="J570" s="199">
        <f t="shared" si="70"/>
        <v>0</v>
      </c>
      <c r="K570" s="200"/>
      <c r="L570" s="40"/>
      <c r="M570" s="201" t="s">
        <v>1</v>
      </c>
      <c r="N570" s="202" t="s">
        <v>42</v>
      </c>
      <c r="O570" s="72"/>
      <c r="P570" s="203">
        <f t="shared" si="71"/>
        <v>0</v>
      </c>
      <c r="Q570" s="203">
        <v>0</v>
      </c>
      <c r="R570" s="203">
        <f t="shared" si="72"/>
        <v>0</v>
      </c>
      <c r="S570" s="203">
        <v>0</v>
      </c>
      <c r="T570" s="204">
        <f t="shared" si="73"/>
        <v>0</v>
      </c>
      <c r="U570" s="35"/>
      <c r="V570" s="35"/>
      <c r="W570" s="35"/>
      <c r="X570" s="35"/>
      <c r="Y570" s="35"/>
      <c r="Z570" s="35"/>
      <c r="AA570" s="35"/>
      <c r="AB570" s="35"/>
      <c r="AC570" s="35"/>
      <c r="AD570" s="35"/>
      <c r="AE570" s="35"/>
      <c r="AR570" s="205" t="s">
        <v>218</v>
      </c>
      <c r="AT570" s="205" t="s">
        <v>214</v>
      </c>
      <c r="AU570" s="205" t="s">
        <v>85</v>
      </c>
      <c r="AY570" s="18" t="s">
        <v>209</v>
      </c>
      <c r="BE570" s="206">
        <f t="shared" si="74"/>
        <v>0</v>
      </c>
      <c r="BF570" s="206">
        <f t="shared" si="75"/>
        <v>0</v>
      </c>
      <c r="BG570" s="206">
        <f t="shared" si="76"/>
        <v>0</v>
      </c>
      <c r="BH570" s="206">
        <f t="shared" si="77"/>
        <v>0</v>
      </c>
      <c r="BI570" s="206">
        <f t="shared" si="78"/>
        <v>0</v>
      </c>
      <c r="BJ570" s="18" t="s">
        <v>85</v>
      </c>
      <c r="BK570" s="206">
        <f t="shared" si="79"/>
        <v>0</v>
      </c>
      <c r="BL570" s="18" t="s">
        <v>218</v>
      </c>
      <c r="BM570" s="205" t="s">
        <v>5714</v>
      </c>
    </row>
    <row r="571" spans="1:65" s="2" customFormat="1" ht="37.9" customHeight="1">
      <c r="A571" s="35"/>
      <c r="B571" s="36"/>
      <c r="C571" s="193" t="s">
        <v>5715</v>
      </c>
      <c r="D571" s="193" t="s">
        <v>214</v>
      </c>
      <c r="E571" s="194" t="s">
        <v>5716</v>
      </c>
      <c r="F571" s="195" t="s">
        <v>4782</v>
      </c>
      <c r="G571" s="196" t="s">
        <v>2761</v>
      </c>
      <c r="H571" s="197">
        <v>1</v>
      </c>
      <c r="I571" s="198"/>
      <c r="J571" s="199">
        <f t="shared" si="70"/>
        <v>0</v>
      </c>
      <c r="K571" s="200"/>
      <c r="L571" s="40"/>
      <c r="M571" s="201" t="s">
        <v>1</v>
      </c>
      <c r="N571" s="202" t="s">
        <v>42</v>
      </c>
      <c r="O571" s="72"/>
      <c r="P571" s="203">
        <f t="shared" si="71"/>
        <v>0</v>
      </c>
      <c r="Q571" s="203">
        <v>0</v>
      </c>
      <c r="R571" s="203">
        <f t="shared" si="72"/>
        <v>0</v>
      </c>
      <c r="S571" s="203">
        <v>0</v>
      </c>
      <c r="T571" s="204">
        <f t="shared" si="73"/>
        <v>0</v>
      </c>
      <c r="U571" s="35"/>
      <c r="V571" s="35"/>
      <c r="W571" s="35"/>
      <c r="X571" s="35"/>
      <c r="Y571" s="35"/>
      <c r="Z571" s="35"/>
      <c r="AA571" s="35"/>
      <c r="AB571" s="35"/>
      <c r="AC571" s="35"/>
      <c r="AD571" s="35"/>
      <c r="AE571" s="35"/>
      <c r="AR571" s="205" t="s">
        <v>218</v>
      </c>
      <c r="AT571" s="205" t="s">
        <v>214</v>
      </c>
      <c r="AU571" s="205" t="s">
        <v>85</v>
      </c>
      <c r="AY571" s="18" t="s">
        <v>209</v>
      </c>
      <c r="BE571" s="206">
        <f t="shared" si="74"/>
        <v>0</v>
      </c>
      <c r="BF571" s="206">
        <f t="shared" si="75"/>
        <v>0</v>
      </c>
      <c r="BG571" s="206">
        <f t="shared" si="76"/>
        <v>0</v>
      </c>
      <c r="BH571" s="206">
        <f t="shared" si="77"/>
        <v>0</v>
      </c>
      <c r="BI571" s="206">
        <f t="shared" si="78"/>
        <v>0</v>
      </c>
      <c r="BJ571" s="18" t="s">
        <v>85</v>
      </c>
      <c r="BK571" s="206">
        <f t="shared" si="79"/>
        <v>0</v>
      </c>
      <c r="BL571" s="18" t="s">
        <v>218</v>
      </c>
      <c r="BM571" s="205" t="s">
        <v>5717</v>
      </c>
    </row>
    <row r="572" spans="1:65" s="2" customFormat="1" ht="37.9" customHeight="1">
      <c r="A572" s="35"/>
      <c r="B572" s="36"/>
      <c r="C572" s="193" t="s">
        <v>5718</v>
      </c>
      <c r="D572" s="193" t="s">
        <v>214</v>
      </c>
      <c r="E572" s="194" t="s">
        <v>5719</v>
      </c>
      <c r="F572" s="195" t="s">
        <v>5720</v>
      </c>
      <c r="G572" s="196" t="s">
        <v>2761</v>
      </c>
      <c r="H572" s="197">
        <v>1</v>
      </c>
      <c r="I572" s="198"/>
      <c r="J572" s="199">
        <f t="shared" si="70"/>
        <v>0</v>
      </c>
      <c r="K572" s="200"/>
      <c r="L572" s="40"/>
      <c r="M572" s="201" t="s">
        <v>1</v>
      </c>
      <c r="N572" s="202" t="s">
        <v>42</v>
      </c>
      <c r="O572" s="72"/>
      <c r="P572" s="203">
        <f t="shared" si="71"/>
        <v>0</v>
      </c>
      <c r="Q572" s="203">
        <v>0</v>
      </c>
      <c r="R572" s="203">
        <f t="shared" si="72"/>
        <v>0</v>
      </c>
      <c r="S572" s="203">
        <v>0</v>
      </c>
      <c r="T572" s="204">
        <f t="shared" si="73"/>
        <v>0</v>
      </c>
      <c r="U572" s="35"/>
      <c r="V572" s="35"/>
      <c r="W572" s="35"/>
      <c r="X572" s="35"/>
      <c r="Y572" s="35"/>
      <c r="Z572" s="35"/>
      <c r="AA572" s="35"/>
      <c r="AB572" s="35"/>
      <c r="AC572" s="35"/>
      <c r="AD572" s="35"/>
      <c r="AE572" s="35"/>
      <c r="AR572" s="205" t="s">
        <v>218</v>
      </c>
      <c r="AT572" s="205" t="s">
        <v>214</v>
      </c>
      <c r="AU572" s="205" t="s">
        <v>85</v>
      </c>
      <c r="AY572" s="18" t="s">
        <v>209</v>
      </c>
      <c r="BE572" s="206">
        <f t="shared" si="74"/>
        <v>0</v>
      </c>
      <c r="BF572" s="206">
        <f t="shared" si="75"/>
        <v>0</v>
      </c>
      <c r="BG572" s="206">
        <f t="shared" si="76"/>
        <v>0</v>
      </c>
      <c r="BH572" s="206">
        <f t="shared" si="77"/>
        <v>0</v>
      </c>
      <c r="BI572" s="206">
        <f t="shared" si="78"/>
        <v>0</v>
      </c>
      <c r="BJ572" s="18" t="s">
        <v>85</v>
      </c>
      <c r="BK572" s="206">
        <f t="shared" si="79"/>
        <v>0</v>
      </c>
      <c r="BL572" s="18" t="s">
        <v>218</v>
      </c>
      <c r="BM572" s="205" t="s">
        <v>5721</v>
      </c>
    </row>
    <row r="573" spans="1:65" s="2" customFormat="1" ht="37.9" customHeight="1">
      <c r="A573" s="35"/>
      <c r="B573" s="36"/>
      <c r="C573" s="193" t="s">
        <v>5722</v>
      </c>
      <c r="D573" s="193" t="s">
        <v>214</v>
      </c>
      <c r="E573" s="194" t="s">
        <v>5723</v>
      </c>
      <c r="F573" s="195" t="s">
        <v>5219</v>
      </c>
      <c r="G573" s="196" t="s">
        <v>2761</v>
      </c>
      <c r="H573" s="197">
        <v>1</v>
      </c>
      <c r="I573" s="198"/>
      <c r="J573" s="199">
        <f t="shared" si="70"/>
        <v>0</v>
      </c>
      <c r="K573" s="200"/>
      <c r="L573" s="40"/>
      <c r="M573" s="201" t="s">
        <v>1</v>
      </c>
      <c r="N573" s="202" t="s">
        <v>42</v>
      </c>
      <c r="O573" s="72"/>
      <c r="P573" s="203">
        <f t="shared" si="71"/>
        <v>0</v>
      </c>
      <c r="Q573" s="203">
        <v>0</v>
      </c>
      <c r="R573" s="203">
        <f t="shared" si="72"/>
        <v>0</v>
      </c>
      <c r="S573" s="203">
        <v>0</v>
      </c>
      <c r="T573" s="204">
        <f t="shared" si="73"/>
        <v>0</v>
      </c>
      <c r="U573" s="35"/>
      <c r="V573" s="35"/>
      <c r="W573" s="35"/>
      <c r="X573" s="35"/>
      <c r="Y573" s="35"/>
      <c r="Z573" s="35"/>
      <c r="AA573" s="35"/>
      <c r="AB573" s="35"/>
      <c r="AC573" s="35"/>
      <c r="AD573" s="35"/>
      <c r="AE573" s="35"/>
      <c r="AR573" s="205" t="s">
        <v>218</v>
      </c>
      <c r="AT573" s="205" t="s">
        <v>214</v>
      </c>
      <c r="AU573" s="205" t="s">
        <v>85</v>
      </c>
      <c r="AY573" s="18" t="s">
        <v>209</v>
      </c>
      <c r="BE573" s="206">
        <f t="shared" si="74"/>
        <v>0</v>
      </c>
      <c r="BF573" s="206">
        <f t="shared" si="75"/>
        <v>0</v>
      </c>
      <c r="BG573" s="206">
        <f t="shared" si="76"/>
        <v>0</v>
      </c>
      <c r="BH573" s="206">
        <f t="shared" si="77"/>
        <v>0</v>
      </c>
      <c r="BI573" s="206">
        <f t="shared" si="78"/>
        <v>0</v>
      </c>
      <c r="BJ573" s="18" t="s">
        <v>85</v>
      </c>
      <c r="BK573" s="206">
        <f t="shared" si="79"/>
        <v>0</v>
      </c>
      <c r="BL573" s="18" t="s">
        <v>218</v>
      </c>
      <c r="BM573" s="205" t="s">
        <v>5724</v>
      </c>
    </row>
    <row r="574" spans="1:65" s="2" customFormat="1" ht="44.25" customHeight="1">
      <c r="A574" s="35"/>
      <c r="B574" s="36"/>
      <c r="C574" s="193" t="s">
        <v>5725</v>
      </c>
      <c r="D574" s="193" t="s">
        <v>214</v>
      </c>
      <c r="E574" s="194" t="s">
        <v>5726</v>
      </c>
      <c r="F574" s="195" t="s">
        <v>5216</v>
      </c>
      <c r="G574" s="196" t="s">
        <v>2761</v>
      </c>
      <c r="H574" s="197">
        <v>1</v>
      </c>
      <c r="I574" s="198"/>
      <c r="J574" s="199">
        <f t="shared" si="70"/>
        <v>0</v>
      </c>
      <c r="K574" s="200"/>
      <c r="L574" s="40"/>
      <c r="M574" s="201" t="s">
        <v>1</v>
      </c>
      <c r="N574" s="202" t="s">
        <v>42</v>
      </c>
      <c r="O574" s="72"/>
      <c r="P574" s="203">
        <f t="shared" si="71"/>
        <v>0</v>
      </c>
      <c r="Q574" s="203">
        <v>0</v>
      </c>
      <c r="R574" s="203">
        <f t="shared" si="72"/>
        <v>0</v>
      </c>
      <c r="S574" s="203">
        <v>0</v>
      </c>
      <c r="T574" s="204">
        <f t="shared" si="73"/>
        <v>0</v>
      </c>
      <c r="U574" s="35"/>
      <c r="V574" s="35"/>
      <c r="W574" s="35"/>
      <c r="X574" s="35"/>
      <c r="Y574" s="35"/>
      <c r="Z574" s="35"/>
      <c r="AA574" s="35"/>
      <c r="AB574" s="35"/>
      <c r="AC574" s="35"/>
      <c r="AD574" s="35"/>
      <c r="AE574" s="35"/>
      <c r="AR574" s="205" t="s">
        <v>218</v>
      </c>
      <c r="AT574" s="205" t="s">
        <v>214</v>
      </c>
      <c r="AU574" s="205" t="s">
        <v>85</v>
      </c>
      <c r="AY574" s="18" t="s">
        <v>209</v>
      </c>
      <c r="BE574" s="206">
        <f t="shared" si="74"/>
        <v>0</v>
      </c>
      <c r="BF574" s="206">
        <f t="shared" si="75"/>
        <v>0</v>
      </c>
      <c r="BG574" s="206">
        <f t="shared" si="76"/>
        <v>0</v>
      </c>
      <c r="BH574" s="206">
        <f t="shared" si="77"/>
        <v>0</v>
      </c>
      <c r="BI574" s="206">
        <f t="shared" si="78"/>
        <v>0</v>
      </c>
      <c r="BJ574" s="18" t="s">
        <v>85</v>
      </c>
      <c r="BK574" s="206">
        <f t="shared" si="79"/>
        <v>0</v>
      </c>
      <c r="BL574" s="18" t="s">
        <v>218</v>
      </c>
      <c r="BM574" s="205" t="s">
        <v>5727</v>
      </c>
    </row>
    <row r="575" spans="1:65" s="2" customFormat="1" ht="44.25" customHeight="1">
      <c r="A575" s="35"/>
      <c r="B575" s="36"/>
      <c r="C575" s="193" t="s">
        <v>5728</v>
      </c>
      <c r="D575" s="193" t="s">
        <v>214</v>
      </c>
      <c r="E575" s="194" t="s">
        <v>5729</v>
      </c>
      <c r="F575" s="195" t="s">
        <v>5730</v>
      </c>
      <c r="G575" s="196" t="s">
        <v>2761</v>
      </c>
      <c r="H575" s="197">
        <v>1</v>
      </c>
      <c r="I575" s="198"/>
      <c r="J575" s="199">
        <f t="shared" si="70"/>
        <v>0</v>
      </c>
      <c r="K575" s="200"/>
      <c r="L575" s="40"/>
      <c r="M575" s="201" t="s">
        <v>1</v>
      </c>
      <c r="N575" s="202" t="s">
        <v>42</v>
      </c>
      <c r="O575" s="72"/>
      <c r="P575" s="203">
        <f t="shared" si="71"/>
        <v>0</v>
      </c>
      <c r="Q575" s="203">
        <v>0</v>
      </c>
      <c r="R575" s="203">
        <f t="shared" si="72"/>
        <v>0</v>
      </c>
      <c r="S575" s="203">
        <v>0</v>
      </c>
      <c r="T575" s="204">
        <f t="shared" si="73"/>
        <v>0</v>
      </c>
      <c r="U575" s="35"/>
      <c r="V575" s="35"/>
      <c r="W575" s="35"/>
      <c r="X575" s="35"/>
      <c r="Y575" s="35"/>
      <c r="Z575" s="35"/>
      <c r="AA575" s="35"/>
      <c r="AB575" s="35"/>
      <c r="AC575" s="35"/>
      <c r="AD575" s="35"/>
      <c r="AE575" s="35"/>
      <c r="AR575" s="205" t="s">
        <v>218</v>
      </c>
      <c r="AT575" s="205" t="s">
        <v>214</v>
      </c>
      <c r="AU575" s="205" t="s">
        <v>85</v>
      </c>
      <c r="AY575" s="18" t="s">
        <v>209</v>
      </c>
      <c r="BE575" s="206">
        <f t="shared" si="74"/>
        <v>0</v>
      </c>
      <c r="BF575" s="206">
        <f t="shared" si="75"/>
        <v>0</v>
      </c>
      <c r="BG575" s="206">
        <f t="shared" si="76"/>
        <v>0</v>
      </c>
      <c r="BH575" s="206">
        <f t="shared" si="77"/>
        <v>0</v>
      </c>
      <c r="BI575" s="206">
        <f t="shared" si="78"/>
        <v>0</v>
      </c>
      <c r="BJ575" s="18" t="s">
        <v>85</v>
      </c>
      <c r="BK575" s="206">
        <f t="shared" si="79"/>
        <v>0</v>
      </c>
      <c r="BL575" s="18" t="s">
        <v>218</v>
      </c>
      <c r="BM575" s="205" t="s">
        <v>5731</v>
      </c>
    </row>
    <row r="576" spans="1:65" s="2" customFormat="1" ht="37.9" customHeight="1">
      <c r="A576" s="35"/>
      <c r="B576" s="36"/>
      <c r="C576" s="193" t="s">
        <v>5732</v>
      </c>
      <c r="D576" s="193" t="s">
        <v>214</v>
      </c>
      <c r="E576" s="194" t="s">
        <v>5733</v>
      </c>
      <c r="F576" s="195" t="s">
        <v>5630</v>
      </c>
      <c r="G576" s="196" t="s">
        <v>2761</v>
      </c>
      <c r="H576" s="197">
        <v>1</v>
      </c>
      <c r="I576" s="198"/>
      <c r="J576" s="199">
        <f t="shared" si="70"/>
        <v>0</v>
      </c>
      <c r="K576" s="200"/>
      <c r="L576" s="40"/>
      <c r="M576" s="201" t="s">
        <v>1</v>
      </c>
      <c r="N576" s="202" t="s">
        <v>42</v>
      </c>
      <c r="O576" s="72"/>
      <c r="P576" s="203">
        <f t="shared" si="71"/>
        <v>0</v>
      </c>
      <c r="Q576" s="203">
        <v>0</v>
      </c>
      <c r="R576" s="203">
        <f t="shared" si="72"/>
        <v>0</v>
      </c>
      <c r="S576" s="203">
        <v>0</v>
      </c>
      <c r="T576" s="204">
        <f t="shared" si="73"/>
        <v>0</v>
      </c>
      <c r="U576" s="35"/>
      <c r="V576" s="35"/>
      <c r="W576" s="35"/>
      <c r="X576" s="35"/>
      <c r="Y576" s="35"/>
      <c r="Z576" s="35"/>
      <c r="AA576" s="35"/>
      <c r="AB576" s="35"/>
      <c r="AC576" s="35"/>
      <c r="AD576" s="35"/>
      <c r="AE576" s="35"/>
      <c r="AR576" s="205" t="s">
        <v>218</v>
      </c>
      <c r="AT576" s="205" t="s">
        <v>214</v>
      </c>
      <c r="AU576" s="205" t="s">
        <v>85</v>
      </c>
      <c r="AY576" s="18" t="s">
        <v>209</v>
      </c>
      <c r="BE576" s="206">
        <f t="shared" si="74"/>
        <v>0</v>
      </c>
      <c r="BF576" s="206">
        <f t="shared" si="75"/>
        <v>0</v>
      </c>
      <c r="BG576" s="206">
        <f t="shared" si="76"/>
        <v>0</v>
      </c>
      <c r="BH576" s="206">
        <f t="shared" si="77"/>
        <v>0</v>
      </c>
      <c r="BI576" s="206">
        <f t="shared" si="78"/>
        <v>0</v>
      </c>
      <c r="BJ576" s="18" t="s">
        <v>85</v>
      </c>
      <c r="BK576" s="206">
        <f t="shared" si="79"/>
        <v>0</v>
      </c>
      <c r="BL576" s="18" t="s">
        <v>218</v>
      </c>
      <c r="BM576" s="205" t="s">
        <v>5734</v>
      </c>
    </row>
    <row r="577" spans="1:65" s="2" customFormat="1" ht="37.9" customHeight="1">
      <c r="A577" s="35"/>
      <c r="B577" s="36"/>
      <c r="C577" s="193" t="s">
        <v>5735</v>
      </c>
      <c r="D577" s="193" t="s">
        <v>214</v>
      </c>
      <c r="E577" s="194" t="s">
        <v>5736</v>
      </c>
      <c r="F577" s="195" t="s">
        <v>5737</v>
      </c>
      <c r="G577" s="196" t="s">
        <v>2761</v>
      </c>
      <c r="H577" s="197">
        <v>1</v>
      </c>
      <c r="I577" s="198"/>
      <c r="J577" s="199">
        <f t="shared" si="70"/>
        <v>0</v>
      </c>
      <c r="K577" s="200"/>
      <c r="L577" s="40"/>
      <c r="M577" s="201" t="s">
        <v>1</v>
      </c>
      <c r="N577" s="202" t="s">
        <v>42</v>
      </c>
      <c r="O577" s="72"/>
      <c r="P577" s="203">
        <f t="shared" si="71"/>
        <v>0</v>
      </c>
      <c r="Q577" s="203">
        <v>0</v>
      </c>
      <c r="R577" s="203">
        <f t="shared" si="72"/>
        <v>0</v>
      </c>
      <c r="S577" s="203">
        <v>0</v>
      </c>
      <c r="T577" s="204">
        <f t="shared" si="73"/>
        <v>0</v>
      </c>
      <c r="U577" s="35"/>
      <c r="V577" s="35"/>
      <c r="W577" s="35"/>
      <c r="X577" s="35"/>
      <c r="Y577" s="35"/>
      <c r="Z577" s="35"/>
      <c r="AA577" s="35"/>
      <c r="AB577" s="35"/>
      <c r="AC577" s="35"/>
      <c r="AD577" s="35"/>
      <c r="AE577" s="35"/>
      <c r="AR577" s="205" t="s">
        <v>218</v>
      </c>
      <c r="AT577" s="205" t="s">
        <v>214</v>
      </c>
      <c r="AU577" s="205" t="s">
        <v>85</v>
      </c>
      <c r="AY577" s="18" t="s">
        <v>209</v>
      </c>
      <c r="BE577" s="206">
        <f t="shared" si="74"/>
        <v>0</v>
      </c>
      <c r="BF577" s="206">
        <f t="shared" si="75"/>
        <v>0</v>
      </c>
      <c r="BG577" s="206">
        <f t="shared" si="76"/>
        <v>0</v>
      </c>
      <c r="BH577" s="206">
        <f t="shared" si="77"/>
        <v>0</v>
      </c>
      <c r="BI577" s="206">
        <f t="shared" si="78"/>
        <v>0</v>
      </c>
      <c r="BJ577" s="18" t="s">
        <v>85</v>
      </c>
      <c r="BK577" s="206">
        <f t="shared" si="79"/>
        <v>0</v>
      </c>
      <c r="BL577" s="18" t="s">
        <v>218</v>
      </c>
      <c r="BM577" s="205" t="s">
        <v>5738</v>
      </c>
    </row>
    <row r="578" spans="1:65" s="2" customFormat="1" ht="37.9" customHeight="1">
      <c r="A578" s="35"/>
      <c r="B578" s="36"/>
      <c r="C578" s="193" t="s">
        <v>5739</v>
      </c>
      <c r="D578" s="193" t="s">
        <v>214</v>
      </c>
      <c r="E578" s="194" t="s">
        <v>5740</v>
      </c>
      <c r="F578" s="195" t="s">
        <v>5737</v>
      </c>
      <c r="G578" s="196" t="s">
        <v>2761</v>
      </c>
      <c r="H578" s="197">
        <v>1</v>
      </c>
      <c r="I578" s="198"/>
      <c r="J578" s="199">
        <f t="shared" si="70"/>
        <v>0</v>
      </c>
      <c r="K578" s="200"/>
      <c r="L578" s="40"/>
      <c r="M578" s="201" t="s">
        <v>1</v>
      </c>
      <c r="N578" s="202" t="s">
        <v>42</v>
      </c>
      <c r="O578" s="72"/>
      <c r="P578" s="203">
        <f t="shared" si="71"/>
        <v>0</v>
      </c>
      <c r="Q578" s="203">
        <v>0</v>
      </c>
      <c r="R578" s="203">
        <f t="shared" si="72"/>
        <v>0</v>
      </c>
      <c r="S578" s="203">
        <v>0</v>
      </c>
      <c r="T578" s="204">
        <f t="shared" si="73"/>
        <v>0</v>
      </c>
      <c r="U578" s="35"/>
      <c r="V578" s="35"/>
      <c r="W578" s="35"/>
      <c r="X578" s="35"/>
      <c r="Y578" s="35"/>
      <c r="Z578" s="35"/>
      <c r="AA578" s="35"/>
      <c r="AB578" s="35"/>
      <c r="AC578" s="35"/>
      <c r="AD578" s="35"/>
      <c r="AE578" s="35"/>
      <c r="AR578" s="205" t="s">
        <v>218</v>
      </c>
      <c r="AT578" s="205" t="s">
        <v>214</v>
      </c>
      <c r="AU578" s="205" t="s">
        <v>85</v>
      </c>
      <c r="AY578" s="18" t="s">
        <v>209</v>
      </c>
      <c r="BE578" s="206">
        <f t="shared" si="74"/>
        <v>0</v>
      </c>
      <c r="BF578" s="206">
        <f t="shared" si="75"/>
        <v>0</v>
      </c>
      <c r="BG578" s="206">
        <f t="shared" si="76"/>
        <v>0</v>
      </c>
      <c r="BH578" s="206">
        <f t="shared" si="77"/>
        <v>0</v>
      </c>
      <c r="BI578" s="206">
        <f t="shared" si="78"/>
        <v>0</v>
      </c>
      <c r="BJ578" s="18" t="s">
        <v>85</v>
      </c>
      <c r="BK578" s="206">
        <f t="shared" si="79"/>
        <v>0</v>
      </c>
      <c r="BL578" s="18" t="s">
        <v>218</v>
      </c>
      <c r="BM578" s="205" t="s">
        <v>5741</v>
      </c>
    </row>
    <row r="579" spans="1:65" s="2" customFormat="1" ht="37.9" customHeight="1">
      <c r="A579" s="35"/>
      <c r="B579" s="36"/>
      <c r="C579" s="193" t="s">
        <v>5742</v>
      </c>
      <c r="D579" s="193" t="s">
        <v>214</v>
      </c>
      <c r="E579" s="194" t="s">
        <v>5743</v>
      </c>
      <c r="F579" s="195" t="s">
        <v>4782</v>
      </c>
      <c r="G579" s="196" t="s">
        <v>2761</v>
      </c>
      <c r="H579" s="197">
        <v>1</v>
      </c>
      <c r="I579" s="198"/>
      <c r="J579" s="199">
        <f t="shared" si="70"/>
        <v>0</v>
      </c>
      <c r="K579" s="200"/>
      <c r="L579" s="40"/>
      <c r="M579" s="201" t="s">
        <v>1</v>
      </c>
      <c r="N579" s="202" t="s">
        <v>42</v>
      </c>
      <c r="O579" s="72"/>
      <c r="P579" s="203">
        <f t="shared" si="71"/>
        <v>0</v>
      </c>
      <c r="Q579" s="203">
        <v>0</v>
      </c>
      <c r="R579" s="203">
        <f t="shared" si="72"/>
        <v>0</v>
      </c>
      <c r="S579" s="203">
        <v>0</v>
      </c>
      <c r="T579" s="204">
        <f t="shared" si="73"/>
        <v>0</v>
      </c>
      <c r="U579" s="35"/>
      <c r="V579" s="35"/>
      <c r="W579" s="35"/>
      <c r="X579" s="35"/>
      <c r="Y579" s="35"/>
      <c r="Z579" s="35"/>
      <c r="AA579" s="35"/>
      <c r="AB579" s="35"/>
      <c r="AC579" s="35"/>
      <c r="AD579" s="35"/>
      <c r="AE579" s="35"/>
      <c r="AR579" s="205" t="s">
        <v>218</v>
      </c>
      <c r="AT579" s="205" t="s">
        <v>214</v>
      </c>
      <c r="AU579" s="205" t="s">
        <v>85</v>
      </c>
      <c r="AY579" s="18" t="s">
        <v>209</v>
      </c>
      <c r="BE579" s="206">
        <f t="shared" si="74"/>
        <v>0</v>
      </c>
      <c r="BF579" s="206">
        <f t="shared" si="75"/>
        <v>0</v>
      </c>
      <c r="BG579" s="206">
        <f t="shared" si="76"/>
        <v>0</v>
      </c>
      <c r="BH579" s="206">
        <f t="shared" si="77"/>
        <v>0</v>
      </c>
      <c r="BI579" s="206">
        <f t="shared" si="78"/>
        <v>0</v>
      </c>
      <c r="BJ579" s="18" t="s">
        <v>85</v>
      </c>
      <c r="BK579" s="206">
        <f t="shared" si="79"/>
        <v>0</v>
      </c>
      <c r="BL579" s="18" t="s">
        <v>218</v>
      </c>
      <c r="BM579" s="205" t="s">
        <v>5744</v>
      </c>
    </row>
    <row r="580" spans="1:65" s="2" customFormat="1" ht="37.9" customHeight="1">
      <c r="A580" s="35"/>
      <c r="B580" s="36"/>
      <c r="C580" s="193" t="s">
        <v>5745</v>
      </c>
      <c r="D580" s="193" t="s">
        <v>214</v>
      </c>
      <c r="E580" s="194" t="s">
        <v>5746</v>
      </c>
      <c r="F580" s="195" t="s">
        <v>4782</v>
      </c>
      <c r="G580" s="196" t="s">
        <v>2761</v>
      </c>
      <c r="H580" s="197">
        <v>1</v>
      </c>
      <c r="I580" s="198"/>
      <c r="J580" s="199">
        <f t="shared" si="70"/>
        <v>0</v>
      </c>
      <c r="K580" s="200"/>
      <c r="L580" s="40"/>
      <c r="M580" s="201" t="s">
        <v>1</v>
      </c>
      <c r="N580" s="202" t="s">
        <v>42</v>
      </c>
      <c r="O580" s="72"/>
      <c r="P580" s="203">
        <f t="shared" si="71"/>
        <v>0</v>
      </c>
      <c r="Q580" s="203">
        <v>0</v>
      </c>
      <c r="R580" s="203">
        <f t="shared" si="72"/>
        <v>0</v>
      </c>
      <c r="S580" s="203">
        <v>0</v>
      </c>
      <c r="T580" s="204">
        <f t="shared" si="73"/>
        <v>0</v>
      </c>
      <c r="U580" s="35"/>
      <c r="V580" s="35"/>
      <c r="W580" s="35"/>
      <c r="X580" s="35"/>
      <c r="Y580" s="35"/>
      <c r="Z580" s="35"/>
      <c r="AA580" s="35"/>
      <c r="AB580" s="35"/>
      <c r="AC580" s="35"/>
      <c r="AD580" s="35"/>
      <c r="AE580" s="35"/>
      <c r="AR580" s="205" t="s">
        <v>218</v>
      </c>
      <c r="AT580" s="205" t="s">
        <v>214</v>
      </c>
      <c r="AU580" s="205" t="s">
        <v>85</v>
      </c>
      <c r="AY580" s="18" t="s">
        <v>209</v>
      </c>
      <c r="BE580" s="206">
        <f t="shared" si="74"/>
        <v>0</v>
      </c>
      <c r="BF580" s="206">
        <f t="shared" si="75"/>
        <v>0</v>
      </c>
      <c r="BG580" s="206">
        <f t="shared" si="76"/>
        <v>0</v>
      </c>
      <c r="BH580" s="206">
        <f t="shared" si="77"/>
        <v>0</v>
      </c>
      <c r="BI580" s="206">
        <f t="shared" si="78"/>
        <v>0</v>
      </c>
      <c r="BJ580" s="18" t="s">
        <v>85</v>
      </c>
      <c r="BK580" s="206">
        <f t="shared" si="79"/>
        <v>0</v>
      </c>
      <c r="BL580" s="18" t="s">
        <v>218</v>
      </c>
      <c r="BM580" s="205" t="s">
        <v>5747</v>
      </c>
    </row>
    <row r="581" spans="1:65" s="2" customFormat="1" ht="37.9" customHeight="1">
      <c r="A581" s="35"/>
      <c r="B581" s="36"/>
      <c r="C581" s="193" t="s">
        <v>5748</v>
      </c>
      <c r="D581" s="193" t="s">
        <v>214</v>
      </c>
      <c r="E581" s="194" t="s">
        <v>5749</v>
      </c>
      <c r="F581" s="195" t="s">
        <v>4846</v>
      </c>
      <c r="G581" s="196" t="s">
        <v>2761</v>
      </c>
      <c r="H581" s="197">
        <v>1</v>
      </c>
      <c r="I581" s="198"/>
      <c r="J581" s="199">
        <f t="shared" si="70"/>
        <v>0</v>
      </c>
      <c r="K581" s="200"/>
      <c r="L581" s="40"/>
      <c r="M581" s="201" t="s">
        <v>1</v>
      </c>
      <c r="N581" s="202" t="s">
        <v>42</v>
      </c>
      <c r="O581" s="72"/>
      <c r="P581" s="203">
        <f t="shared" si="71"/>
        <v>0</v>
      </c>
      <c r="Q581" s="203">
        <v>0</v>
      </c>
      <c r="R581" s="203">
        <f t="shared" si="72"/>
        <v>0</v>
      </c>
      <c r="S581" s="203">
        <v>0</v>
      </c>
      <c r="T581" s="204">
        <f t="shared" si="73"/>
        <v>0</v>
      </c>
      <c r="U581" s="35"/>
      <c r="V581" s="35"/>
      <c r="W581" s="35"/>
      <c r="X581" s="35"/>
      <c r="Y581" s="35"/>
      <c r="Z581" s="35"/>
      <c r="AA581" s="35"/>
      <c r="AB581" s="35"/>
      <c r="AC581" s="35"/>
      <c r="AD581" s="35"/>
      <c r="AE581" s="35"/>
      <c r="AR581" s="205" t="s">
        <v>218</v>
      </c>
      <c r="AT581" s="205" t="s">
        <v>214</v>
      </c>
      <c r="AU581" s="205" t="s">
        <v>85</v>
      </c>
      <c r="AY581" s="18" t="s">
        <v>209</v>
      </c>
      <c r="BE581" s="206">
        <f t="shared" si="74"/>
        <v>0</v>
      </c>
      <c r="BF581" s="206">
        <f t="shared" si="75"/>
        <v>0</v>
      </c>
      <c r="BG581" s="206">
        <f t="shared" si="76"/>
        <v>0</v>
      </c>
      <c r="BH581" s="206">
        <f t="shared" si="77"/>
        <v>0</v>
      </c>
      <c r="BI581" s="206">
        <f t="shared" si="78"/>
        <v>0</v>
      </c>
      <c r="BJ581" s="18" t="s">
        <v>85</v>
      </c>
      <c r="BK581" s="206">
        <f t="shared" si="79"/>
        <v>0</v>
      </c>
      <c r="BL581" s="18" t="s">
        <v>218</v>
      </c>
      <c r="BM581" s="205" t="s">
        <v>5750</v>
      </c>
    </row>
    <row r="582" spans="1:65" s="2" customFormat="1" ht="44.25" customHeight="1">
      <c r="A582" s="35"/>
      <c r="B582" s="36"/>
      <c r="C582" s="193" t="s">
        <v>5751</v>
      </c>
      <c r="D582" s="193" t="s">
        <v>214</v>
      </c>
      <c r="E582" s="194" t="s">
        <v>5752</v>
      </c>
      <c r="F582" s="195" t="s">
        <v>5753</v>
      </c>
      <c r="G582" s="196" t="s">
        <v>2761</v>
      </c>
      <c r="H582" s="197">
        <v>1</v>
      </c>
      <c r="I582" s="198"/>
      <c r="J582" s="199">
        <f t="shared" si="70"/>
        <v>0</v>
      </c>
      <c r="K582" s="200"/>
      <c r="L582" s="40"/>
      <c r="M582" s="201" t="s">
        <v>1</v>
      </c>
      <c r="N582" s="202" t="s">
        <v>42</v>
      </c>
      <c r="O582" s="72"/>
      <c r="P582" s="203">
        <f t="shared" si="71"/>
        <v>0</v>
      </c>
      <c r="Q582" s="203">
        <v>0</v>
      </c>
      <c r="R582" s="203">
        <f t="shared" si="72"/>
        <v>0</v>
      </c>
      <c r="S582" s="203">
        <v>0</v>
      </c>
      <c r="T582" s="204">
        <f t="shared" si="73"/>
        <v>0</v>
      </c>
      <c r="U582" s="35"/>
      <c r="V582" s="35"/>
      <c r="W582" s="35"/>
      <c r="X582" s="35"/>
      <c r="Y582" s="35"/>
      <c r="Z582" s="35"/>
      <c r="AA582" s="35"/>
      <c r="AB582" s="35"/>
      <c r="AC582" s="35"/>
      <c r="AD582" s="35"/>
      <c r="AE582" s="35"/>
      <c r="AR582" s="205" t="s">
        <v>218</v>
      </c>
      <c r="AT582" s="205" t="s">
        <v>214</v>
      </c>
      <c r="AU582" s="205" t="s">
        <v>85</v>
      </c>
      <c r="AY582" s="18" t="s">
        <v>209</v>
      </c>
      <c r="BE582" s="206">
        <f t="shared" si="74"/>
        <v>0</v>
      </c>
      <c r="BF582" s="206">
        <f t="shared" si="75"/>
        <v>0</v>
      </c>
      <c r="BG582" s="206">
        <f t="shared" si="76"/>
        <v>0</v>
      </c>
      <c r="BH582" s="206">
        <f t="shared" si="77"/>
        <v>0</v>
      </c>
      <c r="BI582" s="206">
        <f t="shared" si="78"/>
        <v>0</v>
      </c>
      <c r="BJ582" s="18" t="s">
        <v>85</v>
      </c>
      <c r="BK582" s="206">
        <f t="shared" si="79"/>
        <v>0</v>
      </c>
      <c r="BL582" s="18" t="s">
        <v>218</v>
      </c>
      <c r="BM582" s="205" t="s">
        <v>5754</v>
      </c>
    </row>
    <row r="583" spans="1:65" s="2" customFormat="1" ht="37.9" customHeight="1">
      <c r="A583" s="35"/>
      <c r="B583" s="36"/>
      <c r="C583" s="193" t="s">
        <v>5755</v>
      </c>
      <c r="D583" s="193" t="s">
        <v>214</v>
      </c>
      <c r="E583" s="194" t="s">
        <v>5756</v>
      </c>
      <c r="F583" s="195" t="s">
        <v>4846</v>
      </c>
      <c r="G583" s="196" t="s">
        <v>2761</v>
      </c>
      <c r="H583" s="197">
        <v>1</v>
      </c>
      <c r="I583" s="198"/>
      <c r="J583" s="199">
        <f t="shared" si="70"/>
        <v>0</v>
      </c>
      <c r="K583" s="200"/>
      <c r="L583" s="40"/>
      <c r="M583" s="201" t="s">
        <v>1</v>
      </c>
      <c r="N583" s="202" t="s">
        <v>42</v>
      </c>
      <c r="O583" s="72"/>
      <c r="P583" s="203">
        <f t="shared" si="71"/>
        <v>0</v>
      </c>
      <c r="Q583" s="203">
        <v>0</v>
      </c>
      <c r="R583" s="203">
        <f t="shared" si="72"/>
        <v>0</v>
      </c>
      <c r="S583" s="203">
        <v>0</v>
      </c>
      <c r="T583" s="204">
        <f t="shared" si="73"/>
        <v>0</v>
      </c>
      <c r="U583" s="35"/>
      <c r="V583" s="35"/>
      <c r="W583" s="35"/>
      <c r="X583" s="35"/>
      <c r="Y583" s="35"/>
      <c r="Z583" s="35"/>
      <c r="AA583" s="35"/>
      <c r="AB583" s="35"/>
      <c r="AC583" s="35"/>
      <c r="AD583" s="35"/>
      <c r="AE583" s="35"/>
      <c r="AR583" s="205" t="s">
        <v>218</v>
      </c>
      <c r="AT583" s="205" t="s">
        <v>214</v>
      </c>
      <c r="AU583" s="205" t="s">
        <v>85</v>
      </c>
      <c r="AY583" s="18" t="s">
        <v>209</v>
      </c>
      <c r="BE583" s="206">
        <f t="shared" si="74"/>
        <v>0</v>
      </c>
      <c r="BF583" s="206">
        <f t="shared" si="75"/>
        <v>0</v>
      </c>
      <c r="BG583" s="206">
        <f t="shared" si="76"/>
        <v>0</v>
      </c>
      <c r="BH583" s="206">
        <f t="shared" si="77"/>
        <v>0</v>
      </c>
      <c r="BI583" s="206">
        <f t="shared" si="78"/>
        <v>0</v>
      </c>
      <c r="BJ583" s="18" t="s">
        <v>85</v>
      </c>
      <c r="BK583" s="206">
        <f t="shared" si="79"/>
        <v>0</v>
      </c>
      <c r="BL583" s="18" t="s">
        <v>218</v>
      </c>
      <c r="BM583" s="205" t="s">
        <v>5757</v>
      </c>
    </row>
    <row r="584" spans="1:65" s="2" customFormat="1" ht="44.25" customHeight="1">
      <c r="A584" s="35"/>
      <c r="B584" s="36"/>
      <c r="C584" s="193" t="s">
        <v>5758</v>
      </c>
      <c r="D584" s="193" t="s">
        <v>214</v>
      </c>
      <c r="E584" s="194" t="s">
        <v>5759</v>
      </c>
      <c r="F584" s="195" t="s">
        <v>4787</v>
      </c>
      <c r="G584" s="196" t="s">
        <v>2761</v>
      </c>
      <c r="H584" s="197">
        <v>1</v>
      </c>
      <c r="I584" s="198"/>
      <c r="J584" s="199">
        <f t="shared" si="70"/>
        <v>0</v>
      </c>
      <c r="K584" s="200"/>
      <c r="L584" s="40"/>
      <c r="M584" s="201" t="s">
        <v>1</v>
      </c>
      <c r="N584" s="202" t="s">
        <v>42</v>
      </c>
      <c r="O584" s="72"/>
      <c r="P584" s="203">
        <f t="shared" si="71"/>
        <v>0</v>
      </c>
      <c r="Q584" s="203">
        <v>0</v>
      </c>
      <c r="R584" s="203">
        <f t="shared" si="72"/>
        <v>0</v>
      </c>
      <c r="S584" s="203">
        <v>0</v>
      </c>
      <c r="T584" s="204">
        <f t="shared" si="73"/>
        <v>0</v>
      </c>
      <c r="U584" s="35"/>
      <c r="V584" s="35"/>
      <c r="W584" s="35"/>
      <c r="X584" s="35"/>
      <c r="Y584" s="35"/>
      <c r="Z584" s="35"/>
      <c r="AA584" s="35"/>
      <c r="AB584" s="35"/>
      <c r="AC584" s="35"/>
      <c r="AD584" s="35"/>
      <c r="AE584" s="35"/>
      <c r="AR584" s="205" t="s">
        <v>218</v>
      </c>
      <c r="AT584" s="205" t="s">
        <v>214</v>
      </c>
      <c r="AU584" s="205" t="s">
        <v>85</v>
      </c>
      <c r="AY584" s="18" t="s">
        <v>209</v>
      </c>
      <c r="BE584" s="206">
        <f t="shared" si="74"/>
        <v>0</v>
      </c>
      <c r="BF584" s="206">
        <f t="shared" si="75"/>
        <v>0</v>
      </c>
      <c r="BG584" s="206">
        <f t="shared" si="76"/>
        <v>0</v>
      </c>
      <c r="BH584" s="206">
        <f t="shared" si="77"/>
        <v>0</v>
      </c>
      <c r="BI584" s="206">
        <f t="shared" si="78"/>
        <v>0</v>
      </c>
      <c r="BJ584" s="18" t="s">
        <v>85</v>
      </c>
      <c r="BK584" s="206">
        <f t="shared" si="79"/>
        <v>0</v>
      </c>
      <c r="BL584" s="18" t="s">
        <v>218</v>
      </c>
      <c r="BM584" s="205" t="s">
        <v>5760</v>
      </c>
    </row>
    <row r="585" spans="1:65" s="2" customFormat="1" ht="37.9" customHeight="1">
      <c r="A585" s="35"/>
      <c r="B585" s="36"/>
      <c r="C585" s="193" t="s">
        <v>5761</v>
      </c>
      <c r="D585" s="193" t="s">
        <v>214</v>
      </c>
      <c r="E585" s="194" t="s">
        <v>5762</v>
      </c>
      <c r="F585" s="195" t="s">
        <v>4782</v>
      </c>
      <c r="G585" s="196" t="s">
        <v>2761</v>
      </c>
      <c r="H585" s="197">
        <v>1</v>
      </c>
      <c r="I585" s="198"/>
      <c r="J585" s="199">
        <f t="shared" si="70"/>
        <v>0</v>
      </c>
      <c r="K585" s="200"/>
      <c r="L585" s="40"/>
      <c r="M585" s="201" t="s">
        <v>1</v>
      </c>
      <c r="N585" s="202" t="s">
        <v>42</v>
      </c>
      <c r="O585" s="72"/>
      <c r="P585" s="203">
        <f t="shared" si="71"/>
        <v>0</v>
      </c>
      <c r="Q585" s="203">
        <v>0</v>
      </c>
      <c r="R585" s="203">
        <f t="shared" si="72"/>
        <v>0</v>
      </c>
      <c r="S585" s="203">
        <v>0</v>
      </c>
      <c r="T585" s="204">
        <f t="shared" si="73"/>
        <v>0</v>
      </c>
      <c r="U585" s="35"/>
      <c r="V585" s="35"/>
      <c r="W585" s="35"/>
      <c r="X585" s="35"/>
      <c r="Y585" s="35"/>
      <c r="Z585" s="35"/>
      <c r="AA585" s="35"/>
      <c r="AB585" s="35"/>
      <c r="AC585" s="35"/>
      <c r="AD585" s="35"/>
      <c r="AE585" s="35"/>
      <c r="AR585" s="205" t="s">
        <v>218</v>
      </c>
      <c r="AT585" s="205" t="s">
        <v>214</v>
      </c>
      <c r="AU585" s="205" t="s">
        <v>85</v>
      </c>
      <c r="AY585" s="18" t="s">
        <v>209</v>
      </c>
      <c r="BE585" s="206">
        <f t="shared" si="74"/>
        <v>0</v>
      </c>
      <c r="BF585" s="206">
        <f t="shared" si="75"/>
        <v>0</v>
      </c>
      <c r="BG585" s="206">
        <f t="shared" si="76"/>
        <v>0</v>
      </c>
      <c r="BH585" s="206">
        <f t="shared" si="77"/>
        <v>0</v>
      </c>
      <c r="BI585" s="206">
        <f t="shared" si="78"/>
        <v>0</v>
      </c>
      <c r="BJ585" s="18" t="s">
        <v>85</v>
      </c>
      <c r="BK585" s="206">
        <f t="shared" si="79"/>
        <v>0</v>
      </c>
      <c r="BL585" s="18" t="s">
        <v>218</v>
      </c>
      <c r="BM585" s="205" t="s">
        <v>5763</v>
      </c>
    </row>
    <row r="586" spans="1:65" s="2" customFormat="1" ht="44.25" customHeight="1">
      <c r="A586" s="35"/>
      <c r="B586" s="36"/>
      <c r="C586" s="193" t="s">
        <v>5764</v>
      </c>
      <c r="D586" s="193" t="s">
        <v>214</v>
      </c>
      <c r="E586" s="194" t="s">
        <v>5765</v>
      </c>
      <c r="F586" s="195" t="s">
        <v>4828</v>
      </c>
      <c r="G586" s="196" t="s">
        <v>2761</v>
      </c>
      <c r="H586" s="197">
        <v>1</v>
      </c>
      <c r="I586" s="198"/>
      <c r="J586" s="199">
        <f t="shared" si="70"/>
        <v>0</v>
      </c>
      <c r="K586" s="200"/>
      <c r="L586" s="40"/>
      <c r="M586" s="201" t="s">
        <v>1</v>
      </c>
      <c r="N586" s="202" t="s">
        <v>42</v>
      </c>
      <c r="O586" s="72"/>
      <c r="P586" s="203">
        <f t="shared" si="71"/>
        <v>0</v>
      </c>
      <c r="Q586" s="203">
        <v>0</v>
      </c>
      <c r="R586" s="203">
        <f t="shared" si="72"/>
        <v>0</v>
      </c>
      <c r="S586" s="203">
        <v>0</v>
      </c>
      <c r="T586" s="204">
        <f t="shared" si="73"/>
        <v>0</v>
      </c>
      <c r="U586" s="35"/>
      <c r="V586" s="35"/>
      <c r="W586" s="35"/>
      <c r="X586" s="35"/>
      <c r="Y586" s="35"/>
      <c r="Z586" s="35"/>
      <c r="AA586" s="35"/>
      <c r="AB586" s="35"/>
      <c r="AC586" s="35"/>
      <c r="AD586" s="35"/>
      <c r="AE586" s="35"/>
      <c r="AR586" s="205" t="s">
        <v>218</v>
      </c>
      <c r="AT586" s="205" t="s">
        <v>214</v>
      </c>
      <c r="AU586" s="205" t="s">
        <v>85</v>
      </c>
      <c r="AY586" s="18" t="s">
        <v>209</v>
      </c>
      <c r="BE586" s="206">
        <f t="shared" si="74"/>
        <v>0</v>
      </c>
      <c r="BF586" s="206">
        <f t="shared" si="75"/>
        <v>0</v>
      </c>
      <c r="BG586" s="206">
        <f t="shared" si="76"/>
        <v>0</v>
      </c>
      <c r="BH586" s="206">
        <f t="shared" si="77"/>
        <v>0</v>
      </c>
      <c r="BI586" s="206">
        <f t="shared" si="78"/>
        <v>0</v>
      </c>
      <c r="BJ586" s="18" t="s">
        <v>85</v>
      </c>
      <c r="BK586" s="206">
        <f t="shared" si="79"/>
        <v>0</v>
      </c>
      <c r="BL586" s="18" t="s">
        <v>218</v>
      </c>
      <c r="BM586" s="205" t="s">
        <v>5766</v>
      </c>
    </row>
    <row r="587" spans="1:65" s="2" customFormat="1" ht="37.9" customHeight="1">
      <c r="A587" s="35"/>
      <c r="B587" s="36"/>
      <c r="C587" s="193" t="s">
        <v>5767</v>
      </c>
      <c r="D587" s="193" t="s">
        <v>214</v>
      </c>
      <c r="E587" s="194" t="s">
        <v>5768</v>
      </c>
      <c r="F587" s="195" t="s">
        <v>4782</v>
      </c>
      <c r="G587" s="196" t="s">
        <v>2761</v>
      </c>
      <c r="H587" s="197">
        <v>1</v>
      </c>
      <c r="I587" s="198"/>
      <c r="J587" s="199">
        <f t="shared" si="70"/>
        <v>0</v>
      </c>
      <c r="K587" s="200"/>
      <c r="L587" s="40"/>
      <c r="M587" s="201" t="s">
        <v>1</v>
      </c>
      <c r="N587" s="202" t="s">
        <v>42</v>
      </c>
      <c r="O587" s="72"/>
      <c r="P587" s="203">
        <f t="shared" si="71"/>
        <v>0</v>
      </c>
      <c r="Q587" s="203">
        <v>0</v>
      </c>
      <c r="R587" s="203">
        <f t="shared" si="72"/>
        <v>0</v>
      </c>
      <c r="S587" s="203">
        <v>0</v>
      </c>
      <c r="T587" s="204">
        <f t="shared" si="73"/>
        <v>0</v>
      </c>
      <c r="U587" s="35"/>
      <c r="V587" s="35"/>
      <c r="W587" s="35"/>
      <c r="X587" s="35"/>
      <c r="Y587" s="35"/>
      <c r="Z587" s="35"/>
      <c r="AA587" s="35"/>
      <c r="AB587" s="35"/>
      <c r="AC587" s="35"/>
      <c r="AD587" s="35"/>
      <c r="AE587" s="35"/>
      <c r="AR587" s="205" t="s">
        <v>218</v>
      </c>
      <c r="AT587" s="205" t="s">
        <v>214</v>
      </c>
      <c r="AU587" s="205" t="s">
        <v>85</v>
      </c>
      <c r="AY587" s="18" t="s">
        <v>209</v>
      </c>
      <c r="BE587" s="206">
        <f t="shared" si="74"/>
        <v>0</v>
      </c>
      <c r="BF587" s="206">
        <f t="shared" si="75"/>
        <v>0</v>
      </c>
      <c r="BG587" s="206">
        <f t="shared" si="76"/>
        <v>0</v>
      </c>
      <c r="BH587" s="206">
        <f t="shared" si="77"/>
        <v>0</v>
      </c>
      <c r="BI587" s="206">
        <f t="shared" si="78"/>
        <v>0</v>
      </c>
      <c r="BJ587" s="18" t="s">
        <v>85</v>
      </c>
      <c r="BK587" s="206">
        <f t="shared" si="79"/>
        <v>0</v>
      </c>
      <c r="BL587" s="18" t="s">
        <v>218</v>
      </c>
      <c r="BM587" s="205" t="s">
        <v>5769</v>
      </c>
    </row>
    <row r="588" spans="1:65" s="2" customFormat="1" ht="37.9" customHeight="1">
      <c r="A588" s="35"/>
      <c r="B588" s="36"/>
      <c r="C588" s="193" t="s">
        <v>5770</v>
      </c>
      <c r="D588" s="193" t="s">
        <v>214</v>
      </c>
      <c r="E588" s="194" t="s">
        <v>5771</v>
      </c>
      <c r="F588" s="195" t="s">
        <v>4782</v>
      </c>
      <c r="G588" s="196" t="s">
        <v>2761</v>
      </c>
      <c r="H588" s="197">
        <v>1</v>
      </c>
      <c r="I588" s="198"/>
      <c r="J588" s="199">
        <f t="shared" si="70"/>
        <v>0</v>
      </c>
      <c r="K588" s="200"/>
      <c r="L588" s="40"/>
      <c r="M588" s="201" t="s">
        <v>1</v>
      </c>
      <c r="N588" s="202" t="s">
        <v>42</v>
      </c>
      <c r="O588" s="72"/>
      <c r="P588" s="203">
        <f t="shared" si="71"/>
        <v>0</v>
      </c>
      <c r="Q588" s="203">
        <v>0</v>
      </c>
      <c r="R588" s="203">
        <f t="shared" si="72"/>
        <v>0</v>
      </c>
      <c r="S588" s="203">
        <v>0</v>
      </c>
      <c r="T588" s="204">
        <f t="shared" si="73"/>
        <v>0</v>
      </c>
      <c r="U588" s="35"/>
      <c r="V588" s="35"/>
      <c r="W588" s="35"/>
      <c r="X588" s="35"/>
      <c r="Y588" s="35"/>
      <c r="Z588" s="35"/>
      <c r="AA588" s="35"/>
      <c r="AB588" s="35"/>
      <c r="AC588" s="35"/>
      <c r="AD588" s="35"/>
      <c r="AE588" s="35"/>
      <c r="AR588" s="205" t="s">
        <v>218</v>
      </c>
      <c r="AT588" s="205" t="s">
        <v>214</v>
      </c>
      <c r="AU588" s="205" t="s">
        <v>85</v>
      </c>
      <c r="AY588" s="18" t="s">
        <v>209</v>
      </c>
      <c r="BE588" s="206">
        <f t="shared" si="74"/>
        <v>0</v>
      </c>
      <c r="BF588" s="206">
        <f t="shared" si="75"/>
        <v>0</v>
      </c>
      <c r="BG588" s="206">
        <f t="shared" si="76"/>
        <v>0</v>
      </c>
      <c r="BH588" s="206">
        <f t="shared" si="77"/>
        <v>0</v>
      </c>
      <c r="BI588" s="206">
        <f t="shared" si="78"/>
        <v>0</v>
      </c>
      <c r="BJ588" s="18" t="s">
        <v>85</v>
      </c>
      <c r="BK588" s="206">
        <f t="shared" si="79"/>
        <v>0</v>
      </c>
      <c r="BL588" s="18" t="s">
        <v>218</v>
      </c>
      <c r="BM588" s="205" t="s">
        <v>5772</v>
      </c>
    </row>
    <row r="589" spans="1:65" s="2" customFormat="1" ht="37.9" customHeight="1">
      <c r="A589" s="35"/>
      <c r="B589" s="36"/>
      <c r="C589" s="193" t="s">
        <v>5773</v>
      </c>
      <c r="D589" s="193" t="s">
        <v>214</v>
      </c>
      <c r="E589" s="194" t="s">
        <v>5774</v>
      </c>
      <c r="F589" s="195" t="s">
        <v>4782</v>
      </c>
      <c r="G589" s="196" t="s">
        <v>2761</v>
      </c>
      <c r="H589" s="197">
        <v>1</v>
      </c>
      <c r="I589" s="198"/>
      <c r="J589" s="199">
        <f t="shared" si="70"/>
        <v>0</v>
      </c>
      <c r="K589" s="200"/>
      <c r="L589" s="40"/>
      <c r="M589" s="201" t="s">
        <v>1</v>
      </c>
      <c r="N589" s="202" t="s">
        <v>42</v>
      </c>
      <c r="O589" s="72"/>
      <c r="P589" s="203">
        <f t="shared" si="71"/>
        <v>0</v>
      </c>
      <c r="Q589" s="203">
        <v>0</v>
      </c>
      <c r="R589" s="203">
        <f t="shared" si="72"/>
        <v>0</v>
      </c>
      <c r="S589" s="203">
        <v>0</v>
      </c>
      <c r="T589" s="204">
        <f t="shared" si="73"/>
        <v>0</v>
      </c>
      <c r="U589" s="35"/>
      <c r="V589" s="35"/>
      <c r="W589" s="35"/>
      <c r="X589" s="35"/>
      <c r="Y589" s="35"/>
      <c r="Z589" s="35"/>
      <c r="AA589" s="35"/>
      <c r="AB589" s="35"/>
      <c r="AC589" s="35"/>
      <c r="AD589" s="35"/>
      <c r="AE589" s="35"/>
      <c r="AR589" s="205" t="s">
        <v>218</v>
      </c>
      <c r="AT589" s="205" t="s">
        <v>214</v>
      </c>
      <c r="AU589" s="205" t="s">
        <v>85</v>
      </c>
      <c r="AY589" s="18" t="s">
        <v>209</v>
      </c>
      <c r="BE589" s="206">
        <f t="shared" si="74"/>
        <v>0</v>
      </c>
      <c r="BF589" s="206">
        <f t="shared" si="75"/>
        <v>0</v>
      </c>
      <c r="BG589" s="206">
        <f t="shared" si="76"/>
        <v>0</v>
      </c>
      <c r="BH589" s="206">
        <f t="shared" si="77"/>
        <v>0</v>
      </c>
      <c r="BI589" s="206">
        <f t="shared" si="78"/>
        <v>0</v>
      </c>
      <c r="BJ589" s="18" t="s">
        <v>85</v>
      </c>
      <c r="BK589" s="206">
        <f t="shared" si="79"/>
        <v>0</v>
      </c>
      <c r="BL589" s="18" t="s">
        <v>218</v>
      </c>
      <c r="BM589" s="205" t="s">
        <v>5775</v>
      </c>
    </row>
    <row r="590" spans="1:65" s="2" customFormat="1" ht="37.9" customHeight="1">
      <c r="A590" s="35"/>
      <c r="B590" s="36"/>
      <c r="C590" s="193" t="s">
        <v>5776</v>
      </c>
      <c r="D590" s="193" t="s">
        <v>214</v>
      </c>
      <c r="E590" s="194" t="s">
        <v>5777</v>
      </c>
      <c r="F590" s="195" t="s">
        <v>5228</v>
      </c>
      <c r="G590" s="196" t="s">
        <v>2761</v>
      </c>
      <c r="H590" s="197">
        <v>1</v>
      </c>
      <c r="I590" s="198"/>
      <c r="J590" s="199">
        <f t="shared" si="70"/>
        <v>0</v>
      </c>
      <c r="K590" s="200"/>
      <c r="L590" s="40"/>
      <c r="M590" s="201" t="s">
        <v>1</v>
      </c>
      <c r="N590" s="202" t="s">
        <v>42</v>
      </c>
      <c r="O590" s="72"/>
      <c r="P590" s="203">
        <f t="shared" si="71"/>
        <v>0</v>
      </c>
      <c r="Q590" s="203">
        <v>0</v>
      </c>
      <c r="R590" s="203">
        <f t="shared" si="72"/>
        <v>0</v>
      </c>
      <c r="S590" s="203">
        <v>0</v>
      </c>
      <c r="T590" s="204">
        <f t="shared" si="73"/>
        <v>0</v>
      </c>
      <c r="U590" s="35"/>
      <c r="V590" s="35"/>
      <c r="W590" s="35"/>
      <c r="X590" s="35"/>
      <c r="Y590" s="35"/>
      <c r="Z590" s="35"/>
      <c r="AA590" s="35"/>
      <c r="AB590" s="35"/>
      <c r="AC590" s="35"/>
      <c r="AD590" s="35"/>
      <c r="AE590" s="35"/>
      <c r="AR590" s="205" t="s">
        <v>218</v>
      </c>
      <c r="AT590" s="205" t="s">
        <v>214</v>
      </c>
      <c r="AU590" s="205" t="s">
        <v>85</v>
      </c>
      <c r="AY590" s="18" t="s">
        <v>209</v>
      </c>
      <c r="BE590" s="206">
        <f t="shared" si="74"/>
        <v>0</v>
      </c>
      <c r="BF590" s="206">
        <f t="shared" si="75"/>
        <v>0</v>
      </c>
      <c r="BG590" s="206">
        <f t="shared" si="76"/>
        <v>0</v>
      </c>
      <c r="BH590" s="206">
        <f t="shared" si="77"/>
        <v>0</v>
      </c>
      <c r="BI590" s="206">
        <f t="shared" si="78"/>
        <v>0</v>
      </c>
      <c r="BJ590" s="18" t="s">
        <v>85</v>
      </c>
      <c r="BK590" s="206">
        <f t="shared" si="79"/>
        <v>0</v>
      </c>
      <c r="BL590" s="18" t="s">
        <v>218</v>
      </c>
      <c r="BM590" s="205" t="s">
        <v>5778</v>
      </c>
    </row>
    <row r="591" spans="1:65" s="2" customFormat="1" ht="37.9" customHeight="1">
      <c r="A591" s="35"/>
      <c r="B591" s="36"/>
      <c r="C591" s="193" t="s">
        <v>5779</v>
      </c>
      <c r="D591" s="193" t="s">
        <v>214</v>
      </c>
      <c r="E591" s="194" t="s">
        <v>5780</v>
      </c>
      <c r="F591" s="195" t="s">
        <v>5225</v>
      </c>
      <c r="G591" s="196" t="s">
        <v>2761</v>
      </c>
      <c r="H591" s="197">
        <v>1</v>
      </c>
      <c r="I591" s="198"/>
      <c r="J591" s="199">
        <f t="shared" si="70"/>
        <v>0</v>
      </c>
      <c r="K591" s="200"/>
      <c r="L591" s="40"/>
      <c r="M591" s="201" t="s">
        <v>1</v>
      </c>
      <c r="N591" s="202" t="s">
        <v>42</v>
      </c>
      <c r="O591" s="72"/>
      <c r="P591" s="203">
        <f t="shared" si="71"/>
        <v>0</v>
      </c>
      <c r="Q591" s="203">
        <v>0</v>
      </c>
      <c r="R591" s="203">
        <f t="shared" si="72"/>
        <v>0</v>
      </c>
      <c r="S591" s="203">
        <v>0</v>
      </c>
      <c r="T591" s="204">
        <f t="shared" si="73"/>
        <v>0</v>
      </c>
      <c r="U591" s="35"/>
      <c r="V591" s="35"/>
      <c r="W591" s="35"/>
      <c r="X591" s="35"/>
      <c r="Y591" s="35"/>
      <c r="Z591" s="35"/>
      <c r="AA591" s="35"/>
      <c r="AB591" s="35"/>
      <c r="AC591" s="35"/>
      <c r="AD591" s="35"/>
      <c r="AE591" s="35"/>
      <c r="AR591" s="205" t="s">
        <v>218</v>
      </c>
      <c r="AT591" s="205" t="s">
        <v>214</v>
      </c>
      <c r="AU591" s="205" t="s">
        <v>85</v>
      </c>
      <c r="AY591" s="18" t="s">
        <v>209</v>
      </c>
      <c r="BE591" s="206">
        <f t="shared" si="74"/>
        <v>0</v>
      </c>
      <c r="BF591" s="206">
        <f t="shared" si="75"/>
        <v>0</v>
      </c>
      <c r="BG591" s="206">
        <f t="shared" si="76"/>
        <v>0</v>
      </c>
      <c r="BH591" s="206">
        <f t="shared" si="77"/>
        <v>0</v>
      </c>
      <c r="BI591" s="206">
        <f t="shared" si="78"/>
        <v>0</v>
      </c>
      <c r="BJ591" s="18" t="s">
        <v>85</v>
      </c>
      <c r="BK591" s="206">
        <f t="shared" si="79"/>
        <v>0</v>
      </c>
      <c r="BL591" s="18" t="s">
        <v>218</v>
      </c>
      <c r="BM591" s="205" t="s">
        <v>5781</v>
      </c>
    </row>
    <row r="592" spans="1:65" s="2" customFormat="1" ht="37.9" customHeight="1">
      <c r="A592" s="35"/>
      <c r="B592" s="36"/>
      <c r="C592" s="193" t="s">
        <v>5782</v>
      </c>
      <c r="D592" s="193" t="s">
        <v>214</v>
      </c>
      <c r="E592" s="194" t="s">
        <v>5783</v>
      </c>
      <c r="F592" s="195" t="s">
        <v>4773</v>
      </c>
      <c r="G592" s="196" t="s">
        <v>2761</v>
      </c>
      <c r="H592" s="197">
        <v>1</v>
      </c>
      <c r="I592" s="198"/>
      <c r="J592" s="199">
        <f t="shared" si="70"/>
        <v>0</v>
      </c>
      <c r="K592" s="200"/>
      <c r="L592" s="40"/>
      <c r="M592" s="201" t="s">
        <v>1</v>
      </c>
      <c r="N592" s="202" t="s">
        <v>42</v>
      </c>
      <c r="O592" s="72"/>
      <c r="P592" s="203">
        <f t="shared" si="71"/>
        <v>0</v>
      </c>
      <c r="Q592" s="203">
        <v>0</v>
      </c>
      <c r="R592" s="203">
        <f t="shared" si="72"/>
        <v>0</v>
      </c>
      <c r="S592" s="203">
        <v>0</v>
      </c>
      <c r="T592" s="204">
        <f t="shared" si="73"/>
        <v>0</v>
      </c>
      <c r="U592" s="35"/>
      <c r="V592" s="35"/>
      <c r="W592" s="35"/>
      <c r="X592" s="35"/>
      <c r="Y592" s="35"/>
      <c r="Z592" s="35"/>
      <c r="AA592" s="35"/>
      <c r="AB592" s="35"/>
      <c r="AC592" s="35"/>
      <c r="AD592" s="35"/>
      <c r="AE592" s="35"/>
      <c r="AR592" s="205" t="s">
        <v>218</v>
      </c>
      <c r="AT592" s="205" t="s">
        <v>214</v>
      </c>
      <c r="AU592" s="205" t="s">
        <v>85</v>
      </c>
      <c r="AY592" s="18" t="s">
        <v>209</v>
      </c>
      <c r="BE592" s="206">
        <f t="shared" si="74"/>
        <v>0</v>
      </c>
      <c r="BF592" s="206">
        <f t="shared" si="75"/>
        <v>0</v>
      </c>
      <c r="BG592" s="206">
        <f t="shared" si="76"/>
        <v>0</v>
      </c>
      <c r="BH592" s="206">
        <f t="shared" si="77"/>
        <v>0</v>
      </c>
      <c r="BI592" s="206">
        <f t="shared" si="78"/>
        <v>0</v>
      </c>
      <c r="BJ592" s="18" t="s">
        <v>85</v>
      </c>
      <c r="BK592" s="206">
        <f t="shared" si="79"/>
        <v>0</v>
      </c>
      <c r="BL592" s="18" t="s">
        <v>218</v>
      </c>
      <c r="BM592" s="205" t="s">
        <v>5784</v>
      </c>
    </row>
    <row r="593" spans="1:65" s="2" customFormat="1" ht="44.25" customHeight="1">
      <c r="A593" s="35"/>
      <c r="B593" s="36"/>
      <c r="C593" s="193" t="s">
        <v>5785</v>
      </c>
      <c r="D593" s="193" t="s">
        <v>214</v>
      </c>
      <c r="E593" s="194" t="s">
        <v>5786</v>
      </c>
      <c r="F593" s="195" t="s">
        <v>4888</v>
      </c>
      <c r="G593" s="196" t="s">
        <v>2761</v>
      </c>
      <c r="H593" s="197">
        <v>1</v>
      </c>
      <c r="I593" s="198"/>
      <c r="J593" s="199">
        <f t="shared" si="70"/>
        <v>0</v>
      </c>
      <c r="K593" s="200"/>
      <c r="L593" s="40"/>
      <c r="M593" s="201" t="s">
        <v>1</v>
      </c>
      <c r="N593" s="202" t="s">
        <v>42</v>
      </c>
      <c r="O593" s="72"/>
      <c r="P593" s="203">
        <f t="shared" si="71"/>
        <v>0</v>
      </c>
      <c r="Q593" s="203">
        <v>0</v>
      </c>
      <c r="R593" s="203">
        <f t="shared" si="72"/>
        <v>0</v>
      </c>
      <c r="S593" s="203">
        <v>0</v>
      </c>
      <c r="T593" s="204">
        <f t="shared" si="73"/>
        <v>0</v>
      </c>
      <c r="U593" s="35"/>
      <c r="V593" s="35"/>
      <c r="W593" s="35"/>
      <c r="X593" s="35"/>
      <c r="Y593" s="35"/>
      <c r="Z593" s="35"/>
      <c r="AA593" s="35"/>
      <c r="AB593" s="35"/>
      <c r="AC593" s="35"/>
      <c r="AD593" s="35"/>
      <c r="AE593" s="35"/>
      <c r="AR593" s="205" t="s">
        <v>218</v>
      </c>
      <c r="AT593" s="205" t="s">
        <v>214</v>
      </c>
      <c r="AU593" s="205" t="s">
        <v>85</v>
      </c>
      <c r="AY593" s="18" t="s">
        <v>209</v>
      </c>
      <c r="BE593" s="206">
        <f t="shared" si="74"/>
        <v>0</v>
      </c>
      <c r="BF593" s="206">
        <f t="shared" si="75"/>
        <v>0</v>
      </c>
      <c r="BG593" s="206">
        <f t="shared" si="76"/>
        <v>0</v>
      </c>
      <c r="BH593" s="206">
        <f t="shared" si="77"/>
        <v>0</v>
      </c>
      <c r="BI593" s="206">
        <f t="shared" si="78"/>
        <v>0</v>
      </c>
      <c r="BJ593" s="18" t="s">
        <v>85</v>
      </c>
      <c r="BK593" s="206">
        <f t="shared" si="79"/>
        <v>0</v>
      </c>
      <c r="BL593" s="18" t="s">
        <v>218</v>
      </c>
      <c r="BM593" s="205" t="s">
        <v>5787</v>
      </c>
    </row>
    <row r="594" spans="1:65" s="2" customFormat="1" ht="37.9" customHeight="1">
      <c r="A594" s="35"/>
      <c r="B594" s="36"/>
      <c r="C594" s="193" t="s">
        <v>5788</v>
      </c>
      <c r="D594" s="193" t="s">
        <v>214</v>
      </c>
      <c r="E594" s="194" t="s">
        <v>5789</v>
      </c>
      <c r="F594" s="195" t="s">
        <v>4782</v>
      </c>
      <c r="G594" s="196" t="s">
        <v>2761</v>
      </c>
      <c r="H594" s="197">
        <v>1</v>
      </c>
      <c r="I594" s="198"/>
      <c r="J594" s="199">
        <f t="shared" si="70"/>
        <v>0</v>
      </c>
      <c r="K594" s="200"/>
      <c r="L594" s="40"/>
      <c r="M594" s="201" t="s">
        <v>1</v>
      </c>
      <c r="N594" s="202" t="s">
        <v>42</v>
      </c>
      <c r="O594" s="72"/>
      <c r="P594" s="203">
        <f t="shared" si="71"/>
        <v>0</v>
      </c>
      <c r="Q594" s="203">
        <v>0</v>
      </c>
      <c r="R594" s="203">
        <f t="shared" si="72"/>
        <v>0</v>
      </c>
      <c r="S594" s="203">
        <v>0</v>
      </c>
      <c r="T594" s="204">
        <f t="shared" si="73"/>
        <v>0</v>
      </c>
      <c r="U594" s="35"/>
      <c r="V594" s="35"/>
      <c r="W594" s="35"/>
      <c r="X594" s="35"/>
      <c r="Y594" s="35"/>
      <c r="Z594" s="35"/>
      <c r="AA594" s="35"/>
      <c r="AB594" s="35"/>
      <c r="AC594" s="35"/>
      <c r="AD594" s="35"/>
      <c r="AE594" s="35"/>
      <c r="AR594" s="205" t="s">
        <v>218</v>
      </c>
      <c r="AT594" s="205" t="s">
        <v>214</v>
      </c>
      <c r="AU594" s="205" t="s">
        <v>85</v>
      </c>
      <c r="AY594" s="18" t="s">
        <v>209</v>
      </c>
      <c r="BE594" s="206">
        <f t="shared" si="74"/>
        <v>0</v>
      </c>
      <c r="BF594" s="206">
        <f t="shared" si="75"/>
        <v>0</v>
      </c>
      <c r="BG594" s="206">
        <f t="shared" si="76"/>
        <v>0</v>
      </c>
      <c r="BH594" s="206">
        <f t="shared" si="77"/>
        <v>0</v>
      </c>
      <c r="BI594" s="206">
        <f t="shared" si="78"/>
        <v>0</v>
      </c>
      <c r="BJ594" s="18" t="s">
        <v>85</v>
      </c>
      <c r="BK594" s="206">
        <f t="shared" si="79"/>
        <v>0</v>
      </c>
      <c r="BL594" s="18" t="s">
        <v>218</v>
      </c>
      <c r="BM594" s="205" t="s">
        <v>5790</v>
      </c>
    </row>
    <row r="595" spans="1:65" s="2" customFormat="1" ht="37.9" customHeight="1">
      <c r="A595" s="35"/>
      <c r="B595" s="36"/>
      <c r="C595" s="193" t="s">
        <v>5791</v>
      </c>
      <c r="D595" s="193" t="s">
        <v>214</v>
      </c>
      <c r="E595" s="194" t="s">
        <v>5792</v>
      </c>
      <c r="F595" s="195" t="s">
        <v>4794</v>
      </c>
      <c r="G595" s="196" t="s">
        <v>2761</v>
      </c>
      <c r="H595" s="197">
        <v>1</v>
      </c>
      <c r="I595" s="198"/>
      <c r="J595" s="199">
        <f t="shared" si="70"/>
        <v>0</v>
      </c>
      <c r="K595" s="200"/>
      <c r="L595" s="40"/>
      <c r="M595" s="201" t="s">
        <v>1</v>
      </c>
      <c r="N595" s="202" t="s">
        <v>42</v>
      </c>
      <c r="O595" s="72"/>
      <c r="P595" s="203">
        <f t="shared" si="71"/>
        <v>0</v>
      </c>
      <c r="Q595" s="203">
        <v>0</v>
      </c>
      <c r="R595" s="203">
        <f t="shared" si="72"/>
        <v>0</v>
      </c>
      <c r="S595" s="203">
        <v>0</v>
      </c>
      <c r="T595" s="204">
        <f t="shared" si="73"/>
        <v>0</v>
      </c>
      <c r="U595" s="35"/>
      <c r="V595" s="35"/>
      <c r="W595" s="35"/>
      <c r="X595" s="35"/>
      <c r="Y595" s="35"/>
      <c r="Z595" s="35"/>
      <c r="AA595" s="35"/>
      <c r="AB595" s="35"/>
      <c r="AC595" s="35"/>
      <c r="AD595" s="35"/>
      <c r="AE595" s="35"/>
      <c r="AR595" s="205" t="s">
        <v>218</v>
      </c>
      <c r="AT595" s="205" t="s">
        <v>214</v>
      </c>
      <c r="AU595" s="205" t="s">
        <v>85</v>
      </c>
      <c r="AY595" s="18" t="s">
        <v>209</v>
      </c>
      <c r="BE595" s="206">
        <f t="shared" si="74"/>
        <v>0</v>
      </c>
      <c r="BF595" s="206">
        <f t="shared" si="75"/>
        <v>0</v>
      </c>
      <c r="BG595" s="206">
        <f t="shared" si="76"/>
        <v>0</v>
      </c>
      <c r="BH595" s="206">
        <f t="shared" si="77"/>
        <v>0</v>
      </c>
      <c r="BI595" s="206">
        <f t="shared" si="78"/>
        <v>0</v>
      </c>
      <c r="BJ595" s="18" t="s">
        <v>85</v>
      </c>
      <c r="BK595" s="206">
        <f t="shared" si="79"/>
        <v>0</v>
      </c>
      <c r="BL595" s="18" t="s">
        <v>218</v>
      </c>
      <c r="BM595" s="205" t="s">
        <v>5793</v>
      </c>
    </row>
    <row r="596" spans="1:65" s="2" customFormat="1" ht="37.9" customHeight="1">
      <c r="A596" s="35"/>
      <c r="B596" s="36"/>
      <c r="C596" s="193" t="s">
        <v>5794</v>
      </c>
      <c r="D596" s="193" t="s">
        <v>214</v>
      </c>
      <c r="E596" s="194" t="s">
        <v>5795</v>
      </c>
      <c r="F596" s="195" t="s">
        <v>5083</v>
      </c>
      <c r="G596" s="196" t="s">
        <v>2761</v>
      </c>
      <c r="H596" s="197">
        <v>1</v>
      </c>
      <c r="I596" s="198"/>
      <c r="J596" s="199">
        <f t="shared" si="70"/>
        <v>0</v>
      </c>
      <c r="K596" s="200"/>
      <c r="L596" s="40"/>
      <c r="M596" s="201" t="s">
        <v>1</v>
      </c>
      <c r="N596" s="202" t="s">
        <v>42</v>
      </c>
      <c r="O596" s="72"/>
      <c r="P596" s="203">
        <f t="shared" si="71"/>
        <v>0</v>
      </c>
      <c r="Q596" s="203">
        <v>0</v>
      </c>
      <c r="R596" s="203">
        <f t="shared" si="72"/>
        <v>0</v>
      </c>
      <c r="S596" s="203">
        <v>0</v>
      </c>
      <c r="T596" s="204">
        <f t="shared" si="73"/>
        <v>0</v>
      </c>
      <c r="U596" s="35"/>
      <c r="V596" s="35"/>
      <c r="W596" s="35"/>
      <c r="X596" s="35"/>
      <c r="Y596" s="35"/>
      <c r="Z596" s="35"/>
      <c r="AA596" s="35"/>
      <c r="AB596" s="35"/>
      <c r="AC596" s="35"/>
      <c r="AD596" s="35"/>
      <c r="AE596" s="35"/>
      <c r="AR596" s="205" t="s">
        <v>218</v>
      </c>
      <c r="AT596" s="205" t="s">
        <v>214</v>
      </c>
      <c r="AU596" s="205" t="s">
        <v>85</v>
      </c>
      <c r="AY596" s="18" t="s">
        <v>209</v>
      </c>
      <c r="BE596" s="206">
        <f t="shared" si="74"/>
        <v>0</v>
      </c>
      <c r="BF596" s="206">
        <f t="shared" si="75"/>
        <v>0</v>
      </c>
      <c r="BG596" s="206">
        <f t="shared" si="76"/>
        <v>0</v>
      </c>
      <c r="BH596" s="206">
        <f t="shared" si="77"/>
        <v>0</v>
      </c>
      <c r="BI596" s="206">
        <f t="shared" si="78"/>
        <v>0</v>
      </c>
      <c r="BJ596" s="18" t="s">
        <v>85</v>
      </c>
      <c r="BK596" s="206">
        <f t="shared" si="79"/>
        <v>0</v>
      </c>
      <c r="BL596" s="18" t="s">
        <v>218</v>
      </c>
      <c r="BM596" s="205" t="s">
        <v>5796</v>
      </c>
    </row>
    <row r="597" spans="1:65" s="2" customFormat="1" ht="37.9" customHeight="1">
      <c r="A597" s="35"/>
      <c r="B597" s="36"/>
      <c r="C597" s="193" t="s">
        <v>5797</v>
      </c>
      <c r="D597" s="193" t="s">
        <v>214</v>
      </c>
      <c r="E597" s="194" t="s">
        <v>5798</v>
      </c>
      <c r="F597" s="195" t="s">
        <v>4794</v>
      </c>
      <c r="G597" s="196" t="s">
        <v>2761</v>
      </c>
      <c r="H597" s="197">
        <v>1</v>
      </c>
      <c r="I597" s="198"/>
      <c r="J597" s="199">
        <f t="shared" si="70"/>
        <v>0</v>
      </c>
      <c r="K597" s="200"/>
      <c r="L597" s="40"/>
      <c r="M597" s="201" t="s">
        <v>1</v>
      </c>
      <c r="N597" s="202" t="s">
        <v>42</v>
      </c>
      <c r="O597" s="72"/>
      <c r="P597" s="203">
        <f t="shared" si="71"/>
        <v>0</v>
      </c>
      <c r="Q597" s="203">
        <v>0</v>
      </c>
      <c r="R597" s="203">
        <f t="shared" si="72"/>
        <v>0</v>
      </c>
      <c r="S597" s="203">
        <v>0</v>
      </c>
      <c r="T597" s="204">
        <f t="shared" si="73"/>
        <v>0</v>
      </c>
      <c r="U597" s="35"/>
      <c r="V597" s="35"/>
      <c r="W597" s="35"/>
      <c r="X597" s="35"/>
      <c r="Y597" s="35"/>
      <c r="Z597" s="35"/>
      <c r="AA597" s="35"/>
      <c r="AB597" s="35"/>
      <c r="AC597" s="35"/>
      <c r="AD597" s="35"/>
      <c r="AE597" s="35"/>
      <c r="AR597" s="205" t="s">
        <v>218</v>
      </c>
      <c r="AT597" s="205" t="s">
        <v>214</v>
      </c>
      <c r="AU597" s="205" t="s">
        <v>85</v>
      </c>
      <c r="AY597" s="18" t="s">
        <v>209</v>
      </c>
      <c r="BE597" s="206">
        <f t="shared" si="74"/>
        <v>0</v>
      </c>
      <c r="BF597" s="206">
        <f t="shared" si="75"/>
        <v>0</v>
      </c>
      <c r="BG597" s="206">
        <f t="shared" si="76"/>
        <v>0</v>
      </c>
      <c r="BH597" s="206">
        <f t="shared" si="77"/>
        <v>0</v>
      </c>
      <c r="BI597" s="206">
        <f t="shared" si="78"/>
        <v>0</v>
      </c>
      <c r="BJ597" s="18" t="s">
        <v>85</v>
      </c>
      <c r="BK597" s="206">
        <f t="shared" si="79"/>
        <v>0</v>
      </c>
      <c r="BL597" s="18" t="s">
        <v>218</v>
      </c>
      <c r="BM597" s="205" t="s">
        <v>5799</v>
      </c>
    </row>
    <row r="598" spans="1:65" s="2" customFormat="1" ht="37.9" customHeight="1">
      <c r="A598" s="35"/>
      <c r="B598" s="36"/>
      <c r="C598" s="193" t="s">
        <v>5800</v>
      </c>
      <c r="D598" s="193" t="s">
        <v>214</v>
      </c>
      <c r="E598" s="194" t="s">
        <v>5801</v>
      </c>
      <c r="F598" s="195" t="s">
        <v>4782</v>
      </c>
      <c r="G598" s="196" t="s">
        <v>2761</v>
      </c>
      <c r="H598" s="197">
        <v>1</v>
      </c>
      <c r="I598" s="198"/>
      <c r="J598" s="199">
        <f t="shared" si="70"/>
        <v>0</v>
      </c>
      <c r="K598" s="200"/>
      <c r="L598" s="40"/>
      <c r="M598" s="201" t="s">
        <v>1</v>
      </c>
      <c r="N598" s="202" t="s">
        <v>42</v>
      </c>
      <c r="O598" s="72"/>
      <c r="P598" s="203">
        <f t="shared" si="71"/>
        <v>0</v>
      </c>
      <c r="Q598" s="203">
        <v>0</v>
      </c>
      <c r="R598" s="203">
        <f t="shared" si="72"/>
        <v>0</v>
      </c>
      <c r="S598" s="203">
        <v>0</v>
      </c>
      <c r="T598" s="204">
        <f t="shared" si="73"/>
        <v>0</v>
      </c>
      <c r="U598" s="35"/>
      <c r="V598" s="35"/>
      <c r="W598" s="35"/>
      <c r="X598" s="35"/>
      <c r="Y598" s="35"/>
      <c r="Z598" s="35"/>
      <c r="AA598" s="35"/>
      <c r="AB598" s="35"/>
      <c r="AC598" s="35"/>
      <c r="AD598" s="35"/>
      <c r="AE598" s="35"/>
      <c r="AR598" s="205" t="s">
        <v>218</v>
      </c>
      <c r="AT598" s="205" t="s">
        <v>214</v>
      </c>
      <c r="AU598" s="205" t="s">
        <v>85</v>
      </c>
      <c r="AY598" s="18" t="s">
        <v>209</v>
      </c>
      <c r="BE598" s="206">
        <f t="shared" si="74"/>
        <v>0</v>
      </c>
      <c r="BF598" s="206">
        <f t="shared" si="75"/>
        <v>0</v>
      </c>
      <c r="BG598" s="206">
        <f t="shared" si="76"/>
        <v>0</v>
      </c>
      <c r="BH598" s="206">
        <f t="shared" si="77"/>
        <v>0</v>
      </c>
      <c r="BI598" s="206">
        <f t="shared" si="78"/>
        <v>0</v>
      </c>
      <c r="BJ598" s="18" t="s">
        <v>85</v>
      </c>
      <c r="BK598" s="206">
        <f t="shared" si="79"/>
        <v>0</v>
      </c>
      <c r="BL598" s="18" t="s">
        <v>218</v>
      </c>
      <c r="BM598" s="205" t="s">
        <v>5802</v>
      </c>
    </row>
    <row r="599" spans="1:65" s="2" customFormat="1" ht="37.9" customHeight="1">
      <c r="A599" s="35"/>
      <c r="B599" s="36"/>
      <c r="C599" s="193" t="s">
        <v>5803</v>
      </c>
      <c r="D599" s="193" t="s">
        <v>214</v>
      </c>
      <c r="E599" s="194" t="s">
        <v>5804</v>
      </c>
      <c r="F599" s="195" t="s">
        <v>4794</v>
      </c>
      <c r="G599" s="196" t="s">
        <v>2761</v>
      </c>
      <c r="H599" s="197">
        <v>1</v>
      </c>
      <c r="I599" s="198"/>
      <c r="J599" s="199">
        <f t="shared" si="70"/>
        <v>0</v>
      </c>
      <c r="K599" s="200"/>
      <c r="L599" s="40"/>
      <c r="M599" s="201" t="s">
        <v>1</v>
      </c>
      <c r="N599" s="202" t="s">
        <v>42</v>
      </c>
      <c r="O599" s="72"/>
      <c r="P599" s="203">
        <f t="shared" si="71"/>
        <v>0</v>
      </c>
      <c r="Q599" s="203">
        <v>0</v>
      </c>
      <c r="R599" s="203">
        <f t="shared" si="72"/>
        <v>0</v>
      </c>
      <c r="S599" s="203">
        <v>0</v>
      </c>
      <c r="T599" s="204">
        <f t="shared" si="73"/>
        <v>0</v>
      </c>
      <c r="U599" s="35"/>
      <c r="V599" s="35"/>
      <c r="W599" s="35"/>
      <c r="X599" s="35"/>
      <c r="Y599" s="35"/>
      <c r="Z599" s="35"/>
      <c r="AA599" s="35"/>
      <c r="AB599" s="35"/>
      <c r="AC599" s="35"/>
      <c r="AD599" s="35"/>
      <c r="AE599" s="35"/>
      <c r="AR599" s="205" t="s">
        <v>218</v>
      </c>
      <c r="AT599" s="205" t="s">
        <v>214</v>
      </c>
      <c r="AU599" s="205" t="s">
        <v>85</v>
      </c>
      <c r="AY599" s="18" t="s">
        <v>209</v>
      </c>
      <c r="BE599" s="206">
        <f t="shared" si="74"/>
        <v>0</v>
      </c>
      <c r="BF599" s="206">
        <f t="shared" si="75"/>
        <v>0</v>
      </c>
      <c r="BG599" s="206">
        <f t="shared" si="76"/>
        <v>0</v>
      </c>
      <c r="BH599" s="206">
        <f t="shared" si="77"/>
        <v>0</v>
      </c>
      <c r="BI599" s="206">
        <f t="shared" si="78"/>
        <v>0</v>
      </c>
      <c r="BJ599" s="18" t="s">
        <v>85</v>
      </c>
      <c r="BK599" s="206">
        <f t="shared" si="79"/>
        <v>0</v>
      </c>
      <c r="BL599" s="18" t="s">
        <v>218</v>
      </c>
      <c r="BM599" s="205" t="s">
        <v>5805</v>
      </c>
    </row>
    <row r="600" spans="1:65" s="2" customFormat="1" ht="37.9" customHeight="1">
      <c r="A600" s="35"/>
      <c r="B600" s="36"/>
      <c r="C600" s="193" t="s">
        <v>5806</v>
      </c>
      <c r="D600" s="193" t="s">
        <v>214</v>
      </c>
      <c r="E600" s="194" t="s">
        <v>5807</v>
      </c>
      <c r="F600" s="195" t="s">
        <v>4794</v>
      </c>
      <c r="G600" s="196" t="s">
        <v>2761</v>
      </c>
      <c r="H600" s="197">
        <v>1</v>
      </c>
      <c r="I600" s="198"/>
      <c r="J600" s="199">
        <f t="shared" si="70"/>
        <v>0</v>
      </c>
      <c r="K600" s="200"/>
      <c r="L600" s="40"/>
      <c r="M600" s="201" t="s">
        <v>1</v>
      </c>
      <c r="N600" s="202" t="s">
        <v>42</v>
      </c>
      <c r="O600" s="72"/>
      <c r="P600" s="203">
        <f t="shared" si="71"/>
        <v>0</v>
      </c>
      <c r="Q600" s="203">
        <v>0</v>
      </c>
      <c r="R600" s="203">
        <f t="shared" si="72"/>
        <v>0</v>
      </c>
      <c r="S600" s="203">
        <v>0</v>
      </c>
      <c r="T600" s="204">
        <f t="shared" si="73"/>
        <v>0</v>
      </c>
      <c r="U600" s="35"/>
      <c r="V600" s="35"/>
      <c r="W600" s="35"/>
      <c r="X600" s="35"/>
      <c r="Y600" s="35"/>
      <c r="Z600" s="35"/>
      <c r="AA600" s="35"/>
      <c r="AB600" s="35"/>
      <c r="AC600" s="35"/>
      <c r="AD600" s="35"/>
      <c r="AE600" s="35"/>
      <c r="AR600" s="205" t="s">
        <v>218</v>
      </c>
      <c r="AT600" s="205" t="s">
        <v>214</v>
      </c>
      <c r="AU600" s="205" t="s">
        <v>85</v>
      </c>
      <c r="AY600" s="18" t="s">
        <v>209</v>
      </c>
      <c r="BE600" s="206">
        <f t="shared" si="74"/>
        <v>0</v>
      </c>
      <c r="BF600" s="206">
        <f t="shared" si="75"/>
        <v>0</v>
      </c>
      <c r="BG600" s="206">
        <f t="shared" si="76"/>
        <v>0</v>
      </c>
      <c r="BH600" s="206">
        <f t="shared" si="77"/>
        <v>0</v>
      </c>
      <c r="BI600" s="206">
        <f t="shared" si="78"/>
        <v>0</v>
      </c>
      <c r="BJ600" s="18" t="s">
        <v>85</v>
      </c>
      <c r="BK600" s="206">
        <f t="shared" si="79"/>
        <v>0</v>
      </c>
      <c r="BL600" s="18" t="s">
        <v>218</v>
      </c>
      <c r="BM600" s="205" t="s">
        <v>5808</v>
      </c>
    </row>
    <row r="601" spans="1:65" s="2" customFormat="1" ht="37.9" customHeight="1">
      <c r="A601" s="35"/>
      <c r="B601" s="36"/>
      <c r="C601" s="193" t="s">
        <v>5809</v>
      </c>
      <c r="D601" s="193" t="s">
        <v>214</v>
      </c>
      <c r="E601" s="194" t="s">
        <v>5810</v>
      </c>
      <c r="F601" s="195" t="s">
        <v>4794</v>
      </c>
      <c r="G601" s="196" t="s">
        <v>2761</v>
      </c>
      <c r="H601" s="197">
        <v>1</v>
      </c>
      <c r="I601" s="198"/>
      <c r="J601" s="199">
        <f t="shared" si="70"/>
        <v>0</v>
      </c>
      <c r="K601" s="200"/>
      <c r="L601" s="40"/>
      <c r="M601" s="201" t="s">
        <v>1</v>
      </c>
      <c r="N601" s="202" t="s">
        <v>42</v>
      </c>
      <c r="O601" s="72"/>
      <c r="P601" s="203">
        <f t="shared" si="71"/>
        <v>0</v>
      </c>
      <c r="Q601" s="203">
        <v>0</v>
      </c>
      <c r="R601" s="203">
        <f t="shared" si="72"/>
        <v>0</v>
      </c>
      <c r="S601" s="203">
        <v>0</v>
      </c>
      <c r="T601" s="204">
        <f t="shared" si="73"/>
        <v>0</v>
      </c>
      <c r="U601" s="35"/>
      <c r="V601" s="35"/>
      <c r="W601" s="35"/>
      <c r="X601" s="35"/>
      <c r="Y601" s="35"/>
      <c r="Z601" s="35"/>
      <c r="AA601" s="35"/>
      <c r="AB601" s="35"/>
      <c r="AC601" s="35"/>
      <c r="AD601" s="35"/>
      <c r="AE601" s="35"/>
      <c r="AR601" s="205" t="s">
        <v>218</v>
      </c>
      <c r="AT601" s="205" t="s">
        <v>214</v>
      </c>
      <c r="AU601" s="205" t="s">
        <v>85</v>
      </c>
      <c r="AY601" s="18" t="s">
        <v>209</v>
      </c>
      <c r="BE601" s="206">
        <f t="shared" si="74"/>
        <v>0</v>
      </c>
      <c r="BF601" s="206">
        <f t="shared" si="75"/>
        <v>0</v>
      </c>
      <c r="BG601" s="206">
        <f t="shared" si="76"/>
        <v>0</v>
      </c>
      <c r="BH601" s="206">
        <f t="shared" si="77"/>
        <v>0</v>
      </c>
      <c r="BI601" s="206">
        <f t="shared" si="78"/>
        <v>0</v>
      </c>
      <c r="BJ601" s="18" t="s">
        <v>85</v>
      </c>
      <c r="BK601" s="206">
        <f t="shared" si="79"/>
        <v>0</v>
      </c>
      <c r="BL601" s="18" t="s">
        <v>218</v>
      </c>
      <c r="BM601" s="205" t="s">
        <v>5811</v>
      </c>
    </row>
    <row r="602" spans="1:65" s="2" customFormat="1" ht="37.9" customHeight="1">
      <c r="A602" s="35"/>
      <c r="B602" s="36"/>
      <c r="C602" s="193" t="s">
        <v>5812</v>
      </c>
      <c r="D602" s="193" t="s">
        <v>214</v>
      </c>
      <c r="E602" s="194" t="s">
        <v>5813</v>
      </c>
      <c r="F602" s="195" t="s">
        <v>5083</v>
      </c>
      <c r="G602" s="196" t="s">
        <v>2761</v>
      </c>
      <c r="H602" s="197">
        <v>1</v>
      </c>
      <c r="I602" s="198"/>
      <c r="J602" s="199">
        <f t="shared" si="70"/>
        <v>0</v>
      </c>
      <c r="K602" s="200"/>
      <c r="L602" s="40"/>
      <c r="M602" s="201" t="s">
        <v>1</v>
      </c>
      <c r="N602" s="202" t="s">
        <v>42</v>
      </c>
      <c r="O602" s="72"/>
      <c r="P602" s="203">
        <f t="shared" si="71"/>
        <v>0</v>
      </c>
      <c r="Q602" s="203">
        <v>0</v>
      </c>
      <c r="R602" s="203">
        <f t="shared" si="72"/>
        <v>0</v>
      </c>
      <c r="S602" s="203">
        <v>0</v>
      </c>
      <c r="T602" s="204">
        <f t="shared" si="73"/>
        <v>0</v>
      </c>
      <c r="U602" s="35"/>
      <c r="V602" s="35"/>
      <c r="W602" s="35"/>
      <c r="X602" s="35"/>
      <c r="Y602" s="35"/>
      <c r="Z602" s="35"/>
      <c r="AA602" s="35"/>
      <c r="AB602" s="35"/>
      <c r="AC602" s="35"/>
      <c r="AD602" s="35"/>
      <c r="AE602" s="35"/>
      <c r="AR602" s="205" t="s">
        <v>218</v>
      </c>
      <c r="AT602" s="205" t="s">
        <v>214</v>
      </c>
      <c r="AU602" s="205" t="s">
        <v>85</v>
      </c>
      <c r="AY602" s="18" t="s">
        <v>209</v>
      </c>
      <c r="BE602" s="206">
        <f t="shared" si="74"/>
        <v>0</v>
      </c>
      <c r="BF602" s="206">
        <f t="shared" si="75"/>
        <v>0</v>
      </c>
      <c r="BG602" s="206">
        <f t="shared" si="76"/>
        <v>0</v>
      </c>
      <c r="BH602" s="206">
        <f t="shared" si="77"/>
        <v>0</v>
      </c>
      <c r="BI602" s="206">
        <f t="shared" si="78"/>
        <v>0</v>
      </c>
      <c r="BJ602" s="18" t="s">
        <v>85</v>
      </c>
      <c r="BK602" s="206">
        <f t="shared" si="79"/>
        <v>0</v>
      </c>
      <c r="BL602" s="18" t="s">
        <v>218</v>
      </c>
      <c r="BM602" s="205" t="s">
        <v>5814</v>
      </c>
    </row>
    <row r="603" spans="1:65" s="2" customFormat="1" ht="49.15" customHeight="1">
      <c r="A603" s="35"/>
      <c r="B603" s="36"/>
      <c r="C603" s="193" t="s">
        <v>5815</v>
      </c>
      <c r="D603" s="193" t="s">
        <v>214</v>
      </c>
      <c r="E603" s="194" t="s">
        <v>5816</v>
      </c>
      <c r="F603" s="195" t="s">
        <v>5288</v>
      </c>
      <c r="G603" s="196" t="s">
        <v>2761</v>
      </c>
      <c r="H603" s="197">
        <v>1</v>
      </c>
      <c r="I603" s="198"/>
      <c r="J603" s="199">
        <f t="shared" si="70"/>
        <v>0</v>
      </c>
      <c r="K603" s="200"/>
      <c r="L603" s="40"/>
      <c r="M603" s="201" t="s">
        <v>1</v>
      </c>
      <c r="N603" s="202" t="s">
        <v>42</v>
      </c>
      <c r="O603" s="72"/>
      <c r="P603" s="203">
        <f t="shared" si="71"/>
        <v>0</v>
      </c>
      <c r="Q603" s="203">
        <v>0</v>
      </c>
      <c r="R603" s="203">
        <f t="shared" si="72"/>
        <v>0</v>
      </c>
      <c r="S603" s="203">
        <v>0</v>
      </c>
      <c r="T603" s="204">
        <f t="shared" si="73"/>
        <v>0</v>
      </c>
      <c r="U603" s="35"/>
      <c r="V603" s="35"/>
      <c r="W603" s="35"/>
      <c r="X603" s="35"/>
      <c r="Y603" s="35"/>
      <c r="Z603" s="35"/>
      <c r="AA603" s="35"/>
      <c r="AB603" s="35"/>
      <c r="AC603" s="35"/>
      <c r="AD603" s="35"/>
      <c r="AE603" s="35"/>
      <c r="AR603" s="205" t="s">
        <v>218</v>
      </c>
      <c r="AT603" s="205" t="s">
        <v>214</v>
      </c>
      <c r="AU603" s="205" t="s">
        <v>85</v>
      </c>
      <c r="AY603" s="18" t="s">
        <v>209</v>
      </c>
      <c r="BE603" s="206">
        <f t="shared" si="74"/>
        <v>0</v>
      </c>
      <c r="BF603" s="206">
        <f t="shared" si="75"/>
        <v>0</v>
      </c>
      <c r="BG603" s="206">
        <f t="shared" si="76"/>
        <v>0</v>
      </c>
      <c r="BH603" s="206">
        <f t="shared" si="77"/>
        <v>0</v>
      </c>
      <c r="BI603" s="206">
        <f t="shared" si="78"/>
        <v>0</v>
      </c>
      <c r="BJ603" s="18" t="s">
        <v>85</v>
      </c>
      <c r="BK603" s="206">
        <f t="shared" si="79"/>
        <v>0</v>
      </c>
      <c r="BL603" s="18" t="s">
        <v>218</v>
      </c>
      <c r="BM603" s="205" t="s">
        <v>5817</v>
      </c>
    </row>
    <row r="604" spans="1:65" s="2" customFormat="1" ht="37.9" customHeight="1">
      <c r="A604" s="35"/>
      <c r="B604" s="36"/>
      <c r="C604" s="193" t="s">
        <v>5818</v>
      </c>
      <c r="D604" s="193" t="s">
        <v>214</v>
      </c>
      <c r="E604" s="194" t="s">
        <v>5819</v>
      </c>
      <c r="F604" s="195" t="s">
        <v>5291</v>
      </c>
      <c r="G604" s="196" t="s">
        <v>2761</v>
      </c>
      <c r="H604" s="197">
        <v>1</v>
      </c>
      <c r="I604" s="198"/>
      <c r="J604" s="199">
        <f t="shared" si="70"/>
        <v>0</v>
      </c>
      <c r="K604" s="200"/>
      <c r="L604" s="40"/>
      <c r="M604" s="201" t="s">
        <v>1</v>
      </c>
      <c r="N604" s="202" t="s">
        <v>42</v>
      </c>
      <c r="O604" s="72"/>
      <c r="P604" s="203">
        <f t="shared" si="71"/>
        <v>0</v>
      </c>
      <c r="Q604" s="203">
        <v>0</v>
      </c>
      <c r="R604" s="203">
        <f t="shared" si="72"/>
        <v>0</v>
      </c>
      <c r="S604" s="203">
        <v>0</v>
      </c>
      <c r="T604" s="204">
        <f t="shared" si="73"/>
        <v>0</v>
      </c>
      <c r="U604" s="35"/>
      <c r="V604" s="35"/>
      <c r="W604" s="35"/>
      <c r="X604" s="35"/>
      <c r="Y604" s="35"/>
      <c r="Z604" s="35"/>
      <c r="AA604" s="35"/>
      <c r="AB604" s="35"/>
      <c r="AC604" s="35"/>
      <c r="AD604" s="35"/>
      <c r="AE604" s="35"/>
      <c r="AR604" s="205" t="s">
        <v>218</v>
      </c>
      <c r="AT604" s="205" t="s">
        <v>214</v>
      </c>
      <c r="AU604" s="205" t="s">
        <v>85</v>
      </c>
      <c r="AY604" s="18" t="s">
        <v>209</v>
      </c>
      <c r="BE604" s="206">
        <f t="shared" si="74"/>
        <v>0</v>
      </c>
      <c r="BF604" s="206">
        <f t="shared" si="75"/>
        <v>0</v>
      </c>
      <c r="BG604" s="206">
        <f t="shared" si="76"/>
        <v>0</v>
      </c>
      <c r="BH604" s="206">
        <f t="shared" si="77"/>
        <v>0</v>
      </c>
      <c r="BI604" s="206">
        <f t="shared" si="78"/>
        <v>0</v>
      </c>
      <c r="BJ604" s="18" t="s">
        <v>85</v>
      </c>
      <c r="BK604" s="206">
        <f t="shared" si="79"/>
        <v>0</v>
      </c>
      <c r="BL604" s="18" t="s">
        <v>218</v>
      </c>
      <c r="BM604" s="205" t="s">
        <v>5820</v>
      </c>
    </row>
    <row r="605" spans="1:65" s="2" customFormat="1" ht="37.9" customHeight="1">
      <c r="A605" s="35"/>
      <c r="B605" s="36"/>
      <c r="C605" s="193" t="s">
        <v>5821</v>
      </c>
      <c r="D605" s="193" t="s">
        <v>214</v>
      </c>
      <c r="E605" s="194" t="s">
        <v>5822</v>
      </c>
      <c r="F605" s="195" t="s">
        <v>5285</v>
      </c>
      <c r="G605" s="196" t="s">
        <v>2761</v>
      </c>
      <c r="H605" s="197">
        <v>1</v>
      </c>
      <c r="I605" s="198"/>
      <c r="J605" s="199">
        <f t="shared" si="70"/>
        <v>0</v>
      </c>
      <c r="K605" s="200"/>
      <c r="L605" s="40"/>
      <c r="M605" s="201" t="s">
        <v>1</v>
      </c>
      <c r="N605" s="202" t="s">
        <v>42</v>
      </c>
      <c r="O605" s="72"/>
      <c r="P605" s="203">
        <f t="shared" si="71"/>
        <v>0</v>
      </c>
      <c r="Q605" s="203">
        <v>0</v>
      </c>
      <c r="R605" s="203">
        <f t="shared" si="72"/>
        <v>0</v>
      </c>
      <c r="S605" s="203">
        <v>0</v>
      </c>
      <c r="T605" s="204">
        <f t="shared" si="73"/>
        <v>0</v>
      </c>
      <c r="U605" s="35"/>
      <c r="V605" s="35"/>
      <c r="W605" s="35"/>
      <c r="X605" s="35"/>
      <c r="Y605" s="35"/>
      <c r="Z605" s="35"/>
      <c r="AA605" s="35"/>
      <c r="AB605" s="35"/>
      <c r="AC605" s="35"/>
      <c r="AD605" s="35"/>
      <c r="AE605" s="35"/>
      <c r="AR605" s="205" t="s">
        <v>218</v>
      </c>
      <c r="AT605" s="205" t="s">
        <v>214</v>
      </c>
      <c r="AU605" s="205" t="s">
        <v>85</v>
      </c>
      <c r="AY605" s="18" t="s">
        <v>209</v>
      </c>
      <c r="BE605" s="206">
        <f t="shared" si="74"/>
        <v>0</v>
      </c>
      <c r="BF605" s="206">
        <f t="shared" si="75"/>
        <v>0</v>
      </c>
      <c r="BG605" s="206">
        <f t="shared" si="76"/>
        <v>0</v>
      </c>
      <c r="BH605" s="206">
        <f t="shared" si="77"/>
        <v>0</v>
      </c>
      <c r="BI605" s="206">
        <f t="shared" si="78"/>
        <v>0</v>
      </c>
      <c r="BJ605" s="18" t="s">
        <v>85</v>
      </c>
      <c r="BK605" s="206">
        <f t="shared" si="79"/>
        <v>0</v>
      </c>
      <c r="BL605" s="18" t="s">
        <v>218</v>
      </c>
      <c r="BM605" s="205" t="s">
        <v>5823</v>
      </c>
    </row>
    <row r="606" spans="1:65" s="2" customFormat="1" ht="37.9" customHeight="1">
      <c r="A606" s="35"/>
      <c r="B606" s="36"/>
      <c r="C606" s="193" t="s">
        <v>5824</v>
      </c>
      <c r="D606" s="193" t="s">
        <v>214</v>
      </c>
      <c r="E606" s="194" t="s">
        <v>5825</v>
      </c>
      <c r="F606" s="195" t="s">
        <v>4947</v>
      </c>
      <c r="G606" s="196" t="s">
        <v>2761</v>
      </c>
      <c r="H606" s="197">
        <v>1</v>
      </c>
      <c r="I606" s="198"/>
      <c r="J606" s="199">
        <f t="shared" si="70"/>
        <v>0</v>
      </c>
      <c r="K606" s="200"/>
      <c r="L606" s="40"/>
      <c r="M606" s="201" t="s">
        <v>1</v>
      </c>
      <c r="N606" s="202" t="s">
        <v>42</v>
      </c>
      <c r="O606" s="72"/>
      <c r="P606" s="203">
        <f t="shared" si="71"/>
        <v>0</v>
      </c>
      <c r="Q606" s="203">
        <v>0</v>
      </c>
      <c r="R606" s="203">
        <f t="shared" si="72"/>
        <v>0</v>
      </c>
      <c r="S606" s="203">
        <v>0</v>
      </c>
      <c r="T606" s="204">
        <f t="shared" si="73"/>
        <v>0</v>
      </c>
      <c r="U606" s="35"/>
      <c r="V606" s="35"/>
      <c r="W606" s="35"/>
      <c r="X606" s="35"/>
      <c r="Y606" s="35"/>
      <c r="Z606" s="35"/>
      <c r="AA606" s="35"/>
      <c r="AB606" s="35"/>
      <c r="AC606" s="35"/>
      <c r="AD606" s="35"/>
      <c r="AE606" s="35"/>
      <c r="AR606" s="205" t="s">
        <v>218</v>
      </c>
      <c r="AT606" s="205" t="s">
        <v>214</v>
      </c>
      <c r="AU606" s="205" t="s">
        <v>85</v>
      </c>
      <c r="AY606" s="18" t="s">
        <v>209</v>
      </c>
      <c r="BE606" s="206">
        <f t="shared" si="74"/>
        <v>0</v>
      </c>
      <c r="BF606" s="206">
        <f t="shared" si="75"/>
        <v>0</v>
      </c>
      <c r="BG606" s="206">
        <f t="shared" si="76"/>
        <v>0</v>
      </c>
      <c r="BH606" s="206">
        <f t="shared" si="77"/>
        <v>0</v>
      </c>
      <c r="BI606" s="206">
        <f t="shared" si="78"/>
        <v>0</v>
      </c>
      <c r="BJ606" s="18" t="s">
        <v>85</v>
      </c>
      <c r="BK606" s="206">
        <f t="shared" si="79"/>
        <v>0</v>
      </c>
      <c r="BL606" s="18" t="s">
        <v>218</v>
      </c>
      <c r="BM606" s="205" t="s">
        <v>5826</v>
      </c>
    </row>
    <row r="607" spans="1:65" s="2" customFormat="1" ht="37.9" customHeight="1">
      <c r="A607" s="35"/>
      <c r="B607" s="36"/>
      <c r="C607" s="193" t="s">
        <v>5827</v>
      </c>
      <c r="D607" s="193" t="s">
        <v>214</v>
      </c>
      <c r="E607" s="194" t="s">
        <v>5828</v>
      </c>
      <c r="F607" s="195" t="s">
        <v>4782</v>
      </c>
      <c r="G607" s="196" t="s">
        <v>2761</v>
      </c>
      <c r="H607" s="197">
        <v>1</v>
      </c>
      <c r="I607" s="198"/>
      <c r="J607" s="199">
        <f t="shared" si="70"/>
        <v>0</v>
      </c>
      <c r="K607" s="200"/>
      <c r="L607" s="40"/>
      <c r="M607" s="201" t="s">
        <v>1</v>
      </c>
      <c r="N607" s="202" t="s">
        <v>42</v>
      </c>
      <c r="O607" s="72"/>
      <c r="P607" s="203">
        <f t="shared" si="71"/>
        <v>0</v>
      </c>
      <c r="Q607" s="203">
        <v>0</v>
      </c>
      <c r="R607" s="203">
        <f t="shared" si="72"/>
        <v>0</v>
      </c>
      <c r="S607" s="203">
        <v>0</v>
      </c>
      <c r="T607" s="204">
        <f t="shared" si="73"/>
        <v>0</v>
      </c>
      <c r="U607" s="35"/>
      <c r="V607" s="35"/>
      <c r="W607" s="35"/>
      <c r="X607" s="35"/>
      <c r="Y607" s="35"/>
      <c r="Z607" s="35"/>
      <c r="AA607" s="35"/>
      <c r="AB607" s="35"/>
      <c r="AC607" s="35"/>
      <c r="AD607" s="35"/>
      <c r="AE607" s="35"/>
      <c r="AR607" s="205" t="s">
        <v>218</v>
      </c>
      <c r="AT607" s="205" t="s">
        <v>214</v>
      </c>
      <c r="AU607" s="205" t="s">
        <v>85</v>
      </c>
      <c r="AY607" s="18" t="s">
        <v>209</v>
      </c>
      <c r="BE607" s="206">
        <f t="shared" si="74"/>
        <v>0</v>
      </c>
      <c r="BF607" s="206">
        <f t="shared" si="75"/>
        <v>0</v>
      </c>
      <c r="BG607" s="206">
        <f t="shared" si="76"/>
        <v>0</v>
      </c>
      <c r="BH607" s="206">
        <f t="shared" si="77"/>
        <v>0</v>
      </c>
      <c r="BI607" s="206">
        <f t="shared" si="78"/>
        <v>0</v>
      </c>
      <c r="BJ607" s="18" t="s">
        <v>85</v>
      </c>
      <c r="BK607" s="206">
        <f t="shared" si="79"/>
        <v>0</v>
      </c>
      <c r="BL607" s="18" t="s">
        <v>218</v>
      </c>
      <c r="BM607" s="205" t="s">
        <v>5829</v>
      </c>
    </row>
    <row r="608" spans="1:65" s="2" customFormat="1" ht="37.9" customHeight="1">
      <c r="A608" s="35"/>
      <c r="B608" s="36"/>
      <c r="C608" s="193" t="s">
        <v>5830</v>
      </c>
      <c r="D608" s="193" t="s">
        <v>214</v>
      </c>
      <c r="E608" s="194" t="s">
        <v>5831</v>
      </c>
      <c r="F608" s="195" t="s">
        <v>4782</v>
      </c>
      <c r="G608" s="196" t="s">
        <v>2761</v>
      </c>
      <c r="H608" s="197">
        <v>1</v>
      </c>
      <c r="I608" s="198"/>
      <c r="J608" s="199">
        <f t="shared" si="70"/>
        <v>0</v>
      </c>
      <c r="K608" s="200"/>
      <c r="L608" s="40"/>
      <c r="M608" s="201" t="s">
        <v>1</v>
      </c>
      <c r="N608" s="202" t="s">
        <v>42</v>
      </c>
      <c r="O608" s="72"/>
      <c r="P608" s="203">
        <f t="shared" si="71"/>
        <v>0</v>
      </c>
      <c r="Q608" s="203">
        <v>0</v>
      </c>
      <c r="R608" s="203">
        <f t="shared" si="72"/>
        <v>0</v>
      </c>
      <c r="S608" s="203">
        <v>0</v>
      </c>
      <c r="T608" s="204">
        <f t="shared" si="73"/>
        <v>0</v>
      </c>
      <c r="U608" s="35"/>
      <c r="V608" s="35"/>
      <c r="W608" s="35"/>
      <c r="X608" s="35"/>
      <c r="Y608" s="35"/>
      <c r="Z608" s="35"/>
      <c r="AA608" s="35"/>
      <c r="AB608" s="35"/>
      <c r="AC608" s="35"/>
      <c r="AD608" s="35"/>
      <c r="AE608" s="35"/>
      <c r="AR608" s="205" t="s">
        <v>218</v>
      </c>
      <c r="AT608" s="205" t="s">
        <v>214</v>
      </c>
      <c r="AU608" s="205" t="s">
        <v>85</v>
      </c>
      <c r="AY608" s="18" t="s">
        <v>209</v>
      </c>
      <c r="BE608" s="206">
        <f t="shared" si="74"/>
        <v>0</v>
      </c>
      <c r="BF608" s="206">
        <f t="shared" si="75"/>
        <v>0</v>
      </c>
      <c r="BG608" s="206">
        <f t="shared" si="76"/>
        <v>0</v>
      </c>
      <c r="BH608" s="206">
        <f t="shared" si="77"/>
        <v>0</v>
      </c>
      <c r="BI608" s="206">
        <f t="shared" si="78"/>
        <v>0</v>
      </c>
      <c r="BJ608" s="18" t="s">
        <v>85</v>
      </c>
      <c r="BK608" s="206">
        <f t="shared" si="79"/>
        <v>0</v>
      </c>
      <c r="BL608" s="18" t="s">
        <v>218</v>
      </c>
      <c r="BM608" s="205" t="s">
        <v>5832</v>
      </c>
    </row>
    <row r="609" spans="1:65" s="2" customFormat="1" ht="37.9" customHeight="1">
      <c r="A609" s="35"/>
      <c r="B609" s="36"/>
      <c r="C609" s="193" t="s">
        <v>5833</v>
      </c>
      <c r="D609" s="193" t="s">
        <v>214</v>
      </c>
      <c r="E609" s="194" t="s">
        <v>5834</v>
      </c>
      <c r="F609" s="195" t="s">
        <v>4782</v>
      </c>
      <c r="G609" s="196" t="s">
        <v>2761</v>
      </c>
      <c r="H609" s="197">
        <v>1</v>
      </c>
      <c r="I609" s="198"/>
      <c r="J609" s="199">
        <f t="shared" si="70"/>
        <v>0</v>
      </c>
      <c r="K609" s="200"/>
      <c r="L609" s="40"/>
      <c r="M609" s="201" t="s">
        <v>1</v>
      </c>
      <c r="N609" s="202" t="s">
        <v>42</v>
      </c>
      <c r="O609" s="72"/>
      <c r="P609" s="203">
        <f t="shared" si="71"/>
        <v>0</v>
      </c>
      <c r="Q609" s="203">
        <v>0</v>
      </c>
      <c r="R609" s="203">
        <f t="shared" si="72"/>
        <v>0</v>
      </c>
      <c r="S609" s="203">
        <v>0</v>
      </c>
      <c r="T609" s="204">
        <f t="shared" si="73"/>
        <v>0</v>
      </c>
      <c r="U609" s="35"/>
      <c r="V609" s="35"/>
      <c r="W609" s="35"/>
      <c r="X609" s="35"/>
      <c r="Y609" s="35"/>
      <c r="Z609" s="35"/>
      <c r="AA609" s="35"/>
      <c r="AB609" s="35"/>
      <c r="AC609" s="35"/>
      <c r="AD609" s="35"/>
      <c r="AE609" s="35"/>
      <c r="AR609" s="205" t="s">
        <v>218</v>
      </c>
      <c r="AT609" s="205" t="s">
        <v>214</v>
      </c>
      <c r="AU609" s="205" t="s">
        <v>85</v>
      </c>
      <c r="AY609" s="18" t="s">
        <v>209</v>
      </c>
      <c r="BE609" s="206">
        <f t="shared" si="74"/>
        <v>0</v>
      </c>
      <c r="BF609" s="206">
        <f t="shared" si="75"/>
        <v>0</v>
      </c>
      <c r="BG609" s="206">
        <f t="shared" si="76"/>
        <v>0</v>
      </c>
      <c r="BH609" s="206">
        <f t="shared" si="77"/>
        <v>0</v>
      </c>
      <c r="BI609" s="206">
        <f t="shared" si="78"/>
        <v>0</v>
      </c>
      <c r="BJ609" s="18" t="s">
        <v>85</v>
      </c>
      <c r="BK609" s="206">
        <f t="shared" si="79"/>
        <v>0</v>
      </c>
      <c r="BL609" s="18" t="s">
        <v>218</v>
      </c>
      <c r="BM609" s="205" t="s">
        <v>5835</v>
      </c>
    </row>
    <row r="610" spans="1:65" s="2" customFormat="1" ht="37.9" customHeight="1">
      <c r="A610" s="35"/>
      <c r="B610" s="36"/>
      <c r="C610" s="193" t="s">
        <v>5836</v>
      </c>
      <c r="D610" s="193" t="s">
        <v>214</v>
      </c>
      <c r="E610" s="194" t="s">
        <v>5837</v>
      </c>
      <c r="F610" s="195" t="s">
        <v>4782</v>
      </c>
      <c r="G610" s="196" t="s">
        <v>2761</v>
      </c>
      <c r="H610" s="197">
        <v>1</v>
      </c>
      <c r="I610" s="198"/>
      <c r="J610" s="199">
        <f t="shared" si="70"/>
        <v>0</v>
      </c>
      <c r="K610" s="200"/>
      <c r="L610" s="40"/>
      <c r="M610" s="201" t="s">
        <v>1</v>
      </c>
      <c r="N610" s="202" t="s">
        <v>42</v>
      </c>
      <c r="O610" s="72"/>
      <c r="P610" s="203">
        <f t="shared" si="71"/>
        <v>0</v>
      </c>
      <c r="Q610" s="203">
        <v>0</v>
      </c>
      <c r="R610" s="203">
        <f t="shared" si="72"/>
        <v>0</v>
      </c>
      <c r="S610" s="203">
        <v>0</v>
      </c>
      <c r="T610" s="204">
        <f t="shared" si="73"/>
        <v>0</v>
      </c>
      <c r="U610" s="35"/>
      <c r="V610" s="35"/>
      <c r="W610" s="35"/>
      <c r="X610" s="35"/>
      <c r="Y610" s="35"/>
      <c r="Z610" s="35"/>
      <c r="AA610" s="35"/>
      <c r="AB610" s="35"/>
      <c r="AC610" s="35"/>
      <c r="AD610" s="35"/>
      <c r="AE610" s="35"/>
      <c r="AR610" s="205" t="s">
        <v>218</v>
      </c>
      <c r="AT610" s="205" t="s">
        <v>214</v>
      </c>
      <c r="AU610" s="205" t="s">
        <v>85</v>
      </c>
      <c r="AY610" s="18" t="s">
        <v>209</v>
      </c>
      <c r="BE610" s="206">
        <f t="shared" si="74"/>
        <v>0</v>
      </c>
      <c r="BF610" s="206">
        <f t="shared" si="75"/>
        <v>0</v>
      </c>
      <c r="BG610" s="206">
        <f t="shared" si="76"/>
        <v>0</v>
      </c>
      <c r="BH610" s="206">
        <f t="shared" si="77"/>
        <v>0</v>
      </c>
      <c r="BI610" s="206">
        <f t="shared" si="78"/>
        <v>0</v>
      </c>
      <c r="BJ610" s="18" t="s">
        <v>85</v>
      </c>
      <c r="BK610" s="206">
        <f t="shared" si="79"/>
        <v>0</v>
      </c>
      <c r="BL610" s="18" t="s">
        <v>218</v>
      </c>
      <c r="BM610" s="205" t="s">
        <v>5838</v>
      </c>
    </row>
    <row r="611" spans="1:65" s="2" customFormat="1" ht="37.9" customHeight="1">
      <c r="A611" s="35"/>
      <c r="B611" s="36"/>
      <c r="C611" s="193" t="s">
        <v>5839</v>
      </c>
      <c r="D611" s="193" t="s">
        <v>214</v>
      </c>
      <c r="E611" s="194" t="s">
        <v>5840</v>
      </c>
      <c r="F611" s="195" t="s">
        <v>4782</v>
      </c>
      <c r="G611" s="196" t="s">
        <v>2761</v>
      </c>
      <c r="H611" s="197">
        <v>1</v>
      </c>
      <c r="I611" s="198"/>
      <c r="J611" s="199">
        <f t="shared" si="70"/>
        <v>0</v>
      </c>
      <c r="K611" s="200"/>
      <c r="L611" s="40"/>
      <c r="M611" s="201" t="s">
        <v>1</v>
      </c>
      <c r="N611" s="202" t="s">
        <v>42</v>
      </c>
      <c r="O611" s="72"/>
      <c r="P611" s="203">
        <f t="shared" si="71"/>
        <v>0</v>
      </c>
      <c r="Q611" s="203">
        <v>0</v>
      </c>
      <c r="R611" s="203">
        <f t="shared" si="72"/>
        <v>0</v>
      </c>
      <c r="S611" s="203">
        <v>0</v>
      </c>
      <c r="T611" s="204">
        <f t="shared" si="73"/>
        <v>0</v>
      </c>
      <c r="U611" s="35"/>
      <c r="V611" s="35"/>
      <c r="W611" s="35"/>
      <c r="X611" s="35"/>
      <c r="Y611" s="35"/>
      <c r="Z611" s="35"/>
      <c r="AA611" s="35"/>
      <c r="AB611" s="35"/>
      <c r="AC611" s="35"/>
      <c r="AD611" s="35"/>
      <c r="AE611" s="35"/>
      <c r="AR611" s="205" t="s">
        <v>218</v>
      </c>
      <c r="AT611" s="205" t="s">
        <v>214</v>
      </c>
      <c r="AU611" s="205" t="s">
        <v>85</v>
      </c>
      <c r="AY611" s="18" t="s">
        <v>209</v>
      </c>
      <c r="BE611" s="206">
        <f t="shared" si="74"/>
        <v>0</v>
      </c>
      <c r="BF611" s="206">
        <f t="shared" si="75"/>
        <v>0</v>
      </c>
      <c r="BG611" s="206">
        <f t="shared" si="76"/>
        <v>0</v>
      </c>
      <c r="BH611" s="206">
        <f t="shared" si="77"/>
        <v>0</v>
      </c>
      <c r="BI611" s="206">
        <f t="shared" si="78"/>
        <v>0</v>
      </c>
      <c r="BJ611" s="18" t="s">
        <v>85</v>
      </c>
      <c r="BK611" s="206">
        <f t="shared" si="79"/>
        <v>0</v>
      </c>
      <c r="BL611" s="18" t="s">
        <v>218</v>
      </c>
      <c r="BM611" s="205" t="s">
        <v>5841</v>
      </c>
    </row>
    <row r="612" spans="1:65" s="2" customFormat="1" ht="37.9" customHeight="1">
      <c r="A612" s="35"/>
      <c r="B612" s="36"/>
      <c r="C612" s="193" t="s">
        <v>5842</v>
      </c>
      <c r="D612" s="193" t="s">
        <v>214</v>
      </c>
      <c r="E612" s="194" t="s">
        <v>5843</v>
      </c>
      <c r="F612" s="195" t="s">
        <v>4773</v>
      </c>
      <c r="G612" s="196" t="s">
        <v>2761</v>
      </c>
      <c r="H612" s="197">
        <v>1</v>
      </c>
      <c r="I612" s="198"/>
      <c r="J612" s="199">
        <f t="shared" si="70"/>
        <v>0</v>
      </c>
      <c r="K612" s="200"/>
      <c r="L612" s="40"/>
      <c r="M612" s="201" t="s">
        <v>1</v>
      </c>
      <c r="N612" s="202" t="s">
        <v>42</v>
      </c>
      <c r="O612" s="72"/>
      <c r="P612" s="203">
        <f t="shared" si="71"/>
        <v>0</v>
      </c>
      <c r="Q612" s="203">
        <v>0</v>
      </c>
      <c r="R612" s="203">
        <f t="shared" si="72"/>
        <v>0</v>
      </c>
      <c r="S612" s="203">
        <v>0</v>
      </c>
      <c r="T612" s="204">
        <f t="shared" si="73"/>
        <v>0</v>
      </c>
      <c r="U612" s="35"/>
      <c r="V612" s="35"/>
      <c r="W612" s="35"/>
      <c r="X612" s="35"/>
      <c r="Y612" s="35"/>
      <c r="Z612" s="35"/>
      <c r="AA612" s="35"/>
      <c r="AB612" s="35"/>
      <c r="AC612" s="35"/>
      <c r="AD612" s="35"/>
      <c r="AE612" s="35"/>
      <c r="AR612" s="205" t="s">
        <v>218</v>
      </c>
      <c r="AT612" s="205" t="s">
        <v>214</v>
      </c>
      <c r="AU612" s="205" t="s">
        <v>85</v>
      </c>
      <c r="AY612" s="18" t="s">
        <v>209</v>
      </c>
      <c r="BE612" s="206">
        <f t="shared" si="74"/>
        <v>0</v>
      </c>
      <c r="BF612" s="206">
        <f t="shared" si="75"/>
        <v>0</v>
      </c>
      <c r="BG612" s="206">
        <f t="shared" si="76"/>
        <v>0</v>
      </c>
      <c r="BH612" s="206">
        <f t="shared" si="77"/>
        <v>0</v>
      </c>
      <c r="BI612" s="206">
        <f t="shared" si="78"/>
        <v>0</v>
      </c>
      <c r="BJ612" s="18" t="s">
        <v>85</v>
      </c>
      <c r="BK612" s="206">
        <f t="shared" si="79"/>
        <v>0</v>
      </c>
      <c r="BL612" s="18" t="s">
        <v>218</v>
      </c>
      <c r="BM612" s="205" t="s">
        <v>5844</v>
      </c>
    </row>
    <row r="613" spans="1:65" s="2" customFormat="1" ht="44.25" customHeight="1">
      <c r="A613" s="35"/>
      <c r="B613" s="36"/>
      <c r="C613" s="193" t="s">
        <v>5845</v>
      </c>
      <c r="D613" s="193" t="s">
        <v>214</v>
      </c>
      <c r="E613" s="194" t="s">
        <v>5846</v>
      </c>
      <c r="F613" s="195" t="s">
        <v>4828</v>
      </c>
      <c r="G613" s="196" t="s">
        <v>2761</v>
      </c>
      <c r="H613" s="197">
        <v>1</v>
      </c>
      <c r="I613" s="198"/>
      <c r="J613" s="199">
        <f t="shared" si="70"/>
        <v>0</v>
      </c>
      <c r="K613" s="200"/>
      <c r="L613" s="40"/>
      <c r="M613" s="201" t="s">
        <v>1</v>
      </c>
      <c r="N613" s="202" t="s">
        <v>42</v>
      </c>
      <c r="O613" s="72"/>
      <c r="P613" s="203">
        <f t="shared" si="71"/>
        <v>0</v>
      </c>
      <c r="Q613" s="203">
        <v>0</v>
      </c>
      <c r="R613" s="203">
        <f t="shared" si="72"/>
        <v>0</v>
      </c>
      <c r="S613" s="203">
        <v>0</v>
      </c>
      <c r="T613" s="204">
        <f t="shared" si="73"/>
        <v>0</v>
      </c>
      <c r="U613" s="35"/>
      <c r="V613" s="35"/>
      <c r="W613" s="35"/>
      <c r="X613" s="35"/>
      <c r="Y613" s="35"/>
      <c r="Z613" s="35"/>
      <c r="AA613" s="35"/>
      <c r="AB613" s="35"/>
      <c r="AC613" s="35"/>
      <c r="AD613" s="35"/>
      <c r="AE613" s="35"/>
      <c r="AR613" s="205" t="s">
        <v>218</v>
      </c>
      <c r="AT613" s="205" t="s">
        <v>214</v>
      </c>
      <c r="AU613" s="205" t="s">
        <v>85</v>
      </c>
      <c r="AY613" s="18" t="s">
        <v>209</v>
      </c>
      <c r="BE613" s="206">
        <f t="shared" si="74"/>
        <v>0</v>
      </c>
      <c r="BF613" s="206">
        <f t="shared" si="75"/>
        <v>0</v>
      </c>
      <c r="BG613" s="206">
        <f t="shared" si="76"/>
        <v>0</v>
      </c>
      <c r="BH613" s="206">
        <f t="shared" si="77"/>
        <v>0</v>
      </c>
      <c r="BI613" s="206">
        <f t="shared" si="78"/>
        <v>0</v>
      </c>
      <c r="BJ613" s="18" t="s">
        <v>85</v>
      </c>
      <c r="BK613" s="206">
        <f t="shared" si="79"/>
        <v>0</v>
      </c>
      <c r="BL613" s="18" t="s">
        <v>218</v>
      </c>
      <c r="BM613" s="205" t="s">
        <v>5847</v>
      </c>
    </row>
    <row r="614" spans="1:65" s="2" customFormat="1" ht="37.9" customHeight="1">
      <c r="A614" s="35"/>
      <c r="B614" s="36"/>
      <c r="C614" s="193" t="s">
        <v>5848</v>
      </c>
      <c r="D614" s="193" t="s">
        <v>214</v>
      </c>
      <c r="E614" s="194" t="s">
        <v>5849</v>
      </c>
      <c r="F614" s="195" t="s">
        <v>4782</v>
      </c>
      <c r="G614" s="196" t="s">
        <v>2761</v>
      </c>
      <c r="H614" s="197">
        <v>1</v>
      </c>
      <c r="I614" s="198"/>
      <c r="J614" s="199">
        <f t="shared" si="70"/>
        <v>0</v>
      </c>
      <c r="K614" s="200"/>
      <c r="L614" s="40"/>
      <c r="M614" s="201" t="s">
        <v>1</v>
      </c>
      <c r="N614" s="202" t="s">
        <v>42</v>
      </c>
      <c r="O614" s="72"/>
      <c r="P614" s="203">
        <f t="shared" si="71"/>
        <v>0</v>
      </c>
      <c r="Q614" s="203">
        <v>0</v>
      </c>
      <c r="R614" s="203">
        <f t="shared" si="72"/>
        <v>0</v>
      </c>
      <c r="S614" s="203">
        <v>0</v>
      </c>
      <c r="T614" s="204">
        <f t="shared" si="73"/>
        <v>0</v>
      </c>
      <c r="U614" s="35"/>
      <c r="V614" s="35"/>
      <c r="W614" s="35"/>
      <c r="X614" s="35"/>
      <c r="Y614" s="35"/>
      <c r="Z614" s="35"/>
      <c r="AA614" s="35"/>
      <c r="AB614" s="35"/>
      <c r="AC614" s="35"/>
      <c r="AD614" s="35"/>
      <c r="AE614" s="35"/>
      <c r="AR614" s="205" t="s">
        <v>218</v>
      </c>
      <c r="AT614" s="205" t="s">
        <v>214</v>
      </c>
      <c r="AU614" s="205" t="s">
        <v>85</v>
      </c>
      <c r="AY614" s="18" t="s">
        <v>209</v>
      </c>
      <c r="BE614" s="206">
        <f t="shared" si="74"/>
        <v>0</v>
      </c>
      <c r="BF614" s="206">
        <f t="shared" si="75"/>
        <v>0</v>
      </c>
      <c r="BG614" s="206">
        <f t="shared" si="76"/>
        <v>0</v>
      </c>
      <c r="BH614" s="206">
        <f t="shared" si="77"/>
        <v>0</v>
      </c>
      <c r="BI614" s="206">
        <f t="shared" si="78"/>
        <v>0</v>
      </c>
      <c r="BJ614" s="18" t="s">
        <v>85</v>
      </c>
      <c r="BK614" s="206">
        <f t="shared" si="79"/>
        <v>0</v>
      </c>
      <c r="BL614" s="18" t="s">
        <v>218</v>
      </c>
      <c r="BM614" s="205" t="s">
        <v>5850</v>
      </c>
    </row>
    <row r="615" spans="1:65" s="2" customFormat="1" ht="37.9" customHeight="1">
      <c r="A615" s="35"/>
      <c r="B615" s="36"/>
      <c r="C615" s="193" t="s">
        <v>5851</v>
      </c>
      <c r="D615" s="193" t="s">
        <v>214</v>
      </c>
      <c r="E615" s="194" t="s">
        <v>5852</v>
      </c>
      <c r="F615" s="195" t="s">
        <v>4782</v>
      </c>
      <c r="G615" s="196" t="s">
        <v>2761</v>
      </c>
      <c r="H615" s="197">
        <v>1</v>
      </c>
      <c r="I615" s="198"/>
      <c r="J615" s="199">
        <f t="shared" si="70"/>
        <v>0</v>
      </c>
      <c r="K615" s="200"/>
      <c r="L615" s="40"/>
      <c r="M615" s="201" t="s">
        <v>1</v>
      </c>
      <c r="N615" s="202" t="s">
        <v>42</v>
      </c>
      <c r="O615" s="72"/>
      <c r="P615" s="203">
        <f t="shared" si="71"/>
        <v>0</v>
      </c>
      <c r="Q615" s="203">
        <v>0</v>
      </c>
      <c r="R615" s="203">
        <f t="shared" si="72"/>
        <v>0</v>
      </c>
      <c r="S615" s="203">
        <v>0</v>
      </c>
      <c r="T615" s="204">
        <f t="shared" si="73"/>
        <v>0</v>
      </c>
      <c r="U615" s="35"/>
      <c r="V615" s="35"/>
      <c r="W615" s="35"/>
      <c r="X615" s="35"/>
      <c r="Y615" s="35"/>
      <c r="Z615" s="35"/>
      <c r="AA615" s="35"/>
      <c r="AB615" s="35"/>
      <c r="AC615" s="35"/>
      <c r="AD615" s="35"/>
      <c r="AE615" s="35"/>
      <c r="AR615" s="205" t="s">
        <v>218</v>
      </c>
      <c r="AT615" s="205" t="s">
        <v>214</v>
      </c>
      <c r="AU615" s="205" t="s">
        <v>85</v>
      </c>
      <c r="AY615" s="18" t="s">
        <v>209</v>
      </c>
      <c r="BE615" s="206">
        <f t="shared" si="74"/>
        <v>0</v>
      </c>
      <c r="BF615" s="206">
        <f t="shared" si="75"/>
        <v>0</v>
      </c>
      <c r="BG615" s="206">
        <f t="shared" si="76"/>
        <v>0</v>
      </c>
      <c r="BH615" s="206">
        <f t="shared" si="77"/>
        <v>0</v>
      </c>
      <c r="BI615" s="206">
        <f t="shared" si="78"/>
        <v>0</v>
      </c>
      <c r="BJ615" s="18" t="s">
        <v>85</v>
      </c>
      <c r="BK615" s="206">
        <f t="shared" si="79"/>
        <v>0</v>
      </c>
      <c r="BL615" s="18" t="s">
        <v>218</v>
      </c>
      <c r="BM615" s="205" t="s">
        <v>5853</v>
      </c>
    </row>
    <row r="616" spans="1:65" s="2" customFormat="1" ht="37.9" customHeight="1">
      <c r="A616" s="35"/>
      <c r="B616" s="36"/>
      <c r="C616" s="193" t="s">
        <v>5854</v>
      </c>
      <c r="D616" s="193" t="s">
        <v>214</v>
      </c>
      <c r="E616" s="194" t="s">
        <v>5855</v>
      </c>
      <c r="F616" s="195" t="s">
        <v>4773</v>
      </c>
      <c r="G616" s="196" t="s">
        <v>2761</v>
      </c>
      <c r="H616" s="197">
        <v>1</v>
      </c>
      <c r="I616" s="198"/>
      <c r="J616" s="199">
        <f t="shared" si="70"/>
        <v>0</v>
      </c>
      <c r="K616" s="200"/>
      <c r="L616" s="40"/>
      <c r="M616" s="201" t="s">
        <v>1</v>
      </c>
      <c r="N616" s="202" t="s">
        <v>42</v>
      </c>
      <c r="O616" s="72"/>
      <c r="P616" s="203">
        <f t="shared" si="71"/>
        <v>0</v>
      </c>
      <c r="Q616" s="203">
        <v>0</v>
      </c>
      <c r="R616" s="203">
        <f t="shared" si="72"/>
        <v>0</v>
      </c>
      <c r="S616" s="203">
        <v>0</v>
      </c>
      <c r="T616" s="204">
        <f t="shared" si="73"/>
        <v>0</v>
      </c>
      <c r="U616" s="35"/>
      <c r="V616" s="35"/>
      <c r="W616" s="35"/>
      <c r="X616" s="35"/>
      <c r="Y616" s="35"/>
      <c r="Z616" s="35"/>
      <c r="AA616" s="35"/>
      <c r="AB616" s="35"/>
      <c r="AC616" s="35"/>
      <c r="AD616" s="35"/>
      <c r="AE616" s="35"/>
      <c r="AR616" s="205" t="s">
        <v>218</v>
      </c>
      <c r="AT616" s="205" t="s">
        <v>214</v>
      </c>
      <c r="AU616" s="205" t="s">
        <v>85</v>
      </c>
      <c r="AY616" s="18" t="s">
        <v>209</v>
      </c>
      <c r="BE616" s="206">
        <f t="shared" si="74"/>
        <v>0</v>
      </c>
      <c r="BF616" s="206">
        <f t="shared" si="75"/>
        <v>0</v>
      </c>
      <c r="BG616" s="206">
        <f t="shared" si="76"/>
        <v>0</v>
      </c>
      <c r="BH616" s="206">
        <f t="shared" si="77"/>
        <v>0</v>
      </c>
      <c r="BI616" s="206">
        <f t="shared" si="78"/>
        <v>0</v>
      </c>
      <c r="BJ616" s="18" t="s">
        <v>85</v>
      </c>
      <c r="BK616" s="206">
        <f t="shared" si="79"/>
        <v>0</v>
      </c>
      <c r="BL616" s="18" t="s">
        <v>218</v>
      </c>
      <c r="BM616" s="205" t="s">
        <v>5856</v>
      </c>
    </row>
    <row r="617" spans="1:65" s="2" customFormat="1" ht="37.9" customHeight="1">
      <c r="A617" s="35"/>
      <c r="B617" s="36"/>
      <c r="C617" s="193" t="s">
        <v>5857</v>
      </c>
      <c r="D617" s="193" t="s">
        <v>214</v>
      </c>
      <c r="E617" s="194" t="s">
        <v>5858</v>
      </c>
      <c r="F617" s="195" t="s">
        <v>4782</v>
      </c>
      <c r="G617" s="196" t="s">
        <v>2761</v>
      </c>
      <c r="H617" s="197">
        <v>1</v>
      </c>
      <c r="I617" s="198"/>
      <c r="J617" s="199">
        <f t="shared" si="70"/>
        <v>0</v>
      </c>
      <c r="K617" s="200"/>
      <c r="L617" s="40"/>
      <c r="M617" s="201" t="s">
        <v>1</v>
      </c>
      <c r="N617" s="202" t="s">
        <v>42</v>
      </c>
      <c r="O617" s="72"/>
      <c r="P617" s="203">
        <f t="shared" si="71"/>
        <v>0</v>
      </c>
      <c r="Q617" s="203">
        <v>0</v>
      </c>
      <c r="R617" s="203">
        <f t="shared" si="72"/>
        <v>0</v>
      </c>
      <c r="S617" s="203">
        <v>0</v>
      </c>
      <c r="T617" s="204">
        <f t="shared" si="73"/>
        <v>0</v>
      </c>
      <c r="U617" s="35"/>
      <c r="V617" s="35"/>
      <c r="W617" s="35"/>
      <c r="X617" s="35"/>
      <c r="Y617" s="35"/>
      <c r="Z617" s="35"/>
      <c r="AA617" s="35"/>
      <c r="AB617" s="35"/>
      <c r="AC617" s="35"/>
      <c r="AD617" s="35"/>
      <c r="AE617" s="35"/>
      <c r="AR617" s="205" t="s">
        <v>218</v>
      </c>
      <c r="AT617" s="205" t="s">
        <v>214</v>
      </c>
      <c r="AU617" s="205" t="s">
        <v>85</v>
      </c>
      <c r="AY617" s="18" t="s">
        <v>209</v>
      </c>
      <c r="BE617" s="206">
        <f t="shared" si="74"/>
        <v>0</v>
      </c>
      <c r="BF617" s="206">
        <f t="shared" si="75"/>
        <v>0</v>
      </c>
      <c r="BG617" s="206">
        <f t="shared" si="76"/>
        <v>0</v>
      </c>
      <c r="BH617" s="206">
        <f t="shared" si="77"/>
        <v>0</v>
      </c>
      <c r="BI617" s="206">
        <f t="shared" si="78"/>
        <v>0</v>
      </c>
      <c r="BJ617" s="18" t="s">
        <v>85</v>
      </c>
      <c r="BK617" s="206">
        <f t="shared" si="79"/>
        <v>0</v>
      </c>
      <c r="BL617" s="18" t="s">
        <v>218</v>
      </c>
      <c r="BM617" s="205" t="s">
        <v>5859</v>
      </c>
    </row>
    <row r="618" spans="1:65" s="2" customFormat="1" ht="37.9" customHeight="1">
      <c r="A618" s="35"/>
      <c r="B618" s="36"/>
      <c r="C618" s="193" t="s">
        <v>5860</v>
      </c>
      <c r="D618" s="193" t="s">
        <v>214</v>
      </c>
      <c r="E618" s="194" t="s">
        <v>5861</v>
      </c>
      <c r="F618" s="195" t="s">
        <v>4782</v>
      </c>
      <c r="G618" s="196" t="s">
        <v>2761</v>
      </c>
      <c r="H618" s="197">
        <v>1</v>
      </c>
      <c r="I618" s="198"/>
      <c r="J618" s="199">
        <f t="shared" si="70"/>
        <v>0</v>
      </c>
      <c r="K618" s="200"/>
      <c r="L618" s="40"/>
      <c r="M618" s="201" t="s">
        <v>1</v>
      </c>
      <c r="N618" s="202" t="s">
        <v>42</v>
      </c>
      <c r="O618" s="72"/>
      <c r="P618" s="203">
        <f t="shared" si="71"/>
        <v>0</v>
      </c>
      <c r="Q618" s="203">
        <v>0</v>
      </c>
      <c r="R618" s="203">
        <f t="shared" si="72"/>
        <v>0</v>
      </c>
      <c r="S618" s="203">
        <v>0</v>
      </c>
      <c r="T618" s="204">
        <f t="shared" si="73"/>
        <v>0</v>
      </c>
      <c r="U618" s="35"/>
      <c r="V618" s="35"/>
      <c r="W618" s="35"/>
      <c r="X618" s="35"/>
      <c r="Y618" s="35"/>
      <c r="Z618" s="35"/>
      <c r="AA618" s="35"/>
      <c r="AB618" s="35"/>
      <c r="AC618" s="35"/>
      <c r="AD618" s="35"/>
      <c r="AE618" s="35"/>
      <c r="AR618" s="205" t="s">
        <v>218</v>
      </c>
      <c r="AT618" s="205" t="s">
        <v>214</v>
      </c>
      <c r="AU618" s="205" t="s">
        <v>85</v>
      </c>
      <c r="AY618" s="18" t="s">
        <v>209</v>
      </c>
      <c r="BE618" s="206">
        <f t="shared" si="74"/>
        <v>0</v>
      </c>
      <c r="BF618" s="206">
        <f t="shared" si="75"/>
        <v>0</v>
      </c>
      <c r="BG618" s="206">
        <f t="shared" si="76"/>
        <v>0</v>
      </c>
      <c r="BH618" s="206">
        <f t="shared" si="77"/>
        <v>0</v>
      </c>
      <c r="BI618" s="206">
        <f t="shared" si="78"/>
        <v>0</v>
      </c>
      <c r="BJ618" s="18" t="s">
        <v>85</v>
      </c>
      <c r="BK618" s="206">
        <f t="shared" si="79"/>
        <v>0</v>
      </c>
      <c r="BL618" s="18" t="s">
        <v>218</v>
      </c>
      <c r="BM618" s="205" t="s">
        <v>5862</v>
      </c>
    </row>
    <row r="619" spans="1:65" s="2" customFormat="1" ht="37.9" customHeight="1">
      <c r="A619" s="35"/>
      <c r="B619" s="36"/>
      <c r="C619" s="193" t="s">
        <v>5863</v>
      </c>
      <c r="D619" s="193" t="s">
        <v>214</v>
      </c>
      <c r="E619" s="194" t="s">
        <v>5864</v>
      </c>
      <c r="F619" s="195" t="s">
        <v>4782</v>
      </c>
      <c r="G619" s="196" t="s">
        <v>2761</v>
      </c>
      <c r="H619" s="197">
        <v>1</v>
      </c>
      <c r="I619" s="198"/>
      <c r="J619" s="199">
        <f t="shared" si="70"/>
        <v>0</v>
      </c>
      <c r="K619" s="200"/>
      <c r="L619" s="40"/>
      <c r="M619" s="201" t="s">
        <v>1</v>
      </c>
      <c r="N619" s="202" t="s">
        <v>42</v>
      </c>
      <c r="O619" s="72"/>
      <c r="P619" s="203">
        <f t="shared" si="71"/>
        <v>0</v>
      </c>
      <c r="Q619" s="203">
        <v>0</v>
      </c>
      <c r="R619" s="203">
        <f t="shared" si="72"/>
        <v>0</v>
      </c>
      <c r="S619" s="203">
        <v>0</v>
      </c>
      <c r="T619" s="204">
        <f t="shared" si="73"/>
        <v>0</v>
      </c>
      <c r="U619" s="35"/>
      <c r="V619" s="35"/>
      <c r="W619" s="35"/>
      <c r="X619" s="35"/>
      <c r="Y619" s="35"/>
      <c r="Z619" s="35"/>
      <c r="AA619" s="35"/>
      <c r="AB619" s="35"/>
      <c r="AC619" s="35"/>
      <c r="AD619" s="35"/>
      <c r="AE619" s="35"/>
      <c r="AR619" s="205" t="s">
        <v>218</v>
      </c>
      <c r="AT619" s="205" t="s">
        <v>214</v>
      </c>
      <c r="AU619" s="205" t="s">
        <v>85</v>
      </c>
      <c r="AY619" s="18" t="s">
        <v>209</v>
      </c>
      <c r="BE619" s="206">
        <f t="shared" si="74"/>
        <v>0</v>
      </c>
      <c r="BF619" s="206">
        <f t="shared" si="75"/>
        <v>0</v>
      </c>
      <c r="BG619" s="206">
        <f t="shared" si="76"/>
        <v>0</v>
      </c>
      <c r="BH619" s="206">
        <f t="shared" si="77"/>
        <v>0</v>
      </c>
      <c r="BI619" s="206">
        <f t="shared" si="78"/>
        <v>0</v>
      </c>
      <c r="BJ619" s="18" t="s">
        <v>85</v>
      </c>
      <c r="BK619" s="206">
        <f t="shared" si="79"/>
        <v>0</v>
      </c>
      <c r="BL619" s="18" t="s">
        <v>218</v>
      </c>
      <c r="BM619" s="205" t="s">
        <v>5865</v>
      </c>
    </row>
    <row r="620" spans="1:65" s="2" customFormat="1" ht="49.15" customHeight="1">
      <c r="A620" s="35"/>
      <c r="B620" s="36"/>
      <c r="C620" s="193" t="s">
        <v>5866</v>
      </c>
      <c r="D620" s="193" t="s">
        <v>214</v>
      </c>
      <c r="E620" s="194" t="s">
        <v>5867</v>
      </c>
      <c r="F620" s="195" t="s">
        <v>5521</v>
      </c>
      <c r="G620" s="196" t="s">
        <v>2761</v>
      </c>
      <c r="H620" s="197">
        <v>1</v>
      </c>
      <c r="I620" s="198"/>
      <c r="J620" s="199">
        <f t="shared" si="70"/>
        <v>0</v>
      </c>
      <c r="K620" s="200"/>
      <c r="L620" s="40"/>
      <c r="M620" s="201" t="s">
        <v>1</v>
      </c>
      <c r="N620" s="202" t="s">
        <v>42</v>
      </c>
      <c r="O620" s="72"/>
      <c r="P620" s="203">
        <f t="shared" si="71"/>
        <v>0</v>
      </c>
      <c r="Q620" s="203">
        <v>0</v>
      </c>
      <c r="R620" s="203">
        <f t="shared" si="72"/>
        <v>0</v>
      </c>
      <c r="S620" s="203">
        <v>0</v>
      </c>
      <c r="T620" s="204">
        <f t="shared" si="73"/>
        <v>0</v>
      </c>
      <c r="U620" s="35"/>
      <c r="V620" s="35"/>
      <c r="W620" s="35"/>
      <c r="X620" s="35"/>
      <c r="Y620" s="35"/>
      <c r="Z620" s="35"/>
      <c r="AA620" s="35"/>
      <c r="AB620" s="35"/>
      <c r="AC620" s="35"/>
      <c r="AD620" s="35"/>
      <c r="AE620" s="35"/>
      <c r="AR620" s="205" t="s">
        <v>218</v>
      </c>
      <c r="AT620" s="205" t="s">
        <v>214</v>
      </c>
      <c r="AU620" s="205" t="s">
        <v>85</v>
      </c>
      <c r="AY620" s="18" t="s">
        <v>209</v>
      </c>
      <c r="BE620" s="206">
        <f t="shared" si="74"/>
        <v>0</v>
      </c>
      <c r="BF620" s="206">
        <f t="shared" si="75"/>
        <v>0</v>
      </c>
      <c r="BG620" s="206">
        <f t="shared" si="76"/>
        <v>0</v>
      </c>
      <c r="BH620" s="206">
        <f t="shared" si="77"/>
        <v>0</v>
      </c>
      <c r="BI620" s="206">
        <f t="shared" si="78"/>
        <v>0</v>
      </c>
      <c r="BJ620" s="18" t="s">
        <v>85</v>
      </c>
      <c r="BK620" s="206">
        <f t="shared" si="79"/>
        <v>0</v>
      </c>
      <c r="BL620" s="18" t="s">
        <v>218</v>
      </c>
      <c r="BM620" s="205" t="s">
        <v>5868</v>
      </c>
    </row>
    <row r="621" spans="1:65" s="2" customFormat="1" ht="44.25" customHeight="1">
      <c r="A621" s="35"/>
      <c r="B621" s="36"/>
      <c r="C621" s="193" t="s">
        <v>5869</v>
      </c>
      <c r="D621" s="193" t="s">
        <v>214</v>
      </c>
      <c r="E621" s="194" t="s">
        <v>5870</v>
      </c>
      <c r="F621" s="195" t="s">
        <v>4787</v>
      </c>
      <c r="G621" s="196" t="s">
        <v>2761</v>
      </c>
      <c r="H621" s="197">
        <v>1</v>
      </c>
      <c r="I621" s="198"/>
      <c r="J621" s="199">
        <f t="shared" si="70"/>
        <v>0</v>
      </c>
      <c r="K621" s="200"/>
      <c r="L621" s="40"/>
      <c r="M621" s="201" t="s">
        <v>1</v>
      </c>
      <c r="N621" s="202" t="s">
        <v>42</v>
      </c>
      <c r="O621" s="72"/>
      <c r="P621" s="203">
        <f t="shared" si="71"/>
        <v>0</v>
      </c>
      <c r="Q621" s="203">
        <v>0</v>
      </c>
      <c r="R621" s="203">
        <f t="shared" si="72"/>
        <v>0</v>
      </c>
      <c r="S621" s="203">
        <v>0</v>
      </c>
      <c r="T621" s="204">
        <f t="shared" si="73"/>
        <v>0</v>
      </c>
      <c r="U621" s="35"/>
      <c r="V621" s="35"/>
      <c r="W621" s="35"/>
      <c r="X621" s="35"/>
      <c r="Y621" s="35"/>
      <c r="Z621" s="35"/>
      <c r="AA621" s="35"/>
      <c r="AB621" s="35"/>
      <c r="AC621" s="35"/>
      <c r="AD621" s="35"/>
      <c r="AE621" s="35"/>
      <c r="AR621" s="205" t="s">
        <v>218</v>
      </c>
      <c r="AT621" s="205" t="s">
        <v>214</v>
      </c>
      <c r="AU621" s="205" t="s">
        <v>85</v>
      </c>
      <c r="AY621" s="18" t="s">
        <v>209</v>
      </c>
      <c r="BE621" s="206">
        <f t="shared" si="74"/>
        <v>0</v>
      </c>
      <c r="BF621" s="206">
        <f t="shared" si="75"/>
        <v>0</v>
      </c>
      <c r="BG621" s="206">
        <f t="shared" si="76"/>
        <v>0</v>
      </c>
      <c r="BH621" s="206">
        <f t="shared" si="77"/>
        <v>0</v>
      </c>
      <c r="BI621" s="206">
        <f t="shared" si="78"/>
        <v>0</v>
      </c>
      <c r="BJ621" s="18" t="s">
        <v>85</v>
      </c>
      <c r="BK621" s="206">
        <f t="shared" si="79"/>
        <v>0</v>
      </c>
      <c r="BL621" s="18" t="s">
        <v>218</v>
      </c>
      <c r="BM621" s="205" t="s">
        <v>5871</v>
      </c>
    </row>
    <row r="622" spans="1:65" s="2" customFormat="1" ht="44.25" customHeight="1">
      <c r="A622" s="35"/>
      <c r="B622" s="36"/>
      <c r="C622" s="193" t="s">
        <v>5872</v>
      </c>
      <c r="D622" s="193" t="s">
        <v>214</v>
      </c>
      <c r="E622" s="194" t="s">
        <v>5873</v>
      </c>
      <c r="F622" s="195" t="s">
        <v>4787</v>
      </c>
      <c r="G622" s="196" t="s">
        <v>2761</v>
      </c>
      <c r="H622" s="197">
        <v>1</v>
      </c>
      <c r="I622" s="198"/>
      <c r="J622" s="199">
        <f t="shared" si="70"/>
        <v>0</v>
      </c>
      <c r="K622" s="200"/>
      <c r="L622" s="40"/>
      <c r="M622" s="201" t="s">
        <v>1</v>
      </c>
      <c r="N622" s="202" t="s">
        <v>42</v>
      </c>
      <c r="O622" s="72"/>
      <c r="P622" s="203">
        <f t="shared" si="71"/>
        <v>0</v>
      </c>
      <c r="Q622" s="203">
        <v>0</v>
      </c>
      <c r="R622" s="203">
        <f t="shared" si="72"/>
        <v>0</v>
      </c>
      <c r="S622" s="203">
        <v>0</v>
      </c>
      <c r="T622" s="204">
        <f t="shared" si="73"/>
        <v>0</v>
      </c>
      <c r="U622" s="35"/>
      <c r="V622" s="35"/>
      <c r="W622" s="35"/>
      <c r="X622" s="35"/>
      <c r="Y622" s="35"/>
      <c r="Z622" s="35"/>
      <c r="AA622" s="35"/>
      <c r="AB622" s="35"/>
      <c r="AC622" s="35"/>
      <c r="AD622" s="35"/>
      <c r="AE622" s="35"/>
      <c r="AR622" s="205" t="s">
        <v>218</v>
      </c>
      <c r="AT622" s="205" t="s">
        <v>214</v>
      </c>
      <c r="AU622" s="205" t="s">
        <v>85</v>
      </c>
      <c r="AY622" s="18" t="s">
        <v>209</v>
      </c>
      <c r="BE622" s="206">
        <f t="shared" si="74"/>
        <v>0</v>
      </c>
      <c r="BF622" s="206">
        <f t="shared" si="75"/>
        <v>0</v>
      </c>
      <c r="BG622" s="206">
        <f t="shared" si="76"/>
        <v>0</v>
      </c>
      <c r="BH622" s="206">
        <f t="shared" si="77"/>
        <v>0</v>
      </c>
      <c r="BI622" s="206">
        <f t="shared" si="78"/>
        <v>0</v>
      </c>
      <c r="BJ622" s="18" t="s">
        <v>85</v>
      </c>
      <c r="BK622" s="206">
        <f t="shared" si="79"/>
        <v>0</v>
      </c>
      <c r="BL622" s="18" t="s">
        <v>218</v>
      </c>
      <c r="BM622" s="205" t="s">
        <v>5874</v>
      </c>
    </row>
    <row r="623" spans="1:65" s="2" customFormat="1" ht="37.9" customHeight="1">
      <c r="A623" s="35"/>
      <c r="B623" s="36"/>
      <c r="C623" s="193" t="s">
        <v>5875</v>
      </c>
      <c r="D623" s="193" t="s">
        <v>214</v>
      </c>
      <c r="E623" s="194" t="s">
        <v>5876</v>
      </c>
      <c r="F623" s="195" t="s">
        <v>5291</v>
      </c>
      <c r="G623" s="196" t="s">
        <v>2761</v>
      </c>
      <c r="H623" s="197">
        <v>1</v>
      </c>
      <c r="I623" s="198"/>
      <c r="J623" s="199">
        <f t="shared" si="70"/>
        <v>0</v>
      </c>
      <c r="K623" s="200"/>
      <c r="L623" s="40"/>
      <c r="M623" s="201" t="s">
        <v>1</v>
      </c>
      <c r="N623" s="202" t="s">
        <v>42</v>
      </c>
      <c r="O623" s="72"/>
      <c r="P623" s="203">
        <f t="shared" si="71"/>
        <v>0</v>
      </c>
      <c r="Q623" s="203">
        <v>0</v>
      </c>
      <c r="R623" s="203">
        <f t="shared" si="72"/>
        <v>0</v>
      </c>
      <c r="S623" s="203">
        <v>0</v>
      </c>
      <c r="T623" s="204">
        <f t="shared" si="73"/>
        <v>0</v>
      </c>
      <c r="U623" s="35"/>
      <c r="V623" s="35"/>
      <c r="W623" s="35"/>
      <c r="X623" s="35"/>
      <c r="Y623" s="35"/>
      <c r="Z623" s="35"/>
      <c r="AA623" s="35"/>
      <c r="AB623" s="35"/>
      <c r="AC623" s="35"/>
      <c r="AD623" s="35"/>
      <c r="AE623" s="35"/>
      <c r="AR623" s="205" t="s">
        <v>218</v>
      </c>
      <c r="AT623" s="205" t="s">
        <v>214</v>
      </c>
      <c r="AU623" s="205" t="s">
        <v>85</v>
      </c>
      <c r="AY623" s="18" t="s">
        <v>209</v>
      </c>
      <c r="BE623" s="206">
        <f t="shared" si="74"/>
        <v>0</v>
      </c>
      <c r="BF623" s="206">
        <f t="shared" si="75"/>
        <v>0</v>
      </c>
      <c r="BG623" s="206">
        <f t="shared" si="76"/>
        <v>0</v>
      </c>
      <c r="BH623" s="206">
        <f t="shared" si="77"/>
        <v>0</v>
      </c>
      <c r="BI623" s="206">
        <f t="shared" si="78"/>
        <v>0</v>
      </c>
      <c r="BJ623" s="18" t="s">
        <v>85</v>
      </c>
      <c r="BK623" s="206">
        <f t="shared" si="79"/>
        <v>0</v>
      </c>
      <c r="BL623" s="18" t="s">
        <v>218</v>
      </c>
      <c r="BM623" s="205" t="s">
        <v>5877</v>
      </c>
    </row>
    <row r="624" spans="1:65" s="2" customFormat="1" ht="37.9" customHeight="1">
      <c r="A624" s="35"/>
      <c r="B624" s="36"/>
      <c r="C624" s="193" t="s">
        <v>5878</v>
      </c>
      <c r="D624" s="193" t="s">
        <v>214</v>
      </c>
      <c r="E624" s="194" t="s">
        <v>5879</v>
      </c>
      <c r="F624" s="195" t="s">
        <v>5294</v>
      </c>
      <c r="G624" s="196" t="s">
        <v>2761</v>
      </c>
      <c r="H624" s="197">
        <v>1</v>
      </c>
      <c r="I624" s="198"/>
      <c r="J624" s="199">
        <f t="shared" si="70"/>
        <v>0</v>
      </c>
      <c r="K624" s="200"/>
      <c r="L624" s="40"/>
      <c r="M624" s="201" t="s">
        <v>1</v>
      </c>
      <c r="N624" s="202" t="s">
        <v>42</v>
      </c>
      <c r="O624" s="72"/>
      <c r="P624" s="203">
        <f t="shared" si="71"/>
        <v>0</v>
      </c>
      <c r="Q624" s="203">
        <v>0</v>
      </c>
      <c r="R624" s="203">
        <f t="shared" si="72"/>
        <v>0</v>
      </c>
      <c r="S624" s="203">
        <v>0</v>
      </c>
      <c r="T624" s="204">
        <f t="shared" si="73"/>
        <v>0</v>
      </c>
      <c r="U624" s="35"/>
      <c r="V624" s="35"/>
      <c r="W624" s="35"/>
      <c r="X624" s="35"/>
      <c r="Y624" s="35"/>
      <c r="Z624" s="35"/>
      <c r="AA624" s="35"/>
      <c r="AB624" s="35"/>
      <c r="AC624" s="35"/>
      <c r="AD624" s="35"/>
      <c r="AE624" s="35"/>
      <c r="AR624" s="205" t="s">
        <v>218</v>
      </c>
      <c r="AT624" s="205" t="s">
        <v>214</v>
      </c>
      <c r="AU624" s="205" t="s">
        <v>85</v>
      </c>
      <c r="AY624" s="18" t="s">
        <v>209</v>
      </c>
      <c r="BE624" s="206">
        <f t="shared" si="74"/>
        <v>0</v>
      </c>
      <c r="BF624" s="206">
        <f t="shared" si="75"/>
        <v>0</v>
      </c>
      <c r="BG624" s="206">
        <f t="shared" si="76"/>
        <v>0</v>
      </c>
      <c r="BH624" s="206">
        <f t="shared" si="77"/>
        <v>0</v>
      </c>
      <c r="BI624" s="206">
        <f t="shared" si="78"/>
        <v>0</v>
      </c>
      <c r="BJ624" s="18" t="s">
        <v>85</v>
      </c>
      <c r="BK624" s="206">
        <f t="shared" si="79"/>
        <v>0</v>
      </c>
      <c r="BL624" s="18" t="s">
        <v>218</v>
      </c>
      <c r="BM624" s="205" t="s">
        <v>5880</v>
      </c>
    </row>
    <row r="625" spans="1:65" s="2" customFormat="1" ht="33" customHeight="1">
      <c r="A625" s="35"/>
      <c r="B625" s="36"/>
      <c r="C625" s="193" t="s">
        <v>5881</v>
      </c>
      <c r="D625" s="193" t="s">
        <v>214</v>
      </c>
      <c r="E625" s="194" t="s">
        <v>5882</v>
      </c>
      <c r="F625" s="195" t="s">
        <v>5096</v>
      </c>
      <c r="G625" s="196" t="s">
        <v>2761</v>
      </c>
      <c r="H625" s="197">
        <v>1</v>
      </c>
      <c r="I625" s="198"/>
      <c r="J625" s="199">
        <f t="shared" si="70"/>
        <v>0</v>
      </c>
      <c r="K625" s="200"/>
      <c r="L625" s="40"/>
      <c r="M625" s="201" t="s">
        <v>1</v>
      </c>
      <c r="N625" s="202" t="s">
        <v>42</v>
      </c>
      <c r="O625" s="72"/>
      <c r="P625" s="203">
        <f t="shared" si="71"/>
        <v>0</v>
      </c>
      <c r="Q625" s="203">
        <v>0</v>
      </c>
      <c r="R625" s="203">
        <f t="shared" si="72"/>
        <v>0</v>
      </c>
      <c r="S625" s="203">
        <v>0</v>
      </c>
      <c r="T625" s="204">
        <f t="shared" si="73"/>
        <v>0</v>
      </c>
      <c r="U625" s="35"/>
      <c r="V625" s="35"/>
      <c r="W625" s="35"/>
      <c r="X625" s="35"/>
      <c r="Y625" s="35"/>
      <c r="Z625" s="35"/>
      <c r="AA625" s="35"/>
      <c r="AB625" s="35"/>
      <c r="AC625" s="35"/>
      <c r="AD625" s="35"/>
      <c r="AE625" s="35"/>
      <c r="AR625" s="205" t="s">
        <v>218</v>
      </c>
      <c r="AT625" s="205" t="s">
        <v>214</v>
      </c>
      <c r="AU625" s="205" t="s">
        <v>85</v>
      </c>
      <c r="AY625" s="18" t="s">
        <v>209</v>
      </c>
      <c r="BE625" s="206">
        <f t="shared" si="74"/>
        <v>0</v>
      </c>
      <c r="BF625" s="206">
        <f t="shared" si="75"/>
        <v>0</v>
      </c>
      <c r="BG625" s="206">
        <f t="shared" si="76"/>
        <v>0</v>
      </c>
      <c r="BH625" s="206">
        <f t="shared" si="77"/>
        <v>0</v>
      </c>
      <c r="BI625" s="206">
        <f t="shared" si="78"/>
        <v>0</v>
      </c>
      <c r="BJ625" s="18" t="s">
        <v>85</v>
      </c>
      <c r="BK625" s="206">
        <f t="shared" si="79"/>
        <v>0</v>
      </c>
      <c r="BL625" s="18" t="s">
        <v>218</v>
      </c>
      <c r="BM625" s="205" t="s">
        <v>5883</v>
      </c>
    </row>
    <row r="626" spans="1:65" s="2" customFormat="1" ht="44.25" customHeight="1">
      <c r="A626" s="35"/>
      <c r="B626" s="36"/>
      <c r="C626" s="193" t="s">
        <v>5884</v>
      </c>
      <c r="D626" s="193" t="s">
        <v>214</v>
      </c>
      <c r="E626" s="194" t="s">
        <v>5885</v>
      </c>
      <c r="F626" s="195" t="s">
        <v>4828</v>
      </c>
      <c r="G626" s="196" t="s">
        <v>2761</v>
      </c>
      <c r="H626" s="197">
        <v>1</v>
      </c>
      <c r="I626" s="198"/>
      <c r="J626" s="199">
        <f t="shared" si="70"/>
        <v>0</v>
      </c>
      <c r="K626" s="200"/>
      <c r="L626" s="40"/>
      <c r="M626" s="201" t="s">
        <v>1</v>
      </c>
      <c r="N626" s="202" t="s">
        <v>42</v>
      </c>
      <c r="O626" s="72"/>
      <c r="P626" s="203">
        <f t="shared" si="71"/>
        <v>0</v>
      </c>
      <c r="Q626" s="203">
        <v>0</v>
      </c>
      <c r="R626" s="203">
        <f t="shared" si="72"/>
        <v>0</v>
      </c>
      <c r="S626" s="203">
        <v>0</v>
      </c>
      <c r="T626" s="204">
        <f t="shared" si="73"/>
        <v>0</v>
      </c>
      <c r="U626" s="35"/>
      <c r="V626" s="35"/>
      <c r="W626" s="35"/>
      <c r="X626" s="35"/>
      <c r="Y626" s="35"/>
      <c r="Z626" s="35"/>
      <c r="AA626" s="35"/>
      <c r="AB626" s="35"/>
      <c r="AC626" s="35"/>
      <c r="AD626" s="35"/>
      <c r="AE626" s="35"/>
      <c r="AR626" s="205" t="s">
        <v>218</v>
      </c>
      <c r="AT626" s="205" t="s">
        <v>214</v>
      </c>
      <c r="AU626" s="205" t="s">
        <v>85</v>
      </c>
      <c r="AY626" s="18" t="s">
        <v>209</v>
      </c>
      <c r="BE626" s="206">
        <f t="shared" si="74"/>
        <v>0</v>
      </c>
      <c r="BF626" s="206">
        <f t="shared" si="75"/>
        <v>0</v>
      </c>
      <c r="BG626" s="206">
        <f t="shared" si="76"/>
        <v>0</v>
      </c>
      <c r="BH626" s="206">
        <f t="shared" si="77"/>
        <v>0</v>
      </c>
      <c r="BI626" s="206">
        <f t="shared" si="78"/>
        <v>0</v>
      </c>
      <c r="BJ626" s="18" t="s">
        <v>85</v>
      </c>
      <c r="BK626" s="206">
        <f t="shared" si="79"/>
        <v>0</v>
      </c>
      <c r="BL626" s="18" t="s">
        <v>218</v>
      </c>
      <c r="BM626" s="205" t="s">
        <v>5886</v>
      </c>
    </row>
    <row r="627" spans="1:65" s="2" customFormat="1" ht="44.25" customHeight="1">
      <c r="A627" s="35"/>
      <c r="B627" s="36"/>
      <c r="C627" s="193" t="s">
        <v>5887</v>
      </c>
      <c r="D627" s="193" t="s">
        <v>214</v>
      </c>
      <c r="E627" s="194" t="s">
        <v>5888</v>
      </c>
      <c r="F627" s="195" t="s">
        <v>4828</v>
      </c>
      <c r="G627" s="196" t="s">
        <v>2761</v>
      </c>
      <c r="H627" s="197">
        <v>1</v>
      </c>
      <c r="I627" s="198"/>
      <c r="J627" s="199">
        <f t="shared" si="70"/>
        <v>0</v>
      </c>
      <c r="K627" s="200"/>
      <c r="L627" s="40"/>
      <c r="M627" s="201" t="s">
        <v>1</v>
      </c>
      <c r="N627" s="202" t="s">
        <v>42</v>
      </c>
      <c r="O627" s="72"/>
      <c r="P627" s="203">
        <f t="shared" si="71"/>
        <v>0</v>
      </c>
      <c r="Q627" s="203">
        <v>0</v>
      </c>
      <c r="R627" s="203">
        <f t="shared" si="72"/>
        <v>0</v>
      </c>
      <c r="S627" s="203">
        <v>0</v>
      </c>
      <c r="T627" s="204">
        <f t="shared" si="73"/>
        <v>0</v>
      </c>
      <c r="U627" s="35"/>
      <c r="V627" s="35"/>
      <c r="W627" s="35"/>
      <c r="X627" s="35"/>
      <c r="Y627" s="35"/>
      <c r="Z627" s="35"/>
      <c r="AA627" s="35"/>
      <c r="AB627" s="35"/>
      <c r="AC627" s="35"/>
      <c r="AD627" s="35"/>
      <c r="AE627" s="35"/>
      <c r="AR627" s="205" t="s">
        <v>218</v>
      </c>
      <c r="AT627" s="205" t="s">
        <v>214</v>
      </c>
      <c r="AU627" s="205" t="s">
        <v>85</v>
      </c>
      <c r="AY627" s="18" t="s">
        <v>209</v>
      </c>
      <c r="BE627" s="206">
        <f t="shared" si="74"/>
        <v>0</v>
      </c>
      <c r="BF627" s="206">
        <f t="shared" si="75"/>
        <v>0</v>
      </c>
      <c r="BG627" s="206">
        <f t="shared" si="76"/>
        <v>0</v>
      </c>
      <c r="BH627" s="206">
        <f t="shared" si="77"/>
        <v>0</v>
      </c>
      <c r="BI627" s="206">
        <f t="shared" si="78"/>
        <v>0</v>
      </c>
      <c r="BJ627" s="18" t="s">
        <v>85</v>
      </c>
      <c r="BK627" s="206">
        <f t="shared" si="79"/>
        <v>0</v>
      </c>
      <c r="BL627" s="18" t="s">
        <v>218</v>
      </c>
      <c r="BM627" s="205" t="s">
        <v>5889</v>
      </c>
    </row>
    <row r="628" spans="1:65" s="2" customFormat="1" ht="37.9" customHeight="1">
      <c r="A628" s="35"/>
      <c r="B628" s="36"/>
      <c r="C628" s="193" t="s">
        <v>5890</v>
      </c>
      <c r="D628" s="193" t="s">
        <v>214</v>
      </c>
      <c r="E628" s="194" t="s">
        <v>5891</v>
      </c>
      <c r="F628" s="195" t="s">
        <v>4846</v>
      </c>
      <c r="G628" s="196" t="s">
        <v>2761</v>
      </c>
      <c r="H628" s="197">
        <v>1</v>
      </c>
      <c r="I628" s="198"/>
      <c r="J628" s="199">
        <f t="shared" si="70"/>
        <v>0</v>
      </c>
      <c r="K628" s="200"/>
      <c r="L628" s="40"/>
      <c r="M628" s="201" t="s">
        <v>1</v>
      </c>
      <c r="N628" s="202" t="s">
        <v>42</v>
      </c>
      <c r="O628" s="72"/>
      <c r="P628" s="203">
        <f t="shared" si="71"/>
        <v>0</v>
      </c>
      <c r="Q628" s="203">
        <v>0</v>
      </c>
      <c r="R628" s="203">
        <f t="shared" si="72"/>
        <v>0</v>
      </c>
      <c r="S628" s="203">
        <v>0</v>
      </c>
      <c r="T628" s="204">
        <f t="shared" si="73"/>
        <v>0</v>
      </c>
      <c r="U628" s="35"/>
      <c r="V628" s="35"/>
      <c r="W628" s="35"/>
      <c r="X628" s="35"/>
      <c r="Y628" s="35"/>
      <c r="Z628" s="35"/>
      <c r="AA628" s="35"/>
      <c r="AB628" s="35"/>
      <c r="AC628" s="35"/>
      <c r="AD628" s="35"/>
      <c r="AE628" s="35"/>
      <c r="AR628" s="205" t="s">
        <v>218</v>
      </c>
      <c r="AT628" s="205" t="s">
        <v>214</v>
      </c>
      <c r="AU628" s="205" t="s">
        <v>85</v>
      </c>
      <c r="AY628" s="18" t="s">
        <v>209</v>
      </c>
      <c r="BE628" s="206">
        <f t="shared" si="74"/>
        <v>0</v>
      </c>
      <c r="BF628" s="206">
        <f t="shared" si="75"/>
        <v>0</v>
      </c>
      <c r="BG628" s="206">
        <f t="shared" si="76"/>
        <v>0</v>
      </c>
      <c r="BH628" s="206">
        <f t="shared" si="77"/>
        <v>0</v>
      </c>
      <c r="BI628" s="206">
        <f t="shared" si="78"/>
        <v>0</v>
      </c>
      <c r="BJ628" s="18" t="s">
        <v>85</v>
      </c>
      <c r="BK628" s="206">
        <f t="shared" si="79"/>
        <v>0</v>
      </c>
      <c r="BL628" s="18" t="s">
        <v>218</v>
      </c>
      <c r="BM628" s="205" t="s">
        <v>5892</v>
      </c>
    </row>
    <row r="629" spans="1:65" s="2" customFormat="1" ht="37.9" customHeight="1">
      <c r="A629" s="35"/>
      <c r="B629" s="36"/>
      <c r="C629" s="193" t="s">
        <v>5893</v>
      </c>
      <c r="D629" s="193" t="s">
        <v>214</v>
      </c>
      <c r="E629" s="194" t="s">
        <v>5894</v>
      </c>
      <c r="F629" s="195" t="s">
        <v>4794</v>
      </c>
      <c r="G629" s="196" t="s">
        <v>2761</v>
      </c>
      <c r="H629" s="197">
        <v>1</v>
      </c>
      <c r="I629" s="198"/>
      <c r="J629" s="199">
        <f t="shared" si="70"/>
        <v>0</v>
      </c>
      <c r="K629" s="200"/>
      <c r="L629" s="40"/>
      <c r="M629" s="201" t="s">
        <v>1</v>
      </c>
      <c r="N629" s="202" t="s">
        <v>42</v>
      </c>
      <c r="O629" s="72"/>
      <c r="P629" s="203">
        <f t="shared" si="71"/>
        <v>0</v>
      </c>
      <c r="Q629" s="203">
        <v>0</v>
      </c>
      <c r="R629" s="203">
        <f t="shared" si="72"/>
        <v>0</v>
      </c>
      <c r="S629" s="203">
        <v>0</v>
      </c>
      <c r="T629" s="204">
        <f t="shared" si="73"/>
        <v>0</v>
      </c>
      <c r="U629" s="35"/>
      <c r="V629" s="35"/>
      <c r="W629" s="35"/>
      <c r="X629" s="35"/>
      <c r="Y629" s="35"/>
      <c r="Z629" s="35"/>
      <c r="AA629" s="35"/>
      <c r="AB629" s="35"/>
      <c r="AC629" s="35"/>
      <c r="AD629" s="35"/>
      <c r="AE629" s="35"/>
      <c r="AR629" s="205" t="s">
        <v>218</v>
      </c>
      <c r="AT629" s="205" t="s">
        <v>214</v>
      </c>
      <c r="AU629" s="205" t="s">
        <v>85</v>
      </c>
      <c r="AY629" s="18" t="s">
        <v>209</v>
      </c>
      <c r="BE629" s="206">
        <f t="shared" si="74"/>
        <v>0</v>
      </c>
      <c r="BF629" s="206">
        <f t="shared" si="75"/>
        <v>0</v>
      </c>
      <c r="BG629" s="206">
        <f t="shared" si="76"/>
        <v>0</v>
      </c>
      <c r="BH629" s="206">
        <f t="shared" si="77"/>
        <v>0</v>
      </c>
      <c r="BI629" s="206">
        <f t="shared" si="78"/>
        <v>0</v>
      </c>
      <c r="BJ629" s="18" t="s">
        <v>85</v>
      </c>
      <c r="BK629" s="206">
        <f t="shared" si="79"/>
        <v>0</v>
      </c>
      <c r="BL629" s="18" t="s">
        <v>218</v>
      </c>
      <c r="BM629" s="205" t="s">
        <v>5895</v>
      </c>
    </row>
    <row r="630" spans="1:65" s="2" customFormat="1" ht="37.9" customHeight="1">
      <c r="A630" s="35"/>
      <c r="B630" s="36"/>
      <c r="C630" s="193" t="s">
        <v>5896</v>
      </c>
      <c r="D630" s="193" t="s">
        <v>214</v>
      </c>
      <c r="E630" s="194" t="s">
        <v>5897</v>
      </c>
      <c r="F630" s="195" t="s">
        <v>4794</v>
      </c>
      <c r="G630" s="196" t="s">
        <v>2761</v>
      </c>
      <c r="H630" s="197">
        <v>1</v>
      </c>
      <c r="I630" s="198"/>
      <c r="J630" s="199">
        <f t="shared" si="70"/>
        <v>0</v>
      </c>
      <c r="K630" s="200"/>
      <c r="L630" s="40"/>
      <c r="M630" s="201" t="s">
        <v>1</v>
      </c>
      <c r="N630" s="202" t="s">
        <v>42</v>
      </c>
      <c r="O630" s="72"/>
      <c r="P630" s="203">
        <f t="shared" si="71"/>
        <v>0</v>
      </c>
      <c r="Q630" s="203">
        <v>0</v>
      </c>
      <c r="R630" s="203">
        <f t="shared" si="72"/>
        <v>0</v>
      </c>
      <c r="S630" s="203">
        <v>0</v>
      </c>
      <c r="T630" s="204">
        <f t="shared" si="73"/>
        <v>0</v>
      </c>
      <c r="U630" s="35"/>
      <c r="V630" s="35"/>
      <c r="W630" s="35"/>
      <c r="X630" s="35"/>
      <c r="Y630" s="35"/>
      <c r="Z630" s="35"/>
      <c r="AA630" s="35"/>
      <c r="AB630" s="35"/>
      <c r="AC630" s="35"/>
      <c r="AD630" s="35"/>
      <c r="AE630" s="35"/>
      <c r="AR630" s="205" t="s">
        <v>218</v>
      </c>
      <c r="AT630" s="205" t="s">
        <v>214</v>
      </c>
      <c r="AU630" s="205" t="s">
        <v>85</v>
      </c>
      <c r="AY630" s="18" t="s">
        <v>209</v>
      </c>
      <c r="BE630" s="206">
        <f t="shared" si="74"/>
        <v>0</v>
      </c>
      <c r="BF630" s="206">
        <f t="shared" si="75"/>
        <v>0</v>
      </c>
      <c r="BG630" s="206">
        <f t="shared" si="76"/>
        <v>0</v>
      </c>
      <c r="BH630" s="206">
        <f t="shared" si="77"/>
        <v>0</v>
      </c>
      <c r="BI630" s="206">
        <f t="shared" si="78"/>
        <v>0</v>
      </c>
      <c r="BJ630" s="18" t="s">
        <v>85</v>
      </c>
      <c r="BK630" s="206">
        <f t="shared" si="79"/>
        <v>0</v>
      </c>
      <c r="BL630" s="18" t="s">
        <v>218</v>
      </c>
      <c r="BM630" s="205" t="s">
        <v>5898</v>
      </c>
    </row>
    <row r="631" spans="1:65" s="2" customFormat="1" ht="33" customHeight="1">
      <c r="A631" s="35"/>
      <c r="B631" s="36"/>
      <c r="C631" s="193" t="s">
        <v>5899</v>
      </c>
      <c r="D631" s="193" t="s">
        <v>214</v>
      </c>
      <c r="E631" s="194" t="s">
        <v>5900</v>
      </c>
      <c r="F631" s="195" t="s">
        <v>5096</v>
      </c>
      <c r="G631" s="196" t="s">
        <v>2761</v>
      </c>
      <c r="H631" s="197">
        <v>1</v>
      </c>
      <c r="I631" s="198"/>
      <c r="J631" s="199">
        <f t="shared" si="70"/>
        <v>0</v>
      </c>
      <c r="K631" s="200"/>
      <c r="L631" s="40"/>
      <c r="M631" s="201" t="s">
        <v>1</v>
      </c>
      <c r="N631" s="202" t="s">
        <v>42</v>
      </c>
      <c r="O631" s="72"/>
      <c r="P631" s="203">
        <f t="shared" si="71"/>
        <v>0</v>
      </c>
      <c r="Q631" s="203">
        <v>0</v>
      </c>
      <c r="R631" s="203">
        <f t="shared" si="72"/>
        <v>0</v>
      </c>
      <c r="S631" s="203">
        <v>0</v>
      </c>
      <c r="T631" s="204">
        <f t="shared" si="73"/>
        <v>0</v>
      </c>
      <c r="U631" s="35"/>
      <c r="V631" s="35"/>
      <c r="W631" s="35"/>
      <c r="X631" s="35"/>
      <c r="Y631" s="35"/>
      <c r="Z631" s="35"/>
      <c r="AA631" s="35"/>
      <c r="AB631" s="35"/>
      <c r="AC631" s="35"/>
      <c r="AD631" s="35"/>
      <c r="AE631" s="35"/>
      <c r="AR631" s="205" t="s">
        <v>218</v>
      </c>
      <c r="AT631" s="205" t="s">
        <v>214</v>
      </c>
      <c r="AU631" s="205" t="s">
        <v>85</v>
      </c>
      <c r="AY631" s="18" t="s">
        <v>209</v>
      </c>
      <c r="BE631" s="206">
        <f t="shared" si="74"/>
        <v>0</v>
      </c>
      <c r="BF631" s="206">
        <f t="shared" si="75"/>
        <v>0</v>
      </c>
      <c r="BG631" s="206">
        <f t="shared" si="76"/>
        <v>0</v>
      </c>
      <c r="BH631" s="206">
        <f t="shared" si="77"/>
        <v>0</v>
      </c>
      <c r="BI631" s="206">
        <f t="shared" si="78"/>
        <v>0</v>
      </c>
      <c r="BJ631" s="18" t="s">
        <v>85</v>
      </c>
      <c r="BK631" s="206">
        <f t="shared" si="79"/>
        <v>0</v>
      </c>
      <c r="BL631" s="18" t="s">
        <v>218</v>
      </c>
      <c r="BM631" s="205" t="s">
        <v>5901</v>
      </c>
    </row>
    <row r="632" spans="1:65" s="2" customFormat="1" ht="37.9" customHeight="1">
      <c r="A632" s="35"/>
      <c r="B632" s="36"/>
      <c r="C632" s="193" t="s">
        <v>5902</v>
      </c>
      <c r="D632" s="193" t="s">
        <v>214</v>
      </c>
      <c r="E632" s="194" t="s">
        <v>5903</v>
      </c>
      <c r="F632" s="195" t="s">
        <v>4794</v>
      </c>
      <c r="G632" s="196" t="s">
        <v>2761</v>
      </c>
      <c r="H632" s="197">
        <v>1</v>
      </c>
      <c r="I632" s="198"/>
      <c r="J632" s="199">
        <f t="shared" si="70"/>
        <v>0</v>
      </c>
      <c r="K632" s="200"/>
      <c r="L632" s="40"/>
      <c r="M632" s="201" t="s">
        <v>1</v>
      </c>
      <c r="N632" s="202" t="s">
        <v>42</v>
      </c>
      <c r="O632" s="72"/>
      <c r="P632" s="203">
        <f t="shared" si="71"/>
        <v>0</v>
      </c>
      <c r="Q632" s="203">
        <v>0</v>
      </c>
      <c r="R632" s="203">
        <f t="shared" si="72"/>
        <v>0</v>
      </c>
      <c r="S632" s="203">
        <v>0</v>
      </c>
      <c r="T632" s="204">
        <f t="shared" si="73"/>
        <v>0</v>
      </c>
      <c r="U632" s="35"/>
      <c r="V632" s="35"/>
      <c r="W632" s="35"/>
      <c r="X632" s="35"/>
      <c r="Y632" s="35"/>
      <c r="Z632" s="35"/>
      <c r="AA632" s="35"/>
      <c r="AB632" s="35"/>
      <c r="AC632" s="35"/>
      <c r="AD632" s="35"/>
      <c r="AE632" s="35"/>
      <c r="AR632" s="205" t="s">
        <v>218</v>
      </c>
      <c r="AT632" s="205" t="s">
        <v>214</v>
      </c>
      <c r="AU632" s="205" t="s">
        <v>85</v>
      </c>
      <c r="AY632" s="18" t="s">
        <v>209</v>
      </c>
      <c r="BE632" s="206">
        <f t="shared" si="74"/>
        <v>0</v>
      </c>
      <c r="BF632" s="206">
        <f t="shared" si="75"/>
        <v>0</v>
      </c>
      <c r="BG632" s="206">
        <f t="shared" si="76"/>
        <v>0</v>
      </c>
      <c r="BH632" s="206">
        <f t="shared" si="77"/>
        <v>0</v>
      </c>
      <c r="BI632" s="206">
        <f t="shared" si="78"/>
        <v>0</v>
      </c>
      <c r="BJ632" s="18" t="s">
        <v>85</v>
      </c>
      <c r="BK632" s="206">
        <f t="shared" si="79"/>
        <v>0</v>
      </c>
      <c r="BL632" s="18" t="s">
        <v>218</v>
      </c>
      <c r="BM632" s="205" t="s">
        <v>5904</v>
      </c>
    </row>
    <row r="633" spans="1:65" s="2" customFormat="1" ht="44.25" customHeight="1">
      <c r="A633" s="35"/>
      <c r="B633" s="36"/>
      <c r="C633" s="193" t="s">
        <v>5905</v>
      </c>
      <c r="D633" s="193" t="s">
        <v>214</v>
      </c>
      <c r="E633" s="194" t="s">
        <v>5906</v>
      </c>
      <c r="F633" s="195" t="s">
        <v>5323</v>
      </c>
      <c r="G633" s="196" t="s">
        <v>2761</v>
      </c>
      <c r="H633" s="197">
        <v>1</v>
      </c>
      <c r="I633" s="198"/>
      <c r="J633" s="199">
        <f t="shared" ref="J633:J696" si="80">ROUND(I633*H633,2)</f>
        <v>0</v>
      </c>
      <c r="K633" s="200"/>
      <c r="L633" s="40"/>
      <c r="M633" s="201" t="s">
        <v>1</v>
      </c>
      <c r="N633" s="202" t="s">
        <v>42</v>
      </c>
      <c r="O633" s="72"/>
      <c r="P633" s="203">
        <f t="shared" ref="P633:P696" si="81">O633*H633</f>
        <v>0</v>
      </c>
      <c r="Q633" s="203">
        <v>0</v>
      </c>
      <c r="R633" s="203">
        <f t="shared" ref="R633:R696" si="82">Q633*H633</f>
        <v>0</v>
      </c>
      <c r="S633" s="203">
        <v>0</v>
      </c>
      <c r="T633" s="204">
        <f t="shared" ref="T633:T696" si="83">S633*H633</f>
        <v>0</v>
      </c>
      <c r="U633" s="35"/>
      <c r="V633" s="35"/>
      <c r="W633" s="35"/>
      <c r="X633" s="35"/>
      <c r="Y633" s="35"/>
      <c r="Z633" s="35"/>
      <c r="AA633" s="35"/>
      <c r="AB633" s="35"/>
      <c r="AC633" s="35"/>
      <c r="AD633" s="35"/>
      <c r="AE633" s="35"/>
      <c r="AR633" s="205" t="s">
        <v>218</v>
      </c>
      <c r="AT633" s="205" t="s">
        <v>214</v>
      </c>
      <c r="AU633" s="205" t="s">
        <v>85</v>
      </c>
      <c r="AY633" s="18" t="s">
        <v>209</v>
      </c>
      <c r="BE633" s="206">
        <f t="shared" ref="BE633:BE696" si="84">IF(N633="základní",J633,0)</f>
        <v>0</v>
      </c>
      <c r="BF633" s="206">
        <f t="shared" ref="BF633:BF696" si="85">IF(N633="snížená",J633,0)</f>
        <v>0</v>
      </c>
      <c r="BG633" s="206">
        <f t="shared" ref="BG633:BG696" si="86">IF(N633="zákl. přenesená",J633,0)</f>
        <v>0</v>
      </c>
      <c r="BH633" s="206">
        <f t="shared" ref="BH633:BH696" si="87">IF(N633="sníž. přenesená",J633,0)</f>
        <v>0</v>
      </c>
      <c r="BI633" s="206">
        <f t="shared" ref="BI633:BI696" si="88">IF(N633="nulová",J633,0)</f>
        <v>0</v>
      </c>
      <c r="BJ633" s="18" t="s">
        <v>85</v>
      </c>
      <c r="BK633" s="206">
        <f t="shared" ref="BK633:BK696" si="89">ROUND(I633*H633,2)</f>
        <v>0</v>
      </c>
      <c r="BL633" s="18" t="s">
        <v>218</v>
      </c>
      <c r="BM633" s="205" t="s">
        <v>5907</v>
      </c>
    </row>
    <row r="634" spans="1:65" s="2" customFormat="1" ht="37.9" customHeight="1">
      <c r="A634" s="35"/>
      <c r="B634" s="36"/>
      <c r="C634" s="193" t="s">
        <v>5908</v>
      </c>
      <c r="D634" s="193" t="s">
        <v>214</v>
      </c>
      <c r="E634" s="194" t="s">
        <v>5909</v>
      </c>
      <c r="F634" s="195" t="s">
        <v>4755</v>
      </c>
      <c r="G634" s="196" t="s">
        <v>2761</v>
      </c>
      <c r="H634" s="197">
        <v>1</v>
      </c>
      <c r="I634" s="198"/>
      <c r="J634" s="199">
        <f t="shared" si="80"/>
        <v>0</v>
      </c>
      <c r="K634" s="200"/>
      <c r="L634" s="40"/>
      <c r="M634" s="201" t="s">
        <v>1</v>
      </c>
      <c r="N634" s="202" t="s">
        <v>42</v>
      </c>
      <c r="O634" s="72"/>
      <c r="P634" s="203">
        <f t="shared" si="81"/>
        <v>0</v>
      </c>
      <c r="Q634" s="203">
        <v>0</v>
      </c>
      <c r="R634" s="203">
        <f t="shared" si="82"/>
        <v>0</v>
      </c>
      <c r="S634" s="203">
        <v>0</v>
      </c>
      <c r="T634" s="204">
        <f t="shared" si="83"/>
        <v>0</v>
      </c>
      <c r="U634" s="35"/>
      <c r="V634" s="35"/>
      <c r="W634" s="35"/>
      <c r="X634" s="35"/>
      <c r="Y634" s="35"/>
      <c r="Z634" s="35"/>
      <c r="AA634" s="35"/>
      <c r="AB634" s="35"/>
      <c r="AC634" s="35"/>
      <c r="AD634" s="35"/>
      <c r="AE634" s="35"/>
      <c r="AR634" s="205" t="s">
        <v>218</v>
      </c>
      <c r="AT634" s="205" t="s">
        <v>214</v>
      </c>
      <c r="AU634" s="205" t="s">
        <v>85</v>
      </c>
      <c r="AY634" s="18" t="s">
        <v>209</v>
      </c>
      <c r="BE634" s="206">
        <f t="shared" si="84"/>
        <v>0</v>
      </c>
      <c r="BF634" s="206">
        <f t="shared" si="85"/>
        <v>0</v>
      </c>
      <c r="BG634" s="206">
        <f t="shared" si="86"/>
        <v>0</v>
      </c>
      <c r="BH634" s="206">
        <f t="shared" si="87"/>
        <v>0</v>
      </c>
      <c r="BI634" s="206">
        <f t="shared" si="88"/>
        <v>0</v>
      </c>
      <c r="BJ634" s="18" t="s">
        <v>85</v>
      </c>
      <c r="BK634" s="206">
        <f t="shared" si="89"/>
        <v>0</v>
      </c>
      <c r="BL634" s="18" t="s">
        <v>218</v>
      </c>
      <c r="BM634" s="205" t="s">
        <v>5910</v>
      </c>
    </row>
    <row r="635" spans="1:65" s="2" customFormat="1" ht="37.9" customHeight="1">
      <c r="A635" s="35"/>
      <c r="B635" s="36"/>
      <c r="C635" s="193" t="s">
        <v>5911</v>
      </c>
      <c r="D635" s="193" t="s">
        <v>214</v>
      </c>
      <c r="E635" s="194" t="s">
        <v>5912</v>
      </c>
      <c r="F635" s="195" t="s">
        <v>4773</v>
      </c>
      <c r="G635" s="196" t="s">
        <v>2761</v>
      </c>
      <c r="H635" s="197">
        <v>1</v>
      </c>
      <c r="I635" s="198"/>
      <c r="J635" s="199">
        <f t="shared" si="80"/>
        <v>0</v>
      </c>
      <c r="K635" s="200"/>
      <c r="L635" s="40"/>
      <c r="M635" s="201" t="s">
        <v>1</v>
      </c>
      <c r="N635" s="202" t="s">
        <v>42</v>
      </c>
      <c r="O635" s="72"/>
      <c r="P635" s="203">
        <f t="shared" si="81"/>
        <v>0</v>
      </c>
      <c r="Q635" s="203">
        <v>0</v>
      </c>
      <c r="R635" s="203">
        <f t="shared" si="82"/>
        <v>0</v>
      </c>
      <c r="S635" s="203">
        <v>0</v>
      </c>
      <c r="T635" s="204">
        <f t="shared" si="83"/>
        <v>0</v>
      </c>
      <c r="U635" s="35"/>
      <c r="V635" s="35"/>
      <c r="W635" s="35"/>
      <c r="X635" s="35"/>
      <c r="Y635" s="35"/>
      <c r="Z635" s="35"/>
      <c r="AA635" s="35"/>
      <c r="AB635" s="35"/>
      <c r="AC635" s="35"/>
      <c r="AD635" s="35"/>
      <c r="AE635" s="35"/>
      <c r="AR635" s="205" t="s">
        <v>218</v>
      </c>
      <c r="AT635" s="205" t="s">
        <v>214</v>
      </c>
      <c r="AU635" s="205" t="s">
        <v>85</v>
      </c>
      <c r="AY635" s="18" t="s">
        <v>209</v>
      </c>
      <c r="BE635" s="206">
        <f t="shared" si="84"/>
        <v>0</v>
      </c>
      <c r="BF635" s="206">
        <f t="shared" si="85"/>
        <v>0</v>
      </c>
      <c r="BG635" s="206">
        <f t="shared" si="86"/>
        <v>0</v>
      </c>
      <c r="BH635" s="206">
        <f t="shared" si="87"/>
        <v>0</v>
      </c>
      <c r="BI635" s="206">
        <f t="shared" si="88"/>
        <v>0</v>
      </c>
      <c r="BJ635" s="18" t="s">
        <v>85</v>
      </c>
      <c r="BK635" s="206">
        <f t="shared" si="89"/>
        <v>0</v>
      </c>
      <c r="BL635" s="18" t="s">
        <v>218</v>
      </c>
      <c r="BM635" s="205" t="s">
        <v>5913</v>
      </c>
    </row>
    <row r="636" spans="1:65" s="2" customFormat="1" ht="37.9" customHeight="1">
      <c r="A636" s="35"/>
      <c r="B636" s="36"/>
      <c r="C636" s="193" t="s">
        <v>5914</v>
      </c>
      <c r="D636" s="193" t="s">
        <v>214</v>
      </c>
      <c r="E636" s="194" t="s">
        <v>5915</v>
      </c>
      <c r="F636" s="195" t="s">
        <v>4755</v>
      </c>
      <c r="G636" s="196" t="s">
        <v>2761</v>
      </c>
      <c r="H636" s="197">
        <v>1</v>
      </c>
      <c r="I636" s="198"/>
      <c r="J636" s="199">
        <f t="shared" si="80"/>
        <v>0</v>
      </c>
      <c r="K636" s="200"/>
      <c r="L636" s="40"/>
      <c r="M636" s="201" t="s">
        <v>1</v>
      </c>
      <c r="N636" s="202" t="s">
        <v>42</v>
      </c>
      <c r="O636" s="72"/>
      <c r="P636" s="203">
        <f t="shared" si="81"/>
        <v>0</v>
      </c>
      <c r="Q636" s="203">
        <v>0</v>
      </c>
      <c r="R636" s="203">
        <f t="shared" si="82"/>
        <v>0</v>
      </c>
      <c r="S636" s="203">
        <v>0</v>
      </c>
      <c r="T636" s="204">
        <f t="shared" si="83"/>
        <v>0</v>
      </c>
      <c r="U636" s="35"/>
      <c r="V636" s="35"/>
      <c r="W636" s="35"/>
      <c r="X636" s="35"/>
      <c r="Y636" s="35"/>
      <c r="Z636" s="35"/>
      <c r="AA636" s="35"/>
      <c r="AB636" s="35"/>
      <c r="AC636" s="35"/>
      <c r="AD636" s="35"/>
      <c r="AE636" s="35"/>
      <c r="AR636" s="205" t="s">
        <v>218</v>
      </c>
      <c r="AT636" s="205" t="s">
        <v>214</v>
      </c>
      <c r="AU636" s="205" t="s">
        <v>85</v>
      </c>
      <c r="AY636" s="18" t="s">
        <v>209</v>
      </c>
      <c r="BE636" s="206">
        <f t="shared" si="84"/>
        <v>0</v>
      </c>
      <c r="BF636" s="206">
        <f t="shared" si="85"/>
        <v>0</v>
      </c>
      <c r="BG636" s="206">
        <f t="shared" si="86"/>
        <v>0</v>
      </c>
      <c r="BH636" s="206">
        <f t="shared" si="87"/>
        <v>0</v>
      </c>
      <c r="BI636" s="206">
        <f t="shared" si="88"/>
        <v>0</v>
      </c>
      <c r="BJ636" s="18" t="s">
        <v>85</v>
      </c>
      <c r="BK636" s="206">
        <f t="shared" si="89"/>
        <v>0</v>
      </c>
      <c r="BL636" s="18" t="s">
        <v>218</v>
      </c>
      <c r="BM636" s="205" t="s">
        <v>5916</v>
      </c>
    </row>
    <row r="637" spans="1:65" s="2" customFormat="1" ht="37.9" customHeight="1">
      <c r="A637" s="35"/>
      <c r="B637" s="36"/>
      <c r="C637" s="193" t="s">
        <v>5917</v>
      </c>
      <c r="D637" s="193" t="s">
        <v>214</v>
      </c>
      <c r="E637" s="194" t="s">
        <v>5918</v>
      </c>
      <c r="F637" s="195" t="s">
        <v>4846</v>
      </c>
      <c r="G637" s="196" t="s">
        <v>2761</v>
      </c>
      <c r="H637" s="197">
        <v>1</v>
      </c>
      <c r="I637" s="198"/>
      <c r="J637" s="199">
        <f t="shared" si="80"/>
        <v>0</v>
      </c>
      <c r="K637" s="200"/>
      <c r="L637" s="40"/>
      <c r="M637" s="201" t="s">
        <v>1</v>
      </c>
      <c r="N637" s="202" t="s">
        <v>42</v>
      </c>
      <c r="O637" s="72"/>
      <c r="P637" s="203">
        <f t="shared" si="81"/>
        <v>0</v>
      </c>
      <c r="Q637" s="203">
        <v>0</v>
      </c>
      <c r="R637" s="203">
        <f t="shared" si="82"/>
        <v>0</v>
      </c>
      <c r="S637" s="203">
        <v>0</v>
      </c>
      <c r="T637" s="204">
        <f t="shared" si="83"/>
        <v>0</v>
      </c>
      <c r="U637" s="35"/>
      <c r="V637" s="35"/>
      <c r="W637" s="35"/>
      <c r="X637" s="35"/>
      <c r="Y637" s="35"/>
      <c r="Z637" s="35"/>
      <c r="AA637" s="35"/>
      <c r="AB637" s="35"/>
      <c r="AC637" s="35"/>
      <c r="AD637" s="35"/>
      <c r="AE637" s="35"/>
      <c r="AR637" s="205" t="s">
        <v>218</v>
      </c>
      <c r="AT637" s="205" t="s">
        <v>214</v>
      </c>
      <c r="AU637" s="205" t="s">
        <v>85</v>
      </c>
      <c r="AY637" s="18" t="s">
        <v>209</v>
      </c>
      <c r="BE637" s="206">
        <f t="shared" si="84"/>
        <v>0</v>
      </c>
      <c r="BF637" s="206">
        <f t="shared" si="85"/>
        <v>0</v>
      </c>
      <c r="BG637" s="206">
        <f t="shared" si="86"/>
        <v>0</v>
      </c>
      <c r="BH637" s="206">
        <f t="shared" si="87"/>
        <v>0</v>
      </c>
      <c r="BI637" s="206">
        <f t="shared" si="88"/>
        <v>0</v>
      </c>
      <c r="BJ637" s="18" t="s">
        <v>85</v>
      </c>
      <c r="BK637" s="206">
        <f t="shared" si="89"/>
        <v>0</v>
      </c>
      <c r="BL637" s="18" t="s">
        <v>218</v>
      </c>
      <c r="BM637" s="205" t="s">
        <v>5919</v>
      </c>
    </row>
    <row r="638" spans="1:65" s="2" customFormat="1" ht="37.9" customHeight="1">
      <c r="A638" s="35"/>
      <c r="B638" s="36"/>
      <c r="C638" s="193" t="s">
        <v>5920</v>
      </c>
      <c r="D638" s="193" t="s">
        <v>214</v>
      </c>
      <c r="E638" s="194" t="s">
        <v>5921</v>
      </c>
      <c r="F638" s="195" t="s">
        <v>4825</v>
      </c>
      <c r="G638" s="196" t="s">
        <v>2761</v>
      </c>
      <c r="H638" s="197">
        <v>1</v>
      </c>
      <c r="I638" s="198"/>
      <c r="J638" s="199">
        <f t="shared" si="80"/>
        <v>0</v>
      </c>
      <c r="K638" s="200"/>
      <c r="L638" s="40"/>
      <c r="M638" s="201" t="s">
        <v>1</v>
      </c>
      <c r="N638" s="202" t="s">
        <v>42</v>
      </c>
      <c r="O638" s="72"/>
      <c r="P638" s="203">
        <f t="shared" si="81"/>
        <v>0</v>
      </c>
      <c r="Q638" s="203">
        <v>0</v>
      </c>
      <c r="R638" s="203">
        <f t="shared" si="82"/>
        <v>0</v>
      </c>
      <c r="S638" s="203">
        <v>0</v>
      </c>
      <c r="T638" s="204">
        <f t="shared" si="83"/>
        <v>0</v>
      </c>
      <c r="U638" s="35"/>
      <c r="V638" s="35"/>
      <c r="W638" s="35"/>
      <c r="X638" s="35"/>
      <c r="Y638" s="35"/>
      <c r="Z638" s="35"/>
      <c r="AA638" s="35"/>
      <c r="AB638" s="35"/>
      <c r="AC638" s="35"/>
      <c r="AD638" s="35"/>
      <c r="AE638" s="35"/>
      <c r="AR638" s="205" t="s">
        <v>218</v>
      </c>
      <c r="AT638" s="205" t="s">
        <v>214</v>
      </c>
      <c r="AU638" s="205" t="s">
        <v>85</v>
      </c>
      <c r="AY638" s="18" t="s">
        <v>209</v>
      </c>
      <c r="BE638" s="206">
        <f t="shared" si="84"/>
        <v>0</v>
      </c>
      <c r="BF638" s="206">
        <f t="shared" si="85"/>
        <v>0</v>
      </c>
      <c r="BG638" s="206">
        <f t="shared" si="86"/>
        <v>0</v>
      </c>
      <c r="BH638" s="206">
        <f t="shared" si="87"/>
        <v>0</v>
      </c>
      <c r="BI638" s="206">
        <f t="shared" si="88"/>
        <v>0</v>
      </c>
      <c r="BJ638" s="18" t="s">
        <v>85</v>
      </c>
      <c r="BK638" s="206">
        <f t="shared" si="89"/>
        <v>0</v>
      </c>
      <c r="BL638" s="18" t="s">
        <v>218</v>
      </c>
      <c r="BM638" s="205" t="s">
        <v>5922</v>
      </c>
    </row>
    <row r="639" spans="1:65" s="2" customFormat="1" ht="37.9" customHeight="1">
      <c r="A639" s="35"/>
      <c r="B639" s="36"/>
      <c r="C639" s="193" t="s">
        <v>5923</v>
      </c>
      <c r="D639" s="193" t="s">
        <v>214</v>
      </c>
      <c r="E639" s="194" t="s">
        <v>5924</v>
      </c>
      <c r="F639" s="195" t="s">
        <v>5341</v>
      </c>
      <c r="G639" s="196" t="s">
        <v>2761</v>
      </c>
      <c r="H639" s="197">
        <v>1</v>
      </c>
      <c r="I639" s="198"/>
      <c r="J639" s="199">
        <f t="shared" si="80"/>
        <v>0</v>
      </c>
      <c r="K639" s="200"/>
      <c r="L639" s="40"/>
      <c r="M639" s="201" t="s">
        <v>1</v>
      </c>
      <c r="N639" s="202" t="s">
        <v>42</v>
      </c>
      <c r="O639" s="72"/>
      <c r="P639" s="203">
        <f t="shared" si="81"/>
        <v>0</v>
      </c>
      <c r="Q639" s="203">
        <v>0</v>
      </c>
      <c r="R639" s="203">
        <f t="shared" si="82"/>
        <v>0</v>
      </c>
      <c r="S639" s="203">
        <v>0</v>
      </c>
      <c r="T639" s="204">
        <f t="shared" si="83"/>
        <v>0</v>
      </c>
      <c r="U639" s="35"/>
      <c r="V639" s="35"/>
      <c r="W639" s="35"/>
      <c r="X639" s="35"/>
      <c r="Y639" s="35"/>
      <c r="Z639" s="35"/>
      <c r="AA639" s="35"/>
      <c r="AB639" s="35"/>
      <c r="AC639" s="35"/>
      <c r="AD639" s="35"/>
      <c r="AE639" s="35"/>
      <c r="AR639" s="205" t="s">
        <v>218</v>
      </c>
      <c r="AT639" s="205" t="s">
        <v>214</v>
      </c>
      <c r="AU639" s="205" t="s">
        <v>85</v>
      </c>
      <c r="AY639" s="18" t="s">
        <v>209</v>
      </c>
      <c r="BE639" s="206">
        <f t="shared" si="84"/>
        <v>0</v>
      </c>
      <c r="BF639" s="206">
        <f t="shared" si="85"/>
        <v>0</v>
      </c>
      <c r="BG639" s="206">
        <f t="shared" si="86"/>
        <v>0</v>
      </c>
      <c r="BH639" s="206">
        <f t="shared" si="87"/>
        <v>0</v>
      </c>
      <c r="BI639" s="206">
        <f t="shared" si="88"/>
        <v>0</v>
      </c>
      <c r="BJ639" s="18" t="s">
        <v>85</v>
      </c>
      <c r="BK639" s="206">
        <f t="shared" si="89"/>
        <v>0</v>
      </c>
      <c r="BL639" s="18" t="s">
        <v>218</v>
      </c>
      <c r="BM639" s="205" t="s">
        <v>5925</v>
      </c>
    </row>
    <row r="640" spans="1:65" s="2" customFormat="1" ht="37.9" customHeight="1">
      <c r="A640" s="35"/>
      <c r="B640" s="36"/>
      <c r="C640" s="193" t="s">
        <v>5926</v>
      </c>
      <c r="D640" s="193" t="s">
        <v>214</v>
      </c>
      <c r="E640" s="194" t="s">
        <v>5927</v>
      </c>
      <c r="F640" s="195" t="s">
        <v>4794</v>
      </c>
      <c r="G640" s="196" t="s">
        <v>2761</v>
      </c>
      <c r="H640" s="197">
        <v>1</v>
      </c>
      <c r="I640" s="198"/>
      <c r="J640" s="199">
        <f t="shared" si="80"/>
        <v>0</v>
      </c>
      <c r="K640" s="200"/>
      <c r="L640" s="40"/>
      <c r="M640" s="201" t="s">
        <v>1</v>
      </c>
      <c r="N640" s="202" t="s">
        <v>42</v>
      </c>
      <c r="O640" s="72"/>
      <c r="P640" s="203">
        <f t="shared" si="81"/>
        <v>0</v>
      </c>
      <c r="Q640" s="203">
        <v>0</v>
      </c>
      <c r="R640" s="203">
        <f t="shared" si="82"/>
        <v>0</v>
      </c>
      <c r="S640" s="203">
        <v>0</v>
      </c>
      <c r="T640" s="204">
        <f t="shared" si="83"/>
        <v>0</v>
      </c>
      <c r="U640" s="35"/>
      <c r="V640" s="35"/>
      <c r="W640" s="35"/>
      <c r="X640" s="35"/>
      <c r="Y640" s="35"/>
      <c r="Z640" s="35"/>
      <c r="AA640" s="35"/>
      <c r="AB640" s="35"/>
      <c r="AC640" s="35"/>
      <c r="AD640" s="35"/>
      <c r="AE640" s="35"/>
      <c r="AR640" s="205" t="s">
        <v>218</v>
      </c>
      <c r="AT640" s="205" t="s">
        <v>214</v>
      </c>
      <c r="AU640" s="205" t="s">
        <v>85</v>
      </c>
      <c r="AY640" s="18" t="s">
        <v>209</v>
      </c>
      <c r="BE640" s="206">
        <f t="shared" si="84"/>
        <v>0</v>
      </c>
      <c r="BF640" s="206">
        <f t="shared" si="85"/>
        <v>0</v>
      </c>
      <c r="BG640" s="206">
        <f t="shared" si="86"/>
        <v>0</v>
      </c>
      <c r="BH640" s="206">
        <f t="shared" si="87"/>
        <v>0</v>
      </c>
      <c r="BI640" s="206">
        <f t="shared" si="88"/>
        <v>0</v>
      </c>
      <c r="BJ640" s="18" t="s">
        <v>85</v>
      </c>
      <c r="BK640" s="206">
        <f t="shared" si="89"/>
        <v>0</v>
      </c>
      <c r="BL640" s="18" t="s">
        <v>218</v>
      </c>
      <c r="BM640" s="205" t="s">
        <v>5928</v>
      </c>
    </row>
    <row r="641" spans="1:65" s="2" customFormat="1" ht="37.9" customHeight="1">
      <c r="A641" s="35"/>
      <c r="B641" s="36"/>
      <c r="C641" s="193" t="s">
        <v>5929</v>
      </c>
      <c r="D641" s="193" t="s">
        <v>214</v>
      </c>
      <c r="E641" s="194" t="s">
        <v>5930</v>
      </c>
      <c r="F641" s="195" t="s">
        <v>4825</v>
      </c>
      <c r="G641" s="196" t="s">
        <v>2761</v>
      </c>
      <c r="H641" s="197">
        <v>1</v>
      </c>
      <c r="I641" s="198"/>
      <c r="J641" s="199">
        <f t="shared" si="80"/>
        <v>0</v>
      </c>
      <c r="K641" s="200"/>
      <c r="L641" s="40"/>
      <c r="M641" s="201" t="s">
        <v>1</v>
      </c>
      <c r="N641" s="202" t="s">
        <v>42</v>
      </c>
      <c r="O641" s="72"/>
      <c r="P641" s="203">
        <f t="shared" si="81"/>
        <v>0</v>
      </c>
      <c r="Q641" s="203">
        <v>0</v>
      </c>
      <c r="R641" s="203">
        <f t="shared" si="82"/>
        <v>0</v>
      </c>
      <c r="S641" s="203">
        <v>0</v>
      </c>
      <c r="T641" s="204">
        <f t="shared" si="83"/>
        <v>0</v>
      </c>
      <c r="U641" s="35"/>
      <c r="V641" s="35"/>
      <c r="W641" s="35"/>
      <c r="X641" s="35"/>
      <c r="Y641" s="35"/>
      <c r="Z641" s="35"/>
      <c r="AA641" s="35"/>
      <c r="AB641" s="35"/>
      <c r="AC641" s="35"/>
      <c r="AD641" s="35"/>
      <c r="AE641" s="35"/>
      <c r="AR641" s="205" t="s">
        <v>218</v>
      </c>
      <c r="AT641" s="205" t="s">
        <v>214</v>
      </c>
      <c r="AU641" s="205" t="s">
        <v>85</v>
      </c>
      <c r="AY641" s="18" t="s">
        <v>209</v>
      </c>
      <c r="BE641" s="206">
        <f t="shared" si="84"/>
        <v>0</v>
      </c>
      <c r="BF641" s="206">
        <f t="shared" si="85"/>
        <v>0</v>
      </c>
      <c r="BG641" s="206">
        <f t="shared" si="86"/>
        <v>0</v>
      </c>
      <c r="BH641" s="206">
        <f t="shared" si="87"/>
        <v>0</v>
      </c>
      <c r="BI641" s="206">
        <f t="shared" si="88"/>
        <v>0</v>
      </c>
      <c r="BJ641" s="18" t="s">
        <v>85</v>
      </c>
      <c r="BK641" s="206">
        <f t="shared" si="89"/>
        <v>0</v>
      </c>
      <c r="BL641" s="18" t="s">
        <v>218</v>
      </c>
      <c r="BM641" s="205" t="s">
        <v>5931</v>
      </c>
    </row>
    <row r="642" spans="1:65" s="2" customFormat="1" ht="37.9" customHeight="1">
      <c r="A642" s="35"/>
      <c r="B642" s="36"/>
      <c r="C642" s="193" t="s">
        <v>5932</v>
      </c>
      <c r="D642" s="193" t="s">
        <v>214</v>
      </c>
      <c r="E642" s="194" t="s">
        <v>5933</v>
      </c>
      <c r="F642" s="195" t="s">
        <v>4825</v>
      </c>
      <c r="G642" s="196" t="s">
        <v>2761</v>
      </c>
      <c r="H642" s="197">
        <v>1</v>
      </c>
      <c r="I642" s="198"/>
      <c r="J642" s="199">
        <f t="shared" si="80"/>
        <v>0</v>
      </c>
      <c r="K642" s="200"/>
      <c r="L642" s="40"/>
      <c r="M642" s="201" t="s">
        <v>1</v>
      </c>
      <c r="N642" s="202" t="s">
        <v>42</v>
      </c>
      <c r="O642" s="72"/>
      <c r="P642" s="203">
        <f t="shared" si="81"/>
        <v>0</v>
      </c>
      <c r="Q642" s="203">
        <v>0</v>
      </c>
      <c r="R642" s="203">
        <f t="shared" si="82"/>
        <v>0</v>
      </c>
      <c r="S642" s="203">
        <v>0</v>
      </c>
      <c r="T642" s="204">
        <f t="shared" si="83"/>
        <v>0</v>
      </c>
      <c r="U642" s="35"/>
      <c r="V642" s="35"/>
      <c r="W642" s="35"/>
      <c r="X642" s="35"/>
      <c r="Y642" s="35"/>
      <c r="Z642" s="35"/>
      <c r="AA642" s="35"/>
      <c r="AB642" s="35"/>
      <c r="AC642" s="35"/>
      <c r="AD642" s="35"/>
      <c r="AE642" s="35"/>
      <c r="AR642" s="205" t="s">
        <v>218</v>
      </c>
      <c r="AT642" s="205" t="s">
        <v>214</v>
      </c>
      <c r="AU642" s="205" t="s">
        <v>85</v>
      </c>
      <c r="AY642" s="18" t="s">
        <v>209</v>
      </c>
      <c r="BE642" s="206">
        <f t="shared" si="84"/>
        <v>0</v>
      </c>
      <c r="BF642" s="206">
        <f t="shared" si="85"/>
        <v>0</v>
      </c>
      <c r="BG642" s="206">
        <f t="shared" si="86"/>
        <v>0</v>
      </c>
      <c r="BH642" s="206">
        <f t="shared" si="87"/>
        <v>0</v>
      </c>
      <c r="BI642" s="206">
        <f t="shared" si="88"/>
        <v>0</v>
      </c>
      <c r="BJ642" s="18" t="s">
        <v>85</v>
      </c>
      <c r="BK642" s="206">
        <f t="shared" si="89"/>
        <v>0</v>
      </c>
      <c r="BL642" s="18" t="s">
        <v>218</v>
      </c>
      <c r="BM642" s="205" t="s">
        <v>5934</v>
      </c>
    </row>
    <row r="643" spans="1:65" s="2" customFormat="1" ht="37.9" customHeight="1">
      <c r="A643" s="35"/>
      <c r="B643" s="36"/>
      <c r="C643" s="193" t="s">
        <v>5935</v>
      </c>
      <c r="D643" s="193" t="s">
        <v>214</v>
      </c>
      <c r="E643" s="194" t="s">
        <v>5936</v>
      </c>
      <c r="F643" s="195" t="s">
        <v>4825</v>
      </c>
      <c r="G643" s="196" t="s">
        <v>2761</v>
      </c>
      <c r="H643" s="197">
        <v>1</v>
      </c>
      <c r="I643" s="198"/>
      <c r="J643" s="199">
        <f t="shared" si="80"/>
        <v>0</v>
      </c>
      <c r="K643" s="200"/>
      <c r="L643" s="40"/>
      <c r="M643" s="201" t="s">
        <v>1</v>
      </c>
      <c r="N643" s="202" t="s">
        <v>42</v>
      </c>
      <c r="O643" s="72"/>
      <c r="P643" s="203">
        <f t="shared" si="81"/>
        <v>0</v>
      </c>
      <c r="Q643" s="203">
        <v>0</v>
      </c>
      <c r="R643" s="203">
        <f t="shared" si="82"/>
        <v>0</v>
      </c>
      <c r="S643" s="203">
        <v>0</v>
      </c>
      <c r="T643" s="204">
        <f t="shared" si="83"/>
        <v>0</v>
      </c>
      <c r="U643" s="35"/>
      <c r="V643" s="35"/>
      <c r="W643" s="35"/>
      <c r="X643" s="35"/>
      <c r="Y643" s="35"/>
      <c r="Z643" s="35"/>
      <c r="AA643" s="35"/>
      <c r="AB643" s="35"/>
      <c r="AC643" s="35"/>
      <c r="AD643" s="35"/>
      <c r="AE643" s="35"/>
      <c r="AR643" s="205" t="s">
        <v>218</v>
      </c>
      <c r="AT643" s="205" t="s">
        <v>214</v>
      </c>
      <c r="AU643" s="205" t="s">
        <v>85</v>
      </c>
      <c r="AY643" s="18" t="s">
        <v>209</v>
      </c>
      <c r="BE643" s="206">
        <f t="shared" si="84"/>
        <v>0</v>
      </c>
      <c r="BF643" s="206">
        <f t="shared" si="85"/>
        <v>0</v>
      </c>
      <c r="BG643" s="206">
        <f t="shared" si="86"/>
        <v>0</v>
      </c>
      <c r="BH643" s="206">
        <f t="shared" si="87"/>
        <v>0</v>
      </c>
      <c r="BI643" s="206">
        <f t="shared" si="88"/>
        <v>0</v>
      </c>
      <c r="BJ643" s="18" t="s">
        <v>85</v>
      </c>
      <c r="BK643" s="206">
        <f t="shared" si="89"/>
        <v>0</v>
      </c>
      <c r="BL643" s="18" t="s">
        <v>218</v>
      </c>
      <c r="BM643" s="205" t="s">
        <v>5937</v>
      </c>
    </row>
    <row r="644" spans="1:65" s="2" customFormat="1" ht="37.9" customHeight="1">
      <c r="A644" s="35"/>
      <c r="B644" s="36"/>
      <c r="C644" s="193" t="s">
        <v>5938</v>
      </c>
      <c r="D644" s="193" t="s">
        <v>214</v>
      </c>
      <c r="E644" s="194" t="s">
        <v>5939</v>
      </c>
      <c r="F644" s="195" t="s">
        <v>4825</v>
      </c>
      <c r="G644" s="196" t="s">
        <v>2761</v>
      </c>
      <c r="H644" s="197">
        <v>1</v>
      </c>
      <c r="I644" s="198"/>
      <c r="J644" s="199">
        <f t="shared" si="80"/>
        <v>0</v>
      </c>
      <c r="K644" s="200"/>
      <c r="L644" s="40"/>
      <c r="M644" s="201" t="s">
        <v>1</v>
      </c>
      <c r="N644" s="202" t="s">
        <v>42</v>
      </c>
      <c r="O644" s="72"/>
      <c r="P644" s="203">
        <f t="shared" si="81"/>
        <v>0</v>
      </c>
      <c r="Q644" s="203">
        <v>0</v>
      </c>
      <c r="R644" s="203">
        <f t="shared" si="82"/>
        <v>0</v>
      </c>
      <c r="S644" s="203">
        <v>0</v>
      </c>
      <c r="T644" s="204">
        <f t="shared" si="83"/>
        <v>0</v>
      </c>
      <c r="U644" s="35"/>
      <c r="V644" s="35"/>
      <c r="W644" s="35"/>
      <c r="X644" s="35"/>
      <c r="Y644" s="35"/>
      <c r="Z644" s="35"/>
      <c r="AA644" s="35"/>
      <c r="AB644" s="35"/>
      <c r="AC644" s="35"/>
      <c r="AD644" s="35"/>
      <c r="AE644" s="35"/>
      <c r="AR644" s="205" t="s">
        <v>218</v>
      </c>
      <c r="AT644" s="205" t="s">
        <v>214</v>
      </c>
      <c r="AU644" s="205" t="s">
        <v>85</v>
      </c>
      <c r="AY644" s="18" t="s">
        <v>209</v>
      </c>
      <c r="BE644" s="206">
        <f t="shared" si="84"/>
        <v>0</v>
      </c>
      <c r="BF644" s="206">
        <f t="shared" si="85"/>
        <v>0</v>
      </c>
      <c r="BG644" s="206">
        <f t="shared" si="86"/>
        <v>0</v>
      </c>
      <c r="BH644" s="206">
        <f t="shared" si="87"/>
        <v>0</v>
      </c>
      <c r="BI644" s="206">
        <f t="shared" si="88"/>
        <v>0</v>
      </c>
      <c r="BJ644" s="18" t="s">
        <v>85</v>
      </c>
      <c r="BK644" s="206">
        <f t="shared" si="89"/>
        <v>0</v>
      </c>
      <c r="BL644" s="18" t="s">
        <v>218</v>
      </c>
      <c r="BM644" s="205" t="s">
        <v>5940</v>
      </c>
    </row>
    <row r="645" spans="1:65" s="2" customFormat="1" ht="37.9" customHeight="1">
      <c r="A645" s="35"/>
      <c r="B645" s="36"/>
      <c r="C645" s="193" t="s">
        <v>5941</v>
      </c>
      <c r="D645" s="193" t="s">
        <v>214</v>
      </c>
      <c r="E645" s="194" t="s">
        <v>5942</v>
      </c>
      <c r="F645" s="195" t="s">
        <v>4773</v>
      </c>
      <c r="G645" s="196" t="s">
        <v>2761</v>
      </c>
      <c r="H645" s="197">
        <v>1</v>
      </c>
      <c r="I645" s="198"/>
      <c r="J645" s="199">
        <f t="shared" si="80"/>
        <v>0</v>
      </c>
      <c r="K645" s="200"/>
      <c r="L645" s="40"/>
      <c r="M645" s="201" t="s">
        <v>1</v>
      </c>
      <c r="N645" s="202" t="s">
        <v>42</v>
      </c>
      <c r="O645" s="72"/>
      <c r="P645" s="203">
        <f t="shared" si="81"/>
        <v>0</v>
      </c>
      <c r="Q645" s="203">
        <v>0</v>
      </c>
      <c r="R645" s="203">
        <f t="shared" si="82"/>
        <v>0</v>
      </c>
      <c r="S645" s="203">
        <v>0</v>
      </c>
      <c r="T645" s="204">
        <f t="shared" si="83"/>
        <v>0</v>
      </c>
      <c r="U645" s="35"/>
      <c r="V645" s="35"/>
      <c r="W645" s="35"/>
      <c r="X645" s="35"/>
      <c r="Y645" s="35"/>
      <c r="Z645" s="35"/>
      <c r="AA645" s="35"/>
      <c r="AB645" s="35"/>
      <c r="AC645" s="35"/>
      <c r="AD645" s="35"/>
      <c r="AE645" s="35"/>
      <c r="AR645" s="205" t="s">
        <v>218</v>
      </c>
      <c r="AT645" s="205" t="s">
        <v>214</v>
      </c>
      <c r="AU645" s="205" t="s">
        <v>85</v>
      </c>
      <c r="AY645" s="18" t="s">
        <v>209</v>
      </c>
      <c r="BE645" s="206">
        <f t="shared" si="84"/>
        <v>0</v>
      </c>
      <c r="BF645" s="206">
        <f t="shared" si="85"/>
        <v>0</v>
      </c>
      <c r="BG645" s="206">
        <f t="shared" si="86"/>
        <v>0</v>
      </c>
      <c r="BH645" s="206">
        <f t="shared" si="87"/>
        <v>0</v>
      </c>
      <c r="BI645" s="206">
        <f t="shared" si="88"/>
        <v>0</v>
      </c>
      <c r="BJ645" s="18" t="s">
        <v>85</v>
      </c>
      <c r="BK645" s="206">
        <f t="shared" si="89"/>
        <v>0</v>
      </c>
      <c r="BL645" s="18" t="s">
        <v>218</v>
      </c>
      <c r="BM645" s="205" t="s">
        <v>5943</v>
      </c>
    </row>
    <row r="646" spans="1:65" s="2" customFormat="1" ht="37.9" customHeight="1">
      <c r="A646" s="35"/>
      <c r="B646" s="36"/>
      <c r="C646" s="193" t="s">
        <v>5944</v>
      </c>
      <c r="D646" s="193" t="s">
        <v>214</v>
      </c>
      <c r="E646" s="194" t="s">
        <v>5945</v>
      </c>
      <c r="F646" s="195" t="s">
        <v>4825</v>
      </c>
      <c r="G646" s="196" t="s">
        <v>2761</v>
      </c>
      <c r="H646" s="197">
        <v>1</v>
      </c>
      <c r="I646" s="198"/>
      <c r="J646" s="199">
        <f t="shared" si="80"/>
        <v>0</v>
      </c>
      <c r="K646" s="200"/>
      <c r="L646" s="40"/>
      <c r="M646" s="201" t="s">
        <v>1</v>
      </c>
      <c r="N646" s="202" t="s">
        <v>42</v>
      </c>
      <c r="O646" s="72"/>
      <c r="P646" s="203">
        <f t="shared" si="81"/>
        <v>0</v>
      </c>
      <c r="Q646" s="203">
        <v>0</v>
      </c>
      <c r="R646" s="203">
        <f t="shared" si="82"/>
        <v>0</v>
      </c>
      <c r="S646" s="203">
        <v>0</v>
      </c>
      <c r="T646" s="204">
        <f t="shared" si="83"/>
        <v>0</v>
      </c>
      <c r="U646" s="35"/>
      <c r="V646" s="35"/>
      <c r="W646" s="35"/>
      <c r="X646" s="35"/>
      <c r="Y646" s="35"/>
      <c r="Z646" s="35"/>
      <c r="AA646" s="35"/>
      <c r="AB646" s="35"/>
      <c r="AC646" s="35"/>
      <c r="AD646" s="35"/>
      <c r="AE646" s="35"/>
      <c r="AR646" s="205" t="s">
        <v>218</v>
      </c>
      <c r="AT646" s="205" t="s">
        <v>214</v>
      </c>
      <c r="AU646" s="205" t="s">
        <v>85</v>
      </c>
      <c r="AY646" s="18" t="s">
        <v>209</v>
      </c>
      <c r="BE646" s="206">
        <f t="shared" si="84"/>
        <v>0</v>
      </c>
      <c r="BF646" s="206">
        <f t="shared" si="85"/>
        <v>0</v>
      </c>
      <c r="BG646" s="206">
        <f t="shared" si="86"/>
        <v>0</v>
      </c>
      <c r="BH646" s="206">
        <f t="shared" si="87"/>
        <v>0</v>
      </c>
      <c r="BI646" s="206">
        <f t="shared" si="88"/>
        <v>0</v>
      </c>
      <c r="BJ646" s="18" t="s">
        <v>85</v>
      </c>
      <c r="BK646" s="206">
        <f t="shared" si="89"/>
        <v>0</v>
      </c>
      <c r="BL646" s="18" t="s">
        <v>218</v>
      </c>
      <c r="BM646" s="205" t="s">
        <v>5946</v>
      </c>
    </row>
    <row r="647" spans="1:65" s="2" customFormat="1" ht="37.9" customHeight="1">
      <c r="A647" s="35"/>
      <c r="B647" s="36"/>
      <c r="C647" s="193" t="s">
        <v>5947</v>
      </c>
      <c r="D647" s="193" t="s">
        <v>214</v>
      </c>
      <c r="E647" s="194" t="s">
        <v>5948</v>
      </c>
      <c r="F647" s="195" t="s">
        <v>5366</v>
      </c>
      <c r="G647" s="196" t="s">
        <v>2761</v>
      </c>
      <c r="H647" s="197">
        <v>1</v>
      </c>
      <c r="I647" s="198"/>
      <c r="J647" s="199">
        <f t="shared" si="80"/>
        <v>0</v>
      </c>
      <c r="K647" s="200"/>
      <c r="L647" s="40"/>
      <c r="M647" s="201" t="s">
        <v>1</v>
      </c>
      <c r="N647" s="202" t="s">
        <v>42</v>
      </c>
      <c r="O647" s="72"/>
      <c r="P647" s="203">
        <f t="shared" si="81"/>
        <v>0</v>
      </c>
      <c r="Q647" s="203">
        <v>0</v>
      </c>
      <c r="R647" s="203">
        <f t="shared" si="82"/>
        <v>0</v>
      </c>
      <c r="S647" s="203">
        <v>0</v>
      </c>
      <c r="T647" s="204">
        <f t="shared" si="83"/>
        <v>0</v>
      </c>
      <c r="U647" s="35"/>
      <c r="V647" s="35"/>
      <c r="W647" s="35"/>
      <c r="X647" s="35"/>
      <c r="Y647" s="35"/>
      <c r="Z647" s="35"/>
      <c r="AA647" s="35"/>
      <c r="AB647" s="35"/>
      <c r="AC647" s="35"/>
      <c r="AD647" s="35"/>
      <c r="AE647" s="35"/>
      <c r="AR647" s="205" t="s">
        <v>218</v>
      </c>
      <c r="AT647" s="205" t="s">
        <v>214</v>
      </c>
      <c r="AU647" s="205" t="s">
        <v>85</v>
      </c>
      <c r="AY647" s="18" t="s">
        <v>209</v>
      </c>
      <c r="BE647" s="206">
        <f t="shared" si="84"/>
        <v>0</v>
      </c>
      <c r="BF647" s="206">
        <f t="shared" si="85"/>
        <v>0</v>
      </c>
      <c r="BG647" s="206">
        <f t="shared" si="86"/>
        <v>0</v>
      </c>
      <c r="BH647" s="206">
        <f t="shared" si="87"/>
        <v>0</v>
      </c>
      <c r="BI647" s="206">
        <f t="shared" si="88"/>
        <v>0</v>
      </c>
      <c r="BJ647" s="18" t="s">
        <v>85</v>
      </c>
      <c r="BK647" s="206">
        <f t="shared" si="89"/>
        <v>0</v>
      </c>
      <c r="BL647" s="18" t="s">
        <v>218</v>
      </c>
      <c r="BM647" s="205" t="s">
        <v>5949</v>
      </c>
    </row>
    <row r="648" spans="1:65" s="2" customFormat="1" ht="37.9" customHeight="1">
      <c r="A648" s="35"/>
      <c r="B648" s="36"/>
      <c r="C648" s="193" t="s">
        <v>5950</v>
      </c>
      <c r="D648" s="193" t="s">
        <v>214</v>
      </c>
      <c r="E648" s="194" t="s">
        <v>5951</v>
      </c>
      <c r="F648" s="195" t="s">
        <v>5341</v>
      </c>
      <c r="G648" s="196" t="s">
        <v>2761</v>
      </c>
      <c r="H648" s="197">
        <v>1</v>
      </c>
      <c r="I648" s="198"/>
      <c r="J648" s="199">
        <f t="shared" si="80"/>
        <v>0</v>
      </c>
      <c r="K648" s="200"/>
      <c r="L648" s="40"/>
      <c r="M648" s="201" t="s">
        <v>1</v>
      </c>
      <c r="N648" s="202" t="s">
        <v>42</v>
      </c>
      <c r="O648" s="72"/>
      <c r="P648" s="203">
        <f t="shared" si="81"/>
        <v>0</v>
      </c>
      <c r="Q648" s="203">
        <v>0</v>
      </c>
      <c r="R648" s="203">
        <f t="shared" si="82"/>
        <v>0</v>
      </c>
      <c r="S648" s="203">
        <v>0</v>
      </c>
      <c r="T648" s="204">
        <f t="shared" si="83"/>
        <v>0</v>
      </c>
      <c r="U648" s="35"/>
      <c r="V648" s="35"/>
      <c r="W648" s="35"/>
      <c r="X648" s="35"/>
      <c r="Y648" s="35"/>
      <c r="Z648" s="35"/>
      <c r="AA648" s="35"/>
      <c r="AB648" s="35"/>
      <c r="AC648" s="35"/>
      <c r="AD648" s="35"/>
      <c r="AE648" s="35"/>
      <c r="AR648" s="205" t="s">
        <v>218</v>
      </c>
      <c r="AT648" s="205" t="s">
        <v>214</v>
      </c>
      <c r="AU648" s="205" t="s">
        <v>85</v>
      </c>
      <c r="AY648" s="18" t="s">
        <v>209</v>
      </c>
      <c r="BE648" s="206">
        <f t="shared" si="84"/>
        <v>0</v>
      </c>
      <c r="BF648" s="206">
        <f t="shared" si="85"/>
        <v>0</v>
      </c>
      <c r="BG648" s="206">
        <f t="shared" si="86"/>
        <v>0</v>
      </c>
      <c r="BH648" s="206">
        <f t="shared" si="87"/>
        <v>0</v>
      </c>
      <c r="BI648" s="206">
        <f t="shared" si="88"/>
        <v>0</v>
      </c>
      <c r="BJ648" s="18" t="s">
        <v>85</v>
      </c>
      <c r="BK648" s="206">
        <f t="shared" si="89"/>
        <v>0</v>
      </c>
      <c r="BL648" s="18" t="s">
        <v>218</v>
      </c>
      <c r="BM648" s="205" t="s">
        <v>5952</v>
      </c>
    </row>
    <row r="649" spans="1:65" s="2" customFormat="1" ht="37.9" customHeight="1">
      <c r="A649" s="35"/>
      <c r="B649" s="36"/>
      <c r="C649" s="193" t="s">
        <v>5953</v>
      </c>
      <c r="D649" s="193" t="s">
        <v>214</v>
      </c>
      <c r="E649" s="194" t="s">
        <v>5954</v>
      </c>
      <c r="F649" s="195" t="s">
        <v>4794</v>
      </c>
      <c r="G649" s="196" t="s">
        <v>2761</v>
      </c>
      <c r="H649" s="197">
        <v>1</v>
      </c>
      <c r="I649" s="198"/>
      <c r="J649" s="199">
        <f t="shared" si="80"/>
        <v>0</v>
      </c>
      <c r="K649" s="200"/>
      <c r="L649" s="40"/>
      <c r="M649" s="201" t="s">
        <v>1</v>
      </c>
      <c r="N649" s="202" t="s">
        <v>42</v>
      </c>
      <c r="O649" s="72"/>
      <c r="P649" s="203">
        <f t="shared" si="81"/>
        <v>0</v>
      </c>
      <c r="Q649" s="203">
        <v>0</v>
      </c>
      <c r="R649" s="203">
        <f t="shared" si="82"/>
        <v>0</v>
      </c>
      <c r="S649" s="203">
        <v>0</v>
      </c>
      <c r="T649" s="204">
        <f t="shared" si="83"/>
        <v>0</v>
      </c>
      <c r="U649" s="35"/>
      <c r="V649" s="35"/>
      <c r="W649" s="35"/>
      <c r="X649" s="35"/>
      <c r="Y649" s="35"/>
      <c r="Z649" s="35"/>
      <c r="AA649" s="35"/>
      <c r="AB649" s="35"/>
      <c r="AC649" s="35"/>
      <c r="AD649" s="35"/>
      <c r="AE649" s="35"/>
      <c r="AR649" s="205" t="s">
        <v>218</v>
      </c>
      <c r="AT649" s="205" t="s">
        <v>214</v>
      </c>
      <c r="AU649" s="205" t="s">
        <v>85</v>
      </c>
      <c r="AY649" s="18" t="s">
        <v>209</v>
      </c>
      <c r="BE649" s="206">
        <f t="shared" si="84"/>
        <v>0</v>
      </c>
      <c r="BF649" s="206">
        <f t="shared" si="85"/>
        <v>0</v>
      </c>
      <c r="BG649" s="206">
        <f t="shared" si="86"/>
        <v>0</v>
      </c>
      <c r="BH649" s="206">
        <f t="shared" si="87"/>
        <v>0</v>
      </c>
      <c r="BI649" s="206">
        <f t="shared" si="88"/>
        <v>0</v>
      </c>
      <c r="BJ649" s="18" t="s">
        <v>85</v>
      </c>
      <c r="BK649" s="206">
        <f t="shared" si="89"/>
        <v>0</v>
      </c>
      <c r="BL649" s="18" t="s">
        <v>218</v>
      </c>
      <c r="BM649" s="205" t="s">
        <v>5955</v>
      </c>
    </row>
    <row r="650" spans="1:65" s="2" customFormat="1" ht="37.9" customHeight="1">
      <c r="A650" s="35"/>
      <c r="B650" s="36"/>
      <c r="C650" s="193" t="s">
        <v>5956</v>
      </c>
      <c r="D650" s="193" t="s">
        <v>214</v>
      </c>
      <c r="E650" s="194" t="s">
        <v>5957</v>
      </c>
      <c r="F650" s="195" t="s">
        <v>4794</v>
      </c>
      <c r="G650" s="196" t="s">
        <v>2761</v>
      </c>
      <c r="H650" s="197">
        <v>1</v>
      </c>
      <c r="I650" s="198"/>
      <c r="J650" s="199">
        <f t="shared" si="80"/>
        <v>0</v>
      </c>
      <c r="K650" s="200"/>
      <c r="L650" s="40"/>
      <c r="M650" s="201" t="s">
        <v>1</v>
      </c>
      <c r="N650" s="202" t="s">
        <v>42</v>
      </c>
      <c r="O650" s="72"/>
      <c r="P650" s="203">
        <f t="shared" si="81"/>
        <v>0</v>
      </c>
      <c r="Q650" s="203">
        <v>0</v>
      </c>
      <c r="R650" s="203">
        <f t="shared" si="82"/>
        <v>0</v>
      </c>
      <c r="S650" s="203">
        <v>0</v>
      </c>
      <c r="T650" s="204">
        <f t="shared" si="83"/>
        <v>0</v>
      </c>
      <c r="U650" s="35"/>
      <c r="V650" s="35"/>
      <c r="W650" s="35"/>
      <c r="X650" s="35"/>
      <c r="Y650" s="35"/>
      <c r="Z650" s="35"/>
      <c r="AA650" s="35"/>
      <c r="AB650" s="35"/>
      <c r="AC650" s="35"/>
      <c r="AD650" s="35"/>
      <c r="AE650" s="35"/>
      <c r="AR650" s="205" t="s">
        <v>218</v>
      </c>
      <c r="AT650" s="205" t="s">
        <v>214</v>
      </c>
      <c r="AU650" s="205" t="s">
        <v>85</v>
      </c>
      <c r="AY650" s="18" t="s">
        <v>209</v>
      </c>
      <c r="BE650" s="206">
        <f t="shared" si="84"/>
        <v>0</v>
      </c>
      <c r="BF650" s="206">
        <f t="shared" si="85"/>
        <v>0</v>
      </c>
      <c r="BG650" s="206">
        <f t="shared" si="86"/>
        <v>0</v>
      </c>
      <c r="BH650" s="206">
        <f t="shared" si="87"/>
        <v>0</v>
      </c>
      <c r="BI650" s="206">
        <f t="shared" si="88"/>
        <v>0</v>
      </c>
      <c r="BJ650" s="18" t="s">
        <v>85</v>
      </c>
      <c r="BK650" s="206">
        <f t="shared" si="89"/>
        <v>0</v>
      </c>
      <c r="BL650" s="18" t="s">
        <v>218</v>
      </c>
      <c r="BM650" s="205" t="s">
        <v>5958</v>
      </c>
    </row>
    <row r="651" spans="1:65" s="2" customFormat="1" ht="37.9" customHeight="1">
      <c r="A651" s="35"/>
      <c r="B651" s="36"/>
      <c r="C651" s="193" t="s">
        <v>5959</v>
      </c>
      <c r="D651" s="193" t="s">
        <v>214</v>
      </c>
      <c r="E651" s="194" t="s">
        <v>5960</v>
      </c>
      <c r="F651" s="195" t="s">
        <v>4794</v>
      </c>
      <c r="G651" s="196" t="s">
        <v>2761</v>
      </c>
      <c r="H651" s="197">
        <v>1</v>
      </c>
      <c r="I651" s="198"/>
      <c r="J651" s="199">
        <f t="shared" si="80"/>
        <v>0</v>
      </c>
      <c r="K651" s="200"/>
      <c r="L651" s="40"/>
      <c r="M651" s="201" t="s">
        <v>1</v>
      </c>
      <c r="N651" s="202" t="s">
        <v>42</v>
      </c>
      <c r="O651" s="72"/>
      <c r="P651" s="203">
        <f t="shared" si="81"/>
        <v>0</v>
      </c>
      <c r="Q651" s="203">
        <v>0</v>
      </c>
      <c r="R651" s="203">
        <f t="shared" si="82"/>
        <v>0</v>
      </c>
      <c r="S651" s="203">
        <v>0</v>
      </c>
      <c r="T651" s="204">
        <f t="shared" si="83"/>
        <v>0</v>
      </c>
      <c r="U651" s="35"/>
      <c r="V651" s="35"/>
      <c r="W651" s="35"/>
      <c r="X651" s="35"/>
      <c r="Y651" s="35"/>
      <c r="Z651" s="35"/>
      <c r="AA651" s="35"/>
      <c r="AB651" s="35"/>
      <c r="AC651" s="35"/>
      <c r="AD651" s="35"/>
      <c r="AE651" s="35"/>
      <c r="AR651" s="205" t="s">
        <v>218</v>
      </c>
      <c r="AT651" s="205" t="s">
        <v>214</v>
      </c>
      <c r="AU651" s="205" t="s">
        <v>85</v>
      </c>
      <c r="AY651" s="18" t="s">
        <v>209</v>
      </c>
      <c r="BE651" s="206">
        <f t="shared" si="84"/>
        <v>0</v>
      </c>
      <c r="BF651" s="206">
        <f t="shared" si="85"/>
        <v>0</v>
      </c>
      <c r="BG651" s="206">
        <f t="shared" si="86"/>
        <v>0</v>
      </c>
      <c r="BH651" s="206">
        <f t="shared" si="87"/>
        <v>0</v>
      </c>
      <c r="BI651" s="206">
        <f t="shared" si="88"/>
        <v>0</v>
      </c>
      <c r="BJ651" s="18" t="s">
        <v>85</v>
      </c>
      <c r="BK651" s="206">
        <f t="shared" si="89"/>
        <v>0</v>
      </c>
      <c r="BL651" s="18" t="s">
        <v>218</v>
      </c>
      <c r="BM651" s="205" t="s">
        <v>5961</v>
      </c>
    </row>
    <row r="652" spans="1:65" s="2" customFormat="1" ht="37.9" customHeight="1">
      <c r="A652" s="35"/>
      <c r="B652" s="36"/>
      <c r="C652" s="193" t="s">
        <v>5962</v>
      </c>
      <c r="D652" s="193" t="s">
        <v>214</v>
      </c>
      <c r="E652" s="194" t="s">
        <v>5963</v>
      </c>
      <c r="F652" s="195" t="s">
        <v>5341</v>
      </c>
      <c r="G652" s="196" t="s">
        <v>2761</v>
      </c>
      <c r="H652" s="197">
        <v>1</v>
      </c>
      <c r="I652" s="198"/>
      <c r="J652" s="199">
        <f t="shared" si="80"/>
        <v>0</v>
      </c>
      <c r="K652" s="200"/>
      <c r="L652" s="40"/>
      <c r="M652" s="201" t="s">
        <v>1</v>
      </c>
      <c r="N652" s="202" t="s">
        <v>42</v>
      </c>
      <c r="O652" s="72"/>
      <c r="P652" s="203">
        <f t="shared" si="81"/>
        <v>0</v>
      </c>
      <c r="Q652" s="203">
        <v>0</v>
      </c>
      <c r="R652" s="203">
        <f t="shared" si="82"/>
        <v>0</v>
      </c>
      <c r="S652" s="203">
        <v>0</v>
      </c>
      <c r="T652" s="204">
        <f t="shared" si="83"/>
        <v>0</v>
      </c>
      <c r="U652" s="35"/>
      <c r="V652" s="35"/>
      <c r="W652" s="35"/>
      <c r="X652" s="35"/>
      <c r="Y652" s="35"/>
      <c r="Z652" s="35"/>
      <c r="AA652" s="35"/>
      <c r="AB652" s="35"/>
      <c r="AC652" s="35"/>
      <c r="AD652" s="35"/>
      <c r="AE652" s="35"/>
      <c r="AR652" s="205" t="s">
        <v>218</v>
      </c>
      <c r="AT652" s="205" t="s">
        <v>214</v>
      </c>
      <c r="AU652" s="205" t="s">
        <v>85</v>
      </c>
      <c r="AY652" s="18" t="s">
        <v>209</v>
      </c>
      <c r="BE652" s="206">
        <f t="shared" si="84"/>
        <v>0</v>
      </c>
      <c r="BF652" s="206">
        <f t="shared" si="85"/>
        <v>0</v>
      </c>
      <c r="BG652" s="206">
        <f t="shared" si="86"/>
        <v>0</v>
      </c>
      <c r="BH652" s="206">
        <f t="shared" si="87"/>
        <v>0</v>
      </c>
      <c r="BI652" s="206">
        <f t="shared" si="88"/>
        <v>0</v>
      </c>
      <c r="BJ652" s="18" t="s">
        <v>85</v>
      </c>
      <c r="BK652" s="206">
        <f t="shared" si="89"/>
        <v>0</v>
      </c>
      <c r="BL652" s="18" t="s">
        <v>218</v>
      </c>
      <c r="BM652" s="205" t="s">
        <v>5964</v>
      </c>
    </row>
    <row r="653" spans="1:65" s="2" customFormat="1" ht="37.9" customHeight="1">
      <c r="A653" s="35"/>
      <c r="B653" s="36"/>
      <c r="C653" s="193" t="s">
        <v>5965</v>
      </c>
      <c r="D653" s="193" t="s">
        <v>214</v>
      </c>
      <c r="E653" s="194" t="s">
        <v>5966</v>
      </c>
      <c r="F653" s="195" t="s">
        <v>4794</v>
      </c>
      <c r="G653" s="196" t="s">
        <v>2761</v>
      </c>
      <c r="H653" s="197">
        <v>1</v>
      </c>
      <c r="I653" s="198"/>
      <c r="J653" s="199">
        <f t="shared" si="80"/>
        <v>0</v>
      </c>
      <c r="K653" s="200"/>
      <c r="L653" s="40"/>
      <c r="M653" s="201" t="s">
        <v>1</v>
      </c>
      <c r="N653" s="202" t="s">
        <v>42</v>
      </c>
      <c r="O653" s="72"/>
      <c r="P653" s="203">
        <f t="shared" si="81"/>
        <v>0</v>
      </c>
      <c r="Q653" s="203">
        <v>0</v>
      </c>
      <c r="R653" s="203">
        <f t="shared" si="82"/>
        <v>0</v>
      </c>
      <c r="S653" s="203">
        <v>0</v>
      </c>
      <c r="T653" s="204">
        <f t="shared" si="83"/>
        <v>0</v>
      </c>
      <c r="U653" s="35"/>
      <c r="V653" s="35"/>
      <c r="W653" s="35"/>
      <c r="X653" s="35"/>
      <c r="Y653" s="35"/>
      <c r="Z653" s="35"/>
      <c r="AA653" s="35"/>
      <c r="AB653" s="35"/>
      <c r="AC653" s="35"/>
      <c r="AD653" s="35"/>
      <c r="AE653" s="35"/>
      <c r="AR653" s="205" t="s">
        <v>218</v>
      </c>
      <c r="AT653" s="205" t="s">
        <v>214</v>
      </c>
      <c r="AU653" s="205" t="s">
        <v>85</v>
      </c>
      <c r="AY653" s="18" t="s">
        <v>209</v>
      </c>
      <c r="BE653" s="206">
        <f t="shared" si="84"/>
        <v>0</v>
      </c>
      <c r="BF653" s="206">
        <f t="shared" si="85"/>
        <v>0</v>
      </c>
      <c r="BG653" s="206">
        <f t="shared" si="86"/>
        <v>0</v>
      </c>
      <c r="BH653" s="206">
        <f t="shared" si="87"/>
        <v>0</v>
      </c>
      <c r="BI653" s="206">
        <f t="shared" si="88"/>
        <v>0</v>
      </c>
      <c r="BJ653" s="18" t="s">
        <v>85</v>
      </c>
      <c r="BK653" s="206">
        <f t="shared" si="89"/>
        <v>0</v>
      </c>
      <c r="BL653" s="18" t="s">
        <v>218</v>
      </c>
      <c r="BM653" s="205" t="s">
        <v>5967</v>
      </c>
    </row>
    <row r="654" spans="1:65" s="2" customFormat="1" ht="37.9" customHeight="1">
      <c r="A654" s="35"/>
      <c r="B654" s="36"/>
      <c r="C654" s="193" t="s">
        <v>5968</v>
      </c>
      <c r="D654" s="193" t="s">
        <v>214</v>
      </c>
      <c r="E654" s="194" t="s">
        <v>5969</v>
      </c>
      <c r="F654" s="195" t="s">
        <v>4794</v>
      </c>
      <c r="G654" s="196" t="s">
        <v>2761</v>
      </c>
      <c r="H654" s="197">
        <v>1</v>
      </c>
      <c r="I654" s="198"/>
      <c r="J654" s="199">
        <f t="shared" si="80"/>
        <v>0</v>
      </c>
      <c r="K654" s="200"/>
      <c r="L654" s="40"/>
      <c r="M654" s="201" t="s">
        <v>1</v>
      </c>
      <c r="N654" s="202" t="s">
        <v>42</v>
      </c>
      <c r="O654" s="72"/>
      <c r="P654" s="203">
        <f t="shared" si="81"/>
        <v>0</v>
      </c>
      <c r="Q654" s="203">
        <v>0</v>
      </c>
      <c r="R654" s="203">
        <f t="shared" si="82"/>
        <v>0</v>
      </c>
      <c r="S654" s="203">
        <v>0</v>
      </c>
      <c r="T654" s="204">
        <f t="shared" si="83"/>
        <v>0</v>
      </c>
      <c r="U654" s="35"/>
      <c r="V654" s="35"/>
      <c r="W654" s="35"/>
      <c r="X654" s="35"/>
      <c r="Y654" s="35"/>
      <c r="Z654" s="35"/>
      <c r="AA654" s="35"/>
      <c r="AB654" s="35"/>
      <c r="AC654" s="35"/>
      <c r="AD654" s="35"/>
      <c r="AE654" s="35"/>
      <c r="AR654" s="205" t="s">
        <v>218</v>
      </c>
      <c r="AT654" s="205" t="s">
        <v>214</v>
      </c>
      <c r="AU654" s="205" t="s">
        <v>85</v>
      </c>
      <c r="AY654" s="18" t="s">
        <v>209</v>
      </c>
      <c r="BE654" s="206">
        <f t="shared" si="84"/>
        <v>0</v>
      </c>
      <c r="BF654" s="206">
        <f t="shared" si="85"/>
        <v>0</v>
      </c>
      <c r="BG654" s="206">
        <f t="shared" si="86"/>
        <v>0</v>
      </c>
      <c r="BH654" s="206">
        <f t="shared" si="87"/>
        <v>0</v>
      </c>
      <c r="BI654" s="206">
        <f t="shared" si="88"/>
        <v>0</v>
      </c>
      <c r="BJ654" s="18" t="s">
        <v>85</v>
      </c>
      <c r="BK654" s="206">
        <f t="shared" si="89"/>
        <v>0</v>
      </c>
      <c r="BL654" s="18" t="s">
        <v>218</v>
      </c>
      <c r="BM654" s="205" t="s">
        <v>5970</v>
      </c>
    </row>
    <row r="655" spans="1:65" s="2" customFormat="1" ht="37.9" customHeight="1">
      <c r="A655" s="35"/>
      <c r="B655" s="36"/>
      <c r="C655" s="193" t="s">
        <v>5971</v>
      </c>
      <c r="D655" s="193" t="s">
        <v>214</v>
      </c>
      <c r="E655" s="194" t="s">
        <v>5972</v>
      </c>
      <c r="F655" s="195" t="s">
        <v>4794</v>
      </c>
      <c r="G655" s="196" t="s">
        <v>2761</v>
      </c>
      <c r="H655" s="197">
        <v>1</v>
      </c>
      <c r="I655" s="198"/>
      <c r="J655" s="199">
        <f t="shared" si="80"/>
        <v>0</v>
      </c>
      <c r="K655" s="200"/>
      <c r="L655" s="40"/>
      <c r="M655" s="201" t="s">
        <v>1</v>
      </c>
      <c r="N655" s="202" t="s">
        <v>42</v>
      </c>
      <c r="O655" s="72"/>
      <c r="P655" s="203">
        <f t="shared" si="81"/>
        <v>0</v>
      </c>
      <c r="Q655" s="203">
        <v>0</v>
      </c>
      <c r="R655" s="203">
        <f t="shared" si="82"/>
        <v>0</v>
      </c>
      <c r="S655" s="203">
        <v>0</v>
      </c>
      <c r="T655" s="204">
        <f t="shared" si="83"/>
        <v>0</v>
      </c>
      <c r="U655" s="35"/>
      <c r="V655" s="35"/>
      <c r="W655" s="35"/>
      <c r="X655" s="35"/>
      <c r="Y655" s="35"/>
      <c r="Z655" s="35"/>
      <c r="AA655" s="35"/>
      <c r="AB655" s="35"/>
      <c r="AC655" s="35"/>
      <c r="AD655" s="35"/>
      <c r="AE655" s="35"/>
      <c r="AR655" s="205" t="s">
        <v>218</v>
      </c>
      <c r="AT655" s="205" t="s">
        <v>214</v>
      </c>
      <c r="AU655" s="205" t="s">
        <v>85</v>
      </c>
      <c r="AY655" s="18" t="s">
        <v>209</v>
      </c>
      <c r="BE655" s="206">
        <f t="shared" si="84"/>
        <v>0</v>
      </c>
      <c r="BF655" s="206">
        <f t="shared" si="85"/>
        <v>0</v>
      </c>
      <c r="BG655" s="206">
        <f t="shared" si="86"/>
        <v>0</v>
      </c>
      <c r="BH655" s="206">
        <f t="shared" si="87"/>
        <v>0</v>
      </c>
      <c r="BI655" s="206">
        <f t="shared" si="88"/>
        <v>0</v>
      </c>
      <c r="BJ655" s="18" t="s">
        <v>85</v>
      </c>
      <c r="BK655" s="206">
        <f t="shared" si="89"/>
        <v>0</v>
      </c>
      <c r="BL655" s="18" t="s">
        <v>218</v>
      </c>
      <c r="BM655" s="205" t="s">
        <v>5973</v>
      </c>
    </row>
    <row r="656" spans="1:65" s="2" customFormat="1" ht="37.9" customHeight="1">
      <c r="A656" s="35"/>
      <c r="B656" s="36"/>
      <c r="C656" s="193" t="s">
        <v>5974</v>
      </c>
      <c r="D656" s="193" t="s">
        <v>214</v>
      </c>
      <c r="E656" s="194" t="s">
        <v>5975</v>
      </c>
      <c r="F656" s="195" t="s">
        <v>5341</v>
      </c>
      <c r="G656" s="196" t="s">
        <v>2761</v>
      </c>
      <c r="H656" s="197">
        <v>1</v>
      </c>
      <c r="I656" s="198"/>
      <c r="J656" s="199">
        <f t="shared" si="80"/>
        <v>0</v>
      </c>
      <c r="K656" s="200"/>
      <c r="L656" s="40"/>
      <c r="M656" s="201" t="s">
        <v>1</v>
      </c>
      <c r="N656" s="202" t="s">
        <v>42</v>
      </c>
      <c r="O656" s="72"/>
      <c r="P656" s="203">
        <f t="shared" si="81"/>
        <v>0</v>
      </c>
      <c r="Q656" s="203">
        <v>0</v>
      </c>
      <c r="R656" s="203">
        <f t="shared" si="82"/>
        <v>0</v>
      </c>
      <c r="S656" s="203">
        <v>0</v>
      </c>
      <c r="T656" s="204">
        <f t="shared" si="83"/>
        <v>0</v>
      </c>
      <c r="U656" s="35"/>
      <c r="V656" s="35"/>
      <c r="W656" s="35"/>
      <c r="X656" s="35"/>
      <c r="Y656" s="35"/>
      <c r="Z656" s="35"/>
      <c r="AA656" s="35"/>
      <c r="AB656" s="35"/>
      <c r="AC656" s="35"/>
      <c r="AD656" s="35"/>
      <c r="AE656" s="35"/>
      <c r="AR656" s="205" t="s">
        <v>218</v>
      </c>
      <c r="AT656" s="205" t="s">
        <v>214</v>
      </c>
      <c r="AU656" s="205" t="s">
        <v>85</v>
      </c>
      <c r="AY656" s="18" t="s">
        <v>209</v>
      </c>
      <c r="BE656" s="206">
        <f t="shared" si="84"/>
        <v>0</v>
      </c>
      <c r="BF656" s="206">
        <f t="shared" si="85"/>
        <v>0</v>
      </c>
      <c r="BG656" s="206">
        <f t="shared" si="86"/>
        <v>0</v>
      </c>
      <c r="BH656" s="206">
        <f t="shared" si="87"/>
        <v>0</v>
      </c>
      <c r="BI656" s="206">
        <f t="shared" si="88"/>
        <v>0</v>
      </c>
      <c r="BJ656" s="18" t="s">
        <v>85</v>
      </c>
      <c r="BK656" s="206">
        <f t="shared" si="89"/>
        <v>0</v>
      </c>
      <c r="BL656" s="18" t="s">
        <v>218</v>
      </c>
      <c r="BM656" s="205" t="s">
        <v>5976</v>
      </c>
    </row>
    <row r="657" spans="1:65" s="2" customFormat="1" ht="37.9" customHeight="1">
      <c r="A657" s="35"/>
      <c r="B657" s="36"/>
      <c r="C657" s="193" t="s">
        <v>5977</v>
      </c>
      <c r="D657" s="193" t="s">
        <v>214</v>
      </c>
      <c r="E657" s="194" t="s">
        <v>5978</v>
      </c>
      <c r="F657" s="195" t="s">
        <v>4794</v>
      </c>
      <c r="G657" s="196" t="s">
        <v>2761</v>
      </c>
      <c r="H657" s="197">
        <v>1</v>
      </c>
      <c r="I657" s="198"/>
      <c r="J657" s="199">
        <f t="shared" si="80"/>
        <v>0</v>
      </c>
      <c r="K657" s="200"/>
      <c r="L657" s="40"/>
      <c r="M657" s="201" t="s">
        <v>1</v>
      </c>
      <c r="N657" s="202" t="s">
        <v>42</v>
      </c>
      <c r="O657" s="72"/>
      <c r="P657" s="203">
        <f t="shared" si="81"/>
        <v>0</v>
      </c>
      <c r="Q657" s="203">
        <v>0</v>
      </c>
      <c r="R657" s="203">
        <f t="shared" si="82"/>
        <v>0</v>
      </c>
      <c r="S657" s="203">
        <v>0</v>
      </c>
      <c r="T657" s="204">
        <f t="shared" si="83"/>
        <v>0</v>
      </c>
      <c r="U657" s="35"/>
      <c r="V657" s="35"/>
      <c r="W657" s="35"/>
      <c r="X657" s="35"/>
      <c r="Y657" s="35"/>
      <c r="Z657" s="35"/>
      <c r="AA657" s="35"/>
      <c r="AB657" s="35"/>
      <c r="AC657" s="35"/>
      <c r="AD657" s="35"/>
      <c r="AE657" s="35"/>
      <c r="AR657" s="205" t="s">
        <v>218</v>
      </c>
      <c r="AT657" s="205" t="s">
        <v>214</v>
      </c>
      <c r="AU657" s="205" t="s">
        <v>85</v>
      </c>
      <c r="AY657" s="18" t="s">
        <v>209</v>
      </c>
      <c r="BE657" s="206">
        <f t="shared" si="84"/>
        <v>0</v>
      </c>
      <c r="BF657" s="206">
        <f t="shared" si="85"/>
        <v>0</v>
      </c>
      <c r="BG657" s="206">
        <f t="shared" si="86"/>
        <v>0</v>
      </c>
      <c r="BH657" s="206">
        <f t="shared" si="87"/>
        <v>0</v>
      </c>
      <c r="BI657" s="206">
        <f t="shared" si="88"/>
        <v>0</v>
      </c>
      <c r="BJ657" s="18" t="s">
        <v>85</v>
      </c>
      <c r="BK657" s="206">
        <f t="shared" si="89"/>
        <v>0</v>
      </c>
      <c r="BL657" s="18" t="s">
        <v>218</v>
      </c>
      <c r="BM657" s="205" t="s">
        <v>5979</v>
      </c>
    </row>
    <row r="658" spans="1:65" s="2" customFormat="1" ht="37.9" customHeight="1">
      <c r="A658" s="35"/>
      <c r="B658" s="36"/>
      <c r="C658" s="193" t="s">
        <v>5980</v>
      </c>
      <c r="D658" s="193" t="s">
        <v>214</v>
      </c>
      <c r="E658" s="194" t="s">
        <v>5981</v>
      </c>
      <c r="F658" s="195" t="s">
        <v>4794</v>
      </c>
      <c r="G658" s="196" t="s">
        <v>2761</v>
      </c>
      <c r="H658" s="197">
        <v>1</v>
      </c>
      <c r="I658" s="198"/>
      <c r="J658" s="199">
        <f t="shared" si="80"/>
        <v>0</v>
      </c>
      <c r="K658" s="200"/>
      <c r="L658" s="40"/>
      <c r="M658" s="201" t="s">
        <v>1</v>
      </c>
      <c r="N658" s="202" t="s">
        <v>42</v>
      </c>
      <c r="O658" s="72"/>
      <c r="P658" s="203">
        <f t="shared" si="81"/>
        <v>0</v>
      </c>
      <c r="Q658" s="203">
        <v>0</v>
      </c>
      <c r="R658" s="203">
        <f t="shared" si="82"/>
        <v>0</v>
      </c>
      <c r="S658" s="203">
        <v>0</v>
      </c>
      <c r="T658" s="204">
        <f t="shared" si="83"/>
        <v>0</v>
      </c>
      <c r="U658" s="35"/>
      <c r="V658" s="35"/>
      <c r="W658" s="35"/>
      <c r="X658" s="35"/>
      <c r="Y658" s="35"/>
      <c r="Z658" s="35"/>
      <c r="AA658" s="35"/>
      <c r="AB658" s="35"/>
      <c r="AC658" s="35"/>
      <c r="AD658" s="35"/>
      <c r="AE658" s="35"/>
      <c r="AR658" s="205" t="s">
        <v>218</v>
      </c>
      <c r="AT658" s="205" t="s">
        <v>214</v>
      </c>
      <c r="AU658" s="205" t="s">
        <v>85</v>
      </c>
      <c r="AY658" s="18" t="s">
        <v>209</v>
      </c>
      <c r="BE658" s="206">
        <f t="shared" si="84"/>
        <v>0</v>
      </c>
      <c r="BF658" s="206">
        <f t="shared" si="85"/>
        <v>0</v>
      </c>
      <c r="BG658" s="206">
        <f t="shared" si="86"/>
        <v>0</v>
      </c>
      <c r="BH658" s="206">
        <f t="shared" si="87"/>
        <v>0</v>
      </c>
      <c r="BI658" s="206">
        <f t="shared" si="88"/>
        <v>0</v>
      </c>
      <c r="BJ658" s="18" t="s">
        <v>85</v>
      </c>
      <c r="BK658" s="206">
        <f t="shared" si="89"/>
        <v>0</v>
      </c>
      <c r="BL658" s="18" t="s">
        <v>218</v>
      </c>
      <c r="BM658" s="205" t="s">
        <v>5982</v>
      </c>
    </row>
    <row r="659" spans="1:65" s="2" customFormat="1" ht="37.9" customHeight="1">
      <c r="A659" s="35"/>
      <c r="B659" s="36"/>
      <c r="C659" s="193" t="s">
        <v>5983</v>
      </c>
      <c r="D659" s="193" t="s">
        <v>214</v>
      </c>
      <c r="E659" s="194" t="s">
        <v>5984</v>
      </c>
      <c r="F659" s="195" t="s">
        <v>4794</v>
      </c>
      <c r="G659" s="196" t="s">
        <v>2761</v>
      </c>
      <c r="H659" s="197">
        <v>1</v>
      </c>
      <c r="I659" s="198"/>
      <c r="J659" s="199">
        <f t="shared" si="80"/>
        <v>0</v>
      </c>
      <c r="K659" s="200"/>
      <c r="L659" s="40"/>
      <c r="M659" s="201" t="s">
        <v>1</v>
      </c>
      <c r="N659" s="202" t="s">
        <v>42</v>
      </c>
      <c r="O659" s="72"/>
      <c r="P659" s="203">
        <f t="shared" si="81"/>
        <v>0</v>
      </c>
      <c r="Q659" s="203">
        <v>0</v>
      </c>
      <c r="R659" s="203">
        <f t="shared" si="82"/>
        <v>0</v>
      </c>
      <c r="S659" s="203">
        <v>0</v>
      </c>
      <c r="T659" s="204">
        <f t="shared" si="83"/>
        <v>0</v>
      </c>
      <c r="U659" s="35"/>
      <c r="V659" s="35"/>
      <c r="W659" s="35"/>
      <c r="X659" s="35"/>
      <c r="Y659" s="35"/>
      <c r="Z659" s="35"/>
      <c r="AA659" s="35"/>
      <c r="AB659" s="35"/>
      <c r="AC659" s="35"/>
      <c r="AD659" s="35"/>
      <c r="AE659" s="35"/>
      <c r="AR659" s="205" t="s">
        <v>218</v>
      </c>
      <c r="AT659" s="205" t="s">
        <v>214</v>
      </c>
      <c r="AU659" s="205" t="s">
        <v>85</v>
      </c>
      <c r="AY659" s="18" t="s">
        <v>209</v>
      </c>
      <c r="BE659" s="206">
        <f t="shared" si="84"/>
        <v>0</v>
      </c>
      <c r="BF659" s="206">
        <f t="shared" si="85"/>
        <v>0</v>
      </c>
      <c r="BG659" s="206">
        <f t="shared" si="86"/>
        <v>0</v>
      </c>
      <c r="BH659" s="206">
        <f t="shared" si="87"/>
        <v>0</v>
      </c>
      <c r="BI659" s="206">
        <f t="shared" si="88"/>
        <v>0</v>
      </c>
      <c r="BJ659" s="18" t="s">
        <v>85</v>
      </c>
      <c r="BK659" s="206">
        <f t="shared" si="89"/>
        <v>0</v>
      </c>
      <c r="BL659" s="18" t="s">
        <v>218</v>
      </c>
      <c r="BM659" s="205" t="s">
        <v>5985</v>
      </c>
    </row>
    <row r="660" spans="1:65" s="2" customFormat="1" ht="37.9" customHeight="1">
      <c r="A660" s="35"/>
      <c r="B660" s="36"/>
      <c r="C660" s="193" t="s">
        <v>5986</v>
      </c>
      <c r="D660" s="193" t="s">
        <v>214</v>
      </c>
      <c r="E660" s="194" t="s">
        <v>5987</v>
      </c>
      <c r="F660" s="195" t="s">
        <v>5341</v>
      </c>
      <c r="G660" s="196" t="s">
        <v>2761</v>
      </c>
      <c r="H660" s="197">
        <v>1</v>
      </c>
      <c r="I660" s="198"/>
      <c r="J660" s="199">
        <f t="shared" si="80"/>
        <v>0</v>
      </c>
      <c r="K660" s="200"/>
      <c r="L660" s="40"/>
      <c r="M660" s="201" t="s">
        <v>1</v>
      </c>
      <c r="N660" s="202" t="s">
        <v>42</v>
      </c>
      <c r="O660" s="72"/>
      <c r="P660" s="203">
        <f t="shared" si="81"/>
        <v>0</v>
      </c>
      <c r="Q660" s="203">
        <v>0</v>
      </c>
      <c r="R660" s="203">
        <f t="shared" si="82"/>
        <v>0</v>
      </c>
      <c r="S660" s="203">
        <v>0</v>
      </c>
      <c r="T660" s="204">
        <f t="shared" si="83"/>
        <v>0</v>
      </c>
      <c r="U660" s="35"/>
      <c r="V660" s="35"/>
      <c r="W660" s="35"/>
      <c r="X660" s="35"/>
      <c r="Y660" s="35"/>
      <c r="Z660" s="35"/>
      <c r="AA660" s="35"/>
      <c r="AB660" s="35"/>
      <c r="AC660" s="35"/>
      <c r="AD660" s="35"/>
      <c r="AE660" s="35"/>
      <c r="AR660" s="205" t="s">
        <v>218</v>
      </c>
      <c r="AT660" s="205" t="s">
        <v>214</v>
      </c>
      <c r="AU660" s="205" t="s">
        <v>85</v>
      </c>
      <c r="AY660" s="18" t="s">
        <v>209</v>
      </c>
      <c r="BE660" s="206">
        <f t="shared" si="84"/>
        <v>0</v>
      </c>
      <c r="BF660" s="206">
        <f t="shared" si="85"/>
        <v>0</v>
      </c>
      <c r="BG660" s="206">
        <f t="shared" si="86"/>
        <v>0</v>
      </c>
      <c r="BH660" s="206">
        <f t="shared" si="87"/>
        <v>0</v>
      </c>
      <c r="BI660" s="206">
        <f t="shared" si="88"/>
        <v>0</v>
      </c>
      <c r="BJ660" s="18" t="s">
        <v>85</v>
      </c>
      <c r="BK660" s="206">
        <f t="shared" si="89"/>
        <v>0</v>
      </c>
      <c r="BL660" s="18" t="s">
        <v>218</v>
      </c>
      <c r="BM660" s="205" t="s">
        <v>5988</v>
      </c>
    </row>
    <row r="661" spans="1:65" s="2" customFormat="1" ht="37.9" customHeight="1">
      <c r="A661" s="35"/>
      <c r="B661" s="36"/>
      <c r="C661" s="193" t="s">
        <v>5989</v>
      </c>
      <c r="D661" s="193" t="s">
        <v>214</v>
      </c>
      <c r="E661" s="194" t="s">
        <v>5990</v>
      </c>
      <c r="F661" s="195" t="s">
        <v>4794</v>
      </c>
      <c r="G661" s="196" t="s">
        <v>2761</v>
      </c>
      <c r="H661" s="197">
        <v>1</v>
      </c>
      <c r="I661" s="198"/>
      <c r="J661" s="199">
        <f t="shared" si="80"/>
        <v>0</v>
      </c>
      <c r="K661" s="200"/>
      <c r="L661" s="40"/>
      <c r="M661" s="201" t="s">
        <v>1</v>
      </c>
      <c r="N661" s="202" t="s">
        <v>42</v>
      </c>
      <c r="O661" s="72"/>
      <c r="P661" s="203">
        <f t="shared" si="81"/>
        <v>0</v>
      </c>
      <c r="Q661" s="203">
        <v>0</v>
      </c>
      <c r="R661" s="203">
        <f t="shared" si="82"/>
        <v>0</v>
      </c>
      <c r="S661" s="203">
        <v>0</v>
      </c>
      <c r="T661" s="204">
        <f t="shared" si="83"/>
        <v>0</v>
      </c>
      <c r="U661" s="35"/>
      <c r="V661" s="35"/>
      <c r="W661" s="35"/>
      <c r="X661" s="35"/>
      <c r="Y661" s="35"/>
      <c r="Z661" s="35"/>
      <c r="AA661" s="35"/>
      <c r="AB661" s="35"/>
      <c r="AC661" s="35"/>
      <c r="AD661" s="35"/>
      <c r="AE661" s="35"/>
      <c r="AR661" s="205" t="s">
        <v>218</v>
      </c>
      <c r="AT661" s="205" t="s">
        <v>214</v>
      </c>
      <c r="AU661" s="205" t="s">
        <v>85</v>
      </c>
      <c r="AY661" s="18" t="s">
        <v>209</v>
      </c>
      <c r="BE661" s="206">
        <f t="shared" si="84"/>
        <v>0</v>
      </c>
      <c r="BF661" s="206">
        <f t="shared" si="85"/>
        <v>0</v>
      </c>
      <c r="BG661" s="206">
        <f t="shared" si="86"/>
        <v>0</v>
      </c>
      <c r="BH661" s="206">
        <f t="shared" si="87"/>
        <v>0</v>
      </c>
      <c r="BI661" s="206">
        <f t="shared" si="88"/>
        <v>0</v>
      </c>
      <c r="BJ661" s="18" t="s">
        <v>85</v>
      </c>
      <c r="BK661" s="206">
        <f t="shared" si="89"/>
        <v>0</v>
      </c>
      <c r="BL661" s="18" t="s">
        <v>218</v>
      </c>
      <c r="BM661" s="205" t="s">
        <v>5991</v>
      </c>
    </row>
    <row r="662" spans="1:65" s="2" customFormat="1" ht="37.9" customHeight="1">
      <c r="A662" s="35"/>
      <c r="B662" s="36"/>
      <c r="C662" s="193" t="s">
        <v>5992</v>
      </c>
      <c r="D662" s="193" t="s">
        <v>214</v>
      </c>
      <c r="E662" s="194" t="s">
        <v>5993</v>
      </c>
      <c r="F662" s="195" t="s">
        <v>4794</v>
      </c>
      <c r="G662" s="196" t="s">
        <v>2761</v>
      </c>
      <c r="H662" s="197">
        <v>1</v>
      </c>
      <c r="I662" s="198"/>
      <c r="J662" s="199">
        <f t="shared" si="80"/>
        <v>0</v>
      </c>
      <c r="K662" s="200"/>
      <c r="L662" s="40"/>
      <c r="M662" s="201" t="s">
        <v>1</v>
      </c>
      <c r="N662" s="202" t="s">
        <v>42</v>
      </c>
      <c r="O662" s="72"/>
      <c r="P662" s="203">
        <f t="shared" si="81"/>
        <v>0</v>
      </c>
      <c r="Q662" s="203">
        <v>0</v>
      </c>
      <c r="R662" s="203">
        <f t="shared" si="82"/>
        <v>0</v>
      </c>
      <c r="S662" s="203">
        <v>0</v>
      </c>
      <c r="T662" s="204">
        <f t="shared" si="83"/>
        <v>0</v>
      </c>
      <c r="U662" s="35"/>
      <c r="V662" s="35"/>
      <c r="W662" s="35"/>
      <c r="X662" s="35"/>
      <c r="Y662" s="35"/>
      <c r="Z662" s="35"/>
      <c r="AA662" s="35"/>
      <c r="AB662" s="35"/>
      <c r="AC662" s="35"/>
      <c r="AD662" s="35"/>
      <c r="AE662" s="35"/>
      <c r="AR662" s="205" t="s">
        <v>218</v>
      </c>
      <c r="AT662" s="205" t="s">
        <v>214</v>
      </c>
      <c r="AU662" s="205" t="s">
        <v>85</v>
      </c>
      <c r="AY662" s="18" t="s">
        <v>209</v>
      </c>
      <c r="BE662" s="206">
        <f t="shared" si="84"/>
        <v>0</v>
      </c>
      <c r="BF662" s="206">
        <f t="shared" si="85"/>
        <v>0</v>
      </c>
      <c r="BG662" s="206">
        <f t="shared" si="86"/>
        <v>0</v>
      </c>
      <c r="BH662" s="206">
        <f t="shared" si="87"/>
        <v>0</v>
      </c>
      <c r="BI662" s="206">
        <f t="shared" si="88"/>
        <v>0</v>
      </c>
      <c r="BJ662" s="18" t="s">
        <v>85</v>
      </c>
      <c r="BK662" s="206">
        <f t="shared" si="89"/>
        <v>0</v>
      </c>
      <c r="BL662" s="18" t="s">
        <v>218</v>
      </c>
      <c r="BM662" s="205" t="s">
        <v>5994</v>
      </c>
    </row>
    <row r="663" spans="1:65" s="2" customFormat="1" ht="37.9" customHeight="1">
      <c r="A663" s="35"/>
      <c r="B663" s="36"/>
      <c r="C663" s="193" t="s">
        <v>5995</v>
      </c>
      <c r="D663" s="193" t="s">
        <v>214</v>
      </c>
      <c r="E663" s="194" t="s">
        <v>5996</v>
      </c>
      <c r="F663" s="195" t="s">
        <v>4794</v>
      </c>
      <c r="G663" s="196" t="s">
        <v>2761</v>
      </c>
      <c r="H663" s="197">
        <v>1</v>
      </c>
      <c r="I663" s="198"/>
      <c r="J663" s="199">
        <f t="shared" si="80"/>
        <v>0</v>
      </c>
      <c r="K663" s="200"/>
      <c r="L663" s="40"/>
      <c r="M663" s="201" t="s">
        <v>1</v>
      </c>
      <c r="N663" s="202" t="s">
        <v>42</v>
      </c>
      <c r="O663" s="72"/>
      <c r="P663" s="203">
        <f t="shared" si="81"/>
        <v>0</v>
      </c>
      <c r="Q663" s="203">
        <v>0</v>
      </c>
      <c r="R663" s="203">
        <f t="shared" si="82"/>
        <v>0</v>
      </c>
      <c r="S663" s="203">
        <v>0</v>
      </c>
      <c r="T663" s="204">
        <f t="shared" si="83"/>
        <v>0</v>
      </c>
      <c r="U663" s="35"/>
      <c r="V663" s="35"/>
      <c r="W663" s="35"/>
      <c r="X663" s="35"/>
      <c r="Y663" s="35"/>
      <c r="Z663" s="35"/>
      <c r="AA663" s="35"/>
      <c r="AB663" s="35"/>
      <c r="AC663" s="35"/>
      <c r="AD663" s="35"/>
      <c r="AE663" s="35"/>
      <c r="AR663" s="205" t="s">
        <v>218</v>
      </c>
      <c r="AT663" s="205" t="s">
        <v>214</v>
      </c>
      <c r="AU663" s="205" t="s">
        <v>85</v>
      </c>
      <c r="AY663" s="18" t="s">
        <v>209</v>
      </c>
      <c r="BE663" s="206">
        <f t="shared" si="84"/>
        <v>0</v>
      </c>
      <c r="BF663" s="206">
        <f t="shared" si="85"/>
        <v>0</v>
      </c>
      <c r="BG663" s="206">
        <f t="shared" si="86"/>
        <v>0</v>
      </c>
      <c r="BH663" s="206">
        <f t="shared" si="87"/>
        <v>0</v>
      </c>
      <c r="BI663" s="206">
        <f t="shared" si="88"/>
        <v>0</v>
      </c>
      <c r="BJ663" s="18" t="s">
        <v>85</v>
      </c>
      <c r="BK663" s="206">
        <f t="shared" si="89"/>
        <v>0</v>
      </c>
      <c r="BL663" s="18" t="s">
        <v>218</v>
      </c>
      <c r="BM663" s="205" t="s">
        <v>5997</v>
      </c>
    </row>
    <row r="664" spans="1:65" s="2" customFormat="1" ht="37.9" customHeight="1">
      <c r="A664" s="35"/>
      <c r="B664" s="36"/>
      <c r="C664" s="193" t="s">
        <v>5998</v>
      </c>
      <c r="D664" s="193" t="s">
        <v>214</v>
      </c>
      <c r="E664" s="194" t="s">
        <v>5999</v>
      </c>
      <c r="F664" s="195" t="s">
        <v>5341</v>
      </c>
      <c r="G664" s="196" t="s">
        <v>2761</v>
      </c>
      <c r="H664" s="197">
        <v>1</v>
      </c>
      <c r="I664" s="198"/>
      <c r="J664" s="199">
        <f t="shared" si="80"/>
        <v>0</v>
      </c>
      <c r="K664" s="200"/>
      <c r="L664" s="40"/>
      <c r="M664" s="201" t="s">
        <v>1</v>
      </c>
      <c r="N664" s="202" t="s">
        <v>42</v>
      </c>
      <c r="O664" s="72"/>
      <c r="P664" s="203">
        <f t="shared" si="81"/>
        <v>0</v>
      </c>
      <c r="Q664" s="203">
        <v>0</v>
      </c>
      <c r="R664" s="203">
        <f t="shared" si="82"/>
        <v>0</v>
      </c>
      <c r="S664" s="203">
        <v>0</v>
      </c>
      <c r="T664" s="204">
        <f t="shared" si="83"/>
        <v>0</v>
      </c>
      <c r="U664" s="35"/>
      <c r="V664" s="35"/>
      <c r="W664" s="35"/>
      <c r="X664" s="35"/>
      <c r="Y664" s="35"/>
      <c r="Z664" s="35"/>
      <c r="AA664" s="35"/>
      <c r="AB664" s="35"/>
      <c r="AC664" s="35"/>
      <c r="AD664" s="35"/>
      <c r="AE664" s="35"/>
      <c r="AR664" s="205" t="s">
        <v>218</v>
      </c>
      <c r="AT664" s="205" t="s">
        <v>214</v>
      </c>
      <c r="AU664" s="205" t="s">
        <v>85</v>
      </c>
      <c r="AY664" s="18" t="s">
        <v>209</v>
      </c>
      <c r="BE664" s="206">
        <f t="shared" si="84"/>
        <v>0</v>
      </c>
      <c r="BF664" s="206">
        <f t="shared" si="85"/>
        <v>0</v>
      </c>
      <c r="BG664" s="206">
        <f t="shared" si="86"/>
        <v>0</v>
      </c>
      <c r="BH664" s="206">
        <f t="shared" si="87"/>
        <v>0</v>
      </c>
      <c r="BI664" s="206">
        <f t="shared" si="88"/>
        <v>0</v>
      </c>
      <c r="BJ664" s="18" t="s">
        <v>85</v>
      </c>
      <c r="BK664" s="206">
        <f t="shared" si="89"/>
        <v>0</v>
      </c>
      <c r="BL664" s="18" t="s">
        <v>218</v>
      </c>
      <c r="BM664" s="205" t="s">
        <v>6000</v>
      </c>
    </row>
    <row r="665" spans="1:65" s="2" customFormat="1" ht="37.9" customHeight="1">
      <c r="A665" s="35"/>
      <c r="B665" s="36"/>
      <c r="C665" s="193" t="s">
        <v>6001</v>
      </c>
      <c r="D665" s="193" t="s">
        <v>214</v>
      </c>
      <c r="E665" s="194" t="s">
        <v>6002</v>
      </c>
      <c r="F665" s="195" t="s">
        <v>4794</v>
      </c>
      <c r="G665" s="196" t="s">
        <v>2761</v>
      </c>
      <c r="H665" s="197">
        <v>1</v>
      </c>
      <c r="I665" s="198"/>
      <c r="J665" s="199">
        <f t="shared" si="80"/>
        <v>0</v>
      </c>
      <c r="K665" s="200"/>
      <c r="L665" s="40"/>
      <c r="M665" s="201" t="s">
        <v>1</v>
      </c>
      <c r="N665" s="202" t="s">
        <v>42</v>
      </c>
      <c r="O665" s="72"/>
      <c r="P665" s="203">
        <f t="shared" si="81"/>
        <v>0</v>
      </c>
      <c r="Q665" s="203">
        <v>0</v>
      </c>
      <c r="R665" s="203">
        <f t="shared" si="82"/>
        <v>0</v>
      </c>
      <c r="S665" s="203">
        <v>0</v>
      </c>
      <c r="T665" s="204">
        <f t="shared" si="83"/>
        <v>0</v>
      </c>
      <c r="U665" s="35"/>
      <c r="V665" s="35"/>
      <c r="W665" s="35"/>
      <c r="X665" s="35"/>
      <c r="Y665" s="35"/>
      <c r="Z665" s="35"/>
      <c r="AA665" s="35"/>
      <c r="AB665" s="35"/>
      <c r="AC665" s="35"/>
      <c r="AD665" s="35"/>
      <c r="AE665" s="35"/>
      <c r="AR665" s="205" t="s">
        <v>218</v>
      </c>
      <c r="AT665" s="205" t="s">
        <v>214</v>
      </c>
      <c r="AU665" s="205" t="s">
        <v>85</v>
      </c>
      <c r="AY665" s="18" t="s">
        <v>209</v>
      </c>
      <c r="BE665" s="206">
        <f t="shared" si="84"/>
        <v>0</v>
      </c>
      <c r="BF665" s="206">
        <f t="shared" si="85"/>
        <v>0</v>
      </c>
      <c r="BG665" s="206">
        <f t="shared" si="86"/>
        <v>0</v>
      </c>
      <c r="BH665" s="206">
        <f t="shared" si="87"/>
        <v>0</v>
      </c>
      <c r="BI665" s="206">
        <f t="shared" si="88"/>
        <v>0</v>
      </c>
      <c r="BJ665" s="18" t="s">
        <v>85</v>
      </c>
      <c r="BK665" s="206">
        <f t="shared" si="89"/>
        <v>0</v>
      </c>
      <c r="BL665" s="18" t="s">
        <v>218</v>
      </c>
      <c r="BM665" s="205" t="s">
        <v>6003</v>
      </c>
    </row>
    <row r="666" spans="1:65" s="2" customFormat="1" ht="37.9" customHeight="1">
      <c r="A666" s="35"/>
      <c r="B666" s="36"/>
      <c r="C666" s="193" t="s">
        <v>6004</v>
      </c>
      <c r="D666" s="193" t="s">
        <v>214</v>
      </c>
      <c r="E666" s="194" t="s">
        <v>6005</v>
      </c>
      <c r="F666" s="195" t="s">
        <v>4794</v>
      </c>
      <c r="G666" s="196" t="s">
        <v>2761</v>
      </c>
      <c r="H666" s="197">
        <v>1</v>
      </c>
      <c r="I666" s="198"/>
      <c r="J666" s="199">
        <f t="shared" si="80"/>
        <v>0</v>
      </c>
      <c r="K666" s="200"/>
      <c r="L666" s="40"/>
      <c r="M666" s="201" t="s">
        <v>1</v>
      </c>
      <c r="N666" s="202" t="s">
        <v>42</v>
      </c>
      <c r="O666" s="72"/>
      <c r="P666" s="203">
        <f t="shared" si="81"/>
        <v>0</v>
      </c>
      <c r="Q666" s="203">
        <v>0</v>
      </c>
      <c r="R666" s="203">
        <f t="shared" si="82"/>
        <v>0</v>
      </c>
      <c r="S666" s="203">
        <v>0</v>
      </c>
      <c r="T666" s="204">
        <f t="shared" si="83"/>
        <v>0</v>
      </c>
      <c r="U666" s="35"/>
      <c r="V666" s="35"/>
      <c r="W666" s="35"/>
      <c r="X666" s="35"/>
      <c r="Y666" s="35"/>
      <c r="Z666" s="35"/>
      <c r="AA666" s="35"/>
      <c r="AB666" s="35"/>
      <c r="AC666" s="35"/>
      <c r="AD666" s="35"/>
      <c r="AE666" s="35"/>
      <c r="AR666" s="205" t="s">
        <v>218</v>
      </c>
      <c r="AT666" s="205" t="s">
        <v>214</v>
      </c>
      <c r="AU666" s="205" t="s">
        <v>85</v>
      </c>
      <c r="AY666" s="18" t="s">
        <v>209</v>
      </c>
      <c r="BE666" s="206">
        <f t="shared" si="84"/>
        <v>0</v>
      </c>
      <c r="BF666" s="206">
        <f t="shared" si="85"/>
        <v>0</v>
      </c>
      <c r="BG666" s="206">
        <f t="shared" si="86"/>
        <v>0</v>
      </c>
      <c r="BH666" s="206">
        <f t="shared" si="87"/>
        <v>0</v>
      </c>
      <c r="BI666" s="206">
        <f t="shared" si="88"/>
        <v>0</v>
      </c>
      <c r="BJ666" s="18" t="s">
        <v>85</v>
      </c>
      <c r="BK666" s="206">
        <f t="shared" si="89"/>
        <v>0</v>
      </c>
      <c r="BL666" s="18" t="s">
        <v>218</v>
      </c>
      <c r="BM666" s="205" t="s">
        <v>6006</v>
      </c>
    </row>
    <row r="667" spans="1:65" s="2" customFormat="1" ht="37.9" customHeight="1">
      <c r="A667" s="35"/>
      <c r="B667" s="36"/>
      <c r="C667" s="193" t="s">
        <v>6007</v>
      </c>
      <c r="D667" s="193" t="s">
        <v>214</v>
      </c>
      <c r="E667" s="194" t="s">
        <v>6008</v>
      </c>
      <c r="F667" s="195" t="s">
        <v>4794</v>
      </c>
      <c r="G667" s="196" t="s">
        <v>2761</v>
      </c>
      <c r="H667" s="197">
        <v>1</v>
      </c>
      <c r="I667" s="198"/>
      <c r="J667" s="199">
        <f t="shared" si="80"/>
        <v>0</v>
      </c>
      <c r="K667" s="200"/>
      <c r="L667" s="40"/>
      <c r="M667" s="201" t="s">
        <v>1</v>
      </c>
      <c r="N667" s="202" t="s">
        <v>42</v>
      </c>
      <c r="O667" s="72"/>
      <c r="P667" s="203">
        <f t="shared" si="81"/>
        <v>0</v>
      </c>
      <c r="Q667" s="203">
        <v>0</v>
      </c>
      <c r="R667" s="203">
        <f t="shared" si="82"/>
        <v>0</v>
      </c>
      <c r="S667" s="203">
        <v>0</v>
      </c>
      <c r="T667" s="204">
        <f t="shared" si="83"/>
        <v>0</v>
      </c>
      <c r="U667" s="35"/>
      <c r="V667" s="35"/>
      <c r="W667" s="35"/>
      <c r="X667" s="35"/>
      <c r="Y667" s="35"/>
      <c r="Z667" s="35"/>
      <c r="AA667" s="35"/>
      <c r="AB667" s="35"/>
      <c r="AC667" s="35"/>
      <c r="AD667" s="35"/>
      <c r="AE667" s="35"/>
      <c r="AR667" s="205" t="s">
        <v>218</v>
      </c>
      <c r="AT667" s="205" t="s">
        <v>214</v>
      </c>
      <c r="AU667" s="205" t="s">
        <v>85</v>
      </c>
      <c r="AY667" s="18" t="s">
        <v>209</v>
      </c>
      <c r="BE667" s="206">
        <f t="shared" si="84"/>
        <v>0</v>
      </c>
      <c r="BF667" s="206">
        <f t="shared" si="85"/>
        <v>0</v>
      </c>
      <c r="BG667" s="206">
        <f t="shared" si="86"/>
        <v>0</v>
      </c>
      <c r="BH667" s="206">
        <f t="shared" si="87"/>
        <v>0</v>
      </c>
      <c r="BI667" s="206">
        <f t="shared" si="88"/>
        <v>0</v>
      </c>
      <c r="BJ667" s="18" t="s">
        <v>85</v>
      </c>
      <c r="BK667" s="206">
        <f t="shared" si="89"/>
        <v>0</v>
      </c>
      <c r="BL667" s="18" t="s">
        <v>218</v>
      </c>
      <c r="BM667" s="205" t="s">
        <v>6009</v>
      </c>
    </row>
    <row r="668" spans="1:65" s="2" customFormat="1" ht="37.9" customHeight="1">
      <c r="A668" s="35"/>
      <c r="B668" s="36"/>
      <c r="C668" s="193" t="s">
        <v>6010</v>
      </c>
      <c r="D668" s="193" t="s">
        <v>214</v>
      </c>
      <c r="E668" s="194" t="s">
        <v>6011</v>
      </c>
      <c r="F668" s="195" t="s">
        <v>5341</v>
      </c>
      <c r="G668" s="196" t="s">
        <v>2761</v>
      </c>
      <c r="H668" s="197">
        <v>1</v>
      </c>
      <c r="I668" s="198"/>
      <c r="J668" s="199">
        <f t="shared" si="80"/>
        <v>0</v>
      </c>
      <c r="K668" s="200"/>
      <c r="L668" s="40"/>
      <c r="M668" s="201" t="s">
        <v>1</v>
      </c>
      <c r="N668" s="202" t="s">
        <v>42</v>
      </c>
      <c r="O668" s="72"/>
      <c r="P668" s="203">
        <f t="shared" si="81"/>
        <v>0</v>
      </c>
      <c r="Q668" s="203">
        <v>0</v>
      </c>
      <c r="R668" s="203">
        <f t="shared" si="82"/>
        <v>0</v>
      </c>
      <c r="S668" s="203">
        <v>0</v>
      </c>
      <c r="T668" s="204">
        <f t="shared" si="83"/>
        <v>0</v>
      </c>
      <c r="U668" s="35"/>
      <c r="V668" s="35"/>
      <c r="W668" s="35"/>
      <c r="X668" s="35"/>
      <c r="Y668" s="35"/>
      <c r="Z668" s="35"/>
      <c r="AA668" s="35"/>
      <c r="AB668" s="35"/>
      <c r="AC668" s="35"/>
      <c r="AD668" s="35"/>
      <c r="AE668" s="35"/>
      <c r="AR668" s="205" t="s">
        <v>218</v>
      </c>
      <c r="AT668" s="205" t="s">
        <v>214</v>
      </c>
      <c r="AU668" s="205" t="s">
        <v>85</v>
      </c>
      <c r="AY668" s="18" t="s">
        <v>209</v>
      </c>
      <c r="BE668" s="206">
        <f t="shared" si="84"/>
        <v>0</v>
      </c>
      <c r="BF668" s="206">
        <f t="shared" si="85"/>
        <v>0</v>
      </c>
      <c r="BG668" s="206">
        <f t="shared" si="86"/>
        <v>0</v>
      </c>
      <c r="BH668" s="206">
        <f t="shared" si="87"/>
        <v>0</v>
      </c>
      <c r="BI668" s="206">
        <f t="shared" si="88"/>
        <v>0</v>
      </c>
      <c r="BJ668" s="18" t="s">
        <v>85</v>
      </c>
      <c r="BK668" s="206">
        <f t="shared" si="89"/>
        <v>0</v>
      </c>
      <c r="BL668" s="18" t="s">
        <v>218</v>
      </c>
      <c r="BM668" s="205" t="s">
        <v>6012</v>
      </c>
    </row>
    <row r="669" spans="1:65" s="2" customFormat="1" ht="37.9" customHeight="1">
      <c r="A669" s="35"/>
      <c r="B669" s="36"/>
      <c r="C669" s="193" t="s">
        <v>6013</v>
      </c>
      <c r="D669" s="193" t="s">
        <v>214</v>
      </c>
      <c r="E669" s="194" t="s">
        <v>6014</v>
      </c>
      <c r="F669" s="195" t="s">
        <v>4794</v>
      </c>
      <c r="G669" s="196" t="s">
        <v>2761</v>
      </c>
      <c r="H669" s="197">
        <v>1</v>
      </c>
      <c r="I669" s="198"/>
      <c r="J669" s="199">
        <f t="shared" si="80"/>
        <v>0</v>
      </c>
      <c r="K669" s="200"/>
      <c r="L669" s="40"/>
      <c r="M669" s="201" t="s">
        <v>1</v>
      </c>
      <c r="N669" s="202" t="s">
        <v>42</v>
      </c>
      <c r="O669" s="72"/>
      <c r="P669" s="203">
        <f t="shared" si="81"/>
        <v>0</v>
      </c>
      <c r="Q669" s="203">
        <v>0</v>
      </c>
      <c r="R669" s="203">
        <f t="shared" si="82"/>
        <v>0</v>
      </c>
      <c r="S669" s="203">
        <v>0</v>
      </c>
      <c r="T669" s="204">
        <f t="shared" si="83"/>
        <v>0</v>
      </c>
      <c r="U669" s="35"/>
      <c r="V669" s="35"/>
      <c r="W669" s="35"/>
      <c r="X669" s="35"/>
      <c r="Y669" s="35"/>
      <c r="Z669" s="35"/>
      <c r="AA669" s="35"/>
      <c r="AB669" s="35"/>
      <c r="AC669" s="35"/>
      <c r="AD669" s="35"/>
      <c r="AE669" s="35"/>
      <c r="AR669" s="205" t="s">
        <v>218</v>
      </c>
      <c r="AT669" s="205" t="s">
        <v>214</v>
      </c>
      <c r="AU669" s="205" t="s">
        <v>85</v>
      </c>
      <c r="AY669" s="18" t="s">
        <v>209</v>
      </c>
      <c r="BE669" s="206">
        <f t="shared" si="84"/>
        <v>0</v>
      </c>
      <c r="BF669" s="206">
        <f t="shared" si="85"/>
        <v>0</v>
      </c>
      <c r="BG669" s="206">
        <f t="shared" si="86"/>
        <v>0</v>
      </c>
      <c r="BH669" s="206">
        <f t="shared" si="87"/>
        <v>0</v>
      </c>
      <c r="BI669" s="206">
        <f t="shared" si="88"/>
        <v>0</v>
      </c>
      <c r="BJ669" s="18" t="s">
        <v>85</v>
      </c>
      <c r="BK669" s="206">
        <f t="shared" si="89"/>
        <v>0</v>
      </c>
      <c r="BL669" s="18" t="s">
        <v>218</v>
      </c>
      <c r="BM669" s="205" t="s">
        <v>6015</v>
      </c>
    </row>
    <row r="670" spans="1:65" s="2" customFormat="1" ht="37.9" customHeight="1">
      <c r="A670" s="35"/>
      <c r="B670" s="36"/>
      <c r="C670" s="193" t="s">
        <v>6016</v>
      </c>
      <c r="D670" s="193" t="s">
        <v>214</v>
      </c>
      <c r="E670" s="194" t="s">
        <v>6017</v>
      </c>
      <c r="F670" s="195" t="s">
        <v>4794</v>
      </c>
      <c r="G670" s="196" t="s">
        <v>2761</v>
      </c>
      <c r="H670" s="197">
        <v>1</v>
      </c>
      <c r="I670" s="198"/>
      <c r="J670" s="199">
        <f t="shared" si="80"/>
        <v>0</v>
      </c>
      <c r="K670" s="200"/>
      <c r="L670" s="40"/>
      <c r="M670" s="201" t="s">
        <v>1</v>
      </c>
      <c r="N670" s="202" t="s">
        <v>42</v>
      </c>
      <c r="O670" s="72"/>
      <c r="P670" s="203">
        <f t="shared" si="81"/>
        <v>0</v>
      </c>
      <c r="Q670" s="203">
        <v>0</v>
      </c>
      <c r="R670" s="203">
        <f t="shared" si="82"/>
        <v>0</v>
      </c>
      <c r="S670" s="203">
        <v>0</v>
      </c>
      <c r="T670" s="204">
        <f t="shared" si="83"/>
        <v>0</v>
      </c>
      <c r="U670" s="35"/>
      <c r="V670" s="35"/>
      <c r="W670" s="35"/>
      <c r="X670" s="35"/>
      <c r="Y670" s="35"/>
      <c r="Z670" s="35"/>
      <c r="AA670" s="35"/>
      <c r="AB670" s="35"/>
      <c r="AC670" s="35"/>
      <c r="AD670" s="35"/>
      <c r="AE670" s="35"/>
      <c r="AR670" s="205" t="s">
        <v>218</v>
      </c>
      <c r="AT670" s="205" t="s">
        <v>214</v>
      </c>
      <c r="AU670" s="205" t="s">
        <v>85</v>
      </c>
      <c r="AY670" s="18" t="s">
        <v>209</v>
      </c>
      <c r="BE670" s="206">
        <f t="shared" si="84"/>
        <v>0</v>
      </c>
      <c r="BF670" s="206">
        <f t="shared" si="85"/>
        <v>0</v>
      </c>
      <c r="BG670" s="206">
        <f t="shared" si="86"/>
        <v>0</v>
      </c>
      <c r="BH670" s="206">
        <f t="shared" si="87"/>
        <v>0</v>
      </c>
      <c r="BI670" s="206">
        <f t="shared" si="88"/>
        <v>0</v>
      </c>
      <c r="BJ670" s="18" t="s">
        <v>85</v>
      </c>
      <c r="BK670" s="206">
        <f t="shared" si="89"/>
        <v>0</v>
      </c>
      <c r="BL670" s="18" t="s">
        <v>218</v>
      </c>
      <c r="BM670" s="205" t="s">
        <v>6018</v>
      </c>
    </row>
    <row r="671" spans="1:65" s="2" customFormat="1" ht="37.9" customHeight="1">
      <c r="A671" s="35"/>
      <c r="B671" s="36"/>
      <c r="C671" s="193" t="s">
        <v>6019</v>
      </c>
      <c r="D671" s="193" t="s">
        <v>214</v>
      </c>
      <c r="E671" s="194" t="s">
        <v>6020</v>
      </c>
      <c r="F671" s="195" t="s">
        <v>4794</v>
      </c>
      <c r="G671" s="196" t="s">
        <v>2761</v>
      </c>
      <c r="H671" s="197">
        <v>1</v>
      </c>
      <c r="I671" s="198"/>
      <c r="J671" s="199">
        <f t="shared" si="80"/>
        <v>0</v>
      </c>
      <c r="K671" s="200"/>
      <c r="L671" s="40"/>
      <c r="M671" s="201" t="s">
        <v>1</v>
      </c>
      <c r="N671" s="202" t="s">
        <v>42</v>
      </c>
      <c r="O671" s="72"/>
      <c r="P671" s="203">
        <f t="shared" si="81"/>
        <v>0</v>
      </c>
      <c r="Q671" s="203">
        <v>0</v>
      </c>
      <c r="R671" s="203">
        <f t="shared" si="82"/>
        <v>0</v>
      </c>
      <c r="S671" s="203">
        <v>0</v>
      </c>
      <c r="T671" s="204">
        <f t="shared" si="83"/>
        <v>0</v>
      </c>
      <c r="U671" s="35"/>
      <c r="V671" s="35"/>
      <c r="W671" s="35"/>
      <c r="X671" s="35"/>
      <c r="Y671" s="35"/>
      <c r="Z671" s="35"/>
      <c r="AA671" s="35"/>
      <c r="AB671" s="35"/>
      <c r="AC671" s="35"/>
      <c r="AD671" s="35"/>
      <c r="AE671" s="35"/>
      <c r="AR671" s="205" t="s">
        <v>218</v>
      </c>
      <c r="AT671" s="205" t="s">
        <v>214</v>
      </c>
      <c r="AU671" s="205" t="s">
        <v>85</v>
      </c>
      <c r="AY671" s="18" t="s">
        <v>209</v>
      </c>
      <c r="BE671" s="206">
        <f t="shared" si="84"/>
        <v>0</v>
      </c>
      <c r="BF671" s="206">
        <f t="shared" si="85"/>
        <v>0</v>
      </c>
      <c r="BG671" s="206">
        <f t="shared" si="86"/>
        <v>0</v>
      </c>
      <c r="BH671" s="206">
        <f t="shared" si="87"/>
        <v>0</v>
      </c>
      <c r="BI671" s="206">
        <f t="shared" si="88"/>
        <v>0</v>
      </c>
      <c r="BJ671" s="18" t="s">
        <v>85</v>
      </c>
      <c r="BK671" s="206">
        <f t="shared" si="89"/>
        <v>0</v>
      </c>
      <c r="BL671" s="18" t="s">
        <v>218</v>
      </c>
      <c r="BM671" s="205" t="s">
        <v>6021</v>
      </c>
    </row>
    <row r="672" spans="1:65" s="2" customFormat="1" ht="37.9" customHeight="1">
      <c r="A672" s="35"/>
      <c r="B672" s="36"/>
      <c r="C672" s="193" t="s">
        <v>6022</v>
      </c>
      <c r="D672" s="193" t="s">
        <v>214</v>
      </c>
      <c r="E672" s="194" t="s">
        <v>6023</v>
      </c>
      <c r="F672" s="195" t="s">
        <v>5341</v>
      </c>
      <c r="G672" s="196" t="s">
        <v>2761</v>
      </c>
      <c r="H672" s="197">
        <v>1</v>
      </c>
      <c r="I672" s="198"/>
      <c r="J672" s="199">
        <f t="shared" si="80"/>
        <v>0</v>
      </c>
      <c r="K672" s="200"/>
      <c r="L672" s="40"/>
      <c r="M672" s="201" t="s">
        <v>1</v>
      </c>
      <c r="N672" s="202" t="s">
        <v>42</v>
      </c>
      <c r="O672" s="72"/>
      <c r="P672" s="203">
        <f t="shared" si="81"/>
        <v>0</v>
      </c>
      <c r="Q672" s="203">
        <v>0</v>
      </c>
      <c r="R672" s="203">
        <f t="shared" si="82"/>
        <v>0</v>
      </c>
      <c r="S672" s="203">
        <v>0</v>
      </c>
      <c r="T672" s="204">
        <f t="shared" si="83"/>
        <v>0</v>
      </c>
      <c r="U672" s="35"/>
      <c r="V672" s="35"/>
      <c r="W672" s="35"/>
      <c r="X672" s="35"/>
      <c r="Y672" s="35"/>
      <c r="Z672" s="35"/>
      <c r="AA672" s="35"/>
      <c r="AB672" s="35"/>
      <c r="AC672" s="35"/>
      <c r="AD672" s="35"/>
      <c r="AE672" s="35"/>
      <c r="AR672" s="205" t="s">
        <v>218</v>
      </c>
      <c r="AT672" s="205" t="s">
        <v>214</v>
      </c>
      <c r="AU672" s="205" t="s">
        <v>85</v>
      </c>
      <c r="AY672" s="18" t="s">
        <v>209</v>
      </c>
      <c r="BE672" s="206">
        <f t="shared" si="84"/>
        <v>0</v>
      </c>
      <c r="BF672" s="206">
        <f t="shared" si="85"/>
        <v>0</v>
      </c>
      <c r="BG672" s="206">
        <f t="shared" si="86"/>
        <v>0</v>
      </c>
      <c r="BH672" s="206">
        <f t="shared" si="87"/>
        <v>0</v>
      </c>
      <c r="BI672" s="206">
        <f t="shared" si="88"/>
        <v>0</v>
      </c>
      <c r="BJ672" s="18" t="s">
        <v>85</v>
      </c>
      <c r="BK672" s="206">
        <f t="shared" si="89"/>
        <v>0</v>
      </c>
      <c r="BL672" s="18" t="s">
        <v>218</v>
      </c>
      <c r="BM672" s="205" t="s">
        <v>6024</v>
      </c>
    </row>
    <row r="673" spans="1:65" s="2" customFormat="1" ht="37.9" customHeight="1">
      <c r="A673" s="35"/>
      <c r="B673" s="36"/>
      <c r="C673" s="193" t="s">
        <v>6025</v>
      </c>
      <c r="D673" s="193" t="s">
        <v>214</v>
      </c>
      <c r="E673" s="194" t="s">
        <v>6026</v>
      </c>
      <c r="F673" s="195" t="s">
        <v>4794</v>
      </c>
      <c r="G673" s="196" t="s">
        <v>2761</v>
      </c>
      <c r="H673" s="197">
        <v>1</v>
      </c>
      <c r="I673" s="198"/>
      <c r="J673" s="199">
        <f t="shared" si="80"/>
        <v>0</v>
      </c>
      <c r="K673" s="200"/>
      <c r="L673" s="40"/>
      <c r="M673" s="201" t="s">
        <v>1</v>
      </c>
      <c r="N673" s="202" t="s">
        <v>42</v>
      </c>
      <c r="O673" s="72"/>
      <c r="P673" s="203">
        <f t="shared" si="81"/>
        <v>0</v>
      </c>
      <c r="Q673" s="203">
        <v>0</v>
      </c>
      <c r="R673" s="203">
        <f t="shared" si="82"/>
        <v>0</v>
      </c>
      <c r="S673" s="203">
        <v>0</v>
      </c>
      <c r="T673" s="204">
        <f t="shared" si="83"/>
        <v>0</v>
      </c>
      <c r="U673" s="35"/>
      <c r="V673" s="35"/>
      <c r="W673" s="35"/>
      <c r="X673" s="35"/>
      <c r="Y673" s="35"/>
      <c r="Z673" s="35"/>
      <c r="AA673" s="35"/>
      <c r="AB673" s="35"/>
      <c r="AC673" s="35"/>
      <c r="AD673" s="35"/>
      <c r="AE673" s="35"/>
      <c r="AR673" s="205" t="s">
        <v>218</v>
      </c>
      <c r="AT673" s="205" t="s">
        <v>214</v>
      </c>
      <c r="AU673" s="205" t="s">
        <v>85</v>
      </c>
      <c r="AY673" s="18" t="s">
        <v>209</v>
      </c>
      <c r="BE673" s="206">
        <f t="shared" si="84"/>
        <v>0</v>
      </c>
      <c r="BF673" s="206">
        <f t="shared" si="85"/>
        <v>0</v>
      </c>
      <c r="BG673" s="206">
        <f t="shared" si="86"/>
        <v>0</v>
      </c>
      <c r="BH673" s="206">
        <f t="shared" si="87"/>
        <v>0</v>
      </c>
      <c r="BI673" s="206">
        <f t="shared" si="88"/>
        <v>0</v>
      </c>
      <c r="BJ673" s="18" t="s">
        <v>85</v>
      </c>
      <c r="BK673" s="206">
        <f t="shared" si="89"/>
        <v>0</v>
      </c>
      <c r="BL673" s="18" t="s">
        <v>218</v>
      </c>
      <c r="BM673" s="205" t="s">
        <v>6027</v>
      </c>
    </row>
    <row r="674" spans="1:65" s="2" customFormat="1" ht="37.9" customHeight="1">
      <c r="A674" s="35"/>
      <c r="B674" s="36"/>
      <c r="C674" s="193" t="s">
        <v>6028</v>
      </c>
      <c r="D674" s="193" t="s">
        <v>214</v>
      </c>
      <c r="E674" s="194" t="s">
        <v>6029</v>
      </c>
      <c r="F674" s="195" t="s">
        <v>4794</v>
      </c>
      <c r="G674" s="196" t="s">
        <v>2761</v>
      </c>
      <c r="H674" s="197">
        <v>1</v>
      </c>
      <c r="I674" s="198"/>
      <c r="J674" s="199">
        <f t="shared" si="80"/>
        <v>0</v>
      </c>
      <c r="K674" s="200"/>
      <c r="L674" s="40"/>
      <c r="M674" s="201" t="s">
        <v>1</v>
      </c>
      <c r="N674" s="202" t="s">
        <v>42</v>
      </c>
      <c r="O674" s="72"/>
      <c r="P674" s="203">
        <f t="shared" si="81"/>
        <v>0</v>
      </c>
      <c r="Q674" s="203">
        <v>0</v>
      </c>
      <c r="R674" s="203">
        <f t="shared" si="82"/>
        <v>0</v>
      </c>
      <c r="S674" s="203">
        <v>0</v>
      </c>
      <c r="T674" s="204">
        <f t="shared" si="83"/>
        <v>0</v>
      </c>
      <c r="U674" s="35"/>
      <c r="V674" s="35"/>
      <c r="W674" s="35"/>
      <c r="X674" s="35"/>
      <c r="Y674" s="35"/>
      <c r="Z674" s="35"/>
      <c r="AA674" s="35"/>
      <c r="AB674" s="35"/>
      <c r="AC674" s="35"/>
      <c r="AD674" s="35"/>
      <c r="AE674" s="35"/>
      <c r="AR674" s="205" t="s">
        <v>218</v>
      </c>
      <c r="AT674" s="205" t="s">
        <v>214</v>
      </c>
      <c r="AU674" s="205" t="s">
        <v>85</v>
      </c>
      <c r="AY674" s="18" t="s">
        <v>209</v>
      </c>
      <c r="BE674" s="206">
        <f t="shared" si="84"/>
        <v>0</v>
      </c>
      <c r="BF674" s="206">
        <f t="shared" si="85"/>
        <v>0</v>
      </c>
      <c r="BG674" s="206">
        <f t="shared" si="86"/>
        <v>0</v>
      </c>
      <c r="BH674" s="206">
        <f t="shared" si="87"/>
        <v>0</v>
      </c>
      <c r="BI674" s="206">
        <f t="shared" si="88"/>
        <v>0</v>
      </c>
      <c r="BJ674" s="18" t="s">
        <v>85</v>
      </c>
      <c r="BK674" s="206">
        <f t="shared" si="89"/>
        <v>0</v>
      </c>
      <c r="BL674" s="18" t="s">
        <v>218</v>
      </c>
      <c r="BM674" s="205" t="s">
        <v>6030</v>
      </c>
    </row>
    <row r="675" spans="1:65" s="2" customFormat="1" ht="37.9" customHeight="1">
      <c r="A675" s="35"/>
      <c r="B675" s="36"/>
      <c r="C675" s="193" t="s">
        <v>6031</v>
      </c>
      <c r="D675" s="193" t="s">
        <v>214</v>
      </c>
      <c r="E675" s="194" t="s">
        <v>6032</v>
      </c>
      <c r="F675" s="195" t="s">
        <v>4794</v>
      </c>
      <c r="G675" s="196" t="s">
        <v>2761</v>
      </c>
      <c r="H675" s="197">
        <v>1</v>
      </c>
      <c r="I675" s="198"/>
      <c r="J675" s="199">
        <f t="shared" si="80"/>
        <v>0</v>
      </c>
      <c r="K675" s="200"/>
      <c r="L675" s="40"/>
      <c r="M675" s="201" t="s">
        <v>1</v>
      </c>
      <c r="N675" s="202" t="s">
        <v>42</v>
      </c>
      <c r="O675" s="72"/>
      <c r="P675" s="203">
        <f t="shared" si="81"/>
        <v>0</v>
      </c>
      <c r="Q675" s="203">
        <v>0</v>
      </c>
      <c r="R675" s="203">
        <f t="shared" si="82"/>
        <v>0</v>
      </c>
      <c r="S675" s="203">
        <v>0</v>
      </c>
      <c r="T675" s="204">
        <f t="shared" si="83"/>
        <v>0</v>
      </c>
      <c r="U675" s="35"/>
      <c r="V675" s="35"/>
      <c r="W675" s="35"/>
      <c r="X675" s="35"/>
      <c r="Y675" s="35"/>
      <c r="Z675" s="35"/>
      <c r="AA675" s="35"/>
      <c r="AB675" s="35"/>
      <c r="AC675" s="35"/>
      <c r="AD675" s="35"/>
      <c r="AE675" s="35"/>
      <c r="AR675" s="205" t="s">
        <v>218</v>
      </c>
      <c r="AT675" s="205" t="s">
        <v>214</v>
      </c>
      <c r="AU675" s="205" t="s">
        <v>85</v>
      </c>
      <c r="AY675" s="18" t="s">
        <v>209</v>
      </c>
      <c r="BE675" s="206">
        <f t="shared" si="84"/>
        <v>0</v>
      </c>
      <c r="BF675" s="206">
        <f t="shared" si="85"/>
        <v>0</v>
      </c>
      <c r="BG675" s="206">
        <f t="shared" si="86"/>
        <v>0</v>
      </c>
      <c r="BH675" s="206">
        <f t="shared" si="87"/>
        <v>0</v>
      </c>
      <c r="BI675" s="206">
        <f t="shared" si="88"/>
        <v>0</v>
      </c>
      <c r="BJ675" s="18" t="s">
        <v>85</v>
      </c>
      <c r="BK675" s="206">
        <f t="shared" si="89"/>
        <v>0</v>
      </c>
      <c r="BL675" s="18" t="s">
        <v>218</v>
      </c>
      <c r="BM675" s="205" t="s">
        <v>6033</v>
      </c>
    </row>
    <row r="676" spans="1:65" s="2" customFormat="1" ht="37.9" customHeight="1">
      <c r="A676" s="35"/>
      <c r="B676" s="36"/>
      <c r="C676" s="193" t="s">
        <v>6034</v>
      </c>
      <c r="D676" s="193" t="s">
        <v>214</v>
      </c>
      <c r="E676" s="194" t="s">
        <v>6035</v>
      </c>
      <c r="F676" s="195" t="s">
        <v>5341</v>
      </c>
      <c r="G676" s="196" t="s">
        <v>2761</v>
      </c>
      <c r="H676" s="197">
        <v>1</v>
      </c>
      <c r="I676" s="198"/>
      <c r="J676" s="199">
        <f t="shared" si="80"/>
        <v>0</v>
      </c>
      <c r="K676" s="200"/>
      <c r="L676" s="40"/>
      <c r="M676" s="201" t="s">
        <v>1</v>
      </c>
      <c r="N676" s="202" t="s">
        <v>42</v>
      </c>
      <c r="O676" s="72"/>
      <c r="P676" s="203">
        <f t="shared" si="81"/>
        <v>0</v>
      </c>
      <c r="Q676" s="203">
        <v>0</v>
      </c>
      <c r="R676" s="203">
        <f t="shared" si="82"/>
        <v>0</v>
      </c>
      <c r="S676" s="203">
        <v>0</v>
      </c>
      <c r="T676" s="204">
        <f t="shared" si="83"/>
        <v>0</v>
      </c>
      <c r="U676" s="35"/>
      <c r="V676" s="35"/>
      <c r="W676" s="35"/>
      <c r="X676" s="35"/>
      <c r="Y676" s="35"/>
      <c r="Z676" s="35"/>
      <c r="AA676" s="35"/>
      <c r="AB676" s="35"/>
      <c r="AC676" s="35"/>
      <c r="AD676" s="35"/>
      <c r="AE676" s="35"/>
      <c r="AR676" s="205" t="s">
        <v>218</v>
      </c>
      <c r="AT676" s="205" t="s">
        <v>214</v>
      </c>
      <c r="AU676" s="205" t="s">
        <v>85</v>
      </c>
      <c r="AY676" s="18" t="s">
        <v>209</v>
      </c>
      <c r="BE676" s="206">
        <f t="shared" si="84"/>
        <v>0</v>
      </c>
      <c r="BF676" s="206">
        <f t="shared" si="85"/>
        <v>0</v>
      </c>
      <c r="BG676" s="206">
        <f t="shared" si="86"/>
        <v>0</v>
      </c>
      <c r="BH676" s="206">
        <f t="shared" si="87"/>
        <v>0</v>
      </c>
      <c r="BI676" s="206">
        <f t="shared" si="88"/>
        <v>0</v>
      </c>
      <c r="BJ676" s="18" t="s">
        <v>85</v>
      </c>
      <c r="BK676" s="206">
        <f t="shared" si="89"/>
        <v>0</v>
      </c>
      <c r="BL676" s="18" t="s">
        <v>218</v>
      </c>
      <c r="BM676" s="205" t="s">
        <v>6036</v>
      </c>
    </row>
    <row r="677" spans="1:65" s="2" customFormat="1" ht="37.9" customHeight="1">
      <c r="A677" s="35"/>
      <c r="B677" s="36"/>
      <c r="C677" s="193" t="s">
        <v>6037</v>
      </c>
      <c r="D677" s="193" t="s">
        <v>214</v>
      </c>
      <c r="E677" s="194" t="s">
        <v>6038</v>
      </c>
      <c r="F677" s="195" t="s">
        <v>4794</v>
      </c>
      <c r="G677" s="196" t="s">
        <v>2761</v>
      </c>
      <c r="H677" s="197">
        <v>1</v>
      </c>
      <c r="I677" s="198"/>
      <c r="J677" s="199">
        <f t="shared" si="80"/>
        <v>0</v>
      </c>
      <c r="K677" s="200"/>
      <c r="L677" s="40"/>
      <c r="M677" s="201" t="s">
        <v>1</v>
      </c>
      <c r="N677" s="202" t="s">
        <v>42</v>
      </c>
      <c r="O677" s="72"/>
      <c r="P677" s="203">
        <f t="shared" si="81"/>
        <v>0</v>
      </c>
      <c r="Q677" s="203">
        <v>0</v>
      </c>
      <c r="R677" s="203">
        <f t="shared" si="82"/>
        <v>0</v>
      </c>
      <c r="S677" s="203">
        <v>0</v>
      </c>
      <c r="T677" s="204">
        <f t="shared" si="83"/>
        <v>0</v>
      </c>
      <c r="U677" s="35"/>
      <c r="V677" s="35"/>
      <c r="W677" s="35"/>
      <c r="X677" s="35"/>
      <c r="Y677" s="35"/>
      <c r="Z677" s="35"/>
      <c r="AA677" s="35"/>
      <c r="AB677" s="35"/>
      <c r="AC677" s="35"/>
      <c r="AD677" s="35"/>
      <c r="AE677" s="35"/>
      <c r="AR677" s="205" t="s">
        <v>218</v>
      </c>
      <c r="AT677" s="205" t="s">
        <v>214</v>
      </c>
      <c r="AU677" s="205" t="s">
        <v>85</v>
      </c>
      <c r="AY677" s="18" t="s">
        <v>209</v>
      </c>
      <c r="BE677" s="206">
        <f t="shared" si="84"/>
        <v>0</v>
      </c>
      <c r="BF677" s="206">
        <f t="shared" si="85"/>
        <v>0</v>
      </c>
      <c r="BG677" s="206">
        <f t="shared" si="86"/>
        <v>0</v>
      </c>
      <c r="BH677" s="206">
        <f t="shared" si="87"/>
        <v>0</v>
      </c>
      <c r="BI677" s="206">
        <f t="shared" si="88"/>
        <v>0</v>
      </c>
      <c r="BJ677" s="18" t="s">
        <v>85</v>
      </c>
      <c r="BK677" s="206">
        <f t="shared" si="89"/>
        <v>0</v>
      </c>
      <c r="BL677" s="18" t="s">
        <v>218</v>
      </c>
      <c r="BM677" s="205" t="s">
        <v>6039</v>
      </c>
    </row>
    <row r="678" spans="1:65" s="2" customFormat="1" ht="37.9" customHeight="1">
      <c r="A678" s="35"/>
      <c r="B678" s="36"/>
      <c r="C678" s="193" t="s">
        <v>6040</v>
      </c>
      <c r="D678" s="193" t="s">
        <v>214</v>
      </c>
      <c r="E678" s="194" t="s">
        <v>6041</v>
      </c>
      <c r="F678" s="195" t="s">
        <v>4794</v>
      </c>
      <c r="G678" s="196" t="s">
        <v>2761</v>
      </c>
      <c r="H678" s="197">
        <v>1</v>
      </c>
      <c r="I678" s="198"/>
      <c r="J678" s="199">
        <f t="shared" si="80"/>
        <v>0</v>
      </c>
      <c r="K678" s="200"/>
      <c r="L678" s="40"/>
      <c r="M678" s="201" t="s">
        <v>1</v>
      </c>
      <c r="N678" s="202" t="s">
        <v>42</v>
      </c>
      <c r="O678" s="72"/>
      <c r="P678" s="203">
        <f t="shared" si="81"/>
        <v>0</v>
      </c>
      <c r="Q678" s="203">
        <v>0</v>
      </c>
      <c r="R678" s="203">
        <f t="shared" si="82"/>
        <v>0</v>
      </c>
      <c r="S678" s="203">
        <v>0</v>
      </c>
      <c r="T678" s="204">
        <f t="shared" si="83"/>
        <v>0</v>
      </c>
      <c r="U678" s="35"/>
      <c r="V678" s="35"/>
      <c r="W678" s="35"/>
      <c r="X678" s="35"/>
      <c r="Y678" s="35"/>
      <c r="Z678" s="35"/>
      <c r="AA678" s="35"/>
      <c r="AB678" s="35"/>
      <c r="AC678" s="35"/>
      <c r="AD678" s="35"/>
      <c r="AE678" s="35"/>
      <c r="AR678" s="205" t="s">
        <v>218</v>
      </c>
      <c r="AT678" s="205" t="s">
        <v>214</v>
      </c>
      <c r="AU678" s="205" t="s">
        <v>85</v>
      </c>
      <c r="AY678" s="18" t="s">
        <v>209</v>
      </c>
      <c r="BE678" s="206">
        <f t="shared" si="84"/>
        <v>0</v>
      </c>
      <c r="BF678" s="206">
        <f t="shared" si="85"/>
        <v>0</v>
      </c>
      <c r="BG678" s="206">
        <f t="shared" si="86"/>
        <v>0</v>
      </c>
      <c r="BH678" s="206">
        <f t="shared" si="87"/>
        <v>0</v>
      </c>
      <c r="BI678" s="206">
        <f t="shared" si="88"/>
        <v>0</v>
      </c>
      <c r="BJ678" s="18" t="s">
        <v>85</v>
      </c>
      <c r="BK678" s="206">
        <f t="shared" si="89"/>
        <v>0</v>
      </c>
      <c r="BL678" s="18" t="s">
        <v>218</v>
      </c>
      <c r="BM678" s="205" t="s">
        <v>6042</v>
      </c>
    </row>
    <row r="679" spans="1:65" s="2" customFormat="1" ht="37.9" customHeight="1">
      <c r="A679" s="35"/>
      <c r="B679" s="36"/>
      <c r="C679" s="193" t="s">
        <v>6043</v>
      </c>
      <c r="D679" s="193" t="s">
        <v>214</v>
      </c>
      <c r="E679" s="194" t="s">
        <v>6044</v>
      </c>
      <c r="F679" s="195" t="s">
        <v>4794</v>
      </c>
      <c r="G679" s="196" t="s">
        <v>2761</v>
      </c>
      <c r="H679" s="197">
        <v>1</v>
      </c>
      <c r="I679" s="198"/>
      <c r="J679" s="199">
        <f t="shared" si="80"/>
        <v>0</v>
      </c>
      <c r="K679" s="200"/>
      <c r="L679" s="40"/>
      <c r="M679" s="201" t="s">
        <v>1</v>
      </c>
      <c r="N679" s="202" t="s">
        <v>42</v>
      </c>
      <c r="O679" s="72"/>
      <c r="P679" s="203">
        <f t="shared" si="81"/>
        <v>0</v>
      </c>
      <c r="Q679" s="203">
        <v>0</v>
      </c>
      <c r="R679" s="203">
        <f t="shared" si="82"/>
        <v>0</v>
      </c>
      <c r="S679" s="203">
        <v>0</v>
      </c>
      <c r="T679" s="204">
        <f t="shared" si="83"/>
        <v>0</v>
      </c>
      <c r="U679" s="35"/>
      <c r="V679" s="35"/>
      <c r="W679" s="35"/>
      <c r="X679" s="35"/>
      <c r="Y679" s="35"/>
      <c r="Z679" s="35"/>
      <c r="AA679" s="35"/>
      <c r="AB679" s="35"/>
      <c r="AC679" s="35"/>
      <c r="AD679" s="35"/>
      <c r="AE679" s="35"/>
      <c r="AR679" s="205" t="s">
        <v>218</v>
      </c>
      <c r="AT679" s="205" t="s">
        <v>214</v>
      </c>
      <c r="AU679" s="205" t="s">
        <v>85</v>
      </c>
      <c r="AY679" s="18" t="s">
        <v>209</v>
      </c>
      <c r="BE679" s="206">
        <f t="shared" si="84"/>
        <v>0</v>
      </c>
      <c r="BF679" s="206">
        <f t="shared" si="85"/>
        <v>0</v>
      </c>
      <c r="BG679" s="206">
        <f t="shared" si="86"/>
        <v>0</v>
      </c>
      <c r="BH679" s="206">
        <f t="shared" si="87"/>
        <v>0</v>
      </c>
      <c r="BI679" s="206">
        <f t="shared" si="88"/>
        <v>0</v>
      </c>
      <c r="BJ679" s="18" t="s">
        <v>85</v>
      </c>
      <c r="BK679" s="206">
        <f t="shared" si="89"/>
        <v>0</v>
      </c>
      <c r="BL679" s="18" t="s">
        <v>218</v>
      </c>
      <c r="BM679" s="205" t="s">
        <v>6045</v>
      </c>
    </row>
    <row r="680" spans="1:65" s="2" customFormat="1" ht="37.9" customHeight="1">
      <c r="A680" s="35"/>
      <c r="B680" s="36"/>
      <c r="C680" s="193" t="s">
        <v>6046</v>
      </c>
      <c r="D680" s="193" t="s">
        <v>214</v>
      </c>
      <c r="E680" s="194" t="s">
        <v>6047</v>
      </c>
      <c r="F680" s="195" t="s">
        <v>5341</v>
      </c>
      <c r="G680" s="196" t="s">
        <v>2761</v>
      </c>
      <c r="H680" s="197">
        <v>1</v>
      </c>
      <c r="I680" s="198"/>
      <c r="J680" s="199">
        <f t="shared" si="80"/>
        <v>0</v>
      </c>
      <c r="K680" s="200"/>
      <c r="L680" s="40"/>
      <c r="M680" s="201" t="s">
        <v>1</v>
      </c>
      <c r="N680" s="202" t="s">
        <v>42</v>
      </c>
      <c r="O680" s="72"/>
      <c r="P680" s="203">
        <f t="shared" si="81"/>
        <v>0</v>
      </c>
      <c r="Q680" s="203">
        <v>0</v>
      </c>
      <c r="R680" s="203">
        <f t="shared" si="82"/>
        <v>0</v>
      </c>
      <c r="S680" s="203">
        <v>0</v>
      </c>
      <c r="T680" s="204">
        <f t="shared" si="83"/>
        <v>0</v>
      </c>
      <c r="U680" s="35"/>
      <c r="V680" s="35"/>
      <c r="W680" s="35"/>
      <c r="X680" s="35"/>
      <c r="Y680" s="35"/>
      <c r="Z680" s="35"/>
      <c r="AA680" s="35"/>
      <c r="AB680" s="35"/>
      <c r="AC680" s="35"/>
      <c r="AD680" s="35"/>
      <c r="AE680" s="35"/>
      <c r="AR680" s="205" t="s">
        <v>218</v>
      </c>
      <c r="AT680" s="205" t="s">
        <v>214</v>
      </c>
      <c r="AU680" s="205" t="s">
        <v>85</v>
      </c>
      <c r="AY680" s="18" t="s">
        <v>209</v>
      </c>
      <c r="BE680" s="206">
        <f t="shared" si="84"/>
        <v>0</v>
      </c>
      <c r="BF680" s="206">
        <f t="shared" si="85"/>
        <v>0</v>
      </c>
      <c r="BG680" s="206">
        <f t="shared" si="86"/>
        <v>0</v>
      </c>
      <c r="BH680" s="206">
        <f t="shared" si="87"/>
        <v>0</v>
      </c>
      <c r="BI680" s="206">
        <f t="shared" si="88"/>
        <v>0</v>
      </c>
      <c r="BJ680" s="18" t="s">
        <v>85</v>
      </c>
      <c r="BK680" s="206">
        <f t="shared" si="89"/>
        <v>0</v>
      </c>
      <c r="BL680" s="18" t="s">
        <v>218</v>
      </c>
      <c r="BM680" s="205" t="s">
        <v>6048</v>
      </c>
    </row>
    <row r="681" spans="1:65" s="2" customFormat="1" ht="44.25" customHeight="1">
      <c r="A681" s="35"/>
      <c r="B681" s="36"/>
      <c r="C681" s="193" t="s">
        <v>6049</v>
      </c>
      <c r="D681" s="193" t="s">
        <v>214</v>
      </c>
      <c r="E681" s="194" t="s">
        <v>6050</v>
      </c>
      <c r="F681" s="195" t="s">
        <v>4787</v>
      </c>
      <c r="G681" s="196" t="s">
        <v>2761</v>
      </c>
      <c r="H681" s="197">
        <v>1</v>
      </c>
      <c r="I681" s="198"/>
      <c r="J681" s="199">
        <f t="shared" si="80"/>
        <v>0</v>
      </c>
      <c r="K681" s="200"/>
      <c r="L681" s="40"/>
      <c r="M681" s="201" t="s">
        <v>1</v>
      </c>
      <c r="N681" s="202" t="s">
        <v>42</v>
      </c>
      <c r="O681" s="72"/>
      <c r="P681" s="203">
        <f t="shared" si="81"/>
        <v>0</v>
      </c>
      <c r="Q681" s="203">
        <v>0</v>
      </c>
      <c r="R681" s="203">
        <f t="shared" si="82"/>
        <v>0</v>
      </c>
      <c r="S681" s="203">
        <v>0</v>
      </c>
      <c r="T681" s="204">
        <f t="shared" si="83"/>
        <v>0</v>
      </c>
      <c r="U681" s="35"/>
      <c r="V681" s="35"/>
      <c r="W681" s="35"/>
      <c r="X681" s="35"/>
      <c r="Y681" s="35"/>
      <c r="Z681" s="35"/>
      <c r="AA681" s="35"/>
      <c r="AB681" s="35"/>
      <c r="AC681" s="35"/>
      <c r="AD681" s="35"/>
      <c r="AE681" s="35"/>
      <c r="AR681" s="205" t="s">
        <v>218</v>
      </c>
      <c r="AT681" s="205" t="s">
        <v>214</v>
      </c>
      <c r="AU681" s="205" t="s">
        <v>85</v>
      </c>
      <c r="AY681" s="18" t="s">
        <v>209</v>
      </c>
      <c r="BE681" s="206">
        <f t="shared" si="84"/>
        <v>0</v>
      </c>
      <c r="BF681" s="206">
        <f t="shared" si="85"/>
        <v>0</v>
      </c>
      <c r="BG681" s="206">
        <f t="shared" si="86"/>
        <v>0</v>
      </c>
      <c r="BH681" s="206">
        <f t="shared" si="87"/>
        <v>0</v>
      </c>
      <c r="BI681" s="206">
        <f t="shared" si="88"/>
        <v>0</v>
      </c>
      <c r="BJ681" s="18" t="s">
        <v>85</v>
      </c>
      <c r="BK681" s="206">
        <f t="shared" si="89"/>
        <v>0</v>
      </c>
      <c r="BL681" s="18" t="s">
        <v>218</v>
      </c>
      <c r="BM681" s="205" t="s">
        <v>6051</v>
      </c>
    </row>
    <row r="682" spans="1:65" s="2" customFormat="1" ht="44.25" customHeight="1">
      <c r="A682" s="35"/>
      <c r="B682" s="36"/>
      <c r="C682" s="193" t="s">
        <v>6052</v>
      </c>
      <c r="D682" s="193" t="s">
        <v>214</v>
      </c>
      <c r="E682" s="194" t="s">
        <v>6053</v>
      </c>
      <c r="F682" s="195" t="s">
        <v>4787</v>
      </c>
      <c r="G682" s="196" t="s">
        <v>2761</v>
      </c>
      <c r="H682" s="197">
        <v>1</v>
      </c>
      <c r="I682" s="198"/>
      <c r="J682" s="199">
        <f t="shared" si="80"/>
        <v>0</v>
      </c>
      <c r="K682" s="200"/>
      <c r="L682" s="40"/>
      <c r="M682" s="201" t="s">
        <v>1</v>
      </c>
      <c r="N682" s="202" t="s">
        <v>42</v>
      </c>
      <c r="O682" s="72"/>
      <c r="P682" s="203">
        <f t="shared" si="81"/>
        <v>0</v>
      </c>
      <c r="Q682" s="203">
        <v>0</v>
      </c>
      <c r="R682" s="203">
        <f t="shared" si="82"/>
        <v>0</v>
      </c>
      <c r="S682" s="203">
        <v>0</v>
      </c>
      <c r="T682" s="204">
        <f t="shared" si="83"/>
        <v>0</v>
      </c>
      <c r="U682" s="35"/>
      <c r="V682" s="35"/>
      <c r="W682" s="35"/>
      <c r="X682" s="35"/>
      <c r="Y682" s="35"/>
      <c r="Z682" s="35"/>
      <c r="AA682" s="35"/>
      <c r="AB682" s="35"/>
      <c r="AC682" s="35"/>
      <c r="AD682" s="35"/>
      <c r="AE682" s="35"/>
      <c r="AR682" s="205" t="s">
        <v>218</v>
      </c>
      <c r="AT682" s="205" t="s">
        <v>214</v>
      </c>
      <c r="AU682" s="205" t="s">
        <v>85</v>
      </c>
      <c r="AY682" s="18" t="s">
        <v>209</v>
      </c>
      <c r="BE682" s="206">
        <f t="shared" si="84"/>
        <v>0</v>
      </c>
      <c r="BF682" s="206">
        <f t="shared" si="85"/>
        <v>0</v>
      </c>
      <c r="BG682" s="206">
        <f t="shared" si="86"/>
        <v>0</v>
      </c>
      <c r="BH682" s="206">
        <f t="shared" si="87"/>
        <v>0</v>
      </c>
      <c r="BI682" s="206">
        <f t="shared" si="88"/>
        <v>0</v>
      </c>
      <c r="BJ682" s="18" t="s">
        <v>85</v>
      </c>
      <c r="BK682" s="206">
        <f t="shared" si="89"/>
        <v>0</v>
      </c>
      <c r="BL682" s="18" t="s">
        <v>218</v>
      </c>
      <c r="BM682" s="205" t="s">
        <v>6054</v>
      </c>
    </row>
    <row r="683" spans="1:65" s="2" customFormat="1" ht="49.15" customHeight="1">
      <c r="A683" s="35"/>
      <c r="B683" s="36"/>
      <c r="C683" s="193" t="s">
        <v>6055</v>
      </c>
      <c r="D683" s="193" t="s">
        <v>214</v>
      </c>
      <c r="E683" s="194" t="s">
        <v>6056</v>
      </c>
      <c r="F683" s="195" t="s">
        <v>5478</v>
      </c>
      <c r="G683" s="196" t="s">
        <v>2761</v>
      </c>
      <c r="H683" s="197">
        <v>1</v>
      </c>
      <c r="I683" s="198"/>
      <c r="J683" s="199">
        <f t="shared" si="80"/>
        <v>0</v>
      </c>
      <c r="K683" s="200"/>
      <c r="L683" s="40"/>
      <c r="M683" s="201" t="s">
        <v>1</v>
      </c>
      <c r="N683" s="202" t="s">
        <v>42</v>
      </c>
      <c r="O683" s="72"/>
      <c r="P683" s="203">
        <f t="shared" si="81"/>
        <v>0</v>
      </c>
      <c r="Q683" s="203">
        <v>0</v>
      </c>
      <c r="R683" s="203">
        <f t="shared" si="82"/>
        <v>0</v>
      </c>
      <c r="S683" s="203">
        <v>0</v>
      </c>
      <c r="T683" s="204">
        <f t="shared" si="83"/>
        <v>0</v>
      </c>
      <c r="U683" s="35"/>
      <c r="V683" s="35"/>
      <c r="W683" s="35"/>
      <c r="X683" s="35"/>
      <c r="Y683" s="35"/>
      <c r="Z683" s="35"/>
      <c r="AA683" s="35"/>
      <c r="AB683" s="35"/>
      <c r="AC683" s="35"/>
      <c r="AD683" s="35"/>
      <c r="AE683" s="35"/>
      <c r="AR683" s="205" t="s">
        <v>218</v>
      </c>
      <c r="AT683" s="205" t="s">
        <v>214</v>
      </c>
      <c r="AU683" s="205" t="s">
        <v>85</v>
      </c>
      <c r="AY683" s="18" t="s">
        <v>209</v>
      </c>
      <c r="BE683" s="206">
        <f t="shared" si="84"/>
        <v>0</v>
      </c>
      <c r="BF683" s="206">
        <f t="shared" si="85"/>
        <v>0</v>
      </c>
      <c r="BG683" s="206">
        <f t="shared" si="86"/>
        <v>0</v>
      </c>
      <c r="BH683" s="206">
        <f t="shared" si="87"/>
        <v>0</v>
      </c>
      <c r="BI683" s="206">
        <f t="shared" si="88"/>
        <v>0</v>
      </c>
      <c r="BJ683" s="18" t="s">
        <v>85</v>
      </c>
      <c r="BK683" s="206">
        <f t="shared" si="89"/>
        <v>0</v>
      </c>
      <c r="BL683" s="18" t="s">
        <v>218</v>
      </c>
      <c r="BM683" s="205" t="s">
        <v>6057</v>
      </c>
    </row>
    <row r="684" spans="1:65" s="2" customFormat="1" ht="37.9" customHeight="1">
      <c r="A684" s="35"/>
      <c r="B684" s="36"/>
      <c r="C684" s="193" t="s">
        <v>6058</v>
      </c>
      <c r="D684" s="193" t="s">
        <v>214</v>
      </c>
      <c r="E684" s="194" t="s">
        <v>6059</v>
      </c>
      <c r="F684" s="195" t="s">
        <v>5219</v>
      </c>
      <c r="G684" s="196" t="s">
        <v>2761</v>
      </c>
      <c r="H684" s="197">
        <v>1</v>
      </c>
      <c r="I684" s="198"/>
      <c r="J684" s="199">
        <f t="shared" si="80"/>
        <v>0</v>
      </c>
      <c r="K684" s="200"/>
      <c r="L684" s="40"/>
      <c r="M684" s="201" t="s">
        <v>1</v>
      </c>
      <c r="N684" s="202" t="s">
        <v>42</v>
      </c>
      <c r="O684" s="72"/>
      <c r="P684" s="203">
        <f t="shared" si="81"/>
        <v>0</v>
      </c>
      <c r="Q684" s="203">
        <v>0</v>
      </c>
      <c r="R684" s="203">
        <f t="shared" si="82"/>
        <v>0</v>
      </c>
      <c r="S684" s="203">
        <v>0</v>
      </c>
      <c r="T684" s="204">
        <f t="shared" si="83"/>
        <v>0</v>
      </c>
      <c r="U684" s="35"/>
      <c r="V684" s="35"/>
      <c r="W684" s="35"/>
      <c r="X684" s="35"/>
      <c r="Y684" s="35"/>
      <c r="Z684" s="35"/>
      <c r="AA684" s="35"/>
      <c r="AB684" s="35"/>
      <c r="AC684" s="35"/>
      <c r="AD684" s="35"/>
      <c r="AE684" s="35"/>
      <c r="AR684" s="205" t="s">
        <v>218</v>
      </c>
      <c r="AT684" s="205" t="s">
        <v>214</v>
      </c>
      <c r="AU684" s="205" t="s">
        <v>85</v>
      </c>
      <c r="AY684" s="18" t="s">
        <v>209</v>
      </c>
      <c r="BE684" s="206">
        <f t="shared" si="84"/>
        <v>0</v>
      </c>
      <c r="BF684" s="206">
        <f t="shared" si="85"/>
        <v>0</v>
      </c>
      <c r="BG684" s="206">
        <f t="shared" si="86"/>
        <v>0</v>
      </c>
      <c r="BH684" s="206">
        <f t="shared" si="87"/>
        <v>0</v>
      </c>
      <c r="BI684" s="206">
        <f t="shared" si="88"/>
        <v>0</v>
      </c>
      <c r="BJ684" s="18" t="s">
        <v>85</v>
      </c>
      <c r="BK684" s="206">
        <f t="shared" si="89"/>
        <v>0</v>
      </c>
      <c r="BL684" s="18" t="s">
        <v>218</v>
      </c>
      <c r="BM684" s="205" t="s">
        <v>6060</v>
      </c>
    </row>
    <row r="685" spans="1:65" s="2" customFormat="1" ht="37.9" customHeight="1">
      <c r="A685" s="35"/>
      <c r="B685" s="36"/>
      <c r="C685" s="193" t="s">
        <v>6061</v>
      </c>
      <c r="D685" s="193" t="s">
        <v>214</v>
      </c>
      <c r="E685" s="194" t="s">
        <v>6062</v>
      </c>
      <c r="F685" s="195" t="s">
        <v>5485</v>
      </c>
      <c r="G685" s="196" t="s">
        <v>2761</v>
      </c>
      <c r="H685" s="197">
        <v>1</v>
      </c>
      <c r="I685" s="198"/>
      <c r="J685" s="199">
        <f t="shared" si="80"/>
        <v>0</v>
      </c>
      <c r="K685" s="200"/>
      <c r="L685" s="40"/>
      <c r="M685" s="201" t="s">
        <v>1</v>
      </c>
      <c r="N685" s="202" t="s">
        <v>42</v>
      </c>
      <c r="O685" s="72"/>
      <c r="P685" s="203">
        <f t="shared" si="81"/>
        <v>0</v>
      </c>
      <c r="Q685" s="203">
        <v>0</v>
      </c>
      <c r="R685" s="203">
        <f t="shared" si="82"/>
        <v>0</v>
      </c>
      <c r="S685" s="203">
        <v>0</v>
      </c>
      <c r="T685" s="204">
        <f t="shared" si="83"/>
        <v>0</v>
      </c>
      <c r="U685" s="35"/>
      <c r="V685" s="35"/>
      <c r="W685" s="35"/>
      <c r="X685" s="35"/>
      <c r="Y685" s="35"/>
      <c r="Z685" s="35"/>
      <c r="AA685" s="35"/>
      <c r="AB685" s="35"/>
      <c r="AC685" s="35"/>
      <c r="AD685" s="35"/>
      <c r="AE685" s="35"/>
      <c r="AR685" s="205" t="s">
        <v>218</v>
      </c>
      <c r="AT685" s="205" t="s">
        <v>214</v>
      </c>
      <c r="AU685" s="205" t="s">
        <v>85</v>
      </c>
      <c r="AY685" s="18" t="s">
        <v>209</v>
      </c>
      <c r="BE685" s="206">
        <f t="shared" si="84"/>
        <v>0</v>
      </c>
      <c r="BF685" s="206">
        <f t="shared" si="85"/>
        <v>0</v>
      </c>
      <c r="BG685" s="206">
        <f t="shared" si="86"/>
        <v>0</v>
      </c>
      <c r="BH685" s="206">
        <f t="shared" si="87"/>
        <v>0</v>
      </c>
      <c r="BI685" s="206">
        <f t="shared" si="88"/>
        <v>0</v>
      </c>
      <c r="BJ685" s="18" t="s">
        <v>85</v>
      </c>
      <c r="BK685" s="206">
        <f t="shared" si="89"/>
        <v>0</v>
      </c>
      <c r="BL685" s="18" t="s">
        <v>218</v>
      </c>
      <c r="BM685" s="205" t="s">
        <v>6063</v>
      </c>
    </row>
    <row r="686" spans="1:65" s="2" customFormat="1" ht="37.9" customHeight="1">
      <c r="A686" s="35"/>
      <c r="B686" s="36"/>
      <c r="C686" s="193" t="s">
        <v>6064</v>
      </c>
      <c r="D686" s="193" t="s">
        <v>214</v>
      </c>
      <c r="E686" s="194" t="s">
        <v>6065</v>
      </c>
      <c r="F686" s="195" t="s">
        <v>5485</v>
      </c>
      <c r="G686" s="196" t="s">
        <v>2761</v>
      </c>
      <c r="H686" s="197">
        <v>1</v>
      </c>
      <c r="I686" s="198"/>
      <c r="J686" s="199">
        <f t="shared" si="80"/>
        <v>0</v>
      </c>
      <c r="K686" s="200"/>
      <c r="L686" s="40"/>
      <c r="M686" s="201" t="s">
        <v>1</v>
      </c>
      <c r="N686" s="202" t="s">
        <v>42</v>
      </c>
      <c r="O686" s="72"/>
      <c r="P686" s="203">
        <f t="shared" si="81"/>
        <v>0</v>
      </c>
      <c r="Q686" s="203">
        <v>0</v>
      </c>
      <c r="R686" s="203">
        <f t="shared" si="82"/>
        <v>0</v>
      </c>
      <c r="S686" s="203">
        <v>0</v>
      </c>
      <c r="T686" s="204">
        <f t="shared" si="83"/>
        <v>0</v>
      </c>
      <c r="U686" s="35"/>
      <c r="V686" s="35"/>
      <c r="W686" s="35"/>
      <c r="X686" s="35"/>
      <c r="Y686" s="35"/>
      <c r="Z686" s="35"/>
      <c r="AA686" s="35"/>
      <c r="AB686" s="35"/>
      <c r="AC686" s="35"/>
      <c r="AD686" s="35"/>
      <c r="AE686" s="35"/>
      <c r="AR686" s="205" t="s">
        <v>218</v>
      </c>
      <c r="AT686" s="205" t="s">
        <v>214</v>
      </c>
      <c r="AU686" s="205" t="s">
        <v>85</v>
      </c>
      <c r="AY686" s="18" t="s">
        <v>209</v>
      </c>
      <c r="BE686" s="206">
        <f t="shared" si="84"/>
        <v>0</v>
      </c>
      <c r="BF686" s="206">
        <f t="shared" si="85"/>
        <v>0</v>
      </c>
      <c r="BG686" s="206">
        <f t="shared" si="86"/>
        <v>0</v>
      </c>
      <c r="BH686" s="206">
        <f t="shared" si="87"/>
        <v>0</v>
      </c>
      <c r="BI686" s="206">
        <f t="shared" si="88"/>
        <v>0</v>
      </c>
      <c r="BJ686" s="18" t="s">
        <v>85</v>
      </c>
      <c r="BK686" s="206">
        <f t="shared" si="89"/>
        <v>0</v>
      </c>
      <c r="BL686" s="18" t="s">
        <v>218</v>
      </c>
      <c r="BM686" s="205" t="s">
        <v>6066</v>
      </c>
    </row>
    <row r="687" spans="1:65" s="2" customFormat="1" ht="37.9" customHeight="1">
      <c r="A687" s="35"/>
      <c r="B687" s="36"/>
      <c r="C687" s="193" t="s">
        <v>6067</v>
      </c>
      <c r="D687" s="193" t="s">
        <v>214</v>
      </c>
      <c r="E687" s="194" t="s">
        <v>6068</v>
      </c>
      <c r="F687" s="195" t="s">
        <v>5341</v>
      </c>
      <c r="G687" s="196" t="s">
        <v>2761</v>
      </c>
      <c r="H687" s="197">
        <v>1</v>
      </c>
      <c r="I687" s="198"/>
      <c r="J687" s="199">
        <f t="shared" si="80"/>
        <v>0</v>
      </c>
      <c r="K687" s="200"/>
      <c r="L687" s="40"/>
      <c r="M687" s="201" t="s">
        <v>1</v>
      </c>
      <c r="N687" s="202" t="s">
        <v>42</v>
      </c>
      <c r="O687" s="72"/>
      <c r="P687" s="203">
        <f t="shared" si="81"/>
        <v>0</v>
      </c>
      <c r="Q687" s="203">
        <v>0</v>
      </c>
      <c r="R687" s="203">
        <f t="shared" si="82"/>
        <v>0</v>
      </c>
      <c r="S687" s="203">
        <v>0</v>
      </c>
      <c r="T687" s="204">
        <f t="shared" si="83"/>
        <v>0</v>
      </c>
      <c r="U687" s="35"/>
      <c r="V687" s="35"/>
      <c r="W687" s="35"/>
      <c r="X687" s="35"/>
      <c r="Y687" s="35"/>
      <c r="Z687" s="35"/>
      <c r="AA687" s="35"/>
      <c r="AB687" s="35"/>
      <c r="AC687" s="35"/>
      <c r="AD687" s="35"/>
      <c r="AE687" s="35"/>
      <c r="AR687" s="205" t="s">
        <v>218</v>
      </c>
      <c r="AT687" s="205" t="s">
        <v>214</v>
      </c>
      <c r="AU687" s="205" t="s">
        <v>85</v>
      </c>
      <c r="AY687" s="18" t="s">
        <v>209</v>
      </c>
      <c r="BE687" s="206">
        <f t="shared" si="84"/>
        <v>0</v>
      </c>
      <c r="BF687" s="206">
        <f t="shared" si="85"/>
        <v>0</v>
      </c>
      <c r="BG687" s="206">
        <f t="shared" si="86"/>
        <v>0</v>
      </c>
      <c r="BH687" s="206">
        <f t="shared" si="87"/>
        <v>0</v>
      </c>
      <c r="BI687" s="206">
        <f t="shared" si="88"/>
        <v>0</v>
      </c>
      <c r="BJ687" s="18" t="s">
        <v>85</v>
      </c>
      <c r="BK687" s="206">
        <f t="shared" si="89"/>
        <v>0</v>
      </c>
      <c r="BL687" s="18" t="s">
        <v>218</v>
      </c>
      <c r="BM687" s="205" t="s">
        <v>6069</v>
      </c>
    </row>
    <row r="688" spans="1:65" s="2" customFormat="1" ht="44.25" customHeight="1">
      <c r="A688" s="35"/>
      <c r="B688" s="36"/>
      <c r="C688" s="193" t="s">
        <v>6070</v>
      </c>
      <c r="D688" s="193" t="s">
        <v>214</v>
      </c>
      <c r="E688" s="194" t="s">
        <v>6071</v>
      </c>
      <c r="F688" s="195" t="s">
        <v>5495</v>
      </c>
      <c r="G688" s="196" t="s">
        <v>2761</v>
      </c>
      <c r="H688" s="197">
        <v>1</v>
      </c>
      <c r="I688" s="198"/>
      <c r="J688" s="199">
        <f t="shared" si="80"/>
        <v>0</v>
      </c>
      <c r="K688" s="200"/>
      <c r="L688" s="40"/>
      <c r="M688" s="201" t="s">
        <v>1</v>
      </c>
      <c r="N688" s="202" t="s">
        <v>42</v>
      </c>
      <c r="O688" s="72"/>
      <c r="P688" s="203">
        <f t="shared" si="81"/>
        <v>0</v>
      </c>
      <c r="Q688" s="203">
        <v>0</v>
      </c>
      <c r="R688" s="203">
        <f t="shared" si="82"/>
        <v>0</v>
      </c>
      <c r="S688" s="203">
        <v>0</v>
      </c>
      <c r="T688" s="204">
        <f t="shared" si="83"/>
        <v>0</v>
      </c>
      <c r="U688" s="35"/>
      <c r="V688" s="35"/>
      <c r="W688" s="35"/>
      <c r="X688" s="35"/>
      <c r="Y688" s="35"/>
      <c r="Z688" s="35"/>
      <c r="AA688" s="35"/>
      <c r="AB688" s="35"/>
      <c r="AC688" s="35"/>
      <c r="AD688" s="35"/>
      <c r="AE688" s="35"/>
      <c r="AR688" s="205" t="s">
        <v>218</v>
      </c>
      <c r="AT688" s="205" t="s">
        <v>214</v>
      </c>
      <c r="AU688" s="205" t="s">
        <v>85</v>
      </c>
      <c r="AY688" s="18" t="s">
        <v>209</v>
      </c>
      <c r="BE688" s="206">
        <f t="shared" si="84"/>
        <v>0</v>
      </c>
      <c r="BF688" s="206">
        <f t="shared" si="85"/>
        <v>0</v>
      </c>
      <c r="BG688" s="206">
        <f t="shared" si="86"/>
        <v>0</v>
      </c>
      <c r="BH688" s="206">
        <f t="shared" si="87"/>
        <v>0</v>
      </c>
      <c r="BI688" s="206">
        <f t="shared" si="88"/>
        <v>0</v>
      </c>
      <c r="BJ688" s="18" t="s">
        <v>85</v>
      </c>
      <c r="BK688" s="206">
        <f t="shared" si="89"/>
        <v>0</v>
      </c>
      <c r="BL688" s="18" t="s">
        <v>218</v>
      </c>
      <c r="BM688" s="205" t="s">
        <v>6072</v>
      </c>
    </row>
    <row r="689" spans="1:65" s="2" customFormat="1" ht="37.9" customHeight="1">
      <c r="A689" s="35"/>
      <c r="B689" s="36"/>
      <c r="C689" s="193" t="s">
        <v>6073</v>
      </c>
      <c r="D689" s="193" t="s">
        <v>214</v>
      </c>
      <c r="E689" s="194" t="s">
        <v>6074</v>
      </c>
      <c r="F689" s="195" t="s">
        <v>5341</v>
      </c>
      <c r="G689" s="196" t="s">
        <v>2761</v>
      </c>
      <c r="H689" s="197">
        <v>1</v>
      </c>
      <c r="I689" s="198"/>
      <c r="J689" s="199">
        <f t="shared" si="80"/>
        <v>0</v>
      </c>
      <c r="K689" s="200"/>
      <c r="L689" s="40"/>
      <c r="M689" s="201" t="s">
        <v>1</v>
      </c>
      <c r="N689" s="202" t="s">
        <v>42</v>
      </c>
      <c r="O689" s="72"/>
      <c r="P689" s="203">
        <f t="shared" si="81"/>
        <v>0</v>
      </c>
      <c r="Q689" s="203">
        <v>0</v>
      </c>
      <c r="R689" s="203">
        <f t="shared" si="82"/>
        <v>0</v>
      </c>
      <c r="S689" s="203">
        <v>0</v>
      </c>
      <c r="T689" s="204">
        <f t="shared" si="83"/>
        <v>0</v>
      </c>
      <c r="U689" s="35"/>
      <c r="V689" s="35"/>
      <c r="W689" s="35"/>
      <c r="X689" s="35"/>
      <c r="Y689" s="35"/>
      <c r="Z689" s="35"/>
      <c r="AA689" s="35"/>
      <c r="AB689" s="35"/>
      <c r="AC689" s="35"/>
      <c r="AD689" s="35"/>
      <c r="AE689" s="35"/>
      <c r="AR689" s="205" t="s">
        <v>218</v>
      </c>
      <c r="AT689" s="205" t="s">
        <v>214</v>
      </c>
      <c r="AU689" s="205" t="s">
        <v>85</v>
      </c>
      <c r="AY689" s="18" t="s">
        <v>209</v>
      </c>
      <c r="BE689" s="206">
        <f t="shared" si="84"/>
        <v>0</v>
      </c>
      <c r="BF689" s="206">
        <f t="shared" si="85"/>
        <v>0</v>
      </c>
      <c r="BG689" s="206">
        <f t="shared" si="86"/>
        <v>0</v>
      </c>
      <c r="BH689" s="206">
        <f t="shared" si="87"/>
        <v>0</v>
      </c>
      <c r="BI689" s="206">
        <f t="shared" si="88"/>
        <v>0</v>
      </c>
      <c r="BJ689" s="18" t="s">
        <v>85</v>
      </c>
      <c r="BK689" s="206">
        <f t="shared" si="89"/>
        <v>0</v>
      </c>
      <c r="BL689" s="18" t="s">
        <v>218</v>
      </c>
      <c r="BM689" s="205" t="s">
        <v>6075</v>
      </c>
    </row>
    <row r="690" spans="1:65" s="2" customFormat="1" ht="44.25" customHeight="1">
      <c r="A690" s="35"/>
      <c r="B690" s="36"/>
      <c r="C690" s="193" t="s">
        <v>6076</v>
      </c>
      <c r="D690" s="193" t="s">
        <v>214</v>
      </c>
      <c r="E690" s="194" t="s">
        <v>6077</v>
      </c>
      <c r="F690" s="195" t="s">
        <v>5495</v>
      </c>
      <c r="G690" s="196" t="s">
        <v>2761</v>
      </c>
      <c r="H690" s="197">
        <v>1</v>
      </c>
      <c r="I690" s="198"/>
      <c r="J690" s="199">
        <f t="shared" si="80"/>
        <v>0</v>
      </c>
      <c r="K690" s="200"/>
      <c r="L690" s="40"/>
      <c r="M690" s="201" t="s">
        <v>1</v>
      </c>
      <c r="N690" s="202" t="s">
        <v>42</v>
      </c>
      <c r="O690" s="72"/>
      <c r="P690" s="203">
        <f t="shared" si="81"/>
        <v>0</v>
      </c>
      <c r="Q690" s="203">
        <v>0</v>
      </c>
      <c r="R690" s="203">
        <f t="shared" si="82"/>
        <v>0</v>
      </c>
      <c r="S690" s="203">
        <v>0</v>
      </c>
      <c r="T690" s="204">
        <f t="shared" si="83"/>
        <v>0</v>
      </c>
      <c r="U690" s="35"/>
      <c r="V690" s="35"/>
      <c r="W690" s="35"/>
      <c r="X690" s="35"/>
      <c r="Y690" s="35"/>
      <c r="Z690" s="35"/>
      <c r="AA690" s="35"/>
      <c r="AB690" s="35"/>
      <c r="AC690" s="35"/>
      <c r="AD690" s="35"/>
      <c r="AE690" s="35"/>
      <c r="AR690" s="205" t="s">
        <v>218</v>
      </c>
      <c r="AT690" s="205" t="s">
        <v>214</v>
      </c>
      <c r="AU690" s="205" t="s">
        <v>85</v>
      </c>
      <c r="AY690" s="18" t="s">
        <v>209</v>
      </c>
      <c r="BE690" s="206">
        <f t="shared" si="84"/>
        <v>0</v>
      </c>
      <c r="BF690" s="206">
        <f t="shared" si="85"/>
        <v>0</v>
      </c>
      <c r="BG690" s="206">
        <f t="shared" si="86"/>
        <v>0</v>
      </c>
      <c r="BH690" s="206">
        <f t="shared" si="87"/>
        <v>0</v>
      </c>
      <c r="BI690" s="206">
        <f t="shared" si="88"/>
        <v>0</v>
      </c>
      <c r="BJ690" s="18" t="s">
        <v>85</v>
      </c>
      <c r="BK690" s="206">
        <f t="shared" si="89"/>
        <v>0</v>
      </c>
      <c r="BL690" s="18" t="s">
        <v>218</v>
      </c>
      <c r="BM690" s="205" t="s">
        <v>6078</v>
      </c>
    </row>
    <row r="691" spans="1:65" s="2" customFormat="1" ht="37.9" customHeight="1">
      <c r="A691" s="35"/>
      <c r="B691" s="36"/>
      <c r="C691" s="193" t="s">
        <v>6079</v>
      </c>
      <c r="D691" s="193" t="s">
        <v>214</v>
      </c>
      <c r="E691" s="194" t="s">
        <v>6080</v>
      </c>
      <c r="F691" s="195" t="s">
        <v>5341</v>
      </c>
      <c r="G691" s="196" t="s">
        <v>2761</v>
      </c>
      <c r="H691" s="197">
        <v>1</v>
      </c>
      <c r="I691" s="198"/>
      <c r="J691" s="199">
        <f t="shared" si="80"/>
        <v>0</v>
      </c>
      <c r="K691" s="200"/>
      <c r="L691" s="40"/>
      <c r="M691" s="201" t="s">
        <v>1</v>
      </c>
      <c r="N691" s="202" t="s">
        <v>42</v>
      </c>
      <c r="O691" s="72"/>
      <c r="P691" s="203">
        <f t="shared" si="81"/>
        <v>0</v>
      </c>
      <c r="Q691" s="203">
        <v>0</v>
      </c>
      <c r="R691" s="203">
        <f t="shared" si="82"/>
        <v>0</v>
      </c>
      <c r="S691" s="203">
        <v>0</v>
      </c>
      <c r="T691" s="204">
        <f t="shared" si="83"/>
        <v>0</v>
      </c>
      <c r="U691" s="35"/>
      <c r="V691" s="35"/>
      <c r="W691" s="35"/>
      <c r="X691" s="35"/>
      <c r="Y691" s="35"/>
      <c r="Z691" s="35"/>
      <c r="AA691" s="35"/>
      <c r="AB691" s="35"/>
      <c r="AC691" s="35"/>
      <c r="AD691" s="35"/>
      <c r="AE691" s="35"/>
      <c r="AR691" s="205" t="s">
        <v>218</v>
      </c>
      <c r="AT691" s="205" t="s">
        <v>214</v>
      </c>
      <c r="AU691" s="205" t="s">
        <v>85</v>
      </c>
      <c r="AY691" s="18" t="s">
        <v>209</v>
      </c>
      <c r="BE691" s="206">
        <f t="shared" si="84"/>
        <v>0</v>
      </c>
      <c r="BF691" s="206">
        <f t="shared" si="85"/>
        <v>0</v>
      </c>
      <c r="BG691" s="206">
        <f t="shared" si="86"/>
        <v>0</v>
      </c>
      <c r="BH691" s="206">
        <f t="shared" si="87"/>
        <v>0</v>
      </c>
      <c r="BI691" s="206">
        <f t="shared" si="88"/>
        <v>0</v>
      </c>
      <c r="BJ691" s="18" t="s">
        <v>85</v>
      </c>
      <c r="BK691" s="206">
        <f t="shared" si="89"/>
        <v>0</v>
      </c>
      <c r="BL691" s="18" t="s">
        <v>218</v>
      </c>
      <c r="BM691" s="205" t="s">
        <v>6081</v>
      </c>
    </row>
    <row r="692" spans="1:65" s="2" customFormat="1" ht="44.25" customHeight="1">
      <c r="A692" s="35"/>
      <c r="B692" s="36"/>
      <c r="C692" s="193" t="s">
        <v>6082</v>
      </c>
      <c r="D692" s="193" t="s">
        <v>214</v>
      </c>
      <c r="E692" s="194" t="s">
        <v>6083</v>
      </c>
      <c r="F692" s="195" t="s">
        <v>5495</v>
      </c>
      <c r="G692" s="196" t="s">
        <v>2761</v>
      </c>
      <c r="H692" s="197">
        <v>1</v>
      </c>
      <c r="I692" s="198"/>
      <c r="J692" s="199">
        <f t="shared" si="80"/>
        <v>0</v>
      </c>
      <c r="K692" s="200"/>
      <c r="L692" s="40"/>
      <c r="M692" s="201" t="s">
        <v>1</v>
      </c>
      <c r="N692" s="202" t="s">
        <v>42</v>
      </c>
      <c r="O692" s="72"/>
      <c r="P692" s="203">
        <f t="shared" si="81"/>
        <v>0</v>
      </c>
      <c r="Q692" s="203">
        <v>0</v>
      </c>
      <c r="R692" s="203">
        <f t="shared" si="82"/>
        <v>0</v>
      </c>
      <c r="S692" s="203">
        <v>0</v>
      </c>
      <c r="T692" s="204">
        <f t="shared" si="83"/>
        <v>0</v>
      </c>
      <c r="U692" s="35"/>
      <c r="V692" s="35"/>
      <c r="W692" s="35"/>
      <c r="X692" s="35"/>
      <c r="Y692" s="35"/>
      <c r="Z692" s="35"/>
      <c r="AA692" s="35"/>
      <c r="AB692" s="35"/>
      <c r="AC692" s="35"/>
      <c r="AD692" s="35"/>
      <c r="AE692" s="35"/>
      <c r="AR692" s="205" t="s">
        <v>218</v>
      </c>
      <c r="AT692" s="205" t="s">
        <v>214</v>
      </c>
      <c r="AU692" s="205" t="s">
        <v>85</v>
      </c>
      <c r="AY692" s="18" t="s">
        <v>209</v>
      </c>
      <c r="BE692" s="206">
        <f t="shared" si="84"/>
        <v>0</v>
      </c>
      <c r="BF692" s="206">
        <f t="shared" si="85"/>
        <v>0</v>
      </c>
      <c r="BG692" s="206">
        <f t="shared" si="86"/>
        <v>0</v>
      </c>
      <c r="BH692" s="206">
        <f t="shared" si="87"/>
        <v>0</v>
      </c>
      <c r="BI692" s="206">
        <f t="shared" si="88"/>
        <v>0</v>
      </c>
      <c r="BJ692" s="18" t="s">
        <v>85</v>
      </c>
      <c r="BK692" s="206">
        <f t="shared" si="89"/>
        <v>0</v>
      </c>
      <c r="BL692" s="18" t="s">
        <v>218</v>
      </c>
      <c r="BM692" s="205" t="s">
        <v>6084</v>
      </c>
    </row>
    <row r="693" spans="1:65" s="2" customFormat="1" ht="37.9" customHeight="1">
      <c r="A693" s="35"/>
      <c r="B693" s="36"/>
      <c r="C693" s="193" t="s">
        <v>6085</v>
      </c>
      <c r="D693" s="193" t="s">
        <v>214</v>
      </c>
      <c r="E693" s="194" t="s">
        <v>6086</v>
      </c>
      <c r="F693" s="195" t="s">
        <v>5294</v>
      </c>
      <c r="G693" s="196" t="s">
        <v>2761</v>
      </c>
      <c r="H693" s="197">
        <v>1</v>
      </c>
      <c r="I693" s="198"/>
      <c r="J693" s="199">
        <f t="shared" si="80"/>
        <v>0</v>
      </c>
      <c r="K693" s="200"/>
      <c r="L693" s="40"/>
      <c r="M693" s="201" t="s">
        <v>1</v>
      </c>
      <c r="N693" s="202" t="s">
        <v>42</v>
      </c>
      <c r="O693" s="72"/>
      <c r="P693" s="203">
        <f t="shared" si="81"/>
        <v>0</v>
      </c>
      <c r="Q693" s="203">
        <v>0</v>
      </c>
      <c r="R693" s="203">
        <f t="shared" si="82"/>
        <v>0</v>
      </c>
      <c r="S693" s="203">
        <v>0</v>
      </c>
      <c r="T693" s="204">
        <f t="shared" si="83"/>
        <v>0</v>
      </c>
      <c r="U693" s="35"/>
      <c r="V693" s="35"/>
      <c r="W693" s="35"/>
      <c r="X693" s="35"/>
      <c r="Y693" s="35"/>
      <c r="Z693" s="35"/>
      <c r="AA693" s="35"/>
      <c r="AB693" s="35"/>
      <c r="AC693" s="35"/>
      <c r="AD693" s="35"/>
      <c r="AE693" s="35"/>
      <c r="AR693" s="205" t="s">
        <v>218</v>
      </c>
      <c r="AT693" s="205" t="s">
        <v>214</v>
      </c>
      <c r="AU693" s="205" t="s">
        <v>85</v>
      </c>
      <c r="AY693" s="18" t="s">
        <v>209</v>
      </c>
      <c r="BE693" s="206">
        <f t="shared" si="84"/>
        <v>0</v>
      </c>
      <c r="BF693" s="206">
        <f t="shared" si="85"/>
        <v>0</v>
      </c>
      <c r="BG693" s="206">
        <f t="shared" si="86"/>
        <v>0</v>
      </c>
      <c r="BH693" s="206">
        <f t="shared" si="87"/>
        <v>0</v>
      </c>
      <c r="BI693" s="206">
        <f t="shared" si="88"/>
        <v>0</v>
      </c>
      <c r="BJ693" s="18" t="s">
        <v>85</v>
      </c>
      <c r="BK693" s="206">
        <f t="shared" si="89"/>
        <v>0</v>
      </c>
      <c r="BL693" s="18" t="s">
        <v>218</v>
      </c>
      <c r="BM693" s="205" t="s">
        <v>6087</v>
      </c>
    </row>
    <row r="694" spans="1:65" s="2" customFormat="1" ht="37.9" customHeight="1">
      <c r="A694" s="35"/>
      <c r="B694" s="36"/>
      <c r="C694" s="193" t="s">
        <v>6088</v>
      </c>
      <c r="D694" s="193" t="s">
        <v>214</v>
      </c>
      <c r="E694" s="194" t="s">
        <v>6089</v>
      </c>
      <c r="F694" s="195" t="s">
        <v>4846</v>
      </c>
      <c r="G694" s="196" t="s">
        <v>2761</v>
      </c>
      <c r="H694" s="197">
        <v>1</v>
      </c>
      <c r="I694" s="198"/>
      <c r="J694" s="199">
        <f t="shared" si="80"/>
        <v>0</v>
      </c>
      <c r="K694" s="200"/>
      <c r="L694" s="40"/>
      <c r="M694" s="201" t="s">
        <v>1</v>
      </c>
      <c r="N694" s="202" t="s">
        <v>42</v>
      </c>
      <c r="O694" s="72"/>
      <c r="P694" s="203">
        <f t="shared" si="81"/>
        <v>0</v>
      </c>
      <c r="Q694" s="203">
        <v>0</v>
      </c>
      <c r="R694" s="203">
        <f t="shared" si="82"/>
        <v>0</v>
      </c>
      <c r="S694" s="203">
        <v>0</v>
      </c>
      <c r="T694" s="204">
        <f t="shared" si="83"/>
        <v>0</v>
      </c>
      <c r="U694" s="35"/>
      <c r="V694" s="35"/>
      <c r="W694" s="35"/>
      <c r="X694" s="35"/>
      <c r="Y694" s="35"/>
      <c r="Z694" s="35"/>
      <c r="AA694" s="35"/>
      <c r="AB694" s="35"/>
      <c r="AC694" s="35"/>
      <c r="AD694" s="35"/>
      <c r="AE694" s="35"/>
      <c r="AR694" s="205" t="s">
        <v>218</v>
      </c>
      <c r="AT694" s="205" t="s">
        <v>214</v>
      </c>
      <c r="AU694" s="205" t="s">
        <v>85</v>
      </c>
      <c r="AY694" s="18" t="s">
        <v>209</v>
      </c>
      <c r="BE694" s="206">
        <f t="shared" si="84"/>
        <v>0</v>
      </c>
      <c r="BF694" s="206">
        <f t="shared" si="85"/>
        <v>0</v>
      </c>
      <c r="BG694" s="206">
        <f t="shared" si="86"/>
        <v>0</v>
      </c>
      <c r="BH694" s="206">
        <f t="shared" si="87"/>
        <v>0</v>
      </c>
      <c r="BI694" s="206">
        <f t="shared" si="88"/>
        <v>0</v>
      </c>
      <c r="BJ694" s="18" t="s">
        <v>85</v>
      </c>
      <c r="BK694" s="206">
        <f t="shared" si="89"/>
        <v>0</v>
      </c>
      <c r="BL694" s="18" t="s">
        <v>218</v>
      </c>
      <c r="BM694" s="205" t="s">
        <v>6090</v>
      </c>
    </row>
    <row r="695" spans="1:65" s="2" customFormat="1" ht="44.25" customHeight="1">
      <c r="A695" s="35"/>
      <c r="B695" s="36"/>
      <c r="C695" s="193" t="s">
        <v>6091</v>
      </c>
      <c r="D695" s="193" t="s">
        <v>214</v>
      </c>
      <c r="E695" s="194" t="s">
        <v>6092</v>
      </c>
      <c r="F695" s="195" t="s">
        <v>5517</v>
      </c>
      <c r="G695" s="196" t="s">
        <v>2761</v>
      </c>
      <c r="H695" s="197">
        <v>1</v>
      </c>
      <c r="I695" s="198"/>
      <c r="J695" s="199">
        <f t="shared" si="80"/>
        <v>0</v>
      </c>
      <c r="K695" s="200"/>
      <c r="L695" s="40"/>
      <c r="M695" s="201" t="s">
        <v>1</v>
      </c>
      <c r="N695" s="202" t="s">
        <v>42</v>
      </c>
      <c r="O695" s="72"/>
      <c r="P695" s="203">
        <f t="shared" si="81"/>
        <v>0</v>
      </c>
      <c r="Q695" s="203">
        <v>0</v>
      </c>
      <c r="R695" s="203">
        <f t="shared" si="82"/>
        <v>0</v>
      </c>
      <c r="S695" s="203">
        <v>0</v>
      </c>
      <c r="T695" s="204">
        <f t="shared" si="83"/>
        <v>0</v>
      </c>
      <c r="U695" s="35"/>
      <c r="V695" s="35"/>
      <c r="W695" s="35"/>
      <c r="X695" s="35"/>
      <c r="Y695" s="35"/>
      <c r="Z695" s="35"/>
      <c r="AA695" s="35"/>
      <c r="AB695" s="35"/>
      <c r="AC695" s="35"/>
      <c r="AD695" s="35"/>
      <c r="AE695" s="35"/>
      <c r="AR695" s="205" t="s">
        <v>218</v>
      </c>
      <c r="AT695" s="205" t="s">
        <v>214</v>
      </c>
      <c r="AU695" s="205" t="s">
        <v>85</v>
      </c>
      <c r="AY695" s="18" t="s">
        <v>209</v>
      </c>
      <c r="BE695" s="206">
        <f t="shared" si="84"/>
        <v>0</v>
      </c>
      <c r="BF695" s="206">
        <f t="shared" si="85"/>
        <v>0</v>
      </c>
      <c r="BG695" s="206">
        <f t="shared" si="86"/>
        <v>0</v>
      </c>
      <c r="BH695" s="206">
        <f t="shared" si="87"/>
        <v>0</v>
      </c>
      <c r="BI695" s="206">
        <f t="shared" si="88"/>
        <v>0</v>
      </c>
      <c r="BJ695" s="18" t="s">
        <v>85</v>
      </c>
      <c r="BK695" s="206">
        <f t="shared" si="89"/>
        <v>0</v>
      </c>
      <c r="BL695" s="18" t="s">
        <v>218</v>
      </c>
      <c r="BM695" s="205" t="s">
        <v>6093</v>
      </c>
    </row>
    <row r="696" spans="1:65" s="2" customFormat="1" ht="37.9" customHeight="1">
      <c r="A696" s="35"/>
      <c r="B696" s="36"/>
      <c r="C696" s="193" t="s">
        <v>6094</v>
      </c>
      <c r="D696" s="193" t="s">
        <v>214</v>
      </c>
      <c r="E696" s="194" t="s">
        <v>6095</v>
      </c>
      <c r="F696" s="195" t="s">
        <v>6096</v>
      </c>
      <c r="G696" s="196" t="s">
        <v>2761</v>
      </c>
      <c r="H696" s="197">
        <v>1</v>
      </c>
      <c r="I696" s="198"/>
      <c r="J696" s="199">
        <f t="shared" si="80"/>
        <v>0</v>
      </c>
      <c r="K696" s="200"/>
      <c r="L696" s="40"/>
      <c r="M696" s="201" t="s">
        <v>1</v>
      </c>
      <c r="N696" s="202" t="s">
        <v>42</v>
      </c>
      <c r="O696" s="72"/>
      <c r="P696" s="203">
        <f t="shared" si="81"/>
        <v>0</v>
      </c>
      <c r="Q696" s="203">
        <v>0</v>
      </c>
      <c r="R696" s="203">
        <f t="shared" si="82"/>
        <v>0</v>
      </c>
      <c r="S696" s="203">
        <v>0</v>
      </c>
      <c r="T696" s="204">
        <f t="shared" si="83"/>
        <v>0</v>
      </c>
      <c r="U696" s="35"/>
      <c r="V696" s="35"/>
      <c r="W696" s="35"/>
      <c r="X696" s="35"/>
      <c r="Y696" s="35"/>
      <c r="Z696" s="35"/>
      <c r="AA696" s="35"/>
      <c r="AB696" s="35"/>
      <c r="AC696" s="35"/>
      <c r="AD696" s="35"/>
      <c r="AE696" s="35"/>
      <c r="AR696" s="205" t="s">
        <v>218</v>
      </c>
      <c r="AT696" s="205" t="s">
        <v>214</v>
      </c>
      <c r="AU696" s="205" t="s">
        <v>85</v>
      </c>
      <c r="AY696" s="18" t="s">
        <v>209</v>
      </c>
      <c r="BE696" s="206">
        <f t="shared" si="84"/>
        <v>0</v>
      </c>
      <c r="BF696" s="206">
        <f t="shared" si="85"/>
        <v>0</v>
      </c>
      <c r="BG696" s="206">
        <f t="shared" si="86"/>
        <v>0</v>
      </c>
      <c r="BH696" s="206">
        <f t="shared" si="87"/>
        <v>0</v>
      </c>
      <c r="BI696" s="206">
        <f t="shared" si="88"/>
        <v>0</v>
      </c>
      <c r="BJ696" s="18" t="s">
        <v>85</v>
      </c>
      <c r="BK696" s="206">
        <f t="shared" si="89"/>
        <v>0</v>
      </c>
      <c r="BL696" s="18" t="s">
        <v>218</v>
      </c>
      <c r="BM696" s="205" t="s">
        <v>6097</v>
      </c>
    </row>
    <row r="697" spans="1:65" s="2" customFormat="1" ht="44.25" customHeight="1">
      <c r="A697" s="35"/>
      <c r="B697" s="36"/>
      <c r="C697" s="193" t="s">
        <v>6098</v>
      </c>
      <c r="D697" s="193" t="s">
        <v>214</v>
      </c>
      <c r="E697" s="194" t="s">
        <v>6099</v>
      </c>
      <c r="F697" s="195" t="s">
        <v>6100</v>
      </c>
      <c r="G697" s="196" t="s">
        <v>2761</v>
      </c>
      <c r="H697" s="197">
        <v>1</v>
      </c>
      <c r="I697" s="198"/>
      <c r="J697" s="199">
        <f t="shared" ref="J697:J760" si="90">ROUND(I697*H697,2)</f>
        <v>0</v>
      </c>
      <c r="K697" s="200"/>
      <c r="L697" s="40"/>
      <c r="M697" s="201" t="s">
        <v>1</v>
      </c>
      <c r="N697" s="202" t="s">
        <v>42</v>
      </c>
      <c r="O697" s="72"/>
      <c r="P697" s="203">
        <f t="shared" ref="P697:P760" si="91">O697*H697</f>
        <v>0</v>
      </c>
      <c r="Q697" s="203">
        <v>0</v>
      </c>
      <c r="R697" s="203">
        <f t="shared" ref="R697:R760" si="92">Q697*H697</f>
        <v>0</v>
      </c>
      <c r="S697" s="203">
        <v>0</v>
      </c>
      <c r="T697" s="204">
        <f t="shared" ref="T697:T760" si="93">S697*H697</f>
        <v>0</v>
      </c>
      <c r="U697" s="35"/>
      <c r="V697" s="35"/>
      <c r="W697" s="35"/>
      <c r="X697" s="35"/>
      <c r="Y697" s="35"/>
      <c r="Z697" s="35"/>
      <c r="AA697" s="35"/>
      <c r="AB697" s="35"/>
      <c r="AC697" s="35"/>
      <c r="AD697" s="35"/>
      <c r="AE697" s="35"/>
      <c r="AR697" s="205" t="s">
        <v>218</v>
      </c>
      <c r="AT697" s="205" t="s">
        <v>214</v>
      </c>
      <c r="AU697" s="205" t="s">
        <v>85</v>
      </c>
      <c r="AY697" s="18" t="s">
        <v>209</v>
      </c>
      <c r="BE697" s="206">
        <f t="shared" ref="BE697:BE760" si="94">IF(N697="základní",J697,0)</f>
        <v>0</v>
      </c>
      <c r="BF697" s="206">
        <f t="shared" ref="BF697:BF760" si="95">IF(N697="snížená",J697,0)</f>
        <v>0</v>
      </c>
      <c r="BG697" s="206">
        <f t="shared" ref="BG697:BG760" si="96">IF(N697="zákl. přenesená",J697,0)</f>
        <v>0</v>
      </c>
      <c r="BH697" s="206">
        <f t="shared" ref="BH697:BH760" si="97">IF(N697="sníž. přenesená",J697,0)</f>
        <v>0</v>
      </c>
      <c r="BI697" s="206">
        <f t="shared" ref="BI697:BI760" si="98">IF(N697="nulová",J697,0)</f>
        <v>0</v>
      </c>
      <c r="BJ697" s="18" t="s">
        <v>85</v>
      </c>
      <c r="BK697" s="206">
        <f t="shared" ref="BK697:BK760" si="99">ROUND(I697*H697,2)</f>
        <v>0</v>
      </c>
      <c r="BL697" s="18" t="s">
        <v>218</v>
      </c>
      <c r="BM697" s="205" t="s">
        <v>6101</v>
      </c>
    </row>
    <row r="698" spans="1:65" s="2" customFormat="1" ht="37.9" customHeight="1">
      <c r="A698" s="35"/>
      <c r="B698" s="36"/>
      <c r="C698" s="193" t="s">
        <v>6102</v>
      </c>
      <c r="D698" s="193" t="s">
        <v>214</v>
      </c>
      <c r="E698" s="194" t="s">
        <v>6103</v>
      </c>
      <c r="F698" s="195" t="s">
        <v>5083</v>
      </c>
      <c r="G698" s="196" t="s">
        <v>2761</v>
      </c>
      <c r="H698" s="197">
        <v>1</v>
      </c>
      <c r="I698" s="198"/>
      <c r="J698" s="199">
        <f t="shared" si="90"/>
        <v>0</v>
      </c>
      <c r="K698" s="200"/>
      <c r="L698" s="40"/>
      <c r="M698" s="201" t="s">
        <v>1</v>
      </c>
      <c r="N698" s="202" t="s">
        <v>42</v>
      </c>
      <c r="O698" s="72"/>
      <c r="P698" s="203">
        <f t="shared" si="91"/>
        <v>0</v>
      </c>
      <c r="Q698" s="203">
        <v>0</v>
      </c>
      <c r="R698" s="203">
        <f t="shared" si="92"/>
        <v>0</v>
      </c>
      <c r="S698" s="203">
        <v>0</v>
      </c>
      <c r="T698" s="204">
        <f t="shared" si="93"/>
        <v>0</v>
      </c>
      <c r="U698" s="35"/>
      <c r="V698" s="35"/>
      <c r="W698" s="35"/>
      <c r="X698" s="35"/>
      <c r="Y698" s="35"/>
      <c r="Z698" s="35"/>
      <c r="AA698" s="35"/>
      <c r="AB698" s="35"/>
      <c r="AC698" s="35"/>
      <c r="AD698" s="35"/>
      <c r="AE698" s="35"/>
      <c r="AR698" s="205" t="s">
        <v>218</v>
      </c>
      <c r="AT698" s="205" t="s">
        <v>214</v>
      </c>
      <c r="AU698" s="205" t="s">
        <v>85</v>
      </c>
      <c r="AY698" s="18" t="s">
        <v>209</v>
      </c>
      <c r="BE698" s="206">
        <f t="shared" si="94"/>
        <v>0</v>
      </c>
      <c r="BF698" s="206">
        <f t="shared" si="95"/>
        <v>0</v>
      </c>
      <c r="BG698" s="206">
        <f t="shared" si="96"/>
        <v>0</v>
      </c>
      <c r="BH698" s="206">
        <f t="shared" si="97"/>
        <v>0</v>
      </c>
      <c r="BI698" s="206">
        <f t="shared" si="98"/>
        <v>0</v>
      </c>
      <c r="BJ698" s="18" t="s">
        <v>85</v>
      </c>
      <c r="BK698" s="206">
        <f t="shared" si="99"/>
        <v>0</v>
      </c>
      <c r="BL698" s="18" t="s">
        <v>218</v>
      </c>
      <c r="BM698" s="205" t="s">
        <v>6104</v>
      </c>
    </row>
    <row r="699" spans="1:65" s="2" customFormat="1" ht="37.9" customHeight="1">
      <c r="A699" s="35"/>
      <c r="B699" s="36"/>
      <c r="C699" s="193" t="s">
        <v>6105</v>
      </c>
      <c r="D699" s="193" t="s">
        <v>214</v>
      </c>
      <c r="E699" s="194" t="s">
        <v>6103</v>
      </c>
      <c r="F699" s="195" t="s">
        <v>5083</v>
      </c>
      <c r="G699" s="196" t="s">
        <v>2761</v>
      </c>
      <c r="H699" s="197">
        <v>1</v>
      </c>
      <c r="I699" s="198"/>
      <c r="J699" s="199">
        <f t="shared" si="90"/>
        <v>0</v>
      </c>
      <c r="K699" s="200"/>
      <c r="L699" s="40"/>
      <c r="M699" s="201" t="s">
        <v>1</v>
      </c>
      <c r="N699" s="202" t="s">
        <v>42</v>
      </c>
      <c r="O699" s="72"/>
      <c r="P699" s="203">
        <f t="shared" si="91"/>
        <v>0</v>
      </c>
      <c r="Q699" s="203">
        <v>0</v>
      </c>
      <c r="R699" s="203">
        <f t="shared" si="92"/>
        <v>0</v>
      </c>
      <c r="S699" s="203">
        <v>0</v>
      </c>
      <c r="T699" s="204">
        <f t="shared" si="93"/>
        <v>0</v>
      </c>
      <c r="U699" s="35"/>
      <c r="V699" s="35"/>
      <c r="W699" s="35"/>
      <c r="X699" s="35"/>
      <c r="Y699" s="35"/>
      <c r="Z699" s="35"/>
      <c r="AA699" s="35"/>
      <c r="AB699" s="35"/>
      <c r="AC699" s="35"/>
      <c r="AD699" s="35"/>
      <c r="AE699" s="35"/>
      <c r="AR699" s="205" t="s">
        <v>218</v>
      </c>
      <c r="AT699" s="205" t="s">
        <v>214</v>
      </c>
      <c r="AU699" s="205" t="s">
        <v>85</v>
      </c>
      <c r="AY699" s="18" t="s">
        <v>209</v>
      </c>
      <c r="BE699" s="206">
        <f t="shared" si="94"/>
        <v>0</v>
      </c>
      <c r="BF699" s="206">
        <f t="shared" si="95"/>
        <v>0</v>
      </c>
      <c r="BG699" s="206">
        <f t="shared" si="96"/>
        <v>0</v>
      </c>
      <c r="BH699" s="206">
        <f t="shared" si="97"/>
        <v>0</v>
      </c>
      <c r="BI699" s="206">
        <f t="shared" si="98"/>
        <v>0</v>
      </c>
      <c r="BJ699" s="18" t="s">
        <v>85</v>
      </c>
      <c r="BK699" s="206">
        <f t="shared" si="99"/>
        <v>0</v>
      </c>
      <c r="BL699" s="18" t="s">
        <v>218</v>
      </c>
      <c r="BM699" s="205" t="s">
        <v>6106</v>
      </c>
    </row>
    <row r="700" spans="1:65" s="2" customFormat="1" ht="37.9" customHeight="1">
      <c r="A700" s="35"/>
      <c r="B700" s="36"/>
      <c r="C700" s="193" t="s">
        <v>6107</v>
      </c>
      <c r="D700" s="193" t="s">
        <v>214</v>
      </c>
      <c r="E700" s="194" t="s">
        <v>6108</v>
      </c>
      <c r="F700" s="195" t="s">
        <v>6109</v>
      </c>
      <c r="G700" s="196" t="s">
        <v>2761</v>
      </c>
      <c r="H700" s="197">
        <v>1</v>
      </c>
      <c r="I700" s="198"/>
      <c r="J700" s="199">
        <f t="shared" si="90"/>
        <v>0</v>
      </c>
      <c r="K700" s="200"/>
      <c r="L700" s="40"/>
      <c r="M700" s="201" t="s">
        <v>1</v>
      </c>
      <c r="N700" s="202" t="s">
        <v>42</v>
      </c>
      <c r="O700" s="72"/>
      <c r="P700" s="203">
        <f t="shared" si="91"/>
        <v>0</v>
      </c>
      <c r="Q700" s="203">
        <v>0</v>
      </c>
      <c r="R700" s="203">
        <f t="shared" si="92"/>
        <v>0</v>
      </c>
      <c r="S700" s="203">
        <v>0</v>
      </c>
      <c r="T700" s="204">
        <f t="shared" si="93"/>
        <v>0</v>
      </c>
      <c r="U700" s="35"/>
      <c r="V700" s="35"/>
      <c r="W700" s="35"/>
      <c r="X700" s="35"/>
      <c r="Y700" s="35"/>
      <c r="Z700" s="35"/>
      <c r="AA700" s="35"/>
      <c r="AB700" s="35"/>
      <c r="AC700" s="35"/>
      <c r="AD700" s="35"/>
      <c r="AE700" s="35"/>
      <c r="AR700" s="205" t="s">
        <v>218</v>
      </c>
      <c r="AT700" s="205" t="s">
        <v>214</v>
      </c>
      <c r="AU700" s="205" t="s">
        <v>85</v>
      </c>
      <c r="AY700" s="18" t="s">
        <v>209</v>
      </c>
      <c r="BE700" s="206">
        <f t="shared" si="94"/>
        <v>0</v>
      </c>
      <c r="BF700" s="206">
        <f t="shared" si="95"/>
        <v>0</v>
      </c>
      <c r="BG700" s="206">
        <f t="shared" si="96"/>
        <v>0</v>
      </c>
      <c r="BH700" s="206">
        <f t="shared" si="97"/>
        <v>0</v>
      </c>
      <c r="BI700" s="206">
        <f t="shared" si="98"/>
        <v>0</v>
      </c>
      <c r="BJ700" s="18" t="s">
        <v>85</v>
      </c>
      <c r="BK700" s="206">
        <f t="shared" si="99"/>
        <v>0</v>
      </c>
      <c r="BL700" s="18" t="s">
        <v>218</v>
      </c>
      <c r="BM700" s="205" t="s">
        <v>6110</v>
      </c>
    </row>
    <row r="701" spans="1:65" s="2" customFormat="1" ht="37.9" customHeight="1">
      <c r="A701" s="35"/>
      <c r="B701" s="36"/>
      <c r="C701" s="193" t="s">
        <v>6111</v>
      </c>
      <c r="D701" s="193" t="s">
        <v>214</v>
      </c>
      <c r="E701" s="194" t="s">
        <v>6112</v>
      </c>
      <c r="F701" s="195" t="s">
        <v>6109</v>
      </c>
      <c r="G701" s="196" t="s">
        <v>2761</v>
      </c>
      <c r="H701" s="197">
        <v>1</v>
      </c>
      <c r="I701" s="198"/>
      <c r="J701" s="199">
        <f t="shared" si="90"/>
        <v>0</v>
      </c>
      <c r="K701" s="200"/>
      <c r="L701" s="40"/>
      <c r="M701" s="201" t="s">
        <v>1</v>
      </c>
      <c r="N701" s="202" t="s">
        <v>42</v>
      </c>
      <c r="O701" s="72"/>
      <c r="P701" s="203">
        <f t="shared" si="91"/>
        <v>0</v>
      </c>
      <c r="Q701" s="203">
        <v>0</v>
      </c>
      <c r="R701" s="203">
        <f t="shared" si="92"/>
        <v>0</v>
      </c>
      <c r="S701" s="203">
        <v>0</v>
      </c>
      <c r="T701" s="204">
        <f t="shared" si="93"/>
        <v>0</v>
      </c>
      <c r="U701" s="35"/>
      <c r="V701" s="35"/>
      <c r="W701" s="35"/>
      <c r="X701" s="35"/>
      <c r="Y701" s="35"/>
      <c r="Z701" s="35"/>
      <c r="AA701" s="35"/>
      <c r="AB701" s="35"/>
      <c r="AC701" s="35"/>
      <c r="AD701" s="35"/>
      <c r="AE701" s="35"/>
      <c r="AR701" s="205" t="s">
        <v>218</v>
      </c>
      <c r="AT701" s="205" t="s">
        <v>214</v>
      </c>
      <c r="AU701" s="205" t="s">
        <v>85</v>
      </c>
      <c r="AY701" s="18" t="s">
        <v>209</v>
      </c>
      <c r="BE701" s="206">
        <f t="shared" si="94"/>
        <v>0</v>
      </c>
      <c r="BF701" s="206">
        <f t="shared" si="95"/>
        <v>0</v>
      </c>
      <c r="BG701" s="206">
        <f t="shared" si="96"/>
        <v>0</v>
      </c>
      <c r="BH701" s="206">
        <f t="shared" si="97"/>
        <v>0</v>
      </c>
      <c r="BI701" s="206">
        <f t="shared" si="98"/>
        <v>0</v>
      </c>
      <c r="BJ701" s="18" t="s">
        <v>85</v>
      </c>
      <c r="BK701" s="206">
        <f t="shared" si="99"/>
        <v>0</v>
      </c>
      <c r="BL701" s="18" t="s">
        <v>218</v>
      </c>
      <c r="BM701" s="205" t="s">
        <v>6113</v>
      </c>
    </row>
    <row r="702" spans="1:65" s="2" customFormat="1" ht="44.25" customHeight="1">
      <c r="A702" s="35"/>
      <c r="B702" s="36"/>
      <c r="C702" s="193" t="s">
        <v>6114</v>
      </c>
      <c r="D702" s="193" t="s">
        <v>214</v>
      </c>
      <c r="E702" s="194" t="s">
        <v>6115</v>
      </c>
      <c r="F702" s="195" t="s">
        <v>6116</v>
      </c>
      <c r="G702" s="196" t="s">
        <v>2761</v>
      </c>
      <c r="H702" s="197">
        <v>1</v>
      </c>
      <c r="I702" s="198"/>
      <c r="J702" s="199">
        <f t="shared" si="90"/>
        <v>0</v>
      </c>
      <c r="K702" s="200"/>
      <c r="L702" s="40"/>
      <c r="M702" s="201" t="s">
        <v>1</v>
      </c>
      <c r="N702" s="202" t="s">
        <v>42</v>
      </c>
      <c r="O702" s="72"/>
      <c r="P702" s="203">
        <f t="shared" si="91"/>
        <v>0</v>
      </c>
      <c r="Q702" s="203">
        <v>0</v>
      </c>
      <c r="R702" s="203">
        <f t="shared" si="92"/>
        <v>0</v>
      </c>
      <c r="S702" s="203">
        <v>0</v>
      </c>
      <c r="T702" s="204">
        <f t="shared" si="93"/>
        <v>0</v>
      </c>
      <c r="U702" s="35"/>
      <c r="V702" s="35"/>
      <c r="W702" s="35"/>
      <c r="X702" s="35"/>
      <c r="Y702" s="35"/>
      <c r="Z702" s="35"/>
      <c r="AA702" s="35"/>
      <c r="AB702" s="35"/>
      <c r="AC702" s="35"/>
      <c r="AD702" s="35"/>
      <c r="AE702" s="35"/>
      <c r="AR702" s="205" t="s">
        <v>218</v>
      </c>
      <c r="AT702" s="205" t="s">
        <v>214</v>
      </c>
      <c r="AU702" s="205" t="s">
        <v>85</v>
      </c>
      <c r="AY702" s="18" t="s">
        <v>209</v>
      </c>
      <c r="BE702" s="206">
        <f t="shared" si="94"/>
        <v>0</v>
      </c>
      <c r="BF702" s="206">
        <f t="shared" si="95"/>
        <v>0</v>
      </c>
      <c r="BG702" s="206">
        <f t="shared" si="96"/>
        <v>0</v>
      </c>
      <c r="BH702" s="206">
        <f t="shared" si="97"/>
        <v>0</v>
      </c>
      <c r="BI702" s="206">
        <f t="shared" si="98"/>
        <v>0</v>
      </c>
      <c r="BJ702" s="18" t="s">
        <v>85</v>
      </c>
      <c r="BK702" s="206">
        <f t="shared" si="99"/>
        <v>0</v>
      </c>
      <c r="BL702" s="18" t="s">
        <v>218</v>
      </c>
      <c r="BM702" s="205" t="s">
        <v>6117</v>
      </c>
    </row>
    <row r="703" spans="1:65" s="2" customFormat="1" ht="37.9" customHeight="1">
      <c r="A703" s="35"/>
      <c r="B703" s="36"/>
      <c r="C703" s="193" t="s">
        <v>6118</v>
      </c>
      <c r="D703" s="193" t="s">
        <v>214</v>
      </c>
      <c r="E703" s="194" t="s">
        <v>6119</v>
      </c>
      <c r="F703" s="195" t="s">
        <v>5225</v>
      </c>
      <c r="G703" s="196" t="s">
        <v>2761</v>
      </c>
      <c r="H703" s="197">
        <v>1</v>
      </c>
      <c r="I703" s="198"/>
      <c r="J703" s="199">
        <f t="shared" si="90"/>
        <v>0</v>
      </c>
      <c r="K703" s="200"/>
      <c r="L703" s="40"/>
      <c r="M703" s="201" t="s">
        <v>1</v>
      </c>
      <c r="N703" s="202" t="s">
        <v>42</v>
      </c>
      <c r="O703" s="72"/>
      <c r="P703" s="203">
        <f t="shared" si="91"/>
        <v>0</v>
      </c>
      <c r="Q703" s="203">
        <v>0</v>
      </c>
      <c r="R703" s="203">
        <f t="shared" si="92"/>
        <v>0</v>
      </c>
      <c r="S703" s="203">
        <v>0</v>
      </c>
      <c r="T703" s="204">
        <f t="shared" si="93"/>
        <v>0</v>
      </c>
      <c r="U703" s="35"/>
      <c r="V703" s="35"/>
      <c r="W703" s="35"/>
      <c r="X703" s="35"/>
      <c r="Y703" s="35"/>
      <c r="Z703" s="35"/>
      <c r="AA703" s="35"/>
      <c r="AB703" s="35"/>
      <c r="AC703" s="35"/>
      <c r="AD703" s="35"/>
      <c r="AE703" s="35"/>
      <c r="AR703" s="205" t="s">
        <v>218</v>
      </c>
      <c r="AT703" s="205" t="s">
        <v>214</v>
      </c>
      <c r="AU703" s="205" t="s">
        <v>85</v>
      </c>
      <c r="AY703" s="18" t="s">
        <v>209</v>
      </c>
      <c r="BE703" s="206">
        <f t="shared" si="94"/>
        <v>0</v>
      </c>
      <c r="BF703" s="206">
        <f t="shared" si="95"/>
        <v>0</v>
      </c>
      <c r="BG703" s="206">
        <f t="shared" si="96"/>
        <v>0</v>
      </c>
      <c r="BH703" s="206">
        <f t="shared" si="97"/>
        <v>0</v>
      </c>
      <c r="BI703" s="206">
        <f t="shared" si="98"/>
        <v>0</v>
      </c>
      <c r="BJ703" s="18" t="s">
        <v>85</v>
      </c>
      <c r="BK703" s="206">
        <f t="shared" si="99"/>
        <v>0</v>
      </c>
      <c r="BL703" s="18" t="s">
        <v>218</v>
      </c>
      <c r="BM703" s="205" t="s">
        <v>6120</v>
      </c>
    </row>
    <row r="704" spans="1:65" s="2" customFormat="1" ht="37.9" customHeight="1">
      <c r="A704" s="35"/>
      <c r="B704" s="36"/>
      <c r="C704" s="193" t="s">
        <v>6121</v>
      </c>
      <c r="D704" s="193" t="s">
        <v>214</v>
      </c>
      <c r="E704" s="194" t="s">
        <v>6122</v>
      </c>
      <c r="F704" s="195" t="s">
        <v>6123</v>
      </c>
      <c r="G704" s="196" t="s">
        <v>2761</v>
      </c>
      <c r="H704" s="197">
        <v>1</v>
      </c>
      <c r="I704" s="198"/>
      <c r="J704" s="199">
        <f t="shared" si="90"/>
        <v>0</v>
      </c>
      <c r="K704" s="200"/>
      <c r="L704" s="40"/>
      <c r="M704" s="201" t="s">
        <v>1</v>
      </c>
      <c r="N704" s="202" t="s">
        <v>42</v>
      </c>
      <c r="O704" s="72"/>
      <c r="P704" s="203">
        <f t="shared" si="91"/>
        <v>0</v>
      </c>
      <c r="Q704" s="203">
        <v>0</v>
      </c>
      <c r="R704" s="203">
        <f t="shared" si="92"/>
        <v>0</v>
      </c>
      <c r="S704" s="203">
        <v>0</v>
      </c>
      <c r="T704" s="204">
        <f t="shared" si="93"/>
        <v>0</v>
      </c>
      <c r="U704" s="35"/>
      <c r="V704" s="35"/>
      <c r="W704" s="35"/>
      <c r="X704" s="35"/>
      <c r="Y704" s="35"/>
      <c r="Z704" s="35"/>
      <c r="AA704" s="35"/>
      <c r="AB704" s="35"/>
      <c r="AC704" s="35"/>
      <c r="AD704" s="35"/>
      <c r="AE704" s="35"/>
      <c r="AR704" s="205" t="s">
        <v>218</v>
      </c>
      <c r="AT704" s="205" t="s">
        <v>214</v>
      </c>
      <c r="AU704" s="205" t="s">
        <v>85</v>
      </c>
      <c r="AY704" s="18" t="s">
        <v>209</v>
      </c>
      <c r="BE704" s="206">
        <f t="shared" si="94"/>
        <v>0</v>
      </c>
      <c r="BF704" s="206">
        <f t="shared" si="95"/>
        <v>0</v>
      </c>
      <c r="BG704" s="206">
        <f t="shared" si="96"/>
        <v>0</v>
      </c>
      <c r="BH704" s="206">
        <f t="shared" si="97"/>
        <v>0</v>
      </c>
      <c r="BI704" s="206">
        <f t="shared" si="98"/>
        <v>0</v>
      </c>
      <c r="BJ704" s="18" t="s">
        <v>85</v>
      </c>
      <c r="BK704" s="206">
        <f t="shared" si="99"/>
        <v>0</v>
      </c>
      <c r="BL704" s="18" t="s">
        <v>218</v>
      </c>
      <c r="BM704" s="205" t="s">
        <v>6124</v>
      </c>
    </row>
    <row r="705" spans="1:65" s="2" customFormat="1" ht="37.9" customHeight="1">
      <c r="A705" s="35"/>
      <c r="B705" s="36"/>
      <c r="C705" s="193" t="s">
        <v>6125</v>
      </c>
      <c r="D705" s="193" t="s">
        <v>214</v>
      </c>
      <c r="E705" s="194" t="s">
        <v>6126</v>
      </c>
      <c r="F705" s="195" t="s">
        <v>4773</v>
      </c>
      <c r="G705" s="196" t="s">
        <v>2761</v>
      </c>
      <c r="H705" s="197">
        <v>1</v>
      </c>
      <c r="I705" s="198"/>
      <c r="J705" s="199">
        <f t="shared" si="90"/>
        <v>0</v>
      </c>
      <c r="K705" s="200"/>
      <c r="L705" s="40"/>
      <c r="M705" s="201" t="s">
        <v>1</v>
      </c>
      <c r="N705" s="202" t="s">
        <v>42</v>
      </c>
      <c r="O705" s="72"/>
      <c r="P705" s="203">
        <f t="shared" si="91"/>
        <v>0</v>
      </c>
      <c r="Q705" s="203">
        <v>0</v>
      </c>
      <c r="R705" s="203">
        <f t="shared" si="92"/>
        <v>0</v>
      </c>
      <c r="S705" s="203">
        <v>0</v>
      </c>
      <c r="T705" s="204">
        <f t="shared" si="93"/>
        <v>0</v>
      </c>
      <c r="U705" s="35"/>
      <c r="V705" s="35"/>
      <c r="W705" s="35"/>
      <c r="X705" s="35"/>
      <c r="Y705" s="35"/>
      <c r="Z705" s="35"/>
      <c r="AA705" s="35"/>
      <c r="AB705" s="35"/>
      <c r="AC705" s="35"/>
      <c r="AD705" s="35"/>
      <c r="AE705" s="35"/>
      <c r="AR705" s="205" t="s">
        <v>218</v>
      </c>
      <c r="AT705" s="205" t="s">
        <v>214</v>
      </c>
      <c r="AU705" s="205" t="s">
        <v>85</v>
      </c>
      <c r="AY705" s="18" t="s">
        <v>209</v>
      </c>
      <c r="BE705" s="206">
        <f t="shared" si="94"/>
        <v>0</v>
      </c>
      <c r="BF705" s="206">
        <f t="shared" si="95"/>
        <v>0</v>
      </c>
      <c r="BG705" s="206">
        <f t="shared" si="96"/>
        <v>0</v>
      </c>
      <c r="BH705" s="206">
        <f t="shared" si="97"/>
        <v>0</v>
      </c>
      <c r="BI705" s="206">
        <f t="shared" si="98"/>
        <v>0</v>
      </c>
      <c r="BJ705" s="18" t="s">
        <v>85</v>
      </c>
      <c r="BK705" s="206">
        <f t="shared" si="99"/>
        <v>0</v>
      </c>
      <c r="BL705" s="18" t="s">
        <v>218</v>
      </c>
      <c r="BM705" s="205" t="s">
        <v>6127</v>
      </c>
    </row>
    <row r="706" spans="1:65" s="2" customFormat="1" ht="44.25" customHeight="1">
      <c r="A706" s="35"/>
      <c r="B706" s="36"/>
      <c r="C706" s="193" t="s">
        <v>6128</v>
      </c>
      <c r="D706" s="193" t="s">
        <v>214</v>
      </c>
      <c r="E706" s="194" t="s">
        <v>6129</v>
      </c>
      <c r="F706" s="195" t="s">
        <v>4888</v>
      </c>
      <c r="G706" s="196" t="s">
        <v>2761</v>
      </c>
      <c r="H706" s="197">
        <v>1</v>
      </c>
      <c r="I706" s="198"/>
      <c r="J706" s="199">
        <f t="shared" si="90"/>
        <v>0</v>
      </c>
      <c r="K706" s="200"/>
      <c r="L706" s="40"/>
      <c r="M706" s="201" t="s">
        <v>1</v>
      </c>
      <c r="N706" s="202" t="s">
        <v>42</v>
      </c>
      <c r="O706" s="72"/>
      <c r="P706" s="203">
        <f t="shared" si="91"/>
        <v>0</v>
      </c>
      <c r="Q706" s="203">
        <v>0</v>
      </c>
      <c r="R706" s="203">
        <f t="shared" si="92"/>
        <v>0</v>
      </c>
      <c r="S706" s="203">
        <v>0</v>
      </c>
      <c r="T706" s="204">
        <f t="shared" si="93"/>
        <v>0</v>
      </c>
      <c r="U706" s="35"/>
      <c r="V706" s="35"/>
      <c r="W706" s="35"/>
      <c r="X706" s="35"/>
      <c r="Y706" s="35"/>
      <c r="Z706" s="35"/>
      <c r="AA706" s="35"/>
      <c r="AB706" s="35"/>
      <c r="AC706" s="35"/>
      <c r="AD706" s="35"/>
      <c r="AE706" s="35"/>
      <c r="AR706" s="205" t="s">
        <v>218</v>
      </c>
      <c r="AT706" s="205" t="s">
        <v>214</v>
      </c>
      <c r="AU706" s="205" t="s">
        <v>85</v>
      </c>
      <c r="AY706" s="18" t="s">
        <v>209</v>
      </c>
      <c r="BE706" s="206">
        <f t="shared" si="94"/>
        <v>0</v>
      </c>
      <c r="BF706" s="206">
        <f t="shared" si="95"/>
        <v>0</v>
      </c>
      <c r="BG706" s="206">
        <f t="shared" si="96"/>
        <v>0</v>
      </c>
      <c r="BH706" s="206">
        <f t="shared" si="97"/>
        <v>0</v>
      </c>
      <c r="BI706" s="206">
        <f t="shared" si="98"/>
        <v>0</v>
      </c>
      <c r="BJ706" s="18" t="s">
        <v>85</v>
      </c>
      <c r="BK706" s="206">
        <f t="shared" si="99"/>
        <v>0</v>
      </c>
      <c r="BL706" s="18" t="s">
        <v>218</v>
      </c>
      <c r="BM706" s="205" t="s">
        <v>6130</v>
      </c>
    </row>
    <row r="707" spans="1:65" s="2" customFormat="1" ht="37.9" customHeight="1">
      <c r="A707" s="35"/>
      <c r="B707" s="36"/>
      <c r="C707" s="193" t="s">
        <v>6131</v>
      </c>
      <c r="D707" s="193" t="s">
        <v>214</v>
      </c>
      <c r="E707" s="194" t="s">
        <v>6132</v>
      </c>
      <c r="F707" s="195" t="s">
        <v>4782</v>
      </c>
      <c r="G707" s="196" t="s">
        <v>2761</v>
      </c>
      <c r="H707" s="197">
        <v>1</v>
      </c>
      <c r="I707" s="198"/>
      <c r="J707" s="199">
        <f t="shared" si="90"/>
        <v>0</v>
      </c>
      <c r="K707" s="200"/>
      <c r="L707" s="40"/>
      <c r="M707" s="201" t="s">
        <v>1</v>
      </c>
      <c r="N707" s="202" t="s">
        <v>42</v>
      </c>
      <c r="O707" s="72"/>
      <c r="P707" s="203">
        <f t="shared" si="91"/>
        <v>0</v>
      </c>
      <c r="Q707" s="203">
        <v>0</v>
      </c>
      <c r="R707" s="203">
        <f t="shared" si="92"/>
        <v>0</v>
      </c>
      <c r="S707" s="203">
        <v>0</v>
      </c>
      <c r="T707" s="204">
        <f t="shared" si="93"/>
        <v>0</v>
      </c>
      <c r="U707" s="35"/>
      <c r="V707" s="35"/>
      <c r="W707" s="35"/>
      <c r="X707" s="35"/>
      <c r="Y707" s="35"/>
      <c r="Z707" s="35"/>
      <c r="AA707" s="35"/>
      <c r="AB707" s="35"/>
      <c r="AC707" s="35"/>
      <c r="AD707" s="35"/>
      <c r="AE707" s="35"/>
      <c r="AR707" s="205" t="s">
        <v>218</v>
      </c>
      <c r="AT707" s="205" t="s">
        <v>214</v>
      </c>
      <c r="AU707" s="205" t="s">
        <v>85</v>
      </c>
      <c r="AY707" s="18" t="s">
        <v>209</v>
      </c>
      <c r="BE707" s="206">
        <f t="shared" si="94"/>
        <v>0</v>
      </c>
      <c r="BF707" s="206">
        <f t="shared" si="95"/>
        <v>0</v>
      </c>
      <c r="BG707" s="206">
        <f t="shared" si="96"/>
        <v>0</v>
      </c>
      <c r="BH707" s="206">
        <f t="shared" si="97"/>
        <v>0</v>
      </c>
      <c r="BI707" s="206">
        <f t="shared" si="98"/>
        <v>0</v>
      </c>
      <c r="BJ707" s="18" t="s">
        <v>85</v>
      </c>
      <c r="BK707" s="206">
        <f t="shared" si="99"/>
        <v>0</v>
      </c>
      <c r="BL707" s="18" t="s">
        <v>218</v>
      </c>
      <c r="BM707" s="205" t="s">
        <v>6133</v>
      </c>
    </row>
    <row r="708" spans="1:65" s="2" customFormat="1" ht="37.9" customHeight="1">
      <c r="A708" s="35"/>
      <c r="B708" s="36"/>
      <c r="C708" s="193" t="s">
        <v>6134</v>
      </c>
      <c r="D708" s="193" t="s">
        <v>214</v>
      </c>
      <c r="E708" s="194" t="s">
        <v>6135</v>
      </c>
      <c r="F708" s="195" t="s">
        <v>4794</v>
      </c>
      <c r="G708" s="196" t="s">
        <v>2761</v>
      </c>
      <c r="H708" s="197">
        <v>1</v>
      </c>
      <c r="I708" s="198"/>
      <c r="J708" s="199">
        <f t="shared" si="90"/>
        <v>0</v>
      </c>
      <c r="K708" s="200"/>
      <c r="L708" s="40"/>
      <c r="M708" s="201" t="s">
        <v>1</v>
      </c>
      <c r="N708" s="202" t="s">
        <v>42</v>
      </c>
      <c r="O708" s="72"/>
      <c r="P708" s="203">
        <f t="shared" si="91"/>
        <v>0</v>
      </c>
      <c r="Q708" s="203">
        <v>0</v>
      </c>
      <c r="R708" s="203">
        <f t="shared" si="92"/>
        <v>0</v>
      </c>
      <c r="S708" s="203">
        <v>0</v>
      </c>
      <c r="T708" s="204">
        <f t="shared" si="93"/>
        <v>0</v>
      </c>
      <c r="U708" s="35"/>
      <c r="V708" s="35"/>
      <c r="W708" s="35"/>
      <c r="X708" s="35"/>
      <c r="Y708" s="35"/>
      <c r="Z708" s="35"/>
      <c r="AA708" s="35"/>
      <c r="AB708" s="35"/>
      <c r="AC708" s="35"/>
      <c r="AD708" s="35"/>
      <c r="AE708" s="35"/>
      <c r="AR708" s="205" t="s">
        <v>218</v>
      </c>
      <c r="AT708" s="205" t="s">
        <v>214</v>
      </c>
      <c r="AU708" s="205" t="s">
        <v>85</v>
      </c>
      <c r="AY708" s="18" t="s">
        <v>209</v>
      </c>
      <c r="BE708" s="206">
        <f t="shared" si="94"/>
        <v>0</v>
      </c>
      <c r="BF708" s="206">
        <f t="shared" si="95"/>
        <v>0</v>
      </c>
      <c r="BG708" s="206">
        <f t="shared" si="96"/>
        <v>0</v>
      </c>
      <c r="BH708" s="206">
        <f t="shared" si="97"/>
        <v>0</v>
      </c>
      <c r="BI708" s="206">
        <f t="shared" si="98"/>
        <v>0</v>
      </c>
      <c r="BJ708" s="18" t="s">
        <v>85</v>
      </c>
      <c r="BK708" s="206">
        <f t="shared" si="99"/>
        <v>0</v>
      </c>
      <c r="BL708" s="18" t="s">
        <v>218</v>
      </c>
      <c r="BM708" s="205" t="s">
        <v>6136</v>
      </c>
    </row>
    <row r="709" spans="1:65" s="2" customFormat="1" ht="37.9" customHeight="1">
      <c r="A709" s="35"/>
      <c r="B709" s="36"/>
      <c r="C709" s="193" t="s">
        <v>6137</v>
      </c>
      <c r="D709" s="193" t="s">
        <v>214</v>
      </c>
      <c r="E709" s="194" t="s">
        <v>6138</v>
      </c>
      <c r="F709" s="195" t="s">
        <v>5083</v>
      </c>
      <c r="G709" s="196" t="s">
        <v>2761</v>
      </c>
      <c r="H709" s="197">
        <v>1</v>
      </c>
      <c r="I709" s="198"/>
      <c r="J709" s="199">
        <f t="shared" si="90"/>
        <v>0</v>
      </c>
      <c r="K709" s="200"/>
      <c r="L709" s="40"/>
      <c r="M709" s="201" t="s">
        <v>1</v>
      </c>
      <c r="N709" s="202" t="s">
        <v>42</v>
      </c>
      <c r="O709" s="72"/>
      <c r="P709" s="203">
        <f t="shared" si="91"/>
        <v>0</v>
      </c>
      <c r="Q709" s="203">
        <v>0</v>
      </c>
      <c r="R709" s="203">
        <f t="shared" si="92"/>
        <v>0</v>
      </c>
      <c r="S709" s="203">
        <v>0</v>
      </c>
      <c r="T709" s="204">
        <f t="shared" si="93"/>
        <v>0</v>
      </c>
      <c r="U709" s="35"/>
      <c r="V709" s="35"/>
      <c r="W709" s="35"/>
      <c r="X709" s="35"/>
      <c r="Y709" s="35"/>
      <c r="Z709" s="35"/>
      <c r="AA709" s="35"/>
      <c r="AB709" s="35"/>
      <c r="AC709" s="35"/>
      <c r="AD709" s="35"/>
      <c r="AE709" s="35"/>
      <c r="AR709" s="205" t="s">
        <v>218</v>
      </c>
      <c r="AT709" s="205" t="s">
        <v>214</v>
      </c>
      <c r="AU709" s="205" t="s">
        <v>85</v>
      </c>
      <c r="AY709" s="18" t="s">
        <v>209</v>
      </c>
      <c r="BE709" s="206">
        <f t="shared" si="94"/>
        <v>0</v>
      </c>
      <c r="BF709" s="206">
        <f t="shared" si="95"/>
        <v>0</v>
      </c>
      <c r="BG709" s="206">
        <f t="shared" si="96"/>
        <v>0</v>
      </c>
      <c r="BH709" s="206">
        <f t="shared" si="97"/>
        <v>0</v>
      </c>
      <c r="BI709" s="206">
        <f t="shared" si="98"/>
        <v>0</v>
      </c>
      <c r="BJ709" s="18" t="s">
        <v>85</v>
      </c>
      <c r="BK709" s="206">
        <f t="shared" si="99"/>
        <v>0</v>
      </c>
      <c r="BL709" s="18" t="s">
        <v>218</v>
      </c>
      <c r="BM709" s="205" t="s">
        <v>6139</v>
      </c>
    </row>
    <row r="710" spans="1:65" s="2" customFormat="1" ht="37.9" customHeight="1">
      <c r="A710" s="35"/>
      <c r="B710" s="36"/>
      <c r="C710" s="193" t="s">
        <v>6140</v>
      </c>
      <c r="D710" s="193" t="s">
        <v>214</v>
      </c>
      <c r="E710" s="194" t="s">
        <v>6141</v>
      </c>
      <c r="F710" s="195" t="s">
        <v>4794</v>
      </c>
      <c r="G710" s="196" t="s">
        <v>2761</v>
      </c>
      <c r="H710" s="197">
        <v>1</v>
      </c>
      <c r="I710" s="198"/>
      <c r="J710" s="199">
        <f t="shared" si="90"/>
        <v>0</v>
      </c>
      <c r="K710" s="200"/>
      <c r="L710" s="40"/>
      <c r="M710" s="201" t="s">
        <v>1</v>
      </c>
      <c r="N710" s="202" t="s">
        <v>42</v>
      </c>
      <c r="O710" s="72"/>
      <c r="P710" s="203">
        <f t="shared" si="91"/>
        <v>0</v>
      </c>
      <c r="Q710" s="203">
        <v>0</v>
      </c>
      <c r="R710" s="203">
        <f t="shared" si="92"/>
        <v>0</v>
      </c>
      <c r="S710" s="203">
        <v>0</v>
      </c>
      <c r="T710" s="204">
        <f t="shared" si="93"/>
        <v>0</v>
      </c>
      <c r="U710" s="35"/>
      <c r="V710" s="35"/>
      <c r="W710" s="35"/>
      <c r="X710" s="35"/>
      <c r="Y710" s="35"/>
      <c r="Z710" s="35"/>
      <c r="AA710" s="35"/>
      <c r="AB710" s="35"/>
      <c r="AC710" s="35"/>
      <c r="AD710" s="35"/>
      <c r="AE710" s="35"/>
      <c r="AR710" s="205" t="s">
        <v>218</v>
      </c>
      <c r="AT710" s="205" t="s">
        <v>214</v>
      </c>
      <c r="AU710" s="205" t="s">
        <v>85</v>
      </c>
      <c r="AY710" s="18" t="s">
        <v>209</v>
      </c>
      <c r="BE710" s="206">
        <f t="shared" si="94"/>
        <v>0</v>
      </c>
      <c r="BF710" s="206">
        <f t="shared" si="95"/>
        <v>0</v>
      </c>
      <c r="BG710" s="206">
        <f t="shared" si="96"/>
        <v>0</v>
      </c>
      <c r="BH710" s="206">
        <f t="shared" si="97"/>
        <v>0</v>
      </c>
      <c r="BI710" s="206">
        <f t="shared" si="98"/>
        <v>0</v>
      </c>
      <c r="BJ710" s="18" t="s">
        <v>85</v>
      </c>
      <c r="BK710" s="206">
        <f t="shared" si="99"/>
        <v>0</v>
      </c>
      <c r="BL710" s="18" t="s">
        <v>218</v>
      </c>
      <c r="BM710" s="205" t="s">
        <v>6142</v>
      </c>
    </row>
    <row r="711" spans="1:65" s="2" customFormat="1" ht="37.9" customHeight="1">
      <c r="A711" s="35"/>
      <c r="B711" s="36"/>
      <c r="C711" s="193" t="s">
        <v>6143</v>
      </c>
      <c r="D711" s="193" t="s">
        <v>214</v>
      </c>
      <c r="E711" s="194" t="s">
        <v>6144</v>
      </c>
      <c r="F711" s="195" t="s">
        <v>4782</v>
      </c>
      <c r="G711" s="196" t="s">
        <v>2761</v>
      </c>
      <c r="H711" s="197">
        <v>1</v>
      </c>
      <c r="I711" s="198"/>
      <c r="J711" s="199">
        <f t="shared" si="90"/>
        <v>0</v>
      </c>
      <c r="K711" s="200"/>
      <c r="L711" s="40"/>
      <c r="M711" s="201" t="s">
        <v>1</v>
      </c>
      <c r="N711" s="202" t="s">
        <v>42</v>
      </c>
      <c r="O711" s="72"/>
      <c r="P711" s="203">
        <f t="shared" si="91"/>
        <v>0</v>
      </c>
      <c r="Q711" s="203">
        <v>0</v>
      </c>
      <c r="R711" s="203">
        <f t="shared" si="92"/>
        <v>0</v>
      </c>
      <c r="S711" s="203">
        <v>0</v>
      </c>
      <c r="T711" s="204">
        <f t="shared" si="93"/>
        <v>0</v>
      </c>
      <c r="U711" s="35"/>
      <c r="V711" s="35"/>
      <c r="W711" s="35"/>
      <c r="X711" s="35"/>
      <c r="Y711" s="35"/>
      <c r="Z711" s="35"/>
      <c r="AA711" s="35"/>
      <c r="AB711" s="35"/>
      <c r="AC711" s="35"/>
      <c r="AD711" s="35"/>
      <c r="AE711" s="35"/>
      <c r="AR711" s="205" t="s">
        <v>218</v>
      </c>
      <c r="AT711" s="205" t="s">
        <v>214</v>
      </c>
      <c r="AU711" s="205" t="s">
        <v>85</v>
      </c>
      <c r="AY711" s="18" t="s">
        <v>209</v>
      </c>
      <c r="BE711" s="206">
        <f t="shared" si="94"/>
        <v>0</v>
      </c>
      <c r="BF711" s="206">
        <f t="shared" si="95"/>
        <v>0</v>
      </c>
      <c r="BG711" s="206">
        <f t="shared" si="96"/>
        <v>0</v>
      </c>
      <c r="BH711" s="206">
        <f t="shared" si="97"/>
        <v>0</v>
      </c>
      <c r="BI711" s="206">
        <f t="shared" si="98"/>
        <v>0</v>
      </c>
      <c r="BJ711" s="18" t="s">
        <v>85</v>
      </c>
      <c r="BK711" s="206">
        <f t="shared" si="99"/>
        <v>0</v>
      </c>
      <c r="BL711" s="18" t="s">
        <v>218</v>
      </c>
      <c r="BM711" s="205" t="s">
        <v>6145</v>
      </c>
    </row>
    <row r="712" spans="1:65" s="2" customFormat="1" ht="37.9" customHeight="1">
      <c r="A712" s="35"/>
      <c r="B712" s="36"/>
      <c r="C712" s="193" t="s">
        <v>6146</v>
      </c>
      <c r="D712" s="193" t="s">
        <v>214</v>
      </c>
      <c r="E712" s="194" t="s">
        <v>6147</v>
      </c>
      <c r="F712" s="195" t="s">
        <v>4794</v>
      </c>
      <c r="G712" s="196" t="s">
        <v>2761</v>
      </c>
      <c r="H712" s="197">
        <v>1</v>
      </c>
      <c r="I712" s="198"/>
      <c r="J712" s="199">
        <f t="shared" si="90"/>
        <v>0</v>
      </c>
      <c r="K712" s="200"/>
      <c r="L712" s="40"/>
      <c r="M712" s="201" t="s">
        <v>1</v>
      </c>
      <c r="N712" s="202" t="s">
        <v>42</v>
      </c>
      <c r="O712" s="72"/>
      <c r="P712" s="203">
        <f t="shared" si="91"/>
        <v>0</v>
      </c>
      <c r="Q712" s="203">
        <v>0</v>
      </c>
      <c r="R712" s="203">
        <f t="shared" si="92"/>
        <v>0</v>
      </c>
      <c r="S712" s="203">
        <v>0</v>
      </c>
      <c r="T712" s="204">
        <f t="shared" si="93"/>
        <v>0</v>
      </c>
      <c r="U712" s="35"/>
      <c r="V712" s="35"/>
      <c r="W712" s="35"/>
      <c r="X712" s="35"/>
      <c r="Y712" s="35"/>
      <c r="Z712" s="35"/>
      <c r="AA712" s="35"/>
      <c r="AB712" s="35"/>
      <c r="AC712" s="35"/>
      <c r="AD712" s="35"/>
      <c r="AE712" s="35"/>
      <c r="AR712" s="205" t="s">
        <v>218</v>
      </c>
      <c r="AT712" s="205" t="s">
        <v>214</v>
      </c>
      <c r="AU712" s="205" t="s">
        <v>85</v>
      </c>
      <c r="AY712" s="18" t="s">
        <v>209</v>
      </c>
      <c r="BE712" s="206">
        <f t="shared" si="94"/>
        <v>0</v>
      </c>
      <c r="BF712" s="206">
        <f t="shared" si="95"/>
        <v>0</v>
      </c>
      <c r="BG712" s="206">
        <f t="shared" si="96"/>
        <v>0</v>
      </c>
      <c r="BH712" s="206">
        <f t="shared" si="97"/>
        <v>0</v>
      </c>
      <c r="BI712" s="206">
        <f t="shared" si="98"/>
        <v>0</v>
      </c>
      <c r="BJ712" s="18" t="s">
        <v>85</v>
      </c>
      <c r="BK712" s="206">
        <f t="shared" si="99"/>
        <v>0</v>
      </c>
      <c r="BL712" s="18" t="s">
        <v>218</v>
      </c>
      <c r="BM712" s="205" t="s">
        <v>6148</v>
      </c>
    </row>
    <row r="713" spans="1:65" s="2" customFormat="1" ht="37.9" customHeight="1">
      <c r="A713" s="35"/>
      <c r="B713" s="36"/>
      <c r="C713" s="193" t="s">
        <v>6149</v>
      </c>
      <c r="D713" s="193" t="s">
        <v>214</v>
      </c>
      <c r="E713" s="194" t="s">
        <v>6150</v>
      </c>
      <c r="F713" s="195" t="s">
        <v>4794</v>
      </c>
      <c r="G713" s="196" t="s">
        <v>2761</v>
      </c>
      <c r="H713" s="197">
        <v>1</v>
      </c>
      <c r="I713" s="198"/>
      <c r="J713" s="199">
        <f t="shared" si="90"/>
        <v>0</v>
      </c>
      <c r="K713" s="200"/>
      <c r="L713" s="40"/>
      <c r="M713" s="201" t="s">
        <v>1</v>
      </c>
      <c r="N713" s="202" t="s">
        <v>42</v>
      </c>
      <c r="O713" s="72"/>
      <c r="P713" s="203">
        <f t="shared" si="91"/>
        <v>0</v>
      </c>
      <c r="Q713" s="203">
        <v>0</v>
      </c>
      <c r="R713" s="203">
        <f t="shared" si="92"/>
        <v>0</v>
      </c>
      <c r="S713" s="203">
        <v>0</v>
      </c>
      <c r="T713" s="204">
        <f t="shared" si="93"/>
        <v>0</v>
      </c>
      <c r="U713" s="35"/>
      <c r="V713" s="35"/>
      <c r="W713" s="35"/>
      <c r="X713" s="35"/>
      <c r="Y713" s="35"/>
      <c r="Z713" s="35"/>
      <c r="AA713" s="35"/>
      <c r="AB713" s="35"/>
      <c r="AC713" s="35"/>
      <c r="AD713" s="35"/>
      <c r="AE713" s="35"/>
      <c r="AR713" s="205" t="s">
        <v>218</v>
      </c>
      <c r="AT713" s="205" t="s">
        <v>214</v>
      </c>
      <c r="AU713" s="205" t="s">
        <v>85</v>
      </c>
      <c r="AY713" s="18" t="s">
        <v>209</v>
      </c>
      <c r="BE713" s="206">
        <f t="shared" si="94"/>
        <v>0</v>
      </c>
      <c r="BF713" s="206">
        <f t="shared" si="95"/>
        <v>0</v>
      </c>
      <c r="BG713" s="206">
        <f t="shared" si="96"/>
        <v>0</v>
      </c>
      <c r="BH713" s="206">
        <f t="shared" si="97"/>
        <v>0</v>
      </c>
      <c r="BI713" s="206">
        <f t="shared" si="98"/>
        <v>0</v>
      </c>
      <c r="BJ713" s="18" t="s">
        <v>85</v>
      </c>
      <c r="BK713" s="206">
        <f t="shared" si="99"/>
        <v>0</v>
      </c>
      <c r="BL713" s="18" t="s">
        <v>218</v>
      </c>
      <c r="BM713" s="205" t="s">
        <v>6151</v>
      </c>
    </row>
    <row r="714" spans="1:65" s="2" customFormat="1" ht="37.9" customHeight="1">
      <c r="A714" s="35"/>
      <c r="B714" s="36"/>
      <c r="C714" s="193" t="s">
        <v>6152</v>
      </c>
      <c r="D714" s="193" t="s">
        <v>214</v>
      </c>
      <c r="E714" s="194" t="s">
        <v>6153</v>
      </c>
      <c r="F714" s="195" t="s">
        <v>4794</v>
      </c>
      <c r="G714" s="196" t="s">
        <v>2761</v>
      </c>
      <c r="H714" s="197">
        <v>1</v>
      </c>
      <c r="I714" s="198"/>
      <c r="J714" s="199">
        <f t="shared" si="90"/>
        <v>0</v>
      </c>
      <c r="K714" s="200"/>
      <c r="L714" s="40"/>
      <c r="M714" s="201" t="s">
        <v>1</v>
      </c>
      <c r="N714" s="202" t="s">
        <v>42</v>
      </c>
      <c r="O714" s="72"/>
      <c r="P714" s="203">
        <f t="shared" si="91"/>
        <v>0</v>
      </c>
      <c r="Q714" s="203">
        <v>0</v>
      </c>
      <c r="R714" s="203">
        <f t="shared" si="92"/>
        <v>0</v>
      </c>
      <c r="S714" s="203">
        <v>0</v>
      </c>
      <c r="T714" s="204">
        <f t="shared" si="93"/>
        <v>0</v>
      </c>
      <c r="U714" s="35"/>
      <c r="V714" s="35"/>
      <c r="W714" s="35"/>
      <c r="X714" s="35"/>
      <c r="Y714" s="35"/>
      <c r="Z714" s="35"/>
      <c r="AA714" s="35"/>
      <c r="AB714" s="35"/>
      <c r="AC714" s="35"/>
      <c r="AD714" s="35"/>
      <c r="AE714" s="35"/>
      <c r="AR714" s="205" t="s">
        <v>218</v>
      </c>
      <c r="AT714" s="205" t="s">
        <v>214</v>
      </c>
      <c r="AU714" s="205" t="s">
        <v>85</v>
      </c>
      <c r="AY714" s="18" t="s">
        <v>209</v>
      </c>
      <c r="BE714" s="206">
        <f t="shared" si="94"/>
        <v>0</v>
      </c>
      <c r="BF714" s="206">
        <f t="shared" si="95"/>
        <v>0</v>
      </c>
      <c r="BG714" s="206">
        <f t="shared" si="96"/>
        <v>0</v>
      </c>
      <c r="BH714" s="206">
        <f t="shared" si="97"/>
        <v>0</v>
      </c>
      <c r="BI714" s="206">
        <f t="shared" si="98"/>
        <v>0</v>
      </c>
      <c r="BJ714" s="18" t="s">
        <v>85</v>
      </c>
      <c r="BK714" s="206">
        <f t="shared" si="99"/>
        <v>0</v>
      </c>
      <c r="BL714" s="18" t="s">
        <v>218</v>
      </c>
      <c r="BM714" s="205" t="s">
        <v>6154</v>
      </c>
    </row>
    <row r="715" spans="1:65" s="2" customFormat="1" ht="37.9" customHeight="1">
      <c r="A715" s="35"/>
      <c r="B715" s="36"/>
      <c r="C715" s="193" t="s">
        <v>6155</v>
      </c>
      <c r="D715" s="193" t="s">
        <v>214</v>
      </c>
      <c r="E715" s="194" t="s">
        <v>6156</v>
      </c>
      <c r="F715" s="195" t="s">
        <v>5083</v>
      </c>
      <c r="G715" s="196" t="s">
        <v>2761</v>
      </c>
      <c r="H715" s="197">
        <v>1</v>
      </c>
      <c r="I715" s="198"/>
      <c r="J715" s="199">
        <f t="shared" si="90"/>
        <v>0</v>
      </c>
      <c r="K715" s="200"/>
      <c r="L715" s="40"/>
      <c r="M715" s="201" t="s">
        <v>1</v>
      </c>
      <c r="N715" s="202" t="s">
        <v>42</v>
      </c>
      <c r="O715" s="72"/>
      <c r="P715" s="203">
        <f t="shared" si="91"/>
        <v>0</v>
      </c>
      <c r="Q715" s="203">
        <v>0</v>
      </c>
      <c r="R715" s="203">
        <f t="shared" si="92"/>
        <v>0</v>
      </c>
      <c r="S715" s="203">
        <v>0</v>
      </c>
      <c r="T715" s="204">
        <f t="shared" si="93"/>
        <v>0</v>
      </c>
      <c r="U715" s="35"/>
      <c r="V715" s="35"/>
      <c r="W715" s="35"/>
      <c r="X715" s="35"/>
      <c r="Y715" s="35"/>
      <c r="Z715" s="35"/>
      <c r="AA715" s="35"/>
      <c r="AB715" s="35"/>
      <c r="AC715" s="35"/>
      <c r="AD715" s="35"/>
      <c r="AE715" s="35"/>
      <c r="AR715" s="205" t="s">
        <v>218</v>
      </c>
      <c r="AT715" s="205" t="s">
        <v>214</v>
      </c>
      <c r="AU715" s="205" t="s">
        <v>85</v>
      </c>
      <c r="AY715" s="18" t="s">
        <v>209</v>
      </c>
      <c r="BE715" s="206">
        <f t="shared" si="94"/>
        <v>0</v>
      </c>
      <c r="BF715" s="206">
        <f t="shared" si="95"/>
        <v>0</v>
      </c>
      <c r="BG715" s="206">
        <f t="shared" si="96"/>
        <v>0</v>
      </c>
      <c r="BH715" s="206">
        <f t="shared" si="97"/>
        <v>0</v>
      </c>
      <c r="BI715" s="206">
        <f t="shared" si="98"/>
        <v>0</v>
      </c>
      <c r="BJ715" s="18" t="s">
        <v>85</v>
      </c>
      <c r="BK715" s="206">
        <f t="shared" si="99"/>
        <v>0</v>
      </c>
      <c r="BL715" s="18" t="s">
        <v>218</v>
      </c>
      <c r="BM715" s="205" t="s">
        <v>6157</v>
      </c>
    </row>
    <row r="716" spans="1:65" s="2" customFormat="1" ht="37.9" customHeight="1">
      <c r="A716" s="35"/>
      <c r="B716" s="36"/>
      <c r="C716" s="193" t="s">
        <v>6158</v>
      </c>
      <c r="D716" s="193" t="s">
        <v>214</v>
      </c>
      <c r="E716" s="194" t="s">
        <v>6159</v>
      </c>
      <c r="F716" s="195" t="s">
        <v>6160</v>
      </c>
      <c r="G716" s="196" t="s">
        <v>2761</v>
      </c>
      <c r="H716" s="197">
        <v>1</v>
      </c>
      <c r="I716" s="198"/>
      <c r="J716" s="199">
        <f t="shared" si="90"/>
        <v>0</v>
      </c>
      <c r="K716" s="200"/>
      <c r="L716" s="40"/>
      <c r="M716" s="201" t="s">
        <v>1</v>
      </c>
      <c r="N716" s="202" t="s">
        <v>42</v>
      </c>
      <c r="O716" s="72"/>
      <c r="P716" s="203">
        <f t="shared" si="91"/>
        <v>0</v>
      </c>
      <c r="Q716" s="203">
        <v>0</v>
      </c>
      <c r="R716" s="203">
        <f t="shared" si="92"/>
        <v>0</v>
      </c>
      <c r="S716" s="203">
        <v>0</v>
      </c>
      <c r="T716" s="204">
        <f t="shared" si="93"/>
        <v>0</v>
      </c>
      <c r="U716" s="35"/>
      <c r="V716" s="35"/>
      <c r="W716" s="35"/>
      <c r="X716" s="35"/>
      <c r="Y716" s="35"/>
      <c r="Z716" s="35"/>
      <c r="AA716" s="35"/>
      <c r="AB716" s="35"/>
      <c r="AC716" s="35"/>
      <c r="AD716" s="35"/>
      <c r="AE716" s="35"/>
      <c r="AR716" s="205" t="s">
        <v>218</v>
      </c>
      <c r="AT716" s="205" t="s">
        <v>214</v>
      </c>
      <c r="AU716" s="205" t="s">
        <v>85</v>
      </c>
      <c r="AY716" s="18" t="s">
        <v>209</v>
      </c>
      <c r="BE716" s="206">
        <f t="shared" si="94"/>
        <v>0</v>
      </c>
      <c r="BF716" s="206">
        <f t="shared" si="95"/>
        <v>0</v>
      </c>
      <c r="BG716" s="206">
        <f t="shared" si="96"/>
        <v>0</v>
      </c>
      <c r="BH716" s="206">
        <f t="shared" si="97"/>
        <v>0</v>
      </c>
      <c r="BI716" s="206">
        <f t="shared" si="98"/>
        <v>0</v>
      </c>
      <c r="BJ716" s="18" t="s">
        <v>85</v>
      </c>
      <c r="BK716" s="206">
        <f t="shared" si="99"/>
        <v>0</v>
      </c>
      <c r="BL716" s="18" t="s">
        <v>218</v>
      </c>
      <c r="BM716" s="205" t="s">
        <v>6161</v>
      </c>
    </row>
    <row r="717" spans="1:65" s="2" customFormat="1" ht="37.9" customHeight="1">
      <c r="A717" s="35"/>
      <c r="B717" s="36"/>
      <c r="C717" s="193" t="s">
        <v>6162</v>
      </c>
      <c r="D717" s="193" t="s">
        <v>214</v>
      </c>
      <c r="E717" s="194" t="s">
        <v>6163</v>
      </c>
      <c r="F717" s="195" t="s">
        <v>6160</v>
      </c>
      <c r="G717" s="196" t="s">
        <v>2761</v>
      </c>
      <c r="H717" s="197">
        <v>1</v>
      </c>
      <c r="I717" s="198"/>
      <c r="J717" s="199">
        <f t="shared" si="90"/>
        <v>0</v>
      </c>
      <c r="K717" s="200"/>
      <c r="L717" s="40"/>
      <c r="M717" s="201" t="s">
        <v>1</v>
      </c>
      <c r="N717" s="202" t="s">
        <v>42</v>
      </c>
      <c r="O717" s="72"/>
      <c r="P717" s="203">
        <f t="shared" si="91"/>
        <v>0</v>
      </c>
      <c r="Q717" s="203">
        <v>0</v>
      </c>
      <c r="R717" s="203">
        <f t="shared" si="92"/>
        <v>0</v>
      </c>
      <c r="S717" s="203">
        <v>0</v>
      </c>
      <c r="T717" s="204">
        <f t="shared" si="93"/>
        <v>0</v>
      </c>
      <c r="U717" s="35"/>
      <c r="V717" s="35"/>
      <c r="W717" s="35"/>
      <c r="X717" s="35"/>
      <c r="Y717" s="35"/>
      <c r="Z717" s="35"/>
      <c r="AA717" s="35"/>
      <c r="AB717" s="35"/>
      <c r="AC717" s="35"/>
      <c r="AD717" s="35"/>
      <c r="AE717" s="35"/>
      <c r="AR717" s="205" t="s">
        <v>218</v>
      </c>
      <c r="AT717" s="205" t="s">
        <v>214</v>
      </c>
      <c r="AU717" s="205" t="s">
        <v>85</v>
      </c>
      <c r="AY717" s="18" t="s">
        <v>209</v>
      </c>
      <c r="BE717" s="206">
        <f t="shared" si="94"/>
        <v>0</v>
      </c>
      <c r="BF717" s="206">
        <f t="shared" si="95"/>
        <v>0</v>
      </c>
      <c r="BG717" s="206">
        <f t="shared" si="96"/>
        <v>0</v>
      </c>
      <c r="BH717" s="206">
        <f t="shared" si="97"/>
        <v>0</v>
      </c>
      <c r="BI717" s="206">
        <f t="shared" si="98"/>
        <v>0</v>
      </c>
      <c r="BJ717" s="18" t="s">
        <v>85</v>
      </c>
      <c r="BK717" s="206">
        <f t="shared" si="99"/>
        <v>0</v>
      </c>
      <c r="BL717" s="18" t="s">
        <v>218</v>
      </c>
      <c r="BM717" s="205" t="s">
        <v>6164</v>
      </c>
    </row>
    <row r="718" spans="1:65" s="2" customFormat="1" ht="37.9" customHeight="1">
      <c r="A718" s="35"/>
      <c r="B718" s="36"/>
      <c r="C718" s="193" t="s">
        <v>6165</v>
      </c>
      <c r="D718" s="193" t="s">
        <v>214</v>
      </c>
      <c r="E718" s="194" t="s">
        <v>6166</v>
      </c>
      <c r="F718" s="195" t="s">
        <v>5285</v>
      </c>
      <c r="G718" s="196" t="s">
        <v>2761</v>
      </c>
      <c r="H718" s="197">
        <v>1</v>
      </c>
      <c r="I718" s="198"/>
      <c r="J718" s="199">
        <f t="shared" si="90"/>
        <v>0</v>
      </c>
      <c r="K718" s="200"/>
      <c r="L718" s="40"/>
      <c r="M718" s="201" t="s">
        <v>1</v>
      </c>
      <c r="N718" s="202" t="s">
        <v>42</v>
      </c>
      <c r="O718" s="72"/>
      <c r="P718" s="203">
        <f t="shared" si="91"/>
        <v>0</v>
      </c>
      <c r="Q718" s="203">
        <v>0</v>
      </c>
      <c r="R718" s="203">
        <f t="shared" si="92"/>
        <v>0</v>
      </c>
      <c r="S718" s="203">
        <v>0</v>
      </c>
      <c r="T718" s="204">
        <f t="shared" si="93"/>
        <v>0</v>
      </c>
      <c r="U718" s="35"/>
      <c r="V718" s="35"/>
      <c r="W718" s="35"/>
      <c r="X718" s="35"/>
      <c r="Y718" s="35"/>
      <c r="Z718" s="35"/>
      <c r="AA718" s="35"/>
      <c r="AB718" s="35"/>
      <c r="AC718" s="35"/>
      <c r="AD718" s="35"/>
      <c r="AE718" s="35"/>
      <c r="AR718" s="205" t="s">
        <v>218</v>
      </c>
      <c r="AT718" s="205" t="s">
        <v>214</v>
      </c>
      <c r="AU718" s="205" t="s">
        <v>85</v>
      </c>
      <c r="AY718" s="18" t="s">
        <v>209</v>
      </c>
      <c r="BE718" s="206">
        <f t="shared" si="94"/>
        <v>0</v>
      </c>
      <c r="BF718" s="206">
        <f t="shared" si="95"/>
        <v>0</v>
      </c>
      <c r="BG718" s="206">
        <f t="shared" si="96"/>
        <v>0</v>
      </c>
      <c r="BH718" s="206">
        <f t="shared" si="97"/>
        <v>0</v>
      </c>
      <c r="BI718" s="206">
        <f t="shared" si="98"/>
        <v>0</v>
      </c>
      <c r="BJ718" s="18" t="s">
        <v>85</v>
      </c>
      <c r="BK718" s="206">
        <f t="shared" si="99"/>
        <v>0</v>
      </c>
      <c r="BL718" s="18" t="s">
        <v>218</v>
      </c>
      <c r="BM718" s="205" t="s">
        <v>6167</v>
      </c>
    </row>
    <row r="719" spans="1:65" s="2" customFormat="1" ht="37.9" customHeight="1">
      <c r="A719" s="35"/>
      <c r="B719" s="36"/>
      <c r="C719" s="193" t="s">
        <v>6168</v>
      </c>
      <c r="D719" s="193" t="s">
        <v>214</v>
      </c>
      <c r="E719" s="194" t="s">
        <v>6169</v>
      </c>
      <c r="F719" s="195" t="s">
        <v>4947</v>
      </c>
      <c r="G719" s="196" t="s">
        <v>2761</v>
      </c>
      <c r="H719" s="197">
        <v>1</v>
      </c>
      <c r="I719" s="198"/>
      <c r="J719" s="199">
        <f t="shared" si="90"/>
        <v>0</v>
      </c>
      <c r="K719" s="200"/>
      <c r="L719" s="40"/>
      <c r="M719" s="201" t="s">
        <v>1</v>
      </c>
      <c r="N719" s="202" t="s">
        <v>42</v>
      </c>
      <c r="O719" s="72"/>
      <c r="P719" s="203">
        <f t="shared" si="91"/>
        <v>0</v>
      </c>
      <c r="Q719" s="203">
        <v>0</v>
      </c>
      <c r="R719" s="203">
        <f t="shared" si="92"/>
        <v>0</v>
      </c>
      <c r="S719" s="203">
        <v>0</v>
      </c>
      <c r="T719" s="204">
        <f t="shared" si="93"/>
        <v>0</v>
      </c>
      <c r="U719" s="35"/>
      <c r="V719" s="35"/>
      <c r="W719" s="35"/>
      <c r="X719" s="35"/>
      <c r="Y719" s="35"/>
      <c r="Z719" s="35"/>
      <c r="AA719" s="35"/>
      <c r="AB719" s="35"/>
      <c r="AC719" s="35"/>
      <c r="AD719" s="35"/>
      <c r="AE719" s="35"/>
      <c r="AR719" s="205" t="s">
        <v>218</v>
      </c>
      <c r="AT719" s="205" t="s">
        <v>214</v>
      </c>
      <c r="AU719" s="205" t="s">
        <v>85</v>
      </c>
      <c r="AY719" s="18" t="s">
        <v>209</v>
      </c>
      <c r="BE719" s="206">
        <f t="shared" si="94"/>
        <v>0</v>
      </c>
      <c r="BF719" s="206">
        <f t="shared" si="95"/>
        <v>0</v>
      </c>
      <c r="BG719" s="206">
        <f t="shared" si="96"/>
        <v>0</v>
      </c>
      <c r="BH719" s="206">
        <f t="shared" si="97"/>
        <v>0</v>
      </c>
      <c r="BI719" s="206">
        <f t="shared" si="98"/>
        <v>0</v>
      </c>
      <c r="BJ719" s="18" t="s">
        <v>85</v>
      </c>
      <c r="BK719" s="206">
        <f t="shared" si="99"/>
        <v>0</v>
      </c>
      <c r="BL719" s="18" t="s">
        <v>218</v>
      </c>
      <c r="BM719" s="205" t="s">
        <v>6170</v>
      </c>
    </row>
    <row r="720" spans="1:65" s="2" customFormat="1" ht="37.9" customHeight="1">
      <c r="A720" s="35"/>
      <c r="B720" s="36"/>
      <c r="C720" s="193" t="s">
        <v>6171</v>
      </c>
      <c r="D720" s="193" t="s">
        <v>214</v>
      </c>
      <c r="E720" s="194" t="s">
        <v>6172</v>
      </c>
      <c r="F720" s="195" t="s">
        <v>4782</v>
      </c>
      <c r="G720" s="196" t="s">
        <v>2761</v>
      </c>
      <c r="H720" s="197">
        <v>1</v>
      </c>
      <c r="I720" s="198"/>
      <c r="J720" s="199">
        <f t="shared" si="90"/>
        <v>0</v>
      </c>
      <c r="K720" s="200"/>
      <c r="L720" s="40"/>
      <c r="M720" s="201" t="s">
        <v>1</v>
      </c>
      <c r="N720" s="202" t="s">
        <v>42</v>
      </c>
      <c r="O720" s="72"/>
      <c r="P720" s="203">
        <f t="shared" si="91"/>
        <v>0</v>
      </c>
      <c r="Q720" s="203">
        <v>0</v>
      </c>
      <c r="R720" s="203">
        <f t="shared" si="92"/>
        <v>0</v>
      </c>
      <c r="S720" s="203">
        <v>0</v>
      </c>
      <c r="T720" s="204">
        <f t="shared" si="93"/>
        <v>0</v>
      </c>
      <c r="U720" s="35"/>
      <c r="V720" s="35"/>
      <c r="W720" s="35"/>
      <c r="X720" s="35"/>
      <c r="Y720" s="35"/>
      <c r="Z720" s="35"/>
      <c r="AA720" s="35"/>
      <c r="AB720" s="35"/>
      <c r="AC720" s="35"/>
      <c r="AD720" s="35"/>
      <c r="AE720" s="35"/>
      <c r="AR720" s="205" t="s">
        <v>218</v>
      </c>
      <c r="AT720" s="205" t="s">
        <v>214</v>
      </c>
      <c r="AU720" s="205" t="s">
        <v>85</v>
      </c>
      <c r="AY720" s="18" t="s">
        <v>209</v>
      </c>
      <c r="BE720" s="206">
        <f t="shared" si="94"/>
        <v>0</v>
      </c>
      <c r="BF720" s="206">
        <f t="shared" si="95"/>
        <v>0</v>
      </c>
      <c r="BG720" s="206">
        <f t="shared" si="96"/>
        <v>0</v>
      </c>
      <c r="BH720" s="206">
        <f t="shared" si="97"/>
        <v>0</v>
      </c>
      <c r="BI720" s="206">
        <f t="shared" si="98"/>
        <v>0</v>
      </c>
      <c r="BJ720" s="18" t="s">
        <v>85</v>
      </c>
      <c r="BK720" s="206">
        <f t="shared" si="99"/>
        <v>0</v>
      </c>
      <c r="BL720" s="18" t="s">
        <v>218</v>
      </c>
      <c r="BM720" s="205" t="s">
        <v>6173</v>
      </c>
    </row>
    <row r="721" spans="1:65" s="2" customFormat="1" ht="37.9" customHeight="1">
      <c r="A721" s="35"/>
      <c r="B721" s="36"/>
      <c r="C721" s="193" t="s">
        <v>6174</v>
      </c>
      <c r="D721" s="193" t="s">
        <v>214</v>
      </c>
      <c r="E721" s="194" t="s">
        <v>6175</v>
      </c>
      <c r="F721" s="195" t="s">
        <v>4782</v>
      </c>
      <c r="G721" s="196" t="s">
        <v>2761</v>
      </c>
      <c r="H721" s="197">
        <v>1</v>
      </c>
      <c r="I721" s="198"/>
      <c r="J721" s="199">
        <f t="shared" si="90"/>
        <v>0</v>
      </c>
      <c r="K721" s="200"/>
      <c r="L721" s="40"/>
      <c r="M721" s="201" t="s">
        <v>1</v>
      </c>
      <c r="N721" s="202" t="s">
        <v>42</v>
      </c>
      <c r="O721" s="72"/>
      <c r="P721" s="203">
        <f t="shared" si="91"/>
        <v>0</v>
      </c>
      <c r="Q721" s="203">
        <v>0</v>
      </c>
      <c r="R721" s="203">
        <f t="shared" si="92"/>
        <v>0</v>
      </c>
      <c r="S721" s="203">
        <v>0</v>
      </c>
      <c r="T721" s="204">
        <f t="shared" si="93"/>
        <v>0</v>
      </c>
      <c r="U721" s="35"/>
      <c r="V721" s="35"/>
      <c r="W721" s="35"/>
      <c r="X721" s="35"/>
      <c r="Y721" s="35"/>
      <c r="Z721" s="35"/>
      <c r="AA721" s="35"/>
      <c r="AB721" s="35"/>
      <c r="AC721" s="35"/>
      <c r="AD721" s="35"/>
      <c r="AE721" s="35"/>
      <c r="AR721" s="205" t="s">
        <v>218</v>
      </c>
      <c r="AT721" s="205" t="s">
        <v>214</v>
      </c>
      <c r="AU721" s="205" t="s">
        <v>85</v>
      </c>
      <c r="AY721" s="18" t="s">
        <v>209</v>
      </c>
      <c r="BE721" s="206">
        <f t="shared" si="94"/>
        <v>0</v>
      </c>
      <c r="BF721" s="206">
        <f t="shared" si="95"/>
        <v>0</v>
      </c>
      <c r="BG721" s="206">
        <f t="shared" si="96"/>
        <v>0</v>
      </c>
      <c r="BH721" s="206">
        <f t="shared" si="97"/>
        <v>0</v>
      </c>
      <c r="BI721" s="206">
        <f t="shared" si="98"/>
        <v>0</v>
      </c>
      <c r="BJ721" s="18" t="s">
        <v>85</v>
      </c>
      <c r="BK721" s="206">
        <f t="shared" si="99"/>
        <v>0</v>
      </c>
      <c r="BL721" s="18" t="s">
        <v>218</v>
      </c>
      <c r="BM721" s="205" t="s">
        <v>6176</v>
      </c>
    </row>
    <row r="722" spans="1:65" s="2" customFormat="1" ht="37.9" customHeight="1">
      <c r="A722" s="35"/>
      <c r="B722" s="36"/>
      <c r="C722" s="193" t="s">
        <v>6177</v>
      </c>
      <c r="D722" s="193" t="s">
        <v>214</v>
      </c>
      <c r="E722" s="194" t="s">
        <v>6178</v>
      </c>
      <c r="F722" s="195" t="s">
        <v>4782</v>
      </c>
      <c r="G722" s="196" t="s">
        <v>2761</v>
      </c>
      <c r="H722" s="197">
        <v>1</v>
      </c>
      <c r="I722" s="198"/>
      <c r="J722" s="199">
        <f t="shared" si="90"/>
        <v>0</v>
      </c>
      <c r="K722" s="200"/>
      <c r="L722" s="40"/>
      <c r="M722" s="201" t="s">
        <v>1</v>
      </c>
      <c r="N722" s="202" t="s">
        <v>42</v>
      </c>
      <c r="O722" s="72"/>
      <c r="P722" s="203">
        <f t="shared" si="91"/>
        <v>0</v>
      </c>
      <c r="Q722" s="203">
        <v>0</v>
      </c>
      <c r="R722" s="203">
        <f t="shared" si="92"/>
        <v>0</v>
      </c>
      <c r="S722" s="203">
        <v>0</v>
      </c>
      <c r="T722" s="204">
        <f t="shared" si="93"/>
        <v>0</v>
      </c>
      <c r="U722" s="35"/>
      <c r="V722" s="35"/>
      <c r="W722" s="35"/>
      <c r="X722" s="35"/>
      <c r="Y722" s="35"/>
      <c r="Z722" s="35"/>
      <c r="AA722" s="35"/>
      <c r="AB722" s="35"/>
      <c r="AC722" s="35"/>
      <c r="AD722" s="35"/>
      <c r="AE722" s="35"/>
      <c r="AR722" s="205" t="s">
        <v>218</v>
      </c>
      <c r="AT722" s="205" t="s">
        <v>214</v>
      </c>
      <c r="AU722" s="205" t="s">
        <v>85</v>
      </c>
      <c r="AY722" s="18" t="s">
        <v>209</v>
      </c>
      <c r="BE722" s="206">
        <f t="shared" si="94"/>
        <v>0</v>
      </c>
      <c r="BF722" s="206">
        <f t="shared" si="95"/>
        <v>0</v>
      </c>
      <c r="BG722" s="206">
        <f t="shared" si="96"/>
        <v>0</v>
      </c>
      <c r="BH722" s="206">
        <f t="shared" si="97"/>
        <v>0</v>
      </c>
      <c r="BI722" s="206">
        <f t="shared" si="98"/>
        <v>0</v>
      </c>
      <c r="BJ722" s="18" t="s">
        <v>85</v>
      </c>
      <c r="BK722" s="206">
        <f t="shared" si="99"/>
        <v>0</v>
      </c>
      <c r="BL722" s="18" t="s">
        <v>218</v>
      </c>
      <c r="BM722" s="205" t="s">
        <v>6179</v>
      </c>
    </row>
    <row r="723" spans="1:65" s="2" customFormat="1" ht="37.9" customHeight="1">
      <c r="A723" s="35"/>
      <c r="B723" s="36"/>
      <c r="C723" s="193" t="s">
        <v>6180</v>
      </c>
      <c r="D723" s="193" t="s">
        <v>214</v>
      </c>
      <c r="E723" s="194" t="s">
        <v>6181</v>
      </c>
      <c r="F723" s="195" t="s">
        <v>4782</v>
      </c>
      <c r="G723" s="196" t="s">
        <v>2761</v>
      </c>
      <c r="H723" s="197">
        <v>1</v>
      </c>
      <c r="I723" s="198"/>
      <c r="J723" s="199">
        <f t="shared" si="90"/>
        <v>0</v>
      </c>
      <c r="K723" s="200"/>
      <c r="L723" s="40"/>
      <c r="M723" s="201" t="s">
        <v>1</v>
      </c>
      <c r="N723" s="202" t="s">
        <v>42</v>
      </c>
      <c r="O723" s="72"/>
      <c r="P723" s="203">
        <f t="shared" si="91"/>
        <v>0</v>
      </c>
      <c r="Q723" s="203">
        <v>0</v>
      </c>
      <c r="R723" s="203">
        <f t="shared" si="92"/>
        <v>0</v>
      </c>
      <c r="S723" s="203">
        <v>0</v>
      </c>
      <c r="T723" s="204">
        <f t="shared" si="93"/>
        <v>0</v>
      </c>
      <c r="U723" s="35"/>
      <c r="V723" s="35"/>
      <c r="W723" s="35"/>
      <c r="X723" s="35"/>
      <c r="Y723" s="35"/>
      <c r="Z723" s="35"/>
      <c r="AA723" s="35"/>
      <c r="AB723" s="35"/>
      <c r="AC723" s="35"/>
      <c r="AD723" s="35"/>
      <c r="AE723" s="35"/>
      <c r="AR723" s="205" t="s">
        <v>218</v>
      </c>
      <c r="AT723" s="205" t="s">
        <v>214</v>
      </c>
      <c r="AU723" s="205" t="s">
        <v>85</v>
      </c>
      <c r="AY723" s="18" t="s">
        <v>209</v>
      </c>
      <c r="BE723" s="206">
        <f t="shared" si="94"/>
        <v>0</v>
      </c>
      <c r="BF723" s="206">
        <f t="shared" si="95"/>
        <v>0</v>
      </c>
      <c r="BG723" s="206">
        <f t="shared" si="96"/>
        <v>0</v>
      </c>
      <c r="BH723" s="206">
        <f t="shared" si="97"/>
        <v>0</v>
      </c>
      <c r="BI723" s="206">
        <f t="shared" si="98"/>
        <v>0</v>
      </c>
      <c r="BJ723" s="18" t="s">
        <v>85</v>
      </c>
      <c r="BK723" s="206">
        <f t="shared" si="99"/>
        <v>0</v>
      </c>
      <c r="BL723" s="18" t="s">
        <v>218</v>
      </c>
      <c r="BM723" s="205" t="s">
        <v>6182</v>
      </c>
    </row>
    <row r="724" spans="1:65" s="2" customFormat="1" ht="37.9" customHeight="1">
      <c r="A724" s="35"/>
      <c r="B724" s="36"/>
      <c r="C724" s="193" t="s">
        <v>6183</v>
      </c>
      <c r="D724" s="193" t="s">
        <v>214</v>
      </c>
      <c r="E724" s="194" t="s">
        <v>6184</v>
      </c>
      <c r="F724" s="195" t="s">
        <v>4782</v>
      </c>
      <c r="G724" s="196" t="s">
        <v>2761</v>
      </c>
      <c r="H724" s="197">
        <v>1</v>
      </c>
      <c r="I724" s="198"/>
      <c r="J724" s="199">
        <f t="shared" si="90"/>
        <v>0</v>
      </c>
      <c r="K724" s="200"/>
      <c r="L724" s="40"/>
      <c r="M724" s="201" t="s">
        <v>1</v>
      </c>
      <c r="N724" s="202" t="s">
        <v>42</v>
      </c>
      <c r="O724" s="72"/>
      <c r="P724" s="203">
        <f t="shared" si="91"/>
        <v>0</v>
      </c>
      <c r="Q724" s="203">
        <v>0</v>
      </c>
      <c r="R724" s="203">
        <f t="shared" si="92"/>
        <v>0</v>
      </c>
      <c r="S724" s="203">
        <v>0</v>
      </c>
      <c r="T724" s="204">
        <f t="shared" si="93"/>
        <v>0</v>
      </c>
      <c r="U724" s="35"/>
      <c r="V724" s="35"/>
      <c r="W724" s="35"/>
      <c r="X724" s="35"/>
      <c r="Y724" s="35"/>
      <c r="Z724" s="35"/>
      <c r="AA724" s="35"/>
      <c r="AB724" s="35"/>
      <c r="AC724" s="35"/>
      <c r="AD724" s="35"/>
      <c r="AE724" s="35"/>
      <c r="AR724" s="205" t="s">
        <v>218</v>
      </c>
      <c r="AT724" s="205" t="s">
        <v>214</v>
      </c>
      <c r="AU724" s="205" t="s">
        <v>85</v>
      </c>
      <c r="AY724" s="18" t="s">
        <v>209</v>
      </c>
      <c r="BE724" s="206">
        <f t="shared" si="94"/>
        <v>0</v>
      </c>
      <c r="BF724" s="206">
        <f t="shared" si="95"/>
        <v>0</v>
      </c>
      <c r="BG724" s="206">
        <f t="shared" si="96"/>
        <v>0</v>
      </c>
      <c r="BH724" s="206">
        <f t="shared" si="97"/>
        <v>0</v>
      </c>
      <c r="BI724" s="206">
        <f t="shared" si="98"/>
        <v>0</v>
      </c>
      <c r="BJ724" s="18" t="s">
        <v>85</v>
      </c>
      <c r="BK724" s="206">
        <f t="shared" si="99"/>
        <v>0</v>
      </c>
      <c r="BL724" s="18" t="s">
        <v>218</v>
      </c>
      <c r="BM724" s="205" t="s">
        <v>6185</v>
      </c>
    </row>
    <row r="725" spans="1:65" s="2" customFormat="1" ht="37.9" customHeight="1">
      <c r="A725" s="35"/>
      <c r="B725" s="36"/>
      <c r="C725" s="193" t="s">
        <v>6186</v>
      </c>
      <c r="D725" s="193" t="s">
        <v>214</v>
      </c>
      <c r="E725" s="194" t="s">
        <v>6187</v>
      </c>
      <c r="F725" s="195" t="s">
        <v>4773</v>
      </c>
      <c r="G725" s="196" t="s">
        <v>2761</v>
      </c>
      <c r="H725" s="197">
        <v>1</v>
      </c>
      <c r="I725" s="198"/>
      <c r="J725" s="199">
        <f t="shared" si="90"/>
        <v>0</v>
      </c>
      <c r="K725" s="200"/>
      <c r="L725" s="40"/>
      <c r="M725" s="201" t="s">
        <v>1</v>
      </c>
      <c r="N725" s="202" t="s">
        <v>42</v>
      </c>
      <c r="O725" s="72"/>
      <c r="P725" s="203">
        <f t="shared" si="91"/>
        <v>0</v>
      </c>
      <c r="Q725" s="203">
        <v>0</v>
      </c>
      <c r="R725" s="203">
        <f t="shared" si="92"/>
        <v>0</v>
      </c>
      <c r="S725" s="203">
        <v>0</v>
      </c>
      <c r="T725" s="204">
        <f t="shared" si="93"/>
        <v>0</v>
      </c>
      <c r="U725" s="35"/>
      <c r="V725" s="35"/>
      <c r="W725" s="35"/>
      <c r="X725" s="35"/>
      <c r="Y725" s="35"/>
      <c r="Z725" s="35"/>
      <c r="AA725" s="35"/>
      <c r="AB725" s="35"/>
      <c r="AC725" s="35"/>
      <c r="AD725" s="35"/>
      <c r="AE725" s="35"/>
      <c r="AR725" s="205" t="s">
        <v>218</v>
      </c>
      <c r="AT725" s="205" t="s">
        <v>214</v>
      </c>
      <c r="AU725" s="205" t="s">
        <v>85</v>
      </c>
      <c r="AY725" s="18" t="s">
        <v>209</v>
      </c>
      <c r="BE725" s="206">
        <f t="shared" si="94"/>
        <v>0</v>
      </c>
      <c r="BF725" s="206">
        <f t="shared" si="95"/>
        <v>0</v>
      </c>
      <c r="BG725" s="206">
        <f t="shared" si="96"/>
        <v>0</v>
      </c>
      <c r="BH725" s="206">
        <f t="shared" si="97"/>
        <v>0</v>
      </c>
      <c r="BI725" s="206">
        <f t="shared" si="98"/>
        <v>0</v>
      </c>
      <c r="BJ725" s="18" t="s">
        <v>85</v>
      </c>
      <c r="BK725" s="206">
        <f t="shared" si="99"/>
        <v>0</v>
      </c>
      <c r="BL725" s="18" t="s">
        <v>218</v>
      </c>
      <c r="BM725" s="205" t="s">
        <v>6188</v>
      </c>
    </row>
    <row r="726" spans="1:65" s="2" customFormat="1" ht="44.25" customHeight="1">
      <c r="A726" s="35"/>
      <c r="B726" s="36"/>
      <c r="C726" s="193" t="s">
        <v>6189</v>
      </c>
      <c r="D726" s="193" t="s">
        <v>214</v>
      </c>
      <c r="E726" s="194" t="s">
        <v>6190</v>
      </c>
      <c r="F726" s="195" t="s">
        <v>4828</v>
      </c>
      <c r="G726" s="196" t="s">
        <v>2761</v>
      </c>
      <c r="H726" s="197">
        <v>1</v>
      </c>
      <c r="I726" s="198"/>
      <c r="J726" s="199">
        <f t="shared" si="90"/>
        <v>0</v>
      </c>
      <c r="K726" s="200"/>
      <c r="L726" s="40"/>
      <c r="M726" s="201" t="s">
        <v>1</v>
      </c>
      <c r="N726" s="202" t="s">
        <v>42</v>
      </c>
      <c r="O726" s="72"/>
      <c r="P726" s="203">
        <f t="shared" si="91"/>
        <v>0</v>
      </c>
      <c r="Q726" s="203">
        <v>0</v>
      </c>
      <c r="R726" s="203">
        <f t="shared" si="92"/>
        <v>0</v>
      </c>
      <c r="S726" s="203">
        <v>0</v>
      </c>
      <c r="T726" s="204">
        <f t="shared" si="93"/>
        <v>0</v>
      </c>
      <c r="U726" s="35"/>
      <c r="V726" s="35"/>
      <c r="W726" s="35"/>
      <c r="X726" s="35"/>
      <c r="Y726" s="35"/>
      <c r="Z726" s="35"/>
      <c r="AA726" s="35"/>
      <c r="AB726" s="35"/>
      <c r="AC726" s="35"/>
      <c r="AD726" s="35"/>
      <c r="AE726" s="35"/>
      <c r="AR726" s="205" t="s">
        <v>218</v>
      </c>
      <c r="AT726" s="205" t="s">
        <v>214</v>
      </c>
      <c r="AU726" s="205" t="s">
        <v>85</v>
      </c>
      <c r="AY726" s="18" t="s">
        <v>209</v>
      </c>
      <c r="BE726" s="206">
        <f t="shared" si="94"/>
        <v>0</v>
      </c>
      <c r="BF726" s="206">
        <f t="shared" si="95"/>
        <v>0</v>
      </c>
      <c r="BG726" s="206">
        <f t="shared" si="96"/>
        <v>0</v>
      </c>
      <c r="BH726" s="206">
        <f t="shared" si="97"/>
        <v>0</v>
      </c>
      <c r="BI726" s="206">
        <f t="shared" si="98"/>
        <v>0</v>
      </c>
      <c r="BJ726" s="18" t="s">
        <v>85</v>
      </c>
      <c r="BK726" s="206">
        <f t="shared" si="99"/>
        <v>0</v>
      </c>
      <c r="BL726" s="18" t="s">
        <v>218</v>
      </c>
      <c r="BM726" s="205" t="s">
        <v>6191</v>
      </c>
    </row>
    <row r="727" spans="1:65" s="2" customFormat="1" ht="37.9" customHeight="1">
      <c r="A727" s="35"/>
      <c r="B727" s="36"/>
      <c r="C727" s="193" t="s">
        <v>6192</v>
      </c>
      <c r="D727" s="193" t="s">
        <v>214</v>
      </c>
      <c r="E727" s="194" t="s">
        <v>6193</v>
      </c>
      <c r="F727" s="195" t="s">
        <v>4782</v>
      </c>
      <c r="G727" s="196" t="s">
        <v>2761</v>
      </c>
      <c r="H727" s="197">
        <v>1</v>
      </c>
      <c r="I727" s="198"/>
      <c r="J727" s="199">
        <f t="shared" si="90"/>
        <v>0</v>
      </c>
      <c r="K727" s="200"/>
      <c r="L727" s="40"/>
      <c r="M727" s="201" t="s">
        <v>1</v>
      </c>
      <c r="N727" s="202" t="s">
        <v>42</v>
      </c>
      <c r="O727" s="72"/>
      <c r="P727" s="203">
        <f t="shared" si="91"/>
        <v>0</v>
      </c>
      <c r="Q727" s="203">
        <v>0</v>
      </c>
      <c r="R727" s="203">
        <f t="shared" si="92"/>
        <v>0</v>
      </c>
      <c r="S727" s="203">
        <v>0</v>
      </c>
      <c r="T727" s="204">
        <f t="shared" si="93"/>
        <v>0</v>
      </c>
      <c r="U727" s="35"/>
      <c r="V727" s="35"/>
      <c r="W727" s="35"/>
      <c r="X727" s="35"/>
      <c r="Y727" s="35"/>
      <c r="Z727" s="35"/>
      <c r="AA727" s="35"/>
      <c r="AB727" s="35"/>
      <c r="AC727" s="35"/>
      <c r="AD727" s="35"/>
      <c r="AE727" s="35"/>
      <c r="AR727" s="205" t="s">
        <v>218</v>
      </c>
      <c r="AT727" s="205" t="s">
        <v>214</v>
      </c>
      <c r="AU727" s="205" t="s">
        <v>85</v>
      </c>
      <c r="AY727" s="18" t="s">
        <v>209</v>
      </c>
      <c r="BE727" s="206">
        <f t="shared" si="94"/>
        <v>0</v>
      </c>
      <c r="BF727" s="206">
        <f t="shared" si="95"/>
        <v>0</v>
      </c>
      <c r="BG727" s="206">
        <f t="shared" si="96"/>
        <v>0</v>
      </c>
      <c r="BH727" s="206">
        <f t="shared" si="97"/>
        <v>0</v>
      </c>
      <c r="BI727" s="206">
        <f t="shared" si="98"/>
        <v>0</v>
      </c>
      <c r="BJ727" s="18" t="s">
        <v>85</v>
      </c>
      <c r="BK727" s="206">
        <f t="shared" si="99"/>
        <v>0</v>
      </c>
      <c r="BL727" s="18" t="s">
        <v>218</v>
      </c>
      <c r="BM727" s="205" t="s">
        <v>6194</v>
      </c>
    </row>
    <row r="728" spans="1:65" s="2" customFormat="1" ht="37.9" customHeight="1">
      <c r="A728" s="35"/>
      <c r="B728" s="36"/>
      <c r="C728" s="193" t="s">
        <v>6195</v>
      </c>
      <c r="D728" s="193" t="s">
        <v>214</v>
      </c>
      <c r="E728" s="194" t="s">
        <v>6196</v>
      </c>
      <c r="F728" s="195" t="s">
        <v>4782</v>
      </c>
      <c r="G728" s="196" t="s">
        <v>2761</v>
      </c>
      <c r="H728" s="197">
        <v>1</v>
      </c>
      <c r="I728" s="198"/>
      <c r="J728" s="199">
        <f t="shared" si="90"/>
        <v>0</v>
      </c>
      <c r="K728" s="200"/>
      <c r="L728" s="40"/>
      <c r="M728" s="201" t="s">
        <v>1</v>
      </c>
      <c r="N728" s="202" t="s">
        <v>42</v>
      </c>
      <c r="O728" s="72"/>
      <c r="P728" s="203">
        <f t="shared" si="91"/>
        <v>0</v>
      </c>
      <c r="Q728" s="203">
        <v>0</v>
      </c>
      <c r="R728" s="203">
        <f t="shared" si="92"/>
        <v>0</v>
      </c>
      <c r="S728" s="203">
        <v>0</v>
      </c>
      <c r="T728" s="204">
        <f t="shared" si="93"/>
        <v>0</v>
      </c>
      <c r="U728" s="35"/>
      <c r="V728" s="35"/>
      <c r="W728" s="35"/>
      <c r="X728" s="35"/>
      <c r="Y728" s="35"/>
      <c r="Z728" s="35"/>
      <c r="AA728" s="35"/>
      <c r="AB728" s="35"/>
      <c r="AC728" s="35"/>
      <c r="AD728" s="35"/>
      <c r="AE728" s="35"/>
      <c r="AR728" s="205" t="s">
        <v>218</v>
      </c>
      <c r="AT728" s="205" t="s">
        <v>214</v>
      </c>
      <c r="AU728" s="205" t="s">
        <v>85</v>
      </c>
      <c r="AY728" s="18" t="s">
        <v>209</v>
      </c>
      <c r="BE728" s="206">
        <f t="shared" si="94"/>
        <v>0</v>
      </c>
      <c r="BF728" s="206">
        <f t="shared" si="95"/>
        <v>0</v>
      </c>
      <c r="BG728" s="206">
        <f t="shared" si="96"/>
        <v>0</v>
      </c>
      <c r="BH728" s="206">
        <f t="shared" si="97"/>
        <v>0</v>
      </c>
      <c r="BI728" s="206">
        <f t="shared" si="98"/>
        <v>0</v>
      </c>
      <c r="BJ728" s="18" t="s">
        <v>85</v>
      </c>
      <c r="BK728" s="206">
        <f t="shared" si="99"/>
        <v>0</v>
      </c>
      <c r="BL728" s="18" t="s">
        <v>218</v>
      </c>
      <c r="BM728" s="205" t="s">
        <v>6197</v>
      </c>
    </row>
    <row r="729" spans="1:65" s="2" customFormat="1" ht="37.9" customHeight="1">
      <c r="A729" s="35"/>
      <c r="B729" s="36"/>
      <c r="C729" s="193" t="s">
        <v>6198</v>
      </c>
      <c r="D729" s="193" t="s">
        <v>214</v>
      </c>
      <c r="E729" s="194" t="s">
        <v>6199</v>
      </c>
      <c r="F729" s="195" t="s">
        <v>4773</v>
      </c>
      <c r="G729" s="196" t="s">
        <v>2761</v>
      </c>
      <c r="H729" s="197">
        <v>1</v>
      </c>
      <c r="I729" s="198"/>
      <c r="J729" s="199">
        <f t="shared" si="90"/>
        <v>0</v>
      </c>
      <c r="K729" s="200"/>
      <c r="L729" s="40"/>
      <c r="M729" s="201" t="s">
        <v>1</v>
      </c>
      <c r="N729" s="202" t="s">
        <v>42</v>
      </c>
      <c r="O729" s="72"/>
      <c r="P729" s="203">
        <f t="shared" si="91"/>
        <v>0</v>
      </c>
      <c r="Q729" s="203">
        <v>0</v>
      </c>
      <c r="R729" s="203">
        <f t="shared" si="92"/>
        <v>0</v>
      </c>
      <c r="S729" s="203">
        <v>0</v>
      </c>
      <c r="T729" s="204">
        <f t="shared" si="93"/>
        <v>0</v>
      </c>
      <c r="U729" s="35"/>
      <c r="V729" s="35"/>
      <c r="W729" s="35"/>
      <c r="X729" s="35"/>
      <c r="Y729" s="35"/>
      <c r="Z729" s="35"/>
      <c r="AA729" s="35"/>
      <c r="AB729" s="35"/>
      <c r="AC729" s="35"/>
      <c r="AD729" s="35"/>
      <c r="AE729" s="35"/>
      <c r="AR729" s="205" t="s">
        <v>218</v>
      </c>
      <c r="AT729" s="205" t="s">
        <v>214</v>
      </c>
      <c r="AU729" s="205" t="s">
        <v>85</v>
      </c>
      <c r="AY729" s="18" t="s">
        <v>209</v>
      </c>
      <c r="BE729" s="206">
        <f t="shared" si="94"/>
        <v>0</v>
      </c>
      <c r="BF729" s="206">
        <f t="shared" si="95"/>
        <v>0</v>
      </c>
      <c r="BG729" s="206">
        <f t="shared" si="96"/>
        <v>0</v>
      </c>
      <c r="BH729" s="206">
        <f t="shared" si="97"/>
        <v>0</v>
      </c>
      <c r="BI729" s="206">
        <f t="shared" si="98"/>
        <v>0</v>
      </c>
      <c r="BJ729" s="18" t="s">
        <v>85</v>
      </c>
      <c r="BK729" s="206">
        <f t="shared" si="99"/>
        <v>0</v>
      </c>
      <c r="BL729" s="18" t="s">
        <v>218</v>
      </c>
      <c r="BM729" s="205" t="s">
        <v>6200</v>
      </c>
    </row>
    <row r="730" spans="1:65" s="2" customFormat="1" ht="37.9" customHeight="1">
      <c r="A730" s="35"/>
      <c r="B730" s="36"/>
      <c r="C730" s="193" t="s">
        <v>6201</v>
      </c>
      <c r="D730" s="193" t="s">
        <v>214</v>
      </c>
      <c r="E730" s="194" t="s">
        <v>6202</v>
      </c>
      <c r="F730" s="195" t="s">
        <v>4782</v>
      </c>
      <c r="G730" s="196" t="s">
        <v>2761</v>
      </c>
      <c r="H730" s="197">
        <v>1</v>
      </c>
      <c r="I730" s="198"/>
      <c r="J730" s="199">
        <f t="shared" si="90"/>
        <v>0</v>
      </c>
      <c r="K730" s="200"/>
      <c r="L730" s="40"/>
      <c r="M730" s="201" t="s">
        <v>1</v>
      </c>
      <c r="N730" s="202" t="s">
        <v>42</v>
      </c>
      <c r="O730" s="72"/>
      <c r="P730" s="203">
        <f t="shared" si="91"/>
        <v>0</v>
      </c>
      <c r="Q730" s="203">
        <v>0</v>
      </c>
      <c r="R730" s="203">
        <f t="shared" si="92"/>
        <v>0</v>
      </c>
      <c r="S730" s="203">
        <v>0</v>
      </c>
      <c r="T730" s="204">
        <f t="shared" si="93"/>
        <v>0</v>
      </c>
      <c r="U730" s="35"/>
      <c r="V730" s="35"/>
      <c r="W730" s="35"/>
      <c r="X730" s="35"/>
      <c r="Y730" s="35"/>
      <c r="Z730" s="35"/>
      <c r="AA730" s="35"/>
      <c r="AB730" s="35"/>
      <c r="AC730" s="35"/>
      <c r="AD730" s="35"/>
      <c r="AE730" s="35"/>
      <c r="AR730" s="205" t="s">
        <v>218</v>
      </c>
      <c r="AT730" s="205" t="s">
        <v>214</v>
      </c>
      <c r="AU730" s="205" t="s">
        <v>85</v>
      </c>
      <c r="AY730" s="18" t="s">
        <v>209</v>
      </c>
      <c r="BE730" s="206">
        <f t="shared" si="94"/>
        <v>0</v>
      </c>
      <c r="BF730" s="206">
        <f t="shared" si="95"/>
        <v>0</v>
      </c>
      <c r="BG730" s="206">
        <f t="shared" si="96"/>
        <v>0</v>
      </c>
      <c r="BH730" s="206">
        <f t="shared" si="97"/>
        <v>0</v>
      </c>
      <c r="BI730" s="206">
        <f t="shared" si="98"/>
        <v>0</v>
      </c>
      <c r="BJ730" s="18" t="s">
        <v>85</v>
      </c>
      <c r="BK730" s="206">
        <f t="shared" si="99"/>
        <v>0</v>
      </c>
      <c r="BL730" s="18" t="s">
        <v>218</v>
      </c>
      <c r="BM730" s="205" t="s">
        <v>6203</v>
      </c>
    </row>
    <row r="731" spans="1:65" s="2" customFormat="1" ht="37.9" customHeight="1">
      <c r="A731" s="35"/>
      <c r="B731" s="36"/>
      <c r="C731" s="193" t="s">
        <v>6204</v>
      </c>
      <c r="D731" s="193" t="s">
        <v>214</v>
      </c>
      <c r="E731" s="194" t="s">
        <v>6205</v>
      </c>
      <c r="F731" s="195" t="s">
        <v>4782</v>
      </c>
      <c r="G731" s="196" t="s">
        <v>2761</v>
      </c>
      <c r="H731" s="197">
        <v>1</v>
      </c>
      <c r="I731" s="198"/>
      <c r="J731" s="199">
        <f t="shared" si="90"/>
        <v>0</v>
      </c>
      <c r="K731" s="200"/>
      <c r="L731" s="40"/>
      <c r="M731" s="201" t="s">
        <v>1</v>
      </c>
      <c r="N731" s="202" t="s">
        <v>42</v>
      </c>
      <c r="O731" s="72"/>
      <c r="P731" s="203">
        <f t="shared" si="91"/>
        <v>0</v>
      </c>
      <c r="Q731" s="203">
        <v>0</v>
      </c>
      <c r="R731" s="203">
        <f t="shared" si="92"/>
        <v>0</v>
      </c>
      <c r="S731" s="203">
        <v>0</v>
      </c>
      <c r="T731" s="204">
        <f t="shared" si="93"/>
        <v>0</v>
      </c>
      <c r="U731" s="35"/>
      <c r="V731" s="35"/>
      <c r="W731" s="35"/>
      <c r="X731" s="35"/>
      <c r="Y731" s="35"/>
      <c r="Z731" s="35"/>
      <c r="AA731" s="35"/>
      <c r="AB731" s="35"/>
      <c r="AC731" s="35"/>
      <c r="AD731" s="35"/>
      <c r="AE731" s="35"/>
      <c r="AR731" s="205" t="s">
        <v>218</v>
      </c>
      <c r="AT731" s="205" t="s">
        <v>214</v>
      </c>
      <c r="AU731" s="205" t="s">
        <v>85</v>
      </c>
      <c r="AY731" s="18" t="s">
        <v>209</v>
      </c>
      <c r="BE731" s="206">
        <f t="shared" si="94"/>
        <v>0</v>
      </c>
      <c r="BF731" s="206">
        <f t="shared" si="95"/>
        <v>0</v>
      </c>
      <c r="BG731" s="206">
        <f t="shared" si="96"/>
        <v>0</v>
      </c>
      <c r="BH731" s="206">
        <f t="shared" si="97"/>
        <v>0</v>
      </c>
      <c r="BI731" s="206">
        <f t="shared" si="98"/>
        <v>0</v>
      </c>
      <c r="BJ731" s="18" t="s">
        <v>85</v>
      </c>
      <c r="BK731" s="206">
        <f t="shared" si="99"/>
        <v>0</v>
      </c>
      <c r="BL731" s="18" t="s">
        <v>218</v>
      </c>
      <c r="BM731" s="205" t="s">
        <v>6206</v>
      </c>
    </row>
    <row r="732" spans="1:65" s="2" customFormat="1" ht="37.9" customHeight="1">
      <c r="A732" s="35"/>
      <c r="B732" s="36"/>
      <c r="C732" s="193" t="s">
        <v>6207</v>
      </c>
      <c r="D732" s="193" t="s">
        <v>214</v>
      </c>
      <c r="E732" s="194" t="s">
        <v>6208</v>
      </c>
      <c r="F732" s="195" t="s">
        <v>4782</v>
      </c>
      <c r="G732" s="196" t="s">
        <v>2761</v>
      </c>
      <c r="H732" s="197">
        <v>1</v>
      </c>
      <c r="I732" s="198"/>
      <c r="J732" s="199">
        <f t="shared" si="90"/>
        <v>0</v>
      </c>
      <c r="K732" s="200"/>
      <c r="L732" s="40"/>
      <c r="M732" s="201" t="s">
        <v>1</v>
      </c>
      <c r="N732" s="202" t="s">
        <v>42</v>
      </c>
      <c r="O732" s="72"/>
      <c r="P732" s="203">
        <f t="shared" si="91"/>
        <v>0</v>
      </c>
      <c r="Q732" s="203">
        <v>0</v>
      </c>
      <c r="R732" s="203">
        <f t="shared" si="92"/>
        <v>0</v>
      </c>
      <c r="S732" s="203">
        <v>0</v>
      </c>
      <c r="T732" s="204">
        <f t="shared" si="93"/>
        <v>0</v>
      </c>
      <c r="U732" s="35"/>
      <c r="V732" s="35"/>
      <c r="W732" s="35"/>
      <c r="X732" s="35"/>
      <c r="Y732" s="35"/>
      <c r="Z732" s="35"/>
      <c r="AA732" s="35"/>
      <c r="AB732" s="35"/>
      <c r="AC732" s="35"/>
      <c r="AD732" s="35"/>
      <c r="AE732" s="35"/>
      <c r="AR732" s="205" t="s">
        <v>218</v>
      </c>
      <c r="AT732" s="205" t="s">
        <v>214</v>
      </c>
      <c r="AU732" s="205" t="s">
        <v>85</v>
      </c>
      <c r="AY732" s="18" t="s">
        <v>209</v>
      </c>
      <c r="BE732" s="206">
        <f t="shared" si="94"/>
        <v>0</v>
      </c>
      <c r="BF732" s="206">
        <f t="shared" si="95"/>
        <v>0</v>
      </c>
      <c r="BG732" s="206">
        <f t="shared" si="96"/>
        <v>0</v>
      </c>
      <c r="BH732" s="206">
        <f t="shared" si="97"/>
        <v>0</v>
      </c>
      <c r="BI732" s="206">
        <f t="shared" si="98"/>
        <v>0</v>
      </c>
      <c r="BJ732" s="18" t="s">
        <v>85</v>
      </c>
      <c r="BK732" s="206">
        <f t="shared" si="99"/>
        <v>0</v>
      </c>
      <c r="BL732" s="18" t="s">
        <v>218</v>
      </c>
      <c r="BM732" s="205" t="s">
        <v>6209</v>
      </c>
    </row>
    <row r="733" spans="1:65" s="2" customFormat="1" ht="37.9" customHeight="1">
      <c r="A733" s="35"/>
      <c r="B733" s="36"/>
      <c r="C733" s="193" t="s">
        <v>6210</v>
      </c>
      <c r="D733" s="193" t="s">
        <v>214</v>
      </c>
      <c r="E733" s="194" t="s">
        <v>6211</v>
      </c>
      <c r="F733" s="195" t="s">
        <v>6212</v>
      </c>
      <c r="G733" s="196" t="s">
        <v>2761</v>
      </c>
      <c r="H733" s="197">
        <v>1</v>
      </c>
      <c r="I733" s="198"/>
      <c r="J733" s="199">
        <f t="shared" si="90"/>
        <v>0</v>
      </c>
      <c r="K733" s="200"/>
      <c r="L733" s="40"/>
      <c r="M733" s="201" t="s">
        <v>1</v>
      </c>
      <c r="N733" s="202" t="s">
        <v>42</v>
      </c>
      <c r="O733" s="72"/>
      <c r="P733" s="203">
        <f t="shared" si="91"/>
        <v>0</v>
      </c>
      <c r="Q733" s="203">
        <v>0</v>
      </c>
      <c r="R733" s="203">
        <f t="shared" si="92"/>
        <v>0</v>
      </c>
      <c r="S733" s="203">
        <v>0</v>
      </c>
      <c r="T733" s="204">
        <f t="shared" si="93"/>
        <v>0</v>
      </c>
      <c r="U733" s="35"/>
      <c r="V733" s="35"/>
      <c r="W733" s="35"/>
      <c r="X733" s="35"/>
      <c r="Y733" s="35"/>
      <c r="Z733" s="35"/>
      <c r="AA733" s="35"/>
      <c r="AB733" s="35"/>
      <c r="AC733" s="35"/>
      <c r="AD733" s="35"/>
      <c r="AE733" s="35"/>
      <c r="AR733" s="205" t="s">
        <v>218</v>
      </c>
      <c r="AT733" s="205" t="s">
        <v>214</v>
      </c>
      <c r="AU733" s="205" t="s">
        <v>85</v>
      </c>
      <c r="AY733" s="18" t="s">
        <v>209</v>
      </c>
      <c r="BE733" s="206">
        <f t="shared" si="94"/>
        <v>0</v>
      </c>
      <c r="BF733" s="206">
        <f t="shared" si="95"/>
        <v>0</v>
      </c>
      <c r="BG733" s="206">
        <f t="shared" si="96"/>
        <v>0</v>
      </c>
      <c r="BH733" s="206">
        <f t="shared" si="97"/>
        <v>0</v>
      </c>
      <c r="BI733" s="206">
        <f t="shared" si="98"/>
        <v>0</v>
      </c>
      <c r="BJ733" s="18" t="s">
        <v>85</v>
      </c>
      <c r="BK733" s="206">
        <f t="shared" si="99"/>
        <v>0</v>
      </c>
      <c r="BL733" s="18" t="s">
        <v>218</v>
      </c>
      <c r="BM733" s="205" t="s">
        <v>6213</v>
      </c>
    </row>
    <row r="734" spans="1:65" s="2" customFormat="1" ht="37.9" customHeight="1">
      <c r="A734" s="35"/>
      <c r="B734" s="36"/>
      <c r="C734" s="193" t="s">
        <v>6214</v>
      </c>
      <c r="D734" s="193" t="s">
        <v>214</v>
      </c>
      <c r="E734" s="194" t="s">
        <v>6215</v>
      </c>
      <c r="F734" s="195" t="s">
        <v>6212</v>
      </c>
      <c r="G734" s="196" t="s">
        <v>2761</v>
      </c>
      <c r="H734" s="197">
        <v>1</v>
      </c>
      <c r="I734" s="198"/>
      <c r="J734" s="199">
        <f t="shared" si="90"/>
        <v>0</v>
      </c>
      <c r="K734" s="200"/>
      <c r="L734" s="40"/>
      <c r="M734" s="201" t="s">
        <v>1</v>
      </c>
      <c r="N734" s="202" t="s">
        <v>42</v>
      </c>
      <c r="O734" s="72"/>
      <c r="P734" s="203">
        <f t="shared" si="91"/>
        <v>0</v>
      </c>
      <c r="Q734" s="203">
        <v>0</v>
      </c>
      <c r="R734" s="203">
        <f t="shared" si="92"/>
        <v>0</v>
      </c>
      <c r="S734" s="203">
        <v>0</v>
      </c>
      <c r="T734" s="204">
        <f t="shared" si="93"/>
        <v>0</v>
      </c>
      <c r="U734" s="35"/>
      <c r="V734" s="35"/>
      <c r="W734" s="35"/>
      <c r="X734" s="35"/>
      <c r="Y734" s="35"/>
      <c r="Z734" s="35"/>
      <c r="AA734" s="35"/>
      <c r="AB734" s="35"/>
      <c r="AC734" s="35"/>
      <c r="AD734" s="35"/>
      <c r="AE734" s="35"/>
      <c r="AR734" s="205" t="s">
        <v>218</v>
      </c>
      <c r="AT734" s="205" t="s">
        <v>214</v>
      </c>
      <c r="AU734" s="205" t="s">
        <v>85</v>
      </c>
      <c r="AY734" s="18" t="s">
        <v>209</v>
      </c>
      <c r="BE734" s="206">
        <f t="shared" si="94"/>
        <v>0</v>
      </c>
      <c r="BF734" s="206">
        <f t="shared" si="95"/>
        <v>0</v>
      </c>
      <c r="BG734" s="206">
        <f t="shared" si="96"/>
        <v>0</v>
      </c>
      <c r="BH734" s="206">
        <f t="shared" si="97"/>
        <v>0</v>
      </c>
      <c r="BI734" s="206">
        <f t="shared" si="98"/>
        <v>0</v>
      </c>
      <c r="BJ734" s="18" t="s">
        <v>85</v>
      </c>
      <c r="BK734" s="206">
        <f t="shared" si="99"/>
        <v>0</v>
      </c>
      <c r="BL734" s="18" t="s">
        <v>218</v>
      </c>
      <c r="BM734" s="205" t="s">
        <v>6216</v>
      </c>
    </row>
    <row r="735" spans="1:65" s="2" customFormat="1" ht="37.9" customHeight="1">
      <c r="A735" s="35"/>
      <c r="B735" s="36"/>
      <c r="C735" s="193" t="s">
        <v>6217</v>
      </c>
      <c r="D735" s="193" t="s">
        <v>214</v>
      </c>
      <c r="E735" s="194" t="s">
        <v>6218</v>
      </c>
      <c r="F735" s="195" t="s">
        <v>6212</v>
      </c>
      <c r="G735" s="196" t="s">
        <v>2761</v>
      </c>
      <c r="H735" s="197">
        <v>1</v>
      </c>
      <c r="I735" s="198"/>
      <c r="J735" s="199">
        <f t="shared" si="90"/>
        <v>0</v>
      </c>
      <c r="K735" s="200"/>
      <c r="L735" s="40"/>
      <c r="M735" s="201" t="s">
        <v>1</v>
      </c>
      <c r="N735" s="202" t="s">
        <v>42</v>
      </c>
      <c r="O735" s="72"/>
      <c r="P735" s="203">
        <f t="shared" si="91"/>
        <v>0</v>
      </c>
      <c r="Q735" s="203">
        <v>0</v>
      </c>
      <c r="R735" s="203">
        <f t="shared" si="92"/>
        <v>0</v>
      </c>
      <c r="S735" s="203">
        <v>0</v>
      </c>
      <c r="T735" s="204">
        <f t="shared" si="93"/>
        <v>0</v>
      </c>
      <c r="U735" s="35"/>
      <c r="V735" s="35"/>
      <c r="W735" s="35"/>
      <c r="X735" s="35"/>
      <c r="Y735" s="35"/>
      <c r="Z735" s="35"/>
      <c r="AA735" s="35"/>
      <c r="AB735" s="35"/>
      <c r="AC735" s="35"/>
      <c r="AD735" s="35"/>
      <c r="AE735" s="35"/>
      <c r="AR735" s="205" t="s">
        <v>218</v>
      </c>
      <c r="AT735" s="205" t="s">
        <v>214</v>
      </c>
      <c r="AU735" s="205" t="s">
        <v>85</v>
      </c>
      <c r="AY735" s="18" t="s">
        <v>209</v>
      </c>
      <c r="BE735" s="206">
        <f t="shared" si="94"/>
        <v>0</v>
      </c>
      <c r="BF735" s="206">
        <f t="shared" si="95"/>
        <v>0</v>
      </c>
      <c r="BG735" s="206">
        <f t="shared" si="96"/>
        <v>0</v>
      </c>
      <c r="BH735" s="206">
        <f t="shared" si="97"/>
        <v>0</v>
      </c>
      <c r="BI735" s="206">
        <f t="shared" si="98"/>
        <v>0</v>
      </c>
      <c r="BJ735" s="18" t="s">
        <v>85</v>
      </c>
      <c r="BK735" s="206">
        <f t="shared" si="99"/>
        <v>0</v>
      </c>
      <c r="BL735" s="18" t="s">
        <v>218</v>
      </c>
      <c r="BM735" s="205" t="s">
        <v>6219</v>
      </c>
    </row>
    <row r="736" spans="1:65" s="2" customFormat="1" ht="37.9" customHeight="1">
      <c r="A736" s="35"/>
      <c r="B736" s="36"/>
      <c r="C736" s="193" t="s">
        <v>6220</v>
      </c>
      <c r="D736" s="193" t="s">
        <v>214</v>
      </c>
      <c r="E736" s="194" t="s">
        <v>6221</v>
      </c>
      <c r="F736" s="195" t="s">
        <v>6212</v>
      </c>
      <c r="G736" s="196" t="s">
        <v>2761</v>
      </c>
      <c r="H736" s="197">
        <v>1</v>
      </c>
      <c r="I736" s="198"/>
      <c r="J736" s="199">
        <f t="shared" si="90"/>
        <v>0</v>
      </c>
      <c r="K736" s="200"/>
      <c r="L736" s="40"/>
      <c r="M736" s="201" t="s">
        <v>1</v>
      </c>
      <c r="N736" s="202" t="s">
        <v>42</v>
      </c>
      <c r="O736" s="72"/>
      <c r="P736" s="203">
        <f t="shared" si="91"/>
        <v>0</v>
      </c>
      <c r="Q736" s="203">
        <v>0</v>
      </c>
      <c r="R736" s="203">
        <f t="shared" si="92"/>
        <v>0</v>
      </c>
      <c r="S736" s="203">
        <v>0</v>
      </c>
      <c r="T736" s="204">
        <f t="shared" si="93"/>
        <v>0</v>
      </c>
      <c r="U736" s="35"/>
      <c r="V736" s="35"/>
      <c r="W736" s="35"/>
      <c r="X736" s="35"/>
      <c r="Y736" s="35"/>
      <c r="Z736" s="35"/>
      <c r="AA736" s="35"/>
      <c r="AB736" s="35"/>
      <c r="AC736" s="35"/>
      <c r="AD736" s="35"/>
      <c r="AE736" s="35"/>
      <c r="AR736" s="205" t="s">
        <v>218</v>
      </c>
      <c r="AT736" s="205" t="s">
        <v>214</v>
      </c>
      <c r="AU736" s="205" t="s">
        <v>85</v>
      </c>
      <c r="AY736" s="18" t="s">
        <v>209</v>
      </c>
      <c r="BE736" s="206">
        <f t="shared" si="94"/>
        <v>0</v>
      </c>
      <c r="BF736" s="206">
        <f t="shared" si="95"/>
        <v>0</v>
      </c>
      <c r="BG736" s="206">
        <f t="shared" si="96"/>
        <v>0</v>
      </c>
      <c r="BH736" s="206">
        <f t="shared" si="97"/>
        <v>0</v>
      </c>
      <c r="BI736" s="206">
        <f t="shared" si="98"/>
        <v>0</v>
      </c>
      <c r="BJ736" s="18" t="s">
        <v>85</v>
      </c>
      <c r="BK736" s="206">
        <f t="shared" si="99"/>
        <v>0</v>
      </c>
      <c r="BL736" s="18" t="s">
        <v>218</v>
      </c>
      <c r="BM736" s="205" t="s">
        <v>6222</v>
      </c>
    </row>
    <row r="737" spans="1:65" s="2" customFormat="1" ht="37.9" customHeight="1">
      <c r="A737" s="35"/>
      <c r="B737" s="36"/>
      <c r="C737" s="193" t="s">
        <v>6223</v>
      </c>
      <c r="D737" s="193" t="s">
        <v>214</v>
      </c>
      <c r="E737" s="194" t="s">
        <v>6224</v>
      </c>
      <c r="F737" s="195" t="s">
        <v>6212</v>
      </c>
      <c r="G737" s="196" t="s">
        <v>2761</v>
      </c>
      <c r="H737" s="197">
        <v>1</v>
      </c>
      <c r="I737" s="198"/>
      <c r="J737" s="199">
        <f t="shared" si="90"/>
        <v>0</v>
      </c>
      <c r="K737" s="200"/>
      <c r="L737" s="40"/>
      <c r="M737" s="201" t="s">
        <v>1</v>
      </c>
      <c r="N737" s="202" t="s">
        <v>42</v>
      </c>
      <c r="O737" s="72"/>
      <c r="P737" s="203">
        <f t="shared" si="91"/>
        <v>0</v>
      </c>
      <c r="Q737" s="203">
        <v>0</v>
      </c>
      <c r="R737" s="203">
        <f t="shared" si="92"/>
        <v>0</v>
      </c>
      <c r="S737" s="203">
        <v>0</v>
      </c>
      <c r="T737" s="204">
        <f t="shared" si="93"/>
        <v>0</v>
      </c>
      <c r="U737" s="35"/>
      <c r="V737" s="35"/>
      <c r="W737" s="35"/>
      <c r="X737" s="35"/>
      <c r="Y737" s="35"/>
      <c r="Z737" s="35"/>
      <c r="AA737" s="35"/>
      <c r="AB737" s="35"/>
      <c r="AC737" s="35"/>
      <c r="AD737" s="35"/>
      <c r="AE737" s="35"/>
      <c r="AR737" s="205" t="s">
        <v>218</v>
      </c>
      <c r="AT737" s="205" t="s">
        <v>214</v>
      </c>
      <c r="AU737" s="205" t="s">
        <v>85</v>
      </c>
      <c r="AY737" s="18" t="s">
        <v>209</v>
      </c>
      <c r="BE737" s="206">
        <f t="shared" si="94"/>
        <v>0</v>
      </c>
      <c r="BF737" s="206">
        <f t="shared" si="95"/>
        <v>0</v>
      </c>
      <c r="BG737" s="206">
        <f t="shared" si="96"/>
        <v>0</v>
      </c>
      <c r="BH737" s="206">
        <f t="shared" si="97"/>
        <v>0</v>
      </c>
      <c r="BI737" s="206">
        <f t="shared" si="98"/>
        <v>0</v>
      </c>
      <c r="BJ737" s="18" t="s">
        <v>85</v>
      </c>
      <c r="BK737" s="206">
        <f t="shared" si="99"/>
        <v>0</v>
      </c>
      <c r="BL737" s="18" t="s">
        <v>218</v>
      </c>
      <c r="BM737" s="205" t="s">
        <v>6225</v>
      </c>
    </row>
    <row r="738" spans="1:65" s="2" customFormat="1" ht="37.9" customHeight="1">
      <c r="A738" s="35"/>
      <c r="B738" s="36"/>
      <c r="C738" s="193" t="s">
        <v>6226</v>
      </c>
      <c r="D738" s="193" t="s">
        <v>214</v>
      </c>
      <c r="E738" s="194" t="s">
        <v>6227</v>
      </c>
      <c r="F738" s="195" t="s">
        <v>6212</v>
      </c>
      <c r="G738" s="196" t="s">
        <v>2761</v>
      </c>
      <c r="H738" s="197">
        <v>1</v>
      </c>
      <c r="I738" s="198"/>
      <c r="J738" s="199">
        <f t="shared" si="90"/>
        <v>0</v>
      </c>
      <c r="K738" s="200"/>
      <c r="L738" s="40"/>
      <c r="M738" s="201" t="s">
        <v>1</v>
      </c>
      <c r="N738" s="202" t="s">
        <v>42</v>
      </c>
      <c r="O738" s="72"/>
      <c r="P738" s="203">
        <f t="shared" si="91"/>
        <v>0</v>
      </c>
      <c r="Q738" s="203">
        <v>0</v>
      </c>
      <c r="R738" s="203">
        <f t="shared" si="92"/>
        <v>0</v>
      </c>
      <c r="S738" s="203">
        <v>0</v>
      </c>
      <c r="T738" s="204">
        <f t="shared" si="93"/>
        <v>0</v>
      </c>
      <c r="U738" s="35"/>
      <c r="V738" s="35"/>
      <c r="W738" s="35"/>
      <c r="X738" s="35"/>
      <c r="Y738" s="35"/>
      <c r="Z738" s="35"/>
      <c r="AA738" s="35"/>
      <c r="AB738" s="35"/>
      <c r="AC738" s="35"/>
      <c r="AD738" s="35"/>
      <c r="AE738" s="35"/>
      <c r="AR738" s="205" t="s">
        <v>218</v>
      </c>
      <c r="AT738" s="205" t="s">
        <v>214</v>
      </c>
      <c r="AU738" s="205" t="s">
        <v>85</v>
      </c>
      <c r="AY738" s="18" t="s">
        <v>209</v>
      </c>
      <c r="BE738" s="206">
        <f t="shared" si="94"/>
        <v>0</v>
      </c>
      <c r="BF738" s="206">
        <f t="shared" si="95"/>
        <v>0</v>
      </c>
      <c r="BG738" s="206">
        <f t="shared" si="96"/>
        <v>0</v>
      </c>
      <c r="BH738" s="206">
        <f t="shared" si="97"/>
        <v>0</v>
      </c>
      <c r="BI738" s="206">
        <f t="shared" si="98"/>
        <v>0</v>
      </c>
      <c r="BJ738" s="18" t="s">
        <v>85</v>
      </c>
      <c r="BK738" s="206">
        <f t="shared" si="99"/>
        <v>0</v>
      </c>
      <c r="BL738" s="18" t="s">
        <v>218</v>
      </c>
      <c r="BM738" s="205" t="s">
        <v>6228</v>
      </c>
    </row>
    <row r="739" spans="1:65" s="2" customFormat="1" ht="37.9" customHeight="1">
      <c r="A739" s="35"/>
      <c r="B739" s="36"/>
      <c r="C739" s="193" t="s">
        <v>6229</v>
      </c>
      <c r="D739" s="193" t="s">
        <v>214</v>
      </c>
      <c r="E739" s="194" t="s">
        <v>6230</v>
      </c>
      <c r="F739" s="195" t="s">
        <v>6212</v>
      </c>
      <c r="G739" s="196" t="s">
        <v>2761</v>
      </c>
      <c r="H739" s="197">
        <v>1</v>
      </c>
      <c r="I739" s="198"/>
      <c r="J739" s="199">
        <f t="shared" si="90"/>
        <v>0</v>
      </c>
      <c r="K739" s="200"/>
      <c r="L739" s="40"/>
      <c r="M739" s="201" t="s">
        <v>1</v>
      </c>
      <c r="N739" s="202" t="s">
        <v>42</v>
      </c>
      <c r="O739" s="72"/>
      <c r="P739" s="203">
        <f t="shared" si="91"/>
        <v>0</v>
      </c>
      <c r="Q739" s="203">
        <v>0</v>
      </c>
      <c r="R739" s="203">
        <f t="shared" si="92"/>
        <v>0</v>
      </c>
      <c r="S739" s="203">
        <v>0</v>
      </c>
      <c r="T739" s="204">
        <f t="shared" si="93"/>
        <v>0</v>
      </c>
      <c r="U739" s="35"/>
      <c r="V739" s="35"/>
      <c r="W739" s="35"/>
      <c r="X739" s="35"/>
      <c r="Y739" s="35"/>
      <c r="Z739" s="35"/>
      <c r="AA739" s="35"/>
      <c r="AB739" s="35"/>
      <c r="AC739" s="35"/>
      <c r="AD739" s="35"/>
      <c r="AE739" s="35"/>
      <c r="AR739" s="205" t="s">
        <v>218</v>
      </c>
      <c r="AT739" s="205" t="s">
        <v>214</v>
      </c>
      <c r="AU739" s="205" t="s">
        <v>85</v>
      </c>
      <c r="AY739" s="18" t="s">
        <v>209</v>
      </c>
      <c r="BE739" s="206">
        <f t="shared" si="94"/>
        <v>0</v>
      </c>
      <c r="BF739" s="206">
        <f t="shared" si="95"/>
        <v>0</v>
      </c>
      <c r="BG739" s="206">
        <f t="shared" si="96"/>
        <v>0</v>
      </c>
      <c r="BH739" s="206">
        <f t="shared" si="97"/>
        <v>0</v>
      </c>
      <c r="BI739" s="206">
        <f t="shared" si="98"/>
        <v>0</v>
      </c>
      <c r="BJ739" s="18" t="s">
        <v>85</v>
      </c>
      <c r="BK739" s="206">
        <f t="shared" si="99"/>
        <v>0</v>
      </c>
      <c r="BL739" s="18" t="s">
        <v>218</v>
      </c>
      <c r="BM739" s="205" t="s">
        <v>6231</v>
      </c>
    </row>
    <row r="740" spans="1:65" s="2" customFormat="1" ht="37.9" customHeight="1">
      <c r="A740" s="35"/>
      <c r="B740" s="36"/>
      <c r="C740" s="193" t="s">
        <v>6232</v>
      </c>
      <c r="D740" s="193" t="s">
        <v>214</v>
      </c>
      <c r="E740" s="194" t="s">
        <v>6233</v>
      </c>
      <c r="F740" s="195" t="s">
        <v>6212</v>
      </c>
      <c r="G740" s="196" t="s">
        <v>2761</v>
      </c>
      <c r="H740" s="197">
        <v>1</v>
      </c>
      <c r="I740" s="198"/>
      <c r="J740" s="199">
        <f t="shared" si="90"/>
        <v>0</v>
      </c>
      <c r="K740" s="200"/>
      <c r="L740" s="40"/>
      <c r="M740" s="201" t="s">
        <v>1</v>
      </c>
      <c r="N740" s="202" t="s">
        <v>42</v>
      </c>
      <c r="O740" s="72"/>
      <c r="P740" s="203">
        <f t="shared" si="91"/>
        <v>0</v>
      </c>
      <c r="Q740" s="203">
        <v>0</v>
      </c>
      <c r="R740" s="203">
        <f t="shared" si="92"/>
        <v>0</v>
      </c>
      <c r="S740" s="203">
        <v>0</v>
      </c>
      <c r="T740" s="204">
        <f t="shared" si="93"/>
        <v>0</v>
      </c>
      <c r="U740" s="35"/>
      <c r="V740" s="35"/>
      <c r="W740" s="35"/>
      <c r="X740" s="35"/>
      <c r="Y740" s="35"/>
      <c r="Z740" s="35"/>
      <c r="AA740" s="35"/>
      <c r="AB740" s="35"/>
      <c r="AC740" s="35"/>
      <c r="AD740" s="35"/>
      <c r="AE740" s="35"/>
      <c r="AR740" s="205" t="s">
        <v>218</v>
      </c>
      <c r="AT740" s="205" t="s">
        <v>214</v>
      </c>
      <c r="AU740" s="205" t="s">
        <v>85</v>
      </c>
      <c r="AY740" s="18" t="s">
        <v>209</v>
      </c>
      <c r="BE740" s="206">
        <f t="shared" si="94"/>
        <v>0</v>
      </c>
      <c r="BF740" s="206">
        <f t="shared" si="95"/>
        <v>0</v>
      </c>
      <c r="BG740" s="206">
        <f t="shared" si="96"/>
        <v>0</v>
      </c>
      <c r="BH740" s="206">
        <f t="shared" si="97"/>
        <v>0</v>
      </c>
      <c r="BI740" s="206">
        <f t="shared" si="98"/>
        <v>0</v>
      </c>
      <c r="BJ740" s="18" t="s">
        <v>85</v>
      </c>
      <c r="BK740" s="206">
        <f t="shared" si="99"/>
        <v>0</v>
      </c>
      <c r="BL740" s="18" t="s">
        <v>218</v>
      </c>
      <c r="BM740" s="205" t="s">
        <v>6234</v>
      </c>
    </row>
    <row r="741" spans="1:65" s="2" customFormat="1" ht="37.9" customHeight="1">
      <c r="A741" s="35"/>
      <c r="B741" s="36"/>
      <c r="C741" s="193" t="s">
        <v>6235</v>
      </c>
      <c r="D741" s="193" t="s">
        <v>214</v>
      </c>
      <c r="E741" s="194" t="s">
        <v>6236</v>
      </c>
      <c r="F741" s="195" t="s">
        <v>6212</v>
      </c>
      <c r="G741" s="196" t="s">
        <v>2761</v>
      </c>
      <c r="H741" s="197">
        <v>1</v>
      </c>
      <c r="I741" s="198"/>
      <c r="J741" s="199">
        <f t="shared" si="90"/>
        <v>0</v>
      </c>
      <c r="K741" s="200"/>
      <c r="L741" s="40"/>
      <c r="M741" s="201" t="s">
        <v>1</v>
      </c>
      <c r="N741" s="202" t="s">
        <v>42</v>
      </c>
      <c r="O741" s="72"/>
      <c r="P741" s="203">
        <f t="shared" si="91"/>
        <v>0</v>
      </c>
      <c r="Q741" s="203">
        <v>0</v>
      </c>
      <c r="R741" s="203">
        <f t="shared" si="92"/>
        <v>0</v>
      </c>
      <c r="S741" s="203">
        <v>0</v>
      </c>
      <c r="T741" s="204">
        <f t="shared" si="93"/>
        <v>0</v>
      </c>
      <c r="U741" s="35"/>
      <c r="V741" s="35"/>
      <c r="W741" s="35"/>
      <c r="X741" s="35"/>
      <c r="Y741" s="35"/>
      <c r="Z741" s="35"/>
      <c r="AA741" s="35"/>
      <c r="AB741" s="35"/>
      <c r="AC741" s="35"/>
      <c r="AD741" s="35"/>
      <c r="AE741" s="35"/>
      <c r="AR741" s="205" t="s">
        <v>218</v>
      </c>
      <c r="AT741" s="205" t="s">
        <v>214</v>
      </c>
      <c r="AU741" s="205" t="s">
        <v>85</v>
      </c>
      <c r="AY741" s="18" t="s">
        <v>209</v>
      </c>
      <c r="BE741" s="206">
        <f t="shared" si="94"/>
        <v>0</v>
      </c>
      <c r="BF741" s="206">
        <f t="shared" si="95"/>
        <v>0</v>
      </c>
      <c r="BG741" s="206">
        <f t="shared" si="96"/>
        <v>0</v>
      </c>
      <c r="BH741" s="206">
        <f t="shared" si="97"/>
        <v>0</v>
      </c>
      <c r="BI741" s="206">
        <f t="shared" si="98"/>
        <v>0</v>
      </c>
      <c r="BJ741" s="18" t="s">
        <v>85</v>
      </c>
      <c r="BK741" s="206">
        <f t="shared" si="99"/>
        <v>0</v>
      </c>
      <c r="BL741" s="18" t="s">
        <v>218</v>
      </c>
      <c r="BM741" s="205" t="s">
        <v>6237</v>
      </c>
    </row>
    <row r="742" spans="1:65" s="2" customFormat="1" ht="37.9" customHeight="1">
      <c r="A742" s="35"/>
      <c r="B742" s="36"/>
      <c r="C742" s="193" t="s">
        <v>6238</v>
      </c>
      <c r="D742" s="193" t="s">
        <v>214</v>
      </c>
      <c r="E742" s="194" t="s">
        <v>6239</v>
      </c>
      <c r="F742" s="195" t="s">
        <v>6212</v>
      </c>
      <c r="G742" s="196" t="s">
        <v>2761</v>
      </c>
      <c r="H742" s="197">
        <v>1</v>
      </c>
      <c r="I742" s="198"/>
      <c r="J742" s="199">
        <f t="shared" si="90"/>
        <v>0</v>
      </c>
      <c r="K742" s="200"/>
      <c r="L742" s="40"/>
      <c r="M742" s="201" t="s">
        <v>1</v>
      </c>
      <c r="N742" s="202" t="s">
        <v>42</v>
      </c>
      <c r="O742" s="72"/>
      <c r="P742" s="203">
        <f t="shared" si="91"/>
        <v>0</v>
      </c>
      <c r="Q742" s="203">
        <v>0</v>
      </c>
      <c r="R742" s="203">
        <f t="shared" si="92"/>
        <v>0</v>
      </c>
      <c r="S742" s="203">
        <v>0</v>
      </c>
      <c r="T742" s="204">
        <f t="shared" si="93"/>
        <v>0</v>
      </c>
      <c r="U742" s="35"/>
      <c r="V742" s="35"/>
      <c r="W742" s="35"/>
      <c r="X742" s="35"/>
      <c r="Y742" s="35"/>
      <c r="Z742" s="35"/>
      <c r="AA742" s="35"/>
      <c r="AB742" s="35"/>
      <c r="AC742" s="35"/>
      <c r="AD742" s="35"/>
      <c r="AE742" s="35"/>
      <c r="AR742" s="205" t="s">
        <v>218</v>
      </c>
      <c r="AT742" s="205" t="s">
        <v>214</v>
      </c>
      <c r="AU742" s="205" t="s">
        <v>85</v>
      </c>
      <c r="AY742" s="18" t="s">
        <v>209</v>
      </c>
      <c r="BE742" s="206">
        <f t="shared" si="94"/>
        <v>0</v>
      </c>
      <c r="BF742" s="206">
        <f t="shared" si="95"/>
        <v>0</v>
      </c>
      <c r="BG742" s="206">
        <f t="shared" si="96"/>
        <v>0</v>
      </c>
      <c r="BH742" s="206">
        <f t="shared" si="97"/>
        <v>0</v>
      </c>
      <c r="BI742" s="206">
        <f t="shared" si="98"/>
        <v>0</v>
      </c>
      <c r="BJ742" s="18" t="s">
        <v>85</v>
      </c>
      <c r="BK742" s="206">
        <f t="shared" si="99"/>
        <v>0</v>
      </c>
      <c r="BL742" s="18" t="s">
        <v>218</v>
      </c>
      <c r="BM742" s="205" t="s">
        <v>6240</v>
      </c>
    </row>
    <row r="743" spans="1:65" s="2" customFormat="1" ht="37.9" customHeight="1">
      <c r="A743" s="35"/>
      <c r="B743" s="36"/>
      <c r="C743" s="193" t="s">
        <v>6241</v>
      </c>
      <c r="D743" s="193" t="s">
        <v>214</v>
      </c>
      <c r="E743" s="194" t="s">
        <v>6242</v>
      </c>
      <c r="F743" s="195" t="s">
        <v>6212</v>
      </c>
      <c r="G743" s="196" t="s">
        <v>2761</v>
      </c>
      <c r="H743" s="197">
        <v>1</v>
      </c>
      <c r="I743" s="198"/>
      <c r="J743" s="199">
        <f t="shared" si="90"/>
        <v>0</v>
      </c>
      <c r="K743" s="200"/>
      <c r="L743" s="40"/>
      <c r="M743" s="201" t="s">
        <v>1</v>
      </c>
      <c r="N743" s="202" t="s">
        <v>42</v>
      </c>
      <c r="O743" s="72"/>
      <c r="P743" s="203">
        <f t="shared" si="91"/>
        <v>0</v>
      </c>
      <c r="Q743" s="203">
        <v>0</v>
      </c>
      <c r="R743" s="203">
        <f t="shared" si="92"/>
        <v>0</v>
      </c>
      <c r="S743" s="203">
        <v>0</v>
      </c>
      <c r="T743" s="204">
        <f t="shared" si="93"/>
        <v>0</v>
      </c>
      <c r="U743" s="35"/>
      <c r="V743" s="35"/>
      <c r="W743" s="35"/>
      <c r="X743" s="35"/>
      <c r="Y743" s="35"/>
      <c r="Z743" s="35"/>
      <c r="AA743" s="35"/>
      <c r="AB743" s="35"/>
      <c r="AC743" s="35"/>
      <c r="AD743" s="35"/>
      <c r="AE743" s="35"/>
      <c r="AR743" s="205" t="s">
        <v>218</v>
      </c>
      <c r="AT743" s="205" t="s">
        <v>214</v>
      </c>
      <c r="AU743" s="205" t="s">
        <v>85</v>
      </c>
      <c r="AY743" s="18" t="s">
        <v>209</v>
      </c>
      <c r="BE743" s="206">
        <f t="shared" si="94"/>
        <v>0</v>
      </c>
      <c r="BF743" s="206">
        <f t="shared" si="95"/>
        <v>0</v>
      </c>
      <c r="BG743" s="206">
        <f t="shared" si="96"/>
        <v>0</v>
      </c>
      <c r="BH743" s="206">
        <f t="shared" si="97"/>
        <v>0</v>
      </c>
      <c r="BI743" s="206">
        <f t="shared" si="98"/>
        <v>0</v>
      </c>
      <c r="BJ743" s="18" t="s">
        <v>85</v>
      </c>
      <c r="BK743" s="206">
        <f t="shared" si="99"/>
        <v>0</v>
      </c>
      <c r="BL743" s="18" t="s">
        <v>218</v>
      </c>
      <c r="BM743" s="205" t="s">
        <v>6243</v>
      </c>
    </row>
    <row r="744" spans="1:65" s="2" customFormat="1" ht="37.9" customHeight="1">
      <c r="A744" s="35"/>
      <c r="B744" s="36"/>
      <c r="C744" s="193" t="s">
        <v>6244</v>
      </c>
      <c r="D744" s="193" t="s">
        <v>214</v>
      </c>
      <c r="E744" s="194" t="s">
        <v>6245</v>
      </c>
      <c r="F744" s="195" t="s">
        <v>6212</v>
      </c>
      <c r="G744" s="196" t="s">
        <v>2761</v>
      </c>
      <c r="H744" s="197">
        <v>1</v>
      </c>
      <c r="I744" s="198"/>
      <c r="J744" s="199">
        <f t="shared" si="90"/>
        <v>0</v>
      </c>
      <c r="K744" s="200"/>
      <c r="L744" s="40"/>
      <c r="M744" s="201" t="s">
        <v>1</v>
      </c>
      <c r="N744" s="202" t="s">
        <v>42</v>
      </c>
      <c r="O744" s="72"/>
      <c r="P744" s="203">
        <f t="shared" si="91"/>
        <v>0</v>
      </c>
      <c r="Q744" s="203">
        <v>0</v>
      </c>
      <c r="R744" s="203">
        <f t="shared" si="92"/>
        <v>0</v>
      </c>
      <c r="S744" s="203">
        <v>0</v>
      </c>
      <c r="T744" s="204">
        <f t="shared" si="93"/>
        <v>0</v>
      </c>
      <c r="U744" s="35"/>
      <c r="V744" s="35"/>
      <c r="W744" s="35"/>
      <c r="X744" s="35"/>
      <c r="Y744" s="35"/>
      <c r="Z744" s="35"/>
      <c r="AA744" s="35"/>
      <c r="AB744" s="35"/>
      <c r="AC744" s="35"/>
      <c r="AD744" s="35"/>
      <c r="AE744" s="35"/>
      <c r="AR744" s="205" t="s">
        <v>218</v>
      </c>
      <c r="AT744" s="205" t="s">
        <v>214</v>
      </c>
      <c r="AU744" s="205" t="s">
        <v>85</v>
      </c>
      <c r="AY744" s="18" t="s">
        <v>209</v>
      </c>
      <c r="BE744" s="206">
        <f t="shared" si="94"/>
        <v>0</v>
      </c>
      <c r="BF744" s="206">
        <f t="shared" si="95"/>
        <v>0</v>
      </c>
      <c r="BG744" s="206">
        <f t="shared" si="96"/>
        <v>0</v>
      </c>
      <c r="BH744" s="206">
        <f t="shared" si="97"/>
        <v>0</v>
      </c>
      <c r="BI744" s="206">
        <f t="shared" si="98"/>
        <v>0</v>
      </c>
      <c r="BJ744" s="18" t="s">
        <v>85</v>
      </c>
      <c r="BK744" s="206">
        <f t="shared" si="99"/>
        <v>0</v>
      </c>
      <c r="BL744" s="18" t="s">
        <v>218</v>
      </c>
      <c r="BM744" s="205" t="s">
        <v>6246</v>
      </c>
    </row>
    <row r="745" spans="1:65" s="2" customFormat="1" ht="37.9" customHeight="1">
      <c r="A745" s="35"/>
      <c r="B745" s="36"/>
      <c r="C745" s="193" t="s">
        <v>6247</v>
      </c>
      <c r="D745" s="193" t="s">
        <v>214</v>
      </c>
      <c r="E745" s="194" t="s">
        <v>6248</v>
      </c>
      <c r="F745" s="195" t="s">
        <v>6212</v>
      </c>
      <c r="G745" s="196" t="s">
        <v>2761</v>
      </c>
      <c r="H745" s="197">
        <v>1</v>
      </c>
      <c r="I745" s="198"/>
      <c r="J745" s="199">
        <f t="shared" si="90"/>
        <v>0</v>
      </c>
      <c r="K745" s="200"/>
      <c r="L745" s="40"/>
      <c r="M745" s="201" t="s">
        <v>1</v>
      </c>
      <c r="N745" s="202" t="s">
        <v>42</v>
      </c>
      <c r="O745" s="72"/>
      <c r="P745" s="203">
        <f t="shared" si="91"/>
        <v>0</v>
      </c>
      <c r="Q745" s="203">
        <v>0</v>
      </c>
      <c r="R745" s="203">
        <f t="shared" si="92"/>
        <v>0</v>
      </c>
      <c r="S745" s="203">
        <v>0</v>
      </c>
      <c r="T745" s="204">
        <f t="shared" si="93"/>
        <v>0</v>
      </c>
      <c r="U745" s="35"/>
      <c r="V745" s="35"/>
      <c r="W745" s="35"/>
      <c r="X745" s="35"/>
      <c r="Y745" s="35"/>
      <c r="Z745" s="35"/>
      <c r="AA745" s="35"/>
      <c r="AB745" s="35"/>
      <c r="AC745" s="35"/>
      <c r="AD745" s="35"/>
      <c r="AE745" s="35"/>
      <c r="AR745" s="205" t="s">
        <v>218</v>
      </c>
      <c r="AT745" s="205" t="s">
        <v>214</v>
      </c>
      <c r="AU745" s="205" t="s">
        <v>85</v>
      </c>
      <c r="AY745" s="18" t="s">
        <v>209</v>
      </c>
      <c r="BE745" s="206">
        <f t="shared" si="94"/>
        <v>0</v>
      </c>
      <c r="BF745" s="206">
        <f t="shared" si="95"/>
        <v>0</v>
      </c>
      <c r="BG745" s="206">
        <f t="shared" si="96"/>
        <v>0</v>
      </c>
      <c r="BH745" s="206">
        <f t="shared" si="97"/>
        <v>0</v>
      </c>
      <c r="BI745" s="206">
        <f t="shared" si="98"/>
        <v>0</v>
      </c>
      <c r="BJ745" s="18" t="s">
        <v>85</v>
      </c>
      <c r="BK745" s="206">
        <f t="shared" si="99"/>
        <v>0</v>
      </c>
      <c r="BL745" s="18" t="s">
        <v>218</v>
      </c>
      <c r="BM745" s="205" t="s">
        <v>6249</v>
      </c>
    </row>
    <row r="746" spans="1:65" s="2" customFormat="1" ht="37.9" customHeight="1">
      <c r="A746" s="35"/>
      <c r="B746" s="36"/>
      <c r="C746" s="193" t="s">
        <v>6250</v>
      </c>
      <c r="D746" s="193" t="s">
        <v>214</v>
      </c>
      <c r="E746" s="194" t="s">
        <v>6251</v>
      </c>
      <c r="F746" s="195" t="s">
        <v>4883</v>
      </c>
      <c r="G746" s="196" t="s">
        <v>2761</v>
      </c>
      <c r="H746" s="197">
        <v>1</v>
      </c>
      <c r="I746" s="198"/>
      <c r="J746" s="199">
        <f t="shared" si="90"/>
        <v>0</v>
      </c>
      <c r="K746" s="200"/>
      <c r="L746" s="40"/>
      <c r="M746" s="201" t="s">
        <v>1</v>
      </c>
      <c r="N746" s="202" t="s">
        <v>42</v>
      </c>
      <c r="O746" s="72"/>
      <c r="P746" s="203">
        <f t="shared" si="91"/>
        <v>0</v>
      </c>
      <c r="Q746" s="203">
        <v>0</v>
      </c>
      <c r="R746" s="203">
        <f t="shared" si="92"/>
        <v>0</v>
      </c>
      <c r="S746" s="203">
        <v>0</v>
      </c>
      <c r="T746" s="204">
        <f t="shared" si="93"/>
        <v>0</v>
      </c>
      <c r="U746" s="35"/>
      <c r="V746" s="35"/>
      <c r="W746" s="35"/>
      <c r="X746" s="35"/>
      <c r="Y746" s="35"/>
      <c r="Z746" s="35"/>
      <c r="AA746" s="35"/>
      <c r="AB746" s="35"/>
      <c r="AC746" s="35"/>
      <c r="AD746" s="35"/>
      <c r="AE746" s="35"/>
      <c r="AR746" s="205" t="s">
        <v>218</v>
      </c>
      <c r="AT746" s="205" t="s">
        <v>214</v>
      </c>
      <c r="AU746" s="205" t="s">
        <v>85</v>
      </c>
      <c r="AY746" s="18" t="s">
        <v>209</v>
      </c>
      <c r="BE746" s="206">
        <f t="shared" si="94"/>
        <v>0</v>
      </c>
      <c r="BF746" s="206">
        <f t="shared" si="95"/>
        <v>0</v>
      </c>
      <c r="BG746" s="206">
        <f t="shared" si="96"/>
        <v>0</v>
      </c>
      <c r="BH746" s="206">
        <f t="shared" si="97"/>
        <v>0</v>
      </c>
      <c r="BI746" s="206">
        <f t="shared" si="98"/>
        <v>0</v>
      </c>
      <c r="BJ746" s="18" t="s">
        <v>85</v>
      </c>
      <c r="BK746" s="206">
        <f t="shared" si="99"/>
        <v>0</v>
      </c>
      <c r="BL746" s="18" t="s">
        <v>218</v>
      </c>
      <c r="BM746" s="205" t="s">
        <v>6252</v>
      </c>
    </row>
    <row r="747" spans="1:65" s="2" customFormat="1" ht="37.9" customHeight="1">
      <c r="A747" s="35"/>
      <c r="B747" s="36"/>
      <c r="C747" s="193" t="s">
        <v>6253</v>
      </c>
      <c r="D747" s="193" t="s">
        <v>214</v>
      </c>
      <c r="E747" s="194" t="s">
        <v>6254</v>
      </c>
      <c r="F747" s="195" t="s">
        <v>4883</v>
      </c>
      <c r="G747" s="196" t="s">
        <v>2761</v>
      </c>
      <c r="H747" s="197">
        <v>1</v>
      </c>
      <c r="I747" s="198"/>
      <c r="J747" s="199">
        <f t="shared" si="90"/>
        <v>0</v>
      </c>
      <c r="K747" s="200"/>
      <c r="L747" s="40"/>
      <c r="M747" s="201" t="s">
        <v>1</v>
      </c>
      <c r="N747" s="202" t="s">
        <v>42</v>
      </c>
      <c r="O747" s="72"/>
      <c r="P747" s="203">
        <f t="shared" si="91"/>
        <v>0</v>
      </c>
      <c r="Q747" s="203">
        <v>0</v>
      </c>
      <c r="R747" s="203">
        <f t="shared" si="92"/>
        <v>0</v>
      </c>
      <c r="S747" s="203">
        <v>0</v>
      </c>
      <c r="T747" s="204">
        <f t="shared" si="93"/>
        <v>0</v>
      </c>
      <c r="U747" s="35"/>
      <c r="V747" s="35"/>
      <c r="W747" s="35"/>
      <c r="X747" s="35"/>
      <c r="Y747" s="35"/>
      <c r="Z747" s="35"/>
      <c r="AA747" s="35"/>
      <c r="AB747" s="35"/>
      <c r="AC747" s="35"/>
      <c r="AD747" s="35"/>
      <c r="AE747" s="35"/>
      <c r="AR747" s="205" t="s">
        <v>218</v>
      </c>
      <c r="AT747" s="205" t="s">
        <v>214</v>
      </c>
      <c r="AU747" s="205" t="s">
        <v>85</v>
      </c>
      <c r="AY747" s="18" t="s">
        <v>209</v>
      </c>
      <c r="BE747" s="206">
        <f t="shared" si="94"/>
        <v>0</v>
      </c>
      <c r="BF747" s="206">
        <f t="shared" si="95"/>
        <v>0</v>
      </c>
      <c r="BG747" s="206">
        <f t="shared" si="96"/>
        <v>0</v>
      </c>
      <c r="BH747" s="206">
        <f t="shared" si="97"/>
        <v>0</v>
      </c>
      <c r="BI747" s="206">
        <f t="shared" si="98"/>
        <v>0</v>
      </c>
      <c r="BJ747" s="18" t="s">
        <v>85</v>
      </c>
      <c r="BK747" s="206">
        <f t="shared" si="99"/>
        <v>0</v>
      </c>
      <c r="BL747" s="18" t="s">
        <v>218</v>
      </c>
      <c r="BM747" s="205" t="s">
        <v>6255</v>
      </c>
    </row>
    <row r="748" spans="1:65" s="2" customFormat="1" ht="37.9" customHeight="1">
      <c r="A748" s="35"/>
      <c r="B748" s="36"/>
      <c r="C748" s="193" t="s">
        <v>6256</v>
      </c>
      <c r="D748" s="193" t="s">
        <v>214</v>
      </c>
      <c r="E748" s="194" t="s">
        <v>6257</v>
      </c>
      <c r="F748" s="195" t="s">
        <v>4782</v>
      </c>
      <c r="G748" s="196" t="s">
        <v>2761</v>
      </c>
      <c r="H748" s="197">
        <v>1</v>
      </c>
      <c r="I748" s="198"/>
      <c r="J748" s="199">
        <f t="shared" si="90"/>
        <v>0</v>
      </c>
      <c r="K748" s="200"/>
      <c r="L748" s="40"/>
      <c r="M748" s="201" t="s">
        <v>1</v>
      </c>
      <c r="N748" s="202" t="s">
        <v>42</v>
      </c>
      <c r="O748" s="72"/>
      <c r="P748" s="203">
        <f t="shared" si="91"/>
        <v>0</v>
      </c>
      <c r="Q748" s="203">
        <v>0</v>
      </c>
      <c r="R748" s="203">
        <f t="shared" si="92"/>
        <v>0</v>
      </c>
      <c r="S748" s="203">
        <v>0</v>
      </c>
      <c r="T748" s="204">
        <f t="shared" si="93"/>
        <v>0</v>
      </c>
      <c r="U748" s="35"/>
      <c r="V748" s="35"/>
      <c r="W748" s="35"/>
      <c r="X748" s="35"/>
      <c r="Y748" s="35"/>
      <c r="Z748" s="35"/>
      <c r="AA748" s="35"/>
      <c r="AB748" s="35"/>
      <c r="AC748" s="35"/>
      <c r="AD748" s="35"/>
      <c r="AE748" s="35"/>
      <c r="AR748" s="205" t="s">
        <v>218</v>
      </c>
      <c r="AT748" s="205" t="s">
        <v>214</v>
      </c>
      <c r="AU748" s="205" t="s">
        <v>85</v>
      </c>
      <c r="AY748" s="18" t="s">
        <v>209</v>
      </c>
      <c r="BE748" s="206">
        <f t="shared" si="94"/>
        <v>0</v>
      </c>
      <c r="BF748" s="206">
        <f t="shared" si="95"/>
        <v>0</v>
      </c>
      <c r="BG748" s="206">
        <f t="shared" si="96"/>
        <v>0</v>
      </c>
      <c r="BH748" s="206">
        <f t="shared" si="97"/>
        <v>0</v>
      </c>
      <c r="BI748" s="206">
        <f t="shared" si="98"/>
        <v>0</v>
      </c>
      <c r="BJ748" s="18" t="s">
        <v>85</v>
      </c>
      <c r="BK748" s="206">
        <f t="shared" si="99"/>
        <v>0</v>
      </c>
      <c r="BL748" s="18" t="s">
        <v>218</v>
      </c>
      <c r="BM748" s="205" t="s">
        <v>6258</v>
      </c>
    </row>
    <row r="749" spans="1:65" s="2" customFormat="1" ht="37.9" customHeight="1">
      <c r="A749" s="35"/>
      <c r="B749" s="36"/>
      <c r="C749" s="193" t="s">
        <v>6259</v>
      </c>
      <c r="D749" s="193" t="s">
        <v>214</v>
      </c>
      <c r="E749" s="194" t="s">
        <v>6260</v>
      </c>
      <c r="F749" s="195" t="s">
        <v>4782</v>
      </c>
      <c r="G749" s="196" t="s">
        <v>2761</v>
      </c>
      <c r="H749" s="197">
        <v>1</v>
      </c>
      <c r="I749" s="198"/>
      <c r="J749" s="199">
        <f t="shared" si="90"/>
        <v>0</v>
      </c>
      <c r="K749" s="200"/>
      <c r="L749" s="40"/>
      <c r="M749" s="201" t="s">
        <v>1</v>
      </c>
      <c r="N749" s="202" t="s">
        <v>42</v>
      </c>
      <c r="O749" s="72"/>
      <c r="P749" s="203">
        <f t="shared" si="91"/>
        <v>0</v>
      </c>
      <c r="Q749" s="203">
        <v>0</v>
      </c>
      <c r="R749" s="203">
        <f t="shared" si="92"/>
        <v>0</v>
      </c>
      <c r="S749" s="203">
        <v>0</v>
      </c>
      <c r="T749" s="204">
        <f t="shared" si="93"/>
        <v>0</v>
      </c>
      <c r="U749" s="35"/>
      <c r="V749" s="35"/>
      <c r="W749" s="35"/>
      <c r="X749" s="35"/>
      <c r="Y749" s="35"/>
      <c r="Z749" s="35"/>
      <c r="AA749" s="35"/>
      <c r="AB749" s="35"/>
      <c r="AC749" s="35"/>
      <c r="AD749" s="35"/>
      <c r="AE749" s="35"/>
      <c r="AR749" s="205" t="s">
        <v>218</v>
      </c>
      <c r="AT749" s="205" t="s">
        <v>214</v>
      </c>
      <c r="AU749" s="205" t="s">
        <v>85</v>
      </c>
      <c r="AY749" s="18" t="s">
        <v>209</v>
      </c>
      <c r="BE749" s="206">
        <f t="shared" si="94"/>
        <v>0</v>
      </c>
      <c r="BF749" s="206">
        <f t="shared" si="95"/>
        <v>0</v>
      </c>
      <c r="BG749" s="206">
        <f t="shared" si="96"/>
        <v>0</v>
      </c>
      <c r="BH749" s="206">
        <f t="shared" si="97"/>
        <v>0</v>
      </c>
      <c r="BI749" s="206">
        <f t="shared" si="98"/>
        <v>0</v>
      </c>
      <c r="BJ749" s="18" t="s">
        <v>85</v>
      </c>
      <c r="BK749" s="206">
        <f t="shared" si="99"/>
        <v>0</v>
      </c>
      <c r="BL749" s="18" t="s">
        <v>218</v>
      </c>
      <c r="BM749" s="205" t="s">
        <v>6261</v>
      </c>
    </row>
    <row r="750" spans="1:65" s="2" customFormat="1" ht="37.9" customHeight="1">
      <c r="A750" s="35"/>
      <c r="B750" s="36"/>
      <c r="C750" s="193" t="s">
        <v>6262</v>
      </c>
      <c r="D750" s="193" t="s">
        <v>214</v>
      </c>
      <c r="E750" s="194" t="s">
        <v>6263</v>
      </c>
      <c r="F750" s="195" t="s">
        <v>4782</v>
      </c>
      <c r="G750" s="196" t="s">
        <v>2761</v>
      </c>
      <c r="H750" s="197">
        <v>1</v>
      </c>
      <c r="I750" s="198"/>
      <c r="J750" s="199">
        <f t="shared" si="90"/>
        <v>0</v>
      </c>
      <c r="K750" s="200"/>
      <c r="L750" s="40"/>
      <c r="M750" s="201" t="s">
        <v>1</v>
      </c>
      <c r="N750" s="202" t="s">
        <v>42</v>
      </c>
      <c r="O750" s="72"/>
      <c r="P750" s="203">
        <f t="shared" si="91"/>
        <v>0</v>
      </c>
      <c r="Q750" s="203">
        <v>0</v>
      </c>
      <c r="R750" s="203">
        <f t="shared" si="92"/>
        <v>0</v>
      </c>
      <c r="S750" s="203">
        <v>0</v>
      </c>
      <c r="T750" s="204">
        <f t="shared" si="93"/>
        <v>0</v>
      </c>
      <c r="U750" s="35"/>
      <c r="V750" s="35"/>
      <c r="W750" s="35"/>
      <c r="X750" s="35"/>
      <c r="Y750" s="35"/>
      <c r="Z750" s="35"/>
      <c r="AA750" s="35"/>
      <c r="AB750" s="35"/>
      <c r="AC750" s="35"/>
      <c r="AD750" s="35"/>
      <c r="AE750" s="35"/>
      <c r="AR750" s="205" t="s">
        <v>218</v>
      </c>
      <c r="AT750" s="205" t="s">
        <v>214</v>
      </c>
      <c r="AU750" s="205" t="s">
        <v>85</v>
      </c>
      <c r="AY750" s="18" t="s">
        <v>209</v>
      </c>
      <c r="BE750" s="206">
        <f t="shared" si="94"/>
        <v>0</v>
      </c>
      <c r="BF750" s="206">
        <f t="shared" si="95"/>
        <v>0</v>
      </c>
      <c r="BG750" s="206">
        <f t="shared" si="96"/>
        <v>0</v>
      </c>
      <c r="BH750" s="206">
        <f t="shared" si="97"/>
        <v>0</v>
      </c>
      <c r="BI750" s="206">
        <f t="shared" si="98"/>
        <v>0</v>
      </c>
      <c r="BJ750" s="18" t="s">
        <v>85</v>
      </c>
      <c r="BK750" s="206">
        <f t="shared" si="99"/>
        <v>0</v>
      </c>
      <c r="BL750" s="18" t="s">
        <v>218</v>
      </c>
      <c r="BM750" s="205" t="s">
        <v>6264</v>
      </c>
    </row>
    <row r="751" spans="1:65" s="2" customFormat="1" ht="37.9" customHeight="1">
      <c r="A751" s="35"/>
      <c r="B751" s="36"/>
      <c r="C751" s="193" t="s">
        <v>6265</v>
      </c>
      <c r="D751" s="193" t="s">
        <v>214</v>
      </c>
      <c r="E751" s="194" t="s">
        <v>6266</v>
      </c>
      <c r="F751" s="195" t="s">
        <v>6267</v>
      </c>
      <c r="G751" s="196" t="s">
        <v>2761</v>
      </c>
      <c r="H751" s="197">
        <v>1</v>
      </c>
      <c r="I751" s="198"/>
      <c r="J751" s="199">
        <f t="shared" si="90"/>
        <v>0</v>
      </c>
      <c r="K751" s="200"/>
      <c r="L751" s="40"/>
      <c r="M751" s="201" t="s">
        <v>1</v>
      </c>
      <c r="N751" s="202" t="s">
        <v>42</v>
      </c>
      <c r="O751" s="72"/>
      <c r="P751" s="203">
        <f t="shared" si="91"/>
        <v>0</v>
      </c>
      <c r="Q751" s="203">
        <v>0</v>
      </c>
      <c r="R751" s="203">
        <f t="shared" si="92"/>
        <v>0</v>
      </c>
      <c r="S751" s="203">
        <v>0</v>
      </c>
      <c r="T751" s="204">
        <f t="shared" si="93"/>
        <v>0</v>
      </c>
      <c r="U751" s="35"/>
      <c r="V751" s="35"/>
      <c r="W751" s="35"/>
      <c r="X751" s="35"/>
      <c r="Y751" s="35"/>
      <c r="Z751" s="35"/>
      <c r="AA751" s="35"/>
      <c r="AB751" s="35"/>
      <c r="AC751" s="35"/>
      <c r="AD751" s="35"/>
      <c r="AE751" s="35"/>
      <c r="AR751" s="205" t="s">
        <v>218</v>
      </c>
      <c r="AT751" s="205" t="s">
        <v>214</v>
      </c>
      <c r="AU751" s="205" t="s">
        <v>85</v>
      </c>
      <c r="AY751" s="18" t="s">
        <v>209</v>
      </c>
      <c r="BE751" s="206">
        <f t="shared" si="94"/>
        <v>0</v>
      </c>
      <c r="BF751" s="206">
        <f t="shared" si="95"/>
        <v>0</v>
      </c>
      <c r="BG751" s="206">
        <f t="shared" si="96"/>
        <v>0</v>
      </c>
      <c r="BH751" s="206">
        <f t="shared" si="97"/>
        <v>0</v>
      </c>
      <c r="BI751" s="206">
        <f t="shared" si="98"/>
        <v>0</v>
      </c>
      <c r="BJ751" s="18" t="s">
        <v>85</v>
      </c>
      <c r="BK751" s="206">
        <f t="shared" si="99"/>
        <v>0</v>
      </c>
      <c r="BL751" s="18" t="s">
        <v>218</v>
      </c>
      <c r="BM751" s="205" t="s">
        <v>6268</v>
      </c>
    </row>
    <row r="752" spans="1:65" s="2" customFormat="1" ht="37.9" customHeight="1">
      <c r="A752" s="35"/>
      <c r="B752" s="36"/>
      <c r="C752" s="193" t="s">
        <v>6269</v>
      </c>
      <c r="D752" s="193" t="s">
        <v>214</v>
      </c>
      <c r="E752" s="194" t="s">
        <v>6270</v>
      </c>
      <c r="F752" s="195" t="s">
        <v>4773</v>
      </c>
      <c r="G752" s="196" t="s">
        <v>2761</v>
      </c>
      <c r="H752" s="197">
        <v>1</v>
      </c>
      <c r="I752" s="198"/>
      <c r="J752" s="199">
        <f t="shared" si="90"/>
        <v>0</v>
      </c>
      <c r="K752" s="200"/>
      <c r="L752" s="40"/>
      <c r="M752" s="201" t="s">
        <v>1</v>
      </c>
      <c r="N752" s="202" t="s">
        <v>42</v>
      </c>
      <c r="O752" s="72"/>
      <c r="P752" s="203">
        <f t="shared" si="91"/>
        <v>0</v>
      </c>
      <c r="Q752" s="203">
        <v>0</v>
      </c>
      <c r="R752" s="203">
        <f t="shared" si="92"/>
        <v>0</v>
      </c>
      <c r="S752" s="203">
        <v>0</v>
      </c>
      <c r="T752" s="204">
        <f t="shared" si="93"/>
        <v>0</v>
      </c>
      <c r="U752" s="35"/>
      <c r="V752" s="35"/>
      <c r="W752" s="35"/>
      <c r="X752" s="35"/>
      <c r="Y752" s="35"/>
      <c r="Z752" s="35"/>
      <c r="AA752" s="35"/>
      <c r="AB752" s="35"/>
      <c r="AC752" s="35"/>
      <c r="AD752" s="35"/>
      <c r="AE752" s="35"/>
      <c r="AR752" s="205" t="s">
        <v>218</v>
      </c>
      <c r="AT752" s="205" t="s">
        <v>214</v>
      </c>
      <c r="AU752" s="205" t="s">
        <v>85</v>
      </c>
      <c r="AY752" s="18" t="s">
        <v>209</v>
      </c>
      <c r="BE752" s="206">
        <f t="shared" si="94"/>
        <v>0</v>
      </c>
      <c r="BF752" s="206">
        <f t="shared" si="95"/>
        <v>0</v>
      </c>
      <c r="BG752" s="206">
        <f t="shared" si="96"/>
        <v>0</v>
      </c>
      <c r="BH752" s="206">
        <f t="shared" si="97"/>
        <v>0</v>
      </c>
      <c r="BI752" s="206">
        <f t="shared" si="98"/>
        <v>0</v>
      </c>
      <c r="BJ752" s="18" t="s">
        <v>85</v>
      </c>
      <c r="BK752" s="206">
        <f t="shared" si="99"/>
        <v>0</v>
      </c>
      <c r="BL752" s="18" t="s">
        <v>218</v>
      </c>
      <c r="BM752" s="205" t="s">
        <v>6271</v>
      </c>
    </row>
    <row r="753" spans="1:65" s="2" customFormat="1" ht="44.25" customHeight="1">
      <c r="A753" s="35"/>
      <c r="B753" s="36"/>
      <c r="C753" s="193" t="s">
        <v>6272</v>
      </c>
      <c r="D753" s="193" t="s">
        <v>214</v>
      </c>
      <c r="E753" s="194" t="s">
        <v>6273</v>
      </c>
      <c r="F753" s="195" t="s">
        <v>5323</v>
      </c>
      <c r="G753" s="196" t="s">
        <v>2761</v>
      </c>
      <c r="H753" s="197">
        <v>1</v>
      </c>
      <c r="I753" s="198"/>
      <c r="J753" s="199">
        <f t="shared" si="90"/>
        <v>0</v>
      </c>
      <c r="K753" s="200"/>
      <c r="L753" s="40"/>
      <c r="M753" s="201" t="s">
        <v>1</v>
      </c>
      <c r="N753" s="202" t="s">
        <v>42</v>
      </c>
      <c r="O753" s="72"/>
      <c r="P753" s="203">
        <f t="shared" si="91"/>
        <v>0</v>
      </c>
      <c r="Q753" s="203">
        <v>0</v>
      </c>
      <c r="R753" s="203">
        <f t="shared" si="92"/>
        <v>0</v>
      </c>
      <c r="S753" s="203">
        <v>0</v>
      </c>
      <c r="T753" s="204">
        <f t="shared" si="93"/>
        <v>0</v>
      </c>
      <c r="U753" s="35"/>
      <c r="V753" s="35"/>
      <c r="W753" s="35"/>
      <c r="X753" s="35"/>
      <c r="Y753" s="35"/>
      <c r="Z753" s="35"/>
      <c r="AA753" s="35"/>
      <c r="AB753" s="35"/>
      <c r="AC753" s="35"/>
      <c r="AD753" s="35"/>
      <c r="AE753" s="35"/>
      <c r="AR753" s="205" t="s">
        <v>218</v>
      </c>
      <c r="AT753" s="205" t="s">
        <v>214</v>
      </c>
      <c r="AU753" s="205" t="s">
        <v>85</v>
      </c>
      <c r="AY753" s="18" t="s">
        <v>209</v>
      </c>
      <c r="BE753" s="206">
        <f t="shared" si="94"/>
        <v>0</v>
      </c>
      <c r="BF753" s="206">
        <f t="shared" si="95"/>
        <v>0</v>
      </c>
      <c r="BG753" s="206">
        <f t="shared" si="96"/>
        <v>0</v>
      </c>
      <c r="BH753" s="206">
        <f t="shared" si="97"/>
        <v>0</v>
      </c>
      <c r="BI753" s="206">
        <f t="shared" si="98"/>
        <v>0</v>
      </c>
      <c r="BJ753" s="18" t="s">
        <v>85</v>
      </c>
      <c r="BK753" s="206">
        <f t="shared" si="99"/>
        <v>0</v>
      </c>
      <c r="BL753" s="18" t="s">
        <v>218</v>
      </c>
      <c r="BM753" s="205" t="s">
        <v>6274</v>
      </c>
    </row>
    <row r="754" spans="1:65" s="2" customFormat="1" ht="37.9" customHeight="1">
      <c r="A754" s="35"/>
      <c r="B754" s="36"/>
      <c r="C754" s="193" t="s">
        <v>6275</v>
      </c>
      <c r="D754" s="193" t="s">
        <v>214</v>
      </c>
      <c r="E754" s="194" t="s">
        <v>6276</v>
      </c>
      <c r="F754" s="195" t="s">
        <v>4825</v>
      </c>
      <c r="G754" s="196" t="s">
        <v>2761</v>
      </c>
      <c r="H754" s="197">
        <v>1</v>
      </c>
      <c r="I754" s="198"/>
      <c r="J754" s="199">
        <f t="shared" si="90"/>
        <v>0</v>
      </c>
      <c r="K754" s="200"/>
      <c r="L754" s="40"/>
      <c r="M754" s="201" t="s">
        <v>1</v>
      </c>
      <c r="N754" s="202" t="s">
        <v>42</v>
      </c>
      <c r="O754" s="72"/>
      <c r="P754" s="203">
        <f t="shared" si="91"/>
        <v>0</v>
      </c>
      <c r="Q754" s="203">
        <v>0</v>
      </c>
      <c r="R754" s="203">
        <f t="shared" si="92"/>
        <v>0</v>
      </c>
      <c r="S754" s="203">
        <v>0</v>
      </c>
      <c r="T754" s="204">
        <f t="shared" si="93"/>
        <v>0</v>
      </c>
      <c r="U754" s="35"/>
      <c r="V754" s="35"/>
      <c r="W754" s="35"/>
      <c r="X754" s="35"/>
      <c r="Y754" s="35"/>
      <c r="Z754" s="35"/>
      <c r="AA754" s="35"/>
      <c r="AB754" s="35"/>
      <c r="AC754" s="35"/>
      <c r="AD754" s="35"/>
      <c r="AE754" s="35"/>
      <c r="AR754" s="205" t="s">
        <v>218</v>
      </c>
      <c r="AT754" s="205" t="s">
        <v>214</v>
      </c>
      <c r="AU754" s="205" t="s">
        <v>85</v>
      </c>
      <c r="AY754" s="18" t="s">
        <v>209</v>
      </c>
      <c r="BE754" s="206">
        <f t="shared" si="94"/>
        <v>0</v>
      </c>
      <c r="BF754" s="206">
        <f t="shared" si="95"/>
        <v>0</v>
      </c>
      <c r="BG754" s="206">
        <f t="shared" si="96"/>
        <v>0</v>
      </c>
      <c r="BH754" s="206">
        <f t="shared" si="97"/>
        <v>0</v>
      </c>
      <c r="BI754" s="206">
        <f t="shared" si="98"/>
        <v>0</v>
      </c>
      <c r="BJ754" s="18" t="s">
        <v>85</v>
      </c>
      <c r="BK754" s="206">
        <f t="shared" si="99"/>
        <v>0</v>
      </c>
      <c r="BL754" s="18" t="s">
        <v>218</v>
      </c>
      <c r="BM754" s="205" t="s">
        <v>6277</v>
      </c>
    </row>
    <row r="755" spans="1:65" s="2" customFormat="1" ht="37.9" customHeight="1">
      <c r="A755" s="35"/>
      <c r="B755" s="36"/>
      <c r="C755" s="193" t="s">
        <v>6278</v>
      </c>
      <c r="D755" s="193" t="s">
        <v>214</v>
      </c>
      <c r="E755" s="194" t="s">
        <v>6279</v>
      </c>
      <c r="F755" s="195" t="s">
        <v>4918</v>
      </c>
      <c r="G755" s="196" t="s">
        <v>2761</v>
      </c>
      <c r="H755" s="197">
        <v>1</v>
      </c>
      <c r="I755" s="198"/>
      <c r="J755" s="199">
        <f t="shared" si="90"/>
        <v>0</v>
      </c>
      <c r="K755" s="200"/>
      <c r="L755" s="40"/>
      <c r="M755" s="201" t="s">
        <v>1</v>
      </c>
      <c r="N755" s="202" t="s">
        <v>42</v>
      </c>
      <c r="O755" s="72"/>
      <c r="P755" s="203">
        <f t="shared" si="91"/>
        <v>0</v>
      </c>
      <c r="Q755" s="203">
        <v>0</v>
      </c>
      <c r="R755" s="203">
        <f t="shared" si="92"/>
        <v>0</v>
      </c>
      <c r="S755" s="203">
        <v>0</v>
      </c>
      <c r="T755" s="204">
        <f t="shared" si="93"/>
        <v>0</v>
      </c>
      <c r="U755" s="35"/>
      <c r="V755" s="35"/>
      <c r="W755" s="35"/>
      <c r="X755" s="35"/>
      <c r="Y755" s="35"/>
      <c r="Z755" s="35"/>
      <c r="AA755" s="35"/>
      <c r="AB755" s="35"/>
      <c r="AC755" s="35"/>
      <c r="AD755" s="35"/>
      <c r="AE755" s="35"/>
      <c r="AR755" s="205" t="s">
        <v>218</v>
      </c>
      <c r="AT755" s="205" t="s">
        <v>214</v>
      </c>
      <c r="AU755" s="205" t="s">
        <v>85</v>
      </c>
      <c r="AY755" s="18" t="s">
        <v>209</v>
      </c>
      <c r="BE755" s="206">
        <f t="shared" si="94"/>
        <v>0</v>
      </c>
      <c r="BF755" s="206">
        <f t="shared" si="95"/>
        <v>0</v>
      </c>
      <c r="BG755" s="206">
        <f t="shared" si="96"/>
        <v>0</v>
      </c>
      <c r="BH755" s="206">
        <f t="shared" si="97"/>
        <v>0</v>
      </c>
      <c r="BI755" s="206">
        <f t="shared" si="98"/>
        <v>0</v>
      </c>
      <c r="BJ755" s="18" t="s">
        <v>85</v>
      </c>
      <c r="BK755" s="206">
        <f t="shared" si="99"/>
        <v>0</v>
      </c>
      <c r="BL755" s="18" t="s">
        <v>218</v>
      </c>
      <c r="BM755" s="205" t="s">
        <v>6280</v>
      </c>
    </row>
    <row r="756" spans="1:65" s="2" customFormat="1" ht="37.9" customHeight="1">
      <c r="A756" s="35"/>
      <c r="B756" s="36"/>
      <c r="C756" s="193" t="s">
        <v>6281</v>
      </c>
      <c r="D756" s="193" t="s">
        <v>214</v>
      </c>
      <c r="E756" s="194" t="s">
        <v>6282</v>
      </c>
      <c r="F756" s="195" t="s">
        <v>4918</v>
      </c>
      <c r="G756" s="196" t="s">
        <v>2761</v>
      </c>
      <c r="H756" s="197">
        <v>1</v>
      </c>
      <c r="I756" s="198"/>
      <c r="J756" s="199">
        <f t="shared" si="90"/>
        <v>0</v>
      </c>
      <c r="K756" s="200"/>
      <c r="L756" s="40"/>
      <c r="M756" s="201" t="s">
        <v>1</v>
      </c>
      <c r="N756" s="202" t="s">
        <v>42</v>
      </c>
      <c r="O756" s="72"/>
      <c r="P756" s="203">
        <f t="shared" si="91"/>
        <v>0</v>
      </c>
      <c r="Q756" s="203">
        <v>0</v>
      </c>
      <c r="R756" s="203">
        <f t="shared" si="92"/>
        <v>0</v>
      </c>
      <c r="S756" s="203">
        <v>0</v>
      </c>
      <c r="T756" s="204">
        <f t="shared" si="93"/>
        <v>0</v>
      </c>
      <c r="U756" s="35"/>
      <c r="V756" s="35"/>
      <c r="W756" s="35"/>
      <c r="X756" s="35"/>
      <c r="Y756" s="35"/>
      <c r="Z756" s="35"/>
      <c r="AA756" s="35"/>
      <c r="AB756" s="35"/>
      <c r="AC756" s="35"/>
      <c r="AD756" s="35"/>
      <c r="AE756" s="35"/>
      <c r="AR756" s="205" t="s">
        <v>218</v>
      </c>
      <c r="AT756" s="205" t="s">
        <v>214</v>
      </c>
      <c r="AU756" s="205" t="s">
        <v>85</v>
      </c>
      <c r="AY756" s="18" t="s">
        <v>209</v>
      </c>
      <c r="BE756" s="206">
        <f t="shared" si="94"/>
        <v>0</v>
      </c>
      <c r="BF756" s="206">
        <f t="shared" si="95"/>
        <v>0</v>
      </c>
      <c r="BG756" s="206">
        <f t="shared" si="96"/>
        <v>0</v>
      </c>
      <c r="BH756" s="206">
        <f t="shared" si="97"/>
        <v>0</v>
      </c>
      <c r="BI756" s="206">
        <f t="shared" si="98"/>
        <v>0</v>
      </c>
      <c r="BJ756" s="18" t="s">
        <v>85</v>
      </c>
      <c r="BK756" s="206">
        <f t="shared" si="99"/>
        <v>0</v>
      </c>
      <c r="BL756" s="18" t="s">
        <v>218</v>
      </c>
      <c r="BM756" s="205" t="s">
        <v>6283</v>
      </c>
    </row>
    <row r="757" spans="1:65" s="2" customFormat="1" ht="37.9" customHeight="1">
      <c r="A757" s="35"/>
      <c r="B757" s="36"/>
      <c r="C757" s="193" t="s">
        <v>6284</v>
      </c>
      <c r="D757" s="193" t="s">
        <v>214</v>
      </c>
      <c r="E757" s="194" t="s">
        <v>6285</v>
      </c>
      <c r="F757" s="195" t="s">
        <v>4918</v>
      </c>
      <c r="G757" s="196" t="s">
        <v>2761</v>
      </c>
      <c r="H757" s="197">
        <v>1</v>
      </c>
      <c r="I757" s="198"/>
      <c r="J757" s="199">
        <f t="shared" si="90"/>
        <v>0</v>
      </c>
      <c r="K757" s="200"/>
      <c r="L757" s="40"/>
      <c r="M757" s="201" t="s">
        <v>1</v>
      </c>
      <c r="N757" s="202" t="s">
        <v>42</v>
      </c>
      <c r="O757" s="72"/>
      <c r="P757" s="203">
        <f t="shared" si="91"/>
        <v>0</v>
      </c>
      <c r="Q757" s="203">
        <v>0</v>
      </c>
      <c r="R757" s="203">
        <f t="shared" si="92"/>
        <v>0</v>
      </c>
      <c r="S757" s="203">
        <v>0</v>
      </c>
      <c r="T757" s="204">
        <f t="shared" si="93"/>
        <v>0</v>
      </c>
      <c r="U757" s="35"/>
      <c r="V757" s="35"/>
      <c r="W757" s="35"/>
      <c r="X757" s="35"/>
      <c r="Y757" s="35"/>
      <c r="Z757" s="35"/>
      <c r="AA757" s="35"/>
      <c r="AB757" s="35"/>
      <c r="AC757" s="35"/>
      <c r="AD757" s="35"/>
      <c r="AE757" s="35"/>
      <c r="AR757" s="205" t="s">
        <v>218</v>
      </c>
      <c r="AT757" s="205" t="s">
        <v>214</v>
      </c>
      <c r="AU757" s="205" t="s">
        <v>85</v>
      </c>
      <c r="AY757" s="18" t="s">
        <v>209</v>
      </c>
      <c r="BE757" s="206">
        <f t="shared" si="94"/>
        <v>0</v>
      </c>
      <c r="BF757" s="206">
        <f t="shared" si="95"/>
        <v>0</v>
      </c>
      <c r="BG757" s="206">
        <f t="shared" si="96"/>
        <v>0</v>
      </c>
      <c r="BH757" s="206">
        <f t="shared" si="97"/>
        <v>0</v>
      </c>
      <c r="BI757" s="206">
        <f t="shared" si="98"/>
        <v>0</v>
      </c>
      <c r="BJ757" s="18" t="s">
        <v>85</v>
      </c>
      <c r="BK757" s="206">
        <f t="shared" si="99"/>
        <v>0</v>
      </c>
      <c r="BL757" s="18" t="s">
        <v>218</v>
      </c>
      <c r="BM757" s="205" t="s">
        <v>6286</v>
      </c>
    </row>
    <row r="758" spans="1:65" s="2" customFormat="1" ht="37.9" customHeight="1">
      <c r="A758" s="35"/>
      <c r="B758" s="36"/>
      <c r="C758" s="193" t="s">
        <v>6287</v>
      </c>
      <c r="D758" s="193" t="s">
        <v>214</v>
      </c>
      <c r="E758" s="194" t="s">
        <v>6288</v>
      </c>
      <c r="F758" s="195" t="s">
        <v>4825</v>
      </c>
      <c r="G758" s="196" t="s">
        <v>2761</v>
      </c>
      <c r="H758" s="197">
        <v>1</v>
      </c>
      <c r="I758" s="198"/>
      <c r="J758" s="199">
        <f t="shared" si="90"/>
        <v>0</v>
      </c>
      <c r="K758" s="200"/>
      <c r="L758" s="40"/>
      <c r="M758" s="201" t="s">
        <v>1</v>
      </c>
      <c r="N758" s="202" t="s">
        <v>42</v>
      </c>
      <c r="O758" s="72"/>
      <c r="P758" s="203">
        <f t="shared" si="91"/>
        <v>0</v>
      </c>
      <c r="Q758" s="203">
        <v>0</v>
      </c>
      <c r="R758" s="203">
        <f t="shared" si="92"/>
        <v>0</v>
      </c>
      <c r="S758" s="203">
        <v>0</v>
      </c>
      <c r="T758" s="204">
        <f t="shared" si="93"/>
        <v>0</v>
      </c>
      <c r="U758" s="35"/>
      <c r="V758" s="35"/>
      <c r="W758" s="35"/>
      <c r="X758" s="35"/>
      <c r="Y758" s="35"/>
      <c r="Z758" s="35"/>
      <c r="AA758" s="35"/>
      <c r="AB758" s="35"/>
      <c r="AC758" s="35"/>
      <c r="AD758" s="35"/>
      <c r="AE758" s="35"/>
      <c r="AR758" s="205" t="s">
        <v>218</v>
      </c>
      <c r="AT758" s="205" t="s">
        <v>214</v>
      </c>
      <c r="AU758" s="205" t="s">
        <v>85</v>
      </c>
      <c r="AY758" s="18" t="s">
        <v>209</v>
      </c>
      <c r="BE758" s="206">
        <f t="shared" si="94"/>
        <v>0</v>
      </c>
      <c r="BF758" s="206">
        <f t="shared" si="95"/>
        <v>0</v>
      </c>
      <c r="BG758" s="206">
        <f t="shared" si="96"/>
        <v>0</v>
      </c>
      <c r="BH758" s="206">
        <f t="shared" si="97"/>
        <v>0</v>
      </c>
      <c r="BI758" s="206">
        <f t="shared" si="98"/>
        <v>0</v>
      </c>
      <c r="BJ758" s="18" t="s">
        <v>85</v>
      </c>
      <c r="BK758" s="206">
        <f t="shared" si="99"/>
        <v>0</v>
      </c>
      <c r="BL758" s="18" t="s">
        <v>218</v>
      </c>
      <c r="BM758" s="205" t="s">
        <v>6289</v>
      </c>
    </row>
    <row r="759" spans="1:65" s="2" customFormat="1" ht="37.9" customHeight="1">
      <c r="A759" s="35"/>
      <c r="B759" s="36"/>
      <c r="C759" s="193" t="s">
        <v>6290</v>
      </c>
      <c r="D759" s="193" t="s">
        <v>214</v>
      </c>
      <c r="E759" s="194" t="s">
        <v>6291</v>
      </c>
      <c r="F759" s="195" t="s">
        <v>4825</v>
      </c>
      <c r="G759" s="196" t="s">
        <v>2761</v>
      </c>
      <c r="H759" s="197">
        <v>1</v>
      </c>
      <c r="I759" s="198"/>
      <c r="J759" s="199">
        <f t="shared" si="90"/>
        <v>0</v>
      </c>
      <c r="K759" s="200"/>
      <c r="L759" s="40"/>
      <c r="M759" s="201" t="s">
        <v>1</v>
      </c>
      <c r="N759" s="202" t="s">
        <v>42</v>
      </c>
      <c r="O759" s="72"/>
      <c r="P759" s="203">
        <f t="shared" si="91"/>
        <v>0</v>
      </c>
      <c r="Q759" s="203">
        <v>0</v>
      </c>
      <c r="R759" s="203">
        <f t="shared" si="92"/>
        <v>0</v>
      </c>
      <c r="S759" s="203">
        <v>0</v>
      </c>
      <c r="T759" s="204">
        <f t="shared" si="93"/>
        <v>0</v>
      </c>
      <c r="U759" s="35"/>
      <c r="V759" s="35"/>
      <c r="W759" s="35"/>
      <c r="X759" s="35"/>
      <c r="Y759" s="35"/>
      <c r="Z759" s="35"/>
      <c r="AA759" s="35"/>
      <c r="AB759" s="35"/>
      <c r="AC759" s="35"/>
      <c r="AD759" s="35"/>
      <c r="AE759" s="35"/>
      <c r="AR759" s="205" t="s">
        <v>218</v>
      </c>
      <c r="AT759" s="205" t="s">
        <v>214</v>
      </c>
      <c r="AU759" s="205" t="s">
        <v>85</v>
      </c>
      <c r="AY759" s="18" t="s">
        <v>209</v>
      </c>
      <c r="BE759" s="206">
        <f t="shared" si="94"/>
        <v>0</v>
      </c>
      <c r="BF759" s="206">
        <f t="shared" si="95"/>
        <v>0</v>
      </c>
      <c r="BG759" s="206">
        <f t="shared" si="96"/>
        <v>0</v>
      </c>
      <c r="BH759" s="206">
        <f t="shared" si="97"/>
        <v>0</v>
      </c>
      <c r="BI759" s="206">
        <f t="shared" si="98"/>
        <v>0</v>
      </c>
      <c r="BJ759" s="18" t="s">
        <v>85</v>
      </c>
      <c r="BK759" s="206">
        <f t="shared" si="99"/>
        <v>0</v>
      </c>
      <c r="BL759" s="18" t="s">
        <v>218</v>
      </c>
      <c r="BM759" s="205" t="s">
        <v>6292</v>
      </c>
    </row>
    <row r="760" spans="1:65" s="2" customFormat="1" ht="37.9" customHeight="1">
      <c r="A760" s="35"/>
      <c r="B760" s="36"/>
      <c r="C760" s="193" t="s">
        <v>6293</v>
      </c>
      <c r="D760" s="193" t="s">
        <v>214</v>
      </c>
      <c r="E760" s="194" t="s">
        <v>6294</v>
      </c>
      <c r="F760" s="195" t="s">
        <v>4825</v>
      </c>
      <c r="G760" s="196" t="s">
        <v>2761</v>
      </c>
      <c r="H760" s="197">
        <v>1</v>
      </c>
      <c r="I760" s="198"/>
      <c r="J760" s="199">
        <f t="shared" si="90"/>
        <v>0</v>
      </c>
      <c r="K760" s="200"/>
      <c r="L760" s="40"/>
      <c r="M760" s="201" t="s">
        <v>1</v>
      </c>
      <c r="N760" s="202" t="s">
        <v>42</v>
      </c>
      <c r="O760" s="72"/>
      <c r="P760" s="203">
        <f t="shared" si="91"/>
        <v>0</v>
      </c>
      <c r="Q760" s="203">
        <v>0</v>
      </c>
      <c r="R760" s="203">
        <f t="shared" si="92"/>
        <v>0</v>
      </c>
      <c r="S760" s="203">
        <v>0</v>
      </c>
      <c r="T760" s="204">
        <f t="shared" si="93"/>
        <v>0</v>
      </c>
      <c r="U760" s="35"/>
      <c r="V760" s="35"/>
      <c r="W760" s="35"/>
      <c r="X760" s="35"/>
      <c r="Y760" s="35"/>
      <c r="Z760" s="35"/>
      <c r="AA760" s="35"/>
      <c r="AB760" s="35"/>
      <c r="AC760" s="35"/>
      <c r="AD760" s="35"/>
      <c r="AE760" s="35"/>
      <c r="AR760" s="205" t="s">
        <v>218</v>
      </c>
      <c r="AT760" s="205" t="s">
        <v>214</v>
      </c>
      <c r="AU760" s="205" t="s">
        <v>85</v>
      </c>
      <c r="AY760" s="18" t="s">
        <v>209</v>
      </c>
      <c r="BE760" s="206">
        <f t="shared" si="94"/>
        <v>0</v>
      </c>
      <c r="BF760" s="206">
        <f t="shared" si="95"/>
        <v>0</v>
      </c>
      <c r="BG760" s="206">
        <f t="shared" si="96"/>
        <v>0</v>
      </c>
      <c r="BH760" s="206">
        <f t="shared" si="97"/>
        <v>0</v>
      </c>
      <c r="BI760" s="206">
        <f t="shared" si="98"/>
        <v>0</v>
      </c>
      <c r="BJ760" s="18" t="s">
        <v>85</v>
      </c>
      <c r="BK760" s="206">
        <f t="shared" si="99"/>
        <v>0</v>
      </c>
      <c r="BL760" s="18" t="s">
        <v>218</v>
      </c>
      <c r="BM760" s="205" t="s">
        <v>6295</v>
      </c>
    </row>
    <row r="761" spans="1:65" s="2" customFormat="1" ht="37.9" customHeight="1">
      <c r="A761" s="35"/>
      <c r="B761" s="36"/>
      <c r="C761" s="193" t="s">
        <v>6296</v>
      </c>
      <c r="D761" s="193" t="s">
        <v>214</v>
      </c>
      <c r="E761" s="194" t="s">
        <v>6297</v>
      </c>
      <c r="F761" s="195" t="s">
        <v>4794</v>
      </c>
      <c r="G761" s="196" t="s">
        <v>2761</v>
      </c>
      <c r="H761" s="197">
        <v>1</v>
      </c>
      <c r="I761" s="198"/>
      <c r="J761" s="199">
        <f t="shared" ref="J761:J824" si="100">ROUND(I761*H761,2)</f>
        <v>0</v>
      </c>
      <c r="K761" s="200"/>
      <c r="L761" s="40"/>
      <c r="M761" s="201" t="s">
        <v>1</v>
      </c>
      <c r="N761" s="202" t="s">
        <v>42</v>
      </c>
      <c r="O761" s="72"/>
      <c r="P761" s="203">
        <f t="shared" ref="P761:P824" si="101">O761*H761</f>
        <v>0</v>
      </c>
      <c r="Q761" s="203">
        <v>0</v>
      </c>
      <c r="R761" s="203">
        <f t="shared" ref="R761:R824" si="102">Q761*H761</f>
        <v>0</v>
      </c>
      <c r="S761" s="203">
        <v>0</v>
      </c>
      <c r="T761" s="204">
        <f t="shared" ref="T761:T824" si="103">S761*H761</f>
        <v>0</v>
      </c>
      <c r="U761" s="35"/>
      <c r="V761" s="35"/>
      <c r="W761" s="35"/>
      <c r="X761" s="35"/>
      <c r="Y761" s="35"/>
      <c r="Z761" s="35"/>
      <c r="AA761" s="35"/>
      <c r="AB761" s="35"/>
      <c r="AC761" s="35"/>
      <c r="AD761" s="35"/>
      <c r="AE761" s="35"/>
      <c r="AR761" s="205" t="s">
        <v>218</v>
      </c>
      <c r="AT761" s="205" t="s">
        <v>214</v>
      </c>
      <c r="AU761" s="205" t="s">
        <v>85</v>
      </c>
      <c r="AY761" s="18" t="s">
        <v>209</v>
      </c>
      <c r="BE761" s="206">
        <f t="shared" ref="BE761:BE824" si="104">IF(N761="základní",J761,0)</f>
        <v>0</v>
      </c>
      <c r="BF761" s="206">
        <f t="shared" ref="BF761:BF824" si="105">IF(N761="snížená",J761,0)</f>
        <v>0</v>
      </c>
      <c r="BG761" s="206">
        <f t="shared" ref="BG761:BG824" si="106">IF(N761="zákl. přenesená",J761,0)</f>
        <v>0</v>
      </c>
      <c r="BH761" s="206">
        <f t="shared" ref="BH761:BH824" si="107">IF(N761="sníž. přenesená",J761,0)</f>
        <v>0</v>
      </c>
      <c r="BI761" s="206">
        <f t="shared" ref="BI761:BI824" si="108">IF(N761="nulová",J761,0)</f>
        <v>0</v>
      </c>
      <c r="BJ761" s="18" t="s">
        <v>85</v>
      </c>
      <c r="BK761" s="206">
        <f t="shared" ref="BK761:BK824" si="109">ROUND(I761*H761,2)</f>
        <v>0</v>
      </c>
      <c r="BL761" s="18" t="s">
        <v>218</v>
      </c>
      <c r="BM761" s="205" t="s">
        <v>6298</v>
      </c>
    </row>
    <row r="762" spans="1:65" s="2" customFormat="1" ht="37.9" customHeight="1">
      <c r="A762" s="35"/>
      <c r="B762" s="36"/>
      <c r="C762" s="193" t="s">
        <v>6299</v>
      </c>
      <c r="D762" s="193" t="s">
        <v>214</v>
      </c>
      <c r="E762" s="194" t="s">
        <v>6300</v>
      </c>
      <c r="F762" s="195" t="s">
        <v>4773</v>
      </c>
      <c r="G762" s="196" t="s">
        <v>2761</v>
      </c>
      <c r="H762" s="197">
        <v>1</v>
      </c>
      <c r="I762" s="198"/>
      <c r="J762" s="199">
        <f t="shared" si="100"/>
        <v>0</v>
      </c>
      <c r="K762" s="200"/>
      <c r="L762" s="40"/>
      <c r="M762" s="201" t="s">
        <v>1</v>
      </c>
      <c r="N762" s="202" t="s">
        <v>42</v>
      </c>
      <c r="O762" s="72"/>
      <c r="P762" s="203">
        <f t="shared" si="101"/>
        <v>0</v>
      </c>
      <c r="Q762" s="203">
        <v>0</v>
      </c>
      <c r="R762" s="203">
        <f t="shared" si="102"/>
        <v>0</v>
      </c>
      <c r="S762" s="203">
        <v>0</v>
      </c>
      <c r="T762" s="204">
        <f t="shared" si="103"/>
        <v>0</v>
      </c>
      <c r="U762" s="35"/>
      <c r="V762" s="35"/>
      <c r="W762" s="35"/>
      <c r="X762" s="35"/>
      <c r="Y762" s="35"/>
      <c r="Z762" s="35"/>
      <c r="AA762" s="35"/>
      <c r="AB762" s="35"/>
      <c r="AC762" s="35"/>
      <c r="AD762" s="35"/>
      <c r="AE762" s="35"/>
      <c r="AR762" s="205" t="s">
        <v>218</v>
      </c>
      <c r="AT762" s="205" t="s">
        <v>214</v>
      </c>
      <c r="AU762" s="205" t="s">
        <v>85</v>
      </c>
      <c r="AY762" s="18" t="s">
        <v>209</v>
      </c>
      <c r="BE762" s="206">
        <f t="shared" si="104"/>
        <v>0</v>
      </c>
      <c r="BF762" s="206">
        <f t="shared" si="105"/>
        <v>0</v>
      </c>
      <c r="BG762" s="206">
        <f t="shared" si="106"/>
        <v>0</v>
      </c>
      <c r="BH762" s="206">
        <f t="shared" si="107"/>
        <v>0</v>
      </c>
      <c r="BI762" s="206">
        <f t="shared" si="108"/>
        <v>0</v>
      </c>
      <c r="BJ762" s="18" t="s">
        <v>85</v>
      </c>
      <c r="BK762" s="206">
        <f t="shared" si="109"/>
        <v>0</v>
      </c>
      <c r="BL762" s="18" t="s">
        <v>218</v>
      </c>
      <c r="BM762" s="205" t="s">
        <v>6301</v>
      </c>
    </row>
    <row r="763" spans="1:65" s="2" customFormat="1" ht="49.15" customHeight="1">
      <c r="A763" s="35"/>
      <c r="B763" s="36"/>
      <c r="C763" s="193" t="s">
        <v>6302</v>
      </c>
      <c r="D763" s="193" t="s">
        <v>214</v>
      </c>
      <c r="E763" s="194" t="s">
        <v>6303</v>
      </c>
      <c r="F763" s="195" t="s">
        <v>6304</v>
      </c>
      <c r="G763" s="196" t="s">
        <v>2761</v>
      </c>
      <c r="H763" s="197">
        <v>1</v>
      </c>
      <c r="I763" s="198"/>
      <c r="J763" s="199">
        <f t="shared" si="100"/>
        <v>0</v>
      </c>
      <c r="K763" s="200"/>
      <c r="L763" s="40"/>
      <c r="M763" s="201" t="s">
        <v>1</v>
      </c>
      <c r="N763" s="202" t="s">
        <v>42</v>
      </c>
      <c r="O763" s="72"/>
      <c r="P763" s="203">
        <f t="shared" si="101"/>
        <v>0</v>
      </c>
      <c r="Q763" s="203">
        <v>0</v>
      </c>
      <c r="R763" s="203">
        <f t="shared" si="102"/>
        <v>0</v>
      </c>
      <c r="S763" s="203">
        <v>0</v>
      </c>
      <c r="T763" s="204">
        <f t="shared" si="103"/>
        <v>0</v>
      </c>
      <c r="U763" s="35"/>
      <c r="V763" s="35"/>
      <c r="W763" s="35"/>
      <c r="X763" s="35"/>
      <c r="Y763" s="35"/>
      <c r="Z763" s="35"/>
      <c r="AA763" s="35"/>
      <c r="AB763" s="35"/>
      <c r="AC763" s="35"/>
      <c r="AD763" s="35"/>
      <c r="AE763" s="35"/>
      <c r="AR763" s="205" t="s">
        <v>218</v>
      </c>
      <c r="AT763" s="205" t="s">
        <v>214</v>
      </c>
      <c r="AU763" s="205" t="s">
        <v>85</v>
      </c>
      <c r="AY763" s="18" t="s">
        <v>209</v>
      </c>
      <c r="BE763" s="206">
        <f t="shared" si="104"/>
        <v>0</v>
      </c>
      <c r="BF763" s="206">
        <f t="shared" si="105"/>
        <v>0</v>
      </c>
      <c r="BG763" s="206">
        <f t="shared" si="106"/>
        <v>0</v>
      </c>
      <c r="BH763" s="206">
        <f t="shared" si="107"/>
        <v>0</v>
      </c>
      <c r="BI763" s="206">
        <f t="shared" si="108"/>
        <v>0</v>
      </c>
      <c r="BJ763" s="18" t="s">
        <v>85</v>
      </c>
      <c r="BK763" s="206">
        <f t="shared" si="109"/>
        <v>0</v>
      </c>
      <c r="BL763" s="18" t="s">
        <v>218</v>
      </c>
      <c r="BM763" s="205" t="s">
        <v>6305</v>
      </c>
    </row>
    <row r="764" spans="1:65" s="2" customFormat="1" ht="37.9" customHeight="1">
      <c r="A764" s="35"/>
      <c r="B764" s="36"/>
      <c r="C764" s="193" t="s">
        <v>6306</v>
      </c>
      <c r="D764" s="193" t="s">
        <v>214</v>
      </c>
      <c r="E764" s="194" t="s">
        <v>6307</v>
      </c>
      <c r="F764" s="195" t="s">
        <v>6308</v>
      </c>
      <c r="G764" s="196" t="s">
        <v>2761</v>
      </c>
      <c r="H764" s="197">
        <v>1</v>
      </c>
      <c r="I764" s="198"/>
      <c r="J764" s="199">
        <f t="shared" si="100"/>
        <v>0</v>
      </c>
      <c r="K764" s="200"/>
      <c r="L764" s="40"/>
      <c r="M764" s="201" t="s">
        <v>1</v>
      </c>
      <c r="N764" s="202" t="s">
        <v>42</v>
      </c>
      <c r="O764" s="72"/>
      <c r="P764" s="203">
        <f t="shared" si="101"/>
        <v>0</v>
      </c>
      <c r="Q764" s="203">
        <v>0</v>
      </c>
      <c r="R764" s="203">
        <f t="shared" si="102"/>
        <v>0</v>
      </c>
      <c r="S764" s="203">
        <v>0</v>
      </c>
      <c r="T764" s="204">
        <f t="shared" si="103"/>
        <v>0</v>
      </c>
      <c r="U764" s="35"/>
      <c r="V764" s="35"/>
      <c r="W764" s="35"/>
      <c r="X764" s="35"/>
      <c r="Y764" s="35"/>
      <c r="Z764" s="35"/>
      <c r="AA764" s="35"/>
      <c r="AB764" s="35"/>
      <c r="AC764" s="35"/>
      <c r="AD764" s="35"/>
      <c r="AE764" s="35"/>
      <c r="AR764" s="205" t="s">
        <v>218</v>
      </c>
      <c r="AT764" s="205" t="s">
        <v>214</v>
      </c>
      <c r="AU764" s="205" t="s">
        <v>85</v>
      </c>
      <c r="AY764" s="18" t="s">
        <v>209</v>
      </c>
      <c r="BE764" s="206">
        <f t="shared" si="104"/>
        <v>0</v>
      </c>
      <c r="BF764" s="206">
        <f t="shared" si="105"/>
        <v>0</v>
      </c>
      <c r="BG764" s="206">
        <f t="shared" si="106"/>
        <v>0</v>
      </c>
      <c r="BH764" s="206">
        <f t="shared" si="107"/>
        <v>0</v>
      </c>
      <c r="BI764" s="206">
        <f t="shared" si="108"/>
        <v>0</v>
      </c>
      <c r="BJ764" s="18" t="s">
        <v>85</v>
      </c>
      <c r="BK764" s="206">
        <f t="shared" si="109"/>
        <v>0</v>
      </c>
      <c r="BL764" s="18" t="s">
        <v>218</v>
      </c>
      <c r="BM764" s="205" t="s">
        <v>6309</v>
      </c>
    </row>
    <row r="765" spans="1:65" s="2" customFormat="1" ht="37.9" customHeight="1">
      <c r="A765" s="35"/>
      <c r="B765" s="36"/>
      <c r="C765" s="193" t="s">
        <v>6310</v>
      </c>
      <c r="D765" s="193" t="s">
        <v>214</v>
      </c>
      <c r="E765" s="194" t="s">
        <v>6311</v>
      </c>
      <c r="F765" s="195" t="s">
        <v>4794</v>
      </c>
      <c r="G765" s="196" t="s">
        <v>2761</v>
      </c>
      <c r="H765" s="197">
        <v>1</v>
      </c>
      <c r="I765" s="198"/>
      <c r="J765" s="199">
        <f t="shared" si="100"/>
        <v>0</v>
      </c>
      <c r="K765" s="200"/>
      <c r="L765" s="40"/>
      <c r="M765" s="201" t="s">
        <v>1</v>
      </c>
      <c r="N765" s="202" t="s">
        <v>42</v>
      </c>
      <c r="O765" s="72"/>
      <c r="P765" s="203">
        <f t="shared" si="101"/>
        <v>0</v>
      </c>
      <c r="Q765" s="203">
        <v>0</v>
      </c>
      <c r="R765" s="203">
        <f t="shared" si="102"/>
        <v>0</v>
      </c>
      <c r="S765" s="203">
        <v>0</v>
      </c>
      <c r="T765" s="204">
        <f t="shared" si="103"/>
        <v>0</v>
      </c>
      <c r="U765" s="35"/>
      <c r="V765" s="35"/>
      <c r="W765" s="35"/>
      <c r="X765" s="35"/>
      <c r="Y765" s="35"/>
      <c r="Z765" s="35"/>
      <c r="AA765" s="35"/>
      <c r="AB765" s="35"/>
      <c r="AC765" s="35"/>
      <c r="AD765" s="35"/>
      <c r="AE765" s="35"/>
      <c r="AR765" s="205" t="s">
        <v>218</v>
      </c>
      <c r="AT765" s="205" t="s">
        <v>214</v>
      </c>
      <c r="AU765" s="205" t="s">
        <v>85</v>
      </c>
      <c r="AY765" s="18" t="s">
        <v>209</v>
      </c>
      <c r="BE765" s="206">
        <f t="shared" si="104"/>
        <v>0</v>
      </c>
      <c r="BF765" s="206">
        <f t="shared" si="105"/>
        <v>0</v>
      </c>
      <c r="BG765" s="206">
        <f t="shared" si="106"/>
        <v>0</v>
      </c>
      <c r="BH765" s="206">
        <f t="shared" si="107"/>
        <v>0</v>
      </c>
      <c r="BI765" s="206">
        <f t="shared" si="108"/>
        <v>0</v>
      </c>
      <c r="BJ765" s="18" t="s">
        <v>85</v>
      </c>
      <c r="BK765" s="206">
        <f t="shared" si="109"/>
        <v>0</v>
      </c>
      <c r="BL765" s="18" t="s">
        <v>218</v>
      </c>
      <c r="BM765" s="205" t="s">
        <v>6312</v>
      </c>
    </row>
    <row r="766" spans="1:65" s="2" customFormat="1" ht="37.9" customHeight="1">
      <c r="A766" s="35"/>
      <c r="B766" s="36"/>
      <c r="C766" s="193" t="s">
        <v>6313</v>
      </c>
      <c r="D766" s="193" t="s">
        <v>214</v>
      </c>
      <c r="E766" s="194" t="s">
        <v>6314</v>
      </c>
      <c r="F766" s="195" t="s">
        <v>4794</v>
      </c>
      <c r="G766" s="196" t="s">
        <v>2761</v>
      </c>
      <c r="H766" s="197">
        <v>1</v>
      </c>
      <c r="I766" s="198"/>
      <c r="J766" s="199">
        <f t="shared" si="100"/>
        <v>0</v>
      </c>
      <c r="K766" s="200"/>
      <c r="L766" s="40"/>
      <c r="M766" s="201" t="s">
        <v>1</v>
      </c>
      <c r="N766" s="202" t="s">
        <v>42</v>
      </c>
      <c r="O766" s="72"/>
      <c r="P766" s="203">
        <f t="shared" si="101"/>
        <v>0</v>
      </c>
      <c r="Q766" s="203">
        <v>0</v>
      </c>
      <c r="R766" s="203">
        <f t="shared" si="102"/>
        <v>0</v>
      </c>
      <c r="S766" s="203">
        <v>0</v>
      </c>
      <c r="T766" s="204">
        <f t="shared" si="103"/>
        <v>0</v>
      </c>
      <c r="U766" s="35"/>
      <c r="V766" s="35"/>
      <c r="W766" s="35"/>
      <c r="X766" s="35"/>
      <c r="Y766" s="35"/>
      <c r="Z766" s="35"/>
      <c r="AA766" s="35"/>
      <c r="AB766" s="35"/>
      <c r="AC766" s="35"/>
      <c r="AD766" s="35"/>
      <c r="AE766" s="35"/>
      <c r="AR766" s="205" t="s">
        <v>218</v>
      </c>
      <c r="AT766" s="205" t="s">
        <v>214</v>
      </c>
      <c r="AU766" s="205" t="s">
        <v>85</v>
      </c>
      <c r="AY766" s="18" t="s">
        <v>209</v>
      </c>
      <c r="BE766" s="206">
        <f t="shared" si="104"/>
        <v>0</v>
      </c>
      <c r="BF766" s="206">
        <f t="shared" si="105"/>
        <v>0</v>
      </c>
      <c r="BG766" s="206">
        <f t="shared" si="106"/>
        <v>0</v>
      </c>
      <c r="BH766" s="206">
        <f t="shared" si="107"/>
        <v>0</v>
      </c>
      <c r="BI766" s="206">
        <f t="shared" si="108"/>
        <v>0</v>
      </c>
      <c r="BJ766" s="18" t="s">
        <v>85</v>
      </c>
      <c r="BK766" s="206">
        <f t="shared" si="109"/>
        <v>0</v>
      </c>
      <c r="BL766" s="18" t="s">
        <v>218</v>
      </c>
      <c r="BM766" s="205" t="s">
        <v>6315</v>
      </c>
    </row>
    <row r="767" spans="1:65" s="2" customFormat="1" ht="37.9" customHeight="1">
      <c r="A767" s="35"/>
      <c r="B767" s="36"/>
      <c r="C767" s="193" t="s">
        <v>6316</v>
      </c>
      <c r="D767" s="193" t="s">
        <v>214</v>
      </c>
      <c r="E767" s="194" t="s">
        <v>6317</v>
      </c>
      <c r="F767" s="195" t="s">
        <v>4794</v>
      </c>
      <c r="G767" s="196" t="s">
        <v>2761</v>
      </c>
      <c r="H767" s="197">
        <v>1</v>
      </c>
      <c r="I767" s="198"/>
      <c r="J767" s="199">
        <f t="shared" si="100"/>
        <v>0</v>
      </c>
      <c r="K767" s="200"/>
      <c r="L767" s="40"/>
      <c r="M767" s="201" t="s">
        <v>1</v>
      </c>
      <c r="N767" s="202" t="s">
        <v>42</v>
      </c>
      <c r="O767" s="72"/>
      <c r="P767" s="203">
        <f t="shared" si="101"/>
        <v>0</v>
      </c>
      <c r="Q767" s="203">
        <v>0</v>
      </c>
      <c r="R767" s="203">
        <f t="shared" si="102"/>
        <v>0</v>
      </c>
      <c r="S767" s="203">
        <v>0</v>
      </c>
      <c r="T767" s="204">
        <f t="shared" si="103"/>
        <v>0</v>
      </c>
      <c r="U767" s="35"/>
      <c r="V767" s="35"/>
      <c r="W767" s="35"/>
      <c r="X767" s="35"/>
      <c r="Y767" s="35"/>
      <c r="Z767" s="35"/>
      <c r="AA767" s="35"/>
      <c r="AB767" s="35"/>
      <c r="AC767" s="35"/>
      <c r="AD767" s="35"/>
      <c r="AE767" s="35"/>
      <c r="AR767" s="205" t="s">
        <v>218</v>
      </c>
      <c r="AT767" s="205" t="s">
        <v>214</v>
      </c>
      <c r="AU767" s="205" t="s">
        <v>85</v>
      </c>
      <c r="AY767" s="18" t="s">
        <v>209</v>
      </c>
      <c r="BE767" s="206">
        <f t="shared" si="104"/>
        <v>0</v>
      </c>
      <c r="BF767" s="206">
        <f t="shared" si="105"/>
        <v>0</v>
      </c>
      <c r="BG767" s="206">
        <f t="shared" si="106"/>
        <v>0</v>
      </c>
      <c r="BH767" s="206">
        <f t="shared" si="107"/>
        <v>0</v>
      </c>
      <c r="BI767" s="206">
        <f t="shared" si="108"/>
        <v>0</v>
      </c>
      <c r="BJ767" s="18" t="s">
        <v>85</v>
      </c>
      <c r="BK767" s="206">
        <f t="shared" si="109"/>
        <v>0</v>
      </c>
      <c r="BL767" s="18" t="s">
        <v>218</v>
      </c>
      <c r="BM767" s="205" t="s">
        <v>6318</v>
      </c>
    </row>
    <row r="768" spans="1:65" s="2" customFormat="1" ht="37.9" customHeight="1">
      <c r="A768" s="35"/>
      <c r="B768" s="36"/>
      <c r="C768" s="193" t="s">
        <v>6319</v>
      </c>
      <c r="D768" s="193" t="s">
        <v>214</v>
      </c>
      <c r="E768" s="194" t="s">
        <v>6320</v>
      </c>
      <c r="F768" s="195" t="s">
        <v>4794</v>
      </c>
      <c r="G768" s="196" t="s">
        <v>2761</v>
      </c>
      <c r="H768" s="197">
        <v>1</v>
      </c>
      <c r="I768" s="198"/>
      <c r="J768" s="199">
        <f t="shared" si="100"/>
        <v>0</v>
      </c>
      <c r="K768" s="200"/>
      <c r="L768" s="40"/>
      <c r="M768" s="201" t="s">
        <v>1</v>
      </c>
      <c r="N768" s="202" t="s">
        <v>42</v>
      </c>
      <c r="O768" s="72"/>
      <c r="P768" s="203">
        <f t="shared" si="101"/>
        <v>0</v>
      </c>
      <c r="Q768" s="203">
        <v>0</v>
      </c>
      <c r="R768" s="203">
        <f t="shared" si="102"/>
        <v>0</v>
      </c>
      <c r="S768" s="203">
        <v>0</v>
      </c>
      <c r="T768" s="204">
        <f t="shared" si="103"/>
        <v>0</v>
      </c>
      <c r="U768" s="35"/>
      <c r="V768" s="35"/>
      <c r="W768" s="35"/>
      <c r="X768" s="35"/>
      <c r="Y768" s="35"/>
      <c r="Z768" s="35"/>
      <c r="AA768" s="35"/>
      <c r="AB768" s="35"/>
      <c r="AC768" s="35"/>
      <c r="AD768" s="35"/>
      <c r="AE768" s="35"/>
      <c r="AR768" s="205" t="s">
        <v>218</v>
      </c>
      <c r="AT768" s="205" t="s">
        <v>214</v>
      </c>
      <c r="AU768" s="205" t="s">
        <v>85</v>
      </c>
      <c r="AY768" s="18" t="s">
        <v>209</v>
      </c>
      <c r="BE768" s="206">
        <f t="shared" si="104"/>
        <v>0</v>
      </c>
      <c r="BF768" s="206">
        <f t="shared" si="105"/>
        <v>0</v>
      </c>
      <c r="BG768" s="206">
        <f t="shared" si="106"/>
        <v>0</v>
      </c>
      <c r="BH768" s="206">
        <f t="shared" si="107"/>
        <v>0</v>
      </c>
      <c r="BI768" s="206">
        <f t="shared" si="108"/>
        <v>0</v>
      </c>
      <c r="BJ768" s="18" t="s">
        <v>85</v>
      </c>
      <c r="BK768" s="206">
        <f t="shared" si="109"/>
        <v>0</v>
      </c>
      <c r="BL768" s="18" t="s">
        <v>218</v>
      </c>
      <c r="BM768" s="205" t="s">
        <v>6321</v>
      </c>
    </row>
    <row r="769" spans="1:65" s="2" customFormat="1" ht="37.9" customHeight="1">
      <c r="A769" s="35"/>
      <c r="B769" s="36"/>
      <c r="C769" s="193" t="s">
        <v>6322</v>
      </c>
      <c r="D769" s="193" t="s">
        <v>214</v>
      </c>
      <c r="E769" s="194" t="s">
        <v>6323</v>
      </c>
      <c r="F769" s="195" t="s">
        <v>4794</v>
      </c>
      <c r="G769" s="196" t="s">
        <v>2761</v>
      </c>
      <c r="H769" s="197">
        <v>1</v>
      </c>
      <c r="I769" s="198"/>
      <c r="J769" s="199">
        <f t="shared" si="100"/>
        <v>0</v>
      </c>
      <c r="K769" s="200"/>
      <c r="L769" s="40"/>
      <c r="M769" s="201" t="s">
        <v>1</v>
      </c>
      <c r="N769" s="202" t="s">
        <v>42</v>
      </c>
      <c r="O769" s="72"/>
      <c r="P769" s="203">
        <f t="shared" si="101"/>
        <v>0</v>
      </c>
      <c r="Q769" s="203">
        <v>0</v>
      </c>
      <c r="R769" s="203">
        <f t="shared" si="102"/>
        <v>0</v>
      </c>
      <c r="S769" s="203">
        <v>0</v>
      </c>
      <c r="T769" s="204">
        <f t="shared" si="103"/>
        <v>0</v>
      </c>
      <c r="U769" s="35"/>
      <c r="V769" s="35"/>
      <c r="W769" s="35"/>
      <c r="X769" s="35"/>
      <c r="Y769" s="35"/>
      <c r="Z769" s="35"/>
      <c r="AA769" s="35"/>
      <c r="AB769" s="35"/>
      <c r="AC769" s="35"/>
      <c r="AD769" s="35"/>
      <c r="AE769" s="35"/>
      <c r="AR769" s="205" t="s">
        <v>218</v>
      </c>
      <c r="AT769" s="205" t="s">
        <v>214</v>
      </c>
      <c r="AU769" s="205" t="s">
        <v>85</v>
      </c>
      <c r="AY769" s="18" t="s">
        <v>209</v>
      </c>
      <c r="BE769" s="206">
        <f t="shared" si="104"/>
        <v>0</v>
      </c>
      <c r="BF769" s="206">
        <f t="shared" si="105"/>
        <v>0</v>
      </c>
      <c r="BG769" s="206">
        <f t="shared" si="106"/>
        <v>0</v>
      </c>
      <c r="BH769" s="206">
        <f t="shared" si="107"/>
        <v>0</v>
      </c>
      <c r="BI769" s="206">
        <f t="shared" si="108"/>
        <v>0</v>
      </c>
      <c r="BJ769" s="18" t="s">
        <v>85</v>
      </c>
      <c r="BK769" s="206">
        <f t="shared" si="109"/>
        <v>0</v>
      </c>
      <c r="BL769" s="18" t="s">
        <v>218</v>
      </c>
      <c r="BM769" s="205" t="s">
        <v>6324</v>
      </c>
    </row>
    <row r="770" spans="1:65" s="2" customFormat="1" ht="37.9" customHeight="1">
      <c r="A770" s="35"/>
      <c r="B770" s="36"/>
      <c r="C770" s="193" t="s">
        <v>6325</v>
      </c>
      <c r="D770" s="193" t="s">
        <v>214</v>
      </c>
      <c r="E770" s="194" t="s">
        <v>6326</v>
      </c>
      <c r="F770" s="195" t="s">
        <v>4794</v>
      </c>
      <c r="G770" s="196" t="s">
        <v>2761</v>
      </c>
      <c r="H770" s="197">
        <v>1</v>
      </c>
      <c r="I770" s="198"/>
      <c r="J770" s="199">
        <f t="shared" si="100"/>
        <v>0</v>
      </c>
      <c r="K770" s="200"/>
      <c r="L770" s="40"/>
      <c r="M770" s="201" t="s">
        <v>1</v>
      </c>
      <c r="N770" s="202" t="s">
        <v>42</v>
      </c>
      <c r="O770" s="72"/>
      <c r="P770" s="203">
        <f t="shared" si="101"/>
        <v>0</v>
      </c>
      <c r="Q770" s="203">
        <v>0</v>
      </c>
      <c r="R770" s="203">
        <f t="shared" si="102"/>
        <v>0</v>
      </c>
      <c r="S770" s="203">
        <v>0</v>
      </c>
      <c r="T770" s="204">
        <f t="shared" si="103"/>
        <v>0</v>
      </c>
      <c r="U770" s="35"/>
      <c r="V770" s="35"/>
      <c r="W770" s="35"/>
      <c r="X770" s="35"/>
      <c r="Y770" s="35"/>
      <c r="Z770" s="35"/>
      <c r="AA770" s="35"/>
      <c r="AB770" s="35"/>
      <c r="AC770" s="35"/>
      <c r="AD770" s="35"/>
      <c r="AE770" s="35"/>
      <c r="AR770" s="205" t="s">
        <v>218</v>
      </c>
      <c r="AT770" s="205" t="s">
        <v>214</v>
      </c>
      <c r="AU770" s="205" t="s">
        <v>85</v>
      </c>
      <c r="AY770" s="18" t="s">
        <v>209</v>
      </c>
      <c r="BE770" s="206">
        <f t="shared" si="104"/>
        <v>0</v>
      </c>
      <c r="BF770" s="206">
        <f t="shared" si="105"/>
        <v>0</v>
      </c>
      <c r="BG770" s="206">
        <f t="shared" si="106"/>
        <v>0</v>
      </c>
      <c r="BH770" s="206">
        <f t="shared" si="107"/>
        <v>0</v>
      </c>
      <c r="BI770" s="206">
        <f t="shared" si="108"/>
        <v>0</v>
      </c>
      <c r="BJ770" s="18" t="s">
        <v>85</v>
      </c>
      <c r="BK770" s="206">
        <f t="shared" si="109"/>
        <v>0</v>
      </c>
      <c r="BL770" s="18" t="s">
        <v>218</v>
      </c>
      <c r="BM770" s="205" t="s">
        <v>6327</v>
      </c>
    </row>
    <row r="771" spans="1:65" s="2" customFormat="1" ht="37.9" customHeight="1">
      <c r="A771" s="35"/>
      <c r="B771" s="36"/>
      <c r="C771" s="193" t="s">
        <v>6328</v>
      </c>
      <c r="D771" s="193" t="s">
        <v>214</v>
      </c>
      <c r="E771" s="194" t="s">
        <v>6329</v>
      </c>
      <c r="F771" s="195" t="s">
        <v>4794</v>
      </c>
      <c r="G771" s="196" t="s">
        <v>2761</v>
      </c>
      <c r="H771" s="197">
        <v>1</v>
      </c>
      <c r="I771" s="198"/>
      <c r="J771" s="199">
        <f t="shared" si="100"/>
        <v>0</v>
      </c>
      <c r="K771" s="200"/>
      <c r="L771" s="40"/>
      <c r="M771" s="201" t="s">
        <v>1</v>
      </c>
      <c r="N771" s="202" t="s">
        <v>42</v>
      </c>
      <c r="O771" s="72"/>
      <c r="P771" s="203">
        <f t="shared" si="101"/>
        <v>0</v>
      </c>
      <c r="Q771" s="203">
        <v>0</v>
      </c>
      <c r="R771" s="203">
        <f t="shared" si="102"/>
        <v>0</v>
      </c>
      <c r="S771" s="203">
        <v>0</v>
      </c>
      <c r="T771" s="204">
        <f t="shared" si="103"/>
        <v>0</v>
      </c>
      <c r="U771" s="35"/>
      <c r="V771" s="35"/>
      <c r="W771" s="35"/>
      <c r="X771" s="35"/>
      <c r="Y771" s="35"/>
      <c r="Z771" s="35"/>
      <c r="AA771" s="35"/>
      <c r="AB771" s="35"/>
      <c r="AC771" s="35"/>
      <c r="AD771" s="35"/>
      <c r="AE771" s="35"/>
      <c r="AR771" s="205" t="s">
        <v>218</v>
      </c>
      <c r="AT771" s="205" t="s">
        <v>214</v>
      </c>
      <c r="AU771" s="205" t="s">
        <v>85</v>
      </c>
      <c r="AY771" s="18" t="s">
        <v>209</v>
      </c>
      <c r="BE771" s="206">
        <f t="shared" si="104"/>
        <v>0</v>
      </c>
      <c r="BF771" s="206">
        <f t="shared" si="105"/>
        <v>0</v>
      </c>
      <c r="BG771" s="206">
        <f t="shared" si="106"/>
        <v>0</v>
      </c>
      <c r="BH771" s="206">
        <f t="shared" si="107"/>
        <v>0</v>
      </c>
      <c r="BI771" s="206">
        <f t="shared" si="108"/>
        <v>0</v>
      </c>
      <c r="BJ771" s="18" t="s">
        <v>85</v>
      </c>
      <c r="BK771" s="206">
        <f t="shared" si="109"/>
        <v>0</v>
      </c>
      <c r="BL771" s="18" t="s">
        <v>218</v>
      </c>
      <c r="BM771" s="205" t="s">
        <v>6330</v>
      </c>
    </row>
    <row r="772" spans="1:65" s="2" customFormat="1" ht="37.9" customHeight="1">
      <c r="A772" s="35"/>
      <c r="B772" s="36"/>
      <c r="C772" s="193" t="s">
        <v>6331</v>
      </c>
      <c r="D772" s="193" t="s">
        <v>214</v>
      </c>
      <c r="E772" s="194" t="s">
        <v>6332</v>
      </c>
      <c r="F772" s="195" t="s">
        <v>4794</v>
      </c>
      <c r="G772" s="196" t="s">
        <v>2761</v>
      </c>
      <c r="H772" s="197">
        <v>1</v>
      </c>
      <c r="I772" s="198"/>
      <c r="J772" s="199">
        <f t="shared" si="100"/>
        <v>0</v>
      </c>
      <c r="K772" s="200"/>
      <c r="L772" s="40"/>
      <c r="M772" s="201" t="s">
        <v>1</v>
      </c>
      <c r="N772" s="202" t="s">
        <v>42</v>
      </c>
      <c r="O772" s="72"/>
      <c r="P772" s="203">
        <f t="shared" si="101"/>
        <v>0</v>
      </c>
      <c r="Q772" s="203">
        <v>0</v>
      </c>
      <c r="R772" s="203">
        <f t="shared" si="102"/>
        <v>0</v>
      </c>
      <c r="S772" s="203">
        <v>0</v>
      </c>
      <c r="T772" s="204">
        <f t="shared" si="103"/>
        <v>0</v>
      </c>
      <c r="U772" s="35"/>
      <c r="V772" s="35"/>
      <c r="W772" s="35"/>
      <c r="X772" s="35"/>
      <c r="Y772" s="35"/>
      <c r="Z772" s="35"/>
      <c r="AA772" s="35"/>
      <c r="AB772" s="35"/>
      <c r="AC772" s="35"/>
      <c r="AD772" s="35"/>
      <c r="AE772" s="35"/>
      <c r="AR772" s="205" t="s">
        <v>218</v>
      </c>
      <c r="AT772" s="205" t="s">
        <v>214</v>
      </c>
      <c r="AU772" s="205" t="s">
        <v>85</v>
      </c>
      <c r="AY772" s="18" t="s">
        <v>209</v>
      </c>
      <c r="BE772" s="206">
        <f t="shared" si="104"/>
        <v>0</v>
      </c>
      <c r="BF772" s="206">
        <f t="shared" si="105"/>
        <v>0</v>
      </c>
      <c r="BG772" s="206">
        <f t="shared" si="106"/>
        <v>0</v>
      </c>
      <c r="BH772" s="206">
        <f t="shared" si="107"/>
        <v>0</v>
      </c>
      <c r="BI772" s="206">
        <f t="shared" si="108"/>
        <v>0</v>
      </c>
      <c r="BJ772" s="18" t="s">
        <v>85</v>
      </c>
      <c r="BK772" s="206">
        <f t="shared" si="109"/>
        <v>0</v>
      </c>
      <c r="BL772" s="18" t="s">
        <v>218</v>
      </c>
      <c r="BM772" s="205" t="s">
        <v>6333</v>
      </c>
    </row>
    <row r="773" spans="1:65" s="2" customFormat="1" ht="37.9" customHeight="1">
      <c r="A773" s="35"/>
      <c r="B773" s="36"/>
      <c r="C773" s="193" t="s">
        <v>6334</v>
      </c>
      <c r="D773" s="193" t="s">
        <v>214</v>
      </c>
      <c r="E773" s="194" t="s">
        <v>6335</v>
      </c>
      <c r="F773" s="195" t="s">
        <v>4794</v>
      </c>
      <c r="G773" s="196" t="s">
        <v>2761</v>
      </c>
      <c r="H773" s="197">
        <v>1</v>
      </c>
      <c r="I773" s="198"/>
      <c r="J773" s="199">
        <f t="shared" si="100"/>
        <v>0</v>
      </c>
      <c r="K773" s="200"/>
      <c r="L773" s="40"/>
      <c r="M773" s="201" t="s">
        <v>1</v>
      </c>
      <c r="N773" s="202" t="s">
        <v>42</v>
      </c>
      <c r="O773" s="72"/>
      <c r="P773" s="203">
        <f t="shared" si="101"/>
        <v>0</v>
      </c>
      <c r="Q773" s="203">
        <v>0</v>
      </c>
      <c r="R773" s="203">
        <f t="shared" si="102"/>
        <v>0</v>
      </c>
      <c r="S773" s="203">
        <v>0</v>
      </c>
      <c r="T773" s="204">
        <f t="shared" si="103"/>
        <v>0</v>
      </c>
      <c r="U773" s="35"/>
      <c r="V773" s="35"/>
      <c r="W773" s="35"/>
      <c r="X773" s="35"/>
      <c r="Y773" s="35"/>
      <c r="Z773" s="35"/>
      <c r="AA773" s="35"/>
      <c r="AB773" s="35"/>
      <c r="AC773" s="35"/>
      <c r="AD773" s="35"/>
      <c r="AE773" s="35"/>
      <c r="AR773" s="205" t="s">
        <v>218</v>
      </c>
      <c r="AT773" s="205" t="s">
        <v>214</v>
      </c>
      <c r="AU773" s="205" t="s">
        <v>85</v>
      </c>
      <c r="AY773" s="18" t="s">
        <v>209</v>
      </c>
      <c r="BE773" s="206">
        <f t="shared" si="104"/>
        <v>0</v>
      </c>
      <c r="BF773" s="206">
        <f t="shared" si="105"/>
        <v>0</v>
      </c>
      <c r="BG773" s="206">
        <f t="shared" si="106"/>
        <v>0</v>
      </c>
      <c r="BH773" s="206">
        <f t="shared" si="107"/>
        <v>0</v>
      </c>
      <c r="BI773" s="206">
        <f t="shared" si="108"/>
        <v>0</v>
      </c>
      <c r="BJ773" s="18" t="s">
        <v>85</v>
      </c>
      <c r="BK773" s="206">
        <f t="shared" si="109"/>
        <v>0</v>
      </c>
      <c r="BL773" s="18" t="s">
        <v>218</v>
      </c>
      <c r="BM773" s="205" t="s">
        <v>6336</v>
      </c>
    </row>
    <row r="774" spans="1:65" s="2" customFormat="1" ht="37.9" customHeight="1">
      <c r="A774" s="35"/>
      <c r="B774" s="36"/>
      <c r="C774" s="193" t="s">
        <v>6337</v>
      </c>
      <c r="D774" s="193" t="s">
        <v>214</v>
      </c>
      <c r="E774" s="194" t="s">
        <v>6338</v>
      </c>
      <c r="F774" s="195" t="s">
        <v>4794</v>
      </c>
      <c r="G774" s="196" t="s">
        <v>2761</v>
      </c>
      <c r="H774" s="197">
        <v>1</v>
      </c>
      <c r="I774" s="198"/>
      <c r="J774" s="199">
        <f t="shared" si="100"/>
        <v>0</v>
      </c>
      <c r="K774" s="200"/>
      <c r="L774" s="40"/>
      <c r="M774" s="201" t="s">
        <v>1</v>
      </c>
      <c r="N774" s="202" t="s">
        <v>42</v>
      </c>
      <c r="O774" s="72"/>
      <c r="P774" s="203">
        <f t="shared" si="101"/>
        <v>0</v>
      </c>
      <c r="Q774" s="203">
        <v>0</v>
      </c>
      <c r="R774" s="203">
        <f t="shared" si="102"/>
        <v>0</v>
      </c>
      <c r="S774" s="203">
        <v>0</v>
      </c>
      <c r="T774" s="204">
        <f t="shared" si="103"/>
        <v>0</v>
      </c>
      <c r="U774" s="35"/>
      <c r="V774" s="35"/>
      <c r="W774" s="35"/>
      <c r="X774" s="35"/>
      <c r="Y774" s="35"/>
      <c r="Z774" s="35"/>
      <c r="AA774" s="35"/>
      <c r="AB774" s="35"/>
      <c r="AC774" s="35"/>
      <c r="AD774" s="35"/>
      <c r="AE774" s="35"/>
      <c r="AR774" s="205" t="s">
        <v>218</v>
      </c>
      <c r="AT774" s="205" t="s">
        <v>214</v>
      </c>
      <c r="AU774" s="205" t="s">
        <v>85</v>
      </c>
      <c r="AY774" s="18" t="s">
        <v>209</v>
      </c>
      <c r="BE774" s="206">
        <f t="shared" si="104"/>
        <v>0</v>
      </c>
      <c r="BF774" s="206">
        <f t="shared" si="105"/>
        <v>0</v>
      </c>
      <c r="BG774" s="206">
        <f t="shared" si="106"/>
        <v>0</v>
      </c>
      <c r="BH774" s="206">
        <f t="shared" si="107"/>
        <v>0</v>
      </c>
      <c r="BI774" s="206">
        <f t="shared" si="108"/>
        <v>0</v>
      </c>
      <c r="BJ774" s="18" t="s">
        <v>85</v>
      </c>
      <c r="BK774" s="206">
        <f t="shared" si="109"/>
        <v>0</v>
      </c>
      <c r="BL774" s="18" t="s">
        <v>218</v>
      </c>
      <c r="BM774" s="205" t="s">
        <v>6339</v>
      </c>
    </row>
    <row r="775" spans="1:65" s="2" customFormat="1" ht="37.9" customHeight="1">
      <c r="A775" s="35"/>
      <c r="B775" s="36"/>
      <c r="C775" s="193" t="s">
        <v>6340</v>
      </c>
      <c r="D775" s="193" t="s">
        <v>214</v>
      </c>
      <c r="E775" s="194" t="s">
        <v>6341</v>
      </c>
      <c r="F775" s="195" t="s">
        <v>4794</v>
      </c>
      <c r="G775" s="196" t="s">
        <v>2761</v>
      </c>
      <c r="H775" s="197">
        <v>1</v>
      </c>
      <c r="I775" s="198"/>
      <c r="J775" s="199">
        <f t="shared" si="100"/>
        <v>0</v>
      </c>
      <c r="K775" s="200"/>
      <c r="L775" s="40"/>
      <c r="M775" s="201" t="s">
        <v>1</v>
      </c>
      <c r="N775" s="202" t="s">
        <v>42</v>
      </c>
      <c r="O775" s="72"/>
      <c r="P775" s="203">
        <f t="shared" si="101"/>
        <v>0</v>
      </c>
      <c r="Q775" s="203">
        <v>0</v>
      </c>
      <c r="R775" s="203">
        <f t="shared" si="102"/>
        <v>0</v>
      </c>
      <c r="S775" s="203">
        <v>0</v>
      </c>
      <c r="T775" s="204">
        <f t="shared" si="103"/>
        <v>0</v>
      </c>
      <c r="U775" s="35"/>
      <c r="V775" s="35"/>
      <c r="W775" s="35"/>
      <c r="X775" s="35"/>
      <c r="Y775" s="35"/>
      <c r="Z775" s="35"/>
      <c r="AA775" s="35"/>
      <c r="AB775" s="35"/>
      <c r="AC775" s="35"/>
      <c r="AD775" s="35"/>
      <c r="AE775" s="35"/>
      <c r="AR775" s="205" t="s">
        <v>218</v>
      </c>
      <c r="AT775" s="205" t="s">
        <v>214</v>
      </c>
      <c r="AU775" s="205" t="s">
        <v>85</v>
      </c>
      <c r="AY775" s="18" t="s">
        <v>209</v>
      </c>
      <c r="BE775" s="206">
        <f t="shared" si="104"/>
        <v>0</v>
      </c>
      <c r="BF775" s="206">
        <f t="shared" si="105"/>
        <v>0</v>
      </c>
      <c r="BG775" s="206">
        <f t="shared" si="106"/>
        <v>0</v>
      </c>
      <c r="BH775" s="206">
        <f t="shared" si="107"/>
        <v>0</v>
      </c>
      <c r="BI775" s="206">
        <f t="shared" si="108"/>
        <v>0</v>
      </c>
      <c r="BJ775" s="18" t="s">
        <v>85</v>
      </c>
      <c r="BK775" s="206">
        <f t="shared" si="109"/>
        <v>0</v>
      </c>
      <c r="BL775" s="18" t="s">
        <v>218</v>
      </c>
      <c r="BM775" s="205" t="s">
        <v>6342</v>
      </c>
    </row>
    <row r="776" spans="1:65" s="2" customFormat="1" ht="37.9" customHeight="1">
      <c r="A776" s="35"/>
      <c r="B776" s="36"/>
      <c r="C776" s="193" t="s">
        <v>6343</v>
      </c>
      <c r="D776" s="193" t="s">
        <v>214</v>
      </c>
      <c r="E776" s="194" t="s">
        <v>6344</v>
      </c>
      <c r="F776" s="195" t="s">
        <v>4794</v>
      </c>
      <c r="G776" s="196" t="s">
        <v>2761</v>
      </c>
      <c r="H776" s="197">
        <v>1</v>
      </c>
      <c r="I776" s="198"/>
      <c r="J776" s="199">
        <f t="shared" si="100"/>
        <v>0</v>
      </c>
      <c r="K776" s="200"/>
      <c r="L776" s="40"/>
      <c r="M776" s="201" t="s">
        <v>1</v>
      </c>
      <c r="N776" s="202" t="s">
        <v>42</v>
      </c>
      <c r="O776" s="72"/>
      <c r="P776" s="203">
        <f t="shared" si="101"/>
        <v>0</v>
      </c>
      <c r="Q776" s="203">
        <v>0</v>
      </c>
      <c r="R776" s="203">
        <f t="shared" si="102"/>
        <v>0</v>
      </c>
      <c r="S776" s="203">
        <v>0</v>
      </c>
      <c r="T776" s="204">
        <f t="shared" si="103"/>
        <v>0</v>
      </c>
      <c r="U776" s="35"/>
      <c r="V776" s="35"/>
      <c r="W776" s="35"/>
      <c r="X776" s="35"/>
      <c r="Y776" s="35"/>
      <c r="Z776" s="35"/>
      <c r="AA776" s="35"/>
      <c r="AB776" s="35"/>
      <c r="AC776" s="35"/>
      <c r="AD776" s="35"/>
      <c r="AE776" s="35"/>
      <c r="AR776" s="205" t="s">
        <v>218</v>
      </c>
      <c r="AT776" s="205" t="s">
        <v>214</v>
      </c>
      <c r="AU776" s="205" t="s">
        <v>85</v>
      </c>
      <c r="AY776" s="18" t="s">
        <v>209</v>
      </c>
      <c r="BE776" s="206">
        <f t="shared" si="104"/>
        <v>0</v>
      </c>
      <c r="BF776" s="206">
        <f t="shared" si="105"/>
        <v>0</v>
      </c>
      <c r="BG776" s="206">
        <f t="shared" si="106"/>
        <v>0</v>
      </c>
      <c r="BH776" s="206">
        <f t="shared" si="107"/>
        <v>0</v>
      </c>
      <c r="BI776" s="206">
        <f t="shared" si="108"/>
        <v>0</v>
      </c>
      <c r="BJ776" s="18" t="s">
        <v>85</v>
      </c>
      <c r="BK776" s="206">
        <f t="shared" si="109"/>
        <v>0</v>
      </c>
      <c r="BL776" s="18" t="s">
        <v>218</v>
      </c>
      <c r="BM776" s="205" t="s">
        <v>6345</v>
      </c>
    </row>
    <row r="777" spans="1:65" s="2" customFormat="1" ht="37.9" customHeight="1">
      <c r="A777" s="35"/>
      <c r="B777" s="36"/>
      <c r="C777" s="193" t="s">
        <v>6346</v>
      </c>
      <c r="D777" s="193" t="s">
        <v>214</v>
      </c>
      <c r="E777" s="194" t="s">
        <v>6347</v>
      </c>
      <c r="F777" s="195" t="s">
        <v>4794</v>
      </c>
      <c r="G777" s="196" t="s">
        <v>2761</v>
      </c>
      <c r="H777" s="197">
        <v>1</v>
      </c>
      <c r="I777" s="198"/>
      <c r="J777" s="199">
        <f t="shared" si="100"/>
        <v>0</v>
      </c>
      <c r="K777" s="200"/>
      <c r="L777" s="40"/>
      <c r="M777" s="201" t="s">
        <v>1</v>
      </c>
      <c r="N777" s="202" t="s">
        <v>42</v>
      </c>
      <c r="O777" s="72"/>
      <c r="P777" s="203">
        <f t="shared" si="101"/>
        <v>0</v>
      </c>
      <c r="Q777" s="203">
        <v>0</v>
      </c>
      <c r="R777" s="203">
        <f t="shared" si="102"/>
        <v>0</v>
      </c>
      <c r="S777" s="203">
        <v>0</v>
      </c>
      <c r="T777" s="204">
        <f t="shared" si="103"/>
        <v>0</v>
      </c>
      <c r="U777" s="35"/>
      <c r="V777" s="35"/>
      <c r="W777" s="35"/>
      <c r="X777" s="35"/>
      <c r="Y777" s="35"/>
      <c r="Z777" s="35"/>
      <c r="AA777" s="35"/>
      <c r="AB777" s="35"/>
      <c r="AC777" s="35"/>
      <c r="AD777" s="35"/>
      <c r="AE777" s="35"/>
      <c r="AR777" s="205" t="s">
        <v>218</v>
      </c>
      <c r="AT777" s="205" t="s">
        <v>214</v>
      </c>
      <c r="AU777" s="205" t="s">
        <v>85</v>
      </c>
      <c r="AY777" s="18" t="s">
        <v>209</v>
      </c>
      <c r="BE777" s="206">
        <f t="shared" si="104"/>
        <v>0</v>
      </c>
      <c r="BF777" s="206">
        <f t="shared" si="105"/>
        <v>0</v>
      </c>
      <c r="BG777" s="206">
        <f t="shared" si="106"/>
        <v>0</v>
      </c>
      <c r="BH777" s="206">
        <f t="shared" si="107"/>
        <v>0</v>
      </c>
      <c r="BI777" s="206">
        <f t="shared" si="108"/>
        <v>0</v>
      </c>
      <c r="BJ777" s="18" t="s">
        <v>85</v>
      </c>
      <c r="BK777" s="206">
        <f t="shared" si="109"/>
        <v>0</v>
      </c>
      <c r="BL777" s="18" t="s">
        <v>218</v>
      </c>
      <c r="BM777" s="205" t="s">
        <v>6348</v>
      </c>
    </row>
    <row r="778" spans="1:65" s="2" customFormat="1" ht="37.9" customHeight="1">
      <c r="A778" s="35"/>
      <c r="B778" s="36"/>
      <c r="C778" s="193" t="s">
        <v>6349</v>
      </c>
      <c r="D778" s="193" t="s">
        <v>214</v>
      </c>
      <c r="E778" s="194" t="s">
        <v>6350</v>
      </c>
      <c r="F778" s="195" t="s">
        <v>4794</v>
      </c>
      <c r="G778" s="196" t="s">
        <v>2761</v>
      </c>
      <c r="H778" s="197">
        <v>1</v>
      </c>
      <c r="I778" s="198"/>
      <c r="J778" s="199">
        <f t="shared" si="100"/>
        <v>0</v>
      </c>
      <c r="K778" s="200"/>
      <c r="L778" s="40"/>
      <c r="M778" s="201" t="s">
        <v>1</v>
      </c>
      <c r="N778" s="202" t="s">
        <v>42</v>
      </c>
      <c r="O778" s="72"/>
      <c r="P778" s="203">
        <f t="shared" si="101"/>
        <v>0</v>
      </c>
      <c r="Q778" s="203">
        <v>0</v>
      </c>
      <c r="R778" s="203">
        <f t="shared" si="102"/>
        <v>0</v>
      </c>
      <c r="S778" s="203">
        <v>0</v>
      </c>
      <c r="T778" s="204">
        <f t="shared" si="103"/>
        <v>0</v>
      </c>
      <c r="U778" s="35"/>
      <c r="V778" s="35"/>
      <c r="W778" s="35"/>
      <c r="X778" s="35"/>
      <c r="Y778" s="35"/>
      <c r="Z778" s="35"/>
      <c r="AA778" s="35"/>
      <c r="AB778" s="35"/>
      <c r="AC778" s="35"/>
      <c r="AD778" s="35"/>
      <c r="AE778" s="35"/>
      <c r="AR778" s="205" t="s">
        <v>218</v>
      </c>
      <c r="AT778" s="205" t="s">
        <v>214</v>
      </c>
      <c r="AU778" s="205" t="s">
        <v>85</v>
      </c>
      <c r="AY778" s="18" t="s">
        <v>209</v>
      </c>
      <c r="BE778" s="206">
        <f t="shared" si="104"/>
        <v>0</v>
      </c>
      <c r="BF778" s="206">
        <f t="shared" si="105"/>
        <v>0</v>
      </c>
      <c r="BG778" s="206">
        <f t="shared" si="106"/>
        <v>0</v>
      </c>
      <c r="BH778" s="206">
        <f t="shared" si="107"/>
        <v>0</v>
      </c>
      <c r="BI778" s="206">
        <f t="shared" si="108"/>
        <v>0</v>
      </c>
      <c r="BJ778" s="18" t="s">
        <v>85</v>
      </c>
      <c r="BK778" s="206">
        <f t="shared" si="109"/>
        <v>0</v>
      </c>
      <c r="BL778" s="18" t="s">
        <v>218</v>
      </c>
      <c r="BM778" s="205" t="s">
        <v>6351</v>
      </c>
    </row>
    <row r="779" spans="1:65" s="2" customFormat="1" ht="37.9" customHeight="1">
      <c r="A779" s="35"/>
      <c r="B779" s="36"/>
      <c r="C779" s="193" t="s">
        <v>6352</v>
      </c>
      <c r="D779" s="193" t="s">
        <v>214</v>
      </c>
      <c r="E779" s="194" t="s">
        <v>6353</v>
      </c>
      <c r="F779" s="195" t="s">
        <v>4794</v>
      </c>
      <c r="G779" s="196" t="s">
        <v>2761</v>
      </c>
      <c r="H779" s="197">
        <v>1</v>
      </c>
      <c r="I779" s="198"/>
      <c r="J779" s="199">
        <f t="shared" si="100"/>
        <v>0</v>
      </c>
      <c r="K779" s="200"/>
      <c r="L779" s="40"/>
      <c r="M779" s="201" t="s">
        <v>1</v>
      </c>
      <c r="N779" s="202" t="s">
        <v>42</v>
      </c>
      <c r="O779" s="72"/>
      <c r="P779" s="203">
        <f t="shared" si="101"/>
        <v>0</v>
      </c>
      <c r="Q779" s="203">
        <v>0</v>
      </c>
      <c r="R779" s="203">
        <f t="shared" si="102"/>
        <v>0</v>
      </c>
      <c r="S779" s="203">
        <v>0</v>
      </c>
      <c r="T779" s="204">
        <f t="shared" si="103"/>
        <v>0</v>
      </c>
      <c r="U779" s="35"/>
      <c r="V779" s="35"/>
      <c r="W779" s="35"/>
      <c r="X779" s="35"/>
      <c r="Y779" s="35"/>
      <c r="Z779" s="35"/>
      <c r="AA779" s="35"/>
      <c r="AB779" s="35"/>
      <c r="AC779" s="35"/>
      <c r="AD779" s="35"/>
      <c r="AE779" s="35"/>
      <c r="AR779" s="205" t="s">
        <v>218</v>
      </c>
      <c r="AT779" s="205" t="s">
        <v>214</v>
      </c>
      <c r="AU779" s="205" t="s">
        <v>85</v>
      </c>
      <c r="AY779" s="18" t="s">
        <v>209</v>
      </c>
      <c r="BE779" s="206">
        <f t="shared" si="104"/>
        <v>0</v>
      </c>
      <c r="BF779" s="206">
        <f t="shared" si="105"/>
        <v>0</v>
      </c>
      <c r="BG779" s="206">
        <f t="shared" si="106"/>
        <v>0</v>
      </c>
      <c r="BH779" s="206">
        <f t="shared" si="107"/>
        <v>0</v>
      </c>
      <c r="BI779" s="206">
        <f t="shared" si="108"/>
        <v>0</v>
      </c>
      <c r="BJ779" s="18" t="s">
        <v>85</v>
      </c>
      <c r="BK779" s="206">
        <f t="shared" si="109"/>
        <v>0</v>
      </c>
      <c r="BL779" s="18" t="s">
        <v>218</v>
      </c>
      <c r="BM779" s="205" t="s">
        <v>6354</v>
      </c>
    </row>
    <row r="780" spans="1:65" s="2" customFormat="1" ht="37.9" customHeight="1">
      <c r="A780" s="35"/>
      <c r="B780" s="36"/>
      <c r="C780" s="193" t="s">
        <v>6355</v>
      </c>
      <c r="D780" s="193" t="s">
        <v>214</v>
      </c>
      <c r="E780" s="194" t="s">
        <v>6356</v>
      </c>
      <c r="F780" s="195" t="s">
        <v>4794</v>
      </c>
      <c r="G780" s="196" t="s">
        <v>2761</v>
      </c>
      <c r="H780" s="197">
        <v>1</v>
      </c>
      <c r="I780" s="198"/>
      <c r="J780" s="199">
        <f t="shared" si="100"/>
        <v>0</v>
      </c>
      <c r="K780" s="200"/>
      <c r="L780" s="40"/>
      <c r="M780" s="201" t="s">
        <v>1</v>
      </c>
      <c r="N780" s="202" t="s">
        <v>42</v>
      </c>
      <c r="O780" s="72"/>
      <c r="P780" s="203">
        <f t="shared" si="101"/>
        <v>0</v>
      </c>
      <c r="Q780" s="203">
        <v>0</v>
      </c>
      <c r="R780" s="203">
        <f t="shared" si="102"/>
        <v>0</v>
      </c>
      <c r="S780" s="203">
        <v>0</v>
      </c>
      <c r="T780" s="204">
        <f t="shared" si="103"/>
        <v>0</v>
      </c>
      <c r="U780" s="35"/>
      <c r="V780" s="35"/>
      <c r="W780" s="35"/>
      <c r="X780" s="35"/>
      <c r="Y780" s="35"/>
      <c r="Z780" s="35"/>
      <c r="AA780" s="35"/>
      <c r="AB780" s="35"/>
      <c r="AC780" s="35"/>
      <c r="AD780" s="35"/>
      <c r="AE780" s="35"/>
      <c r="AR780" s="205" t="s">
        <v>218</v>
      </c>
      <c r="AT780" s="205" t="s">
        <v>214</v>
      </c>
      <c r="AU780" s="205" t="s">
        <v>85</v>
      </c>
      <c r="AY780" s="18" t="s">
        <v>209</v>
      </c>
      <c r="BE780" s="206">
        <f t="shared" si="104"/>
        <v>0</v>
      </c>
      <c r="BF780" s="206">
        <f t="shared" si="105"/>
        <v>0</v>
      </c>
      <c r="BG780" s="206">
        <f t="shared" si="106"/>
        <v>0</v>
      </c>
      <c r="BH780" s="206">
        <f t="shared" si="107"/>
        <v>0</v>
      </c>
      <c r="BI780" s="206">
        <f t="shared" si="108"/>
        <v>0</v>
      </c>
      <c r="BJ780" s="18" t="s">
        <v>85</v>
      </c>
      <c r="BK780" s="206">
        <f t="shared" si="109"/>
        <v>0</v>
      </c>
      <c r="BL780" s="18" t="s">
        <v>218</v>
      </c>
      <c r="BM780" s="205" t="s">
        <v>6357</v>
      </c>
    </row>
    <row r="781" spans="1:65" s="2" customFormat="1" ht="37.9" customHeight="1">
      <c r="A781" s="35"/>
      <c r="B781" s="36"/>
      <c r="C781" s="193" t="s">
        <v>6358</v>
      </c>
      <c r="D781" s="193" t="s">
        <v>214</v>
      </c>
      <c r="E781" s="194" t="s">
        <v>6359</v>
      </c>
      <c r="F781" s="195" t="s">
        <v>4794</v>
      </c>
      <c r="G781" s="196" t="s">
        <v>2761</v>
      </c>
      <c r="H781" s="197">
        <v>1</v>
      </c>
      <c r="I781" s="198"/>
      <c r="J781" s="199">
        <f t="shared" si="100"/>
        <v>0</v>
      </c>
      <c r="K781" s="200"/>
      <c r="L781" s="40"/>
      <c r="M781" s="201" t="s">
        <v>1</v>
      </c>
      <c r="N781" s="202" t="s">
        <v>42</v>
      </c>
      <c r="O781" s="72"/>
      <c r="P781" s="203">
        <f t="shared" si="101"/>
        <v>0</v>
      </c>
      <c r="Q781" s="203">
        <v>0</v>
      </c>
      <c r="R781" s="203">
        <f t="shared" si="102"/>
        <v>0</v>
      </c>
      <c r="S781" s="203">
        <v>0</v>
      </c>
      <c r="T781" s="204">
        <f t="shared" si="103"/>
        <v>0</v>
      </c>
      <c r="U781" s="35"/>
      <c r="V781" s="35"/>
      <c r="W781" s="35"/>
      <c r="X781" s="35"/>
      <c r="Y781" s="35"/>
      <c r="Z781" s="35"/>
      <c r="AA781" s="35"/>
      <c r="AB781" s="35"/>
      <c r="AC781" s="35"/>
      <c r="AD781" s="35"/>
      <c r="AE781" s="35"/>
      <c r="AR781" s="205" t="s">
        <v>218</v>
      </c>
      <c r="AT781" s="205" t="s">
        <v>214</v>
      </c>
      <c r="AU781" s="205" t="s">
        <v>85</v>
      </c>
      <c r="AY781" s="18" t="s">
        <v>209</v>
      </c>
      <c r="BE781" s="206">
        <f t="shared" si="104"/>
        <v>0</v>
      </c>
      <c r="BF781" s="206">
        <f t="shared" si="105"/>
        <v>0</v>
      </c>
      <c r="BG781" s="206">
        <f t="shared" si="106"/>
        <v>0</v>
      </c>
      <c r="BH781" s="206">
        <f t="shared" si="107"/>
        <v>0</v>
      </c>
      <c r="BI781" s="206">
        <f t="shared" si="108"/>
        <v>0</v>
      </c>
      <c r="BJ781" s="18" t="s">
        <v>85</v>
      </c>
      <c r="BK781" s="206">
        <f t="shared" si="109"/>
        <v>0</v>
      </c>
      <c r="BL781" s="18" t="s">
        <v>218</v>
      </c>
      <c r="BM781" s="205" t="s">
        <v>6360</v>
      </c>
    </row>
    <row r="782" spans="1:65" s="2" customFormat="1" ht="37.9" customHeight="1">
      <c r="A782" s="35"/>
      <c r="B782" s="36"/>
      <c r="C782" s="193" t="s">
        <v>6361</v>
      </c>
      <c r="D782" s="193" t="s">
        <v>214</v>
      </c>
      <c r="E782" s="194" t="s">
        <v>6362</v>
      </c>
      <c r="F782" s="195" t="s">
        <v>4794</v>
      </c>
      <c r="G782" s="196" t="s">
        <v>2761</v>
      </c>
      <c r="H782" s="197">
        <v>1</v>
      </c>
      <c r="I782" s="198"/>
      <c r="J782" s="199">
        <f t="shared" si="100"/>
        <v>0</v>
      </c>
      <c r="K782" s="200"/>
      <c r="L782" s="40"/>
      <c r="M782" s="201" t="s">
        <v>1</v>
      </c>
      <c r="N782" s="202" t="s">
        <v>42</v>
      </c>
      <c r="O782" s="72"/>
      <c r="P782" s="203">
        <f t="shared" si="101"/>
        <v>0</v>
      </c>
      <c r="Q782" s="203">
        <v>0</v>
      </c>
      <c r="R782" s="203">
        <f t="shared" si="102"/>
        <v>0</v>
      </c>
      <c r="S782" s="203">
        <v>0</v>
      </c>
      <c r="T782" s="204">
        <f t="shared" si="103"/>
        <v>0</v>
      </c>
      <c r="U782" s="35"/>
      <c r="V782" s="35"/>
      <c r="W782" s="35"/>
      <c r="X782" s="35"/>
      <c r="Y782" s="35"/>
      <c r="Z782" s="35"/>
      <c r="AA782" s="35"/>
      <c r="AB782" s="35"/>
      <c r="AC782" s="35"/>
      <c r="AD782" s="35"/>
      <c r="AE782" s="35"/>
      <c r="AR782" s="205" t="s">
        <v>218</v>
      </c>
      <c r="AT782" s="205" t="s">
        <v>214</v>
      </c>
      <c r="AU782" s="205" t="s">
        <v>85</v>
      </c>
      <c r="AY782" s="18" t="s">
        <v>209</v>
      </c>
      <c r="BE782" s="206">
        <f t="shared" si="104"/>
        <v>0</v>
      </c>
      <c r="BF782" s="206">
        <f t="shared" si="105"/>
        <v>0</v>
      </c>
      <c r="BG782" s="206">
        <f t="shared" si="106"/>
        <v>0</v>
      </c>
      <c r="BH782" s="206">
        <f t="shared" si="107"/>
        <v>0</v>
      </c>
      <c r="BI782" s="206">
        <f t="shared" si="108"/>
        <v>0</v>
      </c>
      <c r="BJ782" s="18" t="s">
        <v>85</v>
      </c>
      <c r="BK782" s="206">
        <f t="shared" si="109"/>
        <v>0</v>
      </c>
      <c r="BL782" s="18" t="s">
        <v>218</v>
      </c>
      <c r="BM782" s="205" t="s">
        <v>6363</v>
      </c>
    </row>
    <row r="783" spans="1:65" s="2" customFormat="1" ht="37.9" customHeight="1">
      <c r="A783" s="35"/>
      <c r="B783" s="36"/>
      <c r="C783" s="193" t="s">
        <v>6364</v>
      </c>
      <c r="D783" s="193" t="s">
        <v>214</v>
      </c>
      <c r="E783" s="194" t="s">
        <v>6365</v>
      </c>
      <c r="F783" s="195" t="s">
        <v>4794</v>
      </c>
      <c r="G783" s="196" t="s">
        <v>2761</v>
      </c>
      <c r="H783" s="197">
        <v>1</v>
      </c>
      <c r="I783" s="198"/>
      <c r="J783" s="199">
        <f t="shared" si="100"/>
        <v>0</v>
      </c>
      <c r="K783" s="200"/>
      <c r="L783" s="40"/>
      <c r="M783" s="201" t="s">
        <v>1</v>
      </c>
      <c r="N783" s="202" t="s">
        <v>42</v>
      </c>
      <c r="O783" s="72"/>
      <c r="P783" s="203">
        <f t="shared" si="101"/>
        <v>0</v>
      </c>
      <c r="Q783" s="203">
        <v>0</v>
      </c>
      <c r="R783" s="203">
        <f t="shared" si="102"/>
        <v>0</v>
      </c>
      <c r="S783" s="203">
        <v>0</v>
      </c>
      <c r="T783" s="204">
        <f t="shared" si="103"/>
        <v>0</v>
      </c>
      <c r="U783" s="35"/>
      <c r="V783" s="35"/>
      <c r="W783" s="35"/>
      <c r="X783" s="35"/>
      <c r="Y783" s="35"/>
      <c r="Z783" s="35"/>
      <c r="AA783" s="35"/>
      <c r="AB783" s="35"/>
      <c r="AC783" s="35"/>
      <c r="AD783" s="35"/>
      <c r="AE783" s="35"/>
      <c r="AR783" s="205" t="s">
        <v>218</v>
      </c>
      <c r="AT783" s="205" t="s">
        <v>214</v>
      </c>
      <c r="AU783" s="205" t="s">
        <v>85</v>
      </c>
      <c r="AY783" s="18" t="s">
        <v>209</v>
      </c>
      <c r="BE783" s="206">
        <f t="shared" si="104"/>
        <v>0</v>
      </c>
      <c r="BF783" s="206">
        <f t="shared" si="105"/>
        <v>0</v>
      </c>
      <c r="BG783" s="206">
        <f t="shared" si="106"/>
        <v>0</v>
      </c>
      <c r="BH783" s="206">
        <f t="shared" si="107"/>
        <v>0</v>
      </c>
      <c r="BI783" s="206">
        <f t="shared" si="108"/>
        <v>0</v>
      </c>
      <c r="BJ783" s="18" t="s">
        <v>85</v>
      </c>
      <c r="BK783" s="206">
        <f t="shared" si="109"/>
        <v>0</v>
      </c>
      <c r="BL783" s="18" t="s">
        <v>218</v>
      </c>
      <c r="BM783" s="205" t="s">
        <v>6366</v>
      </c>
    </row>
    <row r="784" spans="1:65" s="2" customFormat="1" ht="37.9" customHeight="1">
      <c r="A784" s="35"/>
      <c r="B784" s="36"/>
      <c r="C784" s="193" t="s">
        <v>6367</v>
      </c>
      <c r="D784" s="193" t="s">
        <v>214</v>
      </c>
      <c r="E784" s="194" t="s">
        <v>6368</v>
      </c>
      <c r="F784" s="195" t="s">
        <v>4794</v>
      </c>
      <c r="G784" s="196" t="s">
        <v>2761</v>
      </c>
      <c r="H784" s="197">
        <v>1</v>
      </c>
      <c r="I784" s="198"/>
      <c r="J784" s="199">
        <f t="shared" si="100"/>
        <v>0</v>
      </c>
      <c r="K784" s="200"/>
      <c r="L784" s="40"/>
      <c r="M784" s="201" t="s">
        <v>1</v>
      </c>
      <c r="N784" s="202" t="s">
        <v>42</v>
      </c>
      <c r="O784" s="72"/>
      <c r="P784" s="203">
        <f t="shared" si="101"/>
        <v>0</v>
      </c>
      <c r="Q784" s="203">
        <v>0</v>
      </c>
      <c r="R784" s="203">
        <f t="shared" si="102"/>
        <v>0</v>
      </c>
      <c r="S784" s="203">
        <v>0</v>
      </c>
      <c r="T784" s="204">
        <f t="shared" si="103"/>
        <v>0</v>
      </c>
      <c r="U784" s="35"/>
      <c r="V784" s="35"/>
      <c r="W784" s="35"/>
      <c r="X784" s="35"/>
      <c r="Y784" s="35"/>
      <c r="Z784" s="35"/>
      <c r="AA784" s="35"/>
      <c r="AB784" s="35"/>
      <c r="AC784" s="35"/>
      <c r="AD784" s="35"/>
      <c r="AE784" s="35"/>
      <c r="AR784" s="205" t="s">
        <v>218</v>
      </c>
      <c r="AT784" s="205" t="s">
        <v>214</v>
      </c>
      <c r="AU784" s="205" t="s">
        <v>85</v>
      </c>
      <c r="AY784" s="18" t="s">
        <v>209</v>
      </c>
      <c r="BE784" s="206">
        <f t="shared" si="104"/>
        <v>0</v>
      </c>
      <c r="BF784" s="206">
        <f t="shared" si="105"/>
        <v>0</v>
      </c>
      <c r="BG784" s="206">
        <f t="shared" si="106"/>
        <v>0</v>
      </c>
      <c r="BH784" s="206">
        <f t="shared" si="107"/>
        <v>0</v>
      </c>
      <c r="BI784" s="206">
        <f t="shared" si="108"/>
        <v>0</v>
      </c>
      <c r="BJ784" s="18" t="s">
        <v>85</v>
      </c>
      <c r="BK784" s="206">
        <f t="shared" si="109"/>
        <v>0</v>
      </c>
      <c r="BL784" s="18" t="s">
        <v>218</v>
      </c>
      <c r="BM784" s="205" t="s">
        <v>6369</v>
      </c>
    </row>
    <row r="785" spans="1:65" s="2" customFormat="1" ht="37.9" customHeight="1">
      <c r="A785" s="35"/>
      <c r="B785" s="36"/>
      <c r="C785" s="193" t="s">
        <v>6370</v>
      </c>
      <c r="D785" s="193" t="s">
        <v>214</v>
      </c>
      <c r="E785" s="194" t="s">
        <v>6371</v>
      </c>
      <c r="F785" s="195" t="s">
        <v>4794</v>
      </c>
      <c r="G785" s="196" t="s">
        <v>2761</v>
      </c>
      <c r="H785" s="197">
        <v>1</v>
      </c>
      <c r="I785" s="198"/>
      <c r="J785" s="199">
        <f t="shared" si="100"/>
        <v>0</v>
      </c>
      <c r="K785" s="200"/>
      <c r="L785" s="40"/>
      <c r="M785" s="201" t="s">
        <v>1</v>
      </c>
      <c r="N785" s="202" t="s">
        <v>42</v>
      </c>
      <c r="O785" s="72"/>
      <c r="P785" s="203">
        <f t="shared" si="101"/>
        <v>0</v>
      </c>
      <c r="Q785" s="203">
        <v>0</v>
      </c>
      <c r="R785" s="203">
        <f t="shared" si="102"/>
        <v>0</v>
      </c>
      <c r="S785" s="203">
        <v>0</v>
      </c>
      <c r="T785" s="204">
        <f t="shared" si="103"/>
        <v>0</v>
      </c>
      <c r="U785" s="35"/>
      <c r="V785" s="35"/>
      <c r="W785" s="35"/>
      <c r="X785" s="35"/>
      <c r="Y785" s="35"/>
      <c r="Z785" s="35"/>
      <c r="AA785" s="35"/>
      <c r="AB785" s="35"/>
      <c r="AC785" s="35"/>
      <c r="AD785" s="35"/>
      <c r="AE785" s="35"/>
      <c r="AR785" s="205" t="s">
        <v>218</v>
      </c>
      <c r="AT785" s="205" t="s">
        <v>214</v>
      </c>
      <c r="AU785" s="205" t="s">
        <v>85</v>
      </c>
      <c r="AY785" s="18" t="s">
        <v>209</v>
      </c>
      <c r="BE785" s="206">
        <f t="shared" si="104"/>
        <v>0</v>
      </c>
      <c r="BF785" s="206">
        <f t="shared" si="105"/>
        <v>0</v>
      </c>
      <c r="BG785" s="206">
        <f t="shared" si="106"/>
        <v>0</v>
      </c>
      <c r="BH785" s="206">
        <f t="shared" si="107"/>
        <v>0</v>
      </c>
      <c r="BI785" s="206">
        <f t="shared" si="108"/>
        <v>0</v>
      </c>
      <c r="BJ785" s="18" t="s">
        <v>85</v>
      </c>
      <c r="BK785" s="206">
        <f t="shared" si="109"/>
        <v>0</v>
      </c>
      <c r="BL785" s="18" t="s">
        <v>218</v>
      </c>
      <c r="BM785" s="205" t="s">
        <v>6372</v>
      </c>
    </row>
    <row r="786" spans="1:65" s="2" customFormat="1" ht="37.9" customHeight="1">
      <c r="A786" s="35"/>
      <c r="B786" s="36"/>
      <c r="C786" s="193" t="s">
        <v>6373</v>
      </c>
      <c r="D786" s="193" t="s">
        <v>214</v>
      </c>
      <c r="E786" s="194" t="s">
        <v>6374</v>
      </c>
      <c r="F786" s="195" t="s">
        <v>4794</v>
      </c>
      <c r="G786" s="196" t="s">
        <v>2761</v>
      </c>
      <c r="H786" s="197">
        <v>1</v>
      </c>
      <c r="I786" s="198"/>
      <c r="J786" s="199">
        <f t="shared" si="100"/>
        <v>0</v>
      </c>
      <c r="K786" s="200"/>
      <c r="L786" s="40"/>
      <c r="M786" s="201" t="s">
        <v>1</v>
      </c>
      <c r="N786" s="202" t="s">
        <v>42</v>
      </c>
      <c r="O786" s="72"/>
      <c r="P786" s="203">
        <f t="shared" si="101"/>
        <v>0</v>
      </c>
      <c r="Q786" s="203">
        <v>0</v>
      </c>
      <c r="R786" s="203">
        <f t="shared" si="102"/>
        <v>0</v>
      </c>
      <c r="S786" s="203">
        <v>0</v>
      </c>
      <c r="T786" s="204">
        <f t="shared" si="103"/>
        <v>0</v>
      </c>
      <c r="U786" s="35"/>
      <c r="V786" s="35"/>
      <c r="W786" s="35"/>
      <c r="X786" s="35"/>
      <c r="Y786" s="35"/>
      <c r="Z786" s="35"/>
      <c r="AA786" s="35"/>
      <c r="AB786" s="35"/>
      <c r="AC786" s="35"/>
      <c r="AD786" s="35"/>
      <c r="AE786" s="35"/>
      <c r="AR786" s="205" t="s">
        <v>218</v>
      </c>
      <c r="AT786" s="205" t="s">
        <v>214</v>
      </c>
      <c r="AU786" s="205" t="s">
        <v>85</v>
      </c>
      <c r="AY786" s="18" t="s">
        <v>209</v>
      </c>
      <c r="BE786" s="206">
        <f t="shared" si="104"/>
        <v>0</v>
      </c>
      <c r="BF786" s="206">
        <f t="shared" si="105"/>
        <v>0</v>
      </c>
      <c r="BG786" s="206">
        <f t="shared" si="106"/>
        <v>0</v>
      </c>
      <c r="BH786" s="206">
        <f t="shared" si="107"/>
        <v>0</v>
      </c>
      <c r="BI786" s="206">
        <f t="shared" si="108"/>
        <v>0</v>
      </c>
      <c r="BJ786" s="18" t="s">
        <v>85</v>
      </c>
      <c r="BK786" s="206">
        <f t="shared" si="109"/>
        <v>0</v>
      </c>
      <c r="BL786" s="18" t="s">
        <v>218</v>
      </c>
      <c r="BM786" s="205" t="s">
        <v>6375</v>
      </c>
    </row>
    <row r="787" spans="1:65" s="2" customFormat="1" ht="37.9" customHeight="1">
      <c r="A787" s="35"/>
      <c r="B787" s="36"/>
      <c r="C787" s="193" t="s">
        <v>6376</v>
      </c>
      <c r="D787" s="193" t="s">
        <v>214</v>
      </c>
      <c r="E787" s="194" t="s">
        <v>6377</v>
      </c>
      <c r="F787" s="195" t="s">
        <v>4794</v>
      </c>
      <c r="G787" s="196" t="s">
        <v>2761</v>
      </c>
      <c r="H787" s="197">
        <v>1</v>
      </c>
      <c r="I787" s="198"/>
      <c r="J787" s="199">
        <f t="shared" si="100"/>
        <v>0</v>
      </c>
      <c r="K787" s="200"/>
      <c r="L787" s="40"/>
      <c r="M787" s="201" t="s">
        <v>1</v>
      </c>
      <c r="N787" s="202" t="s">
        <v>42</v>
      </c>
      <c r="O787" s="72"/>
      <c r="P787" s="203">
        <f t="shared" si="101"/>
        <v>0</v>
      </c>
      <c r="Q787" s="203">
        <v>0</v>
      </c>
      <c r="R787" s="203">
        <f t="shared" si="102"/>
        <v>0</v>
      </c>
      <c r="S787" s="203">
        <v>0</v>
      </c>
      <c r="T787" s="204">
        <f t="shared" si="103"/>
        <v>0</v>
      </c>
      <c r="U787" s="35"/>
      <c r="V787" s="35"/>
      <c r="W787" s="35"/>
      <c r="X787" s="35"/>
      <c r="Y787" s="35"/>
      <c r="Z787" s="35"/>
      <c r="AA787" s="35"/>
      <c r="AB787" s="35"/>
      <c r="AC787" s="35"/>
      <c r="AD787" s="35"/>
      <c r="AE787" s="35"/>
      <c r="AR787" s="205" t="s">
        <v>218</v>
      </c>
      <c r="AT787" s="205" t="s">
        <v>214</v>
      </c>
      <c r="AU787" s="205" t="s">
        <v>85</v>
      </c>
      <c r="AY787" s="18" t="s">
        <v>209</v>
      </c>
      <c r="BE787" s="206">
        <f t="shared" si="104"/>
        <v>0</v>
      </c>
      <c r="BF787" s="206">
        <f t="shared" si="105"/>
        <v>0</v>
      </c>
      <c r="BG787" s="206">
        <f t="shared" si="106"/>
        <v>0</v>
      </c>
      <c r="BH787" s="206">
        <f t="shared" si="107"/>
        <v>0</v>
      </c>
      <c r="BI787" s="206">
        <f t="shared" si="108"/>
        <v>0</v>
      </c>
      <c r="BJ787" s="18" t="s">
        <v>85</v>
      </c>
      <c r="BK787" s="206">
        <f t="shared" si="109"/>
        <v>0</v>
      </c>
      <c r="BL787" s="18" t="s">
        <v>218</v>
      </c>
      <c r="BM787" s="205" t="s">
        <v>6378</v>
      </c>
    </row>
    <row r="788" spans="1:65" s="2" customFormat="1" ht="37.9" customHeight="1">
      <c r="A788" s="35"/>
      <c r="B788" s="36"/>
      <c r="C788" s="193" t="s">
        <v>6379</v>
      </c>
      <c r="D788" s="193" t="s">
        <v>214</v>
      </c>
      <c r="E788" s="194" t="s">
        <v>6380</v>
      </c>
      <c r="F788" s="195" t="s">
        <v>6267</v>
      </c>
      <c r="G788" s="196" t="s">
        <v>2761</v>
      </c>
      <c r="H788" s="197">
        <v>1</v>
      </c>
      <c r="I788" s="198"/>
      <c r="J788" s="199">
        <f t="shared" si="100"/>
        <v>0</v>
      </c>
      <c r="K788" s="200"/>
      <c r="L788" s="40"/>
      <c r="M788" s="201" t="s">
        <v>1</v>
      </c>
      <c r="N788" s="202" t="s">
        <v>42</v>
      </c>
      <c r="O788" s="72"/>
      <c r="P788" s="203">
        <f t="shared" si="101"/>
        <v>0</v>
      </c>
      <c r="Q788" s="203">
        <v>0</v>
      </c>
      <c r="R788" s="203">
        <f t="shared" si="102"/>
        <v>0</v>
      </c>
      <c r="S788" s="203">
        <v>0</v>
      </c>
      <c r="T788" s="204">
        <f t="shared" si="103"/>
        <v>0</v>
      </c>
      <c r="U788" s="35"/>
      <c r="V788" s="35"/>
      <c r="W788" s="35"/>
      <c r="X788" s="35"/>
      <c r="Y788" s="35"/>
      <c r="Z788" s="35"/>
      <c r="AA788" s="35"/>
      <c r="AB788" s="35"/>
      <c r="AC788" s="35"/>
      <c r="AD788" s="35"/>
      <c r="AE788" s="35"/>
      <c r="AR788" s="205" t="s">
        <v>218</v>
      </c>
      <c r="AT788" s="205" t="s">
        <v>214</v>
      </c>
      <c r="AU788" s="205" t="s">
        <v>85</v>
      </c>
      <c r="AY788" s="18" t="s">
        <v>209</v>
      </c>
      <c r="BE788" s="206">
        <f t="shared" si="104"/>
        <v>0</v>
      </c>
      <c r="BF788" s="206">
        <f t="shared" si="105"/>
        <v>0</v>
      </c>
      <c r="BG788" s="206">
        <f t="shared" si="106"/>
        <v>0</v>
      </c>
      <c r="BH788" s="206">
        <f t="shared" si="107"/>
        <v>0</v>
      </c>
      <c r="BI788" s="206">
        <f t="shared" si="108"/>
        <v>0</v>
      </c>
      <c r="BJ788" s="18" t="s">
        <v>85</v>
      </c>
      <c r="BK788" s="206">
        <f t="shared" si="109"/>
        <v>0</v>
      </c>
      <c r="BL788" s="18" t="s">
        <v>218</v>
      </c>
      <c r="BM788" s="205" t="s">
        <v>6381</v>
      </c>
    </row>
    <row r="789" spans="1:65" s="2" customFormat="1" ht="44.25" customHeight="1">
      <c r="A789" s="35"/>
      <c r="B789" s="36"/>
      <c r="C789" s="193" t="s">
        <v>6382</v>
      </c>
      <c r="D789" s="193" t="s">
        <v>214</v>
      </c>
      <c r="E789" s="194" t="s">
        <v>6383</v>
      </c>
      <c r="F789" s="195" t="s">
        <v>4787</v>
      </c>
      <c r="G789" s="196" t="s">
        <v>2761</v>
      </c>
      <c r="H789" s="197">
        <v>1</v>
      </c>
      <c r="I789" s="198"/>
      <c r="J789" s="199">
        <f t="shared" si="100"/>
        <v>0</v>
      </c>
      <c r="K789" s="200"/>
      <c r="L789" s="40"/>
      <c r="M789" s="201" t="s">
        <v>1</v>
      </c>
      <c r="N789" s="202" t="s">
        <v>42</v>
      </c>
      <c r="O789" s="72"/>
      <c r="P789" s="203">
        <f t="shared" si="101"/>
        <v>0</v>
      </c>
      <c r="Q789" s="203">
        <v>0</v>
      </c>
      <c r="R789" s="203">
        <f t="shared" si="102"/>
        <v>0</v>
      </c>
      <c r="S789" s="203">
        <v>0</v>
      </c>
      <c r="T789" s="204">
        <f t="shared" si="103"/>
        <v>0</v>
      </c>
      <c r="U789" s="35"/>
      <c r="V789" s="35"/>
      <c r="W789" s="35"/>
      <c r="X789" s="35"/>
      <c r="Y789" s="35"/>
      <c r="Z789" s="35"/>
      <c r="AA789" s="35"/>
      <c r="AB789" s="35"/>
      <c r="AC789" s="35"/>
      <c r="AD789" s="35"/>
      <c r="AE789" s="35"/>
      <c r="AR789" s="205" t="s">
        <v>218</v>
      </c>
      <c r="AT789" s="205" t="s">
        <v>214</v>
      </c>
      <c r="AU789" s="205" t="s">
        <v>85</v>
      </c>
      <c r="AY789" s="18" t="s">
        <v>209</v>
      </c>
      <c r="BE789" s="206">
        <f t="shared" si="104"/>
        <v>0</v>
      </c>
      <c r="BF789" s="206">
        <f t="shared" si="105"/>
        <v>0</v>
      </c>
      <c r="BG789" s="206">
        <f t="shared" si="106"/>
        <v>0</v>
      </c>
      <c r="BH789" s="206">
        <f t="shared" si="107"/>
        <v>0</v>
      </c>
      <c r="BI789" s="206">
        <f t="shared" si="108"/>
        <v>0</v>
      </c>
      <c r="BJ789" s="18" t="s">
        <v>85</v>
      </c>
      <c r="BK789" s="206">
        <f t="shared" si="109"/>
        <v>0</v>
      </c>
      <c r="BL789" s="18" t="s">
        <v>218</v>
      </c>
      <c r="BM789" s="205" t="s">
        <v>6384</v>
      </c>
    </row>
    <row r="790" spans="1:65" s="2" customFormat="1" ht="44.25" customHeight="1">
      <c r="A790" s="35"/>
      <c r="B790" s="36"/>
      <c r="C790" s="193" t="s">
        <v>6385</v>
      </c>
      <c r="D790" s="193" t="s">
        <v>214</v>
      </c>
      <c r="E790" s="194" t="s">
        <v>6386</v>
      </c>
      <c r="F790" s="195" t="s">
        <v>4787</v>
      </c>
      <c r="G790" s="196" t="s">
        <v>2761</v>
      </c>
      <c r="H790" s="197">
        <v>1</v>
      </c>
      <c r="I790" s="198"/>
      <c r="J790" s="199">
        <f t="shared" si="100"/>
        <v>0</v>
      </c>
      <c r="K790" s="200"/>
      <c r="L790" s="40"/>
      <c r="M790" s="201" t="s">
        <v>1</v>
      </c>
      <c r="N790" s="202" t="s">
        <v>42</v>
      </c>
      <c r="O790" s="72"/>
      <c r="P790" s="203">
        <f t="shared" si="101"/>
        <v>0</v>
      </c>
      <c r="Q790" s="203">
        <v>0</v>
      </c>
      <c r="R790" s="203">
        <f t="shared" si="102"/>
        <v>0</v>
      </c>
      <c r="S790" s="203">
        <v>0</v>
      </c>
      <c r="T790" s="204">
        <f t="shared" si="103"/>
        <v>0</v>
      </c>
      <c r="U790" s="35"/>
      <c r="V790" s="35"/>
      <c r="W790" s="35"/>
      <c r="X790" s="35"/>
      <c r="Y790" s="35"/>
      <c r="Z790" s="35"/>
      <c r="AA790" s="35"/>
      <c r="AB790" s="35"/>
      <c r="AC790" s="35"/>
      <c r="AD790" s="35"/>
      <c r="AE790" s="35"/>
      <c r="AR790" s="205" t="s">
        <v>218</v>
      </c>
      <c r="AT790" s="205" t="s">
        <v>214</v>
      </c>
      <c r="AU790" s="205" t="s">
        <v>85</v>
      </c>
      <c r="AY790" s="18" t="s">
        <v>209</v>
      </c>
      <c r="BE790" s="206">
        <f t="shared" si="104"/>
        <v>0</v>
      </c>
      <c r="BF790" s="206">
        <f t="shared" si="105"/>
        <v>0</v>
      </c>
      <c r="BG790" s="206">
        <f t="shared" si="106"/>
        <v>0</v>
      </c>
      <c r="BH790" s="206">
        <f t="shared" si="107"/>
        <v>0</v>
      </c>
      <c r="BI790" s="206">
        <f t="shared" si="108"/>
        <v>0</v>
      </c>
      <c r="BJ790" s="18" t="s">
        <v>85</v>
      </c>
      <c r="BK790" s="206">
        <f t="shared" si="109"/>
        <v>0</v>
      </c>
      <c r="BL790" s="18" t="s">
        <v>218</v>
      </c>
      <c r="BM790" s="205" t="s">
        <v>6387</v>
      </c>
    </row>
    <row r="791" spans="1:65" s="2" customFormat="1" ht="37.9" customHeight="1">
      <c r="A791" s="35"/>
      <c r="B791" s="36"/>
      <c r="C791" s="193" t="s">
        <v>6388</v>
      </c>
      <c r="D791" s="193" t="s">
        <v>214</v>
      </c>
      <c r="E791" s="194" t="s">
        <v>6389</v>
      </c>
      <c r="F791" s="195" t="s">
        <v>4794</v>
      </c>
      <c r="G791" s="196" t="s">
        <v>2761</v>
      </c>
      <c r="H791" s="197">
        <v>1</v>
      </c>
      <c r="I791" s="198"/>
      <c r="J791" s="199">
        <f t="shared" si="100"/>
        <v>0</v>
      </c>
      <c r="K791" s="200"/>
      <c r="L791" s="40"/>
      <c r="M791" s="201" t="s">
        <v>1</v>
      </c>
      <c r="N791" s="202" t="s">
        <v>42</v>
      </c>
      <c r="O791" s="72"/>
      <c r="P791" s="203">
        <f t="shared" si="101"/>
        <v>0</v>
      </c>
      <c r="Q791" s="203">
        <v>0</v>
      </c>
      <c r="R791" s="203">
        <f t="shared" si="102"/>
        <v>0</v>
      </c>
      <c r="S791" s="203">
        <v>0</v>
      </c>
      <c r="T791" s="204">
        <f t="shared" si="103"/>
        <v>0</v>
      </c>
      <c r="U791" s="35"/>
      <c r="V791" s="35"/>
      <c r="W791" s="35"/>
      <c r="X791" s="35"/>
      <c r="Y791" s="35"/>
      <c r="Z791" s="35"/>
      <c r="AA791" s="35"/>
      <c r="AB791" s="35"/>
      <c r="AC791" s="35"/>
      <c r="AD791" s="35"/>
      <c r="AE791" s="35"/>
      <c r="AR791" s="205" t="s">
        <v>218</v>
      </c>
      <c r="AT791" s="205" t="s">
        <v>214</v>
      </c>
      <c r="AU791" s="205" t="s">
        <v>85</v>
      </c>
      <c r="AY791" s="18" t="s">
        <v>209</v>
      </c>
      <c r="BE791" s="206">
        <f t="shared" si="104"/>
        <v>0</v>
      </c>
      <c r="BF791" s="206">
        <f t="shared" si="105"/>
        <v>0</v>
      </c>
      <c r="BG791" s="206">
        <f t="shared" si="106"/>
        <v>0</v>
      </c>
      <c r="BH791" s="206">
        <f t="shared" si="107"/>
        <v>0</v>
      </c>
      <c r="BI791" s="206">
        <f t="shared" si="108"/>
        <v>0</v>
      </c>
      <c r="BJ791" s="18" t="s">
        <v>85</v>
      </c>
      <c r="BK791" s="206">
        <f t="shared" si="109"/>
        <v>0</v>
      </c>
      <c r="BL791" s="18" t="s">
        <v>218</v>
      </c>
      <c r="BM791" s="205" t="s">
        <v>6390</v>
      </c>
    </row>
    <row r="792" spans="1:65" s="2" customFormat="1" ht="49.15" customHeight="1">
      <c r="A792" s="35"/>
      <c r="B792" s="36"/>
      <c r="C792" s="193" t="s">
        <v>6391</v>
      </c>
      <c r="D792" s="193" t="s">
        <v>214</v>
      </c>
      <c r="E792" s="194" t="s">
        <v>6392</v>
      </c>
      <c r="F792" s="195" t="s">
        <v>6304</v>
      </c>
      <c r="G792" s="196" t="s">
        <v>2761</v>
      </c>
      <c r="H792" s="197">
        <v>1</v>
      </c>
      <c r="I792" s="198"/>
      <c r="J792" s="199">
        <f t="shared" si="100"/>
        <v>0</v>
      </c>
      <c r="K792" s="200"/>
      <c r="L792" s="40"/>
      <c r="M792" s="201" t="s">
        <v>1</v>
      </c>
      <c r="N792" s="202" t="s">
        <v>42</v>
      </c>
      <c r="O792" s="72"/>
      <c r="P792" s="203">
        <f t="shared" si="101"/>
        <v>0</v>
      </c>
      <c r="Q792" s="203">
        <v>0</v>
      </c>
      <c r="R792" s="203">
        <f t="shared" si="102"/>
        <v>0</v>
      </c>
      <c r="S792" s="203">
        <v>0</v>
      </c>
      <c r="T792" s="204">
        <f t="shared" si="103"/>
        <v>0</v>
      </c>
      <c r="U792" s="35"/>
      <c r="V792" s="35"/>
      <c r="W792" s="35"/>
      <c r="X792" s="35"/>
      <c r="Y792" s="35"/>
      <c r="Z792" s="35"/>
      <c r="AA792" s="35"/>
      <c r="AB792" s="35"/>
      <c r="AC792" s="35"/>
      <c r="AD792" s="35"/>
      <c r="AE792" s="35"/>
      <c r="AR792" s="205" t="s">
        <v>218</v>
      </c>
      <c r="AT792" s="205" t="s">
        <v>214</v>
      </c>
      <c r="AU792" s="205" t="s">
        <v>85</v>
      </c>
      <c r="AY792" s="18" t="s">
        <v>209</v>
      </c>
      <c r="BE792" s="206">
        <f t="shared" si="104"/>
        <v>0</v>
      </c>
      <c r="BF792" s="206">
        <f t="shared" si="105"/>
        <v>0</v>
      </c>
      <c r="BG792" s="206">
        <f t="shared" si="106"/>
        <v>0</v>
      </c>
      <c r="BH792" s="206">
        <f t="shared" si="107"/>
        <v>0</v>
      </c>
      <c r="BI792" s="206">
        <f t="shared" si="108"/>
        <v>0</v>
      </c>
      <c r="BJ792" s="18" t="s">
        <v>85</v>
      </c>
      <c r="BK792" s="206">
        <f t="shared" si="109"/>
        <v>0</v>
      </c>
      <c r="BL792" s="18" t="s">
        <v>218</v>
      </c>
      <c r="BM792" s="205" t="s">
        <v>6393</v>
      </c>
    </row>
    <row r="793" spans="1:65" s="2" customFormat="1" ht="37.9" customHeight="1">
      <c r="A793" s="35"/>
      <c r="B793" s="36"/>
      <c r="C793" s="193" t="s">
        <v>6394</v>
      </c>
      <c r="D793" s="193" t="s">
        <v>214</v>
      </c>
      <c r="E793" s="194" t="s">
        <v>6395</v>
      </c>
      <c r="F793" s="195" t="s">
        <v>6396</v>
      </c>
      <c r="G793" s="196" t="s">
        <v>2761</v>
      </c>
      <c r="H793" s="197">
        <v>1</v>
      </c>
      <c r="I793" s="198"/>
      <c r="J793" s="199">
        <f t="shared" si="100"/>
        <v>0</v>
      </c>
      <c r="K793" s="200"/>
      <c r="L793" s="40"/>
      <c r="M793" s="201" t="s">
        <v>1</v>
      </c>
      <c r="N793" s="202" t="s">
        <v>42</v>
      </c>
      <c r="O793" s="72"/>
      <c r="P793" s="203">
        <f t="shared" si="101"/>
        <v>0</v>
      </c>
      <c r="Q793" s="203">
        <v>0</v>
      </c>
      <c r="R793" s="203">
        <f t="shared" si="102"/>
        <v>0</v>
      </c>
      <c r="S793" s="203">
        <v>0</v>
      </c>
      <c r="T793" s="204">
        <f t="shared" si="103"/>
        <v>0</v>
      </c>
      <c r="U793" s="35"/>
      <c r="V793" s="35"/>
      <c r="W793" s="35"/>
      <c r="X793" s="35"/>
      <c r="Y793" s="35"/>
      <c r="Z793" s="35"/>
      <c r="AA793" s="35"/>
      <c r="AB793" s="35"/>
      <c r="AC793" s="35"/>
      <c r="AD793" s="35"/>
      <c r="AE793" s="35"/>
      <c r="AR793" s="205" t="s">
        <v>218</v>
      </c>
      <c r="AT793" s="205" t="s">
        <v>214</v>
      </c>
      <c r="AU793" s="205" t="s">
        <v>85</v>
      </c>
      <c r="AY793" s="18" t="s">
        <v>209</v>
      </c>
      <c r="BE793" s="206">
        <f t="shared" si="104"/>
        <v>0</v>
      </c>
      <c r="BF793" s="206">
        <f t="shared" si="105"/>
        <v>0</v>
      </c>
      <c r="BG793" s="206">
        <f t="shared" si="106"/>
        <v>0</v>
      </c>
      <c r="BH793" s="206">
        <f t="shared" si="107"/>
        <v>0</v>
      </c>
      <c r="BI793" s="206">
        <f t="shared" si="108"/>
        <v>0</v>
      </c>
      <c r="BJ793" s="18" t="s">
        <v>85</v>
      </c>
      <c r="BK793" s="206">
        <f t="shared" si="109"/>
        <v>0</v>
      </c>
      <c r="BL793" s="18" t="s">
        <v>218</v>
      </c>
      <c r="BM793" s="205" t="s">
        <v>6397</v>
      </c>
    </row>
    <row r="794" spans="1:65" s="2" customFormat="1" ht="37.9" customHeight="1">
      <c r="A794" s="35"/>
      <c r="B794" s="36"/>
      <c r="C794" s="193" t="s">
        <v>6398</v>
      </c>
      <c r="D794" s="193" t="s">
        <v>214</v>
      </c>
      <c r="E794" s="194" t="s">
        <v>6399</v>
      </c>
      <c r="F794" s="195" t="s">
        <v>6396</v>
      </c>
      <c r="G794" s="196" t="s">
        <v>2761</v>
      </c>
      <c r="H794" s="197">
        <v>1</v>
      </c>
      <c r="I794" s="198"/>
      <c r="J794" s="199">
        <f t="shared" si="100"/>
        <v>0</v>
      </c>
      <c r="K794" s="200"/>
      <c r="L794" s="40"/>
      <c r="M794" s="201" t="s">
        <v>1</v>
      </c>
      <c r="N794" s="202" t="s">
        <v>42</v>
      </c>
      <c r="O794" s="72"/>
      <c r="P794" s="203">
        <f t="shared" si="101"/>
        <v>0</v>
      </c>
      <c r="Q794" s="203">
        <v>0</v>
      </c>
      <c r="R794" s="203">
        <f t="shared" si="102"/>
        <v>0</v>
      </c>
      <c r="S794" s="203">
        <v>0</v>
      </c>
      <c r="T794" s="204">
        <f t="shared" si="103"/>
        <v>0</v>
      </c>
      <c r="U794" s="35"/>
      <c r="V794" s="35"/>
      <c r="W794" s="35"/>
      <c r="X794" s="35"/>
      <c r="Y794" s="35"/>
      <c r="Z794" s="35"/>
      <c r="AA794" s="35"/>
      <c r="AB794" s="35"/>
      <c r="AC794" s="35"/>
      <c r="AD794" s="35"/>
      <c r="AE794" s="35"/>
      <c r="AR794" s="205" t="s">
        <v>218</v>
      </c>
      <c r="AT794" s="205" t="s">
        <v>214</v>
      </c>
      <c r="AU794" s="205" t="s">
        <v>85</v>
      </c>
      <c r="AY794" s="18" t="s">
        <v>209</v>
      </c>
      <c r="BE794" s="206">
        <f t="shared" si="104"/>
        <v>0</v>
      </c>
      <c r="BF794" s="206">
        <f t="shared" si="105"/>
        <v>0</v>
      </c>
      <c r="BG794" s="206">
        <f t="shared" si="106"/>
        <v>0</v>
      </c>
      <c r="BH794" s="206">
        <f t="shared" si="107"/>
        <v>0</v>
      </c>
      <c r="BI794" s="206">
        <f t="shared" si="108"/>
        <v>0</v>
      </c>
      <c r="BJ794" s="18" t="s">
        <v>85</v>
      </c>
      <c r="BK794" s="206">
        <f t="shared" si="109"/>
        <v>0</v>
      </c>
      <c r="BL794" s="18" t="s">
        <v>218</v>
      </c>
      <c r="BM794" s="205" t="s">
        <v>6400</v>
      </c>
    </row>
    <row r="795" spans="1:65" s="2" customFormat="1" ht="33" customHeight="1">
      <c r="A795" s="35"/>
      <c r="B795" s="36"/>
      <c r="C795" s="193" t="s">
        <v>6401</v>
      </c>
      <c r="D795" s="193" t="s">
        <v>214</v>
      </c>
      <c r="E795" s="194" t="s">
        <v>6402</v>
      </c>
      <c r="F795" s="195" t="s">
        <v>6403</v>
      </c>
      <c r="G795" s="196" t="s">
        <v>2761</v>
      </c>
      <c r="H795" s="197">
        <v>1</v>
      </c>
      <c r="I795" s="198"/>
      <c r="J795" s="199">
        <f t="shared" si="100"/>
        <v>0</v>
      </c>
      <c r="K795" s="200"/>
      <c r="L795" s="40"/>
      <c r="M795" s="201" t="s">
        <v>1</v>
      </c>
      <c r="N795" s="202" t="s">
        <v>42</v>
      </c>
      <c r="O795" s="72"/>
      <c r="P795" s="203">
        <f t="shared" si="101"/>
        <v>0</v>
      </c>
      <c r="Q795" s="203">
        <v>0</v>
      </c>
      <c r="R795" s="203">
        <f t="shared" si="102"/>
        <v>0</v>
      </c>
      <c r="S795" s="203">
        <v>0</v>
      </c>
      <c r="T795" s="204">
        <f t="shared" si="103"/>
        <v>0</v>
      </c>
      <c r="U795" s="35"/>
      <c r="V795" s="35"/>
      <c r="W795" s="35"/>
      <c r="X795" s="35"/>
      <c r="Y795" s="35"/>
      <c r="Z795" s="35"/>
      <c r="AA795" s="35"/>
      <c r="AB795" s="35"/>
      <c r="AC795" s="35"/>
      <c r="AD795" s="35"/>
      <c r="AE795" s="35"/>
      <c r="AR795" s="205" t="s">
        <v>218</v>
      </c>
      <c r="AT795" s="205" t="s">
        <v>214</v>
      </c>
      <c r="AU795" s="205" t="s">
        <v>85</v>
      </c>
      <c r="AY795" s="18" t="s">
        <v>209</v>
      </c>
      <c r="BE795" s="206">
        <f t="shared" si="104"/>
        <v>0</v>
      </c>
      <c r="BF795" s="206">
        <f t="shared" si="105"/>
        <v>0</v>
      </c>
      <c r="BG795" s="206">
        <f t="shared" si="106"/>
        <v>0</v>
      </c>
      <c r="BH795" s="206">
        <f t="shared" si="107"/>
        <v>0</v>
      </c>
      <c r="BI795" s="206">
        <f t="shared" si="108"/>
        <v>0</v>
      </c>
      <c r="BJ795" s="18" t="s">
        <v>85</v>
      </c>
      <c r="BK795" s="206">
        <f t="shared" si="109"/>
        <v>0</v>
      </c>
      <c r="BL795" s="18" t="s">
        <v>218</v>
      </c>
      <c r="BM795" s="205" t="s">
        <v>6404</v>
      </c>
    </row>
    <row r="796" spans="1:65" s="2" customFormat="1" ht="37.9" customHeight="1">
      <c r="A796" s="35"/>
      <c r="B796" s="36"/>
      <c r="C796" s="193" t="s">
        <v>6405</v>
      </c>
      <c r="D796" s="193" t="s">
        <v>214</v>
      </c>
      <c r="E796" s="194" t="s">
        <v>6406</v>
      </c>
      <c r="F796" s="195" t="s">
        <v>4999</v>
      </c>
      <c r="G796" s="196" t="s">
        <v>2761</v>
      </c>
      <c r="H796" s="197">
        <v>1</v>
      </c>
      <c r="I796" s="198"/>
      <c r="J796" s="199">
        <f t="shared" si="100"/>
        <v>0</v>
      </c>
      <c r="K796" s="200"/>
      <c r="L796" s="40"/>
      <c r="M796" s="201" t="s">
        <v>1</v>
      </c>
      <c r="N796" s="202" t="s">
        <v>42</v>
      </c>
      <c r="O796" s="72"/>
      <c r="P796" s="203">
        <f t="shared" si="101"/>
        <v>0</v>
      </c>
      <c r="Q796" s="203">
        <v>0</v>
      </c>
      <c r="R796" s="203">
        <f t="shared" si="102"/>
        <v>0</v>
      </c>
      <c r="S796" s="203">
        <v>0</v>
      </c>
      <c r="T796" s="204">
        <f t="shared" si="103"/>
        <v>0</v>
      </c>
      <c r="U796" s="35"/>
      <c r="V796" s="35"/>
      <c r="W796" s="35"/>
      <c r="X796" s="35"/>
      <c r="Y796" s="35"/>
      <c r="Z796" s="35"/>
      <c r="AA796" s="35"/>
      <c r="AB796" s="35"/>
      <c r="AC796" s="35"/>
      <c r="AD796" s="35"/>
      <c r="AE796" s="35"/>
      <c r="AR796" s="205" t="s">
        <v>218</v>
      </c>
      <c r="AT796" s="205" t="s">
        <v>214</v>
      </c>
      <c r="AU796" s="205" t="s">
        <v>85</v>
      </c>
      <c r="AY796" s="18" t="s">
        <v>209</v>
      </c>
      <c r="BE796" s="206">
        <f t="shared" si="104"/>
        <v>0</v>
      </c>
      <c r="BF796" s="206">
        <f t="shared" si="105"/>
        <v>0</v>
      </c>
      <c r="BG796" s="206">
        <f t="shared" si="106"/>
        <v>0</v>
      </c>
      <c r="BH796" s="206">
        <f t="shared" si="107"/>
        <v>0</v>
      </c>
      <c r="BI796" s="206">
        <f t="shared" si="108"/>
        <v>0</v>
      </c>
      <c r="BJ796" s="18" t="s">
        <v>85</v>
      </c>
      <c r="BK796" s="206">
        <f t="shared" si="109"/>
        <v>0</v>
      </c>
      <c r="BL796" s="18" t="s">
        <v>218</v>
      </c>
      <c r="BM796" s="205" t="s">
        <v>6407</v>
      </c>
    </row>
    <row r="797" spans="1:65" s="2" customFormat="1" ht="33" customHeight="1">
      <c r="A797" s="35"/>
      <c r="B797" s="36"/>
      <c r="C797" s="193" t="s">
        <v>6408</v>
      </c>
      <c r="D797" s="193" t="s">
        <v>214</v>
      </c>
      <c r="E797" s="194" t="s">
        <v>6409</v>
      </c>
      <c r="F797" s="195" t="s">
        <v>6403</v>
      </c>
      <c r="G797" s="196" t="s">
        <v>2761</v>
      </c>
      <c r="H797" s="197">
        <v>1</v>
      </c>
      <c r="I797" s="198"/>
      <c r="J797" s="199">
        <f t="shared" si="100"/>
        <v>0</v>
      </c>
      <c r="K797" s="200"/>
      <c r="L797" s="40"/>
      <c r="M797" s="201" t="s">
        <v>1</v>
      </c>
      <c r="N797" s="202" t="s">
        <v>42</v>
      </c>
      <c r="O797" s="72"/>
      <c r="P797" s="203">
        <f t="shared" si="101"/>
        <v>0</v>
      </c>
      <c r="Q797" s="203">
        <v>0</v>
      </c>
      <c r="R797" s="203">
        <f t="shared" si="102"/>
        <v>0</v>
      </c>
      <c r="S797" s="203">
        <v>0</v>
      </c>
      <c r="T797" s="204">
        <f t="shared" si="103"/>
        <v>0</v>
      </c>
      <c r="U797" s="35"/>
      <c r="V797" s="35"/>
      <c r="W797" s="35"/>
      <c r="X797" s="35"/>
      <c r="Y797" s="35"/>
      <c r="Z797" s="35"/>
      <c r="AA797" s="35"/>
      <c r="AB797" s="35"/>
      <c r="AC797" s="35"/>
      <c r="AD797" s="35"/>
      <c r="AE797" s="35"/>
      <c r="AR797" s="205" t="s">
        <v>218</v>
      </c>
      <c r="AT797" s="205" t="s">
        <v>214</v>
      </c>
      <c r="AU797" s="205" t="s">
        <v>85</v>
      </c>
      <c r="AY797" s="18" t="s">
        <v>209</v>
      </c>
      <c r="BE797" s="206">
        <f t="shared" si="104"/>
        <v>0</v>
      </c>
      <c r="BF797" s="206">
        <f t="shared" si="105"/>
        <v>0</v>
      </c>
      <c r="BG797" s="206">
        <f t="shared" si="106"/>
        <v>0</v>
      </c>
      <c r="BH797" s="206">
        <f t="shared" si="107"/>
        <v>0</v>
      </c>
      <c r="BI797" s="206">
        <f t="shared" si="108"/>
        <v>0</v>
      </c>
      <c r="BJ797" s="18" t="s">
        <v>85</v>
      </c>
      <c r="BK797" s="206">
        <f t="shared" si="109"/>
        <v>0</v>
      </c>
      <c r="BL797" s="18" t="s">
        <v>218</v>
      </c>
      <c r="BM797" s="205" t="s">
        <v>6410</v>
      </c>
    </row>
    <row r="798" spans="1:65" s="2" customFormat="1" ht="33" customHeight="1">
      <c r="A798" s="35"/>
      <c r="B798" s="36"/>
      <c r="C798" s="193" t="s">
        <v>6411</v>
      </c>
      <c r="D798" s="193" t="s">
        <v>214</v>
      </c>
      <c r="E798" s="194" t="s">
        <v>6412</v>
      </c>
      <c r="F798" s="195" t="s">
        <v>6403</v>
      </c>
      <c r="G798" s="196" t="s">
        <v>2761</v>
      </c>
      <c r="H798" s="197">
        <v>1</v>
      </c>
      <c r="I798" s="198"/>
      <c r="J798" s="199">
        <f t="shared" si="100"/>
        <v>0</v>
      </c>
      <c r="K798" s="200"/>
      <c r="L798" s="40"/>
      <c r="M798" s="201" t="s">
        <v>1</v>
      </c>
      <c r="N798" s="202" t="s">
        <v>42</v>
      </c>
      <c r="O798" s="72"/>
      <c r="P798" s="203">
        <f t="shared" si="101"/>
        <v>0</v>
      </c>
      <c r="Q798" s="203">
        <v>0</v>
      </c>
      <c r="R798" s="203">
        <f t="shared" si="102"/>
        <v>0</v>
      </c>
      <c r="S798" s="203">
        <v>0</v>
      </c>
      <c r="T798" s="204">
        <f t="shared" si="103"/>
        <v>0</v>
      </c>
      <c r="U798" s="35"/>
      <c r="V798" s="35"/>
      <c r="W798" s="35"/>
      <c r="X798" s="35"/>
      <c r="Y798" s="35"/>
      <c r="Z798" s="35"/>
      <c r="AA798" s="35"/>
      <c r="AB798" s="35"/>
      <c r="AC798" s="35"/>
      <c r="AD798" s="35"/>
      <c r="AE798" s="35"/>
      <c r="AR798" s="205" t="s">
        <v>218</v>
      </c>
      <c r="AT798" s="205" t="s">
        <v>214</v>
      </c>
      <c r="AU798" s="205" t="s">
        <v>85</v>
      </c>
      <c r="AY798" s="18" t="s">
        <v>209</v>
      </c>
      <c r="BE798" s="206">
        <f t="shared" si="104"/>
        <v>0</v>
      </c>
      <c r="BF798" s="206">
        <f t="shared" si="105"/>
        <v>0</v>
      </c>
      <c r="BG798" s="206">
        <f t="shared" si="106"/>
        <v>0</v>
      </c>
      <c r="BH798" s="206">
        <f t="shared" si="107"/>
        <v>0</v>
      </c>
      <c r="BI798" s="206">
        <f t="shared" si="108"/>
        <v>0</v>
      </c>
      <c r="BJ798" s="18" t="s">
        <v>85</v>
      </c>
      <c r="BK798" s="206">
        <f t="shared" si="109"/>
        <v>0</v>
      </c>
      <c r="BL798" s="18" t="s">
        <v>218</v>
      </c>
      <c r="BM798" s="205" t="s">
        <v>6413</v>
      </c>
    </row>
    <row r="799" spans="1:65" s="2" customFormat="1" ht="33" customHeight="1">
      <c r="A799" s="35"/>
      <c r="B799" s="36"/>
      <c r="C799" s="193" t="s">
        <v>6414</v>
      </c>
      <c r="D799" s="193" t="s">
        <v>214</v>
      </c>
      <c r="E799" s="194" t="s">
        <v>6415</v>
      </c>
      <c r="F799" s="195" t="s">
        <v>6403</v>
      </c>
      <c r="G799" s="196" t="s">
        <v>2761</v>
      </c>
      <c r="H799" s="197">
        <v>1</v>
      </c>
      <c r="I799" s="198"/>
      <c r="J799" s="199">
        <f t="shared" si="100"/>
        <v>0</v>
      </c>
      <c r="K799" s="200"/>
      <c r="L799" s="40"/>
      <c r="M799" s="201" t="s">
        <v>1</v>
      </c>
      <c r="N799" s="202" t="s">
        <v>42</v>
      </c>
      <c r="O799" s="72"/>
      <c r="P799" s="203">
        <f t="shared" si="101"/>
        <v>0</v>
      </c>
      <c r="Q799" s="203">
        <v>0</v>
      </c>
      <c r="R799" s="203">
        <f t="shared" si="102"/>
        <v>0</v>
      </c>
      <c r="S799" s="203">
        <v>0</v>
      </c>
      <c r="T799" s="204">
        <f t="shared" si="103"/>
        <v>0</v>
      </c>
      <c r="U799" s="35"/>
      <c r="V799" s="35"/>
      <c r="W799" s="35"/>
      <c r="X799" s="35"/>
      <c r="Y799" s="35"/>
      <c r="Z799" s="35"/>
      <c r="AA799" s="35"/>
      <c r="AB799" s="35"/>
      <c r="AC799" s="35"/>
      <c r="AD799" s="35"/>
      <c r="AE799" s="35"/>
      <c r="AR799" s="205" t="s">
        <v>218</v>
      </c>
      <c r="AT799" s="205" t="s">
        <v>214</v>
      </c>
      <c r="AU799" s="205" t="s">
        <v>85</v>
      </c>
      <c r="AY799" s="18" t="s">
        <v>209</v>
      </c>
      <c r="BE799" s="206">
        <f t="shared" si="104"/>
        <v>0</v>
      </c>
      <c r="BF799" s="206">
        <f t="shared" si="105"/>
        <v>0</v>
      </c>
      <c r="BG799" s="206">
        <f t="shared" si="106"/>
        <v>0</v>
      </c>
      <c r="BH799" s="206">
        <f t="shared" si="107"/>
        <v>0</v>
      </c>
      <c r="BI799" s="206">
        <f t="shared" si="108"/>
        <v>0</v>
      </c>
      <c r="BJ799" s="18" t="s">
        <v>85</v>
      </c>
      <c r="BK799" s="206">
        <f t="shared" si="109"/>
        <v>0</v>
      </c>
      <c r="BL799" s="18" t="s">
        <v>218</v>
      </c>
      <c r="BM799" s="205" t="s">
        <v>6416</v>
      </c>
    </row>
    <row r="800" spans="1:65" s="2" customFormat="1" ht="37.9" customHeight="1">
      <c r="A800" s="35"/>
      <c r="B800" s="36"/>
      <c r="C800" s="193" t="s">
        <v>6417</v>
      </c>
      <c r="D800" s="193" t="s">
        <v>214</v>
      </c>
      <c r="E800" s="194" t="s">
        <v>6418</v>
      </c>
      <c r="F800" s="195" t="s">
        <v>6419</v>
      </c>
      <c r="G800" s="196" t="s">
        <v>2761</v>
      </c>
      <c r="H800" s="197">
        <v>1</v>
      </c>
      <c r="I800" s="198"/>
      <c r="J800" s="199">
        <f t="shared" si="100"/>
        <v>0</v>
      </c>
      <c r="K800" s="200"/>
      <c r="L800" s="40"/>
      <c r="M800" s="201" t="s">
        <v>1</v>
      </c>
      <c r="N800" s="202" t="s">
        <v>42</v>
      </c>
      <c r="O800" s="72"/>
      <c r="P800" s="203">
        <f t="shared" si="101"/>
        <v>0</v>
      </c>
      <c r="Q800" s="203">
        <v>0</v>
      </c>
      <c r="R800" s="203">
        <f t="shared" si="102"/>
        <v>0</v>
      </c>
      <c r="S800" s="203">
        <v>0</v>
      </c>
      <c r="T800" s="204">
        <f t="shared" si="103"/>
        <v>0</v>
      </c>
      <c r="U800" s="35"/>
      <c r="V800" s="35"/>
      <c r="W800" s="35"/>
      <c r="X800" s="35"/>
      <c r="Y800" s="35"/>
      <c r="Z800" s="35"/>
      <c r="AA800" s="35"/>
      <c r="AB800" s="35"/>
      <c r="AC800" s="35"/>
      <c r="AD800" s="35"/>
      <c r="AE800" s="35"/>
      <c r="AR800" s="205" t="s">
        <v>218</v>
      </c>
      <c r="AT800" s="205" t="s">
        <v>214</v>
      </c>
      <c r="AU800" s="205" t="s">
        <v>85</v>
      </c>
      <c r="AY800" s="18" t="s">
        <v>209</v>
      </c>
      <c r="BE800" s="206">
        <f t="shared" si="104"/>
        <v>0</v>
      </c>
      <c r="BF800" s="206">
        <f t="shared" si="105"/>
        <v>0</v>
      </c>
      <c r="BG800" s="206">
        <f t="shared" si="106"/>
        <v>0</v>
      </c>
      <c r="BH800" s="206">
        <f t="shared" si="107"/>
        <v>0</v>
      </c>
      <c r="BI800" s="206">
        <f t="shared" si="108"/>
        <v>0</v>
      </c>
      <c r="BJ800" s="18" t="s">
        <v>85</v>
      </c>
      <c r="BK800" s="206">
        <f t="shared" si="109"/>
        <v>0</v>
      </c>
      <c r="BL800" s="18" t="s">
        <v>218</v>
      </c>
      <c r="BM800" s="205" t="s">
        <v>6420</v>
      </c>
    </row>
    <row r="801" spans="1:65" s="2" customFormat="1" ht="37.9" customHeight="1">
      <c r="A801" s="35"/>
      <c r="B801" s="36"/>
      <c r="C801" s="193" t="s">
        <v>6421</v>
      </c>
      <c r="D801" s="193" t="s">
        <v>214</v>
      </c>
      <c r="E801" s="194" t="s">
        <v>6422</v>
      </c>
      <c r="F801" s="195" t="s">
        <v>6423</v>
      </c>
      <c r="G801" s="196" t="s">
        <v>2761</v>
      </c>
      <c r="H801" s="197">
        <v>1</v>
      </c>
      <c r="I801" s="198"/>
      <c r="J801" s="199">
        <f t="shared" si="100"/>
        <v>0</v>
      </c>
      <c r="K801" s="200"/>
      <c r="L801" s="40"/>
      <c r="M801" s="201" t="s">
        <v>1</v>
      </c>
      <c r="N801" s="202" t="s">
        <v>42</v>
      </c>
      <c r="O801" s="72"/>
      <c r="P801" s="203">
        <f t="shared" si="101"/>
        <v>0</v>
      </c>
      <c r="Q801" s="203">
        <v>0</v>
      </c>
      <c r="R801" s="203">
        <f t="shared" si="102"/>
        <v>0</v>
      </c>
      <c r="S801" s="203">
        <v>0</v>
      </c>
      <c r="T801" s="204">
        <f t="shared" si="103"/>
        <v>0</v>
      </c>
      <c r="U801" s="35"/>
      <c r="V801" s="35"/>
      <c r="W801" s="35"/>
      <c r="X801" s="35"/>
      <c r="Y801" s="35"/>
      <c r="Z801" s="35"/>
      <c r="AA801" s="35"/>
      <c r="AB801" s="35"/>
      <c r="AC801" s="35"/>
      <c r="AD801" s="35"/>
      <c r="AE801" s="35"/>
      <c r="AR801" s="205" t="s">
        <v>218</v>
      </c>
      <c r="AT801" s="205" t="s">
        <v>214</v>
      </c>
      <c r="AU801" s="205" t="s">
        <v>85</v>
      </c>
      <c r="AY801" s="18" t="s">
        <v>209</v>
      </c>
      <c r="BE801" s="206">
        <f t="shared" si="104"/>
        <v>0</v>
      </c>
      <c r="BF801" s="206">
        <f t="shared" si="105"/>
        <v>0</v>
      </c>
      <c r="BG801" s="206">
        <f t="shared" si="106"/>
        <v>0</v>
      </c>
      <c r="BH801" s="206">
        <f t="shared" si="107"/>
        <v>0</v>
      </c>
      <c r="BI801" s="206">
        <f t="shared" si="108"/>
        <v>0</v>
      </c>
      <c r="BJ801" s="18" t="s">
        <v>85</v>
      </c>
      <c r="BK801" s="206">
        <f t="shared" si="109"/>
        <v>0</v>
      </c>
      <c r="BL801" s="18" t="s">
        <v>218</v>
      </c>
      <c r="BM801" s="205" t="s">
        <v>6424</v>
      </c>
    </row>
    <row r="802" spans="1:65" s="2" customFormat="1" ht="37.9" customHeight="1">
      <c r="A802" s="35"/>
      <c r="B802" s="36"/>
      <c r="C802" s="193" t="s">
        <v>6425</v>
      </c>
      <c r="D802" s="193" t="s">
        <v>214</v>
      </c>
      <c r="E802" s="194" t="s">
        <v>6426</v>
      </c>
      <c r="F802" s="195" t="s">
        <v>6423</v>
      </c>
      <c r="G802" s="196" t="s">
        <v>2761</v>
      </c>
      <c r="H802" s="197">
        <v>1</v>
      </c>
      <c r="I802" s="198"/>
      <c r="J802" s="199">
        <f t="shared" si="100"/>
        <v>0</v>
      </c>
      <c r="K802" s="200"/>
      <c r="L802" s="40"/>
      <c r="M802" s="201" t="s">
        <v>1</v>
      </c>
      <c r="N802" s="202" t="s">
        <v>42</v>
      </c>
      <c r="O802" s="72"/>
      <c r="P802" s="203">
        <f t="shared" si="101"/>
        <v>0</v>
      </c>
      <c r="Q802" s="203">
        <v>0</v>
      </c>
      <c r="R802" s="203">
        <f t="shared" si="102"/>
        <v>0</v>
      </c>
      <c r="S802" s="203">
        <v>0</v>
      </c>
      <c r="T802" s="204">
        <f t="shared" si="103"/>
        <v>0</v>
      </c>
      <c r="U802" s="35"/>
      <c r="V802" s="35"/>
      <c r="W802" s="35"/>
      <c r="X802" s="35"/>
      <c r="Y802" s="35"/>
      <c r="Z802" s="35"/>
      <c r="AA802" s="35"/>
      <c r="AB802" s="35"/>
      <c r="AC802" s="35"/>
      <c r="AD802" s="35"/>
      <c r="AE802" s="35"/>
      <c r="AR802" s="205" t="s">
        <v>218</v>
      </c>
      <c r="AT802" s="205" t="s">
        <v>214</v>
      </c>
      <c r="AU802" s="205" t="s">
        <v>85</v>
      </c>
      <c r="AY802" s="18" t="s">
        <v>209</v>
      </c>
      <c r="BE802" s="206">
        <f t="shared" si="104"/>
        <v>0</v>
      </c>
      <c r="BF802" s="206">
        <f t="shared" si="105"/>
        <v>0</v>
      </c>
      <c r="BG802" s="206">
        <f t="shared" si="106"/>
        <v>0</v>
      </c>
      <c r="BH802" s="206">
        <f t="shared" si="107"/>
        <v>0</v>
      </c>
      <c r="BI802" s="206">
        <f t="shared" si="108"/>
        <v>0</v>
      </c>
      <c r="BJ802" s="18" t="s">
        <v>85</v>
      </c>
      <c r="BK802" s="206">
        <f t="shared" si="109"/>
        <v>0</v>
      </c>
      <c r="BL802" s="18" t="s">
        <v>218</v>
      </c>
      <c r="BM802" s="205" t="s">
        <v>6427</v>
      </c>
    </row>
    <row r="803" spans="1:65" s="2" customFormat="1" ht="37.9" customHeight="1">
      <c r="A803" s="35"/>
      <c r="B803" s="36"/>
      <c r="C803" s="193" t="s">
        <v>6428</v>
      </c>
      <c r="D803" s="193" t="s">
        <v>214</v>
      </c>
      <c r="E803" s="194" t="s">
        <v>6429</v>
      </c>
      <c r="F803" s="195" t="s">
        <v>6423</v>
      </c>
      <c r="G803" s="196" t="s">
        <v>2761</v>
      </c>
      <c r="H803" s="197">
        <v>1</v>
      </c>
      <c r="I803" s="198"/>
      <c r="J803" s="199">
        <f t="shared" si="100"/>
        <v>0</v>
      </c>
      <c r="K803" s="200"/>
      <c r="L803" s="40"/>
      <c r="M803" s="201" t="s">
        <v>1</v>
      </c>
      <c r="N803" s="202" t="s">
        <v>42</v>
      </c>
      <c r="O803" s="72"/>
      <c r="P803" s="203">
        <f t="shared" si="101"/>
        <v>0</v>
      </c>
      <c r="Q803" s="203">
        <v>0</v>
      </c>
      <c r="R803" s="203">
        <f t="shared" si="102"/>
        <v>0</v>
      </c>
      <c r="S803" s="203">
        <v>0</v>
      </c>
      <c r="T803" s="204">
        <f t="shared" si="103"/>
        <v>0</v>
      </c>
      <c r="U803" s="35"/>
      <c r="V803" s="35"/>
      <c r="W803" s="35"/>
      <c r="X803" s="35"/>
      <c r="Y803" s="35"/>
      <c r="Z803" s="35"/>
      <c r="AA803" s="35"/>
      <c r="AB803" s="35"/>
      <c r="AC803" s="35"/>
      <c r="AD803" s="35"/>
      <c r="AE803" s="35"/>
      <c r="AR803" s="205" t="s">
        <v>218</v>
      </c>
      <c r="AT803" s="205" t="s">
        <v>214</v>
      </c>
      <c r="AU803" s="205" t="s">
        <v>85</v>
      </c>
      <c r="AY803" s="18" t="s">
        <v>209</v>
      </c>
      <c r="BE803" s="206">
        <f t="shared" si="104"/>
        <v>0</v>
      </c>
      <c r="BF803" s="206">
        <f t="shared" si="105"/>
        <v>0</v>
      </c>
      <c r="BG803" s="206">
        <f t="shared" si="106"/>
        <v>0</v>
      </c>
      <c r="BH803" s="206">
        <f t="shared" si="107"/>
        <v>0</v>
      </c>
      <c r="BI803" s="206">
        <f t="shared" si="108"/>
        <v>0</v>
      </c>
      <c r="BJ803" s="18" t="s">
        <v>85</v>
      </c>
      <c r="BK803" s="206">
        <f t="shared" si="109"/>
        <v>0</v>
      </c>
      <c r="BL803" s="18" t="s">
        <v>218</v>
      </c>
      <c r="BM803" s="205" t="s">
        <v>6430</v>
      </c>
    </row>
    <row r="804" spans="1:65" s="2" customFormat="1" ht="37.9" customHeight="1">
      <c r="A804" s="35"/>
      <c r="B804" s="36"/>
      <c r="C804" s="193" t="s">
        <v>6431</v>
      </c>
      <c r="D804" s="193" t="s">
        <v>214</v>
      </c>
      <c r="E804" s="194" t="s">
        <v>6432</v>
      </c>
      <c r="F804" s="195" t="s">
        <v>6423</v>
      </c>
      <c r="G804" s="196" t="s">
        <v>2761</v>
      </c>
      <c r="H804" s="197">
        <v>1</v>
      </c>
      <c r="I804" s="198"/>
      <c r="J804" s="199">
        <f t="shared" si="100"/>
        <v>0</v>
      </c>
      <c r="K804" s="200"/>
      <c r="L804" s="40"/>
      <c r="M804" s="201" t="s">
        <v>1</v>
      </c>
      <c r="N804" s="202" t="s">
        <v>42</v>
      </c>
      <c r="O804" s="72"/>
      <c r="P804" s="203">
        <f t="shared" si="101"/>
        <v>0</v>
      </c>
      <c r="Q804" s="203">
        <v>0</v>
      </c>
      <c r="R804" s="203">
        <f t="shared" si="102"/>
        <v>0</v>
      </c>
      <c r="S804" s="203">
        <v>0</v>
      </c>
      <c r="T804" s="204">
        <f t="shared" si="103"/>
        <v>0</v>
      </c>
      <c r="U804" s="35"/>
      <c r="V804" s="35"/>
      <c r="W804" s="35"/>
      <c r="X804" s="35"/>
      <c r="Y804" s="35"/>
      <c r="Z804" s="35"/>
      <c r="AA804" s="35"/>
      <c r="AB804" s="35"/>
      <c r="AC804" s="35"/>
      <c r="AD804" s="35"/>
      <c r="AE804" s="35"/>
      <c r="AR804" s="205" t="s">
        <v>218</v>
      </c>
      <c r="AT804" s="205" t="s">
        <v>214</v>
      </c>
      <c r="AU804" s="205" t="s">
        <v>85</v>
      </c>
      <c r="AY804" s="18" t="s">
        <v>209</v>
      </c>
      <c r="BE804" s="206">
        <f t="shared" si="104"/>
        <v>0</v>
      </c>
      <c r="BF804" s="206">
        <f t="shared" si="105"/>
        <v>0</v>
      </c>
      <c r="BG804" s="206">
        <f t="shared" si="106"/>
        <v>0</v>
      </c>
      <c r="BH804" s="206">
        <f t="shared" si="107"/>
        <v>0</v>
      </c>
      <c r="BI804" s="206">
        <f t="shared" si="108"/>
        <v>0</v>
      </c>
      <c r="BJ804" s="18" t="s">
        <v>85</v>
      </c>
      <c r="BK804" s="206">
        <f t="shared" si="109"/>
        <v>0</v>
      </c>
      <c r="BL804" s="18" t="s">
        <v>218</v>
      </c>
      <c r="BM804" s="205" t="s">
        <v>6433</v>
      </c>
    </row>
    <row r="805" spans="1:65" s="2" customFormat="1" ht="37.9" customHeight="1">
      <c r="A805" s="35"/>
      <c r="B805" s="36"/>
      <c r="C805" s="193" t="s">
        <v>6434</v>
      </c>
      <c r="D805" s="193" t="s">
        <v>214</v>
      </c>
      <c r="E805" s="194" t="s">
        <v>6435</v>
      </c>
      <c r="F805" s="195" t="s">
        <v>6423</v>
      </c>
      <c r="G805" s="196" t="s">
        <v>2761</v>
      </c>
      <c r="H805" s="197">
        <v>1</v>
      </c>
      <c r="I805" s="198"/>
      <c r="J805" s="199">
        <f t="shared" si="100"/>
        <v>0</v>
      </c>
      <c r="K805" s="200"/>
      <c r="L805" s="40"/>
      <c r="M805" s="201" t="s">
        <v>1</v>
      </c>
      <c r="N805" s="202" t="s">
        <v>42</v>
      </c>
      <c r="O805" s="72"/>
      <c r="P805" s="203">
        <f t="shared" si="101"/>
        <v>0</v>
      </c>
      <c r="Q805" s="203">
        <v>0</v>
      </c>
      <c r="R805" s="203">
        <f t="shared" si="102"/>
        <v>0</v>
      </c>
      <c r="S805" s="203">
        <v>0</v>
      </c>
      <c r="T805" s="204">
        <f t="shared" si="103"/>
        <v>0</v>
      </c>
      <c r="U805" s="35"/>
      <c r="V805" s="35"/>
      <c r="W805" s="35"/>
      <c r="X805" s="35"/>
      <c r="Y805" s="35"/>
      <c r="Z805" s="35"/>
      <c r="AA805" s="35"/>
      <c r="AB805" s="35"/>
      <c r="AC805" s="35"/>
      <c r="AD805" s="35"/>
      <c r="AE805" s="35"/>
      <c r="AR805" s="205" t="s">
        <v>218</v>
      </c>
      <c r="AT805" s="205" t="s">
        <v>214</v>
      </c>
      <c r="AU805" s="205" t="s">
        <v>85</v>
      </c>
      <c r="AY805" s="18" t="s">
        <v>209</v>
      </c>
      <c r="BE805" s="206">
        <f t="shared" si="104"/>
        <v>0</v>
      </c>
      <c r="BF805" s="206">
        <f t="shared" si="105"/>
        <v>0</v>
      </c>
      <c r="BG805" s="206">
        <f t="shared" si="106"/>
        <v>0</v>
      </c>
      <c r="BH805" s="206">
        <f t="shared" si="107"/>
        <v>0</v>
      </c>
      <c r="BI805" s="206">
        <f t="shared" si="108"/>
        <v>0</v>
      </c>
      <c r="BJ805" s="18" t="s">
        <v>85</v>
      </c>
      <c r="BK805" s="206">
        <f t="shared" si="109"/>
        <v>0</v>
      </c>
      <c r="BL805" s="18" t="s">
        <v>218</v>
      </c>
      <c r="BM805" s="205" t="s">
        <v>6436</v>
      </c>
    </row>
    <row r="806" spans="1:65" s="2" customFormat="1" ht="37.9" customHeight="1">
      <c r="A806" s="35"/>
      <c r="B806" s="36"/>
      <c r="C806" s="193" t="s">
        <v>6437</v>
      </c>
      <c r="D806" s="193" t="s">
        <v>214</v>
      </c>
      <c r="E806" s="194" t="s">
        <v>6438</v>
      </c>
      <c r="F806" s="195" t="s">
        <v>6423</v>
      </c>
      <c r="G806" s="196" t="s">
        <v>2761</v>
      </c>
      <c r="H806" s="197">
        <v>1</v>
      </c>
      <c r="I806" s="198"/>
      <c r="J806" s="199">
        <f t="shared" si="100"/>
        <v>0</v>
      </c>
      <c r="K806" s="200"/>
      <c r="L806" s="40"/>
      <c r="M806" s="201" t="s">
        <v>1</v>
      </c>
      <c r="N806" s="202" t="s">
        <v>42</v>
      </c>
      <c r="O806" s="72"/>
      <c r="P806" s="203">
        <f t="shared" si="101"/>
        <v>0</v>
      </c>
      <c r="Q806" s="203">
        <v>0</v>
      </c>
      <c r="R806" s="203">
        <f t="shared" si="102"/>
        <v>0</v>
      </c>
      <c r="S806" s="203">
        <v>0</v>
      </c>
      <c r="T806" s="204">
        <f t="shared" si="103"/>
        <v>0</v>
      </c>
      <c r="U806" s="35"/>
      <c r="V806" s="35"/>
      <c r="W806" s="35"/>
      <c r="X806" s="35"/>
      <c r="Y806" s="35"/>
      <c r="Z806" s="35"/>
      <c r="AA806" s="35"/>
      <c r="AB806" s="35"/>
      <c r="AC806" s="35"/>
      <c r="AD806" s="35"/>
      <c r="AE806" s="35"/>
      <c r="AR806" s="205" t="s">
        <v>218</v>
      </c>
      <c r="AT806" s="205" t="s">
        <v>214</v>
      </c>
      <c r="AU806" s="205" t="s">
        <v>85</v>
      </c>
      <c r="AY806" s="18" t="s">
        <v>209</v>
      </c>
      <c r="BE806" s="206">
        <f t="shared" si="104"/>
        <v>0</v>
      </c>
      <c r="BF806" s="206">
        <f t="shared" si="105"/>
        <v>0</v>
      </c>
      <c r="BG806" s="206">
        <f t="shared" si="106"/>
        <v>0</v>
      </c>
      <c r="BH806" s="206">
        <f t="shared" si="107"/>
        <v>0</v>
      </c>
      <c r="BI806" s="206">
        <f t="shared" si="108"/>
        <v>0</v>
      </c>
      <c r="BJ806" s="18" t="s">
        <v>85</v>
      </c>
      <c r="BK806" s="206">
        <f t="shared" si="109"/>
        <v>0</v>
      </c>
      <c r="BL806" s="18" t="s">
        <v>218</v>
      </c>
      <c r="BM806" s="205" t="s">
        <v>6439</v>
      </c>
    </row>
    <row r="807" spans="1:65" s="2" customFormat="1" ht="37.9" customHeight="1">
      <c r="A807" s="35"/>
      <c r="B807" s="36"/>
      <c r="C807" s="193" t="s">
        <v>6440</v>
      </c>
      <c r="D807" s="193" t="s">
        <v>214</v>
      </c>
      <c r="E807" s="194" t="s">
        <v>6441</v>
      </c>
      <c r="F807" s="195" t="s">
        <v>6423</v>
      </c>
      <c r="G807" s="196" t="s">
        <v>2761</v>
      </c>
      <c r="H807" s="197">
        <v>1</v>
      </c>
      <c r="I807" s="198"/>
      <c r="J807" s="199">
        <f t="shared" si="100"/>
        <v>0</v>
      </c>
      <c r="K807" s="200"/>
      <c r="L807" s="40"/>
      <c r="M807" s="201" t="s">
        <v>1</v>
      </c>
      <c r="N807" s="202" t="s">
        <v>42</v>
      </c>
      <c r="O807" s="72"/>
      <c r="P807" s="203">
        <f t="shared" si="101"/>
        <v>0</v>
      </c>
      <c r="Q807" s="203">
        <v>0</v>
      </c>
      <c r="R807" s="203">
        <f t="shared" si="102"/>
        <v>0</v>
      </c>
      <c r="S807" s="203">
        <v>0</v>
      </c>
      <c r="T807" s="204">
        <f t="shared" si="103"/>
        <v>0</v>
      </c>
      <c r="U807" s="35"/>
      <c r="V807" s="35"/>
      <c r="W807" s="35"/>
      <c r="X807" s="35"/>
      <c r="Y807" s="35"/>
      <c r="Z807" s="35"/>
      <c r="AA807" s="35"/>
      <c r="AB807" s="35"/>
      <c r="AC807" s="35"/>
      <c r="AD807" s="35"/>
      <c r="AE807" s="35"/>
      <c r="AR807" s="205" t="s">
        <v>218</v>
      </c>
      <c r="AT807" s="205" t="s">
        <v>214</v>
      </c>
      <c r="AU807" s="205" t="s">
        <v>85</v>
      </c>
      <c r="AY807" s="18" t="s">
        <v>209</v>
      </c>
      <c r="BE807" s="206">
        <f t="shared" si="104"/>
        <v>0</v>
      </c>
      <c r="BF807" s="206">
        <f t="shared" si="105"/>
        <v>0</v>
      </c>
      <c r="BG807" s="206">
        <f t="shared" si="106"/>
        <v>0</v>
      </c>
      <c r="BH807" s="206">
        <f t="shared" si="107"/>
        <v>0</v>
      </c>
      <c r="BI807" s="206">
        <f t="shared" si="108"/>
        <v>0</v>
      </c>
      <c r="BJ807" s="18" t="s">
        <v>85</v>
      </c>
      <c r="BK807" s="206">
        <f t="shared" si="109"/>
        <v>0</v>
      </c>
      <c r="BL807" s="18" t="s">
        <v>218</v>
      </c>
      <c r="BM807" s="205" t="s">
        <v>6442</v>
      </c>
    </row>
    <row r="808" spans="1:65" s="2" customFormat="1" ht="37.9" customHeight="1">
      <c r="A808" s="35"/>
      <c r="B808" s="36"/>
      <c r="C808" s="193" t="s">
        <v>6443</v>
      </c>
      <c r="D808" s="193" t="s">
        <v>214</v>
      </c>
      <c r="E808" s="194" t="s">
        <v>6444</v>
      </c>
      <c r="F808" s="195" t="s">
        <v>4918</v>
      </c>
      <c r="G808" s="196" t="s">
        <v>2761</v>
      </c>
      <c r="H808" s="197">
        <v>1</v>
      </c>
      <c r="I808" s="198"/>
      <c r="J808" s="199">
        <f t="shared" si="100"/>
        <v>0</v>
      </c>
      <c r="K808" s="200"/>
      <c r="L808" s="40"/>
      <c r="M808" s="201" t="s">
        <v>1</v>
      </c>
      <c r="N808" s="202" t="s">
        <v>42</v>
      </c>
      <c r="O808" s="72"/>
      <c r="P808" s="203">
        <f t="shared" si="101"/>
        <v>0</v>
      </c>
      <c r="Q808" s="203">
        <v>0</v>
      </c>
      <c r="R808" s="203">
        <f t="shared" si="102"/>
        <v>0</v>
      </c>
      <c r="S808" s="203">
        <v>0</v>
      </c>
      <c r="T808" s="204">
        <f t="shared" si="103"/>
        <v>0</v>
      </c>
      <c r="U808" s="35"/>
      <c r="V808" s="35"/>
      <c r="W808" s="35"/>
      <c r="X808" s="35"/>
      <c r="Y808" s="35"/>
      <c r="Z808" s="35"/>
      <c r="AA808" s="35"/>
      <c r="AB808" s="35"/>
      <c r="AC808" s="35"/>
      <c r="AD808" s="35"/>
      <c r="AE808" s="35"/>
      <c r="AR808" s="205" t="s">
        <v>218</v>
      </c>
      <c r="AT808" s="205" t="s">
        <v>214</v>
      </c>
      <c r="AU808" s="205" t="s">
        <v>85</v>
      </c>
      <c r="AY808" s="18" t="s">
        <v>209</v>
      </c>
      <c r="BE808" s="206">
        <f t="shared" si="104"/>
        <v>0</v>
      </c>
      <c r="BF808" s="206">
        <f t="shared" si="105"/>
        <v>0</v>
      </c>
      <c r="BG808" s="206">
        <f t="shared" si="106"/>
        <v>0</v>
      </c>
      <c r="BH808" s="206">
        <f t="shared" si="107"/>
        <v>0</v>
      </c>
      <c r="BI808" s="206">
        <f t="shared" si="108"/>
        <v>0</v>
      </c>
      <c r="BJ808" s="18" t="s">
        <v>85</v>
      </c>
      <c r="BK808" s="206">
        <f t="shared" si="109"/>
        <v>0</v>
      </c>
      <c r="BL808" s="18" t="s">
        <v>218</v>
      </c>
      <c r="BM808" s="205" t="s">
        <v>6445</v>
      </c>
    </row>
    <row r="809" spans="1:65" s="2" customFormat="1" ht="37.9" customHeight="1">
      <c r="A809" s="35"/>
      <c r="B809" s="36"/>
      <c r="C809" s="193" t="s">
        <v>6446</v>
      </c>
      <c r="D809" s="193" t="s">
        <v>214</v>
      </c>
      <c r="E809" s="194" t="s">
        <v>6447</v>
      </c>
      <c r="F809" s="195" t="s">
        <v>4918</v>
      </c>
      <c r="G809" s="196" t="s">
        <v>2761</v>
      </c>
      <c r="H809" s="197">
        <v>1</v>
      </c>
      <c r="I809" s="198"/>
      <c r="J809" s="199">
        <f t="shared" si="100"/>
        <v>0</v>
      </c>
      <c r="K809" s="200"/>
      <c r="L809" s="40"/>
      <c r="M809" s="201" t="s">
        <v>1</v>
      </c>
      <c r="N809" s="202" t="s">
        <v>42</v>
      </c>
      <c r="O809" s="72"/>
      <c r="P809" s="203">
        <f t="shared" si="101"/>
        <v>0</v>
      </c>
      <c r="Q809" s="203">
        <v>0</v>
      </c>
      <c r="R809" s="203">
        <f t="shared" si="102"/>
        <v>0</v>
      </c>
      <c r="S809" s="203">
        <v>0</v>
      </c>
      <c r="T809" s="204">
        <f t="shared" si="103"/>
        <v>0</v>
      </c>
      <c r="U809" s="35"/>
      <c r="V809" s="35"/>
      <c r="W809" s="35"/>
      <c r="X809" s="35"/>
      <c r="Y809" s="35"/>
      <c r="Z809" s="35"/>
      <c r="AA809" s="35"/>
      <c r="AB809" s="35"/>
      <c r="AC809" s="35"/>
      <c r="AD809" s="35"/>
      <c r="AE809" s="35"/>
      <c r="AR809" s="205" t="s">
        <v>218</v>
      </c>
      <c r="AT809" s="205" t="s">
        <v>214</v>
      </c>
      <c r="AU809" s="205" t="s">
        <v>85</v>
      </c>
      <c r="AY809" s="18" t="s">
        <v>209</v>
      </c>
      <c r="BE809" s="206">
        <f t="shared" si="104"/>
        <v>0</v>
      </c>
      <c r="BF809" s="206">
        <f t="shared" si="105"/>
        <v>0</v>
      </c>
      <c r="BG809" s="206">
        <f t="shared" si="106"/>
        <v>0</v>
      </c>
      <c r="BH809" s="206">
        <f t="shared" si="107"/>
        <v>0</v>
      </c>
      <c r="BI809" s="206">
        <f t="shared" si="108"/>
        <v>0</v>
      </c>
      <c r="BJ809" s="18" t="s">
        <v>85</v>
      </c>
      <c r="BK809" s="206">
        <f t="shared" si="109"/>
        <v>0</v>
      </c>
      <c r="BL809" s="18" t="s">
        <v>218</v>
      </c>
      <c r="BM809" s="205" t="s">
        <v>6448</v>
      </c>
    </row>
    <row r="810" spans="1:65" s="2" customFormat="1" ht="37.9" customHeight="1">
      <c r="A810" s="35"/>
      <c r="B810" s="36"/>
      <c r="C810" s="193" t="s">
        <v>6449</v>
      </c>
      <c r="D810" s="193" t="s">
        <v>214</v>
      </c>
      <c r="E810" s="194" t="s">
        <v>6450</v>
      </c>
      <c r="F810" s="195" t="s">
        <v>4918</v>
      </c>
      <c r="G810" s="196" t="s">
        <v>2761</v>
      </c>
      <c r="H810" s="197">
        <v>1</v>
      </c>
      <c r="I810" s="198"/>
      <c r="J810" s="199">
        <f t="shared" si="100"/>
        <v>0</v>
      </c>
      <c r="K810" s="200"/>
      <c r="L810" s="40"/>
      <c r="M810" s="201" t="s">
        <v>1</v>
      </c>
      <c r="N810" s="202" t="s">
        <v>42</v>
      </c>
      <c r="O810" s="72"/>
      <c r="P810" s="203">
        <f t="shared" si="101"/>
        <v>0</v>
      </c>
      <c r="Q810" s="203">
        <v>0</v>
      </c>
      <c r="R810" s="203">
        <f t="shared" si="102"/>
        <v>0</v>
      </c>
      <c r="S810" s="203">
        <v>0</v>
      </c>
      <c r="T810" s="204">
        <f t="shared" si="103"/>
        <v>0</v>
      </c>
      <c r="U810" s="35"/>
      <c r="V810" s="35"/>
      <c r="W810" s="35"/>
      <c r="X810" s="35"/>
      <c r="Y810" s="35"/>
      <c r="Z810" s="35"/>
      <c r="AA810" s="35"/>
      <c r="AB810" s="35"/>
      <c r="AC810" s="35"/>
      <c r="AD810" s="35"/>
      <c r="AE810" s="35"/>
      <c r="AR810" s="205" t="s">
        <v>218</v>
      </c>
      <c r="AT810" s="205" t="s">
        <v>214</v>
      </c>
      <c r="AU810" s="205" t="s">
        <v>85</v>
      </c>
      <c r="AY810" s="18" t="s">
        <v>209</v>
      </c>
      <c r="BE810" s="206">
        <f t="shared" si="104"/>
        <v>0</v>
      </c>
      <c r="BF810" s="206">
        <f t="shared" si="105"/>
        <v>0</v>
      </c>
      <c r="BG810" s="206">
        <f t="shared" si="106"/>
        <v>0</v>
      </c>
      <c r="BH810" s="206">
        <f t="shared" si="107"/>
        <v>0</v>
      </c>
      <c r="BI810" s="206">
        <f t="shared" si="108"/>
        <v>0</v>
      </c>
      <c r="BJ810" s="18" t="s">
        <v>85</v>
      </c>
      <c r="BK810" s="206">
        <f t="shared" si="109"/>
        <v>0</v>
      </c>
      <c r="BL810" s="18" t="s">
        <v>218</v>
      </c>
      <c r="BM810" s="205" t="s">
        <v>6451</v>
      </c>
    </row>
    <row r="811" spans="1:65" s="2" customFormat="1" ht="37.9" customHeight="1">
      <c r="A811" s="35"/>
      <c r="B811" s="36"/>
      <c r="C811" s="193" t="s">
        <v>6452</v>
      </c>
      <c r="D811" s="193" t="s">
        <v>214</v>
      </c>
      <c r="E811" s="194" t="s">
        <v>6453</v>
      </c>
      <c r="F811" s="195" t="s">
        <v>4773</v>
      </c>
      <c r="G811" s="196" t="s">
        <v>2761</v>
      </c>
      <c r="H811" s="197">
        <v>1</v>
      </c>
      <c r="I811" s="198"/>
      <c r="J811" s="199">
        <f t="shared" si="100"/>
        <v>0</v>
      </c>
      <c r="K811" s="200"/>
      <c r="L811" s="40"/>
      <c r="M811" s="201" t="s">
        <v>1</v>
      </c>
      <c r="N811" s="202" t="s">
        <v>42</v>
      </c>
      <c r="O811" s="72"/>
      <c r="P811" s="203">
        <f t="shared" si="101"/>
        <v>0</v>
      </c>
      <c r="Q811" s="203">
        <v>0</v>
      </c>
      <c r="R811" s="203">
        <f t="shared" si="102"/>
        <v>0</v>
      </c>
      <c r="S811" s="203">
        <v>0</v>
      </c>
      <c r="T811" s="204">
        <f t="shared" si="103"/>
        <v>0</v>
      </c>
      <c r="U811" s="35"/>
      <c r="V811" s="35"/>
      <c r="W811" s="35"/>
      <c r="X811" s="35"/>
      <c r="Y811" s="35"/>
      <c r="Z811" s="35"/>
      <c r="AA811" s="35"/>
      <c r="AB811" s="35"/>
      <c r="AC811" s="35"/>
      <c r="AD811" s="35"/>
      <c r="AE811" s="35"/>
      <c r="AR811" s="205" t="s">
        <v>218</v>
      </c>
      <c r="AT811" s="205" t="s">
        <v>214</v>
      </c>
      <c r="AU811" s="205" t="s">
        <v>85</v>
      </c>
      <c r="AY811" s="18" t="s">
        <v>209</v>
      </c>
      <c r="BE811" s="206">
        <f t="shared" si="104"/>
        <v>0</v>
      </c>
      <c r="BF811" s="206">
        <f t="shared" si="105"/>
        <v>0</v>
      </c>
      <c r="BG811" s="206">
        <f t="shared" si="106"/>
        <v>0</v>
      </c>
      <c r="BH811" s="206">
        <f t="shared" si="107"/>
        <v>0</v>
      </c>
      <c r="BI811" s="206">
        <f t="shared" si="108"/>
        <v>0</v>
      </c>
      <c r="BJ811" s="18" t="s">
        <v>85</v>
      </c>
      <c r="BK811" s="206">
        <f t="shared" si="109"/>
        <v>0</v>
      </c>
      <c r="BL811" s="18" t="s">
        <v>218</v>
      </c>
      <c r="BM811" s="205" t="s">
        <v>6454</v>
      </c>
    </row>
    <row r="812" spans="1:65" s="2" customFormat="1" ht="37.9" customHeight="1">
      <c r="A812" s="35"/>
      <c r="B812" s="36"/>
      <c r="C812" s="193" t="s">
        <v>6455</v>
      </c>
      <c r="D812" s="193" t="s">
        <v>214</v>
      </c>
      <c r="E812" s="194" t="s">
        <v>6456</v>
      </c>
      <c r="F812" s="195" t="s">
        <v>4773</v>
      </c>
      <c r="G812" s="196" t="s">
        <v>2761</v>
      </c>
      <c r="H812" s="197">
        <v>1</v>
      </c>
      <c r="I812" s="198"/>
      <c r="J812" s="199">
        <f t="shared" si="100"/>
        <v>0</v>
      </c>
      <c r="K812" s="200"/>
      <c r="L812" s="40"/>
      <c r="M812" s="201" t="s">
        <v>1</v>
      </c>
      <c r="N812" s="202" t="s">
        <v>42</v>
      </c>
      <c r="O812" s="72"/>
      <c r="P812" s="203">
        <f t="shared" si="101"/>
        <v>0</v>
      </c>
      <c r="Q812" s="203">
        <v>0</v>
      </c>
      <c r="R812" s="203">
        <f t="shared" si="102"/>
        <v>0</v>
      </c>
      <c r="S812" s="203">
        <v>0</v>
      </c>
      <c r="T812" s="204">
        <f t="shared" si="103"/>
        <v>0</v>
      </c>
      <c r="U812" s="35"/>
      <c r="V812" s="35"/>
      <c r="W812" s="35"/>
      <c r="X812" s="35"/>
      <c r="Y812" s="35"/>
      <c r="Z812" s="35"/>
      <c r="AA812" s="35"/>
      <c r="AB812" s="35"/>
      <c r="AC812" s="35"/>
      <c r="AD812" s="35"/>
      <c r="AE812" s="35"/>
      <c r="AR812" s="205" t="s">
        <v>218</v>
      </c>
      <c r="AT812" s="205" t="s">
        <v>214</v>
      </c>
      <c r="AU812" s="205" t="s">
        <v>85</v>
      </c>
      <c r="AY812" s="18" t="s">
        <v>209</v>
      </c>
      <c r="BE812" s="206">
        <f t="shared" si="104"/>
        <v>0</v>
      </c>
      <c r="BF812" s="206">
        <f t="shared" si="105"/>
        <v>0</v>
      </c>
      <c r="BG812" s="206">
        <f t="shared" si="106"/>
        <v>0</v>
      </c>
      <c r="BH812" s="206">
        <f t="shared" si="107"/>
        <v>0</v>
      </c>
      <c r="BI812" s="206">
        <f t="shared" si="108"/>
        <v>0</v>
      </c>
      <c r="BJ812" s="18" t="s">
        <v>85</v>
      </c>
      <c r="BK812" s="206">
        <f t="shared" si="109"/>
        <v>0</v>
      </c>
      <c r="BL812" s="18" t="s">
        <v>218</v>
      </c>
      <c r="BM812" s="205" t="s">
        <v>6457</v>
      </c>
    </row>
    <row r="813" spans="1:65" s="2" customFormat="1" ht="37.9" customHeight="1">
      <c r="A813" s="35"/>
      <c r="B813" s="36"/>
      <c r="C813" s="193" t="s">
        <v>6458</v>
      </c>
      <c r="D813" s="193" t="s">
        <v>214</v>
      </c>
      <c r="E813" s="194" t="s">
        <v>6459</v>
      </c>
      <c r="F813" s="195" t="s">
        <v>4773</v>
      </c>
      <c r="G813" s="196" t="s">
        <v>2761</v>
      </c>
      <c r="H813" s="197">
        <v>1</v>
      </c>
      <c r="I813" s="198"/>
      <c r="J813" s="199">
        <f t="shared" si="100"/>
        <v>0</v>
      </c>
      <c r="K813" s="200"/>
      <c r="L813" s="40"/>
      <c r="M813" s="201" t="s">
        <v>1</v>
      </c>
      <c r="N813" s="202" t="s">
        <v>42</v>
      </c>
      <c r="O813" s="72"/>
      <c r="P813" s="203">
        <f t="shared" si="101"/>
        <v>0</v>
      </c>
      <c r="Q813" s="203">
        <v>0</v>
      </c>
      <c r="R813" s="203">
        <f t="shared" si="102"/>
        <v>0</v>
      </c>
      <c r="S813" s="203">
        <v>0</v>
      </c>
      <c r="T813" s="204">
        <f t="shared" si="103"/>
        <v>0</v>
      </c>
      <c r="U813" s="35"/>
      <c r="V813" s="35"/>
      <c r="W813" s="35"/>
      <c r="X813" s="35"/>
      <c r="Y813" s="35"/>
      <c r="Z813" s="35"/>
      <c r="AA813" s="35"/>
      <c r="AB813" s="35"/>
      <c r="AC813" s="35"/>
      <c r="AD813" s="35"/>
      <c r="AE813" s="35"/>
      <c r="AR813" s="205" t="s">
        <v>218</v>
      </c>
      <c r="AT813" s="205" t="s">
        <v>214</v>
      </c>
      <c r="AU813" s="205" t="s">
        <v>85</v>
      </c>
      <c r="AY813" s="18" t="s">
        <v>209</v>
      </c>
      <c r="BE813" s="206">
        <f t="shared" si="104"/>
        <v>0</v>
      </c>
      <c r="BF813" s="206">
        <f t="shared" si="105"/>
        <v>0</v>
      </c>
      <c r="BG813" s="206">
        <f t="shared" si="106"/>
        <v>0</v>
      </c>
      <c r="BH813" s="206">
        <f t="shared" si="107"/>
        <v>0</v>
      </c>
      <c r="BI813" s="206">
        <f t="shared" si="108"/>
        <v>0</v>
      </c>
      <c r="BJ813" s="18" t="s">
        <v>85</v>
      </c>
      <c r="BK813" s="206">
        <f t="shared" si="109"/>
        <v>0</v>
      </c>
      <c r="BL813" s="18" t="s">
        <v>218</v>
      </c>
      <c r="BM813" s="205" t="s">
        <v>6460</v>
      </c>
    </row>
    <row r="814" spans="1:65" s="2" customFormat="1" ht="37.9" customHeight="1">
      <c r="A814" s="35"/>
      <c r="B814" s="36"/>
      <c r="C814" s="193" t="s">
        <v>6461</v>
      </c>
      <c r="D814" s="193" t="s">
        <v>214</v>
      </c>
      <c r="E814" s="194" t="s">
        <v>6462</v>
      </c>
      <c r="F814" s="195" t="s">
        <v>4773</v>
      </c>
      <c r="G814" s="196" t="s">
        <v>2761</v>
      </c>
      <c r="H814" s="197">
        <v>1</v>
      </c>
      <c r="I814" s="198"/>
      <c r="J814" s="199">
        <f t="shared" si="100"/>
        <v>0</v>
      </c>
      <c r="K814" s="200"/>
      <c r="L814" s="40"/>
      <c r="M814" s="201" t="s">
        <v>1</v>
      </c>
      <c r="N814" s="202" t="s">
        <v>42</v>
      </c>
      <c r="O814" s="72"/>
      <c r="P814" s="203">
        <f t="shared" si="101"/>
        <v>0</v>
      </c>
      <c r="Q814" s="203">
        <v>0</v>
      </c>
      <c r="R814" s="203">
        <f t="shared" si="102"/>
        <v>0</v>
      </c>
      <c r="S814" s="203">
        <v>0</v>
      </c>
      <c r="T814" s="204">
        <f t="shared" si="103"/>
        <v>0</v>
      </c>
      <c r="U814" s="35"/>
      <c r="V814" s="35"/>
      <c r="W814" s="35"/>
      <c r="X814" s="35"/>
      <c r="Y814" s="35"/>
      <c r="Z814" s="35"/>
      <c r="AA814" s="35"/>
      <c r="AB814" s="35"/>
      <c r="AC814" s="35"/>
      <c r="AD814" s="35"/>
      <c r="AE814" s="35"/>
      <c r="AR814" s="205" t="s">
        <v>218</v>
      </c>
      <c r="AT814" s="205" t="s">
        <v>214</v>
      </c>
      <c r="AU814" s="205" t="s">
        <v>85</v>
      </c>
      <c r="AY814" s="18" t="s">
        <v>209</v>
      </c>
      <c r="BE814" s="206">
        <f t="shared" si="104"/>
        <v>0</v>
      </c>
      <c r="BF814" s="206">
        <f t="shared" si="105"/>
        <v>0</v>
      </c>
      <c r="BG814" s="206">
        <f t="shared" si="106"/>
        <v>0</v>
      </c>
      <c r="BH814" s="206">
        <f t="shared" si="107"/>
        <v>0</v>
      </c>
      <c r="BI814" s="206">
        <f t="shared" si="108"/>
        <v>0</v>
      </c>
      <c r="BJ814" s="18" t="s">
        <v>85</v>
      </c>
      <c r="BK814" s="206">
        <f t="shared" si="109"/>
        <v>0</v>
      </c>
      <c r="BL814" s="18" t="s">
        <v>218</v>
      </c>
      <c r="BM814" s="205" t="s">
        <v>6463</v>
      </c>
    </row>
    <row r="815" spans="1:65" s="2" customFormat="1" ht="37.9" customHeight="1">
      <c r="A815" s="35"/>
      <c r="B815" s="36"/>
      <c r="C815" s="193" t="s">
        <v>6464</v>
      </c>
      <c r="D815" s="193" t="s">
        <v>214</v>
      </c>
      <c r="E815" s="194" t="s">
        <v>6465</v>
      </c>
      <c r="F815" s="195" t="s">
        <v>4918</v>
      </c>
      <c r="G815" s="196" t="s">
        <v>2761</v>
      </c>
      <c r="H815" s="197">
        <v>1</v>
      </c>
      <c r="I815" s="198"/>
      <c r="J815" s="199">
        <f t="shared" si="100"/>
        <v>0</v>
      </c>
      <c r="K815" s="200"/>
      <c r="L815" s="40"/>
      <c r="M815" s="201" t="s">
        <v>1</v>
      </c>
      <c r="N815" s="202" t="s">
        <v>42</v>
      </c>
      <c r="O815" s="72"/>
      <c r="P815" s="203">
        <f t="shared" si="101"/>
        <v>0</v>
      </c>
      <c r="Q815" s="203">
        <v>0</v>
      </c>
      <c r="R815" s="203">
        <f t="shared" si="102"/>
        <v>0</v>
      </c>
      <c r="S815" s="203">
        <v>0</v>
      </c>
      <c r="T815" s="204">
        <f t="shared" si="103"/>
        <v>0</v>
      </c>
      <c r="U815" s="35"/>
      <c r="V815" s="35"/>
      <c r="W815" s="35"/>
      <c r="X815" s="35"/>
      <c r="Y815" s="35"/>
      <c r="Z815" s="35"/>
      <c r="AA815" s="35"/>
      <c r="AB815" s="35"/>
      <c r="AC815" s="35"/>
      <c r="AD815" s="35"/>
      <c r="AE815" s="35"/>
      <c r="AR815" s="205" t="s">
        <v>218</v>
      </c>
      <c r="AT815" s="205" t="s">
        <v>214</v>
      </c>
      <c r="AU815" s="205" t="s">
        <v>85</v>
      </c>
      <c r="AY815" s="18" t="s">
        <v>209</v>
      </c>
      <c r="BE815" s="206">
        <f t="shared" si="104"/>
        <v>0</v>
      </c>
      <c r="BF815" s="206">
        <f t="shared" si="105"/>
        <v>0</v>
      </c>
      <c r="BG815" s="206">
        <f t="shared" si="106"/>
        <v>0</v>
      </c>
      <c r="BH815" s="206">
        <f t="shared" si="107"/>
        <v>0</v>
      </c>
      <c r="BI815" s="206">
        <f t="shared" si="108"/>
        <v>0</v>
      </c>
      <c r="BJ815" s="18" t="s">
        <v>85</v>
      </c>
      <c r="BK815" s="206">
        <f t="shared" si="109"/>
        <v>0</v>
      </c>
      <c r="BL815" s="18" t="s">
        <v>218</v>
      </c>
      <c r="BM815" s="205" t="s">
        <v>6466</v>
      </c>
    </row>
    <row r="816" spans="1:65" s="2" customFormat="1" ht="37.9" customHeight="1">
      <c r="A816" s="35"/>
      <c r="B816" s="36"/>
      <c r="C816" s="193" t="s">
        <v>6467</v>
      </c>
      <c r="D816" s="193" t="s">
        <v>214</v>
      </c>
      <c r="E816" s="194" t="s">
        <v>6468</v>
      </c>
      <c r="F816" s="195" t="s">
        <v>4918</v>
      </c>
      <c r="G816" s="196" t="s">
        <v>2761</v>
      </c>
      <c r="H816" s="197">
        <v>1</v>
      </c>
      <c r="I816" s="198"/>
      <c r="J816" s="199">
        <f t="shared" si="100"/>
        <v>0</v>
      </c>
      <c r="K816" s="200"/>
      <c r="L816" s="40"/>
      <c r="M816" s="201" t="s">
        <v>1</v>
      </c>
      <c r="N816" s="202" t="s">
        <v>42</v>
      </c>
      <c r="O816" s="72"/>
      <c r="P816" s="203">
        <f t="shared" si="101"/>
        <v>0</v>
      </c>
      <c r="Q816" s="203">
        <v>0</v>
      </c>
      <c r="R816" s="203">
        <f t="shared" si="102"/>
        <v>0</v>
      </c>
      <c r="S816" s="203">
        <v>0</v>
      </c>
      <c r="T816" s="204">
        <f t="shared" si="103"/>
        <v>0</v>
      </c>
      <c r="U816" s="35"/>
      <c r="V816" s="35"/>
      <c r="W816" s="35"/>
      <c r="X816" s="35"/>
      <c r="Y816" s="35"/>
      <c r="Z816" s="35"/>
      <c r="AA816" s="35"/>
      <c r="AB816" s="35"/>
      <c r="AC816" s="35"/>
      <c r="AD816" s="35"/>
      <c r="AE816" s="35"/>
      <c r="AR816" s="205" t="s">
        <v>218</v>
      </c>
      <c r="AT816" s="205" t="s">
        <v>214</v>
      </c>
      <c r="AU816" s="205" t="s">
        <v>85</v>
      </c>
      <c r="AY816" s="18" t="s">
        <v>209</v>
      </c>
      <c r="BE816" s="206">
        <f t="shared" si="104"/>
        <v>0</v>
      </c>
      <c r="BF816" s="206">
        <f t="shared" si="105"/>
        <v>0</v>
      </c>
      <c r="BG816" s="206">
        <f t="shared" si="106"/>
        <v>0</v>
      </c>
      <c r="BH816" s="206">
        <f t="shared" si="107"/>
        <v>0</v>
      </c>
      <c r="BI816" s="206">
        <f t="shared" si="108"/>
        <v>0</v>
      </c>
      <c r="BJ816" s="18" t="s">
        <v>85</v>
      </c>
      <c r="BK816" s="206">
        <f t="shared" si="109"/>
        <v>0</v>
      </c>
      <c r="BL816" s="18" t="s">
        <v>218</v>
      </c>
      <c r="BM816" s="205" t="s">
        <v>6469</v>
      </c>
    </row>
    <row r="817" spans="1:65" s="2" customFormat="1" ht="37.9" customHeight="1">
      <c r="A817" s="35"/>
      <c r="B817" s="36"/>
      <c r="C817" s="193" t="s">
        <v>6470</v>
      </c>
      <c r="D817" s="193" t="s">
        <v>214</v>
      </c>
      <c r="E817" s="194" t="s">
        <v>6471</v>
      </c>
      <c r="F817" s="195" t="s">
        <v>4918</v>
      </c>
      <c r="G817" s="196" t="s">
        <v>2761</v>
      </c>
      <c r="H817" s="197">
        <v>1</v>
      </c>
      <c r="I817" s="198"/>
      <c r="J817" s="199">
        <f t="shared" si="100"/>
        <v>0</v>
      </c>
      <c r="K817" s="200"/>
      <c r="L817" s="40"/>
      <c r="M817" s="201" t="s">
        <v>1</v>
      </c>
      <c r="N817" s="202" t="s">
        <v>42</v>
      </c>
      <c r="O817" s="72"/>
      <c r="P817" s="203">
        <f t="shared" si="101"/>
        <v>0</v>
      </c>
      <c r="Q817" s="203">
        <v>0</v>
      </c>
      <c r="R817" s="203">
        <f t="shared" si="102"/>
        <v>0</v>
      </c>
      <c r="S817" s="203">
        <v>0</v>
      </c>
      <c r="T817" s="204">
        <f t="shared" si="103"/>
        <v>0</v>
      </c>
      <c r="U817" s="35"/>
      <c r="V817" s="35"/>
      <c r="W817" s="35"/>
      <c r="X817" s="35"/>
      <c r="Y817" s="35"/>
      <c r="Z817" s="35"/>
      <c r="AA817" s="35"/>
      <c r="AB817" s="35"/>
      <c r="AC817" s="35"/>
      <c r="AD817" s="35"/>
      <c r="AE817" s="35"/>
      <c r="AR817" s="205" t="s">
        <v>218</v>
      </c>
      <c r="AT817" s="205" t="s">
        <v>214</v>
      </c>
      <c r="AU817" s="205" t="s">
        <v>85</v>
      </c>
      <c r="AY817" s="18" t="s">
        <v>209</v>
      </c>
      <c r="BE817" s="206">
        <f t="shared" si="104"/>
        <v>0</v>
      </c>
      <c r="BF817" s="206">
        <f t="shared" si="105"/>
        <v>0</v>
      </c>
      <c r="BG817" s="206">
        <f t="shared" si="106"/>
        <v>0</v>
      </c>
      <c r="BH817" s="206">
        <f t="shared" si="107"/>
        <v>0</v>
      </c>
      <c r="BI817" s="206">
        <f t="shared" si="108"/>
        <v>0</v>
      </c>
      <c r="BJ817" s="18" t="s">
        <v>85</v>
      </c>
      <c r="BK817" s="206">
        <f t="shared" si="109"/>
        <v>0</v>
      </c>
      <c r="BL817" s="18" t="s">
        <v>218</v>
      </c>
      <c r="BM817" s="205" t="s">
        <v>6472</v>
      </c>
    </row>
    <row r="818" spans="1:65" s="2" customFormat="1" ht="37.9" customHeight="1">
      <c r="A818" s="35"/>
      <c r="B818" s="36"/>
      <c r="C818" s="193" t="s">
        <v>6473</v>
      </c>
      <c r="D818" s="193" t="s">
        <v>214</v>
      </c>
      <c r="E818" s="194" t="s">
        <v>6474</v>
      </c>
      <c r="F818" s="195" t="s">
        <v>4918</v>
      </c>
      <c r="G818" s="196" t="s">
        <v>2761</v>
      </c>
      <c r="H818" s="197">
        <v>1</v>
      </c>
      <c r="I818" s="198"/>
      <c r="J818" s="199">
        <f t="shared" si="100"/>
        <v>0</v>
      </c>
      <c r="K818" s="200"/>
      <c r="L818" s="40"/>
      <c r="M818" s="201" t="s">
        <v>1</v>
      </c>
      <c r="N818" s="202" t="s">
        <v>42</v>
      </c>
      <c r="O818" s="72"/>
      <c r="P818" s="203">
        <f t="shared" si="101"/>
        <v>0</v>
      </c>
      <c r="Q818" s="203">
        <v>0</v>
      </c>
      <c r="R818" s="203">
        <f t="shared" si="102"/>
        <v>0</v>
      </c>
      <c r="S818" s="203">
        <v>0</v>
      </c>
      <c r="T818" s="204">
        <f t="shared" si="103"/>
        <v>0</v>
      </c>
      <c r="U818" s="35"/>
      <c r="V818" s="35"/>
      <c r="W818" s="35"/>
      <c r="X818" s="35"/>
      <c r="Y818" s="35"/>
      <c r="Z818" s="35"/>
      <c r="AA818" s="35"/>
      <c r="AB818" s="35"/>
      <c r="AC818" s="35"/>
      <c r="AD818" s="35"/>
      <c r="AE818" s="35"/>
      <c r="AR818" s="205" t="s">
        <v>218</v>
      </c>
      <c r="AT818" s="205" t="s">
        <v>214</v>
      </c>
      <c r="AU818" s="205" t="s">
        <v>85</v>
      </c>
      <c r="AY818" s="18" t="s">
        <v>209</v>
      </c>
      <c r="BE818" s="206">
        <f t="shared" si="104"/>
        <v>0</v>
      </c>
      <c r="BF818" s="206">
        <f t="shared" si="105"/>
        <v>0</v>
      </c>
      <c r="BG818" s="206">
        <f t="shared" si="106"/>
        <v>0</v>
      </c>
      <c r="BH818" s="206">
        <f t="shared" si="107"/>
        <v>0</v>
      </c>
      <c r="BI818" s="206">
        <f t="shared" si="108"/>
        <v>0</v>
      </c>
      <c r="BJ818" s="18" t="s">
        <v>85</v>
      </c>
      <c r="BK818" s="206">
        <f t="shared" si="109"/>
        <v>0</v>
      </c>
      <c r="BL818" s="18" t="s">
        <v>218</v>
      </c>
      <c r="BM818" s="205" t="s">
        <v>6475</v>
      </c>
    </row>
    <row r="819" spans="1:65" s="2" customFormat="1" ht="37.9" customHeight="1">
      <c r="A819" s="35"/>
      <c r="B819" s="36"/>
      <c r="C819" s="193" t="s">
        <v>6476</v>
      </c>
      <c r="D819" s="193" t="s">
        <v>214</v>
      </c>
      <c r="E819" s="194" t="s">
        <v>6477</v>
      </c>
      <c r="F819" s="195" t="s">
        <v>4918</v>
      </c>
      <c r="G819" s="196" t="s">
        <v>2761</v>
      </c>
      <c r="H819" s="197">
        <v>1</v>
      </c>
      <c r="I819" s="198"/>
      <c r="J819" s="199">
        <f t="shared" si="100"/>
        <v>0</v>
      </c>
      <c r="K819" s="200"/>
      <c r="L819" s="40"/>
      <c r="M819" s="201" t="s">
        <v>1</v>
      </c>
      <c r="N819" s="202" t="s">
        <v>42</v>
      </c>
      <c r="O819" s="72"/>
      <c r="P819" s="203">
        <f t="shared" si="101"/>
        <v>0</v>
      </c>
      <c r="Q819" s="203">
        <v>0</v>
      </c>
      <c r="R819" s="203">
        <f t="shared" si="102"/>
        <v>0</v>
      </c>
      <c r="S819" s="203">
        <v>0</v>
      </c>
      <c r="T819" s="204">
        <f t="shared" si="103"/>
        <v>0</v>
      </c>
      <c r="U819" s="35"/>
      <c r="V819" s="35"/>
      <c r="W819" s="35"/>
      <c r="X819" s="35"/>
      <c r="Y819" s="35"/>
      <c r="Z819" s="35"/>
      <c r="AA819" s="35"/>
      <c r="AB819" s="35"/>
      <c r="AC819" s="35"/>
      <c r="AD819" s="35"/>
      <c r="AE819" s="35"/>
      <c r="AR819" s="205" t="s">
        <v>218</v>
      </c>
      <c r="AT819" s="205" t="s">
        <v>214</v>
      </c>
      <c r="AU819" s="205" t="s">
        <v>85</v>
      </c>
      <c r="AY819" s="18" t="s">
        <v>209</v>
      </c>
      <c r="BE819" s="206">
        <f t="shared" si="104"/>
        <v>0</v>
      </c>
      <c r="BF819" s="206">
        <f t="shared" si="105"/>
        <v>0</v>
      </c>
      <c r="BG819" s="206">
        <f t="shared" si="106"/>
        <v>0</v>
      </c>
      <c r="BH819" s="206">
        <f t="shared" si="107"/>
        <v>0</v>
      </c>
      <c r="BI819" s="206">
        <f t="shared" si="108"/>
        <v>0</v>
      </c>
      <c r="BJ819" s="18" t="s">
        <v>85</v>
      </c>
      <c r="BK819" s="206">
        <f t="shared" si="109"/>
        <v>0</v>
      </c>
      <c r="BL819" s="18" t="s">
        <v>218</v>
      </c>
      <c r="BM819" s="205" t="s">
        <v>6478</v>
      </c>
    </row>
    <row r="820" spans="1:65" s="2" customFormat="1" ht="37.9" customHeight="1">
      <c r="A820" s="35"/>
      <c r="B820" s="36"/>
      <c r="C820" s="193" t="s">
        <v>6479</v>
      </c>
      <c r="D820" s="193" t="s">
        <v>214</v>
      </c>
      <c r="E820" s="194" t="s">
        <v>6480</v>
      </c>
      <c r="F820" s="195" t="s">
        <v>4918</v>
      </c>
      <c r="G820" s="196" t="s">
        <v>2761</v>
      </c>
      <c r="H820" s="197">
        <v>1</v>
      </c>
      <c r="I820" s="198"/>
      <c r="J820" s="199">
        <f t="shared" si="100"/>
        <v>0</v>
      </c>
      <c r="K820" s="200"/>
      <c r="L820" s="40"/>
      <c r="M820" s="201" t="s">
        <v>1</v>
      </c>
      <c r="N820" s="202" t="s">
        <v>42</v>
      </c>
      <c r="O820" s="72"/>
      <c r="P820" s="203">
        <f t="shared" si="101"/>
        <v>0</v>
      </c>
      <c r="Q820" s="203">
        <v>0</v>
      </c>
      <c r="R820" s="203">
        <f t="shared" si="102"/>
        <v>0</v>
      </c>
      <c r="S820" s="203">
        <v>0</v>
      </c>
      <c r="T820" s="204">
        <f t="shared" si="103"/>
        <v>0</v>
      </c>
      <c r="U820" s="35"/>
      <c r="V820" s="35"/>
      <c r="W820" s="35"/>
      <c r="X820" s="35"/>
      <c r="Y820" s="35"/>
      <c r="Z820" s="35"/>
      <c r="AA820" s="35"/>
      <c r="AB820" s="35"/>
      <c r="AC820" s="35"/>
      <c r="AD820" s="35"/>
      <c r="AE820" s="35"/>
      <c r="AR820" s="205" t="s">
        <v>218</v>
      </c>
      <c r="AT820" s="205" t="s">
        <v>214</v>
      </c>
      <c r="AU820" s="205" t="s">
        <v>85</v>
      </c>
      <c r="AY820" s="18" t="s">
        <v>209</v>
      </c>
      <c r="BE820" s="206">
        <f t="shared" si="104"/>
        <v>0</v>
      </c>
      <c r="BF820" s="206">
        <f t="shared" si="105"/>
        <v>0</v>
      </c>
      <c r="BG820" s="206">
        <f t="shared" si="106"/>
        <v>0</v>
      </c>
      <c r="BH820" s="206">
        <f t="shared" si="107"/>
        <v>0</v>
      </c>
      <c r="BI820" s="206">
        <f t="shared" si="108"/>
        <v>0</v>
      </c>
      <c r="BJ820" s="18" t="s">
        <v>85</v>
      </c>
      <c r="BK820" s="206">
        <f t="shared" si="109"/>
        <v>0</v>
      </c>
      <c r="BL820" s="18" t="s">
        <v>218</v>
      </c>
      <c r="BM820" s="205" t="s">
        <v>6481</v>
      </c>
    </row>
    <row r="821" spans="1:65" s="2" customFormat="1" ht="37.9" customHeight="1">
      <c r="A821" s="35"/>
      <c r="B821" s="36"/>
      <c r="C821" s="193" t="s">
        <v>6482</v>
      </c>
      <c r="D821" s="193" t="s">
        <v>214</v>
      </c>
      <c r="E821" s="194" t="s">
        <v>6483</v>
      </c>
      <c r="F821" s="195" t="s">
        <v>4918</v>
      </c>
      <c r="G821" s="196" t="s">
        <v>2761</v>
      </c>
      <c r="H821" s="197">
        <v>1</v>
      </c>
      <c r="I821" s="198"/>
      <c r="J821" s="199">
        <f t="shared" si="100"/>
        <v>0</v>
      </c>
      <c r="K821" s="200"/>
      <c r="L821" s="40"/>
      <c r="M821" s="201" t="s">
        <v>1</v>
      </c>
      <c r="N821" s="202" t="s">
        <v>42</v>
      </c>
      <c r="O821" s="72"/>
      <c r="P821" s="203">
        <f t="shared" si="101"/>
        <v>0</v>
      </c>
      <c r="Q821" s="203">
        <v>0</v>
      </c>
      <c r="R821" s="203">
        <f t="shared" si="102"/>
        <v>0</v>
      </c>
      <c r="S821" s="203">
        <v>0</v>
      </c>
      <c r="T821" s="204">
        <f t="shared" si="103"/>
        <v>0</v>
      </c>
      <c r="U821" s="35"/>
      <c r="V821" s="35"/>
      <c r="W821" s="35"/>
      <c r="X821" s="35"/>
      <c r="Y821" s="35"/>
      <c r="Z821" s="35"/>
      <c r="AA821" s="35"/>
      <c r="AB821" s="35"/>
      <c r="AC821" s="35"/>
      <c r="AD821" s="35"/>
      <c r="AE821" s="35"/>
      <c r="AR821" s="205" t="s">
        <v>218</v>
      </c>
      <c r="AT821" s="205" t="s">
        <v>214</v>
      </c>
      <c r="AU821" s="205" t="s">
        <v>85</v>
      </c>
      <c r="AY821" s="18" t="s">
        <v>209</v>
      </c>
      <c r="BE821" s="206">
        <f t="shared" si="104"/>
        <v>0</v>
      </c>
      <c r="BF821" s="206">
        <f t="shared" si="105"/>
        <v>0</v>
      </c>
      <c r="BG821" s="206">
        <f t="shared" si="106"/>
        <v>0</v>
      </c>
      <c r="BH821" s="206">
        <f t="shared" si="107"/>
        <v>0</v>
      </c>
      <c r="BI821" s="206">
        <f t="shared" si="108"/>
        <v>0</v>
      </c>
      <c r="BJ821" s="18" t="s">
        <v>85</v>
      </c>
      <c r="BK821" s="206">
        <f t="shared" si="109"/>
        <v>0</v>
      </c>
      <c r="BL821" s="18" t="s">
        <v>218</v>
      </c>
      <c r="BM821" s="205" t="s">
        <v>6484</v>
      </c>
    </row>
    <row r="822" spans="1:65" s="2" customFormat="1" ht="44.25" customHeight="1">
      <c r="A822" s="35"/>
      <c r="B822" s="36"/>
      <c r="C822" s="193" t="s">
        <v>6485</v>
      </c>
      <c r="D822" s="193" t="s">
        <v>214</v>
      </c>
      <c r="E822" s="194" t="s">
        <v>6486</v>
      </c>
      <c r="F822" s="195" t="s">
        <v>4787</v>
      </c>
      <c r="G822" s="196" t="s">
        <v>2761</v>
      </c>
      <c r="H822" s="197">
        <v>1</v>
      </c>
      <c r="I822" s="198"/>
      <c r="J822" s="199">
        <f t="shared" si="100"/>
        <v>0</v>
      </c>
      <c r="K822" s="200"/>
      <c r="L822" s="40"/>
      <c r="M822" s="201" t="s">
        <v>1</v>
      </c>
      <c r="N822" s="202" t="s">
        <v>42</v>
      </c>
      <c r="O822" s="72"/>
      <c r="P822" s="203">
        <f t="shared" si="101"/>
        <v>0</v>
      </c>
      <c r="Q822" s="203">
        <v>0</v>
      </c>
      <c r="R822" s="203">
        <f t="shared" si="102"/>
        <v>0</v>
      </c>
      <c r="S822" s="203">
        <v>0</v>
      </c>
      <c r="T822" s="204">
        <f t="shared" si="103"/>
        <v>0</v>
      </c>
      <c r="U822" s="35"/>
      <c r="V822" s="35"/>
      <c r="W822" s="35"/>
      <c r="X822" s="35"/>
      <c r="Y822" s="35"/>
      <c r="Z822" s="35"/>
      <c r="AA822" s="35"/>
      <c r="AB822" s="35"/>
      <c r="AC822" s="35"/>
      <c r="AD822" s="35"/>
      <c r="AE822" s="35"/>
      <c r="AR822" s="205" t="s">
        <v>218</v>
      </c>
      <c r="AT822" s="205" t="s">
        <v>214</v>
      </c>
      <c r="AU822" s="205" t="s">
        <v>85</v>
      </c>
      <c r="AY822" s="18" t="s">
        <v>209</v>
      </c>
      <c r="BE822" s="206">
        <f t="shared" si="104"/>
        <v>0</v>
      </c>
      <c r="BF822" s="206">
        <f t="shared" si="105"/>
        <v>0</v>
      </c>
      <c r="BG822" s="206">
        <f t="shared" si="106"/>
        <v>0</v>
      </c>
      <c r="BH822" s="206">
        <f t="shared" si="107"/>
        <v>0</v>
      </c>
      <c r="BI822" s="206">
        <f t="shared" si="108"/>
        <v>0</v>
      </c>
      <c r="BJ822" s="18" t="s">
        <v>85</v>
      </c>
      <c r="BK822" s="206">
        <f t="shared" si="109"/>
        <v>0</v>
      </c>
      <c r="BL822" s="18" t="s">
        <v>218</v>
      </c>
      <c r="BM822" s="205" t="s">
        <v>6487</v>
      </c>
    </row>
    <row r="823" spans="1:65" s="2" customFormat="1" ht="37.9" customHeight="1">
      <c r="A823" s="35"/>
      <c r="B823" s="36"/>
      <c r="C823" s="193" t="s">
        <v>6488</v>
      </c>
      <c r="D823" s="193" t="s">
        <v>214</v>
      </c>
      <c r="E823" s="194" t="s">
        <v>6489</v>
      </c>
      <c r="F823" s="195" t="s">
        <v>6490</v>
      </c>
      <c r="G823" s="196" t="s">
        <v>2761</v>
      </c>
      <c r="H823" s="197">
        <v>1</v>
      </c>
      <c r="I823" s="198"/>
      <c r="J823" s="199">
        <f t="shared" si="100"/>
        <v>0</v>
      </c>
      <c r="K823" s="200"/>
      <c r="L823" s="40"/>
      <c r="M823" s="201" t="s">
        <v>1</v>
      </c>
      <c r="N823" s="202" t="s">
        <v>42</v>
      </c>
      <c r="O823" s="72"/>
      <c r="P823" s="203">
        <f t="shared" si="101"/>
        <v>0</v>
      </c>
      <c r="Q823" s="203">
        <v>0</v>
      </c>
      <c r="R823" s="203">
        <f t="shared" si="102"/>
        <v>0</v>
      </c>
      <c r="S823" s="203">
        <v>0</v>
      </c>
      <c r="T823" s="204">
        <f t="shared" si="103"/>
        <v>0</v>
      </c>
      <c r="U823" s="35"/>
      <c r="V823" s="35"/>
      <c r="W823" s="35"/>
      <c r="X823" s="35"/>
      <c r="Y823" s="35"/>
      <c r="Z823" s="35"/>
      <c r="AA823" s="35"/>
      <c r="AB823" s="35"/>
      <c r="AC823" s="35"/>
      <c r="AD823" s="35"/>
      <c r="AE823" s="35"/>
      <c r="AR823" s="205" t="s">
        <v>218</v>
      </c>
      <c r="AT823" s="205" t="s">
        <v>214</v>
      </c>
      <c r="AU823" s="205" t="s">
        <v>85</v>
      </c>
      <c r="AY823" s="18" t="s">
        <v>209</v>
      </c>
      <c r="BE823" s="206">
        <f t="shared" si="104"/>
        <v>0</v>
      </c>
      <c r="BF823" s="206">
        <f t="shared" si="105"/>
        <v>0</v>
      </c>
      <c r="BG823" s="206">
        <f t="shared" si="106"/>
        <v>0</v>
      </c>
      <c r="BH823" s="206">
        <f t="shared" si="107"/>
        <v>0</v>
      </c>
      <c r="BI823" s="206">
        <f t="shared" si="108"/>
        <v>0</v>
      </c>
      <c r="BJ823" s="18" t="s">
        <v>85</v>
      </c>
      <c r="BK823" s="206">
        <f t="shared" si="109"/>
        <v>0</v>
      </c>
      <c r="BL823" s="18" t="s">
        <v>218</v>
      </c>
      <c r="BM823" s="205" t="s">
        <v>6491</v>
      </c>
    </row>
    <row r="824" spans="1:65" s="2" customFormat="1" ht="44.25" customHeight="1">
      <c r="A824" s="35"/>
      <c r="B824" s="36"/>
      <c r="C824" s="193" t="s">
        <v>6492</v>
      </c>
      <c r="D824" s="193" t="s">
        <v>214</v>
      </c>
      <c r="E824" s="194" t="s">
        <v>6493</v>
      </c>
      <c r="F824" s="195" t="s">
        <v>6494</v>
      </c>
      <c r="G824" s="196" t="s">
        <v>2761</v>
      </c>
      <c r="H824" s="197">
        <v>1</v>
      </c>
      <c r="I824" s="198"/>
      <c r="J824" s="199">
        <f t="shared" si="100"/>
        <v>0</v>
      </c>
      <c r="K824" s="200"/>
      <c r="L824" s="40"/>
      <c r="M824" s="201" t="s">
        <v>1</v>
      </c>
      <c r="N824" s="202" t="s">
        <v>42</v>
      </c>
      <c r="O824" s="72"/>
      <c r="P824" s="203">
        <f t="shared" si="101"/>
        <v>0</v>
      </c>
      <c r="Q824" s="203">
        <v>0</v>
      </c>
      <c r="R824" s="203">
        <f t="shared" si="102"/>
        <v>0</v>
      </c>
      <c r="S824" s="203">
        <v>0</v>
      </c>
      <c r="T824" s="204">
        <f t="shared" si="103"/>
        <v>0</v>
      </c>
      <c r="U824" s="35"/>
      <c r="V824" s="35"/>
      <c r="W824" s="35"/>
      <c r="X824" s="35"/>
      <c r="Y824" s="35"/>
      <c r="Z824" s="35"/>
      <c r="AA824" s="35"/>
      <c r="AB824" s="35"/>
      <c r="AC824" s="35"/>
      <c r="AD824" s="35"/>
      <c r="AE824" s="35"/>
      <c r="AR824" s="205" t="s">
        <v>218</v>
      </c>
      <c r="AT824" s="205" t="s">
        <v>214</v>
      </c>
      <c r="AU824" s="205" t="s">
        <v>85</v>
      </c>
      <c r="AY824" s="18" t="s">
        <v>209</v>
      </c>
      <c r="BE824" s="206">
        <f t="shared" si="104"/>
        <v>0</v>
      </c>
      <c r="BF824" s="206">
        <f t="shared" si="105"/>
        <v>0</v>
      </c>
      <c r="BG824" s="206">
        <f t="shared" si="106"/>
        <v>0</v>
      </c>
      <c r="BH824" s="206">
        <f t="shared" si="107"/>
        <v>0</v>
      </c>
      <c r="BI824" s="206">
        <f t="shared" si="108"/>
        <v>0</v>
      </c>
      <c r="BJ824" s="18" t="s">
        <v>85</v>
      </c>
      <c r="BK824" s="206">
        <f t="shared" si="109"/>
        <v>0</v>
      </c>
      <c r="BL824" s="18" t="s">
        <v>218</v>
      </c>
      <c r="BM824" s="205" t="s">
        <v>6495</v>
      </c>
    </row>
    <row r="825" spans="1:65" s="2" customFormat="1" ht="37.9" customHeight="1">
      <c r="A825" s="35"/>
      <c r="B825" s="36"/>
      <c r="C825" s="193" t="s">
        <v>6496</v>
      </c>
      <c r="D825" s="193" t="s">
        <v>214</v>
      </c>
      <c r="E825" s="194" t="s">
        <v>6497</v>
      </c>
      <c r="F825" s="195" t="s">
        <v>4755</v>
      </c>
      <c r="G825" s="196" t="s">
        <v>2761</v>
      </c>
      <c r="H825" s="197">
        <v>1</v>
      </c>
      <c r="I825" s="198"/>
      <c r="J825" s="199">
        <f t="shared" ref="J825:J888" si="110">ROUND(I825*H825,2)</f>
        <v>0</v>
      </c>
      <c r="K825" s="200"/>
      <c r="L825" s="40"/>
      <c r="M825" s="201" t="s">
        <v>1</v>
      </c>
      <c r="N825" s="202" t="s">
        <v>42</v>
      </c>
      <c r="O825" s="72"/>
      <c r="P825" s="203">
        <f t="shared" ref="P825:P888" si="111">O825*H825</f>
        <v>0</v>
      </c>
      <c r="Q825" s="203">
        <v>0</v>
      </c>
      <c r="R825" s="203">
        <f t="shared" ref="R825:R888" si="112">Q825*H825</f>
        <v>0</v>
      </c>
      <c r="S825" s="203">
        <v>0</v>
      </c>
      <c r="T825" s="204">
        <f t="shared" ref="T825:T888" si="113">S825*H825</f>
        <v>0</v>
      </c>
      <c r="U825" s="35"/>
      <c r="V825" s="35"/>
      <c r="W825" s="35"/>
      <c r="X825" s="35"/>
      <c r="Y825" s="35"/>
      <c r="Z825" s="35"/>
      <c r="AA825" s="35"/>
      <c r="AB825" s="35"/>
      <c r="AC825" s="35"/>
      <c r="AD825" s="35"/>
      <c r="AE825" s="35"/>
      <c r="AR825" s="205" t="s">
        <v>218</v>
      </c>
      <c r="AT825" s="205" t="s">
        <v>214</v>
      </c>
      <c r="AU825" s="205" t="s">
        <v>85</v>
      </c>
      <c r="AY825" s="18" t="s">
        <v>209</v>
      </c>
      <c r="BE825" s="206">
        <f t="shared" ref="BE825:BE888" si="114">IF(N825="základní",J825,0)</f>
        <v>0</v>
      </c>
      <c r="BF825" s="206">
        <f t="shared" ref="BF825:BF888" si="115">IF(N825="snížená",J825,0)</f>
        <v>0</v>
      </c>
      <c r="BG825" s="206">
        <f t="shared" ref="BG825:BG888" si="116">IF(N825="zákl. přenesená",J825,0)</f>
        <v>0</v>
      </c>
      <c r="BH825" s="206">
        <f t="shared" ref="BH825:BH888" si="117">IF(N825="sníž. přenesená",J825,0)</f>
        <v>0</v>
      </c>
      <c r="BI825" s="206">
        <f t="shared" ref="BI825:BI888" si="118">IF(N825="nulová",J825,0)</f>
        <v>0</v>
      </c>
      <c r="BJ825" s="18" t="s">
        <v>85</v>
      </c>
      <c r="BK825" s="206">
        <f t="shared" ref="BK825:BK888" si="119">ROUND(I825*H825,2)</f>
        <v>0</v>
      </c>
      <c r="BL825" s="18" t="s">
        <v>218</v>
      </c>
      <c r="BM825" s="205" t="s">
        <v>6498</v>
      </c>
    </row>
    <row r="826" spans="1:65" s="2" customFormat="1" ht="37.9" customHeight="1">
      <c r="A826" s="35"/>
      <c r="B826" s="36"/>
      <c r="C826" s="193" t="s">
        <v>6499</v>
      </c>
      <c r="D826" s="193" t="s">
        <v>214</v>
      </c>
      <c r="E826" s="194" t="s">
        <v>6500</v>
      </c>
      <c r="F826" s="195" t="s">
        <v>4755</v>
      </c>
      <c r="G826" s="196" t="s">
        <v>2761</v>
      </c>
      <c r="H826" s="197">
        <v>1</v>
      </c>
      <c r="I826" s="198"/>
      <c r="J826" s="199">
        <f t="shared" si="110"/>
        <v>0</v>
      </c>
      <c r="K826" s="200"/>
      <c r="L826" s="40"/>
      <c r="M826" s="201" t="s">
        <v>1</v>
      </c>
      <c r="N826" s="202" t="s">
        <v>42</v>
      </c>
      <c r="O826" s="72"/>
      <c r="P826" s="203">
        <f t="shared" si="111"/>
        <v>0</v>
      </c>
      <c r="Q826" s="203">
        <v>0</v>
      </c>
      <c r="R826" s="203">
        <f t="shared" si="112"/>
        <v>0</v>
      </c>
      <c r="S826" s="203">
        <v>0</v>
      </c>
      <c r="T826" s="204">
        <f t="shared" si="113"/>
        <v>0</v>
      </c>
      <c r="U826" s="35"/>
      <c r="V826" s="35"/>
      <c r="W826" s="35"/>
      <c r="X826" s="35"/>
      <c r="Y826" s="35"/>
      <c r="Z826" s="35"/>
      <c r="AA826" s="35"/>
      <c r="AB826" s="35"/>
      <c r="AC826" s="35"/>
      <c r="AD826" s="35"/>
      <c r="AE826" s="35"/>
      <c r="AR826" s="205" t="s">
        <v>218</v>
      </c>
      <c r="AT826" s="205" t="s">
        <v>214</v>
      </c>
      <c r="AU826" s="205" t="s">
        <v>85</v>
      </c>
      <c r="AY826" s="18" t="s">
        <v>209</v>
      </c>
      <c r="BE826" s="206">
        <f t="shared" si="114"/>
        <v>0</v>
      </c>
      <c r="BF826" s="206">
        <f t="shared" si="115"/>
        <v>0</v>
      </c>
      <c r="BG826" s="206">
        <f t="shared" si="116"/>
        <v>0</v>
      </c>
      <c r="BH826" s="206">
        <f t="shared" si="117"/>
        <v>0</v>
      </c>
      <c r="BI826" s="206">
        <f t="shared" si="118"/>
        <v>0</v>
      </c>
      <c r="BJ826" s="18" t="s">
        <v>85</v>
      </c>
      <c r="BK826" s="206">
        <f t="shared" si="119"/>
        <v>0</v>
      </c>
      <c r="BL826" s="18" t="s">
        <v>218</v>
      </c>
      <c r="BM826" s="205" t="s">
        <v>6501</v>
      </c>
    </row>
    <row r="827" spans="1:65" s="2" customFormat="1" ht="37.9" customHeight="1">
      <c r="A827" s="35"/>
      <c r="B827" s="36"/>
      <c r="C827" s="193" t="s">
        <v>6502</v>
      </c>
      <c r="D827" s="193" t="s">
        <v>214</v>
      </c>
      <c r="E827" s="194" t="s">
        <v>6503</v>
      </c>
      <c r="F827" s="195" t="s">
        <v>4755</v>
      </c>
      <c r="G827" s="196" t="s">
        <v>2761</v>
      </c>
      <c r="H827" s="197">
        <v>1</v>
      </c>
      <c r="I827" s="198"/>
      <c r="J827" s="199">
        <f t="shared" si="110"/>
        <v>0</v>
      </c>
      <c r="K827" s="200"/>
      <c r="L827" s="40"/>
      <c r="M827" s="201" t="s">
        <v>1</v>
      </c>
      <c r="N827" s="202" t="s">
        <v>42</v>
      </c>
      <c r="O827" s="72"/>
      <c r="P827" s="203">
        <f t="shared" si="111"/>
        <v>0</v>
      </c>
      <c r="Q827" s="203">
        <v>0</v>
      </c>
      <c r="R827" s="203">
        <f t="shared" si="112"/>
        <v>0</v>
      </c>
      <c r="S827" s="203">
        <v>0</v>
      </c>
      <c r="T827" s="204">
        <f t="shared" si="113"/>
        <v>0</v>
      </c>
      <c r="U827" s="35"/>
      <c r="V827" s="35"/>
      <c r="W827" s="35"/>
      <c r="X827" s="35"/>
      <c r="Y827" s="35"/>
      <c r="Z827" s="35"/>
      <c r="AA827" s="35"/>
      <c r="AB827" s="35"/>
      <c r="AC827" s="35"/>
      <c r="AD827" s="35"/>
      <c r="AE827" s="35"/>
      <c r="AR827" s="205" t="s">
        <v>218</v>
      </c>
      <c r="AT827" s="205" t="s">
        <v>214</v>
      </c>
      <c r="AU827" s="205" t="s">
        <v>85</v>
      </c>
      <c r="AY827" s="18" t="s">
        <v>209</v>
      </c>
      <c r="BE827" s="206">
        <f t="shared" si="114"/>
        <v>0</v>
      </c>
      <c r="BF827" s="206">
        <f t="shared" si="115"/>
        <v>0</v>
      </c>
      <c r="BG827" s="206">
        <f t="shared" si="116"/>
        <v>0</v>
      </c>
      <c r="BH827" s="206">
        <f t="shared" si="117"/>
        <v>0</v>
      </c>
      <c r="BI827" s="206">
        <f t="shared" si="118"/>
        <v>0</v>
      </c>
      <c r="BJ827" s="18" t="s">
        <v>85</v>
      </c>
      <c r="BK827" s="206">
        <f t="shared" si="119"/>
        <v>0</v>
      </c>
      <c r="BL827" s="18" t="s">
        <v>218</v>
      </c>
      <c r="BM827" s="205" t="s">
        <v>6504</v>
      </c>
    </row>
    <row r="828" spans="1:65" s="2" customFormat="1" ht="37.9" customHeight="1">
      <c r="A828" s="35"/>
      <c r="B828" s="36"/>
      <c r="C828" s="193" t="s">
        <v>6505</v>
      </c>
      <c r="D828" s="193" t="s">
        <v>214</v>
      </c>
      <c r="E828" s="194" t="s">
        <v>6506</v>
      </c>
      <c r="F828" s="195" t="s">
        <v>4755</v>
      </c>
      <c r="G828" s="196" t="s">
        <v>2761</v>
      </c>
      <c r="H828" s="197">
        <v>1</v>
      </c>
      <c r="I828" s="198"/>
      <c r="J828" s="199">
        <f t="shared" si="110"/>
        <v>0</v>
      </c>
      <c r="K828" s="200"/>
      <c r="L828" s="40"/>
      <c r="M828" s="201" t="s">
        <v>1</v>
      </c>
      <c r="N828" s="202" t="s">
        <v>42</v>
      </c>
      <c r="O828" s="72"/>
      <c r="P828" s="203">
        <f t="shared" si="111"/>
        <v>0</v>
      </c>
      <c r="Q828" s="203">
        <v>0</v>
      </c>
      <c r="R828" s="203">
        <f t="shared" si="112"/>
        <v>0</v>
      </c>
      <c r="S828" s="203">
        <v>0</v>
      </c>
      <c r="T828" s="204">
        <f t="shared" si="113"/>
        <v>0</v>
      </c>
      <c r="U828" s="35"/>
      <c r="V828" s="35"/>
      <c r="W828" s="35"/>
      <c r="X828" s="35"/>
      <c r="Y828" s="35"/>
      <c r="Z828" s="35"/>
      <c r="AA828" s="35"/>
      <c r="AB828" s="35"/>
      <c r="AC828" s="35"/>
      <c r="AD828" s="35"/>
      <c r="AE828" s="35"/>
      <c r="AR828" s="205" t="s">
        <v>218</v>
      </c>
      <c r="AT828" s="205" t="s">
        <v>214</v>
      </c>
      <c r="AU828" s="205" t="s">
        <v>85</v>
      </c>
      <c r="AY828" s="18" t="s">
        <v>209</v>
      </c>
      <c r="BE828" s="206">
        <f t="shared" si="114"/>
        <v>0</v>
      </c>
      <c r="BF828" s="206">
        <f t="shared" si="115"/>
        <v>0</v>
      </c>
      <c r="BG828" s="206">
        <f t="shared" si="116"/>
        <v>0</v>
      </c>
      <c r="BH828" s="206">
        <f t="shared" si="117"/>
        <v>0</v>
      </c>
      <c r="BI828" s="206">
        <f t="shared" si="118"/>
        <v>0</v>
      </c>
      <c r="BJ828" s="18" t="s">
        <v>85</v>
      </c>
      <c r="BK828" s="206">
        <f t="shared" si="119"/>
        <v>0</v>
      </c>
      <c r="BL828" s="18" t="s">
        <v>218</v>
      </c>
      <c r="BM828" s="205" t="s">
        <v>6507</v>
      </c>
    </row>
    <row r="829" spans="1:65" s="2" customFormat="1" ht="37.9" customHeight="1">
      <c r="A829" s="35"/>
      <c r="B829" s="36"/>
      <c r="C829" s="193" t="s">
        <v>6508</v>
      </c>
      <c r="D829" s="193" t="s">
        <v>214</v>
      </c>
      <c r="E829" s="194" t="s">
        <v>6509</v>
      </c>
      <c r="F829" s="195" t="s">
        <v>4755</v>
      </c>
      <c r="G829" s="196" t="s">
        <v>2761</v>
      </c>
      <c r="H829" s="197">
        <v>1</v>
      </c>
      <c r="I829" s="198"/>
      <c r="J829" s="199">
        <f t="shared" si="110"/>
        <v>0</v>
      </c>
      <c r="K829" s="200"/>
      <c r="L829" s="40"/>
      <c r="M829" s="201" t="s">
        <v>1</v>
      </c>
      <c r="N829" s="202" t="s">
        <v>42</v>
      </c>
      <c r="O829" s="72"/>
      <c r="P829" s="203">
        <f t="shared" si="111"/>
        <v>0</v>
      </c>
      <c r="Q829" s="203">
        <v>0</v>
      </c>
      <c r="R829" s="203">
        <f t="shared" si="112"/>
        <v>0</v>
      </c>
      <c r="S829" s="203">
        <v>0</v>
      </c>
      <c r="T829" s="204">
        <f t="shared" si="113"/>
        <v>0</v>
      </c>
      <c r="U829" s="35"/>
      <c r="V829" s="35"/>
      <c r="W829" s="35"/>
      <c r="X829" s="35"/>
      <c r="Y829" s="35"/>
      <c r="Z829" s="35"/>
      <c r="AA829" s="35"/>
      <c r="AB829" s="35"/>
      <c r="AC829" s="35"/>
      <c r="AD829" s="35"/>
      <c r="AE829" s="35"/>
      <c r="AR829" s="205" t="s">
        <v>218</v>
      </c>
      <c r="AT829" s="205" t="s">
        <v>214</v>
      </c>
      <c r="AU829" s="205" t="s">
        <v>85</v>
      </c>
      <c r="AY829" s="18" t="s">
        <v>209</v>
      </c>
      <c r="BE829" s="206">
        <f t="shared" si="114"/>
        <v>0</v>
      </c>
      <c r="BF829" s="206">
        <f t="shared" si="115"/>
        <v>0</v>
      </c>
      <c r="BG829" s="206">
        <f t="shared" si="116"/>
        <v>0</v>
      </c>
      <c r="BH829" s="206">
        <f t="shared" si="117"/>
        <v>0</v>
      </c>
      <c r="BI829" s="206">
        <f t="shared" si="118"/>
        <v>0</v>
      </c>
      <c r="BJ829" s="18" t="s">
        <v>85</v>
      </c>
      <c r="BK829" s="206">
        <f t="shared" si="119"/>
        <v>0</v>
      </c>
      <c r="BL829" s="18" t="s">
        <v>218</v>
      </c>
      <c r="BM829" s="205" t="s">
        <v>6510</v>
      </c>
    </row>
    <row r="830" spans="1:65" s="2" customFormat="1" ht="37.9" customHeight="1">
      <c r="A830" s="35"/>
      <c r="B830" s="36"/>
      <c r="C830" s="193" t="s">
        <v>6511</v>
      </c>
      <c r="D830" s="193" t="s">
        <v>214</v>
      </c>
      <c r="E830" s="194" t="s">
        <v>6512</v>
      </c>
      <c r="F830" s="195" t="s">
        <v>4755</v>
      </c>
      <c r="G830" s="196" t="s">
        <v>2761</v>
      </c>
      <c r="H830" s="197">
        <v>1</v>
      </c>
      <c r="I830" s="198"/>
      <c r="J830" s="199">
        <f t="shared" si="110"/>
        <v>0</v>
      </c>
      <c r="K830" s="200"/>
      <c r="L830" s="40"/>
      <c r="M830" s="201" t="s">
        <v>1</v>
      </c>
      <c r="N830" s="202" t="s">
        <v>42</v>
      </c>
      <c r="O830" s="72"/>
      <c r="P830" s="203">
        <f t="shared" si="111"/>
        <v>0</v>
      </c>
      <c r="Q830" s="203">
        <v>0</v>
      </c>
      <c r="R830" s="203">
        <f t="shared" si="112"/>
        <v>0</v>
      </c>
      <c r="S830" s="203">
        <v>0</v>
      </c>
      <c r="T830" s="204">
        <f t="shared" si="113"/>
        <v>0</v>
      </c>
      <c r="U830" s="35"/>
      <c r="V830" s="35"/>
      <c r="W830" s="35"/>
      <c r="X830" s="35"/>
      <c r="Y830" s="35"/>
      <c r="Z830" s="35"/>
      <c r="AA830" s="35"/>
      <c r="AB830" s="35"/>
      <c r="AC830" s="35"/>
      <c r="AD830" s="35"/>
      <c r="AE830" s="35"/>
      <c r="AR830" s="205" t="s">
        <v>218</v>
      </c>
      <c r="AT830" s="205" t="s">
        <v>214</v>
      </c>
      <c r="AU830" s="205" t="s">
        <v>85</v>
      </c>
      <c r="AY830" s="18" t="s">
        <v>209</v>
      </c>
      <c r="BE830" s="206">
        <f t="shared" si="114"/>
        <v>0</v>
      </c>
      <c r="BF830" s="206">
        <f t="shared" si="115"/>
        <v>0</v>
      </c>
      <c r="BG830" s="206">
        <f t="shared" si="116"/>
        <v>0</v>
      </c>
      <c r="BH830" s="206">
        <f t="shared" si="117"/>
        <v>0</v>
      </c>
      <c r="BI830" s="206">
        <f t="shared" si="118"/>
        <v>0</v>
      </c>
      <c r="BJ830" s="18" t="s">
        <v>85</v>
      </c>
      <c r="BK830" s="206">
        <f t="shared" si="119"/>
        <v>0</v>
      </c>
      <c r="BL830" s="18" t="s">
        <v>218</v>
      </c>
      <c r="BM830" s="205" t="s">
        <v>6513</v>
      </c>
    </row>
    <row r="831" spans="1:65" s="2" customFormat="1" ht="37.9" customHeight="1">
      <c r="A831" s="35"/>
      <c r="B831" s="36"/>
      <c r="C831" s="193" t="s">
        <v>1096</v>
      </c>
      <c r="D831" s="193" t="s">
        <v>214</v>
      </c>
      <c r="E831" s="194" t="s">
        <v>6514</v>
      </c>
      <c r="F831" s="195" t="s">
        <v>4933</v>
      </c>
      <c r="G831" s="196" t="s">
        <v>2761</v>
      </c>
      <c r="H831" s="197">
        <v>1</v>
      </c>
      <c r="I831" s="198"/>
      <c r="J831" s="199">
        <f t="shared" si="110"/>
        <v>0</v>
      </c>
      <c r="K831" s="200"/>
      <c r="L831" s="40"/>
      <c r="M831" s="201" t="s">
        <v>1</v>
      </c>
      <c r="N831" s="202" t="s">
        <v>42</v>
      </c>
      <c r="O831" s="72"/>
      <c r="P831" s="203">
        <f t="shared" si="111"/>
        <v>0</v>
      </c>
      <c r="Q831" s="203">
        <v>0</v>
      </c>
      <c r="R831" s="203">
        <f t="shared" si="112"/>
        <v>0</v>
      </c>
      <c r="S831" s="203">
        <v>0</v>
      </c>
      <c r="T831" s="204">
        <f t="shared" si="113"/>
        <v>0</v>
      </c>
      <c r="U831" s="35"/>
      <c r="V831" s="35"/>
      <c r="W831" s="35"/>
      <c r="X831" s="35"/>
      <c r="Y831" s="35"/>
      <c r="Z831" s="35"/>
      <c r="AA831" s="35"/>
      <c r="AB831" s="35"/>
      <c r="AC831" s="35"/>
      <c r="AD831" s="35"/>
      <c r="AE831" s="35"/>
      <c r="AR831" s="205" t="s">
        <v>218</v>
      </c>
      <c r="AT831" s="205" t="s">
        <v>214</v>
      </c>
      <c r="AU831" s="205" t="s">
        <v>85</v>
      </c>
      <c r="AY831" s="18" t="s">
        <v>209</v>
      </c>
      <c r="BE831" s="206">
        <f t="shared" si="114"/>
        <v>0</v>
      </c>
      <c r="BF831" s="206">
        <f t="shared" si="115"/>
        <v>0</v>
      </c>
      <c r="BG831" s="206">
        <f t="shared" si="116"/>
        <v>0</v>
      </c>
      <c r="BH831" s="206">
        <f t="shared" si="117"/>
        <v>0</v>
      </c>
      <c r="BI831" s="206">
        <f t="shared" si="118"/>
        <v>0</v>
      </c>
      <c r="BJ831" s="18" t="s">
        <v>85</v>
      </c>
      <c r="BK831" s="206">
        <f t="shared" si="119"/>
        <v>0</v>
      </c>
      <c r="BL831" s="18" t="s">
        <v>218</v>
      </c>
      <c r="BM831" s="205" t="s">
        <v>6515</v>
      </c>
    </row>
    <row r="832" spans="1:65" s="2" customFormat="1" ht="37.9" customHeight="1">
      <c r="A832" s="35"/>
      <c r="B832" s="36"/>
      <c r="C832" s="193" t="s">
        <v>440</v>
      </c>
      <c r="D832" s="193" t="s">
        <v>214</v>
      </c>
      <c r="E832" s="194" t="s">
        <v>6516</v>
      </c>
      <c r="F832" s="195" t="s">
        <v>4933</v>
      </c>
      <c r="G832" s="196" t="s">
        <v>2761</v>
      </c>
      <c r="H832" s="197">
        <v>1</v>
      </c>
      <c r="I832" s="198"/>
      <c r="J832" s="199">
        <f t="shared" si="110"/>
        <v>0</v>
      </c>
      <c r="K832" s="200"/>
      <c r="L832" s="40"/>
      <c r="M832" s="201" t="s">
        <v>1</v>
      </c>
      <c r="N832" s="202" t="s">
        <v>42</v>
      </c>
      <c r="O832" s="72"/>
      <c r="P832" s="203">
        <f t="shared" si="111"/>
        <v>0</v>
      </c>
      <c r="Q832" s="203">
        <v>0</v>
      </c>
      <c r="R832" s="203">
        <f t="shared" si="112"/>
        <v>0</v>
      </c>
      <c r="S832" s="203">
        <v>0</v>
      </c>
      <c r="T832" s="204">
        <f t="shared" si="113"/>
        <v>0</v>
      </c>
      <c r="U832" s="35"/>
      <c r="V832" s="35"/>
      <c r="W832" s="35"/>
      <c r="X832" s="35"/>
      <c r="Y832" s="35"/>
      <c r="Z832" s="35"/>
      <c r="AA832" s="35"/>
      <c r="AB832" s="35"/>
      <c r="AC832" s="35"/>
      <c r="AD832" s="35"/>
      <c r="AE832" s="35"/>
      <c r="AR832" s="205" t="s">
        <v>218</v>
      </c>
      <c r="AT832" s="205" t="s">
        <v>214</v>
      </c>
      <c r="AU832" s="205" t="s">
        <v>85</v>
      </c>
      <c r="AY832" s="18" t="s">
        <v>209</v>
      </c>
      <c r="BE832" s="206">
        <f t="shared" si="114"/>
        <v>0</v>
      </c>
      <c r="BF832" s="206">
        <f t="shared" si="115"/>
        <v>0</v>
      </c>
      <c r="BG832" s="206">
        <f t="shared" si="116"/>
        <v>0</v>
      </c>
      <c r="BH832" s="206">
        <f t="shared" si="117"/>
        <v>0</v>
      </c>
      <c r="BI832" s="206">
        <f t="shared" si="118"/>
        <v>0</v>
      </c>
      <c r="BJ832" s="18" t="s">
        <v>85</v>
      </c>
      <c r="BK832" s="206">
        <f t="shared" si="119"/>
        <v>0</v>
      </c>
      <c r="BL832" s="18" t="s">
        <v>218</v>
      </c>
      <c r="BM832" s="205" t="s">
        <v>6517</v>
      </c>
    </row>
    <row r="833" spans="1:65" s="2" customFormat="1" ht="37.9" customHeight="1">
      <c r="A833" s="35"/>
      <c r="B833" s="36"/>
      <c r="C833" s="193" t="s">
        <v>454</v>
      </c>
      <c r="D833" s="193" t="s">
        <v>214</v>
      </c>
      <c r="E833" s="194" t="s">
        <v>6518</v>
      </c>
      <c r="F833" s="195" t="s">
        <v>4933</v>
      </c>
      <c r="G833" s="196" t="s">
        <v>2761</v>
      </c>
      <c r="H833" s="197">
        <v>1</v>
      </c>
      <c r="I833" s="198"/>
      <c r="J833" s="199">
        <f t="shared" si="110"/>
        <v>0</v>
      </c>
      <c r="K833" s="200"/>
      <c r="L833" s="40"/>
      <c r="M833" s="201" t="s">
        <v>1</v>
      </c>
      <c r="N833" s="202" t="s">
        <v>42</v>
      </c>
      <c r="O833" s="72"/>
      <c r="P833" s="203">
        <f t="shared" si="111"/>
        <v>0</v>
      </c>
      <c r="Q833" s="203">
        <v>0</v>
      </c>
      <c r="R833" s="203">
        <f t="shared" si="112"/>
        <v>0</v>
      </c>
      <c r="S833" s="203">
        <v>0</v>
      </c>
      <c r="T833" s="204">
        <f t="shared" si="113"/>
        <v>0</v>
      </c>
      <c r="U833" s="35"/>
      <c r="V833" s="35"/>
      <c r="W833" s="35"/>
      <c r="X833" s="35"/>
      <c r="Y833" s="35"/>
      <c r="Z833" s="35"/>
      <c r="AA833" s="35"/>
      <c r="AB833" s="35"/>
      <c r="AC833" s="35"/>
      <c r="AD833" s="35"/>
      <c r="AE833" s="35"/>
      <c r="AR833" s="205" t="s">
        <v>218</v>
      </c>
      <c r="AT833" s="205" t="s">
        <v>214</v>
      </c>
      <c r="AU833" s="205" t="s">
        <v>85</v>
      </c>
      <c r="AY833" s="18" t="s">
        <v>209</v>
      </c>
      <c r="BE833" s="206">
        <f t="shared" si="114"/>
        <v>0</v>
      </c>
      <c r="BF833" s="206">
        <f t="shared" si="115"/>
        <v>0</v>
      </c>
      <c r="BG833" s="206">
        <f t="shared" si="116"/>
        <v>0</v>
      </c>
      <c r="BH833" s="206">
        <f t="shared" si="117"/>
        <v>0</v>
      </c>
      <c r="BI833" s="206">
        <f t="shared" si="118"/>
        <v>0</v>
      </c>
      <c r="BJ833" s="18" t="s">
        <v>85</v>
      </c>
      <c r="BK833" s="206">
        <f t="shared" si="119"/>
        <v>0</v>
      </c>
      <c r="BL833" s="18" t="s">
        <v>218</v>
      </c>
      <c r="BM833" s="205" t="s">
        <v>6519</v>
      </c>
    </row>
    <row r="834" spans="1:65" s="2" customFormat="1" ht="37.9" customHeight="1">
      <c r="A834" s="35"/>
      <c r="B834" s="36"/>
      <c r="C834" s="193" t="s">
        <v>6520</v>
      </c>
      <c r="D834" s="193" t="s">
        <v>214</v>
      </c>
      <c r="E834" s="194" t="s">
        <v>6521</v>
      </c>
      <c r="F834" s="195" t="s">
        <v>4755</v>
      </c>
      <c r="G834" s="196" t="s">
        <v>2761</v>
      </c>
      <c r="H834" s="197">
        <v>1</v>
      </c>
      <c r="I834" s="198"/>
      <c r="J834" s="199">
        <f t="shared" si="110"/>
        <v>0</v>
      </c>
      <c r="K834" s="200"/>
      <c r="L834" s="40"/>
      <c r="M834" s="201" t="s">
        <v>1</v>
      </c>
      <c r="N834" s="202" t="s">
        <v>42</v>
      </c>
      <c r="O834" s="72"/>
      <c r="P834" s="203">
        <f t="shared" si="111"/>
        <v>0</v>
      </c>
      <c r="Q834" s="203">
        <v>0</v>
      </c>
      <c r="R834" s="203">
        <f t="shared" si="112"/>
        <v>0</v>
      </c>
      <c r="S834" s="203">
        <v>0</v>
      </c>
      <c r="T834" s="204">
        <f t="shared" si="113"/>
        <v>0</v>
      </c>
      <c r="U834" s="35"/>
      <c r="V834" s="35"/>
      <c r="W834" s="35"/>
      <c r="X834" s="35"/>
      <c r="Y834" s="35"/>
      <c r="Z834" s="35"/>
      <c r="AA834" s="35"/>
      <c r="AB834" s="35"/>
      <c r="AC834" s="35"/>
      <c r="AD834" s="35"/>
      <c r="AE834" s="35"/>
      <c r="AR834" s="205" t="s">
        <v>218</v>
      </c>
      <c r="AT834" s="205" t="s">
        <v>214</v>
      </c>
      <c r="AU834" s="205" t="s">
        <v>85</v>
      </c>
      <c r="AY834" s="18" t="s">
        <v>209</v>
      </c>
      <c r="BE834" s="206">
        <f t="shared" si="114"/>
        <v>0</v>
      </c>
      <c r="BF834" s="206">
        <f t="shared" si="115"/>
        <v>0</v>
      </c>
      <c r="BG834" s="206">
        <f t="shared" si="116"/>
        <v>0</v>
      </c>
      <c r="BH834" s="206">
        <f t="shared" si="117"/>
        <v>0</v>
      </c>
      <c r="BI834" s="206">
        <f t="shared" si="118"/>
        <v>0</v>
      </c>
      <c r="BJ834" s="18" t="s">
        <v>85</v>
      </c>
      <c r="BK834" s="206">
        <f t="shared" si="119"/>
        <v>0</v>
      </c>
      <c r="BL834" s="18" t="s">
        <v>218</v>
      </c>
      <c r="BM834" s="205" t="s">
        <v>6522</v>
      </c>
    </row>
    <row r="835" spans="1:65" s="2" customFormat="1" ht="37.9" customHeight="1">
      <c r="A835" s="35"/>
      <c r="B835" s="36"/>
      <c r="C835" s="193" t="s">
        <v>6523</v>
      </c>
      <c r="D835" s="193" t="s">
        <v>214</v>
      </c>
      <c r="E835" s="194" t="s">
        <v>6524</v>
      </c>
      <c r="F835" s="195" t="s">
        <v>4755</v>
      </c>
      <c r="G835" s="196" t="s">
        <v>2761</v>
      </c>
      <c r="H835" s="197">
        <v>1</v>
      </c>
      <c r="I835" s="198"/>
      <c r="J835" s="199">
        <f t="shared" si="110"/>
        <v>0</v>
      </c>
      <c r="K835" s="200"/>
      <c r="L835" s="40"/>
      <c r="M835" s="201" t="s">
        <v>1</v>
      </c>
      <c r="N835" s="202" t="s">
        <v>42</v>
      </c>
      <c r="O835" s="72"/>
      <c r="P835" s="203">
        <f t="shared" si="111"/>
        <v>0</v>
      </c>
      <c r="Q835" s="203">
        <v>0</v>
      </c>
      <c r="R835" s="203">
        <f t="shared" si="112"/>
        <v>0</v>
      </c>
      <c r="S835" s="203">
        <v>0</v>
      </c>
      <c r="T835" s="204">
        <f t="shared" si="113"/>
        <v>0</v>
      </c>
      <c r="U835" s="35"/>
      <c r="V835" s="35"/>
      <c r="W835" s="35"/>
      <c r="X835" s="35"/>
      <c r="Y835" s="35"/>
      <c r="Z835" s="35"/>
      <c r="AA835" s="35"/>
      <c r="AB835" s="35"/>
      <c r="AC835" s="35"/>
      <c r="AD835" s="35"/>
      <c r="AE835" s="35"/>
      <c r="AR835" s="205" t="s">
        <v>218</v>
      </c>
      <c r="AT835" s="205" t="s">
        <v>214</v>
      </c>
      <c r="AU835" s="205" t="s">
        <v>85</v>
      </c>
      <c r="AY835" s="18" t="s">
        <v>209</v>
      </c>
      <c r="BE835" s="206">
        <f t="shared" si="114"/>
        <v>0</v>
      </c>
      <c r="BF835" s="206">
        <f t="shared" si="115"/>
        <v>0</v>
      </c>
      <c r="BG835" s="206">
        <f t="shared" si="116"/>
        <v>0</v>
      </c>
      <c r="BH835" s="206">
        <f t="shared" si="117"/>
        <v>0</v>
      </c>
      <c r="BI835" s="206">
        <f t="shared" si="118"/>
        <v>0</v>
      </c>
      <c r="BJ835" s="18" t="s">
        <v>85</v>
      </c>
      <c r="BK835" s="206">
        <f t="shared" si="119"/>
        <v>0</v>
      </c>
      <c r="BL835" s="18" t="s">
        <v>218</v>
      </c>
      <c r="BM835" s="205" t="s">
        <v>6525</v>
      </c>
    </row>
    <row r="836" spans="1:65" s="2" customFormat="1" ht="44.25" customHeight="1">
      <c r="A836" s="35"/>
      <c r="B836" s="36"/>
      <c r="C836" s="193" t="s">
        <v>6526</v>
      </c>
      <c r="D836" s="193" t="s">
        <v>214</v>
      </c>
      <c r="E836" s="194" t="s">
        <v>6527</v>
      </c>
      <c r="F836" s="195" t="s">
        <v>6528</v>
      </c>
      <c r="G836" s="196" t="s">
        <v>2761</v>
      </c>
      <c r="H836" s="197">
        <v>1</v>
      </c>
      <c r="I836" s="198"/>
      <c r="J836" s="199">
        <f t="shared" si="110"/>
        <v>0</v>
      </c>
      <c r="K836" s="200"/>
      <c r="L836" s="40"/>
      <c r="M836" s="201" t="s">
        <v>1</v>
      </c>
      <c r="N836" s="202" t="s">
        <v>42</v>
      </c>
      <c r="O836" s="72"/>
      <c r="P836" s="203">
        <f t="shared" si="111"/>
        <v>0</v>
      </c>
      <c r="Q836" s="203">
        <v>0</v>
      </c>
      <c r="R836" s="203">
        <f t="shared" si="112"/>
        <v>0</v>
      </c>
      <c r="S836" s="203">
        <v>0</v>
      </c>
      <c r="T836" s="204">
        <f t="shared" si="113"/>
        <v>0</v>
      </c>
      <c r="U836" s="35"/>
      <c r="V836" s="35"/>
      <c r="W836" s="35"/>
      <c r="X836" s="35"/>
      <c r="Y836" s="35"/>
      <c r="Z836" s="35"/>
      <c r="AA836" s="35"/>
      <c r="AB836" s="35"/>
      <c r="AC836" s="35"/>
      <c r="AD836" s="35"/>
      <c r="AE836" s="35"/>
      <c r="AR836" s="205" t="s">
        <v>218</v>
      </c>
      <c r="AT836" s="205" t="s">
        <v>214</v>
      </c>
      <c r="AU836" s="205" t="s">
        <v>85</v>
      </c>
      <c r="AY836" s="18" t="s">
        <v>209</v>
      </c>
      <c r="BE836" s="206">
        <f t="shared" si="114"/>
        <v>0</v>
      </c>
      <c r="BF836" s="206">
        <f t="shared" si="115"/>
        <v>0</v>
      </c>
      <c r="BG836" s="206">
        <f t="shared" si="116"/>
        <v>0</v>
      </c>
      <c r="BH836" s="206">
        <f t="shared" si="117"/>
        <v>0</v>
      </c>
      <c r="BI836" s="206">
        <f t="shared" si="118"/>
        <v>0</v>
      </c>
      <c r="BJ836" s="18" t="s">
        <v>85</v>
      </c>
      <c r="BK836" s="206">
        <f t="shared" si="119"/>
        <v>0</v>
      </c>
      <c r="BL836" s="18" t="s">
        <v>218</v>
      </c>
      <c r="BM836" s="205" t="s">
        <v>6529</v>
      </c>
    </row>
    <row r="837" spans="1:65" s="2" customFormat="1" ht="37.9" customHeight="1">
      <c r="A837" s="35"/>
      <c r="B837" s="36"/>
      <c r="C837" s="193" t="s">
        <v>6530</v>
      </c>
      <c r="D837" s="193" t="s">
        <v>214</v>
      </c>
      <c r="E837" s="194" t="s">
        <v>6531</v>
      </c>
      <c r="F837" s="195" t="s">
        <v>6532</v>
      </c>
      <c r="G837" s="196" t="s">
        <v>2761</v>
      </c>
      <c r="H837" s="197">
        <v>1</v>
      </c>
      <c r="I837" s="198"/>
      <c r="J837" s="199">
        <f t="shared" si="110"/>
        <v>0</v>
      </c>
      <c r="K837" s="200"/>
      <c r="L837" s="40"/>
      <c r="M837" s="201" t="s">
        <v>1</v>
      </c>
      <c r="N837" s="202" t="s">
        <v>42</v>
      </c>
      <c r="O837" s="72"/>
      <c r="P837" s="203">
        <f t="shared" si="111"/>
        <v>0</v>
      </c>
      <c r="Q837" s="203">
        <v>0</v>
      </c>
      <c r="R837" s="203">
        <f t="shared" si="112"/>
        <v>0</v>
      </c>
      <c r="S837" s="203">
        <v>0</v>
      </c>
      <c r="T837" s="204">
        <f t="shared" si="113"/>
        <v>0</v>
      </c>
      <c r="U837" s="35"/>
      <c r="V837" s="35"/>
      <c r="W837" s="35"/>
      <c r="X837" s="35"/>
      <c r="Y837" s="35"/>
      <c r="Z837" s="35"/>
      <c r="AA837" s="35"/>
      <c r="AB837" s="35"/>
      <c r="AC837" s="35"/>
      <c r="AD837" s="35"/>
      <c r="AE837" s="35"/>
      <c r="AR837" s="205" t="s">
        <v>218</v>
      </c>
      <c r="AT837" s="205" t="s">
        <v>214</v>
      </c>
      <c r="AU837" s="205" t="s">
        <v>85</v>
      </c>
      <c r="AY837" s="18" t="s">
        <v>209</v>
      </c>
      <c r="BE837" s="206">
        <f t="shared" si="114"/>
        <v>0</v>
      </c>
      <c r="BF837" s="206">
        <f t="shared" si="115"/>
        <v>0</v>
      </c>
      <c r="BG837" s="206">
        <f t="shared" si="116"/>
        <v>0</v>
      </c>
      <c r="BH837" s="206">
        <f t="shared" si="117"/>
        <v>0</v>
      </c>
      <c r="BI837" s="206">
        <f t="shared" si="118"/>
        <v>0</v>
      </c>
      <c r="BJ837" s="18" t="s">
        <v>85</v>
      </c>
      <c r="BK837" s="206">
        <f t="shared" si="119"/>
        <v>0</v>
      </c>
      <c r="BL837" s="18" t="s">
        <v>218</v>
      </c>
      <c r="BM837" s="205" t="s">
        <v>6533</v>
      </c>
    </row>
    <row r="838" spans="1:65" s="2" customFormat="1" ht="37.9" customHeight="1">
      <c r="A838" s="35"/>
      <c r="B838" s="36"/>
      <c r="C838" s="193" t="s">
        <v>6534</v>
      </c>
      <c r="D838" s="193" t="s">
        <v>214</v>
      </c>
      <c r="E838" s="194" t="s">
        <v>6535</v>
      </c>
      <c r="F838" s="195" t="s">
        <v>4846</v>
      </c>
      <c r="G838" s="196" t="s">
        <v>2761</v>
      </c>
      <c r="H838" s="197">
        <v>1</v>
      </c>
      <c r="I838" s="198"/>
      <c r="J838" s="199">
        <f t="shared" si="110"/>
        <v>0</v>
      </c>
      <c r="K838" s="200"/>
      <c r="L838" s="40"/>
      <c r="M838" s="201" t="s">
        <v>1</v>
      </c>
      <c r="N838" s="202" t="s">
        <v>42</v>
      </c>
      <c r="O838" s="72"/>
      <c r="P838" s="203">
        <f t="shared" si="111"/>
        <v>0</v>
      </c>
      <c r="Q838" s="203">
        <v>0</v>
      </c>
      <c r="R838" s="203">
        <f t="shared" si="112"/>
        <v>0</v>
      </c>
      <c r="S838" s="203">
        <v>0</v>
      </c>
      <c r="T838" s="204">
        <f t="shared" si="113"/>
        <v>0</v>
      </c>
      <c r="U838" s="35"/>
      <c r="V838" s="35"/>
      <c r="W838" s="35"/>
      <c r="X838" s="35"/>
      <c r="Y838" s="35"/>
      <c r="Z838" s="35"/>
      <c r="AA838" s="35"/>
      <c r="AB838" s="35"/>
      <c r="AC838" s="35"/>
      <c r="AD838" s="35"/>
      <c r="AE838" s="35"/>
      <c r="AR838" s="205" t="s">
        <v>218</v>
      </c>
      <c r="AT838" s="205" t="s">
        <v>214</v>
      </c>
      <c r="AU838" s="205" t="s">
        <v>85</v>
      </c>
      <c r="AY838" s="18" t="s">
        <v>209</v>
      </c>
      <c r="BE838" s="206">
        <f t="shared" si="114"/>
        <v>0</v>
      </c>
      <c r="BF838" s="206">
        <f t="shared" si="115"/>
        <v>0</v>
      </c>
      <c r="BG838" s="206">
        <f t="shared" si="116"/>
        <v>0</v>
      </c>
      <c r="BH838" s="206">
        <f t="shared" si="117"/>
        <v>0</v>
      </c>
      <c r="BI838" s="206">
        <f t="shared" si="118"/>
        <v>0</v>
      </c>
      <c r="BJ838" s="18" t="s">
        <v>85</v>
      </c>
      <c r="BK838" s="206">
        <f t="shared" si="119"/>
        <v>0</v>
      </c>
      <c r="BL838" s="18" t="s">
        <v>218</v>
      </c>
      <c r="BM838" s="205" t="s">
        <v>6536</v>
      </c>
    </row>
    <row r="839" spans="1:65" s="2" customFormat="1" ht="37.9" customHeight="1">
      <c r="A839" s="35"/>
      <c r="B839" s="36"/>
      <c r="C839" s="193" t="s">
        <v>6537</v>
      </c>
      <c r="D839" s="193" t="s">
        <v>214</v>
      </c>
      <c r="E839" s="194" t="s">
        <v>6538</v>
      </c>
      <c r="F839" s="195" t="s">
        <v>4794</v>
      </c>
      <c r="G839" s="196" t="s">
        <v>2761</v>
      </c>
      <c r="H839" s="197">
        <v>1</v>
      </c>
      <c r="I839" s="198"/>
      <c r="J839" s="199">
        <f t="shared" si="110"/>
        <v>0</v>
      </c>
      <c r="K839" s="200"/>
      <c r="L839" s="40"/>
      <c r="M839" s="201" t="s">
        <v>1</v>
      </c>
      <c r="N839" s="202" t="s">
        <v>42</v>
      </c>
      <c r="O839" s="72"/>
      <c r="P839" s="203">
        <f t="shared" si="111"/>
        <v>0</v>
      </c>
      <c r="Q839" s="203">
        <v>0</v>
      </c>
      <c r="R839" s="203">
        <f t="shared" si="112"/>
        <v>0</v>
      </c>
      <c r="S839" s="203">
        <v>0</v>
      </c>
      <c r="T839" s="204">
        <f t="shared" si="113"/>
        <v>0</v>
      </c>
      <c r="U839" s="35"/>
      <c r="V839" s="35"/>
      <c r="W839" s="35"/>
      <c r="X839" s="35"/>
      <c r="Y839" s="35"/>
      <c r="Z839" s="35"/>
      <c r="AA839" s="35"/>
      <c r="AB839" s="35"/>
      <c r="AC839" s="35"/>
      <c r="AD839" s="35"/>
      <c r="AE839" s="35"/>
      <c r="AR839" s="205" t="s">
        <v>218</v>
      </c>
      <c r="AT839" s="205" t="s">
        <v>214</v>
      </c>
      <c r="AU839" s="205" t="s">
        <v>85</v>
      </c>
      <c r="AY839" s="18" t="s">
        <v>209</v>
      </c>
      <c r="BE839" s="206">
        <f t="shared" si="114"/>
        <v>0</v>
      </c>
      <c r="BF839" s="206">
        <f t="shared" si="115"/>
        <v>0</v>
      </c>
      <c r="BG839" s="206">
        <f t="shared" si="116"/>
        <v>0</v>
      </c>
      <c r="BH839" s="206">
        <f t="shared" si="117"/>
        <v>0</v>
      </c>
      <c r="BI839" s="206">
        <f t="shared" si="118"/>
        <v>0</v>
      </c>
      <c r="BJ839" s="18" t="s">
        <v>85</v>
      </c>
      <c r="BK839" s="206">
        <f t="shared" si="119"/>
        <v>0</v>
      </c>
      <c r="BL839" s="18" t="s">
        <v>218</v>
      </c>
      <c r="BM839" s="205" t="s">
        <v>6539</v>
      </c>
    </row>
    <row r="840" spans="1:65" s="2" customFormat="1" ht="37.9" customHeight="1">
      <c r="A840" s="35"/>
      <c r="B840" s="36"/>
      <c r="C840" s="193" t="s">
        <v>6540</v>
      </c>
      <c r="D840" s="193" t="s">
        <v>214</v>
      </c>
      <c r="E840" s="194" t="s">
        <v>6541</v>
      </c>
      <c r="F840" s="195" t="s">
        <v>4794</v>
      </c>
      <c r="G840" s="196" t="s">
        <v>2761</v>
      </c>
      <c r="H840" s="197">
        <v>1</v>
      </c>
      <c r="I840" s="198"/>
      <c r="J840" s="199">
        <f t="shared" si="110"/>
        <v>0</v>
      </c>
      <c r="K840" s="200"/>
      <c r="L840" s="40"/>
      <c r="M840" s="201" t="s">
        <v>1</v>
      </c>
      <c r="N840" s="202" t="s">
        <v>42</v>
      </c>
      <c r="O840" s="72"/>
      <c r="P840" s="203">
        <f t="shared" si="111"/>
        <v>0</v>
      </c>
      <c r="Q840" s="203">
        <v>0</v>
      </c>
      <c r="R840" s="203">
        <f t="shared" si="112"/>
        <v>0</v>
      </c>
      <c r="S840" s="203">
        <v>0</v>
      </c>
      <c r="T840" s="204">
        <f t="shared" si="113"/>
        <v>0</v>
      </c>
      <c r="U840" s="35"/>
      <c r="V840" s="35"/>
      <c r="W840" s="35"/>
      <c r="X840" s="35"/>
      <c r="Y840" s="35"/>
      <c r="Z840" s="35"/>
      <c r="AA840" s="35"/>
      <c r="AB840" s="35"/>
      <c r="AC840" s="35"/>
      <c r="AD840" s="35"/>
      <c r="AE840" s="35"/>
      <c r="AR840" s="205" t="s">
        <v>218</v>
      </c>
      <c r="AT840" s="205" t="s">
        <v>214</v>
      </c>
      <c r="AU840" s="205" t="s">
        <v>85</v>
      </c>
      <c r="AY840" s="18" t="s">
        <v>209</v>
      </c>
      <c r="BE840" s="206">
        <f t="shared" si="114"/>
        <v>0</v>
      </c>
      <c r="BF840" s="206">
        <f t="shared" si="115"/>
        <v>0</v>
      </c>
      <c r="BG840" s="206">
        <f t="shared" si="116"/>
        <v>0</v>
      </c>
      <c r="BH840" s="206">
        <f t="shared" si="117"/>
        <v>0</v>
      </c>
      <c r="BI840" s="206">
        <f t="shared" si="118"/>
        <v>0</v>
      </c>
      <c r="BJ840" s="18" t="s">
        <v>85</v>
      </c>
      <c r="BK840" s="206">
        <f t="shared" si="119"/>
        <v>0</v>
      </c>
      <c r="BL840" s="18" t="s">
        <v>218</v>
      </c>
      <c r="BM840" s="205" t="s">
        <v>6542</v>
      </c>
    </row>
    <row r="841" spans="1:65" s="2" customFormat="1" ht="37.9" customHeight="1">
      <c r="A841" s="35"/>
      <c r="B841" s="36"/>
      <c r="C841" s="193" t="s">
        <v>1334</v>
      </c>
      <c r="D841" s="193" t="s">
        <v>214</v>
      </c>
      <c r="E841" s="194" t="s">
        <v>6543</v>
      </c>
      <c r="F841" s="195" t="s">
        <v>4794</v>
      </c>
      <c r="G841" s="196" t="s">
        <v>2761</v>
      </c>
      <c r="H841" s="197">
        <v>1</v>
      </c>
      <c r="I841" s="198"/>
      <c r="J841" s="199">
        <f t="shared" si="110"/>
        <v>0</v>
      </c>
      <c r="K841" s="200"/>
      <c r="L841" s="40"/>
      <c r="M841" s="201" t="s">
        <v>1</v>
      </c>
      <c r="N841" s="202" t="s">
        <v>42</v>
      </c>
      <c r="O841" s="72"/>
      <c r="P841" s="203">
        <f t="shared" si="111"/>
        <v>0</v>
      </c>
      <c r="Q841" s="203">
        <v>0</v>
      </c>
      <c r="R841" s="203">
        <f t="shared" si="112"/>
        <v>0</v>
      </c>
      <c r="S841" s="203">
        <v>0</v>
      </c>
      <c r="T841" s="204">
        <f t="shared" si="113"/>
        <v>0</v>
      </c>
      <c r="U841" s="35"/>
      <c r="V841" s="35"/>
      <c r="W841" s="35"/>
      <c r="X841" s="35"/>
      <c r="Y841" s="35"/>
      <c r="Z841" s="35"/>
      <c r="AA841" s="35"/>
      <c r="AB841" s="35"/>
      <c r="AC841" s="35"/>
      <c r="AD841" s="35"/>
      <c r="AE841" s="35"/>
      <c r="AR841" s="205" t="s">
        <v>218</v>
      </c>
      <c r="AT841" s="205" t="s">
        <v>214</v>
      </c>
      <c r="AU841" s="205" t="s">
        <v>85</v>
      </c>
      <c r="AY841" s="18" t="s">
        <v>209</v>
      </c>
      <c r="BE841" s="206">
        <f t="shared" si="114"/>
        <v>0</v>
      </c>
      <c r="BF841" s="206">
        <f t="shared" si="115"/>
        <v>0</v>
      </c>
      <c r="BG841" s="206">
        <f t="shared" si="116"/>
        <v>0</v>
      </c>
      <c r="BH841" s="206">
        <f t="shared" si="117"/>
        <v>0</v>
      </c>
      <c r="BI841" s="206">
        <f t="shared" si="118"/>
        <v>0</v>
      </c>
      <c r="BJ841" s="18" t="s">
        <v>85</v>
      </c>
      <c r="BK841" s="206">
        <f t="shared" si="119"/>
        <v>0</v>
      </c>
      <c r="BL841" s="18" t="s">
        <v>218</v>
      </c>
      <c r="BM841" s="205" t="s">
        <v>6544</v>
      </c>
    </row>
    <row r="842" spans="1:65" s="2" customFormat="1" ht="37.9" customHeight="1">
      <c r="A842" s="35"/>
      <c r="B842" s="36"/>
      <c r="C842" s="193" t="s">
        <v>6545</v>
      </c>
      <c r="D842" s="193" t="s">
        <v>214</v>
      </c>
      <c r="E842" s="194" t="s">
        <v>6546</v>
      </c>
      <c r="F842" s="195" t="s">
        <v>4794</v>
      </c>
      <c r="G842" s="196" t="s">
        <v>2761</v>
      </c>
      <c r="H842" s="197">
        <v>1</v>
      </c>
      <c r="I842" s="198"/>
      <c r="J842" s="199">
        <f t="shared" si="110"/>
        <v>0</v>
      </c>
      <c r="K842" s="200"/>
      <c r="L842" s="40"/>
      <c r="M842" s="201" t="s">
        <v>1</v>
      </c>
      <c r="N842" s="202" t="s">
        <v>42</v>
      </c>
      <c r="O842" s="72"/>
      <c r="P842" s="203">
        <f t="shared" si="111"/>
        <v>0</v>
      </c>
      <c r="Q842" s="203">
        <v>0</v>
      </c>
      <c r="R842" s="203">
        <f t="shared" si="112"/>
        <v>0</v>
      </c>
      <c r="S842" s="203">
        <v>0</v>
      </c>
      <c r="T842" s="204">
        <f t="shared" si="113"/>
        <v>0</v>
      </c>
      <c r="U842" s="35"/>
      <c r="V842" s="35"/>
      <c r="W842" s="35"/>
      <c r="X842" s="35"/>
      <c r="Y842" s="35"/>
      <c r="Z842" s="35"/>
      <c r="AA842" s="35"/>
      <c r="AB842" s="35"/>
      <c r="AC842" s="35"/>
      <c r="AD842" s="35"/>
      <c r="AE842" s="35"/>
      <c r="AR842" s="205" t="s">
        <v>218</v>
      </c>
      <c r="AT842" s="205" t="s">
        <v>214</v>
      </c>
      <c r="AU842" s="205" t="s">
        <v>85</v>
      </c>
      <c r="AY842" s="18" t="s">
        <v>209</v>
      </c>
      <c r="BE842" s="206">
        <f t="shared" si="114"/>
        <v>0</v>
      </c>
      <c r="BF842" s="206">
        <f t="shared" si="115"/>
        <v>0</v>
      </c>
      <c r="BG842" s="206">
        <f t="shared" si="116"/>
        <v>0</v>
      </c>
      <c r="BH842" s="206">
        <f t="shared" si="117"/>
        <v>0</v>
      </c>
      <c r="BI842" s="206">
        <f t="shared" si="118"/>
        <v>0</v>
      </c>
      <c r="BJ842" s="18" t="s">
        <v>85</v>
      </c>
      <c r="BK842" s="206">
        <f t="shared" si="119"/>
        <v>0</v>
      </c>
      <c r="BL842" s="18" t="s">
        <v>218</v>
      </c>
      <c r="BM842" s="205" t="s">
        <v>6547</v>
      </c>
    </row>
    <row r="843" spans="1:65" s="2" customFormat="1" ht="37.9" customHeight="1">
      <c r="A843" s="35"/>
      <c r="B843" s="36"/>
      <c r="C843" s="193" t="s">
        <v>6548</v>
      </c>
      <c r="D843" s="193" t="s">
        <v>214</v>
      </c>
      <c r="E843" s="194" t="s">
        <v>6549</v>
      </c>
      <c r="F843" s="195" t="s">
        <v>4944</v>
      </c>
      <c r="G843" s="196" t="s">
        <v>2761</v>
      </c>
      <c r="H843" s="197">
        <v>1</v>
      </c>
      <c r="I843" s="198"/>
      <c r="J843" s="199">
        <f t="shared" si="110"/>
        <v>0</v>
      </c>
      <c r="K843" s="200"/>
      <c r="L843" s="40"/>
      <c r="M843" s="201" t="s">
        <v>1</v>
      </c>
      <c r="N843" s="202" t="s">
        <v>42</v>
      </c>
      <c r="O843" s="72"/>
      <c r="P843" s="203">
        <f t="shared" si="111"/>
        <v>0</v>
      </c>
      <c r="Q843" s="203">
        <v>0</v>
      </c>
      <c r="R843" s="203">
        <f t="shared" si="112"/>
        <v>0</v>
      </c>
      <c r="S843" s="203">
        <v>0</v>
      </c>
      <c r="T843" s="204">
        <f t="shared" si="113"/>
        <v>0</v>
      </c>
      <c r="U843" s="35"/>
      <c r="V843" s="35"/>
      <c r="W843" s="35"/>
      <c r="X843" s="35"/>
      <c r="Y843" s="35"/>
      <c r="Z843" s="35"/>
      <c r="AA843" s="35"/>
      <c r="AB843" s="35"/>
      <c r="AC843" s="35"/>
      <c r="AD843" s="35"/>
      <c r="AE843" s="35"/>
      <c r="AR843" s="205" t="s">
        <v>218</v>
      </c>
      <c r="AT843" s="205" t="s">
        <v>214</v>
      </c>
      <c r="AU843" s="205" t="s">
        <v>85</v>
      </c>
      <c r="AY843" s="18" t="s">
        <v>209</v>
      </c>
      <c r="BE843" s="206">
        <f t="shared" si="114"/>
        <v>0</v>
      </c>
      <c r="BF843" s="206">
        <f t="shared" si="115"/>
        <v>0</v>
      </c>
      <c r="BG843" s="206">
        <f t="shared" si="116"/>
        <v>0</v>
      </c>
      <c r="BH843" s="206">
        <f t="shared" si="117"/>
        <v>0</v>
      </c>
      <c r="BI843" s="206">
        <f t="shared" si="118"/>
        <v>0</v>
      </c>
      <c r="BJ843" s="18" t="s">
        <v>85</v>
      </c>
      <c r="BK843" s="206">
        <f t="shared" si="119"/>
        <v>0</v>
      </c>
      <c r="BL843" s="18" t="s">
        <v>218</v>
      </c>
      <c r="BM843" s="205" t="s">
        <v>6550</v>
      </c>
    </row>
    <row r="844" spans="1:65" s="2" customFormat="1" ht="37.9" customHeight="1">
      <c r="A844" s="35"/>
      <c r="B844" s="36"/>
      <c r="C844" s="193" t="s">
        <v>6551</v>
      </c>
      <c r="D844" s="193" t="s">
        <v>214</v>
      </c>
      <c r="E844" s="194" t="s">
        <v>6552</v>
      </c>
      <c r="F844" s="195" t="s">
        <v>4825</v>
      </c>
      <c r="G844" s="196" t="s">
        <v>2761</v>
      </c>
      <c r="H844" s="197">
        <v>1</v>
      </c>
      <c r="I844" s="198"/>
      <c r="J844" s="199">
        <f t="shared" si="110"/>
        <v>0</v>
      </c>
      <c r="K844" s="200"/>
      <c r="L844" s="40"/>
      <c r="M844" s="201" t="s">
        <v>1</v>
      </c>
      <c r="N844" s="202" t="s">
        <v>42</v>
      </c>
      <c r="O844" s="72"/>
      <c r="P844" s="203">
        <f t="shared" si="111"/>
        <v>0</v>
      </c>
      <c r="Q844" s="203">
        <v>0</v>
      </c>
      <c r="R844" s="203">
        <f t="shared" si="112"/>
        <v>0</v>
      </c>
      <c r="S844" s="203">
        <v>0</v>
      </c>
      <c r="T844" s="204">
        <f t="shared" si="113"/>
        <v>0</v>
      </c>
      <c r="U844" s="35"/>
      <c r="V844" s="35"/>
      <c r="W844" s="35"/>
      <c r="X844" s="35"/>
      <c r="Y844" s="35"/>
      <c r="Z844" s="35"/>
      <c r="AA844" s="35"/>
      <c r="AB844" s="35"/>
      <c r="AC844" s="35"/>
      <c r="AD844" s="35"/>
      <c r="AE844" s="35"/>
      <c r="AR844" s="205" t="s">
        <v>218</v>
      </c>
      <c r="AT844" s="205" t="s">
        <v>214</v>
      </c>
      <c r="AU844" s="205" t="s">
        <v>85</v>
      </c>
      <c r="AY844" s="18" t="s">
        <v>209</v>
      </c>
      <c r="BE844" s="206">
        <f t="shared" si="114"/>
        <v>0</v>
      </c>
      <c r="BF844" s="206">
        <f t="shared" si="115"/>
        <v>0</v>
      </c>
      <c r="BG844" s="206">
        <f t="shared" si="116"/>
        <v>0</v>
      </c>
      <c r="BH844" s="206">
        <f t="shared" si="117"/>
        <v>0</v>
      </c>
      <c r="BI844" s="206">
        <f t="shared" si="118"/>
        <v>0</v>
      </c>
      <c r="BJ844" s="18" t="s">
        <v>85</v>
      </c>
      <c r="BK844" s="206">
        <f t="shared" si="119"/>
        <v>0</v>
      </c>
      <c r="BL844" s="18" t="s">
        <v>218</v>
      </c>
      <c r="BM844" s="205" t="s">
        <v>6553</v>
      </c>
    </row>
    <row r="845" spans="1:65" s="2" customFormat="1" ht="37.9" customHeight="1">
      <c r="A845" s="35"/>
      <c r="B845" s="36"/>
      <c r="C845" s="193" t="s">
        <v>6554</v>
      </c>
      <c r="D845" s="193" t="s">
        <v>214</v>
      </c>
      <c r="E845" s="194" t="s">
        <v>6555</v>
      </c>
      <c r="F845" s="195" t="s">
        <v>4794</v>
      </c>
      <c r="G845" s="196" t="s">
        <v>2761</v>
      </c>
      <c r="H845" s="197">
        <v>1</v>
      </c>
      <c r="I845" s="198"/>
      <c r="J845" s="199">
        <f t="shared" si="110"/>
        <v>0</v>
      </c>
      <c r="K845" s="200"/>
      <c r="L845" s="40"/>
      <c r="M845" s="201" t="s">
        <v>1</v>
      </c>
      <c r="N845" s="202" t="s">
        <v>42</v>
      </c>
      <c r="O845" s="72"/>
      <c r="P845" s="203">
        <f t="shared" si="111"/>
        <v>0</v>
      </c>
      <c r="Q845" s="203">
        <v>0</v>
      </c>
      <c r="R845" s="203">
        <f t="shared" si="112"/>
        <v>0</v>
      </c>
      <c r="S845" s="203">
        <v>0</v>
      </c>
      <c r="T845" s="204">
        <f t="shared" si="113"/>
        <v>0</v>
      </c>
      <c r="U845" s="35"/>
      <c r="V845" s="35"/>
      <c r="W845" s="35"/>
      <c r="X845" s="35"/>
      <c r="Y845" s="35"/>
      <c r="Z845" s="35"/>
      <c r="AA845" s="35"/>
      <c r="AB845" s="35"/>
      <c r="AC845" s="35"/>
      <c r="AD845" s="35"/>
      <c r="AE845" s="35"/>
      <c r="AR845" s="205" t="s">
        <v>218</v>
      </c>
      <c r="AT845" s="205" t="s">
        <v>214</v>
      </c>
      <c r="AU845" s="205" t="s">
        <v>85</v>
      </c>
      <c r="AY845" s="18" t="s">
        <v>209</v>
      </c>
      <c r="BE845" s="206">
        <f t="shared" si="114"/>
        <v>0</v>
      </c>
      <c r="BF845" s="206">
        <f t="shared" si="115"/>
        <v>0</v>
      </c>
      <c r="BG845" s="206">
        <f t="shared" si="116"/>
        <v>0</v>
      </c>
      <c r="BH845" s="206">
        <f t="shared" si="117"/>
        <v>0</v>
      </c>
      <c r="BI845" s="206">
        <f t="shared" si="118"/>
        <v>0</v>
      </c>
      <c r="BJ845" s="18" t="s">
        <v>85</v>
      </c>
      <c r="BK845" s="206">
        <f t="shared" si="119"/>
        <v>0</v>
      </c>
      <c r="BL845" s="18" t="s">
        <v>218</v>
      </c>
      <c r="BM845" s="205" t="s">
        <v>6556</v>
      </c>
    </row>
    <row r="846" spans="1:65" s="2" customFormat="1" ht="37.9" customHeight="1">
      <c r="A846" s="35"/>
      <c r="B846" s="36"/>
      <c r="C846" s="193" t="s">
        <v>6557</v>
      </c>
      <c r="D846" s="193" t="s">
        <v>214</v>
      </c>
      <c r="E846" s="194" t="s">
        <v>6558</v>
      </c>
      <c r="F846" s="195" t="s">
        <v>4794</v>
      </c>
      <c r="G846" s="196" t="s">
        <v>2761</v>
      </c>
      <c r="H846" s="197">
        <v>1</v>
      </c>
      <c r="I846" s="198"/>
      <c r="J846" s="199">
        <f t="shared" si="110"/>
        <v>0</v>
      </c>
      <c r="K846" s="200"/>
      <c r="L846" s="40"/>
      <c r="M846" s="201" t="s">
        <v>1</v>
      </c>
      <c r="N846" s="202" t="s">
        <v>42</v>
      </c>
      <c r="O846" s="72"/>
      <c r="P846" s="203">
        <f t="shared" si="111"/>
        <v>0</v>
      </c>
      <c r="Q846" s="203">
        <v>0</v>
      </c>
      <c r="R846" s="203">
        <f t="shared" si="112"/>
        <v>0</v>
      </c>
      <c r="S846" s="203">
        <v>0</v>
      </c>
      <c r="T846" s="204">
        <f t="shared" si="113"/>
        <v>0</v>
      </c>
      <c r="U846" s="35"/>
      <c r="V846" s="35"/>
      <c r="W846" s="35"/>
      <c r="X846" s="35"/>
      <c r="Y846" s="35"/>
      <c r="Z846" s="35"/>
      <c r="AA846" s="35"/>
      <c r="AB846" s="35"/>
      <c r="AC846" s="35"/>
      <c r="AD846" s="35"/>
      <c r="AE846" s="35"/>
      <c r="AR846" s="205" t="s">
        <v>218</v>
      </c>
      <c r="AT846" s="205" t="s">
        <v>214</v>
      </c>
      <c r="AU846" s="205" t="s">
        <v>85</v>
      </c>
      <c r="AY846" s="18" t="s">
        <v>209</v>
      </c>
      <c r="BE846" s="206">
        <f t="shared" si="114"/>
        <v>0</v>
      </c>
      <c r="BF846" s="206">
        <f t="shared" si="115"/>
        <v>0</v>
      </c>
      <c r="BG846" s="206">
        <f t="shared" si="116"/>
        <v>0</v>
      </c>
      <c r="BH846" s="206">
        <f t="shared" si="117"/>
        <v>0</v>
      </c>
      <c r="BI846" s="206">
        <f t="shared" si="118"/>
        <v>0</v>
      </c>
      <c r="BJ846" s="18" t="s">
        <v>85</v>
      </c>
      <c r="BK846" s="206">
        <f t="shared" si="119"/>
        <v>0</v>
      </c>
      <c r="BL846" s="18" t="s">
        <v>218</v>
      </c>
      <c r="BM846" s="205" t="s">
        <v>6559</v>
      </c>
    </row>
    <row r="847" spans="1:65" s="2" customFormat="1" ht="37.9" customHeight="1">
      <c r="A847" s="35"/>
      <c r="B847" s="36"/>
      <c r="C847" s="193" t="s">
        <v>6560</v>
      </c>
      <c r="D847" s="193" t="s">
        <v>214</v>
      </c>
      <c r="E847" s="194" t="s">
        <v>6561</v>
      </c>
      <c r="F847" s="195" t="s">
        <v>4825</v>
      </c>
      <c r="G847" s="196" t="s">
        <v>2761</v>
      </c>
      <c r="H847" s="197">
        <v>1</v>
      </c>
      <c r="I847" s="198"/>
      <c r="J847" s="199">
        <f t="shared" si="110"/>
        <v>0</v>
      </c>
      <c r="K847" s="200"/>
      <c r="L847" s="40"/>
      <c r="M847" s="201" t="s">
        <v>1</v>
      </c>
      <c r="N847" s="202" t="s">
        <v>42</v>
      </c>
      <c r="O847" s="72"/>
      <c r="P847" s="203">
        <f t="shared" si="111"/>
        <v>0</v>
      </c>
      <c r="Q847" s="203">
        <v>0</v>
      </c>
      <c r="R847" s="203">
        <f t="shared" si="112"/>
        <v>0</v>
      </c>
      <c r="S847" s="203">
        <v>0</v>
      </c>
      <c r="T847" s="204">
        <f t="shared" si="113"/>
        <v>0</v>
      </c>
      <c r="U847" s="35"/>
      <c r="V847" s="35"/>
      <c r="W847" s="35"/>
      <c r="X847" s="35"/>
      <c r="Y847" s="35"/>
      <c r="Z847" s="35"/>
      <c r="AA847" s="35"/>
      <c r="AB847" s="35"/>
      <c r="AC847" s="35"/>
      <c r="AD847" s="35"/>
      <c r="AE847" s="35"/>
      <c r="AR847" s="205" t="s">
        <v>218</v>
      </c>
      <c r="AT847" s="205" t="s">
        <v>214</v>
      </c>
      <c r="AU847" s="205" t="s">
        <v>85</v>
      </c>
      <c r="AY847" s="18" t="s">
        <v>209</v>
      </c>
      <c r="BE847" s="206">
        <f t="shared" si="114"/>
        <v>0</v>
      </c>
      <c r="BF847" s="206">
        <f t="shared" si="115"/>
        <v>0</v>
      </c>
      <c r="BG847" s="206">
        <f t="shared" si="116"/>
        <v>0</v>
      </c>
      <c r="BH847" s="206">
        <f t="shared" si="117"/>
        <v>0</v>
      </c>
      <c r="BI847" s="206">
        <f t="shared" si="118"/>
        <v>0</v>
      </c>
      <c r="BJ847" s="18" t="s">
        <v>85</v>
      </c>
      <c r="BK847" s="206">
        <f t="shared" si="119"/>
        <v>0</v>
      </c>
      <c r="BL847" s="18" t="s">
        <v>218</v>
      </c>
      <c r="BM847" s="205" t="s">
        <v>6562</v>
      </c>
    </row>
    <row r="848" spans="1:65" s="2" customFormat="1" ht="37.9" customHeight="1">
      <c r="A848" s="35"/>
      <c r="B848" s="36"/>
      <c r="C848" s="193" t="s">
        <v>6563</v>
      </c>
      <c r="D848" s="193" t="s">
        <v>214</v>
      </c>
      <c r="E848" s="194" t="s">
        <v>6564</v>
      </c>
      <c r="F848" s="195" t="s">
        <v>4825</v>
      </c>
      <c r="G848" s="196" t="s">
        <v>2761</v>
      </c>
      <c r="H848" s="197">
        <v>1</v>
      </c>
      <c r="I848" s="198"/>
      <c r="J848" s="199">
        <f t="shared" si="110"/>
        <v>0</v>
      </c>
      <c r="K848" s="200"/>
      <c r="L848" s="40"/>
      <c r="M848" s="201" t="s">
        <v>1</v>
      </c>
      <c r="N848" s="202" t="s">
        <v>42</v>
      </c>
      <c r="O848" s="72"/>
      <c r="P848" s="203">
        <f t="shared" si="111"/>
        <v>0</v>
      </c>
      <c r="Q848" s="203">
        <v>0</v>
      </c>
      <c r="R848" s="203">
        <f t="shared" si="112"/>
        <v>0</v>
      </c>
      <c r="S848" s="203">
        <v>0</v>
      </c>
      <c r="T848" s="204">
        <f t="shared" si="113"/>
        <v>0</v>
      </c>
      <c r="U848" s="35"/>
      <c r="V848" s="35"/>
      <c r="W848" s="35"/>
      <c r="X848" s="35"/>
      <c r="Y848" s="35"/>
      <c r="Z848" s="35"/>
      <c r="AA848" s="35"/>
      <c r="AB848" s="35"/>
      <c r="AC848" s="35"/>
      <c r="AD848" s="35"/>
      <c r="AE848" s="35"/>
      <c r="AR848" s="205" t="s">
        <v>218</v>
      </c>
      <c r="AT848" s="205" t="s">
        <v>214</v>
      </c>
      <c r="AU848" s="205" t="s">
        <v>85</v>
      </c>
      <c r="AY848" s="18" t="s">
        <v>209</v>
      </c>
      <c r="BE848" s="206">
        <f t="shared" si="114"/>
        <v>0</v>
      </c>
      <c r="BF848" s="206">
        <f t="shared" si="115"/>
        <v>0</v>
      </c>
      <c r="BG848" s="206">
        <f t="shared" si="116"/>
        <v>0</v>
      </c>
      <c r="BH848" s="206">
        <f t="shared" si="117"/>
        <v>0</v>
      </c>
      <c r="BI848" s="206">
        <f t="shared" si="118"/>
        <v>0</v>
      </c>
      <c r="BJ848" s="18" t="s">
        <v>85</v>
      </c>
      <c r="BK848" s="206">
        <f t="shared" si="119"/>
        <v>0</v>
      </c>
      <c r="BL848" s="18" t="s">
        <v>218</v>
      </c>
      <c r="BM848" s="205" t="s">
        <v>6565</v>
      </c>
    </row>
    <row r="849" spans="1:65" s="2" customFormat="1" ht="37.9" customHeight="1">
      <c r="A849" s="35"/>
      <c r="B849" s="36"/>
      <c r="C849" s="193" t="s">
        <v>6566</v>
      </c>
      <c r="D849" s="193" t="s">
        <v>214</v>
      </c>
      <c r="E849" s="194" t="s">
        <v>6567</v>
      </c>
      <c r="F849" s="195" t="s">
        <v>4825</v>
      </c>
      <c r="G849" s="196" t="s">
        <v>2761</v>
      </c>
      <c r="H849" s="197">
        <v>1</v>
      </c>
      <c r="I849" s="198"/>
      <c r="J849" s="199">
        <f t="shared" si="110"/>
        <v>0</v>
      </c>
      <c r="K849" s="200"/>
      <c r="L849" s="40"/>
      <c r="M849" s="201" t="s">
        <v>1</v>
      </c>
      <c r="N849" s="202" t="s">
        <v>42</v>
      </c>
      <c r="O849" s="72"/>
      <c r="P849" s="203">
        <f t="shared" si="111"/>
        <v>0</v>
      </c>
      <c r="Q849" s="203">
        <v>0</v>
      </c>
      <c r="R849" s="203">
        <f t="shared" si="112"/>
        <v>0</v>
      </c>
      <c r="S849" s="203">
        <v>0</v>
      </c>
      <c r="T849" s="204">
        <f t="shared" si="113"/>
        <v>0</v>
      </c>
      <c r="U849" s="35"/>
      <c r="V849" s="35"/>
      <c r="W849" s="35"/>
      <c r="X849" s="35"/>
      <c r="Y849" s="35"/>
      <c r="Z849" s="35"/>
      <c r="AA849" s="35"/>
      <c r="AB849" s="35"/>
      <c r="AC849" s="35"/>
      <c r="AD849" s="35"/>
      <c r="AE849" s="35"/>
      <c r="AR849" s="205" t="s">
        <v>218</v>
      </c>
      <c r="AT849" s="205" t="s">
        <v>214</v>
      </c>
      <c r="AU849" s="205" t="s">
        <v>85</v>
      </c>
      <c r="AY849" s="18" t="s">
        <v>209</v>
      </c>
      <c r="BE849" s="206">
        <f t="shared" si="114"/>
        <v>0</v>
      </c>
      <c r="BF849" s="206">
        <f t="shared" si="115"/>
        <v>0</v>
      </c>
      <c r="BG849" s="206">
        <f t="shared" si="116"/>
        <v>0</v>
      </c>
      <c r="BH849" s="206">
        <f t="shared" si="117"/>
        <v>0</v>
      </c>
      <c r="BI849" s="206">
        <f t="shared" si="118"/>
        <v>0</v>
      </c>
      <c r="BJ849" s="18" t="s">
        <v>85</v>
      </c>
      <c r="BK849" s="206">
        <f t="shared" si="119"/>
        <v>0</v>
      </c>
      <c r="BL849" s="18" t="s">
        <v>218</v>
      </c>
      <c r="BM849" s="205" t="s">
        <v>6568</v>
      </c>
    </row>
    <row r="850" spans="1:65" s="2" customFormat="1" ht="37.9" customHeight="1">
      <c r="A850" s="35"/>
      <c r="B850" s="36"/>
      <c r="C850" s="193" t="s">
        <v>6569</v>
      </c>
      <c r="D850" s="193" t="s">
        <v>214</v>
      </c>
      <c r="E850" s="194" t="s">
        <v>6570</v>
      </c>
      <c r="F850" s="195" t="s">
        <v>4825</v>
      </c>
      <c r="G850" s="196" t="s">
        <v>2761</v>
      </c>
      <c r="H850" s="197">
        <v>1</v>
      </c>
      <c r="I850" s="198"/>
      <c r="J850" s="199">
        <f t="shared" si="110"/>
        <v>0</v>
      </c>
      <c r="K850" s="200"/>
      <c r="L850" s="40"/>
      <c r="M850" s="201" t="s">
        <v>1</v>
      </c>
      <c r="N850" s="202" t="s">
        <v>42</v>
      </c>
      <c r="O850" s="72"/>
      <c r="P850" s="203">
        <f t="shared" si="111"/>
        <v>0</v>
      </c>
      <c r="Q850" s="203">
        <v>0</v>
      </c>
      <c r="R850" s="203">
        <f t="shared" si="112"/>
        <v>0</v>
      </c>
      <c r="S850" s="203">
        <v>0</v>
      </c>
      <c r="T850" s="204">
        <f t="shared" si="113"/>
        <v>0</v>
      </c>
      <c r="U850" s="35"/>
      <c r="V850" s="35"/>
      <c r="W850" s="35"/>
      <c r="X850" s="35"/>
      <c r="Y850" s="35"/>
      <c r="Z850" s="35"/>
      <c r="AA850" s="35"/>
      <c r="AB850" s="35"/>
      <c r="AC850" s="35"/>
      <c r="AD850" s="35"/>
      <c r="AE850" s="35"/>
      <c r="AR850" s="205" t="s">
        <v>218</v>
      </c>
      <c r="AT850" s="205" t="s">
        <v>214</v>
      </c>
      <c r="AU850" s="205" t="s">
        <v>85</v>
      </c>
      <c r="AY850" s="18" t="s">
        <v>209</v>
      </c>
      <c r="BE850" s="206">
        <f t="shared" si="114"/>
        <v>0</v>
      </c>
      <c r="BF850" s="206">
        <f t="shared" si="115"/>
        <v>0</v>
      </c>
      <c r="BG850" s="206">
        <f t="shared" si="116"/>
        <v>0</v>
      </c>
      <c r="BH850" s="206">
        <f t="shared" si="117"/>
        <v>0</v>
      </c>
      <c r="BI850" s="206">
        <f t="shared" si="118"/>
        <v>0</v>
      </c>
      <c r="BJ850" s="18" t="s">
        <v>85</v>
      </c>
      <c r="BK850" s="206">
        <f t="shared" si="119"/>
        <v>0</v>
      </c>
      <c r="BL850" s="18" t="s">
        <v>218</v>
      </c>
      <c r="BM850" s="205" t="s">
        <v>6571</v>
      </c>
    </row>
    <row r="851" spans="1:65" s="2" customFormat="1" ht="37.9" customHeight="1">
      <c r="A851" s="35"/>
      <c r="B851" s="36"/>
      <c r="C851" s="193" t="s">
        <v>6572</v>
      </c>
      <c r="D851" s="193" t="s">
        <v>214</v>
      </c>
      <c r="E851" s="194" t="s">
        <v>6573</v>
      </c>
      <c r="F851" s="195" t="s">
        <v>4825</v>
      </c>
      <c r="G851" s="196" t="s">
        <v>2761</v>
      </c>
      <c r="H851" s="197">
        <v>1</v>
      </c>
      <c r="I851" s="198"/>
      <c r="J851" s="199">
        <f t="shared" si="110"/>
        <v>0</v>
      </c>
      <c r="K851" s="200"/>
      <c r="L851" s="40"/>
      <c r="M851" s="201" t="s">
        <v>1</v>
      </c>
      <c r="N851" s="202" t="s">
        <v>42</v>
      </c>
      <c r="O851" s="72"/>
      <c r="P851" s="203">
        <f t="shared" si="111"/>
        <v>0</v>
      </c>
      <c r="Q851" s="203">
        <v>0</v>
      </c>
      <c r="R851" s="203">
        <f t="shared" si="112"/>
        <v>0</v>
      </c>
      <c r="S851" s="203">
        <v>0</v>
      </c>
      <c r="T851" s="204">
        <f t="shared" si="113"/>
        <v>0</v>
      </c>
      <c r="U851" s="35"/>
      <c r="V851" s="35"/>
      <c r="W851" s="35"/>
      <c r="X851" s="35"/>
      <c r="Y851" s="35"/>
      <c r="Z851" s="35"/>
      <c r="AA851" s="35"/>
      <c r="AB851" s="35"/>
      <c r="AC851" s="35"/>
      <c r="AD851" s="35"/>
      <c r="AE851" s="35"/>
      <c r="AR851" s="205" t="s">
        <v>218</v>
      </c>
      <c r="AT851" s="205" t="s">
        <v>214</v>
      </c>
      <c r="AU851" s="205" t="s">
        <v>85</v>
      </c>
      <c r="AY851" s="18" t="s">
        <v>209</v>
      </c>
      <c r="BE851" s="206">
        <f t="shared" si="114"/>
        <v>0</v>
      </c>
      <c r="BF851" s="206">
        <f t="shared" si="115"/>
        <v>0</v>
      </c>
      <c r="BG851" s="206">
        <f t="shared" si="116"/>
        <v>0</v>
      </c>
      <c r="BH851" s="206">
        <f t="shared" si="117"/>
        <v>0</v>
      </c>
      <c r="BI851" s="206">
        <f t="shared" si="118"/>
        <v>0</v>
      </c>
      <c r="BJ851" s="18" t="s">
        <v>85</v>
      </c>
      <c r="BK851" s="206">
        <f t="shared" si="119"/>
        <v>0</v>
      </c>
      <c r="BL851" s="18" t="s">
        <v>218</v>
      </c>
      <c r="BM851" s="205" t="s">
        <v>6574</v>
      </c>
    </row>
    <row r="852" spans="1:65" s="2" customFormat="1" ht="44.25" customHeight="1">
      <c r="A852" s="35"/>
      <c r="B852" s="36"/>
      <c r="C852" s="193" t="s">
        <v>6575</v>
      </c>
      <c r="D852" s="193" t="s">
        <v>214</v>
      </c>
      <c r="E852" s="194" t="s">
        <v>6576</v>
      </c>
      <c r="F852" s="195" t="s">
        <v>6577</v>
      </c>
      <c r="G852" s="196" t="s">
        <v>2761</v>
      </c>
      <c r="H852" s="197">
        <v>1</v>
      </c>
      <c r="I852" s="198"/>
      <c r="J852" s="199">
        <f t="shared" si="110"/>
        <v>0</v>
      </c>
      <c r="K852" s="200"/>
      <c r="L852" s="40"/>
      <c r="M852" s="201" t="s">
        <v>1</v>
      </c>
      <c r="N852" s="202" t="s">
        <v>42</v>
      </c>
      <c r="O852" s="72"/>
      <c r="P852" s="203">
        <f t="shared" si="111"/>
        <v>0</v>
      </c>
      <c r="Q852" s="203">
        <v>0</v>
      </c>
      <c r="R852" s="203">
        <f t="shared" si="112"/>
        <v>0</v>
      </c>
      <c r="S852" s="203">
        <v>0</v>
      </c>
      <c r="T852" s="204">
        <f t="shared" si="113"/>
        <v>0</v>
      </c>
      <c r="U852" s="35"/>
      <c r="V852" s="35"/>
      <c r="W852" s="35"/>
      <c r="X852" s="35"/>
      <c r="Y852" s="35"/>
      <c r="Z852" s="35"/>
      <c r="AA852" s="35"/>
      <c r="AB852" s="35"/>
      <c r="AC852" s="35"/>
      <c r="AD852" s="35"/>
      <c r="AE852" s="35"/>
      <c r="AR852" s="205" t="s">
        <v>218</v>
      </c>
      <c r="AT852" s="205" t="s">
        <v>214</v>
      </c>
      <c r="AU852" s="205" t="s">
        <v>85</v>
      </c>
      <c r="AY852" s="18" t="s">
        <v>209</v>
      </c>
      <c r="BE852" s="206">
        <f t="shared" si="114"/>
        <v>0</v>
      </c>
      <c r="BF852" s="206">
        <f t="shared" si="115"/>
        <v>0</v>
      </c>
      <c r="BG852" s="206">
        <f t="shared" si="116"/>
        <v>0</v>
      </c>
      <c r="BH852" s="206">
        <f t="shared" si="117"/>
        <v>0</v>
      </c>
      <c r="BI852" s="206">
        <f t="shared" si="118"/>
        <v>0</v>
      </c>
      <c r="BJ852" s="18" t="s">
        <v>85</v>
      </c>
      <c r="BK852" s="206">
        <f t="shared" si="119"/>
        <v>0</v>
      </c>
      <c r="BL852" s="18" t="s">
        <v>218</v>
      </c>
      <c r="BM852" s="205" t="s">
        <v>6578</v>
      </c>
    </row>
    <row r="853" spans="1:65" s="2" customFormat="1" ht="37.9" customHeight="1">
      <c r="A853" s="35"/>
      <c r="B853" s="36"/>
      <c r="C853" s="193" t="s">
        <v>6579</v>
      </c>
      <c r="D853" s="193" t="s">
        <v>214</v>
      </c>
      <c r="E853" s="194" t="s">
        <v>6580</v>
      </c>
      <c r="F853" s="195" t="s">
        <v>5225</v>
      </c>
      <c r="G853" s="196" t="s">
        <v>2761</v>
      </c>
      <c r="H853" s="197">
        <v>1</v>
      </c>
      <c r="I853" s="198"/>
      <c r="J853" s="199">
        <f t="shared" si="110"/>
        <v>0</v>
      </c>
      <c r="K853" s="200"/>
      <c r="L853" s="40"/>
      <c r="M853" s="201" t="s">
        <v>1</v>
      </c>
      <c r="N853" s="202" t="s">
        <v>42</v>
      </c>
      <c r="O853" s="72"/>
      <c r="P853" s="203">
        <f t="shared" si="111"/>
        <v>0</v>
      </c>
      <c r="Q853" s="203">
        <v>0</v>
      </c>
      <c r="R853" s="203">
        <f t="shared" si="112"/>
        <v>0</v>
      </c>
      <c r="S853" s="203">
        <v>0</v>
      </c>
      <c r="T853" s="204">
        <f t="shared" si="113"/>
        <v>0</v>
      </c>
      <c r="U853" s="35"/>
      <c r="V853" s="35"/>
      <c r="W853" s="35"/>
      <c r="X853" s="35"/>
      <c r="Y853" s="35"/>
      <c r="Z853" s="35"/>
      <c r="AA853" s="35"/>
      <c r="AB853" s="35"/>
      <c r="AC853" s="35"/>
      <c r="AD853" s="35"/>
      <c r="AE853" s="35"/>
      <c r="AR853" s="205" t="s">
        <v>218</v>
      </c>
      <c r="AT853" s="205" t="s">
        <v>214</v>
      </c>
      <c r="AU853" s="205" t="s">
        <v>85</v>
      </c>
      <c r="AY853" s="18" t="s">
        <v>209</v>
      </c>
      <c r="BE853" s="206">
        <f t="shared" si="114"/>
        <v>0</v>
      </c>
      <c r="BF853" s="206">
        <f t="shared" si="115"/>
        <v>0</v>
      </c>
      <c r="BG853" s="206">
        <f t="shared" si="116"/>
        <v>0</v>
      </c>
      <c r="BH853" s="206">
        <f t="shared" si="117"/>
        <v>0</v>
      </c>
      <c r="BI853" s="206">
        <f t="shared" si="118"/>
        <v>0</v>
      </c>
      <c r="BJ853" s="18" t="s">
        <v>85</v>
      </c>
      <c r="BK853" s="206">
        <f t="shared" si="119"/>
        <v>0</v>
      </c>
      <c r="BL853" s="18" t="s">
        <v>218</v>
      </c>
      <c r="BM853" s="205" t="s">
        <v>6581</v>
      </c>
    </row>
    <row r="854" spans="1:65" s="2" customFormat="1" ht="37.9" customHeight="1">
      <c r="A854" s="35"/>
      <c r="B854" s="36"/>
      <c r="C854" s="193" t="s">
        <v>6582</v>
      </c>
      <c r="D854" s="193" t="s">
        <v>214</v>
      </c>
      <c r="E854" s="194" t="s">
        <v>6583</v>
      </c>
      <c r="F854" s="195" t="s">
        <v>4999</v>
      </c>
      <c r="G854" s="196" t="s">
        <v>2761</v>
      </c>
      <c r="H854" s="197">
        <v>1</v>
      </c>
      <c r="I854" s="198"/>
      <c r="J854" s="199">
        <f t="shared" si="110"/>
        <v>0</v>
      </c>
      <c r="K854" s="200"/>
      <c r="L854" s="40"/>
      <c r="M854" s="201" t="s">
        <v>1</v>
      </c>
      <c r="N854" s="202" t="s">
        <v>42</v>
      </c>
      <c r="O854" s="72"/>
      <c r="P854" s="203">
        <f t="shared" si="111"/>
        <v>0</v>
      </c>
      <c r="Q854" s="203">
        <v>0</v>
      </c>
      <c r="R854" s="203">
        <f t="shared" si="112"/>
        <v>0</v>
      </c>
      <c r="S854" s="203">
        <v>0</v>
      </c>
      <c r="T854" s="204">
        <f t="shared" si="113"/>
        <v>0</v>
      </c>
      <c r="U854" s="35"/>
      <c r="V854" s="35"/>
      <c r="W854" s="35"/>
      <c r="X854" s="35"/>
      <c r="Y854" s="35"/>
      <c r="Z854" s="35"/>
      <c r="AA854" s="35"/>
      <c r="AB854" s="35"/>
      <c r="AC854" s="35"/>
      <c r="AD854" s="35"/>
      <c r="AE854" s="35"/>
      <c r="AR854" s="205" t="s">
        <v>218</v>
      </c>
      <c r="AT854" s="205" t="s">
        <v>214</v>
      </c>
      <c r="AU854" s="205" t="s">
        <v>85</v>
      </c>
      <c r="AY854" s="18" t="s">
        <v>209</v>
      </c>
      <c r="BE854" s="206">
        <f t="shared" si="114"/>
        <v>0</v>
      </c>
      <c r="BF854" s="206">
        <f t="shared" si="115"/>
        <v>0</v>
      </c>
      <c r="BG854" s="206">
        <f t="shared" si="116"/>
        <v>0</v>
      </c>
      <c r="BH854" s="206">
        <f t="shared" si="117"/>
        <v>0</v>
      </c>
      <c r="BI854" s="206">
        <f t="shared" si="118"/>
        <v>0</v>
      </c>
      <c r="BJ854" s="18" t="s">
        <v>85</v>
      </c>
      <c r="BK854" s="206">
        <f t="shared" si="119"/>
        <v>0</v>
      </c>
      <c r="BL854" s="18" t="s">
        <v>218</v>
      </c>
      <c r="BM854" s="205" t="s">
        <v>6584</v>
      </c>
    </row>
    <row r="855" spans="1:65" s="2" customFormat="1" ht="37.9" customHeight="1">
      <c r="A855" s="35"/>
      <c r="B855" s="36"/>
      <c r="C855" s="193" t="s">
        <v>6585</v>
      </c>
      <c r="D855" s="193" t="s">
        <v>214</v>
      </c>
      <c r="E855" s="194" t="s">
        <v>6586</v>
      </c>
      <c r="F855" s="195" t="s">
        <v>4794</v>
      </c>
      <c r="G855" s="196" t="s">
        <v>2761</v>
      </c>
      <c r="H855" s="197">
        <v>1</v>
      </c>
      <c r="I855" s="198"/>
      <c r="J855" s="199">
        <f t="shared" si="110"/>
        <v>0</v>
      </c>
      <c r="K855" s="200"/>
      <c r="L855" s="40"/>
      <c r="M855" s="201" t="s">
        <v>1</v>
      </c>
      <c r="N855" s="202" t="s">
        <v>42</v>
      </c>
      <c r="O855" s="72"/>
      <c r="P855" s="203">
        <f t="shared" si="111"/>
        <v>0</v>
      </c>
      <c r="Q855" s="203">
        <v>0</v>
      </c>
      <c r="R855" s="203">
        <f t="shared" si="112"/>
        <v>0</v>
      </c>
      <c r="S855" s="203">
        <v>0</v>
      </c>
      <c r="T855" s="204">
        <f t="shared" si="113"/>
        <v>0</v>
      </c>
      <c r="U855" s="35"/>
      <c r="V855" s="35"/>
      <c r="W855" s="35"/>
      <c r="X855" s="35"/>
      <c r="Y855" s="35"/>
      <c r="Z855" s="35"/>
      <c r="AA855" s="35"/>
      <c r="AB855" s="35"/>
      <c r="AC855" s="35"/>
      <c r="AD855" s="35"/>
      <c r="AE855" s="35"/>
      <c r="AR855" s="205" t="s">
        <v>218</v>
      </c>
      <c r="AT855" s="205" t="s">
        <v>214</v>
      </c>
      <c r="AU855" s="205" t="s">
        <v>85</v>
      </c>
      <c r="AY855" s="18" t="s">
        <v>209</v>
      </c>
      <c r="BE855" s="206">
        <f t="shared" si="114"/>
        <v>0</v>
      </c>
      <c r="BF855" s="206">
        <f t="shared" si="115"/>
        <v>0</v>
      </c>
      <c r="BG855" s="206">
        <f t="shared" si="116"/>
        <v>0</v>
      </c>
      <c r="BH855" s="206">
        <f t="shared" si="117"/>
        <v>0</v>
      </c>
      <c r="BI855" s="206">
        <f t="shared" si="118"/>
        <v>0</v>
      </c>
      <c r="BJ855" s="18" t="s">
        <v>85</v>
      </c>
      <c r="BK855" s="206">
        <f t="shared" si="119"/>
        <v>0</v>
      </c>
      <c r="BL855" s="18" t="s">
        <v>218</v>
      </c>
      <c r="BM855" s="205" t="s">
        <v>6587</v>
      </c>
    </row>
    <row r="856" spans="1:65" s="2" customFormat="1" ht="37.9" customHeight="1">
      <c r="A856" s="35"/>
      <c r="B856" s="36"/>
      <c r="C856" s="193" t="s">
        <v>6588</v>
      </c>
      <c r="D856" s="193" t="s">
        <v>214</v>
      </c>
      <c r="E856" s="194" t="s">
        <v>6589</v>
      </c>
      <c r="F856" s="195" t="s">
        <v>4825</v>
      </c>
      <c r="G856" s="196" t="s">
        <v>2761</v>
      </c>
      <c r="H856" s="197">
        <v>1</v>
      </c>
      <c r="I856" s="198"/>
      <c r="J856" s="199">
        <f t="shared" si="110"/>
        <v>0</v>
      </c>
      <c r="K856" s="200"/>
      <c r="L856" s="40"/>
      <c r="M856" s="201" t="s">
        <v>1</v>
      </c>
      <c r="N856" s="202" t="s">
        <v>42</v>
      </c>
      <c r="O856" s="72"/>
      <c r="P856" s="203">
        <f t="shared" si="111"/>
        <v>0</v>
      </c>
      <c r="Q856" s="203">
        <v>0</v>
      </c>
      <c r="R856" s="203">
        <f t="shared" si="112"/>
        <v>0</v>
      </c>
      <c r="S856" s="203">
        <v>0</v>
      </c>
      <c r="T856" s="204">
        <f t="shared" si="113"/>
        <v>0</v>
      </c>
      <c r="U856" s="35"/>
      <c r="V856" s="35"/>
      <c r="W856" s="35"/>
      <c r="X856" s="35"/>
      <c r="Y856" s="35"/>
      <c r="Z856" s="35"/>
      <c r="AA856" s="35"/>
      <c r="AB856" s="35"/>
      <c r="AC856" s="35"/>
      <c r="AD856" s="35"/>
      <c r="AE856" s="35"/>
      <c r="AR856" s="205" t="s">
        <v>218</v>
      </c>
      <c r="AT856" s="205" t="s">
        <v>214</v>
      </c>
      <c r="AU856" s="205" t="s">
        <v>85</v>
      </c>
      <c r="AY856" s="18" t="s">
        <v>209</v>
      </c>
      <c r="BE856" s="206">
        <f t="shared" si="114"/>
        <v>0</v>
      </c>
      <c r="BF856" s="206">
        <f t="shared" si="115"/>
        <v>0</v>
      </c>
      <c r="BG856" s="206">
        <f t="shared" si="116"/>
        <v>0</v>
      </c>
      <c r="BH856" s="206">
        <f t="shared" si="117"/>
        <v>0</v>
      </c>
      <c r="BI856" s="206">
        <f t="shared" si="118"/>
        <v>0</v>
      </c>
      <c r="BJ856" s="18" t="s">
        <v>85</v>
      </c>
      <c r="BK856" s="206">
        <f t="shared" si="119"/>
        <v>0</v>
      </c>
      <c r="BL856" s="18" t="s">
        <v>218</v>
      </c>
      <c r="BM856" s="205" t="s">
        <v>6590</v>
      </c>
    </row>
    <row r="857" spans="1:65" s="2" customFormat="1" ht="37.9" customHeight="1">
      <c r="A857" s="35"/>
      <c r="B857" s="36"/>
      <c r="C857" s="193" t="s">
        <v>6591</v>
      </c>
      <c r="D857" s="193" t="s">
        <v>214</v>
      </c>
      <c r="E857" s="194" t="s">
        <v>6592</v>
      </c>
      <c r="F857" s="195" t="s">
        <v>4825</v>
      </c>
      <c r="G857" s="196" t="s">
        <v>2761</v>
      </c>
      <c r="H857" s="197">
        <v>1</v>
      </c>
      <c r="I857" s="198"/>
      <c r="J857" s="199">
        <f t="shared" si="110"/>
        <v>0</v>
      </c>
      <c r="K857" s="200"/>
      <c r="L857" s="40"/>
      <c r="M857" s="201" t="s">
        <v>1</v>
      </c>
      <c r="N857" s="202" t="s">
        <v>42</v>
      </c>
      <c r="O857" s="72"/>
      <c r="P857" s="203">
        <f t="shared" si="111"/>
        <v>0</v>
      </c>
      <c r="Q857" s="203">
        <v>0</v>
      </c>
      <c r="R857" s="203">
        <f t="shared" si="112"/>
        <v>0</v>
      </c>
      <c r="S857" s="203">
        <v>0</v>
      </c>
      <c r="T857" s="204">
        <f t="shared" si="113"/>
        <v>0</v>
      </c>
      <c r="U857" s="35"/>
      <c r="V857" s="35"/>
      <c r="W857" s="35"/>
      <c r="X857" s="35"/>
      <c r="Y857" s="35"/>
      <c r="Z857" s="35"/>
      <c r="AA857" s="35"/>
      <c r="AB857" s="35"/>
      <c r="AC857" s="35"/>
      <c r="AD857" s="35"/>
      <c r="AE857" s="35"/>
      <c r="AR857" s="205" t="s">
        <v>218</v>
      </c>
      <c r="AT857" s="205" t="s">
        <v>214</v>
      </c>
      <c r="AU857" s="205" t="s">
        <v>85</v>
      </c>
      <c r="AY857" s="18" t="s">
        <v>209</v>
      </c>
      <c r="BE857" s="206">
        <f t="shared" si="114"/>
        <v>0</v>
      </c>
      <c r="BF857" s="206">
        <f t="shared" si="115"/>
        <v>0</v>
      </c>
      <c r="BG857" s="206">
        <f t="shared" si="116"/>
        <v>0</v>
      </c>
      <c r="BH857" s="206">
        <f t="shared" si="117"/>
        <v>0</v>
      </c>
      <c r="BI857" s="206">
        <f t="shared" si="118"/>
        <v>0</v>
      </c>
      <c r="BJ857" s="18" t="s">
        <v>85</v>
      </c>
      <c r="BK857" s="206">
        <f t="shared" si="119"/>
        <v>0</v>
      </c>
      <c r="BL857" s="18" t="s">
        <v>218</v>
      </c>
      <c r="BM857" s="205" t="s">
        <v>6593</v>
      </c>
    </row>
    <row r="858" spans="1:65" s="2" customFormat="1" ht="37.9" customHeight="1">
      <c r="A858" s="35"/>
      <c r="B858" s="36"/>
      <c r="C858" s="193" t="s">
        <v>6594</v>
      </c>
      <c r="D858" s="193" t="s">
        <v>214</v>
      </c>
      <c r="E858" s="194" t="s">
        <v>6595</v>
      </c>
      <c r="F858" s="195" t="s">
        <v>4825</v>
      </c>
      <c r="G858" s="196" t="s">
        <v>2761</v>
      </c>
      <c r="H858" s="197">
        <v>1</v>
      </c>
      <c r="I858" s="198"/>
      <c r="J858" s="199">
        <f t="shared" si="110"/>
        <v>0</v>
      </c>
      <c r="K858" s="200"/>
      <c r="L858" s="40"/>
      <c r="M858" s="201" t="s">
        <v>1</v>
      </c>
      <c r="N858" s="202" t="s">
        <v>42</v>
      </c>
      <c r="O858" s="72"/>
      <c r="P858" s="203">
        <f t="shared" si="111"/>
        <v>0</v>
      </c>
      <c r="Q858" s="203">
        <v>0</v>
      </c>
      <c r="R858" s="203">
        <f t="shared" si="112"/>
        <v>0</v>
      </c>
      <c r="S858" s="203">
        <v>0</v>
      </c>
      <c r="T858" s="204">
        <f t="shared" si="113"/>
        <v>0</v>
      </c>
      <c r="U858" s="35"/>
      <c r="V858" s="35"/>
      <c r="W858" s="35"/>
      <c r="X858" s="35"/>
      <c r="Y858" s="35"/>
      <c r="Z858" s="35"/>
      <c r="AA858" s="35"/>
      <c r="AB858" s="35"/>
      <c r="AC858" s="35"/>
      <c r="AD858" s="35"/>
      <c r="AE858" s="35"/>
      <c r="AR858" s="205" t="s">
        <v>218</v>
      </c>
      <c r="AT858" s="205" t="s">
        <v>214</v>
      </c>
      <c r="AU858" s="205" t="s">
        <v>85</v>
      </c>
      <c r="AY858" s="18" t="s">
        <v>209</v>
      </c>
      <c r="BE858" s="206">
        <f t="shared" si="114"/>
        <v>0</v>
      </c>
      <c r="BF858" s="206">
        <f t="shared" si="115"/>
        <v>0</v>
      </c>
      <c r="BG858" s="206">
        <f t="shared" si="116"/>
        <v>0</v>
      </c>
      <c r="BH858" s="206">
        <f t="shared" si="117"/>
        <v>0</v>
      </c>
      <c r="BI858" s="206">
        <f t="shared" si="118"/>
        <v>0</v>
      </c>
      <c r="BJ858" s="18" t="s">
        <v>85</v>
      </c>
      <c r="BK858" s="206">
        <f t="shared" si="119"/>
        <v>0</v>
      </c>
      <c r="BL858" s="18" t="s">
        <v>218</v>
      </c>
      <c r="BM858" s="205" t="s">
        <v>6596</v>
      </c>
    </row>
    <row r="859" spans="1:65" s="2" customFormat="1" ht="37.9" customHeight="1">
      <c r="A859" s="35"/>
      <c r="B859" s="36"/>
      <c r="C859" s="193" t="s">
        <v>6597</v>
      </c>
      <c r="D859" s="193" t="s">
        <v>214</v>
      </c>
      <c r="E859" s="194" t="s">
        <v>6598</v>
      </c>
      <c r="F859" s="195" t="s">
        <v>4825</v>
      </c>
      <c r="G859" s="196" t="s">
        <v>2761</v>
      </c>
      <c r="H859" s="197">
        <v>1</v>
      </c>
      <c r="I859" s="198"/>
      <c r="J859" s="199">
        <f t="shared" si="110"/>
        <v>0</v>
      </c>
      <c r="K859" s="200"/>
      <c r="L859" s="40"/>
      <c r="M859" s="201" t="s">
        <v>1</v>
      </c>
      <c r="N859" s="202" t="s">
        <v>42</v>
      </c>
      <c r="O859" s="72"/>
      <c r="P859" s="203">
        <f t="shared" si="111"/>
        <v>0</v>
      </c>
      <c r="Q859" s="203">
        <v>0</v>
      </c>
      <c r="R859" s="203">
        <f t="shared" si="112"/>
        <v>0</v>
      </c>
      <c r="S859" s="203">
        <v>0</v>
      </c>
      <c r="T859" s="204">
        <f t="shared" si="113"/>
        <v>0</v>
      </c>
      <c r="U859" s="35"/>
      <c r="V859" s="35"/>
      <c r="W859" s="35"/>
      <c r="X859" s="35"/>
      <c r="Y859" s="35"/>
      <c r="Z859" s="35"/>
      <c r="AA859" s="35"/>
      <c r="AB859" s="35"/>
      <c r="AC859" s="35"/>
      <c r="AD859" s="35"/>
      <c r="AE859" s="35"/>
      <c r="AR859" s="205" t="s">
        <v>218</v>
      </c>
      <c r="AT859" s="205" t="s">
        <v>214</v>
      </c>
      <c r="AU859" s="205" t="s">
        <v>85</v>
      </c>
      <c r="AY859" s="18" t="s">
        <v>209</v>
      </c>
      <c r="BE859" s="206">
        <f t="shared" si="114"/>
        <v>0</v>
      </c>
      <c r="BF859" s="206">
        <f t="shared" si="115"/>
        <v>0</v>
      </c>
      <c r="BG859" s="206">
        <f t="shared" si="116"/>
        <v>0</v>
      </c>
      <c r="BH859" s="206">
        <f t="shared" si="117"/>
        <v>0</v>
      </c>
      <c r="BI859" s="206">
        <f t="shared" si="118"/>
        <v>0</v>
      </c>
      <c r="BJ859" s="18" t="s">
        <v>85</v>
      </c>
      <c r="BK859" s="206">
        <f t="shared" si="119"/>
        <v>0</v>
      </c>
      <c r="BL859" s="18" t="s">
        <v>218</v>
      </c>
      <c r="BM859" s="205" t="s">
        <v>6599</v>
      </c>
    </row>
    <row r="860" spans="1:65" s="2" customFormat="1" ht="37.9" customHeight="1">
      <c r="A860" s="35"/>
      <c r="B860" s="36"/>
      <c r="C860" s="193" t="s">
        <v>6600</v>
      </c>
      <c r="D860" s="193" t="s">
        <v>214</v>
      </c>
      <c r="E860" s="194" t="s">
        <v>6601</v>
      </c>
      <c r="F860" s="195" t="s">
        <v>4825</v>
      </c>
      <c r="G860" s="196" t="s">
        <v>2761</v>
      </c>
      <c r="H860" s="197">
        <v>1</v>
      </c>
      <c r="I860" s="198"/>
      <c r="J860" s="199">
        <f t="shared" si="110"/>
        <v>0</v>
      </c>
      <c r="K860" s="200"/>
      <c r="L860" s="40"/>
      <c r="M860" s="201" t="s">
        <v>1</v>
      </c>
      <c r="N860" s="202" t="s">
        <v>42</v>
      </c>
      <c r="O860" s="72"/>
      <c r="P860" s="203">
        <f t="shared" si="111"/>
        <v>0</v>
      </c>
      <c r="Q860" s="203">
        <v>0</v>
      </c>
      <c r="R860" s="203">
        <f t="shared" si="112"/>
        <v>0</v>
      </c>
      <c r="S860" s="203">
        <v>0</v>
      </c>
      <c r="T860" s="204">
        <f t="shared" si="113"/>
        <v>0</v>
      </c>
      <c r="U860" s="35"/>
      <c r="V860" s="35"/>
      <c r="W860" s="35"/>
      <c r="X860" s="35"/>
      <c r="Y860" s="35"/>
      <c r="Z860" s="35"/>
      <c r="AA860" s="35"/>
      <c r="AB860" s="35"/>
      <c r="AC860" s="35"/>
      <c r="AD860" s="35"/>
      <c r="AE860" s="35"/>
      <c r="AR860" s="205" t="s">
        <v>218</v>
      </c>
      <c r="AT860" s="205" t="s">
        <v>214</v>
      </c>
      <c r="AU860" s="205" t="s">
        <v>85</v>
      </c>
      <c r="AY860" s="18" t="s">
        <v>209</v>
      </c>
      <c r="BE860" s="206">
        <f t="shared" si="114"/>
        <v>0</v>
      </c>
      <c r="BF860" s="206">
        <f t="shared" si="115"/>
        <v>0</v>
      </c>
      <c r="BG860" s="206">
        <f t="shared" si="116"/>
        <v>0</v>
      </c>
      <c r="BH860" s="206">
        <f t="shared" si="117"/>
        <v>0</v>
      </c>
      <c r="BI860" s="206">
        <f t="shared" si="118"/>
        <v>0</v>
      </c>
      <c r="BJ860" s="18" t="s">
        <v>85</v>
      </c>
      <c r="BK860" s="206">
        <f t="shared" si="119"/>
        <v>0</v>
      </c>
      <c r="BL860" s="18" t="s">
        <v>218</v>
      </c>
      <c r="BM860" s="205" t="s">
        <v>6602</v>
      </c>
    </row>
    <row r="861" spans="1:65" s="2" customFormat="1" ht="37.9" customHeight="1">
      <c r="A861" s="35"/>
      <c r="B861" s="36"/>
      <c r="C861" s="193" t="s">
        <v>6603</v>
      </c>
      <c r="D861" s="193" t="s">
        <v>214</v>
      </c>
      <c r="E861" s="194" t="s">
        <v>6604</v>
      </c>
      <c r="F861" s="195" t="s">
        <v>4794</v>
      </c>
      <c r="G861" s="196" t="s">
        <v>2761</v>
      </c>
      <c r="H861" s="197">
        <v>1</v>
      </c>
      <c r="I861" s="198"/>
      <c r="J861" s="199">
        <f t="shared" si="110"/>
        <v>0</v>
      </c>
      <c r="K861" s="200"/>
      <c r="L861" s="40"/>
      <c r="M861" s="201" t="s">
        <v>1</v>
      </c>
      <c r="N861" s="202" t="s">
        <v>42</v>
      </c>
      <c r="O861" s="72"/>
      <c r="P861" s="203">
        <f t="shared" si="111"/>
        <v>0</v>
      </c>
      <c r="Q861" s="203">
        <v>0</v>
      </c>
      <c r="R861" s="203">
        <f t="shared" si="112"/>
        <v>0</v>
      </c>
      <c r="S861" s="203">
        <v>0</v>
      </c>
      <c r="T861" s="204">
        <f t="shared" si="113"/>
        <v>0</v>
      </c>
      <c r="U861" s="35"/>
      <c r="V861" s="35"/>
      <c r="W861" s="35"/>
      <c r="X861" s="35"/>
      <c r="Y861" s="35"/>
      <c r="Z861" s="35"/>
      <c r="AA861" s="35"/>
      <c r="AB861" s="35"/>
      <c r="AC861" s="35"/>
      <c r="AD861" s="35"/>
      <c r="AE861" s="35"/>
      <c r="AR861" s="205" t="s">
        <v>218</v>
      </c>
      <c r="AT861" s="205" t="s">
        <v>214</v>
      </c>
      <c r="AU861" s="205" t="s">
        <v>85</v>
      </c>
      <c r="AY861" s="18" t="s">
        <v>209</v>
      </c>
      <c r="BE861" s="206">
        <f t="shared" si="114"/>
        <v>0</v>
      </c>
      <c r="BF861" s="206">
        <f t="shared" si="115"/>
        <v>0</v>
      </c>
      <c r="BG861" s="206">
        <f t="shared" si="116"/>
        <v>0</v>
      </c>
      <c r="BH861" s="206">
        <f t="shared" si="117"/>
        <v>0</v>
      </c>
      <c r="BI861" s="206">
        <f t="shared" si="118"/>
        <v>0</v>
      </c>
      <c r="BJ861" s="18" t="s">
        <v>85</v>
      </c>
      <c r="BK861" s="206">
        <f t="shared" si="119"/>
        <v>0</v>
      </c>
      <c r="BL861" s="18" t="s">
        <v>218</v>
      </c>
      <c r="BM861" s="205" t="s">
        <v>6605</v>
      </c>
    </row>
    <row r="862" spans="1:65" s="2" customFormat="1" ht="44.25" customHeight="1">
      <c r="A862" s="35"/>
      <c r="B862" s="36"/>
      <c r="C862" s="193" t="s">
        <v>6606</v>
      </c>
      <c r="D862" s="193" t="s">
        <v>214</v>
      </c>
      <c r="E862" s="194" t="s">
        <v>6607</v>
      </c>
      <c r="F862" s="195" t="s">
        <v>4787</v>
      </c>
      <c r="G862" s="196" t="s">
        <v>2761</v>
      </c>
      <c r="H862" s="197">
        <v>1</v>
      </c>
      <c r="I862" s="198"/>
      <c r="J862" s="199">
        <f t="shared" si="110"/>
        <v>0</v>
      </c>
      <c r="K862" s="200"/>
      <c r="L862" s="40"/>
      <c r="M862" s="201" t="s">
        <v>1</v>
      </c>
      <c r="N862" s="202" t="s">
        <v>42</v>
      </c>
      <c r="O862" s="72"/>
      <c r="P862" s="203">
        <f t="shared" si="111"/>
        <v>0</v>
      </c>
      <c r="Q862" s="203">
        <v>0</v>
      </c>
      <c r="R862" s="203">
        <f t="shared" si="112"/>
        <v>0</v>
      </c>
      <c r="S862" s="203">
        <v>0</v>
      </c>
      <c r="T862" s="204">
        <f t="shared" si="113"/>
        <v>0</v>
      </c>
      <c r="U862" s="35"/>
      <c r="V862" s="35"/>
      <c r="W862" s="35"/>
      <c r="X862" s="35"/>
      <c r="Y862" s="35"/>
      <c r="Z862" s="35"/>
      <c r="AA862" s="35"/>
      <c r="AB862" s="35"/>
      <c r="AC862" s="35"/>
      <c r="AD862" s="35"/>
      <c r="AE862" s="35"/>
      <c r="AR862" s="205" t="s">
        <v>218</v>
      </c>
      <c r="AT862" s="205" t="s">
        <v>214</v>
      </c>
      <c r="AU862" s="205" t="s">
        <v>85</v>
      </c>
      <c r="AY862" s="18" t="s">
        <v>209</v>
      </c>
      <c r="BE862" s="206">
        <f t="shared" si="114"/>
        <v>0</v>
      </c>
      <c r="BF862" s="206">
        <f t="shared" si="115"/>
        <v>0</v>
      </c>
      <c r="BG862" s="206">
        <f t="shared" si="116"/>
        <v>0</v>
      </c>
      <c r="BH862" s="206">
        <f t="shared" si="117"/>
        <v>0</v>
      </c>
      <c r="BI862" s="206">
        <f t="shared" si="118"/>
        <v>0</v>
      </c>
      <c r="BJ862" s="18" t="s">
        <v>85</v>
      </c>
      <c r="BK862" s="206">
        <f t="shared" si="119"/>
        <v>0</v>
      </c>
      <c r="BL862" s="18" t="s">
        <v>218</v>
      </c>
      <c r="BM862" s="205" t="s">
        <v>6608</v>
      </c>
    </row>
    <row r="863" spans="1:65" s="2" customFormat="1" ht="37.9" customHeight="1">
      <c r="A863" s="35"/>
      <c r="B863" s="36"/>
      <c r="C863" s="193" t="s">
        <v>6609</v>
      </c>
      <c r="D863" s="193" t="s">
        <v>214</v>
      </c>
      <c r="E863" s="194" t="s">
        <v>6610</v>
      </c>
      <c r="F863" s="195" t="s">
        <v>6611</v>
      </c>
      <c r="G863" s="196" t="s">
        <v>2761</v>
      </c>
      <c r="H863" s="197">
        <v>1</v>
      </c>
      <c r="I863" s="198"/>
      <c r="J863" s="199">
        <f t="shared" si="110"/>
        <v>0</v>
      </c>
      <c r="K863" s="200"/>
      <c r="L863" s="40"/>
      <c r="M863" s="201" t="s">
        <v>1</v>
      </c>
      <c r="N863" s="202" t="s">
        <v>42</v>
      </c>
      <c r="O863" s="72"/>
      <c r="P863" s="203">
        <f t="shared" si="111"/>
        <v>0</v>
      </c>
      <c r="Q863" s="203">
        <v>0</v>
      </c>
      <c r="R863" s="203">
        <f t="shared" si="112"/>
        <v>0</v>
      </c>
      <c r="S863" s="203">
        <v>0</v>
      </c>
      <c r="T863" s="204">
        <f t="shared" si="113"/>
        <v>0</v>
      </c>
      <c r="U863" s="35"/>
      <c r="V863" s="35"/>
      <c r="W863" s="35"/>
      <c r="X863" s="35"/>
      <c r="Y863" s="35"/>
      <c r="Z863" s="35"/>
      <c r="AA863" s="35"/>
      <c r="AB863" s="35"/>
      <c r="AC863" s="35"/>
      <c r="AD863" s="35"/>
      <c r="AE863" s="35"/>
      <c r="AR863" s="205" t="s">
        <v>218</v>
      </c>
      <c r="AT863" s="205" t="s">
        <v>214</v>
      </c>
      <c r="AU863" s="205" t="s">
        <v>85</v>
      </c>
      <c r="AY863" s="18" t="s">
        <v>209</v>
      </c>
      <c r="BE863" s="206">
        <f t="shared" si="114"/>
        <v>0</v>
      </c>
      <c r="BF863" s="206">
        <f t="shared" si="115"/>
        <v>0</v>
      </c>
      <c r="BG863" s="206">
        <f t="shared" si="116"/>
        <v>0</v>
      </c>
      <c r="BH863" s="206">
        <f t="shared" si="117"/>
        <v>0</v>
      </c>
      <c r="BI863" s="206">
        <f t="shared" si="118"/>
        <v>0</v>
      </c>
      <c r="BJ863" s="18" t="s">
        <v>85</v>
      </c>
      <c r="BK863" s="206">
        <f t="shared" si="119"/>
        <v>0</v>
      </c>
      <c r="BL863" s="18" t="s">
        <v>218</v>
      </c>
      <c r="BM863" s="205" t="s">
        <v>6612</v>
      </c>
    </row>
    <row r="864" spans="1:65" s="2" customFormat="1" ht="44.25" customHeight="1">
      <c r="A864" s="35"/>
      <c r="B864" s="36"/>
      <c r="C864" s="193" t="s">
        <v>6613</v>
      </c>
      <c r="D864" s="193" t="s">
        <v>214</v>
      </c>
      <c r="E864" s="194" t="s">
        <v>6614</v>
      </c>
      <c r="F864" s="195" t="s">
        <v>6615</v>
      </c>
      <c r="G864" s="196" t="s">
        <v>2761</v>
      </c>
      <c r="H864" s="197">
        <v>1</v>
      </c>
      <c r="I864" s="198"/>
      <c r="J864" s="199">
        <f t="shared" si="110"/>
        <v>0</v>
      </c>
      <c r="K864" s="200"/>
      <c r="L864" s="40"/>
      <c r="M864" s="201" t="s">
        <v>1</v>
      </c>
      <c r="N864" s="202" t="s">
        <v>42</v>
      </c>
      <c r="O864" s="72"/>
      <c r="P864" s="203">
        <f t="shared" si="111"/>
        <v>0</v>
      </c>
      <c r="Q864" s="203">
        <v>0</v>
      </c>
      <c r="R864" s="203">
        <f t="shared" si="112"/>
        <v>0</v>
      </c>
      <c r="S864" s="203">
        <v>0</v>
      </c>
      <c r="T864" s="204">
        <f t="shared" si="113"/>
        <v>0</v>
      </c>
      <c r="U864" s="35"/>
      <c r="V864" s="35"/>
      <c r="W864" s="35"/>
      <c r="X864" s="35"/>
      <c r="Y864" s="35"/>
      <c r="Z864" s="35"/>
      <c r="AA864" s="35"/>
      <c r="AB864" s="35"/>
      <c r="AC864" s="35"/>
      <c r="AD864" s="35"/>
      <c r="AE864" s="35"/>
      <c r="AR864" s="205" t="s">
        <v>218</v>
      </c>
      <c r="AT864" s="205" t="s">
        <v>214</v>
      </c>
      <c r="AU864" s="205" t="s">
        <v>85</v>
      </c>
      <c r="AY864" s="18" t="s">
        <v>209</v>
      </c>
      <c r="BE864" s="206">
        <f t="shared" si="114"/>
        <v>0</v>
      </c>
      <c r="BF864" s="206">
        <f t="shared" si="115"/>
        <v>0</v>
      </c>
      <c r="BG864" s="206">
        <f t="shared" si="116"/>
        <v>0</v>
      </c>
      <c r="BH864" s="206">
        <f t="shared" si="117"/>
        <v>0</v>
      </c>
      <c r="BI864" s="206">
        <f t="shared" si="118"/>
        <v>0</v>
      </c>
      <c r="BJ864" s="18" t="s">
        <v>85</v>
      </c>
      <c r="BK864" s="206">
        <f t="shared" si="119"/>
        <v>0</v>
      </c>
      <c r="BL864" s="18" t="s">
        <v>218</v>
      </c>
      <c r="BM864" s="205" t="s">
        <v>6616</v>
      </c>
    </row>
    <row r="865" spans="1:65" s="2" customFormat="1" ht="44.25" customHeight="1">
      <c r="A865" s="35"/>
      <c r="B865" s="36"/>
      <c r="C865" s="193" t="s">
        <v>6617</v>
      </c>
      <c r="D865" s="193" t="s">
        <v>214</v>
      </c>
      <c r="E865" s="194" t="s">
        <v>6618</v>
      </c>
      <c r="F865" s="195" t="s">
        <v>6619</v>
      </c>
      <c r="G865" s="196" t="s">
        <v>2761</v>
      </c>
      <c r="H865" s="197">
        <v>1</v>
      </c>
      <c r="I865" s="198"/>
      <c r="J865" s="199">
        <f t="shared" si="110"/>
        <v>0</v>
      </c>
      <c r="K865" s="200"/>
      <c r="L865" s="40"/>
      <c r="M865" s="201" t="s">
        <v>1</v>
      </c>
      <c r="N865" s="202" t="s">
        <v>42</v>
      </c>
      <c r="O865" s="72"/>
      <c r="P865" s="203">
        <f t="shared" si="111"/>
        <v>0</v>
      </c>
      <c r="Q865" s="203">
        <v>0</v>
      </c>
      <c r="R865" s="203">
        <f t="shared" si="112"/>
        <v>0</v>
      </c>
      <c r="S865" s="203">
        <v>0</v>
      </c>
      <c r="T865" s="204">
        <f t="shared" si="113"/>
        <v>0</v>
      </c>
      <c r="U865" s="35"/>
      <c r="V865" s="35"/>
      <c r="W865" s="35"/>
      <c r="X865" s="35"/>
      <c r="Y865" s="35"/>
      <c r="Z865" s="35"/>
      <c r="AA865" s="35"/>
      <c r="AB865" s="35"/>
      <c r="AC865" s="35"/>
      <c r="AD865" s="35"/>
      <c r="AE865" s="35"/>
      <c r="AR865" s="205" t="s">
        <v>218</v>
      </c>
      <c r="AT865" s="205" t="s">
        <v>214</v>
      </c>
      <c r="AU865" s="205" t="s">
        <v>85</v>
      </c>
      <c r="AY865" s="18" t="s">
        <v>209</v>
      </c>
      <c r="BE865" s="206">
        <f t="shared" si="114"/>
        <v>0</v>
      </c>
      <c r="BF865" s="206">
        <f t="shared" si="115"/>
        <v>0</v>
      </c>
      <c r="BG865" s="206">
        <f t="shared" si="116"/>
        <v>0</v>
      </c>
      <c r="BH865" s="206">
        <f t="shared" si="117"/>
        <v>0</v>
      </c>
      <c r="BI865" s="206">
        <f t="shared" si="118"/>
        <v>0</v>
      </c>
      <c r="BJ865" s="18" t="s">
        <v>85</v>
      </c>
      <c r="BK865" s="206">
        <f t="shared" si="119"/>
        <v>0</v>
      </c>
      <c r="BL865" s="18" t="s">
        <v>218</v>
      </c>
      <c r="BM865" s="205" t="s">
        <v>6620</v>
      </c>
    </row>
    <row r="866" spans="1:65" s="2" customFormat="1" ht="37.9" customHeight="1">
      <c r="A866" s="35"/>
      <c r="B866" s="36"/>
      <c r="C866" s="193" t="s">
        <v>6621</v>
      </c>
      <c r="D866" s="193" t="s">
        <v>214</v>
      </c>
      <c r="E866" s="194" t="s">
        <v>6622</v>
      </c>
      <c r="F866" s="195" t="s">
        <v>6308</v>
      </c>
      <c r="G866" s="196" t="s">
        <v>2761</v>
      </c>
      <c r="H866" s="197">
        <v>1</v>
      </c>
      <c r="I866" s="198"/>
      <c r="J866" s="199">
        <f t="shared" si="110"/>
        <v>0</v>
      </c>
      <c r="K866" s="200"/>
      <c r="L866" s="40"/>
      <c r="M866" s="201" t="s">
        <v>1</v>
      </c>
      <c r="N866" s="202" t="s">
        <v>42</v>
      </c>
      <c r="O866" s="72"/>
      <c r="P866" s="203">
        <f t="shared" si="111"/>
        <v>0</v>
      </c>
      <c r="Q866" s="203">
        <v>0</v>
      </c>
      <c r="R866" s="203">
        <f t="shared" si="112"/>
        <v>0</v>
      </c>
      <c r="S866" s="203">
        <v>0</v>
      </c>
      <c r="T866" s="204">
        <f t="shared" si="113"/>
        <v>0</v>
      </c>
      <c r="U866" s="35"/>
      <c r="V866" s="35"/>
      <c r="W866" s="35"/>
      <c r="X866" s="35"/>
      <c r="Y866" s="35"/>
      <c r="Z866" s="35"/>
      <c r="AA866" s="35"/>
      <c r="AB866" s="35"/>
      <c r="AC866" s="35"/>
      <c r="AD866" s="35"/>
      <c r="AE866" s="35"/>
      <c r="AR866" s="205" t="s">
        <v>218</v>
      </c>
      <c r="AT866" s="205" t="s">
        <v>214</v>
      </c>
      <c r="AU866" s="205" t="s">
        <v>85</v>
      </c>
      <c r="AY866" s="18" t="s">
        <v>209</v>
      </c>
      <c r="BE866" s="206">
        <f t="shared" si="114"/>
        <v>0</v>
      </c>
      <c r="BF866" s="206">
        <f t="shared" si="115"/>
        <v>0</v>
      </c>
      <c r="BG866" s="206">
        <f t="shared" si="116"/>
        <v>0</v>
      </c>
      <c r="BH866" s="206">
        <f t="shared" si="117"/>
        <v>0</v>
      </c>
      <c r="BI866" s="206">
        <f t="shared" si="118"/>
        <v>0</v>
      </c>
      <c r="BJ866" s="18" t="s">
        <v>85</v>
      </c>
      <c r="BK866" s="206">
        <f t="shared" si="119"/>
        <v>0</v>
      </c>
      <c r="BL866" s="18" t="s">
        <v>218</v>
      </c>
      <c r="BM866" s="205" t="s">
        <v>6623</v>
      </c>
    </row>
    <row r="867" spans="1:65" s="2" customFormat="1" ht="37.9" customHeight="1">
      <c r="A867" s="35"/>
      <c r="B867" s="36"/>
      <c r="C867" s="193" t="s">
        <v>6624</v>
      </c>
      <c r="D867" s="193" t="s">
        <v>214</v>
      </c>
      <c r="E867" s="194" t="s">
        <v>6625</v>
      </c>
      <c r="F867" s="195" t="s">
        <v>6626</v>
      </c>
      <c r="G867" s="196" t="s">
        <v>2761</v>
      </c>
      <c r="H867" s="197">
        <v>1</v>
      </c>
      <c r="I867" s="198"/>
      <c r="J867" s="199">
        <f t="shared" si="110"/>
        <v>0</v>
      </c>
      <c r="K867" s="200"/>
      <c r="L867" s="40"/>
      <c r="M867" s="201" t="s">
        <v>1</v>
      </c>
      <c r="N867" s="202" t="s">
        <v>42</v>
      </c>
      <c r="O867" s="72"/>
      <c r="P867" s="203">
        <f t="shared" si="111"/>
        <v>0</v>
      </c>
      <c r="Q867" s="203">
        <v>0</v>
      </c>
      <c r="R867" s="203">
        <f t="shared" si="112"/>
        <v>0</v>
      </c>
      <c r="S867" s="203">
        <v>0</v>
      </c>
      <c r="T867" s="204">
        <f t="shared" si="113"/>
        <v>0</v>
      </c>
      <c r="U867" s="35"/>
      <c r="V867" s="35"/>
      <c r="W867" s="35"/>
      <c r="X867" s="35"/>
      <c r="Y867" s="35"/>
      <c r="Z867" s="35"/>
      <c r="AA867" s="35"/>
      <c r="AB867" s="35"/>
      <c r="AC867" s="35"/>
      <c r="AD867" s="35"/>
      <c r="AE867" s="35"/>
      <c r="AR867" s="205" t="s">
        <v>218</v>
      </c>
      <c r="AT867" s="205" t="s">
        <v>214</v>
      </c>
      <c r="AU867" s="205" t="s">
        <v>85</v>
      </c>
      <c r="AY867" s="18" t="s">
        <v>209</v>
      </c>
      <c r="BE867" s="206">
        <f t="shared" si="114"/>
        <v>0</v>
      </c>
      <c r="BF867" s="206">
        <f t="shared" si="115"/>
        <v>0</v>
      </c>
      <c r="BG867" s="206">
        <f t="shared" si="116"/>
        <v>0</v>
      </c>
      <c r="BH867" s="206">
        <f t="shared" si="117"/>
        <v>0</v>
      </c>
      <c r="BI867" s="206">
        <f t="shared" si="118"/>
        <v>0</v>
      </c>
      <c r="BJ867" s="18" t="s">
        <v>85</v>
      </c>
      <c r="BK867" s="206">
        <f t="shared" si="119"/>
        <v>0</v>
      </c>
      <c r="BL867" s="18" t="s">
        <v>218</v>
      </c>
      <c r="BM867" s="205" t="s">
        <v>6627</v>
      </c>
    </row>
    <row r="868" spans="1:65" s="2" customFormat="1" ht="49.15" customHeight="1">
      <c r="A868" s="35"/>
      <c r="B868" s="36"/>
      <c r="C868" s="193" t="s">
        <v>6628</v>
      </c>
      <c r="D868" s="193" t="s">
        <v>214</v>
      </c>
      <c r="E868" s="194" t="s">
        <v>6629</v>
      </c>
      <c r="F868" s="195" t="s">
        <v>6630</v>
      </c>
      <c r="G868" s="196" t="s">
        <v>2761</v>
      </c>
      <c r="H868" s="197">
        <v>1</v>
      </c>
      <c r="I868" s="198"/>
      <c r="J868" s="199">
        <f t="shared" si="110"/>
        <v>0</v>
      </c>
      <c r="K868" s="200"/>
      <c r="L868" s="40"/>
      <c r="M868" s="201" t="s">
        <v>1</v>
      </c>
      <c r="N868" s="202" t="s">
        <v>42</v>
      </c>
      <c r="O868" s="72"/>
      <c r="P868" s="203">
        <f t="shared" si="111"/>
        <v>0</v>
      </c>
      <c r="Q868" s="203">
        <v>0</v>
      </c>
      <c r="R868" s="203">
        <f t="shared" si="112"/>
        <v>0</v>
      </c>
      <c r="S868" s="203">
        <v>0</v>
      </c>
      <c r="T868" s="204">
        <f t="shared" si="113"/>
        <v>0</v>
      </c>
      <c r="U868" s="35"/>
      <c r="V868" s="35"/>
      <c r="W868" s="35"/>
      <c r="X868" s="35"/>
      <c r="Y868" s="35"/>
      <c r="Z868" s="35"/>
      <c r="AA868" s="35"/>
      <c r="AB868" s="35"/>
      <c r="AC868" s="35"/>
      <c r="AD868" s="35"/>
      <c r="AE868" s="35"/>
      <c r="AR868" s="205" t="s">
        <v>218</v>
      </c>
      <c r="AT868" s="205" t="s">
        <v>214</v>
      </c>
      <c r="AU868" s="205" t="s">
        <v>85</v>
      </c>
      <c r="AY868" s="18" t="s">
        <v>209</v>
      </c>
      <c r="BE868" s="206">
        <f t="shared" si="114"/>
        <v>0</v>
      </c>
      <c r="BF868" s="206">
        <f t="shared" si="115"/>
        <v>0</v>
      </c>
      <c r="BG868" s="206">
        <f t="shared" si="116"/>
        <v>0</v>
      </c>
      <c r="BH868" s="206">
        <f t="shared" si="117"/>
        <v>0</v>
      </c>
      <c r="BI868" s="206">
        <f t="shared" si="118"/>
        <v>0</v>
      </c>
      <c r="BJ868" s="18" t="s">
        <v>85</v>
      </c>
      <c r="BK868" s="206">
        <f t="shared" si="119"/>
        <v>0</v>
      </c>
      <c r="BL868" s="18" t="s">
        <v>218</v>
      </c>
      <c r="BM868" s="205" t="s">
        <v>6631</v>
      </c>
    </row>
    <row r="869" spans="1:65" s="2" customFormat="1" ht="37.9" customHeight="1">
      <c r="A869" s="35"/>
      <c r="B869" s="36"/>
      <c r="C869" s="193" t="s">
        <v>6632</v>
      </c>
      <c r="D869" s="193" t="s">
        <v>214</v>
      </c>
      <c r="E869" s="194" t="s">
        <v>6633</v>
      </c>
      <c r="F869" s="195" t="s">
        <v>6634</v>
      </c>
      <c r="G869" s="196" t="s">
        <v>2761</v>
      </c>
      <c r="H869" s="197">
        <v>1</v>
      </c>
      <c r="I869" s="198"/>
      <c r="J869" s="199">
        <f t="shared" si="110"/>
        <v>0</v>
      </c>
      <c r="K869" s="200"/>
      <c r="L869" s="40"/>
      <c r="M869" s="201" t="s">
        <v>1</v>
      </c>
      <c r="N869" s="202" t="s">
        <v>42</v>
      </c>
      <c r="O869" s="72"/>
      <c r="P869" s="203">
        <f t="shared" si="111"/>
        <v>0</v>
      </c>
      <c r="Q869" s="203">
        <v>0</v>
      </c>
      <c r="R869" s="203">
        <f t="shared" si="112"/>
        <v>0</v>
      </c>
      <c r="S869" s="203">
        <v>0</v>
      </c>
      <c r="T869" s="204">
        <f t="shared" si="113"/>
        <v>0</v>
      </c>
      <c r="U869" s="35"/>
      <c r="V869" s="35"/>
      <c r="W869" s="35"/>
      <c r="X869" s="35"/>
      <c r="Y869" s="35"/>
      <c r="Z869" s="35"/>
      <c r="AA869" s="35"/>
      <c r="AB869" s="35"/>
      <c r="AC869" s="35"/>
      <c r="AD869" s="35"/>
      <c r="AE869" s="35"/>
      <c r="AR869" s="205" t="s">
        <v>218</v>
      </c>
      <c r="AT869" s="205" t="s">
        <v>214</v>
      </c>
      <c r="AU869" s="205" t="s">
        <v>85</v>
      </c>
      <c r="AY869" s="18" t="s">
        <v>209</v>
      </c>
      <c r="BE869" s="206">
        <f t="shared" si="114"/>
        <v>0</v>
      </c>
      <c r="BF869" s="206">
        <f t="shared" si="115"/>
        <v>0</v>
      </c>
      <c r="BG869" s="206">
        <f t="shared" si="116"/>
        <v>0</v>
      </c>
      <c r="BH869" s="206">
        <f t="shared" si="117"/>
        <v>0</v>
      </c>
      <c r="BI869" s="206">
        <f t="shared" si="118"/>
        <v>0</v>
      </c>
      <c r="BJ869" s="18" t="s">
        <v>85</v>
      </c>
      <c r="BK869" s="206">
        <f t="shared" si="119"/>
        <v>0</v>
      </c>
      <c r="BL869" s="18" t="s">
        <v>218</v>
      </c>
      <c r="BM869" s="205" t="s">
        <v>6635</v>
      </c>
    </row>
    <row r="870" spans="1:65" s="2" customFormat="1" ht="37.9" customHeight="1">
      <c r="A870" s="35"/>
      <c r="B870" s="36"/>
      <c r="C870" s="193" t="s">
        <v>6636</v>
      </c>
      <c r="D870" s="193" t="s">
        <v>214</v>
      </c>
      <c r="E870" s="194" t="s">
        <v>6637</v>
      </c>
      <c r="F870" s="195" t="s">
        <v>4825</v>
      </c>
      <c r="G870" s="196" t="s">
        <v>2761</v>
      </c>
      <c r="H870" s="197">
        <v>1</v>
      </c>
      <c r="I870" s="198"/>
      <c r="J870" s="199">
        <f t="shared" si="110"/>
        <v>0</v>
      </c>
      <c r="K870" s="200"/>
      <c r="L870" s="40"/>
      <c r="M870" s="201" t="s">
        <v>1</v>
      </c>
      <c r="N870" s="202" t="s">
        <v>42</v>
      </c>
      <c r="O870" s="72"/>
      <c r="P870" s="203">
        <f t="shared" si="111"/>
        <v>0</v>
      </c>
      <c r="Q870" s="203">
        <v>0</v>
      </c>
      <c r="R870" s="203">
        <f t="shared" si="112"/>
        <v>0</v>
      </c>
      <c r="S870" s="203">
        <v>0</v>
      </c>
      <c r="T870" s="204">
        <f t="shared" si="113"/>
        <v>0</v>
      </c>
      <c r="U870" s="35"/>
      <c r="V870" s="35"/>
      <c r="W870" s="35"/>
      <c r="X870" s="35"/>
      <c r="Y870" s="35"/>
      <c r="Z870" s="35"/>
      <c r="AA870" s="35"/>
      <c r="AB870" s="35"/>
      <c r="AC870" s="35"/>
      <c r="AD870" s="35"/>
      <c r="AE870" s="35"/>
      <c r="AR870" s="205" t="s">
        <v>218</v>
      </c>
      <c r="AT870" s="205" t="s">
        <v>214</v>
      </c>
      <c r="AU870" s="205" t="s">
        <v>85</v>
      </c>
      <c r="AY870" s="18" t="s">
        <v>209</v>
      </c>
      <c r="BE870" s="206">
        <f t="shared" si="114"/>
        <v>0</v>
      </c>
      <c r="BF870" s="206">
        <f t="shared" si="115"/>
        <v>0</v>
      </c>
      <c r="BG870" s="206">
        <f t="shared" si="116"/>
        <v>0</v>
      </c>
      <c r="BH870" s="206">
        <f t="shared" si="117"/>
        <v>0</v>
      </c>
      <c r="BI870" s="206">
        <f t="shared" si="118"/>
        <v>0</v>
      </c>
      <c r="BJ870" s="18" t="s">
        <v>85</v>
      </c>
      <c r="BK870" s="206">
        <f t="shared" si="119"/>
        <v>0</v>
      </c>
      <c r="BL870" s="18" t="s">
        <v>218</v>
      </c>
      <c r="BM870" s="205" t="s">
        <v>6638</v>
      </c>
    </row>
    <row r="871" spans="1:65" s="2" customFormat="1" ht="37.9" customHeight="1">
      <c r="A871" s="35"/>
      <c r="B871" s="36"/>
      <c r="C871" s="193" t="s">
        <v>6639</v>
      </c>
      <c r="D871" s="193" t="s">
        <v>214</v>
      </c>
      <c r="E871" s="194" t="s">
        <v>6640</v>
      </c>
      <c r="F871" s="195" t="s">
        <v>4782</v>
      </c>
      <c r="G871" s="196" t="s">
        <v>2761</v>
      </c>
      <c r="H871" s="197">
        <v>1</v>
      </c>
      <c r="I871" s="198"/>
      <c r="J871" s="199">
        <f t="shared" si="110"/>
        <v>0</v>
      </c>
      <c r="K871" s="200"/>
      <c r="L871" s="40"/>
      <c r="M871" s="201" t="s">
        <v>1</v>
      </c>
      <c r="N871" s="202" t="s">
        <v>42</v>
      </c>
      <c r="O871" s="72"/>
      <c r="P871" s="203">
        <f t="shared" si="111"/>
        <v>0</v>
      </c>
      <c r="Q871" s="203">
        <v>0</v>
      </c>
      <c r="R871" s="203">
        <f t="shared" si="112"/>
        <v>0</v>
      </c>
      <c r="S871" s="203">
        <v>0</v>
      </c>
      <c r="T871" s="204">
        <f t="shared" si="113"/>
        <v>0</v>
      </c>
      <c r="U871" s="35"/>
      <c r="V871" s="35"/>
      <c r="W871" s="35"/>
      <c r="X871" s="35"/>
      <c r="Y871" s="35"/>
      <c r="Z871" s="35"/>
      <c r="AA871" s="35"/>
      <c r="AB871" s="35"/>
      <c r="AC871" s="35"/>
      <c r="AD871" s="35"/>
      <c r="AE871" s="35"/>
      <c r="AR871" s="205" t="s">
        <v>218</v>
      </c>
      <c r="AT871" s="205" t="s">
        <v>214</v>
      </c>
      <c r="AU871" s="205" t="s">
        <v>85</v>
      </c>
      <c r="AY871" s="18" t="s">
        <v>209</v>
      </c>
      <c r="BE871" s="206">
        <f t="shared" si="114"/>
        <v>0</v>
      </c>
      <c r="BF871" s="206">
        <f t="shared" si="115"/>
        <v>0</v>
      </c>
      <c r="BG871" s="206">
        <f t="shared" si="116"/>
        <v>0</v>
      </c>
      <c r="BH871" s="206">
        <f t="shared" si="117"/>
        <v>0</v>
      </c>
      <c r="BI871" s="206">
        <f t="shared" si="118"/>
        <v>0</v>
      </c>
      <c r="BJ871" s="18" t="s">
        <v>85</v>
      </c>
      <c r="BK871" s="206">
        <f t="shared" si="119"/>
        <v>0</v>
      </c>
      <c r="BL871" s="18" t="s">
        <v>218</v>
      </c>
      <c r="BM871" s="205" t="s">
        <v>6641</v>
      </c>
    </row>
    <row r="872" spans="1:65" s="2" customFormat="1" ht="44.25" customHeight="1">
      <c r="A872" s="35"/>
      <c r="B872" s="36"/>
      <c r="C872" s="193" t="s">
        <v>6642</v>
      </c>
      <c r="D872" s="193" t="s">
        <v>214</v>
      </c>
      <c r="E872" s="194" t="s">
        <v>6643</v>
      </c>
      <c r="F872" s="195" t="s">
        <v>4787</v>
      </c>
      <c r="G872" s="196" t="s">
        <v>2761</v>
      </c>
      <c r="H872" s="197">
        <v>1</v>
      </c>
      <c r="I872" s="198"/>
      <c r="J872" s="199">
        <f t="shared" si="110"/>
        <v>0</v>
      </c>
      <c r="K872" s="200"/>
      <c r="L872" s="40"/>
      <c r="M872" s="201" t="s">
        <v>1</v>
      </c>
      <c r="N872" s="202" t="s">
        <v>42</v>
      </c>
      <c r="O872" s="72"/>
      <c r="P872" s="203">
        <f t="shared" si="111"/>
        <v>0</v>
      </c>
      <c r="Q872" s="203">
        <v>0</v>
      </c>
      <c r="R872" s="203">
        <f t="shared" si="112"/>
        <v>0</v>
      </c>
      <c r="S872" s="203">
        <v>0</v>
      </c>
      <c r="T872" s="204">
        <f t="shared" si="113"/>
        <v>0</v>
      </c>
      <c r="U872" s="35"/>
      <c r="V872" s="35"/>
      <c r="W872" s="35"/>
      <c r="X872" s="35"/>
      <c r="Y872" s="35"/>
      <c r="Z872" s="35"/>
      <c r="AA872" s="35"/>
      <c r="AB872" s="35"/>
      <c r="AC872" s="35"/>
      <c r="AD872" s="35"/>
      <c r="AE872" s="35"/>
      <c r="AR872" s="205" t="s">
        <v>218</v>
      </c>
      <c r="AT872" s="205" t="s">
        <v>214</v>
      </c>
      <c r="AU872" s="205" t="s">
        <v>85</v>
      </c>
      <c r="AY872" s="18" t="s">
        <v>209</v>
      </c>
      <c r="BE872" s="206">
        <f t="shared" si="114"/>
        <v>0</v>
      </c>
      <c r="BF872" s="206">
        <f t="shared" si="115"/>
        <v>0</v>
      </c>
      <c r="BG872" s="206">
        <f t="shared" si="116"/>
        <v>0</v>
      </c>
      <c r="BH872" s="206">
        <f t="shared" si="117"/>
        <v>0</v>
      </c>
      <c r="BI872" s="206">
        <f t="shared" si="118"/>
        <v>0</v>
      </c>
      <c r="BJ872" s="18" t="s">
        <v>85</v>
      </c>
      <c r="BK872" s="206">
        <f t="shared" si="119"/>
        <v>0</v>
      </c>
      <c r="BL872" s="18" t="s">
        <v>218</v>
      </c>
      <c r="BM872" s="205" t="s">
        <v>6644</v>
      </c>
    </row>
    <row r="873" spans="1:65" s="2" customFormat="1" ht="37.9" customHeight="1">
      <c r="A873" s="35"/>
      <c r="B873" s="36"/>
      <c r="C873" s="193" t="s">
        <v>6645</v>
      </c>
      <c r="D873" s="193" t="s">
        <v>214</v>
      </c>
      <c r="E873" s="194" t="s">
        <v>6646</v>
      </c>
      <c r="F873" s="195" t="s">
        <v>6647</v>
      </c>
      <c r="G873" s="196" t="s">
        <v>2761</v>
      </c>
      <c r="H873" s="197">
        <v>1</v>
      </c>
      <c r="I873" s="198"/>
      <c r="J873" s="199">
        <f t="shared" si="110"/>
        <v>0</v>
      </c>
      <c r="K873" s="200"/>
      <c r="L873" s="40"/>
      <c r="M873" s="201" t="s">
        <v>1</v>
      </c>
      <c r="N873" s="202" t="s">
        <v>42</v>
      </c>
      <c r="O873" s="72"/>
      <c r="P873" s="203">
        <f t="shared" si="111"/>
        <v>0</v>
      </c>
      <c r="Q873" s="203">
        <v>0</v>
      </c>
      <c r="R873" s="203">
        <f t="shared" si="112"/>
        <v>0</v>
      </c>
      <c r="S873" s="203">
        <v>0</v>
      </c>
      <c r="T873" s="204">
        <f t="shared" si="113"/>
        <v>0</v>
      </c>
      <c r="U873" s="35"/>
      <c r="V873" s="35"/>
      <c r="W873" s="35"/>
      <c r="X873" s="35"/>
      <c r="Y873" s="35"/>
      <c r="Z873" s="35"/>
      <c r="AA873" s="35"/>
      <c r="AB873" s="35"/>
      <c r="AC873" s="35"/>
      <c r="AD873" s="35"/>
      <c r="AE873" s="35"/>
      <c r="AR873" s="205" t="s">
        <v>218</v>
      </c>
      <c r="AT873" s="205" t="s">
        <v>214</v>
      </c>
      <c r="AU873" s="205" t="s">
        <v>85</v>
      </c>
      <c r="AY873" s="18" t="s">
        <v>209</v>
      </c>
      <c r="BE873" s="206">
        <f t="shared" si="114"/>
        <v>0</v>
      </c>
      <c r="BF873" s="206">
        <f t="shared" si="115"/>
        <v>0</v>
      </c>
      <c r="BG873" s="206">
        <f t="shared" si="116"/>
        <v>0</v>
      </c>
      <c r="BH873" s="206">
        <f t="shared" si="117"/>
        <v>0</v>
      </c>
      <c r="BI873" s="206">
        <f t="shared" si="118"/>
        <v>0</v>
      </c>
      <c r="BJ873" s="18" t="s">
        <v>85</v>
      </c>
      <c r="BK873" s="206">
        <f t="shared" si="119"/>
        <v>0</v>
      </c>
      <c r="BL873" s="18" t="s">
        <v>218</v>
      </c>
      <c r="BM873" s="205" t="s">
        <v>6648</v>
      </c>
    </row>
    <row r="874" spans="1:65" s="2" customFormat="1" ht="49.15" customHeight="1">
      <c r="A874" s="35"/>
      <c r="B874" s="36"/>
      <c r="C874" s="193" t="s">
        <v>6649</v>
      </c>
      <c r="D874" s="193" t="s">
        <v>214</v>
      </c>
      <c r="E874" s="194" t="s">
        <v>6650</v>
      </c>
      <c r="F874" s="195" t="s">
        <v>6651</v>
      </c>
      <c r="G874" s="196" t="s">
        <v>2761</v>
      </c>
      <c r="H874" s="197">
        <v>1</v>
      </c>
      <c r="I874" s="198"/>
      <c r="J874" s="199">
        <f t="shared" si="110"/>
        <v>0</v>
      </c>
      <c r="K874" s="200"/>
      <c r="L874" s="40"/>
      <c r="M874" s="201" t="s">
        <v>1</v>
      </c>
      <c r="N874" s="202" t="s">
        <v>42</v>
      </c>
      <c r="O874" s="72"/>
      <c r="P874" s="203">
        <f t="shared" si="111"/>
        <v>0</v>
      </c>
      <c r="Q874" s="203">
        <v>0</v>
      </c>
      <c r="R874" s="203">
        <f t="shared" si="112"/>
        <v>0</v>
      </c>
      <c r="S874" s="203">
        <v>0</v>
      </c>
      <c r="T874" s="204">
        <f t="shared" si="113"/>
        <v>0</v>
      </c>
      <c r="U874" s="35"/>
      <c r="V874" s="35"/>
      <c r="W874" s="35"/>
      <c r="X874" s="35"/>
      <c r="Y874" s="35"/>
      <c r="Z874" s="35"/>
      <c r="AA874" s="35"/>
      <c r="AB874" s="35"/>
      <c r="AC874" s="35"/>
      <c r="AD874" s="35"/>
      <c r="AE874" s="35"/>
      <c r="AR874" s="205" t="s">
        <v>218</v>
      </c>
      <c r="AT874" s="205" t="s">
        <v>214</v>
      </c>
      <c r="AU874" s="205" t="s">
        <v>85</v>
      </c>
      <c r="AY874" s="18" t="s">
        <v>209</v>
      </c>
      <c r="BE874" s="206">
        <f t="shared" si="114"/>
        <v>0</v>
      </c>
      <c r="BF874" s="206">
        <f t="shared" si="115"/>
        <v>0</v>
      </c>
      <c r="BG874" s="206">
        <f t="shared" si="116"/>
        <v>0</v>
      </c>
      <c r="BH874" s="206">
        <f t="shared" si="117"/>
        <v>0</v>
      </c>
      <c r="BI874" s="206">
        <f t="shared" si="118"/>
        <v>0</v>
      </c>
      <c r="BJ874" s="18" t="s">
        <v>85</v>
      </c>
      <c r="BK874" s="206">
        <f t="shared" si="119"/>
        <v>0</v>
      </c>
      <c r="BL874" s="18" t="s">
        <v>218</v>
      </c>
      <c r="BM874" s="205" t="s">
        <v>6652</v>
      </c>
    </row>
    <row r="875" spans="1:65" s="2" customFormat="1" ht="37.9" customHeight="1">
      <c r="A875" s="35"/>
      <c r="B875" s="36"/>
      <c r="C875" s="193" t="s">
        <v>6653</v>
      </c>
      <c r="D875" s="193" t="s">
        <v>214</v>
      </c>
      <c r="E875" s="194" t="s">
        <v>6654</v>
      </c>
      <c r="F875" s="195" t="s">
        <v>6655</v>
      </c>
      <c r="G875" s="196" t="s">
        <v>2761</v>
      </c>
      <c r="H875" s="197">
        <v>1</v>
      </c>
      <c r="I875" s="198"/>
      <c r="J875" s="199">
        <f t="shared" si="110"/>
        <v>0</v>
      </c>
      <c r="K875" s="200"/>
      <c r="L875" s="40"/>
      <c r="M875" s="201" t="s">
        <v>1</v>
      </c>
      <c r="N875" s="202" t="s">
        <v>42</v>
      </c>
      <c r="O875" s="72"/>
      <c r="P875" s="203">
        <f t="shared" si="111"/>
        <v>0</v>
      </c>
      <c r="Q875" s="203">
        <v>0</v>
      </c>
      <c r="R875" s="203">
        <f t="shared" si="112"/>
        <v>0</v>
      </c>
      <c r="S875" s="203">
        <v>0</v>
      </c>
      <c r="T875" s="204">
        <f t="shared" si="113"/>
        <v>0</v>
      </c>
      <c r="U875" s="35"/>
      <c r="V875" s="35"/>
      <c r="W875" s="35"/>
      <c r="X875" s="35"/>
      <c r="Y875" s="35"/>
      <c r="Z875" s="35"/>
      <c r="AA875" s="35"/>
      <c r="AB875" s="35"/>
      <c r="AC875" s="35"/>
      <c r="AD875" s="35"/>
      <c r="AE875" s="35"/>
      <c r="AR875" s="205" t="s">
        <v>218</v>
      </c>
      <c r="AT875" s="205" t="s">
        <v>214</v>
      </c>
      <c r="AU875" s="205" t="s">
        <v>85</v>
      </c>
      <c r="AY875" s="18" t="s">
        <v>209</v>
      </c>
      <c r="BE875" s="206">
        <f t="shared" si="114"/>
        <v>0</v>
      </c>
      <c r="BF875" s="206">
        <f t="shared" si="115"/>
        <v>0</v>
      </c>
      <c r="BG875" s="206">
        <f t="shared" si="116"/>
        <v>0</v>
      </c>
      <c r="BH875" s="206">
        <f t="shared" si="117"/>
        <v>0</v>
      </c>
      <c r="BI875" s="206">
        <f t="shared" si="118"/>
        <v>0</v>
      </c>
      <c r="BJ875" s="18" t="s">
        <v>85</v>
      </c>
      <c r="BK875" s="206">
        <f t="shared" si="119"/>
        <v>0</v>
      </c>
      <c r="BL875" s="18" t="s">
        <v>218</v>
      </c>
      <c r="BM875" s="205" t="s">
        <v>6656</v>
      </c>
    </row>
    <row r="876" spans="1:65" s="2" customFormat="1" ht="44.25" customHeight="1">
      <c r="A876" s="35"/>
      <c r="B876" s="36"/>
      <c r="C876" s="193" t="s">
        <v>6657</v>
      </c>
      <c r="D876" s="193" t="s">
        <v>214</v>
      </c>
      <c r="E876" s="194" t="s">
        <v>6658</v>
      </c>
      <c r="F876" s="195" t="s">
        <v>6659</v>
      </c>
      <c r="G876" s="196" t="s">
        <v>2761</v>
      </c>
      <c r="H876" s="197">
        <v>1</v>
      </c>
      <c r="I876" s="198"/>
      <c r="J876" s="199">
        <f t="shared" si="110"/>
        <v>0</v>
      </c>
      <c r="K876" s="200"/>
      <c r="L876" s="40"/>
      <c r="M876" s="201" t="s">
        <v>1</v>
      </c>
      <c r="N876" s="202" t="s">
        <v>42</v>
      </c>
      <c r="O876" s="72"/>
      <c r="P876" s="203">
        <f t="shared" si="111"/>
        <v>0</v>
      </c>
      <c r="Q876" s="203">
        <v>0</v>
      </c>
      <c r="R876" s="203">
        <f t="shared" si="112"/>
        <v>0</v>
      </c>
      <c r="S876" s="203">
        <v>0</v>
      </c>
      <c r="T876" s="204">
        <f t="shared" si="113"/>
        <v>0</v>
      </c>
      <c r="U876" s="35"/>
      <c r="V876" s="35"/>
      <c r="W876" s="35"/>
      <c r="X876" s="35"/>
      <c r="Y876" s="35"/>
      <c r="Z876" s="35"/>
      <c r="AA876" s="35"/>
      <c r="AB876" s="35"/>
      <c r="AC876" s="35"/>
      <c r="AD876" s="35"/>
      <c r="AE876" s="35"/>
      <c r="AR876" s="205" t="s">
        <v>218</v>
      </c>
      <c r="AT876" s="205" t="s">
        <v>214</v>
      </c>
      <c r="AU876" s="205" t="s">
        <v>85</v>
      </c>
      <c r="AY876" s="18" t="s">
        <v>209</v>
      </c>
      <c r="BE876" s="206">
        <f t="shared" si="114"/>
        <v>0</v>
      </c>
      <c r="BF876" s="206">
        <f t="shared" si="115"/>
        <v>0</v>
      </c>
      <c r="BG876" s="206">
        <f t="shared" si="116"/>
        <v>0</v>
      </c>
      <c r="BH876" s="206">
        <f t="shared" si="117"/>
        <v>0</v>
      </c>
      <c r="BI876" s="206">
        <f t="shared" si="118"/>
        <v>0</v>
      </c>
      <c r="BJ876" s="18" t="s">
        <v>85</v>
      </c>
      <c r="BK876" s="206">
        <f t="shared" si="119"/>
        <v>0</v>
      </c>
      <c r="BL876" s="18" t="s">
        <v>218</v>
      </c>
      <c r="BM876" s="205" t="s">
        <v>6660</v>
      </c>
    </row>
    <row r="877" spans="1:65" s="2" customFormat="1" ht="37.9" customHeight="1">
      <c r="A877" s="35"/>
      <c r="B877" s="36"/>
      <c r="C877" s="193" t="s">
        <v>6661</v>
      </c>
      <c r="D877" s="193" t="s">
        <v>214</v>
      </c>
      <c r="E877" s="194" t="s">
        <v>6662</v>
      </c>
      <c r="F877" s="195" t="s">
        <v>6655</v>
      </c>
      <c r="G877" s="196" t="s">
        <v>2761</v>
      </c>
      <c r="H877" s="197">
        <v>1</v>
      </c>
      <c r="I877" s="198"/>
      <c r="J877" s="199">
        <f t="shared" si="110"/>
        <v>0</v>
      </c>
      <c r="K877" s="200"/>
      <c r="L877" s="40"/>
      <c r="M877" s="201" t="s">
        <v>1</v>
      </c>
      <c r="N877" s="202" t="s">
        <v>42</v>
      </c>
      <c r="O877" s="72"/>
      <c r="P877" s="203">
        <f t="shared" si="111"/>
        <v>0</v>
      </c>
      <c r="Q877" s="203">
        <v>0</v>
      </c>
      <c r="R877" s="203">
        <f t="shared" si="112"/>
        <v>0</v>
      </c>
      <c r="S877" s="203">
        <v>0</v>
      </c>
      <c r="T877" s="204">
        <f t="shared" si="113"/>
        <v>0</v>
      </c>
      <c r="U877" s="35"/>
      <c r="V877" s="35"/>
      <c r="W877" s="35"/>
      <c r="X877" s="35"/>
      <c r="Y877" s="35"/>
      <c r="Z877" s="35"/>
      <c r="AA877" s="35"/>
      <c r="AB877" s="35"/>
      <c r="AC877" s="35"/>
      <c r="AD877" s="35"/>
      <c r="AE877" s="35"/>
      <c r="AR877" s="205" t="s">
        <v>218</v>
      </c>
      <c r="AT877" s="205" t="s">
        <v>214</v>
      </c>
      <c r="AU877" s="205" t="s">
        <v>85</v>
      </c>
      <c r="AY877" s="18" t="s">
        <v>209</v>
      </c>
      <c r="BE877" s="206">
        <f t="shared" si="114"/>
        <v>0</v>
      </c>
      <c r="BF877" s="206">
        <f t="shared" si="115"/>
        <v>0</v>
      </c>
      <c r="BG877" s="206">
        <f t="shared" si="116"/>
        <v>0</v>
      </c>
      <c r="BH877" s="206">
        <f t="shared" si="117"/>
        <v>0</v>
      </c>
      <c r="BI877" s="206">
        <f t="shared" si="118"/>
        <v>0</v>
      </c>
      <c r="BJ877" s="18" t="s">
        <v>85</v>
      </c>
      <c r="BK877" s="206">
        <f t="shared" si="119"/>
        <v>0</v>
      </c>
      <c r="BL877" s="18" t="s">
        <v>218</v>
      </c>
      <c r="BM877" s="205" t="s">
        <v>6663</v>
      </c>
    </row>
    <row r="878" spans="1:65" s="2" customFormat="1" ht="37.9" customHeight="1">
      <c r="A878" s="35"/>
      <c r="B878" s="36"/>
      <c r="C878" s="193" t="s">
        <v>6664</v>
      </c>
      <c r="D878" s="193" t="s">
        <v>214</v>
      </c>
      <c r="E878" s="194" t="s">
        <v>6665</v>
      </c>
      <c r="F878" s="195" t="s">
        <v>6655</v>
      </c>
      <c r="G878" s="196" t="s">
        <v>2761</v>
      </c>
      <c r="H878" s="197">
        <v>1</v>
      </c>
      <c r="I878" s="198"/>
      <c r="J878" s="199">
        <f t="shared" si="110"/>
        <v>0</v>
      </c>
      <c r="K878" s="200"/>
      <c r="L878" s="40"/>
      <c r="M878" s="201" t="s">
        <v>1</v>
      </c>
      <c r="N878" s="202" t="s">
        <v>42</v>
      </c>
      <c r="O878" s="72"/>
      <c r="P878" s="203">
        <f t="shared" si="111"/>
        <v>0</v>
      </c>
      <c r="Q878" s="203">
        <v>0</v>
      </c>
      <c r="R878" s="203">
        <f t="shared" si="112"/>
        <v>0</v>
      </c>
      <c r="S878" s="203">
        <v>0</v>
      </c>
      <c r="T878" s="204">
        <f t="shared" si="113"/>
        <v>0</v>
      </c>
      <c r="U878" s="35"/>
      <c r="V878" s="35"/>
      <c r="W878" s="35"/>
      <c r="X878" s="35"/>
      <c r="Y878" s="35"/>
      <c r="Z878" s="35"/>
      <c r="AA878" s="35"/>
      <c r="AB878" s="35"/>
      <c r="AC878" s="35"/>
      <c r="AD878" s="35"/>
      <c r="AE878" s="35"/>
      <c r="AR878" s="205" t="s">
        <v>218</v>
      </c>
      <c r="AT878" s="205" t="s">
        <v>214</v>
      </c>
      <c r="AU878" s="205" t="s">
        <v>85</v>
      </c>
      <c r="AY878" s="18" t="s">
        <v>209</v>
      </c>
      <c r="BE878" s="206">
        <f t="shared" si="114"/>
        <v>0</v>
      </c>
      <c r="BF878" s="206">
        <f t="shared" si="115"/>
        <v>0</v>
      </c>
      <c r="BG878" s="206">
        <f t="shared" si="116"/>
        <v>0</v>
      </c>
      <c r="BH878" s="206">
        <f t="shared" si="117"/>
        <v>0</v>
      </c>
      <c r="BI878" s="206">
        <f t="shared" si="118"/>
        <v>0</v>
      </c>
      <c r="BJ878" s="18" t="s">
        <v>85</v>
      </c>
      <c r="BK878" s="206">
        <f t="shared" si="119"/>
        <v>0</v>
      </c>
      <c r="BL878" s="18" t="s">
        <v>218</v>
      </c>
      <c r="BM878" s="205" t="s">
        <v>6666</v>
      </c>
    </row>
    <row r="879" spans="1:65" s="2" customFormat="1" ht="37.9" customHeight="1">
      <c r="A879" s="35"/>
      <c r="B879" s="36"/>
      <c r="C879" s="193" t="s">
        <v>6667</v>
      </c>
      <c r="D879" s="193" t="s">
        <v>214</v>
      </c>
      <c r="E879" s="194" t="s">
        <v>6668</v>
      </c>
      <c r="F879" s="195" t="s">
        <v>6655</v>
      </c>
      <c r="G879" s="196" t="s">
        <v>2761</v>
      </c>
      <c r="H879" s="197">
        <v>1</v>
      </c>
      <c r="I879" s="198"/>
      <c r="J879" s="199">
        <f t="shared" si="110"/>
        <v>0</v>
      </c>
      <c r="K879" s="200"/>
      <c r="L879" s="40"/>
      <c r="M879" s="201" t="s">
        <v>1</v>
      </c>
      <c r="N879" s="202" t="s">
        <v>42</v>
      </c>
      <c r="O879" s="72"/>
      <c r="P879" s="203">
        <f t="shared" si="111"/>
        <v>0</v>
      </c>
      <c r="Q879" s="203">
        <v>0</v>
      </c>
      <c r="R879" s="203">
        <f t="shared" si="112"/>
        <v>0</v>
      </c>
      <c r="S879" s="203">
        <v>0</v>
      </c>
      <c r="T879" s="204">
        <f t="shared" si="113"/>
        <v>0</v>
      </c>
      <c r="U879" s="35"/>
      <c r="V879" s="35"/>
      <c r="W879" s="35"/>
      <c r="X879" s="35"/>
      <c r="Y879" s="35"/>
      <c r="Z879" s="35"/>
      <c r="AA879" s="35"/>
      <c r="AB879" s="35"/>
      <c r="AC879" s="35"/>
      <c r="AD879" s="35"/>
      <c r="AE879" s="35"/>
      <c r="AR879" s="205" t="s">
        <v>218</v>
      </c>
      <c r="AT879" s="205" t="s">
        <v>214</v>
      </c>
      <c r="AU879" s="205" t="s">
        <v>85</v>
      </c>
      <c r="AY879" s="18" t="s">
        <v>209</v>
      </c>
      <c r="BE879" s="206">
        <f t="shared" si="114"/>
        <v>0</v>
      </c>
      <c r="BF879" s="206">
        <f t="shared" si="115"/>
        <v>0</v>
      </c>
      <c r="BG879" s="206">
        <f t="shared" si="116"/>
        <v>0</v>
      </c>
      <c r="BH879" s="206">
        <f t="shared" si="117"/>
        <v>0</v>
      </c>
      <c r="BI879" s="206">
        <f t="shared" si="118"/>
        <v>0</v>
      </c>
      <c r="BJ879" s="18" t="s">
        <v>85</v>
      </c>
      <c r="BK879" s="206">
        <f t="shared" si="119"/>
        <v>0</v>
      </c>
      <c r="BL879" s="18" t="s">
        <v>218</v>
      </c>
      <c r="BM879" s="205" t="s">
        <v>6669</v>
      </c>
    </row>
    <row r="880" spans="1:65" s="2" customFormat="1" ht="37.9" customHeight="1">
      <c r="A880" s="35"/>
      <c r="B880" s="36"/>
      <c r="C880" s="193" t="s">
        <v>6670</v>
      </c>
      <c r="D880" s="193" t="s">
        <v>214</v>
      </c>
      <c r="E880" s="194" t="s">
        <v>6671</v>
      </c>
      <c r="F880" s="195" t="s">
        <v>4846</v>
      </c>
      <c r="G880" s="196" t="s">
        <v>2761</v>
      </c>
      <c r="H880" s="197">
        <v>1</v>
      </c>
      <c r="I880" s="198"/>
      <c r="J880" s="199">
        <f t="shared" si="110"/>
        <v>0</v>
      </c>
      <c r="K880" s="200"/>
      <c r="L880" s="40"/>
      <c r="M880" s="201" t="s">
        <v>1</v>
      </c>
      <c r="N880" s="202" t="s">
        <v>42</v>
      </c>
      <c r="O880" s="72"/>
      <c r="P880" s="203">
        <f t="shared" si="111"/>
        <v>0</v>
      </c>
      <c r="Q880" s="203">
        <v>0</v>
      </c>
      <c r="R880" s="203">
        <f t="shared" si="112"/>
        <v>0</v>
      </c>
      <c r="S880" s="203">
        <v>0</v>
      </c>
      <c r="T880" s="204">
        <f t="shared" si="113"/>
        <v>0</v>
      </c>
      <c r="U880" s="35"/>
      <c r="V880" s="35"/>
      <c r="W880" s="35"/>
      <c r="X880" s="35"/>
      <c r="Y880" s="35"/>
      <c r="Z880" s="35"/>
      <c r="AA880" s="35"/>
      <c r="AB880" s="35"/>
      <c r="AC880" s="35"/>
      <c r="AD880" s="35"/>
      <c r="AE880" s="35"/>
      <c r="AR880" s="205" t="s">
        <v>218</v>
      </c>
      <c r="AT880" s="205" t="s">
        <v>214</v>
      </c>
      <c r="AU880" s="205" t="s">
        <v>85</v>
      </c>
      <c r="AY880" s="18" t="s">
        <v>209</v>
      </c>
      <c r="BE880" s="206">
        <f t="shared" si="114"/>
        <v>0</v>
      </c>
      <c r="BF880" s="206">
        <f t="shared" si="115"/>
        <v>0</v>
      </c>
      <c r="BG880" s="206">
        <f t="shared" si="116"/>
        <v>0</v>
      </c>
      <c r="BH880" s="206">
        <f t="shared" si="117"/>
        <v>0</v>
      </c>
      <c r="BI880" s="206">
        <f t="shared" si="118"/>
        <v>0</v>
      </c>
      <c r="BJ880" s="18" t="s">
        <v>85</v>
      </c>
      <c r="BK880" s="206">
        <f t="shared" si="119"/>
        <v>0</v>
      </c>
      <c r="BL880" s="18" t="s">
        <v>218</v>
      </c>
      <c r="BM880" s="205" t="s">
        <v>6672</v>
      </c>
    </row>
    <row r="881" spans="1:65" s="2" customFormat="1" ht="37.9" customHeight="1">
      <c r="A881" s="35"/>
      <c r="B881" s="36"/>
      <c r="C881" s="193" t="s">
        <v>6673</v>
      </c>
      <c r="D881" s="193" t="s">
        <v>214</v>
      </c>
      <c r="E881" s="194" t="s">
        <v>6674</v>
      </c>
      <c r="F881" s="195" t="s">
        <v>4825</v>
      </c>
      <c r="G881" s="196" t="s">
        <v>2761</v>
      </c>
      <c r="H881" s="197">
        <v>1</v>
      </c>
      <c r="I881" s="198"/>
      <c r="J881" s="199">
        <f t="shared" si="110"/>
        <v>0</v>
      </c>
      <c r="K881" s="200"/>
      <c r="L881" s="40"/>
      <c r="M881" s="201" t="s">
        <v>1</v>
      </c>
      <c r="N881" s="202" t="s">
        <v>42</v>
      </c>
      <c r="O881" s="72"/>
      <c r="P881" s="203">
        <f t="shared" si="111"/>
        <v>0</v>
      </c>
      <c r="Q881" s="203">
        <v>0</v>
      </c>
      <c r="R881" s="203">
        <f t="shared" si="112"/>
        <v>0</v>
      </c>
      <c r="S881" s="203">
        <v>0</v>
      </c>
      <c r="T881" s="204">
        <f t="shared" si="113"/>
        <v>0</v>
      </c>
      <c r="U881" s="35"/>
      <c r="V881" s="35"/>
      <c r="W881" s="35"/>
      <c r="X881" s="35"/>
      <c r="Y881" s="35"/>
      <c r="Z881" s="35"/>
      <c r="AA881" s="35"/>
      <c r="AB881" s="35"/>
      <c r="AC881" s="35"/>
      <c r="AD881" s="35"/>
      <c r="AE881" s="35"/>
      <c r="AR881" s="205" t="s">
        <v>218</v>
      </c>
      <c r="AT881" s="205" t="s">
        <v>214</v>
      </c>
      <c r="AU881" s="205" t="s">
        <v>85</v>
      </c>
      <c r="AY881" s="18" t="s">
        <v>209</v>
      </c>
      <c r="BE881" s="206">
        <f t="shared" si="114"/>
        <v>0</v>
      </c>
      <c r="BF881" s="206">
        <f t="shared" si="115"/>
        <v>0</v>
      </c>
      <c r="BG881" s="206">
        <f t="shared" si="116"/>
        <v>0</v>
      </c>
      <c r="BH881" s="206">
        <f t="shared" si="117"/>
        <v>0</v>
      </c>
      <c r="BI881" s="206">
        <f t="shared" si="118"/>
        <v>0</v>
      </c>
      <c r="BJ881" s="18" t="s">
        <v>85</v>
      </c>
      <c r="BK881" s="206">
        <f t="shared" si="119"/>
        <v>0</v>
      </c>
      <c r="BL881" s="18" t="s">
        <v>218</v>
      </c>
      <c r="BM881" s="205" t="s">
        <v>6675</v>
      </c>
    </row>
    <row r="882" spans="1:65" s="2" customFormat="1" ht="37.9" customHeight="1">
      <c r="A882" s="35"/>
      <c r="B882" s="36"/>
      <c r="C882" s="193" t="s">
        <v>472</v>
      </c>
      <c r="D882" s="193" t="s">
        <v>214</v>
      </c>
      <c r="E882" s="194" t="s">
        <v>6676</v>
      </c>
      <c r="F882" s="195" t="s">
        <v>6677</v>
      </c>
      <c r="G882" s="196" t="s">
        <v>2761</v>
      </c>
      <c r="H882" s="197">
        <v>1</v>
      </c>
      <c r="I882" s="198"/>
      <c r="J882" s="199">
        <f t="shared" si="110"/>
        <v>0</v>
      </c>
      <c r="K882" s="200"/>
      <c r="L882" s="40"/>
      <c r="M882" s="201" t="s">
        <v>1</v>
      </c>
      <c r="N882" s="202" t="s">
        <v>42</v>
      </c>
      <c r="O882" s="72"/>
      <c r="P882" s="203">
        <f t="shared" si="111"/>
        <v>0</v>
      </c>
      <c r="Q882" s="203">
        <v>0</v>
      </c>
      <c r="R882" s="203">
        <f t="shared" si="112"/>
        <v>0</v>
      </c>
      <c r="S882" s="203">
        <v>0</v>
      </c>
      <c r="T882" s="204">
        <f t="shared" si="113"/>
        <v>0</v>
      </c>
      <c r="U882" s="35"/>
      <c r="V882" s="35"/>
      <c r="W882" s="35"/>
      <c r="X882" s="35"/>
      <c r="Y882" s="35"/>
      <c r="Z882" s="35"/>
      <c r="AA882" s="35"/>
      <c r="AB882" s="35"/>
      <c r="AC882" s="35"/>
      <c r="AD882" s="35"/>
      <c r="AE882" s="35"/>
      <c r="AR882" s="205" t="s">
        <v>218</v>
      </c>
      <c r="AT882" s="205" t="s">
        <v>214</v>
      </c>
      <c r="AU882" s="205" t="s">
        <v>85</v>
      </c>
      <c r="AY882" s="18" t="s">
        <v>209</v>
      </c>
      <c r="BE882" s="206">
        <f t="shared" si="114"/>
        <v>0</v>
      </c>
      <c r="BF882" s="206">
        <f t="shared" si="115"/>
        <v>0</v>
      </c>
      <c r="BG882" s="206">
        <f t="shared" si="116"/>
        <v>0</v>
      </c>
      <c r="BH882" s="206">
        <f t="shared" si="117"/>
        <v>0</v>
      </c>
      <c r="BI882" s="206">
        <f t="shared" si="118"/>
        <v>0</v>
      </c>
      <c r="BJ882" s="18" t="s">
        <v>85</v>
      </c>
      <c r="BK882" s="206">
        <f t="shared" si="119"/>
        <v>0</v>
      </c>
      <c r="BL882" s="18" t="s">
        <v>218</v>
      </c>
      <c r="BM882" s="205" t="s">
        <v>6678</v>
      </c>
    </row>
    <row r="883" spans="1:65" s="2" customFormat="1" ht="37.9" customHeight="1">
      <c r="A883" s="35"/>
      <c r="B883" s="36"/>
      <c r="C883" s="193" t="s">
        <v>494</v>
      </c>
      <c r="D883" s="193" t="s">
        <v>214</v>
      </c>
      <c r="E883" s="194" t="s">
        <v>6679</v>
      </c>
      <c r="F883" s="195" t="s">
        <v>4825</v>
      </c>
      <c r="G883" s="196" t="s">
        <v>2761</v>
      </c>
      <c r="H883" s="197">
        <v>1</v>
      </c>
      <c r="I883" s="198"/>
      <c r="J883" s="199">
        <f t="shared" si="110"/>
        <v>0</v>
      </c>
      <c r="K883" s="200"/>
      <c r="L883" s="40"/>
      <c r="M883" s="201" t="s">
        <v>1</v>
      </c>
      <c r="N883" s="202" t="s">
        <v>42</v>
      </c>
      <c r="O883" s="72"/>
      <c r="P883" s="203">
        <f t="shared" si="111"/>
        <v>0</v>
      </c>
      <c r="Q883" s="203">
        <v>0</v>
      </c>
      <c r="R883" s="203">
        <f t="shared" si="112"/>
        <v>0</v>
      </c>
      <c r="S883" s="203">
        <v>0</v>
      </c>
      <c r="T883" s="204">
        <f t="shared" si="113"/>
        <v>0</v>
      </c>
      <c r="U883" s="35"/>
      <c r="V883" s="35"/>
      <c r="W883" s="35"/>
      <c r="X883" s="35"/>
      <c r="Y883" s="35"/>
      <c r="Z883" s="35"/>
      <c r="AA883" s="35"/>
      <c r="AB883" s="35"/>
      <c r="AC883" s="35"/>
      <c r="AD883" s="35"/>
      <c r="AE883" s="35"/>
      <c r="AR883" s="205" t="s">
        <v>218</v>
      </c>
      <c r="AT883" s="205" t="s">
        <v>214</v>
      </c>
      <c r="AU883" s="205" t="s">
        <v>85</v>
      </c>
      <c r="AY883" s="18" t="s">
        <v>209</v>
      </c>
      <c r="BE883" s="206">
        <f t="shared" si="114"/>
        <v>0</v>
      </c>
      <c r="BF883" s="206">
        <f t="shared" si="115"/>
        <v>0</v>
      </c>
      <c r="BG883" s="206">
        <f t="shared" si="116"/>
        <v>0</v>
      </c>
      <c r="BH883" s="206">
        <f t="shared" si="117"/>
        <v>0</v>
      </c>
      <c r="BI883" s="206">
        <f t="shared" si="118"/>
        <v>0</v>
      </c>
      <c r="BJ883" s="18" t="s">
        <v>85</v>
      </c>
      <c r="BK883" s="206">
        <f t="shared" si="119"/>
        <v>0</v>
      </c>
      <c r="BL883" s="18" t="s">
        <v>218</v>
      </c>
      <c r="BM883" s="205" t="s">
        <v>6680</v>
      </c>
    </row>
    <row r="884" spans="1:65" s="2" customFormat="1" ht="49.15" customHeight="1">
      <c r="A884" s="35"/>
      <c r="B884" s="36"/>
      <c r="C884" s="193" t="s">
        <v>508</v>
      </c>
      <c r="D884" s="193" t="s">
        <v>214</v>
      </c>
      <c r="E884" s="194" t="s">
        <v>6681</v>
      </c>
      <c r="F884" s="195" t="s">
        <v>6682</v>
      </c>
      <c r="G884" s="196" t="s">
        <v>2761</v>
      </c>
      <c r="H884" s="197">
        <v>1</v>
      </c>
      <c r="I884" s="198"/>
      <c r="J884" s="199">
        <f t="shared" si="110"/>
        <v>0</v>
      </c>
      <c r="K884" s="200"/>
      <c r="L884" s="40"/>
      <c r="M884" s="201" t="s">
        <v>1</v>
      </c>
      <c r="N884" s="202" t="s">
        <v>42</v>
      </c>
      <c r="O884" s="72"/>
      <c r="P884" s="203">
        <f t="shared" si="111"/>
        <v>0</v>
      </c>
      <c r="Q884" s="203">
        <v>0</v>
      </c>
      <c r="R884" s="203">
        <f t="shared" si="112"/>
        <v>0</v>
      </c>
      <c r="S884" s="203">
        <v>0</v>
      </c>
      <c r="T884" s="204">
        <f t="shared" si="113"/>
        <v>0</v>
      </c>
      <c r="U884" s="35"/>
      <c r="V884" s="35"/>
      <c r="W884" s="35"/>
      <c r="X884" s="35"/>
      <c r="Y884" s="35"/>
      <c r="Z884" s="35"/>
      <c r="AA884" s="35"/>
      <c r="AB884" s="35"/>
      <c r="AC884" s="35"/>
      <c r="AD884" s="35"/>
      <c r="AE884" s="35"/>
      <c r="AR884" s="205" t="s">
        <v>218</v>
      </c>
      <c r="AT884" s="205" t="s">
        <v>214</v>
      </c>
      <c r="AU884" s="205" t="s">
        <v>85</v>
      </c>
      <c r="AY884" s="18" t="s">
        <v>209</v>
      </c>
      <c r="BE884" s="206">
        <f t="shared" si="114"/>
        <v>0</v>
      </c>
      <c r="BF884" s="206">
        <f t="shared" si="115"/>
        <v>0</v>
      </c>
      <c r="BG884" s="206">
        <f t="shared" si="116"/>
        <v>0</v>
      </c>
      <c r="BH884" s="206">
        <f t="shared" si="117"/>
        <v>0</v>
      </c>
      <c r="BI884" s="206">
        <f t="shared" si="118"/>
        <v>0</v>
      </c>
      <c r="BJ884" s="18" t="s">
        <v>85</v>
      </c>
      <c r="BK884" s="206">
        <f t="shared" si="119"/>
        <v>0</v>
      </c>
      <c r="BL884" s="18" t="s">
        <v>218</v>
      </c>
      <c r="BM884" s="205" t="s">
        <v>6683</v>
      </c>
    </row>
    <row r="885" spans="1:65" s="2" customFormat="1" ht="37.9" customHeight="1">
      <c r="A885" s="35"/>
      <c r="B885" s="36"/>
      <c r="C885" s="193" t="s">
        <v>6684</v>
      </c>
      <c r="D885" s="193" t="s">
        <v>214</v>
      </c>
      <c r="E885" s="194" t="s">
        <v>6685</v>
      </c>
      <c r="F885" s="195" t="s">
        <v>6686</v>
      </c>
      <c r="G885" s="196" t="s">
        <v>2761</v>
      </c>
      <c r="H885" s="197">
        <v>1</v>
      </c>
      <c r="I885" s="198"/>
      <c r="J885" s="199">
        <f t="shared" si="110"/>
        <v>0</v>
      </c>
      <c r="K885" s="200"/>
      <c r="L885" s="40"/>
      <c r="M885" s="201" t="s">
        <v>1</v>
      </c>
      <c r="N885" s="202" t="s">
        <v>42</v>
      </c>
      <c r="O885" s="72"/>
      <c r="P885" s="203">
        <f t="shared" si="111"/>
        <v>0</v>
      </c>
      <c r="Q885" s="203">
        <v>0</v>
      </c>
      <c r="R885" s="203">
        <f t="shared" si="112"/>
        <v>0</v>
      </c>
      <c r="S885" s="203">
        <v>0</v>
      </c>
      <c r="T885" s="204">
        <f t="shared" si="113"/>
        <v>0</v>
      </c>
      <c r="U885" s="35"/>
      <c r="V885" s="35"/>
      <c r="W885" s="35"/>
      <c r="X885" s="35"/>
      <c r="Y885" s="35"/>
      <c r="Z885" s="35"/>
      <c r="AA885" s="35"/>
      <c r="AB885" s="35"/>
      <c r="AC885" s="35"/>
      <c r="AD885" s="35"/>
      <c r="AE885" s="35"/>
      <c r="AR885" s="205" t="s">
        <v>218</v>
      </c>
      <c r="AT885" s="205" t="s">
        <v>214</v>
      </c>
      <c r="AU885" s="205" t="s">
        <v>85</v>
      </c>
      <c r="AY885" s="18" t="s">
        <v>209</v>
      </c>
      <c r="BE885" s="206">
        <f t="shared" si="114"/>
        <v>0</v>
      </c>
      <c r="BF885" s="206">
        <f t="shared" si="115"/>
        <v>0</v>
      </c>
      <c r="BG885" s="206">
        <f t="shared" si="116"/>
        <v>0</v>
      </c>
      <c r="BH885" s="206">
        <f t="shared" si="117"/>
        <v>0</v>
      </c>
      <c r="BI885" s="206">
        <f t="shared" si="118"/>
        <v>0</v>
      </c>
      <c r="BJ885" s="18" t="s">
        <v>85</v>
      </c>
      <c r="BK885" s="206">
        <f t="shared" si="119"/>
        <v>0</v>
      </c>
      <c r="BL885" s="18" t="s">
        <v>218</v>
      </c>
      <c r="BM885" s="205" t="s">
        <v>6687</v>
      </c>
    </row>
    <row r="886" spans="1:65" s="2" customFormat="1" ht="37.9" customHeight="1">
      <c r="A886" s="35"/>
      <c r="B886" s="36"/>
      <c r="C886" s="193" t="s">
        <v>6688</v>
      </c>
      <c r="D886" s="193" t="s">
        <v>214</v>
      </c>
      <c r="E886" s="194" t="s">
        <v>6689</v>
      </c>
      <c r="F886" s="195" t="s">
        <v>6690</v>
      </c>
      <c r="G886" s="196" t="s">
        <v>2761</v>
      </c>
      <c r="H886" s="197">
        <v>1</v>
      </c>
      <c r="I886" s="198"/>
      <c r="J886" s="199">
        <f t="shared" si="110"/>
        <v>0</v>
      </c>
      <c r="K886" s="200"/>
      <c r="L886" s="40"/>
      <c r="M886" s="201" t="s">
        <v>1</v>
      </c>
      <c r="N886" s="202" t="s">
        <v>42</v>
      </c>
      <c r="O886" s="72"/>
      <c r="P886" s="203">
        <f t="shared" si="111"/>
        <v>0</v>
      </c>
      <c r="Q886" s="203">
        <v>0</v>
      </c>
      <c r="R886" s="203">
        <f t="shared" si="112"/>
        <v>0</v>
      </c>
      <c r="S886" s="203">
        <v>0</v>
      </c>
      <c r="T886" s="204">
        <f t="shared" si="113"/>
        <v>0</v>
      </c>
      <c r="U886" s="35"/>
      <c r="V886" s="35"/>
      <c r="W886" s="35"/>
      <c r="X886" s="35"/>
      <c r="Y886" s="35"/>
      <c r="Z886" s="35"/>
      <c r="AA886" s="35"/>
      <c r="AB886" s="35"/>
      <c r="AC886" s="35"/>
      <c r="AD886" s="35"/>
      <c r="AE886" s="35"/>
      <c r="AR886" s="205" t="s">
        <v>218</v>
      </c>
      <c r="AT886" s="205" t="s">
        <v>214</v>
      </c>
      <c r="AU886" s="205" t="s">
        <v>85</v>
      </c>
      <c r="AY886" s="18" t="s">
        <v>209</v>
      </c>
      <c r="BE886" s="206">
        <f t="shared" si="114"/>
        <v>0</v>
      </c>
      <c r="BF886" s="206">
        <f t="shared" si="115"/>
        <v>0</v>
      </c>
      <c r="BG886" s="206">
        <f t="shared" si="116"/>
        <v>0</v>
      </c>
      <c r="BH886" s="206">
        <f t="shared" si="117"/>
        <v>0</v>
      </c>
      <c r="BI886" s="206">
        <f t="shared" si="118"/>
        <v>0</v>
      </c>
      <c r="BJ886" s="18" t="s">
        <v>85</v>
      </c>
      <c r="BK886" s="206">
        <f t="shared" si="119"/>
        <v>0</v>
      </c>
      <c r="BL886" s="18" t="s">
        <v>218</v>
      </c>
      <c r="BM886" s="205" t="s">
        <v>6691</v>
      </c>
    </row>
    <row r="887" spans="1:65" s="2" customFormat="1" ht="37.9" customHeight="1">
      <c r="A887" s="35"/>
      <c r="B887" s="36"/>
      <c r="C887" s="193" t="s">
        <v>2664</v>
      </c>
      <c r="D887" s="193" t="s">
        <v>214</v>
      </c>
      <c r="E887" s="194" t="s">
        <v>6692</v>
      </c>
      <c r="F887" s="195" t="s">
        <v>6690</v>
      </c>
      <c r="G887" s="196" t="s">
        <v>2761</v>
      </c>
      <c r="H887" s="197">
        <v>1</v>
      </c>
      <c r="I887" s="198"/>
      <c r="J887" s="199">
        <f t="shared" si="110"/>
        <v>0</v>
      </c>
      <c r="K887" s="200"/>
      <c r="L887" s="40"/>
      <c r="M887" s="201" t="s">
        <v>1</v>
      </c>
      <c r="N887" s="202" t="s">
        <v>42</v>
      </c>
      <c r="O887" s="72"/>
      <c r="P887" s="203">
        <f t="shared" si="111"/>
        <v>0</v>
      </c>
      <c r="Q887" s="203">
        <v>0</v>
      </c>
      <c r="R887" s="203">
        <f t="shared" si="112"/>
        <v>0</v>
      </c>
      <c r="S887" s="203">
        <v>0</v>
      </c>
      <c r="T887" s="204">
        <f t="shared" si="113"/>
        <v>0</v>
      </c>
      <c r="U887" s="35"/>
      <c r="V887" s="35"/>
      <c r="W887" s="35"/>
      <c r="X887" s="35"/>
      <c r="Y887" s="35"/>
      <c r="Z887" s="35"/>
      <c r="AA887" s="35"/>
      <c r="AB887" s="35"/>
      <c r="AC887" s="35"/>
      <c r="AD887" s="35"/>
      <c r="AE887" s="35"/>
      <c r="AR887" s="205" t="s">
        <v>218</v>
      </c>
      <c r="AT887" s="205" t="s">
        <v>214</v>
      </c>
      <c r="AU887" s="205" t="s">
        <v>85</v>
      </c>
      <c r="AY887" s="18" t="s">
        <v>209</v>
      </c>
      <c r="BE887" s="206">
        <f t="shared" si="114"/>
        <v>0</v>
      </c>
      <c r="BF887" s="206">
        <f t="shared" si="115"/>
        <v>0</v>
      </c>
      <c r="BG887" s="206">
        <f t="shared" si="116"/>
        <v>0</v>
      </c>
      <c r="BH887" s="206">
        <f t="shared" si="117"/>
        <v>0</v>
      </c>
      <c r="BI887" s="206">
        <f t="shared" si="118"/>
        <v>0</v>
      </c>
      <c r="BJ887" s="18" t="s">
        <v>85</v>
      </c>
      <c r="BK887" s="206">
        <f t="shared" si="119"/>
        <v>0</v>
      </c>
      <c r="BL887" s="18" t="s">
        <v>218</v>
      </c>
      <c r="BM887" s="205" t="s">
        <v>6693</v>
      </c>
    </row>
    <row r="888" spans="1:65" s="2" customFormat="1" ht="37.9" customHeight="1">
      <c r="A888" s="35"/>
      <c r="B888" s="36"/>
      <c r="C888" s="193" t="s">
        <v>6694</v>
      </c>
      <c r="D888" s="193" t="s">
        <v>214</v>
      </c>
      <c r="E888" s="194" t="s">
        <v>6695</v>
      </c>
      <c r="F888" s="195" t="s">
        <v>6690</v>
      </c>
      <c r="G888" s="196" t="s">
        <v>2761</v>
      </c>
      <c r="H888" s="197">
        <v>1</v>
      </c>
      <c r="I888" s="198"/>
      <c r="J888" s="199">
        <f t="shared" si="110"/>
        <v>0</v>
      </c>
      <c r="K888" s="200"/>
      <c r="L888" s="40"/>
      <c r="M888" s="201" t="s">
        <v>1</v>
      </c>
      <c r="N888" s="202" t="s">
        <v>42</v>
      </c>
      <c r="O888" s="72"/>
      <c r="P888" s="203">
        <f t="shared" si="111"/>
        <v>0</v>
      </c>
      <c r="Q888" s="203">
        <v>0</v>
      </c>
      <c r="R888" s="203">
        <f t="shared" si="112"/>
        <v>0</v>
      </c>
      <c r="S888" s="203">
        <v>0</v>
      </c>
      <c r="T888" s="204">
        <f t="shared" si="113"/>
        <v>0</v>
      </c>
      <c r="U888" s="35"/>
      <c r="V888" s="35"/>
      <c r="W888" s="35"/>
      <c r="X888" s="35"/>
      <c r="Y888" s="35"/>
      <c r="Z888" s="35"/>
      <c r="AA888" s="35"/>
      <c r="AB888" s="35"/>
      <c r="AC888" s="35"/>
      <c r="AD888" s="35"/>
      <c r="AE888" s="35"/>
      <c r="AR888" s="205" t="s">
        <v>218</v>
      </c>
      <c r="AT888" s="205" t="s">
        <v>214</v>
      </c>
      <c r="AU888" s="205" t="s">
        <v>85</v>
      </c>
      <c r="AY888" s="18" t="s">
        <v>209</v>
      </c>
      <c r="BE888" s="206">
        <f t="shared" si="114"/>
        <v>0</v>
      </c>
      <c r="BF888" s="206">
        <f t="shared" si="115"/>
        <v>0</v>
      </c>
      <c r="BG888" s="206">
        <f t="shared" si="116"/>
        <v>0</v>
      </c>
      <c r="BH888" s="206">
        <f t="shared" si="117"/>
        <v>0</v>
      </c>
      <c r="BI888" s="206">
        <f t="shared" si="118"/>
        <v>0</v>
      </c>
      <c r="BJ888" s="18" t="s">
        <v>85</v>
      </c>
      <c r="BK888" s="206">
        <f t="shared" si="119"/>
        <v>0</v>
      </c>
      <c r="BL888" s="18" t="s">
        <v>218</v>
      </c>
      <c r="BM888" s="205" t="s">
        <v>6696</v>
      </c>
    </row>
    <row r="889" spans="1:65" s="2" customFormat="1" ht="37.9" customHeight="1">
      <c r="A889" s="35"/>
      <c r="B889" s="36"/>
      <c r="C889" s="193" t="s">
        <v>6697</v>
      </c>
      <c r="D889" s="193" t="s">
        <v>214</v>
      </c>
      <c r="E889" s="194" t="s">
        <v>6698</v>
      </c>
      <c r="F889" s="195" t="s">
        <v>6690</v>
      </c>
      <c r="G889" s="196" t="s">
        <v>2761</v>
      </c>
      <c r="H889" s="197">
        <v>1</v>
      </c>
      <c r="I889" s="198"/>
      <c r="J889" s="199">
        <f t="shared" ref="J889:J942" si="120">ROUND(I889*H889,2)</f>
        <v>0</v>
      </c>
      <c r="K889" s="200"/>
      <c r="L889" s="40"/>
      <c r="M889" s="201" t="s">
        <v>1</v>
      </c>
      <c r="N889" s="202" t="s">
        <v>42</v>
      </c>
      <c r="O889" s="72"/>
      <c r="P889" s="203">
        <f t="shared" ref="P889:P942" si="121">O889*H889</f>
        <v>0</v>
      </c>
      <c r="Q889" s="203">
        <v>0</v>
      </c>
      <c r="R889" s="203">
        <f t="shared" ref="R889:R942" si="122">Q889*H889</f>
        <v>0</v>
      </c>
      <c r="S889" s="203">
        <v>0</v>
      </c>
      <c r="T889" s="204">
        <f t="shared" ref="T889:T942" si="123">S889*H889</f>
        <v>0</v>
      </c>
      <c r="U889" s="35"/>
      <c r="V889" s="35"/>
      <c r="W889" s="35"/>
      <c r="X889" s="35"/>
      <c r="Y889" s="35"/>
      <c r="Z889" s="35"/>
      <c r="AA889" s="35"/>
      <c r="AB889" s="35"/>
      <c r="AC889" s="35"/>
      <c r="AD889" s="35"/>
      <c r="AE889" s="35"/>
      <c r="AR889" s="205" t="s">
        <v>218</v>
      </c>
      <c r="AT889" s="205" t="s">
        <v>214</v>
      </c>
      <c r="AU889" s="205" t="s">
        <v>85</v>
      </c>
      <c r="AY889" s="18" t="s">
        <v>209</v>
      </c>
      <c r="BE889" s="206">
        <f t="shared" ref="BE889:BE942" si="124">IF(N889="základní",J889,0)</f>
        <v>0</v>
      </c>
      <c r="BF889" s="206">
        <f t="shared" ref="BF889:BF942" si="125">IF(N889="snížená",J889,0)</f>
        <v>0</v>
      </c>
      <c r="BG889" s="206">
        <f t="shared" ref="BG889:BG942" si="126">IF(N889="zákl. přenesená",J889,0)</f>
        <v>0</v>
      </c>
      <c r="BH889" s="206">
        <f t="shared" ref="BH889:BH942" si="127">IF(N889="sníž. přenesená",J889,0)</f>
        <v>0</v>
      </c>
      <c r="BI889" s="206">
        <f t="shared" ref="BI889:BI942" si="128">IF(N889="nulová",J889,0)</f>
        <v>0</v>
      </c>
      <c r="BJ889" s="18" t="s">
        <v>85</v>
      </c>
      <c r="BK889" s="206">
        <f t="shared" ref="BK889:BK942" si="129">ROUND(I889*H889,2)</f>
        <v>0</v>
      </c>
      <c r="BL889" s="18" t="s">
        <v>218</v>
      </c>
      <c r="BM889" s="205" t="s">
        <v>6699</v>
      </c>
    </row>
    <row r="890" spans="1:65" s="2" customFormat="1" ht="37.9" customHeight="1">
      <c r="A890" s="35"/>
      <c r="B890" s="36"/>
      <c r="C890" s="193" t="s">
        <v>6700</v>
      </c>
      <c r="D890" s="193" t="s">
        <v>214</v>
      </c>
      <c r="E890" s="194" t="s">
        <v>6701</v>
      </c>
      <c r="F890" s="195" t="s">
        <v>6690</v>
      </c>
      <c r="G890" s="196" t="s">
        <v>2761</v>
      </c>
      <c r="H890" s="197">
        <v>1</v>
      </c>
      <c r="I890" s="198"/>
      <c r="J890" s="199">
        <f t="shared" si="120"/>
        <v>0</v>
      </c>
      <c r="K890" s="200"/>
      <c r="L890" s="40"/>
      <c r="M890" s="201" t="s">
        <v>1</v>
      </c>
      <c r="N890" s="202" t="s">
        <v>42</v>
      </c>
      <c r="O890" s="72"/>
      <c r="P890" s="203">
        <f t="shared" si="121"/>
        <v>0</v>
      </c>
      <c r="Q890" s="203">
        <v>0</v>
      </c>
      <c r="R890" s="203">
        <f t="shared" si="122"/>
        <v>0</v>
      </c>
      <c r="S890" s="203">
        <v>0</v>
      </c>
      <c r="T890" s="204">
        <f t="shared" si="123"/>
        <v>0</v>
      </c>
      <c r="U890" s="35"/>
      <c r="V890" s="35"/>
      <c r="W890" s="35"/>
      <c r="X890" s="35"/>
      <c r="Y890" s="35"/>
      <c r="Z890" s="35"/>
      <c r="AA890" s="35"/>
      <c r="AB890" s="35"/>
      <c r="AC890" s="35"/>
      <c r="AD890" s="35"/>
      <c r="AE890" s="35"/>
      <c r="AR890" s="205" t="s">
        <v>218</v>
      </c>
      <c r="AT890" s="205" t="s">
        <v>214</v>
      </c>
      <c r="AU890" s="205" t="s">
        <v>85</v>
      </c>
      <c r="AY890" s="18" t="s">
        <v>209</v>
      </c>
      <c r="BE890" s="206">
        <f t="shared" si="124"/>
        <v>0</v>
      </c>
      <c r="BF890" s="206">
        <f t="shared" si="125"/>
        <v>0</v>
      </c>
      <c r="BG890" s="206">
        <f t="shared" si="126"/>
        <v>0</v>
      </c>
      <c r="BH890" s="206">
        <f t="shared" si="127"/>
        <v>0</v>
      </c>
      <c r="BI890" s="206">
        <f t="shared" si="128"/>
        <v>0</v>
      </c>
      <c r="BJ890" s="18" t="s">
        <v>85</v>
      </c>
      <c r="BK890" s="206">
        <f t="shared" si="129"/>
        <v>0</v>
      </c>
      <c r="BL890" s="18" t="s">
        <v>218</v>
      </c>
      <c r="BM890" s="205" t="s">
        <v>6702</v>
      </c>
    </row>
    <row r="891" spans="1:65" s="2" customFormat="1" ht="37.9" customHeight="1">
      <c r="A891" s="35"/>
      <c r="B891" s="36"/>
      <c r="C891" s="193" t="s">
        <v>522</v>
      </c>
      <c r="D891" s="193" t="s">
        <v>214</v>
      </c>
      <c r="E891" s="194" t="s">
        <v>6703</v>
      </c>
      <c r="F891" s="195" t="s">
        <v>6690</v>
      </c>
      <c r="G891" s="196" t="s">
        <v>2761</v>
      </c>
      <c r="H891" s="197">
        <v>1</v>
      </c>
      <c r="I891" s="198"/>
      <c r="J891" s="199">
        <f t="shared" si="120"/>
        <v>0</v>
      </c>
      <c r="K891" s="200"/>
      <c r="L891" s="40"/>
      <c r="M891" s="201" t="s">
        <v>1</v>
      </c>
      <c r="N891" s="202" t="s">
        <v>42</v>
      </c>
      <c r="O891" s="72"/>
      <c r="P891" s="203">
        <f t="shared" si="121"/>
        <v>0</v>
      </c>
      <c r="Q891" s="203">
        <v>0</v>
      </c>
      <c r="R891" s="203">
        <f t="shared" si="122"/>
        <v>0</v>
      </c>
      <c r="S891" s="203">
        <v>0</v>
      </c>
      <c r="T891" s="204">
        <f t="shared" si="123"/>
        <v>0</v>
      </c>
      <c r="U891" s="35"/>
      <c r="V891" s="35"/>
      <c r="W891" s="35"/>
      <c r="X891" s="35"/>
      <c r="Y891" s="35"/>
      <c r="Z891" s="35"/>
      <c r="AA891" s="35"/>
      <c r="AB891" s="35"/>
      <c r="AC891" s="35"/>
      <c r="AD891" s="35"/>
      <c r="AE891" s="35"/>
      <c r="AR891" s="205" t="s">
        <v>218</v>
      </c>
      <c r="AT891" s="205" t="s">
        <v>214</v>
      </c>
      <c r="AU891" s="205" t="s">
        <v>85</v>
      </c>
      <c r="AY891" s="18" t="s">
        <v>209</v>
      </c>
      <c r="BE891" s="206">
        <f t="shared" si="124"/>
        <v>0</v>
      </c>
      <c r="BF891" s="206">
        <f t="shared" si="125"/>
        <v>0</v>
      </c>
      <c r="BG891" s="206">
        <f t="shared" si="126"/>
        <v>0</v>
      </c>
      <c r="BH891" s="206">
        <f t="shared" si="127"/>
        <v>0</v>
      </c>
      <c r="BI891" s="206">
        <f t="shared" si="128"/>
        <v>0</v>
      </c>
      <c r="BJ891" s="18" t="s">
        <v>85</v>
      </c>
      <c r="BK891" s="206">
        <f t="shared" si="129"/>
        <v>0</v>
      </c>
      <c r="BL891" s="18" t="s">
        <v>218</v>
      </c>
      <c r="BM891" s="205" t="s">
        <v>6704</v>
      </c>
    </row>
    <row r="892" spans="1:65" s="2" customFormat="1" ht="37.9" customHeight="1">
      <c r="A892" s="35"/>
      <c r="B892" s="36"/>
      <c r="C892" s="193" t="s">
        <v>6705</v>
      </c>
      <c r="D892" s="193" t="s">
        <v>214</v>
      </c>
      <c r="E892" s="194" t="s">
        <v>6706</v>
      </c>
      <c r="F892" s="195" t="s">
        <v>6690</v>
      </c>
      <c r="G892" s="196" t="s">
        <v>2761</v>
      </c>
      <c r="H892" s="197">
        <v>1</v>
      </c>
      <c r="I892" s="198"/>
      <c r="J892" s="199">
        <f t="shared" si="120"/>
        <v>0</v>
      </c>
      <c r="K892" s="200"/>
      <c r="L892" s="40"/>
      <c r="M892" s="201" t="s">
        <v>1</v>
      </c>
      <c r="N892" s="202" t="s">
        <v>42</v>
      </c>
      <c r="O892" s="72"/>
      <c r="P892" s="203">
        <f t="shared" si="121"/>
        <v>0</v>
      </c>
      <c r="Q892" s="203">
        <v>0</v>
      </c>
      <c r="R892" s="203">
        <f t="shared" si="122"/>
        <v>0</v>
      </c>
      <c r="S892" s="203">
        <v>0</v>
      </c>
      <c r="T892" s="204">
        <f t="shared" si="123"/>
        <v>0</v>
      </c>
      <c r="U892" s="35"/>
      <c r="V892" s="35"/>
      <c r="W892" s="35"/>
      <c r="X892" s="35"/>
      <c r="Y892" s="35"/>
      <c r="Z892" s="35"/>
      <c r="AA892" s="35"/>
      <c r="AB892" s="35"/>
      <c r="AC892" s="35"/>
      <c r="AD892" s="35"/>
      <c r="AE892" s="35"/>
      <c r="AR892" s="205" t="s">
        <v>218</v>
      </c>
      <c r="AT892" s="205" t="s">
        <v>214</v>
      </c>
      <c r="AU892" s="205" t="s">
        <v>85</v>
      </c>
      <c r="AY892" s="18" t="s">
        <v>209</v>
      </c>
      <c r="BE892" s="206">
        <f t="shared" si="124"/>
        <v>0</v>
      </c>
      <c r="BF892" s="206">
        <f t="shared" si="125"/>
        <v>0</v>
      </c>
      <c r="BG892" s="206">
        <f t="shared" si="126"/>
        <v>0</v>
      </c>
      <c r="BH892" s="206">
        <f t="shared" si="127"/>
        <v>0</v>
      </c>
      <c r="BI892" s="206">
        <f t="shared" si="128"/>
        <v>0</v>
      </c>
      <c r="BJ892" s="18" t="s">
        <v>85</v>
      </c>
      <c r="BK892" s="206">
        <f t="shared" si="129"/>
        <v>0</v>
      </c>
      <c r="BL892" s="18" t="s">
        <v>218</v>
      </c>
      <c r="BM892" s="205" t="s">
        <v>6707</v>
      </c>
    </row>
    <row r="893" spans="1:65" s="2" customFormat="1" ht="37.9" customHeight="1">
      <c r="A893" s="35"/>
      <c r="B893" s="36"/>
      <c r="C893" s="193" t="s">
        <v>6708</v>
      </c>
      <c r="D893" s="193" t="s">
        <v>214</v>
      </c>
      <c r="E893" s="194" t="s">
        <v>6709</v>
      </c>
      <c r="F893" s="195" t="s">
        <v>6690</v>
      </c>
      <c r="G893" s="196" t="s">
        <v>2761</v>
      </c>
      <c r="H893" s="197">
        <v>1</v>
      </c>
      <c r="I893" s="198"/>
      <c r="J893" s="199">
        <f t="shared" si="120"/>
        <v>0</v>
      </c>
      <c r="K893" s="200"/>
      <c r="L893" s="40"/>
      <c r="M893" s="201" t="s">
        <v>1</v>
      </c>
      <c r="N893" s="202" t="s">
        <v>42</v>
      </c>
      <c r="O893" s="72"/>
      <c r="P893" s="203">
        <f t="shared" si="121"/>
        <v>0</v>
      </c>
      <c r="Q893" s="203">
        <v>0</v>
      </c>
      <c r="R893" s="203">
        <f t="shared" si="122"/>
        <v>0</v>
      </c>
      <c r="S893" s="203">
        <v>0</v>
      </c>
      <c r="T893" s="204">
        <f t="shared" si="123"/>
        <v>0</v>
      </c>
      <c r="U893" s="35"/>
      <c r="V893" s="35"/>
      <c r="W893" s="35"/>
      <c r="X893" s="35"/>
      <c r="Y893" s="35"/>
      <c r="Z893" s="35"/>
      <c r="AA893" s="35"/>
      <c r="AB893" s="35"/>
      <c r="AC893" s="35"/>
      <c r="AD893" s="35"/>
      <c r="AE893" s="35"/>
      <c r="AR893" s="205" t="s">
        <v>218</v>
      </c>
      <c r="AT893" s="205" t="s">
        <v>214</v>
      </c>
      <c r="AU893" s="205" t="s">
        <v>85</v>
      </c>
      <c r="AY893" s="18" t="s">
        <v>209</v>
      </c>
      <c r="BE893" s="206">
        <f t="shared" si="124"/>
        <v>0</v>
      </c>
      <c r="BF893" s="206">
        <f t="shared" si="125"/>
        <v>0</v>
      </c>
      <c r="BG893" s="206">
        <f t="shared" si="126"/>
        <v>0</v>
      </c>
      <c r="BH893" s="206">
        <f t="shared" si="127"/>
        <v>0</v>
      </c>
      <c r="BI893" s="206">
        <f t="shared" si="128"/>
        <v>0</v>
      </c>
      <c r="BJ893" s="18" t="s">
        <v>85</v>
      </c>
      <c r="BK893" s="206">
        <f t="shared" si="129"/>
        <v>0</v>
      </c>
      <c r="BL893" s="18" t="s">
        <v>218</v>
      </c>
      <c r="BM893" s="205" t="s">
        <v>6710</v>
      </c>
    </row>
    <row r="894" spans="1:65" s="2" customFormat="1" ht="37.9" customHeight="1">
      <c r="A894" s="35"/>
      <c r="B894" s="36"/>
      <c r="C894" s="193" t="s">
        <v>6711</v>
      </c>
      <c r="D894" s="193" t="s">
        <v>214</v>
      </c>
      <c r="E894" s="194" t="s">
        <v>6712</v>
      </c>
      <c r="F894" s="195" t="s">
        <v>6690</v>
      </c>
      <c r="G894" s="196" t="s">
        <v>2761</v>
      </c>
      <c r="H894" s="197">
        <v>1</v>
      </c>
      <c r="I894" s="198"/>
      <c r="J894" s="199">
        <f t="shared" si="120"/>
        <v>0</v>
      </c>
      <c r="K894" s="200"/>
      <c r="L894" s="40"/>
      <c r="M894" s="201" t="s">
        <v>1</v>
      </c>
      <c r="N894" s="202" t="s">
        <v>42</v>
      </c>
      <c r="O894" s="72"/>
      <c r="P894" s="203">
        <f t="shared" si="121"/>
        <v>0</v>
      </c>
      <c r="Q894" s="203">
        <v>0</v>
      </c>
      <c r="R894" s="203">
        <f t="shared" si="122"/>
        <v>0</v>
      </c>
      <c r="S894" s="203">
        <v>0</v>
      </c>
      <c r="T894" s="204">
        <f t="shared" si="123"/>
        <v>0</v>
      </c>
      <c r="U894" s="35"/>
      <c r="V894" s="35"/>
      <c r="W894" s="35"/>
      <c r="X894" s="35"/>
      <c r="Y894" s="35"/>
      <c r="Z894" s="35"/>
      <c r="AA894" s="35"/>
      <c r="AB894" s="35"/>
      <c r="AC894" s="35"/>
      <c r="AD894" s="35"/>
      <c r="AE894" s="35"/>
      <c r="AR894" s="205" t="s">
        <v>218</v>
      </c>
      <c r="AT894" s="205" t="s">
        <v>214</v>
      </c>
      <c r="AU894" s="205" t="s">
        <v>85</v>
      </c>
      <c r="AY894" s="18" t="s">
        <v>209</v>
      </c>
      <c r="BE894" s="206">
        <f t="shared" si="124"/>
        <v>0</v>
      </c>
      <c r="BF894" s="206">
        <f t="shared" si="125"/>
        <v>0</v>
      </c>
      <c r="BG894" s="206">
        <f t="shared" si="126"/>
        <v>0</v>
      </c>
      <c r="BH894" s="206">
        <f t="shared" si="127"/>
        <v>0</v>
      </c>
      <c r="BI894" s="206">
        <f t="shared" si="128"/>
        <v>0</v>
      </c>
      <c r="BJ894" s="18" t="s">
        <v>85</v>
      </c>
      <c r="BK894" s="206">
        <f t="shared" si="129"/>
        <v>0</v>
      </c>
      <c r="BL894" s="18" t="s">
        <v>218</v>
      </c>
      <c r="BM894" s="205" t="s">
        <v>6713</v>
      </c>
    </row>
    <row r="895" spans="1:65" s="2" customFormat="1" ht="37.9" customHeight="1">
      <c r="A895" s="35"/>
      <c r="B895" s="36"/>
      <c r="C895" s="193" t="s">
        <v>6714</v>
      </c>
      <c r="D895" s="193" t="s">
        <v>214</v>
      </c>
      <c r="E895" s="194" t="s">
        <v>6715</v>
      </c>
      <c r="F895" s="195" t="s">
        <v>6690</v>
      </c>
      <c r="G895" s="196" t="s">
        <v>2761</v>
      </c>
      <c r="H895" s="197">
        <v>1</v>
      </c>
      <c r="I895" s="198"/>
      <c r="J895" s="199">
        <f t="shared" si="120"/>
        <v>0</v>
      </c>
      <c r="K895" s="200"/>
      <c r="L895" s="40"/>
      <c r="M895" s="201" t="s">
        <v>1</v>
      </c>
      <c r="N895" s="202" t="s">
        <v>42</v>
      </c>
      <c r="O895" s="72"/>
      <c r="P895" s="203">
        <f t="shared" si="121"/>
        <v>0</v>
      </c>
      <c r="Q895" s="203">
        <v>0</v>
      </c>
      <c r="R895" s="203">
        <f t="shared" si="122"/>
        <v>0</v>
      </c>
      <c r="S895" s="203">
        <v>0</v>
      </c>
      <c r="T895" s="204">
        <f t="shared" si="123"/>
        <v>0</v>
      </c>
      <c r="U895" s="35"/>
      <c r="V895" s="35"/>
      <c r="W895" s="35"/>
      <c r="X895" s="35"/>
      <c r="Y895" s="35"/>
      <c r="Z895" s="35"/>
      <c r="AA895" s="35"/>
      <c r="AB895" s="35"/>
      <c r="AC895" s="35"/>
      <c r="AD895" s="35"/>
      <c r="AE895" s="35"/>
      <c r="AR895" s="205" t="s">
        <v>218</v>
      </c>
      <c r="AT895" s="205" t="s">
        <v>214</v>
      </c>
      <c r="AU895" s="205" t="s">
        <v>85</v>
      </c>
      <c r="AY895" s="18" t="s">
        <v>209</v>
      </c>
      <c r="BE895" s="206">
        <f t="shared" si="124"/>
        <v>0</v>
      </c>
      <c r="BF895" s="206">
        <f t="shared" si="125"/>
        <v>0</v>
      </c>
      <c r="BG895" s="206">
        <f t="shared" si="126"/>
        <v>0</v>
      </c>
      <c r="BH895" s="206">
        <f t="shared" si="127"/>
        <v>0</v>
      </c>
      <c r="BI895" s="206">
        <f t="shared" si="128"/>
        <v>0</v>
      </c>
      <c r="BJ895" s="18" t="s">
        <v>85</v>
      </c>
      <c r="BK895" s="206">
        <f t="shared" si="129"/>
        <v>0</v>
      </c>
      <c r="BL895" s="18" t="s">
        <v>218</v>
      </c>
      <c r="BM895" s="205" t="s">
        <v>6716</v>
      </c>
    </row>
    <row r="896" spans="1:65" s="2" customFormat="1" ht="37.9" customHeight="1">
      <c r="A896" s="35"/>
      <c r="B896" s="36"/>
      <c r="C896" s="193" t="s">
        <v>528</v>
      </c>
      <c r="D896" s="193" t="s">
        <v>214</v>
      </c>
      <c r="E896" s="194" t="s">
        <v>6717</v>
      </c>
      <c r="F896" s="195" t="s">
        <v>6690</v>
      </c>
      <c r="G896" s="196" t="s">
        <v>2761</v>
      </c>
      <c r="H896" s="197">
        <v>1</v>
      </c>
      <c r="I896" s="198"/>
      <c r="J896" s="199">
        <f t="shared" si="120"/>
        <v>0</v>
      </c>
      <c r="K896" s="200"/>
      <c r="L896" s="40"/>
      <c r="M896" s="201" t="s">
        <v>1</v>
      </c>
      <c r="N896" s="202" t="s">
        <v>42</v>
      </c>
      <c r="O896" s="72"/>
      <c r="P896" s="203">
        <f t="shared" si="121"/>
        <v>0</v>
      </c>
      <c r="Q896" s="203">
        <v>0</v>
      </c>
      <c r="R896" s="203">
        <f t="shared" si="122"/>
        <v>0</v>
      </c>
      <c r="S896" s="203">
        <v>0</v>
      </c>
      <c r="T896" s="204">
        <f t="shared" si="123"/>
        <v>0</v>
      </c>
      <c r="U896" s="35"/>
      <c r="V896" s="35"/>
      <c r="W896" s="35"/>
      <c r="X896" s="35"/>
      <c r="Y896" s="35"/>
      <c r="Z896" s="35"/>
      <c r="AA896" s="35"/>
      <c r="AB896" s="35"/>
      <c r="AC896" s="35"/>
      <c r="AD896" s="35"/>
      <c r="AE896" s="35"/>
      <c r="AR896" s="205" t="s">
        <v>218</v>
      </c>
      <c r="AT896" s="205" t="s">
        <v>214</v>
      </c>
      <c r="AU896" s="205" t="s">
        <v>85</v>
      </c>
      <c r="AY896" s="18" t="s">
        <v>209</v>
      </c>
      <c r="BE896" s="206">
        <f t="shared" si="124"/>
        <v>0</v>
      </c>
      <c r="BF896" s="206">
        <f t="shared" si="125"/>
        <v>0</v>
      </c>
      <c r="BG896" s="206">
        <f t="shared" si="126"/>
        <v>0</v>
      </c>
      <c r="BH896" s="206">
        <f t="shared" si="127"/>
        <v>0</v>
      </c>
      <c r="BI896" s="206">
        <f t="shared" si="128"/>
        <v>0</v>
      </c>
      <c r="BJ896" s="18" t="s">
        <v>85</v>
      </c>
      <c r="BK896" s="206">
        <f t="shared" si="129"/>
        <v>0</v>
      </c>
      <c r="BL896" s="18" t="s">
        <v>218</v>
      </c>
      <c r="BM896" s="205" t="s">
        <v>6718</v>
      </c>
    </row>
    <row r="897" spans="1:65" s="2" customFormat="1" ht="37.9" customHeight="1">
      <c r="A897" s="35"/>
      <c r="B897" s="36"/>
      <c r="C897" s="193" t="s">
        <v>4110</v>
      </c>
      <c r="D897" s="193" t="s">
        <v>214</v>
      </c>
      <c r="E897" s="194" t="s">
        <v>6719</v>
      </c>
      <c r="F897" s="195" t="s">
        <v>5153</v>
      </c>
      <c r="G897" s="196" t="s">
        <v>2761</v>
      </c>
      <c r="H897" s="197">
        <v>1</v>
      </c>
      <c r="I897" s="198"/>
      <c r="J897" s="199">
        <f t="shared" si="120"/>
        <v>0</v>
      </c>
      <c r="K897" s="200"/>
      <c r="L897" s="40"/>
      <c r="M897" s="201" t="s">
        <v>1</v>
      </c>
      <c r="N897" s="202" t="s">
        <v>42</v>
      </c>
      <c r="O897" s="72"/>
      <c r="P897" s="203">
        <f t="shared" si="121"/>
        <v>0</v>
      </c>
      <c r="Q897" s="203">
        <v>0</v>
      </c>
      <c r="R897" s="203">
        <f t="shared" si="122"/>
        <v>0</v>
      </c>
      <c r="S897" s="203">
        <v>0</v>
      </c>
      <c r="T897" s="204">
        <f t="shared" si="123"/>
        <v>0</v>
      </c>
      <c r="U897" s="35"/>
      <c r="V897" s="35"/>
      <c r="W897" s="35"/>
      <c r="X897" s="35"/>
      <c r="Y897" s="35"/>
      <c r="Z897" s="35"/>
      <c r="AA897" s="35"/>
      <c r="AB897" s="35"/>
      <c r="AC897" s="35"/>
      <c r="AD897" s="35"/>
      <c r="AE897" s="35"/>
      <c r="AR897" s="205" t="s">
        <v>218</v>
      </c>
      <c r="AT897" s="205" t="s">
        <v>214</v>
      </c>
      <c r="AU897" s="205" t="s">
        <v>85</v>
      </c>
      <c r="AY897" s="18" t="s">
        <v>209</v>
      </c>
      <c r="BE897" s="206">
        <f t="shared" si="124"/>
        <v>0</v>
      </c>
      <c r="BF897" s="206">
        <f t="shared" si="125"/>
        <v>0</v>
      </c>
      <c r="BG897" s="206">
        <f t="shared" si="126"/>
        <v>0</v>
      </c>
      <c r="BH897" s="206">
        <f t="shared" si="127"/>
        <v>0</v>
      </c>
      <c r="BI897" s="206">
        <f t="shared" si="128"/>
        <v>0</v>
      </c>
      <c r="BJ897" s="18" t="s">
        <v>85</v>
      </c>
      <c r="BK897" s="206">
        <f t="shared" si="129"/>
        <v>0</v>
      </c>
      <c r="BL897" s="18" t="s">
        <v>218</v>
      </c>
      <c r="BM897" s="205" t="s">
        <v>6720</v>
      </c>
    </row>
    <row r="898" spans="1:65" s="2" customFormat="1" ht="37.9" customHeight="1">
      <c r="A898" s="35"/>
      <c r="B898" s="36"/>
      <c r="C898" s="193" t="s">
        <v>6721</v>
      </c>
      <c r="D898" s="193" t="s">
        <v>214</v>
      </c>
      <c r="E898" s="194" t="s">
        <v>6722</v>
      </c>
      <c r="F898" s="195" t="s">
        <v>4846</v>
      </c>
      <c r="G898" s="196" t="s">
        <v>2761</v>
      </c>
      <c r="H898" s="197">
        <v>1</v>
      </c>
      <c r="I898" s="198"/>
      <c r="J898" s="199">
        <f t="shared" si="120"/>
        <v>0</v>
      </c>
      <c r="K898" s="200"/>
      <c r="L898" s="40"/>
      <c r="M898" s="201" t="s">
        <v>1</v>
      </c>
      <c r="N898" s="202" t="s">
        <v>42</v>
      </c>
      <c r="O898" s="72"/>
      <c r="P898" s="203">
        <f t="shared" si="121"/>
        <v>0</v>
      </c>
      <c r="Q898" s="203">
        <v>0</v>
      </c>
      <c r="R898" s="203">
        <f t="shared" si="122"/>
        <v>0</v>
      </c>
      <c r="S898" s="203">
        <v>0</v>
      </c>
      <c r="T898" s="204">
        <f t="shared" si="123"/>
        <v>0</v>
      </c>
      <c r="U898" s="35"/>
      <c r="V898" s="35"/>
      <c r="W898" s="35"/>
      <c r="X898" s="35"/>
      <c r="Y898" s="35"/>
      <c r="Z898" s="35"/>
      <c r="AA898" s="35"/>
      <c r="AB898" s="35"/>
      <c r="AC898" s="35"/>
      <c r="AD898" s="35"/>
      <c r="AE898" s="35"/>
      <c r="AR898" s="205" t="s">
        <v>218</v>
      </c>
      <c r="AT898" s="205" t="s">
        <v>214</v>
      </c>
      <c r="AU898" s="205" t="s">
        <v>85</v>
      </c>
      <c r="AY898" s="18" t="s">
        <v>209</v>
      </c>
      <c r="BE898" s="206">
        <f t="shared" si="124"/>
        <v>0</v>
      </c>
      <c r="BF898" s="206">
        <f t="shared" si="125"/>
        <v>0</v>
      </c>
      <c r="BG898" s="206">
        <f t="shared" si="126"/>
        <v>0</v>
      </c>
      <c r="BH898" s="206">
        <f t="shared" si="127"/>
        <v>0</v>
      </c>
      <c r="BI898" s="206">
        <f t="shared" si="128"/>
        <v>0</v>
      </c>
      <c r="BJ898" s="18" t="s">
        <v>85</v>
      </c>
      <c r="BK898" s="206">
        <f t="shared" si="129"/>
        <v>0</v>
      </c>
      <c r="BL898" s="18" t="s">
        <v>218</v>
      </c>
      <c r="BM898" s="205" t="s">
        <v>6723</v>
      </c>
    </row>
    <row r="899" spans="1:65" s="2" customFormat="1" ht="37.9" customHeight="1">
      <c r="A899" s="35"/>
      <c r="B899" s="36"/>
      <c r="C899" s="193" t="s">
        <v>6724</v>
      </c>
      <c r="D899" s="193" t="s">
        <v>214</v>
      </c>
      <c r="E899" s="194" t="s">
        <v>6725</v>
      </c>
      <c r="F899" s="195" t="s">
        <v>4794</v>
      </c>
      <c r="G899" s="196" t="s">
        <v>2761</v>
      </c>
      <c r="H899" s="197">
        <v>1</v>
      </c>
      <c r="I899" s="198"/>
      <c r="J899" s="199">
        <f t="shared" si="120"/>
        <v>0</v>
      </c>
      <c r="K899" s="200"/>
      <c r="L899" s="40"/>
      <c r="M899" s="201" t="s">
        <v>1</v>
      </c>
      <c r="N899" s="202" t="s">
        <v>42</v>
      </c>
      <c r="O899" s="72"/>
      <c r="P899" s="203">
        <f t="shared" si="121"/>
        <v>0</v>
      </c>
      <c r="Q899" s="203">
        <v>0</v>
      </c>
      <c r="R899" s="203">
        <f t="shared" si="122"/>
        <v>0</v>
      </c>
      <c r="S899" s="203">
        <v>0</v>
      </c>
      <c r="T899" s="204">
        <f t="shared" si="123"/>
        <v>0</v>
      </c>
      <c r="U899" s="35"/>
      <c r="V899" s="35"/>
      <c r="W899" s="35"/>
      <c r="X899" s="35"/>
      <c r="Y899" s="35"/>
      <c r="Z899" s="35"/>
      <c r="AA899" s="35"/>
      <c r="AB899" s="35"/>
      <c r="AC899" s="35"/>
      <c r="AD899" s="35"/>
      <c r="AE899" s="35"/>
      <c r="AR899" s="205" t="s">
        <v>218</v>
      </c>
      <c r="AT899" s="205" t="s">
        <v>214</v>
      </c>
      <c r="AU899" s="205" t="s">
        <v>85</v>
      </c>
      <c r="AY899" s="18" t="s">
        <v>209</v>
      </c>
      <c r="BE899" s="206">
        <f t="shared" si="124"/>
        <v>0</v>
      </c>
      <c r="BF899" s="206">
        <f t="shared" si="125"/>
        <v>0</v>
      </c>
      <c r="BG899" s="206">
        <f t="shared" si="126"/>
        <v>0</v>
      </c>
      <c r="BH899" s="206">
        <f t="shared" si="127"/>
        <v>0</v>
      </c>
      <c r="BI899" s="206">
        <f t="shared" si="128"/>
        <v>0</v>
      </c>
      <c r="BJ899" s="18" t="s">
        <v>85</v>
      </c>
      <c r="BK899" s="206">
        <f t="shared" si="129"/>
        <v>0</v>
      </c>
      <c r="BL899" s="18" t="s">
        <v>218</v>
      </c>
      <c r="BM899" s="205" t="s">
        <v>6726</v>
      </c>
    </row>
    <row r="900" spans="1:65" s="2" customFormat="1" ht="37.9" customHeight="1">
      <c r="A900" s="35"/>
      <c r="B900" s="36"/>
      <c r="C900" s="193" t="s">
        <v>6727</v>
      </c>
      <c r="D900" s="193" t="s">
        <v>214</v>
      </c>
      <c r="E900" s="194" t="s">
        <v>6728</v>
      </c>
      <c r="F900" s="195" t="s">
        <v>4825</v>
      </c>
      <c r="G900" s="196" t="s">
        <v>2761</v>
      </c>
      <c r="H900" s="197">
        <v>1</v>
      </c>
      <c r="I900" s="198"/>
      <c r="J900" s="199">
        <f t="shared" si="120"/>
        <v>0</v>
      </c>
      <c r="K900" s="200"/>
      <c r="L900" s="40"/>
      <c r="M900" s="201" t="s">
        <v>1</v>
      </c>
      <c r="N900" s="202" t="s">
        <v>42</v>
      </c>
      <c r="O900" s="72"/>
      <c r="P900" s="203">
        <f t="shared" si="121"/>
        <v>0</v>
      </c>
      <c r="Q900" s="203">
        <v>0</v>
      </c>
      <c r="R900" s="203">
        <f t="shared" si="122"/>
        <v>0</v>
      </c>
      <c r="S900" s="203">
        <v>0</v>
      </c>
      <c r="T900" s="204">
        <f t="shared" si="123"/>
        <v>0</v>
      </c>
      <c r="U900" s="35"/>
      <c r="V900" s="35"/>
      <c r="W900" s="35"/>
      <c r="X900" s="35"/>
      <c r="Y900" s="35"/>
      <c r="Z900" s="35"/>
      <c r="AA900" s="35"/>
      <c r="AB900" s="35"/>
      <c r="AC900" s="35"/>
      <c r="AD900" s="35"/>
      <c r="AE900" s="35"/>
      <c r="AR900" s="205" t="s">
        <v>218</v>
      </c>
      <c r="AT900" s="205" t="s">
        <v>214</v>
      </c>
      <c r="AU900" s="205" t="s">
        <v>85</v>
      </c>
      <c r="AY900" s="18" t="s">
        <v>209</v>
      </c>
      <c r="BE900" s="206">
        <f t="shared" si="124"/>
        <v>0</v>
      </c>
      <c r="BF900" s="206">
        <f t="shared" si="125"/>
        <v>0</v>
      </c>
      <c r="BG900" s="206">
        <f t="shared" si="126"/>
        <v>0</v>
      </c>
      <c r="BH900" s="206">
        <f t="shared" si="127"/>
        <v>0</v>
      </c>
      <c r="BI900" s="206">
        <f t="shared" si="128"/>
        <v>0</v>
      </c>
      <c r="BJ900" s="18" t="s">
        <v>85</v>
      </c>
      <c r="BK900" s="206">
        <f t="shared" si="129"/>
        <v>0</v>
      </c>
      <c r="BL900" s="18" t="s">
        <v>218</v>
      </c>
      <c r="BM900" s="205" t="s">
        <v>6729</v>
      </c>
    </row>
    <row r="901" spans="1:65" s="2" customFormat="1" ht="37.9" customHeight="1">
      <c r="A901" s="35"/>
      <c r="B901" s="36"/>
      <c r="C901" s="193" t="s">
        <v>534</v>
      </c>
      <c r="D901" s="193" t="s">
        <v>214</v>
      </c>
      <c r="E901" s="194" t="s">
        <v>6730</v>
      </c>
      <c r="F901" s="195" t="s">
        <v>4825</v>
      </c>
      <c r="G901" s="196" t="s">
        <v>2761</v>
      </c>
      <c r="H901" s="197">
        <v>1</v>
      </c>
      <c r="I901" s="198"/>
      <c r="J901" s="199">
        <f t="shared" si="120"/>
        <v>0</v>
      </c>
      <c r="K901" s="200"/>
      <c r="L901" s="40"/>
      <c r="M901" s="201" t="s">
        <v>1</v>
      </c>
      <c r="N901" s="202" t="s">
        <v>42</v>
      </c>
      <c r="O901" s="72"/>
      <c r="P901" s="203">
        <f t="shared" si="121"/>
        <v>0</v>
      </c>
      <c r="Q901" s="203">
        <v>0</v>
      </c>
      <c r="R901" s="203">
        <f t="shared" si="122"/>
        <v>0</v>
      </c>
      <c r="S901" s="203">
        <v>0</v>
      </c>
      <c r="T901" s="204">
        <f t="shared" si="123"/>
        <v>0</v>
      </c>
      <c r="U901" s="35"/>
      <c r="V901" s="35"/>
      <c r="W901" s="35"/>
      <c r="X901" s="35"/>
      <c r="Y901" s="35"/>
      <c r="Z901" s="35"/>
      <c r="AA901" s="35"/>
      <c r="AB901" s="35"/>
      <c r="AC901" s="35"/>
      <c r="AD901" s="35"/>
      <c r="AE901" s="35"/>
      <c r="AR901" s="205" t="s">
        <v>218</v>
      </c>
      <c r="AT901" s="205" t="s">
        <v>214</v>
      </c>
      <c r="AU901" s="205" t="s">
        <v>85</v>
      </c>
      <c r="AY901" s="18" t="s">
        <v>209</v>
      </c>
      <c r="BE901" s="206">
        <f t="shared" si="124"/>
        <v>0</v>
      </c>
      <c r="BF901" s="206">
        <f t="shared" si="125"/>
        <v>0</v>
      </c>
      <c r="BG901" s="206">
        <f t="shared" si="126"/>
        <v>0</v>
      </c>
      <c r="BH901" s="206">
        <f t="shared" si="127"/>
        <v>0</v>
      </c>
      <c r="BI901" s="206">
        <f t="shared" si="128"/>
        <v>0</v>
      </c>
      <c r="BJ901" s="18" t="s">
        <v>85</v>
      </c>
      <c r="BK901" s="206">
        <f t="shared" si="129"/>
        <v>0</v>
      </c>
      <c r="BL901" s="18" t="s">
        <v>218</v>
      </c>
      <c r="BM901" s="205" t="s">
        <v>6731</v>
      </c>
    </row>
    <row r="902" spans="1:65" s="2" customFormat="1" ht="37.9" customHeight="1">
      <c r="A902" s="35"/>
      <c r="B902" s="36"/>
      <c r="C902" s="193" t="s">
        <v>6732</v>
      </c>
      <c r="D902" s="193" t="s">
        <v>214</v>
      </c>
      <c r="E902" s="194" t="s">
        <v>6733</v>
      </c>
      <c r="F902" s="195" t="s">
        <v>6690</v>
      </c>
      <c r="G902" s="196" t="s">
        <v>2761</v>
      </c>
      <c r="H902" s="197">
        <v>1</v>
      </c>
      <c r="I902" s="198"/>
      <c r="J902" s="199">
        <f t="shared" si="120"/>
        <v>0</v>
      </c>
      <c r="K902" s="200"/>
      <c r="L902" s="40"/>
      <c r="M902" s="201" t="s">
        <v>1</v>
      </c>
      <c r="N902" s="202" t="s">
        <v>42</v>
      </c>
      <c r="O902" s="72"/>
      <c r="P902" s="203">
        <f t="shared" si="121"/>
        <v>0</v>
      </c>
      <c r="Q902" s="203">
        <v>0</v>
      </c>
      <c r="R902" s="203">
        <f t="shared" si="122"/>
        <v>0</v>
      </c>
      <c r="S902" s="203">
        <v>0</v>
      </c>
      <c r="T902" s="204">
        <f t="shared" si="123"/>
        <v>0</v>
      </c>
      <c r="U902" s="35"/>
      <c r="V902" s="35"/>
      <c r="W902" s="35"/>
      <c r="X902" s="35"/>
      <c r="Y902" s="35"/>
      <c r="Z902" s="35"/>
      <c r="AA902" s="35"/>
      <c r="AB902" s="35"/>
      <c r="AC902" s="35"/>
      <c r="AD902" s="35"/>
      <c r="AE902" s="35"/>
      <c r="AR902" s="205" t="s">
        <v>218</v>
      </c>
      <c r="AT902" s="205" t="s">
        <v>214</v>
      </c>
      <c r="AU902" s="205" t="s">
        <v>85</v>
      </c>
      <c r="AY902" s="18" t="s">
        <v>209</v>
      </c>
      <c r="BE902" s="206">
        <f t="shared" si="124"/>
        <v>0</v>
      </c>
      <c r="BF902" s="206">
        <f t="shared" si="125"/>
        <v>0</v>
      </c>
      <c r="BG902" s="206">
        <f t="shared" si="126"/>
        <v>0</v>
      </c>
      <c r="BH902" s="206">
        <f t="shared" si="127"/>
        <v>0</v>
      </c>
      <c r="BI902" s="206">
        <f t="shared" si="128"/>
        <v>0</v>
      </c>
      <c r="BJ902" s="18" t="s">
        <v>85</v>
      </c>
      <c r="BK902" s="206">
        <f t="shared" si="129"/>
        <v>0</v>
      </c>
      <c r="BL902" s="18" t="s">
        <v>218</v>
      </c>
      <c r="BM902" s="205" t="s">
        <v>6734</v>
      </c>
    </row>
    <row r="903" spans="1:65" s="2" customFormat="1" ht="37.9" customHeight="1">
      <c r="A903" s="35"/>
      <c r="B903" s="36"/>
      <c r="C903" s="193" t="s">
        <v>6735</v>
      </c>
      <c r="D903" s="193" t="s">
        <v>214</v>
      </c>
      <c r="E903" s="194" t="s">
        <v>6736</v>
      </c>
      <c r="F903" s="195" t="s">
        <v>4846</v>
      </c>
      <c r="G903" s="196" t="s">
        <v>2761</v>
      </c>
      <c r="H903" s="197">
        <v>1</v>
      </c>
      <c r="I903" s="198"/>
      <c r="J903" s="199">
        <f t="shared" si="120"/>
        <v>0</v>
      </c>
      <c r="K903" s="200"/>
      <c r="L903" s="40"/>
      <c r="M903" s="201" t="s">
        <v>1</v>
      </c>
      <c r="N903" s="202" t="s">
        <v>42</v>
      </c>
      <c r="O903" s="72"/>
      <c r="P903" s="203">
        <f t="shared" si="121"/>
        <v>0</v>
      </c>
      <c r="Q903" s="203">
        <v>0</v>
      </c>
      <c r="R903" s="203">
        <f t="shared" si="122"/>
        <v>0</v>
      </c>
      <c r="S903" s="203">
        <v>0</v>
      </c>
      <c r="T903" s="204">
        <f t="shared" si="123"/>
        <v>0</v>
      </c>
      <c r="U903" s="35"/>
      <c r="V903" s="35"/>
      <c r="W903" s="35"/>
      <c r="X903" s="35"/>
      <c r="Y903" s="35"/>
      <c r="Z903" s="35"/>
      <c r="AA903" s="35"/>
      <c r="AB903" s="35"/>
      <c r="AC903" s="35"/>
      <c r="AD903" s="35"/>
      <c r="AE903" s="35"/>
      <c r="AR903" s="205" t="s">
        <v>218</v>
      </c>
      <c r="AT903" s="205" t="s">
        <v>214</v>
      </c>
      <c r="AU903" s="205" t="s">
        <v>85</v>
      </c>
      <c r="AY903" s="18" t="s">
        <v>209</v>
      </c>
      <c r="BE903" s="206">
        <f t="shared" si="124"/>
        <v>0</v>
      </c>
      <c r="BF903" s="206">
        <f t="shared" si="125"/>
        <v>0</v>
      </c>
      <c r="BG903" s="206">
        <f t="shared" si="126"/>
        <v>0</v>
      </c>
      <c r="BH903" s="206">
        <f t="shared" si="127"/>
        <v>0</v>
      </c>
      <c r="BI903" s="206">
        <f t="shared" si="128"/>
        <v>0</v>
      </c>
      <c r="BJ903" s="18" t="s">
        <v>85</v>
      </c>
      <c r="BK903" s="206">
        <f t="shared" si="129"/>
        <v>0</v>
      </c>
      <c r="BL903" s="18" t="s">
        <v>218</v>
      </c>
      <c r="BM903" s="205" t="s">
        <v>6737</v>
      </c>
    </row>
    <row r="904" spans="1:65" s="2" customFormat="1" ht="37.9" customHeight="1">
      <c r="A904" s="35"/>
      <c r="B904" s="36"/>
      <c r="C904" s="193" t="s">
        <v>4582</v>
      </c>
      <c r="D904" s="193" t="s">
        <v>214</v>
      </c>
      <c r="E904" s="194" t="s">
        <v>6738</v>
      </c>
      <c r="F904" s="195" t="s">
        <v>4846</v>
      </c>
      <c r="G904" s="196" t="s">
        <v>2761</v>
      </c>
      <c r="H904" s="197">
        <v>1</v>
      </c>
      <c r="I904" s="198"/>
      <c r="J904" s="199">
        <f t="shared" si="120"/>
        <v>0</v>
      </c>
      <c r="K904" s="200"/>
      <c r="L904" s="40"/>
      <c r="M904" s="201" t="s">
        <v>1</v>
      </c>
      <c r="N904" s="202" t="s">
        <v>42</v>
      </c>
      <c r="O904" s="72"/>
      <c r="P904" s="203">
        <f t="shared" si="121"/>
        <v>0</v>
      </c>
      <c r="Q904" s="203">
        <v>0</v>
      </c>
      <c r="R904" s="203">
        <f t="shared" si="122"/>
        <v>0</v>
      </c>
      <c r="S904" s="203">
        <v>0</v>
      </c>
      <c r="T904" s="204">
        <f t="shared" si="123"/>
        <v>0</v>
      </c>
      <c r="U904" s="35"/>
      <c r="V904" s="35"/>
      <c r="W904" s="35"/>
      <c r="X904" s="35"/>
      <c r="Y904" s="35"/>
      <c r="Z904" s="35"/>
      <c r="AA904" s="35"/>
      <c r="AB904" s="35"/>
      <c r="AC904" s="35"/>
      <c r="AD904" s="35"/>
      <c r="AE904" s="35"/>
      <c r="AR904" s="205" t="s">
        <v>218</v>
      </c>
      <c r="AT904" s="205" t="s">
        <v>214</v>
      </c>
      <c r="AU904" s="205" t="s">
        <v>85</v>
      </c>
      <c r="AY904" s="18" t="s">
        <v>209</v>
      </c>
      <c r="BE904" s="206">
        <f t="shared" si="124"/>
        <v>0</v>
      </c>
      <c r="BF904" s="206">
        <f t="shared" si="125"/>
        <v>0</v>
      </c>
      <c r="BG904" s="206">
        <f t="shared" si="126"/>
        <v>0</v>
      </c>
      <c r="BH904" s="206">
        <f t="shared" si="127"/>
        <v>0</v>
      </c>
      <c r="BI904" s="206">
        <f t="shared" si="128"/>
        <v>0</v>
      </c>
      <c r="BJ904" s="18" t="s">
        <v>85</v>
      </c>
      <c r="BK904" s="206">
        <f t="shared" si="129"/>
        <v>0</v>
      </c>
      <c r="BL904" s="18" t="s">
        <v>218</v>
      </c>
      <c r="BM904" s="205" t="s">
        <v>6739</v>
      </c>
    </row>
    <row r="905" spans="1:65" s="2" customFormat="1" ht="37.9" customHeight="1">
      <c r="A905" s="35"/>
      <c r="B905" s="36"/>
      <c r="C905" s="193" t="s">
        <v>6740</v>
      </c>
      <c r="D905" s="193" t="s">
        <v>214</v>
      </c>
      <c r="E905" s="194" t="s">
        <v>6741</v>
      </c>
      <c r="F905" s="195" t="s">
        <v>4846</v>
      </c>
      <c r="G905" s="196" t="s">
        <v>2761</v>
      </c>
      <c r="H905" s="197">
        <v>1</v>
      </c>
      <c r="I905" s="198"/>
      <c r="J905" s="199">
        <f t="shared" si="120"/>
        <v>0</v>
      </c>
      <c r="K905" s="200"/>
      <c r="L905" s="40"/>
      <c r="M905" s="201" t="s">
        <v>1</v>
      </c>
      <c r="N905" s="202" t="s">
        <v>42</v>
      </c>
      <c r="O905" s="72"/>
      <c r="P905" s="203">
        <f t="shared" si="121"/>
        <v>0</v>
      </c>
      <c r="Q905" s="203">
        <v>0</v>
      </c>
      <c r="R905" s="203">
        <f t="shared" si="122"/>
        <v>0</v>
      </c>
      <c r="S905" s="203">
        <v>0</v>
      </c>
      <c r="T905" s="204">
        <f t="shared" si="123"/>
        <v>0</v>
      </c>
      <c r="U905" s="35"/>
      <c r="V905" s="35"/>
      <c r="W905" s="35"/>
      <c r="X905" s="35"/>
      <c r="Y905" s="35"/>
      <c r="Z905" s="35"/>
      <c r="AA905" s="35"/>
      <c r="AB905" s="35"/>
      <c r="AC905" s="35"/>
      <c r="AD905" s="35"/>
      <c r="AE905" s="35"/>
      <c r="AR905" s="205" t="s">
        <v>218</v>
      </c>
      <c r="AT905" s="205" t="s">
        <v>214</v>
      </c>
      <c r="AU905" s="205" t="s">
        <v>85</v>
      </c>
      <c r="AY905" s="18" t="s">
        <v>209</v>
      </c>
      <c r="BE905" s="206">
        <f t="shared" si="124"/>
        <v>0</v>
      </c>
      <c r="BF905" s="206">
        <f t="shared" si="125"/>
        <v>0</v>
      </c>
      <c r="BG905" s="206">
        <f t="shared" si="126"/>
        <v>0</v>
      </c>
      <c r="BH905" s="206">
        <f t="shared" si="127"/>
        <v>0</v>
      </c>
      <c r="BI905" s="206">
        <f t="shared" si="128"/>
        <v>0</v>
      </c>
      <c r="BJ905" s="18" t="s">
        <v>85</v>
      </c>
      <c r="BK905" s="206">
        <f t="shared" si="129"/>
        <v>0</v>
      </c>
      <c r="BL905" s="18" t="s">
        <v>218</v>
      </c>
      <c r="BM905" s="205" t="s">
        <v>6742</v>
      </c>
    </row>
    <row r="906" spans="1:65" s="2" customFormat="1" ht="37.9" customHeight="1">
      <c r="A906" s="35"/>
      <c r="B906" s="36"/>
      <c r="C906" s="193" t="s">
        <v>6743</v>
      </c>
      <c r="D906" s="193" t="s">
        <v>214</v>
      </c>
      <c r="E906" s="194" t="s">
        <v>6744</v>
      </c>
      <c r="F906" s="195" t="s">
        <v>4846</v>
      </c>
      <c r="G906" s="196" t="s">
        <v>2761</v>
      </c>
      <c r="H906" s="197">
        <v>1</v>
      </c>
      <c r="I906" s="198"/>
      <c r="J906" s="199">
        <f t="shared" si="120"/>
        <v>0</v>
      </c>
      <c r="K906" s="200"/>
      <c r="L906" s="40"/>
      <c r="M906" s="201" t="s">
        <v>1</v>
      </c>
      <c r="N906" s="202" t="s">
        <v>42</v>
      </c>
      <c r="O906" s="72"/>
      <c r="P906" s="203">
        <f t="shared" si="121"/>
        <v>0</v>
      </c>
      <c r="Q906" s="203">
        <v>0</v>
      </c>
      <c r="R906" s="203">
        <f t="shared" si="122"/>
        <v>0</v>
      </c>
      <c r="S906" s="203">
        <v>0</v>
      </c>
      <c r="T906" s="204">
        <f t="shared" si="123"/>
        <v>0</v>
      </c>
      <c r="U906" s="35"/>
      <c r="V906" s="35"/>
      <c r="W906" s="35"/>
      <c r="X906" s="35"/>
      <c r="Y906" s="35"/>
      <c r="Z906" s="35"/>
      <c r="AA906" s="35"/>
      <c r="AB906" s="35"/>
      <c r="AC906" s="35"/>
      <c r="AD906" s="35"/>
      <c r="AE906" s="35"/>
      <c r="AR906" s="205" t="s">
        <v>218</v>
      </c>
      <c r="AT906" s="205" t="s">
        <v>214</v>
      </c>
      <c r="AU906" s="205" t="s">
        <v>85</v>
      </c>
      <c r="AY906" s="18" t="s">
        <v>209</v>
      </c>
      <c r="BE906" s="206">
        <f t="shared" si="124"/>
        <v>0</v>
      </c>
      <c r="BF906" s="206">
        <f t="shared" si="125"/>
        <v>0</v>
      </c>
      <c r="BG906" s="206">
        <f t="shared" si="126"/>
        <v>0</v>
      </c>
      <c r="BH906" s="206">
        <f t="shared" si="127"/>
        <v>0</v>
      </c>
      <c r="BI906" s="206">
        <f t="shared" si="128"/>
        <v>0</v>
      </c>
      <c r="BJ906" s="18" t="s">
        <v>85</v>
      </c>
      <c r="BK906" s="206">
        <f t="shared" si="129"/>
        <v>0</v>
      </c>
      <c r="BL906" s="18" t="s">
        <v>218</v>
      </c>
      <c r="BM906" s="205" t="s">
        <v>6745</v>
      </c>
    </row>
    <row r="907" spans="1:65" s="2" customFormat="1" ht="37.9" customHeight="1">
      <c r="A907" s="35"/>
      <c r="B907" s="36"/>
      <c r="C907" s="193" t="s">
        <v>6746</v>
      </c>
      <c r="D907" s="193" t="s">
        <v>214</v>
      </c>
      <c r="E907" s="194" t="s">
        <v>6747</v>
      </c>
      <c r="F907" s="195" t="s">
        <v>4794</v>
      </c>
      <c r="G907" s="196" t="s">
        <v>2761</v>
      </c>
      <c r="H907" s="197">
        <v>1</v>
      </c>
      <c r="I907" s="198"/>
      <c r="J907" s="199">
        <f t="shared" si="120"/>
        <v>0</v>
      </c>
      <c r="K907" s="200"/>
      <c r="L907" s="40"/>
      <c r="M907" s="201" t="s">
        <v>1</v>
      </c>
      <c r="N907" s="202" t="s">
        <v>42</v>
      </c>
      <c r="O907" s="72"/>
      <c r="P907" s="203">
        <f t="shared" si="121"/>
        <v>0</v>
      </c>
      <c r="Q907" s="203">
        <v>0</v>
      </c>
      <c r="R907" s="203">
        <f t="shared" si="122"/>
        <v>0</v>
      </c>
      <c r="S907" s="203">
        <v>0</v>
      </c>
      <c r="T907" s="204">
        <f t="shared" si="123"/>
        <v>0</v>
      </c>
      <c r="U907" s="35"/>
      <c r="V907" s="35"/>
      <c r="W907" s="35"/>
      <c r="X907" s="35"/>
      <c r="Y907" s="35"/>
      <c r="Z907" s="35"/>
      <c r="AA907" s="35"/>
      <c r="AB907" s="35"/>
      <c r="AC907" s="35"/>
      <c r="AD907" s="35"/>
      <c r="AE907" s="35"/>
      <c r="AR907" s="205" t="s">
        <v>218</v>
      </c>
      <c r="AT907" s="205" t="s">
        <v>214</v>
      </c>
      <c r="AU907" s="205" t="s">
        <v>85</v>
      </c>
      <c r="AY907" s="18" t="s">
        <v>209</v>
      </c>
      <c r="BE907" s="206">
        <f t="shared" si="124"/>
        <v>0</v>
      </c>
      <c r="BF907" s="206">
        <f t="shared" si="125"/>
        <v>0</v>
      </c>
      <c r="BG907" s="206">
        <f t="shared" si="126"/>
        <v>0</v>
      </c>
      <c r="BH907" s="206">
        <f t="shared" si="127"/>
        <v>0</v>
      </c>
      <c r="BI907" s="206">
        <f t="shared" si="128"/>
        <v>0</v>
      </c>
      <c r="BJ907" s="18" t="s">
        <v>85</v>
      </c>
      <c r="BK907" s="206">
        <f t="shared" si="129"/>
        <v>0</v>
      </c>
      <c r="BL907" s="18" t="s">
        <v>218</v>
      </c>
      <c r="BM907" s="205" t="s">
        <v>6748</v>
      </c>
    </row>
    <row r="908" spans="1:65" s="2" customFormat="1" ht="37.9" customHeight="1">
      <c r="A908" s="35"/>
      <c r="B908" s="36"/>
      <c r="C908" s="193" t="s">
        <v>6749</v>
      </c>
      <c r="D908" s="193" t="s">
        <v>214</v>
      </c>
      <c r="E908" s="194" t="s">
        <v>6750</v>
      </c>
      <c r="F908" s="195" t="s">
        <v>4846</v>
      </c>
      <c r="G908" s="196" t="s">
        <v>2761</v>
      </c>
      <c r="H908" s="197">
        <v>1</v>
      </c>
      <c r="I908" s="198"/>
      <c r="J908" s="199">
        <f t="shared" si="120"/>
        <v>0</v>
      </c>
      <c r="K908" s="200"/>
      <c r="L908" s="40"/>
      <c r="M908" s="201" t="s">
        <v>1</v>
      </c>
      <c r="N908" s="202" t="s">
        <v>42</v>
      </c>
      <c r="O908" s="72"/>
      <c r="P908" s="203">
        <f t="shared" si="121"/>
        <v>0</v>
      </c>
      <c r="Q908" s="203">
        <v>0</v>
      </c>
      <c r="R908" s="203">
        <f t="shared" si="122"/>
        <v>0</v>
      </c>
      <c r="S908" s="203">
        <v>0</v>
      </c>
      <c r="T908" s="204">
        <f t="shared" si="123"/>
        <v>0</v>
      </c>
      <c r="U908" s="35"/>
      <c r="V908" s="35"/>
      <c r="W908" s="35"/>
      <c r="X908" s="35"/>
      <c r="Y908" s="35"/>
      <c r="Z908" s="35"/>
      <c r="AA908" s="35"/>
      <c r="AB908" s="35"/>
      <c r="AC908" s="35"/>
      <c r="AD908" s="35"/>
      <c r="AE908" s="35"/>
      <c r="AR908" s="205" t="s">
        <v>218</v>
      </c>
      <c r="AT908" s="205" t="s">
        <v>214</v>
      </c>
      <c r="AU908" s="205" t="s">
        <v>85</v>
      </c>
      <c r="AY908" s="18" t="s">
        <v>209</v>
      </c>
      <c r="BE908" s="206">
        <f t="shared" si="124"/>
        <v>0</v>
      </c>
      <c r="BF908" s="206">
        <f t="shared" si="125"/>
        <v>0</v>
      </c>
      <c r="BG908" s="206">
        <f t="shared" si="126"/>
        <v>0</v>
      </c>
      <c r="BH908" s="206">
        <f t="shared" si="127"/>
        <v>0</v>
      </c>
      <c r="BI908" s="206">
        <f t="shared" si="128"/>
        <v>0</v>
      </c>
      <c r="BJ908" s="18" t="s">
        <v>85</v>
      </c>
      <c r="BK908" s="206">
        <f t="shared" si="129"/>
        <v>0</v>
      </c>
      <c r="BL908" s="18" t="s">
        <v>218</v>
      </c>
      <c r="BM908" s="205" t="s">
        <v>6751</v>
      </c>
    </row>
    <row r="909" spans="1:65" s="2" customFormat="1" ht="37.9" customHeight="1">
      <c r="A909" s="35"/>
      <c r="B909" s="36"/>
      <c r="C909" s="193" t="s">
        <v>6752</v>
      </c>
      <c r="D909" s="193" t="s">
        <v>214</v>
      </c>
      <c r="E909" s="194" t="s">
        <v>6753</v>
      </c>
      <c r="F909" s="195" t="s">
        <v>4846</v>
      </c>
      <c r="G909" s="196" t="s">
        <v>2761</v>
      </c>
      <c r="H909" s="197">
        <v>1</v>
      </c>
      <c r="I909" s="198"/>
      <c r="J909" s="199">
        <f t="shared" si="120"/>
        <v>0</v>
      </c>
      <c r="K909" s="200"/>
      <c r="L909" s="40"/>
      <c r="M909" s="201" t="s">
        <v>1</v>
      </c>
      <c r="N909" s="202" t="s">
        <v>42</v>
      </c>
      <c r="O909" s="72"/>
      <c r="P909" s="203">
        <f t="shared" si="121"/>
        <v>0</v>
      </c>
      <c r="Q909" s="203">
        <v>0</v>
      </c>
      <c r="R909" s="203">
        <f t="shared" si="122"/>
        <v>0</v>
      </c>
      <c r="S909" s="203">
        <v>0</v>
      </c>
      <c r="T909" s="204">
        <f t="shared" si="123"/>
        <v>0</v>
      </c>
      <c r="U909" s="35"/>
      <c r="V909" s="35"/>
      <c r="W909" s="35"/>
      <c r="X909" s="35"/>
      <c r="Y909" s="35"/>
      <c r="Z909" s="35"/>
      <c r="AA909" s="35"/>
      <c r="AB909" s="35"/>
      <c r="AC909" s="35"/>
      <c r="AD909" s="35"/>
      <c r="AE909" s="35"/>
      <c r="AR909" s="205" t="s">
        <v>218</v>
      </c>
      <c r="AT909" s="205" t="s">
        <v>214</v>
      </c>
      <c r="AU909" s="205" t="s">
        <v>85</v>
      </c>
      <c r="AY909" s="18" t="s">
        <v>209</v>
      </c>
      <c r="BE909" s="206">
        <f t="shared" si="124"/>
        <v>0</v>
      </c>
      <c r="BF909" s="206">
        <f t="shared" si="125"/>
        <v>0</v>
      </c>
      <c r="BG909" s="206">
        <f t="shared" si="126"/>
        <v>0</v>
      </c>
      <c r="BH909" s="206">
        <f t="shared" si="127"/>
        <v>0</v>
      </c>
      <c r="BI909" s="206">
        <f t="shared" si="128"/>
        <v>0</v>
      </c>
      <c r="BJ909" s="18" t="s">
        <v>85</v>
      </c>
      <c r="BK909" s="206">
        <f t="shared" si="129"/>
        <v>0</v>
      </c>
      <c r="BL909" s="18" t="s">
        <v>218</v>
      </c>
      <c r="BM909" s="205" t="s">
        <v>6754</v>
      </c>
    </row>
    <row r="910" spans="1:65" s="2" customFormat="1" ht="37.9" customHeight="1">
      <c r="A910" s="35"/>
      <c r="B910" s="36"/>
      <c r="C910" s="193" t="s">
        <v>6755</v>
      </c>
      <c r="D910" s="193" t="s">
        <v>214</v>
      </c>
      <c r="E910" s="194" t="s">
        <v>6756</v>
      </c>
      <c r="F910" s="195" t="s">
        <v>4794</v>
      </c>
      <c r="G910" s="196" t="s">
        <v>2761</v>
      </c>
      <c r="H910" s="197">
        <v>1</v>
      </c>
      <c r="I910" s="198"/>
      <c r="J910" s="199">
        <f t="shared" si="120"/>
        <v>0</v>
      </c>
      <c r="K910" s="200"/>
      <c r="L910" s="40"/>
      <c r="M910" s="201" t="s">
        <v>1</v>
      </c>
      <c r="N910" s="202" t="s">
        <v>42</v>
      </c>
      <c r="O910" s="72"/>
      <c r="P910" s="203">
        <f t="shared" si="121"/>
        <v>0</v>
      </c>
      <c r="Q910" s="203">
        <v>0</v>
      </c>
      <c r="R910" s="203">
        <f t="shared" si="122"/>
        <v>0</v>
      </c>
      <c r="S910" s="203">
        <v>0</v>
      </c>
      <c r="T910" s="204">
        <f t="shared" si="123"/>
        <v>0</v>
      </c>
      <c r="U910" s="35"/>
      <c r="V910" s="35"/>
      <c r="W910" s="35"/>
      <c r="X910" s="35"/>
      <c r="Y910" s="35"/>
      <c r="Z910" s="35"/>
      <c r="AA910" s="35"/>
      <c r="AB910" s="35"/>
      <c r="AC910" s="35"/>
      <c r="AD910" s="35"/>
      <c r="AE910" s="35"/>
      <c r="AR910" s="205" t="s">
        <v>218</v>
      </c>
      <c r="AT910" s="205" t="s">
        <v>214</v>
      </c>
      <c r="AU910" s="205" t="s">
        <v>85</v>
      </c>
      <c r="AY910" s="18" t="s">
        <v>209</v>
      </c>
      <c r="BE910" s="206">
        <f t="shared" si="124"/>
        <v>0</v>
      </c>
      <c r="BF910" s="206">
        <f t="shared" si="125"/>
        <v>0</v>
      </c>
      <c r="BG910" s="206">
        <f t="shared" si="126"/>
        <v>0</v>
      </c>
      <c r="BH910" s="206">
        <f t="shared" si="127"/>
        <v>0</v>
      </c>
      <c r="BI910" s="206">
        <f t="shared" si="128"/>
        <v>0</v>
      </c>
      <c r="BJ910" s="18" t="s">
        <v>85</v>
      </c>
      <c r="BK910" s="206">
        <f t="shared" si="129"/>
        <v>0</v>
      </c>
      <c r="BL910" s="18" t="s">
        <v>218</v>
      </c>
      <c r="BM910" s="205" t="s">
        <v>6757</v>
      </c>
    </row>
    <row r="911" spans="1:65" s="2" customFormat="1" ht="37.9" customHeight="1">
      <c r="A911" s="35"/>
      <c r="B911" s="36"/>
      <c r="C911" s="193" t="s">
        <v>6758</v>
      </c>
      <c r="D911" s="193" t="s">
        <v>214</v>
      </c>
      <c r="E911" s="194" t="s">
        <v>6759</v>
      </c>
      <c r="F911" s="195" t="s">
        <v>4825</v>
      </c>
      <c r="G911" s="196" t="s">
        <v>2761</v>
      </c>
      <c r="H911" s="197">
        <v>1</v>
      </c>
      <c r="I911" s="198"/>
      <c r="J911" s="199">
        <f t="shared" si="120"/>
        <v>0</v>
      </c>
      <c r="K911" s="200"/>
      <c r="L911" s="40"/>
      <c r="M911" s="201" t="s">
        <v>1</v>
      </c>
      <c r="N911" s="202" t="s">
        <v>42</v>
      </c>
      <c r="O911" s="72"/>
      <c r="P911" s="203">
        <f t="shared" si="121"/>
        <v>0</v>
      </c>
      <c r="Q911" s="203">
        <v>0</v>
      </c>
      <c r="R911" s="203">
        <f t="shared" si="122"/>
        <v>0</v>
      </c>
      <c r="S911" s="203">
        <v>0</v>
      </c>
      <c r="T911" s="204">
        <f t="shared" si="123"/>
        <v>0</v>
      </c>
      <c r="U911" s="35"/>
      <c r="V911" s="35"/>
      <c r="W911" s="35"/>
      <c r="X911" s="35"/>
      <c r="Y911" s="35"/>
      <c r="Z911" s="35"/>
      <c r="AA911" s="35"/>
      <c r="AB911" s="35"/>
      <c r="AC911" s="35"/>
      <c r="AD911" s="35"/>
      <c r="AE911" s="35"/>
      <c r="AR911" s="205" t="s">
        <v>218</v>
      </c>
      <c r="AT911" s="205" t="s">
        <v>214</v>
      </c>
      <c r="AU911" s="205" t="s">
        <v>85</v>
      </c>
      <c r="AY911" s="18" t="s">
        <v>209</v>
      </c>
      <c r="BE911" s="206">
        <f t="shared" si="124"/>
        <v>0</v>
      </c>
      <c r="BF911" s="206">
        <f t="shared" si="125"/>
        <v>0</v>
      </c>
      <c r="BG911" s="206">
        <f t="shared" si="126"/>
        <v>0</v>
      </c>
      <c r="BH911" s="206">
        <f t="shared" si="127"/>
        <v>0</v>
      </c>
      <c r="BI911" s="206">
        <f t="shared" si="128"/>
        <v>0</v>
      </c>
      <c r="BJ911" s="18" t="s">
        <v>85</v>
      </c>
      <c r="BK911" s="206">
        <f t="shared" si="129"/>
        <v>0</v>
      </c>
      <c r="BL911" s="18" t="s">
        <v>218</v>
      </c>
      <c r="BM911" s="205" t="s">
        <v>6760</v>
      </c>
    </row>
    <row r="912" spans="1:65" s="2" customFormat="1" ht="37.9" customHeight="1">
      <c r="A912" s="35"/>
      <c r="B912" s="36"/>
      <c r="C912" s="193" t="s">
        <v>6761</v>
      </c>
      <c r="D912" s="193" t="s">
        <v>214</v>
      </c>
      <c r="E912" s="194" t="s">
        <v>6762</v>
      </c>
      <c r="F912" s="195" t="s">
        <v>4825</v>
      </c>
      <c r="G912" s="196" t="s">
        <v>2761</v>
      </c>
      <c r="H912" s="197">
        <v>1</v>
      </c>
      <c r="I912" s="198"/>
      <c r="J912" s="199">
        <f t="shared" si="120"/>
        <v>0</v>
      </c>
      <c r="K912" s="200"/>
      <c r="L912" s="40"/>
      <c r="M912" s="201" t="s">
        <v>1</v>
      </c>
      <c r="N912" s="202" t="s">
        <v>42</v>
      </c>
      <c r="O912" s="72"/>
      <c r="P912" s="203">
        <f t="shared" si="121"/>
        <v>0</v>
      </c>
      <c r="Q912" s="203">
        <v>0</v>
      </c>
      <c r="R912" s="203">
        <f t="shared" si="122"/>
        <v>0</v>
      </c>
      <c r="S912" s="203">
        <v>0</v>
      </c>
      <c r="T912" s="204">
        <f t="shared" si="123"/>
        <v>0</v>
      </c>
      <c r="U912" s="35"/>
      <c r="V912" s="35"/>
      <c r="W912" s="35"/>
      <c r="X912" s="35"/>
      <c r="Y912" s="35"/>
      <c r="Z912" s="35"/>
      <c r="AA912" s="35"/>
      <c r="AB912" s="35"/>
      <c r="AC912" s="35"/>
      <c r="AD912" s="35"/>
      <c r="AE912" s="35"/>
      <c r="AR912" s="205" t="s">
        <v>218</v>
      </c>
      <c r="AT912" s="205" t="s">
        <v>214</v>
      </c>
      <c r="AU912" s="205" t="s">
        <v>85</v>
      </c>
      <c r="AY912" s="18" t="s">
        <v>209</v>
      </c>
      <c r="BE912" s="206">
        <f t="shared" si="124"/>
        <v>0</v>
      </c>
      <c r="BF912" s="206">
        <f t="shared" si="125"/>
        <v>0</v>
      </c>
      <c r="BG912" s="206">
        <f t="shared" si="126"/>
        <v>0</v>
      </c>
      <c r="BH912" s="206">
        <f t="shared" si="127"/>
        <v>0</v>
      </c>
      <c r="BI912" s="206">
        <f t="shared" si="128"/>
        <v>0</v>
      </c>
      <c r="BJ912" s="18" t="s">
        <v>85</v>
      </c>
      <c r="BK912" s="206">
        <f t="shared" si="129"/>
        <v>0</v>
      </c>
      <c r="BL912" s="18" t="s">
        <v>218</v>
      </c>
      <c r="BM912" s="205" t="s">
        <v>6763</v>
      </c>
    </row>
    <row r="913" spans="1:65" s="2" customFormat="1" ht="37.9" customHeight="1">
      <c r="A913" s="35"/>
      <c r="B913" s="36"/>
      <c r="C913" s="193" t="s">
        <v>6764</v>
      </c>
      <c r="D913" s="193" t="s">
        <v>214</v>
      </c>
      <c r="E913" s="194" t="s">
        <v>6765</v>
      </c>
      <c r="F913" s="195" t="s">
        <v>4825</v>
      </c>
      <c r="G913" s="196" t="s">
        <v>2761</v>
      </c>
      <c r="H913" s="197">
        <v>1</v>
      </c>
      <c r="I913" s="198"/>
      <c r="J913" s="199">
        <f t="shared" si="120"/>
        <v>0</v>
      </c>
      <c r="K913" s="200"/>
      <c r="L913" s="40"/>
      <c r="M913" s="201" t="s">
        <v>1</v>
      </c>
      <c r="N913" s="202" t="s">
        <v>42</v>
      </c>
      <c r="O913" s="72"/>
      <c r="P913" s="203">
        <f t="shared" si="121"/>
        <v>0</v>
      </c>
      <c r="Q913" s="203">
        <v>0</v>
      </c>
      <c r="R913" s="203">
        <f t="shared" si="122"/>
        <v>0</v>
      </c>
      <c r="S913" s="203">
        <v>0</v>
      </c>
      <c r="T913" s="204">
        <f t="shared" si="123"/>
        <v>0</v>
      </c>
      <c r="U913" s="35"/>
      <c r="V913" s="35"/>
      <c r="W913" s="35"/>
      <c r="X913" s="35"/>
      <c r="Y913" s="35"/>
      <c r="Z913" s="35"/>
      <c r="AA913" s="35"/>
      <c r="AB913" s="35"/>
      <c r="AC913" s="35"/>
      <c r="AD913" s="35"/>
      <c r="AE913" s="35"/>
      <c r="AR913" s="205" t="s">
        <v>218</v>
      </c>
      <c r="AT913" s="205" t="s">
        <v>214</v>
      </c>
      <c r="AU913" s="205" t="s">
        <v>85</v>
      </c>
      <c r="AY913" s="18" t="s">
        <v>209</v>
      </c>
      <c r="BE913" s="206">
        <f t="shared" si="124"/>
        <v>0</v>
      </c>
      <c r="BF913" s="206">
        <f t="shared" si="125"/>
        <v>0</v>
      </c>
      <c r="BG913" s="206">
        <f t="shared" si="126"/>
        <v>0</v>
      </c>
      <c r="BH913" s="206">
        <f t="shared" si="127"/>
        <v>0</v>
      </c>
      <c r="BI913" s="206">
        <f t="shared" si="128"/>
        <v>0</v>
      </c>
      <c r="BJ913" s="18" t="s">
        <v>85</v>
      </c>
      <c r="BK913" s="206">
        <f t="shared" si="129"/>
        <v>0</v>
      </c>
      <c r="BL913" s="18" t="s">
        <v>218</v>
      </c>
      <c r="BM913" s="205" t="s">
        <v>6766</v>
      </c>
    </row>
    <row r="914" spans="1:65" s="2" customFormat="1" ht="37.9" customHeight="1">
      <c r="A914" s="35"/>
      <c r="B914" s="36"/>
      <c r="C914" s="193" t="s">
        <v>6767</v>
      </c>
      <c r="D914" s="193" t="s">
        <v>214</v>
      </c>
      <c r="E914" s="194" t="s">
        <v>6768</v>
      </c>
      <c r="F914" s="195" t="s">
        <v>4825</v>
      </c>
      <c r="G914" s="196" t="s">
        <v>2761</v>
      </c>
      <c r="H914" s="197">
        <v>1</v>
      </c>
      <c r="I914" s="198"/>
      <c r="J914" s="199">
        <f t="shared" si="120"/>
        <v>0</v>
      </c>
      <c r="K914" s="200"/>
      <c r="L914" s="40"/>
      <c r="M914" s="201" t="s">
        <v>1</v>
      </c>
      <c r="N914" s="202" t="s">
        <v>42</v>
      </c>
      <c r="O914" s="72"/>
      <c r="P914" s="203">
        <f t="shared" si="121"/>
        <v>0</v>
      </c>
      <c r="Q914" s="203">
        <v>0</v>
      </c>
      <c r="R914" s="203">
        <f t="shared" si="122"/>
        <v>0</v>
      </c>
      <c r="S914" s="203">
        <v>0</v>
      </c>
      <c r="T914" s="204">
        <f t="shared" si="123"/>
        <v>0</v>
      </c>
      <c r="U914" s="35"/>
      <c r="V914" s="35"/>
      <c r="W914" s="35"/>
      <c r="X914" s="35"/>
      <c r="Y914" s="35"/>
      <c r="Z914" s="35"/>
      <c r="AA914" s="35"/>
      <c r="AB914" s="35"/>
      <c r="AC914" s="35"/>
      <c r="AD914" s="35"/>
      <c r="AE914" s="35"/>
      <c r="AR914" s="205" t="s">
        <v>218</v>
      </c>
      <c r="AT914" s="205" t="s">
        <v>214</v>
      </c>
      <c r="AU914" s="205" t="s">
        <v>85</v>
      </c>
      <c r="AY914" s="18" t="s">
        <v>209</v>
      </c>
      <c r="BE914" s="206">
        <f t="shared" si="124"/>
        <v>0</v>
      </c>
      <c r="BF914" s="206">
        <f t="shared" si="125"/>
        <v>0</v>
      </c>
      <c r="BG914" s="206">
        <f t="shared" si="126"/>
        <v>0</v>
      </c>
      <c r="BH914" s="206">
        <f t="shared" si="127"/>
        <v>0</v>
      </c>
      <c r="BI914" s="206">
        <f t="shared" si="128"/>
        <v>0</v>
      </c>
      <c r="BJ914" s="18" t="s">
        <v>85</v>
      </c>
      <c r="BK914" s="206">
        <f t="shared" si="129"/>
        <v>0</v>
      </c>
      <c r="BL914" s="18" t="s">
        <v>218</v>
      </c>
      <c r="BM914" s="205" t="s">
        <v>6769</v>
      </c>
    </row>
    <row r="915" spans="1:65" s="2" customFormat="1" ht="37.9" customHeight="1">
      <c r="A915" s="35"/>
      <c r="B915" s="36"/>
      <c r="C915" s="193" t="s">
        <v>6770</v>
      </c>
      <c r="D915" s="193" t="s">
        <v>214</v>
      </c>
      <c r="E915" s="194" t="s">
        <v>6771</v>
      </c>
      <c r="F915" s="195" t="s">
        <v>4825</v>
      </c>
      <c r="G915" s="196" t="s">
        <v>2761</v>
      </c>
      <c r="H915" s="197">
        <v>1</v>
      </c>
      <c r="I915" s="198"/>
      <c r="J915" s="199">
        <f t="shared" si="120"/>
        <v>0</v>
      </c>
      <c r="K915" s="200"/>
      <c r="L915" s="40"/>
      <c r="M915" s="201" t="s">
        <v>1</v>
      </c>
      <c r="N915" s="202" t="s">
        <v>42</v>
      </c>
      <c r="O915" s="72"/>
      <c r="P915" s="203">
        <f t="shared" si="121"/>
        <v>0</v>
      </c>
      <c r="Q915" s="203">
        <v>0</v>
      </c>
      <c r="R915" s="203">
        <f t="shared" si="122"/>
        <v>0</v>
      </c>
      <c r="S915" s="203">
        <v>0</v>
      </c>
      <c r="T915" s="204">
        <f t="shared" si="123"/>
        <v>0</v>
      </c>
      <c r="U915" s="35"/>
      <c r="V915" s="35"/>
      <c r="W915" s="35"/>
      <c r="X915" s="35"/>
      <c r="Y915" s="35"/>
      <c r="Z915" s="35"/>
      <c r="AA915" s="35"/>
      <c r="AB915" s="35"/>
      <c r="AC915" s="35"/>
      <c r="AD915" s="35"/>
      <c r="AE915" s="35"/>
      <c r="AR915" s="205" t="s">
        <v>218</v>
      </c>
      <c r="AT915" s="205" t="s">
        <v>214</v>
      </c>
      <c r="AU915" s="205" t="s">
        <v>85</v>
      </c>
      <c r="AY915" s="18" t="s">
        <v>209</v>
      </c>
      <c r="BE915" s="206">
        <f t="shared" si="124"/>
        <v>0</v>
      </c>
      <c r="BF915" s="206">
        <f t="shared" si="125"/>
        <v>0</v>
      </c>
      <c r="BG915" s="206">
        <f t="shared" si="126"/>
        <v>0</v>
      </c>
      <c r="BH915" s="206">
        <f t="shared" si="127"/>
        <v>0</v>
      </c>
      <c r="BI915" s="206">
        <f t="shared" si="128"/>
        <v>0</v>
      </c>
      <c r="BJ915" s="18" t="s">
        <v>85</v>
      </c>
      <c r="BK915" s="206">
        <f t="shared" si="129"/>
        <v>0</v>
      </c>
      <c r="BL915" s="18" t="s">
        <v>218</v>
      </c>
      <c r="BM915" s="205" t="s">
        <v>6772</v>
      </c>
    </row>
    <row r="916" spans="1:65" s="2" customFormat="1" ht="37.9" customHeight="1">
      <c r="A916" s="35"/>
      <c r="B916" s="36"/>
      <c r="C916" s="193" t="s">
        <v>6773</v>
      </c>
      <c r="D916" s="193" t="s">
        <v>214</v>
      </c>
      <c r="E916" s="194" t="s">
        <v>6774</v>
      </c>
      <c r="F916" s="195" t="s">
        <v>4794</v>
      </c>
      <c r="G916" s="196" t="s">
        <v>2761</v>
      </c>
      <c r="H916" s="197">
        <v>1</v>
      </c>
      <c r="I916" s="198"/>
      <c r="J916" s="199">
        <f t="shared" si="120"/>
        <v>0</v>
      </c>
      <c r="K916" s="200"/>
      <c r="L916" s="40"/>
      <c r="M916" s="201" t="s">
        <v>1</v>
      </c>
      <c r="N916" s="202" t="s">
        <v>42</v>
      </c>
      <c r="O916" s="72"/>
      <c r="P916" s="203">
        <f t="shared" si="121"/>
        <v>0</v>
      </c>
      <c r="Q916" s="203">
        <v>0</v>
      </c>
      <c r="R916" s="203">
        <f t="shared" si="122"/>
        <v>0</v>
      </c>
      <c r="S916" s="203">
        <v>0</v>
      </c>
      <c r="T916" s="204">
        <f t="shared" si="123"/>
        <v>0</v>
      </c>
      <c r="U916" s="35"/>
      <c r="V916" s="35"/>
      <c r="W916" s="35"/>
      <c r="X916" s="35"/>
      <c r="Y916" s="35"/>
      <c r="Z916" s="35"/>
      <c r="AA916" s="35"/>
      <c r="AB916" s="35"/>
      <c r="AC916" s="35"/>
      <c r="AD916" s="35"/>
      <c r="AE916" s="35"/>
      <c r="AR916" s="205" t="s">
        <v>218</v>
      </c>
      <c r="AT916" s="205" t="s">
        <v>214</v>
      </c>
      <c r="AU916" s="205" t="s">
        <v>85</v>
      </c>
      <c r="AY916" s="18" t="s">
        <v>209</v>
      </c>
      <c r="BE916" s="206">
        <f t="shared" si="124"/>
        <v>0</v>
      </c>
      <c r="BF916" s="206">
        <f t="shared" si="125"/>
        <v>0</v>
      </c>
      <c r="BG916" s="206">
        <f t="shared" si="126"/>
        <v>0</v>
      </c>
      <c r="BH916" s="206">
        <f t="shared" si="127"/>
        <v>0</v>
      </c>
      <c r="BI916" s="206">
        <f t="shared" si="128"/>
        <v>0</v>
      </c>
      <c r="BJ916" s="18" t="s">
        <v>85</v>
      </c>
      <c r="BK916" s="206">
        <f t="shared" si="129"/>
        <v>0</v>
      </c>
      <c r="BL916" s="18" t="s">
        <v>218</v>
      </c>
      <c r="BM916" s="205" t="s">
        <v>6775</v>
      </c>
    </row>
    <row r="917" spans="1:65" s="2" customFormat="1" ht="44.25" customHeight="1">
      <c r="A917" s="35"/>
      <c r="B917" s="36"/>
      <c r="C917" s="193" t="s">
        <v>6776</v>
      </c>
      <c r="D917" s="193" t="s">
        <v>214</v>
      </c>
      <c r="E917" s="194" t="s">
        <v>6777</v>
      </c>
      <c r="F917" s="195" t="s">
        <v>4787</v>
      </c>
      <c r="G917" s="196" t="s">
        <v>2761</v>
      </c>
      <c r="H917" s="197">
        <v>1</v>
      </c>
      <c r="I917" s="198"/>
      <c r="J917" s="199">
        <f t="shared" si="120"/>
        <v>0</v>
      </c>
      <c r="K917" s="200"/>
      <c r="L917" s="40"/>
      <c r="M917" s="201" t="s">
        <v>1</v>
      </c>
      <c r="N917" s="202" t="s">
        <v>42</v>
      </c>
      <c r="O917" s="72"/>
      <c r="P917" s="203">
        <f t="shared" si="121"/>
        <v>0</v>
      </c>
      <c r="Q917" s="203">
        <v>0</v>
      </c>
      <c r="R917" s="203">
        <f t="shared" si="122"/>
        <v>0</v>
      </c>
      <c r="S917" s="203">
        <v>0</v>
      </c>
      <c r="T917" s="204">
        <f t="shared" si="123"/>
        <v>0</v>
      </c>
      <c r="U917" s="35"/>
      <c r="V917" s="35"/>
      <c r="W917" s="35"/>
      <c r="X917" s="35"/>
      <c r="Y917" s="35"/>
      <c r="Z917" s="35"/>
      <c r="AA917" s="35"/>
      <c r="AB917" s="35"/>
      <c r="AC917" s="35"/>
      <c r="AD917" s="35"/>
      <c r="AE917" s="35"/>
      <c r="AR917" s="205" t="s">
        <v>218</v>
      </c>
      <c r="AT917" s="205" t="s">
        <v>214</v>
      </c>
      <c r="AU917" s="205" t="s">
        <v>85</v>
      </c>
      <c r="AY917" s="18" t="s">
        <v>209</v>
      </c>
      <c r="BE917" s="206">
        <f t="shared" si="124"/>
        <v>0</v>
      </c>
      <c r="BF917" s="206">
        <f t="shared" si="125"/>
        <v>0</v>
      </c>
      <c r="BG917" s="206">
        <f t="shared" si="126"/>
        <v>0</v>
      </c>
      <c r="BH917" s="206">
        <f t="shared" si="127"/>
        <v>0</v>
      </c>
      <c r="BI917" s="206">
        <f t="shared" si="128"/>
        <v>0</v>
      </c>
      <c r="BJ917" s="18" t="s">
        <v>85</v>
      </c>
      <c r="BK917" s="206">
        <f t="shared" si="129"/>
        <v>0</v>
      </c>
      <c r="BL917" s="18" t="s">
        <v>218</v>
      </c>
      <c r="BM917" s="205" t="s">
        <v>6778</v>
      </c>
    </row>
    <row r="918" spans="1:65" s="2" customFormat="1" ht="37.9" customHeight="1">
      <c r="A918" s="35"/>
      <c r="B918" s="36"/>
      <c r="C918" s="193" t="s">
        <v>6779</v>
      </c>
      <c r="D918" s="193" t="s">
        <v>214</v>
      </c>
      <c r="E918" s="194" t="s">
        <v>6780</v>
      </c>
      <c r="F918" s="195" t="s">
        <v>4825</v>
      </c>
      <c r="G918" s="196" t="s">
        <v>2761</v>
      </c>
      <c r="H918" s="197">
        <v>1</v>
      </c>
      <c r="I918" s="198"/>
      <c r="J918" s="199">
        <f t="shared" si="120"/>
        <v>0</v>
      </c>
      <c r="K918" s="200"/>
      <c r="L918" s="40"/>
      <c r="M918" s="201" t="s">
        <v>1</v>
      </c>
      <c r="N918" s="202" t="s">
        <v>42</v>
      </c>
      <c r="O918" s="72"/>
      <c r="P918" s="203">
        <f t="shared" si="121"/>
        <v>0</v>
      </c>
      <c r="Q918" s="203">
        <v>0</v>
      </c>
      <c r="R918" s="203">
        <f t="shared" si="122"/>
        <v>0</v>
      </c>
      <c r="S918" s="203">
        <v>0</v>
      </c>
      <c r="T918" s="204">
        <f t="shared" si="123"/>
        <v>0</v>
      </c>
      <c r="U918" s="35"/>
      <c r="V918" s="35"/>
      <c r="W918" s="35"/>
      <c r="X918" s="35"/>
      <c r="Y918" s="35"/>
      <c r="Z918" s="35"/>
      <c r="AA918" s="35"/>
      <c r="AB918" s="35"/>
      <c r="AC918" s="35"/>
      <c r="AD918" s="35"/>
      <c r="AE918" s="35"/>
      <c r="AR918" s="205" t="s">
        <v>218</v>
      </c>
      <c r="AT918" s="205" t="s">
        <v>214</v>
      </c>
      <c r="AU918" s="205" t="s">
        <v>85</v>
      </c>
      <c r="AY918" s="18" t="s">
        <v>209</v>
      </c>
      <c r="BE918" s="206">
        <f t="shared" si="124"/>
        <v>0</v>
      </c>
      <c r="BF918" s="206">
        <f t="shared" si="125"/>
        <v>0</v>
      </c>
      <c r="BG918" s="206">
        <f t="shared" si="126"/>
        <v>0</v>
      </c>
      <c r="BH918" s="206">
        <f t="shared" si="127"/>
        <v>0</v>
      </c>
      <c r="BI918" s="206">
        <f t="shared" si="128"/>
        <v>0</v>
      </c>
      <c r="BJ918" s="18" t="s">
        <v>85</v>
      </c>
      <c r="BK918" s="206">
        <f t="shared" si="129"/>
        <v>0</v>
      </c>
      <c r="BL918" s="18" t="s">
        <v>218</v>
      </c>
      <c r="BM918" s="205" t="s">
        <v>6781</v>
      </c>
    </row>
    <row r="919" spans="1:65" s="2" customFormat="1" ht="37.9" customHeight="1">
      <c r="A919" s="35"/>
      <c r="B919" s="36"/>
      <c r="C919" s="193" t="s">
        <v>6782</v>
      </c>
      <c r="D919" s="193" t="s">
        <v>214</v>
      </c>
      <c r="E919" s="194" t="s">
        <v>6783</v>
      </c>
      <c r="F919" s="195" t="s">
        <v>4825</v>
      </c>
      <c r="G919" s="196" t="s">
        <v>2761</v>
      </c>
      <c r="H919" s="197">
        <v>1</v>
      </c>
      <c r="I919" s="198"/>
      <c r="J919" s="199">
        <f t="shared" si="120"/>
        <v>0</v>
      </c>
      <c r="K919" s="200"/>
      <c r="L919" s="40"/>
      <c r="M919" s="201" t="s">
        <v>1</v>
      </c>
      <c r="N919" s="202" t="s">
        <v>42</v>
      </c>
      <c r="O919" s="72"/>
      <c r="P919" s="203">
        <f t="shared" si="121"/>
        <v>0</v>
      </c>
      <c r="Q919" s="203">
        <v>0</v>
      </c>
      <c r="R919" s="203">
        <f t="shared" si="122"/>
        <v>0</v>
      </c>
      <c r="S919" s="203">
        <v>0</v>
      </c>
      <c r="T919" s="204">
        <f t="shared" si="123"/>
        <v>0</v>
      </c>
      <c r="U919" s="35"/>
      <c r="V919" s="35"/>
      <c r="W919" s="35"/>
      <c r="X919" s="35"/>
      <c r="Y919" s="35"/>
      <c r="Z919" s="35"/>
      <c r="AA919" s="35"/>
      <c r="AB919" s="35"/>
      <c r="AC919" s="35"/>
      <c r="AD919" s="35"/>
      <c r="AE919" s="35"/>
      <c r="AR919" s="205" t="s">
        <v>218</v>
      </c>
      <c r="AT919" s="205" t="s">
        <v>214</v>
      </c>
      <c r="AU919" s="205" t="s">
        <v>85</v>
      </c>
      <c r="AY919" s="18" t="s">
        <v>209</v>
      </c>
      <c r="BE919" s="206">
        <f t="shared" si="124"/>
        <v>0</v>
      </c>
      <c r="BF919" s="206">
        <f t="shared" si="125"/>
        <v>0</v>
      </c>
      <c r="BG919" s="206">
        <f t="shared" si="126"/>
        <v>0</v>
      </c>
      <c r="BH919" s="206">
        <f t="shared" si="127"/>
        <v>0</v>
      </c>
      <c r="BI919" s="206">
        <f t="shared" si="128"/>
        <v>0</v>
      </c>
      <c r="BJ919" s="18" t="s">
        <v>85</v>
      </c>
      <c r="BK919" s="206">
        <f t="shared" si="129"/>
        <v>0</v>
      </c>
      <c r="BL919" s="18" t="s">
        <v>218</v>
      </c>
      <c r="BM919" s="205" t="s">
        <v>6784</v>
      </c>
    </row>
    <row r="920" spans="1:65" s="2" customFormat="1" ht="37.9" customHeight="1">
      <c r="A920" s="35"/>
      <c r="B920" s="36"/>
      <c r="C920" s="193" t="s">
        <v>6785</v>
      </c>
      <c r="D920" s="193" t="s">
        <v>214</v>
      </c>
      <c r="E920" s="194" t="s">
        <v>6786</v>
      </c>
      <c r="F920" s="195" t="s">
        <v>4825</v>
      </c>
      <c r="G920" s="196" t="s">
        <v>2761</v>
      </c>
      <c r="H920" s="197">
        <v>1</v>
      </c>
      <c r="I920" s="198"/>
      <c r="J920" s="199">
        <f t="shared" si="120"/>
        <v>0</v>
      </c>
      <c r="K920" s="200"/>
      <c r="L920" s="40"/>
      <c r="M920" s="201" t="s">
        <v>1</v>
      </c>
      <c r="N920" s="202" t="s">
        <v>42</v>
      </c>
      <c r="O920" s="72"/>
      <c r="P920" s="203">
        <f t="shared" si="121"/>
        <v>0</v>
      </c>
      <c r="Q920" s="203">
        <v>0</v>
      </c>
      <c r="R920" s="203">
        <f t="shared" si="122"/>
        <v>0</v>
      </c>
      <c r="S920" s="203">
        <v>0</v>
      </c>
      <c r="T920" s="204">
        <f t="shared" si="123"/>
        <v>0</v>
      </c>
      <c r="U920" s="35"/>
      <c r="V920" s="35"/>
      <c r="W920" s="35"/>
      <c r="X920" s="35"/>
      <c r="Y920" s="35"/>
      <c r="Z920" s="35"/>
      <c r="AA920" s="35"/>
      <c r="AB920" s="35"/>
      <c r="AC920" s="35"/>
      <c r="AD920" s="35"/>
      <c r="AE920" s="35"/>
      <c r="AR920" s="205" t="s">
        <v>218</v>
      </c>
      <c r="AT920" s="205" t="s">
        <v>214</v>
      </c>
      <c r="AU920" s="205" t="s">
        <v>85</v>
      </c>
      <c r="AY920" s="18" t="s">
        <v>209</v>
      </c>
      <c r="BE920" s="206">
        <f t="shared" si="124"/>
        <v>0</v>
      </c>
      <c r="BF920" s="206">
        <f t="shared" si="125"/>
        <v>0</v>
      </c>
      <c r="BG920" s="206">
        <f t="shared" si="126"/>
        <v>0</v>
      </c>
      <c r="BH920" s="206">
        <f t="shared" si="127"/>
        <v>0</v>
      </c>
      <c r="BI920" s="206">
        <f t="shared" si="128"/>
        <v>0</v>
      </c>
      <c r="BJ920" s="18" t="s">
        <v>85</v>
      </c>
      <c r="BK920" s="206">
        <f t="shared" si="129"/>
        <v>0</v>
      </c>
      <c r="BL920" s="18" t="s">
        <v>218</v>
      </c>
      <c r="BM920" s="205" t="s">
        <v>6787</v>
      </c>
    </row>
    <row r="921" spans="1:65" s="2" customFormat="1" ht="37.9" customHeight="1">
      <c r="A921" s="35"/>
      <c r="B921" s="36"/>
      <c r="C921" s="193" t="s">
        <v>6788</v>
      </c>
      <c r="D921" s="193" t="s">
        <v>214</v>
      </c>
      <c r="E921" s="194" t="s">
        <v>6789</v>
      </c>
      <c r="F921" s="195" t="s">
        <v>4825</v>
      </c>
      <c r="G921" s="196" t="s">
        <v>2761</v>
      </c>
      <c r="H921" s="197">
        <v>1</v>
      </c>
      <c r="I921" s="198"/>
      <c r="J921" s="199">
        <f t="shared" si="120"/>
        <v>0</v>
      </c>
      <c r="K921" s="200"/>
      <c r="L921" s="40"/>
      <c r="M921" s="201" t="s">
        <v>1</v>
      </c>
      <c r="N921" s="202" t="s">
        <v>42</v>
      </c>
      <c r="O921" s="72"/>
      <c r="P921" s="203">
        <f t="shared" si="121"/>
        <v>0</v>
      </c>
      <c r="Q921" s="203">
        <v>0</v>
      </c>
      <c r="R921" s="203">
        <f t="shared" si="122"/>
        <v>0</v>
      </c>
      <c r="S921" s="203">
        <v>0</v>
      </c>
      <c r="T921" s="204">
        <f t="shared" si="123"/>
        <v>0</v>
      </c>
      <c r="U921" s="35"/>
      <c r="V921" s="35"/>
      <c r="W921" s="35"/>
      <c r="X921" s="35"/>
      <c r="Y921" s="35"/>
      <c r="Z921" s="35"/>
      <c r="AA921" s="35"/>
      <c r="AB921" s="35"/>
      <c r="AC921" s="35"/>
      <c r="AD921" s="35"/>
      <c r="AE921" s="35"/>
      <c r="AR921" s="205" t="s">
        <v>218</v>
      </c>
      <c r="AT921" s="205" t="s">
        <v>214</v>
      </c>
      <c r="AU921" s="205" t="s">
        <v>85</v>
      </c>
      <c r="AY921" s="18" t="s">
        <v>209</v>
      </c>
      <c r="BE921" s="206">
        <f t="shared" si="124"/>
        <v>0</v>
      </c>
      <c r="BF921" s="206">
        <f t="shared" si="125"/>
        <v>0</v>
      </c>
      <c r="BG921" s="206">
        <f t="shared" si="126"/>
        <v>0</v>
      </c>
      <c r="BH921" s="206">
        <f t="shared" si="127"/>
        <v>0</v>
      </c>
      <c r="BI921" s="206">
        <f t="shared" si="128"/>
        <v>0</v>
      </c>
      <c r="BJ921" s="18" t="s">
        <v>85</v>
      </c>
      <c r="BK921" s="206">
        <f t="shared" si="129"/>
        <v>0</v>
      </c>
      <c r="BL921" s="18" t="s">
        <v>218</v>
      </c>
      <c r="BM921" s="205" t="s">
        <v>6790</v>
      </c>
    </row>
    <row r="922" spans="1:65" s="2" customFormat="1" ht="37.9" customHeight="1">
      <c r="A922" s="35"/>
      <c r="B922" s="36"/>
      <c r="C922" s="193" t="s">
        <v>6791</v>
      </c>
      <c r="D922" s="193" t="s">
        <v>214</v>
      </c>
      <c r="E922" s="194" t="s">
        <v>6792</v>
      </c>
      <c r="F922" s="195" t="s">
        <v>4825</v>
      </c>
      <c r="G922" s="196" t="s">
        <v>2761</v>
      </c>
      <c r="H922" s="197">
        <v>1</v>
      </c>
      <c r="I922" s="198"/>
      <c r="J922" s="199">
        <f t="shared" si="120"/>
        <v>0</v>
      </c>
      <c r="K922" s="200"/>
      <c r="L922" s="40"/>
      <c r="M922" s="201" t="s">
        <v>1</v>
      </c>
      <c r="N922" s="202" t="s">
        <v>42</v>
      </c>
      <c r="O922" s="72"/>
      <c r="P922" s="203">
        <f t="shared" si="121"/>
        <v>0</v>
      </c>
      <c r="Q922" s="203">
        <v>0</v>
      </c>
      <c r="R922" s="203">
        <f t="shared" si="122"/>
        <v>0</v>
      </c>
      <c r="S922" s="203">
        <v>0</v>
      </c>
      <c r="T922" s="204">
        <f t="shared" si="123"/>
        <v>0</v>
      </c>
      <c r="U922" s="35"/>
      <c r="V922" s="35"/>
      <c r="W922" s="35"/>
      <c r="X922" s="35"/>
      <c r="Y922" s="35"/>
      <c r="Z922" s="35"/>
      <c r="AA922" s="35"/>
      <c r="AB922" s="35"/>
      <c r="AC922" s="35"/>
      <c r="AD922" s="35"/>
      <c r="AE922" s="35"/>
      <c r="AR922" s="205" t="s">
        <v>218</v>
      </c>
      <c r="AT922" s="205" t="s">
        <v>214</v>
      </c>
      <c r="AU922" s="205" t="s">
        <v>85</v>
      </c>
      <c r="AY922" s="18" t="s">
        <v>209</v>
      </c>
      <c r="BE922" s="206">
        <f t="shared" si="124"/>
        <v>0</v>
      </c>
      <c r="BF922" s="206">
        <f t="shared" si="125"/>
        <v>0</v>
      </c>
      <c r="BG922" s="206">
        <f t="shared" si="126"/>
        <v>0</v>
      </c>
      <c r="BH922" s="206">
        <f t="shared" si="127"/>
        <v>0</v>
      </c>
      <c r="BI922" s="206">
        <f t="shared" si="128"/>
        <v>0</v>
      </c>
      <c r="BJ922" s="18" t="s">
        <v>85</v>
      </c>
      <c r="BK922" s="206">
        <f t="shared" si="129"/>
        <v>0</v>
      </c>
      <c r="BL922" s="18" t="s">
        <v>218</v>
      </c>
      <c r="BM922" s="205" t="s">
        <v>6793</v>
      </c>
    </row>
    <row r="923" spans="1:65" s="2" customFormat="1" ht="44.25" customHeight="1">
      <c r="A923" s="35"/>
      <c r="B923" s="36"/>
      <c r="C923" s="193" t="s">
        <v>6794</v>
      </c>
      <c r="D923" s="193" t="s">
        <v>214</v>
      </c>
      <c r="E923" s="194" t="s">
        <v>6795</v>
      </c>
      <c r="F923" s="195" t="s">
        <v>6577</v>
      </c>
      <c r="G923" s="196" t="s">
        <v>2761</v>
      </c>
      <c r="H923" s="197">
        <v>1</v>
      </c>
      <c r="I923" s="198"/>
      <c r="J923" s="199">
        <f t="shared" si="120"/>
        <v>0</v>
      </c>
      <c r="K923" s="200"/>
      <c r="L923" s="40"/>
      <c r="M923" s="201" t="s">
        <v>1</v>
      </c>
      <c r="N923" s="202" t="s">
        <v>42</v>
      </c>
      <c r="O923" s="72"/>
      <c r="P923" s="203">
        <f t="shared" si="121"/>
        <v>0</v>
      </c>
      <c r="Q923" s="203">
        <v>0</v>
      </c>
      <c r="R923" s="203">
        <f t="shared" si="122"/>
        <v>0</v>
      </c>
      <c r="S923" s="203">
        <v>0</v>
      </c>
      <c r="T923" s="204">
        <f t="shared" si="123"/>
        <v>0</v>
      </c>
      <c r="U923" s="35"/>
      <c r="V923" s="35"/>
      <c r="W923" s="35"/>
      <c r="X923" s="35"/>
      <c r="Y923" s="35"/>
      <c r="Z923" s="35"/>
      <c r="AA923" s="35"/>
      <c r="AB923" s="35"/>
      <c r="AC923" s="35"/>
      <c r="AD923" s="35"/>
      <c r="AE923" s="35"/>
      <c r="AR923" s="205" t="s">
        <v>218</v>
      </c>
      <c r="AT923" s="205" t="s">
        <v>214</v>
      </c>
      <c r="AU923" s="205" t="s">
        <v>85</v>
      </c>
      <c r="AY923" s="18" t="s">
        <v>209</v>
      </c>
      <c r="BE923" s="206">
        <f t="shared" si="124"/>
        <v>0</v>
      </c>
      <c r="BF923" s="206">
        <f t="shared" si="125"/>
        <v>0</v>
      </c>
      <c r="BG923" s="206">
        <f t="shared" si="126"/>
        <v>0</v>
      </c>
      <c r="BH923" s="206">
        <f t="shared" si="127"/>
        <v>0</v>
      </c>
      <c r="BI923" s="206">
        <f t="shared" si="128"/>
        <v>0</v>
      </c>
      <c r="BJ923" s="18" t="s">
        <v>85</v>
      </c>
      <c r="BK923" s="206">
        <f t="shared" si="129"/>
        <v>0</v>
      </c>
      <c r="BL923" s="18" t="s">
        <v>218</v>
      </c>
      <c r="BM923" s="205" t="s">
        <v>6796</v>
      </c>
    </row>
    <row r="924" spans="1:65" s="2" customFormat="1" ht="37.9" customHeight="1">
      <c r="A924" s="35"/>
      <c r="B924" s="36"/>
      <c r="C924" s="193" t="s">
        <v>6797</v>
      </c>
      <c r="D924" s="193" t="s">
        <v>214</v>
      </c>
      <c r="E924" s="194" t="s">
        <v>6798</v>
      </c>
      <c r="F924" s="195" t="s">
        <v>5225</v>
      </c>
      <c r="G924" s="196" t="s">
        <v>2761</v>
      </c>
      <c r="H924" s="197">
        <v>1</v>
      </c>
      <c r="I924" s="198"/>
      <c r="J924" s="199">
        <f t="shared" si="120"/>
        <v>0</v>
      </c>
      <c r="K924" s="200"/>
      <c r="L924" s="40"/>
      <c r="M924" s="201" t="s">
        <v>1</v>
      </c>
      <c r="N924" s="202" t="s">
        <v>42</v>
      </c>
      <c r="O924" s="72"/>
      <c r="P924" s="203">
        <f t="shared" si="121"/>
        <v>0</v>
      </c>
      <c r="Q924" s="203">
        <v>0</v>
      </c>
      <c r="R924" s="203">
        <f t="shared" si="122"/>
        <v>0</v>
      </c>
      <c r="S924" s="203">
        <v>0</v>
      </c>
      <c r="T924" s="204">
        <f t="shared" si="123"/>
        <v>0</v>
      </c>
      <c r="U924" s="35"/>
      <c r="V924" s="35"/>
      <c r="W924" s="35"/>
      <c r="X924" s="35"/>
      <c r="Y924" s="35"/>
      <c r="Z924" s="35"/>
      <c r="AA924" s="35"/>
      <c r="AB924" s="35"/>
      <c r="AC924" s="35"/>
      <c r="AD924" s="35"/>
      <c r="AE924" s="35"/>
      <c r="AR924" s="205" t="s">
        <v>218</v>
      </c>
      <c r="AT924" s="205" t="s">
        <v>214</v>
      </c>
      <c r="AU924" s="205" t="s">
        <v>85</v>
      </c>
      <c r="AY924" s="18" t="s">
        <v>209</v>
      </c>
      <c r="BE924" s="206">
        <f t="shared" si="124"/>
        <v>0</v>
      </c>
      <c r="BF924" s="206">
        <f t="shared" si="125"/>
        <v>0</v>
      </c>
      <c r="BG924" s="206">
        <f t="shared" si="126"/>
        <v>0</v>
      </c>
      <c r="BH924" s="206">
        <f t="shared" si="127"/>
        <v>0</v>
      </c>
      <c r="BI924" s="206">
        <f t="shared" si="128"/>
        <v>0</v>
      </c>
      <c r="BJ924" s="18" t="s">
        <v>85</v>
      </c>
      <c r="BK924" s="206">
        <f t="shared" si="129"/>
        <v>0</v>
      </c>
      <c r="BL924" s="18" t="s">
        <v>218</v>
      </c>
      <c r="BM924" s="205" t="s">
        <v>6799</v>
      </c>
    </row>
    <row r="925" spans="1:65" s="2" customFormat="1" ht="37.9" customHeight="1">
      <c r="A925" s="35"/>
      <c r="B925" s="36"/>
      <c r="C925" s="193" t="s">
        <v>6800</v>
      </c>
      <c r="D925" s="193" t="s">
        <v>214</v>
      </c>
      <c r="E925" s="194" t="s">
        <v>6801</v>
      </c>
      <c r="F925" s="195" t="s">
        <v>4999</v>
      </c>
      <c r="G925" s="196" t="s">
        <v>2761</v>
      </c>
      <c r="H925" s="197">
        <v>1</v>
      </c>
      <c r="I925" s="198"/>
      <c r="J925" s="199">
        <f t="shared" si="120"/>
        <v>0</v>
      </c>
      <c r="K925" s="200"/>
      <c r="L925" s="40"/>
      <c r="M925" s="201" t="s">
        <v>1</v>
      </c>
      <c r="N925" s="202" t="s">
        <v>42</v>
      </c>
      <c r="O925" s="72"/>
      <c r="P925" s="203">
        <f t="shared" si="121"/>
        <v>0</v>
      </c>
      <c r="Q925" s="203">
        <v>0</v>
      </c>
      <c r="R925" s="203">
        <f t="shared" si="122"/>
        <v>0</v>
      </c>
      <c r="S925" s="203">
        <v>0</v>
      </c>
      <c r="T925" s="204">
        <f t="shared" si="123"/>
        <v>0</v>
      </c>
      <c r="U925" s="35"/>
      <c r="V925" s="35"/>
      <c r="W925" s="35"/>
      <c r="X925" s="35"/>
      <c r="Y925" s="35"/>
      <c r="Z925" s="35"/>
      <c r="AA925" s="35"/>
      <c r="AB925" s="35"/>
      <c r="AC925" s="35"/>
      <c r="AD925" s="35"/>
      <c r="AE925" s="35"/>
      <c r="AR925" s="205" t="s">
        <v>218</v>
      </c>
      <c r="AT925" s="205" t="s">
        <v>214</v>
      </c>
      <c r="AU925" s="205" t="s">
        <v>85</v>
      </c>
      <c r="AY925" s="18" t="s">
        <v>209</v>
      </c>
      <c r="BE925" s="206">
        <f t="shared" si="124"/>
        <v>0</v>
      </c>
      <c r="BF925" s="206">
        <f t="shared" si="125"/>
        <v>0</v>
      </c>
      <c r="BG925" s="206">
        <f t="shared" si="126"/>
        <v>0</v>
      </c>
      <c r="BH925" s="206">
        <f t="shared" si="127"/>
        <v>0</v>
      </c>
      <c r="BI925" s="206">
        <f t="shared" si="128"/>
        <v>0</v>
      </c>
      <c r="BJ925" s="18" t="s">
        <v>85</v>
      </c>
      <c r="BK925" s="206">
        <f t="shared" si="129"/>
        <v>0</v>
      </c>
      <c r="BL925" s="18" t="s">
        <v>218</v>
      </c>
      <c r="BM925" s="205" t="s">
        <v>6802</v>
      </c>
    </row>
    <row r="926" spans="1:65" s="2" customFormat="1" ht="37.9" customHeight="1">
      <c r="A926" s="35"/>
      <c r="B926" s="36"/>
      <c r="C926" s="193" t="s">
        <v>6803</v>
      </c>
      <c r="D926" s="193" t="s">
        <v>214</v>
      </c>
      <c r="E926" s="194" t="s">
        <v>6804</v>
      </c>
      <c r="F926" s="195" t="s">
        <v>6690</v>
      </c>
      <c r="G926" s="196" t="s">
        <v>2761</v>
      </c>
      <c r="H926" s="197">
        <v>1</v>
      </c>
      <c r="I926" s="198"/>
      <c r="J926" s="199">
        <f t="shared" si="120"/>
        <v>0</v>
      </c>
      <c r="K926" s="200"/>
      <c r="L926" s="40"/>
      <c r="M926" s="201" t="s">
        <v>1</v>
      </c>
      <c r="N926" s="202" t="s">
        <v>42</v>
      </c>
      <c r="O926" s="72"/>
      <c r="P926" s="203">
        <f t="shared" si="121"/>
        <v>0</v>
      </c>
      <c r="Q926" s="203">
        <v>0</v>
      </c>
      <c r="R926" s="203">
        <f t="shared" si="122"/>
        <v>0</v>
      </c>
      <c r="S926" s="203">
        <v>0</v>
      </c>
      <c r="T926" s="204">
        <f t="shared" si="123"/>
        <v>0</v>
      </c>
      <c r="U926" s="35"/>
      <c r="V926" s="35"/>
      <c r="W926" s="35"/>
      <c r="X926" s="35"/>
      <c r="Y926" s="35"/>
      <c r="Z926" s="35"/>
      <c r="AA926" s="35"/>
      <c r="AB926" s="35"/>
      <c r="AC926" s="35"/>
      <c r="AD926" s="35"/>
      <c r="AE926" s="35"/>
      <c r="AR926" s="205" t="s">
        <v>218</v>
      </c>
      <c r="AT926" s="205" t="s">
        <v>214</v>
      </c>
      <c r="AU926" s="205" t="s">
        <v>85</v>
      </c>
      <c r="AY926" s="18" t="s">
        <v>209</v>
      </c>
      <c r="BE926" s="206">
        <f t="shared" si="124"/>
        <v>0</v>
      </c>
      <c r="BF926" s="206">
        <f t="shared" si="125"/>
        <v>0</v>
      </c>
      <c r="BG926" s="206">
        <f t="shared" si="126"/>
        <v>0</v>
      </c>
      <c r="BH926" s="206">
        <f t="shared" si="127"/>
        <v>0</v>
      </c>
      <c r="BI926" s="206">
        <f t="shared" si="128"/>
        <v>0</v>
      </c>
      <c r="BJ926" s="18" t="s">
        <v>85</v>
      </c>
      <c r="BK926" s="206">
        <f t="shared" si="129"/>
        <v>0</v>
      </c>
      <c r="BL926" s="18" t="s">
        <v>218</v>
      </c>
      <c r="BM926" s="205" t="s">
        <v>6805</v>
      </c>
    </row>
    <row r="927" spans="1:65" s="2" customFormat="1" ht="37.9" customHeight="1">
      <c r="A927" s="35"/>
      <c r="B927" s="36"/>
      <c r="C927" s="193" t="s">
        <v>6806</v>
      </c>
      <c r="D927" s="193" t="s">
        <v>214</v>
      </c>
      <c r="E927" s="194" t="s">
        <v>6807</v>
      </c>
      <c r="F927" s="195" t="s">
        <v>4773</v>
      </c>
      <c r="G927" s="196" t="s">
        <v>2761</v>
      </c>
      <c r="H927" s="197">
        <v>1</v>
      </c>
      <c r="I927" s="198"/>
      <c r="J927" s="199">
        <f t="shared" si="120"/>
        <v>0</v>
      </c>
      <c r="K927" s="200"/>
      <c r="L927" s="40"/>
      <c r="M927" s="201" t="s">
        <v>1</v>
      </c>
      <c r="N927" s="202" t="s">
        <v>42</v>
      </c>
      <c r="O927" s="72"/>
      <c r="P927" s="203">
        <f t="shared" si="121"/>
        <v>0</v>
      </c>
      <c r="Q927" s="203">
        <v>0</v>
      </c>
      <c r="R927" s="203">
        <f t="shared" si="122"/>
        <v>0</v>
      </c>
      <c r="S927" s="203">
        <v>0</v>
      </c>
      <c r="T927" s="204">
        <f t="shared" si="123"/>
        <v>0</v>
      </c>
      <c r="U927" s="35"/>
      <c r="V927" s="35"/>
      <c r="W927" s="35"/>
      <c r="X927" s="35"/>
      <c r="Y927" s="35"/>
      <c r="Z927" s="35"/>
      <c r="AA927" s="35"/>
      <c r="AB927" s="35"/>
      <c r="AC927" s="35"/>
      <c r="AD927" s="35"/>
      <c r="AE927" s="35"/>
      <c r="AR927" s="205" t="s">
        <v>218</v>
      </c>
      <c r="AT927" s="205" t="s">
        <v>214</v>
      </c>
      <c r="AU927" s="205" t="s">
        <v>85</v>
      </c>
      <c r="AY927" s="18" t="s">
        <v>209</v>
      </c>
      <c r="BE927" s="206">
        <f t="shared" si="124"/>
        <v>0</v>
      </c>
      <c r="BF927" s="206">
        <f t="shared" si="125"/>
        <v>0</v>
      </c>
      <c r="BG927" s="206">
        <f t="shared" si="126"/>
        <v>0</v>
      </c>
      <c r="BH927" s="206">
        <f t="shared" si="127"/>
        <v>0</v>
      </c>
      <c r="BI927" s="206">
        <f t="shared" si="128"/>
        <v>0</v>
      </c>
      <c r="BJ927" s="18" t="s">
        <v>85</v>
      </c>
      <c r="BK927" s="206">
        <f t="shared" si="129"/>
        <v>0</v>
      </c>
      <c r="BL927" s="18" t="s">
        <v>218</v>
      </c>
      <c r="BM927" s="205" t="s">
        <v>6808</v>
      </c>
    </row>
    <row r="928" spans="1:65" s="2" customFormat="1" ht="37.9" customHeight="1">
      <c r="A928" s="35"/>
      <c r="B928" s="36"/>
      <c r="C928" s="193" t="s">
        <v>6809</v>
      </c>
      <c r="D928" s="193" t="s">
        <v>214</v>
      </c>
      <c r="E928" s="194" t="s">
        <v>6810</v>
      </c>
      <c r="F928" s="195" t="s">
        <v>4758</v>
      </c>
      <c r="G928" s="196" t="s">
        <v>2761</v>
      </c>
      <c r="H928" s="197">
        <v>1</v>
      </c>
      <c r="I928" s="198"/>
      <c r="J928" s="199">
        <f t="shared" si="120"/>
        <v>0</v>
      </c>
      <c r="K928" s="200"/>
      <c r="L928" s="40"/>
      <c r="M928" s="201" t="s">
        <v>1</v>
      </c>
      <c r="N928" s="202" t="s">
        <v>42</v>
      </c>
      <c r="O928" s="72"/>
      <c r="P928" s="203">
        <f t="shared" si="121"/>
        <v>0</v>
      </c>
      <c r="Q928" s="203">
        <v>0</v>
      </c>
      <c r="R928" s="203">
        <f t="shared" si="122"/>
        <v>0</v>
      </c>
      <c r="S928" s="203">
        <v>0</v>
      </c>
      <c r="T928" s="204">
        <f t="shared" si="123"/>
        <v>0</v>
      </c>
      <c r="U928" s="35"/>
      <c r="V928" s="35"/>
      <c r="W928" s="35"/>
      <c r="X928" s="35"/>
      <c r="Y928" s="35"/>
      <c r="Z928" s="35"/>
      <c r="AA928" s="35"/>
      <c r="AB928" s="35"/>
      <c r="AC928" s="35"/>
      <c r="AD928" s="35"/>
      <c r="AE928" s="35"/>
      <c r="AR928" s="205" t="s">
        <v>218</v>
      </c>
      <c r="AT928" s="205" t="s">
        <v>214</v>
      </c>
      <c r="AU928" s="205" t="s">
        <v>85</v>
      </c>
      <c r="AY928" s="18" t="s">
        <v>209</v>
      </c>
      <c r="BE928" s="206">
        <f t="shared" si="124"/>
        <v>0</v>
      </c>
      <c r="BF928" s="206">
        <f t="shared" si="125"/>
        <v>0</v>
      </c>
      <c r="BG928" s="206">
        <f t="shared" si="126"/>
        <v>0</v>
      </c>
      <c r="BH928" s="206">
        <f t="shared" si="127"/>
        <v>0</v>
      </c>
      <c r="BI928" s="206">
        <f t="shared" si="128"/>
        <v>0</v>
      </c>
      <c r="BJ928" s="18" t="s">
        <v>85</v>
      </c>
      <c r="BK928" s="206">
        <f t="shared" si="129"/>
        <v>0</v>
      </c>
      <c r="BL928" s="18" t="s">
        <v>218</v>
      </c>
      <c r="BM928" s="205" t="s">
        <v>6811</v>
      </c>
    </row>
    <row r="929" spans="1:65" s="2" customFormat="1" ht="37.9" customHeight="1">
      <c r="A929" s="35"/>
      <c r="B929" s="36"/>
      <c r="C929" s="193" t="s">
        <v>6812</v>
      </c>
      <c r="D929" s="193" t="s">
        <v>214</v>
      </c>
      <c r="E929" s="194" t="s">
        <v>6813</v>
      </c>
      <c r="F929" s="195" t="s">
        <v>4794</v>
      </c>
      <c r="G929" s="196" t="s">
        <v>2761</v>
      </c>
      <c r="H929" s="197">
        <v>1</v>
      </c>
      <c r="I929" s="198"/>
      <c r="J929" s="199">
        <f t="shared" si="120"/>
        <v>0</v>
      </c>
      <c r="K929" s="200"/>
      <c r="L929" s="40"/>
      <c r="M929" s="201" t="s">
        <v>1</v>
      </c>
      <c r="N929" s="202" t="s">
        <v>42</v>
      </c>
      <c r="O929" s="72"/>
      <c r="P929" s="203">
        <f t="shared" si="121"/>
        <v>0</v>
      </c>
      <c r="Q929" s="203">
        <v>0</v>
      </c>
      <c r="R929" s="203">
        <f t="shared" si="122"/>
        <v>0</v>
      </c>
      <c r="S929" s="203">
        <v>0</v>
      </c>
      <c r="T929" s="204">
        <f t="shared" si="123"/>
        <v>0</v>
      </c>
      <c r="U929" s="35"/>
      <c r="V929" s="35"/>
      <c r="W929" s="35"/>
      <c r="X929" s="35"/>
      <c r="Y929" s="35"/>
      <c r="Z929" s="35"/>
      <c r="AA929" s="35"/>
      <c r="AB929" s="35"/>
      <c r="AC929" s="35"/>
      <c r="AD929" s="35"/>
      <c r="AE929" s="35"/>
      <c r="AR929" s="205" t="s">
        <v>218</v>
      </c>
      <c r="AT929" s="205" t="s">
        <v>214</v>
      </c>
      <c r="AU929" s="205" t="s">
        <v>85</v>
      </c>
      <c r="AY929" s="18" t="s">
        <v>209</v>
      </c>
      <c r="BE929" s="206">
        <f t="shared" si="124"/>
        <v>0</v>
      </c>
      <c r="BF929" s="206">
        <f t="shared" si="125"/>
        <v>0</v>
      </c>
      <c r="BG929" s="206">
        <f t="shared" si="126"/>
        <v>0</v>
      </c>
      <c r="BH929" s="206">
        <f t="shared" si="127"/>
        <v>0</v>
      </c>
      <c r="BI929" s="206">
        <f t="shared" si="128"/>
        <v>0</v>
      </c>
      <c r="BJ929" s="18" t="s">
        <v>85</v>
      </c>
      <c r="BK929" s="206">
        <f t="shared" si="129"/>
        <v>0</v>
      </c>
      <c r="BL929" s="18" t="s">
        <v>218</v>
      </c>
      <c r="BM929" s="205" t="s">
        <v>6814</v>
      </c>
    </row>
    <row r="930" spans="1:65" s="2" customFormat="1" ht="44.25" customHeight="1">
      <c r="A930" s="35"/>
      <c r="B930" s="36"/>
      <c r="C930" s="193" t="s">
        <v>6815</v>
      </c>
      <c r="D930" s="193" t="s">
        <v>214</v>
      </c>
      <c r="E930" s="194" t="s">
        <v>6816</v>
      </c>
      <c r="F930" s="195" t="s">
        <v>6817</v>
      </c>
      <c r="G930" s="196" t="s">
        <v>2761</v>
      </c>
      <c r="H930" s="197">
        <v>1</v>
      </c>
      <c r="I930" s="198"/>
      <c r="J930" s="199">
        <f t="shared" si="120"/>
        <v>0</v>
      </c>
      <c r="K930" s="200"/>
      <c r="L930" s="40"/>
      <c r="M930" s="201" t="s">
        <v>1</v>
      </c>
      <c r="N930" s="202" t="s">
        <v>42</v>
      </c>
      <c r="O930" s="72"/>
      <c r="P930" s="203">
        <f t="shared" si="121"/>
        <v>0</v>
      </c>
      <c r="Q930" s="203">
        <v>0</v>
      </c>
      <c r="R930" s="203">
        <f t="shared" si="122"/>
        <v>0</v>
      </c>
      <c r="S930" s="203">
        <v>0</v>
      </c>
      <c r="T930" s="204">
        <f t="shared" si="123"/>
        <v>0</v>
      </c>
      <c r="U930" s="35"/>
      <c r="V930" s="35"/>
      <c r="W930" s="35"/>
      <c r="X930" s="35"/>
      <c r="Y930" s="35"/>
      <c r="Z930" s="35"/>
      <c r="AA930" s="35"/>
      <c r="AB930" s="35"/>
      <c r="AC930" s="35"/>
      <c r="AD930" s="35"/>
      <c r="AE930" s="35"/>
      <c r="AR930" s="205" t="s">
        <v>218</v>
      </c>
      <c r="AT930" s="205" t="s">
        <v>214</v>
      </c>
      <c r="AU930" s="205" t="s">
        <v>85</v>
      </c>
      <c r="AY930" s="18" t="s">
        <v>209</v>
      </c>
      <c r="BE930" s="206">
        <f t="shared" si="124"/>
        <v>0</v>
      </c>
      <c r="BF930" s="206">
        <f t="shared" si="125"/>
        <v>0</v>
      </c>
      <c r="BG930" s="206">
        <f t="shared" si="126"/>
        <v>0</v>
      </c>
      <c r="BH930" s="206">
        <f t="shared" si="127"/>
        <v>0</v>
      </c>
      <c r="BI930" s="206">
        <f t="shared" si="128"/>
        <v>0</v>
      </c>
      <c r="BJ930" s="18" t="s">
        <v>85</v>
      </c>
      <c r="BK930" s="206">
        <f t="shared" si="129"/>
        <v>0</v>
      </c>
      <c r="BL930" s="18" t="s">
        <v>218</v>
      </c>
      <c r="BM930" s="205" t="s">
        <v>6818</v>
      </c>
    </row>
    <row r="931" spans="1:65" s="2" customFormat="1" ht="37.9" customHeight="1">
      <c r="A931" s="35"/>
      <c r="B931" s="36"/>
      <c r="C931" s="193" t="s">
        <v>6819</v>
      </c>
      <c r="D931" s="193" t="s">
        <v>214</v>
      </c>
      <c r="E931" s="194" t="s">
        <v>6820</v>
      </c>
      <c r="F931" s="195" t="s">
        <v>4944</v>
      </c>
      <c r="G931" s="196" t="s">
        <v>2761</v>
      </c>
      <c r="H931" s="197">
        <v>1</v>
      </c>
      <c r="I931" s="198"/>
      <c r="J931" s="199">
        <f t="shared" si="120"/>
        <v>0</v>
      </c>
      <c r="K931" s="200"/>
      <c r="L931" s="40"/>
      <c r="M931" s="201" t="s">
        <v>1</v>
      </c>
      <c r="N931" s="202" t="s">
        <v>42</v>
      </c>
      <c r="O931" s="72"/>
      <c r="P931" s="203">
        <f t="shared" si="121"/>
        <v>0</v>
      </c>
      <c r="Q931" s="203">
        <v>0</v>
      </c>
      <c r="R931" s="203">
        <f t="shared" si="122"/>
        <v>0</v>
      </c>
      <c r="S931" s="203">
        <v>0</v>
      </c>
      <c r="T931" s="204">
        <f t="shared" si="123"/>
        <v>0</v>
      </c>
      <c r="U931" s="35"/>
      <c r="V931" s="35"/>
      <c r="W931" s="35"/>
      <c r="X931" s="35"/>
      <c r="Y931" s="35"/>
      <c r="Z931" s="35"/>
      <c r="AA931" s="35"/>
      <c r="AB931" s="35"/>
      <c r="AC931" s="35"/>
      <c r="AD931" s="35"/>
      <c r="AE931" s="35"/>
      <c r="AR931" s="205" t="s">
        <v>218</v>
      </c>
      <c r="AT931" s="205" t="s">
        <v>214</v>
      </c>
      <c r="AU931" s="205" t="s">
        <v>85</v>
      </c>
      <c r="AY931" s="18" t="s">
        <v>209</v>
      </c>
      <c r="BE931" s="206">
        <f t="shared" si="124"/>
        <v>0</v>
      </c>
      <c r="BF931" s="206">
        <f t="shared" si="125"/>
        <v>0</v>
      </c>
      <c r="BG931" s="206">
        <f t="shared" si="126"/>
        <v>0</v>
      </c>
      <c r="BH931" s="206">
        <f t="shared" si="127"/>
        <v>0</v>
      </c>
      <c r="BI931" s="206">
        <f t="shared" si="128"/>
        <v>0</v>
      </c>
      <c r="BJ931" s="18" t="s">
        <v>85</v>
      </c>
      <c r="BK931" s="206">
        <f t="shared" si="129"/>
        <v>0</v>
      </c>
      <c r="BL931" s="18" t="s">
        <v>218</v>
      </c>
      <c r="BM931" s="205" t="s">
        <v>6821</v>
      </c>
    </row>
    <row r="932" spans="1:65" s="2" customFormat="1" ht="37.9" customHeight="1">
      <c r="A932" s="35"/>
      <c r="B932" s="36"/>
      <c r="C932" s="193" t="s">
        <v>6822</v>
      </c>
      <c r="D932" s="193" t="s">
        <v>214</v>
      </c>
      <c r="E932" s="194" t="s">
        <v>6823</v>
      </c>
      <c r="F932" s="195" t="s">
        <v>5366</v>
      </c>
      <c r="G932" s="196" t="s">
        <v>2761</v>
      </c>
      <c r="H932" s="197">
        <v>1</v>
      </c>
      <c r="I932" s="198"/>
      <c r="J932" s="199">
        <f t="shared" si="120"/>
        <v>0</v>
      </c>
      <c r="K932" s="200"/>
      <c r="L932" s="40"/>
      <c r="M932" s="201" t="s">
        <v>1</v>
      </c>
      <c r="N932" s="202" t="s">
        <v>42</v>
      </c>
      <c r="O932" s="72"/>
      <c r="P932" s="203">
        <f t="shared" si="121"/>
        <v>0</v>
      </c>
      <c r="Q932" s="203">
        <v>0</v>
      </c>
      <c r="R932" s="203">
        <f t="shared" si="122"/>
        <v>0</v>
      </c>
      <c r="S932" s="203">
        <v>0</v>
      </c>
      <c r="T932" s="204">
        <f t="shared" si="123"/>
        <v>0</v>
      </c>
      <c r="U932" s="35"/>
      <c r="V932" s="35"/>
      <c r="W932" s="35"/>
      <c r="X932" s="35"/>
      <c r="Y932" s="35"/>
      <c r="Z932" s="35"/>
      <c r="AA932" s="35"/>
      <c r="AB932" s="35"/>
      <c r="AC932" s="35"/>
      <c r="AD932" s="35"/>
      <c r="AE932" s="35"/>
      <c r="AR932" s="205" t="s">
        <v>218</v>
      </c>
      <c r="AT932" s="205" t="s">
        <v>214</v>
      </c>
      <c r="AU932" s="205" t="s">
        <v>85</v>
      </c>
      <c r="AY932" s="18" t="s">
        <v>209</v>
      </c>
      <c r="BE932" s="206">
        <f t="shared" si="124"/>
        <v>0</v>
      </c>
      <c r="BF932" s="206">
        <f t="shared" si="125"/>
        <v>0</v>
      </c>
      <c r="BG932" s="206">
        <f t="shared" si="126"/>
        <v>0</v>
      </c>
      <c r="BH932" s="206">
        <f t="shared" si="127"/>
        <v>0</v>
      </c>
      <c r="BI932" s="206">
        <f t="shared" si="128"/>
        <v>0</v>
      </c>
      <c r="BJ932" s="18" t="s">
        <v>85</v>
      </c>
      <c r="BK932" s="206">
        <f t="shared" si="129"/>
        <v>0</v>
      </c>
      <c r="BL932" s="18" t="s">
        <v>218</v>
      </c>
      <c r="BM932" s="205" t="s">
        <v>6824</v>
      </c>
    </row>
    <row r="933" spans="1:65" s="2" customFormat="1" ht="37.9" customHeight="1">
      <c r="A933" s="35"/>
      <c r="B933" s="36"/>
      <c r="C933" s="193" t="s">
        <v>6825</v>
      </c>
      <c r="D933" s="193" t="s">
        <v>214</v>
      </c>
      <c r="E933" s="194" t="s">
        <v>6826</v>
      </c>
      <c r="F933" s="195" t="s">
        <v>6827</v>
      </c>
      <c r="G933" s="196" t="s">
        <v>2761</v>
      </c>
      <c r="H933" s="197">
        <v>1</v>
      </c>
      <c r="I933" s="198"/>
      <c r="J933" s="199">
        <f t="shared" si="120"/>
        <v>0</v>
      </c>
      <c r="K933" s="200"/>
      <c r="L933" s="40"/>
      <c r="M933" s="201" t="s">
        <v>1</v>
      </c>
      <c r="N933" s="202" t="s">
        <v>42</v>
      </c>
      <c r="O933" s="72"/>
      <c r="P933" s="203">
        <f t="shared" si="121"/>
        <v>0</v>
      </c>
      <c r="Q933" s="203">
        <v>0</v>
      </c>
      <c r="R933" s="203">
        <f t="shared" si="122"/>
        <v>0</v>
      </c>
      <c r="S933" s="203">
        <v>0</v>
      </c>
      <c r="T933" s="204">
        <f t="shared" si="123"/>
        <v>0</v>
      </c>
      <c r="U933" s="35"/>
      <c r="V933" s="35"/>
      <c r="W933" s="35"/>
      <c r="X933" s="35"/>
      <c r="Y933" s="35"/>
      <c r="Z933" s="35"/>
      <c r="AA933" s="35"/>
      <c r="AB933" s="35"/>
      <c r="AC933" s="35"/>
      <c r="AD933" s="35"/>
      <c r="AE933" s="35"/>
      <c r="AR933" s="205" t="s">
        <v>218</v>
      </c>
      <c r="AT933" s="205" t="s">
        <v>214</v>
      </c>
      <c r="AU933" s="205" t="s">
        <v>85</v>
      </c>
      <c r="AY933" s="18" t="s">
        <v>209</v>
      </c>
      <c r="BE933" s="206">
        <f t="shared" si="124"/>
        <v>0</v>
      </c>
      <c r="BF933" s="206">
        <f t="shared" si="125"/>
        <v>0</v>
      </c>
      <c r="BG933" s="206">
        <f t="shared" si="126"/>
        <v>0</v>
      </c>
      <c r="BH933" s="206">
        <f t="shared" si="127"/>
        <v>0</v>
      </c>
      <c r="BI933" s="206">
        <f t="shared" si="128"/>
        <v>0</v>
      </c>
      <c r="BJ933" s="18" t="s">
        <v>85</v>
      </c>
      <c r="BK933" s="206">
        <f t="shared" si="129"/>
        <v>0</v>
      </c>
      <c r="BL933" s="18" t="s">
        <v>218</v>
      </c>
      <c r="BM933" s="205" t="s">
        <v>6828</v>
      </c>
    </row>
    <row r="934" spans="1:65" s="2" customFormat="1" ht="37.9" customHeight="1">
      <c r="A934" s="35"/>
      <c r="B934" s="36"/>
      <c r="C934" s="193" t="s">
        <v>6829</v>
      </c>
      <c r="D934" s="193" t="s">
        <v>214</v>
      </c>
      <c r="E934" s="194" t="s">
        <v>6830</v>
      </c>
      <c r="F934" s="195" t="s">
        <v>6626</v>
      </c>
      <c r="G934" s="196" t="s">
        <v>2761</v>
      </c>
      <c r="H934" s="197">
        <v>1</v>
      </c>
      <c r="I934" s="198"/>
      <c r="J934" s="199">
        <f t="shared" si="120"/>
        <v>0</v>
      </c>
      <c r="K934" s="200"/>
      <c r="L934" s="40"/>
      <c r="M934" s="201" t="s">
        <v>1</v>
      </c>
      <c r="N934" s="202" t="s">
        <v>42</v>
      </c>
      <c r="O934" s="72"/>
      <c r="P934" s="203">
        <f t="shared" si="121"/>
        <v>0</v>
      </c>
      <c r="Q934" s="203">
        <v>0</v>
      </c>
      <c r="R934" s="203">
        <f t="shared" si="122"/>
        <v>0</v>
      </c>
      <c r="S934" s="203">
        <v>0</v>
      </c>
      <c r="T934" s="204">
        <f t="shared" si="123"/>
        <v>0</v>
      </c>
      <c r="U934" s="35"/>
      <c r="V934" s="35"/>
      <c r="W934" s="35"/>
      <c r="X934" s="35"/>
      <c r="Y934" s="35"/>
      <c r="Z934" s="35"/>
      <c r="AA934" s="35"/>
      <c r="AB934" s="35"/>
      <c r="AC934" s="35"/>
      <c r="AD934" s="35"/>
      <c r="AE934" s="35"/>
      <c r="AR934" s="205" t="s">
        <v>218</v>
      </c>
      <c r="AT934" s="205" t="s">
        <v>214</v>
      </c>
      <c r="AU934" s="205" t="s">
        <v>85</v>
      </c>
      <c r="AY934" s="18" t="s">
        <v>209</v>
      </c>
      <c r="BE934" s="206">
        <f t="shared" si="124"/>
        <v>0</v>
      </c>
      <c r="BF934" s="206">
        <f t="shared" si="125"/>
        <v>0</v>
      </c>
      <c r="BG934" s="206">
        <f t="shared" si="126"/>
        <v>0</v>
      </c>
      <c r="BH934" s="206">
        <f t="shared" si="127"/>
        <v>0</v>
      </c>
      <c r="BI934" s="206">
        <f t="shared" si="128"/>
        <v>0</v>
      </c>
      <c r="BJ934" s="18" t="s">
        <v>85</v>
      </c>
      <c r="BK934" s="206">
        <f t="shared" si="129"/>
        <v>0</v>
      </c>
      <c r="BL934" s="18" t="s">
        <v>218</v>
      </c>
      <c r="BM934" s="205" t="s">
        <v>6831</v>
      </c>
    </row>
    <row r="935" spans="1:65" s="2" customFormat="1" ht="49.15" customHeight="1">
      <c r="A935" s="35"/>
      <c r="B935" s="36"/>
      <c r="C935" s="193" t="s">
        <v>6832</v>
      </c>
      <c r="D935" s="193" t="s">
        <v>214</v>
      </c>
      <c r="E935" s="194" t="s">
        <v>6833</v>
      </c>
      <c r="F935" s="195" t="s">
        <v>6834</v>
      </c>
      <c r="G935" s="196" t="s">
        <v>2761</v>
      </c>
      <c r="H935" s="197">
        <v>1</v>
      </c>
      <c r="I935" s="198"/>
      <c r="J935" s="199">
        <f t="shared" si="120"/>
        <v>0</v>
      </c>
      <c r="K935" s="200"/>
      <c r="L935" s="40"/>
      <c r="M935" s="201" t="s">
        <v>1</v>
      </c>
      <c r="N935" s="202" t="s">
        <v>42</v>
      </c>
      <c r="O935" s="72"/>
      <c r="P935" s="203">
        <f t="shared" si="121"/>
        <v>0</v>
      </c>
      <c r="Q935" s="203">
        <v>0</v>
      </c>
      <c r="R935" s="203">
        <f t="shared" si="122"/>
        <v>0</v>
      </c>
      <c r="S935" s="203">
        <v>0</v>
      </c>
      <c r="T935" s="204">
        <f t="shared" si="123"/>
        <v>0</v>
      </c>
      <c r="U935" s="35"/>
      <c r="V935" s="35"/>
      <c r="W935" s="35"/>
      <c r="X935" s="35"/>
      <c r="Y935" s="35"/>
      <c r="Z935" s="35"/>
      <c r="AA935" s="35"/>
      <c r="AB935" s="35"/>
      <c r="AC935" s="35"/>
      <c r="AD935" s="35"/>
      <c r="AE935" s="35"/>
      <c r="AR935" s="205" t="s">
        <v>218</v>
      </c>
      <c r="AT935" s="205" t="s">
        <v>214</v>
      </c>
      <c r="AU935" s="205" t="s">
        <v>85</v>
      </c>
      <c r="AY935" s="18" t="s">
        <v>209</v>
      </c>
      <c r="BE935" s="206">
        <f t="shared" si="124"/>
        <v>0</v>
      </c>
      <c r="BF935" s="206">
        <f t="shared" si="125"/>
        <v>0</v>
      </c>
      <c r="BG935" s="206">
        <f t="shared" si="126"/>
        <v>0</v>
      </c>
      <c r="BH935" s="206">
        <f t="shared" si="127"/>
        <v>0</v>
      </c>
      <c r="BI935" s="206">
        <f t="shared" si="128"/>
        <v>0</v>
      </c>
      <c r="BJ935" s="18" t="s">
        <v>85</v>
      </c>
      <c r="BK935" s="206">
        <f t="shared" si="129"/>
        <v>0</v>
      </c>
      <c r="BL935" s="18" t="s">
        <v>218</v>
      </c>
      <c r="BM935" s="205" t="s">
        <v>6835</v>
      </c>
    </row>
    <row r="936" spans="1:65" s="2" customFormat="1" ht="37.9" customHeight="1">
      <c r="A936" s="35"/>
      <c r="B936" s="36"/>
      <c r="C936" s="193" t="s">
        <v>6836</v>
      </c>
      <c r="D936" s="193" t="s">
        <v>214</v>
      </c>
      <c r="E936" s="194" t="s">
        <v>6837</v>
      </c>
      <c r="F936" s="195" t="s">
        <v>6838</v>
      </c>
      <c r="G936" s="196" t="s">
        <v>2761</v>
      </c>
      <c r="H936" s="197">
        <v>1</v>
      </c>
      <c r="I936" s="198"/>
      <c r="J936" s="199">
        <f t="shared" si="120"/>
        <v>0</v>
      </c>
      <c r="K936" s="200"/>
      <c r="L936" s="40"/>
      <c r="M936" s="201" t="s">
        <v>1</v>
      </c>
      <c r="N936" s="202" t="s">
        <v>42</v>
      </c>
      <c r="O936" s="72"/>
      <c r="P936" s="203">
        <f t="shared" si="121"/>
        <v>0</v>
      </c>
      <c r="Q936" s="203">
        <v>0</v>
      </c>
      <c r="R936" s="203">
        <f t="shared" si="122"/>
        <v>0</v>
      </c>
      <c r="S936" s="203">
        <v>0</v>
      </c>
      <c r="T936" s="204">
        <f t="shared" si="123"/>
        <v>0</v>
      </c>
      <c r="U936" s="35"/>
      <c r="V936" s="35"/>
      <c r="W936" s="35"/>
      <c r="X936" s="35"/>
      <c r="Y936" s="35"/>
      <c r="Z936" s="35"/>
      <c r="AA936" s="35"/>
      <c r="AB936" s="35"/>
      <c r="AC936" s="35"/>
      <c r="AD936" s="35"/>
      <c r="AE936" s="35"/>
      <c r="AR936" s="205" t="s">
        <v>218</v>
      </c>
      <c r="AT936" s="205" t="s">
        <v>214</v>
      </c>
      <c r="AU936" s="205" t="s">
        <v>85</v>
      </c>
      <c r="AY936" s="18" t="s">
        <v>209</v>
      </c>
      <c r="BE936" s="206">
        <f t="shared" si="124"/>
        <v>0</v>
      </c>
      <c r="BF936" s="206">
        <f t="shared" si="125"/>
        <v>0</v>
      </c>
      <c r="BG936" s="206">
        <f t="shared" si="126"/>
        <v>0</v>
      </c>
      <c r="BH936" s="206">
        <f t="shared" si="127"/>
        <v>0</v>
      </c>
      <c r="BI936" s="206">
        <f t="shared" si="128"/>
        <v>0</v>
      </c>
      <c r="BJ936" s="18" t="s">
        <v>85</v>
      </c>
      <c r="BK936" s="206">
        <f t="shared" si="129"/>
        <v>0</v>
      </c>
      <c r="BL936" s="18" t="s">
        <v>218</v>
      </c>
      <c r="BM936" s="205" t="s">
        <v>6839</v>
      </c>
    </row>
    <row r="937" spans="1:65" s="2" customFormat="1" ht="37.9" customHeight="1">
      <c r="A937" s="35"/>
      <c r="B937" s="36"/>
      <c r="C937" s="193" t="s">
        <v>6840</v>
      </c>
      <c r="D937" s="193" t="s">
        <v>214</v>
      </c>
      <c r="E937" s="194" t="s">
        <v>6841</v>
      </c>
      <c r="F937" s="195" t="s">
        <v>6842</v>
      </c>
      <c r="G937" s="196" t="s">
        <v>2761</v>
      </c>
      <c r="H937" s="197">
        <v>1</v>
      </c>
      <c r="I937" s="198"/>
      <c r="J937" s="199">
        <f t="shared" si="120"/>
        <v>0</v>
      </c>
      <c r="K937" s="200"/>
      <c r="L937" s="40"/>
      <c r="M937" s="201" t="s">
        <v>1</v>
      </c>
      <c r="N937" s="202" t="s">
        <v>42</v>
      </c>
      <c r="O937" s="72"/>
      <c r="P937" s="203">
        <f t="shared" si="121"/>
        <v>0</v>
      </c>
      <c r="Q937" s="203">
        <v>0</v>
      </c>
      <c r="R937" s="203">
        <f t="shared" si="122"/>
        <v>0</v>
      </c>
      <c r="S937" s="203">
        <v>0</v>
      </c>
      <c r="T937" s="204">
        <f t="shared" si="123"/>
        <v>0</v>
      </c>
      <c r="U937" s="35"/>
      <c r="V937" s="35"/>
      <c r="W937" s="35"/>
      <c r="X937" s="35"/>
      <c r="Y937" s="35"/>
      <c r="Z937" s="35"/>
      <c r="AA937" s="35"/>
      <c r="AB937" s="35"/>
      <c r="AC937" s="35"/>
      <c r="AD937" s="35"/>
      <c r="AE937" s="35"/>
      <c r="AR937" s="205" t="s">
        <v>218</v>
      </c>
      <c r="AT937" s="205" t="s">
        <v>214</v>
      </c>
      <c r="AU937" s="205" t="s">
        <v>85</v>
      </c>
      <c r="AY937" s="18" t="s">
        <v>209</v>
      </c>
      <c r="BE937" s="206">
        <f t="shared" si="124"/>
        <v>0</v>
      </c>
      <c r="BF937" s="206">
        <f t="shared" si="125"/>
        <v>0</v>
      </c>
      <c r="BG937" s="206">
        <f t="shared" si="126"/>
        <v>0</v>
      </c>
      <c r="BH937" s="206">
        <f t="shared" si="127"/>
        <v>0</v>
      </c>
      <c r="BI937" s="206">
        <f t="shared" si="128"/>
        <v>0</v>
      </c>
      <c r="BJ937" s="18" t="s">
        <v>85</v>
      </c>
      <c r="BK937" s="206">
        <f t="shared" si="129"/>
        <v>0</v>
      </c>
      <c r="BL937" s="18" t="s">
        <v>218</v>
      </c>
      <c r="BM937" s="205" t="s">
        <v>6843</v>
      </c>
    </row>
    <row r="938" spans="1:65" s="2" customFormat="1" ht="37.9" customHeight="1">
      <c r="A938" s="35"/>
      <c r="B938" s="36"/>
      <c r="C938" s="193" t="s">
        <v>6844</v>
      </c>
      <c r="D938" s="193" t="s">
        <v>214</v>
      </c>
      <c r="E938" s="194" t="s">
        <v>6845</v>
      </c>
      <c r="F938" s="195" t="s">
        <v>6842</v>
      </c>
      <c r="G938" s="196" t="s">
        <v>2761</v>
      </c>
      <c r="H938" s="197">
        <v>1</v>
      </c>
      <c r="I938" s="198"/>
      <c r="J938" s="199">
        <f t="shared" si="120"/>
        <v>0</v>
      </c>
      <c r="K938" s="200"/>
      <c r="L938" s="40"/>
      <c r="M938" s="201" t="s">
        <v>1</v>
      </c>
      <c r="N938" s="202" t="s">
        <v>42</v>
      </c>
      <c r="O938" s="72"/>
      <c r="P938" s="203">
        <f t="shared" si="121"/>
        <v>0</v>
      </c>
      <c r="Q938" s="203">
        <v>0</v>
      </c>
      <c r="R938" s="203">
        <f t="shared" si="122"/>
        <v>0</v>
      </c>
      <c r="S938" s="203">
        <v>0</v>
      </c>
      <c r="T938" s="204">
        <f t="shared" si="123"/>
        <v>0</v>
      </c>
      <c r="U938" s="35"/>
      <c r="V938" s="35"/>
      <c r="W938" s="35"/>
      <c r="X938" s="35"/>
      <c r="Y938" s="35"/>
      <c r="Z938" s="35"/>
      <c r="AA938" s="35"/>
      <c r="AB938" s="35"/>
      <c r="AC938" s="35"/>
      <c r="AD938" s="35"/>
      <c r="AE938" s="35"/>
      <c r="AR938" s="205" t="s">
        <v>218</v>
      </c>
      <c r="AT938" s="205" t="s">
        <v>214</v>
      </c>
      <c r="AU938" s="205" t="s">
        <v>85</v>
      </c>
      <c r="AY938" s="18" t="s">
        <v>209</v>
      </c>
      <c r="BE938" s="206">
        <f t="shared" si="124"/>
        <v>0</v>
      </c>
      <c r="BF938" s="206">
        <f t="shared" si="125"/>
        <v>0</v>
      </c>
      <c r="BG938" s="206">
        <f t="shared" si="126"/>
        <v>0</v>
      </c>
      <c r="BH938" s="206">
        <f t="shared" si="127"/>
        <v>0</v>
      </c>
      <c r="BI938" s="206">
        <f t="shared" si="128"/>
        <v>0</v>
      </c>
      <c r="BJ938" s="18" t="s">
        <v>85</v>
      </c>
      <c r="BK938" s="206">
        <f t="shared" si="129"/>
        <v>0</v>
      </c>
      <c r="BL938" s="18" t="s">
        <v>218</v>
      </c>
      <c r="BM938" s="205" t="s">
        <v>6846</v>
      </c>
    </row>
    <row r="939" spans="1:65" s="2" customFormat="1" ht="16.5" customHeight="1">
      <c r="A939" s="35"/>
      <c r="B939" s="36"/>
      <c r="C939" s="193" t="s">
        <v>6847</v>
      </c>
      <c r="D939" s="193" t="s">
        <v>214</v>
      </c>
      <c r="E939" s="194" t="s">
        <v>6848</v>
      </c>
      <c r="F939" s="195" t="s">
        <v>6849</v>
      </c>
      <c r="G939" s="196" t="s">
        <v>2761</v>
      </c>
      <c r="H939" s="197">
        <v>15</v>
      </c>
      <c r="I939" s="198"/>
      <c r="J939" s="199">
        <f t="shared" si="120"/>
        <v>0</v>
      </c>
      <c r="K939" s="200"/>
      <c r="L939" s="40"/>
      <c r="M939" s="201" t="s">
        <v>1</v>
      </c>
      <c r="N939" s="202" t="s">
        <v>42</v>
      </c>
      <c r="O939" s="72"/>
      <c r="P939" s="203">
        <f t="shared" si="121"/>
        <v>0</v>
      </c>
      <c r="Q939" s="203">
        <v>0</v>
      </c>
      <c r="R939" s="203">
        <f t="shared" si="122"/>
        <v>0</v>
      </c>
      <c r="S939" s="203">
        <v>0</v>
      </c>
      <c r="T939" s="204">
        <f t="shared" si="123"/>
        <v>0</v>
      </c>
      <c r="U939" s="35"/>
      <c r="V939" s="35"/>
      <c r="W939" s="35"/>
      <c r="X939" s="35"/>
      <c r="Y939" s="35"/>
      <c r="Z939" s="35"/>
      <c r="AA939" s="35"/>
      <c r="AB939" s="35"/>
      <c r="AC939" s="35"/>
      <c r="AD939" s="35"/>
      <c r="AE939" s="35"/>
      <c r="AR939" s="205" t="s">
        <v>218</v>
      </c>
      <c r="AT939" s="205" t="s">
        <v>214</v>
      </c>
      <c r="AU939" s="205" t="s">
        <v>85</v>
      </c>
      <c r="AY939" s="18" t="s">
        <v>209</v>
      </c>
      <c r="BE939" s="206">
        <f t="shared" si="124"/>
        <v>0</v>
      </c>
      <c r="BF939" s="206">
        <f t="shared" si="125"/>
        <v>0</v>
      </c>
      <c r="BG939" s="206">
        <f t="shared" si="126"/>
        <v>0</v>
      </c>
      <c r="BH939" s="206">
        <f t="shared" si="127"/>
        <v>0</v>
      </c>
      <c r="BI939" s="206">
        <f t="shared" si="128"/>
        <v>0</v>
      </c>
      <c r="BJ939" s="18" t="s">
        <v>85</v>
      </c>
      <c r="BK939" s="206">
        <f t="shared" si="129"/>
        <v>0</v>
      </c>
      <c r="BL939" s="18" t="s">
        <v>218</v>
      </c>
      <c r="BM939" s="205" t="s">
        <v>6850</v>
      </c>
    </row>
    <row r="940" spans="1:65" s="2" customFormat="1" ht="16.5" customHeight="1">
      <c r="A940" s="35"/>
      <c r="B940" s="36"/>
      <c r="C940" s="193" t="s">
        <v>6851</v>
      </c>
      <c r="D940" s="193" t="s">
        <v>214</v>
      </c>
      <c r="E940" s="194" t="s">
        <v>6852</v>
      </c>
      <c r="F940" s="195" t="s">
        <v>6853</v>
      </c>
      <c r="G940" s="196" t="s">
        <v>2761</v>
      </c>
      <c r="H940" s="197">
        <v>125</v>
      </c>
      <c r="I940" s="198"/>
      <c r="J940" s="199">
        <f t="shared" si="120"/>
        <v>0</v>
      </c>
      <c r="K940" s="200"/>
      <c r="L940" s="40"/>
      <c r="M940" s="201" t="s">
        <v>1</v>
      </c>
      <c r="N940" s="202" t="s">
        <v>42</v>
      </c>
      <c r="O940" s="72"/>
      <c r="P940" s="203">
        <f t="shared" si="121"/>
        <v>0</v>
      </c>
      <c r="Q940" s="203">
        <v>0</v>
      </c>
      <c r="R940" s="203">
        <f t="shared" si="122"/>
        <v>0</v>
      </c>
      <c r="S940" s="203">
        <v>0</v>
      </c>
      <c r="T940" s="204">
        <f t="shared" si="123"/>
        <v>0</v>
      </c>
      <c r="U940" s="35"/>
      <c r="V940" s="35"/>
      <c r="W940" s="35"/>
      <c r="X940" s="35"/>
      <c r="Y940" s="35"/>
      <c r="Z940" s="35"/>
      <c r="AA940" s="35"/>
      <c r="AB940" s="35"/>
      <c r="AC940" s="35"/>
      <c r="AD940" s="35"/>
      <c r="AE940" s="35"/>
      <c r="AR940" s="205" t="s">
        <v>218</v>
      </c>
      <c r="AT940" s="205" t="s">
        <v>214</v>
      </c>
      <c r="AU940" s="205" t="s">
        <v>85</v>
      </c>
      <c r="AY940" s="18" t="s">
        <v>209</v>
      </c>
      <c r="BE940" s="206">
        <f t="shared" si="124"/>
        <v>0</v>
      </c>
      <c r="BF940" s="206">
        <f t="shared" si="125"/>
        <v>0</v>
      </c>
      <c r="BG940" s="206">
        <f t="shared" si="126"/>
        <v>0</v>
      </c>
      <c r="BH940" s="206">
        <f t="shared" si="127"/>
        <v>0</v>
      </c>
      <c r="BI940" s="206">
        <f t="shared" si="128"/>
        <v>0</v>
      </c>
      <c r="BJ940" s="18" t="s">
        <v>85</v>
      </c>
      <c r="BK940" s="206">
        <f t="shared" si="129"/>
        <v>0</v>
      </c>
      <c r="BL940" s="18" t="s">
        <v>218</v>
      </c>
      <c r="BM940" s="205" t="s">
        <v>6854</v>
      </c>
    </row>
    <row r="941" spans="1:65" s="2" customFormat="1" ht="16.5" customHeight="1">
      <c r="A941" s="35"/>
      <c r="B941" s="36"/>
      <c r="C941" s="193" t="s">
        <v>6855</v>
      </c>
      <c r="D941" s="193" t="s">
        <v>214</v>
      </c>
      <c r="E941" s="194" t="s">
        <v>6856</v>
      </c>
      <c r="F941" s="195" t="s">
        <v>6857</v>
      </c>
      <c r="G941" s="196" t="s">
        <v>2761</v>
      </c>
      <c r="H941" s="197">
        <v>23</v>
      </c>
      <c r="I941" s="198"/>
      <c r="J941" s="199">
        <f t="shared" si="120"/>
        <v>0</v>
      </c>
      <c r="K941" s="200"/>
      <c r="L941" s="40"/>
      <c r="M941" s="201" t="s">
        <v>1</v>
      </c>
      <c r="N941" s="202" t="s">
        <v>42</v>
      </c>
      <c r="O941" s="72"/>
      <c r="P941" s="203">
        <f t="shared" si="121"/>
        <v>0</v>
      </c>
      <c r="Q941" s="203">
        <v>0</v>
      </c>
      <c r="R941" s="203">
        <f t="shared" si="122"/>
        <v>0</v>
      </c>
      <c r="S941" s="203">
        <v>0</v>
      </c>
      <c r="T941" s="204">
        <f t="shared" si="123"/>
        <v>0</v>
      </c>
      <c r="U941" s="35"/>
      <c r="V941" s="35"/>
      <c r="W941" s="35"/>
      <c r="X941" s="35"/>
      <c r="Y941" s="35"/>
      <c r="Z941" s="35"/>
      <c r="AA941" s="35"/>
      <c r="AB941" s="35"/>
      <c r="AC941" s="35"/>
      <c r="AD941" s="35"/>
      <c r="AE941" s="35"/>
      <c r="AR941" s="205" t="s">
        <v>218</v>
      </c>
      <c r="AT941" s="205" t="s">
        <v>214</v>
      </c>
      <c r="AU941" s="205" t="s">
        <v>85</v>
      </c>
      <c r="AY941" s="18" t="s">
        <v>209</v>
      </c>
      <c r="BE941" s="206">
        <f t="shared" si="124"/>
        <v>0</v>
      </c>
      <c r="BF941" s="206">
        <f t="shared" si="125"/>
        <v>0</v>
      </c>
      <c r="BG941" s="206">
        <f t="shared" si="126"/>
        <v>0</v>
      </c>
      <c r="BH941" s="206">
        <f t="shared" si="127"/>
        <v>0</v>
      </c>
      <c r="BI941" s="206">
        <f t="shared" si="128"/>
        <v>0</v>
      </c>
      <c r="BJ941" s="18" t="s">
        <v>85</v>
      </c>
      <c r="BK941" s="206">
        <f t="shared" si="129"/>
        <v>0</v>
      </c>
      <c r="BL941" s="18" t="s">
        <v>218</v>
      </c>
      <c r="BM941" s="205" t="s">
        <v>6858</v>
      </c>
    </row>
    <row r="942" spans="1:65" s="2" customFormat="1" ht="16.5" customHeight="1">
      <c r="A942" s="35"/>
      <c r="B942" s="36"/>
      <c r="C942" s="193" t="s">
        <v>6859</v>
      </c>
      <c r="D942" s="193" t="s">
        <v>214</v>
      </c>
      <c r="E942" s="194" t="s">
        <v>6860</v>
      </c>
      <c r="F942" s="195" t="s">
        <v>6861</v>
      </c>
      <c r="G942" s="196" t="s">
        <v>1088</v>
      </c>
      <c r="H942" s="197">
        <v>1</v>
      </c>
      <c r="I942" s="198"/>
      <c r="J942" s="199">
        <f t="shared" si="120"/>
        <v>0</v>
      </c>
      <c r="K942" s="200"/>
      <c r="L942" s="40"/>
      <c r="M942" s="201" t="s">
        <v>1</v>
      </c>
      <c r="N942" s="202" t="s">
        <v>42</v>
      </c>
      <c r="O942" s="72"/>
      <c r="P942" s="203">
        <f t="shared" si="121"/>
        <v>0</v>
      </c>
      <c r="Q942" s="203">
        <v>0</v>
      </c>
      <c r="R942" s="203">
        <f t="shared" si="122"/>
        <v>0</v>
      </c>
      <c r="S942" s="203">
        <v>0</v>
      </c>
      <c r="T942" s="204">
        <f t="shared" si="123"/>
        <v>0</v>
      </c>
      <c r="U942" s="35"/>
      <c r="V942" s="35"/>
      <c r="W942" s="35"/>
      <c r="X942" s="35"/>
      <c r="Y942" s="35"/>
      <c r="Z942" s="35"/>
      <c r="AA942" s="35"/>
      <c r="AB942" s="35"/>
      <c r="AC942" s="35"/>
      <c r="AD942" s="35"/>
      <c r="AE942" s="35"/>
      <c r="AR942" s="205" t="s">
        <v>218</v>
      </c>
      <c r="AT942" s="205" t="s">
        <v>214</v>
      </c>
      <c r="AU942" s="205" t="s">
        <v>85</v>
      </c>
      <c r="AY942" s="18" t="s">
        <v>209</v>
      </c>
      <c r="BE942" s="206">
        <f t="shared" si="124"/>
        <v>0</v>
      </c>
      <c r="BF942" s="206">
        <f t="shared" si="125"/>
        <v>0</v>
      </c>
      <c r="BG942" s="206">
        <f t="shared" si="126"/>
        <v>0</v>
      </c>
      <c r="BH942" s="206">
        <f t="shared" si="127"/>
        <v>0</v>
      </c>
      <c r="BI942" s="206">
        <f t="shared" si="128"/>
        <v>0</v>
      </c>
      <c r="BJ942" s="18" t="s">
        <v>85</v>
      </c>
      <c r="BK942" s="206">
        <f t="shared" si="129"/>
        <v>0</v>
      </c>
      <c r="BL942" s="18" t="s">
        <v>218</v>
      </c>
      <c r="BM942" s="205" t="s">
        <v>6862</v>
      </c>
    </row>
    <row r="943" spans="1:65" s="12" customFormat="1" ht="25.9" customHeight="1">
      <c r="B943" s="177"/>
      <c r="C943" s="178"/>
      <c r="D943" s="179" t="s">
        <v>76</v>
      </c>
      <c r="E943" s="180" t="s">
        <v>6863</v>
      </c>
      <c r="F943" s="180" t="s">
        <v>6864</v>
      </c>
      <c r="G943" s="178"/>
      <c r="H943" s="178"/>
      <c r="I943" s="181"/>
      <c r="J943" s="182">
        <f>BK943</f>
        <v>0</v>
      </c>
      <c r="K943" s="178"/>
      <c r="L943" s="183"/>
      <c r="M943" s="184"/>
      <c r="N943" s="185"/>
      <c r="O943" s="185"/>
      <c r="P943" s="186">
        <f>SUM(P944:P1003)</f>
        <v>0</v>
      </c>
      <c r="Q943" s="185"/>
      <c r="R943" s="186">
        <f>SUM(R944:R1003)</f>
        <v>0</v>
      </c>
      <c r="S943" s="185"/>
      <c r="T943" s="187">
        <f>SUM(T944:T1003)</f>
        <v>0</v>
      </c>
      <c r="AR943" s="188" t="s">
        <v>85</v>
      </c>
      <c r="AT943" s="189" t="s">
        <v>76</v>
      </c>
      <c r="AU943" s="189" t="s">
        <v>77</v>
      </c>
      <c r="AY943" s="188" t="s">
        <v>209</v>
      </c>
      <c r="BK943" s="190">
        <f>SUM(BK944:BK1003)</f>
        <v>0</v>
      </c>
    </row>
    <row r="944" spans="1:65" s="2" customFormat="1" ht="66.75" customHeight="1">
      <c r="A944" s="35"/>
      <c r="B944" s="36"/>
      <c r="C944" s="193" t="s">
        <v>6865</v>
      </c>
      <c r="D944" s="193" t="s">
        <v>214</v>
      </c>
      <c r="E944" s="194" t="s">
        <v>6866</v>
      </c>
      <c r="F944" s="195" t="s">
        <v>6867</v>
      </c>
      <c r="G944" s="196" t="s">
        <v>2761</v>
      </c>
      <c r="H944" s="197">
        <v>5</v>
      </c>
      <c r="I944" s="198"/>
      <c r="J944" s="199">
        <f>ROUND(I944*H944,2)</f>
        <v>0</v>
      </c>
      <c r="K944" s="200"/>
      <c r="L944" s="40"/>
      <c r="M944" s="201" t="s">
        <v>1</v>
      </c>
      <c r="N944" s="202" t="s">
        <v>42</v>
      </c>
      <c r="O944" s="72"/>
      <c r="P944" s="203">
        <f>O944*H944</f>
        <v>0</v>
      </c>
      <c r="Q944" s="203">
        <v>0</v>
      </c>
      <c r="R944" s="203">
        <f>Q944*H944</f>
        <v>0</v>
      </c>
      <c r="S944" s="203">
        <v>0</v>
      </c>
      <c r="T944" s="204">
        <f>S944*H944</f>
        <v>0</v>
      </c>
      <c r="U944" s="35"/>
      <c r="V944" s="35"/>
      <c r="W944" s="35"/>
      <c r="X944" s="35"/>
      <c r="Y944" s="35"/>
      <c r="Z944" s="35"/>
      <c r="AA944" s="35"/>
      <c r="AB944" s="35"/>
      <c r="AC944" s="35"/>
      <c r="AD944" s="35"/>
      <c r="AE944" s="35"/>
      <c r="AR944" s="205" t="s">
        <v>218</v>
      </c>
      <c r="AT944" s="205" t="s">
        <v>214</v>
      </c>
      <c r="AU944" s="205" t="s">
        <v>85</v>
      </c>
      <c r="AY944" s="18" t="s">
        <v>209</v>
      </c>
      <c r="BE944" s="206">
        <f>IF(N944="základní",J944,0)</f>
        <v>0</v>
      </c>
      <c r="BF944" s="206">
        <f>IF(N944="snížená",J944,0)</f>
        <v>0</v>
      </c>
      <c r="BG944" s="206">
        <f>IF(N944="zákl. přenesená",J944,0)</f>
        <v>0</v>
      </c>
      <c r="BH944" s="206">
        <f>IF(N944="sníž. přenesená",J944,0)</f>
        <v>0</v>
      </c>
      <c r="BI944" s="206">
        <f>IF(N944="nulová",J944,0)</f>
        <v>0</v>
      </c>
      <c r="BJ944" s="18" t="s">
        <v>85</v>
      </c>
      <c r="BK944" s="206">
        <f>ROUND(I944*H944,2)</f>
        <v>0</v>
      </c>
      <c r="BL944" s="18" t="s">
        <v>218</v>
      </c>
      <c r="BM944" s="205" t="s">
        <v>6868</v>
      </c>
    </row>
    <row r="945" spans="1:65" s="2" customFormat="1" ht="29.25">
      <c r="A945" s="35"/>
      <c r="B945" s="36"/>
      <c r="C945" s="37"/>
      <c r="D945" s="214" t="s">
        <v>807</v>
      </c>
      <c r="E945" s="37"/>
      <c r="F945" s="256" t="s">
        <v>6869</v>
      </c>
      <c r="G945" s="37"/>
      <c r="H945" s="37"/>
      <c r="I945" s="257"/>
      <c r="J945" s="37"/>
      <c r="K945" s="37"/>
      <c r="L945" s="40"/>
      <c r="M945" s="258"/>
      <c r="N945" s="259"/>
      <c r="O945" s="72"/>
      <c r="P945" s="72"/>
      <c r="Q945" s="72"/>
      <c r="R945" s="72"/>
      <c r="S945" s="72"/>
      <c r="T945" s="73"/>
      <c r="U945" s="35"/>
      <c r="V945" s="35"/>
      <c r="W945" s="35"/>
      <c r="X945" s="35"/>
      <c r="Y945" s="35"/>
      <c r="Z945" s="35"/>
      <c r="AA945" s="35"/>
      <c r="AB945" s="35"/>
      <c r="AC945" s="35"/>
      <c r="AD945" s="35"/>
      <c r="AE945" s="35"/>
      <c r="AT945" s="18" t="s">
        <v>807</v>
      </c>
      <c r="AU945" s="18" t="s">
        <v>85</v>
      </c>
    </row>
    <row r="946" spans="1:65" s="2" customFormat="1" ht="66.75" customHeight="1">
      <c r="A946" s="35"/>
      <c r="B946" s="36"/>
      <c r="C946" s="193" t="s">
        <v>6870</v>
      </c>
      <c r="D946" s="193" t="s">
        <v>214</v>
      </c>
      <c r="E946" s="194" t="s">
        <v>6871</v>
      </c>
      <c r="F946" s="195" t="s">
        <v>6872</v>
      </c>
      <c r="G946" s="196" t="s">
        <v>2761</v>
      </c>
      <c r="H946" s="197">
        <v>1</v>
      </c>
      <c r="I946" s="198"/>
      <c r="J946" s="199">
        <f>ROUND(I946*H946,2)</f>
        <v>0</v>
      </c>
      <c r="K946" s="200"/>
      <c r="L946" s="40"/>
      <c r="M946" s="201" t="s">
        <v>1</v>
      </c>
      <c r="N946" s="202" t="s">
        <v>42</v>
      </c>
      <c r="O946" s="72"/>
      <c r="P946" s="203">
        <f>O946*H946</f>
        <v>0</v>
      </c>
      <c r="Q946" s="203">
        <v>0</v>
      </c>
      <c r="R946" s="203">
        <f>Q946*H946</f>
        <v>0</v>
      </c>
      <c r="S946" s="203">
        <v>0</v>
      </c>
      <c r="T946" s="204">
        <f>S946*H946</f>
        <v>0</v>
      </c>
      <c r="U946" s="35"/>
      <c r="V946" s="35"/>
      <c r="W946" s="35"/>
      <c r="X946" s="35"/>
      <c r="Y946" s="35"/>
      <c r="Z946" s="35"/>
      <c r="AA946" s="35"/>
      <c r="AB946" s="35"/>
      <c r="AC946" s="35"/>
      <c r="AD946" s="35"/>
      <c r="AE946" s="35"/>
      <c r="AR946" s="205" t="s">
        <v>218</v>
      </c>
      <c r="AT946" s="205" t="s">
        <v>214</v>
      </c>
      <c r="AU946" s="205" t="s">
        <v>85</v>
      </c>
      <c r="AY946" s="18" t="s">
        <v>209</v>
      </c>
      <c r="BE946" s="206">
        <f>IF(N946="základní",J946,0)</f>
        <v>0</v>
      </c>
      <c r="BF946" s="206">
        <f>IF(N946="snížená",J946,0)</f>
        <v>0</v>
      </c>
      <c r="BG946" s="206">
        <f>IF(N946="zákl. přenesená",J946,0)</f>
        <v>0</v>
      </c>
      <c r="BH946" s="206">
        <f>IF(N946="sníž. přenesená",J946,0)</f>
        <v>0</v>
      </c>
      <c r="BI946" s="206">
        <f>IF(N946="nulová",J946,0)</f>
        <v>0</v>
      </c>
      <c r="BJ946" s="18" t="s">
        <v>85</v>
      </c>
      <c r="BK946" s="206">
        <f>ROUND(I946*H946,2)</f>
        <v>0</v>
      </c>
      <c r="BL946" s="18" t="s">
        <v>218</v>
      </c>
      <c r="BM946" s="205" t="s">
        <v>6873</v>
      </c>
    </row>
    <row r="947" spans="1:65" s="2" customFormat="1" ht="29.25">
      <c r="A947" s="35"/>
      <c r="B947" s="36"/>
      <c r="C947" s="37"/>
      <c r="D947" s="214" t="s">
        <v>807</v>
      </c>
      <c r="E947" s="37"/>
      <c r="F947" s="256" t="s">
        <v>6869</v>
      </c>
      <c r="G947" s="37"/>
      <c r="H947" s="37"/>
      <c r="I947" s="257"/>
      <c r="J947" s="37"/>
      <c r="K947" s="37"/>
      <c r="L947" s="40"/>
      <c r="M947" s="258"/>
      <c r="N947" s="259"/>
      <c r="O947" s="72"/>
      <c r="P947" s="72"/>
      <c r="Q947" s="72"/>
      <c r="R947" s="72"/>
      <c r="S947" s="72"/>
      <c r="T947" s="73"/>
      <c r="U947" s="35"/>
      <c r="V947" s="35"/>
      <c r="W947" s="35"/>
      <c r="X947" s="35"/>
      <c r="Y947" s="35"/>
      <c r="Z947" s="35"/>
      <c r="AA947" s="35"/>
      <c r="AB947" s="35"/>
      <c r="AC947" s="35"/>
      <c r="AD947" s="35"/>
      <c r="AE947" s="35"/>
      <c r="AT947" s="18" t="s">
        <v>807</v>
      </c>
      <c r="AU947" s="18" t="s">
        <v>85</v>
      </c>
    </row>
    <row r="948" spans="1:65" s="2" customFormat="1" ht="66.75" customHeight="1">
      <c r="A948" s="35"/>
      <c r="B948" s="36"/>
      <c r="C948" s="193" t="s">
        <v>6874</v>
      </c>
      <c r="D948" s="193" t="s">
        <v>214</v>
      </c>
      <c r="E948" s="194" t="s">
        <v>6875</v>
      </c>
      <c r="F948" s="195" t="s">
        <v>6876</v>
      </c>
      <c r="G948" s="196" t="s">
        <v>2761</v>
      </c>
      <c r="H948" s="197">
        <v>2</v>
      </c>
      <c r="I948" s="198"/>
      <c r="J948" s="199">
        <f>ROUND(I948*H948,2)</f>
        <v>0</v>
      </c>
      <c r="K948" s="200"/>
      <c r="L948" s="40"/>
      <c r="M948" s="201" t="s">
        <v>1</v>
      </c>
      <c r="N948" s="202" t="s">
        <v>42</v>
      </c>
      <c r="O948" s="72"/>
      <c r="P948" s="203">
        <f>O948*H948</f>
        <v>0</v>
      </c>
      <c r="Q948" s="203">
        <v>0</v>
      </c>
      <c r="R948" s="203">
        <f>Q948*H948</f>
        <v>0</v>
      </c>
      <c r="S948" s="203">
        <v>0</v>
      </c>
      <c r="T948" s="204">
        <f>S948*H948</f>
        <v>0</v>
      </c>
      <c r="U948" s="35"/>
      <c r="V948" s="35"/>
      <c r="W948" s="35"/>
      <c r="X948" s="35"/>
      <c r="Y948" s="35"/>
      <c r="Z948" s="35"/>
      <c r="AA948" s="35"/>
      <c r="AB948" s="35"/>
      <c r="AC948" s="35"/>
      <c r="AD948" s="35"/>
      <c r="AE948" s="35"/>
      <c r="AR948" s="205" t="s">
        <v>218</v>
      </c>
      <c r="AT948" s="205" t="s">
        <v>214</v>
      </c>
      <c r="AU948" s="205" t="s">
        <v>85</v>
      </c>
      <c r="AY948" s="18" t="s">
        <v>209</v>
      </c>
      <c r="BE948" s="206">
        <f>IF(N948="základní",J948,0)</f>
        <v>0</v>
      </c>
      <c r="BF948" s="206">
        <f>IF(N948="snížená",J948,0)</f>
        <v>0</v>
      </c>
      <c r="BG948" s="206">
        <f>IF(N948="zákl. přenesená",J948,0)</f>
        <v>0</v>
      </c>
      <c r="BH948" s="206">
        <f>IF(N948="sníž. přenesená",J948,0)</f>
        <v>0</v>
      </c>
      <c r="BI948" s="206">
        <f>IF(N948="nulová",J948,0)</f>
        <v>0</v>
      </c>
      <c r="BJ948" s="18" t="s">
        <v>85</v>
      </c>
      <c r="BK948" s="206">
        <f>ROUND(I948*H948,2)</f>
        <v>0</v>
      </c>
      <c r="BL948" s="18" t="s">
        <v>218</v>
      </c>
      <c r="BM948" s="205" t="s">
        <v>6877</v>
      </c>
    </row>
    <row r="949" spans="1:65" s="2" customFormat="1" ht="29.25">
      <c r="A949" s="35"/>
      <c r="B949" s="36"/>
      <c r="C949" s="37"/>
      <c r="D949" s="214" t="s">
        <v>807</v>
      </c>
      <c r="E949" s="37"/>
      <c r="F949" s="256" t="s">
        <v>6869</v>
      </c>
      <c r="G949" s="37"/>
      <c r="H949" s="37"/>
      <c r="I949" s="257"/>
      <c r="J949" s="37"/>
      <c r="K949" s="37"/>
      <c r="L949" s="40"/>
      <c r="M949" s="258"/>
      <c r="N949" s="259"/>
      <c r="O949" s="72"/>
      <c r="P949" s="72"/>
      <c r="Q949" s="72"/>
      <c r="R949" s="72"/>
      <c r="S949" s="72"/>
      <c r="T949" s="73"/>
      <c r="U949" s="35"/>
      <c r="V949" s="35"/>
      <c r="W949" s="35"/>
      <c r="X949" s="35"/>
      <c r="Y949" s="35"/>
      <c r="Z949" s="35"/>
      <c r="AA949" s="35"/>
      <c r="AB949" s="35"/>
      <c r="AC949" s="35"/>
      <c r="AD949" s="35"/>
      <c r="AE949" s="35"/>
      <c r="AT949" s="18" t="s">
        <v>807</v>
      </c>
      <c r="AU949" s="18" t="s">
        <v>85</v>
      </c>
    </row>
    <row r="950" spans="1:65" s="2" customFormat="1" ht="66.75" customHeight="1">
      <c r="A950" s="35"/>
      <c r="B950" s="36"/>
      <c r="C950" s="193" t="s">
        <v>6878</v>
      </c>
      <c r="D950" s="193" t="s">
        <v>214</v>
      </c>
      <c r="E950" s="194" t="s">
        <v>6879</v>
      </c>
      <c r="F950" s="195" t="s">
        <v>6876</v>
      </c>
      <c r="G950" s="196" t="s">
        <v>2761</v>
      </c>
      <c r="H950" s="197">
        <v>2</v>
      </c>
      <c r="I950" s="198"/>
      <c r="J950" s="199">
        <f>ROUND(I950*H950,2)</f>
        <v>0</v>
      </c>
      <c r="K950" s="200"/>
      <c r="L950" s="40"/>
      <c r="M950" s="201" t="s">
        <v>1</v>
      </c>
      <c r="N950" s="202" t="s">
        <v>42</v>
      </c>
      <c r="O950" s="72"/>
      <c r="P950" s="203">
        <f>O950*H950</f>
        <v>0</v>
      </c>
      <c r="Q950" s="203">
        <v>0</v>
      </c>
      <c r="R950" s="203">
        <f>Q950*H950</f>
        <v>0</v>
      </c>
      <c r="S950" s="203">
        <v>0</v>
      </c>
      <c r="T950" s="204">
        <f>S950*H950</f>
        <v>0</v>
      </c>
      <c r="U950" s="35"/>
      <c r="V950" s="35"/>
      <c r="W950" s="35"/>
      <c r="X950" s="35"/>
      <c r="Y950" s="35"/>
      <c r="Z950" s="35"/>
      <c r="AA950" s="35"/>
      <c r="AB950" s="35"/>
      <c r="AC950" s="35"/>
      <c r="AD950" s="35"/>
      <c r="AE950" s="35"/>
      <c r="AR950" s="205" t="s">
        <v>218</v>
      </c>
      <c r="AT950" s="205" t="s">
        <v>214</v>
      </c>
      <c r="AU950" s="205" t="s">
        <v>85</v>
      </c>
      <c r="AY950" s="18" t="s">
        <v>209</v>
      </c>
      <c r="BE950" s="206">
        <f>IF(N950="základní",J950,0)</f>
        <v>0</v>
      </c>
      <c r="BF950" s="206">
        <f>IF(N950="snížená",J950,0)</f>
        <v>0</v>
      </c>
      <c r="BG950" s="206">
        <f>IF(N950="zákl. přenesená",J950,0)</f>
        <v>0</v>
      </c>
      <c r="BH950" s="206">
        <f>IF(N950="sníž. přenesená",J950,0)</f>
        <v>0</v>
      </c>
      <c r="BI950" s="206">
        <f>IF(N950="nulová",J950,0)</f>
        <v>0</v>
      </c>
      <c r="BJ950" s="18" t="s">
        <v>85</v>
      </c>
      <c r="BK950" s="206">
        <f>ROUND(I950*H950,2)</f>
        <v>0</v>
      </c>
      <c r="BL950" s="18" t="s">
        <v>218</v>
      </c>
      <c r="BM950" s="205" t="s">
        <v>6880</v>
      </c>
    </row>
    <row r="951" spans="1:65" s="2" customFormat="1" ht="29.25">
      <c r="A951" s="35"/>
      <c r="B951" s="36"/>
      <c r="C951" s="37"/>
      <c r="D951" s="214" t="s">
        <v>807</v>
      </c>
      <c r="E951" s="37"/>
      <c r="F951" s="256" t="s">
        <v>6869</v>
      </c>
      <c r="G951" s="37"/>
      <c r="H951" s="37"/>
      <c r="I951" s="257"/>
      <c r="J951" s="37"/>
      <c r="K951" s="37"/>
      <c r="L951" s="40"/>
      <c r="M951" s="258"/>
      <c r="N951" s="259"/>
      <c r="O951" s="72"/>
      <c r="P951" s="72"/>
      <c r="Q951" s="72"/>
      <c r="R951" s="72"/>
      <c r="S951" s="72"/>
      <c r="T951" s="73"/>
      <c r="U951" s="35"/>
      <c r="V951" s="35"/>
      <c r="W951" s="35"/>
      <c r="X951" s="35"/>
      <c r="Y951" s="35"/>
      <c r="Z951" s="35"/>
      <c r="AA951" s="35"/>
      <c r="AB951" s="35"/>
      <c r="AC951" s="35"/>
      <c r="AD951" s="35"/>
      <c r="AE951" s="35"/>
      <c r="AT951" s="18" t="s">
        <v>807</v>
      </c>
      <c r="AU951" s="18" t="s">
        <v>85</v>
      </c>
    </row>
    <row r="952" spans="1:65" s="2" customFormat="1" ht="66.75" customHeight="1">
      <c r="A952" s="35"/>
      <c r="B952" s="36"/>
      <c r="C952" s="193" t="s">
        <v>6881</v>
      </c>
      <c r="D952" s="193" t="s">
        <v>214</v>
      </c>
      <c r="E952" s="194" t="s">
        <v>6882</v>
      </c>
      <c r="F952" s="195" t="s">
        <v>6883</v>
      </c>
      <c r="G952" s="196" t="s">
        <v>2761</v>
      </c>
      <c r="H952" s="197">
        <v>6</v>
      </c>
      <c r="I952" s="198"/>
      <c r="J952" s="199">
        <f>ROUND(I952*H952,2)</f>
        <v>0</v>
      </c>
      <c r="K952" s="200"/>
      <c r="L952" s="40"/>
      <c r="M952" s="201" t="s">
        <v>1</v>
      </c>
      <c r="N952" s="202" t="s">
        <v>42</v>
      </c>
      <c r="O952" s="72"/>
      <c r="P952" s="203">
        <f>O952*H952</f>
        <v>0</v>
      </c>
      <c r="Q952" s="203">
        <v>0</v>
      </c>
      <c r="R952" s="203">
        <f>Q952*H952</f>
        <v>0</v>
      </c>
      <c r="S952" s="203">
        <v>0</v>
      </c>
      <c r="T952" s="204">
        <f>S952*H952</f>
        <v>0</v>
      </c>
      <c r="U952" s="35"/>
      <c r="V952" s="35"/>
      <c r="W952" s="35"/>
      <c r="X952" s="35"/>
      <c r="Y952" s="35"/>
      <c r="Z952" s="35"/>
      <c r="AA952" s="35"/>
      <c r="AB952" s="35"/>
      <c r="AC952" s="35"/>
      <c r="AD952" s="35"/>
      <c r="AE952" s="35"/>
      <c r="AR952" s="205" t="s">
        <v>218</v>
      </c>
      <c r="AT952" s="205" t="s">
        <v>214</v>
      </c>
      <c r="AU952" s="205" t="s">
        <v>85</v>
      </c>
      <c r="AY952" s="18" t="s">
        <v>209</v>
      </c>
      <c r="BE952" s="206">
        <f>IF(N952="základní",J952,0)</f>
        <v>0</v>
      </c>
      <c r="BF952" s="206">
        <f>IF(N952="snížená",J952,0)</f>
        <v>0</v>
      </c>
      <c r="BG952" s="206">
        <f>IF(N952="zákl. přenesená",J952,0)</f>
        <v>0</v>
      </c>
      <c r="BH952" s="206">
        <f>IF(N952="sníž. přenesená",J952,0)</f>
        <v>0</v>
      </c>
      <c r="BI952" s="206">
        <f>IF(N952="nulová",J952,0)</f>
        <v>0</v>
      </c>
      <c r="BJ952" s="18" t="s">
        <v>85</v>
      </c>
      <c r="BK952" s="206">
        <f>ROUND(I952*H952,2)</f>
        <v>0</v>
      </c>
      <c r="BL952" s="18" t="s">
        <v>218</v>
      </c>
      <c r="BM952" s="205" t="s">
        <v>6884</v>
      </c>
    </row>
    <row r="953" spans="1:65" s="2" customFormat="1" ht="29.25">
      <c r="A953" s="35"/>
      <c r="B953" s="36"/>
      <c r="C953" s="37"/>
      <c r="D953" s="214" t="s">
        <v>807</v>
      </c>
      <c r="E953" s="37"/>
      <c r="F953" s="256" t="s">
        <v>6869</v>
      </c>
      <c r="G953" s="37"/>
      <c r="H953" s="37"/>
      <c r="I953" s="257"/>
      <c r="J953" s="37"/>
      <c r="K953" s="37"/>
      <c r="L953" s="40"/>
      <c r="M953" s="258"/>
      <c r="N953" s="259"/>
      <c r="O953" s="72"/>
      <c r="P953" s="72"/>
      <c r="Q953" s="72"/>
      <c r="R953" s="72"/>
      <c r="S953" s="72"/>
      <c r="T953" s="73"/>
      <c r="U953" s="35"/>
      <c r="V953" s="35"/>
      <c r="W953" s="35"/>
      <c r="X953" s="35"/>
      <c r="Y953" s="35"/>
      <c r="Z953" s="35"/>
      <c r="AA953" s="35"/>
      <c r="AB953" s="35"/>
      <c r="AC953" s="35"/>
      <c r="AD953" s="35"/>
      <c r="AE953" s="35"/>
      <c r="AT953" s="18" t="s">
        <v>807</v>
      </c>
      <c r="AU953" s="18" t="s">
        <v>85</v>
      </c>
    </row>
    <row r="954" spans="1:65" s="2" customFormat="1" ht="62.65" customHeight="1">
      <c r="A954" s="35"/>
      <c r="B954" s="36"/>
      <c r="C954" s="193" t="s">
        <v>6885</v>
      </c>
      <c r="D954" s="193" t="s">
        <v>214</v>
      </c>
      <c r="E954" s="194" t="s">
        <v>6886</v>
      </c>
      <c r="F954" s="195" t="s">
        <v>6887</v>
      </c>
      <c r="G954" s="196" t="s">
        <v>2761</v>
      </c>
      <c r="H954" s="197">
        <v>2</v>
      </c>
      <c r="I954" s="198"/>
      <c r="J954" s="199">
        <f>ROUND(I954*H954,2)</f>
        <v>0</v>
      </c>
      <c r="K954" s="200"/>
      <c r="L954" s="40"/>
      <c r="M954" s="201" t="s">
        <v>1</v>
      </c>
      <c r="N954" s="202" t="s">
        <v>42</v>
      </c>
      <c r="O954" s="72"/>
      <c r="P954" s="203">
        <f>O954*H954</f>
        <v>0</v>
      </c>
      <c r="Q954" s="203">
        <v>0</v>
      </c>
      <c r="R954" s="203">
        <f>Q954*H954</f>
        <v>0</v>
      </c>
      <c r="S954" s="203">
        <v>0</v>
      </c>
      <c r="T954" s="204">
        <f>S954*H954</f>
        <v>0</v>
      </c>
      <c r="U954" s="35"/>
      <c r="V954" s="35"/>
      <c r="W954" s="35"/>
      <c r="X954" s="35"/>
      <c r="Y954" s="35"/>
      <c r="Z954" s="35"/>
      <c r="AA954" s="35"/>
      <c r="AB954" s="35"/>
      <c r="AC954" s="35"/>
      <c r="AD954" s="35"/>
      <c r="AE954" s="35"/>
      <c r="AR954" s="205" t="s">
        <v>218</v>
      </c>
      <c r="AT954" s="205" t="s">
        <v>214</v>
      </c>
      <c r="AU954" s="205" t="s">
        <v>85</v>
      </c>
      <c r="AY954" s="18" t="s">
        <v>209</v>
      </c>
      <c r="BE954" s="206">
        <f>IF(N954="základní",J954,0)</f>
        <v>0</v>
      </c>
      <c r="BF954" s="206">
        <f>IF(N954="snížená",J954,0)</f>
        <v>0</v>
      </c>
      <c r="BG954" s="206">
        <f>IF(N954="zákl. přenesená",J954,0)</f>
        <v>0</v>
      </c>
      <c r="BH954" s="206">
        <f>IF(N954="sníž. přenesená",J954,0)</f>
        <v>0</v>
      </c>
      <c r="BI954" s="206">
        <f>IF(N954="nulová",J954,0)</f>
        <v>0</v>
      </c>
      <c r="BJ954" s="18" t="s">
        <v>85</v>
      </c>
      <c r="BK954" s="206">
        <f>ROUND(I954*H954,2)</f>
        <v>0</v>
      </c>
      <c r="BL954" s="18" t="s">
        <v>218</v>
      </c>
      <c r="BM954" s="205" t="s">
        <v>6888</v>
      </c>
    </row>
    <row r="955" spans="1:65" s="2" customFormat="1" ht="29.25">
      <c r="A955" s="35"/>
      <c r="B955" s="36"/>
      <c r="C955" s="37"/>
      <c r="D955" s="214" t="s">
        <v>807</v>
      </c>
      <c r="E955" s="37"/>
      <c r="F955" s="256" t="s">
        <v>6889</v>
      </c>
      <c r="G955" s="37"/>
      <c r="H955" s="37"/>
      <c r="I955" s="257"/>
      <c r="J955" s="37"/>
      <c r="K955" s="37"/>
      <c r="L955" s="40"/>
      <c r="M955" s="258"/>
      <c r="N955" s="259"/>
      <c r="O955" s="72"/>
      <c r="P955" s="72"/>
      <c r="Q955" s="72"/>
      <c r="R955" s="72"/>
      <c r="S955" s="72"/>
      <c r="T955" s="73"/>
      <c r="U955" s="35"/>
      <c r="V955" s="35"/>
      <c r="W955" s="35"/>
      <c r="X955" s="35"/>
      <c r="Y955" s="35"/>
      <c r="Z955" s="35"/>
      <c r="AA955" s="35"/>
      <c r="AB955" s="35"/>
      <c r="AC955" s="35"/>
      <c r="AD955" s="35"/>
      <c r="AE955" s="35"/>
      <c r="AT955" s="18" t="s">
        <v>807</v>
      </c>
      <c r="AU955" s="18" t="s">
        <v>85</v>
      </c>
    </row>
    <row r="956" spans="1:65" s="2" customFormat="1" ht="66.75" customHeight="1">
      <c r="A956" s="35"/>
      <c r="B956" s="36"/>
      <c r="C956" s="193" t="s">
        <v>6890</v>
      </c>
      <c r="D956" s="193" t="s">
        <v>214</v>
      </c>
      <c r="E956" s="194" t="s">
        <v>6891</v>
      </c>
      <c r="F956" s="195" t="s">
        <v>6892</v>
      </c>
      <c r="G956" s="196" t="s">
        <v>2761</v>
      </c>
      <c r="H956" s="197">
        <v>2</v>
      </c>
      <c r="I956" s="198"/>
      <c r="J956" s="199">
        <f>ROUND(I956*H956,2)</f>
        <v>0</v>
      </c>
      <c r="K956" s="200"/>
      <c r="L956" s="40"/>
      <c r="M956" s="201" t="s">
        <v>1</v>
      </c>
      <c r="N956" s="202" t="s">
        <v>42</v>
      </c>
      <c r="O956" s="72"/>
      <c r="P956" s="203">
        <f>O956*H956</f>
        <v>0</v>
      </c>
      <c r="Q956" s="203">
        <v>0</v>
      </c>
      <c r="R956" s="203">
        <f>Q956*H956</f>
        <v>0</v>
      </c>
      <c r="S956" s="203">
        <v>0</v>
      </c>
      <c r="T956" s="204">
        <f>S956*H956</f>
        <v>0</v>
      </c>
      <c r="U956" s="35"/>
      <c r="V956" s="35"/>
      <c r="W956" s="35"/>
      <c r="X956" s="35"/>
      <c r="Y956" s="35"/>
      <c r="Z956" s="35"/>
      <c r="AA956" s="35"/>
      <c r="AB956" s="35"/>
      <c r="AC956" s="35"/>
      <c r="AD956" s="35"/>
      <c r="AE956" s="35"/>
      <c r="AR956" s="205" t="s">
        <v>218</v>
      </c>
      <c r="AT956" s="205" t="s">
        <v>214</v>
      </c>
      <c r="AU956" s="205" t="s">
        <v>85</v>
      </c>
      <c r="AY956" s="18" t="s">
        <v>209</v>
      </c>
      <c r="BE956" s="206">
        <f>IF(N956="základní",J956,0)</f>
        <v>0</v>
      </c>
      <c r="BF956" s="206">
        <f>IF(N956="snížená",J956,0)</f>
        <v>0</v>
      </c>
      <c r="BG956" s="206">
        <f>IF(N956="zákl. přenesená",J956,0)</f>
        <v>0</v>
      </c>
      <c r="BH956" s="206">
        <f>IF(N956="sníž. přenesená",J956,0)</f>
        <v>0</v>
      </c>
      <c r="BI956" s="206">
        <f>IF(N956="nulová",J956,0)</f>
        <v>0</v>
      </c>
      <c r="BJ956" s="18" t="s">
        <v>85</v>
      </c>
      <c r="BK956" s="206">
        <f>ROUND(I956*H956,2)</f>
        <v>0</v>
      </c>
      <c r="BL956" s="18" t="s">
        <v>218</v>
      </c>
      <c r="BM956" s="205" t="s">
        <v>6893</v>
      </c>
    </row>
    <row r="957" spans="1:65" s="2" customFormat="1" ht="29.25">
      <c r="A957" s="35"/>
      <c r="B957" s="36"/>
      <c r="C957" s="37"/>
      <c r="D957" s="214" t="s">
        <v>807</v>
      </c>
      <c r="E957" s="37"/>
      <c r="F957" s="256" t="s">
        <v>6869</v>
      </c>
      <c r="G957" s="37"/>
      <c r="H957" s="37"/>
      <c r="I957" s="257"/>
      <c r="J957" s="37"/>
      <c r="K957" s="37"/>
      <c r="L957" s="40"/>
      <c r="M957" s="258"/>
      <c r="N957" s="259"/>
      <c r="O957" s="72"/>
      <c r="P957" s="72"/>
      <c r="Q957" s="72"/>
      <c r="R957" s="72"/>
      <c r="S957" s="72"/>
      <c r="T957" s="73"/>
      <c r="U957" s="35"/>
      <c r="V957" s="35"/>
      <c r="W957" s="35"/>
      <c r="X957" s="35"/>
      <c r="Y957" s="35"/>
      <c r="Z957" s="35"/>
      <c r="AA957" s="35"/>
      <c r="AB957" s="35"/>
      <c r="AC957" s="35"/>
      <c r="AD957" s="35"/>
      <c r="AE957" s="35"/>
      <c r="AT957" s="18" t="s">
        <v>807</v>
      </c>
      <c r="AU957" s="18" t="s">
        <v>85</v>
      </c>
    </row>
    <row r="958" spans="1:65" s="2" customFormat="1" ht="76.349999999999994" customHeight="1">
      <c r="A958" s="35"/>
      <c r="B958" s="36"/>
      <c r="C958" s="193" t="s">
        <v>6894</v>
      </c>
      <c r="D958" s="193" t="s">
        <v>214</v>
      </c>
      <c r="E958" s="194" t="s">
        <v>6895</v>
      </c>
      <c r="F958" s="195" t="s">
        <v>6896</v>
      </c>
      <c r="G958" s="196" t="s">
        <v>2761</v>
      </c>
      <c r="H958" s="197">
        <v>7</v>
      </c>
      <c r="I958" s="198"/>
      <c r="J958" s="199">
        <f>ROUND(I958*H958,2)</f>
        <v>0</v>
      </c>
      <c r="K958" s="200"/>
      <c r="L958" s="40"/>
      <c r="M958" s="201" t="s">
        <v>1</v>
      </c>
      <c r="N958" s="202" t="s">
        <v>42</v>
      </c>
      <c r="O958" s="72"/>
      <c r="P958" s="203">
        <f>O958*H958</f>
        <v>0</v>
      </c>
      <c r="Q958" s="203">
        <v>0</v>
      </c>
      <c r="R958" s="203">
        <f>Q958*H958</f>
        <v>0</v>
      </c>
      <c r="S958" s="203">
        <v>0</v>
      </c>
      <c r="T958" s="204">
        <f>S958*H958</f>
        <v>0</v>
      </c>
      <c r="U958" s="35"/>
      <c r="V958" s="35"/>
      <c r="W958" s="35"/>
      <c r="X958" s="35"/>
      <c r="Y958" s="35"/>
      <c r="Z958" s="35"/>
      <c r="AA958" s="35"/>
      <c r="AB958" s="35"/>
      <c r="AC958" s="35"/>
      <c r="AD958" s="35"/>
      <c r="AE958" s="35"/>
      <c r="AR958" s="205" t="s">
        <v>218</v>
      </c>
      <c r="AT958" s="205" t="s">
        <v>214</v>
      </c>
      <c r="AU958" s="205" t="s">
        <v>85</v>
      </c>
      <c r="AY958" s="18" t="s">
        <v>209</v>
      </c>
      <c r="BE958" s="206">
        <f>IF(N958="základní",J958,0)</f>
        <v>0</v>
      </c>
      <c r="BF958" s="206">
        <f>IF(N958="snížená",J958,0)</f>
        <v>0</v>
      </c>
      <c r="BG958" s="206">
        <f>IF(N958="zákl. přenesená",J958,0)</f>
        <v>0</v>
      </c>
      <c r="BH958" s="206">
        <f>IF(N958="sníž. přenesená",J958,0)</f>
        <v>0</v>
      </c>
      <c r="BI958" s="206">
        <f>IF(N958="nulová",J958,0)</f>
        <v>0</v>
      </c>
      <c r="BJ958" s="18" t="s">
        <v>85</v>
      </c>
      <c r="BK958" s="206">
        <f>ROUND(I958*H958,2)</f>
        <v>0</v>
      </c>
      <c r="BL958" s="18" t="s">
        <v>218</v>
      </c>
      <c r="BM958" s="205" t="s">
        <v>6897</v>
      </c>
    </row>
    <row r="959" spans="1:65" s="2" customFormat="1" ht="29.25">
      <c r="A959" s="35"/>
      <c r="B959" s="36"/>
      <c r="C959" s="37"/>
      <c r="D959" s="214" t="s">
        <v>807</v>
      </c>
      <c r="E959" s="37"/>
      <c r="F959" s="256" t="s">
        <v>6869</v>
      </c>
      <c r="G959" s="37"/>
      <c r="H959" s="37"/>
      <c r="I959" s="257"/>
      <c r="J959" s="37"/>
      <c r="K959" s="37"/>
      <c r="L959" s="40"/>
      <c r="M959" s="258"/>
      <c r="N959" s="259"/>
      <c r="O959" s="72"/>
      <c r="P959" s="72"/>
      <c r="Q959" s="72"/>
      <c r="R959" s="72"/>
      <c r="S959" s="72"/>
      <c r="T959" s="73"/>
      <c r="U959" s="35"/>
      <c r="V959" s="35"/>
      <c r="W959" s="35"/>
      <c r="X959" s="35"/>
      <c r="Y959" s="35"/>
      <c r="Z959" s="35"/>
      <c r="AA959" s="35"/>
      <c r="AB959" s="35"/>
      <c r="AC959" s="35"/>
      <c r="AD959" s="35"/>
      <c r="AE959" s="35"/>
      <c r="AT959" s="18" t="s">
        <v>807</v>
      </c>
      <c r="AU959" s="18" t="s">
        <v>85</v>
      </c>
    </row>
    <row r="960" spans="1:65" s="2" customFormat="1" ht="66.75" customHeight="1">
      <c r="A960" s="35"/>
      <c r="B960" s="36"/>
      <c r="C960" s="193" t="s">
        <v>6898</v>
      </c>
      <c r="D960" s="193" t="s">
        <v>214</v>
      </c>
      <c r="E960" s="194" t="s">
        <v>6899</v>
      </c>
      <c r="F960" s="195" t="s">
        <v>6900</v>
      </c>
      <c r="G960" s="196" t="s">
        <v>2761</v>
      </c>
      <c r="H960" s="197">
        <v>44</v>
      </c>
      <c r="I960" s="198"/>
      <c r="J960" s="199">
        <f>ROUND(I960*H960,2)</f>
        <v>0</v>
      </c>
      <c r="K960" s="200"/>
      <c r="L960" s="40"/>
      <c r="M960" s="201" t="s">
        <v>1</v>
      </c>
      <c r="N960" s="202" t="s">
        <v>42</v>
      </c>
      <c r="O960" s="72"/>
      <c r="P960" s="203">
        <f>O960*H960</f>
        <v>0</v>
      </c>
      <c r="Q960" s="203">
        <v>0</v>
      </c>
      <c r="R960" s="203">
        <f>Q960*H960</f>
        <v>0</v>
      </c>
      <c r="S960" s="203">
        <v>0</v>
      </c>
      <c r="T960" s="204">
        <f>S960*H960</f>
        <v>0</v>
      </c>
      <c r="U960" s="35"/>
      <c r="V960" s="35"/>
      <c r="W960" s="35"/>
      <c r="X960" s="35"/>
      <c r="Y960" s="35"/>
      <c r="Z960" s="35"/>
      <c r="AA960" s="35"/>
      <c r="AB960" s="35"/>
      <c r="AC960" s="35"/>
      <c r="AD960" s="35"/>
      <c r="AE960" s="35"/>
      <c r="AR960" s="205" t="s">
        <v>218</v>
      </c>
      <c r="AT960" s="205" t="s">
        <v>214</v>
      </c>
      <c r="AU960" s="205" t="s">
        <v>85</v>
      </c>
      <c r="AY960" s="18" t="s">
        <v>209</v>
      </c>
      <c r="BE960" s="206">
        <f>IF(N960="základní",J960,0)</f>
        <v>0</v>
      </c>
      <c r="BF960" s="206">
        <f>IF(N960="snížená",J960,0)</f>
        <v>0</v>
      </c>
      <c r="BG960" s="206">
        <f>IF(N960="zákl. přenesená",J960,0)</f>
        <v>0</v>
      </c>
      <c r="BH960" s="206">
        <f>IF(N960="sníž. přenesená",J960,0)</f>
        <v>0</v>
      </c>
      <c r="BI960" s="206">
        <f>IF(N960="nulová",J960,0)</f>
        <v>0</v>
      </c>
      <c r="BJ960" s="18" t="s">
        <v>85</v>
      </c>
      <c r="BK960" s="206">
        <f>ROUND(I960*H960,2)</f>
        <v>0</v>
      </c>
      <c r="BL960" s="18" t="s">
        <v>218</v>
      </c>
      <c r="BM960" s="205" t="s">
        <v>6901</v>
      </c>
    </row>
    <row r="961" spans="1:65" s="2" customFormat="1" ht="29.25">
      <c r="A961" s="35"/>
      <c r="B961" s="36"/>
      <c r="C961" s="37"/>
      <c r="D961" s="214" t="s">
        <v>807</v>
      </c>
      <c r="E961" s="37"/>
      <c r="F961" s="256" t="s">
        <v>6869</v>
      </c>
      <c r="G961" s="37"/>
      <c r="H961" s="37"/>
      <c r="I961" s="257"/>
      <c r="J961" s="37"/>
      <c r="K961" s="37"/>
      <c r="L961" s="40"/>
      <c r="M961" s="258"/>
      <c r="N961" s="259"/>
      <c r="O961" s="72"/>
      <c r="P961" s="72"/>
      <c r="Q961" s="72"/>
      <c r="R961" s="72"/>
      <c r="S961" s="72"/>
      <c r="T961" s="73"/>
      <c r="U961" s="35"/>
      <c r="V961" s="35"/>
      <c r="W961" s="35"/>
      <c r="X961" s="35"/>
      <c r="Y961" s="35"/>
      <c r="Z961" s="35"/>
      <c r="AA961" s="35"/>
      <c r="AB961" s="35"/>
      <c r="AC961" s="35"/>
      <c r="AD961" s="35"/>
      <c r="AE961" s="35"/>
      <c r="AT961" s="18" t="s">
        <v>807</v>
      </c>
      <c r="AU961" s="18" t="s">
        <v>85</v>
      </c>
    </row>
    <row r="962" spans="1:65" s="2" customFormat="1" ht="66.75" customHeight="1">
      <c r="A962" s="35"/>
      <c r="B962" s="36"/>
      <c r="C962" s="193" t="s">
        <v>6902</v>
      </c>
      <c r="D962" s="193" t="s">
        <v>214</v>
      </c>
      <c r="E962" s="194" t="s">
        <v>6903</v>
      </c>
      <c r="F962" s="195" t="s">
        <v>6904</v>
      </c>
      <c r="G962" s="196" t="s">
        <v>2761</v>
      </c>
      <c r="H962" s="197">
        <v>14</v>
      </c>
      <c r="I962" s="198"/>
      <c r="J962" s="199">
        <f>ROUND(I962*H962,2)</f>
        <v>0</v>
      </c>
      <c r="K962" s="200"/>
      <c r="L962" s="40"/>
      <c r="M962" s="201" t="s">
        <v>1</v>
      </c>
      <c r="N962" s="202" t="s">
        <v>42</v>
      </c>
      <c r="O962" s="72"/>
      <c r="P962" s="203">
        <f>O962*H962</f>
        <v>0</v>
      </c>
      <c r="Q962" s="203">
        <v>0</v>
      </c>
      <c r="R962" s="203">
        <f>Q962*H962</f>
        <v>0</v>
      </c>
      <c r="S962" s="203">
        <v>0</v>
      </c>
      <c r="T962" s="204">
        <f>S962*H962</f>
        <v>0</v>
      </c>
      <c r="U962" s="35"/>
      <c r="V962" s="35"/>
      <c r="W962" s="35"/>
      <c r="X962" s="35"/>
      <c r="Y962" s="35"/>
      <c r="Z962" s="35"/>
      <c r="AA962" s="35"/>
      <c r="AB962" s="35"/>
      <c r="AC962" s="35"/>
      <c r="AD962" s="35"/>
      <c r="AE962" s="35"/>
      <c r="AR962" s="205" t="s">
        <v>218</v>
      </c>
      <c r="AT962" s="205" t="s">
        <v>214</v>
      </c>
      <c r="AU962" s="205" t="s">
        <v>85</v>
      </c>
      <c r="AY962" s="18" t="s">
        <v>209</v>
      </c>
      <c r="BE962" s="206">
        <f>IF(N962="základní",J962,0)</f>
        <v>0</v>
      </c>
      <c r="BF962" s="206">
        <f>IF(N962="snížená",J962,0)</f>
        <v>0</v>
      </c>
      <c r="BG962" s="206">
        <f>IF(N962="zákl. přenesená",J962,0)</f>
        <v>0</v>
      </c>
      <c r="BH962" s="206">
        <f>IF(N962="sníž. přenesená",J962,0)</f>
        <v>0</v>
      </c>
      <c r="BI962" s="206">
        <f>IF(N962="nulová",J962,0)</f>
        <v>0</v>
      </c>
      <c r="BJ962" s="18" t="s">
        <v>85</v>
      </c>
      <c r="BK962" s="206">
        <f>ROUND(I962*H962,2)</f>
        <v>0</v>
      </c>
      <c r="BL962" s="18" t="s">
        <v>218</v>
      </c>
      <c r="BM962" s="205" t="s">
        <v>6905</v>
      </c>
    </row>
    <row r="963" spans="1:65" s="2" customFormat="1" ht="29.25">
      <c r="A963" s="35"/>
      <c r="B963" s="36"/>
      <c r="C963" s="37"/>
      <c r="D963" s="214" t="s">
        <v>807</v>
      </c>
      <c r="E963" s="37"/>
      <c r="F963" s="256" t="s">
        <v>6869</v>
      </c>
      <c r="G963" s="37"/>
      <c r="H963" s="37"/>
      <c r="I963" s="257"/>
      <c r="J963" s="37"/>
      <c r="K963" s="37"/>
      <c r="L963" s="40"/>
      <c r="M963" s="258"/>
      <c r="N963" s="259"/>
      <c r="O963" s="72"/>
      <c r="P963" s="72"/>
      <c r="Q963" s="72"/>
      <c r="R963" s="72"/>
      <c r="S963" s="72"/>
      <c r="T963" s="73"/>
      <c r="U963" s="35"/>
      <c r="V963" s="35"/>
      <c r="W963" s="35"/>
      <c r="X963" s="35"/>
      <c r="Y963" s="35"/>
      <c r="Z963" s="35"/>
      <c r="AA963" s="35"/>
      <c r="AB963" s="35"/>
      <c r="AC963" s="35"/>
      <c r="AD963" s="35"/>
      <c r="AE963" s="35"/>
      <c r="AT963" s="18" t="s">
        <v>807</v>
      </c>
      <c r="AU963" s="18" t="s">
        <v>85</v>
      </c>
    </row>
    <row r="964" spans="1:65" s="2" customFormat="1" ht="66.75" customHeight="1">
      <c r="A964" s="35"/>
      <c r="B964" s="36"/>
      <c r="C964" s="193" t="s">
        <v>6906</v>
      </c>
      <c r="D964" s="193" t="s">
        <v>214</v>
      </c>
      <c r="E964" s="194" t="s">
        <v>6907</v>
      </c>
      <c r="F964" s="195" t="s">
        <v>6908</v>
      </c>
      <c r="G964" s="196" t="s">
        <v>2761</v>
      </c>
      <c r="H964" s="197">
        <v>42</v>
      </c>
      <c r="I964" s="198"/>
      <c r="J964" s="199">
        <f>ROUND(I964*H964,2)</f>
        <v>0</v>
      </c>
      <c r="K964" s="200"/>
      <c r="L964" s="40"/>
      <c r="M964" s="201" t="s">
        <v>1</v>
      </c>
      <c r="N964" s="202" t="s">
        <v>42</v>
      </c>
      <c r="O964" s="72"/>
      <c r="P964" s="203">
        <f>O964*H964</f>
        <v>0</v>
      </c>
      <c r="Q964" s="203">
        <v>0</v>
      </c>
      <c r="R964" s="203">
        <f>Q964*H964</f>
        <v>0</v>
      </c>
      <c r="S964" s="203">
        <v>0</v>
      </c>
      <c r="T964" s="204">
        <f>S964*H964</f>
        <v>0</v>
      </c>
      <c r="U964" s="35"/>
      <c r="V964" s="35"/>
      <c r="W964" s="35"/>
      <c r="X964" s="35"/>
      <c r="Y964" s="35"/>
      <c r="Z964" s="35"/>
      <c r="AA964" s="35"/>
      <c r="AB964" s="35"/>
      <c r="AC964" s="35"/>
      <c r="AD964" s="35"/>
      <c r="AE964" s="35"/>
      <c r="AR964" s="205" t="s">
        <v>218</v>
      </c>
      <c r="AT964" s="205" t="s">
        <v>214</v>
      </c>
      <c r="AU964" s="205" t="s">
        <v>85</v>
      </c>
      <c r="AY964" s="18" t="s">
        <v>209</v>
      </c>
      <c r="BE964" s="206">
        <f>IF(N964="základní",J964,0)</f>
        <v>0</v>
      </c>
      <c r="BF964" s="206">
        <f>IF(N964="snížená",J964,0)</f>
        <v>0</v>
      </c>
      <c r="BG964" s="206">
        <f>IF(N964="zákl. přenesená",J964,0)</f>
        <v>0</v>
      </c>
      <c r="BH964" s="206">
        <f>IF(N964="sníž. přenesená",J964,0)</f>
        <v>0</v>
      </c>
      <c r="BI964" s="206">
        <f>IF(N964="nulová",J964,0)</f>
        <v>0</v>
      </c>
      <c r="BJ964" s="18" t="s">
        <v>85</v>
      </c>
      <c r="BK964" s="206">
        <f>ROUND(I964*H964,2)</f>
        <v>0</v>
      </c>
      <c r="BL964" s="18" t="s">
        <v>218</v>
      </c>
      <c r="BM964" s="205" t="s">
        <v>6909</v>
      </c>
    </row>
    <row r="965" spans="1:65" s="2" customFormat="1" ht="29.25">
      <c r="A965" s="35"/>
      <c r="B965" s="36"/>
      <c r="C965" s="37"/>
      <c r="D965" s="214" t="s">
        <v>807</v>
      </c>
      <c r="E965" s="37"/>
      <c r="F965" s="256" t="s">
        <v>6889</v>
      </c>
      <c r="G965" s="37"/>
      <c r="H965" s="37"/>
      <c r="I965" s="257"/>
      <c r="J965" s="37"/>
      <c r="K965" s="37"/>
      <c r="L965" s="40"/>
      <c r="M965" s="258"/>
      <c r="N965" s="259"/>
      <c r="O965" s="72"/>
      <c r="P965" s="72"/>
      <c r="Q965" s="72"/>
      <c r="R965" s="72"/>
      <c r="S965" s="72"/>
      <c r="T965" s="73"/>
      <c r="U965" s="35"/>
      <c r="V965" s="35"/>
      <c r="W965" s="35"/>
      <c r="X965" s="35"/>
      <c r="Y965" s="35"/>
      <c r="Z965" s="35"/>
      <c r="AA965" s="35"/>
      <c r="AB965" s="35"/>
      <c r="AC965" s="35"/>
      <c r="AD965" s="35"/>
      <c r="AE965" s="35"/>
      <c r="AT965" s="18" t="s">
        <v>807</v>
      </c>
      <c r="AU965" s="18" t="s">
        <v>85</v>
      </c>
    </row>
    <row r="966" spans="1:65" s="2" customFormat="1" ht="66.75" customHeight="1">
      <c r="A966" s="35"/>
      <c r="B966" s="36"/>
      <c r="C966" s="193" t="s">
        <v>6910</v>
      </c>
      <c r="D966" s="193" t="s">
        <v>214</v>
      </c>
      <c r="E966" s="194" t="s">
        <v>6911</v>
      </c>
      <c r="F966" s="195" t="s">
        <v>6912</v>
      </c>
      <c r="G966" s="196" t="s">
        <v>2761</v>
      </c>
      <c r="H966" s="197">
        <v>2</v>
      </c>
      <c r="I966" s="198"/>
      <c r="J966" s="199">
        <f>ROUND(I966*H966,2)</f>
        <v>0</v>
      </c>
      <c r="K966" s="200"/>
      <c r="L966" s="40"/>
      <c r="M966" s="201" t="s">
        <v>1</v>
      </c>
      <c r="N966" s="202" t="s">
        <v>42</v>
      </c>
      <c r="O966" s="72"/>
      <c r="P966" s="203">
        <f>O966*H966</f>
        <v>0</v>
      </c>
      <c r="Q966" s="203">
        <v>0</v>
      </c>
      <c r="R966" s="203">
        <f>Q966*H966</f>
        <v>0</v>
      </c>
      <c r="S966" s="203">
        <v>0</v>
      </c>
      <c r="T966" s="204">
        <f>S966*H966</f>
        <v>0</v>
      </c>
      <c r="U966" s="35"/>
      <c r="V966" s="35"/>
      <c r="W966" s="35"/>
      <c r="X966" s="35"/>
      <c r="Y966" s="35"/>
      <c r="Z966" s="35"/>
      <c r="AA966" s="35"/>
      <c r="AB966" s="35"/>
      <c r="AC966" s="35"/>
      <c r="AD966" s="35"/>
      <c r="AE966" s="35"/>
      <c r="AR966" s="205" t="s">
        <v>218</v>
      </c>
      <c r="AT966" s="205" t="s">
        <v>214</v>
      </c>
      <c r="AU966" s="205" t="s">
        <v>85</v>
      </c>
      <c r="AY966" s="18" t="s">
        <v>209</v>
      </c>
      <c r="BE966" s="206">
        <f>IF(N966="základní",J966,0)</f>
        <v>0</v>
      </c>
      <c r="BF966" s="206">
        <f>IF(N966="snížená",J966,0)</f>
        <v>0</v>
      </c>
      <c r="BG966" s="206">
        <f>IF(N966="zákl. přenesená",J966,0)</f>
        <v>0</v>
      </c>
      <c r="BH966" s="206">
        <f>IF(N966="sníž. přenesená",J966,0)</f>
        <v>0</v>
      </c>
      <c r="BI966" s="206">
        <f>IF(N966="nulová",J966,0)</f>
        <v>0</v>
      </c>
      <c r="BJ966" s="18" t="s">
        <v>85</v>
      </c>
      <c r="BK966" s="206">
        <f>ROUND(I966*H966,2)</f>
        <v>0</v>
      </c>
      <c r="BL966" s="18" t="s">
        <v>218</v>
      </c>
      <c r="BM966" s="205" t="s">
        <v>6913</v>
      </c>
    </row>
    <row r="967" spans="1:65" s="2" customFormat="1" ht="29.25">
      <c r="A967" s="35"/>
      <c r="B967" s="36"/>
      <c r="C967" s="37"/>
      <c r="D967" s="214" t="s">
        <v>807</v>
      </c>
      <c r="E967" s="37"/>
      <c r="F967" s="256" t="s">
        <v>6889</v>
      </c>
      <c r="G967" s="37"/>
      <c r="H967" s="37"/>
      <c r="I967" s="257"/>
      <c r="J967" s="37"/>
      <c r="K967" s="37"/>
      <c r="L967" s="40"/>
      <c r="M967" s="258"/>
      <c r="N967" s="259"/>
      <c r="O967" s="72"/>
      <c r="P967" s="72"/>
      <c r="Q967" s="72"/>
      <c r="R967" s="72"/>
      <c r="S967" s="72"/>
      <c r="T967" s="73"/>
      <c r="U967" s="35"/>
      <c r="V967" s="35"/>
      <c r="W967" s="35"/>
      <c r="X967" s="35"/>
      <c r="Y967" s="35"/>
      <c r="Z967" s="35"/>
      <c r="AA967" s="35"/>
      <c r="AB967" s="35"/>
      <c r="AC967" s="35"/>
      <c r="AD967" s="35"/>
      <c r="AE967" s="35"/>
      <c r="AT967" s="18" t="s">
        <v>807</v>
      </c>
      <c r="AU967" s="18" t="s">
        <v>85</v>
      </c>
    </row>
    <row r="968" spans="1:65" s="2" customFormat="1" ht="66.75" customHeight="1">
      <c r="A968" s="35"/>
      <c r="B968" s="36"/>
      <c r="C968" s="193" t="s">
        <v>6914</v>
      </c>
      <c r="D968" s="193" t="s">
        <v>214</v>
      </c>
      <c r="E968" s="194" t="s">
        <v>6915</v>
      </c>
      <c r="F968" s="195" t="s">
        <v>6916</v>
      </c>
      <c r="G968" s="196" t="s">
        <v>2761</v>
      </c>
      <c r="H968" s="197">
        <v>2</v>
      </c>
      <c r="I968" s="198"/>
      <c r="J968" s="199">
        <f>ROUND(I968*H968,2)</f>
        <v>0</v>
      </c>
      <c r="K968" s="200"/>
      <c r="L968" s="40"/>
      <c r="M968" s="201" t="s">
        <v>1</v>
      </c>
      <c r="N968" s="202" t="s">
        <v>42</v>
      </c>
      <c r="O968" s="72"/>
      <c r="P968" s="203">
        <f>O968*H968</f>
        <v>0</v>
      </c>
      <c r="Q968" s="203">
        <v>0</v>
      </c>
      <c r="R968" s="203">
        <f>Q968*H968</f>
        <v>0</v>
      </c>
      <c r="S968" s="203">
        <v>0</v>
      </c>
      <c r="T968" s="204">
        <f>S968*H968</f>
        <v>0</v>
      </c>
      <c r="U968" s="35"/>
      <c r="V968" s="35"/>
      <c r="W968" s="35"/>
      <c r="X968" s="35"/>
      <c r="Y968" s="35"/>
      <c r="Z968" s="35"/>
      <c r="AA968" s="35"/>
      <c r="AB968" s="35"/>
      <c r="AC968" s="35"/>
      <c r="AD968" s="35"/>
      <c r="AE968" s="35"/>
      <c r="AR968" s="205" t="s">
        <v>218</v>
      </c>
      <c r="AT968" s="205" t="s">
        <v>214</v>
      </c>
      <c r="AU968" s="205" t="s">
        <v>85</v>
      </c>
      <c r="AY968" s="18" t="s">
        <v>209</v>
      </c>
      <c r="BE968" s="206">
        <f>IF(N968="základní",J968,0)</f>
        <v>0</v>
      </c>
      <c r="BF968" s="206">
        <f>IF(N968="snížená",J968,0)</f>
        <v>0</v>
      </c>
      <c r="BG968" s="206">
        <f>IF(N968="zákl. přenesená",J968,0)</f>
        <v>0</v>
      </c>
      <c r="BH968" s="206">
        <f>IF(N968="sníž. přenesená",J968,0)</f>
        <v>0</v>
      </c>
      <c r="BI968" s="206">
        <f>IF(N968="nulová",J968,0)</f>
        <v>0</v>
      </c>
      <c r="BJ968" s="18" t="s">
        <v>85</v>
      </c>
      <c r="BK968" s="206">
        <f>ROUND(I968*H968,2)</f>
        <v>0</v>
      </c>
      <c r="BL968" s="18" t="s">
        <v>218</v>
      </c>
      <c r="BM968" s="205" t="s">
        <v>6917</v>
      </c>
    </row>
    <row r="969" spans="1:65" s="2" customFormat="1" ht="29.25">
      <c r="A969" s="35"/>
      <c r="B969" s="36"/>
      <c r="C969" s="37"/>
      <c r="D969" s="214" t="s">
        <v>807</v>
      </c>
      <c r="E969" s="37"/>
      <c r="F969" s="256" t="s">
        <v>6889</v>
      </c>
      <c r="G969" s="37"/>
      <c r="H969" s="37"/>
      <c r="I969" s="257"/>
      <c r="J969" s="37"/>
      <c r="K969" s="37"/>
      <c r="L969" s="40"/>
      <c r="M969" s="258"/>
      <c r="N969" s="259"/>
      <c r="O969" s="72"/>
      <c r="P969" s="72"/>
      <c r="Q969" s="72"/>
      <c r="R969" s="72"/>
      <c r="S969" s="72"/>
      <c r="T969" s="73"/>
      <c r="U969" s="35"/>
      <c r="V969" s="35"/>
      <c r="W969" s="35"/>
      <c r="X969" s="35"/>
      <c r="Y969" s="35"/>
      <c r="Z969" s="35"/>
      <c r="AA969" s="35"/>
      <c r="AB969" s="35"/>
      <c r="AC969" s="35"/>
      <c r="AD969" s="35"/>
      <c r="AE969" s="35"/>
      <c r="AT969" s="18" t="s">
        <v>807</v>
      </c>
      <c r="AU969" s="18" t="s">
        <v>85</v>
      </c>
    </row>
    <row r="970" spans="1:65" s="2" customFormat="1" ht="66.75" customHeight="1">
      <c r="A970" s="35"/>
      <c r="B970" s="36"/>
      <c r="C970" s="193" t="s">
        <v>6918</v>
      </c>
      <c r="D970" s="193" t="s">
        <v>214</v>
      </c>
      <c r="E970" s="194" t="s">
        <v>6919</v>
      </c>
      <c r="F970" s="195" t="s">
        <v>6920</v>
      </c>
      <c r="G970" s="196" t="s">
        <v>2761</v>
      </c>
      <c r="H970" s="197">
        <v>55</v>
      </c>
      <c r="I970" s="198"/>
      <c r="J970" s="199">
        <f>ROUND(I970*H970,2)</f>
        <v>0</v>
      </c>
      <c r="K970" s="200"/>
      <c r="L970" s="40"/>
      <c r="M970" s="201" t="s">
        <v>1</v>
      </c>
      <c r="N970" s="202" t="s">
        <v>42</v>
      </c>
      <c r="O970" s="72"/>
      <c r="P970" s="203">
        <f>O970*H970</f>
        <v>0</v>
      </c>
      <c r="Q970" s="203">
        <v>0</v>
      </c>
      <c r="R970" s="203">
        <f>Q970*H970</f>
        <v>0</v>
      </c>
      <c r="S970" s="203">
        <v>0</v>
      </c>
      <c r="T970" s="204">
        <f>S970*H970</f>
        <v>0</v>
      </c>
      <c r="U970" s="35"/>
      <c r="V970" s="35"/>
      <c r="W970" s="35"/>
      <c r="X970" s="35"/>
      <c r="Y970" s="35"/>
      <c r="Z970" s="35"/>
      <c r="AA970" s="35"/>
      <c r="AB970" s="35"/>
      <c r="AC970" s="35"/>
      <c r="AD970" s="35"/>
      <c r="AE970" s="35"/>
      <c r="AR970" s="205" t="s">
        <v>218</v>
      </c>
      <c r="AT970" s="205" t="s">
        <v>214</v>
      </c>
      <c r="AU970" s="205" t="s">
        <v>85</v>
      </c>
      <c r="AY970" s="18" t="s">
        <v>209</v>
      </c>
      <c r="BE970" s="206">
        <f>IF(N970="základní",J970,0)</f>
        <v>0</v>
      </c>
      <c r="BF970" s="206">
        <f>IF(N970="snížená",J970,0)</f>
        <v>0</v>
      </c>
      <c r="BG970" s="206">
        <f>IF(N970="zákl. přenesená",J970,0)</f>
        <v>0</v>
      </c>
      <c r="BH970" s="206">
        <f>IF(N970="sníž. přenesená",J970,0)</f>
        <v>0</v>
      </c>
      <c r="BI970" s="206">
        <f>IF(N970="nulová",J970,0)</f>
        <v>0</v>
      </c>
      <c r="BJ970" s="18" t="s">
        <v>85</v>
      </c>
      <c r="BK970" s="206">
        <f>ROUND(I970*H970,2)</f>
        <v>0</v>
      </c>
      <c r="BL970" s="18" t="s">
        <v>218</v>
      </c>
      <c r="BM970" s="205" t="s">
        <v>6921</v>
      </c>
    </row>
    <row r="971" spans="1:65" s="2" customFormat="1" ht="29.25">
      <c r="A971" s="35"/>
      <c r="B971" s="36"/>
      <c r="C971" s="37"/>
      <c r="D971" s="214" t="s">
        <v>807</v>
      </c>
      <c r="E971" s="37"/>
      <c r="F971" s="256" t="s">
        <v>6869</v>
      </c>
      <c r="G971" s="37"/>
      <c r="H971" s="37"/>
      <c r="I971" s="257"/>
      <c r="J971" s="37"/>
      <c r="K971" s="37"/>
      <c r="L971" s="40"/>
      <c r="M971" s="258"/>
      <c r="N971" s="259"/>
      <c r="O971" s="72"/>
      <c r="P971" s="72"/>
      <c r="Q971" s="72"/>
      <c r="R971" s="72"/>
      <c r="S971" s="72"/>
      <c r="T971" s="73"/>
      <c r="U971" s="35"/>
      <c r="V971" s="35"/>
      <c r="W971" s="35"/>
      <c r="X971" s="35"/>
      <c r="Y971" s="35"/>
      <c r="Z971" s="35"/>
      <c r="AA971" s="35"/>
      <c r="AB971" s="35"/>
      <c r="AC971" s="35"/>
      <c r="AD971" s="35"/>
      <c r="AE971" s="35"/>
      <c r="AT971" s="18" t="s">
        <v>807</v>
      </c>
      <c r="AU971" s="18" t="s">
        <v>85</v>
      </c>
    </row>
    <row r="972" spans="1:65" s="2" customFormat="1" ht="66.75" customHeight="1">
      <c r="A972" s="35"/>
      <c r="B972" s="36"/>
      <c r="C972" s="193" t="s">
        <v>6922</v>
      </c>
      <c r="D972" s="193" t="s">
        <v>214</v>
      </c>
      <c r="E972" s="194" t="s">
        <v>6923</v>
      </c>
      <c r="F972" s="195" t="s">
        <v>6924</v>
      </c>
      <c r="G972" s="196" t="s">
        <v>2761</v>
      </c>
      <c r="H972" s="197">
        <v>3</v>
      </c>
      <c r="I972" s="198"/>
      <c r="J972" s="199">
        <f>ROUND(I972*H972,2)</f>
        <v>0</v>
      </c>
      <c r="K972" s="200"/>
      <c r="L972" s="40"/>
      <c r="M972" s="201" t="s">
        <v>1</v>
      </c>
      <c r="N972" s="202" t="s">
        <v>42</v>
      </c>
      <c r="O972" s="72"/>
      <c r="P972" s="203">
        <f>O972*H972</f>
        <v>0</v>
      </c>
      <c r="Q972" s="203">
        <v>0</v>
      </c>
      <c r="R972" s="203">
        <f>Q972*H972</f>
        <v>0</v>
      </c>
      <c r="S972" s="203">
        <v>0</v>
      </c>
      <c r="T972" s="204">
        <f>S972*H972</f>
        <v>0</v>
      </c>
      <c r="U972" s="35"/>
      <c r="V972" s="35"/>
      <c r="W972" s="35"/>
      <c r="X972" s="35"/>
      <c r="Y972" s="35"/>
      <c r="Z972" s="35"/>
      <c r="AA972" s="35"/>
      <c r="AB972" s="35"/>
      <c r="AC972" s="35"/>
      <c r="AD972" s="35"/>
      <c r="AE972" s="35"/>
      <c r="AR972" s="205" t="s">
        <v>218</v>
      </c>
      <c r="AT972" s="205" t="s">
        <v>214</v>
      </c>
      <c r="AU972" s="205" t="s">
        <v>85</v>
      </c>
      <c r="AY972" s="18" t="s">
        <v>209</v>
      </c>
      <c r="BE972" s="206">
        <f>IF(N972="základní",J972,0)</f>
        <v>0</v>
      </c>
      <c r="BF972" s="206">
        <f>IF(N972="snížená",J972,0)</f>
        <v>0</v>
      </c>
      <c r="BG972" s="206">
        <f>IF(N972="zákl. přenesená",J972,0)</f>
        <v>0</v>
      </c>
      <c r="BH972" s="206">
        <f>IF(N972="sníž. přenesená",J972,0)</f>
        <v>0</v>
      </c>
      <c r="BI972" s="206">
        <f>IF(N972="nulová",J972,0)</f>
        <v>0</v>
      </c>
      <c r="BJ972" s="18" t="s">
        <v>85</v>
      </c>
      <c r="BK972" s="206">
        <f>ROUND(I972*H972,2)</f>
        <v>0</v>
      </c>
      <c r="BL972" s="18" t="s">
        <v>218</v>
      </c>
      <c r="BM972" s="205" t="s">
        <v>6925</v>
      </c>
    </row>
    <row r="973" spans="1:65" s="2" customFormat="1" ht="29.25">
      <c r="A973" s="35"/>
      <c r="B973" s="36"/>
      <c r="C973" s="37"/>
      <c r="D973" s="214" t="s">
        <v>807</v>
      </c>
      <c r="E973" s="37"/>
      <c r="F973" s="256" t="s">
        <v>6889</v>
      </c>
      <c r="G973" s="37"/>
      <c r="H973" s="37"/>
      <c r="I973" s="257"/>
      <c r="J973" s="37"/>
      <c r="K973" s="37"/>
      <c r="L973" s="40"/>
      <c r="M973" s="258"/>
      <c r="N973" s="259"/>
      <c r="O973" s="72"/>
      <c r="P973" s="72"/>
      <c r="Q973" s="72"/>
      <c r="R973" s="72"/>
      <c r="S973" s="72"/>
      <c r="T973" s="73"/>
      <c r="U973" s="35"/>
      <c r="V973" s="35"/>
      <c r="W973" s="35"/>
      <c r="X973" s="35"/>
      <c r="Y973" s="35"/>
      <c r="Z973" s="35"/>
      <c r="AA973" s="35"/>
      <c r="AB973" s="35"/>
      <c r="AC973" s="35"/>
      <c r="AD973" s="35"/>
      <c r="AE973" s="35"/>
      <c r="AT973" s="18" t="s">
        <v>807</v>
      </c>
      <c r="AU973" s="18" t="s">
        <v>85</v>
      </c>
    </row>
    <row r="974" spans="1:65" s="2" customFormat="1" ht="66.75" customHeight="1">
      <c r="A974" s="35"/>
      <c r="B974" s="36"/>
      <c r="C974" s="193" t="s">
        <v>6926</v>
      </c>
      <c r="D974" s="193" t="s">
        <v>214</v>
      </c>
      <c r="E974" s="194" t="s">
        <v>6927</v>
      </c>
      <c r="F974" s="195" t="s">
        <v>6928</v>
      </c>
      <c r="G974" s="196" t="s">
        <v>2761</v>
      </c>
      <c r="H974" s="197">
        <v>2</v>
      </c>
      <c r="I974" s="198"/>
      <c r="J974" s="199">
        <f>ROUND(I974*H974,2)</f>
        <v>0</v>
      </c>
      <c r="K974" s="200"/>
      <c r="L974" s="40"/>
      <c r="M974" s="201" t="s">
        <v>1</v>
      </c>
      <c r="N974" s="202" t="s">
        <v>42</v>
      </c>
      <c r="O974" s="72"/>
      <c r="P974" s="203">
        <f>O974*H974</f>
        <v>0</v>
      </c>
      <c r="Q974" s="203">
        <v>0</v>
      </c>
      <c r="R974" s="203">
        <f>Q974*H974</f>
        <v>0</v>
      </c>
      <c r="S974" s="203">
        <v>0</v>
      </c>
      <c r="T974" s="204">
        <f>S974*H974</f>
        <v>0</v>
      </c>
      <c r="U974" s="35"/>
      <c r="V974" s="35"/>
      <c r="W974" s="35"/>
      <c r="X974" s="35"/>
      <c r="Y974" s="35"/>
      <c r="Z974" s="35"/>
      <c r="AA974" s="35"/>
      <c r="AB974" s="35"/>
      <c r="AC974" s="35"/>
      <c r="AD974" s="35"/>
      <c r="AE974" s="35"/>
      <c r="AR974" s="205" t="s">
        <v>218</v>
      </c>
      <c r="AT974" s="205" t="s">
        <v>214</v>
      </c>
      <c r="AU974" s="205" t="s">
        <v>85</v>
      </c>
      <c r="AY974" s="18" t="s">
        <v>209</v>
      </c>
      <c r="BE974" s="206">
        <f>IF(N974="základní",J974,0)</f>
        <v>0</v>
      </c>
      <c r="BF974" s="206">
        <f>IF(N974="snížená",J974,0)</f>
        <v>0</v>
      </c>
      <c r="BG974" s="206">
        <f>IF(N974="zákl. přenesená",J974,0)</f>
        <v>0</v>
      </c>
      <c r="BH974" s="206">
        <f>IF(N974="sníž. přenesená",J974,0)</f>
        <v>0</v>
      </c>
      <c r="BI974" s="206">
        <f>IF(N974="nulová",J974,0)</f>
        <v>0</v>
      </c>
      <c r="BJ974" s="18" t="s">
        <v>85</v>
      </c>
      <c r="BK974" s="206">
        <f>ROUND(I974*H974,2)</f>
        <v>0</v>
      </c>
      <c r="BL974" s="18" t="s">
        <v>218</v>
      </c>
      <c r="BM974" s="205" t="s">
        <v>6929</v>
      </c>
    </row>
    <row r="975" spans="1:65" s="2" customFormat="1" ht="29.25">
      <c r="A975" s="35"/>
      <c r="B975" s="36"/>
      <c r="C975" s="37"/>
      <c r="D975" s="214" t="s">
        <v>807</v>
      </c>
      <c r="E975" s="37"/>
      <c r="F975" s="256" t="s">
        <v>6869</v>
      </c>
      <c r="G975" s="37"/>
      <c r="H975" s="37"/>
      <c r="I975" s="257"/>
      <c r="J975" s="37"/>
      <c r="K975" s="37"/>
      <c r="L975" s="40"/>
      <c r="M975" s="258"/>
      <c r="N975" s="259"/>
      <c r="O975" s="72"/>
      <c r="P975" s="72"/>
      <c r="Q975" s="72"/>
      <c r="R975" s="72"/>
      <c r="S975" s="72"/>
      <c r="T975" s="73"/>
      <c r="U975" s="35"/>
      <c r="V975" s="35"/>
      <c r="W975" s="35"/>
      <c r="X975" s="35"/>
      <c r="Y975" s="35"/>
      <c r="Z975" s="35"/>
      <c r="AA975" s="35"/>
      <c r="AB975" s="35"/>
      <c r="AC975" s="35"/>
      <c r="AD975" s="35"/>
      <c r="AE975" s="35"/>
      <c r="AT975" s="18" t="s">
        <v>807</v>
      </c>
      <c r="AU975" s="18" t="s">
        <v>85</v>
      </c>
    </row>
    <row r="976" spans="1:65" s="2" customFormat="1" ht="76.349999999999994" customHeight="1">
      <c r="A976" s="35"/>
      <c r="B976" s="36"/>
      <c r="C976" s="193" t="s">
        <v>6930</v>
      </c>
      <c r="D976" s="193" t="s">
        <v>214</v>
      </c>
      <c r="E976" s="194" t="s">
        <v>6931</v>
      </c>
      <c r="F976" s="195" t="s">
        <v>6932</v>
      </c>
      <c r="G976" s="196" t="s">
        <v>2761</v>
      </c>
      <c r="H976" s="197">
        <v>11</v>
      </c>
      <c r="I976" s="198"/>
      <c r="J976" s="199">
        <f>ROUND(I976*H976,2)</f>
        <v>0</v>
      </c>
      <c r="K976" s="200"/>
      <c r="L976" s="40"/>
      <c r="M976" s="201" t="s">
        <v>1</v>
      </c>
      <c r="N976" s="202" t="s">
        <v>42</v>
      </c>
      <c r="O976" s="72"/>
      <c r="P976" s="203">
        <f>O976*H976</f>
        <v>0</v>
      </c>
      <c r="Q976" s="203">
        <v>0</v>
      </c>
      <c r="R976" s="203">
        <f>Q976*H976</f>
        <v>0</v>
      </c>
      <c r="S976" s="203">
        <v>0</v>
      </c>
      <c r="T976" s="204">
        <f>S976*H976</f>
        <v>0</v>
      </c>
      <c r="U976" s="35"/>
      <c r="V976" s="35"/>
      <c r="W976" s="35"/>
      <c r="X976" s="35"/>
      <c r="Y976" s="35"/>
      <c r="Z976" s="35"/>
      <c r="AA976" s="35"/>
      <c r="AB976" s="35"/>
      <c r="AC976" s="35"/>
      <c r="AD976" s="35"/>
      <c r="AE976" s="35"/>
      <c r="AR976" s="205" t="s">
        <v>218</v>
      </c>
      <c r="AT976" s="205" t="s">
        <v>214</v>
      </c>
      <c r="AU976" s="205" t="s">
        <v>85</v>
      </c>
      <c r="AY976" s="18" t="s">
        <v>209</v>
      </c>
      <c r="BE976" s="206">
        <f>IF(N976="základní",J976,0)</f>
        <v>0</v>
      </c>
      <c r="BF976" s="206">
        <f>IF(N976="snížená",J976,0)</f>
        <v>0</v>
      </c>
      <c r="BG976" s="206">
        <f>IF(N976="zákl. přenesená",J976,0)</f>
        <v>0</v>
      </c>
      <c r="BH976" s="206">
        <f>IF(N976="sníž. přenesená",J976,0)</f>
        <v>0</v>
      </c>
      <c r="BI976" s="206">
        <f>IF(N976="nulová",J976,0)</f>
        <v>0</v>
      </c>
      <c r="BJ976" s="18" t="s">
        <v>85</v>
      </c>
      <c r="BK976" s="206">
        <f>ROUND(I976*H976,2)</f>
        <v>0</v>
      </c>
      <c r="BL976" s="18" t="s">
        <v>218</v>
      </c>
      <c r="BM976" s="205" t="s">
        <v>6933</v>
      </c>
    </row>
    <row r="977" spans="1:65" s="2" customFormat="1" ht="29.25">
      <c r="A977" s="35"/>
      <c r="B977" s="36"/>
      <c r="C977" s="37"/>
      <c r="D977" s="214" t="s">
        <v>807</v>
      </c>
      <c r="E977" s="37"/>
      <c r="F977" s="256" t="s">
        <v>6934</v>
      </c>
      <c r="G977" s="37"/>
      <c r="H977" s="37"/>
      <c r="I977" s="257"/>
      <c r="J977" s="37"/>
      <c r="K977" s="37"/>
      <c r="L977" s="40"/>
      <c r="M977" s="258"/>
      <c r="N977" s="259"/>
      <c r="O977" s="72"/>
      <c r="P977" s="72"/>
      <c r="Q977" s="72"/>
      <c r="R977" s="72"/>
      <c r="S977" s="72"/>
      <c r="T977" s="73"/>
      <c r="U977" s="35"/>
      <c r="V977" s="35"/>
      <c r="W977" s="35"/>
      <c r="X977" s="35"/>
      <c r="Y977" s="35"/>
      <c r="Z977" s="35"/>
      <c r="AA977" s="35"/>
      <c r="AB977" s="35"/>
      <c r="AC977" s="35"/>
      <c r="AD977" s="35"/>
      <c r="AE977" s="35"/>
      <c r="AT977" s="18" t="s">
        <v>807</v>
      </c>
      <c r="AU977" s="18" t="s">
        <v>85</v>
      </c>
    </row>
    <row r="978" spans="1:65" s="2" customFormat="1" ht="76.349999999999994" customHeight="1">
      <c r="A978" s="35"/>
      <c r="B978" s="36"/>
      <c r="C978" s="193" t="s">
        <v>6935</v>
      </c>
      <c r="D978" s="193" t="s">
        <v>214</v>
      </c>
      <c r="E978" s="194" t="s">
        <v>6936</v>
      </c>
      <c r="F978" s="195" t="s">
        <v>6937</v>
      </c>
      <c r="G978" s="196" t="s">
        <v>2761</v>
      </c>
      <c r="H978" s="197">
        <v>7</v>
      </c>
      <c r="I978" s="198"/>
      <c r="J978" s="199">
        <f>ROUND(I978*H978,2)</f>
        <v>0</v>
      </c>
      <c r="K978" s="200"/>
      <c r="L978" s="40"/>
      <c r="M978" s="201" t="s">
        <v>1</v>
      </c>
      <c r="N978" s="202" t="s">
        <v>42</v>
      </c>
      <c r="O978" s="72"/>
      <c r="P978" s="203">
        <f>O978*H978</f>
        <v>0</v>
      </c>
      <c r="Q978" s="203">
        <v>0</v>
      </c>
      <c r="R978" s="203">
        <f>Q978*H978</f>
        <v>0</v>
      </c>
      <c r="S978" s="203">
        <v>0</v>
      </c>
      <c r="T978" s="204">
        <f>S978*H978</f>
        <v>0</v>
      </c>
      <c r="U978" s="35"/>
      <c r="V978" s="35"/>
      <c r="W978" s="35"/>
      <c r="X978" s="35"/>
      <c r="Y978" s="35"/>
      <c r="Z978" s="35"/>
      <c r="AA978" s="35"/>
      <c r="AB978" s="35"/>
      <c r="AC978" s="35"/>
      <c r="AD978" s="35"/>
      <c r="AE978" s="35"/>
      <c r="AR978" s="205" t="s">
        <v>218</v>
      </c>
      <c r="AT978" s="205" t="s">
        <v>214</v>
      </c>
      <c r="AU978" s="205" t="s">
        <v>85</v>
      </c>
      <c r="AY978" s="18" t="s">
        <v>209</v>
      </c>
      <c r="BE978" s="206">
        <f>IF(N978="základní",J978,0)</f>
        <v>0</v>
      </c>
      <c r="BF978" s="206">
        <f>IF(N978="snížená",J978,0)</f>
        <v>0</v>
      </c>
      <c r="BG978" s="206">
        <f>IF(N978="zákl. přenesená",J978,0)</f>
        <v>0</v>
      </c>
      <c r="BH978" s="206">
        <f>IF(N978="sníž. přenesená",J978,0)</f>
        <v>0</v>
      </c>
      <c r="BI978" s="206">
        <f>IF(N978="nulová",J978,0)</f>
        <v>0</v>
      </c>
      <c r="BJ978" s="18" t="s">
        <v>85</v>
      </c>
      <c r="BK978" s="206">
        <f>ROUND(I978*H978,2)</f>
        <v>0</v>
      </c>
      <c r="BL978" s="18" t="s">
        <v>218</v>
      </c>
      <c r="BM978" s="205" t="s">
        <v>6938</v>
      </c>
    </row>
    <row r="979" spans="1:65" s="2" customFormat="1" ht="29.25">
      <c r="A979" s="35"/>
      <c r="B979" s="36"/>
      <c r="C979" s="37"/>
      <c r="D979" s="214" t="s">
        <v>807</v>
      </c>
      <c r="E979" s="37"/>
      <c r="F979" s="256" t="s">
        <v>6934</v>
      </c>
      <c r="G979" s="37"/>
      <c r="H979" s="37"/>
      <c r="I979" s="257"/>
      <c r="J979" s="37"/>
      <c r="K979" s="37"/>
      <c r="L979" s="40"/>
      <c r="M979" s="258"/>
      <c r="N979" s="259"/>
      <c r="O979" s="72"/>
      <c r="P979" s="72"/>
      <c r="Q979" s="72"/>
      <c r="R979" s="72"/>
      <c r="S979" s="72"/>
      <c r="T979" s="73"/>
      <c r="U979" s="35"/>
      <c r="V979" s="35"/>
      <c r="W979" s="35"/>
      <c r="X979" s="35"/>
      <c r="Y979" s="35"/>
      <c r="Z979" s="35"/>
      <c r="AA979" s="35"/>
      <c r="AB979" s="35"/>
      <c r="AC979" s="35"/>
      <c r="AD979" s="35"/>
      <c r="AE979" s="35"/>
      <c r="AT979" s="18" t="s">
        <v>807</v>
      </c>
      <c r="AU979" s="18" t="s">
        <v>85</v>
      </c>
    </row>
    <row r="980" spans="1:65" s="2" customFormat="1" ht="76.349999999999994" customHeight="1">
      <c r="A980" s="35"/>
      <c r="B980" s="36"/>
      <c r="C980" s="193" t="s">
        <v>6939</v>
      </c>
      <c r="D980" s="193" t="s">
        <v>214</v>
      </c>
      <c r="E980" s="194" t="s">
        <v>6940</v>
      </c>
      <c r="F980" s="195" t="s">
        <v>6941</v>
      </c>
      <c r="G980" s="196" t="s">
        <v>2761</v>
      </c>
      <c r="H980" s="197">
        <v>7</v>
      </c>
      <c r="I980" s="198"/>
      <c r="J980" s="199">
        <f>ROUND(I980*H980,2)</f>
        <v>0</v>
      </c>
      <c r="K980" s="200"/>
      <c r="L980" s="40"/>
      <c r="M980" s="201" t="s">
        <v>1</v>
      </c>
      <c r="N980" s="202" t="s">
        <v>42</v>
      </c>
      <c r="O980" s="72"/>
      <c r="P980" s="203">
        <f>O980*H980</f>
        <v>0</v>
      </c>
      <c r="Q980" s="203">
        <v>0</v>
      </c>
      <c r="R980" s="203">
        <f>Q980*H980</f>
        <v>0</v>
      </c>
      <c r="S980" s="203">
        <v>0</v>
      </c>
      <c r="T980" s="204">
        <f>S980*H980</f>
        <v>0</v>
      </c>
      <c r="U980" s="35"/>
      <c r="V980" s="35"/>
      <c r="W980" s="35"/>
      <c r="X980" s="35"/>
      <c r="Y980" s="35"/>
      <c r="Z980" s="35"/>
      <c r="AA980" s="35"/>
      <c r="AB980" s="35"/>
      <c r="AC980" s="35"/>
      <c r="AD980" s="35"/>
      <c r="AE980" s="35"/>
      <c r="AR980" s="205" t="s">
        <v>218</v>
      </c>
      <c r="AT980" s="205" t="s">
        <v>214</v>
      </c>
      <c r="AU980" s="205" t="s">
        <v>85</v>
      </c>
      <c r="AY980" s="18" t="s">
        <v>209</v>
      </c>
      <c r="BE980" s="206">
        <f>IF(N980="základní",J980,0)</f>
        <v>0</v>
      </c>
      <c r="BF980" s="206">
        <f>IF(N980="snížená",J980,0)</f>
        <v>0</v>
      </c>
      <c r="BG980" s="206">
        <f>IF(N980="zákl. přenesená",J980,0)</f>
        <v>0</v>
      </c>
      <c r="BH980" s="206">
        <f>IF(N980="sníž. přenesená",J980,0)</f>
        <v>0</v>
      </c>
      <c r="BI980" s="206">
        <f>IF(N980="nulová",J980,0)</f>
        <v>0</v>
      </c>
      <c r="BJ980" s="18" t="s">
        <v>85</v>
      </c>
      <c r="BK980" s="206">
        <f>ROUND(I980*H980,2)</f>
        <v>0</v>
      </c>
      <c r="BL980" s="18" t="s">
        <v>218</v>
      </c>
      <c r="BM980" s="205" t="s">
        <v>6942</v>
      </c>
    </row>
    <row r="981" spans="1:65" s="2" customFormat="1" ht="29.25">
      <c r="A981" s="35"/>
      <c r="B981" s="36"/>
      <c r="C981" s="37"/>
      <c r="D981" s="214" t="s">
        <v>807</v>
      </c>
      <c r="E981" s="37"/>
      <c r="F981" s="256" t="s">
        <v>6869</v>
      </c>
      <c r="G981" s="37"/>
      <c r="H981" s="37"/>
      <c r="I981" s="257"/>
      <c r="J981" s="37"/>
      <c r="K981" s="37"/>
      <c r="L981" s="40"/>
      <c r="M981" s="258"/>
      <c r="N981" s="259"/>
      <c r="O981" s="72"/>
      <c r="P981" s="72"/>
      <c r="Q981" s="72"/>
      <c r="R981" s="72"/>
      <c r="S981" s="72"/>
      <c r="T981" s="73"/>
      <c r="U981" s="35"/>
      <c r="V981" s="35"/>
      <c r="W981" s="35"/>
      <c r="X981" s="35"/>
      <c r="Y981" s="35"/>
      <c r="Z981" s="35"/>
      <c r="AA981" s="35"/>
      <c r="AB981" s="35"/>
      <c r="AC981" s="35"/>
      <c r="AD981" s="35"/>
      <c r="AE981" s="35"/>
      <c r="AT981" s="18" t="s">
        <v>807</v>
      </c>
      <c r="AU981" s="18" t="s">
        <v>85</v>
      </c>
    </row>
    <row r="982" spans="1:65" s="2" customFormat="1" ht="78" customHeight="1">
      <c r="A982" s="35"/>
      <c r="B982" s="36"/>
      <c r="C982" s="193" t="s">
        <v>6943</v>
      </c>
      <c r="D982" s="193" t="s">
        <v>214</v>
      </c>
      <c r="E982" s="194" t="s">
        <v>6944</v>
      </c>
      <c r="F982" s="195" t="s">
        <v>6945</v>
      </c>
      <c r="G982" s="196" t="s">
        <v>2761</v>
      </c>
      <c r="H982" s="197">
        <v>1</v>
      </c>
      <c r="I982" s="198"/>
      <c r="J982" s="199">
        <f>ROUND(I982*H982,2)</f>
        <v>0</v>
      </c>
      <c r="K982" s="200"/>
      <c r="L982" s="40"/>
      <c r="M982" s="201" t="s">
        <v>1</v>
      </c>
      <c r="N982" s="202" t="s">
        <v>42</v>
      </c>
      <c r="O982" s="72"/>
      <c r="P982" s="203">
        <f>O982*H982</f>
        <v>0</v>
      </c>
      <c r="Q982" s="203">
        <v>0</v>
      </c>
      <c r="R982" s="203">
        <f>Q982*H982</f>
        <v>0</v>
      </c>
      <c r="S982" s="203">
        <v>0</v>
      </c>
      <c r="T982" s="204">
        <f>S982*H982</f>
        <v>0</v>
      </c>
      <c r="U982" s="35"/>
      <c r="V982" s="35"/>
      <c r="W982" s="35"/>
      <c r="X982" s="35"/>
      <c r="Y982" s="35"/>
      <c r="Z982" s="35"/>
      <c r="AA982" s="35"/>
      <c r="AB982" s="35"/>
      <c r="AC982" s="35"/>
      <c r="AD982" s="35"/>
      <c r="AE982" s="35"/>
      <c r="AR982" s="205" t="s">
        <v>218</v>
      </c>
      <c r="AT982" s="205" t="s">
        <v>214</v>
      </c>
      <c r="AU982" s="205" t="s">
        <v>85</v>
      </c>
      <c r="AY982" s="18" t="s">
        <v>209</v>
      </c>
      <c r="BE982" s="206">
        <f>IF(N982="základní",J982,0)</f>
        <v>0</v>
      </c>
      <c r="BF982" s="206">
        <f>IF(N982="snížená",J982,0)</f>
        <v>0</v>
      </c>
      <c r="BG982" s="206">
        <f>IF(N982="zákl. přenesená",J982,0)</f>
        <v>0</v>
      </c>
      <c r="BH982" s="206">
        <f>IF(N982="sníž. přenesená",J982,0)</f>
        <v>0</v>
      </c>
      <c r="BI982" s="206">
        <f>IF(N982="nulová",J982,0)</f>
        <v>0</v>
      </c>
      <c r="BJ982" s="18" t="s">
        <v>85</v>
      </c>
      <c r="BK982" s="206">
        <f>ROUND(I982*H982,2)</f>
        <v>0</v>
      </c>
      <c r="BL982" s="18" t="s">
        <v>218</v>
      </c>
      <c r="BM982" s="205" t="s">
        <v>6946</v>
      </c>
    </row>
    <row r="983" spans="1:65" s="2" customFormat="1" ht="29.25">
      <c r="A983" s="35"/>
      <c r="B983" s="36"/>
      <c r="C983" s="37"/>
      <c r="D983" s="214" t="s">
        <v>807</v>
      </c>
      <c r="E983" s="37"/>
      <c r="F983" s="256" t="s">
        <v>6934</v>
      </c>
      <c r="G983" s="37"/>
      <c r="H983" s="37"/>
      <c r="I983" s="257"/>
      <c r="J983" s="37"/>
      <c r="K983" s="37"/>
      <c r="L983" s="40"/>
      <c r="M983" s="258"/>
      <c r="N983" s="259"/>
      <c r="O983" s="72"/>
      <c r="P983" s="72"/>
      <c r="Q983" s="72"/>
      <c r="R983" s="72"/>
      <c r="S983" s="72"/>
      <c r="T983" s="73"/>
      <c r="U983" s="35"/>
      <c r="V983" s="35"/>
      <c r="W983" s="35"/>
      <c r="X983" s="35"/>
      <c r="Y983" s="35"/>
      <c r="Z983" s="35"/>
      <c r="AA983" s="35"/>
      <c r="AB983" s="35"/>
      <c r="AC983" s="35"/>
      <c r="AD983" s="35"/>
      <c r="AE983" s="35"/>
      <c r="AT983" s="18" t="s">
        <v>807</v>
      </c>
      <c r="AU983" s="18" t="s">
        <v>85</v>
      </c>
    </row>
    <row r="984" spans="1:65" s="2" customFormat="1" ht="66.75" customHeight="1">
      <c r="A984" s="35"/>
      <c r="B984" s="36"/>
      <c r="C984" s="193" t="s">
        <v>6947</v>
      </c>
      <c r="D984" s="193" t="s">
        <v>214</v>
      </c>
      <c r="E984" s="194" t="s">
        <v>6948</v>
      </c>
      <c r="F984" s="195" t="s">
        <v>6949</v>
      </c>
      <c r="G984" s="196" t="s">
        <v>2761</v>
      </c>
      <c r="H984" s="197">
        <v>1</v>
      </c>
      <c r="I984" s="198"/>
      <c r="J984" s="199">
        <f>ROUND(I984*H984,2)</f>
        <v>0</v>
      </c>
      <c r="K984" s="200"/>
      <c r="L984" s="40"/>
      <c r="M984" s="201" t="s">
        <v>1</v>
      </c>
      <c r="N984" s="202" t="s">
        <v>42</v>
      </c>
      <c r="O984" s="72"/>
      <c r="P984" s="203">
        <f>O984*H984</f>
        <v>0</v>
      </c>
      <c r="Q984" s="203">
        <v>0</v>
      </c>
      <c r="R984" s="203">
        <f>Q984*H984</f>
        <v>0</v>
      </c>
      <c r="S984" s="203">
        <v>0</v>
      </c>
      <c r="T984" s="204">
        <f>S984*H984</f>
        <v>0</v>
      </c>
      <c r="U984" s="35"/>
      <c r="V984" s="35"/>
      <c r="W984" s="35"/>
      <c r="X984" s="35"/>
      <c r="Y984" s="35"/>
      <c r="Z984" s="35"/>
      <c r="AA984" s="35"/>
      <c r="AB984" s="35"/>
      <c r="AC984" s="35"/>
      <c r="AD984" s="35"/>
      <c r="AE984" s="35"/>
      <c r="AR984" s="205" t="s">
        <v>218</v>
      </c>
      <c r="AT984" s="205" t="s">
        <v>214</v>
      </c>
      <c r="AU984" s="205" t="s">
        <v>85</v>
      </c>
      <c r="AY984" s="18" t="s">
        <v>209</v>
      </c>
      <c r="BE984" s="206">
        <f>IF(N984="základní",J984,0)</f>
        <v>0</v>
      </c>
      <c r="BF984" s="206">
        <f>IF(N984="snížená",J984,0)</f>
        <v>0</v>
      </c>
      <c r="BG984" s="206">
        <f>IF(N984="zákl. přenesená",J984,0)</f>
        <v>0</v>
      </c>
      <c r="BH984" s="206">
        <f>IF(N984="sníž. přenesená",J984,0)</f>
        <v>0</v>
      </c>
      <c r="BI984" s="206">
        <f>IF(N984="nulová",J984,0)</f>
        <v>0</v>
      </c>
      <c r="BJ984" s="18" t="s">
        <v>85</v>
      </c>
      <c r="BK984" s="206">
        <f>ROUND(I984*H984,2)</f>
        <v>0</v>
      </c>
      <c r="BL984" s="18" t="s">
        <v>218</v>
      </c>
      <c r="BM984" s="205" t="s">
        <v>6950</v>
      </c>
    </row>
    <row r="985" spans="1:65" s="2" customFormat="1" ht="29.25">
      <c r="A985" s="35"/>
      <c r="B985" s="36"/>
      <c r="C985" s="37"/>
      <c r="D985" s="214" t="s">
        <v>807</v>
      </c>
      <c r="E985" s="37"/>
      <c r="F985" s="256" t="s">
        <v>6869</v>
      </c>
      <c r="G985" s="37"/>
      <c r="H985" s="37"/>
      <c r="I985" s="257"/>
      <c r="J985" s="37"/>
      <c r="K985" s="37"/>
      <c r="L985" s="40"/>
      <c r="M985" s="258"/>
      <c r="N985" s="259"/>
      <c r="O985" s="72"/>
      <c r="P985" s="72"/>
      <c r="Q985" s="72"/>
      <c r="R985" s="72"/>
      <c r="S985" s="72"/>
      <c r="T985" s="73"/>
      <c r="U985" s="35"/>
      <c r="V985" s="35"/>
      <c r="W985" s="35"/>
      <c r="X985" s="35"/>
      <c r="Y985" s="35"/>
      <c r="Z985" s="35"/>
      <c r="AA985" s="35"/>
      <c r="AB985" s="35"/>
      <c r="AC985" s="35"/>
      <c r="AD985" s="35"/>
      <c r="AE985" s="35"/>
      <c r="AT985" s="18" t="s">
        <v>807</v>
      </c>
      <c r="AU985" s="18" t="s">
        <v>85</v>
      </c>
    </row>
    <row r="986" spans="1:65" s="2" customFormat="1" ht="66.75" customHeight="1">
      <c r="A986" s="35"/>
      <c r="B986" s="36"/>
      <c r="C986" s="193" t="s">
        <v>6951</v>
      </c>
      <c r="D986" s="193" t="s">
        <v>214</v>
      </c>
      <c r="E986" s="194" t="s">
        <v>6952</v>
      </c>
      <c r="F986" s="195" t="s">
        <v>6953</v>
      </c>
      <c r="G986" s="196" t="s">
        <v>2761</v>
      </c>
      <c r="H986" s="197">
        <v>1</v>
      </c>
      <c r="I986" s="198"/>
      <c r="J986" s="199">
        <f>ROUND(I986*H986,2)</f>
        <v>0</v>
      </c>
      <c r="K986" s="200"/>
      <c r="L986" s="40"/>
      <c r="M986" s="201" t="s">
        <v>1</v>
      </c>
      <c r="N986" s="202" t="s">
        <v>42</v>
      </c>
      <c r="O986" s="72"/>
      <c r="P986" s="203">
        <f>O986*H986</f>
        <v>0</v>
      </c>
      <c r="Q986" s="203">
        <v>0</v>
      </c>
      <c r="R986" s="203">
        <f>Q986*H986</f>
        <v>0</v>
      </c>
      <c r="S986" s="203">
        <v>0</v>
      </c>
      <c r="T986" s="204">
        <f>S986*H986</f>
        <v>0</v>
      </c>
      <c r="U986" s="35"/>
      <c r="V986" s="35"/>
      <c r="W986" s="35"/>
      <c r="X986" s="35"/>
      <c r="Y986" s="35"/>
      <c r="Z986" s="35"/>
      <c r="AA986" s="35"/>
      <c r="AB986" s="35"/>
      <c r="AC986" s="35"/>
      <c r="AD986" s="35"/>
      <c r="AE986" s="35"/>
      <c r="AR986" s="205" t="s">
        <v>218</v>
      </c>
      <c r="AT986" s="205" t="s">
        <v>214</v>
      </c>
      <c r="AU986" s="205" t="s">
        <v>85</v>
      </c>
      <c r="AY986" s="18" t="s">
        <v>209</v>
      </c>
      <c r="BE986" s="206">
        <f>IF(N986="základní",J986,0)</f>
        <v>0</v>
      </c>
      <c r="BF986" s="206">
        <f>IF(N986="snížená",J986,0)</f>
        <v>0</v>
      </c>
      <c r="BG986" s="206">
        <f>IF(N986="zákl. přenesená",J986,0)</f>
        <v>0</v>
      </c>
      <c r="BH986" s="206">
        <f>IF(N986="sníž. přenesená",J986,0)</f>
        <v>0</v>
      </c>
      <c r="BI986" s="206">
        <f>IF(N986="nulová",J986,0)</f>
        <v>0</v>
      </c>
      <c r="BJ986" s="18" t="s">
        <v>85</v>
      </c>
      <c r="BK986" s="206">
        <f>ROUND(I986*H986,2)</f>
        <v>0</v>
      </c>
      <c r="BL986" s="18" t="s">
        <v>218</v>
      </c>
      <c r="BM986" s="205" t="s">
        <v>6954</v>
      </c>
    </row>
    <row r="987" spans="1:65" s="2" customFormat="1" ht="29.25">
      <c r="A987" s="35"/>
      <c r="B987" s="36"/>
      <c r="C987" s="37"/>
      <c r="D987" s="214" t="s">
        <v>807</v>
      </c>
      <c r="E987" s="37"/>
      <c r="F987" s="256" t="s">
        <v>6869</v>
      </c>
      <c r="G987" s="37"/>
      <c r="H987" s="37"/>
      <c r="I987" s="257"/>
      <c r="J987" s="37"/>
      <c r="K987" s="37"/>
      <c r="L987" s="40"/>
      <c r="M987" s="258"/>
      <c r="N987" s="259"/>
      <c r="O987" s="72"/>
      <c r="P987" s="72"/>
      <c r="Q987" s="72"/>
      <c r="R987" s="72"/>
      <c r="S987" s="72"/>
      <c r="T987" s="73"/>
      <c r="U987" s="35"/>
      <c r="V987" s="35"/>
      <c r="W987" s="35"/>
      <c r="X987" s="35"/>
      <c r="Y987" s="35"/>
      <c r="Z987" s="35"/>
      <c r="AA987" s="35"/>
      <c r="AB987" s="35"/>
      <c r="AC987" s="35"/>
      <c r="AD987" s="35"/>
      <c r="AE987" s="35"/>
      <c r="AT987" s="18" t="s">
        <v>807</v>
      </c>
      <c r="AU987" s="18" t="s">
        <v>85</v>
      </c>
    </row>
    <row r="988" spans="1:65" s="2" customFormat="1" ht="66.75" customHeight="1">
      <c r="A988" s="35"/>
      <c r="B988" s="36"/>
      <c r="C988" s="193" t="s">
        <v>6955</v>
      </c>
      <c r="D988" s="193" t="s">
        <v>214</v>
      </c>
      <c r="E988" s="194" t="s">
        <v>6956</v>
      </c>
      <c r="F988" s="195" t="s">
        <v>6957</v>
      </c>
      <c r="G988" s="196" t="s">
        <v>2761</v>
      </c>
      <c r="H988" s="197">
        <v>1</v>
      </c>
      <c r="I988" s="198"/>
      <c r="J988" s="199">
        <f>ROUND(I988*H988,2)</f>
        <v>0</v>
      </c>
      <c r="K988" s="200"/>
      <c r="L988" s="40"/>
      <c r="M988" s="201" t="s">
        <v>1</v>
      </c>
      <c r="N988" s="202" t="s">
        <v>42</v>
      </c>
      <c r="O988" s="72"/>
      <c r="P988" s="203">
        <f>O988*H988</f>
        <v>0</v>
      </c>
      <c r="Q988" s="203">
        <v>0</v>
      </c>
      <c r="R988" s="203">
        <f>Q988*H988</f>
        <v>0</v>
      </c>
      <c r="S988" s="203">
        <v>0</v>
      </c>
      <c r="T988" s="204">
        <f>S988*H988</f>
        <v>0</v>
      </c>
      <c r="U988" s="35"/>
      <c r="V988" s="35"/>
      <c r="W988" s="35"/>
      <c r="X988" s="35"/>
      <c r="Y988" s="35"/>
      <c r="Z988" s="35"/>
      <c r="AA988" s="35"/>
      <c r="AB988" s="35"/>
      <c r="AC988" s="35"/>
      <c r="AD988" s="35"/>
      <c r="AE988" s="35"/>
      <c r="AR988" s="205" t="s">
        <v>218</v>
      </c>
      <c r="AT988" s="205" t="s">
        <v>214</v>
      </c>
      <c r="AU988" s="205" t="s">
        <v>85</v>
      </c>
      <c r="AY988" s="18" t="s">
        <v>209</v>
      </c>
      <c r="BE988" s="206">
        <f>IF(N988="základní",J988,0)</f>
        <v>0</v>
      </c>
      <c r="BF988" s="206">
        <f>IF(N988="snížená",J988,0)</f>
        <v>0</v>
      </c>
      <c r="BG988" s="206">
        <f>IF(N988="zákl. přenesená",J988,0)</f>
        <v>0</v>
      </c>
      <c r="BH988" s="206">
        <f>IF(N988="sníž. přenesená",J988,0)</f>
        <v>0</v>
      </c>
      <c r="BI988" s="206">
        <f>IF(N988="nulová",J988,0)</f>
        <v>0</v>
      </c>
      <c r="BJ988" s="18" t="s">
        <v>85</v>
      </c>
      <c r="BK988" s="206">
        <f>ROUND(I988*H988,2)</f>
        <v>0</v>
      </c>
      <c r="BL988" s="18" t="s">
        <v>218</v>
      </c>
      <c r="BM988" s="205" t="s">
        <v>6958</v>
      </c>
    </row>
    <row r="989" spans="1:65" s="2" customFormat="1" ht="29.25">
      <c r="A989" s="35"/>
      <c r="B989" s="36"/>
      <c r="C989" s="37"/>
      <c r="D989" s="214" t="s">
        <v>807</v>
      </c>
      <c r="E989" s="37"/>
      <c r="F989" s="256" t="s">
        <v>6869</v>
      </c>
      <c r="G989" s="37"/>
      <c r="H989" s="37"/>
      <c r="I989" s="257"/>
      <c r="J989" s="37"/>
      <c r="K989" s="37"/>
      <c r="L989" s="40"/>
      <c r="M989" s="258"/>
      <c r="N989" s="259"/>
      <c r="O989" s="72"/>
      <c r="P989" s="72"/>
      <c r="Q989" s="72"/>
      <c r="R989" s="72"/>
      <c r="S989" s="72"/>
      <c r="T989" s="73"/>
      <c r="U989" s="35"/>
      <c r="V989" s="35"/>
      <c r="W989" s="35"/>
      <c r="X989" s="35"/>
      <c r="Y989" s="35"/>
      <c r="Z989" s="35"/>
      <c r="AA989" s="35"/>
      <c r="AB989" s="35"/>
      <c r="AC989" s="35"/>
      <c r="AD989" s="35"/>
      <c r="AE989" s="35"/>
      <c r="AT989" s="18" t="s">
        <v>807</v>
      </c>
      <c r="AU989" s="18" t="s">
        <v>85</v>
      </c>
    </row>
    <row r="990" spans="1:65" s="2" customFormat="1" ht="76.349999999999994" customHeight="1">
      <c r="A990" s="35"/>
      <c r="B990" s="36"/>
      <c r="C990" s="193" t="s">
        <v>6959</v>
      </c>
      <c r="D990" s="193" t="s">
        <v>214</v>
      </c>
      <c r="E990" s="194" t="s">
        <v>6960</v>
      </c>
      <c r="F990" s="195" t="s">
        <v>6961</v>
      </c>
      <c r="G990" s="196" t="s">
        <v>2761</v>
      </c>
      <c r="H990" s="197">
        <v>6</v>
      </c>
      <c r="I990" s="198"/>
      <c r="J990" s="199">
        <f>ROUND(I990*H990,2)</f>
        <v>0</v>
      </c>
      <c r="K990" s="200"/>
      <c r="L990" s="40"/>
      <c r="M990" s="201" t="s">
        <v>1</v>
      </c>
      <c r="N990" s="202" t="s">
        <v>42</v>
      </c>
      <c r="O990" s="72"/>
      <c r="P990" s="203">
        <f>O990*H990</f>
        <v>0</v>
      </c>
      <c r="Q990" s="203">
        <v>0</v>
      </c>
      <c r="R990" s="203">
        <f>Q990*H990</f>
        <v>0</v>
      </c>
      <c r="S990" s="203">
        <v>0</v>
      </c>
      <c r="T990" s="204">
        <f>S990*H990</f>
        <v>0</v>
      </c>
      <c r="U990" s="35"/>
      <c r="V990" s="35"/>
      <c r="W990" s="35"/>
      <c r="X990" s="35"/>
      <c r="Y990" s="35"/>
      <c r="Z990" s="35"/>
      <c r="AA990" s="35"/>
      <c r="AB990" s="35"/>
      <c r="AC990" s="35"/>
      <c r="AD990" s="35"/>
      <c r="AE990" s="35"/>
      <c r="AR990" s="205" t="s">
        <v>218</v>
      </c>
      <c r="AT990" s="205" t="s">
        <v>214</v>
      </c>
      <c r="AU990" s="205" t="s">
        <v>85</v>
      </c>
      <c r="AY990" s="18" t="s">
        <v>209</v>
      </c>
      <c r="BE990" s="206">
        <f>IF(N990="základní",J990,0)</f>
        <v>0</v>
      </c>
      <c r="BF990" s="206">
        <f>IF(N990="snížená",J990,0)</f>
        <v>0</v>
      </c>
      <c r="BG990" s="206">
        <f>IF(N990="zákl. přenesená",J990,0)</f>
        <v>0</v>
      </c>
      <c r="BH990" s="206">
        <f>IF(N990="sníž. přenesená",J990,0)</f>
        <v>0</v>
      </c>
      <c r="BI990" s="206">
        <f>IF(N990="nulová",J990,0)</f>
        <v>0</v>
      </c>
      <c r="BJ990" s="18" t="s">
        <v>85</v>
      </c>
      <c r="BK990" s="206">
        <f>ROUND(I990*H990,2)</f>
        <v>0</v>
      </c>
      <c r="BL990" s="18" t="s">
        <v>218</v>
      </c>
      <c r="BM990" s="205" t="s">
        <v>6962</v>
      </c>
    </row>
    <row r="991" spans="1:65" s="2" customFormat="1" ht="29.25">
      <c r="A991" s="35"/>
      <c r="B991" s="36"/>
      <c r="C991" s="37"/>
      <c r="D991" s="214" t="s">
        <v>807</v>
      </c>
      <c r="E991" s="37"/>
      <c r="F991" s="256" t="s">
        <v>6934</v>
      </c>
      <c r="G991" s="37"/>
      <c r="H991" s="37"/>
      <c r="I991" s="257"/>
      <c r="J991" s="37"/>
      <c r="K991" s="37"/>
      <c r="L991" s="40"/>
      <c r="M991" s="258"/>
      <c r="N991" s="259"/>
      <c r="O991" s="72"/>
      <c r="P991" s="72"/>
      <c r="Q991" s="72"/>
      <c r="R991" s="72"/>
      <c r="S991" s="72"/>
      <c r="T991" s="73"/>
      <c r="U991" s="35"/>
      <c r="V991" s="35"/>
      <c r="W991" s="35"/>
      <c r="X991" s="35"/>
      <c r="Y991" s="35"/>
      <c r="Z991" s="35"/>
      <c r="AA991" s="35"/>
      <c r="AB991" s="35"/>
      <c r="AC991" s="35"/>
      <c r="AD991" s="35"/>
      <c r="AE991" s="35"/>
      <c r="AT991" s="18" t="s">
        <v>807</v>
      </c>
      <c r="AU991" s="18" t="s">
        <v>85</v>
      </c>
    </row>
    <row r="992" spans="1:65" s="2" customFormat="1" ht="66.75" customHeight="1">
      <c r="A992" s="35"/>
      <c r="B992" s="36"/>
      <c r="C992" s="193" t="s">
        <v>6963</v>
      </c>
      <c r="D992" s="193" t="s">
        <v>214</v>
      </c>
      <c r="E992" s="194" t="s">
        <v>6964</v>
      </c>
      <c r="F992" s="195" t="s">
        <v>6965</v>
      </c>
      <c r="G992" s="196" t="s">
        <v>2761</v>
      </c>
      <c r="H992" s="197">
        <v>3</v>
      </c>
      <c r="I992" s="198"/>
      <c r="J992" s="199">
        <f>ROUND(I992*H992,2)</f>
        <v>0</v>
      </c>
      <c r="K992" s="200"/>
      <c r="L992" s="40"/>
      <c r="M992" s="201" t="s">
        <v>1</v>
      </c>
      <c r="N992" s="202" t="s">
        <v>42</v>
      </c>
      <c r="O992" s="72"/>
      <c r="P992" s="203">
        <f>O992*H992</f>
        <v>0</v>
      </c>
      <c r="Q992" s="203">
        <v>0</v>
      </c>
      <c r="R992" s="203">
        <f>Q992*H992</f>
        <v>0</v>
      </c>
      <c r="S992" s="203">
        <v>0</v>
      </c>
      <c r="T992" s="204">
        <f>S992*H992</f>
        <v>0</v>
      </c>
      <c r="U992" s="35"/>
      <c r="V992" s="35"/>
      <c r="W992" s="35"/>
      <c r="X992" s="35"/>
      <c r="Y992" s="35"/>
      <c r="Z992" s="35"/>
      <c r="AA992" s="35"/>
      <c r="AB992" s="35"/>
      <c r="AC992" s="35"/>
      <c r="AD992" s="35"/>
      <c r="AE992" s="35"/>
      <c r="AR992" s="205" t="s">
        <v>218</v>
      </c>
      <c r="AT992" s="205" t="s">
        <v>214</v>
      </c>
      <c r="AU992" s="205" t="s">
        <v>85</v>
      </c>
      <c r="AY992" s="18" t="s">
        <v>209</v>
      </c>
      <c r="BE992" s="206">
        <f>IF(N992="základní",J992,0)</f>
        <v>0</v>
      </c>
      <c r="BF992" s="206">
        <f>IF(N992="snížená",J992,0)</f>
        <v>0</v>
      </c>
      <c r="BG992" s="206">
        <f>IF(N992="zákl. přenesená",J992,0)</f>
        <v>0</v>
      </c>
      <c r="BH992" s="206">
        <f>IF(N992="sníž. přenesená",J992,0)</f>
        <v>0</v>
      </c>
      <c r="BI992" s="206">
        <f>IF(N992="nulová",J992,0)</f>
        <v>0</v>
      </c>
      <c r="BJ992" s="18" t="s">
        <v>85</v>
      </c>
      <c r="BK992" s="206">
        <f>ROUND(I992*H992,2)</f>
        <v>0</v>
      </c>
      <c r="BL992" s="18" t="s">
        <v>218</v>
      </c>
      <c r="BM992" s="205" t="s">
        <v>6966</v>
      </c>
    </row>
    <row r="993" spans="1:65" s="2" customFormat="1" ht="29.25">
      <c r="A993" s="35"/>
      <c r="B993" s="36"/>
      <c r="C993" s="37"/>
      <c r="D993" s="214" t="s">
        <v>807</v>
      </c>
      <c r="E993" s="37"/>
      <c r="F993" s="256" t="s">
        <v>6934</v>
      </c>
      <c r="G993" s="37"/>
      <c r="H993" s="37"/>
      <c r="I993" s="257"/>
      <c r="J993" s="37"/>
      <c r="K993" s="37"/>
      <c r="L993" s="40"/>
      <c r="M993" s="258"/>
      <c r="N993" s="259"/>
      <c r="O993" s="72"/>
      <c r="P993" s="72"/>
      <c r="Q993" s="72"/>
      <c r="R993" s="72"/>
      <c r="S993" s="72"/>
      <c r="T993" s="73"/>
      <c r="U993" s="35"/>
      <c r="V993" s="35"/>
      <c r="W993" s="35"/>
      <c r="X993" s="35"/>
      <c r="Y993" s="35"/>
      <c r="Z993" s="35"/>
      <c r="AA993" s="35"/>
      <c r="AB993" s="35"/>
      <c r="AC993" s="35"/>
      <c r="AD993" s="35"/>
      <c r="AE993" s="35"/>
      <c r="AT993" s="18" t="s">
        <v>807</v>
      </c>
      <c r="AU993" s="18" t="s">
        <v>85</v>
      </c>
    </row>
    <row r="994" spans="1:65" s="2" customFormat="1" ht="66.75" customHeight="1">
      <c r="A994" s="35"/>
      <c r="B994" s="36"/>
      <c r="C994" s="193" t="s">
        <v>6967</v>
      </c>
      <c r="D994" s="193" t="s">
        <v>214</v>
      </c>
      <c r="E994" s="194" t="s">
        <v>6968</v>
      </c>
      <c r="F994" s="195" t="s">
        <v>6969</v>
      </c>
      <c r="G994" s="196" t="s">
        <v>2761</v>
      </c>
      <c r="H994" s="197">
        <v>3</v>
      </c>
      <c r="I994" s="198"/>
      <c r="J994" s="199">
        <f>ROUND(I994*H994,2)</f>
        <v>0</v>
      </c>
      <c r="K994" s="200"/>
      <c r="L994" s="40"/>
      <c r="M994" s="201" t="s">
        <v>1</v>
      </c>
      <c r="N994" s="202" t="s">
        <v>42</v>
      </c>
      <c r="O994" s="72"/>
      <c r="P994" s="203">
        <f>O994*H994</f>
        <v>0</v>
      </c>
      <c r="Q994" s="203">
        <v>0</v>
      </c>
      <c r="R994" s="203">
        <f>Q994*H994</f>
        <v>0</v>
      </c>
      <c r="S994" s="203">
        <v>0</v>
      </c>
      <c r="T994" s="204">
        <f>S994*H994</f>
        <v>0</v>
      </c>
      <c r="U994" s="35"/>
      <c r="V994" s="35"/>
      <c r="W994" s="35"/>
      <c r="X994" s="35"/>
      <c r="Y994" s="35"/>
      <c r="Z994" s="35"/>
      <c r="AA994" s="35"/>
      <c r="AB994" s="35"/>
      <c r="AC994" s="35"/>
      <c r="AD994" s="35"/>
      <c r="AE994" s="35"/>
      <c r="AR994" s="205" t="s">
        <v>218</v>
      </c>
      <c r="AT994" s="205" t="s">
        <v>214</v>
      </c>
      <c r="AU994" s="205" t="s">
        <v>85</v>
      </c>
      <c r="AY994" s="18" t="s">
        <v>209</v>
      </c>
      <c r="BE994" s="206">
        <f>IF(N994="základní",J994,0)</f>
        <v>0</v>
      </c>
      <c r="BF994" s="206">
        <f>IF(N994="snížená",J994,0)</f>
        <v>0</v>
      </c>
      <c r="BG994" s="206">
        <f>IF(N994="zákl. přenesená",J994,0)</f>
        <v>0</v>
      </c>
      <c r="BH994" s="206">
        <f>IF(N994="sníž. přenesená",J994,0)</f>
        <v>0</v>
      </c>
      <c r="BI994" s="206">
        <f>IF(N994="nulová",J994,0)</f>
        <v>0</v>
      </c>
      <c r="BJ994" s="18" t="s">
        <v>85</v>
      </c>
      <c r="BK994" s="206">
        <f>ROUND(I994*H994,2)</f>
        <v>0</v>
      </c>
      <c r="BL994" s="18" t="s">
        <v>218</v>
      </c>
      <c r="BM994" s="205" t="s">
        <v>6970</v>
      </c>
    </row>
    <row r="995" spans="1:65" s="2" customFormat="1" ht="29.25">
      <c r="A995" s="35"/>
      <c r="B995" s="36"/>
      <c r="C995" s="37"/>
      <c r="D995" s="214" t="s">
        <v>807</v>
      </c>
      <c r="E995" s="37"/>
      <c r="F995" s="256" t="s">
        <v>6934</v>
      </c>
      <c r="G995" s="37"/>
      <c r="H995" s="37"/>
      <c r="I995" s="257"/>
      <c r="J995" s="37"/>
      <c r="K995" s="37"/>
      <c r="L995" s="40"/>
      <c r="M995" s="258"/>
      <c r="N995" s="259"/>
      <c r="O995" s="72"/>
      <c r="P995" s="72"/>
      <c r="Q995" s="72"/>
      <c r="R995" s="72"/>
      <c r="S995" s="72"/>
      <c r="T995" s="73"/>
      <c r="U995" s="35"/>
      <c r="V995" s="35"/>
      <c r="W995" s="35"/>
      <c r="X995" s="35"/>
      <c r="Y995" s="35"/>
      <c r="Z995" s="35"/>
      <c r="AA995" s="35"/>
      <c r="AB995" s="35"/>
      <c r="AC995" s="35"/>
      <c r="AD995" s="35"/>
      <c r="AE995" s="35"/>
      <c r="AT995" s="18" t="s">
        <v>807</v>
      </c>
      <c r="AU995" s="18" t="s">
        <v>85</v>
      </c>
    </row>
    <row r="996" spans="1:65" s="2" customFormat="1" ht="66.75" customHeight="1">
      <c r="A996" s="35"/>
      <c r="B996" s="36"/>
      <c r="C996" s="193" t="s">
        <v>6971</v>
      </c>
      <c r="D996" s="193" t="s">
        <v>214</v>
      </c>
      <c r="E996" s="194" t="s">
        <v>6972</v>
      </c>
      <c r="F996" s="195" t="s">
        <v>6973</v>
      </c>
      <c r="G996" s="196" t="s">
        <v>2761</v>
      </c>
      <c r="H996" s="197">
        <v>4</v>
      </c>
      <c r="I996" s="198"/>
      <c r="J996" s="199">
        <f>ROUND(I996*H996,2)</f>
        <v>0</v>
      </c>
      <c r="K996" s="200"/>
      <c r="L996" s="40"/>
      <c r="M996" s="201" t="s">
        <v>1</v>
      </c>
      <c r="N996" s="202" t="s">
        <v>42</v>
      </c>
      <c r="O996" s="72"/>
      <c r="P996" s="203">
        <f>O996*H996</f>
        <v>0</v>
      </c>
      <c r="Q996" s="203">
        <v>0</v>
      </c>
      <c r="R996" s="203">
        <f>Q996*H996</f>
        <v>0</v>
      </c>
      <c r="S996" s="203">
        <v>0</v>
      </c>
      <c r="T996" s="204">
        <f>S996*H996</f>
        <v>0</v>
      </c>
      <c r="U996" s="35"/>
      <c r="V996" s="35"/>
      <c r="W996" s="35"/>
      <c r="X996" s="35"/>
      <c r="Y996" s="35"/>
      <c r="Z996" s="35"/>
      <c r="AA996" s="35"/>
      <c r="AB996" s="35"/>
      <c r="AC996" s="35"/>
      <c r="AD996" s="35"/>
      <c r="AE996" s="35"/>
      <c r="AR996" s="205" t="s">
        <v>218</v>
      </c>
      <c r="AT996" s="205" t="s">
        <v>214</v>
      </c>
      <c r="AU996" s="205" t="s">
        <v>85</v>
      </c>
      <c r="AY996" s="18" t="s">
        <v>209</v>
      </c>
      <c r="BE996" s="206">
        <f>IF(N996="základní",J996,0)</f>
        <v>0</v>
      </c>
      <c r="BF996" s="206">
        <f>IF(N996="snížená",J996,0)</f>
        <v>0</v>
      </c>
      <c r="BG996" s="206">
        <f>IF(N996="zákl. přenesená",J996,0)</f>
        <v>0</v>
      </c>
      <c r="BH996" s="206">
        <f>IF(N996="sníž. přenesená",J996,0)</f>
        <v>0</v>
      </c>
      <c r="BI996" s="206">
        <f>IF(N996="nulová",J996,0)</f>
        <v>0</v>
      </c>
      <c r="BJ996" s="18" t="s">
        <v>85</v>
      </c>
      <c r="BK996" s="206">
        <f>ROUND(I996*H996,2)</f>
        <v>0</v>
      </c>
      <c r="BL996" s="18" t="s">
        <v>218</v>
      </c>
      <c r="BM996" s="205" t="s">
        <v>6974</v>
      </c>
    </row>
    <row r="997" spans="1:65" s="2" customFormat="1" ht="29.25">
      <c r="A997" s="35"/>
      <c r="B997" s="36"/>
      <c r="C997" s="37"/>
      <c r="D997" s="214" t="s">
        <v>807</v>
      </c>
      <c r="E997" s="37"/>
      <c r="F997" s="256" t="s">
        <v>6934</v>
      </c>
      <c r="G997" s="37"/>
      <c r="H997" s="37"/>
      <c r="I997" s="257"/>
      <c r="J997" s="37"/>
      <c r="K997" s="37"/>
      <c r="L997" s="40"/>
      <c r="M997" s="258"/>
      <c r="N997" s="259"/>
      <c r="O997" s="72"/>
      <c r="P997" s="72"/>
      <c r="Q997" s="72"/>
      <c r="R997" s="72"/>
      <c r="S997" s="72"/>
      <c r="T997" s="73"/>
      <c r="U997" s="35"/>
      <c r="V997" s="35"/>
      <c r="W997" s="35"/>
      <c r="X997" s="35"/>
      <c r="Y997" s="35"/>
      <c r="Z997" s="35"/>
      <c r="AA997" s="35"/>
      <c r="AB997" s="35"/>
      <c r="AC997" s="35"/>
      <c r="AD997" s="35"/>
      <c r="AE997" s="35"/>
      <c r="AT997" s="18" t="s">
        <v>807</v>
      </c>
      <c r="AU997" s="18" t="s">
        <v>85</v>
      </c>
    </row>
    <row r="998" spans="1:65" s="2" customFormat="1" ht="66.75" customHeight="1">
      <c r="A998" s="35"/>
      <c r="B998" s="36"/>
      <c r="C998" s="193" t="s">
        <v>6975</v>
      </c>
      <c r="D998" s="193" t="s">
        <v>214</v>
      </c>
      <c r="E998" s="194" t="s">
        <v>6976</v>
      </c>
      <c r="F998" s="195" t="s">
        <v>6977</v>
      </c>
      <c r="G998" s="196" t="s">
        <v>2761</v>
      </c>
      <c r="H998" s="197">
        <v>1</v>
      </c>
      <c r="I998" s="198"/>
      <c r="J998" s="199">
        <f>ROUND(I998*H998,2)</f>
        <v>0</v>
      </c>
      <c r="K998" s="200"/>
      <c r="L998" s="40"/>
      <c r="M998" s="201" t="s">
        <v>1</v>
      </c>
      <c r="N998" s="202" t="s">
        <v>42</v>
      </c>
      <c r="O998" s="72"/>
      <c r="P998" s="203">
        <f>O998*H998</f>
        <v>0</v>
      </c>
      <c r="Q998" s="203">
        <v>0</v>
      </c>
      <c r="R998" s="203">
        <f>Q998*H998</f>
        <v>0</v>
      </c>
      <c r="S998" s="203">
        <v>0</v>
      </c>
      <c r="T998" s="204">
        <f>S998*H998</f>
        <v>0</v>
      </c>
      <c r="U998" s="35"/>
      <c r="V998" s="35"/>
      <c r="W998" s="35"/>
      <c r="X998" s="35"/>
      <c r="Y998" s="35"/>
      <c r="Z998" s="35"/>
      <c r="AA998" s="35"/>
      <c r="AB998" s="35"/>
      <c r="AC998" s="35"/>
      <c r="AD998" s="35"/>
      <c r="AE998" s="35"/>
      <c r="AR998" s="205" t="s">
        <v>218</v>
      </c>
      <c r="AT998" s="205" t="s">
        <v>214</v>
      </c>
      <c r="AU998" s="205" t="s">
        <v>85</v>
      </c>
      <c r="AY998" s="18" t="s">
        <v>209</v>
      </c>
      <c r="BE998" s="206">
        <f>IF(N998="základní",J998,0)</f>
        <v>0</v>
      </c>
      <c r="BF998" s="206">
        <f>IF(N998="snížená",J998,0)</f>
        <v>0</v>
      </c>
      <c r="BG998" s="206">
        <f>IF(N998="zákl. přenesená",J998,0)</f>
        <v>0</v>
      </c>
      <c r="BH998" s="206">
        <f>IF(N998="sníž. přenesená",J998,0)</f>
        <v>0</v>
      </c>
      <c r="BI998" s="206">
        <f>IF(N998="nulová",J998,0)</f>
        <v>0</v>
      </c>
      <c r="BJ998" s="18" t="s">
        <v>85</v>
      </c>
      <c r="BK998" s="206">
        <f>ROUND(I998*H998,2)</f>
        <v>0</v>
      </c>
      <c r="BL998" s="18" t="s">
        <v>218</v>
      </c>
      <c r="BM998" s="205" t="s">
        <v>6978</v>
      </c>
    </row>
    <row r="999" spans="1:65" s="2" customFormat="1" ht="29.25">
      <c r="A999" s="35"/>
      <c r="B999" s="36"/>
      <c r="C999" s="37"/>
      <c r="D999" s="214" t="s">
        <v>807</v>
      </c>
      <c r="E999" s="37"/>
      <c r="F999" s="256" t="s">
        <v>6869</v>
      </c>
      <c r="G999" s="37"/>
      <c r="H999" s="37"/>
      <c r="I999" s="257"/>
      <c r="J999" s="37"/>
      <c r="K999" s="37"/>
      <c r="L999" s="40"/>
      <c r="M999" s="258"/>
      <c r="N999" s="259"/>
      <c r="O999" s="72"/>
      <c r="P999" s="72"/>
      <c r="Q999" s="72"/>
      <c r="R999" s="72"/>
      <c r="S999" s="72"/>
      <c r="T999" s="73"/>
      <c r="U999" s="35"/>
      <c r="V999" s="35"/>
      <c r="W999" s="35"/>
      <c r="X999" s="35"/>
      <c r="Y999" s="35"/>
      <c r="Z999" s="35"/>
      <c r="AA999" s="35"/>
      <c r="AB999" s="35"/>
      <c r="AC999" s="35"/>
      <c r="AD999" s="35"/>
      <c r="AE999" s="35"/>
      <c r="AT999" s="18" t="s">
        <v>807</v>
      </c>
      <c r="AU999" s="18" t="s">
        <v>85</v>
      </c>
    </row>
    <row r="1000" spans="1:65" s="2" customFormat="1" ht="66.75" customHeight="1">
      <c r="A1000" s="35"/>
      <c r="B1000" s="36"/>
      <c r="C1000" s="193" t="s">
        <v>6979</v>
      </c>
      <c r="D1000" s="193" t="s">
        <v>214</v>
      </c>
      <c r="E1000" s="194" t="s">
        <v>6980</v>
      </c>
      <c r="F1000" s="195" t="s">
        <v>6981</v>
      </c>
      <c r="G1000" s="196" t="s">
        <v>2761</v>
      </c>
      <c r="H1000" s="197">
        <v>1</v>
      </c>
      <c r="I1000" s="198"/>
      <c r="J1000" s="199">
        <f>ROUND(I1000*H1000,2)</f>
        <v>0</v>
      </c>
      <c r="K1000" s="200"/>
      <c r="L1000" s="40"/>
      <c r="M1000" s="201" t="s">
        <v>1</v>
      </c>
      <c r="N1000" s="202" t="s">
        <v>42</v>
      </c>
      <c r="O1000" s="72"/>
      <c r="P1000" s="203">
        <f>O1000*H1000</f>
        <v>0</v>
      </c>
      <c r="Q1000" s="203">
        <v>0</v>
      </c>
      <c r="R1000" s="203">
        <f>Q1000*H1000</f>
        <v>0</v>
      </c>
      <c r="S1000" s="203">
        <v>0</v>
      </c>
      <c r="T1000" s="204">
        <f>S1000*H1000</f>
        <v>0</v>
      </c>
      <c r="U1000" s="35"/>
      <c r="V1000" s="35"/>
      <c r="W1000" s="35"/>
      <c r="X1000" s="35"/>
      <c r="Y1000" s="35"/>
      <c r="Z1000" s="35"/>
      <c r="AA1000" s="35"/>
      <c r="AB1000" s="35"/>
      <c r="AC1000" s="35"/>
      <c r="AD1000" s="35"/>
      <c r="AE1000" s="35"/>
      <c r="AR1000" s="205" t="s">
        <v>218</v>
      </c>
      <c r="AT1000" s="205" t="s">
        <v>214</v>
      </c>
      <c r="AU1000" s="205" t="s">
        <v>85</v>
      </c>
      <c r="AY1000" s="18" t="s">
        <v>209</v>
      </c>
      <c r="BE1000" s="206">
        <f>IF(N1000="základní",J1000,0)</f>
        <v>0</v>
      </c>
      <c r="BF1000" s="206">
        <f>IF(N1000="snížená",J1000,0)</f>
        <v>0</v>
      </c>
      <c r="BG1000" s="206">
        <f>IF(N1000="zákl. přenesená",J1000,0)</f>
        <v>0</v>
      </c>
      <c r="BH1000" s="206">
        <f>IF(N1000="sníž. přenesená",J1000,0)</f>
        <v>0</v>
      </c>
      <c r="BI1000" s="206">
        <f>IF(N1000="nulová",J1000,0)</f>
        <v>0</v>
      </c>
      <c r="BJ1000" s="18" t="s">
        <v>85</v>
      </c>
      <c r="BK1000" s="206">
        <f>ROUND(I1000*H1000,2)</f>
        <v>0</v>
      </c>
      <c r="BL1000" s="18" t="s">
        <v>218</v>
      </c>
      <c r="BM1000" s="205" t="s">
        <v>6982</v>
      </c>
    </row>
    <row r="1001" spans="1:65" s="2" customFormat="1" ht="29.25">
      <c r="A1001" s="35"/>
      <c r="B1001" s="36"/>
      <c r="C1001" s="37"/>
      <c r="D1001" s="214" t="s">
        <v>807</v>
      </c>
      <c r="E1001" s="37"/>
      <c r="F1001" s="256" t="s">
        <v>6889</v>
      </c>
      <c r="G1001" s="37"/>
      <c r="H1001" s="37"/>
      <c r="I1001" s="257"/>
      <c r="J1001" s="37"/>
      <c r="K1001" s="37"/>
      <c r="L1001" s="40"/>
      <c r="M1001" s="258"/>
      <c r="N1001" s="259"/>
      <c r="O1001" s="72"/>
      <c r="P1001" s="72"/>
      <c r="Q1001" s="72"/>
      <c r="R1001" s="72"/>
      <c r="S1001" s="72"/>
      <c r="T1001" s="73"/>
      <c r="U1001" s="35"/>
      <c r="V1001" s="35"/>
      <c r="W1001" s="35"/>
      <c r="X1001" s="35"/>
      <c r="Y1001" s="35"/>
      <c r="Z1001" s="35"/>
      <c r="AA1001" s="35"/>
      <c r="AB1001" s="35"/>
      <c r="AC1001" s="35"/>
      <c r="AD1001" s="35"/>
      <c r="AE1001" s="35"/>
      <c r="AT1001" s="18" t="s">
        <v>807</v>
      </c>
      <c r="AU1001" s="18" t="s">
        <v>85</v>
      </c>
    </row>
    <row r="1002" spans="1:65" s="2" customFormat="1" ht="66.75" customHeight="1">
      <c r="A1002" s="35"/>
      <c r="B1002" s="36"/>
      <c r="C1002" s="193" t="s">
        <v>6983</v>
      </c>
      <c r="D1002" s="193" t="s">
        <v>214</v>
      </c>
      <c r="E1002" s="194" t="s">
        <v>6984</v>
      </c>
      <c r="F1002" s="195" t="s">
        <v>6985</v>
      </c>
      <c r="G1002" s="196" t="s">
        <v>2761</v>
      </c>
      <c r="H1002" s="197">
        <v>1</v>
      </c>
      <c r="I1002" s="198"/>
      <c r="J1002" s="199">
        <f>ROUND(I1002*H1002,2)</f>
        <v>0</v>
      </c>
      <c r="K1002" s="200"/>
      <c r="L1002" s="40"/>
      <c r="M1002" s="201" t="s">
        <v>1</v>
      </c>
      <c r="N1002" s="202" t="s">
        <v>42</v>
      </c>
      <c r="O1002" s="72"/>
      <c r="P1002" s="203">
        <f>O1002*H1002</f>
        <v>0</v>
      </c>
      <c r="Q1002" s="203">
        <v>0</v>
      </c>
      <c r="R1002" s="203">
        <f>Q1002*H1002</f>
        <v>0</v>
      </c>
      <c r="S1002" s="203">
        <v>0</v>
      </c>
      <c r="T1002" s="204">
        <f>S1002*H1002</f>
        <v>0</v>
      </c>
      <c r="U1002" s="35"/>
      <c r="V1002" s="35"/>
      <c r="W1002" s="35"/>
      <c r="X1002" s="35"/>
      <c r="Y1002" s="35"/>
      <c r="Z1002" s="35"/>
      <c r="AA1002" s="35"/>
      <c r="AB1002" s="35"/>
      <c r="AC1002" s="35"/>
      <c r="AD1002" s="35"/>
      <c r="AE1002" s="35"/>
      <c r="AR1002" s="205" t="s">
        <v>218</v>
      </c>
      <c r="AT1002" s="205" t="s">
        <v>214</v>
      </c>
      <c r="AU1002" s="205" t="s">
        <v>85</v>
      </c>
      <c r="AY1002" s="18" t="s">
        <v>209</v>
      </c>
      <c r="BE1002" s="206">
        <f>IF(N1002="základní",J1002,0)</f>
        <v>0</v>
      </c>
      <c r="BF1002" s="206">
        <f>IF(N1002="snížená",J1002,0)</f>
        <v>0</v>
      </c>
      <c r="BG1002" s="206">
        <f>IF(N1002="zákl. přenesená",J1002,0)</f>
        <v>0</v>
      </c>
      <c r="BH1002" s="206">
        <f>IF(N1002="sníž. přenesená",J1002,0)</f>
        <v>0</v>
      </c>
      <c r="BI1002" s="206">
        <f>IF(N1002="nulová",J1002,0)</f>
        <v>0</v>
      </c>
      <c r="BJ1002" s="18" t="s">
        <v>85</v>
      </c>
      <c r="BK1002" s="206">
        <f>ROUND(I1002*H1002,2)</f>
        <v>0</v>
      </c>
      <c r="BL1002" s="18" t="s">
        <v>218</v>
      </c>
      <c r="BM1002" s="205" t="s">
        <v>6986</v>
      </c>
    </row>
    <row r="1003" spans="1:65" s="2" customFormat="1" ht="29.25">
      <c r="A1003" s="35"/>
      <c r="B1003" s="36"/>
      <c r="C1003" s="37"/>
      <c r="D1003" s="214" t="s">
        <v>807</v>
      </c>
      <c r="E1003" s="37"/>
      <c r="F1003" s="256" t="s">
        <v>6869</v>
      </c>
      <c r="G1003" s="37"/>
      <c r="H1003" s="37"/>
      <c r="I1003" s="257"/>
      <c r="J1003" s="37"/>
      <c r="K1003" s="37"/>
      <c r="L1003" s="40"/>
      <c r="M1003" s="258"/>
      <c r="N1003" s="259"/>
      <c r="O1003" s="72"/>
      <c r="P1003" s="72"/>
      <c r="Q1003" s="72"/>
      <c r="R1003" s="72"/>
      <c r="S1003" s="72"/>
      <c r="T1003" s="73"/>
      <c r="U1003" s="35"/>
      <c r="V1003" s="35"/>
      <c r="W1003" s="35"/>
      <c r="X1003" s="35"/>
      <c r="Y1003" s="35"/>
      <c r="Z1003" s="35"/>
      <c r="AA1003" s="35"/>
      <c r="AB1003" s="35"/>
      <c r="AC1003" s="35"/>
      <c r="AD1003" s="35"/>
      <c r="AE1003" s="35"/>
      <c r="AT1003" s="18" t="s">
        <v>807</v>
      </c>
      <c r="AU1003" s="18" t="s">
        <v>85</v>
      </c>
    </row>
    <row r="1004" spans="1:65" s="12" customFormat="1" ht="25.9" customHeight="1">
      <c r="B1004" s="177"/>
      <c r="C1004" s="178"/>
      <c r="D1004" s="179" t="s">
        <v>76</v>
      </c>
      <c r="E1004" s="180" t="s">
        <v>6987</v>
      </c>
      <c r="F1004" s="180" t="s">
        <v>6988</v>
      </c>
      <c r="G1004" s="178"/>
      <c r="H1004" s="178"/>
      <c r="I1004" s="181"/>
      <c r="J1004" s="182">
        <f>BK1004</f>
        <v>0</v>
      </c>
      <c r="K1004" s="178"/>
      <c r="L1004" s="183"/>
      <c r="M1004" s="184"/>
      <c r="N1004" s="185"/>
      <c r="O1004" s="185"/>
      <c r="P1004" s="186">
        <f>SUM(P1005:P1034)</f>
        <v>0</v>
      </c>
      <c r="Q1004" s="185"/>
      <c r="R1004" s="186">
        <f>SUM(R1005:R1034)</f>
        <v>0</v>
      </c>
      <c r="S1004" s="185"/>
      <c r="T1004" s="187">
        <f>SUM(T1005:T1034)</f>
        <v>0</v>
      </c>
      <c r="AR1004" s="188" t="s">
        <v>85</v>
      </c>
      <c r="AT1004" s="189" t="s">
        <v>76</v>
      </c>
      <c r="AU1004" s="189" t="s">
        <v>77</v>
      </c>
      <c r="AY1004" s="188" t="s">
        <v>209</v>
      </c>
      <c r="BK1004" s="190">
        <f>SUM(BK1005:BK1034)</f>
        <v>0</v>
      </c>
    </row>
    <row r="1005" spans="1:65" s="2" customFormat="1" ht="24.2" customHeight="1">
      <c r="A1005" s="35"/>
      <c r="B1005" s="36"/>
      <c r="C1005" s="193" t="s">
        <v>6989</v>
      </c>
      <c r="D1005" s="193" t="s">
        <v>214</v>
      </c>
      <c r="E1005" s="194" t="s">
        <v>6990</v>
      </c>
      <c r="F1005" s="195" t="s">
        <v>6991</v>
      </c>
      <c r="G1005" s="196" t="s">
        <v>2761</v>
      </c>
      <c r="H1005" s="197">
        <v>1</v>
      </c>
      <c r="I1005" s="198"/>
      <c r="J1005" s="199">
        <f t="shared" ref="J1005:J1034" si="130">ROUND(I1005*H1005,2)</f>
        <v>0</v>
      </c>
      <c r="K1005" s="200"/>
      <c r="L1005" s="40"/>
      <c r="M1005" s="201" t="s">
        <v>1</v>
      </c>
      <c r="N1005" s="202" t="s">
        <v>42</v>
      </c>
      <c r="O1005" s="72"/>
      <c r="P1005" s="203">
        <f t="shared" ref="P1005:P1034" si="131">O1005*H1005</f>
        <v>0</v>
      </c>
      <c r="Q1005" s="203">
        <v>0</v>
      </c>
      <c r="R1005" s="203">
        <f t="shared" ref="R1005:R1034" si="132">Q1005*H1005</f>
        <v>0</v>
      </c>
      <c r="S1005" s="203">
        <v>0</v>
      </c>
      <c r="T1005" s="204">
        <f t="shared" ref="T1005:T1034" si="133">S1005*H1005</f>
        <v>0</v>
      </c>
      <c r="U1005" s="35"/>
      <c r="V1005" s="35"/>
      <c r="W1005" s="35"/>
      <c r="X1005" s="35"/>
      <c r="Y1005" s="35"/>
      <c r="Z1005" s="35"/>
      <c r="AA1005" s="35"/>
      <c r="AB1005" s="35"/>
      <c r="AC1005" s="35"/>
      <c r="AD1005" s="35"/>
      <c r="AE1005" s="35"/>
      <c r="AR1005" s="205" t="s">
        <v>218</v>
      </c>
      <c r="AT1005" s="205" t="s">
        <v>214</v>
      </c>
      <c r="AU1005" s="205" t="s">
        <v>85</v>
      </c>
      <c r="AY1005" s="18" t="s">
        <v>209</v>
      </c>
      <c r="BE1005" s="206">
        <f t="shared" ref="BE1005:BE1034" si="134">IF(N1005="základní",J1005,0)</f>
        <v>0</v>
      </c>
      <c r="BF1005" s="206">
        <f t="shared" ref="BF1005:BF1034" si="135">IF(N1005="snížená",J1005,0)</f>
        <v>0</v>
      </c>
      <c r="BG1005" s="206">
        <f t="shared" ref="BG1005:BG1034" si="136">IF(N1005="zákl. přenesená",J1005,0)</f>
        <v>0</v>
      </c>
      <c r="BH1005" s="206">
        <f t="shared" ref="BH1005:BH1034" si="137">IF(N1005="sníž. přenesená",J1005,0)</f>
        <v>0</v>
      </c>
      <c r="BI1005" s="206">
        <f t="shared" ref="BI1005:BI1034" si="138">IF(N1005="nulová",J1005,0)</f>
        <v>0</v>
      </c>
      <c r="BJ1005" s="18" t="s">
        <v>85</v>
      </c>
      <c r="BK1005" s="206">
        <f t="shared" ref="BK1005:BK1034" si="139">ROUND(I1005*H1005,2)</f>
        <v>0</v>
      </c>
      <c r="BL1005" s="18" t="s">
        <v>218</v>
      </c>
      <c r="BM1005" s="205" t="s">
        <v>6992</v>
      </c>
    </row>
    <row r="1006" spans="1:65" s="2" customFormat="1" ht="24.2" customHeight="1">
      <c r="A1006" s="35"/>
      <c r="B1006" s="36"/>
      <c r="C1006" s="193" t="s">
        <v>6993</v>
      </c>
      <c r="D1006" s="193" t="s">
        <v>214</v>
      </c>
      <c r="E1006" s="194" t="s">
        <v>6994</v>
      </c>
      <c r="F1006" s="195" t="s">
        <v>6995</v>
      </c>
      <c r="G1006" s="196" t="s">
        <v>2761</v>
      </c>
      <c r="H1006" s="197">
        <v>1</v>
      </c>
      <c r="I1006" s="198"/>
      <c r="J1006" s="199">
        <f t="shared" si="130"/>
        <v>0</v>
      </c>
      <c r="K1006" s="200"/>
      <c r="L1006" s="40"/>
      <c r="M1006" s="201" t="s">
        <v>1</v>
      </c>
      <c r="N1006" s="202" t="s">
        <v>42</v>
      </c>
      <c r="O1006" s="72"/>
      <c r="P1006" s="203">
        <f t="shared" si="131"/>
        <v>0</v>
      </c>
      <c r="Q1006" s="203">
        <v>0</v>
      </c>
      <c r="R1006" s="203">
        <f t="shared" si="132"/>
        <v>0</v>
      </c>
      <c r="S1006" s="203">
        <v>0</v>
      </c>
      <c r="T1006" s="204">
        <f t="shared" si="133"/>
        <v>0</v>
      </c>
      <c r="U1006" s="35"/>
      <c r="V1006" s="35"/>
      <c r="W1006" s="35"/>
      <c r="X1006" s="35"/>
      <c r="Y1006" s="35"/>
      <c r="Z1006" s="35"/>
      <c r="AA1006" s="35"/>
      <c r="AB1006" s="35"/>
      <c r="AC1006" s="35"/>
      <c r="AD1006" s="35"/>
      <c r="AE1006" s="35"/>
      <c r="AR1006" s="205" t="s">
        <v>218</v>
      </c>
      <c r="AT1006" s="205" t="s">
        <v>214</v>
      </c>
      <c r="AU1006" s="205" t="s">
        <v>85</v>
      </c>
      <c r="AY1006" s="18" t="s">
        <v>209</v>
      </c>
      <c r="BE1006" s="206">
        <f t="shared" si="134"/>
        <v>0</v>
      </c>
      <c r="BF1006" s="206">
        <f t="shared" si="135"/>
        <v>0</v>
      </c>
      <c r="BG1006" s="206">
        <f t="shared" si="136"/>
        <v>0</v>
      </c>
      <c r="BH1006" s="206">
        <f t="shared" si="137"/>
        <v>0</v>
      </c>
      <c r="BI1006" s="206">
        <f t="shared" si="138"/>
        <v>0</v>
      </c>
      <c r="BJ1006" s="18" t="s">
        <v>85</v>
      </c>
      <c r="BK1006" s="206">
        <f t="shared" si="139"/>
        <v>0</v>
      </c>
      <c r="BL1006" s="18" t="s">
        <v>218</v>
      </c>
      <c r="BM1006" s="205" t="s">
        <v>6996</v>
      </c>
    </row>
    <row r="1007" spans="1:65" s="2" customFormat="1" ht="24.2" customHeight="1">
      <c r="A1007" s="35"/>
      <c r="B1007" s="36"/>
      <c r="C1007" s="193" t="s">
        <v>6997</v>
      </c>
      <c r="D1007" s="193" t="s">
        <v>214</v>
      </c>
      <c r="E1007" s="194" t="s">
        <v>6998</v>
      </c>
      <c r="F1007" s="195" t="s">
        <v>6999</v>
      </c>
      <c r="G1007" s="196" t="s">
        <v>2761</v>
      </c>
      <c r="H1007" s="197">
        <v>1</v>
      </c>
      <c r="I1007" s="198"/>
      <c r="J1007" s="199">
        <f t="shared" si="130"/>
        <v>0</v>
      </c>
      <c r="K1007" s="200"/>
      <c r="L1007" s="40"/>
      <c r="M1007" s="201" t="s">
        <v>1</v>
      </c>
      <c r="N1007" s="202" t="s">
        <v>42</v>
      </c>
      <c r="O1007" s="72"/>
      <c r="P1007" s="203">
        <f t="shared" si="131"/>
        <v>0</v>
      </c>
      <c r="Q1007" s="203">
        <v>0</v>
      </c>
      <c r="R1007" s="203">
        <f t="shared" si="132"/>
        <v>0</v>
      </c>
      <c r="S1007" s="203">
        <v>0</v>
      </c>
      <c r="T1007" s="204">
        <f t="shared" si="133"/>
        <v>0</v>
      </c>
      <c r="U1007" s="35"/>
      <c r="V1007" s="35"/>
      <c r="W1007" s="35"/>
      <c r="X1007" s="35"/>
      <c r="Y1007" s="35"/>
      <c r="Z1007" s="35"/>
      <c r="AA1007" s="35"/>
      <c r="AB1007" s="35"/>
      <c r="AC1007" s="35"/>
      <c r="AD1007" s="35"/>
      <c r="AE1007" s="35"/>
      <c r="AR1007" s="205" t="s">
        <v>218</v>
      </c>
      <c r="AT1007" s="205" t="s">
        <v>214</v>
      </c>
      <c r="AU1007" s="205" t="s">
        <v>85</v>
      </c>
      <c r="AY1007" s="18" t="s">
        <v>209</v>
      </c>
      <c r="BE1007" s="206">
        <f t="shared" si="134"/>
        <v>0</v>
      </c>
      <c r="BF1007" s="206">
        <f t="shared" si="135"/>
        <v>0</v>
      </c>
      <c r="BG1007" s="206">
        <f t="shared" si="136"/>
        <v>0</v>
      </c>
      <c r="BH1007" s="206">
        <f t="shared" si="137"/>
        <v>0</v>
      </c>
      <c r="BI1007" s="206">
        <f t="shared" si="138"/>
        <v>0</v>
      </c>
      <c r="BJ1007" s="18" t="s">
        <v>85</v>
      </c>
      <c r="BK1007" s="206">
        <f t="shared" si="139"/>
        <v>0</v>
      </c>
      <c r="BL1007" s="18" t="s">
        <v>218</v>
      </c>
      <c r="BM1007" s="205" t="s">
        <v>7000</v>
      </c>
    </row>
    <row r="1008" spans="1:65" s="2" customFormat="1" ht="24.2" customHeight="1">
      <c r="A1008" s="35"/>
      <c r="B1008" s="36"/>
      <c r="C1008" s="193" t="s">
        <v>7001</v>
      </c>
      <c r="D1008" s="193" t="s">
        <v>214</v>
      </c>
      <c r="E1008" s="194" t="s">
        <v>7002</v>
      </c>
      <c r="F1008" s="195" t="s">
        <v>7003</v>
      </c>
      <c r="G1008" s="196" t="s">
        <v>2761</v>
      </c>
      <c r="H1008" s="197">
        <v>1</v>
      </c>
      <c r="I1008" s="198"/>
      <c r="J1008" s="199">
        <f t="shared" si="130"/>
        <v>0</v>
      </c>
      <c r="K1008" s="200"/>
      <c r="L1008" s="40"/>
      <c r="M1008" s="201" t="s">
        <v>1</v>
      </c>
      <c r="N1008" s="202" t="s">
        <v>42</v>
      </c>
      <c r="O1008" s="72"/>
      <c r="P1008" s="203">
        <f t="shared" si="131"/>
        <v>0</v>
      </c>
      <c r="Q1008" s="203">
        <v>0</v>
      </c>
      <c r="R1008" s="203">
        <f t="shared" si="132"/>
        <v>0</v>
      </c>
      <c r="S1008" s="203">
        <v>0</v>
      </c>
      <c r="T1008" s="204">
        <f t="shared" si="133"/>
        <v>0</v>
      </c>
      <c r="U1008" s="35"/>
      <c r="V1008" s="35"/>
      <c r="W1008" s="35"/>
      <c r="X1008" s="35"/>
      <c r="Y1008" s="35"/>
      <c r="Z1008" s="35"/>
      <c r="AA1008" s="35"/>
      <c r="AB1008" s="35"/>
      <c r="AC1008" s="35"/>
      <c r="AD1008" s="35"/>
      <c r="AE1008" s="35"/>
      <c r="AR1008" s="205" t="s">
        <v>218</v>
      </c>
      <c r="AT1008" s="205" t="s">
        <v>214</v>
      </c>
      <c r="AU1008" s="205" t="s">
        <v>85</v>
      </c>
      <c r="AY1008" s="18" t="s">
        <v>209</v>
      </c>
      <c r="BE1008" s="206">
        <f t="shared" si="134"/>
        <v>0</v>
      </c>
      <c r="BF1008" s="206">
        <f t="shared" si="135"/>
        <v>0</v>
      </c>
      <c r="BG1008" s="206">
        <f t="shared" si="136"/>
        <v>0</v>
      </c>
      <c r="BH1008" s="206">
        <f t="shared" si="137"/>
        <v>0</v>
      </c>
      <c r="BI1008" s="206">
        <f t="shared" si="138"/>
        <v>0</v>
      </c>
      <c r="BJ1008" s="18" t="s">
        <v>85</v>
      </c>
      <c r="BK1008" s="206">
        <f t="shared" si="139"/>
        <v>0</v>
      </c>
      <c r="BL1008" s="18" t="s">
        <v>218</v>
      </c>
      <c r="BM1008" s="205" t="s">
        <v>7004</v>
      </c>
    </row>
    <row r="1009" spans="1:65" s="2" customFormat="1" ht="24.2" customHeight="1">
      <c r="A1009" s="35"/>
      <c r="B1009" s="36"/>
      <c r="C1009" s="193" t="s">
        <v>7005</v>
      </c>
      <c r="D1009" s="193" t="s">
        <v>214</v>
      </c>
      <c r="E1009" s="194" t="s">
        <v>7006</v>
      </c>
      <c r="F1009" s="195" t="s">
        <v>7007</v>
      </c>
      <c r="G1009" s="196" t="s">
        <v>2761</v>
      </c>
      <c r="H1009" s="197">
        <v>1</v>
      </c>
      <c r="I1009" s="198"/>
      <c r="J1009" s="199">
        <f t="shared" si="130"/>
        <v>0</v>
      </c>
      <c r="K1009" s="200"/>
      <c r="L1009" s="40"/>
      <c r="M1009" s="201" t="s">
        <v>1</v>
      </c>
      <c r="N1009" s="202" t="s">
        <v>42</v>
      </c>
      <c r="O1009" s="72"/>
      <c r="P1009" s="203">
        <f t="shared" si="131"/>
        <v>0</v>
      </c>
      <c r="Q1009" s="203">
        <v>0</v>
      </c>
      <c r="R1009" s="203">
        <f t="shared" si="132"/>
        <v>0</v>
      </c>
      <c r="S1009" s="203">
        <v>0</v>
      </c>
      <c r="T1009" s="204">
        <f t="shared" si="133"/>
        <v>0</v>
      </c>
      <c r="U1009" s="35"/>
      <c r="V1009" s="35"/>
      <c r="W1009" s="35"/>
      <c r="X1009" s="35"/>
      <c r="Y1009" s="35"/>
      <c r="Z1009" s="35"/>
      <c r="AA1009" s="35"/>
      <c r="AB1009" s="35"/>
      <c r="AC1009" s="35"/>
      <c r="AD1009" s="35"/>
      <c r="AE1009" s="35"/>
      <c r="AR1009" s="205" t="s">
        <v>218</v>
      </c>
      <c r="AT1009" s="205" t="s">
        <v>214</v>
      </c>
      <c r="AU1009" s="205" t="s">
        <v>85</v>
      </c>
      <c r="AY1009" s="18" t="s">
        <v>209</v>
      </c>
      <c r="BE1009" s="206">
        <f t="shared" si="134"/>
        <v>0</v>
      </c>
      <c r="BF1009" s="206">
        <f t="shared" si="135"/>
        <v>0</v>
      </c>
      <c r="BG1009" s="206">
        <f t="shared" si="136"/>
        <v>0</v>
      </c>
      <c r="BH1009" s="206">
        <f t="shared" si="137"/>
        <v>0</v>
      </c>
      <c r="BI1009" s="206">
        <f t="shared" si="138"/>
        <v>0</v>
      </c>
      <c r="BJ1009" s="18" t="s">
        <v>85</v>
      </c>
      <c r="BK1009" s="206">
        <f t="shared" si="139"/>
        <v>0</v>
      </c>
      <c r="BL1009" s="18" t="s">
        <v>218</v>
      </c>
      <c r="BM1009" s="205" t="s">
        <v>7008</v>
      </c>
    </row>
    <row r="1010" spans="1:65" s="2" customFormat="1" ht="24.2" customHeight="1">
      <c r="A1010" s="35"/>
      <c r="B1010" s="36"/>
      <c r="C1010" s="193" t="s">
        <v>7009</v>
      </c>
      <c r="D1010" s="193" t="s">
        <v>214</v>
      </c>
      <c r="E1010" s="194" t="s">
        <v>7010</v>
      </c>
      <c r="F1010" s="195" t="s">
        <v>7011</v>
      </c>
      <c r="G1010" s="196" t="s">
        <v>2761</v>
      </c>
      <c r="H1010" s="197">
        <v>1</v>
      </c>
      <c r="I1010" s="198"/>
      <c r="J1010" s="199">
        <f t="shared" si="130"/>
        <v>0</v>
      </c>
      <c r="K1010" s="200"/>
      <c r="L1010" s="40"/>
      <c r="M1010" s="201" t="s">
        <v>1</v>
      </c>
      <c r="N1010" s="202" t="s">
        <v>42</v>
      </c>
      <c r="O1010" s="72"/>
      <c r="P1010" s="203">
        <f t="shared" si="131"/>
        <v>0</v>
      </c>
      <c r="Q1010" s="203">
        <v>0</v>
      </c>
      <c r="R1010" s="203">
        <f t="shared" si="132"/>
        <v>0</v>
      </c>
      <c r="S1010" s="203">
        <v>0</v>
      </c>
      <c r="T1010" s="204">
        <f t="shared" si="133"/>
        <v>0</v>
      </c>
      <c r="U1010" s="35"/>
      <c r="V1010" s="35"/>
      <c r="W1010" s="35"/>
      <c r="X1010" s="35"/>
      <c r="Y1010" s="35"/>
      <c r="Z1010" s="35"/>
      <c r="AA1010" s="35"/>
      <c r="AB1010" s="35"/>
      <c r="AC1010" s="35"/>
      <c r="AD1010" s="35"/>
      <c r="AE1010" s="35"/>
      <c r="AR1010" s="205" t="s">
        <v>218</v>
      </c>
      <c r="AT1010" s="205" t="s">
        <v>214</v>
      </c>
      <c r="AU1010" s="205" t="s">
        <v>85</v>
      </c>
      <c r="AY1010" s="18" t="s">
        <v>209</v>
      </c>
      <c r="BE1010" s="206">
        <f t="shared" si="134"/>
        <v>0</v>
      </c>
      <c r="BF1010" s="206">
        <f t="shared" si="135"/>
        <v>0</v>
      </c>
      <c r="BG1010" s="206">
        <f t="shared" si="136"/>
        <v>0</v>
      </c>
      <c r="BH1010" s="206">
        <f t="shared" si="137"/>
        <v>0</v>
      </c>
      <c r="BI1010" s="206">
        <f t="shared" si="138"/>
        <v>0</v>
      </c>
      <c r="BJ1010" s="18" t="s">
        <v>85</v>
      </c>
      <c r="BK1010" s="206">
        <f t="shared" si="139"/>
        <v>0</v>
      </c>
      <c r="BL1010" s="18" t="s">
        <v>218</v>
      </c>
      <c r="BM1010" s="205" t="s">
        <v>7012</v>
      </c>
    </row>
    <row r="1011" spans="1:65" s="2" customFormat="1" ht="24.2" customHeight="1">
      <c r="A1011" s="35"/>
      <c r="B1011" s="36"/>
      <c r="C1011" s="193" t="s">
        <v>7013</v>
      </c>
      <c r="D1011" s="193" t="s">
        <v>214</v>
      </c>
      <c r="E1011" s="194" t="s">
        <v>7014</v>
      </c>
      <c r="F1011" s="195" t="s">
        <v>7015</v>
      </c>
      <c r="G1011" s="196" t="s">
        <v>2761</v>
      </c>
      <c r="H1011" s="197">
        <v>1</v>
      </c>
      <c r="I1011" s="198"/>
      <c r="J1011" s="199">
        <f t="shared" si="130"/>
        <v>0</v>
      </c>
      <c r="K1011" s="200"/>
      <c r="L1011" s="40"/>
      <c r="M1011" s="201" t="s">
        <v>1</v>
      </c>
      <c r="N1011" s="202" t="s">
        <v>42</v>
      </c>
      <c r="O1011" s="72"/>
      <c r="P1011" s="203">
        <f t="shared" si="131"/>
        <v>0</v>
      </c>
      <c r="Q1011" s="203">
        <v>0</v>
      </c>
      <c r="R1011" s="203">
        <f t="shared" si="132"/>
        <v>0</v>
      </c>
      <c r="S1011" s="203">
        <v>0</v>
      </c>
      <c r="T1011" s="204">
        <f t="shared" si="133"/>
        <v>0</v>
      </c>
      <c r="U1011" s="35"/>
      <c r="V1011" s="35"/>
      <c r="W1011" s="35"/>
      <c r="X1011" s="35"/>
      <c r="Y1011" s="35"/>
      <c r="Z1011" s="35"/>
      <c r="AA1011" s="35"/>
      <c r="AB1011" s="35"/>
      <c r="AC1011" s="35"/>
      <c r="AD1011" s="35"/>
      <c r="AE1011" s="35"/>
      <c r="AR1011" s="205" t="s">
        <v>218</v>
      </c>
      <c r="AT1011" s="205" t="s">
        <v>214</v>
      </c>
      <c r="AU1011" s="205" t="s">
        <v>85</v>
      </c>
      <c r="AY1011" s="18" t="s">
        <v>209</v>
      </c>
      <c r="BE1011" s="206">
        <f t="shared" si="134"/>
        <v>0</v>
      </c>
      <c r="BF1011" s="206">
        <f t="shared" si="135"/>
        <v>0</v>
      </c>
      <c r="BG1011" s="206">
        <f t="shared" si="136"/>
        <v>0</v>
      </c>
      <c r="BH1011" s="206">
        <f t="shared" si="137"/>
        <v>0</v>
      </c>
      <c r="BI1011" s="206">
        <f t="shared" si="138"/>
        <v>0</v>
      </c>
      <c r="BJ1011" s="18" t="s">
        <v>85</v>
      </c>
      <c r="BK1011" s="206">
        <f t="shared" si="139"/>
        <v>0</v>
      </c>
      <c r="BL1011" s="18" t="s">
        <v>218</v>
      </c>
      <c r="BM1011" s="205" t="s">
        <v>7016</v>
      </c>
    </row>
    <row r="1012" spans="1:65" s="2" customFormat="1" ht="24.2" customHeight="1">
      <c r="A1012" s="35"/>
      <c r="B1012" s="36"/>
      <c r="C1012" s="193" t="s">
        <v>7017</v>
      </c>
      <c r="D1012" s="193" t="s">
        <v>214</v>
      </c>
      <c r="E1012" s="194" t="s">
        <v>7018</v>
      </c>
      <c r="F1012" s="195" t="s">
        <v>7019</v>
      </c>
      <c r="G1012" s="196" t="s">
        <v>2761</v>
      </c>
      <c r="H1012" s="197">
        <v>1</v>
      </c>
      <c r="I1012" s="198"/>
      <c r="J1012" s="199">
        <f t="shared" si="130"/>
        <v>0</v>
      </c>
      <c r="K1012" s="200"/>
      <c r="L1012" s="40"/>
      <c r="M1012" s="201" t="s">
        <v>1</v>
      </c>
      <c r="N1012" s="202" t="s">
        <v>42</v>
      </c>
      <c r="O1012" s="72"/>
      <c r="P1012" s="203">
        <f t="shared" si="131"/>
        <v>0</v>
      </c>
      <c r="Q1012" s="203">
        <v>0</v>
      </c>
      <c r="R1012" s="203">
        <f t="shared" si="132"/>
        <v>0</v>
      </c>
      <c r="S1012" s="203">
        <v>0</v>
      </c>
      <c r="T1012" s="204">
        <f t="shared" si="133"/>
        <v>0</v>
      </c>
      <c r="U1012" s="35"/>
      <c r="V1012" s="35"/>
      <c r="W1012" s="35"/>
      <c r="X1012" s="35"/>
      <c r="Y1012" s="35"/>
      <c r="Z1012" s="35"/>
      <c r="AA1012" s="35"/>
      <c r="AB1012" s="35"/>
      <c r="AC1012" s="35"/>
      <c r="AD1012" s="35"/>
      <c r="AE1012" s="35"/>
      <c r="AR1012" s="205" t="s">
        <v>218</v>
      </c>
      <c r="AT1012" s="205" t="s">
        <v>214</v>
      </c>
      <c r="AU1012" s="205" t="s">
        <v>85</v>
      </c>
      <c r="AY1012" s="18" t="s">
        <v>209</v>
      </c>
      <c r="BE1012" s="206">
        <f t="shared" si="134"/>
        <v>0</v>
      </c>
      <c r="BF1012" s="206">
        <f t="shared" si="135"/>
        <v>0</v>
      </c>
      <c r="BG1012" s="206">
        <f t="shared" si="136"/>
        <v>0</v>
      </c>
      <c r="BH1012" s="206">
        <f t="shared" si="137"/>
        <v>0</v>
      </c>
      <c r="BI1012" s="206">
        <f t="shared" si="138"/>
        <v>0</v>
      </c>
      <c r="BJ1012" s="18" t="s">
        <v>85</v>
      </c>
      <c r="BK1012" s="206">
        <f t="shared" si="139"/>
        <v>0</v>
      </c>
      <c r="BL1012" s="18" t="s">
        <v>218</v>
      </c>
      <c r="BM1012" s="205" t="s">
        <v>7020</v>
      </c>
    </row>
    <row r="1013" spans="1:65" s="2" customFormat="1" ht="24.2" customHeight="1">
      <c r="A1013" s="35"/>
      <c r="B1013" s="36"/>
      <c r="C1013" s="193" t="s">
        <v>7021</v>
      </c>
      <c r="D1013" s="193" t="s">
        <v>214</v>
      </c>
      <c r="E1013" s="194" t="s">
        <v>7022</v>
      </c>
      <c r="F1013" s="195" t="s">
        <v>7023</v>
      </c>
      <c r="G1013" s="196" t="s">
        <v>2761</v>
      </c>
      <c r="H1013" s="197">
        <v>1</v>
      </c>
      <c r="I1013" s="198"/>
      <c r="J1013" s="199">
        <f t="shared" si="130"/>
        <v>0</v>
      </c>
      <c r="K1013" s="200"/>
      <c r="L1013" s="40"/>
      <c r="M1013" s="201" t="s">
        <v>1</v>
      </c>
      <c r="N1013" s="202" t="s">
        <v>42</v>
      </c>
      <c r="O1013" s="72"/>
      <c r="P1013" s="203">
        <f t="shared" si="131"/>
        <v>0</v>
      </c>
      <c r="Q1013" s="203">
        <v>0</v>
      </c>
      <c r="R1013" s="203">
        <f t="shared" si="132"/>
        <v>0</v>
      </c>
      <c r="S1013" s="203">
        <v>0</v>
      </c>
      <c r="T1013" s="204">
        <f t="shared" si="133"/>
        <v>0</v>
      </c>
      <c r="U1013" s="35"/>
      <c r="V1013" s="35"/>
      <c r="W1013" s="35"/>
      <c r="X1013" s="35"/>
      <c r="Y1013" s="35"/>
      <c r="Z1013" s="35"/>
      <c r="AA1013" s="35"/>
      <c r="AB1013" s="35"/>
      <c r="AC1013" s="35"/>
      <c r="AD1013" s="35"/>
      <c r="AE1013" s="35"/>
      <c r="AR1013" s="205" t="s">
        <v>218</v>
      </c>
      <c r="AT1013" s="205" t="s">
        <v>214</v>
      </c>
      <c r="AU1013" s="205" t="s">
        <v>85</v>
      </c>
      <c r="AY1013" s="18" t="s">
        <v>209</v>
      </c>
      <c r="BE1013" s="206">
        <f t="shared" si="134"/>
        <v>0</v>
      </c>
      <c r="BF1013" s="206">
        <f t="shared" si="135"/>
        <v>0</v>
      </c>
      <c r="BG1013" s="206">
        <f t="shared" si="136"/>
        <v>0</v>
      </c>
      <c r="BH1013" s="206">
        <f t="shared" si="137"/>
        <v>0</v>
      </c>
      <c r="BI1013" s="206">
        <f t="shared" si="138"/>
        <v>0</v>
      </c>
      <c r="BJ1013" s="18" t="s">
        <v>85</v>
      </c>
      <c r="BK1013" s="206">
        <f t="shared" si="139"/>
        <v>0</v>
      </c>
      <c r="BL1013" s="18" t="s">
        <v>218</v>
      </c>
      <c r="BM1013" s="205" t="s">
        <v>7024</v>
      </c>
    </row>
    <row r="1014" spans="1:65" s="2" customFormat="1" ht="24.2" customHeight="1">
      <c r="A1014" s="35"/>
      <c r="B1014" s="36"/>
      <c r="C1014" s="193" t="s">
        <v>7025</v>
      </c>
      <c r="D1014" s="193" t="s">
        <v>214</v>
      </c>
      <c r="E1014" s="194" t="s">
        <v>7026</v>
      </c>
      <c r="F1014" s="195" t="s">
        <v>7027</v>
      </c>
      <c r="G1014" s="196" t="s">
        <v>2761</v>
      </c>
      <c r="H1014" s="197">
        <v>1</v>
      </c>
      <c r="I1014" s="198"/>
      <c r="J1014" s="199">
        <f t="shared" si="130"/>
        <v>0</v>
      </c>
      <c r="K1014" s="200"/>
      <c r="L1014" s="40"/>
      <c r="M1014" s="201" t="s">
        <v>1</v>
      </c>
      <c r="N1014" s="202" t="s">
        <v>42</v>
      </c>
      <c r="O1014" s="72"/>
      <c r="P1014" s="203">
        <f t="shared" si="131"/>
        <v>0</v>
      </c>
      <c r="Q1014" s="203">
        <v>0</v>
      </c>
      <c r="R1014" s="203">
        <f t="shared" si="132"/>
        <v>0</v>
      </c>
      <c r="S1014" s="203">
        <v>0</v>
      </c>
      <c r="T1014" s="204">
        <f t="shared" si="133"/>
        <v>0</v>
      </c>
      <c r="U1014" s="35"/>
      <c r="V1014" s="35"/>
      <c r="W1014" s="35"/>
      <c r="X1014" s="35"/>
      <c r="Y1014" s="35"/>
      <c r="Z1014" s="35"/>
      <c r="AA1014" s="35"/>
      <c r="AB1014" s="35"/>
      <c r="AC1014" s="35"/>
      <c r="AD1014" s="35"/>
      <c r="AE1014" s="35"/>
      <c r="AR1014" s="205" t="s">
        <v>218</v>
      </c>
      <c r="AT1014" s="205" t="s">
        <v>214</v>
      </c>
      <c r="AU1014" s="205" t="s">
        <v>85</v>
      </c>
      <c r="AY1014" s="18" t="s">
        <v>209</v>
      </c>
      <c r="BE1014" s="206">
        <f t="shared" si="134"/>
        <v>0</v>
      </c>
      <c r="BF1014" s="206">
        <f t="shared" si="135"/>
        <v>0</v>
      </c>
      <c r="BG1014" s="206">
        <f t="shared" si="136"/>
        <v>0</v>
      </c>
      <c r="BH1014" s="206">
        <f t="shared" si="137"/>
        <v>0</v>
      </c>
      <c r="BI1014" s="206">
        <f t="shared" si="138"/>
        <v>0</v>
      </c>
      <c r="BJ1014" s="18" t="s">
        <v>85</v>
      </c>
      <c r="BK1014" s="206">
        <f t="shared" si="139"/>
        <v>0</v>
      </c>
      <c r="BL1014" s="18" t="s">
        <v>218</v>
      </c>
      <c r="BM1014" s="205" t="s">
        <v>7028</v>
      </c>
    </row>
    <row r="1015" spans="1:65" s="2" customFormat="1" ht="24.2" customHeight="1">
      <c r="A1015" s="35"/>
      <c r="B1015" s="36"/>
      <c r="C1015" s="193" t="s">
        <v>7029</v>
      </c>
      <c r="D1015" s="193" t="s">
        <v>214</v>
      </c>
      <c r="E1015" s="194" t="s">
        <v>7030</v>
      </c>
      <c r="F1015" s="195" t="s">
        <v>7031</v>
      </c>
      <c r="G1015" s="196" t="s">
        <v>2761</v>
      </c>
      <c r="H1015" s="197">
        <v>1</v>
      </c>
      <c r="I1015" s="198"/>
      <c r="J1015" s="199">
        <f t="shared" si="130"/>
        <v>0</v>
      </c>
      <c r="K1015" s="200"/>
      <c r="L1015" s="40"/>
      <c r="M1015" s="201" t="s">
        <v>1</v>
      </c>
      <c r="N1015" s="202" t="s">
        <v>42</v>
      </c>
      <c r="O1015" s="72"/>
      <c r="P1015" s="203">
        <f t="shared" si="131"/>
        <v>0</v>
      </c>
      <c r="Q1015" s="203">
        <v>0</v>
      </c>
      <c r="R1015" s="203">
        <f t="shared" si="132"/>
        <v>0</v>
      </c>
      <c r="S1015" s="203">
        <v>0</v>
      </c>
      <c r="T1015" s="204">
        <f t="shared" si="133"/>
        <v>0</v>
      </c>
      <c r="U1015" s="35"/>
      <c r="V1015" s="35"/>
      <c r="W1015" s="35"/>
      <c r="X1015" s="35"/>
      <c r="Y1015" s="35"/>
      <c r="Z1015" s="35"/>
      <c r="AA1015" s="35"/>
      <c r="AB1015" s="35"/>
      <c r="AC1015" s="35"/>
      <c r="AD1015" s="35"/>
      <c r="AE1015" s="35"/>
      <c r="AR1015" s="205" t="s">
        <v>218</v>
      </c>
      <c r="AT1015" s="205" t="s">
        <v>214</v>
      </c>
      <c r="AU1015" s="205" t="s">
        <v>85</v>
      </c>
      <c r="AY1015" s="18" t="s">
        <v>209</v>
      </c>
      <c r="BE1015" s="206">
        <f t="shared" si="134"/>
        <v>0</v>
      </c>
      <c r="BF1015" s="206">
        <f t="shared" si="135"/>
        <v>0</v>
      </c>
      <c r="BG1015" s="206">
        <f t="shared" si="136"/>
        <v>0</v>
      </c>
      <c r="BH1015" s="206">
        <f t="shared" si="137"/>
        <v>0</v>
      </c>
      <c r="BI1015" s="206">
        <f t="shared" si="138"/>
        <v>0</v>
      </c>
      <c r="BJ1015" s="18" t="s">
        <v>85</v>
      </c>
      <c r="BK1015" s="206">
        <f t="shared" si="139"/>
        <v>0</v>
      </c>
      <c r="BL1015" s="18" t="s">
        <v>218</v>
      </c>
      <c r="BM1015" s="205" t="s">
        <v>7032</v>
      </c>
    </row>
    <row r="1016" spans="1:65" s="2" customFormat="1" ht="24.2" customHeight="1">
      <c r="A1016" s="35"/>
      <c r="B1016" s="36"/>
      <c r="C1016" s="193" t="s">
        <v>7033</v>
      </c>
      <c r="D1016" s="193" t="s">
        <v>214</v>
      </c>
      <c r="E1016" s="194" t="s">
        <v>7034</v>
      </c>
      <c r="F1016" s="195" t="s">
        <v>7031</v>
      </c>
      <c r="G1016" s="196" t="s">
        <v>2761</v>
      </c>
      <c r="H1016" s="197">
        <v>1</v>
      </c>
      <c r="I1016" s="198"/>
      <c r="J1016" s="199">
        <f t="shared" si="130"/>
        <v>0</v>
      </c>
      <c r="K1016" s="200"/>
      <c r="L1016" s="40"/>
      <c r="M1016" s="201" t="s">
        <v>1</v>
      </c>
      <c r="N1016" s="202" t="s">
        <v>42</v>
      </c>
      <c r="O1016" s="72"/>
      <c r="P1016" s="203">
        <f t="shared" si="131"/>
        <v>0</v>
      </c>
      <c r="Q1016" s="203">
        <v>0</v>
      </c>
      <c r="R1016" s="203">
        <f t="shared" si="132"/>
        <v>0</v>
      </c>
      <c r="S1016" s="203">
        <v>0</v>
      </c>
      <c r="T1016" s="204">
        <f t="shared" si="133"/>
        <v>0</v>
      </c>
      <c r="U1016" s="35"/>
      <c r="V1016" s="35"/>
      <c r="W1016" s="35"/>
      <c r="X1016" s="35"/>
      <c r="Y1016" s="35"/>
      <c r="Z1016" s="35"/>
      <c r="AA1016" s="35"/>
      <c r="AB1016" s="35"/>
      <c r="AC1016" s="35"/>
      <c r="AD1016" s="35"/>
      <c r="AE1016" s="35"/>
      <c r="AR1016" s="205" t="s">
        <v>218</v>
      </c>
      <c r="AT1016" s="205" t="s">
        <v>214</v>
      </c>
      <c r="AU1016" s="205" t="s">
        <v>85</v>
      </c>
      <c r="AY1016" s="18" t="s">
        <v>209</v>
      </c>
      <c r="BE1016" s="206">
        <f t="shared" si="134"/>
        <v>0</v>
      </c>
      <c r="BF1016" s="206">
        <f t="shared" si="135"/>
        <v>0</v>
      </c>
      <c r="BG1016" s="206">
        <f t="shared" si="136"/>
        <v>0</v>
      </c>
      <c r="BH1016" s="206">
        <f t="shared" si="137"/>
        <v>0</v>
      </c>
      <c r="BI1016" s="206">
        <f t="shared" si="138"/>
        <v>0</v>
      </c>
      <c r="BJ1016" s="18" t="s">
        <v>85</v>
      </c>
      <c r="BK1016" s="206">
        <f t="shared" si="139"/>
        <v>0</v>
      </c>
      <c r="BL1016" s="18" t="s">
        <v>218</v>
      </c>
      <c r="BM1016" s="205" t="s">
        <v>7035</v>
      </c>
    </row>
    <row r="1017" spans="1:65" s="2" customFormat="1" ht="24.2" customHeight="1">
      <c r="A1017" s="35"/>
      <c r="B1017" s="36"/>
      <c r="C1017" s="193" t="s">
        <v>7036</v>
      </c>
      <c r="D1017" s="193" t="s">
        <v>214</v>
      </c>
      <c r="E1017" s="194" t="s">
        <v>7037</v>
      </c>
      <c r="F1017" s="195" t="s">
        <v>7031</v>
      </c>
      <c r="G1017" s="196" t="s">
        <v>2761</v>
      </c>
      <c r="H1017" s="197">
        <v>1</v>
      </c>
      <c r="I1017" s="198"/>
      <c r="J1017" s="199">
        <f t="shared" si="130"/>
        <v>0</v>
      </c>
      <c r="K1017" s="200"/>
      <c r="L1017" s="40"/>
      <c r="M1017" s="201" t="s">
        <v>1</v>
      </c>
      <c r="N1017" s="202" t="s">
        <v>42</v>
      </c>
      <c r="O1017" s="72"/>
      <c r="P1017" s="203">
        <f t="shared" si="131"/>
        <v>0</v>
      </c>
      <c r="Q1017" s="203">
        <v>0</v>
      </c>
      <c r="R1017" s="203">
        <f t="shared" si="132"/>
        <v>0</v>
      </c>
      <c r="S1017" s="203">
        <v>0</v>
      </c>
      <c r="T1017" s="204">
        <f t="shared" si="133"/>
        <v>0</v>
      </c>
      <c r="U1017" s="35"/>
      <c r="V1017" s="35"/>
      <c r="W1017" s="35"/>
      <c r="X1017" s="35"/>
      <c r="Y1017" s="35"/>
      <c r="Z1017" s="35"/>
      <c r="AA1017" s="35"/>
      <c r="AB1017" s="35"/>
      <c r="AC1017" s="35"/>
      <c r="AD1017" s="35"/>
      <c r="AE1017" s="35"/>
      <c r="AR1017" s="205" t="s">
        <v>218</v>
      </c>
      <c r="AT1017" s="205" t="s">
        <v>214</v>
      </c>
      <c r="AU1017" s="205" t="s">
        <v>85</v>
      </c>
      <c r="AY1017" s="18" t="s">
        <v>209</v>
      </c>
      <c r="BE1017" s="206">
        <f t="shared" si="134"/>
        <v>0</v>
      </c>
      <c r="BF1017" s="206">
        <f t="shared" si="135"/>
        <v>0</v>
      </c>
      <c r="BG1017" s="206">
        <f t="shared" si="136"/>
        <v>0</v>
      </c>
      <c r="BH1017" s="206">
        <f t="shared" si="137"/>
        <v>0</v>
      </c>
      <c r="BI1017" s="206">
        <f t="shared" si="138"/>
        <v>0</v>
      </c>
      <c r="BJ1017" s="18" t="s">
        <v>85</v>
      </c>
      <c r="BK1017" s="206">
        <f t="shared" si="139"/>
        <v>0</v>
      </c>
      <c r="BL1017" s="18" t="s">
        <v>218</v>
      </c>
      <c r="BM1017" s="205" t="s">
        <v>7038</v>
      </c>
    </row>
    <row r="1018" spans="1:65" s="2" customFormat="1" ht="24.2" customHeight="1">
      <c r="A1018" s="35"/>
      <c r="B1018" s="36"/>
      <c r="C1018" s="193" t="s">
        <v>7039</v>
      </c>
      <c r="D1018" s="193" t="s">
        <v>214</v>
      </c>
      <c r="E1018" s="194" t="s">
        <v>7040</v>
      </c>
      <c r="F1018" s="195" t="s">
        <v>7041</v>
      </c>
      <c r="G1018" s="196" t="s">
        <v>2761</v>
      </c>
      <c r="H1018" s="197">
        <v>1</v>
      </c>
      <c r="I1018" s="198"/>
      <c r="J1018" s="199">
        <f t="shared" si="130"/>
        <v>0</v>
      </c>
      <c r="K1018" s="200"/>
      <c r="L1018" s="40"/>
      <c r="M1018" s="201" t="s">
        <v>1</v>
      </c>
      <c r="N1018" s="202" t="s">
        <v>42</v>
      </c>
      <c r="O1018" s="72"/>
      <c r="P1018" s="203">
        <f t="shared" si="131"/>
        <v>0</v>
      </c>
      <c r="Q1018" s="203">
        <v>0</v>
      </c>
      <c r="R1018" s="203">
        <f t="shared" si="132"/>
        <v>0</v>
      </c>
      <c r="S1018" s="203">
        <v>0</v>
      </c>
      <c r="T1018" s="204">
        <f t="shared" si="133"/>
        <v>0</v>
      </c>
      <c r="U1018" s="35"/>
      <c r="V1018" s="35"/>
      <c r="W1018" s="35"/>
      <c r="X1018" s="35"/>
      <c r="Y1018" s="35"/>
      <c r="Z1018" s="35"/>
      <c r="AA1018" s="35"/>
      <c r="AB1018" s="35"/>
      <c r="AC1018" s="35"/>
      <c r="AD1018" s="35"/>
      <c r="AE1018" s="35"/>
      <c r="AR1018" s="205" t="s">
        <v>218</v>
      </c>
      <c r="AT1018" s="205" t="s">
        <v>214</v>
      </c>
      <c r="AU1018" s="205" t="s">
        <v>85</v>
      </c>
      <c r="AY1018" s="18" t="s">
        <v>209</v>
      </c>
      <c r="BE1018" s="206">
        <f t="shared" si="134"/>
        <v>0</v>
      </c>
      <c r="BF1018" s="206">
        <f t="shared" si="135"/>
        <v>0</v>
      </c>
      <c r="BG1018" s="206">
        <f t="shared" si="136"/>
        <v>0</v>
      </c>
      <c r="BH1018" s="206">
        <f t="shared" si="137"/>
        <v>0</v>
      </c>
      <c r="BI1018" s="206">
        <f t="shared" si="138"/>
        <v>0</v>
      </c>
      <c r="BJ1018" s="18" t="s">
        <v>85</v>
      </c>
      <c r="BK1018" s="206">
        <f t="shared" si="139"/>
        <v>0</v>
      </c>
      <c r="BL1018" s="18" t="s">
        <v>218</v>
      </c>
      <c r="BM1018" s="205" t="s">
        <v>7042</v>
      </c>
    </row>
    <row r="1019" spans="1:65" s="2" customFormat="1" ht="24.2" customHeight="1">
      <c r="A1019" s="35"/>
      <c r="B1019" s="36"/>
      <c r="C1019" s="193" t="s">
        <v>7043</v>
      </c>
      <c r="D1019" s="193" t="s">
        <v>214</v>
      </c>
      <c r="E1019" s="194" t="s">
        <v>7044</v>
      </c>
      <c r="F1019" s="195" t="s">
        <v>7045</v>
      </c>
      <c r="G1019" s="196" t="s">
        <v>2761</v>
      </c>
      <c r="H1019" s="197">
        <v>1</v>
      </c>
      <c r="I1019" s="198"/>
      <c r="J1019" s="199">
        <f t="shared" si="130"/>
        <v>0</v>
      </c>
      <c r="K1019" s="200"/>
      <c r="L1019" s="40"/>
      <c r="M1019" s="201" t="s">
        <v>1</v>
      </c>
      <c r="N1019" s="202" t="s">
        <v>42</v>
      </c>
      <c r="O1019" s="72"/>
      <c r="P1019" s="203">
        <f t="shared" si="131"/>
        <v>0</v>
      </c>
      <c r="Q1019" s="203">
        <v>0</v>
      </c>
      <c r="R1019" s="203">
        <f t="shared" si="132"/>
        <v>0</v>
      </c>
      <c r="S1019" s="203">
        <v>0</v>
      </c>
      <c r="T1019" s="204">
        <f t="shared" si="133"/>
        <v>0</v>
      </c>
      <c r="U1019" s="35"/>
      <c r="V1019" s="35"/>
      <c r="W1019" s="35"/>
      <c r="X1019" s="35"/>
      <c r="Y1019" s="35"/>
      <c r="Z1019" s="35"/>
      <c r="AA1019" s="35"/>
      <c r="AB1019" s="35"/>
      <c r="AC1019" s="35"/>
      <c r="AD1019" s="35"/>
      <c r="AE1019" s="35"/>
      <c r="AR1019" s="205" t="s">
        <v>218</v>
      </c>
      <c r="AT1019" s="205" t="s">
        <v>214</v>
      </c>
      <c r="AU1019" s="205" t="s">
        <v>85</v>
      </c>
      <c r="AY1019" s="18" t="s">
        <v>209</v>
      </c>
      <c r="BE1019" s="206">
        <f t="shared" si="134"/>
        <v>0</v>
      </c>
      <c r="BF1019" s="206">
        <f t="shared" si="135"/>
        <v>0</v>
      </c>
      <c r="BG1019" s="206">
        <f t="shared" si="136"/>
        <v>0</v>
      </c>
      <c r="BH1019" s="206">
        <f t="shared" si="137"/>
        <v>0</v>
      </c>
      <c r="BI1019" s="206">
        <f t="shared" si="138"/>
        <v>0</v>
      </c>
      <c r="BJ1019" s="18" t="s">
        <v>85</v>
      </c>
      <c r="BK1019" s="206">
        <f t="shared" si="139"/>
        <v>0</v>
      </c>
      <c r="BL1019" s="18" t="s">
        <v>218</v>
      </c>
      <c r="BM1019" s="205" t="s">
        <v>7046</v>
      </c>
    </row>
    <row r="1020" spans="1:65" s="2" customFormat="1" ht="24.2" customHeight="1">
      <c r="A1020" s="35"/>
      <c r="B1020" s="36"/>
      <c r="C1020" s="193" t="s">
        <v>7047</v>
      </c>
      <c r="D1020" s="193" t="s">
        <v>214</v>
      </c>
      <c r="E1020" s="194" t="s">
        <v>7048</v>
      </c>
      <c r="F1020" s="195" t="s">
        <v>7041</v>
      </c>
      <c r="G1020" s="196" t="s">
        <v>2761</v>
      </c>
      <c r="H1020" s="197">
        <v>1</v>
      </c>
      <c r="I1020" s="198"/>
      <c r="J1020" s="199">
        <f t="shared" si="130"/>
        <v>0</v>
      </c>
      <c r="K1020" s="200"/>
      <c r="L1020" s="40"/>
      <c r="M1020" s="201" t="s">
        <v>1</v>
      </c>
      <c r="N1020" s="202" t="s">
        <v>42</v>
      </c>
      <c r="O1020" s="72"/>
      <c r="P1020" s="203">
        <f t="shared" si="131"/>
        <v>0</v>
      </c>
      <c r="Q1020" s="203">
        <v>0</v>
      </c>
      <c r="R1020" s="203">
        <f t="shared" si="132"/>
        <v>0</v>
      </c>
      <c r="S1020" s="203">
        <v>0</v>
      </c>
      <c r="T1020" s="204">
        <f t="shared" si="133"/>
        <v>0</v>
      </c>
      <c r="U1020" s="35"/>
      <c r="V1020" s="35"/>
      <c r="W1020" s="35"/>
      <c r="X1020" s="35"/>
      <c r="Y1020" s="35"/>
      <c r="Z1020" s="35"/>
      <c r="AA1020" s="35"/>
      <c r="AB1020" s="35"/>
      <c r="AC1020" s="35"/>
      <c r="AD1020" s="35"/>
      <c r="AE1020" s="35"/>
      <c r="AR1020" s="205" t="s">
        <v>218</v>
      </c>
      <c r="AT1020" s="205" t="s">
        <v>214</v>
      </c>
      <c r="AU1020" s="205" t="s">
        <v>85</v>
      </c>
      <c r="AY1020" s="18" t="s">
        <v>209</v>
      </c>
      <c r="BE1020" s="206">
        <f t="shared" si="134"/>
        <v>0</v>
      </c>
      <c r="BF1020" s="206">
        <f t="shared" si="135"/>
        <v>0</v>
      </c>
      <c r="BG1020" s="206">
        <f t="shared" si="136"/>
        <v>0</v>
      </c>
      <c r="BH1020" s="206">
        <f t="shared" si="137"/>
        <v>0</v>
      </c>
      <c r="BI1020" s="206">
        <f t="shared" si="138"/>
        <v>0</v>
      </c>
      <c r="BJ1020" s="18" t="s">
        <v>85</v>
      </c>
      <c r="BK1020" s="206">
        <f t="shared" si="139"/>
        <v>0</v>
      </c>
      <c r="BL1020" s="18" t="s">
        <v>218</v>
      </c>
      <c r="BM1020" s="205" t="s">
        <v>7049</v>
      </c>
    </row>
    <row r="1021" spans="1:65" s="2" customFormat="1" ht="24.2" customHeight="1">
      <c r="A1021" s="35"/>
      <c r="B1021" s="36"/>
      <c r="C1021" s="193" t="s">
        <v>7050</v>
      </c>
      <c r="D1021" s="193" t="s">
        <v>214</v>
      </c>
      <c r="E1021" s="194" t="s">
        <v>7051</v>
      </c>
      <c r="F1021" s="195" t="s">
        <v>7052</v>
      </c>
      <c r="G1021" s="196" t="s">
        <v>2761</v>
      </c>
      <c r="H1021" s="197">
        <v>1</v>
      </c>
      <c r="I1021" s="198"/>
      <c r="J1021" s="199">
        <f t="shared" si="130"/>
        <v>0</v>
      </c>
      <c r="K1021" s="200"/>
      <c r="L1021" s="40"/>
      <c r="M1021" s="201" t="s">
        <v>1</v>
      </c>
      <c r="N1021" s="202" t="s">
        <v>42</v>
      </c>
      <c r="O1021" s="72"/>
      <c r="P1021" s="203">
        <f t="shared" si="131"/>
        <v>0</v>
      </c>
      <c r="Q1021" s="203">
        <v>0</v>
      </c>
      <c r="R1021" s="203">
        <f t="shared" si="132"/>
        <v>0</v>
      </c>
      <c r="S1021" s="203">
        <v>0</v>
      </c>
      <c r="T1021" s="204">
        <f t="shared" si="133"/>
        <v>0</v>
      </c>
      <c r="U1021" s="35"/>
      <c r="V1021" s="35"/>
      <c r="W1021" s="35"/>
      <c r="X1021" s="35"/>
      <c r="Y1021" s="35"/>
      <c r="Z1021" s="35"/>
      <c r="AA1021" s="35"/>
      <c r="AB1021" s="35"/>
      <c r="AC1021" s="35"/>
      <c r="AD1021" s="35"/>
      <c r="AE1021" s="35"/>
      <c r="AR1021" s="205" t="s">
        <v>218</v>
      </c>
      <c r="AT1021" s="205" t="s">
        <v>214</v>
      </c>
      <c r="AU1021" s="205" t="s">
        <v>85</v>
      </c>
      <c r="AY1021" s="18" t="s">
        <v>209</v>
      </c>
      <c r="BE1021" s="206">
        <f t="shared" si="134"/>
        <v>0</v>
      </c>
      <c r="BF1021" s="206">
        <f t="shared" si="135"/>
        <v>0</v>
      </c>
      <c r="BG1021" s="206">
        <f t="shared" si="136"/>
        <v>0</v>
      </c>
      <c r="BH1021" s="206">
        <f t="shared" si="137"/>
        <v>0</v>
      </c>
      <c r="BI1021" s="206">
        <f t="shared" si="138"/>
        <v>0</v>
      </c>
      <c r="BJ1021" s="18" t="s">
        <v>85</v>
      </c>
      <c r="BK1021" s="206">
        <f t="shared" si="139"/>
        <v>0</v>
      </c>
      <c r="BL1021" s="18" t="s">
        <v>218</v>
      </c>
      <c r="BM1021" s="205" t="s">
        <v>7053</v>
      </c>
    </row>
    <row r="1022" spans="1:65" s="2" customFormat="1" ht="24.2" customHeight="1">
      <c r="A1022" s="35"/>
      <c r="B1022" s="36"/>
      <c r="C1022" s="193" t="s">
        <v>7054</v>
      </c>
      <c r="D1022" s="193" t="s">
        <v>214</v>
      </c>
      <c r="E1022" s="194" t="s">
        <v>7055</v>
      </c>
      <c r="F1022" s="195" t="s">
        <v>7056</v>
      </c>
      <c r="G1022" s="196" t="s">
        <v>2761</v>
      </c>
      <c r="H1022" s="197">
        <v>1</v>
      </c>
      <c r="I1022" s="198"/>
      <c r="J1022" s="199">
        <f t="shared" si="130"/>
        <v>0</v>
      </c>
      <c r="K1022" s="200"/>
      <c r="L1022" s="40"/>
      <c r="M1022" s="201" t="s">
        <v>1</v>
      </c>
      <c r="N1022" s="202" t="s">
        <v>42</v>
      </c>
      <c r="O1022" s="72"/>
      <c r="P1022" s="203">
        <f t="shared" si="131"/>
        <v>0</v>
      </c>
      <c r="Q1022" s="203">
        <v>0</v>
      </c>
      <c r="R1022" s="203">
        <f t="shared" si="132"/>
        <v>0</v>
      </c>
      <c r="S1022" s="203">
        <v>0</v>
      </c>
      <c r="T1022" s="204">
        <f t="shared" si="133"/>
        <v>0</v>
      </c>
      <c r="U1022" s="35"/>
      <c r="V1022" s="35"/>
      <c r="W1022" s="35"/>
      <c r="X1022" s="35"/>
      <c r="Y1022" s="35"/>
      <c r="Z1022" s="35"/>
      <c r="AA1022" s="35"/>
      <c r="AB1022" s="35"/>
      <c r="AC1022" s="35"/>
      <c r="AD1022" s="35"/>
      <c r="AE1022" s="35"/>
      <c r="AR1022" s="205" t="s">
        <v>218</v>
      </c>
      <c r="AT1022" s="205" t="s">
        <v>214</v>
      </c>
      <c r="AU1022" s="205" t="s">
        <v>85</v>
      </c>
      <c r="AY1022" s="18" t="s">
        <v>209</v>
      </c>
      <c r="BE1022" s="206">
        <f t="shared" si="134"/>
        <v>0</v>
      </c>
      <c r="BF1022" s="206">
        <f t="shared" si="135"/>
        <v>0</v>
      </c>
      <c r="BG1022" s="206">
        <f t="shared" si="136"/>
        <v>0</v>
      </c>
      <c r="BH1022" s="206">
        <f t="shared" si="137"/>
        <v>0</v>
      </c>
      <c r="BI1022" s="206">
        <f t="shared" si="138"/>
        <v>0</v>
      </c>
      <c r="BJ1022" s="18" t="s">
        <v>85</v>
      </c>
      <c r="BK1022" s="206">
        <f t="shared" si="139"/>
        <v>0</v>
      </c>
      <c r="BL1022" s="18" t="s">
        <v>218</v>
      </c>
      <c r="BM1022" s="205" t="s">
        <v>7057</v>
      </c>
    </row>
    <row r="1023" spans="1:65" s="2" customFormat="1" ht="24.2" customHeight="1">
      <c r="A1023" s="35"/>
      <c r="B1023" s="36"/>
      <c r="C1023" s="193" t="s">
        <v>7058</v>
      </c>
      <c r="D1023" s="193" t="s">
        <v>214</v>
      </c>
      <c r="E1023" s="194" t="s">
        <v>7059</v>
      </c>
      <c r="F1023" s="195" t="s">
        <v>7060</v>
      </c>
      <c r="G1023" s="196" t="s">
        <v>2761</v>
      </c>
      <c r="H1023" s="197">
        <v>1</v>
      </c>
      <c r="I1023" s="198"/>
      <c r="J1023" s="199">
        <f t="shared" si="130"/>
        <v>0</v>
      </c>
      <c r="K1023" s="200"/>
      <c r="L1023" s="40"/>
      <c r="M1023" s="201" t="s">
        <v>1</v>
      </c>
      <c r="N1023" s="202" t="s">
        <v>42</v>
      </c>
      <c r="O1023" s="72"/>
      <c r="P1023" s="203">
        <f t="shared" si="131"/>
        <v>0</v>
      </c>
      <c r="Q1023" s="203">
        <v>0</v>
      </c>
      <c r="R1023" s="203">
        <f t="shared" si="132"/>
        <v>0</v>
      </c>
      <c r="S1023" s="203">
        <v>0</v>
      </c>
      <c r="T1023" s="204">
        <f t="shared" si="133"/>
        <v>0</v>
      </c>
      <c r="U1023" s="35"/>
      <c r="V1023" s="35"/>
      <c r="W1023" s="35"/>
      <c r="X1023" s="35"/>
      <c r="Y1023" s="35"/>
      <c r="Z1023" s="35"/>
      <c r="AA1023" s="35"/>
      <c r="AB1023" s="35"/>
      <c r="AC1023" s="35"/>
      <c r="AD1023" s="35"/>
      <c r="AE1023" s="35"/>
      <c r="AR1023" s="205" t="s">
        <v>218</v>
      </c>
      <c r="AT1023" s="205" t="s">
        <v>214</v>
      </c>
      <c r="AU1023" s="205" t="s">
        <v>85</v>
      </c>
      <c r="AY1023" s="18" t="s">
        <v>209</v>
      </c>
      <c r="BE1023" s="206">
        <f t="shared" si="134"/>
        <v>0</v>
      </c>
      <c r="BF1023" s="206">
        <f t="shared" si="135"/>
        <v>0</v>
      </c>
      <c r="BG1023" s="206">
        <f t="shared" si="136"/>
        <v>0</v>
      </c>
      <c r="BH1023" s="206">
        <f t="shared" si="137"/>
        <v>0</v>
      </c>
      <c r="BI1023" s="206">
        <f t="shared" si="138"/>
        <v>0</v>
      </c>
      <c r="BJ1023" s="18" t="s">
        <v>85</v>
      </c>
      <c r="BK1023" s="206">
        <f t="shared" si="139"/>
        <v>0</v>
      </c>
      <c r="BL1023" s="18" t="s">
        <v>218</v>
      </c>
      <c r="BM1023" s="205" t="s">
        <v>7061</v>
      </c>
    </row>
    <row r="1024" spans="1:65" s="2" customFormat="1" ht="24.2" customHeight="1">
      <c r="A1024" s="35"/>
      <c r="B1024" s="36"/>
      <c r="C1024" s="193" t="s">
        <v>7062</v>
      </c>
      <c r="D1024" s="193" t="s">
        <v>214</v>
      </c>
      <c r="E1024" s="194" t="s">
        <v>7063</v>
      </c>
      <c r="F1024" s="195" t="s">
        <v>7064</v>
      </c>
      <c r="G1024" s="196" t="s">
        <v>2761</v>
      </c>
      <c r="H1024" s="197">
        <v>1</v>
      </c>
      <c r="I1024" s="198"/>
      <c r="J1024" s="199">
        <f t="shared" si="130"/>
        <v>0</v>
      </c>
      <c r="K1024" s="200"/>
      <c r="L1024" s="40"/>
      <c r="M1024" s="201" t="s">
        <v>1</v>
      </c>
      <c r="N1024" s="202" t="s">
        <v>42</v>
      </c>
      <c r="O1024" s="72"/>
      <c r="P1024" s="203">
        <f t="shared" si="131"/>
        <v>0</v>
      </c>
      <c r="Q1024" s="203">
        <v>0</v>
      </c>
      <c r="R1024" s="203">
        <f t="shared" si="132"/>
        <v>0</v>
      </c>
      <c r="S1024" s="203">
        <v>0</v>
      </c>
      <c r="T1024" s="204">
        <f t="shared" si="133"/>
        <v>0</v>
      </c>
      <c r="U1024" s="35"/>
      <c r="V1024" s="35"/>
      <c r="W1024" s="35"/>
      <c r="X1024" s="35"/>
      <c r="Y1024" s="35"/>
      <c r="Z1024" s="35"/>
      <c r="AA1024" s="35"/>
      <c r="AB1024" s="35"/>
      <c r="AC1024" s="35"/>
      <c r="AD1024" s="35"/>
      <c r="AE1024" s="35"/>
      <c r="AR1024" s="205" t="s">
        <v>218</v>
      </c>
      <c r="AT1024" s="205" t="s">
        <v>214</v>
      </c>
      <c r="AU1024" s="205" t="s">
        <v>85</v>
      </c>
      <c r="AY1024" s="18" t="s">
        <v>209</v>
      </c>
      <c r="BE1024" s="206">
        <f t="shared" si="134"/>
        <v>0</v>
      </c>
      <c r="BF1024" s="206">
        <f t="shared" si="135"/>
        <v>0</v>
      </c>
      <c r="BG1024" s="206">
        <f t="shared" si="136"/>
        <v>0</v>
      </c>
      <c r="BH1024" s="206">
        <f t="shared" si="137"/>
        <v>0</v>
      </c>
      <c r="BI1024" s="206">
        <f t="shared" si="138"/>
        <v>0</v>
      </c>
      <c r="BJ1024" s="18" t="s">
        <v>85</v>
      </c>
      <c r="BK1024" s="206">
        <f t="shared" si="139"/>
        <v>0</v>
      </c>
      <c r="BL1024" s="18" t="s">
        <v>218</v>
      </c>
      <c r="BM1024" s="205" t="s">
        <v>7065</v>
      </c>
    </row>
    <row r="1025" spans="1:65" s="2" customFormat="1" ht="24.2" customHeight="1">
      <c r="A1025" s="35"/>
      <c r="B1025" s="36"/>
      <c r="C1025" s="193" t="s">
        <v>7066</v>
      </c>
      <c r="D1025" s="193" t="s">
        <v>214</v>
      </c>
      <c r="E1025" s="194" t="s">
        <v>7067</v>
      </c>
      <c r="F1025" s="195" t="s">
        <v>7068</v>
      </c>
      <c r="G1025" s="196" t="s">
        <v>2761</v>
      </c>
      <c r="H1025" s="197">
        <v>1</v>
      </c>
      <c r="I1025" s="198"/>
      <c r="J1025" s="199">
        <f t="shared" si="130"/>
        <v>0</v>
      </c>
      <c r="K1025" s="200"/>
      <c r="L1025" s="40"/>
      <c r="M1025" s="201" t="s">
        <v>1</v>
      </c>
      <c r="N1025" s="202" t="s">
        <v>42</v>
      </c>
      <c r="O1025" s="72"/>
      <c r="P1025" s="203">
        <f t="shared" si="131"/>
        <v>0</v>
      </c>
      <c r="Q1025" s="203">
        <v>0</v>
      </c>
      <c r="R1025" s="203">
        <f t="shared" si="132"/>
        <v>0</v>
      </c>
      <c r="S1025" s="203">
        <v>0</v>
      </c>
      <c r="T1025" s="204">
        <f t="shared" si="133"/>
        <v>0</v>
      </c>
      <c r="U1025" s="35"/>
      <c r="V1025" s="35"/>
      <c r="W1025" s="35"/>
      <c r="X1025" s="35"/>
      <c r="Y1025" s="35"/>
      <c r="Z1025" s="35"/>
      <c r="AA1025" s="35"/>
      <c r="AB1025" s="35"/>
      <c r="AC1025" s="35"/>
      <c r="AD1025" s="35"/>
      <c r="AE1025" s="35"/>
      <c r="AR1025" s="205" t="s">
        <v>218</v>
      </c>
      <c r="AT1025" s="205" t="s">
        <v>214</v>
      </c>
      <c r="AU1025" s="205" t="s">
        <v>85</v>
      </c>
      <c r="AY1025" s="18" t="s">
        <v>209</v>
      </c>
      <c r="BE1025" s="206">
        <f t="shared" si="134"/>
        <v>0</v>
      </c>
      <c r="BF1025" s="206">
        <f t="shared" si="135"/>
        <v>0</v>
      </c>
      <c r="BG1025" s="206">
        <f t="shared" si="136"/>
        <v>0</v>
      </c>
      <c r="BH1025" s="206">
        <f t="shared" si="137"/>
        <v>0</v>
      </c>
      <c r="BI1025" s="206">
        <f t="shared" si="138"/>
        <v>0</v>
      </c>
      <c r="BJ1025" s="18" t="s">
        <v>85</v>
      </c>
      <c r="BK1025" s="206">
        <f t="shared" si="139"/>
        <v>0</v>
      </c>
      <c r="BL1025" s="18" t="s">
        <v>218</v>
      </c>
      <c r="BM1025" s="205" t="s">
        <v>7069</v>
      </c>
    </row>
    <row r="1026" spans="1:65" s="2" customFormat="1" ht="24.2" customHeight="1">
      <c r="A1026" s="35"/>
      <c r="B1026" s="36"/>
      <c r="C1026" s="193" t="s">
        <v>7070</v>
      </c>
      <c r="D1026" s="193" t="s">
        <v>214</v>
      </c>
      <c r="E1026" s="194" t="s">
        <v>7071</v>
      </c>
      <c r="F1026" s="195" t="s">
        <v>7072</v>
      </c>
      <c r="G1026" s="196" t="s">
        <v>2761</v>
      </c>
      <c r="H1026" s="197">
        <v>1</v>
      </c>
      <c r="I1026" s="198"/>
      <c r="J1026" s="199">
        <f t="shared" si="130"/>
        <v>0</v>
      </c>
      <c r="K1026" s="200"/>
      <c r="L1026" s="40"/>
      <c r="M1026" s="201" t="s">
        <v>1</v>
      </c>
      <c r="N1026" s="202" t="s">
        <v>42</v>
      </c>
      <c r="O1026" s="72"/>
      <c r="P1026" s="203">
        <f t="shared" si="131"/>
        <v>0</v>
      </c>
      <c r="Q1026" s="203">
        <v>0</v>
      </c>
      <c r="R1026" s="203">
        <f t="shared" si="132"/>
        <v>0</v>
      </c>
      <c r="S1026" s="203">
        <v>0</v>
      </c>
      <c r="T1026" s="204">
        <f t="shared" si="133"/>
        <v>0</v>
      </c>
      <c r="U1026" s="35"/>
      <c r="V1026" s="35"/>
      <c r="W1026" s="35"/>
      <c r="X1026" s="35"/>
      <c r="Y1026" s="35"/>
      <c r="Z1026" s="35"/>
      <c r="AA1026" s="35"/>
      <c r="AB1026" s="35"/>
      <c r="AC1026" s="35"/>
      <c r="AD1026" s="35"/>
      <c r="AE1026" s="35"/>
      <c r="AR1026" s="205" t="s">
        <v>218</v>
      </c>
      <c r="AT1026" s="205" t="s">
        <v>214</v>
      </c>
      <c r="AU1026" s="205" t="s">
        <v>85</v>
      </c>
      <c r="AY1026" s="18" t="s">
        <v>209</v>
      </c>
      <c r="BE1026" s="206">
        <f t="shared" si="134"/>
        <v>0</v>
      </c>
      <c r="BF1026" s="206">
        <f t="shared" si="135"/>
        <v>0</v>
      </c>
      <c r="BG1026" s="206">
        <f t="shared" si="136"/>
        <v>0</v>
      </c>
      <c r="BH1026" s="206">
        <f t="shared" si="137"/>
        <v>0</v>
      </c>
      <c r="BI1026" s="206">
        <f t="shared" si="138"/>
        <v>0</v>
      </c>
      <c r="BJ1026" s="18" t="s">
        <v>85</v>
      </c>
      <c r="BK1026" s="206">
        <f t="shared" si="139"/>
        <v>0</v>
      </c>
      <c r="BL1026" s="18" t="s">
        <v>218</v>
      </c>
      <c r="BM1026" s="205" t="s">
        <v>7073</v>
      </c>
    </row>
    <row r="1027" spans="1:65" s="2" customFormat="1" ht="24.2" customHeight="1">
      <c r="A1027" s="35"/>
      <c r="B1027" s="36"/>
      <c r="C1027" s="193" t="s">
        <v>7074</v>
      </c>
      <c r="D1027" s="193" t="s">
        <v>214</v>
      </c>
      <c r="E1027" s="194" t="s">
        <v>7075</v>
      </c>
      <c r="F1027" s="195" t="s">
        <v>7076</v>
      </c>
      <c r="G1027" s="196" t="s">
        <v>2761</v>
      </c>
      <c r="H1027" s="197">
        <v>1</v>
      </c>
      <c r="I1027" s="198"/>
      <c r="J1027" s="199">
        <f t="shared" si="130"/>
        <v>0</v>
      </c>
      <c r="K1027" s="200"/>
      <c r="L1027" s="40"/>
      <c r="M1027" s="201" t="s">
        <v>1</v>
      </c>
      <c r="N1027" s="202" t="s">
        <v>42</v>
      </c>
      <c r="O1027" s="72"/>
      <c r="P1027" s="203">
        <f t="shared" si="131"/>
        <v>0</v>
      </c>
      <c r="Q1027" s="203">
        <v>0</v>
      </c>
      <c r="R1027" s="203">
        <f t="shared" si="132"/>
        <v>0</v>
      </c>
      <c r="S1027" s="203">
        <v>0</v>
      </c>
      <c r="T1027" s="204">
        <f t="shared" si="133"/>
        <v>0</v>
      </c>
      <c r="U1027" s="35"/>
      <c r="V1027" s="35"/>
      <c r="W1027" s="35"/>
      <c r="X1027" s="35"/>
      <c r="Y1027" s="35"/>
      <c r="Z1027" s="35"/>
      <c r="AA1027" s="35"/>
      <c r="AB1027" s="35"/>
      <c r="AC1027" s="35"/>
      <c r="AD1027" s="35"/>
      <c r="AE1027" s="35"/>
      <c r="AR1027" s="205" t="s">
        <v>218</v>
      </c>
      <c r="AT1027" s="205" t="s">
        <v>214</v>
      </c>
      <c r="AU1027" s="205" t="s">
        <v>85</v>
      </c>
      <c r="AY1027" s="18" t="s">
        <v>209</v>
      </c>
      <c r="BE1027" s="206">
        <f t="shared" si="134"/>
        <v>0</v>
      </c>
      <c r="BF1027" s="206">
        <f t="shared" si="135"/>
        <v>0</v>
      </c>
      <c r="BG1027" s="206">
        <f t="shared" si="136"/>
        <v>0</v>
      </c>
      <c r="BH1027" s="206">
        <f t="shared" si="137"/>
        <v>0</v>
      </c>
      <c r="BI1027" s="206">
        <f t="shared" si="138"/>
        <v>0</v>
      </c>
      <c r="BJ1027" s="18" t="s">
        <v>85</v>
      </c>
      <c r="BK1027" s="206">
        <f t="shared" si="139"/>
        <v>0</v>
      </c>
      <c r="BL1027" s="18" t="s">
        <v>218</v>
      </c>
      <c r="BM1027" s="205" t="s">
        <v>7077</v>
      </c>
    </row>
    <row r="1028" spans="1:65" s="2" customFormat="1" ht="24.2" customHeight="1">
      <c r="A1028" s="35"/>
      <c r="B1028" s="36"/>
      <c r="C1028" s="193" t="s">
        <v>7078</v>
      </c>
      <c r="D1028" s="193" t="s">
        <v>214</v>
      </c>
      <c r="E1028" s="194" t="s">
        <v>7079</v>
      </c>
      <c r="F1028" s="195" t="s">
        <v>7080</v>
      </c>
      <c r="G1028" s="196" t="s">
        <v>2761</v>
      </c>
      <c r="H1028" s="197">
        <v>1</v>
      </c>
      <c r="I1028" s="198"/>
      <c r="J1028" s="199">
        <f t="shared" si="130"/>
        <v>0</v>
      </c>
      <c r="K1028" s="200"/>
      <c r="L1028" s="40"/>
      <c r="M1028" s="201" t="s">
        <v>1</v>
      </c>
      <c r="N1028" s="202" t="s">
        <v>42</v>
      </c>
      <c r="O1028" s="72"/>
      <c r="P1028" s="203">
        <f t="shared" si="131"/>
        <v>0</v>
      </c>
      <c r="Q1028" s="203">
        <v>0</v>
      </c>
      <c r="R1028" s="203">
        <f t="shared" si="132"/>
        <v>0</v>
      </c>
      <c r="S1028" s="203">
        <v>0</v>
      </c>
      <c r="T1028" s="204">
        <f t="shared" si="133"/>
        <v>0</v>
      </c>
      <c r="U1028" s="35"/>
      <c r="V1028" s="35"/>
      <c r="W1028" s="35"/>
      <c r="X1028" s="35"/>
      <c r="Y1028" s="35"/>
      <c r="Z1028" s="35"/>
      <c r="AA1028" s="35"/>
      <c r="AB1028" s="35"/>
      <c r="AC1028" s="35"/>
      <c r="AD1028" s="35"/>
      <c r="AE1028" s="35"/>
      <c r="AR1028" s="205" t="s">
        <v>218</v>
      </c>
      <c r="AT1028" s="205" t="s">
        <v>214</v>
      </c>
      <c r="AU1028" s="205" t="s">
        <v>85</v>
      </c>
      <c r="AY1028" s="18" t="s">
        <v>209</v>
      </c>
      <c r="BE1028" s="206">
        <f t="shared" si="134"/>
        <v>0</v>
      </c>
      <c r="BF1028" s="206">
        <f t="shared" si="135"/>
        <v>0</v>
      </c>
      <c r="BG1028" s="206">
        <f t="shared" si="136"/>
        <v>0</v>
      </c>
      <c r="BH1028" s="206">
        <f t="shared" si="137"/>
        <v>0</v>
      </c>
      <c r="BI1028" s="206">
        <f t="shared" si="138"/>
        <v>0</v>
      </c>
      <c r="BJ1028" s="18" t="s">
        <v>85</v>
      </c>
      <c r="BK1028" s="206">
        <f t="shared" si="139"/>
        <v>0</v>
      </c>
      <c r="BL1028" s="18" t="s">
        <v>218</v>
      </c>
      <c r="BM1028" s="205" t="s">
        <v>7081</v>
      </c>
    </row>
    <row r="1029" spans="1:65" s="2" customFormat="1" ht="24.2" customHeight="1">
      <c r="A1029" s="35"/>
      <c r="B1029" s="36"/>
      <c r="C1029" s="193" t="s">
        <v>7082</v>
      </c>
      <c r="D1029" s="193" t="s">
        <v>214</v>
      </c>
      <c r="E1029" s="194" t="s">
        <v>7083</v>
      </c>
      <c r="F1029" s="195" t="s">
        <v>7084</v>
      </c>
      <c r="G1029" s="196" t="s">
        <v>2761</v>
      </c>
      <c r="H1029" s="197">
        <v>1</v>
      </c>
      <c r="I1029" s="198"/>
      <c r="J1029" s="199">
        <f t="shared" si="130"/>
        <v>0</v>
      </c>
      <c r="K1029" s="200"/>
      <c r="L1029" s="40"/>
      <c r="M1029" s="201" t="s">
        <v>1</v>
      </c>
      <c r="N1029" s="202" t="s">
        <v>42</v>
      </c>
      <c r="O1029" s="72"/>
      <c r="P1029" s="203">
        <f t="shared" si="131"/>
        <v>0</v>
      </c>
      <c r="Q1029" s="203">
        <v>0</v>
      </c>
      <c r="R1029" s="203">
        <f t="shared" si="132"/>
        <v>0</v>
      </c>
      <c r="S1029" s="203">
        <v>0</v>
      </c>
      <c r="T1029" s="204">
        <f t="shared" si="133"/>
        <v>0</v>
      </c>
      <c r="U1029" s="35"/>
      <c r="V1029" s="35"/>
      <c r="W1029" s="35"/>
      <c r="X1029" s="35"/>
      <c r="Y1029" s="35"/>
      <c r="Z1029" s="35"/>
      <c r="AA1029" s="35"/>
      <c r="AB1029" s="35"/>
      <c r="AC1029" s="35"/>
      <c r="AD1029" s="35"/>
      <c r="AE1029" s="35"/>
      <c r="AR1029" s="205" t="s">
        <v>218</v>
      </c>
      <c r="AT1029" s="205" t="s">
        <v>214</v>
      </c>
      <c r="AU1029" s="205" t="s">
        <v>85</v>
      </c>
      <c r="AY1029" s="18" t="s">
        <v>209</v>
      </c>
      <c r="BE1029" s="206">
        <f t="shared" si="134"/>
        <v>0</v>
      </c>
      <c r="BF1029" s="206">
        <f t="shared" si="135"/>
        <v>0</v>
      </c>
      <c r="BG1029" s="206">
        <f t="shared" si="136"/>
        <v>0</v>
      </c>
      <c r="BH1029" s="206">
        <f t="shared" si="137"/>
        <v>0</v>
      </c>
      <c r="BI1029" s="206">
        <f t="shared" si="138"/>
        <v>0</v>
      </c>
      <c r="BJ1029" s="18" t="s">
        <v>85</v>
      </c>
      <c r="BK1029" s="206">
        <f t="shared" si="139"/>
        <v>0</v>
      </c>
      <c r="BL1029" s="18" t="s">
        <v>218</v>
      </c>
      <c r="BM1029" s="205" t="s">
        <v>7085</v>
      </c>
    </row>
    <row r="1030" spans="1:65" s="2" customFormat="1" ht="24.2" customHeight="1">
      <c r="A1030" s="35"/>
      <c r="B1030" s="36"/>
      <c r="C1030" s="193" t="s">
        <v>7086</v>
      </c>
      <c r="D1030" s="193" t="s">
        <v>214</v>
      </c>
      <c r="E1030" s="194" t="s">
        <v>7087</v>
      </c>
      <c r="F1030" s="195" t="s">
        <v>7088</v>
      </c>
      <c r="G1030" s="196" t="s">
        <v>2761</v>
      </c>
      <c r="H1030" s="197">
        <v>1</v>
      </c>
      <c r="I1030" s="198"/>
      <c r="J1030" s="199">
        <f t="shared" si="130"/>
        <v>0</v>
      </c>
      <c r="K1030" s="200"/>
      <c r="L1030" s="40"/>
      <c r="M1030" s="201" t="s">
        <v>1</v>
      </c>
      <c r="N1030" s="202" t="s">
        <v>42</v>
      </c>
      <c r="O1030" s="72"/>
      <c r="P1030" s="203">
        <f t="shared" si="131"/>
        <v>0</v>
      </c>
      <c r="Q1030" s="203">
        <v>0</v>
      </c>
      <c r="R1030" s="203">
        <f t="shared" si="132"/>
        <v>0</v>
      </c>
      <c r="S1030" s="203">
        <v>0</v>
      </c>
      <c r="T1030" s="204">
        <f t="shared" si="133"/>
        <v>0</v>
      </c>
      <c r="U1030" s="35"/>
      <c r="V1030" s="35"/>
      <c r="W1030" s="35"/>
      <c r="X1030" s="35"/>
      <c r="Y1030" s="35"/>
      <c r="Z1030" s="35"/>
      <c r="AA1030" s="35"/>
      <c r="AB1030" s="35"/>
      <c r="AC1030" s="35"/>
      <c r="AD1030" s="35"/>
      <c r="AE1030" s="35"/>
      <c r="AR1030" s="205" t="s">
        <v>218</v>
      </c>
      <c r="AT1030" s="205" t="s">
        <v>214</v>
      </c>
      <c r="AU1030" s="205" t="s">
        <v>85</v>
      </c>
      <c r="AY1030" s="18" t="s">
        <v>209</v>
      </c>
      <c r="BE1030" s="206">
        <f t="shared" si="134"/>
        <v>0</v>
      </c>
      <c r="BF1030" s="206">
        <f t="shared" si="135"/>
        <v>0</v>
      </c>
      <c r="BG1030" s="206">
        <f t="shared" si="136"/>
        <v>0</v>
      </c>
      <c r="BH1030" s="206">
        <f t="shared" si="137"/>
        <v>0</v>
      </c>
      <c r="BI1030" s="206">
        <f t="shared" si="138"/>
        <v>0</v>
      </c>
      <c r="BJ1030" s="18" t="s">
        <v>85</v>
      </c>
      <c r="BK1030" s="206">
        <f t="shared" si="139"/>
        <v>0</v>
      </c>
      <c r="BL1030" s="18" t="s">
        <v>218</v>
      </c>
      <c r="BM1030" s="205" t="s">
        <v>7089</v>
      </c>
    </row>
    <row r="1031" spans="1:65" s="2" customFormat="1" ht="24.2" customHeight="1">
      <c r="A1031" s="35"/>
      <c r="B1031" s="36"/>
      <c r="C1031" s="193" t="s">
        <v>7090</v>
      </c>
      <c r="D1031" s="193" t="s">
        <v>214</v>
      </c>
      <c r="E1031" s="194" t="s">
        <v>7091</v>
      </c>
      <c r="F1031" s="195" t="s">
        <v>7092</v>
      </c>
      <c r="G1031" s="196" t="s">
        <v>2761</v>
      </c>
      <c r="H1031" s="197">
        <v>1</v>
      </c>
      <c r="I1031" s="198"/>
      <c r="J1031" s="199">
        <f t="shared" si="130"/>
        <v>0</v>
      </c>
      <c r="K1031" s="200"/>
      <c r="L1031" s="40"/>
      <c r="M1031" s="201" t="s">
        <v>1</v>
      </c>
      <c r="N1031" s="202" t="s">
        <v>42</v>
      </c>
      <c r="O1031" s="72"/>
      <c r="P1031" s="203">
        <f t="shared" si="131"/>
        <v>0</v>
      </c>
      <c r="Q1031" s="203">
        <v>0</v>
      </c>
      <c r="R1031" s="203">
        <f t="shared" si="132"/>
        <v>0</v>
      </c>
      <c r="S1031" s="203">
        <v>0</v>
      </c>
      <c r="T1031" s="204">
        <f t="shared" si="133"/>
        <v>0</v>
      </c>
      <c r="U1031" s="35"/>
      <c r="V1031" s="35"/>
      <c r="W1031" s="35"/>
      <c r="X1031" s="35"/>
      <c r="Y1031" s="35"/>
      <c r="Z1031" s="35"/>
      <c r="AA1031" s="35"/>
      <c r="AB1031" s="35"/>
      <c r="AC1031" s="35"/>
      <c r="AD1031" s="35"/>
      <c r="AE1031" s="35"/>
      <c r="AR1031" s="205" t="s">
        <v>218</v>
      </c>
      <c r="AT1031" s="205" t="s">
        <v>214</v>
      </c>
      <c r="AU1031" s="205" t="s">
        <v>85</v>
      </c>
      <c r="AY1031" s="18" t="s">
        <v>209</v>
      </c>
      <c r="BE1031" s="206">
        <f t="shared" si="134"/>
        <v>0</v>
      </c>
      <c r="BF1031" s="206">
        <f t="shared" si="135"/>
        <v>0</v>
      </c>
      <c r="BG1031" s="206">
        <f t="shared" si="136"/>
        <v>0</v>
      </c>
      <c r="BH1031" s="206">
        <f t="shared" si="137"/>
        <v>0</v>
      </c>
      <c r="BI1031" s="206">
        <f t="shared" si="138"/>
        <v>0</v>
      </c>
      <c r="BJ1031" s="18" t="s">
        <v>85</v>
      </c>
      <c r="BK1031" s="206">
        <f t="shared" si="139"/>
        <v>0</v>
      </c>
      <c r="BL1031" s="18" t="s">
        <v>218</v>
      </c>
      <c r="BM1031" s="205" t="s">
        <v>7093</v>
      </c>
    </row>
    <row r="1032" spans="1:65" s="2" customFormat="1" ht="24.2" customHeight="1">
      <c r="A1032" s="35"/>
      <c r="B1032" s="36"/>
      <c r="C1032" s="193" t="s">
        <v>7094</v>
      </c>
      <c r="D1032" s="193" t="s">
        <v>214</v>
      </c>
      <c r="E1032" s="194" t="s">
        <v>7095</v>
      </c>
      <c r="F1032" s="195" t="s">
        <v>7096</v>
      </c>
      <c r="G1032" s="196" t="s">
        <v>2761</v>
      </c>
      <c r="H1032" s="197">
        <v>1</v>
      </c>
      <c r="I1032" s="198"/>
      <c r="J1032" s="199">
        <f t="shared" si="130"/>
        <v>0</v>
      </c>
      <c r="K1032" s="200"/>
      <c r="L1032" s="40"/>
      <c r="M1032" s="201" t="s">
        <v>1</v>
      </c>
      <c r="N1032" s="202" t="s">
        <v>42</v>
      </c>
      <c r="O1032" s="72"/>
      <c r="P1032" s="203">
        <f t="shared" si="131"/>
        <v>0</v>
      </c>
      <c r="Q1032" s="203">
        <v>0</v>
      </c>
      <c r="R1032" s="203">
        <f t="shared" si="132"/>
        <v>0</v>
      </c>
      <c r="S1032" s="203">
        <v>0</v>
      </c>
      <c r="T1032" s="204">
        <f t="shared" si="133"/>
        <v>0</v>
      </c>
      <c r="U1032" s="35"/>
      <c r="V1032" s="35"/>
      <c r="W1032" s="35"/>
      <c r="X1032" s="35"/>
      <c r="Y1032" s="35"/>
      <c r="Z1032" s="35"/>
      <c r="AA1032" s="35"/>
      <c r="AB1032" s="35"/>
      <c r="AC1032" s="35"/>
      <c r="AD1032" s="35"/>
      <c r="AE1032" s="35"/>
      <c r="AR1032" s="205" t="s">
        <v>218</v>
      </c>
      <c r="AT1032" s="205" t="s">
        <v>214</v>
      </c>
      <c r="AU1032" s="205" t="s">
        <v>85</v>
      </c>
      <c r="AY1032" s="18" t="s">
        <v>209</v>
      </c>
      <c r="BE1032" s="206">
        <f t="shared" si="134"/>
        <v>0</v>
      </c>
      <c r="BF1032" s="206">
        <f t="shared" si="135"/>
        <v>0</v>
      </c>
      <c r="BG1032" s="206">
        <f t="shared" si="136"/>
        <v>0</v>
      </c>
      <c r="BH1032" s="206">
        <f t="shared" si="137"/>
        <v>0</v>
      </c>
      <c r="BI1032" s="206">
        <f t="shared" si="138"/>
        <v>0</v>
      </c>
      <c r="BJ1032" s="18" t="s">
        <v>85</v>
      </c>
      <c r="BK1032" s="206">
        <f t="shared" si="139"/>
        <v>0</v>
      </c>
      <c r="BL1032" s="18" t="s">
        <v>218</v>
      </c>
      <c r="BM1032" s="205" t="s">
        <v>7097</v>
      </c>
    </row>
    <row r="1033" spans="1:65" s="2" customFormat="1" ht="24.2" customHeight="1">
      <c r="A1033" s="35"/>
      <c r="B1033" s="36"/>
      <c r="C1033" s="193" t="s">
        <v>7098</v>
      </c>
      <c r="D1033" s="193" t="s">
        <v>214</v>
      </c>
      <c r="E1033" s="194" t="s">
        <v>7099</v>
      </c>
      <c r="F1033" s="195" t="s">
        <v>7100</v>
      </c>
      <c r="G1033" s="196" t="s">
        <v>2761</v>
      </c>
      <c r="H1033" s="197">
        <v>1</v>
      </c>
      <c r="I1033" s="198"/>
      <c r="J1033" s="199">
        <f t="shared" si="130"/>
        <v>0</v>
      </c>
      <c r="K1033" s="200"/>
      <c r="L1033" s="40"/>
      <c r="M1033" s="201" t="s">
        <v>1</v>
      </c>
      <c r="N1033" s="202" t="s">
        <v>42</v>
      </c>
      <c r="O1033" s="72"/>
      <c r="P1033" s="203">
        <f t="shared" si="131"/>
        <v>0</v>
      </c>
      <c r="Q1033" s="203">
        <v>0</v>
      </c>
      <c r="R1033" s="203">
        <f t="shared" si="132"/>
        <v>0</v>
      </c>
      <c r="S1033" s="203">
        <v>0</v>
      </c>
      <c r="T1033" s="204">
        <f t="shared" si="133"/>
        <v>0</v>
      </c>
      <c r="U1033" s="35"/>
      <c r="V1033" s="35"/>
      <c r="W1033" s="35"/>
      <c r="X1033" s="35"/>
      <c r="Y1033" s="35"/>
      <c r="Z1033" s="35"/>
      <c r="AA1033" s="35"/>
      <c r="AB1033" s="35"/>
      <c r="AC1033" s="35"/>
      <c r="AD1033" s="35"/>
      <c r="AE1033" s="35"/>
      <c r="AR1033" s="205" t="s">
        <v>218</v>
      </c>
      <c r="AT1033" s="205" t="s">
        <v>214</v>
      </c>
      <c r="AU1033" s="205" t="s">
        <v>85</v>
      </c>
      <c r="AY1033" s="18" t="s">
        <v>209</v>
      </c>
      <c r="BE1033" s="206">
        <f t="shared" si="134"/>
        <v>0</v>
      </c>
      <c r="BF1033" s="206">
        <f t="shared" si="135"/>
        <v>0</v>
      </c>
      <c r="BG1033" s="206">
        <f t="shared" si="136"/>
        <v>0</v>
      </c>
      <c r="BH1033" s="206">
        <f t="shared" si="137"/>
        <v>0</v>
      </c>
      <c r="BI1033" s="206">
        <f t="shared" si="138"/>
        <v>0</v>
      </c>
      <c r="BJ1033" s="18" t="s">
        <v>85</v>
      </c>
      <c r="BK1033" s="206">
        <f t="shared" si="139"/>
        <v>0</v>
      </c>
      <c r="BL1033" s="18" t="s">
        <v>218</v>
      </c>
      <c r="BM1033" s="205" t="s">
        <v>7101</v>
      </c>
    </row>
    <row r="1034" spans="1:65" s="2" customFormat="1" ht="24.2" customHeight="1">
      <c r="A1034" s="35"/>
      <c r="B1034" s="36"/>
      <c r="C1034" s="193" t="s">
        <v>7102</v>
      </c>
      <c r="D1034" s="193" t="s">
        <v>214</v>
      </c>
      <c r="E1034" s="194" t="s">
        <v>7103</v>
      </c>
      <c r="F1034" s="195" t="s">
        <v>7104</v>
      </c>
      <c r="G1034" s="196" t="s">
        <v>2761</v>
      </c>
      <c r="H1034" s="197">
        <v>1</v>
      </c>
      <c r="I1034" s="198"/>
      <c r="J1034" s="199">
        <f t="shared" si="130"/>
        <v>0</v>
      </c>
      <c r="K1034" s="200"/>
      <c r="L1034" s="40"/>
      <c r="M1034" s="207" t="s">
        <v>1</v>
      </c>
      <c r="N1034" s="208" t="s">
        <v>42</v>
      </c>
      <c r="O1034" s="209"/>
      <c r="P1034" s="210">
        <f t="shared" si="131"/>
        <v>0</v>
      </c>
      <c r="Q1034" s="210">
        <v>0</v>
      </c>
      <c r="R1034" s="210">
        <f t="shared" si="132"/>
        <v>0</v>
      </c>
      <c r="S1034" s="210">
        <v>0</v>
      </c>
      <c r="T1034" s="211">
        <f t="shared" si="133"/>
        <v>0</v>
      </c>
      <c r="U1034" s="35"/>
      <c r="V1034" s="35"/>
      <c r="W1034" s="35"/>
      <c r="X1034" s="35"/>
      <c r="Y1034" s="35"/>
      <c r="Z1034" s="35"/>
      <c r="AA1034" s="35"/>
      <c r="AB1034" s="35"/>
      <c r="AC1034" s="35"/>
      <c r="AD1034" s="35"/>
      <c r="AE1034" s="35"/>
      <c r="AR1034" s="205" t="s">
        <v>218</v>
      </c>
      <c r="AT1034" s="205" t="s">
        <v>214</v>
      </c>
      <c r="AU1034" s="205" t="s">
        <v>85</v>
      </c>
      <c r="AY1034" s="18" t="s">
        <v>209</v>
      </c>
      <c r="BE1034" s="206">
        <f t="shared" si="134"/>
        <v>0</v>
      </c>
      <c r="BF1034" s="206">
        <f t="shared" si="135"/>
        <v>0</v>
      </c>
      <c r="BG1034" s="206">
        <f t="shared" si="136"/>
        <v>0</v>
      </c>
      <c r="BH1034" s="206">
        <f t="shared" si="137"/>
        <v>0</v>
      </c>
      <c r="BI1034" s="206">
        <f t="shared" si="138"/>
        <v>0</v>
      </c>
      <c r="BJ1034" s="18" t="s">
        <v>85</v>
      </c>
      <c r="BK1034" s="206">
        <f t="shared" si="139"/>
        <v>0</v>
      </c>
      <c r="BL1034" s="18" t="s">
        <v>218</v>
      </c>
      <c r="BM1034" s="205" t="s">
        <v>7105</v>
      </c>
    </row>
    <row r="1035" spans="1:65" s="2" customFormat="1" ht="6.95" customHeight="1">
      <c r="A1035" s="35"/>
      <c r="B1035" s="55"/>
      <c r="C1035" s="56"/>
      <c r="D1035" s="56"/>
      <c r="E1035" s="56"/>
      <c r="F1035" s="56"/>
      <c r="G1035" s="56"/>
      <c r="H1035" s="56"/>
      <c r="I1035" s="56"/>
      <c r="J1035" s="56"/>
      <c r="K1035" s="56"/>
      <c r="L1035" s="40"/>
      <c r="M1035" s="35"/>
      <c r="O1035" s="35"/>
      <c r="P1035" s="35"/>
      <c r="Q1035" s="35"/>
      <c r="R1035" s="35"/>
      <c r="S1035" s="35"/>
      <c r="T1035" s="35"/>
      <c r="U1035" s="35"/>
      <c r="V1035" s="35"/>
      <c r="W1035" s="35"/>
      <c r="X1035" s="35"/>
      <c r="Y1035" s="35"/>
      <c r="Z1035" s="35"/>
      <c r="AA1035" s="35"/>
      <c r="AB1035" s="35"/>
      <c r="AC1035" s="35"/>
      <c r="AD1035" s="35"/>
      <c r="AE1035" s="35"/>
    </row>
  </sheetData>
  <sheetProtection password="DBA2" sheet="1" objects="1" scenarios="1" formatColumns="0" formatRows="0" autoFilter="0"/>
  <protectedRanges>
    <protectedRange sqref="I121:J129" name="Oblast1"/>
  </protectedRanges>
  <autoFilter ref="C118:K1034"/>
  <mergeCells count="9">
    <mergeCell ref="E87:H87"/>
    <mergeCell ref="E109:H109"/>
    <mergeCell ref="E111:H111"/>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sheetPr>
    <pageSetUpPr fitToPage="1"/>
  </sheetPr>
  <dimension ref="A2:BM136"/>
  <sheetViews>
    <sheetView showGridLines="0" topLeftCell="A119" workbookViewId="0">
      <selection activeCell="F128" sqref="F12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96</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7106</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ROUND(J118,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ROUND((SUM(BE118:BE135)),  2)</f>
        <v>0</v>
      </c>
      <c r="G33" s="35"/>
      <c r="H33" s="35"/>
      <c r="I33" s="131">
        <v>0.21</v>
      </c>
      <c r="J33" s="130">
        <f>ROUND(((SUM(BE118:BE135))*I33),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ROUND((SUM(BF118:BF135)),  2)</f>
        <v>0</v>
      </c>
      <c r="G34" s="35"/>
      <c r="H34" s="35"/>
      <c r="I34" s="131">
        <v>0.15</v>
      </c>
      <c r="J34" s="130">
        <f>ROUND(((SUM(BF118:BF135))*I34),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ROUND((SUM(BG118:BG135)),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ROUND((SUM(BH118:BH135)),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ROUND((SUM(BI118:BI135)),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D.1.1.2 - Ostatní výrobky</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J118</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7107</v>
      </c>
      <c r="E97" s="157"/>
      <c r="F97" s="157"/>
      <c r="G97" s="157"/>
      <c r="H97" s="157"/>
      <c r="I97" s="157"/>
      <c r="J97" s="158">
        <f>J119</f>
        <v>0</v>
      </c>
      <c r="K97" s="155"/>
      <c r="L97" s="159"/>
    </row>
    <row r="98" spans="1:31" s="9" customFormat="1" ht="24.95" customHeight="1">
      <c r="B98" s="154"/>
      <c r="C98" s="155"/>
      <c r="D98" s="156" t="s">
        <v>7108</v>
      </c>
      <c r="E98" s="157"/>
      <c r="F98" s="157"/>
      <c r="G98" s="157"/>
      <c r="H98" s="157"/>
      <c r="I98" s="157"/>
      <c r="J98" s="158">
        <f>J133</f>
        <v>0</v>
      </c>
      <c r="K98" s="155"/>
      <c r="L98" s="159"/>
    </row>
    <row r="99" spans="1:31" s="2" customFormat="1" ht="21.7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31" s="2" customFormat="1" ht="6.95" customHeight="1">
      <c r="A100" s="35"/>
      <c r="B100" s="55"/>
      <c r="C100" s="56"/>
      <c r="D100" s="56"/>
      <c r="E100" s="56"/>
      <c r="F100" s="56"/>
      <c r="G100" s="56"/>
      <c r="H100" s="56"/>
      <c r="I100" s="56"/>
      <c r="J100" s="56"/>
      <c r="K100" s="56"/>
      <c r="L100" s="52"/>
      <c r="S100" s="35"/>
      <c r="T100" s="35"/>
      <c r="U100" s="35"/>
      <c r="V100" s="35"/>
      <c r="W100" s="35"/>
      <c r="X100" s="35"/>
      <c r="Y100" s="35"/>
      <c r="Z100" s="35"/>
      <c r="AA100" s="35"/>
      <c r="AB100" s="35"/>
      <c r="AC100" s="35"/>
      <c r="AD100" s="35"/>
      <c r="AE100" s="35"/>
    </row>
    <row r="104" spans="1:31" s="2" customFormat="1" ht="6.95" customHeight="1">
      <c r="A104" s="35"/>
      <c r="B104" s="57"/>
      <c r="C104" s="58"/>
      <c r="D104" s="58"/>
      <c r="E104" s="58"/>
      <c r="F104" s="58"/>
      <c r="G104" s="58"/>
      <c r="H104" s="58"/>
      <c r="I104" s="58"/>
      <c r="J104" s="58"/>
      <c r="K104" s="58"/>
      <c r="L104" s="52"/>
      <c r="S104" s="35"/>
      <c r="T104" s="35"/>
      <c r="U104" s="35"/>
      <c r="V104" s="35"/>
      <c r="W104" s="35"/>
      <c r="X104" s="35"/>
      <c r="Y104" s="35"/>
      <c r="Z104" s="35"/>
      <c r="AA104" s="35"/>
      <c r="AB104" s="35"/>
      <c r="AC104" s="35"/>
      <c r="AD104" s="35"/>
      <c r="AE104" s="35"/>
    </row>
    <row r="105" spans="1:31" s="2" customFormat="1" ht="24.95" customHeight="1">
      <c r="A105" s="35"/>
      <c r="B105" s="36"/>
      <c r="C105" s="24" t="s">
        <v>194</v>
      </c>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12" customHeight="1">
      <c r="A107" s="35"/>
      <c r="B107" s="36"/>
      <c r="C107" s="30" t="s">
        <v>16</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26.25" customHeight="1">
      <c r="A108" s="35"/>
      <c r="B108" s="36"/>
      <c r="C108" s="37"/>
      <c r="D108" s="37"/>
      <c r="E108" s="329" t="str">
        <f>E7</f>
        <v>SO07 - Přístavby, nástavby a stavební úpravy pavilonu CH, Nemocnice ČB - 2.etapa</v>
      </c>
      <c r="F108" s="330"/>
      <c r="G108" s="330"/>
      <c r="H108" s="330"/>
      <c r="I108" s="37"/>
      <c r="J108" s="37"/>
      <c r="K108" s="37"/>
      <c r="L108" s="52"/>
      <c r="S108" s="35"/>
      <c r="T108" s="35"/>
      <c r="U108" s="35"/>
      <c r="V108" s="35"/>
      <c r="W108" s="35"/>
      <c r="X108" s="35"/>
      <c r="Y108" s="35"/>
      <c r="Z108" s="35"/>
      <c r="AA108" s="35"/>
      <c r="AB108" s="35"/>
      <c r="AC108" s="35"/>
      <c r="AD108" s="35"/>
      <c r="AE108" s="35"/>
    </row>
    <row r="109" spans="1:31" s="2" customFormat="1" ht="12" customHeight="1">
      <c r="A109" s="35"/>
      <c r="B109" s="36"/>
      <c r="C109" s="30" t="s">
        <v>172</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6.5" customHeight="1">
      <c r="A110" s="35"/>
      <c r="B110" s="36"/>
      <c r="C110" s="37"/>
      <c r="D110" s="37"/>
      <c r="E110" s="290" t="str">
        <f>E9</f>
        <v>D.1.1.2 - Ostatní výrobky</v>
      </c>
      <c r="F110" s="328"/>
      <c r="G110" s="328"/>
      <c r="H110" s="328"/>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20</v>
      </c>
      <c r="D112" s="37"/>
      <c r="E112" s="37"/>
      <c r="F112" s="28" t="str">
        <f>F12</f>
        <v>České Budějovice</v>
      </c>
      <c r="G112" s="37"/>
      <c r="H112" s="37"/>
      <c r="I112" s="30" t="s">
        <v>22</v>
      </c>
      <c r="J112" s="67" t="str">
        <f>IF(J12="","",J12)</f>
        <v>19. 6. 2022</v>
      </c>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5.2" customHeight="1">
      <c r="A114" s="35"/>
      <c r="B114" s="36"/>
      <c r="C114" s="30" t="s">
        <v>24</v>
      </c>
      <c r="D114" s="37"/>
      <c r="E114" s="37"/>
      <c r="F114" s="28" t="str">
        <f>E15</f>
        <v>Nemocnice České Budějovice</v>
      </c>
      <c r="G114" s="37"/>
      <c r="H114" s="37"/>
      <c r="I114" s="30" t="s">
        <v>30</v>
      </c>
      <c r="J114" s="33" t="str">
        <f>E21</f>
        <v>AGP nova</v>
      </c>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28</v>
      </c>
      <c r="D115" s="37"/>
      <c r="E115" s="37"/>
      <c r="F115" s="28" t="str">
        <f>IF(E18="","",E18)</f>
        <v>Vyplň údaj</v>
      </c>
      <c r="G115" s="37"/>
      <c r="H115" s="37"/>
      <c r="I115" s="30" t="s">
        <v>33</v>
      </c>
      <c r="J115" s="33" t="str">
        <f>E24</f>
        <v xml:space="preserve"> </v>
      </c>
      <c r="K115" s="37"/>
      <c r="L115" s="52"/>
      <c r="S115" s="35"/>
      <c r="T115" s="35"/>
      <c r="U115" s="35"/>
      <c r="V115" s="35"/>
      <c r="W115" s="35"/>
      <c r="X115" s="35"/>
      <c r="Y115" s="35"/>
      <c r="Z115" s="35"/>
      <c r="AA115" s="35"/>
      <c r="AB115" s="35"/>
      <c r="AC115" s="35"/>
      <c r="AD115" s="35"/>
      <c r="AE115" s="35"/>
    </row>
    <row r="116" spans="1:65" s="2" customFormat="1" ht="10.3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11" customFormat="1" ht="29.25" customHeight="1">
      <c r="A117" s="165"/>
      <c r="B117" s="166"/>
      <c r="C117" s="167" t="s">
        <v>195</v>
      </c>
      <c r="D117" s="168" t="s">
        <v>62</v>
      </c>
      <c r="E117" s="168" t="s">
        <v>58</v>
      </c>
      <c r="F117" s="168" t="s">
        <v>59</v>
      </c>
      <c r="G117" s="168" t="s">
        <v>196</v>
      </c>
      <c r="H117" s="168" t="s">
        <v>197</v>
      </c>
      <c r="I117" s="168" t="s">
        <v>198</v>
      </c>
      <c r="J117" s="169" t="s">
        <v>177</v>
      </c>
      <c r="K117" s="170" t="s">
        <v>199</v>
      </c>
      <c r="L117" s="171"/>
      <c r="M117" s="76" t="s">
        <v>1</v>
      </c>
      <c r="N117" s="77" t="s">
        <v>41</v>
      </c>
      <c r="O117" s="77" t="s">
        <v>200</v>
      </c>
      <c r="P117" s="77" t="s">
        <v>201</v>
      </c>
      <c r="Q117" s="77" t="s">
        <v>202</v>
      </c>
      <c r="R117" s="77" t="s">
        <v>203</v>
      </c>
      <c r="S117" s="77" t="s">
        <v>204</v>
      </c>
      <c r="T117" s="78" t="s">
        <v>205</v>
      </c>
      <c r="U117" s="165"/>
      <c r="V117" s="165"/>
      <c r="W117" s="165"/>
      <c r="X117" s="165"/>
      <c r="Y117" s="165"/>
      <c r="Z117" s="165"/>
      <c r="AA117" s="165"/>
      <c r="AB117" s="165"/>
      <c r="AC117" s="165"/>
      <c r="AD117" s="165"/>
      <c r="AE117" s="165"/>
    </row>
    <row r="118" spans="1:65" s="2" customFormat="1" ht="22.9" customHeight="1">
      <c r="A118" s="35"/>
      <c r="B118" s="36"/>
      <c r="C118" s="83" t="s">
        <v>206</v>
      </c>
      <c r="D118" s="37"/>
      <c r="E118" s="37"/>
      <c r="F118" s="37"/>
      <c r="G118" s="37"/>
      <c r="H118" s="37"/>
      <c r="I118" s="37"/>
      <c r="J118" s="172">
        <f>BK118</f>
        <v>0</v>
      </c>
      <c r="K118" s="37"/>
      <c r="L118" s="40"/>
      <c r="M118" s="79"/>
      <c r="N118" s="173"/>
      <c r="O118" s="80"/>
      <c r="P118" s="174">
        <f>P119+P133</f>
        <v>0</v>
      </c>
      <c r="Q118" s="80"/>
      <c r="R118" s="174">
        <f>R119+R133</f>
        <v>0</v>
      </c>
      <c r="S118" s="80"/>
      <c r="T118" s="175">
        <f>T119+T133</f>
        <v>0</v>
      </c>
      <c r="U118" s="35"/>
      <c r="V118" s="35"/>
      <c r="W118" s="35"/>
      <c r="X118" s="35"/>
      <c r="Y118" s="35"/>
      <c r="Z118" s="35"/>
      <c r="AA118" s="35"/>
      <c r="AB118" s="35"/>
      <c r="AC118" s="35"/>
      <c r="AD118" s="35"/>
      <c r="AE118" s="35"/>
      <c r="AT118" s="18" t="s">
        <v>76</v>
      </c>
      <c r="AU118" s="18" t="s">
        <v>179</v>
      </c>
      <c r="BK118" s="176">
        <f>BK119+BK133</f>
        <v>0</v>
      </c>
    </row>
    <row r="119" spans="1:65" s="12" customFormat="1" ht="25.9" customHeight="1">
      <c r="B119" s="177"/>
      <c r="C119" s="178"/>
      <c r="D119" s="179" t="s">
        <v>76</v>
      </c>
      <c r="E119" s="180" t="s">
        <v>7109</v>
      </c>
      <c r="F119" s="180" t="s">
        <v>7110</v>
      </c>
      <c r="G119" s="178"/>
      <c r="H119" s="178"/>
      <c r="I119" s="181"/>
      <c r="J119" s="182">
        <f>BK119</f>
        <v>0</v>
      </c>
      <c r="K119" s="178"/>
      <c r="L119" s="183"/>
      <c r="M119" s="184"/>
      <c r="N119" s="185"/>
      <c r="O119" s="185"/>
      <c r="P119" s="186">
        <f>SUM(P120:P132)</f>
        <v>0</v>
      </c>
      <c r="Q119" s="185"/>
      <c r="R119" s="186">
        <f>SUM(R120:R132)</f>
        <v>0</v>
      </c>
      <c r="S119" s="185"/>
      <c r="T119" s="187">
        <f>SUM(T120:T132)</f>
        <v>0</v>
      </c>
      <c r="AR119" s="188" t="s">
        <v>85</v>
      </c>
      <c r="AT119" s="189" t="s">
        <v>76</v>
      </c>
      <c r="AU119" s="189" t="s">
        <v>77</v>
      </c>
      <c r="AY119" s="188" t="s">
        <v>209</v>
      </c>
      <c r="BK119" s="190">
        <f>SUM(BK120:BK132)</f>
        <v>0</v>
      </c>
    </row>
    <row r="120" spans="1:65" s="2" customFormat="1" ht="44.25" customHeight="1">
      <c r="A120" s="35"/>
      <c r="B120" s="36"/>
      <c r="C120" s="193" t="s">
        <v>85</v>
      </c>
      <c r="D120" s="193" t="s">
        <v>214</v>
      </c>
      <c r="E120" s="194" t="s">
        <v>7111</v>
      </c>
      <c r="F120" s="195" t="s">
        <v>7112</v>
      </c>
      <c r="G120" s="196" t="s">
        <v>318</v>
      </c>
      <c r="H120" s="197">
        <v>20</v>
      </c>
      <c r="I120" s="198"/>
      <c r="J120" s="199">
        <f t="shared" ref="J120:J132" si="0">ROUND(I120*H120,2)</f>
        <v>0</v>
      </c>
      <c r="K120" s="200"/>
      <c r="L120" s="40"/>
      <c r="M120" s="201" t="s">
        <v>1</v>
      </c>
      <c r="N120" s="202" t="s">
        <v>42</v>
      </c>
      <c r="O120" s="72"/>
      <c r="P120" s="203">
        <f t="shared" ref="P120:P132" si="1">O120*H120</f>
        <v>0</v>
      </c>
      <c r="Q120" s="203">
        <v>0</v>
      </c>
      <c r="R120" s="203">
        <f t="shared" ref="R120:R132" si="2">Q120*H120</f>
        <v>0</v>
      </c>
      <c r="S120" s="203">
        <v>0</v>
      </c>
      <c r="T120" s="204">
        <f t="shared" ref="T120:T132" si="3">S120*H120</f>
        <v>0</v>
      </c>
      <c r="U120" s="35"/>
      <c r="V120" s="35"/>
      <c r="W120" s="35"/>
      <c r="X120" s="35"/>
      <c r="Y120" s="35"/>
      <c r="Z120" s="35"/>
      <c r="AA120" s="35"/>
      <c r="AB120" s="35"/>
      <c r="AC120" s="35"/>
      <c r="AD120" s="35"/>
      <c r="AE120" s="35"/>
      <c r="AR120" s="205" t="s">
        <v>218</v>
      </c>
      <c r="AT120" s="205" t="s">
        <v>214</v>
      </c>
      <c r="AU120" s="205" t="s">
        <v>85</v>
      </c>
      <c r="AY120" s="18" t="s">
        <v>209</v>
      </c>
      <c r="BE120" s="206">
        <f t="shared" ref="BE120:BE132" si="4">IF(N120="základní",J120,0)</f>
        <v>0</v>
      </c>
      <c r="BF120" s="206">
        <f t="shared" ref="BF120:BF132" si="5">IF(N120="snížená",J120,0)</f>
        <v>0</v>
      </c>
      <c r="BG120" s="206">
        <f t="shared" ref="BG120:BG132" si="6">IF(N120="zákl. přenesená",J120,0)</f>
        <v>0</v>
      </c>
      <c r="BH120" s="206">
        <f t="shared" ref="BH120:BH132" si="7">IF(N120="sníž. přenesená",J120,0)</f>
        <v>0</v>
      </c>
      <c r="BI120" s="206">
        <f t="shared" ref="BI120:BI132" si="8">IF(N120="nulová",J120,0)</f>
        <v>0</v>
      </c>
      <c r="BJ120" s="18" t="s">
        <v>85</v>
      </c>
      <c r="BK120" s="206">
        <f t="shared" ref="BK120:BK132" si="9">ROUND(I120*H120,2)</f>
        <v>0</v>
      </c>
      <c r="BL120" s="18" t="s">
        <v>218</v>
      </c>
      <c r="BM120" s="205" t="s">
        <v>7113</v>
      </c>
    </row>
    <row r="121" spans="1:65" s="2" customFormat="1" ht="44.25" customHeight="1">
      <c r="A121" s="35"/>
      <c r="B121" s="36"/>
      <c r="C121" s="193" t="s">
        <v>87</v>
      </c>
      <c r="D121" s="193" t="s">
        <v>214</v>
      </c>
      <c r="E121" s="194" t="s">
        <v>7114</v>
      </c>
      <c r="F121" s="195" t="s">
        <v>7115</v>
      </c>
      <c r="G121" s="196" t="s">
        <v>318</v>
      </c>
      <c r="H121" s="197">
        <v>88</v>
      </c>
      <c r="I121" s="198"/>
      <c r="J121" s="199">
        <f t="shared" si="0"/>
        <v>0</v>
      </c>
      <c r="K121" s="200"/>
      <c r="L121" s="40"/>
      <c r="M121" s="201" t="s">
        <v>1</v>
      </c>
      <c r="N121" s="202" t="s">
        <v>42</v>
      </c>
      <c r="O121" s="72"/>
      <c r="P121" s="203">
        <f t="shared" si="1"/>
        <v>0</v>
      </c>
      <c r="Q121" s="203">
        <v>0</v>
      </c>
      <c r="R121" s="203">
        <f t="shared" si="2"/>
        <v>0</v>
      </c>
      <c r="S121" s="203">
        <v>0</v>
      </c>
      <c r="T121" s="204">
        <f t="shared" si="3"/>
        <v>0</v>
      </c>
      <c r="U121" s="35"/>
      <c r="V121" s="35"/>
      <c r="W121" s="35"/>
      <c r="X121" s="35"/>
      <c r="Y121" s="35"/>
      <c r="Z121" s="35"/>
      <c r="AA121" s="35"/>
      <c r="AB121" s="35"/>
      <c r="AC121" s="35"/>
      <c r="AD121" s="35"/>
      <c r="AE121" s="35"/>
      <c r="AR121" s="205" t="s">
        <v>218</v>
      </c>
      <c r="AT121" s="205" t="s">
        <v>214</v>
      </c>
      <c r="AU121" s="205" t="s">
        <v>85</v>
      </c>
      <c r="AY121" s="18" t="s">
        <v>209</v>
      </c>
      <c r="BE121" s="206">
        <f t="shared" si="4"/>
        <v>0</v>
      </c>
      <c r="BF121" s="206">
        <f t="shared" si="5"/>
        <v>0</v>
      </c>
      <c r="BG121" s="206">
        <f t="shared" si="6"/>
        <v>0</v>
      </c>
      <c r="BH121" s="206">
        <f t="shared" si="7"/>
        <v>0</v>
      </c>
      <c r="BI121" s="206">
        <f t="shared" si="8"/>
        <v>0</v>
      </c>
      <c r="BJ121" s="18" t="s">
        <v>85</v>
      </c>
      <c r="BK121" s="206">
        <f t="shared" si="9"/>
        <v>0</v>
      </c>
      <c r="BL121" s="18" t="s">
        <v>218</v>
      </c>
      <c r="BM121" s="205" t="s">
        <v>7116</v>
      </c>
    </row>
    <row r="122" spans="1:65" s="2" customFormat="1" ht="44.25" customHeight="1">
      <c r="A122" s="35"/>
      <c r="B122" s="36"/>
      <c r="C122" s="193" t="s">
        <v>226</v>
      </c>
      <c r="D122" s="193" t="s">
        <v>214</v>
      </c>
      <c r="E122" s="194" t="s">
        <v>7117</v>
      </c>
      <c r="F122" s="195" t="s">
        <v>7118</v>
      </c>
      <c r="G122" s="196" t="s">
        <v>318</v>
      </c>
      <c r="H122" s="197">
        <v>40</v>
      </c>
      <c r="I122" s="198"/>
      <c r="J122" s="199">
        <f t="shared" si="0"/>
        <v>0</v>
      </c>
      <c r="K122" s="200"/>
      <c r="L122" s="40"/>
      <c r="M122" s="201" t="s">
        <v>1</v>
      </c>
      <c r="N122" s="202" t="s">
        <v>42</v>
      </c>
      <c r="O122" s="72"/>
      <c r="P122" s="203">
        <f t="shared" si="1"/>
        <v>0</v>
      </c>
      <c r="Q122" s="203">
        <v>0</v>
      </c>
      <c r="R122" s="203">
        <f t="shared" si="2"/>
        <v>0</v>
      </c>
      <c r="S122" s="203">
        <v>0</v>
      </c>
      <c r="T122" s="204">
        <f t="shared" si="3"/>
        <v>0</v>
      </c>
      <c r="U122" s="35"/>
      <c r="V122" s="35"/>
      <c r="W122" s="35"/>
      <c r="X122" s="35"/>
      <c r="Y122" s="35"/>
      <c r="Z122" s="35"/>
      <c r="AA122" s="35"/>
      <c r="AB122" s="35"/>
      <c r="AC122" s="35"/>
      <c r="AD122" s="35"/>
      <c r="AE122" s="35"/>
      <c r="AR122" s="205" t="s">
        <v>218</v>
      </c>
      <c r="AT122" s="205" t="s">
        <v>214</v>
      </c>
      <c r="AU122" s="205" t="s">
        <v>85</v>
      </c>
      <c r="AY122" s="18" t="s">
        <v>209</v>
      </c>
      <c r="BE122" s="206">
        <f t="shared" si="4"/>
        <v>0</v>
      </c>
      <c r="BF122" s="206">
        <f t="shared" si="5"/>
        <v>0</v>
      </c>
      <c r="BG122" s="206">
        <f t="shared" si="6"/>
        <v>0</v>
      </c>
      <c r="BH122" s="206">
        <f t="shared" si="7"/>
        <v>0</v>
      </c>
      <c r="BI122" s="206">
        <f t="shared" si="8"/>
        <v>0</v>
      </c>
      <c r="BJ122" s="18" t="s">
        <v>85</v>
      </c>
      <c r="BK122" s="206">
        <f t="shared" si="9"/>
        <v>0</v>
      </c>
      <c r="BL122" s="18" t="s">
        <v>218</v>
      </c>
      <c r="BM122" s="205" t="s">
        <v>7119</v>
      </c>
    </row>
    <row r="123" spans="1:65" s="2" customFormat="1" ht="16.5" customHeight="1">
      <c r="A123" s="35"/>
      <c r="B123" s="36"/>
      <c r="C123" s="193" t="s">
        <v>218</v>
      </c>
      <c r="D123" s="193" t="s">
        <v>214</v>
      </c>
      <c r="E123" s="194" t="s">
        <v>7120</v>
      </c>
      <c r="F123" s="195" t="s">
        <v>7121</v>
      </c>
      <c r="G123" s="196" t="s">
        <v>318</v>
      </c>
      <c r="H123" s="197">
        <v>7.7</v>
      </c>
      <c r="I123" s="198"/>
      <c r="J123" s="199">
        <f t="shared" si="0"/>
        <v>0</v>
      </c>
      <c r="K123" s="200"/>
      <c r="L123" s="40"/>
      <c r="M123" s="201" t="s">
        <v>1</v>
      </c>
      <c r="N123" s="202" t="s">
        <v>42</v>
      </c>
      <c r="O123" s="72"/>
      <c r="P123" s="203">
        <f t="shared" si="1"/>
        <v>0</v>
      </c>
      <c r="Q123" s="203">
        <v>0</v>
      </c>
      <c r="R123" s="203">
        <f t="shared" si="2"/>
        <v>0</v>
      </c>
      <c r="S123" s="203">
        <v>0</v>
      </c>
      <c r="T123" s="204">
        <f t="shared" si="3"/>
        <v>0</v>
      </c>
      <c r="U123" s="35"/>
      <c r="V123" s="35"/>
      <c r="W123" s="35"/>
      <c r="X123" s="35"/>
      <c r="Y123" s="35"/>
      <c r="Z123" s="35"/>
      <c r="AA123" s="35"/>
      <c r="AB123" s="35"/>
      <c r="AC123" s="35"/>
      <c r="AD123" s="35"/>
      <c r="AE123" s="35"/>
      <c r="AR123" s="205" t="s">
        <v>218</v>
      </c>
      <c r="AT123" s="205" t="s">
        <v>214</v>
      </c>
      <c r="AU123" s="205" t="s">
        <v>85</v>
      </c>
      <c r="AY123" s="18" t="s">
        <v>209</v>
      </c>
      <c r="BE123" s="206">
        <f t="shared" si="4"/>
        <v>0</v>
      </c>
      <c r="BF123" s="206">
        <f t="shared" si="5"/>
        <v>0</v>
      </c>
      <c r="BG123" s="206">
        <f t="shared" si="6"/>
        <v>0</v>
      </c>
      <c r="BH123" s="206">
        <f t="shared" si="7"/>
        <v>0</v>
      </c>
      <c r="BI123" s="206">
        <f t="shared" si="8"/>
        <v>0</v>
      </c>
      <c r="BJ123" s="18" t="s">
        <v>85</v>
      </c>
      <c r="BK123" s="206">
        <f t="shared" si="9"/>
        <v>0</v>
      </c>
      <c r="BL123" s="18" t="s">
        <v>218</v>
      </c>
      <c r="BM123" s="205" t="s">
        <v>7122</v>
      </c>
    </row>
    <row r="124" spans="1:65" s="2" customFormat="1" ht="37.9" customHeight="1">
      <c r="A124" s="35"/>
      <c r="B124" s="36"/>
      <c r="C124" s="193" t="s">
        <v>233</v>
      </c>
      <c r="D124" s="193" t="s">
        <v>214</v>
      </c>
      <c r="E124" s="194" t="s">
        <v>7123</v>
      </c>
      <c r="F124" s="195" t="s">
        <v>7124</v>
      </c>
      <c r="G124" s="196" t="s">
        <v>318</v>
      </c>
      <c r="H124" s="197">
        <v>12</v>
      </c>
      <c r="I124" s="198"/>
      <c r="J124" s="199">
        <f t="shared" si="0"/>
        <v>0</v>
      </c>
      <c r="K124" s="200"/>
      <c r="L124" s="40"/>
      <c r="M124" s="201" t="s">
        <v>1</v>
      </c>
      <c r="N124" s="202" t="s">
        <v>42</v>
      </c>
      <c r="O124" s="72"/>
      <c r="P124" s="203">
        <f t="shared" si="1"/>
        <v>0</v>
      </c>
      <c r="Q124" s="203">
        <v>0</v>
      </c>
      <c r="R124" s="203">
        <f t="shared" si="2"/>
        <v>0</v>
      </c>
      <c r="S124" s="203">
        <v>0</v>
      </c>
      <c r="T124" s="204">
        <f t="shared" si="3"/>
        <v>0</v>
      </c>
      <c r="U124" s="35"/>
      <c r="V124" s="35"/>
      <c r="W124" s="35"/>
      <c r="X124" s="35"/>
      <c r="Y124" s="35"/>
      <c r="Z124" s="35"/>
      <c r="AA124" s="35"/>
      <c r="AB124" s="35"/>
      <c r="AC124" s="35"/>
      <c r="AD124" s="35"/>
      <c r="AE124" s="35"/>
      <c r="AR124" s="205" t="s">
        <v>218</v>
      </c>
      <c r="AT124" s="205" t="s">
        <v>214</v>
      </c>
      <c r="AU124" s="205" t="s">
        <v>85</v>
      </c>
      <c r="AY124" s="18" t="s">
        <v>209</v>
      </c>
      <c r="BE124" s="206">
        <f t="shared" si="4"/>
        <v>0</v>
      </c>
      <c r="BF124" s="206">
        <f t="shared" si="5"/>
        <v>0</v>
      </c>
      <c r="BG124" s="206">
        <f t="shared" si="6"/>
        <v>0</v>
      </c>
      <c r="BH124" s="206">
        <f t="shared" si="7"/>
        <v>0</v>
      </c>
      <c r="BI124" s="206">
        <f t="shared" si="8"/>
        <v>0</v>
      </c>
      <c r="BJ124" s="18" t="s">
        <v>85</v>
      </c>
      <c r="BK124" s="206">
        <f t="shared" si="9"/>
        <v>0</v>
      </c>
      <c r="BL124" s="18" t="s">
        <v>218</v>
      </c>
      <c r="BM124" s="205" t="s">
        <v>7125</v>
      </c>
    </row>
    <row r="125" spans="1:65" s="2" customFormat="1" ht="37.9" customHeight="1">
      <c r="A125" s="35"/>
      <c r="B125" s="36"/>
      <c r="C125" s="193" t="s">
        <v>238</v>
      </c>
      <c r="D125" s="193" t="s">
        <v>214</v>
      </c>
      <c r="E125" s="194" t="s">
        <v>7126</v>
      </c>
      <c r="F125" s="195" t="s">
        <v>7127</v>
      </c>
      <c r="G125" s="196" t="s">
        <v>318</v>
      </c>
      <c r="H125" s="197">
        <v>160</v>
      </c>
      <c r="I125" s="198"/>
      <c r="J125" s="199">
        <f t="shared" si="0"/>
        <v>0</v>
      </c>
      <c r="K125" s="200"/>
      <c r="L125" s="40"/>
      <c r="M125" s="201" t="s">
        <v>1</v>
      </c>
      <c r="N125" s="202" t="s">
        <v>42</v>
      </c>
      <c r="O125" s="72"/>
      <c r="P125" s="203">
        <f t="shared" si="1"/>
        <v>0</v>
      </c>
      <c r="Q125" s="203">
        <v>0</v>
      </c>
      <c r="R125" s="203">
        <f t="shared" si="2"/>
        <v>0</v>
      </c>
      <c r="S125" s="203">
        <v>0</v>
      </c>
      <c r="T125" s="204">
        <f t="shared" si="3"/>
        <v>0</v>
      </c>
      <c r="U125" s="35"/>
      <c r="V125" s="35"/>
      <c r="W125" s="35"/>
      <c r="X125" s="35"/>
      <c r="Y125" s="35"/>
      <c r="Z125" s="35"/>
      <c r="AA125" s="35"/>
      <c r="AB125" s="35"/>
      <c r="AC125" s="35"/>
      <c r="AD125" s="35"/>
      <c r="AE125" s="35"/>
      <c r="AR125" s="205" t="s">
        <v>218</v>
      </c>
      <c r="AT125" s="205" t="s">
        <v>214</v>
      </c>
      <c r="AU125" s="205" t="s">
        <v>85</v>
      </c>
      <c r="AY125" s="18" t="s">
        <v>209</v>
      </c>
      <c r="BE125" s="206">
        <f t="shared" si="4"/>
        <v>0</v>
      </c>
      <c r="BF125" s="206">
        <f t="shared" si="5"/>
        <v>0</v>
      </c>
      <c r="BG125" s="206">
        <f t="shared" si="6"/>
        <v>0</v>
      </c>
      <c r="BH125" s="206">
        <f t="shared" si="7"/>
        <v>0</v>
      </c>
      <c r="BI125" s="206">
        <f t="shared" si="8"/>
        <v>0</v>
      </c>
      <c r="BJ125" s="18" t="s">
        <v>85</v>
      </c>
      <c r="BK125" s="206">
        <f t="shared" si="9"/>
        <v>0</v>
      </c>
      <c r="BL125" s="18" t="s">
        <v>218</v>
      </c>
      <c r="BM125" s="205" t="s">
        <v>7128</v>
      </c>
    </row>
    <row r="126" spans="1:65" s="2" customFormat="1" ht="24.2" customHeight="1">
      <c r="A126" s="35"/>
      <c r="B126" s="36"/>
      <c r="C126" s="193" t="s">
        <v>242</v>
      </c>
      <c r="D126" s="193" t="s">
        <v>214</v>
      </c>
      <c r="E126" s="194" t="s">
        <v>7129</v>
      </c>
      <c r="F126" s="195" t="s">
        <v>7130</v>
      </c>
      <c r="G126" s="196" t="s">
        <v>217</v>
      </c>
      <c r="H126" s="197">
        <v>13</v>
      </c>
      <c r="I126" s="198"/>
      <c r="J126" s="199">
        <f t="shared" si="0"/>
        <v>0</v>
      </c>
      <c r="K126" s="200"/>
      <c r="L126" s="40"/>
      <c r="M126" s="201" t="s">
        <v>1</v>
      </c>
      <c r="N126" s="202" t="s">
        <v>42</v>
      </c>
      <c r="O126" s="72"/>
      <c r="P126" s="203">
        <f t="shared" si="1"/>
        <v>0</v>
      </c>
      <c r="Q126" s="203">
        <v>0</v>
      </c>
      <c r="R126" s="203">
        <f t="shared" si="2"/>
        <v>0</v>
      </c>
      <c r="S126" s="203">
        <v>0</v>
      </c>
      <c r="T126" s="204">
        <f t="shared" si="3"/>
        <v>0</v>
      </c>
      <c r="U126" s="35"/>
      <c r="V126" s="35"/>
      <c r="W126" s="35"/>
      <c r="X126" s="35"/>
      <c r="Y126" s="35"/>
      <c r="Z126" s="35"/>
      <c r="AA126" s="35"/>
      <c r="AB126" s="35"/>
      <c r="AC126" s="35"/>
      <c r="AD126" s="35"/>
      <c r="AE126" s="35"/>
      <c r="AR126" s="205" t="s">
        <v>218</v>
      </c>
      <c r="AT126" s="205" t="s">
        <v>214</v>
      </c>
      <c r="AU126" s="205" t="s">
        <v>85</v>
      </c>
      <c r="AY126" s="18" t="s">
        <v>209</v>
      </c>
      <c r="BE126" s="206">
        <f t="shared" si="4"/>
        <v>0</v>
      </c>
      <c r="BF126" s="206">
        <f t="shared" si="5"/>
        <v>0</v>
      </c>
      <c r="BG126" s="206">
        <f t="shared" si="6"/>
        <v>0</v>
      </c>
      <c r="BH126" s="206">
        <f t="shared" si="7"/>
        <v>0</v>
      </c>
      <c r="BI126" s="206">
        <f t="shared" si="8"/>
        <v>0</v>
      </c>
      <c r="BJ126" s="18" t="s">
        <v>85</v>
      </c>
      <c r="BK126" s="206">
        <f t="shared" si="9"/>
        <v>0</v>
      </c>
      <c r="BL126" s="18" t="s">
        <v>218</v>
      </c>
      <c r="BM126" s="205" t="s">
        <v>7131</v>
      </c>
    </row>
    <row r="127" spans="1:65" s="2" customFormat="1" ht="37.9" customHeight="1">
      <c r="A127" s="35"/>
      <c r="B127" s="36"/>
      <c r="C127" s="193" t="s">
        <v>246</v>
      </c>
      <c r="D127" s="193" t="s">
        <v>214</v>
      </c>
      <c r="E127" s="194" t="s">
        <v>7132</v>
      </c>
      <c r="F127" s="195" t="s">
        <v>7133</v>
      </c>
      <c r="G127" s="196" t="s">
        <v>318</v>
      </c>
      <c r="H127" s="197">
        <v>32</v>
      </c>
      <c r="I127" s="198"/>
      <c r="J127" s="199">
        <f t="shared" si="0"/>
        <v>0</v>
      </c>
      <c r="K127" s="200"/>
      <c r="L127" s="40"/>
      <c r="M127" s="201" t="s">
        <v>1</v>
      </c>
      <c r="N127" s="202" t="s">
        <v>42</v>
      </c>
      <c r="O127" s="72"/>
      <c r="P127" s="203">
        <f t="shared" si="1"/>
        <v>0</v>
      </c>
      <c r="Q127" s="203">
        <v>0</v>
      </c>
      <c r="R127" s="203">
        <f t="shared" si="2"/>
        <v>0</v>
      </c>
      <c r="S127" s="203">
        <v>0</v>
      </c>
      <c r="T127" s="204">
        <f t="shared" si="3"/>
        <v>0</v>
      </c>
      <c r="U127" s="35"/>
      <c r="V127" s="35"/>
      <c r="W127" s="35"/>
      <c r="X127" s="35"/>
      <c r="Y127" s="35"/>
      <c r="Z127" s="35"/>
      <c r="AA127" s="35"/>
      <c r="AB127" s="35"/>
      <c r="AC127" s="35"/>
      <c r="AD127" s="35"/>
      <c r="AE127" s="35"/>
      <c r="AR127" s="205" t="s">
        <v>218</v>
      </c>
      <c r="AT127" s="205" t="s">
        <v>214</v>
      </c>
      <c r="AU127" s="205" t="s">
        <v>85</v>
      </c>
      <c r="AY127" s="18" t="s">
        <v>209</v>
      </c>
      <c r="BE127" s="206">
        <f t="shared" si="4"/>
        <v>0</v>
      </c>
      <c r="BF127" s="206">
        <f t="shared" si="5"/>
        <v>0</v>
      </c>
      <c r="BG127" s="206">
        <f t="shared" si="6"/>
        <v>0</v>
      </c>
      <c r="BH127" s="206">
        <f t="shared" si="7"/>
        <v>0</v>
      </c>
      <c r="BI127" s="206">
        <f t="shared" si="8"/>
        <v>0</v>
      </c>
      <c r="BJ127" s="18" t="s">
        <v>85</v>
      </c>
      <c r="BK127" s="206">
        <f t="shared" si="9"/>
        <v>0</v>
      </c>
      <c r="BL127" s="18" t="s">
        <v>218</v>
      </c>
      <c r="BM127" s="205" t="s">
        <v>7134</v>
      </c>
    </row>
    <row r="128" spans="1:65" s="2" customFormat="1" ht="16.5" customHeight="1">
      <c r="A128" s="35"/>
      <c r="B128" s="36"/>
      <c r="C128" s="193" t="s">
        <v>210</v>
      </c>
      <c r="D128" s="193" t="s">
        <v>214</v>
      </c>
      <c r="E128" s="194" t="s">
        <v>7135</v>
      </c>
      <c r="F128" s="195" t="s">
        <v>7136</v>
      </c>
      <c r="G128" s="196" t="s">
        <v>217</v>
      </c>
      <c r="H128" s="197">
        <v>11.1</v>
      </c>
      <c r="I128" s="198"/>
      <c r="J128" s="199">
        <f t="shared" si="0"/>
        <v>0</v>
      </c>
      <c r="K128" s="200"/>
      <c r="L128" s="40"/>
      <c r="M128" s="201" t="s">
        <v>1</v>
      </c>
      <c r="N128" s="202" t="s">
        <v>42</v>
      </c>
      <c r="O128" s="72"/>
      <c r="P128" s="203">
        <f t="shared" si="1"/>
        <v>0</v>
      </c>
      <c r="Q128" s="203">
        <v>0</v>
      </c>
      <c r="R128" s="203">
        <f t="shared" si="2"/>
        <v>0</v>
      </c>
      <c r="S128" s="203">
        <v>0</v>
      </c>
      <c r="T128" s="204">
        <f t="shared" si="3"/>
        <v>0</v>
      </c>
      <c r="U128" s="35"/>
      <c r="V128" s="35"/>
      <c r="W128" s="35"/>
      <c r="X128" s="35"/>
      <c r="Y128" s="35"/>
      <c r="Z128" s="35"/>
      <c r="AA128" s="35"/>
      <c r="AB128" s="35"/>
      <c r="AC128" s="35"/>
      <c r="AD128" s="35"/>
      <c r="AE128" s="35"/>
      <c r="AR128" s="205" t="s">
        <v>218</v>
      </c>
      <c r="AT128" s="205" t="s">
        <v>214</v>
      </c>
      <c r="AU128" s="205" t="s">
        <v>85</v>
      </c>
      <c r="AY128" s="18" t="s">
        <v>209</v>
      </c>
      <c r="BE128" s="206">
        <f t="shared" si="4"/>
        <v>0</v>
      </c>
      <c r="BF128" s="206">
        <f t="shared" si="5"/>
        <v>0</v>
      </c>
      <c r="BG128" s="206">
        <f t="shared" si="6"/>
        <v>0</v>
      </c>
      <c r="BH128" s="206">
        <f t="shared" si="7"/>
        <v>0</v>
      </c>
      <c r="BI128" s="206">
        <f t="shared" si="8"/>
        <v>0</v>
      </c>
      <c r="BJ128" s="18" t="s">
        <v>85</v>
      </c>
      <c r="BK128" s="206">
        <f t="shared" si="9"/>
        <v>0</v>
      </c>
      <c r="BL128" s="18" t="s">
        <v>218</v>
      </c>
      <c r="BM128" s="205" t="s">
        <v>7137</v>
      </c>
    </row>
    <row r="129" spans="1:65" s="2" customFormat="1" ht="16.5" customHeight="1">
      <c r="A129" s="35"/>
      <c r="B129" s="36"/>
      <c r="C129" s="193" t="s">
        <v>253</v>
      </c>
      <c r="D129" s="193" t="s">
        <v>214</v>
      </c>
      <c r="E129" s="194" t="s">
        <v>7138</v>
      </c>
      <c r="F129" s="195" t="s">
        <v>7139</v>
      </c>
      <c r="G129" s="196" t="s">
        <v>217</v>
      </c>
      <c r="H129" s="197">
        <v>14.8</v>
      </c>
      <c r="I129" s="198"/>
      <c r="J129" s="199">
        <f t="shared" si="0"/>
        <v>0</v>
      </c>
      <c r="K129" s="200"/>
      <c r="L129" s="40"/>
      <c r="M129" s="201" t="s">
        <v>1</v>
      </c>
      <c r="N129" s="202" t="s">
        <v>42</v>
      </c>
      <c r="O129" s="72"/>
      <c r="P129" s="203">
        <f t="shared" si="1"/>
        <v>0</v>
      </c>
      <c r="Q129" s="203">
        <v>0</v>
      </c>
      <c r="R129" s="203">
        <f t="shared" si="2"/>
        <v>0</v>
      </c>
      <c r="S129" s="203">
        <v>0</v>
      </c>
      <c r="T129" s="204">
        <f t="shared" si="3"/>
        <v>0</v>
      </c>
      <c r="U129" s="35"/>
      <c r="V129" s="35"/>
      <c r="W129" s="35"/>
      <c r="X129" s="35"/>
      <c r="Y129" s="35"/>
      <c r="Z129" s="35"/>
      <c r="AA129" s="35"/>
      <c r="AB129" s="35"/>
      <c r="AC129" s="35"/>
      <c r="AD129" s="35"/>
      <c r="AE129" s="35"/>
      <c r="AR129" s="205" t="s">
        <v>218</v>
      </c>
      <c r="AT129" s="205" t="s">
        <v>214</v>
      </c>
      <c r="AU129" s="205" t="s">
        <v>85</v>
      </c>
      <c r="AY129" s="18" t="s">
        <v>209</v>
      </c>
      <c r="BE129" s="206">
        <f t="shared" si="4"/>
        <v>0</v>
      </c>
      <c r="BF129" s="206">
        <f t="shared" si="5"/>
        <v>0</v>
      </c>
      <c r="BG129" s="206">
        <f t="shared" si="6"/>
        <v>0</v>
      </c>
      <c r="BH129" s="206">
        <f t="shared" si="7"/>
        <v>0</v>
      </c>
      <c r="BI129" s="206">
        <f t="shared" si="8"/>
        <v>0</v>
      </c>
      <c r="BJ129" s="18" t="s">
        <v>85</v>
      </c>
      <c r="BK129" s="206">
        <f t="shared" si="9"/>
        <v>0</v>
      </c>
      <c r="BL129" s="18" t="s">
        <v>218</v>
      </c>
      <c r="BM129" s="205" t="s">
        <v>7140</v>
      </c>
    </row>
    <row r="130" spans="1:65" s="2" customFormat="1" ht="16.5" customHeight="1">
      <c r="A130" s="35"/>
      <c r="B130" s="36"/>
      <c r="C130" s="193" t="s">
        <v>257</v>
      </c>
      <c r="D130" s="193" t="s">
        <v>214</v>
      </c>
      <c r="E130" s="194" t="s">
        <v>7141</v>
      </c>
      <c r="F130" s="195" t="s">
        <v>7142</v>
      </c>
      <c r="G130" s="196" t="s">
        <v>2761</v>
      </c>
      <c r="H130" s="197">
        <v>2</v>
      </c>
      <c r="I130" s="198"/>
      <c r="J130" s="199">
        <f t="shared" si="0"/>
        <v>0</v>
      </c>
      <c r="K130" s="200"/>
      <c r="L130" s="40"/>
      <c r="M130" s="201" t="s">
        <v>1</v>
      </c>
      <c r="N130" s="202" t="s">
        <v>42</v>
      </c>
      <c r="O130" s="72"/>
      <c r="P130" s="203">
        <f t="shared" si="1"/>
        <v>0</v>
      </c>
      <c r="Q130" s="203">
        <v>0</v>
      </c>
      <c r="R130" s="203">
        <f t="shared" si="2"/>
        <v>0</v>
      </c>
      <c r="S130" s="203">
        <v>0</v>
      </c>
      <c r="T130" s="204">
        <f t="shared" si="3"/>
        <v>0</v>
      </c>
      <c r="U130" s="35"/>
      <c r="V130" s="35"/>
      <c r="W130" s="35"/>
      <c r="X130" s="35"/>
      <c r="Y130" s="35"/>
      <c r="Z130" s="35"/>
      <c r="AA130" s="35"/>
      <c r="AB130" s="35"/>
      <c r="AC130" s="35"/>
      <c r="AD130" s="35"/>
      <c r="AE130" s="35"/>
      <c r="AR130" s="205" t="s">
        <v>218</v>
      </c>
      <c r="AT130" s="205" t="s">
        <v>214</v>
      </c>
      <c r="AU130" s="205" t="s">
        <v>85</v>
      </c>
      <c r="AY130" s="18" t="s">
        <v>209</v>
      </c>
      <c r="BE130" s="206">
        <f t="shared" si="4"/>
        <v>0</v>
      </c>
      <c r="BF130" s="206">
        <f t="shared" si="5"/>
        <v>0</v>
      </c>
      <c r="BG130" s="206">
        <f t="shared" si="6"/>
        <v>0</v>
      </c>
      <c r="BH130" s="206">
        <f t="shared" si="7"/>
        <v>0</v>
      </c>
      <c r="BI130" s="206">
        <f t="shared" si="8"/>
        <v>0</v>
      </c>
      <c r="BJ130" s="18" t="s">
        <v>85</v>
      </c>
      <c r="BK130" s="206">
        <f t="shared" si="9"/>
        <v>0</v>
      </c>
      <c r="BL130" s="18" t="s">
        <v>218</v>
      </c>
      <c r="BM130" s="205" t="s">
        <v>7143</v>
      </c>
    </row>
    <row r="131" spans="1:65" s="2" customFormat="1" ht="16.5" customHeight="1">
      <c r="A131" s="35"/>
      <c r="B131" s="36"/>
      <c r="C131" s="193" t="s">
        <v>261</v>
      </c>
      <c r="D131" s="193" t="s">
        <v>214</v>
      </c>
      <c r="E131" s="194" t="s">
        <v>7144</v>
      </c>
      <c r="F131" s="195" t="s">
        <v>7145</v>
      </c>
      <c r="G131" s="196" t="s">
        <v>2761</v>
      </c>
      <c r="H131" s="197">
        <v>4</v>
      </c>
      <c r="I131" s="198"/>
      <c r="J131" s="199">
        <f t="shared" si="0"/>
        <v>0</v>
      </c>
      <c r="K131" s="200"/>
      <c r="L131" s="40"/>
      <c r="M131" s="201" t="s">
        <v>1</v>
      </c>
      <c r="N131" s="202" t="s">
        <v>42</v>
      </c>
      <c r="O131" s="72"/>
      <c r="P131" s="203">
        <f t="shared" si="1"/>
        <v>0</v>
      </c>
      <c r="Q131" s="203">
        <v>0</v>
      </c>
      <c r="R131" s="203">
        <f t="shared" si="2"/>
        <v>0</v>
      </c>
      <c r="S131" s="203">
        <v>0</v>
      </c>
      <c r="T131" s="204">
        <f t="shared" si="3"/>
        <v>0</v>
      </c>
      <c r="U131" s="35"/>
      <c r="V131" s="35"/>
      <c r="W131" s="35"/>
      <c r="X131" s="35"/>
      <c r="Y131" s="35"/>
      <c r="Z131" s="35"/>
      <c r="AA131" s="35"/>
      <c r="AB131" s="35"/>
      <c r="AC131" s="35"/>
      <c r="AD131" s="35"/>
      <c r="AE131" s="35"/>
      <c r="AR131" s="205" t="s">
        <v>218</v>
      </c>
      <c r="AT131" s="205" t="s">
        <v>214</v>
      </c>
      <c r="AU131" s="205" t="s">
        <v>85</v>
      </c>
      <c r="AY131" s="18" t="s">
        <v>209</v>
      </c>
      <c r="BE131" s="206">
        <f t="shared" si="4"/>
        <v>0</v>
      </c>
      <c r="BF131" s="206">
        <f t="shared" si="5"/>
        <v>0</v>
      </c>
      <c r="BG131" s="206">
        <f t="shared" si="6"/>
        <v>0</v>
      </c>
      <c r="BH131" s="206">
        <f t="shared" si="7"/>
        <v>0</v>
      </c>
      <c r="BI131" s="206">
        <f t="shared" si="8"/>
        <v>0</v>
      </c>
      <c r="BJ131" s="18" t="s">
        <v>85</v>
      </c>
      <c r="BK131" s="206">
        <f t="shared" si="9"/>
        <v>0</v>
      </c>
      <c r="BL131" s="18" t="s">
        <v>218</v>
      </c>
      <c r="BM131" s="205" t="s">
        <v>7146</v>
      </c>
    </row>
    <row r="132" spans="1:65" s="2" customFormat="1" ht="16.5" customHeight="1">
      <c r="A132" s="35"/>
      <c r="B132" s="36"/>
      <c r="C132" s="193" t="s">
        <v>265</v>
      </c>
      <c r="D132" s="193" t="s">
        <v>214</v>
      </c>
      <c r="E132" s="194" t="s">
        <v>7147</v>
      </c>
      <c r="F132" s="195" t="s">
        <v>7148</v>
      </c>
      <c r="G132" s="196" t="s">
        <v>2761</v>
      </c>
      <c r="H132" s="197">
        <v>20</v>
      </c>
      <c r="I132" s="198"/>
      <c r="J132" s="199">
        <f t="shared" si="0"/>
        <v>0</v>
      </c>
      <c r="K132" s="200"/>
      <c r="L132" s="40"/>
      <c r="M132" s="201" t="s">
        <v>1</v>
      </c>
      <c r="N132" s="202" t="s">
        <v>42</v>
      </c>
      <c r="O132" s="72"/>
      <c r="P132" s="203">
        <f t="shared" si="1"/>
        <v>0</v>
      </c>
      <c r="Q132" s="203">
        <v>0</v>
      </c>
      <c r="R132" s="203">
        <f t="shared" si="2"/>
        <v>0</v>
      </c>
      <c r="S132" s="203">
        <v>0</v>
      </c>
      <c r="T132" s="204">
        <f t="shared" si="3"/>
        <v>0</v>
      </c>
      <c r="U132" s="35"/>
      <c r="V132" s="35"/>
      <c r="W132" s="35"/>
      <c r="X132" s="35"/>
      <c r="Y132" s="35"/>
      <c r="Z132" s="35"/>
      <c r="AA132" s="35"/>
      <c r="AB132" s="35"/>
      <c r="AC132" s="35"/>
      <c r="AD132" s="35"/>
      <c r="AE132" s="35"/>
      <c r="AR132" s="205" t="s">
        <v>218</v>
      </c>
      <c r="AT132" s="205" t="s">
        <v>214</v>
      </c>
      <c r="AU132" s="205" t="s">
        <v>85</v>
      </c>
      <c r="AY132" s="18" t="s">
        <v>209</v>
      </c>
      <c r="BE132" s="206">
        <f t="shared" si="4"/>
        <v>0</v>
      </c>
      <c r="BF132" s="206">
        <f t="shared" si="5"/>
        <v>0</v>
      </c>
      <c r="BG132" s="206">
        <f t="shared" si="6"/>
        <v>0</v>
      </c>
      <c r="BH132" s="206">
        <f t="shared" si="7"/>
        <v>0</v>
      </c>
      <c r="BI132" s="206">
        <f t="shared" si="8"/>
        <v>0</v>
      </c>
      <c r="BJ132" s="18" t="s">
        <v>85</v>
      </c>
      <c r="BK132" s="206">
        <f t="shared" si="9"/>
        <v>0</v>
      </c>
      <c r="BL132" s="18" t="s">
        <v>218</v>
      </c>
      <c r="BM132" s="205" t="s">
        <v>7149</v>
      </c>
    </row>
    <row r="133" spans="1:65" s="12" customFormat="1" ht="25.9" customHeight="1">
      <c r="B133" s="177"/>
      <c r="C133" s="178"/>
      <c r="D133" s="179" t="s">
        <v>76</v>
      </c>
      <c r="E133" s="180" t="s">
        <v>7150</v>
      </c>
      <c r="F133" s="180" t="s">
        <v>7151</v>
      </c>
      <c r="G133" s="178"/>
      <c r="H133" s="178"/>
      <c r="I133" s="181"/>
      <c r="J133" s="182">
        <f>BK133</f>
        <v>0</v>
      </c>
      <c r="K133" s="178"/>
      <c r="L133" s="183"/>
      <c r="M133" s="184"/>
      <c r="N133" s="185"/>
      <c r="O133" s="185"/>
      <c r="P133" s="186">
        <f>SUM(P134:P135)</f>
        <v>0</v>
      </c>
      <c r="Q133" s="185"/>
      <c r="R133" s="186">
        <f>SUM(R134:R135)</f>
        <v>0</v>
      </c>
      <c r="S133" s="185"/>
      <c r="T133" s="187">
        <f>SUM(T134:T135)</f>
        <v>0</v>
      </c>
      <c r="AR133" s="188" t="s">
        <v>85</v>
      </c>
      <c r="AT133" s="189" t="s">
        <v>76</v>
      </c>
      <c r="AU133" s="189" t="s">
        <v>77</v>
      </c>
      <c r="AY133" s="188" t="s">
        <v>209</v>
      </c>
      <c r="BK133" s="190">
        <f>SUM(BK134:BK135)</f>
        <v>0</v>
      </c>
    </row>
    <row r="134" spans="1:65" s="2" customFormat="1" ht="16.5" customHeight="1">
      <c r="A134" s="35"/>
      <c r="B134" s="36"/>
      <c r="C134" s="193" t="s">
        <v>269</v>
      </c>
      <c r="D134" s="193" t="s">
        <v>214</v>
      </c>
      <c r="E134" s="194" t="s">
        <v>7152</v>
      </c>
      <c r="F134" s="195" t="s">
        <v>7153</v>
      </c>
      <c r="G134" s="196" t="s">
        <v>318</v>
      </c>
      <c r="H134" s="197">
        <v>233.53</v>
      </c>
      <c r="I134" s="198"/>
      <c r="J134" s="199">
        <f>ROUND(I134*H134,2)</f>
        <v>0</v>
      </c>
      <c r="K134" s="200"/>
      <c r="L134" s="40"/>
      <c r="M134" s="201" t="s">
        <v>1</v>
      </c>
      <c r="N134" s="202" t="s">
        <v>42</v>
      </c>
      <c r="O134" s="72"/>
      <c r="P134" s="203">
        <f>O134*H134</f>
        <v>0</v>
      </c>
      <c r="Q134" s="203">
        <v>0</v>
      </c>
      <c r="R134" s="203">
        <f>Q134*H134</f>
        <v>0</v>
      </c>
      <c r="S134" s="203">
        <v>0</v>
      </c>
      <c r="T134" s="204">
        <f>S134*H134</f>
        <v>0</v>
      </c>
      <c r="U134" s="35"/>
      <c r="V134" s="35"/>
      <c r="W134" s="35"/>
      <c r="X134" s="35"/>
      <c r="Y134" s="35"/>
      <c r="Z134" s="35"/>
      <c r="AA134" s="35"/>
      <c r="AB134" s="35"/>
      <c r="AC134" s="35"/>
      <c r="AD134" s="35"/>
      <c r="AE134" s="35"/>
      <c r="AR134" s="205" t="s">
        <v>218</v>
      </c>
      <c r="AT134" s="205" t="s">
        <v>214</v>
      </c>
      <c r="AU134" s="205" t="s">
        <v>85</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218</v>
      </c>
      <c r="BM134" s="205" t="s">
        <v>7154</v>
      </c>
    </row>
    <row r="135" spans="1:65" s="2" customFormat="1" ht="16.5" customHeight="1">
      <c r="A135" s="35"/>
      <c r="B135" s="36"/>
      <c r="C135" s="193" t="s">
        <v>8</v>
      </c>
      <c r="D135" s="193" t="s">
        <v>214</v>
      </c>
      <c r="E135" s="194" t="s">
        <v>7155</v>
      </c>
      <c r="F135" s="195" t="s">
        <v>7156</v>
      </c>
      <c r="G135" s="196" t="s">
        <v>2761</v>
      </c>
      <c r="H135" s="197">
        <v>1</v>
      </c>
      <c r="I135" s="198"/>
      <c r="J135" s="199">
        <f>ROUND(I135*H135,2)</f>
        <v>0</v>
      </c>
      <c r="K135" s="200"/>
      <c r="L135" s="40"/>
      <c r="M135" s="207" t="s">
        <v>1</v>
      </c>
      <c r="N135" s="208" t="s">
        <v>42</v>
      </c>
      <c r="O135" s="209"/>
      <c r="P135" s="210">
        <f>O135*H135</f>
        <v>0</v>
      </c>
      <c r="Q135" s="210">
        <v>0</v>
      </c>
      <c r="R135" s="210">
        <f>Q135*H135</f>
        <v>0</v>
      </c>
      <c r="S135" s="210">
        <v>0</v>
      </c>
      <c r="T135" s="211">
        <f>S135*H135</f>
        <v>0</v>
      </c>
      <c r="U135" s="35"/>
      <c r="V135" s="35"/>
      <c r="W135" s="35"/>
      <c r="X135" s="35"/>
      <c r="Y135" s="35"/>
      <c r="Z135" s="35"/>
      <c r="AA135" s="35"/>
      <c r="AB135" s="35"/>
      <c r="AC135" s="35"/>
      <c r="AD135" s="35"/>
      <c r="AE135" s="35"/>
      <c r="AR135" s="205" t="s">
        <v>218</v>
      </c>
      <c r="AT135" s="205" t="s">
        <v>214</v>
      </c>
      <c r="AU135" s="205" t="s">
        <v>85</v>
      </c>
      <c r="AY135" s="18" t="s">
        <v>209</v>
      </c>
      <c r="BE135" s="206">
        <f>IF(N135="základní",J135,0)</f>
        <v>0</v>
      </c>
      <c r="BF135" s="206">
        <f>IF(N135="snížená",J135,0)</f>
        <v>0</v>
      </c>
      <c r="BG135" s="206">
        <f>IF(N135="zákl. přenesená",J135,0)</f>
        <v>0</v>
      </c>
      <c r="BH135" s="206">
        <f>IF(N135="sníž. přenesená",J135,0)</f>
        <v>0</v>
      </c>
      <c r="BI135" s="206">
        <f>IF(N135="nulová",J135,0)</f>
        <v>0</v>
      </c>
      <c r="BJ135" s="18" t="s">
        <v>85</v>
      </c>
      <c r="BK135" s="206">
        <f>ROUND(I135*H135,2)</f>
        <v>0</v>
      </c>
      <c r="BL135" s="18" t="s">
        <v>218</v>
      </c>
      <c r="BM135" s="205" t="s">
        <v>7157</v>
      </c>
    </row>
    <row r="136" spans="1:65" s="2" customFormat="1" ht="6.95" customHeight="1">
      <c r="A136" s="35"/>
      <c r="B136" s="55"/>
      <c r="C136" s="56"/>
      <c r="D136" s="56"/>
      <c r="E136" s="56"/>
      <c r="F136" s="56"/>
      <c r="G136" s="56"/>
      <c r="H136" s="56"/>
      <c r="I136" s="56"/>
      <c r="J136" s="56"/>
      <c r="K136" s="56"/>
      <c r="L136" s="40"/>
      <c r="M136" s="35"/>
      <c r="O136" s="35"/>
      <c r="P136" s="35"/>
      <c r="Q136" s="35"/>
      <c r="R136" s="35"/>
      <c r="S136" s="35"/>
      <c r="T136" s="35"/>
      <c r="U136" s="35"/>
      <c r="V136" s="35"/>
      <c r="W136" s="35"/>
      <c r="X136" s="35"/>
      <c r="Y136" s="35"/>
      <c r="Z136" s="35"/>
      <c r="AA136" s="35"/>
      <c r="AB136" s="35"/>
      <c r="AC136" s="35"/>
      <c r="AD136" s="35"/>
      <c r="AE136" s="35"/>
    </row>
  </sheetData>
  <sheetProtection algorithmName="SHA-512" hashValue="YIkVYZDBJOYtS9hVqtUUK6zmNm0S17aBZc9MdSJFTWoCwrzgZhc+nWxTsNvmj5VeHIEs8NAjtTEHKjv0AVNN0g==" saltValue="Kuxgny9jTOGuyxz9iesvKp14gt2niR7v1XEgyYhBbGQodvIz8xt9hE77Mf6rVc7C9gQ1+n2EsEuHFoAeIQfChA==" spinCount="100000" sheet="1" objects="1" scenarios="1" formatColumns="0" formatRows="0" autoFilter="0"/>
  <autoFilter ref="C117:K135"/>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sheetPr>
    <pageSetUpPr fitToPage="1"/>
  </sheetPr>
  <dimension ref="A2:BM24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99</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7158</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34</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ROUND(J130,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ROUND((SUM(BE130:BE243)),  2)</f>
        <v>0</v>
      </c>
      <c r="G33" s="35"/>
      <c r="H33" s="35"/>
      <c r="I33" s="131">
        <v>0.21</v>
      </c>
      <c r="J33" s="130">
        <f>ROUND(((SUM(BE130:BE243))*I33),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ROUND((SUM(BF130:BF243)),  2)</f>
        <v>0</v>
      </c>
      <c r="G34" s="35"/>
      <c r="H34" s="35"/>
      <c r="I34" s="131">
        <v>0.15</v>
      </c>
      <c r="J34" s="130">
        <f>ROUND(((SUM(BF130:BF243))*I34),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ROUND((SUM(BG130:BG243)),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ROUND((SUM(BH130:BH243)),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ROUND((SUM(BI130:BI243)),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D.1.1.3 - Atrium</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J130</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7159</v>
      </c>
      <c r="E97" s="157"/>
      <c r="F97" s="157"/>
      <c r="G97" s="157"/>
      <c r="H97" s="157"/>
      <c r="I97" s="157"/>
      <c r="J97" s="158">
        <f>J131</f>
        <v>0</v>
      </c>
      <c r="K97" s="155"/>
      <c r="L97" s="159"/>
    </row>
    <row r="98" spans="1:31" s="9" customFormat="1" ht="24.95" customHeight="1">
      <c r="B98" s="154"/>
      <c r="C98" s="155"/>
      <c r="D98" s="156" t="s">
        <v>7160</v>
      </c>
      <c r="E98" s="157"/>
      <c r="F98" s="157"/>
      <c r="G98" s="157"/>
      <c r="H98" s="157"/>
      <c r="I98" s="157"/>
      <c r="J98" s="158">
        <f>J143</f>
        <v>0</v>
      </c>
      <c r="K98" s="155"/>
      <c r="L98" s="159"/>
    </row>
    <row r="99" spans="1:31" s="9" customFormat="1" ht="24.95" customHeight="1">
      <c r="B99" s="154"/>
      <c r="C99" s="155"/>
      <c r="D99" s="156" t="s">
        <v>7161</v>
      </c>
      <c r="E99" s="157"/>
      <c r="F99" s="157"/>
      <c r="G99" s="157"/>
      <c r="H99" s="157"/>
      <c r="I99" s="157"/>
      <c r="J99" s="158">
        <f>J162</f>
        <v>0</v>
      </c>
      <c r="K99" s="155"/>
      <c r="L99" s="159"/>
    </row>
    <row r="100" spans="1:31" s="9" customFormat="1" ht="24.95" customHeight="1">
      <c r="B100" s="154"/>
      <c r="C100" s="155"/>
      <c r="D100" s="156" t="s">
        <v>7162</v>
      </c>
      <c r="E100" s="157"/>
      <c r="F100" s="157"/>
      <c r="G100" s="157"/>
      <c r="H100" s="157"/>
      <c r="I100" s="157"/>
      <c r="J100" s="158">
        <f>J168</f>
        <v>0</v>
      </c>
      <c r="K100" s="155"/>
      <c r="L100" s="159"/>
    </row>
    <row r="101" spans="1:31" s="9" customFormat="1" ht="24.95" customHeight="1">
      <c r="B101" s="154"/>
      <c r="C101" s="155"/>
      <c r="D101" s="156" t="s">
        <v>7163</v>
      </c>
      <c r="E101" s="157"/>
      <c r="F101" s="157"/>
      <c r="G101" s="157"/>
      <c r="H101" s="157"/>
      <c r="I101" s="157"/>
      <c r="J101" s="158">
        <f>J175</f>
        <v>0</v>
      </c>
      <c r="K101" s="155"/>
      <c r="L101" s="159"/>
    </row>
    <row r="102" spans="1:31" s="9" customFormat="1" ht="24.95" customHeight="1">
      <c r="B102" s="154"/>
      <c r="C102" s="155"/>
      <c r="D102" s="156" t="s">
        <v>7164</v>
      </c>
      <c r="E102" s="157"/>
      <c r="F102" s="157"/>
      <c r="G102" s="157"/>
      <c r="H102" s="157"/>
      <c r="I102" s="157"/>
      <c r="J102" s="158">
        <f>J177</f>
        <v>0</v>
      </c>
      <c r="K102" s="155"/>
      <c r="L102" s="159"/>
    </row>
    <row r="103" spans="1:31" s="9" customFormat="1" ht="24.95" customHeight="1">
      <c r="B103" s="154"/>
      <c r="C103" s="155"/>
      <c r="D103" s="156" t="s">
        <v>7165</v>
      </c>
      <c r="E103" s="157"/>
      <c r="F103" s="157"/>
      <c r="G103" s="157"/>
      <c r="H103" s="157"/>
      <c r="I103" s="157"/>
      <c r="J103" s="158">
        <f>J183</f>
        <v>0</v>
      </c>
      <c r="K103" s="155"/>
      <c r="L103" s="159"/>
    </row>
    <row r="104" spans="1:31" s="9" customFormat="1" ht="24.95" customHeight="1">
      <c r="B104" s="154"/>
      <c r="C104" s="155"/>
      <c r="D104" s="156" t="s">
        <v>7166</v>
      </c>
      <c r="E104" s="157"/>
      <c r="F104" s="157"/>
      <c r="G104" s="157"/>
      <c r="H104" s="157"/>
      <c r="I104" s="157"/>
      <c r="J104" s="158">
        <f>J189</f>
        <v>0</v>
      </c>
      <c r="K104" s="155"/>
      <c r="L104" s="159"/>
    </row>
    <row r="105" spans="1:31" s="9" customFormat="1" ht="24.95" customHeight="1">
      <c r="B105" s="154"/>
      <c r="C105" s="155"/>
      <c r="D105" s="156" t="s">
        <v>7167</v>
      </c>
      <c r="E105" s="157"/>
      <c r="F105" s="157"/>
      <c r="G105" s="157"/>
      <c r="H105" s="157"/>
      <c r="I105" s="157"/>
      <c r="J105" s="158">
        <f>J196</f>
        <v>0</v>
      </c>
      <c r="K105" s="155"/>
      <c r="L105" s="159"/>
    </row>
    <row r="106" spans="1:31" s="9" customFormat="1" ht="24.95" customHeight="1">
      <c r="B106" s="154"/>
      <c r="C106" s="155"/>
      <c r="D106" s="156" t="s">
        <v>7168</v>
      </c>
      <c r="E106" s="157"/>
      <c r="F106" s="157"/>
      <c r="G106" s="157"/>
      <c r="H106" s="157"/>
      <c r="I106" s="157"/>
      <c r="J106" s="158">
        <f>J204</f>
        <v>0</v>
      </c>
      <c r="K106" s="155"/>
      <c r="L106" s="159"/>
    </row>
    <row r="107" spans="1:31" s="9" customFormat="1" ht="24.95" customHeight="1">
      <c r="B107" s="154"/>
      <c r="C107" s="155"/>
      <c r="D107" s="156" t="s">
        <v>7169</v>
      </c>
      <c r="E107" s="157"/>
      <c r="F107" s="157"/>
      <c r="G107" s="157"/>
      <c r="H107" s="157"/>
      <c r="I107" s="157"/>
      <c r="J107" s="158">
        <f>J221</f>
        <v>0</v>
      </c>
      <c r="K107" s="155"/>
      <c r="L107" s="159"/>
    </row>
    <row r="108" spans="1:31" s="9" customFormat="1" ht="24.95" customHeight="1">
      <c r="B108" s="154"/>
      <c r="C108" s="155"/>
      <c r="D108" s="156" t="s">
        <v>7170</v>
      </c>
      <c r="E108" s="157"/>
      <c r="F108" s="157"/>
      <c r="G108" s="157"/>
      <c r="H108" s="157"/>
      <c r="I108" s="157"/>
      <c r="J108" s="158">
        <f>J235</f>
        <v>0</v>
      </c>
      <c r="K108" s="155"/>
      <c r="L108" s="159"/>
    </row>
    <row r="109" spans="1:31" s="9" customFormat="1" ht="24.95" customHeight="1">
      <c r="B109" s="154"/>
      <c r="C109" s="155"/>
      <c r="D109" s="156" t="s">
        <v>7171</v>
      </c>
      <c r="E109" s="157"/>
      <c r="F109" s="157"/>
      <c r="G109" s="157"/>
      <c r="H109" s="157"/>
      <c r="I109" s="157"/>
      <c r="J109" s="158">
        <f>J237</f>
        <v>0</v>
      </c>
      <c r="K109" s="155"/>
      <c r="L109" s="159"/>
    </row>
    <row r="110" spans="1:31" s="9" customFormat="1" ht="24.95" customHeight="1">
      <c r="B110" s="154"/>
      <c r="C110" s="155"/>
      <c r="D110" s="156" t="s">
        <v>7172</v>
      </c>
      <c r="E110" s="157"/>
      <c r="F110" s="157"/>
      <c r="G110" s="157"/>
      <c r="H110" s="157"/>
      <c r="I110" s="157"/>
      <c r="J110" s="158">
        <f>J243</f>
        <v>0</v>
      </c>
      <c r="K110" s="155"/>
      <c r="L110" s="159"/>
    </row>
    <row r="111" spans="1:31"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194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26.25" customHeight="1">
      <c r="A120" s="35"/>
      <c r="B120" s="36"/>
      <c r="C120" s="37"/>
      <c r="D120" s="37"/>
      <c r="E120" s="329" t="str">
        <f>E7</f>
        <v>SO07 - Přístavby, nástavby a stavební úpravy pavilonu CH, Nemocnice ČB - 2.etapa</v>
      </c>
      <c r="F120" s="330"/>
      <c r="G120" s="330"/>
      <c r="H120" s="330"/>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172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290" t="str">
        <f>E9</f>
        <v>D.1.1.3 - Atrium</v>
      </c>
      <c r="F122" s="328"/>
      <c r="G122" s="328"/>
      <c r="H122" s="328"/>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F12</f>
        <v>České Budějovice</v>
      </c>
      <c r="G124" s="37"/>
      <c r="H124" s="37"/>
      <c r="I124" s="30" t="s">
        <v>22</v>
      </c>
      <c r="J124" s="67" t="str">
        <f>IF(J12="","",J12)</f>
        <v>19. 6. 2022</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E15</f>
        <v>Nemocnice České Budějovice</v>
      </c>
      <c r="G126" s="37"/>
      <c r="H126" s="37"/>
      <c r="I126" s="30" t="s">
        <v>30</v>
      </c>
      <c r="J126" s="33" t="str">
        <f>E21</f>
        <v>AGP nova</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IF(E18="","",E18)</f>
        <v>Vyplň údaj</v>
      </c>
      <c r="G127" s="37"/>
      <c r="H127" s="37"/>
      <c r="I127" s="30" t="s">
        <v>33</v>
      </c>
      <c r="J127" s="33" t="str">
        <f>E24</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195</v>
      </c>
      <c r="D129" s="168" t="s">
        <v>62</v>
      </c>
      <c r="E129" s="168" t="s">
        <v>58</v>
      </c>
      <c r="F129" s="168" t="s">
        <v>59</v>
      </c>
      <c r="G129" s="168" t="s">
        <v>196</v>
      </c>
      <c r="H129" s="168" t="s">
        <v>197</v>
      </c>
      <c r="I129" s="168" t="s">
        <v>198</v>
      </c>
      <c r="J129" s="169" t="s">
        <v>177</v>
      </c>
      <c r="K129" s="170" t="s">
        <v>199</v>
      </c>
      <c r="L129" s="171"/>
      <c r="M129" s="76" t="s">
        <v>1</v>
      </c>
      <c r="N129" s="77" t="s">
        <v>41</v>
      </c>
      <c r="O129" s="77" t="s">
        <v>200</v>
      </c>
      <c r="P129" s="77" t="s">
        <v>201</v>
      </c>
      <c r="Q129" s="77" t="s">
        <v>202</v>
      </c>
      <c r="R129" s="77" t="s">
        <v>203</v>
      </c>
      <c r="S129" s="77" t="s">
        <v>204</v>
      </c>
      <c r="T129" s="78" t="s">
        <v>205</v>
      </c>
      <c r="U129" s="165"/>
      <c r="V129" s="165"/>
      <c r="W129" s="165"/>
      <c r="X129" s="165"/>
      <c r="Y129" s="165"/>
      <c r="Z129" s="165"/>
      <c r="AA129" s="165"/>
      <c r="AB129" s="165"/>
      <c r="AC129" s="165"/>
      <c r="AD129" s="165"/>
      <c r="AE129" s="165"/>
    </row>
    <row r="130" spans="1:65" s="2" customFormat="1" ht="22.9" customHeight="1">
      <c r="A130" s="35"/>
      <c r="B130" s="36"/>
      <c r="C130" s="83" t="s">
        <v>206</v>
      </c>
      <c r="D130" s="37"/>
      <c r="E130" s="37"/>
      <c r="F130" s="37"/>
      <c r="G130" s="37"/>
      <c r="H130" s="37"/>
      <c r="I130" s="37"/>
      <c r="J130" s="172">
        <f>BK130</f>
        <v>0</v>
      </c>
      <c r="K130" s="37"/>
      <c r="L130" s="40"/>
      <c r="M130" s="79"/>
      <c r="N130" s="173"/>
      <c r="O130" s="80"/>
      <c r="P130" s="174">
        <f>P131+P143+P162+P168+P175+P177+P183+P189+P196+P204+P221+P235+P237+P243</f>
        <v>0</v>
      </c>
      <c r="Q130" s="80"/>
      <c r="R130" s="174">
        <f>R131+R143+R162+R168+R175+R177+R183+R189+R196+R204+R221+R235+R237+R243</f>
        <v>0</v>
      </c>
      <c r="S130" s="80"/>
      <c r="T130" s="175">
        <f>T131+T143+T162+T168+T175+T177+T183+T189+T196+T204+T221+T235+T237+T243</f>
        <v>0</v>
      </c>
      <c r="U130" s="35"/>
      <c r="V130" s="35"/>
      <c r="W130" s="35"/>
      <c r="X130" s="35"/>
      <c r="Y130" s="35"/>
      <c r="Z130" s="35"/>
      <c r="AA130" s="35"/>
      <c r="AB130" s="35"/>
      <c r="AC130" s="35"/>
      <c r="AD130" s="35"/>
      <c r="AE130" s="35"/>
      <c r="AT130" s="18" t="s">
        <v>76</v>
      </c>
      <c r="AU130" s="18" t="s">
        <v>179</v>
      </c>
      <c r="BK130" s="176">
        <f>BK131+BK143+BK162+BK168+BK175+BK177+BK183+BK189+BK196+BK204+BK221+BK235+BK237+BK243</f>
        <v>0</v>
      </c>
    </row>
    <row r="131" spans="1:65" s="12" customFormat="1" ht="25.9" customHeight="1">
      <c r="B131" s="177"/>
      <c r="C131" s="178"/>
      <c r="D131" s="179" t="s">
        <v>76</v>
      </c>
      <c r="E131" s="180" t="s">
        <v>226</v>
      </c>
      <c r="F131" s="180" t="s">
        <v>638</v>
      </c>
      <c r="G131" s="178"/>
      <c r="H131" s="178"/>
      <c r="I131" s="181"/>
      <c r="J131" s="182">
        <f>BK131</f>
        <v>0</v>
      </c>
      <c r="K131" s="178"/>
      <c r="L131" s="183"/>
      <c r="M131" s="184"/>
      <c r="N131" s="185"/>
      <c r="O131" s="185"/>
      <c r="P131" s="186">
        <f>SUM(P132:P142)</f>
        <v>0</v>
      </c>
      <c r="Q131" s="185"/>
      <c r="R131" s="186">
        <f>SUM(R132:R142)</f>
        <v>0</v>
      </c>
      <c r="S131" s="185"/>
      <c r="T131" s="187">
        <f>SUM(T132:T142)</f>
        <v>0</v>
      </c>
      <c r="AR131" s="188" t="s">
        <v>85</v>
      </c>
      <c r="AT131" s="189" t="s">
        <v>76</v>
      </c>
      <c r="AU131" s="189" t="s">
        <v>77</v>
      </c>
      <c r="AY131" s="188" t="s">
        <v>209</v>
      </c>
      <c r="BK131" s="190">
        <f>SUM(BK132:BK142)</f>
        <v>0</v>
      </c>
    </row>
    <row r="132" spans="1:65" s="2" customFormat="1" ht="24.2" customHeight="1">
      <c r="A132" s="35"/>
      <c r="B132" s="36"/>
      <c r="C132" s="193" t="s">
        <v>85</v>
      </c>
      <c r="D132" s="193" t="s">
        <v>214</v>
      </c>
      <c r="E132" s="194" t="s">
        <v>659</v>
      </c>
      <c r="F132" s="195" t="s">
        <v>660</v>
      </c>
      <c r="G132" s="196" t="s">
        <v>224</v>
      </c>
      <c r="H132" s="197">
        <v>7.157</v>
      </c>
      <c r="I132" s="198"/>
      <c r="J132" s="199">
        <f t="shared" ref="J132:J142" si="0">ROUND(I132*H132,2)</f>
        <v>0</v>
      </c>
      <c r="K132" s="200"/>
      <c r="L132" s="40"/>
      <c r="M132" s="201" t="s">
        <v>1</v>
      </c>
      <c r="N132" s="202" t="s">
        <v>42</v>
      </c>
      <c r="O132" s="72"/>
      <c r="P132" s="203">
        <f t="shared" ref="P132:P142" si="1">O132*H132</f>
        <v>0</v>
      </c>
      <c r="Q132" s="203">
        <v>0</v>
      </c>
      <c r="R132" s="203">
        <f t="shared" ref="R132:R142" si="2">Q132*H132</f>
        <v>0</v>
      </c>
      <c r="S132" s="203">
        <v>0</v>
      </c>
      <c r="T132" s="204">
        <f t="shared" ref="T132:T142" si="3">S132*H132</f>
        <v>0</v>
      </c>
      <c r="U132" s="35"/>
      <c r="V132" s="35"/>
      <c r="W132" s="35"/>
      <c r="X132" s="35"/>
      <c r="Y132" s="35"/>
      <c r="Z132" s="35"/>
      <c r="AA132" s="35"/>
      <c r="AB132" s="35"/>
      <c r="AC132" s="35"/>
      <c r="AD132" s="35"/>
      <c r="AE132" s="35"/>
      <c r="AR132" s="205" t="s">
        <v>218</v>
      </c>
      <c r="AT132" s="205" t="s">
        <v>214</v>
      </c>
      <c r="AU132" s="205" t="s">
        <v>85</v>
      </c>
      <c r="AY132" s="18" t="s">
        <v>209</v>
      </c>
      <c r="BE132" s="206">
        <f t="shared" ref="BE132:BE142" si="4">IF(N132="základní",J132,0)</f>
        <v>0</v>
      </c>
      <c r="BF132" s="206">
        <f t="shared" ref="BF132:BF142" si="5">IF(N132="snížená",J132,0)</f>
        <v>0</v>
      </c>
      <c r="BG132" s="206">
        <f t="shared" ref="BG132:BG142" si="6">IF(N132="zákl. přenesená",J132,0)</f>
        <v>0</v>
      </c>
      <c r="BH132" s="206">
        <f t="shared" ref="BH132:BH142" si="7">IF(N132="sníž. přenesená",J132,0)</f>
        <v>0</v>
      </c>
      <c r="BI132" s="206">
        <f t="shared" ref="BI132:BI142" si="8">IF(N132="nulová",J132,0)</f>
        <v>0</v>
      </c>
      <c r="BJ132" s="18" t="s">
        <v>85</v>
      </c>
      <c r="BK132" s="206">
        <f t="shared" ref="BK132:BK142" si="9">ROUND(I132*H132,2)</f>
        <v>0</v>
      </c>
      <c r="BL132" s="18" t="s">
        <v>218</v>
      </c>
      <c r="BM132" s="205" t="s">
        <v>7173</v>
      </c>
    </row>
    <row r="133" spans="1:65" s="2" customFormat="1" ht="21.75" customHeight="1">
      <c r="A133" s="35"/>
      <c r="B133" s="36"/>
      <c r="C133" s="193" t="s">
        <v>87</v>
      </c>
      <c r="D133" s="193" t="s">
        <v>214</v>
      </c>
      <c r="E133" s="194" t="s">
        <v>709</v>
      </c>
      <c r="F133" s="195" t="s">
        <v>710</v>
      </c>
      <c r="G133" s="196" t="s">
        <v>323</v>
      </c>
      <c r="H133" s="197">
        <v>8</v>
      </c>
      <c r="I133" s="198"/>
      <c r="J133" s="199">
        <f t="shared" si="0"/>
        <v>0</v>
      </c>
      <c r="K133" s="200"/>
      <c r="L133" s="40"/>
      <c r="M133" s="201" t="s">
        <v>1</v>
      </c>
      <c r="N133" s="202" t="s">
        <v>42</v>
      </c>
      <c r="O133" s="72"/>
      <c r="P133" s="203">
        <f t="shared" si="1"/>
        <v>0</v>
      </c>
      <c r="Q133" s="203">
        <v>0</v>
      </c>
      <c r="R133" s="203">
        <f t="shared" si="2"/>
        <v>0</v>
      </c>
      <c r="S133" s="203">
        <v>0</v>
      </c>
      <c r="T133" s="204">
        <f t="shared" si="3"/>
        <v>0</v>
      </c>
      <c r="U133" s="35"/>
      <c r="V133" s="35"/>
      <c r="W133" s="35"/>
      <c r="X133" s="35"/>
      <c r="Y133" s="35"/>
      <c r="Z133" s="35"/>
      <c r="AA133" s="35"/>
      <c r="AB133" s="35"/>
      <c r="AC133" s="35"/>
      <c r="AD133" s="35"/>
      <c r="AE133" s="35"/>
      <c r="AR133" s="205" t="s">
        <v>218</v>
      </c>
      <c r="AT133" s="205" t="s">
        <v>214</v>
      </c>
      <c r="AU133" s="205" t="s">
        <v>85</v>
      </c>
      <c r="AY133" s="18" t="s">
        <v>209</v>
      </c>
      <c r="BE133" s="206">
        <f t="shared" si="4"/>
        <v>0</v>
      </c>
      <c r="BF133" s="206">
        <f t="shared" si="5"/>
        <v>0</v>
      </c>
      <c r="BG133" s="206">
        <f t="shared" si="6"/>
        <v>0</v>
      </c>
      <c r="BH133" s="206">
        <f t="shared" si="7"/>
        <v>0</v>
      </c>
      <c r="BI133" s="206">
        <f t="shared" si="8"/>
        <v>0</v>
      </c>
      <c r="BJ133" s="18" t="s">
        <v>85</v>
      </c>
      <c r="BK133" s="206">
        <f t="shared" si="9"/>
        <v>0</v>
      </c>
      <c r="BL133" s="18" t="s">
        <v>218</v>
      </c>
      <c r="BM133" s="205" t="s">
        <v>7174</v>
      </c>
    </row>
    <row r="134" spans="1:65" s="2" customFormat="1" ht="21.75" customHeight="1">
      <c r="A134" s="35"/>
      <c r="B134" s="36"/>
      <c r="C134" s="193" t="s">
        <v>226</v>
      </c>
      <c r="D134" s="193" t="s">
        <v>214</v>
      </c>
      <c r="E134" s="194" t="s">
        <v>712</v>
      </c>
      <c r="F134" s="195" t="s">
        <v>713</v>
      </c>
      <c r="G134" s="196" t="s">
        <v>323</v>
      </c>
      <c r="H134" s="197">
        <v>12</v>
      </c>
      <c r="I134" s="198"/>
      <c r="J134" s="199">
        <f t="shared" si="0"/>
        <v>0</v>
      </c>
      <c r="K134" s="200"/>
      <c r="L134" s="40"/>
      <c r="M134" s="201" t="s">
        <v>1</v>
      </c>
      <c r="N134" s="202" t="s">
        <v>42</v>
      </c>
      <c r="O134" s="72"/>
      <c r="P134" s="203">
        <f t="shared" si="1"/>
        <v>0</v>
      </c>
      <c r="Q134" s="203">
        <v>0</v>
      </c>
      <c r="R134" s="203">
        <f t="shared" si="2"/>
        <v>0</v>
      </c>
      <c r="S134" s="203">
        <v>0</v>
      </c>
      <c r="T134" s="204">
        <f t="shared" si="3"/>
        <v>0</v>
      </c>
      <c r="U134" s="35"/>
      <c r="V134" s="35"/>
      <c r="W134" s="35"/>
      <c r="X134" s="35"/>
      <c r="Y134" s="35"/>
      <c r="Z134" s="35"/>
      <c r="AA134" s="35"/>
      <c r="AB134" s="35"/>
      <c r="AC134" s="35"/>
      <c r="AD134" s="35"/>
      <c r="AE134" s="35"/>
      <c r="AR134" s="205" t="s">
        <v>218</v>
      </c>
      <c r="AT134" s="205" t="s">
        <v>214</v>
      </c>
      <c r="AU134" s="205" t="s">
        <v>85</v>
      </c>
      <c r="AY134" s="18" t="s">
        <v>209</v>
      </c>
      <c r="BE134" s="206">
        <f t="shared" si="4"/>
        <v>0</v>
      </c>
      <c r="BF134" s="206">
        <f t="shared" si="5"/>
        <v>0</v>
      </c>
      <c r="BG134" s="206">
        <f t="shared" si="6"/>
        <v>0</v>
      </c>
      <c r="BH134" s="206">
        <f t="shared" si="7"/>
        <v>0</v>
      </c>
      <c r="BI134" s="206">
        <f t="shared" si="8"/>
        <v>0</v>
      </c>
      <c r="BJ134" s="18" t="s">
        <v>85</v>
      </c>
      <c r="BK134" s="206">
        <f t="shared" si="9"/>
        <v>0</v>
      </c>
      <c r="BL134" s="18" t="s">
        <v>218</v>
      </c>
      <c r="BM134" s="205" t="s">
        <v>7175</v>
      </c>
    </row>
    <row r="135" spans="1:65" s="2" customFormat="1" ht="24.2" customHeight="1">
      <c r="A135" s="35"/>
      <c r="B135" s="36"/>
      <c r="C135" s="193" t="s">
        <v>218</v>
      </c>
      <c r="D135" s="193" t="s">
        <v>214</v>
      </c>
      <c r="E135" s="194" t="s">
        <v>7176</v>
      </c>
      <c r="F135" s="195" t="s">
        <v>7177</v>
      </c>
      <c r="G135" s="196" t="s">
        <v>236</v>
      </c>
      <c r="H135" s="197">
        <v>0.68899999999999995</v>
      </c>
      <c r="I135" s="198"/>
      <c r="J135" s="199">
        <f t="shared" si="0"/>
        <v>0</v>
      </c>
      <c r="K135" s="200"/>
      <c r="L135" s="40"/>
      <c r="M135" s="201" t="s">
        <v>1</v>
      </c>
      <c r="N135" s="202" t="s">
        <v>42</v>
      </c>
      <c r="O135" s="72"/>
      <c r="P135" s="203">
        <f t="shared" si="1"/>
        <v>0</v>
      </c>
      <c r="Q135" s="203">
        <v>0</v>
      </c>
      <c r="R135" s="203">
        <f t="shared" si="2"/>
        <v>0</v>
      </c>
      <c r="S135" s="203">
        <v>0</v>
      </c>
      <c r="T135" s="204">
        <f t="shared" si="3"/>
        <v>0</v>
      </c>
      <c r="U135" s="35"/>
      <c r="V135" s="35"/>
      <c r="W135" s="35"/>
      <c r="X135" s="35"/>
      <c r="Y135" s="35"/>
      <c r="Z135" s="35"/>
      <c r="AA135" s="35"/>
      <c r="AB135" s="35"/>
      <c r="AC135" s="35"/>
      <c r="AD135" s="35"/>
      <c r="AE135" s="35"/>
      <c r="AR135" s="205" t="s">
        <v>218</v>
      </c>
      <c r="AT135" s="205" t="s">
        <v>214</v>
      </c>
      <c r="AU135" s="205" t="s">
        <v>85</v>
      </c>
      <c r="AY135" s="18" t="s">
        <v>209</v>
      </c>
      <c r="BE135" s="206">
        <f t="shared" si="4"/>
        <v>0</v>
      </c>
      <c r="BF135" s="206">
        <f t="shared" si="5"/>
        <v>0</v>
      </c>
      <c r="BG135" s="206">
        <f t="shared" si="6"/>
        <v>0</v>
      </c>
      <c r="BH135" s="206">
        <f t="shared" si="7"/>
        <v>0</v>
      </c>
      <c r="BI135" s="206">
        <f t="shared" si="8"/>
        <v>0</v>
      </c>
      <c r="BJ135" s="18" t="s">
        <v>85</v>
      </c>
      <c r="BK135" s="206">
        <f t="shared" si="9"/>
        <v>0</v>
      </c>
      <c r="BL135" s="18" t="s">
        <v>218</v>
      </c>
      <c r="BM135" s="205" t="s">
        <v>7178</v>
      </c>
    </row>
    <row r="136" spans="1:65" s="2" customFormat="1" ht="24.2" customHeight="1">
      <c r="A136" s="35"/>
      <c r="B136" s="36"/>
      <c r="C136" s="193" t="s">
        <v>233</v>
      </c>
      <c r="D136" s="193" t="s">
        <v>214</v>
      </c>
      <c r="E136" s="194" t="s">
        <v>7179</v>
      </c>
      <c r="F136" s="195" t="s">
        <v>7180</v>
      </c>
      <c r="G136" s="196" t="s">
        <v>236</v>
      </c>
      <c r="H136" s="197">
        <v>0.505</v>
      </c>
      <c r="I136" s="198"/>
      <c r="J136" s="199">
        <f t="shared" si="0"/>
        <v>0</v>
      </c>
      <c r="K136" s="200"/>
      <c r="L136" s="40"/>
      <c r="M136" s="201" t="s">
        <v>1</v>
      </c>
      <c r="N136" s="202" t="s">
        <v>42</v>
      </c>
      <c r="O136" s="72"/>
      <c r="P136" s="203">
        <f t="shared" si="1"/>
        <v>0</v>
      </c>
      <c r="Q136" s="203">
        <v>0</v>
      </c>
      <c r="R136" s="203">
        <f t="shared" si="2"/>
        <v>0</v>
      </c>
      <c r="S136" s="203">
        <v>0</v>
      </c>
      <c r="T136" s="204">
        <f t="shared" si="3"/>
        <v>0</v>
      </c>
      <c r="U136" s="35"/>
      <c r="V136" s="35"/>
      <c r="W136" s="35"/>
      <c r="X136" s="35"/>
      <c r="Y136" s="35"/>
      <c r="Z136" s="35"/>
      <c r="AA136" s="35"/>
      <c r="AB136" s="35"/>
      <c r="AC136" s="35"/>
      <c r="AD136" s="35"/>
      <c r="AE136" s="35"/>
      <c r="AR136" s="205" t="s">
        <v>218</v>
      </c>
      <c r="AT136" s="205" t="s">
        <v>214</v>
      </c>
      <c r="AU136" s="205" t="s">
        <v>85</v>
      </c>
      <c r="AY136" s="18" t="s">
        <v>209</v>
      </c>
      <c r="BE136" s="206">
        <f t="shared" si="4"/>
        <v>0</v>
      </c>
      <c r="BF136" s="206">
        <f t="shared" si="5"/>
        <v>0</v>
      </c>
      <c r="BG136" s="206">
        <f t="shared" si="6"/>
        <v>0</v>
      </c>
      <c r="BH136" s="206">
        <f t="shared" si="7"/>
        <v>0</v>
      </c>
      <c r="BI136" s="206">
        <f t="shared" si="8"/>
        <v>0</v>
      </c>
      <c r="BJ136" s="18" t="s">
        <v>85</v>
      </c>
      <c r="BK136" s="206">
        <f t="shared" si="9"/>
        <v>0</v>
      </c>
      <c r="BL136" s="18" t="s">
        <v>218</v>
      </c>
      <c r="BM136" s="205" t="s">
        <v>7181</v>
      </c>
    </row>
    <row r="137" spans="1:65" s="2" customFormat="1" ht="24.2" customHeight="1">
      <c r="A137" s="35"/>
      <c r="B137" s="36"/>
      <c r="C137" s="193" t="s">
        <v>238</v>
      </c>
      <c r="D137" s="193" t="s">
        <v>214</v>
      </c>
      <c r="E137" s="194" t="s">
        <v>770</v>
      </c>
      <c r="F137" s="195" t="s">
        <v>771</v>
      </c>
      <c r="G137" s="196" t="s">
        <v>217</v>
      </c>
      <c r="H137" s="197">
        <v>1.8</v>
      </c>
      <c r="I137" s="198"/>
      <c r="J137" s="199">
        <f t="shared" si="0"/>
        <v>0</v>
      </c>
      <c r="K137" s="200"/>
      <c r="L137" s="40"/>
      <c r="M137" s="201" t="s">
        <v>1</v>
      </c>
      <c r="N137" s="202" t="s">
        <v>42</v>
      </c>
      <c r="O137" s="72"/>
      <c r="P137" s="203">
        <f t="shared" si="1"/>
        <v>0</v>
      </c>
      <c r="Q137" s="203">
        <v>0</v>
      </c>
      <c r="R137" s="203">
        <f t="shared" si="2"/>
        <v>0</v>
      </c>
      <c r="S137" s="203">
        <v>0</v>
      </c>
      <c r="T137" s="204">
        <f t="shared" si="3"/>
        <v>0</v>
      </c>
      <c r="U137" s="35"/>
      <c r="V137" s="35"/>
      <c r="W137" s="35"/>
      <c r="X137" s="35"/>
      <c r="Y137" s="35"/>
      <c r="Z137" s="35"/>
      <c r="AA137" s="35"/>
      <c r="AB137" s="35"/>
      <c r="AC137" s="35"/>
      <c r="AD137" s="35"/>
      <c r="AE137" s="35"/>
      <c r="AR137" s="205" t="s">
        <v>218</v>
      </c>
      <c r="AT137" s="205" t="s">
        <v>214</v>
      </c>
      <c r="AU137" s="205" t="s">
        <v>85</v>
      </c>
      <c r="AY137" s="18" t="s">
        <v>209</v>
      </c>
      <c r="BE137" s="206">
        <f t="shared" si="4"/>
        <v>0</v>
      </c>
      <c r="BF137" s="206">
        <f t="shared" si="5"/>
        <v>0</v>
      </c>
      <c r="BG137" s="206">
        <f t="shared" si="6"/>
        <v>0</v>
      </c>
      <c r="BH137" s="206">
        <f t="shared" si="7"/>
        <v>0</v>
      </c>
      <c r="BI137" s="206">
        <f t="shared" si="8"/>
        <v>0</v>
      </c>
      <c r="BJ137" s="18" t="s">
        <v>85</v>
      </c>
      <c r="BK137" s="206">
        <f t="shared" si="9"/>
        <v>0</v>
      </c>
      <c r="BL137" s="18" t="s">
        <v>218</v>
      </c>
      <c r="BM137" s="205" t="s">
        <v>7182</v>
      </c>
    </row>
    <row r="138" spans="1:65" s="2" customFormat="1" ht="24.2" customHeight="1">
      <c r="A138" s="35"/>
      <c r="B138" s="36"/>
      <c r="C138" s="193" t="s">
        <v>242</v>
      </c>
      <c r="D138" s="193" t="s">
        <v>214</v>
      </c>
      <c r="E138" s="194" t="s">
        <v>774</v>
      </c>
      <c r="F138" s="195" t="s">
        <v>775</v>
      </c>
      <c r="G138" s="196" t="s">
        <v>217</v>
      </c>
      <c r="H138" s="197">
        <v>202.77</v>
      </c>
      <c r="I138" s="198"/>
      <c r="J138" s="199">
        <f t="shared" si="0"/>
        <v>0</v>
      </c>
      <c r="K138" s="200"/>
      <c r="L138" s="40"/>
      <c r="M138" s="201" t="s">
        <v>1</v>
      </c>
      <c r="N138" s="202" t="s">
        <v>42</v>
      </c>
      <c r="O138" s="72"/>
      <c r="P138" s="203">
        <f t="shared" si="1"/>
        <v>0</v>
      </c>
      <c r="Q138" s="203">
        <v>0</v>
      </c>
      <c r="R138" s="203">
        <f t="shared" si="2"/>
        <v>0</v>
      </c>
      <c r="S138" s="203">
        <v>0</v>
      </c>
      <c r="T138" s="204">
        <f t="shared" si="3"/>
        <v>0</v>
      </c>
      <c r="U138" s="35"/>
      <c r="V138" s="35"/>
      <c r="W138" s="35"/>
      <c r="X138" s="35"/>
      <c r="Y138" s="35"/>
      <c r="Z138" s="35"/>
      <c r="AA138" s="35"/>
      <c r="AB138" s="35"/>
      <c r="AC138" s="35"/>
      <c r="AD138" s="35"/>
      <c r="AE138" s="35"/>
      <c r="AR138" s="205" t="s">
        <v>218</v>
      </c>
      <c r="AT138" s="205" t="s">
        <v>214</v>
      </c>
      <c r="AU138" s="205" t="s">
        <v>85</v>
      </c>
      <c r="AY138" s="18" t="s">
        <v>209</v>
      </c>
      <c r="BE138" s="206">
        <f t="shared" si="4"/>
        <v>0</v>
      </c>
      <c r="BF138" s="206">
        <f t="shared" si="5"/>
        <v>0</v>
      </c>
      <c r="BG138" s="206">
        <f t="shared" si="6"/>
        <v>0</v>
      </c>
      <c r="BH138" s="206">
        <f t="shared" si="7"/>
        <v>0</v>
      </c>
      <c r="BI138" s="206">
        <f t="shared" si="8"/>
        <v>0</v>
      </c>
      <c r="BJ138" s="18" t="s">
        <v>85</v>
      </c>
      <c r="BK138" s="206">
        <f t="shared" si="9"/>
        <v>0</v>
      </c>
      <c r="BL138" s="18" t="s">
        <v>218</v>
      </c>
      <c r="BM138" s="205" t="s">
        <v>7183</v>
      </c>
    </row>
    <row r="139" spans="1:65" s="2" customFormat="1" ht="24.2" customHeight="1">
      <c r="A139" s="35"/>
      <c r="B139" s="36"/>
      <c r="C139" s="193" t="s">
        <v>246</v>
      </c>
      <c r="D139" s="193" t="s">
        <v>214</v>
      </c>
      <c r="E139" s="194" t="s">
        <v>784</v>
      </c>
      <c r="F139" s="195" t="s">
        <v>785</v>
      </c>
      <c r="G139" s="196" t="s">
        <v>217</v>
      </c>
      <c r="H139" s="197">
        <v>400.61</v>
      </c>
      <c r="I139" s="198"/>
      <c r="J139" s="199">
        <f t="shared" si="0"/>
        <v>0</v>
      </c>
      <c r="K139" s="200"/>
      <c r="L139" s="40"/>
      <c r="M139" s="201" t="s">
        <v>1</v>
      </c>
      <c r="N139" s="202" t="s">
        <v>42</v>
      </c>
      <c r="O139" s="72"/>
      <c r="P139" s="203">
        <f t="shared" si="1"/>
        <v>0</v>
      </c>
      <c r="Q139" s="203">
        <v>0</v>
      </c>
      <c r="R139" s="203">
        <f t="shared" si="2"/>
        <v>0</v>
      </c>
      <c r="S139" s="203">
        <v>0</v>
      </c>
      <c r="T139" s="204">
        <f t="shared" si="3"/>
        <v>0</v>
      </c>
      <c r="U139" s="35"/>
      <c r="V139" s="35"/>
      <c r="W139" s="35"/>
      <c r="X139" s="35"/>
      <c r="Y139" s="35"/>
      <c r="Z139" s="35"/>
      <c r="AA139" s="35"/>
      <c r="AB139" s="35"/>
      <c r="AC139" s="35"/>
      <c r="AD139" s="35"/>
      <c r="AE139" s="35"/>
      <c r="AR139" s="205" t="s">
        <v>218</v>
      </c>
      <c r="AT139" s="205" t="s">
        <v>214</v>
      </c>
      <c r="AU139" s="205" t="s">
        <v>85</v>
      </c>
      <c r="AY139" s="18" t="s">
        <v>209</v>
      </c>
      <c r="BE139" s="206">
        <f t="shared" si="4"/>
        <v>0</v>
      </c>
      <c r="BF139" s="206">
        <f t="shared" si="5"/>
        <v>0</v>
      </c>
      <c r="BG139" s="206">
        <f t="shared" si="6"/>
        <v>0</v>
      </c>
      <c r="BH139" s="206">
        <f t="shared" si="7"/>
        <v>0</v>
      </c>
      <c r="BI139" s="206">
        <f t="shared" si="8"/>
        <v>0</v>
      </c>
      <c r="BJ139" s="18" t="s">
        <v>85</v>
      </c>
      <c r="BK139" s="206">
        <f t="shared" si="9"/>
        <v>0</v>
      </c>
      <c r="BL139" s="18" t="s">
        <v>218</v>
      </c>
      <c r="BM139" s="205" t="s">
        <v>7184</v>
      </c>
    </row>
    <row r="140" spans="1:65" s="2" customFormat="1" ht="33" customHeight="1">
      <c r="A140" s="35"/>
      <c r="B140" s="36"/>
      <c r="C140" s="193" t="s">
        <v>210</v>
      </c>
      <c r="D140" s="193" t="s">
        <v>214</v>
      </c>
      <c r="E140" s="194" t="s">
        <v>794</v>
      </c>
      <c r="F140" s="195" t="s">
        <v>795</v>
      </c>
      <c r="G140" s="196" t="s">
        <v>217</v>
      </c>
      <c r="H140" s="197">
        <v>11.95</v>
      </c>
      <c r="I140" s="198"/>
      <c r="J140" s="199">
        <f t="shared" si="0"/>
        <v>0</v>
      </c>
      <c r="K140" s="200"/>
      <c r="L140" s="40"/>
      <c r="M140" s="201" t="s">
        <v>1</v>
      </c>
      <c r="N140" s="202" t="s">
        <v>42</v>
      </c>
      <c r="O140" s="72"/>
      <c r="P140" s="203">
        <f t="shared" si="1"/>
        <v>0</v>
      </c>
      <c r="Q140" s="203">
        <v>0</v>
      </c>
      <c r="R140" s="203">
        <f t="shared" si="2"/>
        <v>0</v>
      </c>
      <c r="S140" s="203">
        <v>0</v>
      </c>
      <c r="T140" s="204">
        <f t="shared" si="3"/>
        <v>0</v>
      </c>
      <c r="U140" s="35"/>
      <c r="V140" s="35"/>
      <c r="W140" s="35"/>
      <c r="X140" s="35"/>
      <c r="Y140" s="35"/>
      <c r="Z140" s="35"/>
      <c r="AA140" s="35"/>
      <c r="AB140" s="35"/>
      <c r="AC140" s="35"/>
      <c r="AD140" s="35"/>
      <c r="AE140" s="35"/>
      <c r="AR140" s="205" t="s">
        <v>218</v>
      </c>
      <c r="AT140" s="205" t="s">
        <v>214</v>
      </c>
      <c r="AU140" s="205" t="s">
        <v>85</v>
      </c>
      <c r="AY140" s="18" t="s">
        <v>209</v>
      </c>
      <c r="BE140" s="206">
        <f t="shared" si="4"/>
        <v>0</v>
      </c>
      <c r="BF140" s="206">
        <f t="shared" si="5"/>
        <v>0</v>
      </c>
      <c r="BG140" s="206">
        <f t="shared" si="6"/>
        <v>0</v>
      </c>
      <c r="BH140" s="206">
        <f t="shared" si="7"/>
        <v>0</v>
      </c>
      <c r="BI140" s="206">
        <f t="shared" si="8"/>
        <v>0</v>
      </c>
      <c r="BJ140" s="18" t="s">
        <v>85</v>
      </c>
      <c r="BK140" s="206">
        <f t="shared" si="9"/>
        <v>0</v>
      </c>
      <c r="BL140" s="18" t="s">
        <v>218</v>
      </c>
      <c r="BM140" s="205" t="s">
        <v>7185</v>
      </c>
    </row>
    <row r="141" spans="1:65" s="2" customFormat="1" ht="24.2" customHeight="1">
      <c r="A141" s="35"/>
      <c r="B141" s="36"/>
      <c r="C141" s="193" t="s">
        <v>253</v>
      </c>
      <c r="D141" s="193" t="s">
        <v>214</v>
      </c>
      <c r="E141" s="194" t="s">
        <v>810</v>
      </c>
      <c r="F141" s="195" t="s">
        <v>811</v>
      </c>
      <c r="G141" s="196" t="s">
        <v>318</v>
      </c>
      <c r="H141" s="197">
        <v>161.69999999999999</v>
      </c>
      <c r="I141" s="198"/>
      <c r="J141" s="199">
        <f t="shared" si="0"/>
        <v>0</v>
      </c>
      <c r="K141" s="200"/>
      <c r="L141" s="40"/>
      <c r="M141" s="201" t="s">
        <v>1</v>
      </c>
      <c r="N141" s="202" t="s">
        <v>42</v>
      </c>
      <c r="O141" s="72"/>
      <c r="P141" s="203">
        <f t="shared" si="1"/>
        <v>0</v>
      </c>
      <c r="Q141" s="203">
        <v>0</v>
      </c>
      <c r="R141" s="203">
        <f t="shared" si="2"/>
        <v>0</v>
      </c>
      <c r="S141" s="203">
        <v>0</v>
      </c>
      <c r="T141" s="204">
        <f t="shared" si="3"/>
        <v>0</v>
      </c>
      <c r="U141" s="35"/>
      <c r="V141" s="35"/>
      <c r="W141" s="35"/>
      <c r="X141" s="35"/>
      <c r="Y141" s="35"/>
      <c r="Z141" s="35"/>
      <c r="AA141" s="35"/>
      <c r="AB141" s="35"/>
      <c r="AC141" s="35"/>
      <c r="AD141" s="35"/>
      <c r="AE141" s="35"/>
      <c r="AR141" s="205" t="s">
        <v>218</v>
      </c>
      <c r="AT141" s="205" t="s">
        <v>214</v>
      </c>
      <c r="AU141" s="205" t="s">
        <v>85</v>
      </c>
      <c r="AY141" s="18" t="s">
        <v>209</v>
      </c>
      <c r="BE141" s="206">
        <f t="shared" si="4"/>
        <v>0</v>
      </c>
      <c r="BF141" s="206">
        <f t="shared" si="5"/>
        <v>0</v>
      </c>
      <c r="BG141" s="206">
        <f t="shared" si="6"/>
        <v>0</v>
      </c>
      <c r="BH141" s="206">
        <f t="shared" si="7"/>
        <v>0</v>
      </c>
      <c r="BI141" s="206">
        <f t="shared" si="8"/>
        <v>0</v>
      </c>
      <c r="BJ141" s="18" t="s">
        <v>85</v>
      </c>
      <c r="BK141" s="206">
        <f t="shared" si="9"/>
        <v>0</v>
      </c>
      <c r="BL141" s="18" t="s">
        <v>218</v>
      </c>
      <c r="BM141" s="205" t="s">
        <v>7186</v>
      </c>
    </row>
    <row r="142" spans="1:65" s="2" customFormat="1" ht="24.2" customHeight="1">
      <c r="A142" s="35"/>
      <c r="B142" s="36"/>
      <c r="C142" s="193" t="s">
        <v>257</v>
      </c>
      <c r="D142" s="193" t="s">
        <v>214</v>
      </c>
      <c r="E142" s="194" t="s">
        <v>7187</v>
      </c>
      <c r="F142" s="195" t="s">
        <v>7188</v>
      </c>
      <c r="G142" s="196" t="s">
        <v>217</v>
      </c>
      <c r="H142" s="197">
        <v>9</v>
      </c>
      <c r="I142" s="198"/>
      <c r="J142" s="199">
        <f t="shared" si="0"/>
        <v>0</v>
      </c>
      <c r="K142" s="200"/>
      <c r="L142" s="40"/>
      <c r="M142" s="201" t="s">
        <v>1</v>
      </c>
      <c r="N142" s="202" t="s">
        <v>42</v>
      </c>
      <c r="O142" s="72"/>
      <c r="P142" s="203">
        <f t="shared" si="1"/>
        <v>0</v>
      </c>
      <c r="Q142" s="203">
        <v>0</v>
      </c>
      <c r="R142" s="203">
        <f t="shared" si="2"/>
        <v>0</v>
      </c>
      <c r="S142" s="203">
        <v>0</v>
      </c>
      <c r="T142" s="204">
        <f t="shared" si="3"/>
        <v>0</v>
      </c>
      <c r="U142" s="35"/>
      <c r="V142" s="35"/>
      <c r="W142" s="35"/>
      <c r="X142" s="35"/>
      <c r="Y142" s="35"/>
      <c r="Z142" s="35"/>
      <c r="AA142" s="35"/>
      <c r="AB142" s="35"/>
      <c r="AC142" s="35"/>
      <c r="AD142" s="35"/>
      <c r="AE142" s="35"/>
      <c r="AR142" s="205" t="s">
        <v>218</v>
      </c>
      <c r="AT142" s="205" t="s">
        <v>214</v>
      </c>
      <c r="AU142" s="205" t="s">
        <v>85</v>
      </c>
      <c r="AY142" s="18" t="s">
        <v>209</v>
      </c>
      <c r="BE142" s="206">
        <f t="shared" si="4"/>
        <v>0</v>
      </c>
      <c r="BF142" s="206">
        <f t="shared" si="5"/>
        <v>0</v>
      </c>
      <c r="BG142" s="206">
        <f t="shared" si="6"/>
        <v>0</v>
      </c>
      <c r="BH142" s="206">
        <f t="shared" si="7"/>
        <v>0</v>
      </c>
      <c r="BI142" s="206">
        <f t="shared" si="8"/>
        <v>0</v>
      </c>
      <c r="BJ142" s="18" t="s">
        <v>85</v>
      </c>
      <c r="BK142" s="206">
        <f t="shared" si="9"/>
        <v>0</v>
      </c>
      <c r="BL142" s="18" t="s">
        <v>218</v>
      </c>
      <c r="BM142" s="205" t="s">
        <v>7189</v>
      </c>
    </row>
    <row r="143" spans="1:65" s="12" customFormat="1" ht="25.9" customHeight="1">
      <c r="B143" s="177"/>
      <c r="C143" s="178"/>
      <c r="D143" s="179" t="s">
        <v>76</v>
      </c>
      <c r="E143" s="180" t="s">
        <v>238</v>
      </c>
      <c r="F143" s="180" t="s">
        <v>815</v>
      </c>
      <c r="G143" s="178"/>
      <c r="H143" s="178"/>
      <c r="I143" s="181"/>
      <c r="J143" s="182">
        <f>BK143</f>
        <v>0</v>
      </c>
      <c r="K143" s="178"/>
      <c r="L143" s="183"/>
      <c r="M143" s="184"/>
      <c r="N143" s="185"/>
      <c r="O143" s="185"/>
      <c r="P143" s="186">
        <f>SUM(P144:P161)</f>
        <v>0</v>
      </c>
      <c r="Q143" s="185"/>
      <c r="R143" s="186">
        <f>SUM(R144:R161)</f>
        <v>0</v>
      </c>
      <c r="S143" s="185"/>
      <c r="T143" s="187">
        <f>SUM(T144:T161)</f>
        <v>0</v>
      </c>
      <c r="AR143" s="188" t="s">
        <v>85</v>
      </c>
      <c r="AT143" s="189" t="s">
        <v>76</v>
      </c>
      <c r="AU143" s="189" t="s">
        <v>77</v>
      </c>
      <c r="AY143" s="188" t="s">
        <v>209</v>
      </c>
      <c r="BK143" s="190">
        <f>SUM(BK144:BK161)</f>
        <v>0</v>
      </c>
    </row>
    <row r="144" spans="1:65" s="2" customFormat="1" ht="33" customHeight="1">
      <c r="A144" s="35"/>
      <c r="B144" s="36"/>
      <c r="C144" s="193" t="s">
        <v>261</v>
      </c>
      <c r="D144" s="193" t="s">
        <v>214</v>
      </c>
      <c r="E144" s="194" t="s">
        <v>7190</v>
      </c>
      <c r="F144" s="195" t="s">
        <v>7191</v>
      </c>
      <c r="G144" s="196" t="s">
        <v>217</v>
      </c>
      <c r="H144" s="197">
        <v>92.95</v>
      </c>
      <c r="I144" s="198"/>
      <c r="J144" s="199">
        <f t="shared" ref="J144:J156" si="10">ROUND(I144*H144,2)</f>
        <v>0</v>
      </c>
      <c r="K144" s="200"/>
      <c r="L144" s="40"/>
      <c r="M144" s="201" t="s">
        <v>1</v>
      </c>
      <c r="N144" s="202" t="s">
        <v>42</v>
      </c>
      <c r="O144" s="72"/>
      <c r="P144" s="203">
        <f t="shared" ref="P144:P156" si="11">O144*H144</f>
        <v>0</v>
      </c>
      <c r="Q144" s="203">
        <v>0</v>
      </c>
      <c r="R144" s="203">
        <f t="shared" ref="R144:R156" si="12">Q144*H144</f>
        <v>0</v>
      </c>
      <c r="S144" s="203">
        <v>0</v>
      </c>
      <c r="T144" s="204">
        <f t="shared" ref="T144:T156" si="13">S144*H144</f>
        <v>0</v>
      </c>
      <c r="U144" s="35"/>
      <c r="V144" s="35"/>
      <c r="W144" s="35"/>
      <c r="X144" s="35"/>
      <c r="Y144" s="35"/>
      <c r="Z144" s="35"/>
      <c r="AA144" s="35"/>
      <c r="AB144" s="35"/>
      <c r="AC144" s="35"/>
      <c r="AD144" s="35"/>
      <c r="AE144" s="35"/>
      <c r="AR144" s="205" t="s">
        <v>218</v>
      </c>
      <c r="AT144" s="205" t="s">
        <v>214</v>
      </c>
      <c r="AU144" s="205" t="s">
        <v>85</v>
      </c>
      <c r="AY144" s="18" t="s">
        <v>209</v>
      </c>
      <c r="BE144" s="206">
        <f t="shared" ref="BE144:BE156" si="14">IF(N144="základní",J144,0)</f>
        <v>0</v>
      </c>
      <c r="BF144" s="206">
        <f t="shared" ref="BF144:BF156" si="15">IF(N144="snížená",J144,0)</f>
        <v>0</v>
      </c>
      <c r="BG144" s="206">
        <f t="shared" ref="BG144:BG156" si="16">IF(N144="zákl. přenesená",J144,0)</f>
        <v>0</v>
      </c>
      <c r="BH144" s="206">
        <f t="shared" ref="BH144:BH156" si="17">IF(N144="sníž. přenesená",J144,0)</f>
        <v>0</v>
      </c>
      <c r="BI144" s="206">
        <f t="shared" ref="BI144:BI156" si="18">IF(N144="nulová",J144,0)</f>
        <v>0</v>
      </c>
      <c r="BJ144" s="18" t="s">
        <v>85</v>
      </c>
      <c r="BK144" s="206">
        <f t="shared" ref="BK144:BK156" si="19">ROUND(I144*H144,2)</f>
        <v>0</v>
      </c>
      <c r="BL144" s="18" t="s">
        <v>218</v>
      </c>
      <c r="BM144" s="205" t="s">
        <v>7192</v>
      </c>
    </row>
    <row r="145" spans="1:65" s="2" customFormat="1" ht="24.2" customHeight="1">
      <c r="A145" s="35"/>
      <c r="B145" s="36"/>
      <c r="C145" s="193" t="s">
        <v>265</v>
      </c>
      <c r="D145" s="193" t="s">
        <v>214</v>
      </c>
      <c r="E145" s="194" t="s">
        <v>828</v>
      </c>
      <c r="F145" s="195" t="s">
        <v>829</v>
      </c>
      <c r="G145" s="196" t="s">
        <v>217</v>
      </c>
      <c r="H145" s="197">
        <v>253.02500000000001</v>
      </c>
      <c r="I145" s="198"/>
      <c r="J145" s="199">
        <f t="shared" si="10"/>
        <v>0</v>
      </c>
      <c r="K145" s="200"/>
      <c r="L145" s="40"/>
      <c r="M145" s="201" t="s">
        <v>1</v>
      </c>
      <c r="N145" s="202" t="s">
        <v>42</v>
      </c>
      <c r="O145" s="72"/>
      <c r="P145" s="203">
        <f t="shared" si="11"/>
        <v>0</v>
      </c>
      <c r="Q145" s="203">
        <v>0</v>
      </c>
      <c r="R145" s="203">
        <f t="shared" si="12"/>
        <v>0</v>
      </c>
      <c r="S145" s="203">
        <v>0</v>
      </c>
      <c r="T145" s="204">
        <f t="shared" si="13"/>
        <v>0</v>
      </c>
      <c r="U145" s="35"/>
      <c r="V145" s="35"/>
      <c r="W145" s="35"/>
      <c r="X145" s="35"/>
      <c r="Y145" s="35"/>
      <c r="Z145" s="35"/>
      <c r="AA145" s="35"/>
      <c r="AB145" s="35"/>
      <c r="AC145" s="35"/>
      <c r="AD145" s="35"/>
      <c r="AE145" s="35"/>
      <c r="AR145" s="205" t="s">
        <v>218</v>
      </c>
      <c r="AT145" s="205" t="s">
        <v>214</v>
      </c>
      <c r="AU145" s="205" t="s">
        <v>85</v>
      </c>
      <c r="AY145" s="18" t="s">
        <v>209</v>
      </c>
      <c r="BE145" s="206">
        <f t="shared" si="14"/>
        <v>0</v>
      </c>
      <c r="BF145" s="206">
        <f t="shared" si="15"/>
        <v>0</v>
      </c>
      <c r="BG145" s="206">
        <f t="shared" si="16"/>
        <v>0</v>
      </c>
      <c r="BH145" s="206">
        <f t="shared" si="17"/>
        <v>0</v>
      </c>
      <c r="BI145" s="206">
        <f t="shared" si="18"/>
        <v>0</v>
      </c>
      <c r="BJ145" s="18" t="s">
        <v>85</v>
      </c>
      <c r="BK145" s="206">
        <f t="shared" si="19"/>
        <v>0</v>
      </c>
      <c r="BL145" s="18" t="s">
        <v>218</v>
      </c>
      <c r="BM145" s="205" t="s">
        <v>7193</v>
      </c>
    </row>
    <row r="146" spans="1:65" s="2" customFormat="1" ht="24.2" customHeight="1">
      <c r="A146" s="35"/>
      <c r="B146" s="36"/>
      <c r="C146" s="193" t="s">
        <v>269</v>
      </c>
      <c r="D146" s="193" t="s">
        <v>214</v>
      </c>
      <c r="E146" s="194" t="s">
        <v>7194</v>
      </c>
      <c r="F146" s="195" t="s">
        <v>7195</v>
      </c>
      <c r="G146" s="196" t="s">
        <v>217</v>
      </c>
      <c r="H146" s="197">
        <v>948.67</v>
      </c>
      <c r="I146" s="198"/>
      <c r="J146" s="199">
        <f t="shared" si="10"/>
        <v>0</v>
      </c>
      <c r="K146" s="200"/>
      <c r="L146" s="40"/>
      <c r="M146" s="201" t="s">
        <v>1</v>
      </c>
      <c r="N146" s="202" t="s">
        <v>42</v>
      </c>
      <c r="O146" s="72"/>
      <c r="P146" s="203">
        <f t="shared" si="11"/>
        <v>0</v>
      </c>
      <c r="Q146" s="203">
        <v>0</v>
      </c>
      <c r="R146" s="203">
        <f t="shared" si="12"/>
        <v>0</v>
      </c>
      <c r="S146" s="203">
        <v>0</v>
      </c>
      <c r="T146" s="204">
        <f t="shared" si="13"/>
        <v>0</v>
      </c>
      <c r="U146" s="35"/>
      <c r="V146" s="35"/>
      <c r="W146" s="35"/>
      <c r="X146" s="35"/>
      <c r="Y146" s="35"/>
      <c r="Z146" s="35"/>
      <c r="AA146" s="35"/>
      <c r="AB146" s="35"/>
      <c r="AC146" s="35"/>
      <c r="AD146" s="35"/>
      <c r="AE146" s="35"/>
      <c r="AR146" s="205" t="s">
        <v>218</v>
      </c>
      <c r="AT146" s="205" t="s">
        <v>214</v>
      </c>
      <c r="AU146" s="205" t="s">
        <v>85</v>
      </c>
      <c r="AY146" s="18" t="s">
        <v>209</v>
      </c>
      <c r="BE146" s="206">
        <f t="shared" si="14"/>
        <v>0</v>
      </c>
      <c r="BF146" s="206">
        <f t="shared" si="15"/>
        <v>0</v>
      </c>
      <c r="BG146" s="206">
        <f t="shared" si="16"/>
        <v>0</v>
      </c>
      <c r="BH146" s="206">
        <f t="shared" si="17"/>
        <v>0</v>
      </c>
      <c r="BI146" s="206">
        <f t="shared" si="18"/>
        <v>0</v>
      </c>
      <c r="BJ146" s="18" t="s">
        <v>85</v>
      </c>
      <c r="BK146" s="206">
        <f t="shared" si="19"/>
        <v>0</v>
      </c>
      <c r="BL146" s="18" t="s">
        <v>218</v>
      </c>
      <c r="BM146" s="205" t="s">
        <v>7196</v>
      </c>
    </row>
    <row r="147" spans="1:65" s="2" customFormat="1" ht="24.2" customHeight="1">
      <c r="A147" s="35"/>
      <c r="B147" s="36"/>
      <c r="C147" s="193" t="s">
        <v>8</v>
      </c>
      <c r="D147" s="193" t="s">
        <v>214</v>
      </c>
      <c r="E147" s="194" t="s">
        <v>7197</v>
      </c>
      <c r="F147" s="195" t="s">
        <v>7198</v>
      </c>
      <c r="G147" s="196" t="s">
        <v>217</v>
      </c>
      <c r="H147" s="197">
        <v>284.24</v>
      </c>
      <c r="I147" s="198"/>
      <c r="J147" s="199">
        <f t="shared" si="10"/>
        <v>0</v>
      </c>
      <c r="K147" s="200"/>
      <c r="L147" s="40"/>
      <c r="M147" s="201" t="s">
        <v>1</v>
      </c>
      <c r="N147" s="202" t="s">
        <v>42</v>
      </c>
      <c r="O147" s="72"/>
      <c r="P147" s="203">
        <f t="shared" si="11"/>
        <v>0</v>
      </c>
      <c r="Q147" s="203">
        <v>0</v>
      </c>
      <c r="R147" s="203">
        <f t="shared" si="12"/>
        <v>0</v>
      </c>
      <c r="S147" s="203">
        <v>0</v>
      </c>
      <c r="T147" s="204">
        <f t="shared" si="13"/>
        <v>0</v>
      </c>
      <c r="U147" s="35"/>
      <c r="V147" s="35"/>
      <c r="W147" s="35"/>
      <c r="X147" s="35"/>
      <c r="Y147" s="35"/>
      <c r="Z147" s="35"/>
      <c r="AA147" s="35"/>
      <c r="AB147" s="35"/>
      <c r="AC147" s="35"/>
      <c r="AD147" s="35"/>
      <c r="AE147" s="35"/>
      <c r="AR147" s="205" t="s">
        <v>218</v>
      </c>
      <c r="AT147" s="205" t="s">
        <v>214</v>
      </c>
      <c r="AU147" s="205" t="s">
        <v>85</v>
      </c>
      <c r="AY147" s="18" t="s">
        <v>209</v>
      </c>
      <c r="BE147" s="206">
        <f t="shared" si="14"/>
        <v>0</v>
      </c>
      <c r="BF147" s="206">
        <f t="shared" si="15"/>
        <v>0</v>
      </c>
      <c r="BG147" s="206">
        <f t="shared" si="16"/>
        <v>0</v>
      </c>
      <c r="BH147" s="206">
        <f t="shared" si="17"/>
        <v>0</v>
      </c>
      <c r="BI147" s="206">
        <f t="shared" si="18"/>
        <v>0</v>
      </c>
      <c r="BJ147" s="18" t="s">
        <v>85</v>
      </c>
      <c r="BK147" s="206">
        <f t="shared" si="19"/>
        <v>0</v>
      </c>
      <c r="BL147" s="18" t="s">
        <v>218</v>
      </c>
      <c r="BM147" s="205" t="s">
        <v>7199</v>
      </c>
    </row>
    <row r="148" spans="1:65" s="2" customFormat="1" ht="33" customHeight="1">
      <c r="A148" s="35"/>
      <c r="B148" s="36"/>
      <c r="C148" s="193" t="s">
        <v>276</v>
      </c>
      <c r="D148" s="193" t="s">
        <v>214</v>
      </c>
      <c r="E148" s="194" t="s">
        <v>929</v>
      </c>
      <c r="F148" s="195" t="s">
        <v>930</v>
      </c>
      <c r="G148" s="196" t="s">
        <v>224</v>
      </c>
      <c r="H148" s="197">
        <v>30.08</v>
      </c>
      <c r="I148" s="198"/>
      <c r="J148" s="199">
        <f t="shared" si="10"/>
        <v>0</v>
      </c>
      <c r="K148" s="200"/>
      <c r="L148" s="40"/>
      <c r="M148" s="201" t="s">
        <v>1</v>
      </c>
      <c r="N148" s="202" t="s">
        <v>42</v>
      </c>
      <c r="O148" s="72"/>
      <c r="P148" s="203">
        <f t="shared" si="11"/>
        <v>0</v>
      </c>
      <c r="Q148" s="203">
        <v>0</v>
      </c>
      <c r="R148" s="203">
        <f t="shared" si="12"/>
        <v>0</v>
      </c>
      <c r="S148" s="203">
        <v>0</v>
      </c>
      <c r="T148" s="204">
        <f t="shared" si="13"/>
        <v>0</v>
      </c>
      <c r="U148" s="35"/>
      <c r="V148" s="35"/>
      <c r="W148" s="35"/>
      <c r="X148" s="35"/>
      <c r="Y148" s="35"/>
      <c r="Z148" s="35"/>
      <c r="AA148" s="35"/>
      <c r="AB148" s="35"/>
      <c r="AC148" s="35"/>
      <c r="AD148" s="35"/>
      <c r="AE148" s="35"/>
      <c r="AR148" s="205" t="s">
        <v>218</v>
      </c>
      <c r="AT148" s="205" t="s">
        <v>214</v>
      </c>
      <c r="AU148" s="205" t="s">
        <v>85</v>
      </c>
      <c r="AY148" s="18" t="s">
        <v>209</v>
      </c>
      <c r="BE148" s="206">
        <f t="shared" si="14"/>
        <v>0</v>
      </c>
      <c r="BF148" s="206">
        <f t="shared" si="15"/>
        <v>0</v>
      </c>
      <c r="BG148" s="206">
        <f t="shared" si="16"/>
        <v>0</v>
      </c>
      <c r="BH148" s="206">
        <f t="shared" si="17"/>
        <v>0</v>
      </c>
      <c r="BI148" s="206">
        <f t="shared" si="18"/>
        <v>0</v>
      </c>
      <c r="BJ148" s="18" t="s">
        <v>85</v>
      </c>
      <c r="BK148" s="206">
        <f t="shared" si="19"/>
        <v>0</v>
      </c>
      <c r="BL148" s="18" t="s">
        <v>218</v>
      </c>
      <c r="BM148" s="205" t="s">
        <v>7200</v>
      </c>
    </row>
    <row r="149" spans="1:65" s="2" customFormat="1" ht="33" customHeight="1">
      <c r="A149" s="35"/>
      <c r="B149" s="36"/>
      <c r="C149" s="193" t="s">
        <v>280</v>
      </c>
      <c r="D149" s="193" t="s">
        <v>214</v>
      </c>
      <c r="E149" s="194" t="s">
        <v>7201</v>
      </c>
      <c r="F149" s="195" t="s">
        <v>959</v>
      </c>
      <c r="G149" s="196" t="s">
        <v>224</v>
      </c>
      <c r="H149" s="197">
        <v>30.08</v>
      </c>
      <c r="I149" s="198"/>
      <c r="J149" s="199">
        <f t="shared" si="10"/>
        <v>0</v>
      </c>
      <c r="K149" s="200"/>
      <c r="L149" s="40"/>
      <c r="M149" s="201" t="s">
        <v>1</v>
      </c>
      <c r="N149" s="202" t="s">
        <v>42</v>
      </c>
      <c r="O149" s="72"/>
      <c r="P149" s="203">
        <f t="shared" si="11"/>
        <v>0</v>
      </c>
      <c r="Q149" s="203">
        <v>0</v>
      </c>
      <c r="R149" s="203">
        <f t="shared" si="12"/>
        <v>0</v>
      </c>
      <c r="S149" s="203">
        <v>0</v>
      </c>
      <c r="T149" s="204">
        <f t="shared" si="13"/>
        <v>0</v>
      </c>
      <c r="U149" s="35"/>
      <c r="V149" s="35"/>
      <c r="W149" s="35"/>
      <c r="X149" s="35"/>
      <c r="Y149" s="35"/>
      <c r="Z149" s="35"/>
      <c r="AA149" s="35"/>
      <c r="AB149" s="35"/>
      <c r="AC149" s="35"/>
      <c r="AD149" s="35"/>
      <c r="AE149" s="35"/>
      <c r="AR149" s="205" t="s">
        <v>218</v>
      </c>
      <c r="AT149" s="205" t="s">
        <v>214</v>
      </c>
      <c r="AU149" s="205" t="s">
        <v>85</v>
      </c>
      <c r="AY149" s="18" t="s">
        <v>209</v>
      </c>
      <c r="BE149" s="206">
        <f t="shared" si="14"/>
        <v>0</v>
      </c>
      <c r="BF149" s="206">
        <f t="shared" si="15"/>
        <v>0</v>
      </c>
      <c r="BG149" s="206">
        <f t="shared" si="16"/>
        <v>0</v>
      </c>
      <c r="BH149" s="206">
        <f t="shared" si="17"/>
        <v>0</v>
      </c>
      <c r="BI149" s="206">
        <f t="shared" si="18"/>
        <v>0</v>
      </c>
      <c r="BJ149" s="18" t="s">
        <v>85</v>
      </c>
      <c r="BK149" s="206">
        <f t="shared" si="19"/>
        <v>0</v>
      </c>
      <c r="BL149" s="18" t="s">
        <v>218</v>
      </c>
      <c r="BM149" s="205" t="s">
        <v>7202</v>
      </c>
    </row>
    <row r="150" spans="1:65" s="2" customFormat="1" ht="24.2" customHeight="1">
      <c r="A150" s="35"/>
      <c r="B150" s="36"/>
      <c r="C150" s="193" t="s">
        <v>284</v>
      </c>
      <c r="D150" s="193" t="s">
        <v>214</v>
      </c>
      <c r="E150" s="194" t="s">
        <v>952</v>
      </c>
      <c r="F150" s="195" t="s">
        <v>7203</v>
      </c>
      <c r="G150" s="196" t="s">
        <v>224</v>
      </c>
      <c r="H150" s="197">
        <v>30.08</v>
      </c>
      <c r="I150" s="198"/>
      <c r="J150" s="199">
        <f t="shared" si="10"/>
        <v>0</v>
      </c>
      <c r="K150" s="200"/>
      <c r="L150" s="40"/>
      <c r="M150" s="201" t="s">
        <v>1</v>
      </c>
      <c r="N150" s="202" t="s">
        <v>42</v>
      </c>
      <c r="O150" s="72"/>
      <c r="P150" s="203">
        <f t="shared" si="11"/>
        <v>0</v>
      </c>
      <c r="Q150" s="203">
        <v>0</v>
      </c>
      <c r="R150" s="203">
        <f t="shared" si="12"/>
        <v>0</v>
      </c>
      <c r="S150" s="203">
        <v>0</v>
      </c>
      <c r="T150" s="204">
        <f t="shared" si="13"/>
        <v>0</v>
      </c>
      <c r="U150" s="35"/>
      <c r="V150" s="35"/>
      <c r="W150" s="35"/>
      <c r="X150" s="35"/>
      <c r="Y150" s="35"/>
      <c r="Z150" s="35"/>
      <c r="AA150" s="35"/>
      <c r="AB150" s="35"/>
      <c r="AC150" s="35"/>
      <c r="AD150" s="35"/>
      <c r="AE150" s="35"/>
      <c r="AR150" s="205" t="s">
        <v>218</v>
      </c>
      <c r="AT150" s="205" t="s">
        <v>214</v>
      </c>
      <c r="AU150" s="205" t="s">
        <v>85</v>
      </c>
      <c r="AY150" s="18" t="s">
        <v>209</v>
      </c>
      <c r="BE150" s="206">
        <f t="shared" si="14"/>
        <v>0</v>
      </c>
      <c r="BF150" s="206">
        <f t="shared" si="15"/>
        <v>0</v>
      </c>
      <c r="BG150" s="206">
        <f t="shared" si="16"/>
        <v>0</v>
      </c>
      <c r="BH150" s="206">
        <f t="shared" si="17"/>
        <v>0</v>
      </c>
      <c r="BI150" s="206">
        <f t="shared" si="18"/>
        <v>0</v>
      </c>
      <c r="BJ150" s="18" t="s">
        <v>85</v>
      </c>
      <c r="BK150" s="206">
        <f t="shared" si="19"/>
        <v>0</v>
      </c>
      <c r="BL150" s="18" t="s">
        <v>218</v>
      </c>
      <c r="BM150" s="205" t="s">
        <v>7204</v>
      </c>
    </row>
    <row r="151" spans="1:65" s="2" customFormat="1" ht="24.2" customHeight="1">
      <c r="A151" s="35"/>
      <c r="B151" s="36"/>
      <c r="C151" s="193" t="s">
        <v>288</v>
      </c>
      <c r="D151" s="193" t="s">
        <v>214</v>
      </c>
      <c r="E151" s="194" t="s">
        <v>966</v>
      </c>
      <c r="F151" s="195" t="s">
        <v>967</v>
      </c>
      <c r="G151" s="196" t="s">
        <v>224</v>
      </c>
      <c r="H151" s="197">
        <v>26.056000000000001</v>
      </c>
      <c r="I151" s="198"/>
      <c r="J151" s="199">
        <f t="shared" si="10"/>
        <v>0</v>
      </c>
      <c r="K151" s="200"/>
      <c r="L151" s="40"/>
      <c r="M151" s="201" t="s">
        <v>1</v>
      </c>
      <c r="N151" s="202" t="s">
        <v>42</v>
      </c>
      <c r="O151" s="72"/>
      <c r="P151" s="203">
        <f t="shared" si="11"/>
        <v>0</v>
      </c>
      <c r="Q151" s="203">
        <v>0</v>
      </c>
      <c r="R151" s="203">
        <f t="shared" si="12"/>
        <v>0</v>
      </c>
      <c r="S151" s="203">
        <v>0</v>
      </c>
      <c r="T151" s="204">
        <f t="shared" si="13"/>
        <v>0</v>
      </c>
      <c r="U151" s="35"/>
      <c r="V151" s="35"/>
      <c r="W151" s="35"/>
      <c r="X151" s="35"/>
      <c r="Y151" s="35"/>
      <c r="Z151" s="35"/>
      <c r="AA151" s="35"/>
      <c r="AB151" s="35"/>
      <c r="AC151" s="35"/>
      <c r="AD151" s="35"/>
      <c r="AE151" s="35"/>
      <c r="AR151" s="205" t="s">
        <v>218</v>
      </c>
      <c r="AT151" s="205" t="s">
        <v>214</v>
      </c>
      <c r="AU151" s="205" t="s">
        <v>85</v>
      </c>
      <c r="AY151" s="18" t="s">
        <v>209</v>
      </c>
      <c r="BE151" s="206">
        <f t="shared" si="14"/>
        <v>0</v>
      </c>
      <c r="BF151" s="206">
        <f t="shared" si="15"/>
        <v>0</v>
      </c>
      <c r="BG151" s="206">
        <f t="shared" si="16"/>
        <v>0</v>
      </c>
      <c r="BH151" s="206">
        <f t="shared" si="17"/>
        <v>0</v>
      </c>
      <c r="BI151" s="206">
        <f t="shared" si="18"/>
        <v>0</v>
      </c>
      <c r="BJ151" s="18" t="s">
        <v>85</v>
      </c>
      <c r="BK151" s="206">
        <f t="shared" si="19"/>
        <v>0</v>
      </c>
      <c r="BL151" s="18" t="s">
        <v>218</v>
      </c>
      <c r="BM151" s="205" t="s">
        <v>7205</v>
      </c>
    </row>
    <row r="152" spans="1:65" s="2" customFormat="1" ht="16.5" customHeight="1">
      <c r="A152" s="35"/>
      <c r="B152" s="36"/>
      <c r="C152" s="193" t="s">
        <v>292</v>
      </c>
      <c r="D152" s="193" t="s">
        <v>214</v>
      </c>
      <c r="E152" s="194" t="s">
        <v>970</v>
      </c>
      <c r="F152" s="195" t="s">
        <v>971</v>
      </c>
      <c r="G152" s="196" t="s">
        <v>236</v>
      </c>
      <c r="H152" s="197">
        <v>0.25700000000000001</v>
      </c>
      <c r="I152" s="198"/>
      <c r="J152" s="199">
        <f t="shared" si="10"/>
        <v>0</v>
      </c>
      <c r="K152" s="200"/>
      <c r="L152" s="40"/>
      <c r="M152" s="201" t="s">
        <v>1</v>
      </c>
      <c r="N152" s="202" t="s">
        <v>42</v>
      </c>
      <c r="O152" s="72"/>
      <c r="P152" s="203">
        <f t="shared" si="11"/>
        <v>0</v>
      </c>
      <c r="Q152" s="203">
        <v>0</v>
      </c>
      <c r="R152" s="203">
        <f t="shared" si="12"/>
        <v>0</v>
      </c>
      <c r="S152" s="203">
        <v>0</v>
      </c>
      <c r="T152" s="204">
        <f t="shared" si="13"/>
        <v>0</v>
      </c>
      <c r="U152" s="35"/>
      <c r="V152" s="35"/>
      <c r="W152" s="35"/>
      <c r="X152" s="35"/>
      <c r="Y152" s="35"/>
      <c r="Z152" s="35"/>
      <c r="AA152" s="35"/>
      <c r="AB152" s="35"/>
      <c r="AC152" s="35"/>
      <c r="AD152" s="35"/>
      <c r="AE152" s="35"/>
      <c r="AR152" s="205" t="s">
        <v>218</v>
      </c>
      <c r="AT152" s="205" t="s">
        <v>214</v>
      </c>
      <c r="AU152" s="205" t="s">
        <v>85</v>
      </c>
      <c r="AY152" s="18" t="s">
        <v>209</v>
      </c>
      <c r="BE152" s="206">
        <f t="shared" si="14"/>
        <v>0</v>
      </c>
      <c r="BF152" s="206">
        <f t="shared" si="15"/>
        <v>0</v>
      </c>
      <c r="BG152" s="206">
        <f t="shared" si="16"/>
        <v>0</v>
      </c>
      <c r="BH152" s="206">
        <f t="shared" si="17"/>
        <v>0</v>
      </c>
      <c r="BI152" s="206">
        <f t="shared" si="18"/>
        <v>0</v>
      </c>
      <c r="BJ152" s="18" t="s">
        <v>85</v>
      </c>
      <c r="BK152" s="206">
        <f t="shared" si="19"/>
        <v>0</v>
      </c>
      <c r="BL152" s="18" t="s">
        <v>218</v>
      </c>
      <c r="BM152" s="205" t="s">
        <v>7206</v>
      </c>
    </row>
    <row r="153" spans="1:65" s="2" customFormat="1" ht="16.5" customHeight="1">
      <c r="A153" s="35"/>
      <c r="B153" s="36"/>
      <c r="C153" s="193" t="s">
        <v>7</v>
      </c>
      <c r="D153" s="193" t="s">
        <v>214</v>
      </c>
      <c r="E153" s="194" t="s">
        <v>985</v>
      </c>
      <c r="F153" s="195" t="s">
        <v>986</v>
      </c>
      <c r="G153" s="196" t="s">
        <v>217</v>
      </c>
      <c r="H153" s="197">
        <v>376</v>
      </c>
      <c r="I153" s="198"/>
      <c r="J153" s="199">
        <f t="shared" si="10"/>
        <v>0</v>
      </c>
      <c r="K153" s="200"/>
      <c r="L153" s="40"/>
      <c r="M153" s="201" t="s">
        <v>1</v>
      </c>
      <c r="N153" s="202" t="s">
        <v>42</v>
      </c>
      <c r="O153" s="72"/>
      <c r="P153" s="203">
        <f t="shared" si="11"/>
        <v>0</v>
      </c>
      <c r="Q153" s="203">
        <v>0</v>
      </c>
      <c r="R153" s="203">
        <f t="shared" si="12"/>
        <v>0</v>
      </c>
      <c r="S153" s="203">
        <v>0</v>
      </c>
      <c r="T153" s="204">
        <f t="shared" si="13"/>
        <v>0</v>
      </c>
      <c r="U153" s="35"/>
      <c r="V153" s="35"/>
      <c r="W153" s="35"/>
      <c r="X153" s="35"/>
      <c r="Y153" s="35"/>
      <c r="Z153" s="35"/>
      <c r="AA153" s="35"/>
      <c r="AB153" s="35"/>
      <c r="AC153" s="35"/>
      <c r="AD153" s="35"/>
      <c r="AE153" s="35"/>
      <c r="AR153" s="205" t="s">
        <v>218</v>
      </c>
      <c r="AT153" s="205" t="s">
        <v>214</v>
      </c>
      <c r="AU153" s="205" t="s">
        <v>85</v>
      </c>
      <c r="AY153" s="18" t="s">
        <v>209</v>
      </c>
      <c r="BE153" s="206">
        <f t="shared" si="14"/>
        <v>0</v>
      </c>
      <c r="BF153" s="206">
        <f t="shared" si="15"/>
        <v>0</v>
      </c>
      <c r="BG153" s="206">
        <f t="shared" si="16"/>
        <v>0</v>
      </c>
      <c r="BH153" s="206">
        <f t="shared" si="17"/>
        <v>0</v>
      </c>
      <c r="BI153" s="206">
        <f t="shared" si="18"/>
        <v>0</v>
      </c>
      <c r="BJ153" s="18" t="s">
        <v>85</v>
      </c>
      <c r="BK153" s="206">
        <f t="shared" si="19"/>
        <v>0</v>
      </c>
      <c r="BL153" s="18" t="s">
        <v>218</v>
      </c>
      <c r="BM153" s="205" t="s">
        <v>7207</v>
      </c>
    </row>
    <row r="154" spans="1:65" s="2" customFormat="1" ht="33" customHeight="1">
      <c r="A154" s="35"/>
      <c r="B154" s="36"/>
      <c r="C154" s="193" t="s">
        <v>299</v>
      </c>
      <c r="D154" s="193" t="s">
        <v>214</v>
      </c>
      <c r="E154" s="194" t="s">
        <v>7208</v>
      </c>
      <c r="F154" s="195" t="s">
        <v>7209</v>
      </c>
      <c r="G154" s="196" t="s">
        <v>318</v>
      </c>
      <c r="H154" s="197">
        <v>420.23</v>
      </c>
      <c r="I154" s="198"/>
      <c r="J154" s="199">
        <f t="shared" si="10"/>
        <v>0</v>
      </c>
      <c r="K154" s="200"/>
      <c r="L154" s="40"/>
      <c r="M154" s="201" t="s">
        <v>1</v>
      </c>
      <c r="N154" s="202" t="s">
        <v>42</v>
      </c>
      <c r="O154" s="72"/>
      <c r="P154" s="203">
        <f t="shared" si="11"/>
        <v>0</v>
      </c>
      <c r="Q154" s="203">
        <v>0</v>
      </c>
      <c r="R154" s="203">
        <f t="shared" si="12"/>
        <v>0</v>
      </c>
      <c r="S154" s="203">
        <v>0</v>
      </c>
      <c r="T154" s="204">
        <f t="shared" si="13"/>
        <v>0</v>
      </c>
      <c r="U154" s="35"/>
      <c r="V154" s="35"/>
      <c r="W154" s="35"/>
      <c r="X154" s="35"/>
      <c r="Y154" s="35"/>
      <c r="Z154" s="35"/>
      <c r="AA154" s="35"/>
      <c r="AB154" s="35"/>
      <c r="AC154" s="35"/>
      <c r="AD154" s="35"/>
      <c r="AE154" s="35"/>
      <c r="AR154" s="205" t="s">
        <v>218</v>
      </c>
      <c r="AT154" s="205" t="s">
        <v>214</v>
      </c>
      <c r="AU154" s="205" t="s">
        <v>85</v>
      </c>
      <c r="AY154" s="18" t="s">
        <v>209</v>
      </c>
      <c r="BE154" s="206">
        <f t="shared" si="14"/>
        <v>0</v>
      </c>
      <c r="BF154" s="206">
        <f t="shared" si="15"/>
        <v>0</v>
      </c>
      <c r="BG154" s="206">
        <f t="shared" si="16"/>
        <v>0</v>
      </c>
      <c r="BH154" s="206">
        <f t="shared" si="17"/>
        <v>0</v>
      </c>
      <c r="BI154" s="206">
        <f t="shared" si="18"/>
        <v>0</v>
      </c>
      <c r="BJ154" s="18" t="s">
        <v>85</v>
      </c>
      <c r="BK154" s="206">
        <f t="shared" si="19"/>
        <v>0</v>
      </c>
      <c r="BL154" s="18" t="s">
        <v>218</v>
      </c>
      <c r="BM154" s="205" t="s">
        <v>7210</v>
      </c>
    </row>
    <row r="155" spans="1:65" s="2" customFormat="1" ht="24.2" customHeight="1">
      <c r="A155" s="35"/>
      <c r="B155" s="36"/>
      <c r="C155" s="193" t="s">
        <v>303</v>
      </c>
      <c r="D155" s="193" t="s">
        <v>214</v>
      </c>
      <c r="E155" s="194" t="s">
        <v>7211</v>
      </c>
      <c r="F155" s="195" t="s">
        <v>7212</v>
      </c>
      <c r="G155" s="196" t="s">
        <v>323</v>
      </c>
      <c r="H155" s="197">
        <v>20</v>
      </c>
      <c r="I155" s="198"/>
      <c r="J155" s="199">
        <f t="shared" si="10"/>
        <v>0</v>
      </c>
      <c r="K155" s="200"/>
      <c r="L155" s="40"/>
      <c r="M155" s="201" t="s">
        <v>1</v>
      </c>
      <c r="N155" s="202" t="s">
        <v>42</v>
      </c>
      <c r="O155" s="72"/>
      <c r="P155" s="203">
        <f t="shared" si="11"/>
        <v>0</v>
      </c>
      <c r="Q155" s="203">
        <v>0</v>
      </c>
      <c r="R155" s="203">
        <f t="shared" si="12"/>
        <v>0</v>
      </c>
      <c r="S155" s="203">
        <v>0</v>
      </c>
      <c r="T155" s="204">
        <f t="shared" si="13"/>
        <v>0</v>
      </c>
      <c r="U155" s="35"/>
      <c r="V155" s="35"/>
      <c r="W155" s="35"/>
      <c r="X155" s="35"/>
      <c r="Y155" s="35"/>
      <c r="Z155" s="35"/>
      <c r="AA155" s="35"/>
      <c r="AB155" s="35"/>
      <c r="AC155" s="35"/>
      <c r="AD155" s="35"/>
      <c r="AE155" s="35"/>
      <c r="AR155" s="205" t="s">
        <v>218</v>
      </c>
      <c r="AT155" s="205" t="s">
        <v>214</v>
      </c>
      <c r="AU155" s="205" t="s">
        <v>85</v>
      </c>
      <c r="AY155" s="18" t="s">
        <v>209</v>
      </c>
      <c r="BE155" s="206">
        <f t="shared" si="14"/>
        <v>0</v>
      </c>
      <c r="BF155" s="206">
        <f t="shared" si="15"/>
        <v>0</v>
      </c>
      <c r="BG155" s="206">
        <f t="shared" si="16"/>
        <v>0</v>
      </c>
      <c r="BH155" s="206">
        <f t="shared" si="17"/>
        <v>0</v>
      </c>
      <c r="BI155" s="206">
        <f t="shared" si="18"/>
        <v>0</v>
      </c>
      <c r="BJ155" s="18" t="s">
        <v>85</v>
      </c>
      <c r="BK155" s="206">
        <f t="shared" si="19"/>
        <v>0</v>
      </c>
      <c r="BL155" s="18" t="s">
        <v>218</v>
      </c>
      <c r="BM155" s="205" t="s">
        <v>7213</v>
      </c>
    </row>
    <row r="156" spans="1:65" s="2" customFormat="1" ht="24.2" customHeight="1">
      <c r="A156" s="35"/>
      <c r="B156" s="36"/>
      <c r="C156" s="193" t="s">
        <v>307</v>
      </c>
      <c r="D156" s="193" t="s">
        <v>214</v>
      </c>
      <c r="E156" s="194" t="s">
        <v>7214</v>
      </c>
      <c r="F156" s="195" t="s">
        <v>7215</v>
      </c>
      <c r="G156" s="196" t="s">
        <v>323</v>
      </c>
      <c r="H156" s="197">
        <v>8</v>
      </c>
      <c r="I156" s="198"/>
      <c r="J156" s="199">
        <f t="shared" si="10"/>
        <v>0</v>
      </c>
      <c r="K156" s="200"/>
      <c r="L156" s="40"/>
      <c r="M156" s="201" t="s">
        <v>1</v>
      </c>
      <c r="N156" s="202" t="s">
        <v>42</v>
      </c>
      <c r="O156" s="72"/>
      <c r="P156" s="203">
        <f t="shared" si="11"/>
        <v>0</v>
      </c>
      <c r="Q156" s="203">
        <v>0</v>
      </c>
      <c r="R156" s="203">
        <f t="shared" si="12"/>
        <v>0</v>
      </c>
      <c r="S156" s="203">
        <v>0</v>
      </c>
      <c r="T156" s="204">
        <f t="shared" si="13"/>
        <v>0</v>
      </c>
      <c r="U156" s="35"/>
      <c r="V156" s="35"/>
      <c r="W156" s="35"/>
      <c r="X156" s="35"/>
      <c r="Y156" s="35"/>
      <c r="Z156" s="35"/>
      <c r="AA156" s="35"/>
      <c r="AB156" s="35"/>
      <c r="AC156" s="35"/>
      <c r="AD156" s="35"/>
      <c r="AE156" s="35"/>
      <c r="AR156" s="205" t="s">
        <v>218</v>
      </c>
      <c r="AT156" s="205" t="s">
        <v>214</v>
      </c>
      <c r="AU156" s="205" t="s">
        <v>85</v>
      </c>
      <c r="AY156" s="18" t="s">
        <v>209</v>
      </c>
      <c r="BE156" s="206">
        <f t="shared" si="14"/>
        <v>0</v>
      </c>
      <c r="BF156" s="206">
        <f t="shared" si="15"/>
        <v>0</v>
      </c>
      <c r="BG156" s="206">
        <f t="shared" si="16"/>
        <v>0</v>
      </c>
      <c r="BH156" s="206">
        <f t="shared" si="17"/>
        <v>0</v>
      </c>
      <c r="BI156" s="206">
        <f t="shared" si="18"/>
        <v>0</v>
      </c>
      <c r="BJ156" s="18" t="s">
        <v>85</v>
      </c>
      <c r="BK156" s="206">
        <f t="shared" si="19"/>
        <v>0</v>
      </c>
      <c r="BL156" s="18" t="s">
        <v>218</v>
      </c>
      <c r="BM156" s="205" t="s">
        <v>7216</v>
      </c>
    </row>
    <row r="157" spans="1:65" s="2" customFormat="1" ht="19.5">
      <c r="A157" s="35"/>
      <c r="B157" s="36"/>
      <c r="C157" s="37"/>
      <c r="D157" s="214" t="s">
        <v>807</v>
      </c>
      <c r="E157" s="37"/>
      <c r="F157" s="256" t="s">
        <v>7217</v>
      </c>
      <c r="G157" s="37"/>
      <c r="H157" s="37"/>
      <c r="I157" s="257"/>
      <c r="J157" s="37"/>
      <c r="K157" s="37"/>
      <c r="L157" s="40"/>
      <c r="M157" s="258"/>
      <c r="N157" s="259"/>
      <c r="O157" s="72"/>
      <c r="P157" s="72"/>
      <c r="Q157" s="72"/>
      <c r="R157" s="72"/>
      <c r="S157" s="72"/>
      <c r="T157" s="73"/>
      <c r="U157" s="35"/>
      <c r="V157" s="35"/>
      <c r="W157" s="35"/>
      <c r="X157" s="35"/>
      <c r="Y157" s="35"/>
      <c r="Z157" s="35"/>
      <c r="AA157" s="35"/>
      <c r="AB157" s="35"/>
      <c r="AC157" s="35"/>
      <c r="AD157" s="35"/>
      <c r="AE157" s="35"/>
      <c r="AT157" s="18" t="s">
        <v>807</v>
      </c>
      <c r="AU157" s="18" t="s">
        <v>85</v>
      </c>
    </row>
    <row r="158" spans="1:65" s="2" customFormat="1" ht="24.2" customHeight="1">
      <c r="A158" s="35"/>
      <c r="B158" s="36"/>
      <c r="C158" s="193" t="s">
        <v>311</v>
      </c>
      <c r="D158" s="193" t="s">
        <v>214</v>
      </c>
      <c r="E158" s="194" t="s">
        <v>7218</v>
      </c>
      <c r="F158" s="195" t="s">
        <v>7219</v>
      </c>
      <c r="G158" s="196" t="s">
        <v>323</v>
      </c>
      <c r="H158" s="197">
        <v>2</v>
      </c>
      <c r="I158" s="198"/>
      <c r="J158" s="199">
        <f>ROUND(I158*H158,2)</f>
        <v>0</v>
      </c>
      <c r="K158" s="200"/>
      <c r="L158" s="40"/>
      <c r="M158" s="201" t="s">
        <v>1</v>
      </c>
      <c r="N158" s="202" t="s">
        <v>42</v>
      </c>
      <c r="O158" s="72"/>
      <c r="P158" s="203">
        <f>O158*H158</f>
        <v>0</v>
      </c>
      <c r="Q158" s="203">
        <v>0</v>
      </c>
      <c r="R158" s="203">
        <f>Q158*H158</f>
        <v>0</v>
      </c>
      <c r="S158" s="203">
        <v>0</v>
      </c>
      <c r="T158" s="204">
        <f>S158*H158</f>
        <v>0</v>
      </c>
      <c r="U158" s="35"/>
      <c r="V158" s="35"/>
      <c r="W158" s="35"/>
      <c r="X158" s="35"/>
      <c r="Y158" s="35"/>
      <c r="Z158" s="35"/>
      <c r="AA158" s="35"/>
      <c r="AB158" s="35"/>
      <c r="AC158" s="35"/>
      <c r="AD158" s="35"/>
      <c r="AE158" s="35"/>
      <c r="AR158" s="205" t="s">
        <v>218</v>
      </c>
      <c r="AT158" s="205" t="s">
        <v>214</v>
      </c>
      <c r="AU158" s="205" t="s">
        <v>85</v>
      </c>
      <c r="AY158" s="18" t="s">
        <v>209</v>
      </c>
      <c r="BE158" s="206">
        <f>IF(N158="základní",J158,0)</f>
        <v>0</v>
      </c>
      <c r="BF158" s="206">
        <f>IF(N158="snížená",J158,0)</f>
        <v>0</v>
      </c>
      <c r="BG158" s="206">
        <f>IF(N158="zákl. přenesená",J158,0)</f>
        <v>0</v>
      </c>
      <c r="BH158" s="206">
        <f>IF(N158="sníž. přenesená",J158,0)</f>
        <v>0</v>
      </c>
      <c r="BI158" s="206">
        <f>IF(N158="nulová",J158,0)</f>
        <v>0</v>
      </c>
      <c r="BJ158" s="18" t="s">
        <v>85</v>
      </c>
      <c r="BK158" s="206">
        <f>ROUND(I158*H158,2)</f>
        <v>0</v>
      </c>
      <c r="BL158" s="18" t="s">
        <v>218</v>
      </c>
      <c r="BM158" s="205" t="s">
        <v>7220</v>
      </c>
    </row>
    <row r="159" spans="1:65" s="2" customFormat="1" ht="19.5">
      <c r="A159" s="35"/>
      <c r="B159" s="36"/>
      <c r="C159" s="37"/>
      <c r="D159" s="214" t="s">
        <v>807</v>
      </c>
      <c r="E159" s="37"/>
      <c r="F159" s="256" t="s">
        <v>7217</v>
      </c>
      <c r="G159" s="37"/>
      <c r="H159" s="37"/>
      <c r="I159" s="257"/>
      <c r="J159" s="37"/>
      <c r="K159" s="37"/>
      <c r="L159" s="40"/>
      <c r="M159" s="258"/>
      <c r="N159" s="259"/>
      <c r="O159" s="72"/>
      <c r="P159" s="72"/>
      <c r="Q159" s="72"/>
      <c r="R159" s="72"/>
      <c r="S159" s="72"/>
      <c r="T159" s="73"/>
      <c r="U159" s="35"/>
      <c r="V159" s="35"/>
      <c r="W159" s="35"/>
      <c r="X159" s="35"/>
      <c r="Y159" s="35"/>
      <c r="Z159" s="35"/>
      <c r="AA159" s="35"/>
      <c r="AB159" s="35"/>
      <c r="AC159" s="35"/>
      <c r="AD159" s="35"/>
      <c r="AE159" s="35"/>
      <c r="AT159" s="18" t="s">
        <v>807</v>
      </c>
      <c r="AU159" s="18" t="s">
        <v>85</v>
      </c>
    </row>
    <row r="160" spans="1:65" s="2" customFormat="1" ht="24.2" customHeight="1">
      <c r="A160" s="35"/>
      <c r="B160" s="36"/>
      <c r="C160" s="193" t="s">
        <v>315</v>
      </c>
      <c r="D160" s="193" t="s">
        <v>214</v>
      </c>
      <c r="E160" s="194" t="s">
        <v>7221</v>
      </c>
      <c r="F160" s="195" t="s">
        <v>7222</v>
      </c>
      <c r="G160" s="196" t="s">
        <v>323</v>
      </c>
      <c r="H160" s="197">
        <v>10</v>
      </c>
      <c r="I160" s="198"/>
      <c r="J160" s="199">
        <f>ROUND(I160*H160,2)</f>
        <v>0</v>
      </c>
      <c r="K160" s="200"/>
      <c r="L160" s="40"/>
      <c r="M160" s="201" t="s">
        <v>1</v>
      </c>
      <c r="N160" s="202" t="s">
        <v>42</v>
      </c>
      <c r="O160" s="72"/>
      <c r="P160" s="203">
        <f>O160*H160</f>
        <v>0</v>
      </c>
      <c r="Q160" s="203">
        <v>0</v>
      </c>
      <c r="R160" s="203">
        <f>Q160*H160</f>
        <v>0</v>
      </c>
      <c r="S160" s="203">
        <v>0</v>
      </c>
      <c r="T160" s="204">
        <f>S160*H160</f>
        <v>0</v>
      </c>
      <c r="U160" s="35"/>
      <c r="V160" s="35"/>
      <c r="W160" s="35"/>
      <c r="X160" s="35"/>
      <c r="Y160" s="35"/>
      <c r="Z160" s="35"/>
      <c r="AA160" s="35"/>
      <c r="AB160" s="35"/>
      <c r="AC160" s="35"/>
      <c r="AD160" s="35"/>
      <c r="AE160" s="35"/>
      <c r="AR160" s="205" t="s">
        <v>218</v>
      </c>
      <c r="AT160" s="205" t="s">
        <v>214</v>
      </c>
      <c r="AU160" s="205" t="s">
        <v>85</v>
      </c>
      <c r="AY160" s="18" t="s">
        <v>209</v>
      </c>
      <c r="BE160" s="206">
        <f>IF(N160="základní",J160,0)</f>
        <v>0</v>
      </c>
      <c r="BF160" s="206">
        <f>IF(N160="snížená",J160,0)</f>
        <v>0</v>
      </c>
      <c r="BG160" s="206">
        <f>IF(N160="zákl. přenesená",J160,0)</f>
        <v>0</v>
      </c>
      <c r="BH160" s="206">
        <f>IF(N160="sníž. přenesená",J160,0)</f>
        <v>0</v>
      </c>
      <c r="BI160" s="206">
        <f>IF(N160="nulová",J160,0)</f>
        <v>0</v>
      </c>
      <c r="BJ160" s="18" t="s">
        <v>85</v>
      </c>
      <c r="BK160" s="206">
        <f>ROUND(I160*H160,2)</f>
        <v>0</v>
      </c>
      <c r="BL160" s="18" t="s">
        <v>218</v>
      </c>
      <c r="BM160" s="205" t="s">
        <v>7223</v>
      </c>
    </row>
    <row r="161" spans="1:65" s="2" customFormat="1" ht="19.5">
      <c r="A161" s="35"/>
      <c r="B161" s="36"/>
      <c r="C161" s="37"/>
      <c r="D161" s="214" t="s">
        <v>807</v>
      </c>
      <c r="E161" s="37"/>
      <c r="F161" s="256" t="s">
        <v>7217</v>
      </c>
      <c r="G161" s="37"/>
      <c r="H161" s="37"/>
      <c r="I161" s="257"/>
      <c r="J161" s="37"/>
      <c r="K161" s="37"/>
      <c r="L161" s="40"/>
      <c r="M161" s="258"/>
      <c r="N161" s="259"/>
      <c r="O161" s="72"/>
      <c r="P161" s="72"/>
      <c r="Q161" s="72"/>
      <c r="R161" s="72"/>
      <c r="S161" s="72"/>
      <c r="T161" s="73"/>
      <c r="U161" s="35"/>
      <c r="V161" s="35"/>
      <c r="W161" s="35"/>
      <c r="X161" s="35"/>
      <c r="Y161" s="35"/>
      <c r="Z161" s="35"/>
      <c r="AA161" s="35"/>
      <c r="AB161" s="35"/>
      <c r="AC161" s="35"/>
      <c r="AD161" s="35"/>
      <c r="AE161" s="35"/>
      <c r="AT161" s="18" t="s">
        <v>807</v>
      </c>
      <c r="AU161" s="18" t="s">
        <v>85</v>
      </c>
    </row>
    <row r="162" spans="1:65" s="12" customFormat="1" ht="25.9" customHeight="1">
      <c r="B162" s="177"/>
      <c r="C162" s="178"/>
      <c r="D162" s="179" t="s">
        <v>76</v>
      </c>
      <c r="E162" s="180" t="s">
        <v>210</v>
      </c>
      <c r="F162" s="180" t="s">
        <v>211</v>
      </c>
      <c r="G162" s="178"/>
      <c r="H162" s="178"/>
      <c r="I162" s="181"/>
      <c r="J162" s="182">
        <f>BK162</f>
        <v>0</v>
      </c>
      <c r="K162" s="178"/>
      <c r="L162" s="183"/>
      <c r="M162" s="184"/>
      <c r="N162" s="185"/>
      <c r="O162" s="185"/>
      <c r="P162" s="186">
        <f>SUM(P163:P167)</f>
        <v>0</v>
      </c>
      <c r="Q162" s="185"/>
      <c r="R162" s="186">
        <f>SUM(R163:R167)</f>
        <v>0</v>
      </c>
      <c r="S162" s="185"/>
      <c r="T162" s="187">
        <f>SUM(T163:T167)</f>
        <v>0</v>
      </c>
      <c r="AR162" s="188" t="s">
        <v>85</v>
      </c>
      <c r="AT162" s="189" t="s">
        <v>76</v>
      </c>
      <c r="AU162" s="189" t="s">
        <v>77</v>
      </c>
      <c r="AY162" s="188" t="s">
        <v>209</v>
      </c>
      <c r="BK162" s="190">
        <f>SUM(BK163:BK167)</f>
        <v>0</v>
      </c>
    </row>
    <row r="163" spans="1:65" s="2" customFormat="1" ht="33" customHeight="1">
      <c r="A163" s="35"/>
      <c r="B163" s="36"/>
      <c r="C163" s="193" t="s">
        <v>320</v>
      </c>
      <c r="D163" s="193" t="s">
        <v>214</v>
      </c>
      <c r="E163" s="194" t="s">
        <v>215</v>
      </c>
      <c r="F163" s="195" t="s">
        <v>1019</v>
      </c>
      <c r="G163" s="196" t="s">
        <v>217</v>
      </c>
      <c r="H163" s="197">
        <v>376</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218</v>
      </c>
      <c r="AT163" s="205" t="s">
        <v>214</v>
      </c>
      <c r="AU163" s="205" t="s">
        <v>85</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218</v>
      </c>
      <c r="BM163" s="205" t="s">
        <v>7224</v>
      </c>
    </row>
    <row r="164" spans="1:65" s="2" customFormat="1" ht="24.2" customHeight="1">
      <c r="A164" s="35"/>
      <c r="B164" s="36"/>
      <c r="C164" s="193" t="s">
        <v>325</v>
      </c>
      <c r="D164" s="193" t="s">
        <v>214</v>
      </c>
      <c r="E164" s="194" t="s">
        <v>1021</v>
      </c>
      <c r="F164" s="195" t="s">
        <v>1022</v>
      </c>
      <c r="G164" s="196" t="s">
        <v>217</v>
      </c>
      <c r="H164" s="197">
        <v>376</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85</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7225</v>
      </c>
    </row>
    <row r="165" spans="1:65" s="2" customFormat="1" ht="24.2" customHeight="1">
      <c r="A165" s="35"/>
      <c r="B165" s="36"/>
      <c r="C165" s="193" t="s">
        <v>329</v>
      </c>
      <c r="D165" s="193" t="s">
        <v>214</v>
      </c>
      <c r="E165" s="194" t="s">
        <v>7226</v>
      </c>
      <c r="F165" s="195" t="s">
        <v>7227</v>
      </c>
      <c r="G165" s="196" t="s">
        <v>318</v>
      </c>
      <c r="H165" s="197">
        <v>39.6</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85</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7228</v>
      </c>
    </row>
    <row r="166" spans="1:65" s="13" customFormat="1">
      <c r="B166" s="212"/>
      <c r="C166" s="213"/>
      <c r="D166" s="214" t="s">
        <v>555</v>
      </c>
      <c r="E166" s="215" t="s">
        <v>1</v>
      </c>
      <c r="F166" s="216" t="s">
        <v>7229</v>
      </c>
      <c r="G166" s="213"/>
      <c r="H166" s="217">
        <v>39.6</v>
      </c>
      <c r="I166" s="218"/>
      <c r="J166" s="213"/>
      <c r="K166" s="213"/>
      <c r="L166" s="219"/>
      <c r="M166" s="220"/>
      <c r="N166" s="221"/>
      <c r="O166" s="221"/>
      <c r="P166" s="221"/>
      <c r="Q166" s="221"/>
      <c r="R166" s="221"/>
      <c r="S166" s="221"/>
      <c r="T166" s="222"/>
      <c r="AT166" s="223" t="s">
        <v>555</v>
      </c>
      <c r="AU166" s="223" t="s">
        <v>85</v>
      </c>
      <c r="AV166" s="13" t="s">
        <v>87</v>
      </c>
      <c r="AW166" s="13" t="s">
        <v>32</v>
      </c>
      <c r="AX166" s="13" t="s">
        <v>77</v>
      </c>
      <c r="AY166" s="223" t="s">
        <v>209</v>
      </c>
    </row>
    <row r="167" spans="1:65" s="14" customFormat="1">
      <c r="B167" s="235"/>
      <c r="C167" s="236"/>
      <c r="D167" s="214" t="s">
        <v>555</v>
      </c>
      <c r="E167" s="237" t="s">
        <v>1</v>
      </c>
      <c r="F167" s="238" t="s">
        <v>645</v>
      </c>
      <c r="G167" s="236"/>
      <c r="H167" s="239">
        <v>39.6</v>
      </c>
      <c r="I167" s="240"/>
      <c r="J167" s="236"/>
      <c r="K167" s="236"/>
      <c r="L167" s="241"/>
      <c r="M167" s="242"/>
      <c r="N167" s="243"/>
      <c r="O167" s="243"/>
      <c r="P167" s="243"/>
      <c r="Q167" s="243"/>
      <c r="R167" s="243"/>
      <c r="S167" s="243"/>
      <c r="T167" s="244"/>
      <c r="AT167" s="245" t="s">
        <v>555</v>
      </c>
      <c r="AU167" s="245" t="s">
        <v>85</v>
      </c>
      <c r="AV167" s="14" t="s">
        <v>218</v>
      </c>
      <c r="AW167" s="14" t="s">
        <v>32</v>
      </c>
      <c r="AX167" s="14" t="s">
        <v>85</v>
      </c>
      <c r="AY167" s="245" t="s">
        <v>209</v>
      </c>
    </row>
    <row r="168" spans="1:65" s="12" customFormat="1" ht="25.9" customHeight="1">
      <c r="B168" s="177"/>
      <c r="C168" s="178"/>
      <c r="D168" s="179" t="s">
        <v>76</v>
      </c>
      <c r="E168" s="180" t="s">
        <v>363</v>
      </c>
      <c r="F168" s="180" t="s">
        <v>364</v>
      </c>
      <c r="G168" s="178"/>
      <c r="H168" s="178"/>
      <c r="I168" s="181"/>
      <c r="J168" s="182">
        <f>BK168</f>
        <v>0</v>
      </c>
      <c r="K168" s="178"/>
      <c r="L168" s="183"/>
      <c r="M168" s="184"/>
      <c r="N168" s="185"/>
      <c r="O168" s="185"/>
      <c r="P168" s="186">
        <f>SUM(P169:P174)</f>
        <v>0</v>
      </c>
      <c r="Q168" s="185"/>
      <c r="R168" s="186">
        <f>SUM(R169:R174)</f>
        <v>0</v>
      </c>
      <c r="S168" s="185"/>
      <c r="T168" s="187">
        <f>SUM(T169:T174)</f>
        <v>0</v>
      </c>
      <c r="AR168" s="188" t="s">
        <v>85</v>
      </c>
      <c r="AT168" s="189" t="s">
        <v>76</v>
      </c>
      <c r="AU168" s="189" t="s">
        <v>77</v>
      </c>
      <c r="AY168" s="188" t="s">
        <v>209</v>
      </c>
      <c r="BK168" s="190">
        <f>SUM(BK169:BK174)</f>
        <v>0</v>
      </c>
    </row>
    <row r="169" spans="1:65" s="2" customFormat="1" ht="33" customHeight="1">
      <c r="A169" s="35"/>
      <c r="B169" s="36"/>
      <c r="C169" s="193" t="s">
        <v>333</v>
      </c>
      <c r="D169" s="193" t="s">
        <v>214</v>
      </c>
      <c r="E169" s="194" t="s">
        <v>7230</v>
      </c>
      <c r="F169" s="195" t="s">
        <v>7231</v>
      </c>
      <c r="G169" s="196" t="s">
        <v>236</v>
      </c>
      <c r="H169" s="197">
        <v>3.2080000000000002</v>
      </c>
      <c r="I169" s="198"/>
      <c r="J169" s="199">
        <f>ROUND(I169*H169,2)</f>
        <v>0</v>
      </c>
      <c r="K169" s="200"/>
      <c r="L169" s="40"/>
      <c r="M169" s="201" t="s">
        <v>1</v>
      </c>
      <c r="N169" s="202" t="s">
        <v>42</v>
      </c>
      <c r="O169" s="72"/>
      <c r="P169" s="203">
        <f>O169*H169</f>
        <v>0</v>
      </c>
      <c r="Q169" s="203">
        <v>0</v>
      </c>
      <c r="R169" s="203">
        <f>Q169*H169</f>
        <v>0</v>
      </c>
      <c r="S169" s="203">
        <v>0</v>
      </c>
      <c r="T169" s="204">
        <f>S169*H169</f>
        <v>0</v>
      </c>
      <c r="U169" s="35"/>
      <c r="V169" s="35"/>
      <c r="W169" s="35"/>
      <c r="X169" s="35"/>
      <c r="Y169" s="35"/>
      <c r="Z169" s="35"/>
      <c r="AA169" s="35"/>
      <c r="AB169" s="35"/>
      <c r="AC169" s="35"/>
      <c r="AD169" s="35"/>
      <c r="AE169" s="35"/>
      <c r="AR169" s="205" t="s">
        <v>218</v>
      </c>
      <c r="AT169" s="205" t="s">
        <v>214</v>
      </c>
      <c r="AU169" s="205" t="s">
        <v>85</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218</v>
      </c>
      <c r="BM169" s="205" t="s">
        <v>7232</v>
      </c>
    </row>
    <row r="170" spans="1:65" s="2" customFormat="1" ht="24.2" customHeight="1">
      <c r="A170" s="35"/>
      <c r="B170" s="36"/>
      <c r="C170" s="193" t="s">
        <v>337</v>
      </c>
      <c r="D170" s="193" t="s">
        <v>214</v>
      </c>
      <c r="E170" s="194" t="s">
        <v>395</v>
      </c>
      <c r="F170" s="195" t="s">
        <v>7233</v>
      </c>
      <c r="G170" s="196" t="s">
        <v>236</v>
      </c>
      <c r="H170" s="197">
        <v>3.2080000000000002</v>
      </c>
      <c r="I170" s="198"/>
      <c r="J170" s="199">
        <f>ROUND(I170*H170,2)</f>
        <v>0</v>
      </c>
      <c r="K170" s="200"/>
      <c r="L170" s="40"/>
      <c r="M170" s="201" t="s">
        <v>1</v>
      </c>
      <c r="N170" s="202" t="s">
        <v>42</v>
      </c>
      <c r="O170" s="72"/>
      <c r="P170" s="203">
        <f>O170*H170</f>
        <v>0</v>
      </c>
      <c r="Q170" s="203">
        <v>0</v>
      </c>
      <c r="R170" s="203">
        <f>Q170*H170</f>
        <v>0</v>
      </c>
      <c r="S170" s="203">
        <v>0</v>
      </c>
      <c r="T170" s="204">
        <f>S170*H170</f>
        <v>0</v>
      </c>
      <c r="U170" s="35"/>
      <c r="V170" s="35"/>
      <c r="W170" s="35"/>
      <c r="X170" s="35"/>
      <c r="Y170" s="35"/>
      <c r="Z170" s="35"/>
      <c r="AA170" s="35"/>
      <c r="AB170" s="35"/>
      <c r="AC170" s="35"/>
      <c r="AD170" s="35"/>
      <c r="AE170" s="35"/>
      <c r="AR170" s="205" t="s">
        <v>218</v>
      </c>
      <c r="AT170" s="205" t="s">
        <v>214</v>
      </c>
      <c r="AU170" s="205" t="s">
        <v>85</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218</v>
      </c>
      <c r="BM170" s="205" t="s">
        <v>7234</v>
      </c>
    </row>
    <row r="171" spans="1:65" s="2" customFormat="1" ht="24.2" customHeight="1">
      <c r="A171" s="35"/>
      <c r="B171" s="36"/>
      <c r="C171" s="193" t="s">
        <v>341</v>
      </c>
      <c r="D171" s="193" t="s">
        <v>214</v>
      </c>
      <c r="E171" s="194" t="s">
        <v>399</v>
      </c>
      <c r="F171" s="195" t="s">
        <v>7235</v>
      </c>
      <c r="G171" s="196" t="s">
        <v>236</v>
      </c>
      <c r="H171" s="197">
        <v>16.038</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85</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7236</v>
      </c>
    </row>
    <row r="172" spans="1:65" s="13" customFormat="1">
      <c r="B172" s="212"/>
      <c r="C172" s="213"/>
      <c r="D172" s="214" t="s">
        <v>555</v>
      </c>
      <c r="E172" s="215" t="s">
        <v>1</v>
      </c>
      <c r="F172" s="216" t="s">
        <v>7237</v>
      </c>
      <c r="G172" s="213"/>
      <c r="H172" s="217">
        <v>16.038</v>
      </c>
      <c r="I172" s="218"/>
      <c r="J172" s="213"/>
      <c r="K172" s="213"/>
      <c r="L172" s="219"/>
      <c r="M172" s="220"/>
      <c r="N172" s="221"/>
      <c r="O172" s="221"/>
      <c r="P172" s="221"/>
      <c r="Q172" s="221"/>
      <c r="R172" s="221"/>
      <c r="S172" s="221"/>
      <c r="T172" s="222"/>
      <c r="AT172" s="223" t="s">
        <v>555</v>
      </c>
      <c r="AU172" s="223" t="s">
        <v>85</v>
      </c>
      <c r="AV172" s="13" t="s">
        <v>87</v>
      </c>
      <c r="AW172" s="13" t="s">
        <v>32</v>
      </c>
      <c r="AX172" s="13" t="s">
        <v>77</v>
      </c>
      <c r="AY172" s="223" t="s">
        <v>209</v>
      </c>
    </row>
    <row r="173" spans="1:65" s="14" customFormat="1">
      <c r="B173" s="235"/>
      <c r="C173" s="236"/>
      <c r="D173" s="214" t="s">
        <v>555</v>
      </c>
      <c r="E173" s="237" t="s">
        <v>1</v>
      </c>
      <c r="F173" s="238" t="s">
        <v>645</v>
      </c>
      <c r="G173" s="236"/>
      <c r="H173" s="239">
        <v>16.038</v>
      </c>
      <c r="I173" s="240"/>
      <c r="J173" s="236"/>
      <c r="K173" s="236"/>
      <c r="L173" s="241"/>
      <c r="M173" s="242"/>
      <c r="N173" s="243"/>
      <c r="O173" s="243"/>
      <c r="P173" s="243"/>
      <c r="Q173" s="243"/>
      <c r="R173" s="243"/>
      <c r="S173" s="243"/>
      <c r="T173" s="244"/>
      <c r="AT173" s="245" t="s">
        <v>555</v>
      </c>
      <c r="AU173" s="245" t="s">
        <v>85</v>
      </c>
      <c r="AV173" s="14" t="s">
        <v>218</v>
      </c>
      <c r="AW173" s="14" t="s">
        <v>32</v>
      </c>
      <c r="AX173" s="14" t="s">
        <v>85</v>
      </c>
      <c r="AY173" s="245" t="s">
        <v>209</v>
      </c>
    </row>
    <row r="174" spans="1:65" s="2" customFormat="1" ht="33" customHeight="1">
      <c r="A174" s="35"/>
      <c r="B174" s="36"/>
      <c r="C174" s="193" t="s">
        <v>346</v>
      </c>
      <c r="D174" s="193" t="s">
        <v>214</v>
      </c>
      <c r="E174" s="194" t="s">
        <v>7238</v>
      </c>
      <c r="F174" s="195" t="s">
        <v>7239</v>
      </c>
      <c r="G174" s="196" t="s">
        <v>236</v>
      </c>
      <c r="H174" s="197">
        <v>3.2080000000000002</v>
      </c>
      <c r="I174" s="198"/>
      <c r="J174" s="199">
        <f>ROUND(I174*H174,2)</f>
        <v>0</v>
      </c>
      <c r="K174" s="200"/>
      <c r="L174" s="40"/>
      <c r="M174" s="201" t="s">
        <v>1</v>
      </c>
      <c r="N174" s="202" t="s">
        <v>42</v>
      </c>
      <c r="O174" s="72"/>
      <c r="P174" s="203">
        <f>O174*H174</f>
        <v>0</v>
      </c>
      <c r="Q174" s="203">
        <v>0</v>
      </c>
      <c r="R174" s="203">
        <f>Q174*H174</f>
        <v>0</v>
      </c>
      <c r="S174" s="203">
        <v>0</v>
      </c>
      <c r="T174" s="204">
        <f>S174*H174</f>
        <v>0</v>
      </c>
      <c r="U174" s="35"/>
      <c r="V174" s="35"/>
      <c r="W174" s="35"/>
      <c r="X174" s="35"/>
      <c r="Y174" s="35"/>
      <c r="Z174" s="35"/>
      <c r="AA174" s="35"/>
      <c r="AB174" s="35"/>
      <c r="AC174" s="35"/>
      <c r="AD174" s="35"/>
      <c r="AE174" s="35"/>
      <c r="AR174" s="205" t="s">
        <v>218</v>
      </c>
      <c r="AT174" s="205" t="s">
        <v>214</v>
      </c>
      <c r="AU174" s="205" t="s">
        <v>85</v>
      </c>
      <c r="AY174" s="18" t="s">
        <v>209</v>
      </c>
      <c r="BE174" s="206">
        <f>IF(N174="základní",J174,0)</f>
        <v>0</v>
      </c>
      <c r="BF174" s="206">
        <f>IF(N174="snížená",J174,0)</f>
        <v>0</v>
      </c>
      <c r="BG174" s="206">
        <f>IF(N174="zákl. přenesená",J174,0)</f>
        <v>0</v>
      </c>
      <c r="BH174" s="206">
        <f>IF(N174="sníž. přenesená",J174,0)</f>
        <v>0</v>
      </c>
      <c r="BI174" s="206">
        <f>IF(N174="nulová",J174,0)</f>
        <v>0</v>
      </c>
      <c r="BJ174" s="18" t="s">
        <v>85</v>
      </c>
      <c r="BK174" s="206">
        <f>ROUND(I174*H174,2)</f>
        <v>0</v>
      </c>
      <c r="BL174" s="18" t="s">
        <v>218</v>
      </c>
      <c r="BM174" s="205" t="s">
        <v>7240</v>
      </c>
    </row>
    <row r="175" spans="1:65" s="12" customFormat="1" ht="25.9" customHeight="1">
      <c r="B175" s="177"/>
      <c r="C175" s="178"/>
      <c r="D175" s="179" t="s">
        <v>76</v>
      </c>
      <c r="E175" s="180" t="s">
        <v>1090</v>
      </c>
      <c r="F175" s="180" t="s">
        <v>1091</v>
      </c>
      <c r="G175" s="178"/>
      <c r="H175" s="178"/>
      <c r="I175" s="181"/>
      <c r="J175" s="182">
        <f>BK175</f>
        <v>0</v>
      </c>
      <c r="K175" s="178"/>
      <c r="L175" s="183"/>
      <c r="M175" s="184"/>
      <c r="N175" s="185"/>
      <c r="O175" s="185"/>
      <c r="P175" s="186">
        <f>P176</f>
        <v>0</v>
      </c>
      <c r="Q175" s="185"/>
      <c r="R175" s="186">
        <f>R176</f>
        <v>0</v>
      </c>
      <c r="S175" s="185"/>
      <c r="T175" s="187">
        <f>T176</f>
        <v>0</v>
      </c>
      <c r="AR175" s="188" t="s">
        <v>85</v>
      </c>
      <c r="AT175" s="189" t="s">
        <v>76</v>
      </c>
      <c r="AU175" s="189" t="s">
        <v>77</v>
      </c>
      <c r="AY175" s="188" t="s">
        <v>209</v>
      </c>
      <c r="BK175" s="190">
        <f>BK176</f>
        <v>0</v>
      </c>
    </row>
    <row r="176" spans="1:65" s="2" customFormat="1" ht="24.2" customHeight="1">
      <c r="A176" s="35"/>
      <c r="B176" s="36"/>
      <c r="C176" s="193" t="s">
        <v>350</v>
      </c>
      <c r="D176" s="193" t="s">
        <v>214</v>
      </c>
      <c r="E176" s="194" t="s">
        <v>7241</v>
      </c>
      <c r="F176" s="195" t="s">
        <v>7242</v>
      </c>
      <c r="G176" s="196" t="s">
        <v>236</v>
      </c>
      <c r="H176" s="197">
        <v>168.41800000000001</v>
      </c>
      <c r="I176" s="198"/>
      <c r="J176" s="199">
        <f>ROUND(I176*H176,2)</f>
        <v>0</v>
      </c>
      <c r="K176" s="200"/>
      <c r="L176" s="40"/>
      <c r="M176" s="201" t="s">
        <v>1</v>
      </c>
      <c r="N176" s="202" t="s">
        <v>42</v>
      </c>
      <c r="O176" s="72"/>
      <c r="P176" s="203">
        <f>O176*H176</f>
        <v>0</v>
      </c>
      <c r="Q176" s="203">
        <v>0</v>
      </c>
      <c r="R176" s="203">
        <f>Q176*H176</f>
        <v>0</v>
      </c>
      <c r="S176" s="203">
        <v>0</v>
      </c>
      <c r="T176" s="204">
        <f>S176*H176</f>
        <v>0</v>
      </c>
      <c r="U176" s="35"/>
      <c r="V176" s="35"/>
      <c r="W176" s="35"/>
      <c r="X176" s="35"/>
      <c r="Y176" s="35"/>
      <c r="Z176" s="35"/>
      <c r="AA176" s="35"/>
      <c r="AB176" s="35"/>
      <c r="AC176" s="35"/>
      <c r="AD176" s="35"/>
      <c r="AE176" s="35"/>
      <c r="AR176" s="205" t="s">
        <v>218</v>
      </c>
      <c r="AT176" s="205" t="s">
        <v>214</v>
      </c>
      <c r="AU176" s="205" t="s">
        <v>85</v>
      </c>
      <c r="AY176" s="18" t="s">
        <v>209</v>
      </c>
      <c r="BE176" s="206">
        <f>IF(N176="základní",J176,0)</f>
        <v>0</v>
      </c>
      <c r="BF176" s="206">
        <f>IF(N176="snížená",J176,0)</f>
        <v>0</v>
      </c>
      <c r="BG176" s="206">
        <f>IF(N176="zákl. přenesená",J176,0)</f>
        <v>0</v>
      </c>
      <c r="BH176" s="206">
        <f>IF(N176="sníž. přenesená",J176,0)</f>
        <v>0</v>
      </c>
      <c r="BI176" s="206">
        <f>IF(N176="nulová",J176,0)</f>
        <v>0</v>
      </c>
      <c r="BJ176" s="18" t="s">
        <v>85</v>
      </c>
      <c r="BK176" s="206">
        <f>ROUND(I176*H176,2)</f>
        <v>0</v>
      </c>
      <c r="BL176" s="18" t="s">
        <v>218</v>
      </c>
      <c r="BM176" s="205" t="s">
        <v>7243</v>
      </c>
    </row>
    <row r="177" spans="1:65" s="12" customFormat="1" ht="25.9" customHeight="1">
      <c r="B177" s="177"/>
      <c r="C177" s="178"/>
      <c r="D177" s="179" t="s">
        <v>76</v>
      </c>
      <c r="E177" s="180" t="s">
        <v>454</v>
      </c>
      <c r="F177" s="180" t="s">
        <v>455</v>
      </c>
      <c r="G177" s="178"/>
      <c r="H177" s="178"/>
      <c r="I177" s="181"/>
      <c r="J177" s="182">
        <f>BK177</f>
        <v>0</v>
      </c>
      <c r="K177" s="178"/>
      <c r="L177" s="183"/>
      <c r="M177" s="184"/>
      <c r="N177" s="185"/>
      <c r="O177" s="185"/>
      <c r="P177" s="186">
        <f>SUM(P178:P182)</f>
        <v>0</v>
      </c>
      <c r="Q177" s="185"/>
      <c r="R177" s="186">
        <f>SUM(R178:R182)</f>
        <v>0</v>
      </c>
      <c r="S177" s="185"/>
      <c r="T177" s="187">
        <f>SUM(T178:T182)</f>
        <v>0</v>
      </c>
      <c r="AR177" s="188" t="s">
        <v>87</v>
      </c>
      <c r="AT177" s="189" t="s">
        <v>76</v>
      </c>
      <c r="AU177" s="189" t="s">
        <v>77</v>
      </c>
      <c r="AY177" s="188" t="s">
        <v>209</v>
      </c>
      <c r="BK177" s="190">
        <f>SUM(BK178:BK182)</f>
        <v>0</v>
      </c>
    </row>
    <row r="178" spans="1:65" s="2" customFormat="1" ht="24.2" customHeight="1">
      <c r="A178" s="35"/>
      <c r="B178" s="36"/>
      <c r="C178" s="193" t="s">
        <v>354</v>
      </c>
      <c r="D178" s="193" t="s">
        <v>214</v>
      </c>
      <c r="E178" s="194" t="s">
        <v>1279</v>
      </c>
      <c r="F178" s="195" t="s">
        <v>1280</v>
      </c>
      <c r="G178" s="196" t="s">
        <v>217</v>
      </c>
      <c r="H178" s="197">
        <v>376</v>
      </c>
      <c r="I178" s="198"/>
      <c r="J178" s="199">
        <f>ROUND(I178*H178,2)</f>
        <v>0</v>
      </c>
      <c r="K178" s="200"/>
      <c r="L178" s="40"/>
      <c r="M178" s="201" t="s">
        <v>1</v>
      </c>
      <c r="N178" s="202" t="s">
        <v>42</v>
      </c>
      <c r="O178" s="72"/>
      <c r="P178" s="203">
        <f>O178*H178</f>
        <v>0</v>
      </c>
      <c r="Q178" s="203">
        <v>0</v>
      </c>
      <c r="R178" s="203">
        <f>Q178*H178</f>
        <v>0</v>
      </c>
      <c r="S178" s="203">
        <v>0</v>
      </c>
      <c r="T178" s="204">
        <f>S178*H178</f>
        <v>0</v>
      </c>
      <c r="U178" s="35"/>
      <c r="V178" s="35"/>
      <c r="W178" s="35"/>
      <c r="X178" s="35"/>
      <c r="Y178" s="35"/>
      <c r="Z178" s="35"/>
      <c r="AA178" s="35"/>
      <c r="AB178" s="35"/>
      <c r="AC178" s="35"/>
      <c r="AD178" s="35"/>
      <c r="AE178" s="35"/>
      <c r="AR178" s="205" t="s">
        <v>276</v>
      </c>
      <c r="AT178" s="205" t="s">
        <v>214</v>
      </c>
      <c r="AU178" s="205" t="s">
        <v>85</v>
      </c>
      <c r="AY178" s="18" t="s">
        <v>209</v>
      </c>
      <c r="BE178" s="206">
        <f>IF(N178="základní",J178,0)</f>
        <v>0</v>
      </c>
      <c r="BF178" s="206">
        <f>IF(N178="snížená",J178,0)</f>
        <v>0</v>
      </c>
      <c r="BG178" s="206">
        <f>IF(N178="zákl. přenesená",J178,0)</f>
        <v>0</v>
      </c>
      <c r="BH178" s="206">
        <f>IF(N178="sníž. přenesená",J178,0)</f>
        <v>0</v>
      </c>
      <c r="BI178" s="206">
        <f>IF(N178="nulová",J178,0)</f>
        <v>0</v>
      </c>
      <c r="BJ178" s="18" t="s">
        <v>85</v>
      </c>
      <c r="BK178" s="206">
        <f>ROUND(I178*H178,2)</f>
        <v>0</v>
      </c>
      <c r="BL178" s="18" t="s">
        <v>276</v>
      </c>
      <c r="BM178" s="205" t="s">
        <v>7244</v>
      </c>
    </row>
    <row r="179" spans="1:65" s="2" customFormat="1" ht="24.2" customHeight="1">
      <c r="A179" s="35"/>
      <c r="B179" s="36"/>
      <c r="C179" s="193" t="s">
        <v>358</v>
      </c>
      <c r="D179" s="193" t="s">
        <v>214</v>
      </c>
      <c r="E179" s="194" t="s">
        <v>7245</v>
      </c>
      <c r="F179" s="195" t="s">
        <v>7246</v>
      </c>
      <c r="G179" s="196" t="s">
        <v>217</v>
      </c>
      <c r="H179" s="197">
        <v>383.52</v>
      </c>
      <c r="I179" s="198"/>
      <c r="J179" s="199">
        <f>ROUND(I179*H179,2)</f>
        <v>0</v>
      </c>
      <c r="K179" s="200"/>
      <c r="L179" s="40"/>
      <c r="M179" s="201" t="s">
        <v>1</v>
      </c>
      <c r="N179" s="202" t="s">
        <v>42</v>
      </c>
      <c r="O179" s="72"/>
      <c r="P179" s="203">
        <f>O179*H179</f>
        <v>0</v>
      </c>
      <c r="Q179" s="203">
        <v>0</v>
      </c>
      <c r="R179" s="203">
        <f>Q179*H179</f>
        <v>0</v>
      </c>
      <c r="S179" s="203">
        <v>0</v>
      </c>
      <c r="T179" s="204">
        <f>S179*H179</f>
        <v>0</v>
      </c>
      <c r="U179" s="35"/>
      <c r="V179" s="35"/>
      <c r="W179" s="35"/>
      <c r="X179" s="35"/>
      <c r="Y179" s="35"/>
      <c r="Z179" s="35"/>
      <c r="AA179" s="35"/>
      <c r="AB179" s="35"/>
      <c r="AC179" s="35"/>
      <c r="AD179" s="35"/>
      <c r="AE179" s="35"/>
      <c r="AR179" s="205" t="s">
        <v>276</v>
      </c>
      <c r="AT179" s="205" t="s">
        <v>214</v>
      </c>
      <c r="AU179" s="205" t="s">
        <v>85</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276</v>
      </c>
      <c r="BM179" s="205" t="s">
        <v>7247</v>
      </c>
    </row>
    <row r="180" spans="1:65" s="13" customFormat="1">
      <c r="B180" s="212"/>
      <c r="C180" s="213"/>
      <c r="D180" s="214" t="s">
        <v>555</v>
      </c>
      <c r="E180" s="215" t="s">
        <v>1</v>
      </c>
      <c r="F180" s="216" t="s">
        <v>7248</v>
      </c>
      <c r="G180" s="213"/>
      <c r="H180" s="217">
        <v>383.52</v>
      </c>
      <c r="I180" s="218"/>
      <c r="J180" s="213"/>
      <c r="K180" s="213"/>
      <c r="L180" s="219"/>
      <c r="M180" s="220"/>
      <c r="N180" s="221"/>
      <c r="O180" s="221"/>
      <c r="P180" s="221"/>
      <c r="Q180" s="221"/>
      <c r="R180" s="221"/>
      <c r="S180" s="221"/>
      <c r="T180" s="222"/>
      <c r="AT180" s="223" t="s">
        <v>555</v>
      </c>
      <c r="AU180" s="223" t="s">
        <v>85</v>
      </c>
      <c r="AV180" s="13" t="s">
        <v>87</v>
      </c>
      <c r="AW180" s="13" t="s">
        <v>32</v>
      </c>
      <c r="AX180" s="13" t="s">
        <v>77</v>
      </c>
      <c r="AY180" s="223" t="s">
        <v>209</v>
      </c>
    </row>
    <row r="181" spans="1:65" s="14" customFormat="1">
      <c r="B181" s="235"/>
      <c r="C181" s="236"/>
      <c r="D181" s="214" t="s">
        <v>555</v>
      </c>
      <c r="E181" s="237" t="s">
        <v>1</v>
      </c>
      <c r="F181" s="238" t="s">
        <v>645</v>
      </c>
      <c r="G181" s="236"/>
      <c r="H181" s="239">
        <v>383.52</v>
      </c>
      <c r="I181" s="240"/>
      <c r="J181" s="236"/>
      <c r="K181" s="236"/>
      <c r="L181" s="241"/>
      <c r="M181" s="242"/>
      <c r="N181" s="243"/>
      <c r="O181" s="243"/>
      <c r="P181" s="243"/>
      <c r="Q181" s="243"/>
      <c r="R181" s="243"/>
      <c r="S181" s="243"/>
      <c r="T181" s="244"/>
      <c r="AT181" s="245" t="s">
        <v>555</v>
      </c>
      <c r="AU181" s="245" t="s">
        <v>85</v>
      </c>
      <c r="AV181" s="14" t="s">
        <v>218</v>
      </c>
      <c r="AW181" s="14" t="s">
        <v>32</v>
      </c>
      <c r="AX181" s="14" t="s">
        <v>85</v>
      </c>
      <c r="AY181" s="245" t="s">
        <v>209</v>
      </c>
    </row>
    <row r="182" spans="1:65" s="2" customFormat="1" ht="24.2" customHeight="1">
      <c r="A182" s="35"/>
      <c r="B182" s="36"/>
      <c r="C182" s="193" t="s">
        <v>365</v>
      </c>
      <c r="D182" s="193" t="s">
        <v>214</v>
      </c>
      <c r="E182" s="194" t="s">
        <v>7249</v>
      </c>
      <c r="F182" s="195" t="s">
        <v>7250</v>
      </c>
      <c r="G182" s="196" t="s">
        <v>236</v>
      </c>
      <c r="H182" s="197">
        <v>1.726</v>
      </c>
      <c r="I182" s="198"/>
      <c r="J182" s="199">
        <f>ROUND(I182*H182,2)</f>
        <v>0</v>
      </c>
      <c r="K182" s="200"/>
      <c r="L182" s="40"/>
      <c r="M182" s="201" t="s">
        <v>1</v>
      </c>
      <c r="N182" s="202" t="s">
        <v>42</v>
      </c>
      <c r="O182" s="72"/>
      <c r="P182" s="203">
        <f>O182*H182</f>
        <v>0</v>
      </c>
      <c r="Q182" s="203">
        <v>0</v>
      </c>
      <c r="R182" s="203">
        <f>Q182*H182</f>
        <v>0</v>
      </c>
      <c r="S182" s="203">
        <v>0</v>
      </c>
      <c r="T182" s="204">
        <f>S182*H182</f>
        <v>0</v>
      </c>
      <c r="U182" s="35"/>
      <c r="V182" s="35"/>
      <c r="W182" s="35"/>
      <c r="X182" s="35"/>
      <c r="Y182" s="35"/>
      <c r="Z182" s="35"/>
      <c r="AA182" s="35"/>
      <c r="AB182" s="35"/>
      <c r="AC182" s="35"/>
      <c r="AD182" s="35"/>
      <c r="AE182" s="35"/>
      <c r="AR182" s="205" t="s">
        <v>276</v>
      </c>
      <c r="AT182" s="205" t="s">
        <v>214</v>
      </c>
      <c r="AU182" s="205" t="s">
        <v>85</v>
      </c>
      <c r="AY182" s="18" t="s">
        <v>209</v>
      </c>
      <c r="BE182" s="206">
        <f>IF(N182="základní",J182,0)</f>
        <v>0</v>
      </c>
      <c r="BF182" s="206">
        <f>IF(N182="snížená",J182,0)</f>
        <v>0</v>
      </c>
      <c r="BG182" s="206">
        <f>IF(N182="zákl. přenesená",J182,0)</f>
        <v>0</v>
      </c>
      <c r="BH182" s="206">
        <f>IF(N182="sníž. přenesená",J182,0)</f>
        <v>0</v>
      </c>
      <c r="BI182" s="206">
        <f>IF(N182="nulová",J182,0)</f>
        <v>0</v>
      </c>
      <c r="BJ182" s="18" t="s">
        <v>85</v>
      </c>
      <c r="BK182" s="206">
        <f>ROUND(I182*H182,2)</f>
        <v>0</v>
      </c>
      <c r="BL182" s="18" t="s">
        <v>276</v>
      </c>
      <c r="BM182" s="205" t="s">
        <v>7251</v>
      </c>
    </row>
    <row r="183" spans="1:65" s="12" customFormat="1" ht="25.9" customHeight="1">
      <c r="B183" s="177"/>
      <c r="C183" s="178"/>
      <c r="D183" s="179" t="s">
        <v>76</v>
      </c>
      <c r="E183" s="180" t="s">
        <v>494</v>
      </c>
      <c r="F183" s="180" t="s">
        <v>495</v>
      </c>
      <c r="G183" s="178"/>
      <c r="H183" s="178"/>
      <c r="I183" s="181"/>
      <c r="J183" s="182">
        <f>BK183</f>
        <v>0</v>
      </c>
      <c r="K183" s="178"/>
      <c r="L183" s="183"/>
      <c r="M183" s="184"/>
      <c r="N183" s="185"/>
      <c r="O183" s="185"/>
      <c r="P183" s="186">
        <f>SUM(P184:P188)</f>
        <v>0</v>
      </c>
      <c r="Q183" s="185"/>
      <c r="R183" s="186">
        <f>SUM(R184:R188)</f>
        <v>0</v>
      </c>
      <c r="S183" s="185"/>
      <c r="T183" s="187">
        <f>SUM(T184:T188)</f>
        <v>0</v>
      </c>
      <c r="AR183" s="188" t="s">
        <v>87</v>
      </c>
      <c r="AT183" s="189" t="s">
        <v>76</v>
      </c>
      <c r="AU183" s="189" t="s">
        <v>77</v>
      </c>
      <c r="AY183" s="188" t="s">
        <v>209</v>
      </c>
      <c r="BK183" s="190">
        <f>SUM(BK184:BK188)</f>
        <v>0</v>
      </c>
    </row>
    <row r="184" spans="1:65" s="2" customFormat="1" ht="33" customHeight="1">
      <c r="A184" s="35"/>
      <c r="B184" s="36"/>
      <c r="C184" s="193" t="s">
        <v>369</v>
      </c>
      <c r="D184" s="193" t="s">
        <v>214</v>
      </c>
      <c r="E184" s="194" t="s">
        <v>1385</v>
      </c>
      <c r="F184" s="195" t="s">
        <v>1386</v>
      </c>
      <c r="G184" s="196" t="s">
        <v>217</v>
      </c>
      <c r="H184" s="197">
        <v>376</v>
      </c>
      <c r="I184" s="198"/>
      <c r="J184" s="199">
        <f>ROUND(I184*H184,2)</f>
        <v>0</v>
      </c>
      <c r="K184" s="200"/>
      <c r="L184" s="40"/>
      <c r="M184" s="201" t="s">
        <v>1</v>
      </c>
      <c r="N184" s="202" t="s">
        <v>42</v>
      </c>
      <c r="O184" s="72"/>
      <c r="P184" s="203">
        <f>O184*H184</f>
        <v>0</v>
      </c>
      <c r="Q184" s="203">
        <v>0</v>
      </c>
      <c r="R184" s="203">
        <f>Q184*H184</f>
        <v>0</v>
      </c>
      <c r="S184" s="203">
        <v>0</v>
      </c>
      <c r="T184" s="204">
        <f>S184*H184</f>
        <v>0</v>
      </c>
      <c r="U184" s="35"/>
      <c r="V184" s="35"/>
      <c r="W184" s="35"/>
      <c r="X184" s="35"/>
      <c r="Y184" s="35"/>
      <c r="Z184" s="35"/>
      <c r="AA184" s="35"/>
      <c r="AB184" s="35"/>
      <c r="AC184" s="35"/>
      <c r="AD184" s="35"/>
      <c r="AE184" s="35"/>
      <c r="AR184" s="205" t="s">
        <v>276</v>
      </c>
      <c r="AT184" s="205" t="s">
        <v>214</v>
      </c>
      <c r="AU184" s="205" t="s">
        <v>85</v>
      </c>
      <c r="AY184" s="18" t="s">
        <v>209</v>
      </c>
      <c r="BE184" s="206">
        <f>IF(N184="základní",J184,0)</f>
        <v>0</v>
      </c>
      <c r="BF184" s="206">
        <f>IF(N184="snížená",J184,0)</f>
        <v>0</v>
      </c>
      <c r="BG184" s="206">
        <f>IF(N184="zákl. přenesená",J184,0)</f>
        <v>0</v>
      </c>
      <c r="BH184" s="206">
        <f>IF(N184="sníž. přenesená",J184,0)</f>
        <v>0</v>
      </c>
      <c r="BI184" s="206">
        <f>IF(N184="nulová",J184,0)</f>
        <v>0</v>
      </c>
      <c r="BJ184" s="18" t="s">
        <v>85</v>
      </c>
      <c r="BK184" s="206">
        <f>ROUND(I184*H184,2)</f>
        <v>0</v>
      </c>
      <c r="BL184" s="18" t="s">
        <v>276</v>
      </c>
      <c r="BM184" s="205" t="s">
        <v>7252</v>
      </c>
    </row>
    <row r="185" spans="1:65" s="2" customFormat="1" ht="33" customHeight="1">
      <c r="A185" s="35"/>
      <c r="B185" s="36"/>
      <c r="C185" s="193" t="s">
        <v>373</v>
      </c>
      <c r="D185" s="193" t="s">
        <v>214</v>
      </c>
      <c r="E185" s="194" t="s">
        <v>7253</v>
      </c>
      <c r="F185" s="195" t="s">
        <v>7254</v>
      </c>
      <c r="G185" s="196" t="s">
        <v>217</v>
      </c>
      <c r="H185" s="197">
        <v>394.8</v>
      </c>
      <c r="I185" s="198"/>
      <c r="J185" s="199">
        <f>ROUND(I185*H185,2)</f>
        <v>0</v>
      </c>
      <c r="K185" s="200"/>
      <c r="L185" s="40"/>
      <c r="M185" s="201" t="s">
        <v>1</v>
      </c>
      <c r="N185" s="202"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276</v>
      </c>
      <c r="AT185" s="205" t="s">
        <v>214</v>
      </c>
      <c r="AU185" s="205" t="s">
        <v>85</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276</v>
      </c>
      <c r="BM185" s="205" t="s">
        <v>7255</v>
      </c>
    </row>
    <row r="186" spans="1:65" s="13" customFormat="1">
      <c r="B186" s="212"/>
      <c r="C186" s="213"/>
      <c r="D186" s="214" t="s">
        <v>555</v>
      </c>
      <c r="E186" s="215" t="s">
        <v>1</v>
      </c>
      <c r="F186" s="216" t="s">
        <v>7256</v>
      </c>
      <c r="G186" s="213"/>
      <c r="H186" s="217">
        <v>394.8</v>
      </c>
      <c r="I186" s="218"/>
      <c r="J186" s="213"/>
      <c r="K186" s="213"/>
      <c r="L186" s="219"/>
      <c r="M186" s="220"/>
      <c r="N186" s="221"/>
      <c r="O186" s="221"/>
      <c r="P186" s="221"/>
      <c r="Q186" s="221"/>
      <c r="R186" s="221"/>
      <c r="S186" s="221"/>
      <c r="T186" s="222"/>
      <c r="AT186" s="223" t="s">
        <v>555</v>
      </c>
      <c r="AU186" s="223" t="s">
        <v>85</v>
      </c>
      <c r="AV186" s="13" t="s">
        <v>87</v>
      </c>
      <c r="AW186" s="13" t="s">
        <v>32</v>
      </c>
      <c r="AX186" s="13" t="s">
        <v>77</v>
      </c>
      <c r="AY186" s="223" t="s">
        <v>209</v>
      </c>
    </row>
    <row r="187" spans="1:65" s="14" customFormat="1">
      <c r="B187" s="235"/>
      <c r="C187" s="236"/>
      <c r="D187" s="214" t="s">
        <v>555</v>
      </c>
      <c r="E187" s="237" t="s">
        <v>1</v>
      </c>
      <c r="F187" s="238" t="s">
        <v>645</v>
      </c>
      <c r="G187" s="236"/>
      <c r="H187" s="239">
        <v>394.8</v>
      </c>
      <c r="I187" s="240"/>
      <c r="J187" s="236"/>
      <c r="K187" s="236"/>
      <c r="L187" s="241"/>
      <c r="M187" s="242"/>
      <c r="N187" s="243"/>
      <c r="O187" s="243"/>
      <c r="P187" s="243"/>
      <c r="Q187" s="243"/>
      <c r="R187" s="243"/>
      <c r="S187" s="243"/>
      <c r="T187" s="244"/>
      <c r="AT187" s="245" t="s">
        <v>555</v>
      </c>
      <c r="AU187" s="245" t="s">
        <v>85</v>
      </c>
      <c r="AV187" s="14" t="s">
        <v>218</v>
      </c>
      <c r="AW187" s="14" t="s">
        <v>32</v>
      </c>
      <c r="AX187" s="14" t="s">
        <v>85</v>
      </c>
      <c r="AY187" s="245" t="s">
        <v>209</v>
      </c>
    </row>
    <row r="188" spans="1:65" s="2" customFormat="1" ht="24.2" customHeight="1">
      <c r="A188" s="35"/>
      <c r="B188" s="36"/>
      <c r="C188" s="193" t="s">
        <v>377</v>
      </c>
      <c r="D188" s="193" t="s">
        <v>214</v>
      </c>
      <c r="E188" s="194" t="s">
        <v>7257</v>
      </c>
      <c r="F188" s="195" t="s">
        <v>7258</v>
      </c>
      <c r="G188" s="196" t="s">
        <v>236</v>
      </c>
      <c r="H188" s="197">
        <v>2.0190000000000001</v>
      </c>
      <c r="I188" s="198"/>
      <c r="J188" s="199">
        <f>ROUND(I188*H188,2)</f>
        <v>0</v>
      </c>
      <c r="K188" s="200"/>
      <c r="L188" s="40"/>
      <c r="M188" s="201" t="s">
        <v>1</v>
      </c>
      <c r="N188" s="202" t="s">
        <v>42</v>
      </c>
      <c r="O188" s="72"/>
      <c r="P188" s="203">
        <f>O188*H188</f>
        <v>0</v>
      </c>
      <c r="Q188" s="203">
        <v>0</v>
      </c>
      <c r="R188" s="203">
        <f>Q188*H188</f>
        <v>0</v>
      </c>
      <c r="S188" s="203">
        <v>0</v>
      </c>
      <c r="T188" s="204">
        <f>S188*H188</f>
        <v>0</v>
      </c>
      <c r="U188" s="35"/>
      <c r="V188" s="35"/>
      <c r="W188" s="35"/>
      <c r="X188" s="35"/>
      <c r="Y188" s="35"/>
      <c r="Z188" s="35"/>
      <c r="AA188" s="35"/>
      <c r="AB188" s="35"/>
      <c r="AC188" s="35"/>
      <c r="AD188" s="35"/>
      <c r="AE188" s="35"/>
      <c r="AR188" s="205" t="s">
        <v>276</v>
      </c>
      <c r="AT188" s="205" t="s">
        <v>214</v>
      </c>
      <c r="AU188" s="205" t="s">
        <v>85</v>
      </c>
      <c r="AY188" s="18" t="s">
        <v>209</v>
      </c>
      <c r="BE188" s="206">
        <f>IF(N188="základní",J188,0)</f>
        <v>0</v>
      </c>
      <c r="BF188" s="206">
        <f>IF(N188="snížená",J188,0)</f>
        <v>0</v>
      </c>
      <c r="BG188" s="206">
        <f>IF(N188="zákl. přenesená",J188,0)</f>
        <v>0</v>
      </c>
      <c r="BH188" s="206">
        <f>IF(N188="sníž. přenesená",J188,0)</f>
        <v>0</v>
      </c>
      <c r="BI188" s="206">
        <f>IF(N188="nulová",J188,0)</f>
        <v>0</v>
      </c>
      <c r="BJ188" s="18" t="s">
        <v>85</v>
      </c>
      <c r="BK188" s="206">
        <f>ROUND(I188*H188,2)</f>
        <v>0</v>
      </c>
      <c r="BL188" s="18" t="s">
        <v>276</v>
      </c>
      <c r="BM188" s="205" t="s">
        <v>7259</v>
      </c>
    </row>
    <row r="189" spans="1:65" s="12" customFormat="1" ht="25.9" customHeight="1">
      <c r="B189" s="177"/>
      <c r="C189" s="178"/>
      <c r="D189" s="179" t="s">
        <v>76</v>
      </c>
      <c r="E189" s="180" t="s">
        <v>6688</v>
      </c>
      <c r="F189" s="180" t="s">
        <v>7260</v>
      </c>
      <c r="G189" s="178"/>
      <c r="H189" s="178"/>
      <c r="I189" s="181"/>
      <c r="J189" s="182">
        <f>BK189</f>
        <v>0</v>
      </c>
      <c r="K189" s="178"/>
      <c r="L189" s="183"/>
      <c r="M189" s="184"/>
      <c r="N189" s="185"/>
      <c r="O189" s="185"/>
      <c r="P189" s="186">
        <f>SUM(P190:P195)</f>
        <v>0</v>
      </c>
      <c r="Q189" s="185"/>
      <c r="R189" s="186">
        <f>SUM(R190:R195)</f>
        <v>0</v>
      </c>
      <c r="S189" s="185"/>
      <c r="T189" s="187">
        <f>SUM(T190:T195)</f>
        <v>0</v>
      </c>
      <c r="AR189" s="188" t="s">
        <v>87</v>
      </c>
      <c r="AT189" s="189" t="s">
        <v>76</v>
      </c>
      <c r="AU189" s="189" t="s">
        <v>77</v>
      </c>
      <c r="AY189" s="188" t="s">
        <v>209</v>
      </c>
      <c r="BK189" s="190">
        <f>SUM(BK190:BK195)</f>
        <v>0</v>
      </c>
    </row>
    <row r="190" spans="1:65" s="2" customFormat="1" ht="33" customHeight="1">
      <c r="A190" s="35"/>
      <c r="B190" s="36"/>
      <c r="C190" s="193" t="s">
        <v>381</v>
      </c>
      <c r="D190" s="193" t="s">
        <v>214</v>
      </c>
      <c r="E190" s="194" t="s">
        <v>7261</v>
      </c>
      <c r="F190" s="195" t="s">
        <v>7262</v>
      </c>
      <c r="G190" s="196" t="s">
        <v>323</v>
      </c>
      <c r="H190" s="197">
        <v>8</v>
      </c>
      <c r="I190" s="198"/>
      <c r="J190" s="199">
        <f t="shared" ref="J190:J195" si="20">ROUND(I190*H190,2)</f>
        <v>0</v>
      </c>
      <c r="K190" s="200"/>
      <c r="L190" s="40"/>
      <c r="M190" s="201" t="s">
        <v>1</v>
      </c>
      <c r="N190" s="202" t="s">
        <v>42</v>
      </c>
      <c r="O190" s="72"/>
      <c r="P190" s="203">
        <f t="shared" ref="P190:P195" si="21">O190*H190</f>
        <v>0</v>
      </c>
      <c r="Q190" s="203">
        <v>0</v>
      </c>
      <c r="R190" s="203">
        <f t="shared" ref="R190:R195" si="22">Q190*H190</f>
        <v>0</v>
      </c>
      <c r="S190" s="203">
        <v>0</v>
      </c>
      <c r="T190" s="204">
        <f t="shared" ref="T190:T195" si="23">S190*H190</f>
        <v>0</v>
      </c>
      <c r="U190" s="35"/>
      <c r="V190" s="35"/>
      <c r="W190" s="35"/>
      <c r="X190" s="35"/>
      <c r="Y190" s="35"/>
      <c r="Z190" s="35"/>
      <c r="AA190" s="35"/>
      <c r="AB190" s="35"/>
      <c r="AC190" s="35"/>
      <c r="AD190" s="35"/>
      <c r="AE190" s="35"/>
      <c r="AR190" s="205" t="s">
        <v>276</v>
      </c>
      <c r="AT190" s="205" t="s">
        <v>214</v>
      </c>
      <c r="AU190" s="205" t="s">
        <v>85</v>
      </c>
      <c r="AY190" s="18" t="s">
        <v>209</v>
      </c>
      <c r="BE190" s="206">
        <f t="shared" ref="BE190:BE195" si="24">IF(N190="základní",J190,0)</f>
        <v>0</v>
      </c>
      <c r="BF190" s="206">
        <f t="shared" ref="BF190:BF195" si="25">IF(N190="snížená",J190,0)</f>
        <v>0</v>
      </c>
      <c r="BG190" s="206">
        <f t="shared" ref="BG190:BG195" si="26">IF(N190="zákl. přenesená",J190,0)</f>
        <v>0</v>
      </c>
      <c r="BH190" s="206">
        <f t="shared" ref="BH190:BH195" si="27">IF(N190="sníž. přenesená",J190,0)</f>
        <v>0</v>
      </c>
      <c r="BI190" s="206">
        <f t="shared" ref="BI190:BI195" si="28">IF(N190="nulová",J190,0)</f>
        <v>0</v>
      </c>
      <c r="BJ190" s="18" t="s">
        <v>85</v>
      </c>
      <c r="BK190" s="206">
        <f t="shared" ref="BK190:BK195" si="29">ROUND(I190*H190,2)</f>
        <v>0</v>
      </c>
      <c r="BL190" s="18" t="s">
        <v>276</v>
      </c>
      <c r="BM190" s="205" t="s">
        <v>7263</v>
      </c>
    </row>
    <row r="191" spans="1:65" s="2" customFormat="1" ht="33" customHeight="1">
      <c r="A191" s="35"/>
      <c r="B191" s="36"/>
      <c r="C191" s="193" t="s">
        <v>385</v>
      </c>
      <c r="D191" s="193" t="s">
        <v>214</v>
      </c>
      <c r="E191" s="194" t="s">
        <v>7264</v>
      </c>
      <c r="F191" s="195" t="s">
        <v>7265</v>
      </c>
      <c r="G191" s="196" t="s">
        <v>323</v>
      </c>
      <c r="H191" s="197">
        <v>4</v>
      </c>
      <c r="I191" s="198"/>
      <c r="J191" s="199">
        <f t="shared" si="20"/>
        <v>0</v>
      </c>
      <c r="K191" s="200"/>
      <c r="L191" s="40"/>
      <c r="M191" s="201" t="s">
        <v>1</v>
      </c>
      <c r="N191" s="202" t="s">
        <v>42</v>
      </c>
      <c r="O191" s="72"/>
      <c r="P191" s="203">
        <f t="shared" si="21"/>
        <v>0</v>
      </c>
      <c r="Q191" s="203">
        <v>0</v>
      </c>
      <c r="R191" s="203">
        <f t="shared" si="22"/>
        <v>0</v>
      </c>
      <c r="S191" s="203">
        <v>0</v>
      </c>
      <c r="T191" s="204">
        <f t="shared" si="23"/>
        <v>0</v>
      </c>
      <c r="U191" s="35"/>
      <c r="V191" s="35"/>
      <c r="W191" s="35"/>
      <c r="X191" s="35"/>
      <c r="Y191" s="35"/>
      <c r="Z191" s="35"/>
      <c r="AA191" s="35"/>
      <c r="AB191" s="35"/>
      <c r="AC191" s="35"/>
      <c r="AD191" s="35"/>
      <c r="AE191" s="35"/>
      <c r="AR191" s="205" t="s">
        <v>276</v>
      </c>
      <c r="AT191" s="205" t="s">
        <v>214</v>
      </c>
      <c r="AU191" s="205" t="s">
        <v>85</v>
      </c>
      <c r="AY191" s="18" t="s">
        <v>209</v>
      </c>
      <c r="BE191" s="206">
        <f t="shared" si="24"/>
        <v>0</v>
      </c>
      <c r="BF191" s="206">
        <f t="shared" si="25"/>
        <v>0</v>
      </c>
      <c r="BG191" s="206">
        <f t="shared" si="26"/>
        <v>0</v>
      </c>
      <c r="BH191" s="206">
        <f t="shared" si="27"/>
        <v>0</v>
      </c>
      <c r="BI191" s="206">
        <f t="shared" si="28"/>
        <v>0</v>
      </c>
      <c r="BJ191" s="18" t="s">
        <v>85</v>
      </c>
      <c r="BK191" s="206">
        <f t="shared" si="29"/>
        <v>0</v>
      </c>
      <c r="BL191" s="18" t="s">
        <v>276</v>
      </c>
      <c r="BM191" s="205" t="s">
        <v>7266</v>
      </c>
    </row>
    <row r="192" spans="1:65" s="2" customFormat="1" ht="33" customHeight="1">
      <c r="A192" s="35"/>
      <c r="B192" s="36"/>
      <c r="C192" s="193" t="s">
        <v>389</v>
      </c>
      <c r="D192" s="193" t="s">
        <v>214</v>
      </c>
      <c r="E192" s="194" t="s">
        <v>7267</v>
      </c>
      <c r="F192" s="195" t="s">
        <v>7268</v>
      </c>
      <c r="G192" s="196" t="s">
        <v>323</v>
      </c>
      <c r="H192" s="197">
        <v>4</v>
      </c>
      <c r="I192" s="198"/>
      <c r="J192" s="199">
        <f t="shared" si="20"/>
        <v>0</v>
      </c>
      <c r="K192" s="200"/>
      <c r="L192" s="40"/>
      <c r="M192" s="201" t="s">
        <v>1</v>
      </c>
      <c r="N192" s="202" t="s">
        <v>42</v>
      </c>
      <c r="O192" s="72"/>
      <c r="P192" s="203">
        <f t="shared" si="21"/>
        <v>0</v>
      </c>
      <c r="Q192" s="203">
        <v>0</v>
      </c>
      <c r="R192" s="203">
        <f t="shared" si="22"/>
        <v>0</v>
      </c>
      <c r="S192" s="203">
        <v>0</v>
      </c>
      <c r="T192" s="204">
        <f t="shared" si="23"/>
        <v>0</v>
      </c>
      <c r="U192" s="35"/>
      <c r="V192" s="35"/>
      <c r="W192" s="35"/>
      <c r="X192" s="35"/>
      <c r="Y192" s="35"/>
      <c r="Z192" s="35"/>
      <c r="AA192" s="35"/>
      <c r="AB192" s="35"/>
      <c r="AC192" s="35"/>
      <c r="AD192" s="35"/>
      <c r="AE192" s="35"/>
      <c r="AR192" s="205" t="s">
        <v>276</v>
      </c>
      <c r="AT192" s="205" t="s">
        <v>214</v>
      </c>
      <c r="AU192" s="205" t="s">
        <v>85</v>
      </c>
      <c r="AY192" s="18" t="s">
        <v>209</v>
      </c>
      <c r="BE192" s="206">
        <f t="shared" si="24"/>
        <v>0</v>
      </c>
      <c r="BF192" s="206">
        <f t="shared" si="25"/>
        <v>0</v>
      </c>
      <c r="BG192" s="206">
        <f t="shared" si="26"/>
        <v>0</v>
      </c>
      <c r="BH192" s="206">
        <f t="shared" si="27"/>
        <v>0</v>
      </c>
      <c r="BI192" s="206">
        <f t="shared" si="28"/>
        <v>0</v>
      </c>
      <c r="BJ192" s="18" t="s">
        <v>85</v>
      </c>
      <c r="BK192" s="206">
        <f t="shared" si="29"/>
        <v>0</v>
      </c>
      <c r="BL192" s="18" t="s">
        <v>276</v>
      </c>
      <c r="BM192" s="205" t="s">
        <v>7269</v>
      </c>
    </row>
    <row r="193" spans="1:65" s="2" customFormat="1" ht="33" customHeight="1">
      <c r="A193" s="35"/>
      <c r="B193" s="36"/>
      <c r="C193" s="193" t="s">
        <v>394</v>
      </c>
      <c r="D193" s="193" t="s">
        <v>214</v>
      </c>
      <c r="E193" s="194" t="s">
        <v>7270</v>
      </c>
      <c r="F193" s="195" t="s">
        <v>7271</v>
      </c>
      <c r="G193" s="196" t="s">
        <v>323</v>
      </c>
      <c r="H193" s="197">
        <v>2</v>
      </c>
      <c r="I193" s="198"/>
      <c r="J193" s="199">
        <f t="shared" si="20"/>
        <v>0</v>
      </c>
      <c r="K193" s="200"/>
      <c r="L193" s="40"/>
      <c r="M193" s="201" t="s">
        <v>1</v>
      </c>
      <c r="N193" s="202" t="s">
        <v>42</v>
      </c>
      <c r="O193" s="72"/>
      <c r="P193" s="203">
        <f t="shared" si="21"/>
        <v>0</v>
      </c>
      <c r="Q193" s="203">
        <v>0</v>
      </c>
      <c r="R193" s="203">
        <f t="shared" si="22"/>
        <v>0</v>
      </c>
      <c r="S193" s="203">
        <v>0</v>
      </c>
      <c r="T193" s="204">
        <f t="shared" si="23"/>
        <v>0</v>
      </c>
      <c r="U193" s="35"/>
      <c r="V193" s="35"/>
      <c r="W193" s="35"/>
      <c r="X193" s="35"/>
      <c r="Y193" s="35"/>
      <c r="Z193" s="35"/>
      <c r="AA193" s="35"/>
      <c r="AB193" s="35"/>
      <c r="AC193" s="35"/>
      <c r="AD193" s="35"/>
      <c r="AE193" s="35"/>
      <c r="AR193" s="205" t="s">
        <v>276</v>
      </c>
      <c r="AT193" s="205" t="s">
        <v>214</v>
      </c>
      <c r="AU193" s="205" t="s">
        <v>85</v>
      </c>
      <c r="AY193" s="18" t="s">
        <v>209</v>
      </c>
      <c r="BE193" s="206">
        <f t="shared" si="24"/>
        <v>0</v>
      </c>
      <c r="BF193" s="206">
        <f t="shared" si="25"/>
        <v>0</v>
      </c>
      <c r="BG193" s="206">
        <f t="shared" si="26"/>
        <v>0</v>
      </c>
      <c r="BH193" s="206">
        <f t="shared" si="27"/>
        <v>0</v>
      </c>
      <c r="BI193" s="206">
        <f t="shared" si="28"/>
        <v>0</v>
      </c>
      <c r="BJ193" s="18" t="s">
        <v>85</v>
      </c>
      <c r="BK193" s="206">
        <f t="shared" si="29"/>
        <v>0</v>
      </c>
      <c r="BL193" s="18" t="s">
        <v>276</v>
      </c>
      <c r="BM193" s="205" t="s">
        <v>7272</v>
      </c>
    </row>
    <row r="194" spans="1:65" s="2" customFormat="1" ht="33" customHeight="1">
      <c r="A194" s="35"/>
      <c r="B194" s="36"/>
      <c r="C194" s="193" t="s">
        <v>398</v>
      </c>
      <c r="D194" s="193" t="s">
        <v>214</v>
      </c>
      <c r="E194" s="194" t="s">
        <v>7273</v>
      </c>
      <c r="F194" s="195" t="s">
        <v>7274</v>
      </c>
      <c r="G194" s="196" t="s">
        <v>323</v>
      </c>
      <c r="H194" s="197">
        <v>2</v>
      </c>
      <c r="I194" s="198"/>
      <c r="J194" s="199">
        <f t="shared" si="20"/>
        <v>0</v>
      </c>
      <c r="K194" s="200"/>
      <c r="L194" s="40"/>
      <c r="M194" s="201" t="s">
        <v>1</v>
      </c>
      <c r="N194" s="202" t="s">
        <v>42</v>
      </c>
      <c r="O194" s="72"/>
      <c r="P194" s="203">
        <f t="shared" si="21"/>
        <v>0</v>
      </c>
      <c r="Q194" s="203">
        <v>0</v>
      </c>
      <c r="R194" s="203">
        <f t="shared" si="22"/>
        <v>0</v>
      </c>
      <c r="S194" s="203">
        <v>0</v>
      </c>
      <c r="T194" s="204">
        <f t="shared" si="23"/>
        <v>0</v>
      </c>
      <c r="U194" s="35"/>
      <c r="V194" s="35"/>
      <c r="W194" s="35"/>
      <c r="X194" s="35"/>
      <c r="Y194" s="35"/>
      <c r="Z194" s="35"/>
      <c r="AA194" s="35"/>
      <c r="AB194" s="35"/>
      <c r="AC194" s="35"/>
      <c r="AD194" s="35"/>
      <c r="AE194" s="35"/>
      <c r="AR194" s="205" t="s">
        <v>276</v>
      </c>
      <c r="AT194" s="205" t="s">
        <v>214</v>
      </c>
      <c r="AU194" s="205" t="s">
        <v>85</v>
      </c>
      <c r="AY194" s="18" t="s">
        <v>209</v>
      </c>
      <c r="BE194" s="206">
        <f t="shared" si="24"/>
        <v>0</v>
      </c>
      <c r="BF194" s="206">
        <f t="shared" si="25"/>
        <v>0</v>
      </c>
      <c r="BG194" s="206">
        <f t="shared" si="26"/>
        <v>0</v>
      </c>
      <c r="BH194" s="206">
        <f t="shared" si="27"/>
        <v>0</v>
      </c>
      <c r="BI194" s="206">
        <f t="shared" si="28"/>
        <v>0</v>
      </c>
      <c r="BJ194" s="18" t="s">
        <v>85</v>
      </c>
      <c r="BK194" s="206">
        <f t="shared" si="29"/>
        <v>0</v>
      </c>
      <c r="BL194" s="18" t="s">
        <v>276</v>
      </c>
      <c r="BM194" s="205" t="s">
        <v>7275</v>
      </c>
    </row>
    <row r="195" spans="1:65" s="2" customFormat="1" ht="24.2" customHeight="1">
      <c r="A195" s="35"/>
      <c r="B195" s="36"/>
      <c r="C195" s="193" t="s">
        <v>402</v>
      </c>
      <c r="D195" s="193" t="s">
        <v>214</v>
      </c>
      <c r="E195" s="194" t="s">
        <v>7276</v>
      </c>
      <c r="F195" s="195" t="s">
        <v>7277</v>
      </c>
      <c r="G195" s="196" t="s">
        <v>236</v>
      </c>
      <c r="H195" s="197">
        <v>0.376</v>
      </c>
      <c r="I195" s="198"/>
      <c r="J195" s="199">
        <f t="shared" si="20"/>
        <v>0</v>
      </c>
      <c r="K195" s="200"/>
      <c r="L195" s="40"/>
      <c r="M195" s="201" t="s">
        <v>1</v>
      </c>
      <c r="N195" s="202" t="s">
        <v>42</v>
      </c>
      <c r="O195" s="72"/>
      <c r="P195" s="203">
        <f t="shared" si="21"/>
        <v>0</v>
      </c>
      <c r="Q195" s="203">
        <v>0</v>
      </c>
      <c r="R195" s="203">
        <f t="shared" si="22"/>
        <v>0</v>
      </c>
      <c r="S195" s="203">
        <v>0</v>
      </c>
      <c r="T195" s="204">
        <f t="shared" si="23"/>
        <v>0</v>
      </c>
      <c r="U195" s="35"/>
      <c r="V195" s="35"/>
      <c r="W195" s="35"/>
      <c r="X195" s="35"/>
      <c r="Y195" s="35"/>
      <c r="Z195" s="35"/>
      <c r="AA195" s="35"/>
      <c r="AB195" s="35"/>
      <c r="AC195" s="35"/>
      <c r="AD195" s="35"/>
      <c r="AE195" s="35"/>
      <c r="AR195" s="205" t="s">
        <v>276</v>
      </c>
      <c r="AT195" s="205" t="s">
        <v>214</v>
      </c>
      <c r="AU195" s="205" t="s">
        <v>85</v>
      </c>
      <c r="AY195" s="18" t="s">
        <v>209</v>
      </c>
      <c r="BE195" s="206">
        <f t="shared" si="24"/>
        <v>0</v>
      </c>
      <c r="BF195" s="206">
        <f t="shared" si="25"/>
        <v>0</v>
      </c>
      <c r="BG195" s="206">
        <f t="shared" si="26"/>
        <v>0</v>
      </c>
      <c r="BH195" s="206">
        <f t="shared" si="27"/>
        <v>0</v>
      </c>
      <c r="BI195" s="206">
        <f t="shared" si="28"/>
        <v>0</v>
      </c>
      <c r="BJ195" s="18" t="s">
        <v>85</v>
      </c>
      <c r="BK195" s="206">
        <f t="shared" si="29"/>
        <v>0</v>
      </c>
      <c r="BL195" s="18" t="s">
        <v>276</v>
      </c>
      <c r="BM195" s="205" t="s">
        <v>7278</v>
      </c>
    </row>
    <row r="196" spans="1:65" s="12" customFormat="1" ht="25.9" customHeight="1">
      <c r="B196" s="177"/>
      <c r="C196" s="178"/>
      <c r="D196" s="179" t="s">
        <v>76</v>
      </c>
      <c r="E196" s="180" t="s">
        <v>7279</v>
      </c>
      <c r="F196" s="180" t="s">
        <v>7280</v>
      </c>
      <c r="G196" s="178"/>
      <c r="H196" s="178"/>
      <c r="I196" s="181"/>
      <c r="J196" s="182">
        <f>BK196</f>
        <v>0</v>
      </c>
      <c r="K196" s="178"/>
      <c r="L196" s="183"/>
      <c r="M196" s="184"/>
      <c r="N196" s="185"/>
      <c r="O196" s="185"/>
      <c r="P196" s="186">
        <f>SUM(P197:P203)</f>
        <v>0</v>
      </c>
      <c r="Q196" s="185"/>
      <c r="R196" s="186">
        <f>SUM(R197:R203)</f>
        <v>0</v>
      </c>
      <c r="S196" s="185"/>
      <c r="T196" s="187">
        <f>SUM(T197:T203)</f>
        <v>0</v>
      </c>
      <c r="AR196" s="188" t="s">
        <v>85</v>
      </c>
      <c r="AT196" s="189" t="s">
        <v>76</v>
      </c>
      <c r="AU196" s="189" t="s">
        <v>77</v>
      </c>
      <c r="AY196" s="188" t="s">
        <v>209</v>
      </c>
      <c r="BK196" s="190">
        <f>SUM(BK197:BK203)</f>
        <v>0</v>
      </c>
    </row>
    <row r="197" spans="1:65" s="2" customFormat="1" ht="24.2" customHeight="1">
      <c r="A197" s="35"/>
      <c r="B197" s="36"/>
      <c r="C197" s="193" t="s">
        <v>406</v>
      </c>
      <c r="D197" s="193" t="s">
        <v>214</v>
      </c>
      <c r="E197" s="194" t="s">
        <v>7281</v>
      </c>
      <c r="F197" s="195" t="s">
        <v>7282</v>
      </c>
      <c r="G197" s="196" t="s">
        <v>318</v>
      </c>
      <c r="H197" s="197">
        <v>108</v>
      </c>
      <c r="I197" s="198"/>
      <c r="J197" s="199">
        <f>ROUND(I197*H197,2)</f>
        <v>0</v>
      </c>
      <c r="K197" s="200"/>
      <c r="L197" s="40"/>
      <c r="M197" s="201" t="s">
        <v>1</v>
      </c>
      <c r="N197" s="202"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218</v>
      </c>
      <c r="AT197" s="205" t="s">
        <v>214</v>
      </c>
      <c r="AU197" s="205" t="s">
        <v>85</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7283</v>
      </c>
    </row>
    <row r="198" spans="1:65" s="13" customFormat="1">
      <c r="B198" s="212"/>
      <c r="C198" s="213"/>
      <c r="D198" s="214" t="s">
        <v>555</v>
      </c>
      <c r="E198" s="215" t="s">
        <v>1</v>
      </c>
      <c r="F198" s="216" t="s">
        <v>7284</v>
      </c>
      <c r="G198" s="213"/>
      <c r="H198" s="217">
        <v>108</v>
      </c>
      <c r="I198" s="218"/>
      <c r="J198" s="213"/>
      <c r="K198" s="213"/>
      <c r="L198" s="219"/>
      <c r="M198" s="220"/>
      <c r="N198" s="221"/>
      <c r="O198" s="221"/>
      <c r="P198" s="221"/>
      <c r="Q198" s="221"/>
      <c r="R198" s="221"/>
      <c r="S198" s="221"/>
      <c r="T198" s="222"/>
      <c r="AT198" s="223" t="s">
        <v>555</v>
      </c>
      <c r="AU198" s="223" t="s">
        <v>85</v>
      </c>
      <c r="AV198" s="13" t="s">
        <v>87</v>
      </c>
      <c r="AW198" s="13" t="s">
        <v>32</v>
      </c>
      <c r="AX198" s="13" t="s">
        <v>77</v>
      </c>
      <c r="AY198" s="223" t="s">
        <v>209</v>
      </c>
    </row>
    <row r="199" spans="1:65" s="14" customFormat="1">
      <c r="B199" s="235"/>
      <c r="C199" s="236"/>
      <c r="D199" s="214" t="s">
        <v>555</v>
      </c>
      <c r="E199" s="237" t="s">
        <v>1</v>
      </c>
      <c r="F199" s="238" t="s">
        <v>645</v>
      </c>
      <c r="G199" s="236"/>
      <c r="H199" s="239">
        <v>108</v>
      </c>
      <c r="I199" s="240"/>
      <c r="J199" s="236"/>
      <c r="K199" s="236"/>
      <c r="L199" s="241"/>
      <c r="M199" s="242"/>
      <c r="N199" s="243"/>
      <c r="O199" s="243"/>
      <c r="P199" s="243"/>
      <c r="Q199" s="243"/>
      <c r="R199" s="243"/>
      <c r="S199" s="243"/>
      <c r="T199" s="244"/>
      <c r="AT199" s="245" t="s">
        <v>555</v>
      </c>
      <c r="AU199" s="245" t="s">
        <v>85</v>
      </c>
      <c r="AV199" s="14" t="s">
        <v>218</v>
      </c>
      <c r="AW199" s="14" t="s">
        <v>32</v>
      </c>
      <c r="AX199" s="14" t="s">
        <v>85</v>
      </c>
      <c r="AY199" s="245" t="s">
        <v>209</v>
      </c>
    </row>
    <row r="200" spans="1:65" s="2" customFormat="1" ht="24.2" customHeight="1">
      <c r="A200" s="35"/>
      <c r="B200" s="36"/>
      <c r="C200" s="193" t="s">
        <v>410</v>
      </c>
      <c r="D200" s="193" t="s">
        <v>214</v>
      </c>
      <c r="E200" s="194" t="s">
        <v>7285</v>
      </c>
      <c r="F200" s="195" t="s">
        <v>7286</v>
      </c>
      <c r="G200" s="196" t="s">
        <v>2761</v>
      </c>
      <c r="H200" s="197">
        <v>4</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85</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7287</v>
      </c>
    </row>
    <row r="201" spans="1:65" s="2" customFormat="1" ht="24.2" customHeight="1">
      <c r="A201" s="35"/>
      <c r="B201" s="36"/>
      <c r="C201" s="193" t="s">
        <v>414</v>
      </c>
      <c r="D201" s="193" t="s">
        <v>214</v>
      </c>
      <c r="E201" s="194" t="s">
        <v>7288</v>
      </c>
      <c r="F201" s="195" t="s">
        <v>7289</v>
      </c>
      <c r="G201" s="196" t="s">
        <v>2761</v>
      </c>
      <c r="H201" s="197">
        <v>4</v>
      </c>
      <c r="I201" s="198"/>
      <c r="J201" s="199">
        <f>ROUND(I201*H201,2)</f>
        <v>0</v>
      </c>
      <c r="K201" s="200"/>
      <c r="L201" s="40"/>
      <c r="M201" s="201" t="s">
        <v>1</v>
      </c>
      <c r="N201" s="202" t="s">
        <v>42</v>
      </c>
      <c r="O201" s="72"/>
      <c r="P201" s="203">
        <f>O201*H201</f>
        <v>0</v>
      </c>
      <c r="Q201" s="203">
        <v>0</v>
      </c>
      <c r="R201" s="203">
        <f>Q201*H201</f>
        <v>0</v>
      </c>
      <c r="S201" s="203">
        <v>0</v>
      </c>
      <c r="T201" s="204">
        <f>S201*H201</f>
        <v>0</v>
      </c>
      <c r="U201" s="35"/>
      <c r="V201" s="35"/>
      <c r="W201" s="35"/>
      <c r="X201" s="35"/>
      <c r="Y201" s="35"/>
      <c r="Z201" s="35"/>
      <c r="AA201" s="35"/>
      <c r="AB201" s="35"/>
      <c r="AC201" s="35"/>
      <c r="AD201" s="35"/>
      <c r="AE201" s="35"/>
      <c r="AR201" s="205" t="s">
        <v>218</v>
      </c>
      <c r="AT201" s="205" t="s">
        <v>214</v>
      </c>
      <c r="AU201" s="205" t="s">
        <v>85</v>
      </c>
      <c r="AY201" s="18" t="s">
        <v>209</v>
      </c>
      <c r="BE201" s="206">
        <f>IF(N201="základní",J201,0)</f>
        <v>0</v>
      </c>
      <c r="BF201" s="206">
        <f>IF(N201="snížená",J201,0)</f>
        <v>0</v>
      </c>
      <c r="BG201" s="206">
        <f>IF(N201="zákl. přenesená",J201,0)</f>
        <v>0</v>
      </c>
      <c r="BH201" s="206">
        <f>IF(N201="sníž. přenesená",J201,0)</f>
        <v>0</v>
      </c>
      <c r="BI201" s="206">
        <f>IF(N201="nulová",J201,0)</f>
        <v>0</v>
      </c>
      <c r="BJ201" s="18" t="s">
        <v>85</v>
      </c>
      <c r="BK201" s="206">
        <f>ROUND(I201*H201,2)</f>
        <v>0</v>
      </c>
      <c r="BL201" s="18" t="s">
        <v>218</v>
      </c>
      <c r="BM201" s="205" t="s">
        <v>7290</v>
      </c>
    </row>
    <row r="202" spans="1:65" s="2" customFormat="1" ht="24.2" customHeight="1">
      <c r="A202" s="35"/>
      <c r="B202" s="36"/>
      <c r="C202" s="193" t="s">
        <v>418</v>
      </c>
      <c r="D202" s="193" t="s">
        <v>214</v>
      </c>
      <c r="E202" s="194" t="s">
        <v>7291</v>
      </c>
      <c r="F202" s="195" t="s">
        <v>7292</v>
      </c>
      <c r="G202" s="196" t="s">
        <v>2761</v>
      </c>
      <c r="H202" s="197">
        <v>2</v>
      </c>
      <c r="I202" s="198"/>
      <c r="J202" s="199">
        <f>ROUND(I202*H202,2)</f>
        <v>0</v>
      </c>
      <c r="K202" s="200"/>
      <c r="L202" s="40"/>
      <c r="M202" s="201" t="s">
        <v>1</v>
      </c>
      <c r="N202" s="202" t="s">
        <v>42</v>
      </c>
      <c r="O202" s="72"/>
      <c r="P202" s="203">
        <f>O202*H202</f>
        <v>0</v>
      </c>
      <c r="Q202" s="203">
        <v>0</v>
      </c>
      <c r="R202" s="203">
        <f>Q202*H202</f>
        <v>0</v>
      </c>
      <c r="S202" s="203">
        <v>0</v>
      </c>
      <c r="T202" s="204">
        <f>S202*H202</f>
        <v>0</v>
      </c>
      <c r="U202" s="35"/>
      <c r="V202" s="35"/>
      <c r="W202" s="35"/>
      <c r="X202" s="35"/>
      <c r="Y202" s="35"/>
      <c r="Z202" s="35"/>
      <c r="AA202" s="35"/>
      <c r="AB202" s="35"/>
      <c r="AC202" s="35"/>
      <c r="AD202" s="35"/>
      <c r="AE202" s="35"/>
      <c r="AR202" s="205" t="s">
        <v>218</v>
      </c>
      <c r="AT202" s="205" t="s">
        <v>214</v>
      </c>
      <c r="AU202" s="205" t="s">
        <v>85</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218</v>
      </c>
      <c r="BM202" s="205" t="s">
        <v>7293</v>
      </c>
    </row>
    <row r="203" spans="1:65" s="2" customFormat="1" ht="37.9" customHeight="1">
      <c r="A203" s="35"/>
      <c r="B203" s="36"/>
      <c r="C203" s="193" t="s">
        <v>422</v>
      </c>
      <c r="D203" s="193" t="s">
        <v>214</v>
      </c>
      <c r="E203" s="194" t="s">
        <v>7294</v>
      </c>
      <c r="F203" s="195" t="s">
        <v>7295</v>
      </c>
      <c r="G203" s="196" t="s">
        <v>2761</v>
      </c>
      <c r="H203" s="197">
        <v>12</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85</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7296</v>
      </c>
    </row>
    <row r="204" spans="1:65" s="12" customFormat="1" ht="25.9" customHeight="1">
      <c r="B204" s="177"/>
      <c r="C204" s="178"/>
      <c r="D204" s="179" t="s">
        <v>76</v>
      </c>
      <c r="E204" s="180" t="s">
        <v>522</v>
      </c>
      <c r="F204" s="180" t="s">
        <v>7297</v>
      </c>
      <c r="G204" s="178"/>
      <c r="H204" s="178"/>
      <c r="I204" s="181"/>
      <c r="J204" s="182">
        <f>BK204</f>
        <v>0</v>
      </c>
      <c r="K204" s="178"/>
      <c r="L204" s="183"/>
      <c r="M204" s="184"/>
      <c r="N204" s="185"/>
      <c r="O204" s="185"/>
      <c r="P204" s="186">
        <f>SUM(P205:P220)</f>
        <v>0</v>
      </c>
      <c r="Q204" s="185"/>
      <c r="R204" s="186">
        <f>SUM(R205:R220)</f>
        <v>0</v>
      </c>
      <c r="S204" s="185"/>
      <c r="T204" s="187">
        <f>SUM(T205:T220)</f>
        <v>0</v>
      </c>
      <c r="AR204" s="188" t="s">
        <v>87</v>
      </c>
      <c r="AT204" s="189" t="s">
        <v>76</v>
      </c>
      <c r="AU204" s="189" t="s">
        <v>77</v>
      </c>
      <c r="AY204" s="188" t="s">
        <v>209</v>
      </c>
      <c r="BK204" s="190">
        <f>SUM(BK205:BK220)</f>
        <v>0</v>
      </c>
    </row>
    <row r="205" spans="1:65" s="2" customFormat="1" ht="16.5" customHeight="1">
      <c r="A205" s="35"/>
      <c r="B205" s="36"/>
      <c r="C205" s="193" t="s">
        <v>426</v>
      </c>
      <c r="D205" s="193" t="s">
        <v>214</v>
      </c>
      <c r="E205" s="194" t="s">
        <v>2979</v>
      </c>
      <c r="F205" s="195" t="s">
        <v>2980</v>
      </c>
      <c r="G205" s="196" t="s">
        <v>217</v>
      </c>
      <c r="H205" s="197">
        <v>377.4</v>
      </c>
      <c r="I205" s="198"/>
      <c r="J205" s="199">
        <f t="shared" ref="J205:J216" si="30">ROUND(I205*H205,2)</f>
        <v>0</v>
      </c>
      <c r="K205" s="200"/>
      <c r="L205" s="40"/>
      <c r="M205" s="201" t="s">
        <v>1</v>
      </c>
      <c r="N205" s="202" t="s">
        <v>42</v>
      </c>
      <c r="O205" s="72"/>
      <c r="P205" s="203">
        <f t="shared" ref="P205:P216" si="31">O205*H205</f>
        <v>0</v>
      </c>
      <c r="Q205" s="203">
        <v>0</v>
      </c>
      <c r="R205" s="203">
        <f t="shared" ref="R205:R216" si="32">Q205*H205</f>
        <v>0</v>
      </c>
      <c r="S205" s="203">
        <v>0</v>
      </c>
      <c r="T205" s="204">
        <f t="shared" ref="T205:T216" si="33">S205*H205</f>
        <v>0</v>
      </c>
      <c r="U205" s="35"/>
      <c r="V205" s="35"/>
      <c r="W205" s="35"/>
      <c r="X205" s="35"/>
      <c r="Y205" s="35"/>
      <c r="Z205" s="35"/>
      <c r="AA205" s="35"/>
      <c r="AB205" s="35"/>
      <c r="AC205" s="35"/>
      <c r="AD205" s="35"/>
      <c r="AE205" s="35"/>
      <c r="AR205" s="205" t="s">
        <v>276</v>
      </c>
      <c r="AT205" s="205" t="s">
        <v>214</v>
      </c>
      <c r="AU205" s="205" t="s">
        <v>85</v>
      </c>
      <c r="AY205" s="18" t="s">
        <v>209</v>
      </c>
      <c r="BE205" s="206">
        <f t="shared" ref="BE205:BE216" si="34">IF(N205="základní",J205,0)</f>
        <v>0</v>
      </c>
      <c r="BF205" s="206">
        <f t="shared" ref="BF205:BF216" si="35">IF(N205="snížená",J205,0)</f>
        <v>0</v>
      </c>
      <c r="BG205" s="206">
        <f t="shared" ref="BG205:BG216" si="36">IF(N205="zákl. přenesená",J205,0)</f>
        <v>0</v>
      </c>
      <c r="BH205" s="206">
        <f t="shared" ref="BH205:BH216" si="37">IF(N205="sníž. přenesená",J205,0)</f>
        <v>0</v>
      </c>
      <c r="BI205" s="206">
        <f t="shared" ref="BI205:BI216" si="38">IF(N205="nulová",J205,0)</f>
        <v>0</v>
      </c>
      <c r="BJ205" s="18" t="s">
        <v>85</v>
      </c>
      <c r="BK205" s="206">
        <f t="shared" ref="BK205:BK216" si="39">ROUND(I205*H205,2)</f>
        <v>0</v>
      </c>
      <c r="BL205" s="18" t="s">
        <v>276</v>
      </c>
      <c r="BM205" s="205" t="s">
        <v>7298</v>
      </c>
    </row>
    <row r="206" spans="1:65" s="2" customFormat="1" ht="33" customHeight="1">
      <c r="A206" s="35"/>
      <c r="B206" s="36"/>
      <c r="C206" s="193" t="s">
        <v>430</v>
      </c>
      <c r="D206" s="193" t="s">
        <v>214</v>
      </c>
      <c r="E206" s="194" t="s">
        <v>3260</v>
      </c>
      <c r="F206" s="195" t="s">
        <v>3261</v>
      </c>
      <c r="G206" s="196" t="s">
        <v>217</v>
      </c>
      <c r="H206" s="197">
        <v>50.8</v>
      </c>
      <c r="I206" s="198"/>
      <c r="J206" s="199">
        <f t="shared" si="30"/>
        <v>0</v>
      </c>
      <c r="K206" s="200"/>
      <c r="L206" s="40"/>
      <c r="M206" s="201" t="s">
        <v>1</v>
      </c>
      <c r="N206" s="202" t="s">
        <v>42</v>
      </c>
      <c r="O206" s="72"/>
      <c r="P206" s="203">
        <f t="shared" si="31"/>
        <v>0</v>
      </c>
      <c r="Q206" s="203">
        <v>0</v>
      </c>
      <c r="R206" s="203">
        <f t="shared" si="32"/>
        <v>0</v>
      </c>
      <c r="S206" s="203">
        <v>0</v>
      </c>
      <c r="T206" s="204">
        <f t="shared" si="33"/>
        <v>0</v>
      </c>
      <c r="U206" s="35"/>
      <c r="V206" s="35"/>
      <c r="W206" s="35"/>
      <c r="X206" s="35"/>
      <c r="Y206" s="35"/>
      <c r="Z206" s="35"/>
      <c r="AA206" s="35"/>
      <c r="AB206" s="35"/>
      <c r="AC206" s="35"/>
      <c r="AD206" s="35"/>
      <c r="AE206" s="35"/>
      <c r="AR206" s="205" t="s">
        <v>276</v>
      </c>
      <c r="AT206" s="205" t="s">
        <v>214</v>
      </c>
      <c r="AU206" s="205" t="s">
        <v>85</v>
      </c>
      <c r="AY206" s="18" t="s">
        <v>209</v>
      </c>
      <c r="BE206" s="206">
        <f t="shared" si="34"/>
        <v>0</v>
      </c>
      <c r="BF206" s="206">
        <f t="shared" si="35"/>
        <v>0</v>
      </c>
      <c r="BG206" s="206">
        <f t="shared" si="36"/>
        <v>0</v>
      </c>
      <c r="BH206" s="206">
        <f t="shared" si="37"/>
        <v>0</v>
      </c>
      <c r="BI206" s="206">
        <f t="shared" si="38"/>
        <v>0</v>
      </c>
      <c r="BJ206" s="18" t="s">
        <v>85</v>
      </c>
      <c r="BK206" s="206">
        <f t="shared" si="39"/>
        <v>0</v>
      </c>
      <c r="BL206" s="18" t="s">
        <v>276</v>
      </c>
      <c r="BM206" s="205" t="s">
        <v>7299</v>
      </c>
    </row>
    <row r="207" spans="1:65" s="2" customFormat="1" ht="24.2" customHeight="1">
      <c r="A207" s="35"/>
      <c r="B207" s="36"/>
      <c r="C207" s="193" t="s">
        <v>434</v>
      </c>
      <c r="D207" s="193" t="s">
        <v>214</v>
      </c>
      <c r="E207" s="194" t="s">
        <v>7300</v>
      </c>
      <c r="F207" s="195" t="s">
        <v>3050</v>
      </c>
      <c r="G207" s="196" t="s">
        <v>217</v>
      </c>
      <c r="H207" s="197">
        <v>28.2</v>
      </c>
      <c r="I207" s="198"/>
      <c r="J207" s="199">
        <f t="shared" si="30"/>
        <v>0</v>
      </c>
      <c r="K207" s="200"/>
      <c r="L207" s="40"/>
      <c r="M207" s="201" t="s">
        <v>1</v>
      </c>
      <c r="N207" s="202" t="s">
        <v>42</v>
      </c>
      <c r="O207" s="72"/>
      <c r="P207" s="203">
        <f t="shared" si="31"/>
        <v>0</v>
      </c>
      <c r="Q207" s="203">
        <v>0</v>
      </c>
      <c r="R207" s="203">
        <f t="shared" si="32"/>
        <v>0</v>
      </c>
      <c r="S207" s="203">
        <v>0</v>
      </c>
      <c r="T207" s="204">
        <f t="shared" si="33"/>
        <v>0</v>
      </c>
      <c r="U207" s="35"/>
      <c r="V207" s="35"/>
      <c r="W207" s="35"/>
      <c r="X207" s="35"/>
      <c r="Y207" s="35"/>
      <c r="Z207" s="35"/>
      <c r="AA207" s="35"/>
      <c r="AB207" s="35"/>
      <c r="AC207" s="35"/>
      <c r="AD207" s="35"/>
      <c r="AE207" s="35"/>
      <c r="AR207" s="205" t="s">
        <v>276</v>
      </c>
      <c r="AT207" s="205" t="s">
        <v>214</v>
      </c>
      <c r="AU207" s="205" t="s">
        <v>85</v>
      </c>
      <c r="AY207" s="18" t="s">
        <v>209</v>
      </c>
      <c r="BE207" s="206">
        <f t="shared" si="34"/>
        <v>0</v>
      </c>
      <c r="BF207" s="206">
        <f t="shared" si="35"/>
        <v>0</v>
      </c>
      <c r="BG207" s="206">
        <f t="shared" si="36"/>
        <v>0</v>
      </c>
      <c r="BH207" s="206">
        <f t="shared" si="37"/>
        <v>0</v>
      </c>
      <c r="BI207" s="206">
        <f t="shared" si="38"/>
        <v>0</v>
      </c>
      <c r="BJ207" s="18" t="s">
        <v>85</v>
      </c>
      <c r="BK207" s="206">
        <f t="shared" si="39"/>
        <v>0</v>
      </c>
      <c r="BL207" s="18" t="s">
        <v>276</v>
      </c>
      <c r="BM207" s="205" t="s">
        <v>7301</v>
      </c>
    </row>
    <row r="208" spans="1:65" s="2" customFormat="1" ht="24.2" customHeight="1">
      <c r="A208" s="35"/>
      <c r="B208" s="36"/>
      <c r="C208" s="193" t="s">
        <v>442</v>
      </c>
      <c r="D208" s="193" t="s">
        <v>214</v>
      </c>
      <c r="E208" s="194" t="s">
        <v>7302</v>
      </c>
      <c r="F208" s="195" t="s">
        <v>3093</v>
      </c>
      <c r="G208" s="196" t="s">
        <v>217</v>
      </c>
      <c r="H208" s="197">
        <v>298.39999999999998</v>
      </c>
      <c r="I208" s="198"/>
      <c r="J208" s="199">
        <f t="shared" si="30"/>
        <v>0</v>
      </c>
      <c r="K208" s="200"/>
      <c r="L208" s="40"/>
      <c r="M208" s="201" t="s">
        <v>1</v>
      </c>
      <c r="N208" s="202" t="s">
        <v>42</v>
      </c>
      <c r="O208" s="72"/>
      <c r="P208" s="203">
        <f t="shared" si="31"/>
        <v>0</v>
      </c>
      <c r="Q208" s="203">
        <v>0</v>
      </c>
      <c r="R208" s="203">
        <f t="shared" si="32"/>
        <v>0</v>
      </c>
      <c r="S208" s="203">
        <v>0</v>
      </c>
      <c r="T208" s="204">
        <f t="shared" si="33"/>
        <v>0</v>
      </c>
      <c r="U208" s="35"/>
      <c r="V208" s="35"/>
      <c r="W208" s="35"/>
      <c r="X208" s="35"/>
      <c r="Y208" s="35"/>
      <c r="Z208" s="35"/>
      <c r="AA208" s="35"/>
      <c r="AB208" s="35"/>
      <c r="AC208" s="35"/>
      <c r="AD208" s="35"/>
      <c r="AE208" s="35"/>
      <c r="AR208" s="205" t="s">
        <v>276</v>
      </c>
      <c r="AT208" s="205" t="s">
        <v>214</v>
      </c>
      <c r="AU208" s="205" t="s">
        <v>85</v>
      </c>
      <c r="AY208" s="18" t="s">
        <v>209</v>
      </c>
      <c r="BE208" s="206">
        <f t="shared" si="34"/>
        <v>0</v>
      </c>
      <c r="BF208" s="206">
        <f t="shared" si="35"/>
        <v>0</v>
      </c>
      <c r="BG208" s="206">
        <f t="shared" si="36"/>
        <v>0</v>
      </c>
      <c r="BH208" s="206">
        <f t="shared" si="37"/>
        <v>0</v>
      </c>
      <c r="BI208" s="206">
        <f t="shared" si="38"/>
        <v>0</v>
      </c>
      <c r="BJ208" s="18" t="s">
        <v>85</v>
      </c>
      <c r="BK208" s="206">
        <f t="shared" si="39"/>
        <v>0</v>
      </c>
      <c r="BL208" s="18" t="s">
        <v>276</v>
      </c>
      <c r="BM208" s="205" t="s">
        <v>7303</v>
      </c>
    </row>
    <row r="209" spans="1:65" s="2" customFormat="1" ht="33" customHeight="1">
      <c r="A209" s="35"/>
      <c r="B209" s="36"/>
      <c r="C209" s="193" t="s">
        <v>446</v>
      </c>
      <c r="D209" s="193" t="s">
        <v>214</v>
      </c>
      <c r="E209" s="194" t="s">
        <v>7304</v>
      </c>
      <c r="F209" s="195" t="s">
        <v>7305</v>
      </c>
      <c r="G209" s="196" t="s">
        <v>217</v>
      </c>
      <c r="H209" s="197">
        <v>37.06</v>
      </c>
      <c r="I209" s="198"/>
      <c r="J209" s="199">
        <f t="shared" si="30"/>
        <v>0</v>
      </c>
      <c r="K209" s="200"/>
      <c r="L209" s="40"/>
      <c r="M209" s="201" t="s">
        <v>1</v>
      </c>
      <c r="N209" s="202" t="s">
        <v>42</v>
      </c>
      <c r="O209" s="72"/>
      <c r="P209" s="203">
        <f t="shared" si="31"/>
        <v>0</v>
      </c>
      <c r="Q209" s="203">
        <v>0</v>
      </c>
      <c r="R209" s="203">
        <f t="shared" si="32"/>
        <v>0</v>
      </c>
      <c r="S209" s="203">
        <v>0</v>
      </c>
      <c r="T209" s="204">
        <f t="shared" si="33"/>
        <v>0</v>
      </c>
      <c r="U209" s="35"/>
      <c r="V209" s="35"/>
      <c r="W209" s="35"/>
      <c r="X209" s="35"/>
      <c r="Y209" s="35"/>
      <c r="Z209" s="35"/>
      <c r="AA209" s="35"/>
      <c r="AB209" s="35"/>
      <c r="AC209" s="35"/>
      <c r="AD209" s="35"/>
      <c r="AE209" s="35"/>
      <c r="AR209" s="205" t="s">
        <v>276</v>
      </c>
      <c r="AT209" s="205" t="s">
        <v>214</v>
      </c>
      <c r="AU209" s="205" t="s">
        <v>85</v>
      </c>
      <c r="AY209" s="18" t="s">
        <v>209</v>
      </c>
      <c r="BE209" s="206">
        <f t="shared" si="34"/>
        <v>0</v>
      </c>
      <c r="BF209" s="206">
        <f t="shared" si="35"/>
        <v>0</v>
      </c>
      <c r="BG209" s="206">
        <f t="shared" si="36"/>
        <v>0</v>
      </c>
      <c r="BH209" s="206">
        <f t="shared" si="37"/>
        <v>0</v>
      </c>
      <c r="BI209" s="206">
        <f t="shared" si="38"/>
        <v>0</v>
      </c>
      <c r="BJ209" s="18" t="s">
        <v>85</v>
      </c>
      <c r="BK209" s="206">
        <f t="shared" si="39"/>
        <v>0</v>
      </c>
      <c r="BL209" s="18" t="s">
        <v>276</v>
      </c>
      <c r="BM209" s="205" t="s">
        <v>7306</v>
      </c>
    </row>
    <row r="210" spans="1:65" s="2" customFormat="1" ht="33" customHeight="1">
      <c r="A210" s="35"/>
      <c r="B210" s="36"/>
      <c r="C210" s="193" t="s">
        <v>450</v>
      </c>
      <c r="D210" s="193" t="s">
        <v>214</v>
      </c>
      <c r="E210" s="194" t="s">
        <v>7307</v>
      </c>
      <c r="F210" s="195" t="s">
        <v>7308</v>
      </c>
      <c r="G210" s="196" t="s">
        <v>217</v>
      </c>
      <c r="H210" s="197">
        <v>232</v>
      </c>
      <c r="I210" s="198"/>
      <c r="J210" s="199">
        <f t="shared" si="30"/>
        <v>0</v>
      </c>
      <c r="K210" s="200"/>
      <c r="L210" s="40"/>
      <c r="M210" s="201" t="s">
        <v>1</v>
      </c>
      <c r="N210" s="202" t="s">
        <v>42</v>
      </c>
      <c r="O210" s="72"/>
      <c r="P210" s="203">
        <f t="shared" si="31"/>
        <v>0</v>
      </c>
      <c r="Q210" s="203">
        <v>0</v>
      </c>
      <c r="R210" s="203">
        <f t="shared" si="32"/>
        <v>0</v>
      </c>
      <c r="S210" s="203">
        <v>0</v>
      </c>
      <c r="T210" s="204">
        <f t="shared" si="33"/>
        <v>0</v>
      </c>
      <c r="U210" s="35"/>
      <c r="V210" s="35"/>
      <c r="W210" s="35"/>
      <c r="X210" s="35"/>
      <c r="Y210" s="35"/>
      <c r="Z210" s="35"/>
      <c r="AA210" s="35"/>
      <c r="AB210" s="35"/>
      <c r="AC210" s="35"/>
      <c r="AD210" s="35"/>
      <c r="AE210" s="35"/>
      <c r="AR210" s="205" t="s">
        <v>276</v>
      </c>
      <c r="AT210" s="205" t="s">
        <v>214</v>
      </c>
      <c r="AU210" s="205" t="s">
        <v>85</v>
      </c>
      <c r="AY210" s="18" t="s">
        <v>209</v>
      </c>
      <c r="BE210" s="206">
        <f t="shared" si="34"/>
        <v>0</v>
      </c>
      <c r="BF210" s="206">
        <f t="shared" si="35"/>
        <v>0</v>
      </c>
      <c r="BG210" s="206">
        <f t="shared" si="36"/>
        <v>0</v>
      </c>
      <c r="BH210" s="206">
        <f t="shared" si="37"/>
        <v>0</v>
      </c>
      <c r="BI210" s="206">
        <f t="shared" si="38"/>
        <v>0</v>
      </c>
      <c r="BJ210" s="18" t="s">
        <v>85</v>
      </c>
      <c r="BK210" s="206">
        <f t="shared" si="39"/>
        <v>0</v>
      </c>
      <c r="BL210" s="18" t="s">
        <v>276</v>
      </c>
      <c r="BM210" s="205" t="s">
        <v>7309</v>
      </c>
    </row>
    <row r="211" spans="1:65" s="2" customFormat="1" ht="33" customHeight="1">
      <c r="A211" s="35"/>
      <c r="B211" s="36"/>
      <c r="C211" s="193" t="s">
        <v>456</v>
      </c>
      <c r="D211" s="193" t="s">
        <v>214</v>
      </c>
      <c r="E211" s="194" t="s">
        <v>7310</v>
      </c>
      <c r="F211" s="195" t="s">
        <v>7311</v>
      </c>
      <c r="G211" s="196" t="s">
        <v>217</v>
      </c>
      <c r="H211" s="197">
        <v>111</v>
      </c>
      <c r="I211" s="198"/>
      <c r="J211" s="199">
        <f t="shared" si="30"/>
        <v>0</v>
      </c>
      <c r="K211" s="200"/>
      <c r="L211" s="40"/>
      <c r="M211" s="201" t="s">
        <v>1</v>
      </c>
      <c r="N211" s="202" t="s">
        <v>42</v>
      </c>
      <c r="O211" s="72"/>
      <c r="P211" s="203">
        <f t="shared" si="31"/>
        <v>0</v>
      </c>
      <c r="Q211" s="203">
        <v>0</v>
      </c>
      <c r="R211" s="203">
        <f t="shared" si="32"/>
        <v>0</v>
      </c>
      <c r="S211" s="203">
        <v>0</v>
      </c>
      <c r="T211" s="204">
        <f t="shared" si="33"/>
        <v>0</v>
      </c>
      <c r="U211" s="35"/>
      <c r="V211" s="35"/>
      <c r="W211" s="35"/>
      <c r="X211" s="35"/>
      <c r="Y211" s="35"/>
      <c r="Z211" s="35"/>
      <c r="AA211" s="35"/>
      <c r="AB211" s="35"/>
      <c r="AC211" s="35"/>
      <c r="AD211" s="35"/>
      <c r="AE211" s="35"/>
      <c r="AR211" s="205" t="s">
        <v>276</v>
      </c>
      <c r="AT211" s="205" t="s">
        <v>214</v>
      </c>
      <c r="AU211" s="205" t="s">
        <v>85</v>
      </c>
      <c r="AY211" s="18" t="s">
        <v>209</v>
      </c>
      <c r="BE211" s="206">
        <f t="shared" si="34"/>
        <v>0</v>
      </c>
      <c r="BF211" s="206">
        <f t="shared" si="35"/>
        <v>0</v>
      </c>
      <c r="BG211" s="206">
        <f t="shared" si="36"/>
        <v>0</v>
      </c>
      <c r="BH211" s="206">
        <f t="shared" si="37"/>
        <v>0</v>
      </c>
      <c r="BI211" s="206">
        <f t="shared" si="38"/>
        <v>0</v>
      </c>
      <c r="BJ211" s="18" t="s">
        <v>85</v>
      </c>
      <c r="BK211" s="206">
        <f t="shared" si="39"/>
        <v>0</v>
      </c>
      <c r="BL211" s="18" t="s">
        <v>276</v>
      </c>
      <c r="BM211" s="205" t="s">
        <v>7312</v>
      </c>
    </row>
    <row r="212" spans="1:65" s="2" customFormat="1" ht="44.25" customHeight="1">
      <c r="A212" s="35"/>
      <c r="B212" s="36"/>
      <c r="C212" s="193" t="s">
        <v>460</v>
      </c>
      <c r="D212" s="193" t="s">
        <v>214</v>
      </c>
      <c r="E212" s="194" t="s">
        <v>3005</v>
      </c>
      <c r="F212" s="195" t="s">
        <v>7313</v>
      </c>
      <c r="G212" s="196" t="s">
        <v>217</v>
      </c>
      <c r="H212" s="197">
        <v>70.180000000000007</v>
      </c>
      <c r="I212" s="198"/>
      <c r="J212" s="199">
        <f t="shared" si="30"/>
        <v>0</v>
      </c>
      <c r="K212" s="200"/>
      <c r="L212" s="40"/>
      <c r="M212" s="201" t="s">
        <v>1</v>
      </c>
      <c r="N212" s="202" t="s">
        <v>42</v>
      </c>
      <c r="O212" s="72"/>
      <c r="P212" s="203">
        <f t="shared" si="31"/>
        <v>0</v>
      </c>
      <c r="Q212" s="203">
        <v>0</v>
      </c>
      <c r="R212" s="203">
        <f t="shared" si="32"/>
        <v>0</v>
      </c>
      <c r="S212" s="203">
        <v>0</v>
      </c>
      <c r="T212" s="204">
        <f t="shared" si="33"/>
        <v>0</v>
      </c>
      <c r="U212" s="35"/>
      <c r="V212" s="35"/>
      <c r="W212" s="35"/>
      <c r="X212" s="35"/>
      <c r="Y212" s="35"/>
      <c r="Z212" s="35"/>
      <c r="AA212" s="35"/>
      <c r="AB212" s="35"/>
      <c r="AC212" s="35"/>
      <c r="AD212" s="35"/>
      <c r="AE212" s="35"/>
      <c r="AR212" s="205" t="s">
        <v>276</v>
      </c>
      <c r="AT212" s="205" t="s">
        <v>214</v>
      </c>
      <c r="AU212" s="205" t="s">
        <v>85</v>
      </c>
      <c r="AY212" s="18" t="s">
        <v>209</v>
      </c>
      <c r="BE212" s="206">
        <f t="shared" si="34"/>
        <v>0</v>
      </c>
      <c r="BF212" s="206">
        <f t="shared" si="35"/>
        <v>0</v>
      </c>
      <c r="BG212" s="206">
        <f t="shared" si="36"/>
        <v>0</v>
      </c>
      <c r="BH212" s="206">
        <f t="shared" si="37"/>
        <v>0</v>
      </c>
      <c r="BI212" s="206">
        <f t="shared" si="38"/>
        <v>0</v>
      </c>
      <c r="BJ212" s="18" t="s">
        <v>85</v>
      </c>
      <c r="BK212" s="206">
        <f t="shared" si="39"/>
        <v>0</v>
      </c>
      <c r="BL212" s="18" t="s">
        <v>276</v>
      </c>
      <c r="BM212" s="205" t="s">
        <v>7314</v>
      </c>
    </row>
    <row r="213" spans="1:65" s="2" customFormat="1" ht="37.9" customHeight="1">
      <c r="A213" s="35"/>
      <c r="B213" s="36"/>
      <c r="C213" s="193" t="s">
        <v>464</v>
      </c>
      <c r="D213" s="193" t="s">
        <v>214</v>
      </c>
      <c r="E213" s="194" t="s">
        <v>7315</v>
      </c>
      <c r="F213" s="195" t="s">
        <v>7316</v>
      </c>
      <c r="G213" s="196" t="s">
        <v>318</v>
      </c>
      <c r="H213" s="197">
        <v>206.3</v>
      </c>
      <c r="I213" s="198"/>
      <c r="J213" s="199">
        <f t="shared" si="30"/>
        <v>0</v>
      </c>
      <c r="K213" s="200"/>
      <c r="L213" s="40"/>
      <c r="M213" s="201" t="s">
        <v>1</v>
      </c>
      <c r="N213" s="202" t="s">
        <v>42</v>
      </c>
      <c r="O213" s="72"/>
      <c r="P213" s="203">
        <f t="shared" si="31"/>
        <v>0</v>
      </c>
      <c r="Q213" s="203">
        <v>0</v>
      </c>
      <c r="R213" s="203">
        <f t="shared" si="32"/>
        <v>0</v>
      </c>
      <c r="S213" s="203">
        <v>0</v>
      </c>
      <c r="T213" s="204">
        <f t="shared" si="33"/>
        <v>0</v>
      </c>
      <c r="U213" s="35"/>
      <c r="V213" s="35"/>
      <c r="W213" s="35"/>
      <c r="X213" s="35"/>
      <c r="Y213" s="35"/>
      <c r="Z213" s="35"/>
      <c r="AA213" s="35"/>
      <c r="AB213" s="35"/>
      <c r="AC213" s="35"/>
      <c r="AD213" s="35"/>
      <c r="AE213" s="35"/>
      <c r="AR213" s="205" t="s">
        <v>276</v>
      </c>
      <c r="AT213" s="205" t="s">
        <v>214</v>
      </c>
      <c r="AU213" s="205" t="s">
        <v>85</v>
      </c>
      <c r="AY213" s="18" t="s">
        <v>209</v>
      </c>
      <c r="BE213" s="206">
        <f t="shared" si="34"/>
        <v>0</v>
      </c>
      <c r="BF213" s="206">
        <f t="shared" si="35"/>
        <v>0</v>
      </c>
      <c r="BG213" s="206">
        <f t="shared" si="36"/>
        <v>0</v>
      </c>
      <c r="BH213" s="206">
        <f t="shared" si="37"/>
        <v>0</v>
      </c>
      <c r="BI213" s="206">
        <f t="shared" si="38"/>
        <v>0</v>
      </c>
      <c r="BJ213" s="18" t="s">
        <v>85</v>
      </c>
      <c r="BK213" s="206">
        <f t="shared" si="39"/>
        <v>0</v>
      </c>
      <c r="BL213" s="18" t="s">
        <v>276</v>
      </c>
      <c r="BM213" s="205" t="s">
        <v>7317</v>
      </c>
    </row>
    <row r="214" spans="1:65" s="2" customFormat="1" ht="24.2" customHeight="1">
      <c r="A214" s="35"/>
      <c r="B214" s="36"/>
      <c r="C214" s="193" t="s">
        <v>468</v>
      </c>
      <c r="D214" s="193" t="s">
        <v>214</v>
      </c>
      <c r="E214" s="194" t="s">
        <v>7318</v>
      </c>
      <c r="F214" s="195" t="s">
        <v>7319</v>
      </c>
      <c r="G214" s="196" t="s">
        <v>318</v>
      </c>
      <c r="H214" s="197">
        <v>8.5</v>
      </c>
      <c r="I214" s="198"/>
      <c r="J214" s="199">
        <f t="shared" si="30"/>
        <v>0</v>
      </c>
      <c r="K214" s="200"/>
      <c r="L214" s="40"/>
      <c r="M214" s="201" t="s">
        <v>1</v>
      </c>
      <c r="N214" s="202" t="s">
        <v>42</v>
      </c>
      <c r="O214" s="72"/>
      <c r="P214" s="203">
        <f t="shared" si="31"/>
        <v>0</v>
      </c>
      <c r="Q214" s="203">
        <v>0</v>
      </c>
      <c r="R214" s="203">
        <f t="shared" si="32"/>
        <v>0</v>
      </c>
      <c r="S214" s="203">
        <v>0</v>
      </c>
      <c r="T214" s="204">
        <f t="shared" si="33"/>
        <v>0</v>
      </c>
      <c r="U214" s="35"/>
      <c r="V214" s="35"/>
      <c r="W214" s="35"/>
      <c r="X214" s="35"/>
      <c r="Y214" s="35"/>
      <c r="Z214" s="35"/>
      <c r="AA214" s="35"/>
      <c r="AB214" s="35"/>
      <c r="AC214" s="35"/>
      <c r="AD214" s="35"/>
      <c r="AE214" s="35"/>
      <c r="AR214" s="205" t="s">
        <v>276</v>
      </c>
      <c r="AT214" s="205" t="s">
        <v>214</v>
      </c>
      <c r="AU214" s="205" t="s">
        <v>85</v>
      </c>
      <c r="AY214" s="18" t="s">
        <v>209</v>
      </c>
      <c r="BE214" s="206">
        <f t="shared" si="34"/>
        <v>0</v>
      </c>
      <c r="BF214" s="206">
        <f t="shared" si="35"/>
        <v>0</v>
      </c>
      <c r="BG214" s="206">
        <f t="shared" si="36"/>
        <v>0</v>
      </c>
      <c r="BH214" s="206">
        <f t="shared" si="37"/>
        <v>0</v>
      </c>
      <c r="BI214" s="206">
        <f t="shared" si="38"/>
        <v>0</v>
      </c>
      <c r="BJ214" s="18" t="s">
        <v>85</v>
      </c>
      <c r="BK214" s="206">
        <f t="shared" si="39"/>
        <v>0</v>
      </c>
      <c r="BL214" s="18" t="s">
        <v>276</v>
      </c>
      <c r="BM214" s="205" t="s">
        <v>7320</v>
      </c>
    </row>
    <row r="215" spans="1:65" s="2" customFormat="1" ht="16.5" customHeight="1">
      <c r="A215" s="35"/>
      <c r="B215" s="36"/>
      <c r="C215" s="193" t="s">
        <v>474</v>
      </c>
      <c r="D215" s="193" t="s">
        <v>214</v>
      </c>
      <c r="E215" s="194" t="s">
        <v>7321</v>
      </c>
      <c r="F215" s="195" t="s">
        <v>7322</v>
      </c>
      <c r="G215" s="196" t="s">
        <v>318</v>
      </c>
      <c r="H215" s="197">
        <v>10</v>
      </c>
      <c r="I215" s="198"/>
      <c r="J215" s="199">
        <f t="shared" si="30"/>
        <v>0</v>
      </c>
      <c r="K215" s="200"/>
      <c r="L215" s="40"/>
      <c r="M215" s="201" t="s">
        <v>1</v>
      </c>
      <c r="N215" s="202" t="s">
        <v>42</v>
      </c>
      <c r="O215" s="72"/>
      <c r="P215" s="203">
        <f t="shared" si="31"/>
        <v>0</v>
      </c>
      <c r="Q215" s="203">
        <v>0</v>
      </c>
      <c r="R215" s="203">
        <f t="shared" si="32"/>
        <v>0</v>
      </c>
      <c r="S215" s="203">
        <v>0</v>
      </c>
      <c r="T215" s="204">
        <f t="shared" si="33"/>
        <v>0</v>
      </c>
      <c r="U215" s="35"/>
      <c r="V215" s="35"/>
      <c r="W215" s="35"/>
      <c r="X215" s="35"/>
      <c r="Y215" s="35"/>
      <c r="Z215" s="35"/>
      <c r="AA215" s="35"/>
      <c r="AB215" s="35"/>
      <c r="AC215" s="35"/>
      <c r="AD215" s="35"/>
      <c r="AE215" s="35"/>
      <c r="AR215" s="205" t="s">
        <v>276</v>
      </c>
      <c r="AT215" s="205" t="s">
        <v>214</v>
      </c>
      <c r="AU215" s="205" t="s">
        <v>85</v>
      </c>
      <c r="AY215" s="18" t="s">
        <v>209</v>
      </c>
      <c r="BE215" s="206">
        <f t="shared" si="34"/>
        <v>0</v>
      </c>
      <c r="BF215" s="206">
        <f t="shared" si="35"/>
        <v>0</v>
      </c>
      <c r="BG215" s="206">
        <f t="shared" si="36"/>
        <v>0</v>
      </c>
      <c r="BH215" s="206">
        <f t="shared" si="37"/>
        <v>0</v>
      </c>
      <c r="BI215" s="206">
        <f t="shared" si="38"/>
        <v>0</v>
      </c>
      <c r="BJ215" s="18" t="s">
        <v>85</v>
      </c>
      <c r="BK215" s="206">
        <f t="shared" si="39"/>
        <v>0</v>
      </c>
      <c r="BL215" s="18" t="s">
        <v>276</v>
      </c>
      <c r="BM215" s="205" t="s">
        <v>7323</v>
      </c>
    </row>
    <row r="216" spans="1:65" s="2" customFormat="1" ht="21.75" customHeight="1">
      <c r="A216" s="35"/>
      <c r="B216" s="36"/>
      <c r="C216" s="193" t="s">
        <v>478</v>
      </c>
      <c r="D216" s="193" t="s">
        <v>214</v>
      </c>
      <c r="E216" s="194" t="s">
        <v>7324</v>
      </c>
      <c r="F216" s="195" t="s">
        <v>7325</v>
      </c>
      <c r="G216" s="196" t="s">
        <v>318</v>
      </c>
      <c r="H216" s="197">
        <v>465.6</v>
      </c>
      <c r="I216" s="198"/>
      <c r="J216" s="199">
        <f t="shared" si="30"/>
        <v>0</v>
      </c>
      <c r="K216" s="200"/>
      <c r="L216" s="40"/>
      <c r="M216" s="201" t="s">
        <v>1</v>
      </c>
      <c r="N216" s="202" t="s">
        <v>42</v>
      </c>
      <c r="O216" s="72"/>
      <c r="P216" s="203">
        <f t="shared" si="31"/>
        <v>0</v>
      </c>
      <c r="Q216" s="203">
        <v>0</v>
      </c>
      <c r="R216" s="203">
        <f t="shared" si="32"/>
        <v>0</v>
      </c>
      <c r="S216" s="203">
        <v>0</v>
      </c>
      <c r="T216" s="204">
        <f t="shared" si="33"/>
        <v>0</v>
      </c>
      <c r="U216" s="35"/>
      <c r="V216" s="35"/>
      <c r="W216" s="35"/>
      <c r="X216" s="35"/>
      <c r="Y216" s="35"/>
      <c r="Z216" s="35"/>
      <c r="AA216" s="35"/>
      <c r="AB216" s="35"/>
      <c r="AC216" s="35"/>
      <c r="AD216" s="35"/>
      <c r="AE216" s="35"/>
      <c r="AR216" s="205" t="s">
        <v>276</v>
      </c>
      <c r="AT216" s="205" t="s">
        <v>214</v>
      </c>
      <c r="AU216" s="205" t="s">
        <v>85</v>
      </c>
      <c r="AY216" s="18" t="s">
        <v>209</v>
      </c>
      <c r="BE216" s="206">
        <f t="shared" si="34"/>
        <v>0</v>
      </c>
      <c r="BF216" s="206">
        <f t="shared" si="35"/>
        <v>0</v>
      </c>
      <c r="BG216" s="206">
        <f t="shared" si="36"/>
        <v>0</v>
      </c>
      <c r="BH216" s="206">
        <f t="shared" si="37"/>
        <v>0</v>
      </c>
      <c r="BI216" s="206">
        <f t="shared" si="38"/>
        <v>0</v>
      </c>
      <c r="BJ216" s="18" t="s">
        <v>85</v>
      </c>
      <c r="BK216" s="206">
        <f t="shared" si="39"/>
        <v>0</v>
      </c>
      <c r="BL216" s="18" t="s">
        <v>276</v>
      </c>
      <c r="BM216" s="205" t="s">
        <v>7326</v>
      </c>
    </row>
    <row r="217" spans="1:65" s="13" customFormat="1">
      <c r="B217" s="212"/>
      <c r="C217" s="213"/>
      <c r="D217" s="214" t="s">
        <v>555</v>
      </c>
      <c r="E217" s="215" t="s">
        <v>1</v>
      </c>
      <c r="F217" s="216" t="s">
        <v>7327</v>
      </c>
      <c r="G217" s="213"/>
      <c r="H217" s="217">
        <v>465.6</v>
      </c>
      <c r="I217" s="218"/>
      <c r="J217" s="213"/>
      <c r="K217" s="213"/>
      <c r="L217" s="219"/>
      <c r="M217" s="220"/>
      <c r="N217" s="221"/>
      <c r="O217" s="221"/>
      <c r="P217" s="221"/>
      <c r="Q217" s="221"/>
      <c r="R217" s="221"/>
      <c r="S217" s="221"/>
      <c r="T217" s="222"/>
      <c r="AT217" s="223" t="s">
        <v>555</v>
      </c>
      <c r="AU217" s="223" t="s">
        <v>85</v>
      </c>
      <c r="AV217" s="13" t="s">
        <v>87</v>
      </c>
      <c r="AW217" s="13" t="s">
        <v>32</v>
      </c>
      <c r="AX217" s="13" t="s">
        <v>77</v>
      </c>
      <c r="AY217" s="223" t="s">
        <v>209</v>
      </c>
    </row>
    <row r="218" spans="1:65" s="14" customFormat="1">
      <c r="B218" s="235"/>
      <c r="C218" s="236"/>
      <c r="D218" s="214" t="s">
        <v>555</v>
      </c>
      <c r="E218" s="237" t="s">
        <v>1</v>
      </c>
      <c r="F218" s="238" t="s">
        <v>645</v>
      </c>
      <c r="G218" s="236"/>
      <c r="H218" s="239">
        <v>465.6</v>
      </c>
      <c r="I218" s="240"/>
      <c r="J218" s="236"/>
      <c r="K218" s="236"/>
      <c r="L218" s="241"/>
      <c r="M218" s="242"/>
      <c r="N218" s="243"/>
      <c r="O218" s="243"/>
      <c r="P218" s="243"/>
      <c r="Q218" s="243"/>
      <c r="R218" s="243"/>
      <c r="S218" s="243"/>
      <c r="T218" s="244"/>
      <c r="AT218" s="245" t="s">
        <v>555</v>
      </c>
      <c r="AU218" s="245" t="s">
        <v>85</v>
      </c>
      <c r="AV218" s="14" t="s">
        <v>218</v>
      </c>
      <c r="AW218" s="14" t="s">
        <v>32</v>
      </c>
      <c r="AX218" s="14" t="s">
        <v>85</v>
      </c>
      <c r="AY218" s="245" t="s">
        <v>209</v>
      </c>
    </row>
    <row r="219" spans="1:65" s="2" customFormat="1" ht="37.9" customHeight="1">
      <c r="A219" s="35"/>
      <c r="B219" s="36"/>
      <c r="C219" s="193" t="s">
        <v>482</v>
      </c>
      <c r="D219" s="193" t="s">
        <v>214</v>
      </c>
      <c r="E219" s="194" t="s">
        <v>3424</v>
      </c>
      <c r="F219" s="195" t="s">
        <v>7328</v>
      </c>
      <c r="G219" s="196" t="s">
        <v>217</v>
      </c>
      <c r="H219" s="197">
        <v>120.6</v>
      </c>
      <c r="I219" s="198"/>
      <c r="J219" s="199">
        <f>ROUND(I219*H219,2)</f>
        <v>0</v>
      </c>
      <c r="K219" s="200"/>
      <c r="L219" s="40"/>
      <c r="M219" s="201" t="s">
        <v>1</v>
      </c>
      <c r="N219" s="202" t="s">
        <v>42</v>
      </c>
      <c r="O219" s="72"/>
      <c r="P219" s="203">
        <f>O219*H219</f>
        <v>0</v>
      </c>
      <c r="Q219" s="203">
        <v>0</v>
      </c>
      <c r="R219" s="203">
        <f>Q219*H219</f>
        <v>0</v>
      </c>
      <c r="S219" s="203">
        <v>0</v>
      </c>
      <c r="T219" s="204">
        <f>S219*H219</f>
        <v>0</v>
      </c>
      <c r="U219" s="35"/>
      <c r="V219" s="35"/>
      <c r="W219" s="35"/>
      <c r="X219" s="35"/>
      <c r="Y219" s="35"/>
      <c r="Z219" s="35"/>
      <c r="AA219" s="35"/>
      <c r="AB219" s="35"/>
      <c r="AC219" s="35"/>
      <c r="AD219" s="35"/>
      <c r="AE219" s="35"/>
      <c r="AR219" s="205" t="s">
        <v>276</v>
      </c>
      <c r="AT219" s="205" t="s">
        <v>214</v>
      </c>
      <c r="AU219" s="205" t="s">
        <v>85</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276</v>
      </c>
      <c r="BM219" s="205" t="s">
        <v>7329</v>
      </c>
    </row>
    <row r="220" spans="1:65" s="2" customFormat="1" ht="24.2" customHeight="1">
      <c r="A220" s="35"/>
      <c r="B220" s="36"/>
      <c r="C220" s="193" t="s">
        <v>486</v>
      </c>
      <c r="D220" s="193" t="s">
        <v>214</v>
      </c>
      <c r="E220" s="194" t="s">
        <v>7330</v>
      </c>
      <c r="F220" s="195" t="s">
        <v>7331</v>
      </c>
      <c r="G220" s="196" t="s">
        <v>7332</v>
      </c>
      <c r="H220" s="274"/>
      <c r="I220" s="198"/>
      <c r="J220" s="199">
        <f>ROUND(I220*H220,2)</f>
        <v>0</v>
      </c>
      <c r="K220" s="200"/>
      <c r="L220" s="40"/>
      <c r="M220" s="201" t="s">
        <v>1</v>
      </c>
      <c r="N220" s="202" t="s">
        <v>42</v>
      </c>
      <c r="O220" s="72"/>
      <c r="P220" s="203">
        <f>O220*H220</f>
        <v>0</v>
      </c>
      <c r="Q220" s="203">
        <v>0</v>
      </c>
      <c r="R220" s="203">
        <f>Q220*H220</f>
        <v>0</v>
      </c>
      <c r="S220" s="203">
        <v>0</v>
      </c>
      <c r="T220" s="204">
        <f>S220*H220</f>
        <v>0</v>
      </c>
      <c r="U220" s="35"/>
      <c r="V220" s="35"/>
      <c r="W220" s="35"/>
      <c r="X220" s="35"/>
      <c r="Y220" s="35"/>
      <c r="Z220" s="35"/>
      <c r="AA220" s="35"/>
      <c r="AB220" s="35"/>
      <c r="AC220" s="35"/>
      <c r="AD220" s="35"/>
      <c r="AE220" s="35"/>
      <c r="AR220" s="205" t="s">
        <v>276</v>
      </c>
      <c r="AT220" s="205" t="s">
        <v>214</v>
      </c>
      <c r="AU220" s="205" t="s">
        <v>85</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276</v>
      </c>
      <c r="BM220" s="205" t="s">
        <v>7333</v>
      </c>
    </row>
    <row r="221" spans="1:65" s="12" customFormat="1" ht="25.9" customHeight="1">
      <c r="B221" s="177"/>
      <c r="C221" s="178"/>
      <c r="D221" s="179" t="s">
        <v>76</v>
      </c>
      <c r="E221" s="180" t="s">
        <v>534</v>
      </c>
      <c r="F221" s="180" t="s">
        <v>7334</v>
      </c>
      <c r="G221" s="178"/>
      <c r="H221" s="178"/>
      <c r="I221" s="181"/>
      <c r="J221" s="182">
        <f>BK221</f>
        <v>0</v>
      </c>
      <c r="K221" s="178"/>
      <c r="L221" s="183"/>
      <c r="M221" s="184"/>
      <c r="N221" s="185"/>
      <c r="O221" s="185"/>
      <c r="P221" s="186">
        <f>SUM(P222:P234)</f>
        <v>0</v>
      </c>
      <c r="Q221" s="185"/>
      <c r="R221" s="186">
        <f>SUM(R222:R234)</f>
        <v>0</v>
      </c>
      <c r="S221" s="185"/>
      <c r="T221" s="187">
        <f>SUM(T222:T234)</f>
        <v>0</v>
      </c>
      <c r="AR221" s="188" t="s">
        <v>87</v>
      </c>
      <c r="AT221" s="189" t="s">
        <v>76</v>
      </c>
      <c r="AU221" s="189" t="s">
        <v>77</v>
      </c>
      <c r="AY221" s="188" t="s">
        <v>209</v>
      </c>
      <c r="BK221" s="190">
        <f>SUM(BK222:BK234)</f>
        <v>0</v>
      </c>
    </row>
    <row r="222" spans="1:65" s="2" customFormat="1" ht="16.5" customHeight="1">
      <c r="A222" s="35"/>
      <c r="B222" s="36"/>
      <c r="C222" s="193" t="s">
        <v>490</v>
      </c>
      <c r="D222" s="193" t="s">
        <v>214</v>
      </c>
      <c r="E222" s="194" t="s">
        <v>4169</v>
      </c>
      <c r="F222" s="195" t="s">
        <v>4170</v>
      </c>
      <c r="G222" s="196" t="s">
        <v>217</v>
      </c>
      <c r="H222" s="197">
        <v>324.8</v>
      </c>
      <c r="I222" s="198"/>
      <c r="J222" s="199">
        <f t="shared" ref="J222:J234" si="40">ROUND(I222*H222,2)</f>
        <v>0</v>
      </c>
      <c r="K222" s="200"/>
      <c r="L222" s="40"/>
      <c r="M222" s="201" t="s">
        <v>1</v>
      </c>
      <c r="N222" s="202" t="s">
        <v>42</v>
      </c>
      <c r="O222" s="72"/>
      <c r="P222" s="203">
        <f t="shared" ref="P222:P234" si="41">O222*H222</f>
        <v>0</v>
      </c>
      <c r="Q222" s="203">
        <v>0</v>
      </c>
      <c r="R222" s="203">
        <f t="shared" ref="R222:R234" si="42">Q222*H222</f>
        <v>0</v>
      </c>
      <c r="S222" s="203">
        <v>0</v>
      </c>
      <c r="T222" s="204">
        <f t="shared" ref="T222:T234" si="43">S222*H222</f>
        <v>0</v>
      </c>
      <c r="U222" s="35"/>
      <c r="V222" s="35"/>
      <c r="W222" s="35"/>
      <c r="X222" s="35"/>
      <c r="Y222" s="35"/>
      <c r="Z222" s="35"/>
      <c r="AA222" s="35"/>
      <c r="AB222" s="35"/>
      <c r="AC222" s="35"/>
      <c r="AD222" s="35"/>
      <c r="AE222" s="35"/>
      <c r="AR222" s="205" t="s">
        <v>276</v>
      </c>
      <c r="AT222" s="205" t="s">
        <v>214</v>
      </c>
      <c r="AU222" s="205" t="s">
        <v>85</v>
      </c>
      <c r="AY222" s="18" t="s">
        <v>209</v>
      </c>
      <c r="BE222" s="206">
        <f t="shared" ref="BE222:BE234" si="44">IF(N222="základní",J222,0)</f>
        <v>0</v>
      </c>
      <c r="BF222" s="206">
        <f t="shared" ref="BF222:BF234" si="45">IF(N222="snížená",J222,0)</f>
        <v>0</v>
      </c>
      <c r="BG222" s="206">
        <f t="shared" ref="BG222:BG234" si="46">IF(N222="zákl. přenesená",J222,0)</f>
        <v>0</v>
      </c>
      <c r="BH222" s="206">
        <f t="shared" ref="BH222:BH234" si="47">IF(N222="sníž. přenesená",J222,0)</f>
        <v>0</v>
      </c>
      <c r="BI222" s="206">
        <f t="shared" ref="BI222:BI234" si="48">IF(N222="nulová",J222,0)</f>
        <v>0</v>
      </c>
      <c r="BJ222" s="18" t="s">
        <v>85</v>
      </c>
      <c r="BK222" s="206">
        <f t="shared" ref="BK222:BK234" si="49">ROUND(I222*H222,2)</f>
        <v>0</v>
      </c>
      <c r="BL222" s="18" t="s">
        <v>276</v>
      </c>
      <c r="BM222" s="205" t="s">
        <v>7335</v>
      </c>
    </row>
    <row r="223" spans="1:65" s="2" customFormat="1" ht="33" customHeight="1">
      <c r="A223" s="35"/>
      <c r="B223" s="36"/>
      <c r="C223" s="193" t="s">
        <v>496</v>
      </c>
      <c r="D223" s="193" t="s">
        <v>214</v>
      </c>
      <c r="E223" s="194" t="s">
        <v>7336</v>
      </c>
      <c r="F223" s="195" t="s">
        <v>4209</v>
      </c>
      <c r="G223" s="196" t="s">
        <v>217</v>
      </c>
      <c r="H223" s="197">
        <v>324.8</v>
      </c>
      <c r="I223" s="198"/>
      <c r="J223" s="199">
        <f t="shared" si="40"/>
        <v>0</v>
      </c>
      <c r="K223" s="200"/>
      <c r="L223" s="40"/>
      <c r="M223" s="201" t="s">
        <v>1</v>
      </c>
      <c r="N223" s="202" t="s">
        <v>42</v>
      </c>
      <c r="O223" s="72"/>
      <c r="P223" s="203">
        <f t="shared" si="41"/>
        <v>0</v>
      </c>
      <c r="Q223" s="203">
        <v>0</v>
      </c>
      <c r="R223" s="203">
        <f t="shared" si="42"/>
        <v>0</v>
      </c>
      <c r="S223" s="203">
        <v>0</v>
      </c>
      <c r="T223" s="204">
        <f t="shared" si="43"/>
        <v>0</v>
      </c>
      <c r="U223" s="35"/>
      <c r="V223" s="35"/>
      <c r="W223" s="35"/>
      <c r="X223" s="35"/>
      <c r="Y223" s="35"/>
      <c r="Z223" s="35"/>
      <c r="AA223" s="35"/>
      <c r="AB223" s="35"/>
      <c r="AC223" s="35"/>
      <c r="AD223" s="35"/>
      <c r="AE223" s="35"/>
      <c r="AR223" s="205" t="s">
        <v>276</v>
      </c>
      <c r="AT223" s="205" t="s">
        <v>214</v>
      </c>
      <c r="AU223" s="205" t="s">
        <v>85</v>
      </c>
      <c r="AY223" s="18" t="s">
        <v>209</v>
      </c>
      <c r="BE223" s="206">
        <f t="shared" si="44"/>
        <v>0</v>
      </c>
      <c r="BF223" s="206">
        <f t="shared" si="45"/>
        <v>0</v>
      </c>
      <c r="BG223" s="206">
        <f t="shared" si="46"/>
        <v>0</v>
      </c>
      <c r="BH223" s="206">
        <f t="shared" si="47"/>
        <v>0</v>
      </c>
      <c r="BI223" s="206">
        <f t="shared" si="48"/>
        <v>0</v>
      </c>
      <c r="BJ223" s="18" t="s">
        <v>85</v>
      </c>
      <c r="BK223" s="206">
        <f t="shared" si="49"/>
        <v>0</v>
      </c>
      <c r="BL223" s="18" t="s">
        <v>276</v>
      </c>
      <c r="BM223" s="205" t="s">
        <v>7337</v>
      </c>
    </row>
    <row r="224" spans="1:65" s="2" customFormat="1" ht="24.2" customHeight="1">
      <c r="A224" s="35"/>
      <c r="B224" s="36"/>
      <c r="C224" s="193" t="s">
        <v>500</v>
      </c>
      <c r="D224" s="193" t="s">
        <v>214</v>
      </c>
      <c r="E224" s="194" t="s">
        <v>7338</v>
      </c>
      <c r="F224" s="195" t="s">
        <v>7339</v>
      </c>
      <c r="G224" s="196" t="s">
        <v>217</v>
      </c>
      <c r="H224" s="197">
        <v>287</v>
      </c>
      <c r="I224" s="198"/>
      <c r="J224" s="199">
        <f t="shared" si="40"/>
        <v>0</v>
      </c>
      <c r="K224" s="200"/>
      <c r="L224" s="40"/>
      <c r="M224" s="201" t="s">
        <v>1</v>
      </c>
      <c r="N224" s="202" t="s">
        <v>42</v>
      </c>
      <c r="O224" s="72"/>
      <c r="P224" s="203">
        <f t="shared" si="41"/>
        <v>0</v>
      </c>
      <c r="Q224" s="203">
        <v>0</v>
      </c>
      <c r="R224" s="203">
        <f t="shared" si="42"/>
        <v>0</v>
      </c>
      <c r="S224" s="203">
        <v>0</v>
      </c>
      <c r="T224" s="204">
        <f t="shared" si="43"/>
        <v>0</v>
      </c>
      <c r="U224" s="35"/>
      <c r="V224" s="35"/>
      <c r="W224" s="35"/>
      <c r="X224" s="35"/>
      <c r="Y224" s="35"/>
      <c r="Z224" s="35"/>
      <c r="AA224" s="35"/>
      <c r="AB224" s="35"/>
      <c r="AC224" s="35"/>
      <c r="AD224" s="35"/>
      <c r="AE224" s="35"/>
      <c r="AR224" s="205" t="s">
        <v>276</v>
      </c>
      <c r="AT224" s="205" t="s">
        <v>214</v>
      </c>
      <c r="AU224" s="205" t="s">
        <v>85</v>
      </c>
      <c r="AY224" s="18" t="s">
        <v>209</v>
      </c>
      <c r="BE224" s="206">
        <f t="shared" si="44"/>
        <v>0</v>
      </c>
      <c r="BF224" s="206">
        <f t="shared" si="45"/>
        <v>0</v>
      </c>
      <c r="BG224" s="206">
        <f t="shared" si="46"/>
        <v>0</v>
      </c>
      <c r="BH224" s="206">
        <f t="shared" si="47"/>
        <v>0</v>
      </c>
      <c r="BI224" s="206">
        <f t="shared" si="48"/>
        <v>0</v>
      </c>
      <c r="BJ224" s="18" t="s">
        <v>85</v>
      </c>
      <c r="BK224" s="206">
        <f t="shared" si="49"/>
        <v>0</v>
      </c>
      <c r="BL224" s="18" t="s">
        <v>276</v>
      </c>
      <c r="BM224" s="205" t="s">
        <v>7340</v>
      </c>
    </row>
    <row r="225" spans="1:65" s="2" customFormat="1" ht="24.2" customHeight="1">
      <c r="A225" s="35"/>
      <c r="B225" s="36"/>
      <c r="C225" s="193" t="s">
        <v>504</v>
      </c>
      <c r="D225" s="193" t="s">
        <v>214</v>
      </c>
      <c r="E225" s="194" t="s">
        <v>7341</v>
      </c>
      <c r="F225" s="195" t="s">
        <v>7342</v>
      </c>
      <c r="G225" s="196" t="s">
        <v>217</v>
      </c>
      <c r="H225" s="197">
        <v>73</v>
      </c>
      <c r="I225" s="198"/>
      <c r="J225" s="199">
        <f t="shared" si="40"/>
        <v>0</v>
      </c>
      <c r="K225" s="200"/>
      <c r="L225" s="40"/>
      <c r="M225" s="201" t="s">
        <v>1</v>
      </c>
      <c r="N225" s="202" t="s">
        <v>42</v>
      </c>
      <c r="O225" s="72"/>
      <c r="P225" s="203">
        <f t="shared" si="41"/>
        <v>0</v>
      </c>
      <c r="Q225" s="203">
        <v>0</v>
      </c>
      <c r="R225" s="203">
        <f t="shared" si="42"/>
        <v>0</v>
      </c>
      <c r="S225" s="203">
        <v>0</v>
      </c>
      <c r="T225" s="204">
        <f t="shared" si="43"/>
        <v>0</v>
      </c>
      <c r="U225" s="35"/>
      <c r="V225" s="35"/>
      <c r="W225" s="35"/>
      <c r="X225" s="35"/>
      <c r="Y225" s="35"/>
      <c r="Z225" s="35"/>
      <c r="AA225" s="35"/>
      <c r="AB225" s="35"/>
      <c r="AC225" s="35"/>
      <c r="AD225" s="35"/>
      <c r="AE225" s="35"/>
      <c r="AR225" s="205" t="s">
        <v>276</v>
      </c>
      <c r="AT225" s="205" t="s">
        <v>214</v>
      </c>
      <c r="AU225" s="205" t="s">
        <v>85</v>
      </c>
      <c r="AY225" s="18" t="s">
        <v>209</v>
      </c>
      <c r="BE225" s="206">
        <f t="shared" si="44"/>
        <v>0</v>
      </c>
      <c r="BF225" s="206">
        <f t="shared" si="45"/>
        <v>0</v>
      </c>
      <c r="BG225" s="206">
        <f t="shared" si="46"/>
        <v>0</v>
      </c>
      <c r="BH225" s="206">
        <f t="shared" si="47"/>
        <v>0</v>
      </c>
      <c r="BI225" s="206">
        <f t="shared" si="48"/>
        <v>0</v>
      </c>
      <c r="BJ225" s="18" t="s">
        <v>85</v>
      </c>
      <c r="BK225" s="206">
        <f t="shared" si="49"/>
        <v>0</v>
      </c>
      <c r="BL225" s="18" t="s">
        <v>276</v>
      </c>
      <c r="BM225" s="205" t="s">
        <v>7343</v>
      </c>
    </row>
    <row r="226" spans="1:65" s="2" customFormat="1" ht="21.75" customHeight="1">
      <c r="A226" s="35"/>
      <c r="B226" s="36"/>
      <c r="C226" s="193" t="s">
        <v>510</v>
      </c>
      <c r="D226" s="193" t="s">
        <v>214</v>
      </c>
      <c r="E226" s="194" t="s">
        <v>7344</v>
      </c>
      <c r="F226" s="195" t="s">
        <v>7345</v>
      </c>
      <c r="G226" s="196" t="s">
        <v>318</v>
      </c>
      <c r="H226" s="197">
        <v>102</v>
      </c>
      <c r="I226" s="198"/>
      <c r="J226" s="199">
        <f t="shared" si="40"/>
        <v>0</v>
      </c>
      <c r="K226" s="200"/>
      <c r="L226" s="40"/>
      <c r="M226" s="201" t="s">
        <v>1</v>
      </c>
      <c r="N226" s="202" t="s">
        <v>42</v>
      </c>
      <c r="O226" s="72"/>
      <c r="P226" s="203">
        <f t="shared" si="41"/>
        <v>0</v>
      </c>
      <c r="Q226" s="203">
        <v>0</v>
      </c>
      <c r="R226" s="203">
        <f t="shared" si="42"/>
        <v>0</v>
      </c>
      <c r="S226" s="203">
        <v>0</v>
      </c>
      <c r="T226" s="204">
        <f t="shared" si="43"/>
        <v>0</v>
      </c>
      <c r="U226" s="35"/>
      <c r="V226" s="35"/>
      <c r="W226" s="35"/>
      <c r="X226" s="35"/>
      <c r="Y226" s="35"/>
      <c r="Z226" s="35"/>
      <c r="AA226" s="35"/>
      <c r="AB226" s="35"/>
      <c r="AC226" s="35"/>
      <c r="AD226" s="35"/>
      <c r="AE226" s="35"/>
      <c r="AR226" s="205" t="s">
        <v>276</v>
      </c>
      <c r="AT226" s="205" t="s">
        <v>214</v>
      </c>
      <c r="AU226" s="205" t="s">
        <v>85</v>
      </c>
      <c r="AY226" s="18" t="s">
        <v>209</v>
      </c>
      <c r="BE226" s="206">
        <f t="shared" si="44"/>
        <v>0</v>
      </c>
      <c r="BF226" s="206">
        <f t="shared" si="45"/>
        <v>0</v>
      </c>
      <c r="BG226" s="206">
        <f t="shared" si="46"/>
        <v>0</v>
      </c>
      <c r="BH226" s="206">
        <f t="shared" si="47"/>
        <v>0</v>
      </c>
      <c r="BI226" s="206">
        <f t="shared" si="48"/>
        <v>0</v>
      </c>
      <c r="BJ226" s="18" t="s">
        <v>85</v>
      </c>
      <c r="BK226" s="206">
        <f t="shared" si="49"/>
        <v>0</v>
      </c>
      <c r="BL226" s="18" t="s">
        <v>276</v>
      </c>
      <c r="BM226" s="205" t="s">
        <v>7346</v>
      </c>
    </row>
    <row r="227" spans="1:65" s="2" customFormat="1" ht="21.75" customHeight="1">
      <c r="A227" s="35"/>
      <c r="B227" s="36"/>
      <c r="C227" s="193" t="s">
        <v>514</v>
      </c>
      <c r="D227" s="193" t="s">
        <v>214</v>
      </c>
      <c r="E227" s="194" t="s">
        <v>4562</v>
      </c>
      <c r="F227" s="195" t="s">
        <v>4563</v>
      </c>
      <c r="G227" s="196" t="s">
        <v>318</v>
      </c>
      <c r="H227" s="197">
        <v>162.4</v>
      </c>
      <c r="I227" s="198"/>
      <c r="J227" s="199">
        <f t="shared" si="40"/>
        <v>0</v>
      </c>
      <c r="K227" s="200"/>
      <c r="L227" s="40"/>
      <c r="M227" s="201" t="s">
        <v>1</v>
      </c>
      <c r="N227" s="202" t="s">
        <v>42</v>
      </c>
      <c r="O227" s="72"/>
      <c r="P227" s="203">
        <f t="shared" si="41"/>
        <v>0</v>
      </c>
      <c r="Q227" s="203">
        <v>0</v>
      </c>
      <c r="R227" s="203">
        <f t="shared" si="42"/>
        <v>0</v>
      </c>
      <c r="S227" s="203">
        <v>0</v>
      </c>
      <c r="T227" s="204">
        <f t="shared" si="43"/>
        <v>0</v>
      </c>
      <c r="U227" s="35"/>
      <c r="V227" s="35"/>
      <c r="W227" s="35"/>
      <c r="X227" s="35"/>
      <c r="Y227" s="35"/>
      <c r="Z227" s="35"/>
      <c r="AA227" s="35"/>
      <c r="AB227" s="35"/>
      <c r="AC227" s="35"/>
      <c r="AD227" s="35"/>
      <c r="AE227" s="35"/>
      <c r="AR227" s="205" t="s">
        <v>276</v>
      </c>
      <c r="AT227" s="205" t="s">
        <v>214</v>
      </c>
      <c r="AU227" s="205" t="s">
        <v>85</v>
      </c>
      <c r="AY227" s="18" t="s">
        <v>209</v>
      </c>
      <c r="BE227" s="206">
        <f t="shared" si="44"/>
        <v>0</v>
      </c>
      <c r="BF227" s="206">
        <f t="shared" si="45"/>
        <v>0</v>
      </c>
      <c r="BG227" s="206">
        <f t="shared" si="46"/>
        <v>0</v>
      </c>
      <c r="BH227" s="206">
        <f t="shared" si="47"/>
        <v>0</v>
      </c>
      <c r="BI227" s="206">
        <f t="shared" si="48"/>
        <v>0</v>
      </c>
      <c r="BJ227" s="18" t="s">
        <v>85</v>
      </c>
      <c r="BK227" s="206">
        <f t="shared" si="49"/>
        <v>0</v>
      </c>
      <c r="BL227" s="18" t="s">
        <v>276</v>
      </c>
      <c r="BM227" s="205" t="s">
        <v>7347</v>
      </c>
    </row>
    <row r="228" spans="1:65" s="2" customFormat="1" ht="21.75" customHeight="1">
      <c r="A228" s="35"/>
      <c r="B228" s="36"/>
      <c r="C228" s="193" t="s">
        <v>518</v>
      </c>
      <c r="D228" s="193" t="s">
        <v>214</v>
      </c>
      <c r="E228" s="194" t="s">
        <v>7348</v>
      </c>
      <c r="F228" s="195" t="s">
        <v>7349</v>
      </c>
      <c r="G228" s="196" t="s">
        <v>318</v>
      </c>
      <c r="H228" s="197">
        <v>236.4</v>
      </c>
      <c r="I228" s="198"/>
      <c r="J228" s="199">
        <f t="shared" si="40"/>
        <v>0</v>
      </c>
      <c r="K228" s="200"/>
      <c r="L228" s="40"/>
      <c r="M228" s="201" t="s">
        <v>1</v>
      </c>
      <c r="N228" s="202" t="s">
        <v>42</v>
      </c>
      <c r="O228" s="72"/>
      <c r="P228" s="203">
        <f t="shared" si="41"/>
        <v>0</v>
      </c>
      <c r="Q228" s="203">
        <v>0</v>
      </c>
      <c r="R228" s="203">
        <f t="shared" si="42"/>
        <v>0</v>
      </c>
      <c r="S228" s="203">
        <v>0</v>
      </c>
      <c r="T228" s="204">
        <f t="shared" si="43"/>
        <v>0</v>
      </c>
      <c r="U228" s="35"/>
      <c r="V228" s="35"/>
      <c r="W228" s="35"/>
      <c r="X228" s="35"/>
      <c r="Y228" s="35"/>
      <c r="Z228" s="35"/>
      <c r="AA228" s="35"/>
      <c r="AB228" s="35"/>
      <c r="AC228" s="35"/>
      <c r="AD228" s="35"/>
      <c r="AE228" s="35"/>
      <c r="AR228" s="205" t="s">
        <v>276</v>
      </c>
      <c r="AT228" s="205" t="s">
        <v>214</v>
      </c>
      <c r="AU228" s="205" t="s">
        <v>85</v>
      </c>
      <c r="AY228" s="18" t="s">
        <v>209</v>
      </c>
      <c r="BE228" s="206">
        <f t="shared" si="44"/>
        <v>0</v>
      </c>
      <c r="BF228" s="206">
        <f t="shared" si="45"/>
        <v>0</v>
      </c>
      <c r="BG228" s="206">
        <f t="shared" si="46"/>
        <v>0</v>
      </c>
      <c r="BH228" s="206">
        <f t="shared" si="47"/>
        <v>0</v>
      </c>
      <c r="BI228" s="206">
        <f t="shared" si="48"/>
        <v>0</v>
      </c>
      <c r="BJ228" s="18" t="s">
        <v>85</v>
      </c>
      <c r="BK228" s="206">
        <f t="shared" si="49"/>
        <v>0</v>
      </c>
      <c r="BL228" s="18" t="s">
        <v>276</v>
      </c>
      <c r="BM228" s="205" t="s">
        <v>7350</v>
      </c>
    </row>
    <row r="229" spans="1:65" s="2" customFormat="1" ht="24.2" customHeight="1">
      <c r="A229" s="35"/>
      <c r="B229" s="36"/>
      <c r="C229" s="193" t="s">
        <v>524</v>
      </c>
      <c r="D229" s="193" t="s">
        <v>214</v>
      </c>
      <c r="E229" s="194" t="s">
        <v>7351</v>
      </c>
      <c r="F229" s="195" t="s">
        <v>7352</v>
      </c>
      <c r="G229" s="196" t="s">
        <v>318</v>
      </c>
      <c r="H229" s="197">
        <v>96</v>
      </c>
      <c r="I229" s="198"/>
      <c r="J229" s="199">
        <f t="shared" si="40"/>
        <v>0</v>
      </c>
      <c r="K229" s="200"/>
      <c r="L229" s="40"/>
      <c r="M229" s="201" t="s">
        <v>1</v>
      </c>
      <c r="N229" s="202" t="s">
        <v>42</v>
      </c>
      <c r="O229" s="72"/>
      <c r="P229" s="203">
        <f t="shared" si="41"/>
        <v>0</v>
      </c>
      <c r="Q229" s="203">
        <v>0</v>
      </c>
      <c r="R229" s="203">
        <f t="shared" si="42"/>
        <v>0</v>
      </c>
      <c r="S229" s="203">
        <v>0</v>
      </c>
      <c r="T229" s="204">
        <f t="shared" si="43"/>
        <v>0</v>
      </c>
      <c r="U229" s="35"/>
      <c r="V229" s="35"/>
      <c r="W229" s="35"/>
      <c r="X229" s="35"/>
      <c r="Y229" s="35"/>
      <c r="Z229" s="35"/>
      <c r="AA229" s="35"/>
      <c r="AB229" s="35"/>
      <c r="AC229" s="35"/>
      <c r="AD229" s="35"/>
      <c r="AE229" s="35"/>
      <c r="AR229" s="205" t="s">
        <v>276</v>
      </c>
      <c r="AT229" s="205" t="s">
        <v>214</v>
      </c>
      <c r="AU229" s="205" t="s">
        <v>85</v>
      </c>
      <c r="AY229" s="18" t="s">
        <v>209</v>
      </c>
      <c r="BE229" s="206">
        <f t="shared" si="44"/>
        <v>0</v>
      </c>
      <c r="BF229" s="206">
        <f t="shared" si="45"/>
        <v>0</v>
      </c>
      <c r="BG229" s="206">
        <f t="shared" si="46"/>
        <v>0</v>
      </c>
      <c r="BH229" s="206">
        <f t="shared" si="47"/>
        <v>0</v>
      </c>
      <c r="BI229" s="206">
        <f t="shared" si="48"/>
        <v>0</v>
      </c>
      <c r="BJ229" s="18" t="s">
        <v>85</v>
      </c>
      <c r="BK229" s="206">
        <f t="shared" si="49"/>
        <v>0</v>
      </c>
      <c r="BL229" s="18" t="s">
        <v>276</v>
      </c>
      <c r="BM229" s="205" t="s">
        <v>7353</v>
      </c>
    </row>
    <row r="230" spans="1:65" s="2" customFormat="1" ht="16.5" customHeight="1">
      <c r="A230" s="35"/>
      <c r="B230" s="36"/>
      <c r="C230" s="193" t="s">
        <v>530</v>
      </c>
      <c r="D230" s="193" t="s">
        <v>214</v>
      </c>
      <c r="E230" s="194" t="s">
        <v>7354</v>
      </c>
      <c r="F230" s="195" t="s">
        <v>7355</v>
      </c>
      <c r="G230" s="196" t="s">
        <v>318</v>
      </c>
      <c r="H230" s="197">
        <v>24</v>
      </c>
      <c r="I230" s="198"/>
      <c r="J230" s="199">
        <f t="shared" si="40"/>
        <v>0</v>
      </c>
      <c r="K230" s="200"/>
      <c r="L230" s="40"/>
      <c r="M230" s="201" t="s">
        <v>1</v>
      </c>
      <c r="N230" s="202" t="s">
        <v>42</v>
      </c>
      <c r="O230" s="72"/>
      <c r="P230" s="203">
        <f t="shared" si="41"/>
        <v>0</v>
      </c>
      <c r="Q230" s="203">
        <v>0</v>
      </c>
      <c r="R230" s="203">
        <f t="shared" si="42"/>
        <v>0</v>
      </c>
      <c r="S230" s="203">
        <v>0</v>
      </c>
      <c r="T230" s="204">
        <f t="shared" si="43"/>
        <v>0</v>
      </c>
      <c r="U230" s="35"/>
      <c r="V230" s="35"/>
      <c r="W230" s="35"/>
      <c r="X230" s="35"/>
      <c r="Y230" s="35"/>
      <c r="Z230" s="35"/>
      <c r="AA230" s="35"/>
      <c r="AB230" s="35"/>
      <c r="AC230" s="35"/>
      <c r="AD230" s="35"/>
      <c r="AE230" s="35"/>
      <c r="AR230" s="205" t="s">
        <v>276</v>
      </c>
      <c r="AT230" s="205" t="s">
        <v>214</v>
      </c>
      <c r="AU230" s="205" t="s">
        <v>85</v>
      </c>
      <c r="AY230" s="18" t="s">
        <v>209</v>
      </c>
      <c r="BE230" s="206">
        <f t="shared" si="44"/>
        <v>0</v>
      </c>
      <c r="BF230" s="206">
        <f t="shared" si="45"/>
        <v>0</v>
      </c>
      <c r="BG230" s="206">
        <f t="shared" si="46"/>
        <v>0</v>
      </c>
      <c r="BH230" s="206">
        <f t="shared" si="47"/>
        <v>0</v>
      </c>
      <c r="BI230" s="206">
        <f t="shared" si="48"/>
        <v>0</v>
      </c>
      <c r="BJ230" s="18" t="s">
        <v>85</v>
      </c>
      <c r="BK230" s="206">
        <f t="shared" si="49"/>
        <v>0</v>
      </c>
      <c r="BL230" s="18" t="s">
        <v>276</v>
      </c>
      <c r="BM230" s="205" t="s">
        <v>7356</v>
      </c>
    </row>
    <row r="231" spans="1:65" s="2" customFormat="1" ht="16.5" customHeight="1">
      <c r="A231" s="35"/>
      <c r="B231" s="36"/>
      <c r="C231" s="193" t="s">
        <v>536</v>
      </c>
      <c r="D231" s="193" t="s">
        <v>214</v>
      </c>
      <c r="E231" s="194" t="s">
        <v>7357</v>
      </c>
      <c r="F231" s="195" t="s">
        <v>7358</v>
      </c>
      <c r="G231" s="196" t="s">
        <v>318</v>
      </c>
      <c r="H231" s="197">
        <v>170</v>
      </c>
      <c r="I231" s="198"/>
      <c r="J231" s="199">
        <f t="shared" si="40"/>
        <v>0</v>
      </c>
      <c r="K231" s="200"/>
      <c r="L231" s="40"/>
      <c r="M231" s="201" t="s">
        <v>1</v>
      </c>
      <c r="N231" s="202" t="s">
        <v>42</v>
      </c>
      <c r="O231" s="72"/>
      <c r="P231" s="203">
        <f t="shared" si="41"/>
        <v>0</v>
      </c>
      <c r="Q231" s="203">
        <v>0</v>
      </c>
      <c r="R231" s="203">
        <f t="shared" si="42"/>
        <v>0</v>
      </c>
      <c r="S231" s="203">
        <v>0</v>
      </c>
      <c r="T231" s="204">
        <f t="shared" si="43"/>
        <v>0</v>
      </c>
      <c r="U231" s="35"/>
      <c r="V231" s="35"/>
      <c r="W231" s="35"/>
      <c r="X231" s="35"/>
      <c r="Y231" s="35"/>
      <c r="Z231" s="35"/>
      <c r="AA231" s="35"/>
      <c r="AB231" s="35"/>
      <c r="AC231" s="35"/>
      <c r="AD231" s="35"/>
      <c r="AE231" s="35"/>
      <c r="AR231" s="205" t="s">
        <v>276</v>
      </c>
      <c r="AT231" s="205" t="s">
        <v>214</v>
      </c>
      <c r="AU231" s="205" t="s">
        <v>85</v>
      </c>
      <c r="AY231" s="18" t="s">
        <v>209</v>
      </c>
      <c r="BE231" s="206">
        <f t="shared" si="44"/>
        <v>0</v>
      </c>
      <c r="BF231" s="206">
        <f t="shared" si="45"/>
        <v>0</v>
      </c>
      <c r="BG231" s="206">
        <f t="shared" si="46"/>
        <v>0</v>
      </c>
      <c r="BH231" s="206">
        <f t="shared" si="47"/>
        <v>0</v>
      </c>
      <c r="BI231" s="206">
        <f t="shared" si="48"/>
        <v>0</v>
      </c>
      <c r="BJ231" s="18" t="s">
        <v>85</v>
      </c>
      <c r="BK231" s="206">
        <f t="shared" si="49"/>
        <v>0</v>
      </c>
      <c r="BL231" s="18" t="s">
        <v>276</v>
      </c>
      <c r="BM231" s="205" t="s">
        <v>7359</v>
      </c>
    </row>
    <row r="232" spans="1:65" s="2" customFormat="1" ht="24.2" customHeight="1">
      <c r="A232" s="35"/>
      <c r="B232" s="36"/>
      <c r="C232" s="193" t="s">
        <v>922</v>
      </c>
      <c r="D232" s="193" t="s">
        <v>214</v>
      </c>
      <c r="E232" s="194" t="s">
        <v>7360</v>
      </c>
      <c r="F232" s="195" t="s">
        <v>7361</v>
      </c>
      <c r="G232" s="196" t="s">
        <v>318</v>
      </c>
      <c r="H232" s="197">
        <v>162.4</v>
      </c>
      <c r="I232" s="198"/>
      <c r="J232" s="199">
        <f t="shared" si="40"/>
        <v>0</v>
      </c>
      <c r="K232" s="200"/>
      <c r="L232" s="40"/>
      <c r="M232" s="201" t="s">
        <v>1</v>
      </c>
      <c r="N232" s="202" t="s">
        <v>42</v>
      </c>
      <c r="O232" s="72"/>
      <c r="P232" s="203">
        <f t="shared" si="41"/>
        <v>0</v>
      </c>
      <c r="Q232" s="203">
        <v>0</v>
      </c>
      <c r="R232" s="203">
        <f t="shared" si="42"/>
        <v>0</v>
      </c>
      <c r="S232" s="203">
        <v>0</v>
      </c>
      <c r="T232" s="204">
        <f t="shared" si="43"/>
        <v>0</v>
      </c>
      <c r="U232" s="35"/>
      <c r="V232" s="35"/>
      <c r="W232" s="35"/>
      <c r="X232" s="35"/>
      <c r="Y232" s="35"/>
      <c r="Z232" s="35"/>
      <c r="AA232" s="35"/>
      <c r="AB232" s="35"/>
      <c r="AC232" s="35"/>
      <c r="AD232" s="35"/>
      <c r="AE232" s="35"/>
      <c r="AR232" s="205" t="s">
        <v>276</v>
      </c>
      <c r="AT232" s="205" t="s">
        <v>214</v>
      </c>
      <c r="AU232" s="205" t="s">
        <v>85</v>
      </c>
      <c r="AY232" s="18" t="s">
        <v>209</v>
      </c>
      <c r="BE232" s="206">
        <f t="shared" si="44"/>
        <v>0</v>
      </c>
      <c r="BF232" s="206">
        <f t="shared" si="45"/>
        <v>0</v>
      </c>
      <c r="BG232" s="206">
        <f t="shared" si="46"/>
        <v>0</v>
      </c>
      <c r="BH232" s="206">
        <f t="shared" si="47"/>
        <v>0</v>
      </c>
      <c r="BI232" s="206">
        <f t="shared" si="48"/>
        <v>0</v>
      </c>
      <c r="BJ232" s="18" t="s">
        <v>85</v>
      </c>
      <c r="BK232" s="206">
        <f t="shared" si="49"/>
        <v>0</v>
      </c>
      <c r="BL232" s="18" t="s">
        <v>276</v>
      </c>
      <c r="BM232" s="205" t="s">
        <v>7362</v>
      </c>
    </row>
    <row r="233" spans="1:65" s="2" customFormat="1" ht="16.5" customHeight="1">
      <c r="A233" s="35"/>
      <c r="B233" s="36"/>
      <c r="C233" s="193" t="s">
        <v>928</v>
      </c>
      <c r="D233" s="193" t="s">
        <v>214</v>
      </c>
      <c r="E233" s="194" t="s">
        <v>7363</v>
      </c>
      <c r="F233" s="195" t="s">
        <v>7364</v>
      </c>
      <c r="G233" s="196" t="s">
        <v>2761</v>
      </c>
      <c r="H233" s="197">
        <v>16</v>
      </c>
      <c r="I233" s="198"/>
      <c r="J233" s="199">
        <f t="shared" si="40"/>
        <v>0</v>
      </c>
      <c r="K233" s="200"/>
      <c r="L233" s="40"/>
      <c r="M233" s="201" t="s">
        <v>1</v>
      </c>
      <c r="N233" s="202" t="s">
        <v>42</v>
      </c>
      <c r="O233" s="72"/>
      <c r="P233" s="203">
        <f t="shared" si="41"/>
        <v>0</v>
      </c>
      <c r="Q233" s="203">
        <v>0</v>
      </c>
      <c r="R233" s="203">
        <f t="shared" si="42"/>
        <v>0</v>
      </c>
      <c r="S233" s="203">
        <v>0</v>
      </c>
      <c r="T233" s="204">
        <f t="shared" si="43"/>
        <v>0</v>
      </c>
      <c r="U233" s="35"/>
      <c r="V233" s="35"/>
      <c r="W233" s="35"/>
      <c r="X233" s="35"/>
      <c r="Y233" s="35"/>
      <c r="Z233" s="35"/>
      <c r="AA233" s="35"/>
      <c r="AB233" s="35"/>
      <c r="AC233" s="35"/>
      <c r="AD233" s="35"/>
      <c r="AE233" s="35"/>
      <c r="AR233" s="205" t="s">
        <v>276</v>
      </c>
      <c r="AT233" s="205" t="s">
        <v>214</v>
      </c>
      <c r="AU233" s="205" t="s">
        <v>85</v>
      </c>
      <c r="AY233" s="18" t="s">
        <v>209</v>
      </c>
      <c r="BE233" s="206">
        <f t="shared" si="44"/>
        <v>0</v>
      </c>
      <c r="BF233" s="206">
        <f t="shared" si="45"/>
        <v>0</v>
      </c>
      <c r="BG233" s="206">
        <f t="shared" si="46"/>
        <v>0</v>
      </c>
      <c r="BH233" s="206">
        <f t="shared" si="47"/>
        <v>0</v>
      </c>
      <c r="BI233" s="206">
        <f t="shared" si="48"/>
        <v>0</v>
      </c>
      <c r="BJ233" s="18" t="s">
        <v>85</v>
      </c>
      <c r="BK233" s="206">
        <f t="shared" si="49"/>
        <v>0</v>
      </c>
      <c r="BL233" s="18" t="s">
        <v>276</v>
      </c>
      <c r="BM233" s="205" t="s">
        <v>7365</v>
      </c>
    </row>
    <row r="234" spans="1:65" s="2" customFormat="1" ht="37.9" customHeight="1">
      <c r="A234" s="35"/>
      <c r="B234" s="36"/>
      <c r="C234" s="193" t="s">
        <v>951</v>
      </c>
      <c r="D234" s="193" t="s">
        <v>214</v>
      </c>
      <c r="E234" s="194" t="s">
        <v>7366</v>
      </c>
      <c r="F234" s="195" t="s">
        <v>7367</v>
      </c>
      <c r="G234" s="196" t="s">
        <v>7332</v>
      </c>
      <c r="H234" s="274"/>
      <c r="I234" s="198"/>
      <c r="J234" s="199">
        <f t="shared" si="40"/>
        <v>0</v>
      </c>
      <c r="K234" s="200"/>
      <c r="L234" s="40"/>
      <c r="M234" s="201" t="s">
        <v>1</v>
      </c>
      <c r="N234" s="202" t="s">
        <v>42</v>
      </c>
      <c r="O234" s="72"/>
      <c r="P234" s="203">
        <f t="shared" si="41"/>
        <v>0</v>
      </c>
      <c r="Q234" s="203">
        <v>0</v>
      </c>
      <c r="R234" s="203">
        <f t="shared" si="42"/>
        <v>0</v>
      </c>
      <c r="S234" s="203">
        <v>0</v>
      </c>
      <c r="T234" s="204">
        <f t="shared" si="43"/>
        <v>0</v>
      </c>
      <c r="U234" s="35"/>
      <c r="V234" s="35"/>
      <c r="W234" s="35"/>
      <c r="X234" s="35"/>
      <c r="Y234" s="35"/>
      <c r="Z234" s="35"/>
      <c r="AA234" s="35"/>
      <c r="AB234" s="35"/>
      <c r="AC234" s="35"/>
      <c r="AD234" s="35"/>
      <c r="AE234" s="35"/>
      <c r="AR234" s="205" t="s">
        <v>276</v>
      </c>
      <c r="AT234" s="205" t="s">
        <v>214</v>
      </c>
      <c r="AU234" s="205" t="s">
        <v>85</v>
      </c>
      <c r="AY234" s="18" t="s">
        <v>209</v>
      </c>
      <c r="BE234" s="206">
        <f t="shared" si="44"/>
        <v>0</v>
      </c>
      <c r="BF234" s="206">
        <f t="shared" si="45"/>
        <v>0</v>
      </c>
      <c r="BG234" s="206">
        <f t="shared" si="46"/>
        <v>0</v>
      </c>
      <c r="BH234" s="206">
        <f t="shared" si="47"/>
        <v>0</v>
      </c>
      <c r="BI234" s="206">
        <f t="shared" si="48"/>
        <v>0</v>
      </c>
      <c r="BJ234" s="18" t="s">
        <v>85</v>
      </c>
      <c r="BK234" s="206">
        <f t="shared" si="49"/>
        <v>0</v>
      </c>
      <c r="BL234" s="18" t="s">
        <v>276</v>
      </c>
      <c r="BM234" s="205" t="s">
        <v>7368</v>
      </c>
    </row>
    <row r="235" spans="1:65" s="12" customFormat="1" ht="25.9" customHeight="1">
      <c r="B235" s="177"/>
      <c r="C235" s="178"/>
      <c r="D235" s="179" t="s">
        <v>76</v>
      </c>
      <c r="E235" s="180" t="s">
        <v>6735</v>
      </c>
      <c r="F235" s="180" t="s">
        <v>7369</v>
      </c>
      <c r="G235" s="178"/>
      <c r="H235" s="178"/>
      <c r="I235" s="181"/>
      <c r="J235" s="182">
        <f>BK235</f>
        <v>0</v>
      </c>
      <c r="K235" s="178"/>
      <c r="L235" s="183"/>
      <c r="M235" s="184"/>
      <c r="N235" s="185"/>
      <c r="O235" s="185"/>
      <c r="P235" s="186">
        <f>P236</f>
        <v>0</v>
      </c>
      <c r="Q235" s="185"/>
      <c r="R235" s="186">
        <f>R236</f>
        <v>0</v>
      </c>
      <c r="S235" s="185"/>
      <c r="T235" s="187">
        <f>T236</f>
        <v>0</v>
      </c>
      <c r="AR235" s="188" t="s">
        <v>87</v>
      </c>
      <c r="AT235" s="189" t="s">
        <v>76</v>
      </c>
      <c r="AU235" s="189" t="s">
        <v>77</v>
      </c>
      <c r="AY235" s="188" t="s">
        <v>209</v>
      </c>
      <c r="BK235" s="190">
        <f>BK236</f>
        <v>0</v>
      </c>
    </row>
    <row r="236" spans="1:65" s="2" customFormat="1" ht="16.5" customHeight="1">
      <c r="A236" s="35"/>
      <c r="B236" s="36"/>
      <c r="C236" s="193" t="s">
        <v>955</v>
      </c>
      <c r="D236" s="193" t="s">
        <v>214</v>
      </c>
      <c r="E236" s="194" t="s">
        <v>7370</v>
      </c>
      <c r="F236" s="195" t="s">
        <v>7371</v>
      </c>
      <c r="G236" s="196" t="s">
        <v>2761</v>
      </c>
      <c r="H236" s="197">
        <v>20</v>
      </c>
      <c r="I236" s="198"/>
      <c r="J236" s="199">
        <f>ROUND(I236*H236,2)</f>
        <v>0</v>
      </c>
      <c r="K236" s="200"/>
      <c r="L236" s="40"/>
      <c r="M236" s="201" t="s">
        <v>1</v>
      </c>
      <c r="N236" s="202" t="s">
        <v>42</v>
      </c>
      <c r="O236" s="72"/>
      <c r="P236" s="203">
        <f>O236*H236</f>
        <v>0</v>
      </c>
      <c r="Q236" s="203">
        <v>0</v>
      </c>
      <c r="R236" s="203">
        <f>Q236*H236</f>
        <v>0</v>
      </c>
      <c r="S236" s="203">
        <v>0</v>
      </c>
      <c r="T236" s="204">
        <f>S236*H236</f>
        <v>0</v>
      </c>
      <c r="U236" s="35"/>
      <c r="V236" s="35"/>
      <c r="W236" s="35"/>
      <c r="X236" s="35"/>
      <c r="Y236" s="35"/>
      <c r="Z236" s="35"/>
      <c r="AA236" s="35"/>
      <c r="AB236" s="35"/>
      <c r="AC236" s="35"/>
      <c r="AD236" s="35"/>
      <c r="AE236" s="35"/>
      <c r="AR236" s="205" t="s">
        <v>276</v>
      </c>
      <c r="AT236" s="205" t="s">
        <v>214</v>
      </c>
      <c r="AU236" s="205" t="s">
        <v>85</v>
      </c>
      <c r="AY236" s="18" t="s">
        <v>209</v>
      </c>
      <c r="BE236" s="206">
        <f>IF(N236="základní",J236,0)</f>
        <v>0</v>
      </c>
      <c r="BF236" s="206">
        <f>IF(N236="snížená",J236,0)</f>
        <v>0</v>
      </c>
      <c r="BG236" s="206">
        <f>IF(N236="zákl. přenesená",J236,0)</f>
        <v>0</v>
      </c>
      <c r="BH236" s="206">
        <f>IF(N236="sníž. přenesená",J236,0)</f>
        <v>0</v>
      </c>
      <c r="BI236" s="206">
        <f>IF(N236="nulová",J236,0)</f>
        <v>0</v>
      </c>
      <c r="BJ236" s="18" t="s">
        <v>85</v>
      </c>
      <c r="BK236" s="206">
        <f>ROUND(I236*H236,2)</f>
        <v>0</v>
      </c>
      <c r="BL236" s="18" t="s">
        <v>276</v>
      </c>
      <c r="BM236" s="205" t="s">
        <v>7372</v>
      </c>
    </row>
    <row r="237" spans="1:65" s="12" customFormat="1" ht="25.9" customHeight="1">
      <c r="B237" s="177"/>
      <c r="C237" s="178"/>
      <c r="D237" s="179" t="s">
        <v>76</v>
      </c>
      <c r="E237" s="180" t="s">
        <v>4582</v>
      </c>
      <c r="F237" s="180" t="s">
        <v>7373</v>
      </c>
      <c r="G237" s="178"/>
      <c r="H237" s="178"/>
      <c r="I237" s="181"/>
      <c r="J237" s="182">
        <f>BK237</f>
        <v>0</v>
      </c>
      <c r="K237" s="178"/>
      <c r="L237" s="183"/>
      <c r="M237" s="184"/>
      <c r="N237" s="185"/>
      <c r="O237" s="185"/>
      <c r="P237" s="186">
        <f>SUM(P238:P242)</f>
        <v>0</v>
      </c>
      <c r="Q237" s="185"/>
      <c r="R237" s="186">
        <f>SUM(R238:R242)</f>
        <v>0</v>
      </c>
      <c r="S237" s="185"/>
      <c r="T237" s="187">
        <f>SUM(T238:T242)</f>
        <v>0</v>
      </c>
      <c r="AR237" s="188" t="s">
        <v>87</v>
      </c>
      <c r="AT237" s="189" t="s">
        <v>76</v>
      </c>
      <c r="AU237" s="189" t="s">
        <v>77</v>
      </c>
      <c r="AY237" s="188" t="s">
        <v>209</v>
      </c>
      <c r="BK237" s="190">
        <f>SUM(BK238:BK242)</f>
        <v>0</v>
      </c>
    </row>
    <row r="238" spans="1:65" s="2" customFormat="1" ht="24.2" customHeight="1">
      <c r="A238" s="35"/>
      <c r="B238" s="36"/>
      <c r="C238" s="193" t="s">
        <v>957</v>
      </c>
      <c r="D238" s="193" t="s">
        <v>214</v>
      </c>
      <c r="E238" s="194" t="s">
        <v>4585</v>
      </c>
      <c r="F238" s="195" t="s">
        <v>4586</v>
      </c>
      <c r="G238" s="196" t="s">
        <v>217</v>
      </c>
      <c r="H238" s="197">
        <v>901.86</v>
      </c>
      <c r="I238" s="198"/>
      <c r="J238" s="199">
        <f>ROUND(I238*H238,2)</f>
        <v>0</v>
      </c>
      <c r="K238" s="200"/>
      <c r="L238" s="40"/>
      <c r="M238" s="201" t="s">
        <v>1</v>
      </c>
      <c r="N238" s="202" t="s">
        <v>42</v>
      </c>
      <c r="O238" s="72"/>
      <c r="P238" s="203">
        <f>O238*H238</f>
        <v>0</v>
      </c>
      <c r="Q238" s="203">
        <v>0</v>
      </c>
      <c r="R238" s="203">
        <f>Q238*H238</f>
        <v>0</v>
      </c>
      <c r="S238" s="203">
        <v>0</v>
      </c>
      <c r="T238" s="204">
        <f>S238*H238</f>
        <v>0</v>
      </c>
      <c r="U238" s="35"/>
      <c r="V238" s="35"/>
      <c r="W238" s="35"/>
      <c r="X238" s="35"/>
      <c r="Y238" s="35"/>
      <c r="Z238" s="35"/>
      <c r="AA238" s="35"/>
      <c r="AB238" s="35"/>
      <c r="AC238" s="35"/>
      <c r="AD238" s="35"/>
      <c r="AE238" s="35"/>
      <c r="AR238" s="205" t="s">
        <v>276</v>
      </c>
      <c r="AT238" s="205" t="s">
        <v>214</v>
      </c>
      <c r="AU238" s="205" t="s">
        <v>85</v>
      </c>
      <c r="AY238" s="18" t="s">
        <v>209</v>
      </c>
      <c r="BE238" s="206">
        <f>IF(N238="základní",J238,0)</f>
        <v>0</v>
      </c>
      <c r="BF238" s="206">
        <f>IF(N238="snížená",J238,0)</f>
        <v>0</v>
      </c>
      <c r="BG238" s="206">
        <f>IF(N238="zákl. přenesená",J238,0)</f>
        <v>0</v>
      </c>
      <c r="BH238" s="206">
        <f>IF(N238="sníž. přenesená",J238,0)</f>
        <v>0</v>
      </c>
      <c r="BI238" s="206">
        <f>IF(N238="nulová",J238,0)</f>
        <v>0</v>
      </c>
      <c r="BJ238" s="18" t="s">
        <v>85</v>
      </c>
      <c r="BK238" s="206">
        <f>ROUND(I238*H238,2)</f>
        <v>0</v>
      </c>
      <c r="BL238" s="18" t="s">
        <v>276</v>
      </c>
      <c r="BM238" s="205" t="s">
        <v>7374</v>
      </c>
    </row>
    <row r="239" spans="1:65" s="2" customFormat="1" ht="24.2" customHeight="1">
      <c r="A239" s="35"/>
      <c r="B239" s="36"/>
      <c r="C239" s="193" t="s">
        <v>963</v>
      </c>
      <c r="D239" s="193" t="s">
        <v>214</v>
      </c>
      <c r="E239" s="194" t="s">
        <v>7375</v>
      </c>
      <c r="F239" s="195" t="s">
        <v>4592</v>
      </c>
      <c r="G239" s="196" t="s">
        <v>217</v>
      </c>
      <c r="H239" s="197">
        <v>462.26</v>
      </c>
      <c r="I239" s="198"/>
      <c r="J239" s="199">
        <f>ROUND(I239*H239,2)</f>
        <v>0</v>
      </c>
      <c r="K239" s="200"/>
      <c r="L239" s="40"/>
      <c r="M239" s="201" t="s">
        <v>1</v>
      </c>
      <c r="N239" s="202" t="s">
        <v>42</v>
      </c>
      <c r="O239" s="72"/>
      <c r="P239" s="203">
        <f>O239*H239</f>
        <v>0</v>
      </c>
      <c r="Q239" s="203">
        <v>0</v>
      </c>
      <c r="R239" s="203">
        <f>Q239*H239</f>
        <v>0</v>
      </c>
      <c r="S239" s="203">
        <v>0</v>
      </c>
      <c r="T239" s="204">
        <f>S239*H239</f>
        <v>0</v>
      </c>
      <c r="U239" s="35"/>
      <c r="V239" s="35"/>
      <c r="W239" s="35"/>
      <c r="X239" s="35"/>
      <c r="Y239" s="35"/>
      <c r="Z239" s="35"/>
      <c r="AA239" s="35"/>
      <c r="AB239" s="35"/>
      <c r="AC239" s="35"/>
      <c r="AD239" s="35"/>
      <c r="AE239" s="35"/>
      <c r="AR239" s="205" t="s">
        <v>276</v>
      </c>
      <c r="AT239" s="205" t="s">
        <v>214</v>
      </c>
      <c r="AU239" s="205" t="s">
        <v>85</v>
      </c>
      <c r="AY239" s="18" t="s">
        <v>209</v>
      </c>
      <c r="BE239" s="206">
        <f>IF(N239="základní",J239,0)</f>
        <v>0</v>
      </c>
      <c r="BF239" s="206">
        <f>IF(N239="snížená",J239,0)</f>
        <v>0</v>
      </c>
      <c r="BG239" s="206">
        <f>IF(N239="zákl. přenesená",J239,0)</f>
        <v>0</v>
      </c>
      <c r="BH239" s="206">
        <f>IF(N239="sníž. přenesená",J239,0)</f>
        <v>0</v>
      </c>
      <c r="BI239" s="206">
        <f>IF(N239="nulová",J239,0)</f>
        <v>0</v>
      </c>
      <c r="BJ239" s="18" t="s">
        <v>85</v>
      </c>
      <c r="BK239" s="206">
        <f>ROUND(I239*H239,2)</f>
        <v>0</v>
      </c>
      <c r="BL239" s="18" t="s">
        <v>276</v>
      </c>
      <c r="BM239" s="205" t="s">
        <v>7376</v>
      </c>
    </row>
    <row r="240" spans="1:65" s="2" customFormat="1" ht="33" customHeight="1">
      <c r="A240" s="35"/>
      <c r="B240" s="36"/>
      <c r="C240" s="193" t="s">
        <v>965</v>
      </c>
      <c r="D240" s="193" t="s">
        <v>214</v>
      </c>
      <c r="E240" s="194" t="s">
        <v>4595</v>
      </c>
      <c r="F240" s="195" t="s">
        <v>4596</v>
      </c>
      <c r="G240" s="196" t="s">
        <v>217</v>
      </c>
      <c r="H240" s="197">
        <v>462.26</v>
      </c>
      <c r="I240" s="198"/>
      <c r="J240" s="199">
        <f>ROUND(I240*H240,2)</f>
        <v>0</v>
      </c>
      <c r="K240" s="200"/>
      <c r="L240" s="40"/>
      <c r="M240" s="201" t="s">
        <v>1</v>
      </c>
      <c r="N240" s="202" t="s">
        <v>42</v>
      </c>
      <c r="O240" s="72"/>
      <c r="P240" s="203">
        <f>O240*H240</f>
        <v>0</v>
      </c>
      <c r="Q240" s="203">
        <v>0</v>
      </c>
      <c r="R240" s="203">
        <f>Q240*H240</f>
        <v>0</v>
      </c>
      <c r="S240" s="203">
        <v>0</v>
      </c>
      <c r="T240" s="204">
        <f>S240*H240</f>
        <v>0</v>
      </c>
      <c r="U240" s="35"/>
      <c r="V240" s="35"/>
      <c r="W240" s="35"/>
      <c r="X240" s="35"/>
      <c r="Y240" s="35"/>
      <c r="Z240" s="35"/>
      <c r="AA240" s="35"/>
      <c r="AB240" s="35"/>
      <c r="AC240" s="35"/>
      <c r="AD240" s="35"/>
      <c r="AE240" s="35"/>
      <c r="AR240" s="205" t="s">
        <v>276</v>
      </c>
      <c r="AT240" s="205" t="s">
        <v>214</v>
      </c>
      <c r="AU240" s="205" t="s">
        <v>85</v>
      </c>
      <c r="AY240" s="18" t="s">
        <v>209</v>
      </c>
      <c r="BE240" s="206">
        <f>IF(N240="základní",J240,0)</f>
        <v>0</v>
      </c>
      <c r="BF240" s="206">
        <f>IF(N240="snížená",J240,0)</f>
        <v>0</v>
      </c>
      <c r="BG240" s="206">
        <f>IF(N240="zákl. přenesená",J240,0)</f>
        <v>0</v>
      </c>
      <c r="BH240" s="206">
        <f>IF(N240="sníž. přenesená",J240,0)</f>
        <v>0</v>
      </c>
      <c r="BI240" s="206">
        <f>IF(N240="nulová",J240,0)</f>
        <v>0</v>
      </c>
      <c r="BJ240" s="18" t="s">
        <v>85</v>
      </c>
      <c r="BK240" s="206">
        <f>ROUND(I240*H240,2)</f>
        <v>0</v>
      </c>
      <c r="BL240" s="18" t="s">
        <v>276</v>
      </c>
      <c r="BM240" s="205" t="s">
        <v>7377</v>
      </c>
    </row>
    <row r="241" spans="1:65" s="2" customFormat="1" ht="24.2" customHeight="1">
      <c r="A241" s="35"/>
      <c r="B241" s="36"/>
      <c r="C241" s="193" t="s">
        <v>969</v>
      </c>
      <c r="D241" s="193" t="s">
        <v>214</v>
      </c>
      <c r="E241" s="194" t="s">
        <v>4622</v>
      </c>
      <c r="F241" s="195" t="s">
        <v>7378</v>
      </c>
      <c r="G241" s="196" t="s">
        <v>217</v>
      </c>
      <c r="H241" s="197">
        <v>439.6</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276</v>
      </c>
      <c r="AT241" s="205" t="s">
        <v>214</v>
      </c>
      <c r="AU241" s="205" t="s">
        <v>85</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276</v>
      </c>
      <c r="BM241" s="205" t="s">
        <v>7379</v>
      </c>
    </row>
    <row r="242" spans="1:65" s="2" customFormat="1" ht="19.5">
      <c r="A242" s="35"/>
      <c r="B242" s="36"/>
      <c r="C242" s="37"/>
      <c r="D242" s="214" t="s">
        <v>807</v>
      </c>
      <c r="E242" s="37"/>
      <c r="F242" s="256" t="s">
        <v>7380</v>
      </c>
      <c r="G242" s="37"/>
      <c r="H242" s="37"/>
      <c r="I242" s="257"/>
      <c r="J242" s="37"/>
      <c r="K242" s="37"/>
      <c r="L242" s="40"/>
      <c r="M242" s="258"/>
      <c r="N242" s="259"/>
      <c r="O242" s="72"/>
      <c r="P242" s="72"/>
      <c r="Q242" s="72"/>
      <c r="R242" s="72"/>
      <c r="S242" s="72"/>
      <c r="T242" s="73"/>
      <c r="U242" s="35"/>
      <c r="V242" s="35"/>
      <c r="W242" s="35"/>
      <c r="X242" s="35"/>
      <c r="Y242" s="35"/>
      <c r="Z242" s="35"/>
      <c r="AA242" s="35"/>
      <c r="AB242" s="35"/>
      <c r="AC242" s="35"/>
      <c r="AD242" s="35"/>
      <c r="AE242" s="35"/>
      <c r="AT242" s="18" t="s">
        <v>807</v>
      </c>
      <c r="AU242" s="18" t="s">
        <v>85</v>
      </c>
    </row>
    <row r="243" spans="1:65" s="12" customFormat="1" ht="25.9" customHeight="1">
      <c r="B243" s="177"/>
      <c r="C243" s="178"/>
      <c r="D243" s="179" t="s">
        <v>76</v>
      </c>
      <c r="E243" s="180" t="s">
        <v>7381</v>
      </c>
      <c r="F243" s="180" t="s">
        <v>7381</v>
      </c>
      <c r="G243" s="178"/>
      <c r="H243" s="178"/>
      <c r="I243" s="181"/>
      <c r="J243" s="182">
        <f>BK243</f>
        <v>0</v>
      </c>
      <c r="K243" s="178"/>
      <c r="L243" s="183"/>
      <c r="M243" s="275"/>
      <c r="N243" s="276"/>
      <c r="O243" s="276"/>
      <c r="P243" s="277">
        <v>0</v>
      </c>
      <c r="Q243" s="276"/>
      <c r="R243" s="277">
        <v>0</v>
      </c>
      <c r="S243" s="276"/>
      <c r="T243" s="278">
        <v>0</v>
      </c>
      <c r="AR243" s="188" t="s">
        <v>85</v>
      </c>
      <c r="AT243" s="189" t="s">
        <v>76</v>
      </c>
      <c r="AU243" s="189" t="s">
        <v>77</v>
      </c>
      <c r="AY243" s="188" t="s">
        <v>209</v>
      </c>
      <c r="BK243" s="190">
        <v>0</v>
      </c>
    </row>
    <row r="244" spans="1:65" s="2" customFormat="1" ht="6.95" customHeight="1">
      <c r="A244" s="35"/>
      <c r="B244" s="55"/>
      <c r="C244" s="56"/>
      <c r="D244" s="56"/>
      <c r="E244" s="56"/>
      <c r="F244" s="56"/>
      <c r="G244" s="56"/>
      <c r="H244" s="56"/>
      <c r="I244" s="56"/>
      <c r="J244" s="56"/>
      <c r="K244" s="56"/>
      <c r="L244" s="40"/>
      <c r="M244" s="35"/>
      <c r="O244" s="35"/>
      <c r="P244" s="35"/>
      <c r="Q244" s="35"/>
      <c r="R244" s="35"/>
      <c r="S244" s="35"/>
      <c r="T244" s="35"/>
      <c r="U244" s="35"/>
      <c r="V244" s="35"/>
      <c r="W244" s="35"/>
      <c r="X244" s="35"/>
      <c r="Y244" s="35"/>
      <c r="Z244" s="35"/>
      <c r="AA244" s="35"/>
      <c r="AB244" s="35"/>
      <c r="AC244" s="35"/>
      <c r="AD244" s="35"/>
      <c r="AE244" s="35"/>
    </row>
  </sheetData>
  <sheetProtection algorithmName="SHA-512" hashValue="oanslBhV3T7Il5xpU1LLRJQn9vTgPy0FJWRoGxv2pCr5zgbGPGryJQf10qjikq1+89QW2R2ut+T2AWjQcsd+FA==" saltValue="aRf7KWAqPqaKCgKySiFHtmkFFRvjGqe5woqu7N1I6dvltUkRlSuttOihygSlfvmkqOeBMjfZ/BPubC56L0N6EQ==" spinCount="100000" sheet="1" objects="1" scenarios="1" formatColumns="0" formatRows="0" autoFilter="0"/>
  <autoFilter ref="C129:K243"/>
  <mergeCells count="9">
    <mergeCell ref="E87:H87"/>
    <mergeCell ref="E120:H120"/>
    <mergeCell ref="E122:H12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sheetPr>
    <pageSetUpPr fitToPage="1"/>
  </sheetPr>
  <dimension ref="A2:BM110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102</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2" customFormat="1" ht="12" customHeight="1">
      <c r="A8" s="35"/>
      <c r="B8" s="40"/>
      <c r="C8" s="35"/>
      <c r="D8" s="120" t="s">
        <v>172</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33" t="s">
        <v>7382</v>
      </c>
      <c r="F9" s="334"/>
      <c r="G9" s="334"/>
      <c r="H9" s="33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19. 6. 2022</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35" t="str">
        <f>'Rekapitulace stavby'!E14</f>
        <v>Vyplň údaj</v>
      </c>
      <c r="F18" s="336"/>
      <c r="G18" s="336"/>
      <c r="H18" s="336"/>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
        <v>7383</v>
      </c>
      <c r="F24" s="35"/>
      <c r="G24" s="35"/>
      <c r="H24" s="35"/>
      <c r="I24" s="120" t="s">
        <v>27</v>
      </c>
      <c r="J24" s="111"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35</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07.25" customHeight="1">
      <c r="A27" s="122"/>
      <c r="B27" s="123"/>
      <c r="C27" s="122"/>
      <c r="D27" s="122"/>
      <c r="E27" s="337" t="s">
        <v>174</v>
      </c>
      <c r="F27" s="337"/>
      <c r="G27" s="337"/>
      <c r="H27" s="337"/>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37</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39</v>
      </c>
      <c r="G32" s="35"/>
      <c r="H32" s="35"/>
      <c r="I32" s="128" t="s">
        <v>38</v>
      </c>
      <c r="J32" s="128" t="s">
        <v>40</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41</v>
      </c>
      <c r="E33" s="120" t="s">
        <v>42</v>
      </c>
      <c r="F33" s="130">
        <f>ROUND((SUM(BE123:BE1103)),  2)</f>
        <v>0</v>
      </c>
      <c r="G33" s="35"/>
      <c r="H33" s="35"/>
      <c r="I33" s="131">
        <v>0.21</v>
      </c>
      <c r="J33" s="130">
        <f>ROUND(((SUM(BE123:BE1103))*I33),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43</v>
      </c>
      <c r="F34" s="130">
        <f>ROUND((SUM(BF123:BF1103)),  2)</f>
        <v>0</v>
      </c>
      <c r="G34" s="35"/>
      <c r="H34" s="35"/>
      <c r="I34" s="131">
        <v>0.15</v>
      </c>
      <c r="J34" s="130">
        <f>ROUND(((SUM(BF123:BF1103))*I34),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44</v>
      </c>
      <c r="F35" s="130">
        <f>ROUND((SUM(BG123:BG1103)),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45</v>
      </c>
      <c r="F36" s="130">
        <f>ROUND((SUM(BH123:BH1103)),  2)</f>
        <v>0</v>
      </c>
      <c r="G36" s="35"/>
      <c r="H36" s="35"/>
      <c r="I36" s="131">
        <v>0.15</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46</v>
      </c>
      <c r="F37" s="130">
        <f>ROUND((SUM(BI123:BI1103)),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47</v>
      </c>
      <c r="E39" s="134"/>
      <c r="F39" s="134"/>
      <c r="G39" s="135" t="s">
        <v>48</v>
      </c>
      <c r="H39" s="136" t="s">
        <v>49</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172</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290" t="str">
        <f>E9</f>
        <v>D.1.2 - Konstrukční část</v>
      </c>
      <c r="F87" s="328"/>
      <c r="G87" s="328"/>
      <c r="H87" s="32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České Budějovice</v>
      </c>
      <c r="G89" s="37"/>
      <c r="H89" s="37"/>
      <c r="I89" s="30" t="s">
        <v>22</v>
      </c>
      <c r="J89" s="67" t="str">
        <f>IF(J12="","",J12)</f>
        <v>19. 6. 2022</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České Budějovice</v>
      </c>
      <c r="G91" s="37"/>
      <c r="H91" s="37"/>
      <c r="I91" s="30" t="s">
        <v>30</v>
      </c>
      <c r="J91" s="33" t="str">
        <f>E21</f>
        <v>AGP nova</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QSB</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176</v>
      </c>
      <c r="D94" s="151"/>
      <c r="E94" s="151"/>
      <c r="F94" s="151"/>
      <c r="G94" s="151"/>
      <c r="H94" s="151"/>
      <c r="I94" s="151"/>
      <c r="J94" s="152" t="s">
        <v>177</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178</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179</v>
      </c>
    </row>
    <row r="97" spans="1:31" s="9" customFormat="1" ht="24.95" customHeight="1">
      <c r="B97" s="154"/>
      <c r="C97" s="155"/>
      <c r="D97" s="156" t="s">
        <v>180</v>
      </c>
      <c r="E97" s="157"/>
      <c r="F97" s="157"/>
      <c r="G97" s="157"/>
      <c r="H97" s="157"/>
      <c r="I97" s="157"/>
      <c r="J97" s="158">
        <f>J124</f>
        <v>0</v>
      </c>
      <c r="K97" s="155"/>
      <c r="L97" s="159"/>
    </row>
    <row r="98" spans="1:31" s="10" customFormat="1" ht="19.899999999999999" customHeight="1">
      <c r="B98" s="160"/>
      <c r="C98" s="105"/>
      <c r="D98" s="161" t="s">
        <v>542</v>
      </c>
      <c r="E98" s="162"/>
      <c r="F98" s="162"/>
      <c r="G98" s="162"/>
      <c r="H98" s="162"/>
      <c r="I98" s="162"/>
      <c r="J98" s="163">
        <f>J125</f>
        <v>0</v>
      </c>
      <c r="K98" s="105"/>
      <c r="L98" s="164"/>
    </row>
    <row r="99" spans="1:31" s="10" customFormat="1" ht="19.899999999999999" customHeight="1">
      <c r="B99" s="160"/>
      <c r="C99" s="105"/>
      <c r="D99" s="161" t="s">
        <v>543</v>
      </c>
      <c r="E99" s="162"/>
      <c r="F99" s="162"/>
      <c r="G99" s="162"/>
      <c r="H99" s="162"/>
      <c r="I99" s="162"/>
      <c r="J99" s="163">
        <f>J179</f>
        <v>0</v>
      </c>
      <c r="K99" s="105"/>
      <c r="L99" s="164"/>
    </row>
    <row r="100" spans="1:31" s="10" customFormat="1" ht="19.899999999999999" customHeight="1">
      <c r="B100" s="160"/>
      <c r="C100" s="105"/>
      <c r="D100" s="161" t="s">
        <v>7384</v>
      </c>
      <c r="E100" s="162"/>
      <c r="F100" s="162"/>
      <c r="G100" s="162"/>
      <c r="H100" s="162"/>
      <c r="I100" s="162"/>
      <c r="J100" s="163">
        <f>J562</f>
        <v>0</v>
      </c>
      <c r="K100" s="105"/>
      <c r="L100" s="164"/>
    </row>
    <row r="101" spans="1:31" s="10" customFormat="1" ht="19.899999999999999" customHeight="1">
      <c r="B101" s="160"/>
      <c r="C101" s="105"/>
      <c r="D101" s="161" t="s">
        <v>181</v>
      </c>
      <c r="E101" s="162"/>
      <c r="F101" s="162"/>
      <c r="G101" s="162"/>
      <c r="H101" s="162"/>
      <c r="I101" s="162"/>
      <c r="J101" s="163">
        <f>J1053</f>
        <v>0</v>
      </c>
      <c r="K101" s="105"/>
      <c r="L101" s="164"/>
    </row>
    <row r="102" spans="1:31" s="10" customFormat="1" ht="19.899999999999999" customHeight="1">
      <c r="B102" s="160"/>
      <c r="C102" s="105"/>
      <c r="D102" s="161" t="s">
        <v>184</v>
      </c>
      <c r="E102" s="162"/>
      <c r="F102" s="162"/>
      <c r="G102" s="162"/>
      <c r="H102" s="162"/>
      <c r="I102" s="162"/>
      <c r="J102" s="163">
        <f>J1096</f>
        <v>0</v>
      </c>
      <c r="K102" s="105"/>
      <c r="L102" s="164"/>
    </row>
    <row r="103" spans="1:31" s="10" customFormat="1" ht="19.899999999999999" customHeight="1">
      <c r="B103" s="160"/>
      <c r="C103" s="105"/>
      <c r="D103" s="161" t="s">
        <v>545</v>
      </c>
      <c r="E103" s="162"/>
      <c r="F103" s="162"/>
      <c r="G103" s="162"/>
      <c r="H103" s="162"/>
      <c r="I103" s="162"/>
      <c r="J103" s="163">
        <f>J1102</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194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26.25" customHeight="1">
      <c r="A113" s="35"/>
      <c r="B113" s="36"/>
      <c r="C113" s="37"/>
      <c r="D113" s="37"/>
      <c r="E113" s="329" t="str">
        <f>E7</f>
        <v>SO07 - Přístavby, nástavby a stavební úpravy pavilonu CH, Nemocnice ČB - 2.etapa</v>
      </c>
      <c r="F113" s="330"/>
      <c r="G113" s="330"/>
      <c r="H113" s="330"/>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172</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290" t="str">
        <f>E9</f>
        <v>D.1.2 - Konstrukční část</v>
      </c>
      <c r="F115" s="328"/>
      <c r="G115" s="328"/>
      <c r="H115" s="328"/>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České Budějovice</v>
      </c>
      <c r="G117" s="37"/>
      <c r="H117" s="37"/>
      <c r="I117" s="30" t="s">
        <v>22</v>
      </c>
      <c r="J117" s="67" t="str">
        <f>IF(J12="","",J12)</f>
        <v>19. 6. 2022</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České Budějovice</v>
      </c>
      <c r="G119" s="37"/>
      <c r="H119" s="37"/>
      <c r="I119" s="30" t="s">
        <v>30</v>
      </c>
      <c r="J119" s="33" t="str">
        <f>E21</f>
        <v>AGP nova</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QSB</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195</v>
      </c>
      <c r="D122" s="168" t="s">
        <v>62</v>
      </c>
      <c r="E122" s="168" t="s">
        <v>58</v>
      </c>
      <c r="F122" s="168" t="s">
        <v>59</v>
      </c>
      <c r="G122" s="168" t="s">
        <v>196</v>
      </c>
      <c r="H122" s="168" t="s">
        <v>197</v>
      </c>
      <c r="I122" s="168" t="s">
        <v>198</v>
      </c>
      <c r="J122" s="169" t="s">
        <v>177</v>
      </c>
      <c r="K122" s="170" t="s">
        <v>199</v>
      </c>
      <c r="L122" s="171"/>
      <c r="M122" s="76" t="s">
        <v>1</v>
      </c>
      <c r="N122" s="77" t="s">
        <v>41</v>
      </c>
      <c r="O122" s="77" t="s">
        <v>200</v>
      </c>
      <c r="P122" s="77" t="s">
        <v>201</v>
      </c>
      <c r="Q122" s="77" t="s">
        <v>202</v>
      </c>
      <c r="R122" s="77" t="s">
        <v>203</v>
      </c>
      <c r="S122" s="77" t="s">
        <v>204</v>
      </c>
      <c r="T122" s="78" t="s">
        <v>205</v>
      </c>
      <c r="U122" s="165"/>
      <c r="V122" s="165"/>
      <c r="W122" s="165"/>
      <c r="X122" s="165"/>
      <c r="Y122" s="165"/>
      <c r="Z122" s="165"/>
      <c r="AA122" s="165"/>
      <c r="AB122" s="165"/>
      <c r="AC122" s="165"/>
      <c r="AD122" s="165"/>
      <c r="AE122" s="165"/>
    </row>
    <row r="123" spans="1:65" s="2" customFormat="1" ht="22.9" customHeight="1">
      <c r="A123" s="35"/>
      <c r="B123" s="36"/>
      <c r="C123" s="83" t="s">
        <v>206</v>
      </c>
      <c r="D123" s="37"/>
      <c r="E123" s="37"/>
      <c r="F123" s="37"/>
      <c r="G123" s="37"/>
      <c r="H123" s="37"/>
      <c r="I123" s="37"/>
      <c r="J123" s="172">
        <f>BK123</f>
        <v>0</v>
      </c>
      <c r="K123" s="37"/>
      <c r="L123" s="40"/>
      <c r="M123" s="79"/>
      <c r="N123" s="173"/>
      <c r="O123" s="80"/>
      <c r="P123" s="174">
        <f>P124</f>
        <v>0</v>
      </c>
      <c r="Q123" s="80"/>
      <c r="R123" s="174">
        <f>R124</f>
        <v>6623.2777529400009</v>
      </c>
      <c r="S123" s="80"/>
      <c r="T123" s="175">
        <f>T124</f>
        <v>176.303</v>
      </c>
      <c r="U123" s="35"/>
      <c r="V123" s="35"/>
      <c r="W123" s="35"/>
      <c r="X123" s="35"/>
      <c r="Y123" s="35"/>
      <c r="Z123" s="35"/>
      <c r="AA123" s="35"/>
      <c r="AB123" s="35"/>
      <c r="AC123" s="35"/>
      <c r="AD123" s="35"/>
      <c r="AE123" s="35"/>
      <c r="AT123" s="18" t="s">
        <v>76</v>
      </c>
      <c r="AU123" s="18" t="s">
        <v>179</v>
      </c>
      <c r="BK123" s="176">
        <f>BK124</f>
        <v>0</v>
      </c>
    </row>
    <row r="124" spans="1:65" s="12" customFormat="1" ht="25.9" customHeight="1">
      <c r="B124" s="177"/>
      <c r="C124" s="178"/>
      <c r="D124" s="179" t="s">
        <v>76</v>
      </c>
      <c r="E124" s="180" t="s">
        <v>207</v>
      </c>
      <c r="F124" s="180" t="s">
        <v>208</v>
      </c>
      <c r="G124" s="178"/>
      <c r="H124" s="178"/>
      <c r="I124" s="181"/>
      <c r="J124" s="182">
        <f>BK124</f>
        <v>0</v>
      </c>
      <c r="K124" s="178"/>
      <c r="L124" s="183"/>
      <c r="M124" s="184"/>
      <c r="N124" s="185"/>
      <c r="O124" s="185"/>
      <c r="P124" s="186">
        <f>P125+P179+P562+P1053+P1096+P1102</f>
        <v>0</v>
      </c>
      <c r="Q124" s="185"/>
      <c r="R124" s="186">
        <f>R125+R179+R562+R1053+R1096+R1102</f>
        <v>6623.2777529400009</v>
      </c>
      <c r="S124" s="185"/>
      <c r="T124" s="187">
        <f>T125+T179+T562+T1053+T1096+T1102</f>
        <v>176.303</v>
      </c>
      <c r="AR124" s="188" t="s">
        <v>85</v>
      </c>
      <c r="AT124" s="189" t="s">
        <v>76</v>
      </c>
      <c r="AU124" s="189" t="s">
        <v>77</v>
      </c>
      <c r="AY124" s="188" t="s">
        <v>209</v>
      </c>
      <c r="BK124" s="190">
        <f>BK125+BK179+BK562+BK1053+BK1096+BK1102</f>
        <v>0</v>
      </c>
    </row>
    <row r="125" spans="1:65" s="12" customFormat="1" ht="22.9" customHeight="1">
      <c r="B125" s="177"/>
      <c r="C125" s="178"/>
      <c r="D125" s="179" t="s">
        <v>76</v>
      </c>
      <c r="E125" s="191" t="s">
        <v>87</v>
      </c>
      <c r="F125" s="191" t="s">
        <v>617</v>
      </c>
      <c r="G125" s="178"/>
      <c r="H125" s="178"/>
      <c r="I125" s="181"/>
      <c r="J125" s="192">
        <f>BK125</f>
        <v>0</v>
      </c>
      <c r="K125" s="178"/>
      <c r="L125" s="183"/>
      <c r="M125" s="184"/>
      <c r="N125" s="185"/>
      <c r="O125" s="185"/>
      <c r="P125" s="186">
        <f>SUM(P126:P178)</f>
        <v>0</v>
      </c>
      <c r="Q125" s="185"/>
      <c r="R125" s="186">
        <f>SUM(R126:R178)</f>
        <v>454.31269318000005</v>
      </c>
      <c r="S125" s="185"/>
      <c r="T125" s="187">
        <f>SUM(T126:T178)</f>
        <v>0</v>
      </c>
      <c r="AR125" s="188" t="s">
        <v>85</v>
      </c>
      <c r="AT125" s="189" t="s">
        <v>76</v>
      </c>
      <c r="AU125" s="189" t="s">
        <v>85</v>
      </c>
      <c r="AY125" s="188" t="s">
        <v>209</v>
      </c>
      <c r="BK125" s="190">
        <f>SUM(BK126:BK178)</f>
        <v>0</v>
      </c>
    </row>
    <row r="126" spans="1:65" s="2" customFormat="1" ht="24.2" customHeight="1">
      <c r="A126" s="35"/>
      <c r="B126" s="36"/>
      <c r="C126" s="193" t="s">
        <v>85</v>
      </c>
      <c r="D126" s="193" t="s">
        <v>214</v>
      </c>
      <c r="E126" s="194" t="s">
        <v>7385</v>
      </c>
      <c r="F126" s="195" t="s">
        <v>7386</v>
      </c>
      <c r="G126" s="196" t="s">
        <v>224</v>
      </c>
      <c r="H126" s="197">
        <v>118.452</v>
      </c>
      <c r="I126" s="198"/>
      <c r="J126" s="199">
        <f>ROUND(I126*H126,2)</f>
        <v>0</v>
      </c>
      <c r="K126" s="200"/>
      <c r="L126" s="40"/>
      <c r="M126" s="201" t="s">
        <v>1</v>
      </c>
      <c r="N126" s="202" t="s">
        <v>42</v>
      </c>
      <c r="O126" s="72"/>
      <c r="P126" s="203">
        <f>O126*H126</f>
        <v>0</v>
      </c>
      <c r="Q126" s="203">
        <v>2.5018699999999998</v>
      </c>
      <c r="R126" s="203">
        <f>Q126*H126</f>
        <v>296.35150523999999</v>
      </c>
      <c r="S126" s="203">
        <v>0</v>
      </c>
      <c r="T126" s="204">
        <f>S126*H126</f>
        <v>0</v>
      </c>
      <c r="U126" s="35"/>
      <c r="V126" s="35"/>
      <c r="W126" s="35"/>
      <c r="X126" s="35"/>
      <c r="Y126" s="35"/>
      <c r="Z126" s="35"/>
      <c r="AA126" s="35"/>
      <c r="AB126" s="35"/>
      <c r="AC126" s="35"/>
      <c r="AD126" s="35"/>
      <c r="AE126" s="35"/>
      <c r="AR126" s="205" t="s">
        <v>218</v>
      </c>
      <c r="AT126" s="205" t="s">
        <v>214</v>
      </c>
      <c r="AU126" s="205" t="s">
        <v>87</v>
      </c>
      <c r="AY126" s="18" t="s">
        <v>209</v>
      </c>
      <c r="BE126" s="206">
        <f>IF(N126="základní",J126,0)</f>
        <v>0</v>
      </c>
      <c r="BF126" s="206">
        <f>IF(N126="snížená",J126,0)</f>
        <v>0</v>
      </c>
      <c r="BG126" s="206">
        <f>IF(N126="zákl. přenesená",J126,0)</f>
        <v>0</v>
      </c>
      <c r="BH126" s="206">
        <f>IF(N126="sníž. přenesená",J126,0)</f>
        <v>0</v>
      </c>
      <c r="BI126" s="206">
        <f>IF(N126="nulová",J126,0)</f>
        <v>0</v>
      </c>
      <c r="BJ126" s="18" t="s">
        <v>85</v>
      </c>
      <c r="BK126" s="206">
        <f>ROUND(I126*H126,2)</f>
        <v>0</v>
      </c>
      <c r="BL126" s="18" t="s">
        <v>218</v>
      </c>
      <c r="BM126" s="205" t="s">
        <v>7387</v>
      </c>
    </row>
    <row r="127" spans="1:65" s="2" customFormat="1" ht="19.5">
      <c r="A127" s="35"/>
      <c r="B127" s="36"/>
      <c r="C127" s="37"/>
      <c r="D127" s="214" t="s">
        <v>807</v>
      </c>
      <c r="E127" s="37"/>
      <c r="F127" s="256" t="s">
        <v>7388</v>
      </c>
      <c r="G127" s="37"/>
      <c r="H127" s="37"/>
      <c r="I127" s="257"/>
      <c r="J127" s="37"/>
      <c r="K127" s="37"/>
      <c r="L127" s="40"/>
      <c r="M127" s="258"/>
      <c r="N127" s="259"/>
      <c r="O127" s="72"/>
      <c r="P127" s="72"/>
      <c r="Q127" s="72"/>
      <c r="R127" s="72"/>
      <c r="S127" s="72"/>
      <c r="T127" s="73"/>
      <c r="U127" s="35"/>
      <c r="V127" s="35"/>
      <c r="W127" s="35"/>
      <c r="X127" s="35"/>
      <c r="Y127" s="35"/>
      <c r="Z127" s="35"/>
      <c r="AA127" s="35"/>
      <c r="AB127" s="35"/>
      <c r="AC127" s="35"/>
      <c r="AD127" s="35"/>
      <c r="AE127" s="35"/>
      <c r="AT127" s="18" t="s">
        <v>807</v>
      </c>
      <c r="AU127" s="18" t="s">
        <v>87</v>
      </c>
    </row>
    <row r="128" spans="1:65" s="13" customFormat="1">
      <c r="B128" s="212"/>
      <c r="C128" s="213"/>
      <c r="D128" s="214" t="s">
        <v>555</v>
      </c>
      <c r="E128" s="215" t="s">
        <v>1</v>
      </c>
      <c r="F128" s="216" t="s">
        <v>7389</v>
      </c>
      <c r="G128" s="213"/>
      <c r="H128" s="217">
        <v>37.295999999999999</v>
      </c>
      <c r="I128" s="218"/>
      <c r="J128" s="213"/>
      <c r="K128" s="213"/>
      <c r="L128" s="219"/>
      <c r="M128" s="220"/>
      <c r="N128" s="221"/>
      <c r="O128" s="221"/>
      <c r="P128" s="221"/>
      <c r="Q128" s="221"/>
      <c r="R128" s="221"/>
      <c r="S128" s="221"/>
      <c r="T128" s="222"/>
      <c r="AT128" s="223" t="s">
        <v>555</v>
      </c>
      <c r="AU128" s="223" t="s">
        <v>87</v>
      </c>
      <c r="AV128" s="13" t="s">
        <v>87</v>
      </c>
      <c r="AW128" s="13" t="s">
        <v>32</v>
      </c>
      <c r="AX128" s="13" t="s">
        <v>77</v>
      </c>
      <c r="AY128" s="223" t="s">
        <v>209</v>
      </c>
    </row>
    <row r="129" spans="1:65" s="13" customFormat="1">
      <c r="B129" s="212"/>
      <c r="C129" s="213"/>
      <c r="D129" s="214" t="s">
        <v>555</v>
      </c>
      <c r="E129" s="215" t="s">
        <v>1</v>
      </c>
      <c r="F129" s="216" t="s">
        <v>7390</v>
      </c>
      <c r="G129" s="213"/>
      <c r="H129" s="217">
        <v>25.49</v>
      </c>
      <c r="I129" s="218"/>
      <c r="J129" s="213"/>
      <c r="K129" s="213"/>
      <c r="L129" s="219"/>
      <c r="M129" s="220"/>
      <c r="N129" s="221"/>
      <c r="O129" s="221"/>
      <c r="P129" s="221"/>
      <c r="Q129" s="221"/>
      <c r="R129" s="221"/>
      <c r="S129" s="221"/>
      <c r="T129" s="222"/>
      <c r="AT129" s="223" t="s">
        <v>555</v>
      </c>
      <c r="AU129" s="223" t="s">
        <v>87</v>
      </c>
      <c r="AV129" s="13" t="s">
        <v>87</v>
      </c>
      <c r="AW129" s="13" t="s">
        <v>32</v>
      </c>
      <c r="AX129" s="13" t="s">
        <v>77</v>
      </c>
      <c r="AY129" s="223" t="s">
        <v>209</v>
      </c>
    </row>
    <row r="130" spans="1:65" s="13" customFormat="1">
      <c r="B130" s="212"/>
      <c r="C130" s="213"/>
      <c r="D130" s="214" t="s">
        <v>555</v>
      </c>
      <c r="E130" s="215" t="s">
        <v>1</v>
      </c>
      <c r="F130" s="216" t="s">
        <v>7391</v>
      </c>
      <c r="G130" s="213"/>
      <c r="H130" s="217">
        <v>43.41</v>
      </c>
      <c r="I130" s="218"/>
      <c r="J130" s="213"/>
      <c r="K130" s="213"/>
      <c r="L130" s="219"/>
      <c r="M130" s="220"/>
      <c r="N130" s="221"/>
      <c r="O130" s="221"/>
      <c r="P130" s="221"/>
      <c r="Q130" s="221"/>
      <c r="R130" s="221"/>
      <c r="S130" s="221"/>
      <c r="T130" s="222"/>
      <c r="AT130" s="223" t="s">
        <v>555</v>
      </c>
      <c r="AU130" s="223" t="s">
        <v>87</v>
      </c>
      <c r="AV130" s="13" t="s">
        <v>87</v>
      </c>
      <c r="AW130" s="13" t="s">
        <v>32</v>
      </c>
      <c r="AX130" s="13" t="s">
        <v>77</v>
      </c>
      <c r="AY130" s="223" t="s">
        <v>209</v>
      </c>
    </row>
    <row r="131" spans="1:65" s="13" customFormat="1">
      <c r="B131" s="212"/>
      <c r="C131" s="213"/>
      <c r="D131" s="214" t="s">
        <v>555</v>
      </c>
      <c r="E131" s="215" t="s">
        <v>1</v>
      </c>
      <c r="F131" s="216" t="s">
        <v>7392</v>
      </c>
      <c r="G131" s="213"/>
      <c r="H131" s="217">
        <v>6.1239999999999997</v>
      </c>
      <c r="I131" s="218"/>
      <c r="J131" s="213"/>
      <c r="K131" s="213"/>
      <c r="L131" s="219"/>
      <c r="M131" s="220"/>
      <c r="N131" s="221"/>
      <c r="O131" s="221"/>
      <c r="P131" s="221"/>
      <c r="Q131" s="221"/>
      <c r="R131" s="221"/>
      <c r="S131" s="221"/>
      <c r="T131" s="222"/>
      <c r="AT131" s="223" t="s">
        <v>555</v>
      </c>
      <c r="AU131" s="223" t="s">
        <v>87</v>
      </c>
      <c r="AV131" s="13" t="s">
        <v>87</v>
      </c>
      <c r="AW131" s="13" t="s">
        <v>32</v>
      </c>
      <c r="AX131" s="13" t="s">
        <v>77</v>
      </c>
      <c r="AY131" s="223" t="s">
        <v>209</v>
      </c>
    </row>
    <row r="132" spans="1:65" s="13" customFormat="1">
      <c r="B132" s="212"/>
      <c r="C132" s="213"/>
      <c r="D132" s="214" t="s">
        <v>555</v>
      </c>
      <c r="E132" s="215" t="s">
        <v>1</v>
      </c>
      <c r="F132" s="216" t="s">
        <v>7393</v>
      </c>
      <c r="G132" s="213"/>
      <c r="H132" s="217">
        <v>6.1319999999999997</v>
      </c>
      <c r="I132" s="218"/>
      <c r="J132" s="213"/>
      <c r="K132" s="213"/>
      <c r="L132" s="219"/>
      <c r="M132" s="220"/>
      <c r="N132" s="221"/>
      <c r="O132" s="221"/>
      <c r="P132" s="221"/>
      <c r="Q132" s="221"/>
      <c r="R132" s="221"/>
      <c r="S132" s="221"/>
      <c r="T132" s="222"/>
      <c r="AT132" s="223" t="s">
        <v>555</v>
      </c>
      <c r="AU132" s="223" t="s">
        <v>87</v>
      </c>
      <c r="AV132" s="13" t="s">
        <v>87</v>
      </c>
      <c r="AW132" s="13" t="s">
        <v>32</v>
      </c>
      <c r="AX132" s="13" t="s">
        <v>77</v>
      </c>
      <c r="AY132" s="223" t="s">
        <v>209</v>
      </c>
    </row>
    <row r="133" spans="1:65" s="14" customFormat="1">
      <c r="B133" s="235"/>
      <c r="C133" s="236"/>
      <c r="D133" s="214" t="s">
        <v>555</v>
      </c>
      <c r="E133" s="237" t="s">
        <v>1</v>
      </c>
      <c r="F133" s="238" t="s">
        <v>645</v>
      </c>
      <c r="G133" s="236"/>
      <c r="H133" s="239">
        <v>118.452</v>
      </c>
      <c r="I133" s="240"/>
      <c r="J133" s="236"/>
      <c r="K133" s="236"/>
      <c r="L133" s="241"/>
      <c r="M133" s="242"/>
      <c r="N133" s="243"/>
      <c r="O133" s="243"/>
      <c r="P133" s="243"/>
      <c r="Q133" s="243"/>
      <c r="R133" s="243"/>
      <c r="S133" s="243"/>
      <c r="T133" s="244"/>
      <c r="AT133" s="245" t="s">
        <v>555</v>
      </c>
      <c r="AU133" s="245" t="s">
        <v>87</v>
      </c>
      <c r="AV133" s="14" t="s">
        <v>218</v>
      </c>
      <c r="AW133" s="14" t="s">
        <v>32</v>
      </c>
      <c r="AX133" s="14" t="s">
        <v>85</v>
      </c>
      <c r="AY133" s="245" t="s">
        <v>209</v>
      </c>
    </row>
    <row r="134" spans="1:65" s="2" customFormat="1" ht="16.5" customHeight="1">
      <c r="A134" s="35"/>
      <c r="B134" s="36"/>
      <c r="C134" s="193" t="s">
        <v>87</v>
      </c>
      <c r="D134" s="193" t="s">
        <v>214</v>
      </c>
      <c r="E134" s="194" t="s">
        <v>7394</v>
      </c>
      <c r="F134" s="195" t="s">
        <v>7395</v>
      </c>
      <c r="G134" s="196" t="s">
        <v>217</v>
      </c>
      <c r="H134" s="197">
        <v>137.22200000000001</v>
      </c>
      <c r="I134" s="198"/>
      <c r="J134" s="199">
        <f>ROUND(I134*H134,2)</f>
        <v>0</v>
      </c>
      <c r="K134" s="200"/>
      <c r="L134" s="40"/>
      <c r="M134" s="201" t="s">
        <v>1</v>
      </c>
      <c r="N134" s="202" t="s">
        <v>42</v>
      </c>
      <c r="O134" s="72"/>
      <c r="P134" s="203">
        <f>O134*H134</f>
        <v>0</v>
      </c>
      <c r="Q134" s="203">
        <v>2.47E-3</v>
      </c>
      <c r="R134" s="203">
        <f>Q134*H134</f>
        <v>0.33893834</v>
      </c>
      <c r="S134" s="203">
        <v>0</v>
      </c>
      <c r="T134" s="204">
        <f>S134*H134</f>
        <v>0</v>
      </c>
      <c r="U134" s="35"/>
      <c r="V134" s="35"/>
      <c r="W134" s="35"/>
      <c r="X134" s="35"/>
      <c r="Y134" s="35"/>
      <c r="Z134" s="35"/>
      <c r="AA134" s="35"/>
      <c r="AB134" s="35"/>
      <c r="AC134" s="35"/>
      <c r="AD134" s="35"/>
      <c r="AE134" s="35"/>
      <c r="AR134" s="205" t="s">
        <v>218</v>
      </c>
      <c r="AT134" s="205" t="s">
        <v>214</v>
      </c>
      <c r="AU134" s="205" t="s">
        <v>87</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218</v>
      </c>
      <c r="BM134" s="205" t="s">
        <v>7396</v>
      </c>
    </row>
    <row r="135" spans="1:65" s="13" customFormat="1">
      <c r="B135" s="212"/>
      <c r="C135" s="213"/>
      <c r="D135" s="214" t="s">
        <v>555</v>
      </c>
      <c r="E135" s="215" t="s">
        <v>1</v>
      </c>
      <c r="F135" s="216" t="s">
        <v>7397</v>
      </c>
      <c r="G135" s="213"/>
      <c r="H135" s="217">
        <v>22.8</v>
      </c>
      <c r="I135" s="218"/>
      <c r="J135" s="213"/>
      <c r="K135" s="213"/>
      <c r="L135" s="219"/>
      <c r="M135" s="220"/>
      <c r="N135" s="221"/>
      <c r="O135" s="221"/>
      <c r="P135" s="221"/>
      <c r="Q135" s="221"/>
      <c r="R135" s="221"/>
      <c r="S135" s="221"/>
      <c r="T135" s="222"/>
      <c r="AT135" s="223" t="s">
        <v>555</v>
      </c>
      <c r="AU135" s="223" t="s">
        <v>87</v>
      </c>
      <c r="AV135" s="13" t="s">
        <v>87</v>
      </c>
      <c r="AW135" s="13" t="s">
        <v>32</v>
      </c>
      <c r="AX135" s="13" t="s">
        <v>77</v>
      </c>
      <c r="AY135" s="223" t="s">
        <v>209</v>
      </c>
    </row>
    <row r="136" spans="1:65" s="13" customFormat="1">
      <c r="B136" s="212"/>
      <c r="C136" s="213"/>
      <c r="D136" s="214" t="s">
        <v>555</v>
      </c>
      <c r="E136" s="215" t="s">
        <v>1</v>
      </c>
      <c r="F136" s="216" t="s">
        <v>7398</v>
      </c>
      <c r="G136" s="213"/>
      <c r="H136" s="217">
        <v>22.518000000000001</v>
      </c>
      <c r="I136" s="218"/>
      <c r="J136" s="213"/>
      <c r="K136" s="213"/>
      <c r="L136" s="219"/>
      <c r="M136" s="220"/>
      <c r="N136" s="221"/>
      <c r="O136" s="221"/>
      <c r="P136" s="221"/>
      <c r="Q136" s="221"/>
      <c r="R136" s="221"/>
      <c r="S136" s="221"/>
      <c r="T136" s="222"/>
      <c r="AT136" s="223" t="s">
        <v>555</v>
      </c>
      <c r="AU136" s="223" t="s">
        <v>87</v>
      </c>
      <c r="AV136" s="13" t="s">
        <v>87</v>
      </c>
      <c r="AW136" s="13" t="s">
        <v>32</v>
      </c>
      <c r="AX136" s="13" t="s">
        <v>77</v>
      </c>
      <c r="AY136" s="223" t="s">
        <v>209</v>
      </c>
    </row>
    <row r="137" spans="1:65" s="13" customFormat="1">
      <c r="B137" s="212"/>
      <c r="C137" s="213"/>
      <c r="D137" s="214" t="s">
        <v>555</v>
      </c>
      <c r="E137" s="215" t="s">
        <v>1</v>
      </c>
      <c r="F137" s="216" t="s">
        <v>7399</v>
      </c>
      <c r="G137" s="213"/>
      <c r="H137" s="217">
        <v>68.72</v>
      </c>
      <c r="I137" s="218"/>
      <c r="J137" s="213"/>
      <c r="K137" s="213"/>
      <c r="L137" s="219"/>
      <c r="M137" s="220"/>
      <c r="N137" s="221"/>
      <c r="O137" s="221"/>
      <c r="P137" s="221"/>
      <c r="Q137" s="221"/>
      <c r="R137" s="221"/>
      <c r="S137" s="221"/>
      <c r="T137" s="222"/>
      <c r="AT137" s="223" t="s">
        <v>555</v>
      </c>
      <c r="AU137" s="223" t="s">
        <v>87</v>
      </c>
      <c r="AV137" s="13" t="s">
        <v>87</v>
      </c>
      <c r="AW137" s="13" t="s">
        <v>32</v>
      </c>
      <c r="AX137" s="13" t="s">
        <v>77</v>
      </c>
      <c r="AY137" s="223" t="s">
        <v>209</v>
      </c>
    </row>
    <row r="138" spans="1:65" s="13" customFormat="1">
      <c r="B138" s="212"/>
      <c r="C138" s="213"/>
      <c r="D138" s="214" t="s">
        <v>555</v>
      </c>
      <c r="E138" s="215" t="s">
        <v>1</v>
      </c>
      <c r="F138" s="216" t="s">
        <v>7400</v>
      </c>
      <c r="G138" s="213"/>
      <c r="H138" s="217">
        <v>9.3239999999999998</v>
      </c>
      <c r="I138" s="218"/>
      <c r="J138" s="213"/>
      <c r="K138" s="213"/>
      <c r="L138" s="219"/>
      <c r="M138" s="220"/>
      <c r="N138" s="221"/>
      <c r="O138" s="221"/>
      <c r="P138" s="221"/>
      <c r="Q138" s="221"/>
      <c r="R138" s="221"/>
      <c r="S138" s="221"/>
      <c r="T138" s="222"/>
      <c r="AT138" s="223" t="s">
        <v>555</v>
      </c>
      <c r="AU138" s="223" t="s">
        <v>87</v>
      </c>
      <c r="AV138" s="13" t="s">
        <v>87</v>
      </c>
      <c r="AW138" s="13" t="s">
        <v>32</v>
      </c>
      <c r="AX138" s="13" t="s">
        <v>77</v>
      </c>
      <c r="AY138" s="223" t="s">
        <v>209</v>
      </c>
    </row>
    <row r="139" spans="1:65" s="13" customFormat="1">
      <c r="B139" s="212"/>
      <c r="C139" s="213"/>
      <c r="D139" s="214" t="s">
        <v>555</v>
      </c>
      <c r="E139" s="215" t="s">
        <v>1</v>
      </c>
      <c r="F139" s="216" t="s">
        <v>7401</v>
      </c>
      <c r="G139" s="213"/>
      <c r="H139" s="217">
        <v>13.86</v>
      </c>
      <c r="I139" s="218"/>
      <c r="J139" s="213"/>
      <c r="K139" s="213"/>
      <c r="L139" s="219"/>
      <c r="M139" s="220"/>
      <c r="N139" s="221"/>
      <c r="O139" s="221"/>
      <c r="P139" s="221"/>
      <c r="Q139" s="221"/>
      <c r="R139" s="221"/>
      <c r="S139" s="221"/>
      <c r="T139" s="222"/>
      <c r="AT139" s="223" t="s">
        <v>555</v>
      </c>
      <c r="AU139" s="223" t="s">
        <v>87</v>
      </c>
      <c r="AV139" s="13" t="s">
        <v>87</v>
      </c>
      <c r="AW139" s="13" t="s">
        <v>32</v>
      </c>
      <c r="AX139" s="13" t="s">
        <v>77</v>
      </c>
      <c r="AY139" s="223" t="s">
        <v>209</v>
      </c>
    </row>
    <row r="140" spans="1:65" s="14" customFormat="1">
      <c r="B140" s="235"/>
      <c r="C140" s="236"/>
      <c r="D140" s="214" t="s">
        <v>555</v>
      </c>
      <c r="E140" s="237" t="s">
        <v>1</v>
      </c>
      <c r="F140" s="238" t="s">
        <v>645</v>
      </c>
      <c r="G140" s="236"/>
      <c r="H140" s="239">
        <v>137.22199999999998</v>
      </c>
      <c r="I140" s="240"/>
      <c r="J140" s="236"/>
      <c r="K140" s="236"/>
      <c r="L140" s="241"/>
      <c r="M140" s="242"/>
      <c r="N140" s="243"/>
      <c r="O140" s="243"/>
      <c r="P140" s="243"/>
      <c r="Q140" s="243"/>
      <c r="R140" s="243"/>
      <c r="S140" s="243"/>
      <c r="T140" s="244"/>
      <c r="AT140" s="245" t="s">
        <v>555</v>
      </c>
      <c r="AU140" s="245" t="s">
        <v>87</v>
      </c>
      <c r="AV140" s="14" t="s">
        <v>218</v>
      </c>
      <c r="AW140" s="14" t="s">
        <v>32</v>
      </c>
      <c r="AX140" s="14" t="s">
        <v>85</v>
      </c>
      <c r="AY140" s="245" t="s">
        <v>209</v>
      </c>
    </row>
    <row r="141" spans="1:65" s="2" customFormat="1" ht="16.5" customHeight="1">
      <c r="A141" s="35"/>
      <c r="B141" s="36"/>
      <c r="C141" s="193" t="s">
        <v>226</v>
      </c>
      <c r="D141" s="193" t="s">
        <v>214</v>
      </c>
      <c r="E141" s="194" t="s">
        <v>7402</v>
      </c>
      <c r="F141" s="195" t="s">
        <v>7403</v>
      </c>
      <c r="G141" s="196" t="s">
        <v>217</v>
      </c>
      <c r="H141" s="197">
        <v>137.22200000000001</v>
      </c>
      <c r="I141" s="198"/>
      <c r="J141" s="199">
        <f>ROUND(I141*H141,2)</f>
        <v>0</v>
      </c>
      <c r="K141" s="200"/>
      <c r="L141" s="40"/>
      <c r="M141" s="201" t="s">
        <v>1</v>
      </c>
      <c r="N141" s="202" t="s">
        <v>42</v>
      </c>
      <c r="O141" s="72"/>
      <c r="P141" s="203">
        <f>O141*H141</f>
        <v>0</v>
      </c>
      <c r="Q141" s="203">
        <v>0</v>
      </c>
      <c r="R141" s="203">
        <f>Q141*H141</f>
        <v>0</v>
      </c>
      <c r="S141" s="203">
        <v>0</v>
      </c>
      <c r="T141" s="204">
        <f>S141*H141</f>
        <v>0</v>
      </c>
      <c r="U141" s="35"/>
      <c r="V141" s="35"/>
      <c r="W141" s="35"/>
      <c r="X141" s="35"/>
      <c r="Y141" s="35"/>
      <c r="Z141" s="35"/>
      <c r="AA141" s="35"/>
      <c r="AB141" s="35"/>
      <c r="AC141" s="35"/>
      <c r="AD141" s="35"/>
      <c r="AE141" s="35"/>
      <c r="AR141" s="205" t="s">
        <v>218</v>
      </c>
      <c r="AT141" s="205" t="s">
        <v>214</v>
      </c>
      <c r="AU141" s="205" t="s">
        <v>87</v>
      </c>
      <c r="AY141" s="18" t="s">
        <v>209</v>
      </c>
      <c r="BE141" s="206">
        <f>IF(N141="základní",J141,0)</f>
        <v>0</v>
      </c>
      <c r="BF141" s="206">
        <f>IF(N141="snížená",J141,0)</f>
        <v>0</v>
      </c>
      <c r="BG141" s="206">
        <f>IF(N141="zákl. přenesená",J141,0)</f>
        <v>0</v>
      </c>
      <c r="BH141" s="206">
        <f>IF(N141="sníž. přenesená",J141,0)</f>
        <v>0</v>
      </c>
      <c r="BI141" s="206">
        <f>IF(N141="nulová",J141,0)</f>
        <v>0</v>
      </c>
      <c r="BJ141" s="18" t="s">
        <v>85</v>
      </c>
      <c r="BK141" s="206">
        <f>ROUND(I141*H141,2)</f>
        <v>0</v>
      </c>
      <c r="BL141" s="18" t="s">
        <v>218</v>
      </c>
      <c r="BM141" s="205" t="s">
        <v>7404</v>
      </c>
    </row>
    <row r="142" spans="1:65" s="2" customFormat="1" ht="21.75" customHeight="1">
      <c r="A142" s="35"/>
      <c r="B142" s="36"/>
      <c r="C142" s="193" t="s">
        <v>218</v>
      </c>
      <c r="D142" s="193" t="s">
        <v>214</v>
      </c>
      <c r="E142" s="194" t="s">
        <v>7405</v>
      </c>
      <c r="F142" s="195" t="s">
        <v>7406</v>
      </c>
      <c r="G142" s="196" t="s">
        <v>236</v>
      </c>
      <c r="H142" s="197">
        <v>7.484</v>
      </c>
      <c r="I142" s="198"/>
      <c r="J142" s="199">
        <f>ROUND(I142*H142,2)</f>
        <v>0</v>
      </c>
      <c r="K142" s="200"/>
      <c r="L142" s="40"/>
      <c r="M142" s="201" t="s">
        <v>1</v>
      </c>
      <c r="N142" s="202" t="s">
        <v>42</v>
      </c>
      <c r="O142" s="72"/>
      <c r="P142" s="203">
        <f>O142*H142</f>
        <v>0</v>
      </c>
      <c r="Q142" s="203">
        <v>1.0606199999999999</v>
      </c>
      <c r="R142" s="203">
        <f>Q142*H142</f>
        <v>7.9376800799999989</v>
      </c>
      <c r="S142" s="203">
        <v>0</v>
      </c>
      <c r="T142" s="204">
        <f>S142*H142</f>
        <v>0</v>
      </c>
      <c r="U142" s="35"/>
      <c r="V142" s="35"/>
      <c r="W142" s="35"/>
      <c r="X142" s="35"/>
      <c r="Y142" s="35"/>
      <c r="Z142" s="35"/>
      <c r="AA142" s="35"/>
      <c r="AB142" s="35"/>
      <c r="AC142" s="35"/>
      <c r="AD142" s="35"/>
      <c r="AE142" s="35"/>
      <c r="AR142" s="205" t="s">
        <v>218</v>
      </c>
      <c r="AT142" s="205" t="s">
        <v>214</v>
      </c>
      <c r="AU142" s="205" t="s">
        <v>87</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218</v>
      </c>
      <c r="BM142" s="205" t="s">
        <v>7407</v>
      </c>
    </row>
    <row r="143" spans="1:65" s="13" customFormat="1">
      <c r="B143" s="212"/>
      <c r="C143" s="213"/>
      <c r="D143" s="214" t="s">
        <v>555</v>
      </c>
      <c r="E143" s="215" t="s">
        <v>1</v>
      </c>
      <c r="F143" s="216" t="s">
        <v>7408</v>
      </c>
      <c r="G143" s="213"/>
      <c r="H143" s="217">
        <v>1.492</v>
      </c>
      <c r="I143" s="218"/>
      <c r="J143" s="213"/>
      <c r="K143" s="213"/>
      <c r="L143" s="219"/>
      <c r="M143" s="220"/>
      <c r="N143" s="221"/>
      <c r="O143" s="221"/>
      <c r="P143" s="221"/>
      <c r="Q143" s="221"/>
      <c r="R143" s="221"/>
      <c r="S143" s="221"/>
      <c r="T143" s="222"/>
      <c r="AT143" s="223" t="s">
        <v>555</v>
      </c>
      <c r="AU143" s="223" t="s">
        <v>87</v>
      </c>
      <c r="AV143" s="13" t="s">
        <v>87</v>
      </c>
      <c r="AW143" s="13" t="s">
        <v>32</v>
      </c>
      <c r="AX143" s="13" t="s">
        <v>77</v>
      </c>
      <c r="AY143" s="223" t="s">
        <v>209</v>
      </c>
    </row>
    <row r="144" spans="1:65" s="13" customFormat="1">
      <c r="B144" s="212"/>
      <c r="C144" s="213"/>
      <c r="D144" s="214" t="s">
        <v>555</v>
      </c>
      <c r="E144" s="215" t="s">
        <v>1</v>
      </c>
      <c r="F144" s="216" t="s">
        <v>7409</v>
      </c>
      <c r="G144" s="213"/>
      <c r="H144" s="217">
        <v>1.784</v>
      </c>
      <c r="I144" s="218"/>
      <c r="J144" s="213"/>
      <c r="K144" s="213"/>
      <c r="L144" s="219"/>
      <c r="M144" s="220"/>
      <c r="N144" s="221"/>
      <c r="O144" s="221"/>
      <c r="P144" s="221"/>
      <c r="Q144" s="221"/>
      <c r="R144" s="221"/>
      <c r="S144" s="221"/>
      <c r="T144" s="222"/>
      <c r="AT144" s="223" t="s">
        <v>555</v>
      </c>
      <c r="AU144" s="223" t="s">
        <v>87</v>
      </c>
      <c r="AV144" s="13" t="s">
        <v>87</v>
      </c>
      <c r="AW144" s="13" t="s">
        <v>32</v>
      </c>
      <c r="AX144" s="13" t="s">
        <v>77</v>
      </c>
      <c r="AY144" s="223" t="s">
        <v>209</v>
      </c>
    </row>
    <row r="145" spans="1:65" s="13" customFormat="1">
      <c r="B145" s="212"/>
      <c r="C145" s="213"/>
      <c r="D145" s="214" t="s">
        <v>555</v>
      </c>
      <c r="E145" s="215" t="s">
        <v>1</v>
      </c>
      <c r="F145" s="216" t="s">
        <v>7410</v>
      </c>
      <c r="G145" s="213"/>
      <c r="H145" s="217">
        <v>3.4729999999999999</v>
      </c>
      <c r="I145" s="218"/>
      <c r="J145" s="213"/>
      <c r="K145" s="213"/>
      <c r="L145" s="219"/>
      <c r="M145" s="220"/>
      <c r="N145" s="221"/>
      <c r="O145" s="221"/>
      <c r="P145" s="221"/>
      <c r="Q145" s="221"/>
      <c r="R145" s="221"/>
      <c r="S145" s="221"/>
      <c r="T145" s="222"/>
      <c r="AT145" s="223" t="s">
        <v>555</v>
      </c>
      <c r="AU145" s="223" t="s">
        <v>87</v>
      </c>
      <c r="AV145" s="13" t="s">
        <v>87</v>
      </c>
      <c r="AW145" s="13" t="s">
        <v>32</v>
      </c>
      <c r="AX145" s="13" t="s">
        <v>77</v>
      </c>
      <c r="AY145" s="223" t="s">
        <v>209</v>
      </c>
    </row>
    <row r="146" spans="1:65" s="13" customFormat="1">
      <c r="B146" s="212"/>
      <c r="C146" s="213"/>
      <c r="D146" s="214" t="s">
        <v>555</v>
      </c>
      <c r="E146" s="215" t="s">
        <v>1</v>
      </c>
      <c r="F146" s="216" t="s">
        <v>7411</v>
      </c>
      <c r="G146" s="213"/>
      <c r="H146" s="217">
        <v>0.36699999999999999</v>
      </c>
      <c r="I146" s="218"/>
      <c r="J146" s="213"/>
      <c r="K146" s="213"/>
      <c r="L146" s="219"/>
      <c r="M146" s="220"/>
      <c r="N146" s="221"/>
      <c r="O146" s="221"/>
      <c r="P146" s="221"/>
      <c r="Q146" s="221"/>
      <c r="R146" s="221"/>
      <c r="S146" s="221"/>
      <c r="T146" s="222"/>
      <c r="AT146" s="223" t="s">
        <v>555</v>
      </c>
      <c r="AU146" s="223" t="s">
        <v>87</v>
      </c>
      <c r="AV146" s="13" t="s">
        <v>87</v>
      </c>
      <c r="AW146" s="13" t="s">
        <v>32</v>
      </c>
      <c r="AX146" s="13" t="s">
        <v>77</v>
      </c>
      <c r="AY146" s="223" t="s">
        <v>209</v>
      </c>
    </row>
    <row r="147" spans="1:65" s="13" customFormat="1">
      <c r="B147" s="212"/>
      <c r="C147" s="213"/>
      <c r="D147" s="214" t="s">
        <v>555</v>
      </c>
      <c r="E147" s="215" t="s">
        <v>1</v>
      </c>
      <c r="F147" s="216" t="s">
        <v>7412</v>
      </c>
      <c r="G147" s="213"/>
      <c r="H147" s="217">
        <v>0.36799999999999999</v>
      </c>
      <c r="I147" s="218"/>
      <c r="J147" s="213"/>
      <c r="K147" s="213"/>
      <c r="L147" s="219"/>
      <c r="M147" s="220"/>
      <c r="N147" s="221"/>
      <c r="O147" s="221"/>
      <c r="P147" s="221"/>
      <c r="Q147" s="221"/>
      <c r="R147" s="221"/>
      <c r="S147" s="221"/>
      <c r="T147" s="222"/>
      <c r="AT147" s="223" t="s">
        <v>555</v>
      </c>
      <c r="AU147" s="223" t="s">
        <v>87</v>
      </c>
      <c r="AV147" s="13" t="s">
        <v>87</v>
      </c>
      <c r="AW147" s="13" t="s">
        <v>32</v>
      </c>
      <c r="AX147" s="13" t="s">
        <v>77</v>
      </c>
      <c r="AY147" s="223" t="s">
        <v>209</v>
      </c>
    </row>
    <row r="148" spans="1:65" s="14" customFormat="1">
      <c r="B148" s="235"/>
      <c r="C148" s="236"/>
      <c r="D148" s="214" t="s">
        <v>555</v>
      </c>
      <c r="E148" s="237" t="s">
        <v>1</v>
      </c>
      <c r="F148" s="238" t="s">
        <v>645</v>
      </c>
      <c r="G148" s="236"/>
      <c r="H148" s="239">
        <v>7.484</v>
      </c>
      <c r="I148" s="240"/>
      <c r="J148" s="236"/>
      <c r="K148" s="236"/>
      <c r="L148" s="241"/>
      <c r="M148" s="242"/>
      <c r="N148" s="243"/>
      <c r="O148" s="243"/>
      <c r="P148" s="243"/>
      <c r="Q148" s="243"/>
      <c r="R148" s="243"/>
      <c r="S148" s="243"/>
      <c r="T148" s="244"/>
      <c r="AT148" s="245" t="s">
        <v>555</v>
      </c>
      <c r="AU148" s="245" t="s">
        <v>87</v>
      </c>
      <c r="AV148" s="14" t="s">
        <v>218</v>
      </c>
      <c r="AW148" s="14" t="s">
        <v>32</v>
      </c>
      <c r="AX148" s="14" t="s">
        <v>85</v>
      </c>
      <c r="AY148" s="245" t="s">
        <v>209</v>
      </c>
    </row>
    <row r="149" spans="1:65" s="2" customFormat="1" ht="24.2" customHeight="1">
      <c r="A149" s="35"/>
      <c r="B149" s="36"/>
      <c r="C149" s="193" t="s">
        <v>233</v>
      </c>
      <c r="D149" s="193" t="s">
        <v>214</v>
      </c>
      <c r="E149" s="194" t="s">
        <v>7413</v>
      </c>
      <c r="F149" s="195" t="s">
        <v>7414</v>
      </c>
      <c r="G149" s="196" t="s">
        <v>224</v>
      </c>
      <c r="H149" s="197">
        <v>1.92</v>
      </c>
      <c r="I149" s="198"/>
      <c r="J149" s="199">
        <f>ROUND(I149*H149,2)</f>
        <v>0</v>
      </c>
      <c r="K149" s="200"/>
      <c r="L149" s="40"/>
      <c r="M149" s="201" t="s">
        <v>1</v>
      </c>
      <c r="N149" s="202" t="s">
        <v>42</v>
      </c>
      <c r="O149" s="72"/>
      <c r="P149" s="203">
        <f>O149*H149</f>
        <v>0</v>
      </c>
      <c r="Q149" s="203">
        <v>2.5018699999999998</v>
      </c>
      <c r="R149" s="203">
        <f>Q149*H149</f>
        <v>4.8035903999999991</v>
      </c>
      <c r="S149" s="203">
        <v>0</v>
      </c>
      <c r="T149" s="204">
        <f>S149*H149</f>
        <v>0</v>
      </c>
      <c r="U149" s="35"/>
      <c r="V149" s="35"/>
      <c r="W149" s="35"/>
      <c r="X149" s="35"/>
      <c r="Y149" s="35"/>
      <c r="Z149" s="35"/>
      <c r="AA149" s="35"/>
      <c r="AB149" s="35"/>
      <c r="AC149" s="35"/>
      <c r="AD149" s="35"/>
      <c r="AE149" s="35"/>
      <c r="AR149" s="205" t="s">
        <v>218</v>
      </c>
      <c r="AT149" s="205" t="s">
        <v>214</v>
      </c>
      <c r="AU149" s="205" t="s">
        <v>87</v>
      </c>
      <c r="AY149" s="18" t="s">
        <v>209</v>
      </c>
      <c r="BE149" s="206">
        <f>IF(N149="základní",J149,0)</f>
        <v>0</v>
      </c>
      <c r="BF149" s="206">
        <f>IF(N149="snížená",J149,0)</f>
        <v>0</v>
      </c>
      <c r="BG149" s="206">
        <f>IF(N149="zákl. přenesená",J149,0)</f>
        <v>0</v>
      </c>
      <c r="BH149" s="206">
        <f>IF(N149="sníž. přenesená",J149,0)</f>
        <v>0</v>
      </c>
      <c r="BI149" s="206">
        <f>IF(N149="nulová",J149,0)</f>
        <v>0</v>
      </c>
      <c r="BJ149" s="18" t="s">
        <v>85</v>
      </c>
      <c r="BK149" s="206">
        <f>ROUND(I149*H149,2)</f>
        <v>0</v>
      </c>
      <c r="BL149" s="18" t="s">
        <v>218</v>
      </c>
      <c r="BM149" s="205" t="s">
        <v>7415</v>
      </c>
    </row>
    <row r="150" spans="1:65" s="13" customFormat="1">
      <c r="B150" s="212"/>
      <c r="C150" s="213"/>
      <c r="D150" s="214" t="s">
        <v>555</v>
      </c>
      <c r="E150" s="215" t="s">
        <v>1</v>
      </c>
      <c r="F150" s="216" t="s">
        <v>7416</v>
      </c>
      <c r="G150" s="213"/>
      <c r="H150" s="217">
        <v>1.92</v>
      </c>
      <c r="I150" s="218"/>
      <c r="J150" s="213"/>
      <c r="K150" s="213"/>
      <c r="L150" s="219"/>
      <c r="M150" s="220"/>
      <c r="N150" s="221"/>
      <c r="O150" s="221"/>
      <c r="P150" s="221"/>
      <c r="Q150" s="221"/>
      <c r="R150" s="221"/>
      <c r="S150" s="221"/>
      <c r="T150" s="222"/>
      <c r="AT150" s="223" t="s">
        <v>555</v>
      </c>
      <c r="AU150" s="223" t="s">
        <v>87</v>
      </c>
      <c r="AV150" s="13" t="s">
        <v>87</v>
      </c>
      <c r="AW150" s="13" t="s">
        <v>32</v>
      </c>
      <c r="AX150" s="13" t="s">
        <v>85</v>
      </c>
      <c r="AY150" s="223" t="s">
        <v>209</v>
      </c>
    </row>
    <row r="151" spans="1:65" s="2" customFormat="1" ht="16.5" customHeight="1">
      <c r="A151" s="35"/>
      <c r="B151" s="36"/>
      <c r="C151" s="193" t="s">
        <v>238</v>
      </c>
      <c r="D151" s="193" t="s">
        <v>214</v>
      </c>
      <c r="E151" s="194" t="s">
        <v>7417</v>
      </c>
      <c r="F151" s="195" t="s">
        <v>7418</v>
      </c>
      <c r="G151" s="196" t="s">
        <v>217</v>
      </c>
      <c r="H151" s="197">
        <v>10.199999999999999</v>
      </c>
      <c r="I151" s="198"/>
      <c r="J151" s="199">
        <f>ROUND(I151*H151,2)</f>
        <v>0</v>
      </c>
      <c r="K151" s="200"/>
      <c r="L151" s="40"/>
      <c r="M151" s="201" t="s">
        <v>1</v>
      </c>
      <c r="N151" s="202" t="s">
        <v>42</v>
      </c>
      <c r="O151" s="72"/>
      <c r="P151" s="203">
        <f>O151*H151</f>
        <v>0</v>
      </c>
      <c r="Q151" s="203">
        <v>2.6900000000000001E-3</v>
      </c>
      <c r="R151" s="203">
        <f>Q151*H151</f>
        <v>2.7438000000000001E-2</v>
      </c>
      <c r="S151" s="203">
        <v>0</v>
      </c>
      <c r="T151" s="204">
        <f>S151*H151</f>
        <v>0</v>
      </c>
      <c r="U151" s="35"/>
      <c r="V151" s="35"/>
      <c r="W151" s="35"/>
      <c r="X151" s="35"/>
      <c r="Y151" s="35"/>
      <c r="Z151" s="35"/>
      <c r="AA151" s="35"/>
      <c r="AB151" s="35"/>
      <c r="AC151" s="35"/>
      <c r="AD151" s="35"/>
      <c r="AE151" s="35"/>
      <c r="AR151" s="205" t="s">
        <v>218</v>
      </c>
      <c r="AT151" s="205" t="s">
        <v>214</v>
      </c>
      <c r="AU151" s="205" t="s">
        <v>87</v>
      </c>
      <c r="AY151" s="18" t="s">
        <v>209</v>
      </c>
      <c r="BE151" s="206">
        <f>IF(N151="základní",J151,0)</f>
        <v>0</v>
      </c>
      <c r="BF151" s="206">
        <f>IF(N151="snížená",J151,0)</f>
        <v>0</v>
      </c>
      <c r="BG151" s="206">
        <f>IF(N151="zákl. přenesená",J151,0)</f>
        <v>0</v>
      </c>
      <c r="BH151" s="206">
        <f>IF(N151="sníž. přenesená",J151,0)</f>
        <v>0</v>
      </c>
      <c r="BI151" s="206">
        <f>IF(N151="nulová",J151,0)</f>
        <v>0</v>
      </c>
      <c r="BJ151" s="18" t="s">
        <v>85</v>
      </c>
      <c r="BK151" s="206">
        <f>ROUND(I151*H151,2)</f>
        <v>0</v>
      </c>
      <c r="BL151" s="18" t="s">
        <v>218</v>
      </c>
      <c r="BM151" s="205" t="s">
        <v>7419</v>
      </c>
    </row>
    <row r="152" spans="1:65" s="13" customFormat="1">
      <c r="B152" s="212"/>
      <c r="C152" s="213"/>
      <c r="D152" s="214" t="s">
        <v>555</v>
      </c>
      <c r="E152" s="215" t="s">
        <v>1</v>
      </c>
      <c r="F152" s="216" t="s">
        <v>7420</v>
      </c>
      <c r="G152" s="213"/>
      <c r="H152" s="217">
        <v>10.199999999999999</v>
      </c>
      <c r="I152" s="218"/>
      <c r="J152" s="213"/>
      <c r="K152" s="213"/>
      <c r="L152" s="219"/>
      <c r="M152" s="220"/>
      <c r="N152" s="221"/>
      <c r="O152" s="221"/>
      <c r="P152" s="221"/>
      <c r="Q152" s="221"/>
      <c r="R152" s="221"/>
      <c r="S152" s="221"/>
      <c r="T152" s="222"/>
      <c r="AT152" s="223" t="s">
        <v>555</v>
      </c>
      <c r="AU152" s="223" t="s">
        <v>87</v>
      </c>
      <c r="AV152" s="13" t="s">
        <v>87</v>
      </c>
      <c r="AW152" s="13" t="s">
        <v>32</v>
      </c>
      <c r="AX152" s="13" t="s">
        <v>85</v>
      </c>
      <c r="AY152" s="223" t="s">
        <v>209</v>
      </c>
    </row>
    <row r="153" spans="1:65" s="2" customFormat="1" ht="16.5" customHeight="1">
      <c r="A153" s="35"/>
      <c r="B153" s="36"/>
      <c r="C153" s="193" t="s">
        <v>242</v>
      </c>
      <c r="D153" s="193" t="s">
        <v>214</v>
      </c>
      <c r="E153" s="194" t="s">
        <v>7421</v>
      </c>
      <c r="F153" s="195" t="s">
        <v>7422</v>
      </c>
      <c r="G153" s="196" t="s">
        <v>217</v>
      </c>
      <c r="H153" s="197">
        <v>10.199999999999999</v>
      </c>
      <c r="I153" s="198"/>
      <c r="J153" s="199">
        <f>ROUND(I153*H153,2)</f>
        <v>0</v>
      </c>
      <c r="K153" s="200"/>
      <c r="L153" s="40"/>
      <c r="M153" s="201" t="s">
        <v>1</v>
      </c>
      <c r="N153" s="202" t="s">
        <v>42</v>
      </c>
      <c r="O153" s="72"/>
      <c r="P153" s="203">
        <f>O153*H153</f>
        <v>0</v>
      </c>
      <c r="Q153" s="203">
        <v>0</v>
      </c>
      <c r="R153" s="203">
        <f>Q153*H153</f>
        <v>0</v>
      </c>
      <c r="S153" s="203">
        <v>0</v>
      </c>
      <c r="T153" s="204">
        <f>S153*H153</f>
        <v>0</v>
      </c>
      <c r="U153" s="35"/>
      <c r="V153" s="35"/>
      <c r="W153" s="35"/>
      <c r="X153" s="35"/>
      <c r="Y153" s="35"/>
      <c r="Z153" s="35"/>
      <c r="AA153" s="35"/>
      <c r="AB153" s="35"/>
      <c r="AC153" s="35"/>
      <c r="AD153" s="35"/>
      <c r="AE153" s="35"/>
      <c r="AR153" s="205" t="s">
        <v>218</v>
      </c>
      <c r="AT153" s="205" t="s">
        <v>214</v>
      </c>
      <c r="AU153" s="205" t="s">
        <v>87</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218</v>
      </c>
      <c r="BM153" s="205" t="s">
        <v>7423</v>
      </c>
    </row>
    <row r="154" spans="1:65" s="2" customFormat="1" ht="21.75" customHeight="1">
      <c r="A154" s="35"/>
      <c r="B154" s="36"/>
      <c r="C154" s="193" t="s">
        <v>246</v>
      </c>
      <c r="D154" s="193" t="s">
        <v>214</v>
      </c>
      <c r="E154" s="194" t="s">
        <v>7424</v>
      </c>
      <c r="F154" s="195" t="s">
        <v>7425</v>
      </c>
      <c r="G154" s="196" t="s">
        <v>236</v>
      </c>
      <c r="H154" s="197">
        <v>0.115</v>
      </c>
      <c r="I154" s="198"/>
      <c r="J154" s="199">
        <f>ROUND(I154*H154,2)</f>
        <v>0</v>
      </c>
      <c r="K154" s="200"/>
      <c r="L154" s="40"/>
      <c r="M154" s="201" t="s">
        <v>1</v>
      </c>
      <c r="N154" s="202" t="s">
        <v>42</v>
      </c>
      <c r="O154" s="72"/>
      <c r="P154" s="203">
        <f>O154*H154</f>
        <v>0</v>
      </c>
      <c r="Q154" s="203">
        <v>1.0606199999999999</v>
      </c>
      <c r="R154" s="203">
        <f>Q154*H154</f>
        <v>0.12197129999999999</v>
      </c>
      <c r="S154" s="203">
        <v>0</v>
      </c>
      <c r="T154" s="204">
        <f>S154*H154</f>
        <v>0</v>
      </c>
      <c r="U154" s="35"/>
      <c r="V154" s="35"/>
      <c r="W154" s="35"/>
      <c r="X154" s="35"/>
      <c r="Y154" s="35"/>
      <c r="Z154" s="35"/>
      <c r="AA154" s="35"/>
      <c r="AB154" s="35"/>
      <c r="AC154" s="35"/>
      <c r="AD154" s="35"/>
      <c r="AE154" s="35"/>
      <c r="AR154" s="205" t="s">
        <v>218</v>
      </c>
      <c r="AT154" s="205" t="s">
        <v>214</v>
      </c>
      <c r="AU154" s="205" t="s">
        <v>87</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7426</v>
      </c>
    </row>
    <row r="155" spans="1:65" s="13" customFormat="1">
      <c r="B155" s="212"/>
      <c r="C155" s="213"/>
      <c r="D155" s="214" t="s">
        <v>555</v>
      </c>
      <c r="E155" s="215" t="s">
        <v>1</v>
      </c>
      <c r="F155" s="216" t="s">
        <v>7427</v>
      </c>
      <c r="G155" s="213"/>
      <c r="H155" s="217">
        <v>0.115</v>
      </c>
      <c r="I155" s="218"/>
      <c r="J155" s="213"/>
      <c r="K155" s="213"/>
      <c r="L155" s="219"/>
      <c r="M155" s="220"/>
      <c r="N155" s="221"/>
      <c r="O155" s="221"/>
      <c r="P155" s="221"/>
      <c r="Q155" s="221"/>
      <c r="R155" s="221"/>
      <c r="S155" s="221"/>
      <c r="T155" s="222"/>
      <c r="AT155" s="223" t="s">
        <v>555</v>
      </c>
      <c r="AU155" s="223" t="s">
        <v>87</v>
      </c>
      <c r="AV155" s="13" t="s">
        <v>87</v>
      </c>
      <c r="AW155" s="13" t="s">
        <v>32</v>
      </c>
      <c r="AX155" s="13" t="s">
        <v>85</v>
      </c>
      <c r="AY155" s="223" t="s">
        <v>209</v>
      </c>
    </row>
    <row r="156" spans="1:65" s="2" customFormat="1" ht="24.2" customHeight="1">
      <c r="A156" s="35"/>
      <c r="B156" s="36"/>
      <c r="C156" s="193" t="s">
        <v>210</v>
      </c>
      <c r="D156" s="193" t="s">
        <v>214</v>
      </c>
      <c r="E156" s="194" t="s">
        <v>7428</v>
      </c>
      <c r="F156" s="195" t="s">
        <v>7429</v>
      </c>
      <c r="G156" s="196" t="s">
        <v>224</v>
      </c>
      <c r="H156" s="197">
        <v>57.148000000000003</v>
      </c>
      <c r="I156" s="198"/>
      <c r="J156" s="199">
        <f>ROUND(I156*H156,2)</f>
        <v>0</v>
      </c>
      <c r="K156" s="200"/>
      <c r="L156" s="40"/>
      <c r="M156" s="201" t="s">
        <v>1</v>
      </c>
      <c r="N156" s="202" t="s">
        <v>42</v>
      </c>
      <c r="O156" s="72"/>
      <c r="P156" s="203">
        <f>O156*H156</f>
        <v>0</v>
      </c>
      <c r="Q156" s="203">
        <v>2.5018699999999998</v>
      </c>
      <c r="R156" s="203">
        <f>Q156*H156</f>
        <v>142.97686676000001</v>
      </c>
      <c r="S156" s="203">
        <v>0</v>
      </c>
      <c r="T156" s="204">
        <f>S156*H156</f>
        <v>0</v>
      </c>
      <c r="U156" s="35"/>
      <c r="V156" s="35"/>
      <c r="W156" s="35"/>
      <c r="X156" s="35"/>
      <c r="Y156" s="35"/>
      <c r="Z156" s="35"/>
      <c r="AA156" s="35"/>
      <c r="AB156" s="35"/>
      <c r="AC156" s="35"/>
      <c r="AD156" s="35"/>
      <c r="AE156" s="35"/>
      <c r="AR156" s="205" t="s">
        <v>218</v>
      </c>
      <c r="AT156" s="205" t="s">
        <v>214</v>
      </c>
      <c r="AU156" s="205" t="s">
        <v>87</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7430</v>
      </c>
    </row>
    <row r="157" spans="1:65" s="2" customFormat="1" ht="19.5">
      <c r="A157" s="35"/>
      <c r="B157" s="36"/>
      <c r="C157" s="37"/>
      <c r="D157" s="214" t="s">
        <v>807</v>
      </c>
      <c r="E157" s="37"/>
      <c r="F157" s="256" t="s">
        <v>7388</v>
      </c>
      <c r="G157" s="37"/>
      <c r="H157" s="37"/>
      <c r="I157" s="257"/>
      <c r="J157" s="37"/>
      <c r="K157" s="37"/>
      <c r="L157" s="40"/>
      <c r="M157" s="258"/>
      <c r="N157" s="259"/>
      <c r="O157" s="72"/>
      <c r="P157" s="72"/>
      <c r="Q157" s="72"/>
      <c r="R157" s="72"/>
      <c r="S157" s="72"/>
      <c r="T157" s="73"/>
      <c r="U157" s="35"/>
      <c r="V157" s="35"/>
      <c r="W157" s="35"/>
      <c r="X157" s="35"/>
      <c r="Y157" s="35"/>
      <c r="Z157" s="35"/>
      <c r="AA157" s="35"/>
      <c r="AB157" s="35"/>
      <c r="AC157" s="35"/>
      <c r="AD157" s="35"/>
      <c r="AE157" s="35"/>
      <c r="AT157" s="18" t="s">
        <v>807</v>
      </c>
      <c r="AU157" s="18" t="s">
        <v>87</v>
      </c>
    </row>
    <row r="158" spans="1:65" s="13" customFormat="1">
      <c r="B158" s="212"/>
      <c r="C158" s="213"/>
      <c r="D158" s="214" t="s">
        <v>555</v>
      </c>
      <c r="E158" s="215" t="s">
        <v>1</v>
      </c>
      <c r="F158" s="216" t="s">
        <v>7431</v>
      </c>
      <c r="G158" s="213"/>
      <c r="H158" s="217">
        <v>17.664000000000001</v>
      </c>
      <c r="I158" s="218"/>
      <c r="J158" s="213"/>
      <c r="K158" s="213"/>
      <c r="L158" s="219"/>
      <c r="M158" s="220"/>
      <c r="N158" s="221"/>
      <c r="O158" s="221"/>
      <c r="P158" s="221"/>
      <c r="Q158" s="221"/>
      <c r="R158" s="221"/>
      <c r="S158" s="221"/>
      <c r="T158" s="222"/>
      <c r="AT158" s="223" t="s">
        <v>555</v>
      </c>
      <c r="AU158" s="223" t="s">
        <v>87</v>
      </c>
      <c r="AV158" s="13" t="s">
        <v>87</v>
      </c>
      <c r="AW158" s="13" t="s">
        <v>32</v>
      </c>
      <c r="AX158" s="13" t="s">
        <v>77</v>
      </c>
      <c r="AY158" s="223" t="s">
        <v>209</v>
      </c>
    </row>
    <row r="159" spans="1:65" s="13" customFormat="1">
      <c r="B159" s="212"/>
      <c r="C159" s="213"/>
      <c r="D159" s="214" t="s">
        <v>555</v>
      </c>
      <c r="E159" s="215" t="s">
        <v>1</v>
      </c>
      <c r="F159" s="216" t="s">
        <v>7432</v>
      </c>
      <c r="G159" s="213"/>
      <c r="H159" s="217">
        <v>17.472000000000001</v>
      </c>
      <c r="I159" s="218"/>
      <c r="J159" s="213"/>
      <c r="K159" s="213"/>
      <c r="L159" s="219"/>
      <c r="M159" s="220"/>
      <c r="N159" s="221"/>
      <c r="O159" s="221"/>
      <c r="P159" s="221"/>
      <c r="Q159" s="221"/>
      <c r="R159" s="221"/>
      <c r="S159" s="221"/>
      <c r="T159" s="222"/>
      <c r="AT159" s="223" t="s">
        <v>555</v>
      </c>
      <c r="AU159" s="223" t="s">
        <v>87</v>
      </c>
      <c r="AV159" s="13" t="s">
        <v>87</v>
      </c>
      <c r="AW159" s="13" t="s">
        <v>32</v>
      </c>
      <c r="AX159" s="13" t="s">
        <v>77</v>
      </c>
      <c r="AY159" s="223" t="s">
        <v>209</v>
      </c>
    </row>
    <row r="160" spans="1:65" s="13" customFormat="1">
      <c r="B160" s="212"/>
      <c r="C160" s="213"/>
      <c r="D160" s="214" t="s">
        <v>555</v>
      </c>
      <c r="E160" s="215" t="s">
        <v>1</v>
      </c>
      <c r="F160" s="216" t="s">
        <v>7433</v>
      </c>
      <c r="G160" s="213"/>
      <c r="H160" s="217">
        <v>12.8</v>
      </c>
      <c r="I160" s="218"/>
      <c r="J160" s="213"/>
      <c r="K160" s="213"/>
      <c r="L160" s="219"/>
      <c r="M160" s="220"/>
      <c r="N160" s="221"/>
      <c r="O160" s="221"/>
      <c r="P160" s="221"/>
      <c r="Q160" s="221"/>
      <c r="R160" s="221"/>
      <c r="S160" s="221"/>
      <c r="T160" s="222"/>
      <c r="AT160" s="223" t="s">
        <v>555</v>
      </c>
      <c r="AU160" s="223" t="s">
        <v>87</v>
      </c>
      <c r="AV160" s="13" t="s">
        <v>87</v>
      </c>
      <c r="AW160" s="13" t="s">
        <v>32</v>
      </c>
      <c r="AX160" s="13" t="s">
        <v>77</v>
      </c>
      <c r="AY160" s="223" t="s">
        <v>209</v>
      </c>
    </row>
    <row r="161" spans="1:65" s="13" customFormat="1">
      <c r="B161" s="212"/>
      <c r="C161" s="213"/>
      <c r="D161" s="214" t="s">
        <v>555</v>
      </c>
      <c r="E161" s="215" t="s">
        <v>1</v>
      </c>
      <c r="F161" s="216" t="s">
        <v>7434</v>
      </c>
      <c r="G161" s="213"/>
      <c r="H161" s="217">
        <v>6.86</v>
      </c>
      <c r="I161" s="218"/>
      <c r="J161" s="213"/>
      <c r="K161" s="213"/>
      <c r="L161" s="219"/>
      <c r="M161" s="220"/>
      <c r="N161" s="221"/>
      <c r="O161" s="221"/>
      <c r="P161" s="221"/>
      <c r="Q161" s="221"/>
      <c r="R161" s="221"/>
      <c r="S161" s="221"/>
      <c r="T161" s="222"/>
      <c r="AT161" s="223" t="s">
        <v>555</v>
      </c>
      <c r="AU161" s="223" t="s">
        <v>87</v>
      </c>
      <c r="AV161" s="13" t="s">
        <v>87</v>
      </c>
      <c r="AW161" s="13" t="s">
        <v>32</v>
      </c>
      <c r="AX161" s="13" t="s">
        <v>77</v>
      </c>
      <c r="AY161" s="223" t="s">
        <v>209</v>
      </c>
    </row>
    <row r="162" spans="1:65" s="13" customFormat="1">
      <c r="B162" s="212"/>
      <c r="C162" s="213"/>
      <c r="D162" s="214" t="s">
        <v>555</v>
      </c>
      <c r="E162" s="215" t="s">
        <v>1</v>
      </c>
      <c r="F162" s="216" t="s">
        <v>7435</v>
      </c>
      <c r="G162" s="213"/>
      <c r="H162" s="217">
        <v>2.3519999999999999</v>
      </c>
      <c r="I162" s="218"/>
      <c r="J162" s="213"/>
      <c r="K162" s="213"/>
      <c r="L162" s="219"/>
      <c r="M162" s="220"/>
      <c r="N162" s="221"/>
      <c r="O162" s="221"/>
      <c r="P162" s="221"/>
      <c r="Q162" s="221"/>
      <c r="R162" s="221"/>
      <c r="S162" s="221"/>
      <c r="T162" s="222"/>
      <c r="AT162" s="223" t="s">
        <v>555</v>
      </c>
      <c r="AU162" s="223" t="s">
        <v>87</v>
      </c>
      <c r="AV162" s="13" t="s">
        <v>87</v>
      </c>
      <c r="AW162" s="13" t="s">
        <v>32</v>
      </c>
      <c r="AX162" s="13" t="s">
        <v>77</v>
      </c>
      <c r="AY162" s="223" t="s">
        <v>209</v>
      </c>
    </row>
    <row r="163" spans="1:65" s="14" customFormat="1">
      <c r="B163" s="235"/>
      <c r="C163" s="236"/>
      <c r="D163" s="214" t="s">
        <v>555</v>
      </c>
      <c r="E163" s="237" t="s">
        <v>1</v>
      </c>
      <c r="F163" s="238" t="s">
        <v>645</v>
      </c>
      <c r="G163" s="236"/>
      <c r="H163" s="239">
        <v>57.148000000000003</v>
      </c>
      <c r="I163" s="240"/>
      <c r="J163" s="236"/>
      <c r="K163" s="236"/>
      <c r="L163" s="241"/>
      <c r="M163" s="242"/>
      <c r="N163" s="243"/>
      <c r="O163" s="243"/>
      <c r="P163" s="243"/>
      <c r="Q163" s="243"/>
      <c r="R163" s="243"/>
      <c r="S163" s="243"/>
      <c r="T163" s="244"/>
      <c r="AT163" s="245" t="s">
        <v>555</v>
      </c>
      <c r="AU163" s="245" t="s">
        <v>87</v>
      </c>
      <c r="AV163" s="14" t="s">
        <v>218</v>
      </c>
      <c r="AW163" s="14" t="s">
        <v>32</v>
      </c>
      <c r="AX163" s="14" t="s">
        <v>85</v>
      </c>
      <c r="AY163" s="245" t="s">
        <v>209</v>
      </c>
    </row>
    <row r="164" spans="1:65" s="2" customFormat="1" ht="16.5" customHeight="1">
      <c r="A164" s="35"/>
      <c r="B164" s="36"/>
      <c r="C164" s="193" t="s">
        <v>253</v>
      </c>
      <c r="D164" s="193" t="s">
        <v>214</v>
      </c>
      <c r="E164" s="194" t="s">
        <v>7436</v>
      </c>
      <c r="F164" s="195" t="s">
        <v>7437</v>
      </c>
      <c r="G164" s="196" t="s">
        <v>217</v>
      </c>
      <c r="H164" s="197">
        <v>109.04</v>
      </c>
      <c r="I164" s="198"/>
      <c r="J164" s="199">
        <f>ROUND(I164*H164,2)</f>
        <v>0</v>
      </c>
      <c r="K164" s="200"/>
      <c r="L164" s="40"/>
      <c r="M164" s="201" t="s">
        <v>1</v>
      </c>
      <c r="N164" s="202" t="s">
        <v>42</v>
      </c>
      <c r="O164" s="72"/>
      <c r="P164" s="203">
        <f>O164*H164</f>
        <v>0</v>
      </c>
      <c r="Q164" s="203">
        <v>2.64E-3</v>
      </c>
      <c r="R164" s="203">
        <f>Q164*H164</f>
        <v>0.2878656</v>
      </c>
      <c r="S164" s="203">
        <v>0</v>
      </c>
      <c r="T164" s="204">
        <f>S164*H164</f>
        <v>0</v>
      </c>
      <c r="U164" s="35"/>
      <c r="V164" s="35"/>
      <c r="W164" s="35"/>
      <c r="X164" s="35"/>
      <c r="Y164" s="35"/>
      <c r="Z164" s="35"/>
      <c r="AA164" s="35"/>
      <c r="AB164" s="35"/>
      <c r="AC164" s="35"/>
      <c r="AD164" s="35"/>
      <c r="AE164" s="35"/>
      <c r="AR164" s="205" t="s">
        <v>218</v>
      </c>
      <c r="AT164" s="205" t="s">
        <v>214</v>
      </c>
      <c r="AU164" s="205" t="s">
        <v>87</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7438</v>
      </c>
    </row>
    <row r="165" spans="1:65" s="13" customFormat="1">
      <c r="B165" s="212"/>
      <c r="C165" s="213"/>
      <c r="D165" s="214" t="s">
        <v>555</v>
      </c>
      <c r="E165" s="215" t="s">
        <v>1</v>
      </c>
      <c r="F165" s="216" t="s">
        <v>7439</v>
      </c>
      <c r="G165" s="213"/>
      <c r="H165" s="217">
        <v>28.16</v>
      </c>
      <c r="I165" s="218"/>
      <c r="J165" s="213"/>
      <c r="K165" s="213"/>
      <c r="L165" s="219"/>
      <c r="M165" s="220"/>
      <c r="N165" s="221"/>
      <c r="O165" s="221"/>
      <c r="P165" s="221"/>
      <c r="Q165" s="221"/>
      <c r="R165" s="221"/>
      <c r="S165" s="221"/>
      <c r="T165" s="222"/>
      <c r="AT165" s="223" t="s">
        <v>555</v>
      </c>
      <c r="AU165" s="223" t="s">
        <v>87</v>
      </c>
      <c r="AV165" s="13" t="s">
        <v>87</v>
      </c>
      <c r="AW165" s="13" t="s">
        <v>32</v>
      </c>
      <c r="AX165" s="13" t="s">
        <v>77</v>
      </c>
      <c r="AY165" s="223" t="s">
        <v>209</v>
      </c>
    </row>
    <row r="166" spans="1:65" s="13" customFormat="1">
      <c r="B166" s="212"/>
      <c r="C166" s="213"/>
      <c r="D166" s="214" t="s">
        <v>555</v>
      </c>
      <c r="E166" s="215" t="s">
        <v>1</v>
      </c>
      <c r="F166" s="216" t="s">
        <v>7440</v>
      </c>
      <c r="G166" s="213"/>
      <c r="H166" s="217">
        <v>30.08</v>
      </c>
      <c r="I166" s="218"/>
      <c r="J166" s="213"/>
      <c r="K166" s="213"/>
      <c r="L166" s="219"/>
      <c r="M166" s="220"/>
      <c r="N166" s="221"/>
      <c r="O166" s="221"/>
      <c r="P166" s="221"/>
      <c r="Q166" s="221"/>
      <c r="R166" s="221"/>
      <c r="S166" s="221"/>
      <c r="T166" s="222"/>
      <c r="AT166" s="223" t="s">
        <v>555</v>
      </c>
      <c r="AU166" s="223" t="s">
        <v>87</v>
      </c>
      <c r="AV166" s="13" t="s">
        <v>87</v>
      </c>
      <c r="AW166" s="13" t="s">
        <v>32</v>
      </c>
      <c r="AX166" s="13" t="s">
        <v>77</v>
      </c>
      <c r="AY166" s="223" t="s">
        <v>209</v>
      </c>
    </row>
    <row r="167" spans="1:65" s="13" customFormat="1">
      <c r="B167" s="212"/>
      <c r="C167" s="213"/>
      <c r="D167" s="214" t="s">
        <v>555</v>
      </c>
      <c r="E167" s="215" t="s">
        <v>1</v>
      </c>
      <c r="F167" s="216" t="s">
        <v>7441</v>
      </c>
      <c r="G167" s="213"/>
      <c r="H167" s="217">
        <v>25.6</v>
      </c>
      <c r="I167" s="218"/>
      <c r="J167" s="213"/>
      <c r="K167" s="213"/>
      <c r="L167" s="219"/>
      <c r="M167" s="220"/>
      <c r="N167" s="221"/>
      <c r="O167" s="221"/>
      <c r="P167" s="221"/>
      <c r="Q167" s="221"/>
      <c r="R167" s="221"/>
      <c r="S167" s="221"/>
      <c r="T167" s="222"/>
      <c r="AT167" s="223" t="s">
        <v>555</v>
      </c>
      <c r="AU167" s="223" t="s">
        <v>87</v>
      </c>
      <c r="AV167" s="13" t="s">
        <v>87</v>
      </c>
      <c r="AW167" s="13" t="s">
        <v>32</v>
      </c>
      <c r="AX167" s="13" t="s">
        <v>77</v>
      </c>
      <c r="AY167" s="223" t="s">
        <v>209</v>
      </c>
    </row>
    <row r="168" spans="1:65" s="13" customFormat="1">
      <c r="B168" s="212"/>
      <c r="C168" s="213"/>
      <c r="D168" s="214" t="s">
        <v>555</v>
      </c>
      <c r="E168" s="215" t="s">
        <v>1</v>
      </c>
      <c r="F168" s="216" t="s">
        <v>7442</v>
      </c>
      <c r="G168" s="213"/>
      <c r="H168" s="217">
        <v>19.600000000000001</v>
      </c>
      <c r="I168" s="218"/>
      <c r="J168" s="213"/>
      <c r="K168" s="213"/>
      <c r="L168" s="219"/>
      <c r="M168" s="220"/>
      <c r="N168" s="221"/>
      <c r="O168" s="221"/>
      <c r="P168" s="221"/>
      <c r="Q168" s="221"/>
      <c r="R168" s="221"/>
      <c r="S168" s="221"/>
      <c r="T168" s="222"/>
      <c r="AT168" s="223" t="s">
        <v>555</v>
      </c>
      <c r="AU168" s="223" t="s">
        <v>87</v>
      </c>
      <c r="AV168" s="13" t="s">
        <v>87</v>
      </c>
      <c r="AW168" s="13" t="s">
        <v>32</v>
      </c>
      <c r="AX168" s="13" t="s">
        <v>77</v>
      </c>
      <c r="AY168" s="223" t="s">
        <v>209</v>
      </c>
    </row>
    <row r="169" spans="1:65" s="13" customFormat="1">
      <c r="B169" s="212"/>
      <c r="C169" s="213"/>
      <c r="D169" s="214" t="s">
        <v>555</v>
      </c>
      <c r="E169" s="215" t="s">
        <v>1</v>
      </c>
      <c r="F169" s="216" t="s">
        <v>7443</v>
      </c>
      <c r="G169" s="213"/>
      <c r="H169" s="217">
        <v>5.6</v>
      </c>
      <c r="I169" s="218"/>
      <c r="J169" s="213"/>
      <c r="K169" s="213"/>
      <c r="L169" s="219"/>
      <c r="M169" s="220"/>
      <c r="N169" s="221"/>
      <c r="O169" s="221"/>
      <c r="P169" s="221"/>
      <c r="Q169" s="221"/>
      <c r="R169" s="221"/>
      <c r="S169" s="221"/>
      <c r="T169" s="222"/>
      <c r="AT169" s="223" t="s">
        <v>555</v>
      </c>
      <c r="AU169" s="223" t="s">
        <v>87</v>
      </c>
      <c r="AV169" s="13" t="s">
        <v>87</v>
      </c>
      <c r="AW169" s="13" t="s">
        <v>32</v>
      </c>
      <c r="AX169" s="13" t="s">
        <v>77</v>
      </c>
      <c r="AY169" s="223" t="s">
        <v>209</v>
      </c>
    </row>
    <row r="170" spans="1:65" s="14" customFormat="1">
      <c r="B170" s="235"/>
      <c r="C170" s="236"/>
      <c r="D170" s="214" t="s">
        <v>555</v>
      </c>
      <c r="E170" s="237" t="s">
        <v>1</v>
      </c>
      <c r="F170" s="238" t="s">
        <v>645</v>
      </c>
      <c r="G170" s="236"/>
      <c r="H170" s="239">
        <v>109.03999999999999</v>
      </c>
      <c r="I170" s="240"/>
      <c r="J170" s="236"/>
      <c r="K170" s="236"/>
      <c r="L170" s="241"/>
      <c r="M170" s="242"/>
      <c r="N170" s="243"/>
      <c r="O170" s="243"/>
      <c r="P170" s="243"/>
      <c r="Q170" s="243"/>
      <c r="R170" s="243"/>
      <c r="S170" s="243"/>
      <c r="T170" s="244"/>
      <c r="AT170" s="245" t="s">
        <v>555</v>
      </c>
      <c r="AU170" s="245" t="s">
        <v>87</v>
      </c>
      <c r="AV170" s="14" t="s">
        <v>218</v>
      </c>
      <c r="AW170" s="14" t="s">
        <v>32</v>
      </c>
      <c r="AX170" s="14" t="s">
        <v>85</v>
      </c>
      <c r="AY170" s="245" t="s">
        <v>209</v>
      </c>
    </row>
    <row r="171" spans="1:65" s="2" customFormat="1" ht="16.5" customHeight="1">
      <c r="A171" s="35"/>
      <c r="B171" s="36"/>
      <c r="C171" s="193" t="s">
        <v>257</v>
      </c>
      <c r="D171" s="193" t="s">
        <v>214</v>
      </c>
      <c r="E171" s="194" t="s">
        <v>7444</v>
      </c>
      <c r="F171" s="195" t="s">
        <v>7445</v>
      </c>
      <c r="G171" s="196" t="s">
        <v>217</v>
      </c>
      <c r="H171" s="197">
        <v>109.04</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218</v>
      </c>
      <c r="AT171" s="205" t="s">
        <v>214</v>
      </c>
      <c r="AU171" s="205" t="s">
        <v>87</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218</v>
      </c>
      <c r="BM171" s="205" t="s">
        <v>7446</v>
      </c>
    </row>
    <row r="172" spans="1:65" s="2" customFormat="1" ht="21.75" customHeight="1">
      <c r="A172" s="35"/>
      <c r="B172" s="36"/>
      <c r="C172" s="193" t="s">
        <v>261</v>
      </c>
      <c r="D172" s="193" t="s">
        <v>214</v>
      </c>
      <c r="E172" s="194" t="s">
        <v>7447</v>
      </c>
      <c r="F172" s="195" t="s">
        <v>7448</v>
      </c>
      <c r="G172" s="196" t="s">
        <v>236</v>
      </c>
      <c r="H172" s="197">
        <v>1.383</v>
      </c>
      <c r="I172" s="198"/>
      <c r="J172" s="199">
        <f>ROUND(I172*H172,2)</f>
        <v>0</v>
      </c>
      <c r="K172" s="200"/>
      <c r="L172" s="40"/>
      <c r="M172" s="201" t="s">
        <v>1</v>
      </c>
      <c r="N172" s="202" t="s">
        <v>42</v>
      </c>
      <c r="O172" s="72"/>
      <c r="P172" s="203">
        <f>O172*H172</f>
        <v>0</v>
      </c>
      <c r="Q172" s="203">
        <v>1.0606199999999999</v>
      </c>
      <c r="R172" s="203">
        <f>Q172*H172</f>
        <v>1.4668374599999998</v>
      </c>
      <c r="S172" s="203">
        <v>0</v>
      </c>
      <c r="T172" s="204">
        <f>S172*H172</f>
        <v>0</v>
      </c>
      <c r="U172" s="35"/>
      <c r="V172" s="35"/>
      <c r="W172" s="35"/>
      <c r="X172" s="35"/>
      <c r="Y172" s="35"/>
      <c r="Z172" s="35"/>
      <c r="AA172" s="35"/>
      <c r="AB172" s="35"/>
      <c r="AC172" s="35"/>
      <c r="AD172" s="35"/>
      <c r="AE172" s="35"/>
      <c r="AR172" s="205" t="s">
        <v>218</v>
      </c>
      <c r="AT172" s="205" t="s">
        <v>214</v>
      </c>
      <c r="AU172" s="205" t="s">
        <v>87</v>
      </c>
      <c r="AY172" s="18" t="s">
        <v>209</v>
      </c>
      <c r="BE172" s="206">
        <f>IF(N172="základní",J172,0)</f>
        <v>0</v>
      </c>
      <c r="BF172" s="206">
        <f>IF(N172="snížená",J172,0)</f>
        <v>0</v>
      </c>
      <c r="BG172" s="206">
        <f>IF(N172="zákl. přenesená",J172,0)</f>
        <v>0</v>
      </c>
      <c r="BH172" s="206">
        <f>IF(N172="sníž. přenesená",J172,0)</f>
        <v>0</v>
      </c>
      <c r="BI172" s="206">
        <f>IF(N172="nulová",J172,0)</f>
        <v>0</v>
      </c>
      <c r="BJ172" s="18" t="s">
        <v>85</v>
      </c>
      <c r="BK172" s="206">
        <f>ROUND(I172*H172,2)</f>
        <v>0</v>
      </c>
      <c r="BL172" s="18" t="s">
        <v>218</v>
      </c>
      <c r="BM172" s="205" t="s">
        <v>7449</v>
      </c>
    </row>
    <row r="173" spans="1:65" s="13" customFormat="1">
      <c r="B173" s="212"/>
      <c r="C173" s="213"/>
      <c r="D173" s="214" t="s">
        <v>555</v>
      </c>
      <c r="E173" s="215" t="s">
        <v>1</v>
      </c>
      <c r="F173" s="216" t="s">
        <v>7450</v>
      </c>
      <c r="G173" s="213"/>
      <c r="H173" s="217">
        <v>0.442</v>
      </c>
      <c r="I173" s="218"/>
      <c r="J173" s="213"/>
      <c r="K173" s="213"/>
      <c r="L173" s="219"/>
      <c r="M173" s="220"/>
      <c r="N173" s="221"/>
      <c r="O173" s="221"/>
      <c r="P173" s="221"/>
      <c r="Q173" s="221"/>
      <c r="R173" s="221"/>
      <c r="S173" s="221"/>
      <c r="T173" s="222"/>
      <c r="AT173" s="223" t="s">
        <v>555</v>
      </c>
      <c r="AU173" s="223" t="s">
        <v>87</v>
      </c>
      <c r="AV173" s="13" t="s">
        <v>87</v>
      </c>
      <c r="AW173" s="13" t="s">
        <v>32</v>
      </c>
      <c r="AX173" s="13" t="s">
        <v>77</v>
      </c>
      <c r="AY173" s="223" t="s">
        <v>209</v>
      </c>
    </row>
    <row r="174" spans="1:65" s="13" customFormat="1">
      <c r="B174" s="212"/>
      <c r="C174" s="213"/>
      <c r="D174" s="214" t="s">
        <v>555</v>
      </c>
      <c r="E174" s="215" t="s">
        <v>1</v>
      </c>
      <c r="F174" s="216" t="s">
        <v>7451</v>
      </c>
      <c r="G174" s="213"/>
      <c r="H174" s="217">
        <v>0.437</v>
      </c>
      <c r="I174" s="218"/>
      <c r="J174" s="213"/>
      <c r="K174" s="213"/>
      <c r="L174" s="219"/>
      <c r="M174" s="220"/>
      <c r="N174" s="221"/>
      <c r="O174" s="221"/>
      <c r="P174" s="221"/>
      <c r="Q174" s="221"/>
      <c r="R174" s="221"/>
      <c r="S174" s="221"/>
      <c r="T174" s="222"/>
      <c r="AT174" s="223" t="s">
        <v>555</v>
      </c>
      <c r="AU174" s="223" t="s">
        <v>87</v>
      </c>
      <c r="AV174" s="13" t="s">
        <v>87</v>
      </c>
      <c r="AW174" s="13" t="s">
        <v>32</v>
      </c>
      <c r="AX174" s="13" t="s">
        <v>77</v>
      </c>
      <c r="AY174" s="223" t="s">
        <v>209</v>
      </c>
    </row>
    <row r="175" spans="1:65" s="13" customFormat="1">
      <c r="B175" s="212"/>
      <c r="C175" s="213"/>
      <c r="D175" s="214" t="s">
        <v>555</v>
      </c>
      <c r="E175" s="215" t="s">
        <v>1</v>
      </c>
      <c r="F175" s="216" t="s">
        <v>7452</v>
      </c>
      <c r="G175" s="213"/>
      <c r="H175" s="217">
        <v>0.32</v>
      </c>
      <c r="I175" s="218"/>
      <c r="J175" s="213"/>
      <c r="K175" s="213"/>
      <c r="L175" s="219"/>
      <c r="M175" s="220"/>
      <c r="N175" s="221"/>
      <c r="O175" s="221"/>
      <c r="P175" s="221"/>
      <c r="Q175" s="221"/>
      <c r="R175" s="221"/>
      <c r="S175" s="221"/>
      <c r="T175" s="222"/>
      <c r="AT175" s="223" t="s">
        <v>555</v>
      </c>
      <c r="AU175" s="223" t="s">
        <v>87</v>
      </c>
      <c r="AV175" s="13" t="s">
        <v>87</v>
      </c>
      <c r="AW175" s="13" t="s">
        <v>32</v>
      </c>
      <c r="AX175" s="13" t="s">
        <v>77</v>
      </c>
      <c r="AY175" s="223" t="s">
        <v>209</v>
      </c>
    </row>
    <row r="176" spans="1:65" s="13" customFormat="1">
      <c r="B176" s="212"/>
      <c r="C176" s="213"/>
      <c r="D176" s="214" t="s">
        <v>555</v>
      </c>
      <c r="E176" s="215" t="s">
        <v>1</v>
      </c>
      <c r="F176" s="216" t="s">
        <v>7453</v>
      </c>
      <c r="G176" s="213"/>
      <c r="H176" s="217">
        <v>0.13700000000000001</v>
      </c>
      <c r="I176" s="218"/>
      <c r="J176" s="213"/>
      <c r="K176" s="213"/>
      <c r="L176" s="219"/>
      <c r="M176" s="220"/>
      <c r="N176" s="221"/>
      <c r="O176" s="221"/>
      <c r="P176" s="221"/>
      <c r="Q176" s="221"/>
      <c r="R176" s="221"/>
      <c r="S176" s="221"/>
      <c r="T176" s="222"/>
      <c r="AT176" s="223" t="s">
        <v>555</v>
      </c>
      <c r="AU176" s="223" t="s">
        <v>87</v>
      </c>
      <c r="AV176" s="13" t="s">
        <v>87</v>
      </c>
      <c r="AW176" s="13" t="s">
        <v>32</v>
      </c>
      <c r="AX176" s="13" t="s">
        <v>77</v>
      </c>
      <c r="AY176" s="223" t="s">
        <v>209</v>
      </c>
    </row>
    <row r="177" spans="1:65" s="13" customFormat="1">
      <c r="B177" s="212"/>
      <c r="C177" s="213"/>
      <c r="D177" s="214" t="s">
        <v>555</v>
      </c>
      <c r="E177" s="215" t="s">
        <v>1</v>
      </c>
      <c r="F177" s="216" t="s">
        <v>7454</v>
      </c>
      <c r="G177" s="213"/>
      <c r="H177" s="217">
        <v>4.7E-2</v>
      </c>
      <c r="I177" s="218"/>
      <c r="J177" s="213"/>
      <c r="K177" s="213"/>
      <c r="L177" s="219"/>
      <c r="M177" s="220"/>
      <c r="N177" s="221"/>
      <c r="O177" s="221"/>
      <c r="P177" s="221"/>
      <c r="Q177" s="221"/>
      <c r="R177" s="221"/>
      <c r="S177" s="221"/>
      <c r="T177" s="222"/>
      <c r="AT177" s="223" t="s">
        <v>555</v>
      </c>
      <c r="AU177" s="223" t="s">
        <v>87</v>
      </c>
      <c r="AV177" s="13" t="s">
        <v>87</v>
      </c>
      <c r="AW177" s="13" t="s">
        <v>32</v>
      </c>
      <c r="AX177" s="13" t="s">
        <v>77</v>
      </c>
      <c r="AY177" s="223" t="s">
        <v>209</v>
      </c>
    </row>
    <row r="178" spans="1:65" s="14" customFormat="1">
      <c r="B178" s="235"/>
      <c r="C178" s="236"/>
      <c r="D178" s="214" t="s">
        <v>555</v>
      </c>
      <c r="E178" s="237" t="s">
        <v>1</v>
      </c>
      <c r="F178" s="238" t="s">
        <v>645</v>
      </c>
      <c r="G178" s="236"/>
      <c r="H178" s="239">
        <v>1.383</v>
      </c>
      <c r="I178" s="240"/>
      <c r="J178" s="236"/>
      <c r="K178" s="236"/>
      <c r="L178" s="241"/>
      <c r="M178" s="242"/>
      <c r="N178" s="243"/>
      <c r="O178" s="243"/>
      <c r="P178" s="243"/>
      <c r="Q178" s="243"/>
      <c r="R178" s="243"/>
      <c r="S178" s="243"/>
      <c r="T178" s="244"/>
      <c r="AT178" s="245" t="s">
        <v>555</v>
      </c>
      <c r="AU178" s="245" t="s">
        <v>87</v>
      </c>
      <c r="AV178" s="14" t="s">
        <v>218</v>
      </c>
      <c r="AW178" s="14" t="s">
        <v>32</v>
      </c>
      <c r="AX178" s="14" t="s">
        <v>85</v>
      </c>
      <c r="AY178" s="245" t="s">
        <v>209</v>
      </c>
    </row>
    <row r="179" spans="1:65" s="12" customFormat="1" ht="22.9" customHeight="1">
      <c r="B179" s="177"/>
      <c r="C179" s="178"/>
      <c r="D179" s="179" t="s">
        <v>76</v>
      </c>
      <c r="E179" s="191" t="s">
        <v>226</v>
      </c>
      <c r="F179" s="191" t="s">
        <v>638</v>
      </c>
      <c r="G179" s="178"/>
      <c r="H179" s="178"/>
      <c r="I179" s="181"/>
      <c r="J179" s="192">
        <f>BK179</f>
        <v>0</v>
      </c>
      <c r="K179" s="178"/>
      <c r="L179" s="183"/>
      <c r="M179" s="184"/>
      <c r="N179" s="185"/>
      <c r="O179" s="185"/>
      <c r="P179" s="186">
        <f>SUM(P180:P561)</f>
        <v>0</v>
      </c>
      <c r="Q179" s="185"/>
      <c r="R179" s="186">
        <f>SUM(R180:R561)</f>
        <v>2649.73038881</v>
      </c>
      <c r="S179" s="185"/>
      <c r="T179" s="187">
        <f>SUM(T180:T561)</f>
        <v>0</v>
      </c>
      <c r="AR179" s="188" t="s">
        <v>85</v>
      </c>
      <c r="AT179" s="189" t="s">
        <v>76</v>
      </c>
      <c r="AU179" s="189" t="s">
        <v>85</v>
      </c>
      <c r="AY179" s="188" t="s">
        <v>209</v>
      </c>
      <c r="BK179" s="190">
        <f>SUM(BK180:BK561)</f>
        <v>0</v>
      </c>
    </row>
    <row r="180" spans="1:65" s="2" customFormat="1" ht="33" customHeight="1">
      <c r="A180" s="35"/>
      <c r="B180" s="36"/>
      <c r="C180" s="193" t="s">
        <v>265</v>
      </c>
      <c r="D180" s="193" t="s">
        <v>214</v>
      </c>
      <c r="E180" s="194" t="s">
        <v>7455</v>
      </c>
      <c r="F180" s="195" t="s">
        <v>7456</v>
      </c>
      <c r="G180" s="196" t="s">
        <v>217</v>
      </c>
      <c r="H180" s="197">
        <v>317.76299999999998</v>
      </c>
      <c r="I180" s="198"/>
      <c r="J180" s="199">
        <f>ROUND(I180*H180,2)</f>
        <v>0</v>
      </c>
      <c r="K180" s="200"/>
      <c r="L180" s="40"/>
      <c r="M180" s="201" t="s">
        <v>1</v>
      </c>
      <c r="N180" s="202" t="s">
        <v>42</v>
      </c>
      <c r="O180" s="72"/>
      <c r="P180" s="203">
        <f>O180*H180</f>
        <v>0</v>
      </c>
      <c r="Q180" s="203">
        <v>0.71545999999999998</v>
      </c>
      <c r="R180" s="203">
        <f>Q180*H180</f>
        <v>227.34671597999997</v>
      </c>
      <c r="S180" s="203">
        <v>0</v>
      </c>
      <c r="T180" s="204">
        <f>S180*H180</f>
        <v>0</v>
      </c>
      <c r="U180" s="35"/>
      <c r="V180" s="35"/>
      <c r="W180" s="35"/>
      <c r="X180" s="35"/>
      <c r="Y180" s="35"/>
      <c r="Z180" s="35"/>
      <c r="AA180" s="35"/>
      <c r="AB180" s="35"/>
      <c r="AC180" s="35"/>
      <c r="AD180" s="35"/>
      <c r="AE180" s="35"/>
      <c r="AR180" s="205" t="s">
        <v>218</v>
      </c>
      <c r="AT180" s="205" t="s">
        <v>214</v>
      </c>
      <c r="AU180" s="205" t="s">
        <v>87</v>
      </c>
      <c r="AY180" s="18" t="s">
        <v>209</v>
      </c>
      <c r="BE180" s="206">
        <f>IF(N180="základní",J180,0)</f>
        <v>0</v>
      </c>
      <c r="BF180" s="206">
        <f>IF(N180="snížená",J180,0)</f>
        <v>0</v>
      </c>
      <c r="BG180" s="206">
        <f>IF(N180="zákl. přenesená",J180,0)</f>
        <v>0</v>
      </c>
      <c r="BH180" s="206">
        <f>IF(N180="sníž. přenesená",J180,0)</f>
        <v>0</v>
      </c>
      <c r="BI180" s="206">
        <f>IF(N180="nulová",J180,0)</f>
        <v>0</v>
      </c>
      <c r="BJ180" s="18" t="s">
        <v>85</v>
      </c>
      <c r="BK180" s="206">
        <f>ROUND(I180*H180,2)</f>
        <v>0</v>
      </c>
      <c r="BL180" s="18" t="s">
        <v>218</v>
      </c>
      <c r="BM180" s="205" t="s">
        <v>7457</v>
      </c>
    </row>
    <row r="181" spans="1:65" s="13" customFormat="1">
      <c r="B181" s="212"/>
      <c r="C181" s="213"/>
      <c r="D181" s="214" t="s">
        <v>555</v>
      </c>
      <c r="E181" s="215" t="s">
        <v>1</v>
      </c>
      <c r="F181" s="216" t="s">
        <v>7458</v>
      </c>
      <c r="G181" s="213"/>
      <c r="H181" s="217">
        <v>120.69799999999999</v>
      </c>
      <c r="I181" s="218"/>
      <c r="J181" s="213"/>
      <c r="K181" s="213"/>
      <c r="L181" s="219"/>
      <c r="M181" s="220"/>
      <c r="N181" s="221"/>
      <c r="O181" s="221"/>
      <c r="P181" s="221"/>
      <c r="Q181" s="221"/>
      <c r="R181" s="221"/>
      <c r="S181" s="221"/>
      <c r="T181" s="222"/>
      <c r="AT181" s="223" t="s">
        <v>555</v>
      </c>
      <c r="AU181" s="223" t="s">
        <v>87</v>
      </c>
      <c r="AV181" s="13" t="s">
        <v>87</v>
      </c>
      <c r="AW181" s="13" t="s">
        <v>32</v>
      </c>
      <c r="AX181" s="13" t="s">
        <v>77</v>
      </c>
      <c r="AY181" s="223" t="s">
        <v>209</v>
      </c>
    </row>
    <row r="182" spans="1:65" s="13" customFormat="1">
      <c r="B182" s="212"/>
      <c r="C182" s="213"/>
      <c r="D182" s="214" t="s">
        <v>555</v>
      </c>
      <c r="E182" s="215" t="s">
        <v>1</v>
      </c>
      <c r="F182" s="216" t="s">
        <v>7459</v>
      </c>
      <c r="G182" s="213"/>
      <c r="H182" s="217">
        <v>78.787000000000006</v>
      </c>
      <c r="I182" s="218"/>
      <c r="J182" s="213"/>
      <c r="K182" s="213"/>
      <c r="L182" s="219"/>
      <c r="M182" s="220"/>
      <c r="N182" s="221"/>
      <c r="O182" s="221"/>
      <c r="P182" s="221"/>
      <c r="Q182" s="221"/>
      <c r="R182" s="221"/>
      <c r="S182" s="221"/>
      <c r="T182" s="222"/>
      <c r="AT182" s="223" t="s">
        <v>555</v>
      </c>
      <c r="AU182" s="223" t="s">
        <v>87</v>
      </c>
      <c r="AV182" s="13" t="s">
        <v>87</v>
      </c>
      <c r="AW182" s="13" t="s">
        <v>32</v>
      </c>
      <c r="AX182" s="13" t="s">
        <v>77</v>
      </c>
      <c r="AY182" s="223" t="s">
        <v>209</v>
      </c>
    </row>
    <row r="183" spans="1:65" s="13" customFormat="1">
      <c r="B183" s="212"/>
      <c r="C183" s="213"/>
      <c r="D183" s="214" t="s">
        <v>555</v>
      </c>
      <c r="E183" s="215" t="s">
        <v>1</v>
      </c>
      <c r="F183" s="216" t="s">
        <v>7460</v>
      </c>
      <c r="G183" s="213"/>
      <c r="H183" s="217">
        <v>78.787000000000006</v>
      </c>
      <c r="I183" s="218"/>
      <c r="J183" s="213"/>
      <c r="K183" s="213"/>
      <c r="L183" s="219"/>
      <c r="M183" s="220"/>
      <c r="N183" s="221"/>
      <c r="O183" s="221"/>
      <c r="P183" s="221"/>
      <c r="Q183" s="221"/>
      <c r="R183" s="221"/>
      <c r="S183" s="221"/>
      <c r="T183" s="222"/>
      <c r="AT183" s="223" t="s">
        <v>555</v>
      </c>
      <c r="AU183" s="223" t="s">
        <v>87</v>
      </c>
      <c r="AV183" s="13" t="s">
        <v>87</v>
      </c>
      <c r="AW183" s="13" t="s">
        <v>32</v>
      </c>
      <c r="AX183" s="13" t="s">
        <v>77</v>
      </c>
      <c r="AY183" s="223" t="s">
        <v>209</v>
      </c>
    </row>
    <row r="184" spans="1:65" s="13" customFormat="1">
      <c r="B184" s="212"/>
      <c r="C184" s="213"/>
      <c r="D184" s="214" t="s">
        <v>555</v>
      </c>
      <c r="E184" s="215" t="s">
        <v>1</v>
      </c>
      <c r="F184" s="216" t="s">
        <v>7461</v>
      </c>
      <c r="G184" s="213"/>
      <c r="H184" s="217">
        <v>39.491</v>
      </c>
      <c r="I184" s="218"/>
      <c r="J184" s="213"/>
      <c r="K184" s="213"/>
      <c r="L184" s="219"/>
      <c r="M184" s="220"/>
      <c r="N184" s="221"/>
      <c r="O184" s="221"/>
      <c r="P184" s="221"/>
      <c r="Q184" s="221"/>
      <c r="R184" s="221"/>
      <c r="S184" s="221"/>
      <c r="T184" s="222"/>
      <c r="AT184" s="223" t="s">
        <v>555</v>
      </c>
      <c r="AU184" s="223" t="s">
        <v>87</v>
      </c>
      <c r="AV184" s="13" t="s">
        <v>87</v>
      </c>
      <c r="AW184" s="13" t="s">
        <v>32</v>
      </c>
      <c r="AX184" s="13" t="s">
        <v>77</v>
      </c>
      <c r="AY184" s="223" t="s">
        <v>209</v>
      </c>
    </row>
    <row r="185" spans="1:65" s="14" customFormat="1">
      <c r="B185" s="235"/>
      <c r="C185" s="236"/>
      <c r="D185" s="214" t="s">
        <v>555</v>
      </c>
      <c r="E185" s="237" t="s">
        <v>1</v>
      </c>
      <c r="F185" s="238" t="s">
        <v>645</v>
      </c>
      <c r="G185" s="236"/>
      <c r="H185" s="239">
        <v>317.76300000000003</v>
      </c>
      <c r="I185" s="240"/>
      <c r="J185" s="236"/>
      <c r="K185" s="236"/>
      <c r="L185" s="241"/>
      <c r="M185" s="242"/>
      <c r="N185" s="243"/>
      <c r="O185" s="243"/>
      <c r="P185" s="243"/>
      <c r="Q185" s="243"/>
      <c r="R185" s="243"/>
      <c r="S185" s="243"/>
      <c r="T185" s="244"/>
      <c r="AT185" s="245" t="s">
        <v>555</v>
      </c>
      <c r="AU185" s="245" t="s">
        <v>87</v>
      </c>
      <c r="AV185" s="14" t="s">
        <v>218</v>
      </c>
      <c r="AW185" s="14" t="s">
        <v>32</v>
      </c>
      <c r="AX185" s="14" t="s">
        <v>85</v>
      </c>
      <c r="AY185" s="245" t="s">
        <v>209</v>
      </c>
    </row>
    <row r="186" spans="1:65" s="2" customFormat="1" ht="21.75" customHeight="1">
      <c r="A186" s="35"/>
      <c r="B186" s="36"/>
      <c r="C186" s="193" t="s">
        <v>269</v>
      </c>
      <c r="D186" s="193" t="s">
        <v>214</v>
      </c>
      <c r="E186" s="194" t="s">
        <v>738</v>
      </c>
      <c r="F186" s="195" t="s">
        <v>739</v>
      </c>
      <c r="G186" s="196" t="s">
        <v>323</v>
      </c>
      <c r="H186" s="197">
        <v>22</v>
      </c>
      <c r="I186" s="198"/>
      <c r="J186" s="199">
        <f>ROUND(I186*H186,2)</f>
        <v>0</v>
      </c>
      <c r="K186" s="200"/>
      <c r="L186" s="40"/>
      <c r="M186" s="201" t="s">
        <v>1</v>
      </c>
      <c r="N186" s="202" t="s">
        <v>42</v>
      </c>
      <c r="O186" s="72"/>
      <c r="P186" s="203">
        <f>O186*H186</f>
        <v>0</v>
      </c>
      <c r="Q186" s="203">
        <v>5.4550000000000001E-2</v>
      </c>
      <c r="R186" s="203">
        <f>Q186*H186</f>
        <v>1.2000999999999999</v>
      </c>
      <c r="S186" s="203">
        <v>0</v>
      </c>
      <c r="T186" s="204">
        <f>S186*H186</f>
        <v>0</v>
      </c>
      <c r="U186" s="35"/>
      <c r="V186" s="35"/>
      <c r="W186" s="35"/>
      <c r="X186" s="35"/>
      <c r="Y186" s="35"/>
      <c r="Z186" s="35"/>
      <c r="AA186" s="35"/>
      <c r="AB186" s="35"/>
      <c r="AC186" s="35"/>
      <c r="AD186" s="35"/>
      <c r="AE186" s="35"/>
      <c r="AR186" s="205" t="s">
        <v>218</v>
      </c>
      <c r="AT186" s="205" t="s">
        <v>214</v>
      </c>
      <c r="AU186" s="205" t="s">
        <v>87</v>
      </c>
      <c r="AY186" s="18" t="s">
        <v>209</v>
      </c>
      <c r="BE186" s="206">
        <f>IF(N186="základní",J186,0)</f>
        <v>0</v>
      </c>
      <c r="BF186" s="206">
        <f>IF(N186="snížená",J186,0)</f>
        <v>0</v>
      </c>
      <c r="BG186" s="206">
        <f>IF(N186="zákl. přenesená",J186,0)</f>
        <v>0</v>
      </c>
      <c r="BH186" s="206">
        <f>IF(N186="sníž. přenesená",J186,0)</f>
        <v>0</v>
      </c>
      <c r="BI186" s="206">
        <f>IF(N186="nulová",J186,0)</f>
        <v>0</v>
      </c>
      <c r="BJ186" s="18" t="s">
        <v>85</v>
      </c>
      <c r="BK186" s="206">
        <f>ROUND(I186*H186,2)</f>
        <v>0</v>
      </c>
      <c r="BL186" s="18" t="s">
        <v>218</v>
      </c>
      <c r="BM186" s="205" t="s">
        <v>7462</v>
      </c>
    </row>
    <row r="187" spans="1:65" s="15" customFormat="1">
      <c r="B187" s="246"/>
      <c r="C187" s="247"/>
      <c r="D187" s="214" t="s">
        <v>555</v>
      </c>
      <c r="E187" s="248" t="s">
        <v>1</v>
      </c>
      <c r="F187" s="249" t="s">
        <v>1388</v>
      </c>
      <c r="G187" s="247"/>
      <c r="H187" s="248" t="s">
        <v>1</v>
      </c>
      <c r="I187" s="250"/>
      <c r="J187" s="247"/>
      <c r="K187" s="247"/>
      <c r="L187" s="251"/>
      <c r="M187" s="252"/>
      <c r="N187" s="253"/>
      <c r="O187" s="253"/>
      <c r="P187" s="253"/>
      <c r="Q187" s="253"/>
      <c r="R187" s="253"/>
      <c r="S187" s="253"/>
      <c r="T187" s="254"/>
      <c r="AT187" s="255" t="s">
        <v>555</v>
      </c>
      <c r="AU187" s="255" t="s">
        <v>87</v>
      </c>
      <c r="AV187" s="15" t="s">
        <v>85</v>
      </c>
      <c r="AW187" s="15" t="s">
        <v>32</v>
      </c>
      <c r="AX187" s="15" t="s">
        <v>77</v>
      </c>
      <c r="AY187" s="255" t="s">
        <v>209</v>
      </c>
    </row>
    <row r="188" spans="1:65" s="13" customFormat="1">
      <c r="B188" s="212"/>
      <c r="C188" s="213"/>
      <c r="D188" s="214" t="s">
        <v>555</v>
      </c>
      <c r="E188" s="215" t="s">
        <v>1</v>
      </c>
      <c r="F188" s="216" t="s">
        <v>7463</v>
      </c>
      <c r="G188" s="213"/>
      <c r="H188" s="217">
        <v>4</v>
      </c>
      <c r="I188" s="218"/>
      <c r="J188" s="213"/>
      <c r="K188" s="213"/>
      <c r="L188" s="219"/>
      <c r="M188" s="220"/>
      <c r="N188" s="221"/>
      <c r="O188" s="221"/>
      <c r="P188" s="221"/>
      <c r="Q188" s="221"/>
      <c r="R188" s="221"/>
      <c r="S188" s="221"/>
      <c r="T188" s="222"/>
      <c r="AT188" s="223" t="s">
        <v>555</v>
      </c>
      <c r="AU188" s="223" t="s">
        <v>87</v>
      </c>
      <c r="AV188" s="13" t="s">
        <v>87</v>
      </c>
      <c r="AW188" s="13" t="s">
        <v>32</v>
      </c>
      <c r="AX188" s="13" t="s">
        <v>77</v>
      </c>
      <c r="AY188" s="223" t="s">
        <v>209</v>
      </c>
    </row>
    <row r="189" spans="1:65" s="15" customFormat="1">
      <c r="B189" s="246"/>
      <c r="C189" s="247"/>
      <c r="D189" s="214" t="s">
        <v>555</v>
      </c>
      <c r="E189" s="248" t="s">
        <v>1</v>
      </c>
      <c r="F189" s="249" t="s">
        <v>1505</v>
      </c>
      <c r="G189" s="247"/>
      <c r="H189" s="248" t="s">
        <v>1</v>
      </c>
      <c r="I189" s="250"/>
      <c r="J189" s="247"/>
      <c r="K189" s="247"/>
      <c r="L189" s="251"/>
      <c r="M189" s="252"/>
      <c r="N189" s="253"/>
      <c r="O189" s="253"/>
      <c r="P189" s="253"/>
      <c r="Q189" s="253"/>
      <c r="R189" s="253"/>
      <c r="S189" s="253"/>
      <c r="T189" s="254"/>
      <c r="AT189" s="255" t="s">
        <v>555</v>
      </c>
      <c r="AU189" s="255" t="s">
        <v>87</v>
      </c>
      <c r="AV189" s="15" t="s">
        <v>85</v>
      </c>
      <c r="AW189" s="15" t="s">
        <v>32</v>
      </c>
      <c r="AX189" s="15" t="s">
        <v>77</v>
      </c>
      <c r="AY189" s="255" t="s">
        <v>209</v>
      </c>
    </row>
    <row r="190" spans="1:65" s="13" customFormat="1">
      <c r="B190" s="212"/>
      <c r="C190" s="213"/>
      <c r="D190" s="214" t="s">
        <v>555</v>
      </c>
      <c r="E190" s="215" t="s">
        <v>1</v>
      </c>
      <c r="F190" s="216" t="s">
        <v>7464</v>
      </c>
      <c r="G190" s="213"/>
      <c r="H190" s="217">
        <v>4</v>
      </c>
      <c r="I190" s="218"/>
      <c r="J190" s="213"/>
      <c r="K190" s="213"/>
      <c r="L190" s="219"/>
      <c r="M190" s="220"/>
      <c r="N190" s="221"/>
      <c r="O190" s="221"/>
      <c r="P190" s="221"/>
      <c r="Q190" s="221"/>
      <c r="R190" s="221"/>
      <c r="S190" s="221"/>
      <c r="T190" s="222"/>
      <c r="AT190" s="223" t="s">
        <v>555</v>
      </c>
      <c r="AU190" s="223" t="s">
        <v>87</v>
      </c>
      <c r="AV190" s="13" t="s">
        <v>87</v>
      </c>
      <c r="AW190" s="13" t="s">
        <v>32</v>
      </c>
      <c r="AX190" s="13" t="s">
        <v>77</v>
      </c>
      <c r="AY190" s="223" t="s">
        <v>209</v>
      </c>
    </row>
    <row r="191" spans="1:65" s="15" customFormat="1">
      <c r="B191" s="246"/>
      <c r="C191" s="247"/>
      <c r="D191" s="214" t="s">
        <v>555</v>
      </c>
      <c r="E191" s="248" t="s">
        <v>1</v>
      </c>
      <c r="F191" s="249" t="s">
        <v>1605</v>
      </c>
      <c r="G191" s="247"/>
      <c r="H191" s="248" t="s">
        <v>1</v>
      </c>
      <c r="I191" s="250"/>
      <c r="J191" s="247"/>
      <c r="K191" s="247"/>
      <c r="L191" s="251"/>
      <c r="M191" s="252"/>
      <c r="N191" s="253"/>
      <c r="O191" s="253"/>
      <c r="P191" s="253"/>
      <c r="Q191" s="253"/>
      <c r="R191" s="253"/>
      <c r="S191" s="253"/>
      <c r="T191" s="254"/>
      <c r="AT191" s="255" t="s">
        <v>555</v>
      </c>
      <c r="AU191" s="255" t="s">
        <v>87</v>
      </c>
      <c r="AV191" s="15" t="s">
        <v>85</v>
      </c>
      <c r="AW191" s="15" t="s">
        <v>32</v>
      </c>
      <c r="AX191" s="15" t="s">
        <v>77</v>
      </c>
      <c r="AY191" s="255" t="s">
        <v>209</v>
      </c>
    </row>
    <row r="192" spans="1:65" s="13" customFormat="1">
      <c r="B192" s="212"/>
      <c r="C192" s="213"/>
      <c r="D192" s="214" t="s">
        <v>555</v>
      </c>
      <c r="E192" s="215" t="s">
        <v>1</v>
      </c>
      <c r="F192" s="216" t="s">
        <v>7465</v>
      </c>
      <c r="G192" s="213"/>
      <c r="H192" s="217">
        <v>3</v>
      </c>
      <c r="I192" s="218"/>
      <c r="J192" s="213"/>
      <c r="K192" s="213"/>
      <c r="L192" s="219"/>
      <c r="M192" s="220"/>
      <c r="N192" s="221"/>
      <c r="O192" s="221"/>
      <c r="P192" s="221"/>
      <c r="Q192" s="221"/>
      <c r="R192" s="221"/>
      <c r="S192" s="221"/>
      <c r="T192" s="222"/>
      <c r="AT192" s="223" t="s">
        <v>555</v>
      </c>
      <c r="AU192" s="223" t="s">
        <v>87</v>
      </c>
      <c r="AV192" s="13" t="s">
        <v>87</v>
      </c>
      <c r="AW192" s="13" t="s">
        <v>32</v>
      </c>
      <c r="AX192" s="13" t="s">
        <v>77</v>
      </c>
      <c r="AY192" s="223" t="s">
        <v>209</v>
      </c>
    </row>
    <row r="193" spans="1:65" s="13" customFormat="1">
      <c r="B193" s="212"/>
      <c r="C193" s="213"/>
      <c r="D193" s="214" t="s">
        <v>555</v>
      </c>
      <c r="E193" s="215" t="s">
        <v>1</v>
      </c>
      <c r="F193" s="216" t="s">
        <v>7466</v>
      </c>
      <c r="G193" s="213"/>
      <c r="H193" s="217">
        <v>4</v>
      </c>
      <c r="I193" s="218"/>
      <c r="J193" s="213"/>
      <c r="K193" s="213"/>
      <c r="L193" s="219"/>
      <c r="M193" s="220"/>
      <c r="N193" s="221"/>
      <c r="O193" s="221"/>
      <c r="P193" s="221"/>
      <c r="Q193" s="221"/>
      <c r="R193" s="221"/>
      <c r="S193" s="221"/>
      <c r="T193" s="222"/>
      <c r="AT193" s="223" t="s">
        <v>555</v>
      </c>
      <c r="AU193" s="223" t="s">
        <v>87</v>
      </c>
      <c r="AV193" s="13" t="s">
        <v>87</v>
      </c>
      <c r="AW193" s="13" t="s">
        <v>32</v>
      </c>
      <c r="AX193" s="13" t="s">
        <v>77</v>
      </c>
      <c r="AY193" s="223" t="s">
        <v>209</v>
      </c>
    </row>
    <row r="194" spans="1:65" s="15" customFormat="1">
      <c r="B194" s="246"/>
      <c r="C194" s="247"/>
      <c r="D194" s="214" t="s">
        <v>555</v>
      </c>
      <c r="E194" s="248" t="s">
        <v>1</v>
      </c>
      <c r="F194" s="249" t="s">
        <v>1717</v>
      </c>
      <c r="G194" s="247"/>
      <c r="H194" s="248" t="s">
        <v>1</v>
      </c>
      <c r="I194" s="250"/>
      <c r="J194" s="247"/>
      <c r="K194" s="247"/>
      <c r="L194" s="251"/>
      <c r="M194" s="252"/>
      <c r="N194" s="253"/>
      <c r="O194" s="253"/>
      <c r="P194" s="253"/>
      <c r="Q194" s="253"/>
      <c r="R194" s="253"/>
      <c r="S194" s="253"/>
      <c r="T194" s="254"/>
      <c r="AT194" s="255" t="s">
        <v>555</v>
      </c>
      <c r="AU194" s="255" t="s">
        <v>87</v>
      </c>
      <c r="AV194" s="15" t="s">
        <v>85</v>
      </c>
      <c r="AW194" s="15" t="s">
        <v>32</v>
      </c>
      <c r="AX194" s="15" t="s">
        <v>77</v>
      </c>
      <c r="AY194" s="255" t="s">
        <v>209</v>
      </c>
    </row>
    <row r="195" spans="1:65" s="13" customFormat="1">
      <c r="B195" s="212"/>
      <c r="C195" s="213"/>
      <c r="D195" s="214" t="s">
        <v>555</v>
      </c>
      <c r="E195" s="215" t="s">
        <v>1</v>
      </c>
      <c r="F195" s="216" t="s">
        <v>7467</v>
      </c>
      <c r="G195" s="213"/>
      <c r="H195" s="217">
        <v>4</v>
      </c>
      <c r="I195" s="218"/>
      <c r="J195" s="213"/>
      <c r="K195" s="213"/>
      <c r="L195" s="219"/>
      <c r="M195" s="220"/>
      <c r="N195" s="221"/>
      <c r="O195" s="221"/>
      <c r="P195" s="221"/>
      <c r="Q195" s="221"/>
      <c r="R195" s="221"/>
      <c r="S195" s="221"/>
      <c r="T195" s="222"/>
      <c r="AT195" s="223" t="s">
        <v>555</v>
      </c>
      <c r="AU195" s="223" t="s">
        <v>87</v>
      </c>
      <c r="AV195" s="13" t="s">
        <v>87</v>
      </c>
      <c r="AW195" s="13" t="s">
        <v>32</v>
      </c>
      <c r="AX195" s="13" t="s">
        <v>77</v>
      </c>
      <c r="AY195" s="223" t="s">
        <v>209</v>
      </c>
    </row>
    <row r="196" spans="1:65" s="13" customFormat="1">
      <c r="B196" s="212"/>
      <c r="C196" s="213"/>
      <c r="D196" s="214" t="s">
        <v>555</v>
      </c>
      <c r="E196" s="215" t="s">
        <v>1</v>
      </c>
      <c r="F196" s="216" t="s">
        <v>7468</v>
      </c>
      <c r="G196" s="213"/>
      <c r="H196" s="217">
        <v>3</v>
      </c>
      <c r="I196" s="218"/>
      <c r="J196" s="213"/>
      <c r="K196" s="213"/>
      <c r="L196" s="219"/>
      <c r="M196" s="220"/>
      <c r="N196" s="221"/>
      <c r="O196" s="221"/>
      <c r="P196" s="221"/>
      <c r="Q196" s="221"/>
      <c r="R196" s="221"/>
      <c r="S196" s="221"/>
      <c r="T196" s="222"/>
      <c r="AT196" s="223" t="s">
        <v>555</v>
      </c>
      <c r="AU196" s="223" t="s">
        <v>87</v>
      </c>
      <c r="AV196" s="13" t="s">
        <v>87</v>
      </c>
      <c r="AW196" s="13" t="s">
        <v>32</v>
      </c>
      <c r="AX196" s="13" t="s">
        <v>77</v>
      </c>
      <c r="AY196" s="223" t="s">
        <v>209</v>
      </c>
    </row>
    <row r="197" spans="1:65" s="14" customFormat="1">
      <c r="B197" s="235"/>
      <c r="C197" s="236"/>
      <c r="D197" s="214" t="s">
        <v>555</v>
      </c>
      <c r="E197" s="237" t="s">
        <v>1</v>
      </c>
      <c r="F197" s="238" t="s">
        <v>645</v>
      </c>
      <c r="G197" s="236"/>
      <c r="H197" s="239">
        <v>22</v>
      </c>
      <c r="I197" s="240"/>
      <c r="J197" s="236"/>
      <c r="K197" s="236"/>
      <c r="L197" s="241"/>
      <c r="M197" s="242"/>
      <c r="N197" s="243"/>
      <c r="O197" s="243"/>
      <c r="P197" s="243"/>
      <c r="Q197" s="243"/>
      <c r="R197" s="243"/>
      <c r="S197" s="243"/>
      <c r="T197" s="244"/>
      <c r="AT197" s="245" t="s">
        <v>555</v>
      </c>
      <c r="AU197" s="245" t="s">
        <v>87</v>
      </c>
      <c r="AV197" s="14" t="s">
        <v>218</v>
      </c>
      <c r="AW197" s="14" t="s">
        <v>32</v>
      </c>
      <c r="AX197" s="14" t="s">
        <v>85</v>
      </c>
      <c r="AY197" s="245" t="s">
        <v>209</v>
      </c>
    </row>
    <row r="198" spans="1:65" s="2" customFormat="1" ht="21.75" customHeight="1">
      <c r="A198" s="35"/>
      <c r="B198" s="36"/>
      <c r="C198" s="193" t="s">
        <v>8</v>
      </c>
      <c r="D198" s="193" t="s">
        <v>214</v>
      </c>
      <c r="E198" s="194" t="s">
        <v>7469</v>
      </c>
      <c r="F198" s="195" t="s">
        <v>7470</v>
      </c>
      <c r="G198" s="196" t="s">
        <v>323</v>
      </c>
      <c r="H198" s="197">
        <v>40</v>
      </c>
      <c r="I198" s="198"/>
      <c r="J198" s="199">
        <f>ROUND(I198*H198,2)</f>
        <v>0</v>
      </c>
      <c r="K198" s="200"/>
      <c r="L198" s="40"/>
      <c r="M198" s="201" t="s">
        <v>1</v>
      </c>
      <c r="N198" s="202" t="s">
        <v>42</v>
      </c>
      <c r="O198" s="72"/>
      <c r="P198" s="203">
        <f>O198*H198</f>
        <v>0</v>
      </c>
      <c r="Q198" s="203">
        <v>6.3549999999999995E-2</v>
      </c>
      <c r="R198" s="203">
        <f>Q198*H198</f>
        <v>2.5419999999999998</v>
      </c>
      <c r="S198" s="203">
        <v>0</v>
      </c>
      <c r="T198" s="204">
        <f>S198*H198</f>
        <v>0</v>
      </c>
      <c r="U198" s="35"/>
      <c r="V198" s="35"/>
      <c r="W198" s="35"/>
      <c r="X198" s="35"/>
      <c r="Y198" s="35"/>
      <c r="Z198" s="35"/>
      <c r="AA198" s="35"/>
      <c r="AB198" s="35"/>
      <c r="AC198" s="35"/>
      <c r="AD198" s="35"/>
      <c r="AE198" s="35"/>
      <c r="AR198" s="205" t="s">
        <v>218</v>
      </c>
      <c r="AT198" s="205" t="s">
        <v>214</v>
      </c>
      <c r="AU198" s="205" t="s">
        <v>87</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218</v>
      </c>
      <c r="BM198" s="205" t="s">
        <v>7471</v>
      </c>
    </row>
    <row r="199" spans="1:65" s="15" customFormat="1">
      <c r="B199" s="246"/>
      <c r="C199" s="247"/>
      <c r="D199" s="214" t="s">
        <v>555</v>
      </c>
      <c r="E199" s="248" t="s">
        <v>1</v>
      </c>
      <c r="F199" s="249" t="s">
        <v>1388</v>
      </c>
      <c r="G199" s="247"/>
      <c r="H199" s="248" t="s">
        <v>1</v>
      </c>
      <c r="I199" s="250"/>
      <c r="J199" s="247"/>
      <c r="K199" s="247"/>
      <c r="L199" s="251"/>
      <c r="M199" s="252"/>
      <c r="N199" s="253"/>
      <c r="O199" s="253"/>
      <c r="P199" s="253"/>
      <c r="Q199" s="253"/>
      <c r="R199" s="253"/>
      <c r="S199" s="253"/>
      <c r="T199" s="254"/>
      <c r="AT199" s="255" t="s">
        <v>555</v>
      </c>
      <c r="AU199" s="255" t="s">
        <v>87</v>
      </c>
      <c r="AV199" s="15" t="s">
        <v>85</v>
      </c>
      <c r="AW199" s="15" t="s">
        <v>32</v>
      </c>
      <c r="AX199" s="15" t="s">
        <v>77</v>
      </c>
      <c r="AY199" s="255" t="s">
        <v>209</v>
      </c>
    </row>
    <row r="200" spans="1:65" s="13" customFormat="1">
      <c r="B200" s="212"/>
      <c r="C200" s="213"/>
      <c r="D200" s="214" t="s">
        <v>555</v>
      </c>
      <c r="E200" s="215" t="s">
        <v>1</v>
      </c>
      <c r="F200" s="216" t="s">
        <v>7472</v>
      </c>
      <c r="G200" s="213"/>
      <c r="H200" s="217">
        <v>8</v>
      </c>
      <c r="I200" s="218"/>
      <c r="J200" s="213"/>
      <c r="K200" s="213"/>
      <c r="L200" s="219"/>
      <c r="M200" s="220"/>
      <c r="N200" s="221"/>
      <c r="O200" s="221"/>
      <c r="P200" s="221"/>
      <c r="Q200" s="221"/>
      <c r="R200" s="221"/>
      <c r="S200" s="221"/>
      <c r="T200" s="222"/>
      <c r="AT200" s="223" t="s">
        <v>555</v>
      </c>
      <c r="AU200" s="223" t="s">
        <v>87</v>
      </c>
      <c r="AV200" s="13" t="s">
        <v>87</v>
      </c>
      <c r="AW200" s="13" t="s">
        <v>32</v>
      </c>
      <c r="AX200" s="13" t="s">
        <v>77</v>
      </c>
      <c r="AY200" s="223" t="s">
        <v>209</v>
      </c>
    </row>
    <row r="201" spans="1:65" s="15" customFormat="1">
      <c r="B201" s="246"/>
      <c r="C201" s="247"/>
      <c r="D201" s="214" t="s">
        <v>555</v>
      </c>
      <c r="E201" s="248" t="s">
        <v>1</v>
      </c>
      <c r="F201" s="249" t="s">
        <v>1505</v>
      </c>
      <c r="G201" s="247"/>
      <c r="H201" s="248" t="s">
        <v>1</v>
      </c>
      <c r="I201" s="250"/>
      <c r="J201" s="247"/>
      <c r="K201" s="247"/>
      <c r="L201" s="251"/>
      <c r="M201" s="252"/>
      <c r="N201" s="253"/>
      <c r="O201" s="253"/>
      <c r="P201" s="253"/>
      <c r="Q201" s="253"/>
      <c r="R201" s="253"/>
      <c r="S201" s="253"/>
      <c r="T201" s="254"/>
      <c r="AT201" s="255" t="s">
        <v>555</v>
      </c>
      <c r="AU201" s="255" t="s">
        <v>87</v>
      </c>
      <c r="AV201" s="15" t="s">
        <v>85</v>
      </c>
      <c r="AW201" s="15" t="s">
        <v>32</v>
      </c>
      <c r="AX201" s="15" t="s">
        <v>77</v>
      </c>
      <c r="AY201" s="255" t="s">
        <v>209</v>
      </c>
    </row>
    <row r="202" spans="1:65" s="13" customFormat="1">
      <c r="B202" s="212"/>
      <c r="C202" s="213"/>
      <c r="D202" s="214" t="s">
        <v>555</v>
      </c>
      <c r="E202" s="215" t="s">
        <v>1</v>
      </c>
      <c r="F202" s="216" t="s">
        <v>7473</v>
      </c>
      <c r="G202" s="213"/>
      <c r="H202" s="217">
        <v>8</v>
      </c>
      <c r="I202" s="218"/>
      <c r="J202" s="213"/>
      <c r="K202" s="213"/>
      <c r="L202" s="219"/>
      <c r="M202" s="220"/>
      <c r="N202" s="221"/>
      <c r="O202" s="221"/>
      <c r="P202" s="221"/>
      <c r="Q202" s="221"/>
      <c r="R202" s="221"/>
      <c r="S202" s="221"/>
      <c r="T202" s="222"/>
      <c r="AT202" s="223" t="s">
        <v>555</v>
      </c>
      <c r="AU202" s="223" t="s">
        <v>87</v>
      </c>
      <c r="AV202" s="13" t="s">
        <v>87</v>
      </c>
      <c r="AW202" s="13" t="s">
        <v>32</v>
      </c>
      <c r="AX202" s="13" t="s">
        <v>77</v>
      </c>
      <c r="AY202" s="223" t="s">
        <v>209</v>
      </c>
    </row>
    <row r="203" spans="1:65" s="15" customFormat="1">
      <c r="B203" s="246"/>
      <c r="C203" s="247"/>
      <c r="D203" s="214" t="s">
        <v>555</v>
      </c>
      <c r="E203" s="248" t="s">
        <v>1</v>
      </c>
      <c r="F203" s="249" t="s">
        <v>1605</v>
      </c>
      <c r="G203" s="247"/>
      <c r="H203" s="248" t="s">
        <v>1</v>
      </c>
      <c r="I203" s="250"/>
      <c r="J203" s="247"/>
      <c r="K203" s="247"/>
      <c r="L203" s="251"/>
      <c r="M203" s="252"/>
      <c r="N203" s="253"/>
      <c r="O203" s="253"/>
      <c r="P203" s="253"/>
      <c r="Q203" s="253"/>
      <c r="R203" s="253"/>
      <c r="S203" s="253"/>
      <c r="T203" s="254"/>
      <c r="AT203" s="255" t="s">
        <v>555</v>
      </c>
      <c r="AU203" s="255" t="s">
        <v>87</v>
      </c>
      <c r="AV203" s="15" t="s">
        <v>85</v>
      </c>
      <c r="AW203" s="15" t="s">
        <v>32</v>
      </c>
      <c r="AX203" s="15" t="s">
        <v>77</v>
      </c>
      <c r="AY203" s="255" t="s">
        <v>209</v>
      </c>
    </row>
    <row r="204" spans="1:65" s="13" customFormat="1">
      <c r="B204" s="212"/>
      <c r="C204" s="213"/>
      <c r="D204" s="214" t="s">
        <v>555</v>
      </c>
      <c r="E204" s="215" t="s">
        <v>1</v>
      </c>
      <c r="F204" s="216" t="s">
        <v>7474</v>
      </c>
      <c r="G204" s="213"/>
      <c r="H204" s="217">
        <v>4</v>
      </c>
      <c r="I204" s="218"/>
      <c r="J204" s="213"/>
      <c r="K204" s="213"/>
      <c r="L204" s="219"/>
      <c r="M204" s="220"/>
      <c r="N204" s="221"/>
      <c r="O204" s="221"/>
      <c r="P204" s="221"/>
      <c r="Q204" s="221"/>
      <c r="R204" s="221"/>
      <c r="S204" s="221"/>
      <c r="T204" s="222"/>
      <c r="AT204" s="223" t="s">
        <v>555</v>
      </c>
      <c r="AU204" s="223" t="s">
        <v>87</v>
      </c>
      <c r="AV204" s="13" t="s">
        <v>87</v>
      </c>
      <c r="AW204" s="13" t="s">
        <v>32</v>
      </c>
      <c r="AX204" s="13" t="s">
        <v>77</v>
      </c>
      <c r="AY204" s="223" t="s">
        <v>209</v>
      </c>
    </row>
    <row r="205" spans="1:65" s="13" customFormat="1">
      <c r="B205" s="212"/>
      <c r="C205" s="213"/>
      <c r="D205" s="214" t="s">
        <v>555</v>
      </c>
      <c r="E205" s="215" t="s">
        <v>1</v>
      </c>
      <c r="F205" s="216" t="s">
        <v>7475</v>
      </c>
      <c r="G205" s="213"/>
      <c r="H205" s="217">
        <v>8</v>
      </c>
      <c r="I205" s="218"/>
      <c r="J205" s="213"/>
      <c r="K205" s="213"/>
      <c r="L205" s="219"/>
      <c r="M205" s="220"/>
      <c r="N205" s="221"/>
      <c r="O205" s="221"/>
      <c r="P205" s="221"/>
      <c r="Q205" s="221"/>
      <c r="R205" s="221"/>
      <c r="S205" s="221"/>
      <c r="T205" s="222"/>
      <c r="AT205" s="223" t="s">
        <v>555</v>
      </c>
      <c r="AU205" s="223" t="s">
        <v>87</v>
      </c>
      <c r="AV205" s="13" t="s">
        <v>87</v>
      </c>
      <c r="AW205" s="13" t="s">
        <v>32</v>
      </c>
      <c r="AX205" s="13" t="s">
        <v>77</v>
      </c>
      <c r="AY205" s="223" t="s">
        <v>209</v>
      </c>
    </row>
    <row r="206" spans="1:65" s="15" customFormat="1">
      <c r="B206" s="246"/>
      <c r="C206" s="247"/>
      <c r="D206" s="214" t="s">
        <v>555</v>
      </c>
      <c r="E206" s="248" t="s">
        <v>1</v>
      </c>
      <c r="F206" s="249" t="s">
        <v>1717</v>
      </c>
      <c r="G206" s="247"/>
      <c r="H206" s="248" t="s">
        <v>1</v>
      </c>
      <c r="I206" s="250"/>
      <c r="J206" s="247"/>
      <c r="K206" s="247"/>
      <c r="L206" s="251"/>
      <c r="M206" s="252"/>
      <c r="N206" s="253"/>
      <c r="O206" s="253"/>
      <c r="P206" s="253"/>
      <c r="Q206" s="253"/>
      <c r="R206" s="253"/>
      <c r="S206" s="253"/>
      <c r="T206" s="254"/>
      <c r="AT206" s="255" t="s">
        <v>555</v>
      </c>
      <c r="AU206" s="255" t="s">
        <v>87</v>
      </c>
      <c r="AV206" s="15" t="s">
        <v>85</v>
      </c>
      <c r="AW206" s="15" t="s">
        <v>32</v>
      </c>
      <c r="AX206" s="15" t="s">
        <v>77</v>
      </c>
      <c r="AY206" s="255" t="s">
        <v>209</v>
      </c>
    </row>
    <row r="207" spans="1:65" s="13" customFormat="1">
      <c r="B207" s="212"/>
      <c r="C207" s="213"/>
      <c r="D207" s="214" t="s">
        <v>555</v>
      </c>
      <c r="E207" s="215" t="s">
        <v>1</v>
      </c>
      <c r="F207" s="216" t="s">
        <v>7476</v>
      </c>
      <c r="G207" s="213"/>
      <c r="H207" s="217">
        <v>8</v>
      </c>
      <c r="I207" s="218"/>
      <c r="J207" s="213"/>
      <c r="K207" s="213"/>
      <c r="L207" s="219"/>
      <c r="M207" s="220"/>
      <c r="N207" s="221"/>
      <c r="O207" s="221"/>
      <c r="P207" s="221"/>
      <c r="Q207" s="221"/>
      <c r="R207" s="221"/>
      <c r="S207" s="221"/>
      <c r="T207" s="222"/>
      <c r="AT207" s="223" t="s">
        <v>555</v>
      </c>
      <c r="AU207" s="223" t="s">
        <v>87</v>
      </c>
      <c r="AV207" s="13" t="s">
        <v>87</v>
      </c>
      <c r="AW207" s="13" t="s">
        <v>32</v>
      </c>
      <c r="AX207" s="13" t="s">
        <v>77</v>
      </c>
      <c r="AY207" s="223" t="s">
        <v>209</v>
      </c>
    </row>
    <row r="208" spans="1:65" s="13" customFormat="1">
      <c r="B208" s="212"/>
      <c r="C208" s="213"/>
      <c r="D208" s="214" t="s">
        <v>555</v>
      </c>
      <c r="E208" s="215" t="s">
        <v>1</v>
      </c>
      <c r="F208" s="216" t="s">
        <v>7477</v>
      </c>
      <c r="G208" s="213"/>
      <c r="H208" s="217">
        <v>4</v>
      </c>
      <c r="I208" s="218"/>
      <c r="J208" s="213"/>
      <c r="K208" s="213"/>
      <c r="L208" s="219"/>
      <c r="M208" s="220"/>
      <c r="N208" s="221"/>
      <c r="O208" s="221"/>
      <c r="P208" s="221"/>
      <c r="Q208" s="221"/>
      <c r="R208" s="221"/>
      <c r="S208" s="221"/>
      <c r="T208" s="222"/>
      <c r="AT208" s="223" t="s">
        <v>555</v>
      </c>
      <c r="AU208" s="223" t="s">
        <v>87</v>
      </c>
      <c r="AV208" s="13" t="s">
        <v>87</v>
      </c>
      <c r="AW208" s="13" t="s">
        <v>32</v>
      </c>
      <c r="AX208" s="13" t="s">
        <v>77</v>
      </c>
      <c r="AY208" s="223" t="s">
        <v>209</v>
      </c>
    </row>
    <row r="209" spans="1:65" s="14" customFormat="1">
      <c r="B209" s="235"/>
      <c r="C209" s="236"/>
      <c r="D209" s="214" t="s">
        <v>555</v>
      </c>
      <c r="E209" s="237" t="s">
        <v>1</v>
      </c>
      <c r="F209" s="238" t="s">
        <v>645</v>
      </c>
      <c r="G209" s="236"/>
      <c r="H209" s="239">
        <v>40</v>
      </c>
      <c r="I209" s="240"/>
      <c r="J209" s="236"/>
      <c r="K209" s="236"/>
      <c r="L209" s="241"/>
      <c r="M209" s="242"/>
      <c r="N209" s="243"/>
      <c r="O209" s="243"/>
      <c r="P209" s="243"/>
      <c r="Q209" s="243"/>
      <c r="R209" s="243"/>
      <c r="S209" s="243"/>
      <c r="T209" s="244"/>
      <c r="AT209" s="245" t="s">
        <v>555</v>
      </c>
      <c r="AU209" s="245" t="s">
        <v>87</v>
      </c>
      <c r="AV209" s="14" t="s">
        <v>218</v>
      </c>
      <c r="AW209" s="14" t="s">
        <v>32</v>
      </c>
      <c r="AX209" s="14" t="s">
        <v>85</v>
      </c>
      <c r="AY209" s="245" t="s">
        <v>209</v>
      </c>
    </row>
    <row r="210" spans="1:65" s="2" customFormat="1" ht="21.75" customHeight="1">
      <c r="A210" s="35"/>
      <c r="B210" s="36"/>
      <c r="C210" s="193" t="s">
        <v>276</v>
      </c>
      <c r="D210" s="193" t="s">
        <v>214</v>
      </c>
      <c r="E210" s="194" t="s">
        <v>751</v>
      </c>
      <c r="F210" s="195" t="s">
        <v>752</v>
      </c>
      <c r="G210" s="196" t="s">
        <v>323</v>
      </c>
      <c r="H210" s="197">
        <v>8</v>
      </c>
      <c r="I210" s="198"/>
      <c r="J210" s="199">
        <f>ROUND(I210*H210,2)</f>
        <v>0</v>
      </c>
      <c r="K210" s="200"/>
      <c r="L210" s="40"/>
      <c r="M210" s="201" t="s">
        <v>1</v>
      </c>
      <c r="N210" s="202" t="s">
        <v>42</v>
      </c>
      <c r="O210" s="72"/>
      <c r="P210" s="203">
        <f>O210*H210</f>
        <v>0</v>
      </c>
      <c r="Q210" s="203">
        <v>9.1050000000000006E-2</v>
      </c>
      <c r="R210" s="203">
        <f>Q210*H210</f>
        <v>0.72840000000000005</v>
      </c>
      <c r="S210" s="203">
        <v>0</v>
      </c>
      <c r="T210" s="204">
        <f>S210*H210</f>
        <v>0</v>
      </c>
      <c r="U210" s="35"/>
      <c r="V210" s="35"/>
      <c r="W210" s="35"/>
      <c r="X210" s="35"/>
      <c r="Y210" s="35"/>
      <c r="Z210" s="35"/>
      <c r="AA210" s="35"/>
      <c r="AB210" s="35"/>
      <c r="AC210" s="35"/>
      <c r="AD210" s="35"/>
      <c r="AE210" s="35"/>
      <c r="AR210" s="205" t="s">
        <v>218</v>
      </c>
      <c r="AT210" s="205" t="s">
        <v>214</v>
      </c>
      <c r="AU210" s="205" t="s">
        <v>87</v>
      </c>
      <c r="AY210" s="18" t="s">
        <v>209</v>
      </c>
      <c r="BE210" s="206">
        <f>IF(N210="základní",J210,0)</f>
        <v>0</v>
      </c>
      <c r="BF210" s="206">
        <f>IF(N210="snížená",J210,0)</f>
        <v>0</v>
      </c>
      <c r="BG210" s="206">
        <f>IF(N210="zákl. přenesená",J210,0)</f>
        <v>0</v>
      </c>
      <c r="BH210" s="206">
        <f>IF(N210="sníž. přenesená",J210,0)</f>
        <v>0</v>
      </c>
      <c r="BI210" s="206">
        <f>IF(N210="nulová",J210,0)</f>
        <v>0</v>
      </c>
      <c r="BJ210" s="18" t="s">
        <v>85</v>
      </c>
      <c r="BK210" s="206">
        <f>ROUND(I210*H210,2)</f>
        <v>0</v>
      </c>
      <c r="BL210" s="18" t="s">
        <v>218</v>
      </c>
      <c r="BM210" s="205" t="s">
        <v>7478</v>
      </c>
    </row>
    <row r="211" spans="1:65" s="15" customFormat="1">
      <c r="B211" s="246"/>
      <c r="C211" s="247"/>
      <c r="D211" s="214" t="s">
        <v>555</v>
      </c>
      <c r="E211" s="248" t="s">
        <v>1</v>
      </c>
      <c r="F211" s="249" t="s">
        <v>1605</v>
      </c>
      <c r="G211" s="247"/>
      <c r="H211" s="248" t="s">
        <v>1</v>
      </c>
      <c r="I211" s="250"/>
      <c r="J211" s="247"/>
      <c r="K211" s="247"/>
      <c r="L211" s="251"/>
      <c r="M211" s="252"/>
      <c r="N211" s="253"/>
      <c r="O211" s="253"/>
      <c r="P211" s="253"/>
      <c r="Q211" s="253"/>
      <c r="R211" s="253"/>
      <c r="S211" s="253"/>
      <c r="T211" s="254"/>
      <c r="AT211" s="255" t="s">
        <v>555</v>
      </c>
      <c r="AU211" s="255" t="s">
        <v>87</v>
      </c>
      <c r="AV211" s="15" t="s">
        <v>85</v>
      </c>
      <c r="AW211" s="15" t="s">
        <v>32</v>
      </c>
      <c r="AX211" s="15" t="s">
        <v>77</v>
      </c>
      <c r="AY211" s="255" t="s">
        <v>209</v>
      </c>
    </row>
    <row r="212" spans="1:65" s="13" customFormat="1">
      <c r="B212" s="212"/>
      <c r="C212" s="213"/>
      <c r="D212" s="214" t="s">
        <v>555</v>
      </c>
      <c r="E212" s="215" t="s">
        <v>1</v>
      </c>
      <c r="F212" s="216" t="s">
        <v>7479</v>
      </c>
      <c r="G212" s="213"/>
      <c r="H212" s="217">
        <v>4</v>
      </c>
      <c r="I212" s="218"/>
      <c r="J212" s="213"/>
      <c r="K212" s="213"/>
      <c r="L212" s="219"/>
      <c r="M212" s="220"/>
      <c r="N212" s="221"/>
      <c r="O212" s="221"/>
      <c r="P212" s="221"/>
      <c r="Q212" s="221"/>
      <c r="R212" s="221"/>
      <c r="S212" s="221"/>
      <c r="T212" s="222"/>
      <c r="AT212" s="223" t="s">
        <v>555</v>
      </c>
      <c r="AU212" s="223" t="s">
        <v>87</v>
      </c>
      <c r="AV212" s="13" t="s">
        <v>87</v>
      </c>
      <c r="AW212" s="13" t="s">
        <v>32</v>
      </c>
      <c r="AX212" s="13" t="s">
        <v>77</v>
      </c>
      <c r="AY212" s="223" t="s">
        <v>209</v>
      </c>
    </row>
    <row r="213" spans="1:65" s="15" customFormat="1">
      <c r="B213" s="246"/>
      <c r="C213" s="247"/>
      <c r="D213" s="214" t="s">
        <v>555</v>
      </c>
      <c r="E213" s="248" t="s">
        <v>1</v>
      </c>
      <c r="F213" s="249" t="s">
        <v>1717</v>
      </c>
      <c r="G213" s="247"/>
      <c r="H213" s="248" t="s">
        <v>1</v>
      </c>
      <c r="I213" s="250"/>
      <c r="J213" s="247"/>
      <c r="K213" s="247"/>
      <c r="L213" s="251"/>
      <c r="M213" s="252"/>
      <c r="N213" s="253"/>
      <c r="O213" s="253"/>
      <c r="P213" s="253"/>
      <c r="Q213" s="253"/>
      <c r="R213" s="253"/>
      <c r="S213" s="253"/>
      <c r="T213" s="254"/>
      <c r="AT213" s="255" t="s">
        <v>555</v>
      </c>
      <c r="AU213" s="255" t="s">
        <v>87</v>
      </c>
      <c r="AV213" s="15" t="s">
        <v>85</v>
      </c>
      <c r="AW213" s="15" t="s">
        <v>32</v>
      </c>
      <c r="AX213" s="15" t="s">
        <v>77</v>
      </c>
      <c r="AY213" s="255" t="s">
        <v>209</v>
      </c>
    </row>
    <row r="214" spans="1:65" s="13" customFormat="1">
      <c r="B214" s="212"/>
      <c r="C214" s="213"/>
      <c r="D214" s="214" t="s">
        <v>555</v>
      </c>
      <c r="E214" s="215" t="s">
        <v>1</v>
      </c>
      <c r="F214" s="216" t="s">
        <v>7480</v>
      </c>
      <c r="G214" s="213"/>
      <c r="H214" s="217">
        <v>4</v>
      </c>
      <c r="I214" s="218"/>
      <c r="J214" s="213"/>
      <c r="K214" s="213"/>
      <c r="L214" s="219"/>
      <c r="M214" s="220"/>
      <c r="N214" s="221"/>
      <c r="O214" s="221"/>
      <c r="P214" s="221"/>
      <c r="Q214" s="221"/>
      <c r="R214" s="221"/>
      <c r="S214" s="221"/>
      <c r="T214" s="222"/>
      <c r="AT214" s="223" t="s">
        <v>555</v>
      </c>
      <c r="AU214" s="223" t="s">
        <v>87</v>
      </c>
      <c r="AV214" s="13" t="s">
        <v>87</v>
      </c>
      <c r="AW214" s="13" t="s">
        <v>32</v>
      </c>
      <c r="AX214" s="13" t="s">
        <v>77</v>
      </c>
      <c r="AY214" s="223" t="s">
        <v>209</v>
      </c>
    </row>
    <row r="215" spans="1:65" s="14" customFormat="1">
      <c r="B215" s="235"/>
      <c r="C215" s="236"/>
      <c r="D215" s="214" t="s">
        <v>555</v>
      </c>
      <c r="E215" s="237" t="s">
        <v>1</v>
      </c>
      <c r="F215" s="238" t="s">
        <v>645</v>
      </c>
      <c r="G215" s="236"/>
      <c r="H215" s="239">
        <v>8</v>
      </c>
      <c r="I215" s="240"/>
      <c r="J215" s="236"/>
      <c r="K215" s="236"/>
      <c r="L215" s="241"/>
      <c r="M215" s="242"/>
      <c r="N215" s="243"/>
      <c r="O215" s="243"/>
      <c r="P215" s="243"/>
      <c r="Q215" s="243"/>
      <c r="R215" s="243"/>
      <c r="S215" s="243"/>
      <c r="T215" s="244"/>
      <c r="AT215" s="245" t="s">
        <v>555</v>
      </c>
      <c r="AU215" s="245" t="s">
        <v>87</v>
      </c>
      <c r="AV215" s="14" t="s">
        <v>218</v>
      </c>
      <c r="AW215" s="14" t="s">
        <v>32</v>
      </c>
      <c r="AX215" s="14" t="s">
        <v>85</v>
      </c>
      <c r="AY215" s="245" t="s">
        <v>209</v>
      </c>
    </row>
    <row r="216" spans="1:65" s="2" customFormat="1" ht="21.75" customHeight="1">
      <c r="A216" s="35"/>
      <c r="B216" s="36"/>
      <c r="C216" s="193" t="s">
        <v>280</v>
      </c>
      <c r="D216" s="193" t="s">
        <v>214</v>
      </c>
      <c r="E216" s="194" t="s">
        <v>762</v>
      </c>
      <c r="F216" s="195" t="s">
        <v>763</v>
      </c>
      <c r="G216" s="196" t="s">
        <v>323</v>
      </c>
      <c r="H216" s="197">
        <v>8</v>
      </c>
      <c r="I216" s="198"/>
      <c r="J216" s="199">
        <f>ROUND(I216*H216,2)</f>
        <v>0</v>
      </c>
      <c r="K216" s="200"/>
      <c r="L216" s="40"/>
      <c r="M216" s="201" t="s">
        <v>1</v>
      </c>
      <c r="N216" s="202" t="s">
        <v>42</v>
      </c>
      <c r="O216" s="72"/>
      <c r="P216" s="203">
        <f>O216*H216</f>
        <v>0</v>
      </c>
      <c r="Q216" s="203">
        <v>0.10904999999999999</v>
      </c>
      <c r="R216" s="203">
        <f>Q216*H216</f>
        <v>0.87239999999999995</v>
      </c>
      <c r="S216" s="203">
        <v>0</v>
      </c>
      <c r="T216" s="204">
        <f>S216*H216</f>
        <v>0</v>
      </c>
      <c r="U216" s="35"/>
      <c r="V216" s="35"/>
      <c r="W216" s="35"/>
      <c r="X216" s="35"/>
      <c r="Y216" s="35"/>
      <c r="Z216" s="35"/>
      <c r="AA216" s="35"/>
      <c r="AB216" s="35"/>
      <c r="AC216" s="35"/>
      <c r="AD216" s="35"/>
      <c r="AE216" s="35"/>
      <c r="AR216" s="205" t="s">
        <v>218</v>
      </c>
      <c r="AT216" s="205" t="s">
        <v>214</v>
      </c>
      <c r="AU216" s="205" t="s">
        <v>87</v>
      </c>
      <c r="AY216" s="18" t="s">
        <v>209</v>
      </c>
      <c r="BE216" s="206">
        <f>IF(N216="základní",J216,0)</f>
        <v>0</v>
      </c>
      <c r="BF216" s="206">
        <f>IF(N216="snížená",J216,0)</f>
        <v>0</v>
      </c>
      <c r="BG216" s="206">
        <f>IF(N216="zákl. přenesená",J216,0)</f>
        <v>0</v>
      </c>
      <c r="BH216" s="206">
        <f>IF(N216="sníž. přenesená",J216,0)</f>
        <v>0</v>
      </c>
      <c r="BI216" s="206">
        <f>IF(N216="nulová",J216,0)</f>
        <v>0</v>
      </c>
      <c r="BJ216" s="18" t="s">
        <v>85</v>
      </c>
      <c r="BK216" s="206">
        <f>ROUND(I216*H216,2)</f>
        <v>0</v>
      </c>
      <c r="BL216" s="18" t="s">
        <v>218</v>
      </c>
      <c r="BM216" s="205" t="s">
        <v>7481</v>
      </c>
    </row>
    <row r="217" spans="1:65" s="15" customFormat="1">
      <c r="B217" s="246"/>
      <c r="C217" s="247"/>
      <c r="D217" s="214" t="s">
        <v>555</v>
      </c>
      <c r="E217" s="248" t="s">
        <v>1</v>
      </c>
      <c r="F217" s="249" t="s">
        <v>1605</v>
      </c>
      <c r="G217" s="247"/>
      <c r="H217" s="248" t="s">
        <v>1</v>
      </c>
      <c r="I217" s="250"/>
      <c r="J217" s="247"/>
      <c r="K217" s="247"/>
      <c r="L217" s="251"/>
      <c r="M217" s="252"/>
      <c r="N217" s="253"/>
      <c r="O217" s="253"/>
      <c r="P217" s="253"/>
      <c r="Q217" s="253"/>
      <c r="R217" s="253"/>
      <c r="S217" s="253"/>
      <c r="T217" s="254"/>
      <c r="AT217" s="255" t="s">
        <v>555</v>
      </c>
      <c r="AU217" s="255" t="s">
        <v>87</v>
      </c>
      <c r="AV217" s="15" t="s">
        <v>85</v>
      </c>
      <c r="AW217" s="15" t="s">
        <v>32</v>
      </c>
      <c r="AX217" s="15" t="s">
        <v>77</v>
      </c>
      <c r="AY217" s="255" t="s">
        <v>209</v>
      </c>
    </row>
    <row r="218" spans="1:65" s="13" customFormat="1">
      <c r="B218" s="212"/>
      <c r="C218" s="213"/>
      <c r="D218" s="214" t="s">
        <v>555</v>
      </c>
      <c r="E218" s="215" t="s">
        <v>1</v>
      </c>
      <c r="F218" s="216" t="s">
        <v>7482</v>
      </c>
      <c r="G218" s="213"/>
      <c r="H218" s="217">
        <v>4</v>
      </c>
      <c r="I218" s="218"/>
      <c r="J218" s="213"/>
      <c r="K218" s="213"/>
      <c r="L218" s="219"/>
      <c r="M218" s="220"/>
      <c r="N218" s="221"/>
      <c r="O218" s="221"/>
      <c r="P218" s="221"/>
      <c r="Q218" s="221"/>
      <c r="R218" s="221"/>
      <c r="S218" s="221"/>
      <c r="T218" s="222"/>
      <c r="AT218" s="223" t="s">
        <v>555</v>
      </c>
      <c r="AU218" s="223" t="s">
        <v>87</v>
      </c>
      <c r="AV218" s="13" t="s">
        <v>87</v>
      </c>
      <c r="AW218" s="13" t="s">
        <v>32</v>
      </c>
      <c r="AX218" s="13" t="s">
        <v>77</v>
      </c>
      <c r="AY218" s="223" t="s">
        <v>209</v>
      </c>
    </row>
    <row r="219" spans="1:65" s="15" customFormat="1">
      <c r="B219" s="246"/>
      <c r="C219" s="247"/>
      <c r="D219" s="214" t="s">
        <v>555</v>
      </c>
      <c r="E219" s="248" t="s">
        <v>1</v>
      </c>
      <c r="F219" s="249" t="s">
        <v>1717</v>
      </c>
      <c r="G219" s="247"/>
      <c r="H219" s="248" t="s">
        <v>1</v>
      </c>
      <c r="I219" s="250"/>
      <c r="J219" s="247"/>
      <c r="K219" s="247"/>
      <c r="L219" s="251"/>
      <c r="M219" s="252"/>
      <c r="N219" s="253"/>
      <c r="O219" s="253"/>
      <c r="P219" s="253"/>
      <c r="Q219" s="253"/>
      <c r="R219" s="253"/>
      <c r="S219" s="253"/>
      <c r="T219" s="254"/>
      <c r="AT219" s="255" t="s">
        <v>555</v>
      </c>
      <c r="AU219" s="255" t="s">
        <v>87</v>
      </c>
      <c r="AV219" s="15" t="s">
        <v>85</v>
      </c>
      <c r="AW219" s="15" t="s">
        <v>32</v>
      </c>
      <c r="AX219" s="15" t="s">
        <v>77</v>
      </c>
      <c r="AY219" s="255" t="s">
        <v>209</v>
      </c>
    </row>
    <row r="220" spans="1:65" s="13" customFormat="1">
      <c r="B220" s="212"/>
      <c r="C220" s="213"/>
      <c r="D220" s="214" t="s">
        <v>555</v>
      </c>
      <c r="E220" s="215" t="s">
        <v>1</v>
      </c>
      <c r="F220" s="216" t="s">
        <v>7483</v>
      </c>
      <c r="G220" s="213"/>
      <c r="H220" s="217">
        <v>4</v>
      </c>
      <c r="I220" s="218"/>
      <c r="J220" s="213"/>
      <c r="K220" s="213"/>
      <c r="L220" s="219"/>
      <c r="M220" s="220"/>
      <c r="N220" s="221"/>
      <c r="O220" s="221"/>
      <c r="P220" s="221"/>
      <c r="Q220" s="221"/>
      <c r="R220" s="221"/>
      <c r="S220" s="221"/>
      <c r="T220" s="222"/>
      <c r="AT220" s="223" t="s">
        <v>555</v>
      </c>
      <c r="AU220" s="223" t="s">
        <v>87</v>
      </c>
      <c r="AV220" s="13" t="s">
        <v>87</v>
      </c>
      <c r="AW220" s="13" t="s">
        <v>32</v>
      </c>
      <c r="AX220" s="13" t="s">
        <v>77</v>
      </c>
      <c r="AY220" s="223" t="s">
        <v>209</v>
      </c>
    </row>
    <row r="221" spans="1:65" s="14" customFormat="1">
      <c r="B221" s="235"/>
      <c r="C221" s="236"/>
      <c r="D221" s="214" t="s">
        <v>555</v>
      </c>
      <c r="E221" s="237" t="s">
        <v>1</v>
      </c>
      <c r="F221" s="238" t="s">
        <v>645</v>
      </c>
      <c r="G221" s="236"/>
      <c r="H221" s="239">
        <v>8</v>
      </c>
      <c r="I221" s="240"/>
      <c r="J221" s="236"/>
      <c r="K221" s="236"/>
      <c r="L221" s="241"/>
      <c r="M221" s="242"/>
      <c r="N221" s="243"/>
      <c r="O221" s="243"/>
      <c r="P221" s="243"/>
      <c r="Q221" s="243"/>
      <c r="R221" s="243"/>
      <c r="S221" s="243"/>
      <c r="T221" s="244"/>
      <c r="AT221" s="245" t="s">
        <v>555</v>
      </c>
      <c r="AU221" s="245" t="s">
        <v>87</v>
      </c>
      <c r="AV221" s="14" t="s">
        <v>218</v>
      </c>
      <c r="AW221" s="14" t="s">
        <v>32</v>
      </c>
      <c r="AX221" s="14" t="s">
        <v>85</v>
      </c>
      <c r="AY221" s="245" t="s">
        <v>209</v>
      </c>
    </row>
    <row r="222" spans="1:65" s="2" customFormat="1" ht="33" customHeight="1">
      <c r="A222" s="35"/>
      <c r="B222" s="36"/>
      <c r="C222" s="193" t="s">
        <v>284</v>
      </c>
      <c r="D222" s="193" t="s">
        <v>214</v>
      </c>
      <c r="E222" s="194" t="s">
        <v>7484</v>
      </c>
      <c r="F222" s="195" t="s">
        <v>7485</v>
      </c>
      <c r="G222" s="196" t="s">
        <v>236</v>
      </c>
      <c r="H222" s="197">
        <v>3.8519999999999999</v>
      </c>
      <c r="I222" s="198"/>
      <c r="J222" s="199">
        <f>ROUND(I222*H222,2)</f>
        <v>0</v>
      </c>
      <c r="K222" s="200"/>
      <c r="L222" s="40"/>
      <c r="M222" s="201" t="s">
        <v>1</v>
      </c>
      <c r="N222" s="202" t="s">
        <v>42</v>
      </c>
      <c r="O222" s="72"/>
      <c r="P222" s="203">
        <f>O222*H222</f>
        <v>0</v>
      </c>
      <c r="Q222" s="203">
        <v>1.9539999999999998E-2</v>
      </c>
      <c r="R222" s="203">
        <f>Q222*H222</f>
        <v>7.5268079999999987E-2</v>
      </c>
      <c r="S222" s="203">
        <v>0</v>
      </c>
      <c r="T222" s="204">
        <f>S222*H222</f>
        <v>0</v>
      </c>
      <c r="U222" s="35"/>
      <c r="V222" s="35"/>
      <c r="W222" s="35"/>
      <c r="X222" s="35"/>
      <c r="Y222" s="35"/>
      <c r="Z222" s="35"/>
      <c r="AA222" s="35"/>
      <c r="AB222" s="35"/>
      <c r="AC222" s="35"/>
      <c r="AD222" s="35"/>
      <c r="AE222" s="35"/>
      <c r="AR222" s="205" t="s">
        <v>218</v>
      </c>
      <c r="AT222" s="205" t="s">
        <v>214</v>
      </c>
      <c r="AU222" s="205" t="s">
        <v>87</v>
      </c>
      <c r="AY222" s="18" t="s">
        <v>209</v>
      </c>
      <c r="BE222" s="206">
        <f>IF(N222="základní",J222,0)</f>
        <v>0</v>
      </c>
      <c r="BF222" s="206">
        <f>IF(N222="snížená",J222,0)</f>
        <v>0</v>
      </c>
      <c r="BG222" s="206">
        <f>IF(N222="zákl. přenesená",J222,0)</f>
        <v>0</v>
      </c>
      <c r="BH222" s="206">
        <f>IF(N222="sníž. přenesená",J222,0)</f>
        <v>0</v>
      </c>
      <c r="BI222" s="206">
        <f>IF(N222="nulová",J222,0)</f>
        <v>0</v>
      </c>
      <c r="BJ222" s="18" t="s">
        <v>85</v>
      </c>
      <c r="BK222" s="206">
        <f>ROUND(I222*H222,2)</f>
        <v>0</v>
      </c>
      <c r="BL222" s="18" t="s">
        <v>218</v>
      </c>
      <c r="BM222" s="205" t="s">
        <v>7486</v>
      </c>
    </row>
    <row r="223" spans="1:65" s="15" customFormat="1">
      <c r="B223" s="246"/>
      <c r="C223" s="247"/>
      <c r="D223" s="214" t="s">
        <v>555</v>
      </c>
      <c r="E223" s="248" t="s">
        <v>1</v>
      </c>
      <c r="F223" s="249" t="s">
        <v>1388</v>
      </c>
      <c r="G223" s="247"/>
      <c r="H223" s="248" t="s">
        <v>1</v>
      </c>
      <c r="I223" s="250"/>
      <c r="J223" s="247"/>
      <c r="K223" s="247"/>
      <c r="L223" s="251"/>
      <c r="M223" s="252"/>
      <c r="N223" s="253"/>
      <c r="O223" s="253"/>
      <c r="P223" s="253"/>
      <c r="Q223" s="253"/>
      <c r="R223" s="253"/>
      <c r="S223" s="253"/>
      <c r="T223" s="254"/>
      <c r="AT223" s="255" t="s">
        <v>555</v>
      </c>
      <c r="AU223" s="255" t="s">
        <v>87</v>
      </c>
      <c r="AV223" s="15" t="s">
        <v>85</v>
      </c>
      <c r="AW223" s="15" t="s">
        <v>32</v>
      </c>
      <c r="AX223" s="15" t="s">
        <v>77</v>
      </c>
      <c r="AY223" s="255" t="s">
        <v>209</v>
      </c>
    </row>
    <row r="224" spans="1:65" s="13" customFormat="1">
      <c r="B224" s="212"/>
      <c r="C224" s="213"/>
      <c r="D224" s="214" t="s">
        <v>555</v>
      </c>
      <c r="E224" s="215" t="s">
        <v>1</v>
      </c>
      <c r="F224" s="216" t="s">
        <v>7487</v>
      </c>
      <c r="G224" s="213"/>
      <c r="H224" s="217">
        <v>6.4000000000000001E-2</v>
      </c>
      <c r="I224" s="218"/>
      <c r="J224" s="213"/>
      <c r="K224" s="213"/>
      <c r="L224" s="219"/>
      <c r="M224" s="220"/>
      <c r="N224" s="221"/>
      <c r="O224" s="221"/>
      <c r="P224" s="221"/>
      <c r="Q224" s="221"/>
      <c r="R224" s="221"/>
      <c r="S224" s="221"/>
      <c r="T224" s="222"/>
      <c r="AT224" s="223" t="s">
        <v>555</v>
      </c>
      <c r="AU224" s="223" t="s">
        <v>87</v>
      </c>
      <c r="AV224" s="13" t="s">
        <v>87</v>
      </c>
      <c r="AW224" s="13" t="s">
        <v>32</v>
      </c>
      <c r="AX224" s="13" t="s">
        <v>77</v>
      </c>
      <c r="AY224" s="223" t="s">
        <v>209</v>
      </c>
    </row>
    <row r="225" spans="2:51" s="15" customFormat="1">
      <c r="B225" s="246"/>
      <c r="C225" s="247"/>
      <c r="D225" s="214" t="s">
        <v>555</v>
      </c>
      <c r="E225" s="248" t="s">
        <v>1</v>
      </c>
      <c r="F225" s="249" t="s">
        <v>1505</v>
      </c>
      <c r="G225" s="247"/>
      <c r="H225" s="248" t="s">
        <v>1</v>
      </c>
      <c r="I225" s="250"/>
      <c r="J225" s="247"/>
      <c r="K225" s="247"/>
      <c r="L225" s="251"/>
      <c r="M225" s="252"/>
      <c r="N225" s="253"/>
      <c r="O225" s="253"/>
      <c r="P225" s="253"/>
      <c r="Q225" s="253"/>
      <c r="R225" s="253"/>
      <c r="S225" s="253"/>
      <c r="T225" s="254"/>
      <c r="AT225" s="255" t="s">
        <v>555</v>
      </c>
      <c r="AU225" s="255" t="s">
        <v>87</v>
      </c>
      <c r="AV225" s="15" t="s">
        <v>85</v>
      </c>
      <c r="AW225" s="15" t="s">
        <v>32</v>
      </c>
      <c r="AX225" s="15" t="s">
        <v>77</v>
      </c>
      <c r="AY225" s="255" t="s">
        <v>209</v>
      </c>
    </row>
    <row r="226" spans="2:51" s="13" customFormat="1">
      <c r="B226" s="212"/>
      <c r="C226" s="213"/>
      <c r="D226" s="214" t="s">
        <v>555</v>
      </c>
      <c r="E226" s="215" t="s">
        <v>1</v>
      </c>
      <c r="F226" s="216" t="s">
        <v>7488</v>
      </c>
      <c r="G226" s="213"/>
      <c r="H226" s="217">
        <v>0.09</v>
      </c>
      <c r="I226" s="218"/>
      <c r="J226" s="213"/>
      <c r="K226" s="213"/>
      <c r="L226" s="219"/>
      <c r="M226" s="220"/>
      <c r="N226" s="221"/>
      <c r="O226" s="221"/>
      <c r="P226" s="221"/>
      <c r="Q226" s="221"/>
      <c r="R226" s="221"/>
      <c r="S226" s="221"/>
      <c r="T226" s="222"/>
      <c r="AT226" s="223" t="s">
        <v>555</v>
      </c>
      <c r="AU226" s="223" t="s">
        <v>87</v>
      </c>
      <c r="AV226" s="13" t="s">
        <v>87</v>
      </c>
      <c r="AW226" s="13" t="s">
        <v>32</v>
      </c>
      <c r="AX226" s="13" t="s">
        <v>77</v>
      </c>
      <c r="AY226" s="223" t="s">
        <v>209</v>
      </c>
    </row>
    <row r="227" spans="2:51" s="13" customFormat="1">
      <c r="B227" s="212"/>
      <c r="C227" s="213"/>
      <c r="D227" s="214" t="s">
        <v>555</v>
      </c>
      <c r="E227" s="215" t="s">
        <v>1</v>
      </c>
      <c r="F227" s="216" t="s">
        <v>7489</v>
      </c>
      <c r="G227" s="213"/>
      <c r="H227" s="217">
        <v>0.125</v>
      </c>
      <c r="I227" s="218"/>
      <c r="J227" s="213"/>
      <c r="K227" s="213"/>
      <c r="L227" s="219"/>
      <c r="M227" s="220"/>
      <c r="N227" s="221"/>
      <c r="O227" s="221"/>
      <c r="P227" s="221"/>
      <c r="Q227" s="221"/>
      <c r="R227" s="221"/>
      <c r="S227" s="221"/>
      <c r="T227" s="222"/>
      <c r="AT227" s="223" t="s">
        <v>555</v>
      </c>
      <c r="AU227" s="223" t="s">
        <v>87</v>
      </c>
      <c r="AV227" s="13" t="s">
        <v>87</v>
      </c>
      <c r="AW227" s="13" t="s">
        <v>32</v>
      </c>
      <c r="AX227" s="13" t="s">
        <v>77</v>
      </c>
      <c r="AY227" s="223" t="s">
        <v>209</v>
      </c>
    </row>
    <row r="228" spans="2:51" s="15" customFormat="1">
      <c r="B228" s="246"/>
      <c r="C228" s="247"/>
      <c r="D228" s="214" t="s">
        <v>555</v>
      </c>
      <c r="E228" s="248" t="s">
        <v>1</v>
      </c>
      <c r="F228" s="249" t="s">
        <v>1605</v>
      </c>
      <c r="G228" s="247"/>
      <c r="H228" s="248" t="s">
        <v>1</v>
      </c>
      <c r="I228" s="250"/>
      <c r="J228" s="247"/>
      <c r="K228" s="247"/>
      <c r="L228" s="251"/>
      <c r="M228" s="252"/>
      <c r="N228" s="253"/>
      <c r="O228" s="253"/>
      <c r="P228" s="253"/>
      <c r="Q228" s="253"/>
      <c r="R228" s="253"/>
      <c r="S228" s="253"/>
      <c r="T228" s="254"/>
      <c r="AT228" s="255" t="s">
        <v>555</v>
      </c>
      <c r="AU228" s="255" t="s">
        <v>87</v>
      </c>
      <c r="AV228" s="15" t="s">
        <v>85</v>
      </c>
      <c r="AW228" s="15" t="s">
        <v>32</v>
      </c>
      <c r="AX228" s="15" t="s">
        <v>77</v>
      </c>
      <c r="AY228" s="255" t="s">
        <v>209</v>
      </c>
    </row>
    <row r="229" spans="2:51" s="13" customFormat="1">
      <c r="B229" s="212"/>
      <c r="C229" s="213"/>
      <c r="D229" s="214" t="s">
        <v>555</v>
      </c>
      <c r="E229" s="215" t="s">
        <v>1</v>
      </c>
      <c r="F229" s="216" t="s">
        <v>7490</v>
      </c>
      <c r="G229" s="213"/>
      <c r="H229" s="217">
        <v>6.4000000000000001E-2</v>
      </c>
      <c r="I229" s="218"/>
      <c r="J229" s="213"/>
      <c r="K229" s="213"/>
      <c r="L229" s="219"/>
      <c r="M229" s="220"/>
      <c r="N229" s="221"/>
      <c r="O229" s="221"/>
      <c r="P229" s="221"/>
      <c r="Q229" s="221"/>
      <c r="R229" s="221"/>
      <c r="S229" s="221"/>
      <c r="T229" s="222"/>
      <c r="AT229" s="223" t="s">
        <v>555</v>
      </c>
      <c r="AU229" s="223" t="s">
        <v>87</v>
      </c>
      <c r="AV229" s="13" t="s">
        <v>87</v>
      </c>
      <c r="AW229" s="13" t="s">
        <v>32</v>
      </c>
      <c r="AX229" s="13" t="s">
        <v>77</v>
      </c>
      <c r="AY229" s="223" t="s">
        <v>209</v>
      </c>
    </row>
    <row r="230" spans="2:51" s="13" customFormat="1">
      <c r="B230" s="212"/>
      <c r="C230" s="213"/>
      <c r="D230" s="214" t="s">
        <v>555</v>
      </c>
      <c r="E230" s="215" t="s">
        <v>1</v>
      </c>
      <c r="F230" s="216" t="s">
        <v>7491</v>
      </c>
      <c r="G230" s="213"/>
      <c r="H230" s="217">
        <v>0.96099999999999997</v>
      </c>
      <c r="I230" s="218"/>
      <c r="J230" s="213"/>
      <c r="K230" s="213"/>
      <c r="L230" s="219"/>
      <c r="M230" s="220"/>
      <c r="N230" s="221"/>
      <c r="O230" s="221"/>
      <c r="P230" s="221"/>
      <c r="Q230" s="221"/>
      <c r="R230" s="221"/>
      <c r="S230" s="221"/>
      <c r="T230" s="222"/>
      <c r="AT230" s="223" t="s">
        <v>555</v>
      </c>
      <c r="AU230" s="223" t="s">
        <v>87</v>
      </c>
      <c r="AV230" s="13" t="s">
        <v>87</v>
      </c>
      <c r="AW230" s="13" t="s">
        <v>32</v>
      </c>
      <c r="AX230" s="13" t="s">
        <v>77</v>
      </c>
      <c r="AY230" s="223" t="s">
        <v>209</v>
      </c>
    </row>
    <row r="231" spans="2:51" s="13" customFormat="1">
      <c r="B231" s="212"/>
      <c r="C231" s="213"/>
      <c r="D231" s="214" t="s">
        <v>555</v>
      </c>
      <c r="E231" s="215" t="s">
        <v>1</v>
      </c>
      <c r="F231" s="216" t="s">
        <v>7492</v>
      </c>
      <c r="G231" s="213"/>
      <c r="H231" s="217">
        <v>6.4000000000000001E-2</v>
      </c>
      <c r="I231" s="218"/>
      <c r="J231" s="213"/>
      <c r="K231" s="213"/>
      <c r="L231" s="219"/>
      <c r="M231" s="220"/>
      <c r="N231" s="221"/>
      <c r="O231" s="221"/>
      <c r="P231" s="221"/>
      <c r="Q231" s="221"/>
      <c r="R231" s="221"/>
      <c r="S231" s="221"/>
      <c r="T231" s="222"/>
      <c r="AT231" s="223" t="s">
        <v>555</v>
      </c>
      <c r="AU231" s="223" t="s">
        <v>87</v>
      </c>
      <c r="AV231" s="13" t="s">
        <v>87</v>
      </c>
      <c r="AW231" s="13" t="s">
        <v>32</v>
      </c>
      <c r="AX231" s="13" t="s">
        <v>77</v>
      </c>
      <c r="AY231" s="223" t="s">
        <v>209</v>
      </c>
    </row>
    <row r="232" spans="2:51" s="13" customFormat="1">
      <c r="B232" s="212"/>
      <c r="C232" s="213"/>
      <c r="D232" s="214" t="s">
        <v>555</v>
      </c>
      <c r="E232" s="215" t="s">
        <v>1</v>
      </c>
      <c r="F232" s="216" t="s">
        <v>7493</v>
      </c>
      <c r="G232" s="213"/>
      <c r="H232" s="217">
        <v>8.6999999999999994E-2</v>
      </c>
      <c r="I232" s="218"/>
      <c r="J232" s="213"/>
      <c r="K232" s="213"/>
      <c r="L232" s="219"/>
      <c r="M232" s="220"/>
      <c r="N232" s="221"/>
      <c r="O232" s="221"/>
      <c r="P232" s="221"/>
      <c r="Q232" s="221"/>
      <c r="R232" s="221"/>
      <c r="S232" s="221"/>
      <c r="T232" s="222"/>
      <c r="AT232" s="223" t="s">
        <v>555</v>
      </c>
      <c r="AU232" s="223" t="s">
        <v>87</v>
      </c>
      <c r="AV232" s="13" t="s">
        <v>87</v>
      </c>
      <c r="AW232" s="13" t="s">
        <v>32</v>
      </c>
      <c r="AX232" s="13" t="s">
        <v>77</v>
      </c>
      <c r="AY232" s="223" t="s">
        <v>209</v>
      </c>
    </row>
    <row r="233" spans="2:51" s="13" customFormat="1">
      <c r="B233" s="212"/>
      <c r="C233" s="213"/>
      <c r="D233" s="214" t="s">
        <v>555</v>
      </c>
      <c r="E233" s="215" t="s">
        <v>1</v>
      </c>
      <c r="F233" s="216" t="s">
        <v>7494</v>
      </c>
      <c r="G233" s="213"/>
      <c r="H233" s="217">
        <v>0.251</v>
      </c>
      <c r="I233" s="218"/>
      <c r="J233" s="213"/>
      <c r="K233" s="213"/>
      <c r="L233" s="219"/>
      <c r="M233" s="220"/>
      <c r="N233" s="221"/>
      <c r="O233" s="221"/>
      <c r="P233" s="221"/>
      <c r="Q233" s="221"/>
      <c r="R233" s="221"/>
      <c r="S233" s="221"/>
      <c r="T233" s="222"/>
      <c r="AT233" s="223" t="s">
        <v>555</v>
      </c>
      <c r="AU233" s="223" t="s">
        <v>87</v>
      </c>
      <c r="AV233" s="13" t="s">
        <v>87</v>
      </c>
      <c r="AW233" s="13" t="s">
        <v>32</v>
      </c>
      <c r="AX233" s="13" t="s">
        <v>77</v>
      </c>
      <c r="AY233" s="223" t="s">
        <v>209</v>
      </c>
    </row>
    <row r="234" spans="2:51" s="13" customFormat="1">
      <c r="B234" s="212"/>
      <c r="C234" s="213"/>
      <c r="D234" s="214" t="s">
        <v>555</v>
      </c>
      <c r="E234" s="215" t="s">
        <v>1</v>
      </c>
      <c r="F234" s="216" t="s">
        <v>7495</v>
      </c>
      <c r="G234" s="213"/>
      <c r="H234" s="217">
        <v>0.11</v>
      </c>
      <c r="I234" s="218"/>
      <c r="J234" s="213"/>
      <c r="K234" s="213"/>
      <c r="L234" s="219"/>
      <c r="M234" s="220"/>
      <c r="N234" s="221"/>
      <c r="O234" s="221"/>
      <c r="P234" s="221"/>
      <c r="Q234" s="221"/>
      <c r="R234" s="221"/>
      <c r="S234" s="221"/>
      <c r="T234" s="222"/>
      <c r="AT234" s="223" t="s">
        <v>555</v>
      </c>
      <c r="AU234" s="223" t="s">
        <v>87</v>
      </c>
      <c r="AV234" s="13" t="s">
        <v>87</v>
      </c>
      <c r="AW234" s="13" t="s">
        <v>32</v>
      </c>
      <c r="AX234" s="13" t="s">
        <v>77</v>
      </c>
      <c r="AY234" s="223" t="s">
        <v>209</v>
      </c>
    </row>
    <row r="235" spans="2:51" s="15" customFormat="1">
      <c r="B235" s="246"/>
      <c r="C235" s="247"/>
      <c r="D235" s="214" t="s">
        <v>555</v>
      </c>
      <c r="E235" s="248" t="s">
        <v>1</v>
      </c>
      <c r="F235" s="249" t="s">
        <v>1717</v>
      </c>
      <c r="G235" s="247"/>
      <c r="H235" s="248" t="s">
        <v>1</v>
      </c>
      <c r="I235" s="250"/>
      <c r="J235" s="247"/>
      <c r="K235" s="247"/>
      <c r="L235" s="251"/>
      <c r="M235" s="252"/>
      <c r="N235" s="253"/>
      <c r="O235" s="253"/>
      <c r="P235" s="253"/>
      <c r="Q235" s="253"/>
      <c r="R235" s="253"/>
      <c r="S235" s="253"/>
      <c r="T235" s="254"/>
      <c r="AT235" s="255" t="s">
        <v>555</v>
      </c>
      <c r="AU235" s="255" t="s">
        <v>87</v>
      </c>
      <c r="AV235" s="15" t="s">
        <v>85</v>
      </c>
      <c r="AW235" s="15" t="s">
        <v>32</v>
      </c>
      <c r="AX235" s="15" t="s">
        <v>77</v>
      </c>
      <c r="AY235" s="255" t="s">
        <v>209</v>
      </c>
    </row>
    <row r="236" spans="2:51" s="13" customFormat="1">
      <c r="B236" s="212"/>
      <c r="C236" s="213"/>
      <c r="D236" s="214" t="s">
        <v>555</v>
      </c>
      <c r="E236" s="215" t="s">
        <v>1</v>
      </c>
      <c r="F236" s="216" t="s">
        <v>7496</v>
      </c>
      <c r="G236" s="213"/>
      <c r="H236" s="217">
        <v>0.17299999999999999</v>
      </c>
      <c r="I236" s="218"/>
      <c r="J236" s="213"/>
      <c r="K236" s="213"/>
      <c r="L236" s="219"/>
      <c r="M236" s="220"/>
      <c r="N236" s="221"/>
      <c r="O236" s="221"/>
      <c r="P236" s="221"/>
      <c r="Q236" s="221"/>
      <c r="R236" s="221"/>
      <c r="S236" s="221"/>
      <c r="T236" s="222"/>
      <c r="AT236" s="223" t="s">
        <v>555</v>
      </c>
      <c r="AU236" s="223" t="s">
        <v>87</v>
      </c>
      <c r="AV236" s="13" t="s">
        <v>87</v>
      </c>
      <c r="AW236" s="13" t="s">
        <v>32</v>
      </c>
      <c r="AX236" s="13" t="s">
        <v>77</v>
      </c>
      <c r="AY236" s="223" t="s">
        <v>209</v>
      </c>
    </row>
    <row r="237" spans="2:51" s="13" customFormat="1">
      <c r="B237" s="212"/>
      <c r="C237" s="213"/>
      <c r="D237" s="214" t="s">
        <v>555</v>
      </c>
      <c r="E237" s="215" t="s">
        <v>1</v>
      </c>
      <c r="F237" s="216" t="s">
        <v>7497</v>
      </c>
      <c r="G237" s="213"/>
      <c r="H237" s="217">
        <v>0.251</v>
      </c>
      <c r="I237" s="218"/>
      <c r="J237" s="213"/>
      <c r="K237" s="213"/>
      <c r="L237" s="219"/>
      <c r="M237" s="220"/>
      <c r="N237" s="221"/>
      <c r="O237" s="221"/>
      <c r="P237" s="221"/>
      <c r="Q237" s="221"/>
      <c r="R237" s="221"/>
      <c r="S237" s="221"/>
      <c r="T237" s="222"/>
      <c r="AT237" s="223" t="s">
        <v>555</v>
      </c>
      <c r="AU237" s="223" t="s">
        <v>87</v>
      </c>
      <c r="AV237" s="13" t="s">
        <v>87</v>
      </c>
      <c r="AW237" s="13" t="s">
        <v>32</v>
      </c>
      <c r="AX237" s="13" t="s">
        <v>77</v>
      </c>
      <c r="AY237" s="223" t="s">
        <v>209</v>
      </c>
    </row>
    <row r="238" spans="2:51" s="13" customFormat="1">
      <c r="B238" s="212"/>
      <c r="C238" s="213"/>
      <c r="D238" s="214" t="s">
        <v>555</v>
      </c>
      <c r="E238" s="215" t="s">
        <v>1</v>
      </c>
      <c r="F238" s="216" t="s">
        <v>7498</v>
      </c>
      <c r="G238" s="213"/>
      <c r="H238" s="217">
        <v>0.11</v>
      </c>
      <c r="I238" s="218"/>
      <c r="J238" s="213"/>
      <c r="K238" s="213"/>
      <c r="L238" s="219"/>
      <c r="M238" s="220"/>
      <c r="N238" s="221"/>
      <c r="O238" s="221"/>
      <c r="P238" s="221"/>
      <c r="Q238" s="221"/>
      <c r="R238" s="221"/>
      <c r="S238" s="221"/>
      <c r="T238" s="222"/>
      <c r="AT238" s="223" t="s">
        <v>555</v>
      </c>
      <c r="AU238" s="223" t="s">
        <v>87</v>
      </c>
      <c r="AV238" s="13" t="s">
        <v>87</v>
      </c>
      <c r="AW238" s="13" t="s">
        <v>32</v>
      </c>
      <c r="AX238" s="13" t="s">
        <v>77</v>
      </c>
      <c r="AY238" s="223" t="s">
        <v>209</v>
      </c>
    </row>
    <row r="239" spans="2:51" s="13" customFormat="1">
      <c r="B239" s="212"/>
      <c r="C239" s="213"/>
      <c r="D239" s="214" t="s">
        <v>555</v>
      </c>
      <c r="E239" s="215" t="s">
        <v>1</v>
      </c>
      <c r="F239" s="216" t="s">
        <v>7499</v>
      </c>
      <c r="G239" s="213"/>
      <c r="H239" s="217">
        <v>6.4000000000000001E-2</v>
      </c>
      <c r="I239" s="218"/>
      <c r="J239" s="213"/>
      <c r="K239" s="213"/>
      <c r="L239" s="219"/>
      <c r="M239" s="220"/>
      <c r="N239" s="221"/>
      <c r="O239" s="221"/>
      <c r="P239" s="221"/>
      <c r="Q239" s="221"/>
      <c r="R239" s="221"/>
      <c r="S239" s="221"/>
      <c r="T239" s="222"/>
      <c r="AT239" s="223" t="s">
        <v>555</v>
      </c>
      <c r="AU239" s="223" t="s">
        <v>87</v>
      </c>
      <c r="AV239" s="13" t="s">
        <v>87</v>
      </c>
      <c r="AW239" s="13" t="s">
        <v>32</v>
      </c>
      <c r="AX239" s="13" t="s">
        <v>77</v>
      </c>
      <c r="AY239" s="223" t="s">
        <v>209</v>
      </c>
    </row>
    <row r="240" spans="2:51" s="13" customFormat="1">
      <c r="B240" s="212"/>
      <c r="C240" s="213"/>
      <c r="D240" s="214" t="s">
        <v>555</v>
      </c>
      <c r="E240" s="215" t="s">
        <v>1</v>
      </c>
      <c r="F240" s="216" t="s">
        <v>7500</v>
      </c>
      <c r="G240" s="213"/>
      <c r="H240" s="217">
        <v>0.96099999999999997</v>
      </c>
      <c r="I240" s="218"/>
      <c r="J240" s="213"/>
      <c r="K240" s="213"/>
      <c r="L240" s="219"/>
      <c r="M240" s="220"/>
      <c r="N240" s="221"/>
      <c r="O240" s="221"/>
      <c r="P240" s="221"/>
      <c r="Q240" s="221"/>
      <c r="R240" s="221"/>
      <c r="S240" s="221"/>
      <c r="T240" s="222"/>
      <c r="AT240" s="223" t="s">
        <v>555</v>
      </c>
      <c r="AU240" s="223" t="s">
        <v>87</v>
      </c>
      <c r="AV240" s="13" t="s">
        <v>87</v>
      </c>
      <c r="AW240" s="13" t="s">
        <v>32</v>
      </c>
      <c r="AX240" s="13" t="s">
        <v>77</v>
      </c>
      <c r="AY240" s="223" t="s">
        <v>209</v>
      </c>
    </row>
    <row r="241" spans="1:65" s="13" customFormat="1">
      <c r="B241" s="212"/>
      <c r="C241" s="213"/>
      <c r="D241" s="214" t="s">
        <v>555</v>
      </c>
      <c r="E241" s="215" t="s">
        <v>1</v>
      </c>
      <c r="F241" s="216" t="s">
        <v>7501</v>
      </c>
      <c r="G241" s="213"/>
      <c r="H241" s="217">
        <v>0.29399999999999998</v>
      </c>
      <c r="I241" s="218"/>
      <c r="J241" s="213"/>
      <c r="K241" s="213"/>
      <c r="L241" s="219"/>
      <c r="M241" s="220"/>
      <c r="N241" s="221"/>
      <c r="O241" s="221"/>
      <c r="P241" s="221"/>
      <c r="Q241" s="221"/>
      <c r="R241" s="221"/>
      <c r="S241" s="221"/>
      <c r="T241" s="222"/>
      <c r="AT241" s="223" t="s">
        <v>555</v>
      </c>
      <c r="AU241" s="223" t="s">
        <v>87</v>
      </c>
      <c r="AV241" s="13" t="s">
        <v>87</v>
      </c>
      <c r="AW241" s="13" t="s">
        <v>32</v>
      </c>
      <c r="AX241" s="13" t="s">
        <v>77</v>
      </c>
      <c r="AY241" s="223" t="s">
        <v>209</v>
      </c>
    </row>
    <row r="242" spans="1:65" s="15" customFormat="1">
      <c r="B242" s="246"/>
      <c r="C242" s="247"/>
      <c r="D242" s="214" t="s">
        <v>555</v>
      </c>
      <c r="E242" s="248" t="s">
        <v>1</v>
      </c>
      <c r="F242" s="249" t="s">
        <v>1851</v>
      </c>
      <c r="G242" s="247"/>
      <c r="H242" s="248" t="s">
        <v>1</v>
      </c>
      <c r="I242" s="250"/>
      <c r="J242" s="247"/>
      <c r="K242" s="247"/>
      <c r="L242" s="251"/>
      <c r="M242" s="252"/>
      <c r="N242" s="253"/>
      <c r="O242" s="253"/>
      <c r="P242" s="253"/>
      <c r="Q242" s="253"/>
      <c r="R242" s="253"/>
      <c r="S242" s="253"/>
      <c r="T242" s="254"/>
      <c r="AT242" s="255" t="s">
        <v>555</v>
      </c>
      <c r="AU242" s="255" t="s">
        <v>87</v>
      </c>
      <c r="AV242" s="15" t="s">
        <v>85</v>
      </c>
      <c r="AW242" s="15" t="s">
        <v>32</v>
      </c>
      <c r="AX242" s="15" t="s">
        <v>77</v>
      </c>
      <c r="AY242" s="255" t="s">
        <v>209</v>
      </c>
    </row>
    <row r="243" spans="1:65" s="13" customFormat="1">
      <c r="B243" s="212"/>
      <c r="C243" s="213"/>
      <c r="D243" s="214" t="s">
        <v>555</v>
      </c>
      <c r="E243" s="215" t="s">
        <v>1</v>
      </c>
      <c r="F243" s="216" t="s">
        <v>7502</v>
      </c>
      <c r="G243" s="213"/>
      <c r="H243" s="217">
        <v>6.4000000000000001E-2</v>
      </c>
      <c r="I243" s="218"/>
      <c r="J243" s="213"/>
      <c r="K243" s="213"/>
      <c r="L243" s="219"/>
      <c r="M243" s="220"/>
      <c r="N243" s="221"/>
      <c r="O243" s="221"/>
      <c r="P243" s="221"/>
      <c r="Q243" s="221"/>
      <c r="R243" s="221"/>
      <c r="S243" s="221"/>
      <c r="T243" s="222"/>
      <c r="AT243" s="223" t="s">
        <v>555</v>
      </c>
      <c r="AU243" s="223" t="s">
        <v>87</v>
      </c>
      <c r="AV243" s="13" t="s">
        <v>87</v>
      </c>
      <c r="AW243" s="13" t="s">
        <v>32</v>
      </c>
      <c r="AX243" s="13" t="s">
        <v>77</v>
      </c>
      <c r="AY243" s="223" t="s">
        <v>209</v>
      </c>
    </row>
    <row r="244" spans="1:65" s="13" customFormat="1">
      <c r="B244" s="212"/>
      <c r="C244" s="213"/>
      <c r="D244" s="214" t="s">
        <v>555</v>
      </c>
      <c r="E244" s="215" t="s">
        <v>1</v>
      </c>
      <c r="F244" s="216" t="s">
        <v>7503</v>
      </c>
      <c r="G244" s="213"/>
      <c r="H244" s="217">
        <v>6.4000000000000001E-2</v>
      </c>
      <c r="I244" s="218"/>
      <c r="J244" s="213"/>
      <c r="K244" s="213"/>
      <c r="L244" s="219"/>
      <c r="M244" s="220"/>
      <c r="N244" s="221"/>
      <c r="O244" s="221"/>
      <c r="P244" s="221"/>
      <c r="Q244" s="221"/>
      <c r="R244" s="221"/>
      <c r="S244" s="221"/>
      <c r="T244" s="222"/>
      <c r="AT244" s="223" t="s">
        <v>555</v>
      </c>
      <c r="AU244" s="223" t="s">
        <v>87</v>
      </c>
      <c r="AV244" s="13" t="s">
        <v>87</v>
      </c>
      <c r="AW244" s="13" t="s">
        <v>32</v>
      </c>
      <c r="AX244" s="13" t="s">
        <v>77</v>
      </c>
      <c r="AY244" s="223" t="s">
        <v>209</v>
      </c>
    </row>
    <row r="245" spans="1:65" s="13" customFormat="1">
      <c r="B245" s="212"/>
      <c r="C245" s="213"/>
      <c r="D245" s="214" t="s">
        <v>555</v>
      </c>
      <c r="E245" s="215" t="s">
        <v>1</v>
      </c>
      <c r="F245" s="216" t="s">
        <v>7504</v>
      </c>
      <c r="G245" s="213"/>
      <c r="H245" s="217">
        <v>5.5E-2</v>
      </c>
      <c r="I245" s="218"/>
      <c r="J245" s="213"/>
      <c r="K245" s="213"/>
      <c r="L245" s="219"/>
      <c r="M245" s="220"/>
      <c r="N245" s="221"/>
      <c r="O245" s="221"/>
      <c r="P245" s="221"/>
      <c r="Q245" s="221"/>
      <c r="R245" s="221"/>
      <c r="S245" s="221"/>
      <c r="T245" s="222"/>
      <c r="AT245" s="223" t="s">
        <v>555</v>
      </c>
      <c r="AU245" s="223" t="s">
        <v>87</v>
      </c>
      <c r="AV245" s="13" t="s">
        <v>87</v>
      </c>
      <c r="AW245" s="13" t="s">
        <v>32</v>
      </c>
      <c r="AX245" s="13" t="s">
        <v>77</v>
      </c>
      <c r="AY245" s="223" t="s">
        <v>209</v>
      </c>
    </row>
    <row r="246" spans="1:65" s="14" customFormat="1">
      <c r="B246" s="235"/>
      <c r="C246" s="236"/>
      <c r="D246" s="214" t="s">
        <v>555</v>
      </c>
      <c r="E246" s="237" t="s">
        <v>1</v>
      </c>
      <c r="F246" s="238" t="s">
        <v>645</v>
      </c>
      <c r="G246" s="236"/>
      <c r="H246" s="239">
        <v>3.8520000000000003</v>
      </c>
      <c r="I246" s="240"/>
      <c r="J246" s="236"/>
      <c r="K246" s="236"/>
      <c r="L246" s="241"/>
      <c r="M246" s="242"/>
      <c r="N246" s="243"/>
      <c r="O246" s="243"/>
      <c r="P246" s="243"/>
      <c r="Q246" s="243"/>
      <c r="R246" s="243"/>
      <c r="S246" s="243"/>
      <c r="T246" s="244"/>
      <c r="AT246" s="245" t="s">
        <v>555</v>
      </c>
      <c r="AU246" s="245" t="s">
        <v>87</v>
      </c>
      <c r="AV246" s="14" t="s">
        <v>218</v>
      </c>
      <c r="AW246" s="14" t="s">
        <v>32</v>
      </c>
      <c r="AX246" s="14" t="s">
        <v>85</v>
      </c>
      <c r="AY246" s="245" t="s">
        <v>209</v>
      </c>
    </row>
    <row r="247" spans="1:65" s="2" customFormat="1" ht="21.75" customHeight="1">
      <c r="A247" s="35"/>
      <c r="B247" s="36"/>
      <c r="C247" s="224" t="s">
        <v>288</v>
      </c>
      <c r="D247" s="224" t="s">
        <v>576</v>
      </c>
      <c r="E247" s="225" t="s">
        <v>7505</v>
      </c>
      <c r="F247" s="226" t="s">
        <v>7506</v>
      </c>
      <c r="G247" s="227" t="s">
        <v>236</v>
      </c>
      <c r="H247" s="228">
        <v>3.2829999999999999</v>
      </c>
      <c r="I247" s="229"/>
      <c r="J247" s="230">
        <f>ROUND(I247*H247,2)</f>
        <v>0</v>
      </c>
      <c r="K247" s="231"/>
      <c r="L247" s="232"/>
      <c r="M247" s="233" t="s">
        <v>1</v>
      </c>
      <c r="N247" s="234" t="s">
        <v>42</v>
      </c>
      <c r="O247" s="72"/>
      <c r="P247" s="203">
        <f>O247*H247</f>
        <v>0</v>
      </c>
      <c r="Q247" s="203">
        <v>1</v>
      </c>
      <c r="R247" s="203">
        <f>Q247*H247</f>
        <v>3.2829999999999999</v>
      </c>
      <c r="S247" s="203">
        <v>0</v>
      </c>
      <c r="T247" s="204">
        <f>S247*H247</f>
        <v>0</v>
      </c>
      <c r="U247" s="35"/>
      <c r="V247" s="35"/>
      <c r="W247" s="35"/>
      <c r="X247" s="35"/>
      <c r="Y247" s="35"/>
      <c r="Z247" s="35"/>
      <c r="AA247" s="35"/>
      <c r="AB247" s="35"/>
      <c r="AC247" s="35"/>
      <c r="AD247" s="35"/>
      <c r="AE247" s="35"/>
      <c r="AR247" s="205" t="s">
        <v>246</v>
      </c>
      <c r="AT247" s="205" t="s">
        <v>576</v>
      </c>
      <c r="AU247" s="205" t="s">
        <v>87</v>
      </c>
      <c r="AY247" s="18" t="s">
        <v>209</v>
      </c>
      <c r="BE247" s="206">
        <f>IF(N247="základní",J247,0)</f>
        <v>0</v>
      </c>
      <c r="BF247" s="206">
        <f>IF(N247="snížená",J247,0)</f>
        <v>0</v>
      </c>
      <c r="BG247" s="206">
        <f>IF(N247="zákl. přenesená",J247,0)</f>
        <v>0</v>
      </c>
      <c r="BH247" s="206">
        <f>IF(N247="sníž. přenesená",J247,0)</f>
        <v>0</v>
      </c>
      <c r="BI247" s="206">
        <f>IF(N247="nulová",J247,0)</f>
        <v>0</v>
      </c>
      <c r="BJ247" s="18" t="s">
        <v>85</v>
      </c>
      <c r="BK247" s="206">
        <f>ROUND(I247*H247,2)</f>
        <v>0</v>
      </c>
      <c r="BL247" s="18" t="s">
        <v>218</v>
      </c>
      <c r="BM247" s="205" t="s">
        <v>7507</v>
      </c>
    </row>
    <row r="248" spans="1:65" s="13" customFormat="1">
      <c r="B248" s="212"/>
      <c r="C248" s="213"/>
      <c r="D248" s="214" t="s">
        <v>555</v>
      </c>
      <c r="E248" s="215" t="s">
        <v>1</v>
      </c>
      <c r="F248" s="216" t="s">
        <v>7508</v>
      </c>
      <c r="G248" s="213"/>
      <c r="H248" s="217">
        <v>6.4000000000000001E-2</v>
      </c>
      <c r="I248" s="218"/>
      <c r="J248" s="213"/>
      <c r="K248" s="213"/>
      <c r="L248" s="219"/>
      <c r="M248" s="220"/>
      <c r="N248" s="221"/>
      <c r="O248" s="221"/>
      <c r="P248" s="221"/>
      <c r="Q248" s="221"/>
      <c r="R248" s="221"/>
      <c r="S248" s="221"/>
      <c r="T248" s="222"/>
      <c r="AT248" s="223" t="s">
        <v>555</v>
      </c>
      <c r="AU248" s="223" t="s">
        <v>87</v>
      </c>
      <c r="AV248" s="13" t="s">
        <v>87</v>
      </c>
      <c r="AW248" s="13" t="s">
        <v>32</v>
      </c>
      <c r="AX248" s="13" t="s">
        <v>77</v>
      </c>
      <c r="AY248" s="223" t="s">
        <v>209</v>
      </c>
    </row>
    <row r="249" spans="1:65" s="13" customFormat="1">
      <c r="B249" s="212"/>
      <c r="C249" s="213"/>
      <c r="D249" s="214" t="s">
        <v>555</v>
      </c>
      <c r="E249" s="215" t="s">
        <v>1</v>
      </c>
      <c r="F249" s="216" t="s">
        <v>7509</v>
      </c>
      <c r="G249" s="213"/>
      <c r="H249" s="217">
        <v>0.215</v>
      </c>
      <c r="I249" s="218"/>
      <c r="J249" s="213"/>
      <c r="K249" s="213"/>
      <c r="L249" s="219"/>
      <c r="M249" s="220"/>
      <c r="N249" s="221"/>
      <c r="O249" s="221"/>
      <c r="P249" s="221"/>
      <c r="Q249" s="221"/>
      <c r="R249" s="221"/>
      <c r="S249" s="221"/>
      <c r="T249" s="222"/>
      <c r="AT249" s="223" t="s">
        <v>555</v>
      </c>
      <c r="AU249" s="223" t="s">
        <v>87</v>
      </c>
      <c r="AV249" s="13" t="s">
        <v>87</v>
      </c>
      <c r="AW249" s="13" t="s">
        <v>32</v>
      </c>
      <c r="AX249" s="13" t="s">
        <v>77</v>
      </c>
      <c r="AY249" s="223" t="s">
        <v>209</v>
      </c>
    </row>
    <row r="250" spans="1:65" s="13" customFormat="1">
      <c r="B250" s="212"/>
      <c r="C250" s="213"/>
      <c r="D250" s="214" t="s">
        <v>555</v>
      </c>
      <c r="E250" s="215" t="s">
        <v>1</v>
      </c>
      <c r="F250" s="216" t="s">
        <v>7510</v>
      </c>
      <c r="G250" s="213"/>
      <c r="H250" s="217">
        <v>1.427</v>
      </c>
      <c r="I250" s="218"/>
      <c r="J250" s="213"/>
      <c r="K250" s="213"/>
      <c r="L250" s="219"/>
      <c r="M250" s="220"/>
      <c r="N250" s="221"/>
      <c r="O250" s="221"/>
      <c r="P250" s="221"/>
      <c r="Q250" s="221"/>
      <c r="R250" s="221"/>
      <c r="S250" s="221"/>
      <c r="T250" s="222"/>
      <c r="AT250" s="223" t="s">
        <v>555</v>
      </c>
      <c r="AU250" s="223" t="s">
        <v>87</v>
      </c>
      <c r="AV250" s="13" t="s">
        <v>87</v>
      </c>
      <c r="AW250" s="13" t="s">
        <v>32</v>
      </c>
      <c r="AX250" s="13" t="s">
        <v>77</v>
      </c>
      <c r="AY250" s="223" t="s">
        <v>209</v>
      </c>
    </row>
    <row r="251" spans="1:65" s="13" customFormat="1">
      <c r="B251" s="212"/>
      <c r="C251" s="213"/>
      <c r="D251" s="214" t="s">
        <v>555</v>
      </c>
      <c r="E251" s="215" t="s">
        <v>1</v>
      </c>
      <c r="F251" s="216" t="s">
        <v>7511</v>
      </c>
      <c r="G251" s="213"/>
      <c r="H251" s="217">
        <v>1.4490000000000001</v>
      </c>
      <c r="I251" s="218"/>
      <c r="J251" s="213"/>
      <c r="K251" s="213"/>
      <c r="L251" s="219"/>
      <c r="M251" s="220"/>
      <c r="N251" s="221"/>
      <c r="O251" s="221"/>
      <c r="P251" s="221"/>
      <c r="Q251" s="221"/>
      <c r="R251" s="221"/>
      <c r="S251" s="221"/>
      <c r="T251" s="222"/>
      <c r="AT251" s="223" t="s">
        <v>555</v>
      </c>
      <c r="AU251" s="223" t="s">
        <v>87</v>
      </c>
      <c r="AV251" s="13" t="s">
        <v>87</v>
      </c>
      <c r="AW251" s="13" t="s">
        <v>32</v>
      </c>
      <c r="AX251" s="13" t="s">
        <v>77</v>
      </c>
      <c r="AY251" s="223" t="s">
        <v>209</v>
      </c>
    </row>
    <row r="252" spans="1:65" s="13" customFormat="1">
      <c r="B252" s="212"/>
      <c r="C252" s="213"/>
      <c r="D252" s="214" t="s">
        <v>555</v>
      </c>
      <c r="E252" s="215" t="s">
        <v>1</v>
      </c>
      <c r="F252" s="216" t="s">
        <v>7512</v>
      </c>
      <c r="G252" s="213"/>
      <c r="H252" s="217">
        <v>0.128</v>
      </c>
      <c r="I252" s="218"/>
      <c r="J252" s="213"/>
      <c r="K252" s="213"/>
      <c r="L252" s="219"/>
      <c r="M252" s="220"/>
      <c r="N252" s="221"/>
      <c r="O252" s="221"/>
      <c r="P252" s="221"/>
      <c r="Q252" s="221"/>
      <c r="R252" s="221"/>
      <c r="S252" s="221"/>
      <c r="T252" s="222"/>
      <c r="AT252" s="223" t="s">
        <v>555</v>
      </c>
      <c r="AU252" s="223" t="s">
        <v>87</v>
      </c>
      <c r="AV252" s="13" t="s">
        <v>87</v>
      </c>
      <c r="AW252" s="13" t="s">
        <v>32</v>
      </c>
      <c r="AX252" s="13" t="s">
        <v>77</v>
      </c>
      <c r="AY252" s="223" t="s">
        <v>209</v>
      </c>
    </row>
    <row r="253" spans="1:65" s="14" customFormat="1">
      <c r="B253" s="235"/>
      <c r="C253" s="236"/>
      <c r="D253" s="214" t="s">
        <v>555</v>
      </c>
      <c r="E253" s="237" t="s">
        <v>1</v>
      </c>
      <c r="F253" s="238" t="s">
        <v>645</v>
      </c>
      <c r="G253" s="236"/>
      <c r="H253" s="239">
        <v>3.2830000000000004</v>
      </c>
      <c r="I253" s="240"/>
      <c r="J253" s="236"/>
      <c r="K253" s="236"/>
      <c r="L253" s="241"/>
      <c r="M253" s="242"/>
      <c r="N253" s="243"/>
      <c r="O253" s="243"/>
      <c r="P253" s="243"/>
      <c r="Q253" s="243"/>
      <c r="R253" s="243"/>
      <c r="S253" s="243"/>
      <c r="T253" s="244"/>
      <c r="AT253" s="245" t="s">
        <v>555</v>
      </c>
      <c r="AU253" s="245" t="s">
        <v>87</v>
      </c>
      <c r="AV253" s="14" t="s">
        <v>218</v>
      </c>
      <c r="AW253" s="14" t="s">
        <v>32</v>
      </c>
      <c r="AX253" s="14" t="s">
        <v>85</v>
      </c>
      <c r="AY253" s="245" t="s">
        <v>209</v>
      </c>
    </row>
    <row r="254" spans="1:65" s="2" customFormat="1" ht="21.75" customHeight="1">
      <c r="A254" s="35"/>
      <c r="B254" s="36"/>
      <c r="C254" s="224" t="s">
        <v>292</v>
      </c>
      <c r="D254" s="224" t="s">
        <v>576</v>
      </c>
      <c r="E254" s="225" t="s">
        <v>7513</v>
      </c>
      <c r="F254" s="226" t="s">
        <v>7514</v>
      </c>
      <c r="G254" s="227" t="s">
        <v>236</v>
      </c>
      <c r="H254" s="228">
        <v>0.56899999999999995</v>
      </c>
      <c r="I254" s="229"/>
      <c r="J254" s="230">
        <f>ROUND(I254*H254,2)</f>
        <v>0</v>
      </c>
      <c r="K254" s="231"/>
      <c r="L254" s="232"/>
      <c r="M254" s="233" t="s">
        <v>1</v>
      </c>
      <c r="N254" s="234" t="s">
        <v>42</v>
      </c>
      <c r="O254" s="72"/>
      <c r="P254" s="203">
        <f>O254*H254</f>
        <v>0</v>
      </c>
      <c r="Q254" s="203">
        <v>1</v>
      </c>
      <c r="R254" s="203">
        <f>Q254*H254</f>
        <v>0.56899999999999995</v>
      </c>
      <c r="S254" s="203">
        <v>0</v>
      </c>
      <c r="T254" s="204">
        <f>S254*H254</f>
        <v>0</v>
      </c>
      <c r="U254" s="35"/>
      <c r="V254" s="35"/>
      <c r="W254" s="35"/>
      <c r="X254" s="35"/>
      <c r="Y254" s="35"/>
      <c r="Z254" s="35"/>
      <c r="AA254" s="35"/>
      <c r="AB254" s="35"/>
      <c r="AC254" s="35"/>
      <c r="AD254" s="35"/>
      <c r="AE254" s="35"/>
      <c r="AR254" s="205" t="s">
        <v>246</v>
      </c>
      <c r="AT254" s="205" t="s">
        <v>576</v>
      </c>
      <c r="AU254" s="205" t="s">
        <v>87</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7515</v>
      </c>
    </row>
    <row r="255" spans="1:65" s="13" customFormat="1">
      <c r="B255" s="212"/>
      <c r="C255" s="213"/>
      <c r="D255" s="214" t="s">
        <v>555</v>
      </c>
      <c r="E255" s="215" t="s">
        <v>1</v>
      </c>
      <c r="F255" s="216" t="s">
        <v>7516</v>
      </c>
      <c r="G255" s="213"/>
      <c r="H255" s="217">
        <v>0.11</v>
      </c>
      <c r="I255" s="218"/>
      <c r="J255" s="213"/>
      <c r="K255" s="213"/>
      <c r="L255" s="219"/>
      <c r="M255" s="220"/>
      <c r="N255" s="221"/>
      <c r="O255" s="221"/>
      <c r="P255" s="221"/>
      <c r="Q255" s="221"/>
      <c r="R255" s="221"/>
      <c r="S255" s="221"/>
      <c r="T255" s="222"/>
      <c r="AT255" s="223" t="s">
        <v>555</v>
      </c>
      <c r="AU255" s="223" t="s">
        <v>87</v>
      </c>
      <c r="AV255" s="13" t="s">
        <v>87</v>
      </c>
      <c r="AW255" s="13" t="s">
        <v>32</v>
      </c>
      <c r="AX255" s="13" t="s">
        <v>77</v>
      </c>
      <c r="AY255" s="223" t="s">
        <v>209</v>
      </c>
    </row>
    <row r="256" spans="1:65" s="13" customFormat="1">
      <c r="B256" s="212"/>
      <c r="C256" s="213"/>
      <c r="D256" s="214" t="s">
        <v>555</v>
      </c>
      <c r="E256" s="215" t="s">
        <v>1</v>
      </c>
      <c r="F256" s="216" t="s">
        <v>7517</v>
      </c>
      <c r="G256" s="213"/>
      <c r="H256" s="217">
        <v>0.40400000000000003</v>
      </c>
      <c r="I256" s="218"/>
      <c r="J256" s="213"/>
      <c r="K256" s="213"/>
      <c r="L256" s="219"/>
      <c r="M256" s="220"/>
      <c r="N256" s="221"/>
      <c r="O256" s="221"/>
      <c r="P256" s="221"/>
      <c r="Q256" s="221"/>
      <c r="R256" s="221"/>
      <c r="S256" s="221"/>
      <c r="T256" s="222"/>
      <c r="AT256" s="223" t="s">
        <v>555</v>
      </c>
      <c r="AU256" s="223" t="s">
        <v>87</v>
      </c>
      <c r="AV256" s="13" t="s">
        <v>87</v>
      </c>
      <c r="AW256" s="13" t="s">
        <v>32</v>
      </c>
      <c r="AX256" s="13" t="s">
        <v>77</v>
      </c>
      <c r="AY256" s="223" t="s">
        <v>209</v>
      </c>
    </row>
    <row r="257" spans="1:65" s="13" customFormat="1">
      <c r="B257" s="212"/>
      <c r="C257" s="213"/>
      <c r="D257" s="214" t="s">
        <v>555</v>
      </c>
      <c r="E257" s="215" t="s">
        <v>1</v>
      </c>
      <c r="F257" s="216" t="s">
        <v>7518</v>
      </c>
      <c r="G257" s="213"/>
      <c r="H257" s="217">
        <v>5.5E-2</v>
      </c>
      <c r="I257" s="218"/>
      <c r="J257" s="213"/>
      <c r="K257" s="213"/>
      <c r="L257" s="219"/>
      <c r="M257" s="220"/>
      <c r="N257" s="221"/>
      <c r="O257" s="221"/>
      <c r="P257" s="221"/>
      <c r="Q257" s="221"/>
      <c r="R257" s="221"/>
      <c r="S257" s="221"/>
      <c r="T257" s="222"/>
      <c r="AT257" s="223" t="s">
        <v>555</v>
      </c>
      <c r="AU257" s="223" t="s">
        <v>87</v>
      </c>
      <c r="AV257" s="13" t="s">
        <v>87</v>
      </c>
      <c r="AW257" s="13" t="s">
        <v>32</v>
      </c>
      <c r="AX257" s="13" t="s">
        <v>77</v>
      </c>
      <c r="AY257" s="223" t="s">
        <v>209</v>
      </c>
    </row>
    <row r="258" spans="1:65" s="14" customFormat="1">
      <c r="B258" s="235"/>
      <c r="C258" s="236"/>
      <c r="D258" s="214" t="s">
        <v>555</v>
      </c>
      <c r="E258" s="237" t="s">
        <v>1</v>
      </c>
      <c r="F258" s="238" t="s">
        <v>645</v>
      </c>
      <c r="G258" s="236"/>
      <c r="H258" s="239">
        <v>0.56900000000000006</v>
      </c>
      <c r="I258" s="240"/>
      <c r="J258" s="236"/>
      <c r="K258" s="236"/>
      <c r="L258" s="241"/>
      <c r="M258" s="242"/>
      <c r="N258" s="243"/>
      <c r="O258" s="243"/>
      <c r="P258" s="243"/>
      <c r="Q258" s="243"/>
      <c r="R258" s="243"/>
      <c r="S258" s="243"/>
      <c r="T258" s="244"/>
      <c r="AT258" s="245" t="s">
        <v>555</v>
      </c>
      <c r="AU258" s="245" t="s">
        <v>87</v>
      </c>
      <c r="AV258" s="14" t="s">
        <v>218</v>
      </c>
      <c r="AW258" s="14" t="s">
        <v>32</v>
      </c>
      <c r="AX258" s="14" t="s">
        <v>85</v>
      </c>
      <c r="AY258" s="245" t="s">
        <v>209</v>
      </c>
    </row>
    <row r="259" spans="1:65" s="2" customFormat="1" ht="37.9" customHeight="1">
      <c r="A259" s="35"/>
      <c r="B259" s="36"/>
      <c r="C259" s="193" t="s">
        <v>7</v>
      </c>
      <c r="D259" s="193" t="s">
        <v>214</v>
      </c>
      <c r="E259" s="194" t="s">
        <v>7519</v>
      </c>
      <c r="F259" s="195" t="s">
        <v>7520</v>
      </c>
      <c r="G259" s="196" t="s">
        <v>236</v>
      </c>
      <c r="H259" s="197">
        <v>22.530999999999999</v>
      </c>
      <c r="I259" s="198"/>
      <c r="J259" s="199">
        <f>ROUND(I259*H259,2)</f>
        <v>0</v>
      </c>
      <c r="K259" s="200"/>
      <c r="L259" s="40"/>
      <c r="M259" s="201" t="s">
        <v>1</v>
      </c>
      <c r="N259" s="202" t="s">
        <v>42</v>
      </c>
      <c r="O259" s="72"/>
      <c r="P259" s="203">
        <f>O259*H259</f>
        <v>0</v>
      </c>
      <c r="Q259" s="203">
        <v>1.7090000000000001E-2</v>
      </c>
      <c r="R259" s="203">
        <f>Q259*H259</f>
        <v>0.38505478999999998</v>
      </c>
      <c r="S259" s="203">
        <v>0</v>
      </c>
      <c r="T259" s="204">
        <f>S259*H259</f>
        <v>0</v>
      </c>
      <c r="U259" s="35"/>
      <c r="V259" s="35"/>
      <c r="W259" s="35"/>
      <c r="X259" s="35"/>
      <c r="Y259" s="35"/>
      <c r="Z259" s="35"/>
      <c r="AA259" s="35"/>
      <c r="AB259" s="35"/>
      <c r="AC259" s="35"/>
      <c r="AD259" s="35"/>
      <c r="AE259" s="35"/>
      <c r="AR259" s="205" t="s">
        <v>218</v>
      </c>
      <c r="AT259" s="205" t="s">
        <v>214</v>
      </c>
      <c r="AU259" s="205" t="s">
        <v>87</v>
      </c>
      <c r="AY259" s="18" t="s">
        <v>209</v>
      </c>
      <c r="BE259" s="206">
        <f>IF(N259="základní",J259,0)</f>
        <v>0</v>
      </c>
      <c r="BF259" s="206">
        <f>IF(N259="snížená",J259,0)</f>
        <v>0</v>
      </c>
      <c r="BG259" s="206">
        <f>IF(N259="zákl. přenesená",J259,0)</f>
        <v>0</v>
      </c>
      <c r="BH259" s="206">
        <f>IF(N259="sníž. přenesená",J259,0)</f>
        <v>0</v>
      </c>
      <c r="BI259" s="206">
        <f>IF(N259="nulová",J259,0)</f>
        <v>0</v>
      </c>
      <c r="BJ259" s="18" t="s">
        <v>85</v>
      </c>
      <c r="BK259" s="206">
        <f>ROUND(I259*H259,2)</f>
        <v>0</v>
      </c>
      <c r="BL259" s="18" t="s">
        <v>218</v>
      </c>
      <c r="BM259" s="205" t="s">
        <v>7521</v>
      </c>
    </row>
    <row r="260" spans="1:65" s="15" customFormat="1">
      <c r="B260" s="246"/>
      <c r="C260" s="247"/>
      <c r="D260" s="214" t="s">
        <v>555</v>
      </c>
      <c r="E260" s="248" t="s">
        <v>1</v>
      </c>
      <c r="F260" s="249" t="s">
        <v>1388</v>
      </c>
      <c r="G260" s="247"/>
      <c r="H260" s="248" t="s">
        <v>1</v>
      </c>
      <c r="I260" s="250"/>
      <c r="J260" s="247"/>
      <c r="K260" s="247"/>
      <c r="L260" s="251"/>
      <c r="M260" s="252"/>
      <c r="N260" s="253"/>
      <c r="O260" s="253"/>
      <c r="P260" s="253"/>
      <c r="Q260" s="253"/>
      <c r="R260" s="253"/>
      <c r="S260" s="253"/>
      <c r="T260" s="254"/>
      <c r="AT260" s="255" t="s">
        <v>555</v>
      </c>
      <c r="AU260" s="255" t="s">
        <v>87</v>
      </c>
      <c r="AV260" s="15" t="s">
        <v>85</v>
      </c>
      <c r="AW260" s="15" t="s">
        <v>32</v>
      </c>
      <c r="AX260" s="15" t="s">
        <v>77</v>
      </c>
      <c r="AY260" s="255" t="s">
        <v>209</v>
      </c>
    </row>
    <row r="261" spans="1:65" s="13" customFormat="1">
      <c r="B261" s="212"/>
      <c r="C261" s="213"/>
      <c r="D261" s="214" t="s">
        <v>555</v>
      </c>
      <c r="E261" s="215" t="s">
        <v>1</v>
      </c>
      <c r="F261" s="216" t="s">
        <v>7522</v>
      </c>
      <c r="G261" s="213"/>
      <c r="H261" s="217">
        <v>0.29599999999999999</v>
      </c>
      <c r="I261" s="218"/>
      <c r="J261" s="213"/>
      <c r="K261" s="213"/>
      <c r="L261" s="219"/>
      <c r="M261" s="220"/>
      <c r="N261" s="221"/>
      <c r="O261" s="221"/>
      <c r="P261" s="221"/>
      <c r="Q261" s="221"/>
      <c r="R261" s="221"/>
      <c r="S261" s="221"/>
      <c r="T261" s="222"/>
      <c r="AT261" s="223" t="s">
        <v>555</v>
      </c>
      <c r="AU261" s="223" t="s">
        <v>87</v>
      </c>
      <c r="AV261" s="13" t="s">
        <v>87</v>
      </c>
      <c r="AW261" s="13" t="s">
        <v>32</v>
      </c>
      <c r="AX261" s="13" t="s">
        <v>77</v>
      </c>
      <c r="AY261" s="223" t="s">
        <v>209</v>
      </c>
    </row>
    <row r="262" spans="1:65" s="13" customFormat="1">
      <c r="B262" s="212"/>
      <c r="C262" s="213"/>
      <c r="D262" s="214" t="s">
        <v>555</v>
      </c>
      <c r="E262" s="215" t="s">
        <v>1</v>
      </c>
      <c r="F262" s="216" t="s">
        <v>7523</v>
      </c>
      <c r="G262" s="213"/>
      <c r="H262" s="217">
        <v>0.219</v>
      </c>
      <c r="I262" s="218"/>
      <c r="J262" s="213"/>
      <c r="K262" s="213"/>
      <c r="L262" s="219"/>
      <c r="M262" s="220"/>
      <c r="N262" s="221"/>
      <c r="O262" s="221"/>
      <c r="P262" s="221"/>
      <c r="Q262" s="221"/>
      <c r="R262" s="221"/>
      <c r="S262" s="221"/>
      <c r="T262" s="222"/>
      <c r="AT262" s="223" t="s">
        <v>555</v>
      </c>
      <c r="AU262" s="223" t="s">
        <v>87</v>
      </c>
      <c r="AV262" s="13" t="s">
        <v>87</v>
      </c>
      <c r="AW262" s="13" t="s">
        <v>32</v>
      </c>
      <c r="AX262" s="13" t="s">
        <v>77</v>
      </c>
      <c r="AY262" s="223" t="s">
        <v>209</v>
      </c>
    </row>
    <row r="263" spans="1:65" s="13" customFormat="1">
      <c r="B263" s="212"/>
      <c r="C263" s="213"/>
      <c r="D263" s="214" t="s">
        <v>555</v>
      </c>
      <c r="E263" s="215" t="s">
        <v>1</v>
      </c>
      <c r="F263" s="216" t="s">
        <v>7524</v>
      </c>
      <c r="G263" s="213"/>
      <c r="H263" s="217">
        <v>9.9000000000000005E-2</v>
      </c>
      <c r="I263" s="218"/>
      <c r="J263" s="213"/>
      <c r="K263" s="213"/>
      <c r="L263" s="219"/>
      <c r="M263" s="220"/>
      <c r="N263" s="221"/>
      <c r="O263" s="221"/>
      <c r="P263" s="221"/>
      <c r="Q263" s="221"/>
      <c r="R263" s="221"/>
      <c r="S263" s="221"/>
      <c r="T263" s="222"/>
      <c r="AT263" s="223" t="s">
        <v>555</v>
      </c>
      <c r="AU263" s="223" t="s">
        <v>87</v>
      </c>
      <c r="AV263" s="13" t="s">
        <v>87</v>
      </c>
      <c r="AW263" s="13" t="s">
        <v>32</v>
      </c>
      <c r="AX263" s="13" t="s">
        <v>77</v>
      </c>
      <c r="AY263" s="223" t="s">
        <v>209</v>
      </c>
    </row>
    <row r="264" spans="1:65" s="13" customFormat="1">
      <c r="B264" s="212"/>
      <c r="C264" s="213"/>
      <c r="D264" s="214" t="s">
        <v>555</v>
      </c>
      <c r="E264" s="215" t="s">
        <v>1</v>
      </c>
      <c r="F264" s="216" t="s">
        <v>7525</v>
      </c>
      <c r="G264" s="213"/>
      <c r="H264" s="217">
        <v>0.219</v>
      </c>
      <c r="I264" s="218"/>
      <c r="J264" s="213"/>
      <c r="K264" s="213"/>
      <c r="L264" s="219"/>
      <c r="M264" s="220"/>
      <c r="N264" s="221"/>
      <c r="O264" s="221"/>
      <c r="P264" s="221"/>
      <c r="Q264" s="221"/>
      <c r="R264" s="221"/>
      <c r="S264" s="221"/>
      <c r="T264" s="222"/>
      <c r="AT264" s="223" t="s">
        <v>555</v>
      </c>
      <c r="AU264" s="223" t="s">
        <v>87</v>
      </c>
      <c r="AV264" s="13" t="s">
        <v>87</v>
      </c>
      <c r="AW264" s="13" t="s">
        <v>32</v>
      </c>
      <c r="AX264" s="13" t="s">
        <v>77</v>
      </c>
      <c r="AY264" s="223" t="s">
        <v>209</v>
      </c>
    </row>
    <row r="265" spans="1:65" s="13" customFormat="1">
      <c r="B265" s="212"/>
      <c r="C265" s="213"/>
      <c r="D265" s="214" t="s">
        <v>555</v>
      </c>
      <c r="E265" s="215" t="s">
        <v>1</v>
      </c>
      <c r="F265" s="216" t="s">
        <v>7526</v>
      </c>
      <c r="G265" s="213"/>
      <c r="H265" s="217">
        <v>0.42199999999999999</v>
      </c>
      <c r="I265" s="218"/>
      <c r="J265" s="213"/>
      <c r="K265" s="213"/>
      <c r="L265" s="219"/>
      <c r="M265" s="220"/>
      <c r="N265" s="221"/>
      <c r="O265" s="221"/>
      <c r="P265" s="221"/>
      <c r="Q265" s="221"/>
      <c r="R265" s="221"/>
      <c r="S265" s="221"/>
      <c r="T265" s="222"/>
      <c r="AT265" s="223" t="s">
        <v>555</v>
      </c>
      <c r="AU265" s="223" t="s">
        <v>87</v>
      </c>
      <c r="AV265" s="13" t="s">
        <v>87</v>
      </c>
      <c r="AW265" s="13" t="s">
        <v>32</v>
      </c>
      <c r="AX265" s="13" t="s">
        <v>77</v>
      </c>
      <c r="AY265" s="223" t="s">
        <v>209</v>
      </c>
    </row>
    <row r="266" spans="1:65" s="13" customFormat="1">
      <c r="B266" s="212"/>
      <c r="C266" s="213"/>
      <c r="D266" s="214" t="s">
        <v>555</v>
      </c>
      <c r="E266" s="215" t="s">
        <v>1</v>
      </c>
      <c r="F266" s="216" t="s">
        <v>7527</v>
      </c>
      <c r="G266" s="213"/>
      <c r="H266" s="217">
        <v>0.16800000000000001</v>
      </c>
      <c r="I266" s="218"/>
      <c r="J266" s="213"/>
      <c r="K266" s="213"/>
      <c r="L266" s="219"/>
      <c r="M266" s="220"/>
      <c r="N266" s="221"/>
      <c r="O266" s="221"/>
      <c r="P266" s="221"/>
      <c r="Q266" s="221"/>
      <c r="R266" s="221"/>
      <c r="S266" s="221"/>
      <c r="T266" s="222"/>
      <c r="AT266" s="223" t="s">
        <v>555</v>
      </c>
      <c r="AU266" s="223" t="s">
        <v>87</v>
      </c>
      <c r="AV266" s="13" t="s">
        <v>87</v>
      </c>
      <c r="AW266" s="13" t="s">
        <v>32</v>
      </c>
      <c r="AX266" s="13" t="s">
        <v>77</v>
      </c>
      <c r="AY266" s="223" t="s">
        <v>209</v>
      </c>
    </row>
    <row r="267" spans="1:65" s="15" customFormat="1">
      <c r="B267" s="246"/>
      <c r="C267" s="247"/>
      <c r="D267" s="214" t="s">
        <v>555</v>
      </c>
      <c r="E267" s="248" t="s">
        <v>1</v>
      </c>
      <c r="F267" s="249" t="s">
        <v>1505</v>
      </c>
      <c r="G267" s="247"/>
      <c r="H267" s="248" t="s">
        <v>1</v>
      </c>
      <c r="I267" s="250"/>
      <c r="J267" s="247"/>
      <c r="K267" s="247"/>
      <c r="L267" s="251"/>
      <c r="M267" s="252"/>
      <c r="N267" s="253"/>
      <c r="O267" s="253"/>
      <c r="P267" s="253"/>
      <c r="Q267" s="253"/>
      <c r="R267" s="253"/>
      <c r="S267" s="253"/>
      <c r="T267" s="254"/>
      <c r="AT267" s="255" t="s">
        <v>555</v>
      </c>
      <c r="AU267" s="255" t="s">
        <v>87</v>
      </c>
      <c r="AV267" s="15" t="s">
        <v>85</v>
      </c>
      <c r="AW267" s="15" t="s">
        <v>32</v>
      </c>
      <c r="AX267" s="15" t="s">
        <v>77</v>
      </c>
      <c r="AY267" s="255" t="s">
        <v>209</v>
      </c>
    </row>
    <row r="268" spans="1:65" s="13" customFormat="1">
      <c r="B268" s="212"/>
      <c r="C268" s="213"/>
      <c r="D268" s="214" t="s">
        <v>555</v>
      </c>
      <c r="E268" s="215" t="s">
        <v>1</v>
      </c>
      <c r="F268" s="216" t="s">
        <v>7528</v>
      </c>
      <c r="G268" s="213"/>
      <c r="H268" s="217">
        <v>0.39500000000000002</v>
      </c>
      <c r="I268" s="218"/>
      <c r="J268" s="213"/>
      <c r="K268" s="213"/>
      <c r="L268" s="219"/>
      <c r="M268" s="220"/>
      <c r="N268" s="221"/>
      <c r="O268" s="221"/>
      <c r="P268" s="221"/>
      <c r="Q268" s="221"/>
      <c r="R268" s="221"/>
      <c r="S268" s="221"/>
      <c r="T268" s="222"/>
      <c r="AT268" s="223" t="s">
        <v>555</v>
      </c>
      <c r="AU268" s="223" t="s">
        <v>87</v>
      </c>
      <c r="AV268" s="13" t="s">
        <v>87</v>
      </c>
      <c r="AW268" s="13" t="s">
        <v>32</v>
      </c>
      <c r="AX268" s="13" t="s">
        <v>77</v>
      </c>
      <c r="AY268" s="223" t="s">
        <v>209</v>
      </c>
    </row>
    <row r="269" spans="1:65" s="13" customFormat="1">
      <c r="B269" s="212"/>
      <c r="C269" s="213"/>
      <c r="D269" s="214" t="s">
        <v>555</v>
      </c>
      <c r="E269" s="215" t="s">
        <v>1</v>
      </c>
      <c r="F269" s="216" t="s">
        <v>7529</v>
      </c>
      <c r="G269" s="213"/>
      <c r="H269" s="217">
        <v>0.316</v>
      </c>
      <c r="I269" s="218"/>
      <c r="J269" s="213"/>
      <c r="K269" s="213"/>
      <c r="L269" s="219"/>
      <c r="M269" s="220"/>
      <c r="N269" s="221"/>
      <c r="O269" s="221"/>
      <c r="P269" s="221"/>
      <c r="Q269" s="221"/>
      <c r="R269" s="221"/>
      <c r="S269" s="221"/>
      <c r="T269" s="222"/>
      <c r="AT269" s="223" t="s">
        <v>555</v>
      </c>
      <c r="AU269" s="223" t="s">
        <v>87</v>
      </c>
      <c r="AV269" s="13" t="s">
        <v>87</v>
      </c>
      <c r="AW269" s="13" t="s">
        <v>32</v>
      </c>
      <c r="AX269" s="13" t="s">
        <v>77</v>
      </c>
      <c r="AY269" s="223" t="s">
        <v>209</v>
      </c>
    </row>
    <row r="270" spans="1:65" s="13" customFormat="1">
      <c r="B270" s="212"/>
      <c r="C270" s="213"/>
      <c r="D270" s="214" t="s">
        <v>555</v>
      </c>
      <c r="E270" s="215" t="s">
        <v>1</v>
      </c>
      <c r="F270" s="216" t="s">
        <v>7530</v>
      </c>
      <c r="G270" s="213"/>
      <c r="H270" s="217">
        <v>0.79</v>
      </c>
      <c r="I270" s="218"/>
      <c r="J270" s="213"/>
      <c r="K270" s="213"/>
      <c r="L270" s="219"/>
      <c r="M270" s="220"/>
      <c r="N270" s="221"/>
      <c r="O270" s="221"/>
      <c r="P270" s="221"/>
      <c r="Q270" s="221"/>
      <c r="R270" s="221"/>
      <c r="S270" s="221"/>
      <c r="T270" s="222"/>
      <c r="AT270" s="223" t="s">
        <v>555</v>
      </c>
      <c r="AU270" s="223" t="s">
        <v>87</v>
      </c>
      <c r="AV270" s="13" t="s">
        <v>87</v>
      </c>
      <c r="AW270" s="13" t="s">
        <v>32</v>
      </c>
      <c r="AX270" s="13" t="s">
        <v>77</v>
      </c>
      <c r="AY270" s="223" t="s">
        <v>209</v>
      </c>
    </row>
    <row r="271" spans="1:65" s="13" customFormat="1">
      <c r="B271" s="212"/>
      <c r="C271" s="213"/>
      <c r="D271" s="214" t="s">
        <v>555</v>
      </c>
      <c r="E271" s="215" t="s">
        <v>1</v>
      </c>
      <c r="F271" s="216" t="s">
        <v>7531</v>
      </c>
      <c r="G271" s="213"/>
      <c r="H271" s="217">
        <v>0.155</v>
      </c>
      <c r="I271" s="218"/>
      <c r="J271" s="213"/>
      <c r="K271" s="213"/>
      <c r="L271" s="219"/>
      <c r="M271" s="220"/>
      <c r="N271" s="221"/>
      <c r="O271" s="221"/>
      <c r="P271" s="221"/>
      <c r="Q271" s="221"/>
      <c r="R271" s="221"/>
      <c r="S271" s="221"/>
      <c r="T271" s="222"/>
      <c r="AT271" s="223" t="s">
        <v>555</v>
      </c>
      <c r="AU271" s="223" t="s">
        <v>87</v>
      </c>
      <c r="AV271" s="13" t="s">
        <v>87</v>
      </c>
      <c r="AW271" s="13" t="s">
        <v>32</v>
      </c>
      <c r="AX271" s="13" t="s">
        <v>77</v>
      </c>
      <c r="AY271" s="223" t="s">
        <v>209</v>
      </c>
    </row>
    <row r="272" spans="1:65" s="13" customFormat="1">
      <c r="B272" s="212"/>
      <c r="C272" s="213"/>
      <c r="D272" s="214" t="s">
        <v>555</v>
      </c>
      <c r="E272" s="215" t="s">
        <v>1</v>
      </c>
      <c r="F272" s="216" t="s">
        <v>7532</v>
      </c>
      <c r="G272" s="213"/>
      <c r="H272" s="217">
        <v>0.56100000000000005</v>
      </c>
      <c r="I272" s="218"/>
      <c r="J272" s="213"/>
      <c r="K272" s="213"/>
      <c r="L272" s="219"/>
      <c r="M272" s="220"/>
      <c r="N272" s="221"/>
      <c r="O272" s="221"/>
      <c r="P272" s="221"/>
      <c r="Q272" s="221"/>
      <c r="R272" s="221"/>
      <c r="S272" s="221"/>
      <c r="T272" s="222"/>
      <c r="AT272" s="223" t="s">
        <v>555</v>
      </c>
      <c r="AU272" s="223" t="s">
        <v>87</v>
      </c>
      <c r="AV272" s="13" t="s">
        <v>87</v>
      </c>
      <c r="AW272" s="13" t="s">
        <v>32</v>
      </c>
      <c r="AX272" s="13" t="s">
        <v>77</v>
      </c>
      <c r="AY272" s="223" t="s">
        <v>209</v>
      </c>
    </row>
    <row r="273" spans="2:51" s="13" customFormat="1">
      <c r="B273" s="212"/>
      <c r="C273" s="213"/>
      <c r="D273" s="214" t="s">
        <v>555</v>
      </c>
      <c r="E273" s="215" t="s">
        <v>1</v>
      </c>
      <c r="F273" s="216" t="s">
        <v>7533</v>
      </c>
      <c r="G273" s="213"/>
      <c r="H273" s="217">
        <v>0.59299999999999997</v>
      </c>
      <c r="I273" s="218"/>
      <c r="J273" s="213"/>
      <c r="K273" s="213"/>
      <c r="L273" s="219"/>
      <c r="M273" s="220"/>
      <c r="N273" s="221"/>
      <c r="O273" s="221"/>
      <c r="P273" s="221"/>
      <c r="Q273" s="221"/>
      <c r="R273" s="221"/>
      <c r="S273" s="221"/>
      <c r="T273" s="222"/>
      <c r="AT273" s="223" t="s">
        <v>555</v>
      </c>
      <c r="AU273" s="223" t="s">
        <v>87</v>
      </c>
      <c r="AV273" s="13" t="s">
        <v>87</v>
      </c>
      <c r="AW273" s="13" t="s">
        <v>32</v>
      </c>
      <c r="AX273" s="13" t="s">
        <v>77</v>
      </c>
      <c r="AY273" s="223" t="s">
        <v>209</v>
      </c>
    </row>
    <row r="274" spans="2:51" s="13" customFormat="1">
      <c r="B274" s="212"/>
      <c r="C274" s="213"/>
      <c r="D274" s="214" t="s">
        <v>555</v>
      </c>
      <c r="E274" s="215" t="s">
        <v>1</v>
      </c>
      <c r="F274" s="216" t="s">
        <v>7534</v>
      </c>
      <c r="G274" s="213"/>
      <c r="H274" s="217">
        <v>0.45700000000000002</v>
      </c>
      <c r="I274" s="218"/>
      <c r="J274" s="213"/>
      <c r="K274" s="213"/>
      <c r="L274" s="219"/>
      <c r="M274" s="220"/>
      <c r="N274" s="221"/>
      <c r="O274" s="221"/>
      <c r="P274" s="221"/>
      <c r="Q274" s="221"/>
      <c r="R274" s="221"/>
      <c r="S274" s="221"/>
      <c r="T274" s="222"/>
      <c r="AT274" s="223" t="s">
        <v>555</v>
      </c>
      <c r="AU274" s="223" t="s">
        <v>87</v>
      </c>
      <c r="AV274" s="13" t="s">
        <v>87</v>
      </c>
      <c r="AW274" s="13" t="s">
        <v>32</v>
      </c>
      <c r="AX274" s="13" t="s">
        <v>77</v>
      </c>
      <c r="AY274" s="223" t="s">
        <v>209</v>
      </c>
    </row>
    <row r="275" spans="2:51" s="13" customFormat="1">
      <c r="B275" s="212"/>
      <c r="C275" s="213"/>
      <c r="D275" s="214" t="s">
        <v>555</v>
      </c>
      <c r="E275" s="215" t="s">
        <v>1</v>
      </c>
      <c r="F275" s="216" t="s">
        <v>7535</v>
      </c>
      <c r="G275" s="213"/>
      <c r="H275" s="217">
        <v>8.4000000000000005E-2</v>
      </c>
      <c r="I275" s="218"/>
      <c r="J275" s="213"/>
      <c r="K275" s="213"/>
      <c r="L275" s="219"/>
      <c r="M275" s="220"/>
      <c r="N275" s="221"/>
      <c r="O275" s="221"/>
      <c r="P275" s="221"/>
      <c r="Q275" s="221"/>
      <c r="R275" s="221"/>
      <c r="S275" s="221"/>
      <c r="T275" s="222"/>
      <c r="AT275" s="223" t="s">
        <v>555</v>
      </c>
      <c r="AU275" s="223" t="s">
        <v>87</v>
      </c>
      <c r="AV275" s="13" t="s">
        <v>87</v>
      </c>
      <c r="AW275" s="13" t="s">
        <v>32</v>
      </c>
      <c r="AX275" s="13" t="s">
        <v>77</v>
      </c>
      <c r="AY275" s="223" t="s">
        <v>209</v>
      </c>
    </row>
    <row r="276" spans="2:51" s="13" customFormat="1">
      <c r="B276" s="212"/>
      <c r="C276" s="213"/>
      <c r="D276" s="214" t="s">
        <v>555</v>
      </c>
      <c r="E276" s="215" t="s">
        <v>1</v>
      </c>
      <c r="F276" s="216" t="s">
        <v>7536</v>
      </c>
      <c r="G276" s="213"/>
      <c r="H276" s="217">
        <v>0.94799999999999995</v>
      </c>
      <c r="I276" s="218"/>
      <c r="J276" s="213"/>
      <c r="K276" s="213"/>
      <c r="L276" s="219"/>
      <c r="M276" s="220"/>
      <c r="N276" s="221"/>
      <c r="O276" s="221"/>
      <c r="P276" s="221"/>
      <c r="Q276" s="221"/>
      <c r="R276" s="221"/>
      <c r="S276" s="221"/>
      <c r="T276" s="222"/>
      <c r="AT276" s="223" t="s">
        <v>555</v>
      </c>
      <c r="AU276" s="223" t="s">
        <v>87</v>
      </c>
      <c r="AV276" s="13" t="s">
        <v>87</v>
      </c>
      <c r="AW276" s="13" t="s">
        <v>32</v>
      </c>
      <c r="AX276" s="13" t="s">
        <v>77</v>
      </c>
      <c r="AY276" s="223" t="s">
        <v>209</v>
      </c>
    </row>
    <row r="277" spans="2:51" s="15" customFormat="1">
      <c r="B277" s="246"/>
      <c r="C277" s="247"/>
      <c r="D277" s="214" t="s">
        <v>555</v>
      </c>
      <c r="E277" s="248" t="s">
        <v>1</v>
      </c>
      <c r="F277" s="249" t="s">
        <v>1605</v>
      </c>
      <c r="G277" s="247"/>
      <c r="H277" s="248" t="s">
        <v>1</v>
      </c>
      <c r="I277" s="250"/>
      <c r="J277" s="247"/>
      <c r="K277" s="247"/>
      <c r="L277" s="251"/>
      <c r="M277" s="252"/>
      <c r="N277" s="253"/>
      <c r="O277" s="253"/>
      <c r="P277" s="253"/>
      <c r="Q277" s="253"/>
      <c r="R277" s="253"/>
      <c r="S277" s="253"/>
      <c r="T277" s="254"/>
      <c r="AT277" s="255" t="s">
        <v>555</v>
      </c>
      <c r="AU277" s="255" t="s">
        <v>87</v>
      </c>
      <c r="AV277" s="15" t="s">
        <v>85</v>
      </c>
      <c r="AW277" s="15" t="s">
        <v>32</v>
      </c>
      <c r="AX277" s="15" t="s">
        <v>77</v>
      </c>
      <c r="AY277" s="255" t="s">
        <v>209</v>
      </c>
    </row>
    <row r="278" spans="2:51" s="13" customFormat="1">
      <c r="B278" s="212"/>
      <c r="C278" s="213"/>
      <c r="D278" s="214" t="s">
        <v>555</v>
      </c>
      <c r="E278" s="215" t="s">
        <v>1</v>
      </c>
      <c r="F278" s="216" t="s">
        <v>7537</v>
      </c>
      <c r="G278" s="213"/>
      <c r="H278" s="217">
        <v>0.14000000000000001</v>
      </c>
      <c r="I278" s="218"/>
      <c r="J278" s="213"/>
      <c r="K278" s="213"/>
      <c r="L278" s="219"/>
      <c r="M278" s="220"/>
      <c r="N278" s="221"/>
      <c r="O278" s="221"/>
      <c r="P278" s="221"/>
      <c r="Q278" s="221"/>
      <c r="R278" s="221"/>
      <c r="S278" s="221"/>
      <c r="T278" s="222"/>
      <c r="AT278" s="223" t="s">
        <v>555</v>
      </c>
      <c r="AU278" s="223" t="s">
        <v>87</v>
      </c>
      <c r="AV278" s="13" t="s">
        <v>87</v>
      </c>
      <c r="AW278" s="13" t="s">
        <v>32</v>
      </c>
      <c r="AX278" s="13" t="s">
        <v>77</v>
      </c>
      <c r="AY278" s="223" t="s">
        <v>209</v>
      </c>
    </row>
    <row r="279" spans="2:51" s="13" customFormat="1">
      <c r="B279" s="212"/>
      <c r="C279" s="213"/>
      <c r="D279" s="214" t="s">
        <v>555</v>
      </c>
      <c r="E279" s="215" t="s">
        <v>1</v>
      </c>
      <c r="F279" s="216" t="s">
        <v>7538</v>
      </c>
      <c r="G279" s="213"/>
      <c r="H279" s="217">
        <v>0.19800000000000001</v>
      </c>
      <c r="I279" s="218"/>
      <c r="J279" s="213"/>
      <c r="K279" s="213"/>
      <c r="L279" s="219"/>
      <c r="M279" s="220"/>
      <c r="N279" s="221"/>
      <c r="O279" s="221"/>
      <c r="P279" s="221"/>
      <c r="Q279" s="221"/>
      <c r="R279" s="221"/>
      <c r="S279" s="221"/>
      <c r="T279" s="222"/>
      <c r="AT279" s="223" t="s">
        <v>555</v>
      </c>
      <c r="AU279" s="223" t="s">
        <v>87</v>
      </c>
      <c r="AV279" s="13" t="s">
        <v>87</v>
      </c>
      <c r="AW279" s="13" t="s">
        <v>32</v>
      </c>
      <c r="AX279" s="13" t="s">
        <v>77</v>
      </c>
      <c r="AY279" s="223" t="s">
        <v>209</v>
      </c>
    </row>
    <row r="280" spans="2:51" s="13" customFormat="1">
      <c r="B280" s="212"/>
      <c r="C280" s="213"/>
      <c r="D280" s="214" t="s">
        <v>555</v>
      </c>
      <c r="E280" s="215" t="s">
        <v>1</v>
      </c>
      <c r="F280" s="216" t="s">
        <v>7539</v>
      </c>
      <c r="G280" s="213"/>
      <c r="H280" s="217">
        <v>0.622</v>
      </c>
      <c r="I280" s="218"/>
      <c r="J280" s="213"/>
      <c r="K280" s="213"/>
      <c r="L280" s="219"/>
      <c r="M280" s="220"/>
      <c r="N280" s="221"/>
      <c r="O280" s="221"/>
      <c r="P280" s="221"/>
      <c r="Q280" s="221"/>
      <c r="R280" s="221"/>
      <c r="S280" s="221"/>
      <c r="T280" s="222"/>
      <c r="AT280" s="223" t="s">
        <v>555</v>
      </c>
      <c r="AU280" s="223" t="s">
        <v>87</v>
      </c>
      <c r="AV280" s="13" t="s">
        <v>87</v>
      </c>
      <c r="AW280" s="13" t="s">
        <v>32</v>
      </c>
      <c r="AX280" s="13" t="s">
        <v>77</v>
      </c>
      <c r="AY280" s="223" t="s">
        <v>209</v>
      </c>
    </row>
    <row r="281" spans="2:51" s="13" customFormat="1">
      <c r="B281" s="212"/>
      <c r="C281" s="213"/>
      <c r="D281" s="214" t="s">
        <v>555</v>
      </c>
      <c r="E281" s="215" t="s">
        <v>1</v>
      </c>
      <c r="F281" s="216" t="s">
        <v>7540</v>
      </c>
      <c r="G281" s="213"/>
      <c r="H281" s="217">
        <v>0.158</v>
      </c>
      <c r="I281" s="218"/>
      <c r="J281" s="213"/>
      <c r="K281" s="213"/>
      <c r="L281" s="219"/>
      <c r="M281" s="220"/>
      <c r="N281" s="221"/>
      <c r="O281" s="221"/>
      <c r="P281" s="221"/>
      <c r="Q281" s="221"/>
      <c r="R281" s="221"/>
      <c r="S281" s="221"/>
      <c r="T281" s="222"/>
      <c r="AT281" s="223" t="s">
        <v>555</v>
      </c>
      <c r="AU281" s="223" t="s">
        <v>87</v>
      </c>
      <c r="AV281" s="13" t="s">
        <v>87</v>
      </c>
      <c r="AW281" s="13" t="s">
        <v>32</v>
      </c>
      <c r="AX281" s="13" t="s">
        <v>77</v>
      </c>
      <c r="AY281" s="223" t="s">
        <v>209</v>
      </c>
    </row>
    <row r="282" spans="2:51" s="13" customFormat="1">
      <c r="B282" s="212"/>
      <c r="C282" s="213"/>
      <c r="D282" s="214" t="s">
        <v>555</v>
      </c>
      <c r="E282" s="215" t="s">
        <v>1</v>
      </c>
      <c r="F282" s="216" t="s">
        <v>7541</v>
      </c>
      <c r="G282" s="213"/>
      <c r="H282" s="217">
        <v>0.2</v>
      </c>
      <c r="I282" s="218"/>
      <c r="J282" s="213"/>
      <c r="K282" s="213"/>
      <c r="L282" s="219"/>
      <c r="M282" s="220"/>
      <c r="N282" s="221"/>
      <c r="O282" s="221"/>
      <c r="P282" s="221"/>
      <c r="Q282" s="221"/>
      <c r="R282" s="221"/>
      <c r="S282" s="221"/>
      <c r="T282" s="222"/>
      <c r="AT282" s="223" t="s">
        <v>555</v>
      </c>
      <c r="AU282" s="223" t="s">
        <v>87</v>
      </c>
      <c r="AV282" s="13" t="s">
        <v>87</v>
      </c>
      <c r="AW282" s="13" t="s">
        <v>32</v>
      </c>
      <c r="AX282" s="13" t="s">
        <v>77</v>
      </c>
      <c r="AY282" s="223" t="s">
        <v>209</v>
      </c>
    </row>
    <row r="283" spans="2:51" s="13" customFormat="1">
      <c r="B283" s="212"/>
      <c r="C283" s="213"/>
      <c r="D283" s="214" t="s">
        <v>555</v>
      </c>
      <c r="E283" s="215" t="s">
        <v>1</v>
      </c>
      <c r="F283" s="216" t="s">
        <v>7542</v>
      </c>
      <c r="G283" s="213"/>
      <c r="H283" s="217">
        <v>0.2</v>
      </c>
      <c r="I283" s="218"/>
      <c r="J283" s="213"/>
      <c r="K283" s="213"/>
      <c r="L283" s="219"/>
      <c r="M283" s="220"/>
      <c r="N283" s="221"/>
      <c r="O283" s="221"/>
      <c r="P283" s="221"/>
      <c r="Q283" s="221"/>
      <c r="R283" s="221"/>
      <c r="S283" s="221"/>
      <c r="T283" s="222"/>
      <c r="AT283" s="223" t="s">
        <v>555</v>
      </c>
      <c r="AU283" s="223" t="s">
        <v>87</v>
      </c>
      <c r="AV283" s="13" t="s">
        <v>87</v>
      </c>
      <c r="AW283" s="13" t="s">
        <v>32</v>
      </c>
      <c r="AX283" s="13" t="s">
        <v>77</v>
      </c>
      <c r="AY283" s="223" t="s">
        <v>209</v>
      </c>
    </row>
    <row r="284" spans="2:51" s="13" customFormat="1">
      <c r="B284" s="212"/>
      <c r="C284" s="213"/>
      <c r="D284" s="214" t="s">
        <v>555</v>
      </c>
      <c r="E284" s="215" t="s">
        <v>1</v>
      </c>
      <c r="F284" s="216" t="s">
        <v>7543</v>
      </c>
      <c r="G284" s="213"/>
      <c r="H284" s="217">
        <v>0.16800000000000001</v>
      </c>
      <c r="I284" s="218"/>
      <c r="J284" s="213"/>
      <c r="K284" s="213"/>
      <c r="L284" s="219"/>
      <c r="M284" s="220"/>
      <c r="N284" s="221"/>
      <c r="O284" s="221"/>
      <c r="P284" s="221"/>
      <c r="Q284" s="221"/>
      <c r="R284" s="221"/>
      <c r="S284" s="221"/>
      <c r="T284" s="222"/>
      <c r="AT284" s="223" t="s">
        <v>555</v>
      </c>
      <c r="AU284" s="223" t="s">
        <v>87</v>
      </c>
      <c r="AV284" s="13" t="s">
        <v>87</v>
      </c>
      <c r="AW284" s="13" t="s">
        <v>32</v>
      </c>
      <c r="AX284" s="13" t="s">
        <v>77</v>
      </c>
      <c r="AY284" s="223" t="s">
        <v>209</v>
      </c>
    </row>
    <row r="285" spans="2:51" s="13" customFormat="1">
      <c r="B285" s="212"/>
      <c r="C285" s="213"/>
      <c r="D285" s="214" t="s">
        <v>555</v>
      </c>
      <c r="E285" s="215" t="s">
        <v>1</v>
      </c>
      <c r="F285" s="216" t="s">
        <v>7544</v>
      </c>
      <c r="G285" s="213"/>
      <c r="H285" s="217">
        <v>7.9000000000000001E-2</v>
      </c>
      <c r="I285" s="218"/>
      <c r="J285" s="213"/>
      <c r="K285" s="213"/>
      <c r="L285" s="219"/>
      <c r="M285" s="220"/>
      <c r="N285" s="221"/>
      <c r="O285" s="221"/>
      <c r="P285" s="221"/>
      <c r="Q285" s="221"/>
      <c r="R285" s="221"/>
      <c r="S285" s="221"/>
      <c r="T285" s="222"/>
      <c r="AT285" s="223" t="s">
        <v>555</v>
      </c>
      <c r="AU285" s="223" t="s">
        <v>87</v>
      </c>
      <c r="AV285" s="13" t="s">
        <v>87</v>
      </c>
      <c r="AW285" s="13" t="s">
        <v>32</v>
      </c>
      <c r="AX285" s="13" t="s">
        <v>77</v>
      </c>
      <c r="AY285" s="223" t="s">
        <v>209</v>
      </c>
    </row>
    <row r="286" spans="2:51" s="13" customFormat="1">
      <c r="B286" s="212"/>
      <c r="C286" s="213"/>
      <c r="D286" s="214" t="s">
        <v>555</v>
      </c>
      <c r="E286" s="215" t="s">
        <v>1</v>
      </c>
      <c r="F286" s="216" t="s">
        <v>7545</v>
      </c>
      <c r="G286" s="213"/>
      <c r="H286" s="217">
        <v>0.182</v>
      </c>
      <c r="I286" s="218"/>
      <c r="J286" s="213"/>
      <c r="K286" s="213"/>
      <c r="L286" s="219"/>
      <c r="M286" s="220"/>
      <c r="N286" s="221"/>
      <c r="O286" s="221"/>
      <c r="P286" s="221"/>
      <c r="Q286" s="221"/>
      <c r="R286" s="221"/>
      <c r="S286" s="221"/>
      <c r="T286" s="222"/>
      <c r="AT286" s="223" t="s">
        <v>555</v>
      </c>
      <c r="AU286" s="223" t="s">
        <v>87</v>
      </c>
      <c r="AV286" s="13" t="s">
        <v>87</v>
      </c>
      <c r="AW286" s="13" t="s">
        <v>32</v>
      </c>
      <c r="AX286" s="13" t="s">
        <v>77</v>
      </c>
      <c r="AY286" s="223" t="s">
        <v>209</v>
      </c>
    </row>
    <row r="287" spans="2:51" s="13" customFormat="1">
      <c r="B287" s="212"/>
      <c r="C287" s="213"/>
      <c r="D287" s="214" t="s">
        <v>555</v>
      </c>
      <c r="E287" s="215" t="s">
        <v>1</v>
      </c>
      <c r="F287" s="216" t="s">
        <v>7546</v>
      </c>
      <c r="G287" s="213"/>
      <c r="H287" s="217">
        <v>0.316</v>
      </c>
      <c r="I287" s="218"/>
      <c r="J287" s="213"/>
      <c r="K287" s="213"/>
      <c r="L287" s="219"/>
      <c r="M287" s="220"/>
      <c r="N287" s="221"/>
      <c r="O287" s="221"/>
      <c r="P287" s="221"/>
      <c r="Q287" s="221"/>
      <c r="R287" s="221"/>
      <c r="S287" s="221"/>
      <c r="T287" s="222"/>
      <c r="AT287" s="223" t="s">
        <v>555</v>
      </c>
      <c r="AU287" s="223" t="s">
        <v>87</v>
      </c>
      <c r="AV287" s="13" t="s">
        <v>87</v>
      </c>
      <c r="AW287" s="13" t="s">
        <v>32</v>
      </c>
      <c r="AX287" s="13" t="s">
        <v>77</v>
      </c>
      <c r="AY287" s="223" t="s">
        <v>209</v>
      </c>
    </row>
    <row r="288" spans="2:51" s="13" customFormat="1">
      <c r="B288" s="212"/>
      <c r="C288" s="213"/>
      <c r="D288" s="214" t="s">
        <v>555</v>
      </c>
      <c r="E288" s="215" t="s">
        <v>1</v>
      </c>
      <c r="F288" s="216" t="s">
        <v>7547</v>
      </c>
      <c r="G288" s="213"/>
      <c r="H288" s="217">
        <v>0.4</v>
      </c>
      <c r="I288" s="218"/>
      <c r="J288" s="213"/>
      <c r="K288" s="213"/>
      <c r="L288" s="219"/>
      <c r="M288" s="220"/>
      <c r="N288" s="221"/>
      <c r="O288" s="221"/>
      <c r="P288" s="221"/>
      <c r="Q288" s="221"/>
      <c r="R288" s="221"/>
      <c r="S288" s="221"/>
      <c r="T288" s="222"/>
      <c r="AT288" s="223" t="s">
        <v>555</v>
      </c>
      <c r="AU288" s="223" t="s">
        <v>87</v>
      </c>
      <c r="AV288" s="13" t="s">
        <v>87</v>
      </c>
      <c r="AW288" s="13" t="s">
        <v>32</v>
      </c>
      <c r="AX288" s="13" t="s">
        <v>77</v>
      </c>
      <c r="AY288" s="223" t="s">
        <v>209</v>
      </c>
    </row>
    <row r="289" spans="2:51" s="13" customFormat="1">
      <c r="B289" s="212"/>
      <c r="C289" s="213"/>
      <c r="D289" s="214" t="s">
        <v>555</v>
      </c>
      <c r="E289" s="215" t="s">
        <v>1</v>
      </c>
      <c r="F289" s="216" t="s">
        <v>7548</v>
      </c>
      <c r="G289" s="213"/>
      <c r="H289" s="217">
        <v>0.13600000000000001</v>
      </c>
      <c r="I289" s="218"/>
      <c r="J289" s="213"/>
      <c r="K289" s="213"/>
      <c r="L289" s="219"/>
      <c r="M289" s="220"/>
      <c r="N289" s="221"/>
      <c r="O289" s="221"/>
      <c r="P289" s="221"/>
      <c r="Q289" s="221"/>
      <c r="R289" s="221"/>
      <c r="S289" s="221"/>
      <c r="T289" s="222"/>
      <c r="AT289" s="223" t="s">
        <v>555</v>
      </c>
      <c r="AU289" s="223" t="s">
        <v>87</v>
      </c>
      <c r="AV289" s="13" t="s">
        <v>87</v>
      </c>
      <c r="AW289" s="13" t="s">
        <v>32</v>
      </c>
      <c r="AX289" s="13" t="s">
        <v>77</v>
      </c>
      <c r="AY289" s="223" t="s">
        <v>209</v>
      </c>
    </row>
    <row r="290" spans="2:51" s="13" customFormat="1">
      <c r="B290" s="212"/>
      <c r="C290" s="213"/>
      <c r="D290" s="214" t="s">
        <v>555</v>
      </c>
      <c r="E290" s="215" t="s">
        <v>1</v>
      </c>
      <c r="F290" s="216" t="s">
        <v>7549</v>
      </c>
      <c r="G290" s="213"/>
      <c r="H290" s="217">
        <v>1.2589999999999999</v>
      </c>
      <c r="I290" s="218"/>
      <c r="J290" s="213"/>
      <c r="K290" s="213"/>
      <c r="L290" s="219"/>
      <c r="M290" s="220"/>
      <c r="N290" s="221"/>
      <c r="O290" s="221"/>
      <c r="P290" s="221"/>
      <c r="Q290" s="221"/>
      <c r="R290" s="221"/>
      <c r="S290" s="221"/>
      <c r="T290" s="222"/>
      <c r="AT290" s="223" t="s">
        <v>555</v>
      </c>
      <c r="AU290" s="223" t="s">
        <v>87</v>
      </c>
      <c r="AV290" s="13" t="s">
        <v>87</v>
      </c>
      <c r="AW290" s="13" t="s">
        <v>32</v>
      </c>
      <c r="AX290" s="13" t="s">
        <v>77</v>
      </c>
      <c r="AY290" s="223" t="s">
        <v>209</v>
      </c>
    </row>
    <row r="291" spans="2:51" s="13" customFormat="1">
      <c r="B291" s="212"/>
      <c r="C291" s="213"/>
      <c r="D291" s="214" t="s">
        <v>555</v>
      </c>
      <c r="E291" s="215" t="s">
        <v>1</v>
      </c>
      <c r="F291" s="216" t="s">
        <v>7550</v>
      </c>
      <c r="G291" s="213"/>
      <c r="H291" s="217">
        <v>0.20100000000000001</v>
      </c>
      <c r="I291" s="218"/>
      <c r="J291" s="213"/>
      <c r="K291" s="213"/>
      <c r="L291" s="219"/>
      <c r="M291" s="220"/>
      <c r="N291" s="221"/>
      <c r="O291" s="221"/>
      <c r="P291" s="221"/>
      <c r="Q291" s="221"/>
      <c r="R291" s="221"/>
      <c r="S291" s="221"/>
      <c r="T291" s="222"/>
      <c r="AT291" s="223" t="s">
        <v>555</v>
      </c>
      <c r="AU291" s="223" t="s">
        <v>87</v>
      </c>
      <c r="AV291" s="13" t="s">
        <v>87</v>
      </c>
      <c r="AW291" s="13" t="s">
        <v>32</v>
      </c>
      <c r="AX291" s="13" t="s">
        <v>77</v>
      </c>
      <c r="AY291" s="223" t="s">
        <v>209</v>
      </c>
    </row>
    <row r="292" spans="2:51" s="13" customFormat="1">
      <c r="B292" s="212"/>
      <c r="C292" s="213"/>
      <c r="D292" s="214" t="s">
        <v>555</v>
      </c>
      <c r="E292" s="215" t="s">
        <v>1</v>
      </c>
      <c r="F292" s="216" t="s">
        <v>7551</v>
      </c>
      <c r="G292" s="213"/>
      <c r="H292" s="217">
        <v>0.109</v>
      </c>
      <c r="I292" s="218"/>
      <c r="J292" s="213"/>
      <c r="K292" s="213"/>
      <c r="L292" s="219"/>
      <c r="M292" s="220"/>
      <c r="N292" s="221"/>
      <c r="O292" s="221"/>
      <c r="P292" s="221"/>
      <c r="Q292" s="221"/>
      <c r="R292" s="221"/>
      <c r="S292" s="221"/>
      <c r="T292" s="222"/>
      <c r="AT292" s="223" t="s">
        <v>555</v>
      </c>
      <c r="AU292" s="223" t="s">
        <v>87</v>
      </c>
      <c r="AV292" s="13" t="s">
        <v>87</v>
      </c>
      <c r="AW292" s="13" t="s">
        <v>32</v>
      </c>
      <c r="AX292" s="13" t="s">
        <v>77</v>
      </c>
      <c r="AY292" s="223" t="s">
        <v>209</v>
      </c>
    </row>
    <row r="293" spans="2:51" s="13" customFormat="1">
      <c r="B293" s="212"/>
      <c r="C293" s="213"/>
      <c r="D293" s="214" t="s">
        <v>555</v>
      </c>
      <c r="E293" s="215" t="s">
        <v>1</v>
      </c>
      <c r="F293" s="216" t="s">
        <v>7552</v>
      </c>
      <c r="G293" s="213"/>
      <c r="H293" s="217">
        <v>0.16800000000000001</v>
      </c>
      <c r="I293" s="218"/>
      <c r="J293" s="213"/>
      <c r="K293" s="213"/>
      <c r="L293" s="219"/>
      <c r="M293" s="220"/>
      <c r="N293" s="221"/>
      <c r="O293" s="221"/>
      <c r="P293" s="221"/>
      <c r="Q293" s="221"/>
      <c r="R293" s="221"/>
      <c r="S293" s="221"/>
      <c r="T293" s="222"/>
      <c r="AT293" s="223" t="s">
        <v>555</v>
      </c>
      <c r="AU293" s="223" t="s">
        <v>87</v>
      </c>
      <c r="AV293" s="13" t="s">
        <v>87</v>
      </c>
      <c r="AW293" s="13" t="s">
        <v>32</v>
      </c>
      <c r="AX293" s="13" t="s">
        <v>77</v>
      </c>
      <c r="AY293" s="223" t="s">
        <v>209</v>
      </c>
    </row>
    <row r="294" spans="2:51" s="13" customFormat="1">
      <c r="B294" s="212"/>
      <c r="C294" s="213"/>
      <c r="D294" s="214" t="s">
        <v>555</v>
      </c>
      <c r="E294" s="215" t="s">
        <v>1</v>
      </c>
      <c r="F294" s="216" t="s">
        <v>7553</v>
      </c>
      <c r="G294" s="213"/>
      <c r="H294" s="217">
        <v>9.4E-2</v>
      </c>
      <c r="I294" s="218"/>
      <c r="J294" s="213"/>
      <c r="K294" s="213"/>
      <c r="L294" s="219"/>
      <c r="M294" s="220"/>
      <c r="N294" s="221"/>
      <c r="O294" s="221"/>
      <c r="P294" s="221"/>
      <c r="Q294" s="221"/>
      <c r="R294" s="221"/>
      <c r="S294" s="221"/>
      <c r="T294" s="222"/>
      <c r="AT294" s="223" t="s">
        <v>555</v>
      </c>
      <c r="AU294" s="223" t="s">
        <v>87</v>
      </c>
      <c r="AV294" s="13" t="s">
        <v>87</v>
      </c>
      <c r="AW294" s="13" t="s">
        <v>32</v>
      </c>
      <c r="AX294" s="13" t="s">
        <v>77</v>
      </c>
      <c r="AY294" s="223" t="s">
        <v>209</v>
      </c>
    </row>
    <row r="295" spans="2:51" s="13" customFormat="1">
      <c r="B295" s="212"/>
      <c r="C295" s="213"/>
      <c r="D295" s="214" t="s">
        <v>555</v>
      </c>
      <c r="E295" s="215" t="s">
        <v>1</v>
      </c>
      <c r="F295" s="216" t="s">
        <v>7554</v>
      </c>
      <c r="G295" s="213"/>
      <c r="H295" s="217">
        <v>1</v>
      </c>
      <c r="I295" s="218"/>
      <c r="J295" s="213"/>
      <c r="K295" s="213"/>
      <c r="L295" s="219"/>
      <c r="M295" s="220"/>
      <c r="N295" s="221"/>
      <c r="O295" s="221"/>
      <c r="P295" s="221"/>
      <c r="Q295" s="221"/>
      <c r="R295" s="221"/>
      <c r="S295" s="221"/>
      <c r="T295" s="222"/>
      <c r="AT295" s="223" t="s">
        <v>555</v>
      </c>
      <c r="AU295" s="223" t="s">
        <v>87</v>
      </c>
      <c r="AV295" s="13" t="s">
        <v>87</v>
      </c>
      <c r="AW295" s="13" t="s">
        <v>32</v>
      </c>
      <c r="AX295" s="13" t="s">
        <v>77</v>
      </c>
      <c r="AY295" s="223" t="s">
        <v>209</v>
      </c>
    </row>
    <row r="296" spans="2:51" s="13" customFormat="1">
      <c r="B296" s="212"/>
      <c r="C296" s="213"/>
      <c r="D296" s="214" t="s">
        <v>555</v>
      </c>
      <c r="E296" s="215" t="s">
        <v>1</v>
      </c>
      <c r="F296" s="216" t="s">
        <v>7555</v>
      </c>
      <c r="G296" s="213"/>
      <c r="H296" s="217">
        <v>0.222</v>
      </c>
      <c r="I296" s="218"/>
      <c r="J296" s="213"/>
      <c r="K296" s="213"/>
      <c r="L296" s="219"/>
      <c r="M296" s="220"/>
      <c r="N296" s="221"/>
      <c r="O296" s="221"/>
      <c r="P296" s="221"/>
      <c r="Q296" s="221"/>
      <c r="R296" s="221"/>
      <c r="S296" s="221"/>
      <c r="T296" s="222"/>
      <c r="AT296" s="223" t="s">
        <v>555</v>
      </c>
      <c r="AU296" s="223" t="s">
        <v>87</v>
      </c>
      <c r="AV296" s="13" t="s">
        <v>87</v>
      </c>
      <c r="AW296" s="13" t="s">
        <v>32</v>
      </c>
      <c r="AX296" s="13" t="s">
        <v>77</v>
      </c>
      <c r="AY296" s="223" t="s">
        <v>209</v>
      </c>
    </row>
    <row r="297" spans="2:51" s="15" customFormat="1">
      <c r="B297" s="246"/>
      <c r="C297" s="247"/>
      <c r="D297" s="214" t="s">
        <v>555</v>
      </c>
      <c r="E297" s="248" t="s">
        <v>1</v>
      </c>
      <c r="F297" s="249" t="s">
        <v>1717</v>
      </c>
      <c r="G297" s="247"/>
      <c r="H297" s="248" t="s">
        <v>1</v>
      </c>
      <c r="I297" s="250"/>
      <c r="J297" s="247"/>
      <c r="K297" s="247"/>
      <c r="L297" s="251"/>
      <c r="M297" s="252"/>
      <c r="N297" s="253"/>
      <c r="O297" s="253"/>
      <c r="P297" s="253"/>
      <c r="Q297" s="253"/>
      <c r="R297" s="253"/>
      <c r="S297" s="253"/>
      <c r="T297" s="254"/>
      <c r="AT297" s="255" t="s">
        <v>555</v>
      </c>
      <c r="AU297" s="255" t="s">
        <v>87</v>
      </c>
      <c r="AV297" s="15" t="s">
        <v>85</v>
      </c>
      <c r="AW297" s="15" t="s">
        <v>32</v>
      </c>
      <c r="AX297" s="15" t="s">
        <v>77</v>
      </c>
      <c r="AY297" s="255" t="s">
        <v>209</v>
      </c>
    </row>
    <row r="298" spans="2:51" s="13" customFormat="1">
      <c r="B298" s="212"/>
      <c r="C298" s="213"/>
      <c r="D298" s="214" t="s">
        <v>555</v>
      </c>
      <c r="E298" s="215" t="s">
        <v>1</v>
      </c>
      <c r="F298" s="216" t="s">
        <v>7556</v>
      </c>
      <c r="G298" s="213"/>
      <c r="H298" s="217">
        <v>1.1759999999999999</v>
      </c>
      <c r="I298" s="218"/>
      <c r="J298" s="213"/>
      <c r="K298" s="213"/>
      <c r="L298" s="219"/>
      <c r="M298" s="220"/>
      <c r="N298" s="221"/>
      <c r="O298" s="221"/>
      <c r="P298" s="221"/>
      <c r="Q298" s="221"/>
      <c r="R298" s="221"/>
      <c r="S298" s="221"/>
      <c r="T298" s="222"/>
      <c r="AT298" s="223" t="s">
        <v>555</v>
      </c>
      <c r="AU298" s="223" t="s">
        <v>87</v>
      </c>
      <c r="AV298" s="13" t="s">
        <v>87</v>
      </c>
      <c r="AW298" s="13" t="s">
        <v>32</v>
      </c>
      <c r="AX298" s="13" t="s">
        <v>77</v>
      </c>
      <c r="AY298" s="223" t="s">
        <v>209</v>
      </c>
    </row>
    <row r="299" spans="2:51" s="13" customFormat="1">
      <c r="B299" s="212"/>
      <c r="C299" s="213"/>
      <c r="D299" s="214" t="s">
        <v>555</v>
      </c>
      <c r="E299" s="215" t="s">
        <v>1</v>
      </c>
      <c r="F299" s="216" t="s">
        <v>7557</v>
      </c>
      <c r="G299" s="213"/>
      <c r="H299" s="217">
        <v>0.222</v>
      </c>
      <c r="I299" s="218"/>
      <c r="J299" s="213"/>
      <c r="K299" s="213"/>
      <c r="L299" s="219"/>
      <c r="M299" s="220"/>
      <c r="N299" s="221"/>
      <c r="O299" s="221"/>
      <c r="P299" s="221"/>
      <c r="Q299" s="221"/>
      <c r="R299" s="221"/>
      <c r="S299" s="221"/>
      <c r="T299" s="222"/>
      <c r="AT299" s="223" t="s">
        <v>555</v>
      </c>
      <c r="AU299" s="223" t="s">
        <v>87</v>
      </c>
      <c r="AV299" s="13" t="s">
        <v>87</v>
      </c>
      <c r="AW299" s="13" t="s">
        <v>32</v>
      </c>
      <c r="AX299" s="13" t="s">
        <v>77</v>
      </c>
      <c r="AY299" s="223" t="s">
        <v>209</v>
      </c>
    </row>
    <row r="300" spans="2:51" s="13" customFormat="1">
      <c r="B300" s="212"/>
      <c r="C300" s="213"/>
      <c r="D300" s="214" t="s">
        <v>555</v>
      </c>
      <c r="E300" s="215" t="s">
        <v>1</v>
      </c>
      <c r="F300" s="216" t="s">
        <v>7558</v>
      </c>
      <c r="G300" s="213"/>
      <c r="H300" s="217">
        <v>0.6</v>
      </c>
      <c r="I300" s="218"/>
      <c r="J300" s="213"/>
      <c r="K300" s="213"/>
      <c r="L300" s="219"/>
      <c r="M300" s="220"/>
      <c r="N300" s="221"/>
      <c r="O300" s="221"/>
      <c r="P300" s="221"/>
      <c r="Q300" s="221"/>
      <c r="R300" s="221"/>
      <c r="S300" s="221"/>
      <c r="T300" s="222"/>
      <c r="AT300" s="223" t="s">
        <v>555</v>
      </c>
      <c r="AU300" s="223" t="s">
        <v>87</v>
      </c>
      <c r="AV300" s="13" t="s">
        <v>87</v>
      </c>
      <c r="AW300" s="13" t="s">
        <v>32</v>
      </c>
      <c r="AX300" s="13" t="s">
        <v>77</v>
      </c>
      <c r="AY300" s="223" t="s">
        <v>209</v>
      </c>
    </row>
    <row r="301" spans="2:51" s="13" customFormat="1">
      <c r="B301" s="212"/>
      <c r="C301" s="213"/>
      <c r="D301" s="214" t="s">
        <v>555</v>
      </c>
      <c r="E301" s="215" t="s">
        <v>1</v>
      </c>
      <c r="F301" s="216" t="s">
        <v>7559</v>
      </c>
      <c r="G301" s="213"/>
      <c r="H301" s="217">
        <v>0.4</v>
      </c>
      <c r="I301" s="218"/>
      <c r="J301" s="213"/>
      <c r="K301" s="213"/>
      <c r="L301" s="219"/>
      <c r="M301" s="220"/>
      <c r="N301" s="221"/>
      <c r="O301" s="221"/>
      <c r="P301" s="221"/>
      <c r="Q301" s="221"/>
      <c r="R301" s="221"/>
      <c r="S301" s="221"/>
      <c r="T301" s="222"/>
      <c r="AT301" s="223" t="s">
        <v>555</v>
      </c>
      <c r="AU301" s="223" t="s">
        <v>87</v>
      </c>
      <c r="AV301" s="13" t="s">
        <v>87</v>
      </c>
      <c r="AW301" s="13" t="s">
        <v>32</v>
      </c>
      <c r="AX301" s="13" t="s">
        <v>77</v>
      </c>
      <c r="AY301" s="223" t="s">
        <v>209</v>
      </c>
    </row>
    <row r="302" spans="2:51" s="13" customFormat="1">
      <c r="B302" s="212"/>
      <c r="C302" s="213"/>
      <c r="D302" s="214" t="s">
        <v>555</v>
      </c>
      <c r="E302" s="215" t="s">
        <v>1</v>
      </c>
      <c r="F302" s="216" t="s">
        <v>7560</v>
      </c>
      <c r="G302" s="213"/>
      <c r="H302" s="217">
        <v>0.39200000000000002</v>
      </c>
      <c r="I302" s="218"/>
      <c r="J302" s="213"/>
      <c r="K302" s="213"/>
      <c r="L302" s="219"/>
      <c r="M302" s="220"/>
      <c r="N302" s="221"/>
      <c r="O302" s="221"/>
      <c r="P302" s="221"/>
      <c r="Q302" s="221"/>
      <c r="R302" s="221"/>
      <c r="S302" s="221"/>
      <c r="T302" s="222"/>
      <c r="AT302" s="223" t="s">
        <v>555</v>
      </c>
      <c r="AU302" s="223" t="s">
        <v>87</v>
      </c>
      <c r="AV302" s="13" t="s">
        <v>87</v>
      </c>
      <c r="AW302" s="13" t="s">
        <v>32</v>
      </c>
      <c r="AX302" s="13" t="s">
        <v>77</v>
      </c>
      <c r="AY302" s="223" t="s">
        <v>209</v>
      </c>
    </row>
    <row r="303" spans="2:51" s="13" customFormat="1">
      <c r="B303" s="212"/>
      <c r="C303" s="213"/>
      <c r="D303" s="214" t="s">
        <v>555</v>
      </c>
      <c r="E303" s="215" t="s">
        <v>1</v>
      </c>
      <c r="F303" s="216" t="s">
        <v>7561</v>
      </c>
      <c r="G303" s="213"/>
      <c r="H303" s="217">
        <v>0.182</v>
      </c>
      <c r="I303" s="218"/>
      <c r="J303" s="213"/>
      <c r="K303" s="213"/>
      <c r="L303" s="219"/>
      <c r="M303" s="220"/>
      <c r="N303" s="221"/>
      <c r="O303" s="221"/>
      <c r="P303" s="221"/>
      <c r="Q303" s="221"/>
      <c r="R303" s="221"/>
      <c r="S303" s="221"/>
      <c r="T303" s="222"/>
      <c r="AT303" s="223" t="s">
        <v>555</v>
      </c>
      <c r="AU303" s="223" t="s">
        <v>87</v>
      </c>
      <c r="AV303" s="13" t="s">
        <v>87</v>
      </c>
      <c r="AW303" s="13" t="s">
        <v>32</v>
      </c>
      <c r="AX303" s="13" t="s">
        <v>77</v>
      </c>
      <c r="AY303" s="223" t="s">
        <v>209</v>
      </c>
    </row>
    <row r="304" spans="2:51" s="13" customFormat="1">
      <c r="B304" s="212"/>
      <c r="C304" s="213"/>
      <c r="D304" s="214" t="s">
        <v>555</v>
      </c>
      <c r="E304" s="215" t="s">
        <v>1</v>
      </c>
      <c r="F304" s="216" t="s">
        <v>7562</v>
      </c>
      <c r="G304" s="213"/>
      <c r="H304" s="217">
        <v>0.16800000000000001</v>
      </c>
      <c r="I304" s="218"/>
      <c r="J304" s="213"/>
      <c r="K304" s="213"/>
      <c r="L304" s="219"/>
      <c r="M304" s="220"/>
      <c r="N304" s="221"/>
      <c r="O304" s="221"/>
      <c r="P304" s="221"/>
      <c r="Q304" s="221"/>
      <c r="R304" s="221"/>
      <c r="S304" s="221"/>
      <c r="T304" s="222"/>
      <c r="AT304" s="223" t="s">
        <v>555</v>
      </c>
      <c r="AU304" s="223" t="s">
        <v>87</v>
      </c>
      <c r="AV304" s="13" t="s">
        <v>87</v>
      </c>
      <c r="AW304" s="13" t="s">
        <v>32</v>
      </c>
      <c r="AX304" s="13" t="s">
        <v>77</v>
      </c>
      <c r="AY304" s="223" t="s">
        <v>209</v>
      </c>
    </row>
    <row r="305" spans="2:51" s="13" customFormat="1">
      <c r="B305" s="212"/>
      <c r="C305" s="213"/>
      <c r="D305" s="214" t="s">
        <v>555</v>
      </c>
      <c r="E305" s="215" t="s">
        <v>1</v>
      </c>
      <c r="F305" s="216" t="s">
        <v>7563</v>
      </c>
      <c r="G305" s="213"/>
      <c r="H305" s="217">
        <v>7.9000000000000001E-2</v>
      </c>
      <c r="I305" s="218"/>
      <c r="J305" s="213"/>
      <c r="K305" s="213"/>
      <c r="L305" s="219"/>
      <c r="M305" s="220"/>
      <c r="N305" s="221"/>
      <c r="O305" s="221"/>
      <c r="P305" s="221"/>
      <c r="Q305" s="221"/>
      <c r="R305" s="221"/>
      <c r="S305" s="221"/>
      <c r="T305" s="222"/>
      <c r="AT305" s="223" t="s">
        <v>555</v>
      </c>
      <c r="AU305" s="223" t="s">
        <v>87</v>
      </c>
      <c r="AV305" s="13" t="s">
        <v>87</v>
      </c>
      <c r="AW305" s="13" t="s">
        <v>32</v>
      </c>
      <c r="AX305" s="13" t="s">
        <v>77</v>
      </c>
      <c r="AY305" s="223" t="s">
        <v>209</v>
      </c>
    </row>
    <row r="306" spans="2:51" s="13" customFormat="1">
      <c r="B306" s="212"/>
      <c r="C306" s="213"/>
      <c r="D306" s="214" t="s">
        <v>555</v>
      </c>
      <c r="E306" s="215" t="s">
        <v>1</v>
      </c>
      <c r="F306" s="216" t="s">
        <v>7564</v>
      </c>
      <c r="G306" s="213"/>
      <c r="H306" s="217">
        <v>0.2</v>
      </c>
      <c r="I306" s="218"/>
      <c r="J306" s="213"/>
      <c r="K306" s="213"/>
      <c r="L306" s="219"/>
      <c r="M306" s="220"/>
      <c r="N306" s="221"/>
      <c r="O306" s="221"/>
      <c r="P306" s="221"/>
      <c r="Q306" s="221"/>
      <c r="R306" s="221"/>
      <c r="S306" s="221"/>
      <c r="T306" s="222"/>
      <c r="AT306" s="223" t="s">
        <v>555</v>
      </c>
      <c r="AU306" s="223" t="s">
        <v>87</v>
      </c>
      <c r="AV306" s="13" t="s">
        <v>87</v>
      </c>
      <c r="AW306" s="13" t="s">
        <v>32</v>
      </c>
      <c r="AX306" s="13" t="s">
        <v>77</v>
      </c>
      <c r="AY306" s="223" t="s">
        <v>209</v>
      </c>
    </row>
    <row r="307" spans="2:51" s="13" customFormat="1">
      <c r="B307" s="212"/>
      <c r="C307" s="213"/>
      <c r="D307" s="214" t="s">
        <v>555</v>
      </c>
      <c r="E307" s="215" t="s">
        <v>1</v>
      </c>
      <c r="F307" s="216" t="s">
        <v>7565</v>
      </c>
      <c r="G307" s="213"/>
      <c r="H307" s="217">
        <v>0.2</v>
      </c>
      <c r="I307" s="218"/>
      <c r="J307" s="213"/>
      <c r="K307" s="213"/>
      <c r="L307" s="219"/>
      <c r="M307" s="220"/>
      <c r="N307" s="221"/>
      <c r="O307" s="221"/>
      <c r="P307" s="221"/>
      <c r="Q307" s="221"/>
      <c r="R307" s="221"/>
      <c r="S307" s="221"/>
      <c r="T307" s="222"/>
      <c r="AT307" s="223" t="s">
        <v>555</v>
      </c>
      <c r="AU307" s="223" t="s">
        <v>87</v>
      </c>
      <c r="AV307" s="13" t="s">
        <v>87</v>
      </c>
      <c r="AW307" s="13" t="s">
        <v>32</v>
      </c>
      <c r="AX307" s="13" t="s">
        <v>77</v>
      </c>
      <c r="AY307" s="223" t="s">
        <v>209</v>
      </c>
    </row>
    <row r="308" spans="2:51" s="13" customFormat="1">
      <c r="B308" s="212"/>
      <c r="C308" s="213"/>
      <c r="D308" s="214" t="s">
        <v>555</v>
      </c>
      <c r="E308" s="215" t="s">
        <v>1</v>
      </c>
      <c r="F308" s="216" t="s">
        <v>7566</v>
      </c>
      <c r="G308" s="213"/>
      <c r="H308" s="217">
        <v>0.158</v>
      </c>
      <c r="I308" s="218"/>
      <c r="J308" s="213"/>
      <c r="K308" s="213"/>
      <c r="L308" s="219"/>
      <c r="M308" s="220"/>
      <c r="N308" s="221"/>
      <c r="O308" s="221"/>
      <c r="P308" s="221"/>
      <c r="Q308" s="221"/>
      <c r="R308" s="221"/>
      <c r="S308" s="221"/>
      <c r="T308" s="222"/>
      <c r="AT308" s="223" t="s">
        <v>555</v>
      </c>
      <c r="AU308" s="223" t="s">
        <v>87</v>
      </c>
      <c r="AV308" s="13" t="s">
        <v>87</v>
      </c>
      <c r="AW308" s="13" t="s">
        <v>32</v>
      </c>
      <c r="AX308" s="13" t="s">
        <v>77</v>
      </c>
      <c r="AY308" s="223" t="s">
        <v>209</v>
      </c>
    </row>
    <row r="309" spans="2:51" s="13" customFormat="1">
      <c r="B309" s="212"/>
      <c r="C309" s="213"/>
      <c r="D309" s="214" t="s">
        <v>555</v>
      </c>
      <c r="E309" s="215" t="s">
        <v>1</v>
      </c>
      <c r="F309" s="216" t="s">
        <v>7567</v>
      </c>
      <c r="G309" s="213"/>
      <c r="H309" s="217">
        <v>0.316</v>
      </c>
      <c r="I309" s="218"/>
      <c r="J309" s="213"/>
      <c r="K309" s="213"/>
      <c r="L309" s="219"/>
      <c r="M309" s="220"/>
      <c r="N309" s="221"/>
      <c r="O309" s="221"/>
      <c r="P309" s="221"/>
      <c r="Q309" s="221"/>
      <c r="R309" s="221"/>
      <c r="S309" s="221"/>
      <c r="T309" s="222"/>
      <c r="AT309" s="223" t="s">
        <v>555</v>
      </c>
      <c r="AU309" s="223" t="s">
        <v>87</v>
      </c>
      <c r="AV309" s="13" t="s">
        <v>87</v>
      </c>
      <c r="AW309" s="13" t="s">
        <v>32</v>
      </c>
      <c r="AX309" s="13" t="s">
        <v>77</v>
      </c>
      <c r="AY309" s="223" t="s">
        <v>209</v>
      </c>
    </row>
    <row r="310" spans="2:51" s="13" customFormat="1">
      <c r="B310" s="212"/>
      <c r="C310" s="213"/>
      <c r="D310" s="214" t="s">
        <v>555</v>
      </c>
      <c r="E310" s="215" t="s">
        <v>1</v>
      </c>
      <c r="F310" s="216" t="s">
        <v>7568</v>
      </c>
      <c r="G310" s="213"/>
      <c r="H310" s="217">
        <v>0.16400000000000001</v>
      </c>
      <c r="I310" s="218"/>
      <c r="J310" s="213"/>
      <c r="K310" s="213"/>
      <c r="L310" s="219"/>
      <c r="M310" s="220"/>
      <c r="N310" s="221"/>
      <c r="O310" s="221"/>
      <c r="P310" s="221"/>
      <c r="Q310" s="221"/>
      <c r="R310" s="221"/>
      <c r="S310" s="221"/>
      <c r="T310" s="222"/>
      <c r="AT310" s="223" t="s">
        <v>555</v>
      </c>
      <c r="AU310" s="223" t="s">
        <v>87</v>
      </c>
      <c r="AV310" s="13" t="s">
        <v>87</v>
      </c>
      <c r="AW310" s="13" t="s">
        <v>32</v>
      </c>
      <c r="AX310" s="13" t="s">
        <v>77</v>
      </c>
      <c r="AY310" s="223" t="s">
        <v>209</v>
      </c>
    </row>
    <row r="311" spans="2:51" s="13" customFormat="1">
      <c r="B311" s="212"/>
      <c r="C311" s="213"/>
      <c r="D311" s="214" t="s">
        <v>555</v>
      </c>
      <c r="E311" s="215" t="s">
        <v>1</v>
      </c>
      <c r="F311" s="216" t="s">
        <v>7569</v>
      </c>
      <c r="G311" s="213"/>
      <c r="H311" s="217">
        <v>0.13600000000000001</v>
      </c>
      <c r="I311" s="218"/>
      <c r="J311" s="213"/>
      <c r="K311" s="213"/>
      <c r="L311" s="219"/>
      <c r="M311" s="220"/>
      <c r="N311" s="221"/>
      <c r="O311" s="221"/>
      <c r="P311" s="221"/>
      <c r="Q311" s="221"/>
      <c r="R311" s="221"/>
      <c r="S311" s="221"/>
      <c r="T311" s="222"/>
      <c r="AT311" s="223" t="s">
        <v>555</v>
      </c>
      <c r="AU311" s="223" t="s">
        <v>87</v>
      </c>
      <c r="AV311" s="13" t="s">
        <v>87</v>
      </c>
      <c r="AW311" s="13" t="s">
        <v>32</v>
      </c>
      <c r="AX311" s="13" t="s">
        <v>77</v>
      </c>
      <c r="AY311" s="223" t="s">
        <v>209</v>
      </c>
    </row>
    <row r="312" spans="2:51" s="13" customFormat="1">
      <c r="B312" s="212"/>
      <c r="C312" s="213"/>
      <c r="D312" s="214" t="s">
        <v>555</v>
      </c>
      <c r="E312" s="215" t="s">
        <v>1</v>
      </c>
      <c r="F312" s="216" t="s">
        <v>7570</v>
      </c>
      <c r="G312" s="213"/>
      <c r="H312" s="217">
        <v>0.2</v>
      </c>
      <c r="I312" s="218"/>
      <c r="J312" s="213"/>
      <c r="K312" s="213"/>
      <c r="L312" s="219"/>
      <c r="M312" s="220"/>
      <c r="N312" s="221"/>
      <c r="O312" s="221"/>
      <c r="P312" s="221"/>
      <c r="Q312" s="221"/>
      <c r="R312" s="221"/>
      <c r="S312" s="221"/>
      <c r="T312" s="222"/>
      <c r="AT312" s="223" t="s">
        <v>555</v>
      </c>
      <c r="AU312" s="223" t="s">
        <v>87</v>
      </c>
      <c r="AV312" s="13" t="s">
        <v>87</v>
      </c>
      <c r="AW312" s="13" t="s">
        <v>32</v>
      </c>
      <c r="AX312" s="13" t="s">
        <v>77</v>
      </c>
      <c r="AY312" s="223" t="s">
        <v>209</v>
      </c>
    </row>
    <row r="313" spans="2:51" s="15" customFormat="1">
      <c r="B313" s="246"/>
      <c r="C313" s="247"/>
      <c r="D313" s="214" t="s">
        <v>555</v>
      </c>
      <c r="E313" s="248" t="s">
        <v>1</v>
      </c>
      <c r="F313" s="249" t="s">
        <v>1851</v>
      </c>
      <c r="G313" s="247"/>
      <c r="H313" s="248" t="s">
        <v>1</v>
      </c>
      <c r="I313" s="250"/>
      <c r="J313" s="247"/>
      <c r="K313" s="247"/>
      <c r="L313" s="251"/>
      <c r="M313" s="252"/>
      <c r="N313" s="253"/>
      <c r="O313" s="253"/>
      <c r="P313" s="253"/>
      <c r="Q313" s="253"/>
      <c r="R313" s="253"/>
      <c r="S313" s="253"/>
      <c r="T313" s="254"/>
      <c r="AT313" s="255" t="s">
        <v>555</v>
      </c>
      <c r="AU313" s="255" t="s">
        <v>87</v>
      </c>
      <c r="AV313" s="15" t="s">
        <v>85</v>
      </c>
      <c r="AW313" s="15" t="s">
        <v>32</v>
      </c>
      <c r="AX313" s="15" t="s">
        <v>77</v>
      </c>
      <c r="AY313" s="255" t="s">
        <v>209</v>
      </c>
    </row>
    <row r="314" spans="2:51" s="13" customFormat="1">
      <c r="B314" s="212"/>
      <c r="C314" s="213"/>
      <c r="D314" s="214" t="s">
        <v>555</v>
      </c>
      <c r="E314" s="215" t="s">
        <v>1</v>
      </c>
      <c r="F314" s="216" t="s">
        <v>7571</v>
      </c>
      <c r="G314" s="213"/>
      <c r="H314" s="217">
        <v>0.52300000000000002</v>
      </c>
      <c r="I314" s="218"/>
      <c r="J314" s="213"/>
      <c r="K314" s="213"/>
      <c r="L314" s="219"/>
      <c r="M314" s="220"/>
      <c r="N314" s="221"/>
      <c r="O314" s="221"/>
      <c r="P314" s="221"/>
      <c r="Q314" s="221"/>
      <c r="R314" s="221"/>
      <c r="S314" s="221"/>
      <c r="T314" s="222"/>
      <c r="AT314" s="223" t="s">
        <v>555</v>
      </c>
      <c r="AU314" s="223" t="s">
        <v>87</v>
      </c>
      <c r="AV314" s="13" t="s">
        <v>87</v>
      </c>
      <c r="AW314" s="13" t="s">
        <v>32</v>
      </c>
      <c r="AX314" s="13" t="s">
        <v>77</v>
      </c>
      <c r="AY314" s="223" t="s">
        <v>209</v>
      </c>
    </row>
    <row r="315" spans="2:51" s="13" customFormat="1">
      <c r="B315" s="212"/>
      <c r="C315" s="213"/>
      <c r="D315" s="214" t="s">
        <v>555</v>
      </c>
      <c r="E315" s="215" t="s">
        <v>1</v>
      </c>
      <c r="F315" s="216" t="s">
        <v>7572</v>
      </c>
      <c r="G315" s="213"/>
      <c r="H315" s="217">
        <v>0.222</v>
      </c>
      <c r="I315" s="218"/>
      <c r="J315" s="213"/>
      <c r="K315" s="213"/>
      <c r="L315" s="219"/>
      <c r="M315" s="220"/>
      <c r="N315" s="221"/>
      <c r="O315" s="221"/>
      <c r="P315" s="221"/>
      <c r="Q315" s="221"/>
      <c r="R315" s="221"/>
      <c r="S315" s="221"/>
      <c r="T315" s="222"/>
      <c r="AT315" s="223" t="s">
        <v>555</v>
      </c>
      <c r="AU315" s="223" t="s">
        <v>87</v>
      </c>
      <c r="AV315" s="13" t="s">
        <v>87</v>
      </c>
      <c r="AW315" s="13" t="s">
        <v>32</v>
      </c>
      <c r="AX315" s="13" t="s">
        <v>77</v>
      </c>
      <c r="AY315" s="223" t="s">
        <v>209</v>
      </c>
    </row>
    <row r="316" spans="2:51" s="13" customFormat="1">
      <c r="B316" s="212"/>
      <c r="C316" s="213"/>
      <c r="D316" s="214" t="s">
        <v>555</v>
      </c>
      <c r="E316" s="215" t="s">
        <v>1</v>
      </c>
      <c r="F316" s="216" t="s">
        <v>7573</v>
      </c>
      <c r="G316" s="213"/>
      <c r="H316" s="217">
        <v>0.4</v>
      </c>
      <c r="I316" s="218"/>
      <c r="J316" s="213"/>
      <c r="K316" s="213"/>
      <c r="L316" s="219"/>
      <c r="M316" s="220"/>
      <c r="N316" s="221"/>
      <c r="O316" s="221"/>
      <c r="P316" s="221"/>
      <c r="Q316" s="221"/>
      <c r="R316" s="221"/>
      <c r="S316" s="221"/>
      <c r="T316" s="222"/>
      <c r="AT316" s="223" t="s">
        <v>555</v>
      </c>
      <c r="AU316" s="223" t="s">
        <v>87</v>
      </c>
      <c r="AV316" s="13" t="s">
        <v>87</v>
      </c>
      <c r="AW316" s="13" t="s">
        <v>32</v>
      </c>
      <c r="AX316" s="13" t="s">
        <v>77</v>
      </c>
      <c r="AY316" s="223" t="s">
        <v>209</v>
      </c>
    </row>
    <row r="317" spans="2:51" s="13" customFormat="1">
      <c r="B317" s="212"/>
      <c r="C317" s="213"/>
      <c r="D317" s="214" t="s">
        <v>555</v>
      </c>
      <c r="E317" s="215" t="s">
        <v>1</v>
      </c>
      <c r="F317" s="216" t="s">
        <v>7574</v>
      </c>
      <c r="G317" s="213"/>
      <c r="H317" s="217">
        <v>2.411</v>
      </c>
      <c r="I317" s="218"/>
      <c r="J317" s="213"/>
      <c r="K317" s="213"/>
      <c r="L317" s="219"/>
      <c r="M317" s="220"/>
      <c r="N317" s="221"/>
      <c r="O317" s="221"/>
      <c r="P317" s="221"/>
      <c r="Q317" s="221"/>
      <c r="R317" s="221"/>
      <c r="S317" s="221"/>
      <c r="T317" s="222"/>
      <c r="AT317" s="223" t="s">
        <v>555</v>
      </c>
      <c r="AU317" s="223" t="s">
        <v>87</v>
      </c>
      <c r="AV317" s="13" t="s">
        <v>87</v>
      </c>
      <c r="AW317" s="13" t="s">
        <v>32</v>
      </c>
      <c r="AX317" s="13" t="s">
        <v>77</v>
      </c>
      <c r="AY317" s="223" t="s">
        <v>209</v>
      </c>
    </row>
    <row r="318" spans="2:51" s="13" customFormat="1">
      <c r="B318" s="212"/>
      <c r="C318" s="213"/>
      <c r="D318" s="214" t="s">
        <v>555</v>
      </c>
      <c r="E318" s="215" t="s">
        <v>1</v>
      </c>
      <c r="F318" s="216" t="s">
        <v>7575</v>
      </c>
      <c r="G318" s="213"/>
      <c r="H318" s="217">
        <v>1.2010000000000001</v>
      </c>
      <c r="I318" s="218"/>
      <c r="J318" s="213"/>
      <c r="K318" s="213"/>
      <c r="L318" s="219"/>
      <c r="M318" s="220"/>
      <c r="N318" s="221"/>
      <c r="O318" s="221"/>
      <c r="P318" s="221"/>
      <c r="Q318" s="221"/>
      <c r="R318" s="221"/>
      <c r="S318" s="221"/>
      <c r="T318" s="222"/>
      <c r="AT318" s="223" t="s">
        <v>555</v>
      </c>
      <c r="AU318" s="223" t="s">
        <v>87</v>
      </c>
      <c r="AV318" s="13" t="s">
        <v>87</v>
      </c>
      <c r="AW318" s="13" t="s">
        <v>32</v>
      </c>
      <c r="AX318" s="13" t="s">
        <v>77</v>
      </c>
      <c r="AY318" s="223" t="s">
        <v>209</v>
      </c>
    </row>
    <row r="319" spans="2:51" s="13" customFormat="1">
      <c r="B319" s="212"/>
      <c r="C319" s="213"/>
      <c r="D319" s="214" t="s">
        <v>555</v>
      </c>
      <c r="E319" s="215" t="s">
        <v>1</v>
      </c>
      <c r="F319" s="216" t="s">
        <v>7576</v>
      </c>
      <c r="G319" s="213"/>
      <c r="H319" s="217">
        <v>0.128</v>
      </c>
      <c r="I319" s="218"/>
      <c r="J319" s="213"/>
      <c r="K319" s="213"/>
      <c r="L319" s="219"/>
      <c r="M319" s="220"/>
      <c r="N319" s="221"/>
      <c r="O319" s="221"/>
      <c r="P319" s="221"/>
      <c r="Q319" s="221"/>
      <c r="R319" s="221"/>
      <c r="S319" s="221"/>
      <c r="T319" s="222"/>
      <c r="AT319" s="223" t="s">
        <v>555</v>
      </c>
      <c r="AU319" s="223" t="s">
        <v>87</v>
      </c>
      <c r="AV319" s="13" t="s">
        <v>87</v>
      </c>
      <c r="AW319" s="13" t="s">
        <v>32</v>
      </c>
      <c r="AX319" s="13" t="s">
        <v>77</v>
      </c>
      <c r="AY319" s="223" t="s">
        <v>209</v>
      </c>
    </row>
    <row r="320" spans="2:51" s="13" customFormat="1">
      <c r="B320" s="212"/>
      <c r="C320" s="213"/>
      <c r="D320" s="214" t="s">
        <v>555</v>
      </c>
      <c r="E320" s="215" t="s">
        <v>1</v>
      </c>
      <c r="F320" s="216" t="s">
        <v>7577</v>
      </c>
      <c r="G320" s="213"/>
      <c r="H320" s="217">
        <v>0.24299999999999999</v>
      </c>
      <c r="I320" s="218"/>
      <c r="J320" s="213"/>
      <c r="K320" s="213"/>
      <c r="L320" s="219"/>
      <c r="M320" s="220"/>
      <c r="N320" s="221"/>
      <c r="O320" s="221"/>
      <c r="P320" s="221"/>
      <c r="Q320" s="221"/>
      <c r="R320" s="221"/>
      <c r="S320" s="221"/>
      <c r="T320" s="222"/>
      <c r="AT320" s="223" t="s">
        <v>555</v>
      </c>
      <c r="AU320" s="223" t="s">
        <v>87</v>
      </c>
      <c r="AV320" s="13" t="s">
        <v>87</v>
      </c>
      <c r="AW320" s="13" t="s">
        <v>32</v>
      </c>
      <c r="AX320" s="13" t="s">
        <v>77</v>
      </c>
      <c r="AY320" s="223" t="s">
        <v>209</v>
      </c>
    </row>
    <row r="321" spans="1:65" s="13" customFormat="1">
      <c r="B321" s="212"/>
      <c r="C321" s="213"/>
      <c r="D321" s="214" t="s">
        <v>555</v>
      </c>
      <c r="E321" s="215" t="s">
        <v>1</v>
      </c>
      <c r="F321" s="216" t="s">
        <v>7578</v>
      </c>
      <c r="G321" s="213"/>
      <c r="H321" s="217">
        <v>0.188</v>
      </c>
      <c r="I321" s="218"/>
      <c r="J321" s="213"/>
      <c r="K321" s="213"/>
      <c r="L321" s="219"/>
      <c r="M321" s="220"/>
      <c r="N321" s="221"/>
      <c r="O321" s="221"/>
      <c r="P321" s="221"/>
      <c r="Q321" s="221"/>
      <c r="R321" s="221"/>
      <c r="S321" s="221"/>
      <c r="T321" s="222"/>
      <c r="AT321" s="223" t="s">
        <v>555</v>
      </c>
      <c r="AU321" s="223" t="s">
        <v>87</v>
      </c>
      <c r="AV321" s="13" t="s">
        <v>87</v>
      </c>
      <c r="AW321" s="13" t="s">
        <v>32</v>
      </c>
      <c r="AX321" s="13" t="s">
        <v>77</v>
      </c>
      <c r="AY321" s="223" t="s">
        <v>209</v>
      </c>
    </row>
    <row r="322" spans="1:65" s="13" customFormat="1">
      <c r="B322" s="212"/>
      <c r="C322" s="213"/>
      <c r="D322" s="214" t="s">
        <v>555</v>
      </c>
      <c r="E322" s="215" t="s">
        <v>1</v>
      </c>
      <c r="F322" s="216" t="s">
        <v>7579</v>
      </c>
      <c r="G322" s="213"/>
      <c r="H322" s="217">
        <v>8.4000000000000005E-2</v>
      </c>
      <c r="I322" s="218"/>
      <c r="J322" s="213"/>
      <c r="K322" s="213"/>
      <c r="L322" s="219"/>
      <c r="M322" s="220"/>
      <c r="N322" s="221"/>
      <c r="O322" s="221"/>
      <c r="P322" s="221"/>
      <c r="Q322" s="221"/>
      <c r="R322" s="221"/>
      <c r="S322" s="221"/>
      <c r="T322" s="222"/>
      <c r="AT322" s="223" t="s">
        <v>555</v>
      </c>
      <c r="AU322" s="223" t="s">
        <v>87</v>
      </c>
      <c r="AV322" s="13" t="s">
        <v>87</v>
      </c>
      <c r="AW322" s="13" t="s">
        <v>32</v>
      </c>
      <c r="AX322" s="13" t="s">
        <v>77</v>
      </c>
      <c r="AY322" s="223" t="s">
        <v>209</v>
      </c>
    </row>
    <row r="323" spans="1:65" s="13" customFormat="1">
      <c r="B323" s="212"/>
      <c r="C323" s="213"/>
      <c r="D323" s="214" t="s">
        <v>555</v>
      </c>
      <c r="E323" s="215" t="s">
        <v>1</v>
      </c>
      <c r="F323" s="216" t="s">
        <v>7580</v>
      </c>
      <c r="G323" s="213"/>
      <c r="H323" s="217">
        <v>0.28299999999999997</v>
      </c>
      <c r="I323" s="218"/>
      <c r="J323" s="213"/>
      <c r="K323" s="213"/>
      <c r="L323" s="219"/>
      <c r="M323" s="220"/>
      <c r="N323" s="221"/>
      <c r="O323" s="221"/>
      <c r="P323" s="221"/>
      <c r="Q323" s="221"/>
      <c r="R323" s="221"/>
      <c r="S323" s="221"/>
      <c r="T323" s="222"/>
      <c r="AT323" s="223" t="s">
        <v>555</v>
      </c>
      <c r="AU323" s="223" t="s">
        <v>87</v>
      </c>
      <c r="AV323" s="13" t="s">
        <v>87</v>
      </c>
      <c r="AW323" s="13" t="s">
        <v>32</v>
      </c>
      <c r="AX323" s="13" t="s">
        <v>77</v>
      </c>
      <c r="AY323" s="223" t="s">
        <v>209</v>
      </c>
    </row>
    <row r="324" spans="1:65" s="13" customFormat="1">
      <c r="B324" s="212"/>
      <c r="C324" s="213"/>
      <c r="D324" s="214" t="s">
        <v>555</v>
      </c>
      <c r="E324" s="215" t="s">
        <v>1</v>
      </c>
      <c r="F324" s="216" t="s">
        <v>7581</v>
      </c>
      <c r="G324" s="213"/>
      <c r="H324" s="217">
        <v>0.316</v>
      </c>
      <c r="I324" s="218"/>
      <c r="J324" s="213"/>
      <c r="K324" s="213"/>
      <c r="L324" s="219"/>
      <c r="M324" s="220"/>
      <c r="N324" s="221"/>
      <c r="O324" s="221"/>
      <c r="P324" s="221"/>
      <c r="Q324" s="221"/>
      <c r="R324" s="221"/>
      <c r="S324" s="221"/>
      <c r="T324" s="222"/>
      <c r="AT324" s="223" t="s">
        <v>555</v>
      </c>
      <c r="AU324" s="223" t="s">
        <v>87</v>
      </c>
      <c r="AV324" s="13" t="s">
        <v>87</v>
      </c>
      <c r="AW324" s="13" t="s">
        <v>32</v>
      </c>
      <c r="AX324" s="13" t="s">
        <v>77</v>
      </c>
      <c r="AY324" s="223" t="s">
        <v>209</v>
      </c>
    </row>
    <row r="325" spans="1:65" s="13" customFormat="1">
      <c r="B325" s="212"/>
      <c r="C325" s="213"/>
      <c r="D325" s="214" t="s">
        <v>555</v>
      </c>
      <c r="E325" s="215" t="s">
        <v>1</v>
      </c>
      <c r="F325" s="216" t="s">
        <v>7582</v>
      </c>
      <c r="G325" s="213"/>
      <c r="H325" s="217">
        <v>0.36499999999999999</v>
      </c>
      <c r="I325" s="218"/>
      <c r="J325" s="213"/>
      <c r="K325" s="213"/>
      <c r="L325" s="219"/>
      <c r="M325" s="220"/>
      <c r="N325" s="221"/>
      <c r="O325" s="221"/>
      <c r="P325" s="221"/>
      <c r="Q325" s="221"/>
      <c r="R325" s="221"/>
      <c r="S325" s="221"/>
      <c r="T325" s="222"/>
      <c r="AT325" s="223" t="s">
        <v>555</v>
      </c>
      <c r="AU325" s="223" t="s">
        <v>87</v>
      </c>
      <c r="AV325" s="13" t="s">
        <v>87</v>
      </c>
      <c r="AW325" s="13" t="s">
        <v>32</v>
      </c>
      <c r="AX325" s="13" t="s">
        <v>77</v>
      </c>
      <c r="AY325" s="223" t="s">
        <v>209</v>
      </c>
    </row>
    <row r="326" spans="1:65" s="14" customFormat="1">
      <c r="B326" s="235"/>
      <c r="C326" s="236"/>
      <c r="D326" s="214" t="s">
        <v>555</v>
      </c>
      <c r="E326" s="237" t="s">
        <v>1</v>
      </c>
      <c r="F326" s="238" t="s">
        <v>645</v>
      </c>
      <c r="G326" s="236"/>
      <c r="H326" s="239">
        <v>22.530999999999992</v>
      </c>
      <c r="I326" s="240"/>
      <c r="J326" s="236"/>
      <c r="K326" s="236"/>
      <c r="L326" s="241"/>
      <c r="M326" s="242"/>
      <c r="N326" s="243"/>
      <c r="O326" s="243"/>
      <c r="P326" s="243"/>
      <c r="Q326" s="243"/>
      <c r="R326" s="243"/>
      <c r="S326" s="243"/>
      <c r="T326" s="244"/>
      <c r="AT326" s="245" t="s">
        <v>555</v>
      </c>
      <c r="AU326" s="245" t="s">
        <v>87</v>
      </c>
      <c r="AV326" s="14" t="s">
        <v>218</v>
      </c>
      <c r="AW326" s="14" t="s">
        <v>32</v>
      </c>
      <c r="AX326" s="14" t="s">
        <v>85</v>
      </c>
      <c r="AY326" s="245" t="s">
        <v>209</v>
      </c>
    </row>
    <row r="327" spans="1:65" s="2" customFormat="1" ht="21.75" customHeight="1">
      <c r="A327" s="35"/>
      <c r="B327" s="36"/>
      <c r="C327" s="224" t="s">
        <v>299</v>
      </c>
      <c r="D327" s="224" t="s">
        <v>576</v>
      </c>
      <c r="E327" s="225" t="s">
        <v>7583</v>
      </c>
      <c r="F327" s="226" t="s">
        <v>7584</v>
      </c>
      <c r="G327" s="227" t="s">
        <v>236</v>
      </c>
      <c r="H327" s="228">
        <v>8.202</v>
      </c>
      <c r="I327" s="229"/>
      <c r="J327" s="230">
        <f>ROUND(I327*H327,2)</f>
        <v>0</v>
      </c>
      <c r="K327" s="231"/>
      <c r="L327" s="232"/>
      <c r="M327" s="233" t="s">
        <v>1</v>
      </c>
      <c r="N327" s="234" t="s">
        <v>42</v>
      </c>
      <c r="O327" s="72"/>
      <c r="P327" s="203">
        <f>O327*H327</f>
        <v>0</v>
      </c>
      <c r="Q327" s="203">
        <v>1</v>
      </c>
      <c r="R327" s="203">
        <f>Q327*H327</f>
        <v>8.202</v>
      </c>
      <c r="S327" s="203">
        <v>0</v>
      </c>
      <c r="T327" s="204">
        <f>S327*H327</f>
        <v>0</v>
      </c>
      <c r="U327" s="35"/>
      <c r="V327" s="35"/>
      <c r="W327" s="35"/>
      <c r="X327" s="35"/>
      <c r="Y327" s="35"/>
      <c r="Z327" s="35"/>
      <c r="AA327" s="35"/>
      <c r="AB327" s="35"/>
      <c r="AC327" s="35"/>
      <c r="AD327" s="35"/>
      <c r="AE327" s="35"/>
      <c r="AR327" s="205" t="s">
        <v>246</v>
      </c>
      <c r="AT327" s="205" t="s">
        <v>576</v>
      </c>
      <c r="AU327" s="205" t="s">
        <v>87</v>
      </c>
      <c r="AY327" s="18" t="s">
        <v>209</v>
      </c>
      <c r="BE327" s="206">
        <f>IF(N327="základní",J327,0)</f>
        <v>0</v>
      </c>
      <c r="BF327" s="206">
        <f>IF(N327="snížená",J327,0)</f>
        <v>0</v>
      </c>
      <c r="BG327" s="206">
        <f>IF(N327="zákl. přenesená",J327,0)</f>
        <v>0</v>
      </c>
      <c r="BH327" s="206">
        <f>IF(N327="sníž. přenesená",J327,0)</f>
        <v>0</v>
      </c>
      <c r="BI327" s="206">
        <f>IF(N327="nulová",J327,0)</f>
        <v>0</v>
      </c>
      <c r="BJ327" s="18" t="s">
        <v>85</v>
      </c>
      <c r="BK327" s="206">
        <f>ROUND(I327*H327,2)</f>
        <v>0</v>
      </c>
      <c r="BL327" s="18" t="s">
        <v>218</v>
      </c>
      <c r="BM327" s="205" t="s">
        <v>7585</v>
      </c>
    </row>
    <row r="328" spans="1:65" s="13" customFormat="1">
      <c r="B328" s="212"/>
      <c r="C328" s="213"/>
      <c r="D328" s="214" t="s">
        <v>555</v>
      </c>
      <c r="E328" s="215" t="s">
        <v>1</v>
      </c>
      <c r="F328" s="216" t="s">
        <v>7586</v>
      </c>
      <c r="G328" s="213"/>
      <c r="H328" s="217">
        <v>1.204</v>
      </c>
      <c r="I328" s="218"/>
      <c r="J328" s="213"/>
      <c r="K328" s="213"/>
      <c r="L328" s="219"/>
      <c r="M328" s="220"/>
      <c r="N328" s="221"/>
      <c r="O328" s="221"/>
      <c r="P328" s="221"/>
      <c r="Q328" s="221"/>
      <c r="R328" s="221"/>
      <c r="S328" s="221"/>
      <c r="T328" s="222"/>
      <c r="AT328" s="223" t="s">
        <v>555</v>
      </c>
      <c r="AU328" s="223" t="s">
        <v>87</v>
      </c>
      <c r="AV328" s="13" t="s">
        <v>87</v>
      </c>
      <c r="AW328" s="13" t="s">
        <v>32</v>
      </c>
      <c r="AX328" s="13" t="s">
        <v>77</v>
      </c>
      <c r="AY328" s="223" t="s">
        <v>209</v>
      </c>
    </row>
    <row r="329" spans="1:65" s="13" customFormat="1">
      <c r="B329" s="212"/>
      <c r="C329" s="213"/>
      <c r="D329" s="214" t="s">
        <v>555</v>
      </c>
      <c r="E329" s="215" t="s">
        <v>1</v>
      </c>
      <c r="F329" s="216" t="s">
        <v>7587</v>
      </c>
      <c r="G329" s="213"/>
      <c r="H329" s="217">
        <v>1.071</v>
      </c>
      <c r="I329" s="218"/>
      <c r="J329" s="213"/>
      <c r="K329" s="213"/>
      <c r="L329" s="219"/>
      <c r="M329" s="220"/>
      <c r="N329" s="221"/>
      <c r="O329" s="221"/>
      <c r="P329" s="221"/>
      <c r="Q329" s="221"/>
      <c r="R329" s="221"/>
      <c r="S329" s="221"/>
      <c r="T329" s="222"/>
      <c r="AT329" s="223" t="s">
        <v>555</v>
      </c>
      <c r="AU329" s="223" t="s">
        <v>87</v>
      </c>
      <c r="AV329" s="13" t="s">
        <v>87</v>
      </c>
      <c r="AW329" s="13" t="s">
        <v>32</v>
      </c>
      <c r="AX329" s="13" t="s">
        <v>77</v>
      </c>
      <c r="AY329" s="223" t="s">
        <v>209</v>
      </c>
    </row>
    <row r="330" spans="1:65" s="13" customFormat="1" ht="33.75">
      <c r="B330" s="212"/>
      <c r="C330" s="213"/>
      <c r="D330" s="214" t="s">
        <v>555</v>
      </c>
      <c r="E330" s="215" t="s">
        <v>1</v>
      </c>
      <c r="F330" s="216" t="s">
        <v>7588</v>
      </c>
      <c r="G330" s="213"/>
      <c r="H330" s="217">
        <v>2.9940000000000002</v>
      </c>
      <c r="I330" s="218"/>
      <c r="J330" s="213"/>
      <c r="K330" s="213"/>
      <c r="L330" s="219"/>
      <c r="M330" s="220"/>
      <c r="N330" s="221"/>
      <c r="O330" s="221"/>
      <c r="P330" s="221"/>
      <c r="Q330" s="221"/>
      <c r="R330" s="221"/>
      <c r="S330" s="221"/>
      <c r="T330" s="222"/>
      <c r="AT330" s="223" t="s">
        <v>555</v>
      </c>
      <c r="AU330" s="223" t="s">
        <v>87</v>
      </c>
      <c r="AV330" s="13" t="s">
        <v>87</v>
      </c>
      <c r="AW330" s="13" t="s">
        <v>32</v>
      </c>
      <c r="AX330" s="13" t="s">
        <v>77</v>
      </c>
      <c r="AY330" s="223" t="s">
        <v>209</v>
      </c>
    </row>
    <row r="331" spans="1:65" s="13" customFormat="1">
      <c r="B331" s="212"/>
      <c r="C331" s="213"/>
      <c r="D331" s="214" t="s">
        <v>555</v>
      </c>
      <c r="E331" s="215" t="s">
        <v>1</v>
      </c>
      <c r="F331" s="216" t="s">
        <v>7589</v>
      </c>
      <c r="G331" s="213"/>
      <c r="H331" s="217">
        <v>2.2269999999999999</v>
      </c>
      <c r="I331" s="218"/>
      <c r="J331" s="213"/>
      <c r="K331" s="213"/>
      <c r="L331" s="219"/>
      <c r="M331" s="220"/>
      <c r="N331" s="221"/>
      <c r="O331" s="221"/>
      <c r="P331" s="221"/>
      <c r="Q331" s="221"/>
      <c r="R331" s="221"/>
      <c r="S331" s="221"/>
      <c r="T331" s="222"/>
      <c r="AT331" s="223" t="s">
        <v>555</v>
      </c>
      <c r="AU331" s="223" t="s">
        <v>87</v>
      </c>
      <c r="AV331" s="13" t="s">
        <v>87</v>
      </c>
      <c r="AW331" s="13" t="s">
        <v>32</v>
      </c>
      <c r="AX331" s="13" t="s">
        <v>77</v>
      </c>
      <c r="AY331" s="223" t="s">
        <v>209</v>
      </c>
    </row>
    <row r="332" spans="1:65" s="13" customFormat="1">
      <c r="B332" s="212"/>
      <c r="C332" s="213"/>
      <c r="D332" s="214" t="s">
        <v>555</v>
      </c>
      <c r="E332" s="215" t="s">
        <v>1</v>
      </c>
      <c r="F332" s="216" t="s">
        <v>7590</v>
      </c>
      <c r="G332" s="213"/>
      <c r="H332" s="217">
        <v>0.70599999999999996</v>
      </c>
      <c r="I332" s="218"/>
      <c r="J332" s="213"/>
      <c r="K332" s="213"/>
      <c r="L332" s="219"/>
      <c r="M332" s="220"/>
      <c r="N332" s="221"/>
      <c r="O332" s="221"/>
      <c r="P332" s="221"/>
      <c r="Q332" s="221"/>
      <c r="R332" s="221"/>
      <c r="S332" s="221"/>
      <c r="T332" s="222"/>
      <c r="AT332" s="223" t="s">
        <v>555</v>
      </c>
      <c r="AU332" s="223" t="s">
        <v>87</v>
      </c>
      <c r="AV332" s="13" t="s">
        <v>87</v>
      </c>
      <c r="AW332" s="13" t="s">
        <v>32</v>
      </c>
      <c r="AX332" s="13" t="s">
        <v>77</v>
      </c>
      <c r="AY332" s="223" t="s">
        <v>209</v>
      </c>
    </row>
    <row r="333" spans="1:65" s="14" customFormat="1">
      <c r="B333" s="235"/>
      <c r="C333" s="236"/>
      <c r="D333" s="214" t="s">
        <v>555</v>
      </c>
      <c r="E333" s="237" t="s">
        <v>1</v>
      </c>
      <c r="F333" s="238" t="s">
        <v>645</v>
      </c>
      <c r="G333" s="236"/>
      <c r="H333" s="239">
        <v>8.202</v>
      </c>
      <c r="I333" s="240"/>
      <c r="J333" s="236"/>
      <c r="K333" s="236"/>
      <c r="L333" s="241"/>
      <c r="M333" s="242"/>
      <c r="N333" s="243"/>
      <c r="O333" s="243"/>
      <c r="P333" s="243"/>
      <c r="Q333" s="243"/>
      <c r="R333" s="243"/>
      <c r="S333" s="243"/>
      <c r="T333" s="244"/>
      <c r="AT333" s="245" t="s">
        <v>555</v>
      </c>
      <c r="AU333" s="245" t="s">
        <v>87</v>
      </c>
      <c r="AV333" s="14" t="s">
        <v>218</v>
      </c>
      <c r="AW333" s="14" t="s">
        <v>32</v>
      </c>
      <c r="AX333" s="14" t="s">
        <v>85</v>
      </c>
      <c r="AY333" s="245" t="s">
        <v>209</v>
      </c>
    </row>
    <row r="334" spans="1:65" s="2" customFormat="1" ht="21.75" customHeight="1">
      <c r="A334" s="35"/>
      <c r="B334" s="36"/>
      <c r="C334" s="224" t="s">
        <v>303</v>
      </c>
      <c r="D334" s="224" t="s">
        <v>576</v>
      </c>
      <c r="E334" s="225" t="s">
        <v>7591</v>
      </c>
      <c r="F334" s="226" t="s">
        <v>7592</v>
      </c>
      <c r="G334" s="227" t="s">
        <v>236</v>
      </c>
      <c r="H334" s="228">
        <v>8.4380000000000006</v>
      </c>
      <c r="I334" s="229"/>
      <c r="J334" s="230">
        <f>ROUND(I334*H334,2)</f>
        <v>0</v>
      </c>
      <c r="K334" s="231"/>
      <c r="L334" s="232"/>
      <c r="M334" s="233" t="s">
        <v>1</v>
      </c>
      <c r="N334" s="234" t="s">
        <v>42</v>
      </c>
      <c r="O334" s="72"/>
      <c r="P334" s="203">
        <f>O334*H334</f>
        <v>0</v>
      </c>
      <c r="Q334" s="203">
        <v>1</v>
      </c>
      <c r="R334" s="203">
        <f>Q334*H334</f>
        <v>8.4380000000000006</v>
      </c>
      <c r="S334" s="203">
        <v>0</v>
      </c>
      <c r="T334" s="204">
        <f>S334*H334</f>
        <v>0</v>
      </c>
      <c r="U334" s="35"/>
      <c r="V334" s="35"/>
      <c r="W334" s="35"/>
      <c r="X334" s="35"/>
      <c r="Y334" s="35"/>
      <c r="Z334" s="35"/>
      <c r="AA334" s="35"/>
      <c r="AB334" s="35"/>
      <c r="AC334" s="35"/>
      <c r="AD334" s="35"/>
      <c r="AE334" s="35"/>
      <c r="AR334" s="205" t="s">
        <v>246</v>
      </c>
      <c r="AT334" s="205" t="s">
        <v>576</v>
      </c>
      <c r="AU334" s="205" t="s">
        <v>87</v>
      </c>
      <c r="AY334" s="18" t="s">
        <v>209</v>
      </c>
      <c r="BE334" s="206">
        <f>IF(N334="základní",J334,0)</f>
        <v>0</v>
      </c>
      <c r="BF334" s="206">
        <f>IF(N334="snížená",J334,0)</f>
        <v>0</v>
      </c>
      <c r="BG334" s="206">
        <f>IF(N334="zákl. přenesená",J334,0)</f>
        <v>0</v>
      </c>
      <c r="BH334" s="206">
        <f>IF(N334="sníž. přenesená",J334,0)</f>
        <v>0</v>
      </c>
      <c r="BI334" s="206">
        <f>IF(N334="nulová",J334,0)</f>
        <v>0</v>
      </c>
      <c r="BJ334" s="18" t="s">
        <v>85</v>
      </c>
      <c r="BK334" s="206">
        <f>ROUND(I334*H334,2)</f>
        <v>0</v>
      </c>
      <c r="BL334" s="18" t="s">
        <v>218</v>
      </c>
      <c r="BM334" s="205" t="s">
        <v>7593</v>
      </c>
    </row>
    <row r="335" spans="1:65" s="13" customFormat="1">
      <c r="B335" s="212"/>
      <c r="C335" s="213"/>
      <c r="D335" s="214" t="s">
        <v>555</v>
      </c>
      <c r="E335" s="215" t="s">
        <v>1</v>
      </c>
      <c r="F335" s="216" t="s">
        <v>7594</v>
      </c>
      <c r="G335" s="213"/>
      <c r="H335" s="217">
        <v>0.219</v>
      </c>
      <c r="I335" s="218"/>
      <c r="J335" s="213"/>
      <c r="K335" s="213"/>
      <c r="L335" s="219"/>
      <c r="M335" s="220"/>
      <c r="N335" s="221"/>
      <c r="O335" s="221"/>
      <c r="P335" s="221"/>
      <c r="Q335" s="221"/>
      <c r="R335" s="221"/>
      <c r="S335" s="221"/>
      <c r="T335" s="222"/>
      <c r="AT335" s="223" t="s">
        <v>555</v>
      </c>
      <c r="AU335" s="223" t="s">
        <v>87</v>
      </c>
      <c r="AV335" s="13" t="s">
        <v>87</v>
      </c>
      <c r="AW335" s="13" t="s">
        <v>32</v>
      </c>
      <c r="AX335" s="13" t="s">
        <v>77</v>
      </c>
      <c r="AY335" s="223" t="s">
        <v>209</v>
      </c>
    </row>
    <row r="336" spans="1:65" s="13" customFormat="1">
      <c r="B336" s="212"/>
      <c r="C336" s="213"/>
      <c r="D336" s="214" t="s">
        <v>555</v>
      </c>
      <c r="E336" s="215" t="s">
        <v>1</v>
      </c>
      <c r="F336" s="216" t="s">
        <v>7595</v>
      </c>
      <c r="G336" s="213"/>
      <c r="H336" s="217">
        <v>2.2090000000000001</v>
      </c>
      <c r="I336" s="218"/>
      <c r="J336" s="213"/>
      <c r="K336" s="213"/>
      <c r="L336" s="219"/>
      <c r="M336" s="220"/>
      <c r="N336" s="221"/>
      <c r="O336" s="221"/>
      <c r="P336" s="221"/>
      <c r="Q336" s="221"/>
      <c r="R336" s="221"/>
      <c r="S336" s="221"/>
      <c r="T336" s="222"/>
      <c r="AT336" s="223" t="s">
        <v>555</v>
      </c>
      <c r="AU336" s="223" t="s">
        <v>87</v>
      </c>
      <c r="AV336" s="13" t="s">
        <v>87</v>
      </c>
      <c r="AW336" s="13" t="s">
        <v>32</v>
      </c>
      <c r="AX336" s="13" t="s">
        <v>77</v>
      </c>
      <c r="AY336" s="223" t="s">
        <v>209</v>
      </c>
    </row>
    <row r="337" spans="1:65" s="13" customFormat="1">
      <c r="B337" s="212"/>
      <c r="C337" s="213"/>
      <c r="D337" s="214" t="s">
        <v>555</v>
      </c>
      <c r="E337" s="215" t="s">
        <v>1</v>
      </c>
      <c r="F337" s="216" t="s">
        <v>7596</v>
      </c>
      <c r="G337" s="213"/>
      <c r="H337" s="217">
        <v>2.0979999999999999</v>
      </c>
      <c r="I337" s="218"/>
      <c r="J337" s="213"/>
      <c r="K337" s="213"/>
      <c r="L337" s="219"/>
      <c r="M337" s="220"/>
      <c r="N337" s="221"/>
      <c r="O337" s="221"/>
      <c r="P337" s="221"/>
      <c r="Q337" s="221"/>
      <c r="R337" s="221"/>
      <c r="S337" s="221"/>
      <c r="T337" s="222"/>
      <c r="AT337" s="223" t="s">
        <v>555</v>
      </c>
      <c r="AU337" s="223" t="s">
        <v>87</v>
      </c>
      <c r="AV337" s="13" t="s">
        <v>87</v>
      </c>
      <c r="AW337" s="13" t="s">
        <v>32</v>
      </c>
      <c r="AX337" s="13" t="s">
        <v>77</v>
      </c>
      <c r="AY337" s="223" t="s">
        <v>209</v>
      </c>
    </row>
    <row r="338" spans="1:65" s="13" customFormat="1">
      <c r="B338" s="212"/>
      <c r="C338" s="213"/>
      <c r="D338" s="214" t="s">
        <v>555</v>
      </c>
      <c r="E338" s="215" t="s">
        <v>1</v>
      </c>
      <c r="F338" s="216" t="s">
        <v>7597</v>
      </c>
      <c r="G338" s="213"/>
      <c r="H338" s="217">
        <v>2.23</v>
      </c>
      <c r="I338" s="218"/>
      <c r="J338" s="213"/>
      <c r="K338" s="213"/>
      <c r="L338" s="219"/>
      <c r="M338" s="220"/>
      <c r="N338" s="221"/>
      <c r="O338" s="221"/>
      <c r="P338" s="221"/>
      <c r="Q338" s="221"/>
      <c r="R338" s="221"/>
      <c r="S338" s="221"/>
      <c r="T338" s="222"/>
      <c r="AT338" s="223" t="s">
        <v>555</v>
      </c>
      <c r="AU338" s="223" t="s">
        <v>87</v>
      </c>
      <c r="AV338" s="13" t="s">
        <v>87</v>
      </c>
      <c r="AW338" s="13" t="s">
        <v>32</v>
      </c>
      <c r="AX338" s="13" t="s">
        <v>77</v>
      </c>
      <c r="AY338" s="223" t="s">
        <v>209</v>
      </c>
    </row>
    <row r="339" spans="1:65" s="13" customFormat="1">
      <c r="B339" s="212"/>
      <c r="C339" s="213"/>
      <c r="D339" s="214" t="s">
        <v>555</v>
      </c>
      <c r="E339" s="215" t="s">
        <v>1</v>
      </c>
      <c r="F339" s="216" t="s">
        <v>7598</v>
      </c>
      <c r="G339" s="213"/>
      <c r="H339" s="217">
        <v>1.6819999999999999</v>
      </c>
      <c r="I339" s="218"/>
      <c r="J339" s="213"/>
      <c r="K339" s="213"/>
      <c r="L339" s="219"/>
      <c r="M339" s="220"/>
      <c r="N339" s="221"/>
      <c r="O339" s="221"/>
      <c r="P339" s="221"/>
      <c r="Q339" s="221"/>
      <c r="R339" s="221"/>
      <c r="S339" s="221"/>
      <c r="T339" s="222"/>
      <c r="AT339" s="223" t="s">
        <v>555</v>
      </c>
      <c r="AU339" s="223" t="s">
        <v>87</v>
      </c>
      <c r="AV339" s="13" t="s">
        <v>87</v>
      </c>
      <c r="AW339" s="13" t="s">
        <v>32</v>
      </c>
      <c r="AX339" s="13" t="s">
        <v>77</v>
      </c>
      <c r="AY339" s="223" t="s">
        <v>209</v>
      </c>
    </row>
    <row r="340" spans="1:65" s="14" customFormat="1">
      <c r="B340" s="235"/>
      <c r="C340" s="236"/>
      <c r="D340" s="214" t="s">
        <v>555</v>
      </c>
      <c r="E340" s="237" t="s">
        <v>1</v>
      </c>
      <c r="F340" s="238" t="s">
        <v>645</v>
      </c>
      <c r="G340" s="236"/>
      <c r="H340" s="239">
        <v>8.4380000000000006</v>
      </c>
      <c r="I340" s="240"/>
      <c r="J340" s="236"/>
      <c r="K340" s="236"/>
      <c r="L340" s="241"/>
      <c r="M340" s="242"/>
      <c r="N340" s="243"/>
      <c r="O340" s="243"/>
      <c r="P340" s="243"/>
      <c r="Q340" s="243"/>
      <c r="R340" s="243"/>
      <c r="S340" s="243"/>
      <c r="T340" s="244"/>
      <c r="AT340" s="245" t="s">
        <v>555</v>
      </c>
      <c r="AU340" s="245" t="s">
        <v>87</v>
      </c>
      <c r="AV340" s="14" t="s">
        <v>218</v>
      </c>
      <c r="AW340" s="14" t="s">
        <v>32</v>
      </c>
      <c r="AX340" s="14" t="s">
        <v>85</v>
      </c>
      <c r="AY340" s="245" t="s">
        <v>209</v>
      </c>
    </row>
    <row r="341" spans="1:65" s="2" customFormat="1" ht="21.75" customHeight="1">
      <c r="A341" s="35"/>
      <c r="B341" s="36"/>
      <c r="C341" s="224" t="s">
        <v>307</v>
      </c>
      <c r="D341" s="224" t="s">
        <v>576</v>
      </c>
      <c r="E341" s="225" t="s">
        <v>7599</v>
      </c>
      <c r="F341" s="226" t="s">
        <v>7600</v>
      </c>
      <c r="G341" s="227" t="s">
        <v>236</v>
      </c>
      <c r="H341" s="228">
        <v>0.622</v>
      </c>
      <c r="I341" s="229"/>
      <c r="J341" s="230">
        <f>ROUND(I341*H341,2)</f>
        <v>0</v>
      </c>
      <c r="K341" s="231"/>
      <c r="L341" s="232"/>
      <c r="M341" s="233" t="s">
        <v>1</v>
      </c>
      <c r="N341" s="234" t="s">
        <v>42</v>
      </c>
      <c r="O341" s="72"/>
      <c r="P341" s="203">
        <f>O341*H341</f>
        <v>0</v>
      </c>
      <c r="Q341" s="203">
        <v>1</v>
      </c>
      <c r="R341" s="203">
        <f>Q341*H341</f>
        <v>0.622</v>
      </c>
      <c r="S341" s="203">
        <v>0</v>
      </c>
      <c r="T341" s="204">
        <f>S341*H341</f>
        <v>0</v>
      </c>
      <c r="U341" s="35"/>
      <c r="V341" s="35"/>
      <c r="W341" s="35"/>
      <c r="X341" s="35"/>
      <c r="Y341" s="35"/>
      <c r="Z341" s="35"/>
      <c r="AA341" s="35"/>
      <c r="AB341" s="35"/>
      <c r="AC341" s="35"/>
      <c r="AD341" s="35"/>
      <c r="AE341" s="35"/>
      <c r="AR341" s="205" t="s">
        <v>246</v>
      </c>
      <c r="AT341" s="205" t="s">
        <v>576</v>
      </c>
      <c r="AU341" s="205" t="s">
        <v>87</v>
      </c>
      <c r="AY341" s="18" t="s">
        <v>209</v>
      </c>
      <c r="BE341" s="206">
        <f>IF(N341="základní",J341,0)</f>
        <v>0</v>
      </c>
      <c r="BF341" s="206">
        <f>IF(N341="snížená",J341,0)</f>
        <v>0</v>
      </c>
      <c r="BG341" s="206">
        <f>IF(N341="zákl. přenesená",J341,0)</f>
        <v>0</v>
      </c>
      <c r="BH341" s="206">
        <f>IF(N341="sníž. přenesená",J341,0)</f>
        <v>0</v>
      </c>
      <c r="BI341" s="206">
        <f>IF(N341="nulová",J341,0)</f>
        <v>0</v>
      </c>
      <c r="BJ341" s="18" t="s">
        <v>85</v>
      </c>
      <c r="BK341" s="206">
        <f>ROUND(I341*H341,2)</f>
        <v>0</v>
      </c>
      <c r="BL341" s="18" t="s">
        <v>218</v>
      </c>
      <c r="BM341" s="205" t="s">
        <v>7601</v>
      </c>
    </row>
    <row r="342" spans="1:65" s="13" customFormat="1">
      <c r="B342" s="212"/>
      <c r="C342" s="213"/>
      <c r="D342" s="214" t="s">
        <v>555</v>
      </c>
      <c r="E342" s="215" t="s">
        <v>1</v>
      </c>
      <c r="F342" s="216" t="s">
        <v>7602</v>
      </c>
      <c r="G342" s="213"/>
      <c r="H342" s="217">
        <v>0.622</v>
      </c>
      <c r="I342" s="218"/>
      <c r="J342" s="213"/>
      <c r="K342" s="213"/>
      <c r="L342" s="219"/>
      <c r="M342" s="220"/>
      <c r="N342" s="221"/>
      <c r="O342" s="221"/>
      <c r="P342" s="221"/>
      <c r="Q342" s="221"/>
      <c r="R342" s="221"/>
      <c r="S342" s="221"/>
      <c r="T342" s="222"/>
      <c r="AT342" s="223" t="s">
        <v>555</v>
      </c>
      <c r="AU342" s="223" t="s">
        <v>87</v>
      </c>
      <c r="AV342" s="13" t="s">
        <v>87</v>
      </c>
      <c r="AW342" s="13" t="s">
        <v>32</v>
      </c>
      <c r="AX342" s="13" t="s">
        <v>85</v>
      </c>
      <c r="AY342" s="223" t="s">
        <v>209</v>
      </c>
    </row>
    <row r="343" spans="1:65" s="2" customFormat="1" ht="21.75" customHeight="1">
      <c r="A343" s="35"/>
      <c r="B343" s="36"/>
      <c r="C343" s="224" t="s">
        <v>311</v>
      </c>
      <c r="D343" s="224" t="s">
        <v>576</v>
      </c>
      <c r="E343" s="225" t="s">
        <v>7603</v>
      </c>
      <c r="F343" s="226" t="s">
        <v>7604</v>
      </c>
      <c r="G343" s="227" t="s">
        <v>236</v>
      </c>
      <c r="H343" s="228">
        <v>0.83299999999999996</v>
      </c>
      <c r="I343" s="229"/>
      <c r="J343" s="230">
        <f>ROUND(I343*H343,2)</f>
        <v>0</v>
      </c>
      <c r="K343" s="231"/>
      <c r="L343" s="232"/>
      <c r="M343" s="233" t="s">
        <v>1</v>
      </c>
      <c r="N343" s="234" t="s">
        <v>42</v>
      </c>
      <c r="O343" s="72"/>
      <c r="P343" s="203">
        <f>O343*H343</f>
        <v>0</v>
      </c>
      <c r="Q343" s="203">
        <v>1</v>
      </c>
      <c r="R343" s="203">
        <f>Q343*H343</f>
        <v>0.83299999999999996</v>
      </c>
      <c r="S343" s="203">
        <v>0</v>
      </c>
      <c r="T343" s="204">
        <f>S343*H343</f>
        <v>0</v>
      </c>
      <c r="U343" s="35"/>
      <c r="V343" s="35"/>
      <c r="W343" s="35"/>
      <c r="X343" s="35"/>
      <c r="Y343" s="35"/>
      <c r="Z343" s="35"/>
      <c r="AA343" s="35"/>
      <c r="AB343" s="35"/>
      <c r="AC343" s="35"/>
      <c r="AD343" s="35"/>
      <c r="AE343" s="35"/>
      <c r="AR343" s="205" t="s">
        <v>246</v>
      </c>
      <c r="AT343" s="205" t="s">
        <v>576</v>
      </c>
      <c r="AU343" s="205" t="s">
        <v>87</v>
      </c>
      <c r="AY343" s="18" t="s">
        <v>209</v>
      </c>
      <c r="BE343" s="206">
        <f>IF(N343="základní",J343,0)</f>
        <v>0</v>
      </c>
      <c r="BF343" s="206">
        <f>IF(N343="snížená",J343,0)</f>
        <v>0</v>
      </c>
      <c r="BG343" s="206">
        <f>IF(N343="zákl. přenesená",J343,0)</f>
        <v>0</v>
      </c>
      <c r="BH343" s="206">
        <f>IF(N343="sníž. přenesená",J343,0)</f>
        <v>0</v>
      </c>
      <c r="BI343" s="206">
        <f>IF(N343="nulová",J343,0)</f>
        <v>0</v>
      </c>
      <c r="BJ343" s="18" t="s">
        <v>85</v>
      </c>
      <c r="BK343" s="206">
        <f>ROUND(I343*H343,2)</f>
        <v>0</v>
      </c>
      <c r="BL343" s="18" t="s">
        <v>218</v>
      </c>
      <c r="BM343" s="205" t="s">
        <v>7605</v>
      </c>
    </row>
    <row r="344" spans="1:65" s="13" customFormat="1">
      <c r="B344" s="212"/>
      <c r="C344" s="213"/>
      <c r="D344" s="214" t="s">
        <v>555</v>
      </c>
      <c r="E344" s="215" t="s">
        <v>1</v>
      </c>
      <c r="F344" s="216" t="s">
        <v>7606</v>
      </c>
      <c r="G344" s="213"/>
      <c r="H344" s="217">
        <v>0.56100000000000005</v>
      </c>
      <c r="I344" s="218"/>
      <c r="J344" s="213"/>
      <c r="K344" s="213"/>
      <c r="L344" s="219"/>
      <c r="M344" s="220"/>
      <c r="N344" s="221"/>
      <c r="O344" s="221"/>
      <c r="P344" s="221"/>
      <c r="Q344" s="221"/>
      <c r="R344" s="221"/>
      <c r="S344" s="221"/>
      <c r="T344" s="222"/>
      <c r="AT344" s="223" t="s">
        <v>555</v>
      </c>
      <c r="AU344" s="223" t="s">
        <v>87</v>
      </c>
      <c r="AV344" s="13" t="s">
        <v>87</v>
      </c>
      <c r="AW344" s="13" t="s">
        <v>32</v>
      </c>
      <c r="AX344" s="13" t="s">
        <v>77</v>
      </c>
      <c r="AY344" s="223" t="s">
        <v>209</v>
      </c>
    </row>
    <row r="345" spans="1:65" s="13" customFormat="1">
      <c r="B345" s="212"/>
      <c r="C345" s="213"/>
      <c r="D345" s="214" t="s">
        <v>555</v>
      </c>
      <c r="E345" s="215" t="s">
        <v>1</v>
      </c>
      <c r="F345" s="216" t="s">
        <v>7607</v>
      </c>
      <c r="G345" s="213"/>
      <c r="H345" s="217">
        <v>0.13600000000000001</v>
      </c>
      <c r="I345" s="218"/>
      <c r="J345" s="213"/>
      <c r="K345" s="213"/>
      <c r="L345" s="219"/>
      <c r="M345" s="220"/>
      <c r="N345" s="221"/>
      <c r="O345" s="221"/>
      <c r="P345" s="221"/>
      <c r="Q345" s="221"/>
      <c r="R345" s="221"/>
      <c r="S345" s="221"/>
      <c r="T345" s="222"/>
      <c r="AT345" s="223" t="s">
        <v>555</v>
      </c>
      <c r="AU345" s="223" t="s">
        <v>87</v>
      </c>
      <c r="AV345" s="13" t="s">
        <v>87</v>
      </c>
      <c r="AW345" s="13" t="s">
        <v>32</v>
      </c>
      <c r="AX345" s="13" t="s">
        <v>77</v>
      </c>
      <c r="AY345" s="223" t="s">
        <v>209</v>
      </c>
    </row>
    <row r="346" spans="1:65" s="13" customFormat="1">
      <c r="B346" s="212"/>
      <c r="C346" s="213"/>
      <c r="D346" s="214" t="s">
        <v>555</v>
      </c>
      <c r="E346" s="215" t="s">
        <v>1</v>
      </c>
      <c r="F346" s="216" t="s">
        <v>7608</v>
      </c>
      <c r="G346" s="213"/>
      <c r="H346" s="217">
        <v>0.13600000000000001</v>
      </c>
      <c r="I346" s="218"/>
      <c r="J346" s="213"/>
      <c r="K346" s="213"/>
      <c r="L346" s="219"/>
      <c r="M346" s="220"/>
      <c r="N346" s="221"/>
      <c r="O346" s="221"/>
      <c r="P346" s="221"/>
      <c r="Q346" s="221"/>
      <c r="R346" s="221"/>
      <c r="S346" s="221"/>
      <c r="T346" s="222"/>
      <c r="AT346" s="223" t="s">
        <v>555</v>
      </c>
      <c r="AU346" s="223" t="s">
        <v>87</v>
      </c>
      <c r="AV346" s="13" t="s">
        <v>87</v>
      </c>
      <c r="AW346" s="13" t="s">
        <v>32</v>
      </c>
      <c r="AX346" s="13" t="s">
        <v>77</v>
      </c>
      <c r="AY346" s="223" t="s">
        <v>209</v>
      </c>
    </row>
    <row r="347" spans="1:65" s="14" customFormat="1">
      <c r="B347" s="235"/>
      <c r="C347" s="236"/>
      <c r="D347" s="214" t="s">
        <v>555</v>
      </c>
      <c r="E347" s="237" t="s">
        <v>1</v>
      </c>
      <c r="F347" s="238" t="s">
        <v>645</v>
      </c>
      <c r="G347" s="236"/>
      <c r="H347" s="239">
        <v>0.83300000000000007</v>
      </c>
      <c r="I347" s="240"/>
      <c r="J347" s="236"/>
      <c r="K347" s="236"/>
      <c r="L347" s="241"/>
      <c r="M347" s="242"/>
      <c r="N347" s="243"/>
      <c r="O347" s="243"/>
      <c r="P347" s="243"/>
      <c r="Q347" s="243"/>
      <c r="R347" s="243"/>
      <c r="S347" s="243"/>
      <c r="T347" s="244"/>
      <c r="AT347" s="245" t="s">
        <v>555</v>
      </c>
      <c r="AU347" s="245" t="s">
        <v>87</v>
      </c>
      <c r="AV347" s="14" t="s">
        <v>218</v>
      </c>
      <c r="AW347" s="14" t="s">
        <v>32</v>
      </c>
      <c r="AX347" s="14" t="s">
        <v>85</v>
      </c>
      <c r="AY347" s="245" t="s">
        <v>209</v>
      </c>
    </row>
    <row r="348" spans="1:65" s="2" customFormat="1" ht="21.75" customHeight="1">
      <c r="A348" s="35"/>
      <c r="B348" s="36"/>
      <c r="C348" s="224" t="s">
        <v>315</v>
      </c>
      <c r="D348" s="224" t="s">
        <v>576</v>
      </c>
      <c r="E348" s="225" t="s">
        <v>7609</v>
      </c>
      <c r="F348" s="226" t="s">
        <v>7610</v>
      </c>
      <c r="G348" s="227" t="s">
        <v>236</v>
      </c>
      <c r="H348" s="228">
        <v>4.069</v>
      </c>
      <c r="I348" s="229"/>
      <c r="J348" s="230">
        <f>ROUND(I348*H348,2)</f>
        <v>0</v>
      </c>
      <c r="K348" s="231"/>
      <c r="L348" s="232"/>
      <c r="M348" s="233" t="s">
        <v>1</v>
      </c>
      <c r="N348" s="234" t="s">
        <v>42</v>
      </c>
      <c r="O348" s="72"/>
      <c r="P348" s="203">
        <f>O348*H348</f>
        <v>0</v>
      </c>
      <c r="Q348" s="203">
        <v>1</v>
      </c>
      <c r="R348" s="203">
        <f>Q348*H348</f>
        <v>4.069</v>
      </c>
      <c r="S348" s="203">
        <v>0</v>
      </c>
      <c r="T348" s="204">
        <f>S348*H348</f>
        <v>0</v>
      </c>
      <c r="U348" s="35"/>
      <c r="V348" s="35"/>
      <c r="W348" s="35"/>
      <c r="X348" s="35"/>
      <c r="Y348" s="35"/>
      <c r="Z348" s="35"/>
      <c r="AA348" s="35"/>
      <c r="AB348" s="35"/>
      <c r="AC348" s="35"/>
      <c r="AD348" s="35"/>
      <c r="AE348" s="35"/>
      <c r="AR348" s="205" t="s">
        <v>246</v>
      </c>
      <c r="AT348" s="205" t="s">
        <v>576</v>
      </c>
      <c r="AU348" s="205" t="s">
        <v>87</v>
      </c>
      <c r="AY348" s="18" t="s">
        <v>209</v>
      </c>
      <c r="BE348" s="206">
        <f>IF(N348="základní",J348,0)</f>
        <v>0</v>
      </c>
      <c r="BF348" s="206">
        <f>IF(N348="snížená",J348,0)</f>
        <v>0</v>
      </c>
      <c r="BG348" s="206">
        <f>IF(N348="zákl. přenesená",J348,0)</f>
        <v>0</v>
      </c>
      <c r="BH348" s="206">
        <f>IF(N348="sníž. přenesená",J348,0)</f>
        <v>0</v>
      </c>
      <c r="BI348" s="206">
        <f>IF(N348="nulová",J348,0)</f>
        <v>0</v>
      </c>
      <c r="BJ348" s="18" t="s">
        <v>85</v>
      </c>
      <c r="BK348" s="206">
        <f>ROUND(I348*H348,2)</f>
        <v>0</v>
      </c>
      <c r="BL348" s="18" t="s">
        <v>218</v>
      </c>
      <c r="BM348" s="205" t="s">
        <v>7611</v>
      </c>
    </row>
    <row r="349" spans="1:65" s="13" customFormat="1">
      <c r="B349" s="212"/>
      <c r="C349" s="213"/>
      <c r="D349" s="214" t="s">
        <v>555</v>
      </c>
      <c r="E349" s="215" t="s">
        <v>1</v>
      </c>
      <c r="F349" s="216" t="s">
        <v>7612</v>
      </c>
      <c r="G349" s="213"/>
      <c r="H349" s="217">
        <v>0.45700000000000002</v>
      </c>
      <c r="I349" s="218"/>
      <c r="J349" s="213"/>
      <c r="K349" s="213"/>
      <c r="L349" s="219"/>
      <c r="M349" s="220"/>
      <c r="N349" s="221"/>
      <c r="O349" s="221"/>
      <c r="P349" s="221"/>
      <c r="Q349" s="221"/>
      <c r="R349" s="221"/>
      <c r="S349" s="221"/>
      <c r="T349" s="222"/>
      <c r="AT349" s="223" t="s">
        <v>555</v>
      </c>
      <c r="AU349" s="223" t="s">
        <v>87</v>
      </c>
      <c r="AV349" s="13" t="s">
        <v>87</v>
      </c>
      <c r="AW349" s="13" t="s">
        <v>32</v>
      </c>
      <c r="AX349" s="13" t="s">
        <v>77</v>
      </c>
      <c r="AY349" s="223" t="s">
        <v>209</v>
      </c>
    </row>
    <row r="350" spans="1:65" s="13" customFormat="1">
      <c r="B350" s="212"/>
      <c r="C350" s="213"/>
      <c r="D350" s="214" t="s">
        <v>555</v>
      </c>
      <c r="E350" s="215" t="s">
        <v>1</v>
      </c>
      <c r="F350" s="216" t="s">
        <v>7613</v>
      </c>
      <c r="G350" s="213"/>
      <c r="H350" s="217">
        <v>3.6120000000000001</v>
      </c>
      <c r="I350" s="218"/>
      <c r="J350" s="213"/>
      <c r="K350" s="213"/>
      <c r="L350" s="219"/>
      <c r="M350" s="220"/>
      <c r="N350" s="221"/>
      <c r="O350" s="221"/>
      <c r="P350" s="221"/>
      <c r="Q350" s="221"/>
      <c r="R350" s="221"/>
      <c r="S350" s="221"/>
      <c r="T350" s="222"/>
      <c r="AT350" s="223" t="s">
        <v>555</v>
      </c>
      <c r="AU350" s="223" t="s">
        <v>87</v>
      </c>
      <c r="AV350" s="13" t="s">
        <v>87</v>
      </c>
      <c r="AW350" s="13" t="s">
        <v>32</v>
      </c>
      <c r="AX350" s="13" t="s">
        <v>77</v>
      </c>
      <c r="AY350" s="223" t="s">
        <v>209</v>
      </c>
    </row>
    <row r="351" spans="1:65" s="14" customFormat="1">
      <c r="B351" s="235"/>
      <c r="C351" s="236"/>
      <c r="D351" s="214" t="s">
        <v>555</v>
      </c>
      <c r="E351" s="237" t="s">
        <v>1</v>
      </c>
      <c r="F351" s="238" t="s">
        <v>645</v>
      </c>
      <c r="G351" s="236"/>
      <c r="H351" s="239">
        <v>4.069</v>
      </c>
      <c r="I351" s="240"/>
      <c r="J351" s="236"/>
      <c r="K351" s="236"/>
      <c r="L351" s="241"/>
      <c r="M351" s="242"/>
      <c r="N351" s="243"/>
      <c r="O351" s="243"/>
      <c r="P351" s="243"/>
      <c r="Q351" s="243"/>
      <c r="R351" s="243"/>
      <c r="S351" s="243"/>
      <c r="T351" s="244"/>
      <c r="AT351" s="245" t="s">
        <v>555</v>
      </c>
      <c r="AU351" s="245" t="s">
        <v>87</v>
      </c>
      <c r="AV351" s="14" t="s">
        <v>218</v>
      </c>
      <c r="AW351" s="14" t="s">
        <v>32</v>
      </c>
      <c r="AX351" s="14" t="s">
        <v>85</v>
      </c>
      <c r="AY351" s="245" t="s">
        <v>209</v>
      </c>
    </row>
    <row r="352" spans="1:65" s="2" customFormat="1" ht="21.75" customHeight="1">
      <c r="A352" s="35"/>
      <c r="B352" s="36"/>
      <c r="C352" s="224" t="s">
        <v>320</v>
      </c>
      <c r="D352" s="224" t="s">
        <v>576</v>
      </c>
      <c r="E352" s="225" t="s">
        <v>7614</v>
      </c>
      <c r="F352" s="226" t="s">
        <v>7615</v>
      </c>
      <c r="G352" s="227" t="s">
        <v>236</v>
      </c>
      <c r="H352" s="228">
        <v>0.36499999999999999</v>
      </c>
      <c r="I352" s="229"/>
      <c r="J352" s="230">
        <f>ROUND(I352*H352,2)</f>
        <v>0</v>
      </c>
      <c r="K352" s="231"/>
      <c r="L352" s="232"/>
      <c r="M352" s="233" t="s">
        <v>1</v>
      </c>
      <c r="N352" s="234" t="s">
        <v>42</v>
      </c>
      <c r="O352" s="72"/>
      <c r="P352" s="203">
        <f>O352*H352</f>
        <v>0</v>
      </c>
      <c r="Q352" s="203">
        <v>1</v>
      </c>
      <c r="R352" s="203">
        <f>Q352*H352</f>
        <v>0.36499999999999999</v>
      </c>
      <c r="S352" s="203">
        <v>0</v>
      </c>
      <c r="T352" s="204">
        <f>S352*H352</f>
        <v>0</v>
      </c>
      <c r="U352" s="35"/>
      <c r="V352" s="35"/>
      <c r="W352" s="35"/>
      <c r="X352" s="35"/>
      <c r="Y352" s="35"/>
      <c r="Z352" s="35"/>
      <c r="AA352" s="35"/>
      <c r="AB352" s="35"/>
      <c r="AC352" s="35"/>
      <c r="AD352" s="35"/>
      <c r="AE352" s="35"/>
      <c r="AR352" s="205" t="s">
        <v>246</v>
      </c>
      <c r="AT352" s="205" t="s">
        <v>576</v>
      </c>
      <c r="AU352" s="205" t="s">
        <v>87</v>
      </c>
      <c r="AY352" s="18" t="s">
        <v>209</v>
      </c>
      <c r="BE352" s="206">
        <f>IF(N352="základní",J352,0)</f>
        <v>0</v>
      </c>
      <c r="BF352" s="206">
        <f>IF(N352="snížená",J352,0)</f>
        <v>0</v>
      </c>
      <c r="BG352" s="206">
        <f>IF(N352="zákl. přenesená",J352,0)</f>
        <v>0</v>
      </c>
      <c r="BH352" s="206">
        <f>IF(N352="sníž. přenesená",J352,0)</f>
        <v>0</v>
      </c>
      <c r="BI352" s="206">
        <f>IF(N352="nulová",J352,0)</f>
        <v>0</v>
      </c>
      <c r="BJ352" s="18" t="s">
        <v>85</v>
      </c>
      <c r="BK352" s="206">
        <f>ROUND(I352*H352,2)</f>
        <v>0</v>
      </c>
      <c r="BL352" s="18" t="s">
        <v>218</v>
      </c>
      <c r="BM352" s="205" t="s">
        <v>7616</v>
      </c>
    </row>
    <row r="353" spans="1:65" s="13" customFormat="1">
      <c r="B353" s="212"/>
      <c r="C353" s="213"/>
      <c r="D353" s="214" t="s">
        <v>555</v>
      </c>
      <c r="E353" s="215" t="s">
        <v>1</v>
      </c>
      <c r="F353" s="216" t="s">
        <v>7617</v>
      </c>
      <c r="G353" s="213"/>
      <c r="H353" s="217">
        <v>0.36499999999999999</v>
      </c>
      <c r="I353" s="218"/>
      <c r="J353" s="213"/>
      <c r="K353" s="213"/>
      <c r="L353" s="219"/>
      <c r="M353" s="220"/>
      <c r="N353" s="221"/>
      <c r="O353" s="221"/>
      <c r="P353" s="221"/>
      <c r="Q353" s="221"/>
      <c r="R353" s="221"/>
      <c r="S353" s="221"/>
      <c r="T353" s="222"/>
      <c r="AT353" s="223" t="s">
        <v>555</v>
      </c>
      <c r="AU353" s="223" t="s">
        <v>87</v>
      </c>
      <c r="AV353" s="13" t="s">
        <v>87</v>
      </c>
      <c r="AW353" s="13" t="s">
        <v>32</v>
      </c>
      <c r="AX353" s="13" t="s">
        <v>85</v>
      </c>
      <c r="AY353" s="223" t="s">
        <v>209</v>
      </c>
    </row>
    <row r="354" spans="1:65" s="2" customFormat="1" ht="33" customHeight="1">
      <c r="A354" s="35"/>
      <c r="B354" s="36"/>
      <c r="C354" s="193" t="s">
        <v>325</v>
      </c>
      <c r="D354" s="193" t="s">
        <v>214</v>
      </c>
      <c r="E354" s="194" t="s">
        <v>7618</v>
      </c>
      <c r="F354" s="195" t="s">
        <v>7619</v>
      </c>
      <c r="G354" s="196" t="s">
        <v>236</v>
      </c>
      <c r="H354" s="197">
        <v>20.651</v>
      </c>
      <c r="I354" s="198"/>
      <c r="J354" s="199">
        <f>ROUND(I354*H354,2)</f>
        <v>0</v>
      </c>
      <c r="K354" s="200"/>
      <c r="L354" s="40"/>
      <c r="M354" s="201" t="s">
        <v>1</v>
      </c>
      <c r="N354" s="202" t="s">
        <v>42</v>
      </c>
      <c r="O354" s="72"/>
      <c r="P354" s="203">
        <f>O354*H354</f>
        <v>0</v>
      </c>
      <c r="Q354" s="203">
        <v>1.221E-2</v>
      </c>
      <c r="R354" s="203">
        <f>Q354*H354</f>
        <v>0.25214871</v>
      </c>
      <c r="S354" s="203">
        <v>0</v>
      </c>
      <c r="T354" s="204">
        <f>S354*H354</f>
        <v>0</v>
      </c>
      <c r="U354" s="35"/>
      <c r="V354" s="35"/>
      <c r="W354" s="35"/>
      <c r="X354" s="35"/>
      <c r="Y354" s="35"/>
      <c r="Z354" s="35"/>
      <c r="AA354" s="35"/>
      <c r="AB354" s="35"/>
      <c r="AC354" s="35"/>
      <c r="AD354" s="35"/>
      <c r="AE354" s="35"/>
      <c r="AR354" s="205" t="s">
        <v>218</v>
      </c>
      <c r="AT354" s="205" t="s">
        <v>214</v>
      </c>
      <c r="AU354" s="205" t="s">
        <v>87</v>
      </c>
      <c r="AY354" s="18" t="s">
        <v>209</v>
      </c>
      <c r="BE354" s="206">
        <f>IF(N354="základní",J354,0)</f>
        <v>0</v>
      </c>
      <c r="BF354" s="206">
        <f>IF(N354="snížená",J354,0)</f>
        <v>0</v>
      </c>
      <c r="BG354" s="206">
        <f>IF(N354="zákl. přenesená",J354,0)</f>
        <v>0</v>
      </c>
      <c r="BH354" s="206">
        <f>IF(N354="sníž. přenesená",J354,0)</f>
        <v>0</v>
      </c>
      <c r="BI354" s="206">
        <f>IF(N354="nulová",J354,0)</f>
        <v>0</v>
      </c>
      <c r="BJ354" s="18" t="s">
        <v>85</v>
      </c>
      <c r="BK354" s="206">
        <f>ROUND(I354*H354,2)</f>
        <v>0</v>
      </c>
      <c r="BL354" s="18" t="s">
        <v>218</v>
      </c>
      <c r="BM354" s="205" t="s">
        <v>7620</v>
      </c>
    </row>
    <row r="355" spans="1:65" s="15" customFormat="1">
      <c r="B355" s="246"/>
      <c r="C355" s="247"/>
      <c r="D355" s="214" t="s">
        <v>555</v>
      </c>
      <c r="E355" s="248" t="s">
        <v>1</v>
      </c>
      <c r="F355" s="249" t="s">
        <v>1388</v>
      </c>
      <c r="G355" s="247"/>
      <c r="H355" s="248" t="s">
        <v>1</v>
      </c>
      <c r="I355" s="250"/>
      <c r="J355" s="247"/>
      <c r="K355" s="247"/>
      <c r="L355" s="251"/>
      <c r="M355" s="252"/>
      <c r="N355" s="253"/>
      <c r="O355" s="253"/>
      <c r="P355" s="253"/>
      <c r="Q355" s="253"/>
      <c r="R355" s="253"/>
      <c r="S355" s="253"/>
      <c r="T355" s="254"/>
      <c r="AT355" s="255" t="s">
        <v>555</v>
      </c>
      <c r="AU355" s="255" t="s">
        <v>87</v>
      </c>
      <c r="AV355" s="15" t="s">
        <v>85</v>
      </c>
      <c r="AW355" s="15" t="s">
        <v>32</v>
      </c>
      <c r="AX355" s="15" t="s">
        <v>77</v>
      </c>
      <c r="AY355" s="255" t="s">
        <v>209</v>
      </c>
    </row>
    <row r="356" spans="1:65" s="13" customFormat="1">
      <c r="B356" s="212"/>
      <c r="C356" s="213"/>
      <c r="D356" s="214" t="s">
        <v>555</v>
      </c>
      <c r="E356" s="215" t="s">
        <v>1</v>
      </c>
      <c r="F356" s="216" t="s">
        <v>7621</v>
      </c>
      <c r="G356" s="213"/>
      <c r="H356" s="217">
        <v>0.96699999999999997</v>
      </c>
      <c r="I356" s="218"/>
      <c r="J356" s="213"/>
      <c r="K356" s="213"/>
      <c r="L356" s="219"/>
      <c r="M356" s="220"/>
      <c r="N356" s="221"/>
      <c r="O356" s="221"/>
      <c r="P356" s="221"/>
      <c r="Q356" s="221"/>
      <c r="R356" s="221"/>
      <c r="S356" s="221"/>
      <c r="T356" s="222"/>
      <c r="AT356" s="223" t="s">
        <v>555</v>
      </c>
      <c r="AU356" s="223" t="s">
        <v>87</v>
      </c>
      <c r="AV356" s="13" t="s">
        <v>87</v>
      </c>
      <c r="AW356" s="13" t="s">
        <v>32</v>
      </c>
      <c r="AX356" s="13" t="s">
        <v>77</v>
      </c>
      <c r="AY356" s="223" t="s">
        <v>209</v>
      </c>
    </row>
    <row r="357" spans="1:65" s="15" customFormat="1">
      <c r="B357" s="246"/>
      <c r="C357" s="247"/>
      <c r="D357" s="214" t="s">
        <v>555</v>
      </c>
      <c r="E357" s="248" t="s">
        <v>1</v>
      </c>
      <c r="F357" s="249" t="s">
        <v>1505</v>
      </c>
      <c r="G357" s="247"/>
      <c r="H357" s="248" t="s">
        <v>1</v>
      </c>
      <c r="I357" s="250"/>
      <c r="J357" s="247"/>
      <c r="K357" s="247"/>
      <c r="L357" s="251"/>
      <c r="M357" s="252"/>
      <c r="N357" s="253"/>
      <c r="O357" s="253"/>
      <c r="P357" s="253"/>
      <c r="Q357" s="253"/>
      <c r="R357" s="253"/>
      <c r="S357" s="253"/>
      <c r="T357" s="254"/>
      <c r="AT357" s="255" t="s">
        <v>555</v>
      </c>
      <c r="AU357" s="255" t="s">
        <v>87</v>
      </c>
      <c r="AV357" s="15" t="s">
        <v>85</v>
      </c>
      <c r="AW357" s="15" t="s">
        <v>32</v>
      </c>
      <c r="AX357" s="15" t="s">
        <v>77</v>
      </c>
      <c r="AY357" s="255" t="s">
        <v>209</v>
      </c>
    </row>
    <row r="358" spans="1:65" s="13" customFormat="1">
      <c r="B358" s="212"/>
      <c r="C358" s="213"/>
      <c r="D358" s="214" t="s">
        <v>555</v>
      </c>
      <c r="E358" s="215" t="s">
        <v>1</v>
      </c>
      <c r="F358" s="216" t="s">
        <v>7622</v>
      </c>
      <c r="G358" s="213"/>
      <c r="H358" s="217">
        <v>1.3340000000000001</v>
      </c>
      <c r="I358" s="218"/>
      <c r="J358" s="213"/>
      <c r="K358" s="213"/>
      <c r="L358" s="219"/>
      <c r="M358" s="220"/>
      <c r="N358" s="221"/>
      <c r="O358" s="221"/>
      <c r="P358" s="221"/>
      <c r="Q358" s="221"/>
      <c r="R358" s="221"/>
      <c r="S358" s="221"/>
      <c r="T358" s="222"/>
      <c r="AT358" s="223" t="s">
        <v>555</v>
      </c>
      <c r="AU358" s="223" t="s">
        <v>87</v>
      </c>
      <c r="AV358" s="13" t="s">
        <v>87</v>
      </c>
      <c r="AW358" s="13" t="s">
        <v>32</v>
      </c>
      <c r="AX358" s="13" t="s">
        <v>77</v>
      </c>
      <c r="AY358" s="223" t="s">
        <v>209</v>
      </c>
    </row>
    <row r="359" spans="1:65" s="13" customFormat="1">
      <c r="B359" s="212"/>
      <c r="C359" s="213"/>
      <c r="D359" s="214" t="s">
        <v>555</v>
      </c>
      <c r="E359" s="215" t="s">
        <v>1</v>
      </c>
      <c r="F359" s="216" t="s">
        <v>7623</v>
      </c>
      <c r="G359" s="213"/>
      <c r="H359" s="217">
        <v>1.2869999999999999</v>
      </c>
      <c r="I359" s="218"/>
      <c r="J359" s="213"/>
      <c r="K359" s="213"/>
      <c r="L359" s="219"/>
      <c r="M359" s="220"/>
      <c r="N359" s="221"/>
      <c r="O359" s="221"/>
      <c r="P359" s="221"/>
      <c r="Q359" s="221"/>
      <c r="R359" s="221"/>
      <c r="S359" s="221"/>
      <c r="T359" s="222"/>
      <c r="AT359" s="223" t="s">
        <v>555</v>
      </c>
      <c r="AU359" s="223" t="s">
        <v>87</v>
      </c>
      <c r="AV359" s="13" t="s">
        <v>87</v>
      </c>
      <c r="AW359" s="13" t="s">
        <v>32</v>
      </c>
      <c r="AX359" s="13" t="s">
        <v>77</v>
      </c>
      <c r="AY359" s="223" t="s">
        <v>209</v>
      </c>
    </row>
    <row r="360" spans="1:65" s="13" customFormat="1">
      <c r="B360" s="212"/>
      <c r="C360" s="213"/>
      <c r="D360" s="214" t="s">
        <v>555</v>
      </c>
      <c r="E360" s="215" t="s">
        <v>1</v>
      </c>
      <c r="F360" s="216" t="s">
        <v>7624</v>
      </c>
      <c r="G360" s="213"/>
      <c r="H360" s="217">
        <v>0.85599999999999998</v>
      </c>
      <c r="I360" s="218"/>
      <c r="J360" s="213"/>
      <c r="K360" s="213"/>
      <c r="L360" s="219"/>
      <c r="M360" s="220"/>
      <c r="N360" s="221"/>
      <c r="O360" s="221"/>
      <c r="P360" s="221"/>
      <c r="Q360" s="221"/>
      <c r="R360" s="221"/>
      <c r="S360" s="221"/>
      <c r="T360" s="222"/>
      <c r="AT360" s="223" t="s">
        <v>555</v>
      </c>
      <c r="AU360" s="223" t="s">
        <v>87</v>
      </c>
      <c r="AV360" s="13" t="s">
        <v>87</v>
      </c>
      <c r="AW360" s="13" t="s">
        <v>32</v>
      </c>
      <c r="AX360" s="13" t="s">
        <v>77</v>
      </c>
      <c r="AY360" s="223" t="s">
        <v>209</v>
      </c>
    </row>
    <row r="361" spans="1:65" s="13" customFormat="1">
      <c r="B361" s="212"/>
      <c r="C361" s="213"/>
      <c r="D361" s="214" t="s">
        <v>555</v>
      </c>
      <c r="E361" s="215" t="s">
        <v>1</v>
      </c>
      <c r="F361" s="216" t="s">
        <v>7625</v>
      </c>
      <c r="G361" s="213"/>
      <c r="H361" s="217">
        <v>0.98299999999999998</v>
      </c>
      <c r="I361" s="218"/>
      <c r="J361" s="213"/>
      <c r="K361" s="213"/>
      <c r="L361" s="219"/>
      <c r="M361" s="220"/>
      <c r="N361" s="221"/>
      <c r="O361" s="221"/>
      <c r="P361" s="221"/>
      <c r="Q361" s="221"/>
      <c r="R361" s="221"/>
      <c r="S361" s="221"/>
      <c r="T361" s="222"/>
      <c r="AT361" s="223" t="s">
        <v>555</v>
      </c>
      <c r="AU361" s="223" t="s">
        <v>87</v>
      </c>
      <c r="AV361" s="13" t="s">
        <v>87</v>
      </c>
      <c r="AW361" s="13" t="s">
        <v>32</v>
      </c>
      <c r="AX361" s="13" t="s">
        <v>77</v>
      </c>
      <c r="AY361" s="223" t="s">
        <v>209</v>
      </c>
    </row>
    <row r="362" spans="1:65" s="13" customFormat="1">
      <c r="B362" s="212"/>
      <c r="C362" s="213"/>
      <c r="D362" s="214" t="s">
        <v>555</v>
      </c>
      <c r="E362" s="215" t="s">
        <v>1</v>
      </c>
      <c r="F362" s="216" t="s">
        <v>7626</v>
      </c>
      <c r="G362" s="213"/>
      <c r="H362" s="217">
        <v>2.9670000000000001</v>
      </c>
      <c r="I362" s="218"/>
      <c r="J362" s="213"/>
      <c r="K362" s="213"/>
      <c r="L362" s="219"/>
      <c r="M362" s="220"/>
      <c r="N362" s="221"/>
      <c r="O362" s="221"/>
      <c r="P362" s="221"/>
      <c r="Q362" s="221"/>
      <c r="R362" s="221"/>
      <c r="S362" s="221"/>
      <c r="T362" s="222"/>
      <c r="AT362" s="223" t="s">
        <v>555</v>
      </c>
      <c r="AU362" s="223" t="s">
        <v>87</v>
      </c>
      <c r="AV362" s="13" t="s">
        <v>87</v>
      </c>
      <c r="AW362" s="13" t="s">
        <v>32</v>
      </c>
      <c r="AX362" s="13" t="s">
        <v>77</v>
      </c>
      <c r="AY362" s="223" t="s">
        <v>209</v>
      </c>
    </row>
    <row r="363" spans="1:65" s="13" customFormat="1">
      <c r="B363" s="212"/>
      <c r="C363" s="213"/>
      <c r="D363" s="214" t="s">
        <v>555</v>
      </c>
      <c r="E363" s="215" t="s">
        <v>1</v>
      </c>
      <c r="F363" s="216" t="s">
        <v>7627</v>
      </c>
      <c r="G363" s="213"/>
      <c r="H363" s="217">
        <v>0.35099999999999998</v>
      </c>
      <c r="I363" s="218"/>
      <c r="J363" s="213"/>
      <c r="K363" s="213"/>
      <c r="L363" s="219"/>
      <c r="M363" s="220"/>
      <c r="N363" s="221"/>
      <c r="O363" s="221"/>
      <c r="P363" s="221"/>
      <c r="Q363" s="221"/>
      <c r="R363" s="221"/>
      <c r="S363" s="221"/>
      <c r="T363" s="222"/>
      <c r="AT363" s="223" t="s">
        <v>555</v>
      </c>
      <c r="AU363" s="223" t="s">
        <v>87</v>
      </c>
      <c r="AV363" s="13" t="s">
        <v>87</v>
      </c>
      <c r="AW363" s="13" t="s">
        <v>32</v>
      </c>
      <c r="AX363" s="13" t="s">
        <v>77</v>
      </c>
      <c r="AY363" s="223" t="s">
        <v>209</v>
      </c>
    </row>
    <row r="364" spans="1:65" s="15" customFormat="1">
      <c r="B364" s="246"/>
      <c r="C364" s="247"/>
      <c r="D364" s="214" t="s">
        <v>555</v>
      </c>
      <c r="E364" s="248" t="s">
        <v>1</v>
      </c>
      <c r="F364" s="249" t="s">
        <v>1605</v>
      </c>
      <c r="G364" s="247"/>
      <c r="H364" s="248" t="s">
        <v>1</v>
      </c>
      <c r="I364" s="250"/>
      <c r="J364" s="247"/>
      <c r="K364" s="247"/>
      <c r="L364" s="251"/>
      <c r="M364" s="252"/>
      <c r="N364" s="253"/>
      <c r="O364" s="253"/>
      <c r="P364" s="253"/>
      <c r="Q364" s="253"/>
      <c r="R364" s="253"/>
      <c r="S364" s="253"/>
      <c r="T364" s="254"/>
      <c r="AT364" s="255" t="s">
        <v>555</v>
      </c>
      <c r="AU364" s="255" t="s">
        <v>87</v>
      </c>
      <c r="AV364" s="15" t="s">
        <v>85</v>
      </c>
      <c r="AW364" s="15" t="s">
        <v>32</v>
      </c>
      <c r="AX364" s="15" t="s">
        <v>77</v>
      </c>
      <c r="AY364" s="255" t="s">
        <v>209</v>
      </c>
    </row>
    <row r="365" spans="1:65" s="13" customFormat="1">
      <c r="B365" s="212"/>
      <c r="C365" s="213"/>
      <c r="D365" s="214" t="s">
        <v>555</v>
      </c>
      <c r="E365" s="215" t="s">
        <v>1</v>
      </c>
      <c r="F365" s="216" t="s">
        <v>7628</v>
      </c>
      <c r="G365" s="213"/>
      <c r="H365" s="217">
        <v>0.753</v>
      </c>
      <c r="I365" s="218"/>
      <c r="J365" s="213"/>
      <c r="K365" s="213"/>
      <c r="L365" s="219"/>
      <c r="M365" s="220"/>
      <c r="N365" s="221"/>
      <c r="O365" s="221"/>
      <c r="P365" s="221"/>
      <c r="Q365" s="221"/>
      <c r="R365" s="221"/>
      <c r="S365" s="221"/>
      <c r="T365" s="222"/>
      <c r="AT365" s="223" t="s">
        <v>555</v>
      </c>
      <c r="AU365" s="223" t="s">
        <v>87</v>
      </c>
      <c r="AV365" s="13" t="s">
        <v>87</v>
      </c>
      <c r="AW365" s="13" t="s">
        <v>32</v>
      </c>
      <c r="AX365" s="13" t="s">
        <v>77</v>
      </c>
      <c r="AY365" s="223" t="s">
        <v>209</v>
      </c>
    </row>
    <row r="366" spans="1:65" s="13" customFormat="1">
      <c r="B366" s="212"/>
      <c r="C366" s="213"/>
      <c r="D366" s="214" t="s">
        <v>555</v>
      </c>
      <c r="E366" s="215" t="s">
        <v>1</v>
      </c>
      <c r="F366" s="216" t="s">
        <v>7629</v>
      </c>
      <c r="G366" s="213"/>
      <c r="H366" s="217">
        <v>1.123</v>
      </c>
      <c r="I366" s="218"/>
      <c r="J366" s="213"/>
      <c r="K366" s="213"/>
      <c r="L366" s="219"/>
      <c r="M366" s="220"/>
      <c r="N366" s="221"/>
      <c r="O366" s="221"/>
      <c r="P366" s="221"/>
      <c r="Q366" s="221"/>
      <c r="R366" s="221"/>
      <c r="S366" s="221"/>
      <c r="T366" s="222"/>
      <c r="AT366" s="223" t="s">
        <v>555</v>
      </c>
      <c r="AU366" s="223" t="s">
        <v>87</v>
      </c>
      <c r="AV366" s="13" t="s">
        <v>87</v>
      </c>
      <c r="AW366" s="13" t="s">
        <v>32</v>
      </c>
      <c r="AX366" s="13" t="s">
        <v>77</v>
      </c>
      <c r="AY366" s="223" t="s">
        <v>209</v>
      </c>
    </row>
    <row r="367" spans="1:65" s="13" customFormat="1">
      <c r="B367" s="212"/>
      <c r="C367" s="213"/>
      <c r="D367" s="214" t="s">
        <v>555</v>
      </c>
      <c r="E367" s="215" t="s">
        <v>1</v>
      </c>
      <c r="F367" s="216" t="s">
        <v>7626</v>
      </c>
      <c r="G367" s="213"/>
      <c r="H367" s="217">
        <v>2.9670000000000001</v>
      </c>
      <c r="I367" s="218"/>
      <c r="J367" s="213"/>
      <c r="K367" s="213"/>
      <c r="L367" s="219"/>
      <c r="M367" s="220"/>
      <c r="N367" s="221"/>
      <c r="O367" s="221"/>
      <c r="P367" s="221"/>
      <c r="Q367" s="221"/>
      <c r="R367" s="221"/>
      <c r="S367" s="221"/>
      <c r="T367" s="222"/>
      <c r="AT367" s="223" t="s">
        <v>555</v>
      </c>
      <c r="AU367" s="223" t="s">
        <v>87</v>
      </c>
      <c r="AV367" s="13" t="s">
        <v>87</v>
      </c>
      <c r="AW367" s="13" t="s">
        <v>32</v>
      </c>
      <c r="AX367" s="13" t="s">
        <v>77</v>
      </c>
      <c r="AY367" s="223" t="s">
        <v>209</v>
      </c>
    </row>
    <row r="368" spans="1:65" s="13" customFormat="1">
      <c r="B368" s="212"/>
      <c r="C368" s="213"/>
      <c r="D368" s="214" t="s">
        <v>555</v>
      </c>
      <c r="E368" s="215" t="s">
        <v>1</v>
      </c>
      <c r="F368" s="216" t="s">
        <v>7627</v>
      </c>
      <c r="G368" s="213"/>
      <c r="H368" s="217">
        <v>0.35099999999999998</v>
      </c>
      <c r="I368" s="218"/>
      <c r="J368" s="213"/>
      <c r="K368" s="213"/>
      <c r="L368" s="219"/>
      <c r="M368" s="220"/>
      <c r="N368" s="221"/>
      <c r="O368" s="221"/>
      <c r="P368" s="221"/>
      <c r="Q368" s="221"/>
      <c r="R368" s="221"/>
      <c r="S368" s="221"/>
      <c r="T368" s="222"/>
      <c r="AT368" s="223" t="s">
        <v>555</v>
      </c>
      <c r="AU368" s="223" t="s">
        <v>87</v>
      </c>
      <c r="AV368" s="13" t="s">
        <v>87</v>
      </c>
      <c r="AW368" s="13" t="s">
        <v>32</v>
      </c>
      <c r="AX368" s="13" t="s">
        <v>77</v>
      </c>
      <c r="AY368" s="223" t="s">
        <v>209</v>
      </c>
    </row>
    <row r="369" spans="1:65" s="13" customFormat="1">
      <c r="B369" s="212"/>
      <c r="C369" s="213"/>
      <c r="D369" s="214" t="s">
        <v>555</v>
      </c>
      <c r="E369" s="215" t="s">
        <v>1</v>
      </c>
      <c r="F369" s="216" t="s">
        <v>7630</v>
      </c>
      <c r="G369" s="213"/>
      <c r="H369" s="217">
        <v>0.75900000000000001</v>
      </c>
      <c r="I369" s="218"/>
      <c r="J369" s="213"/>
      <c r="K369" s="213"/>
      <c r="L369" s="219"/>
      <c r="M369" s="220"/>
      <c r="N369" s="221"/>
      <c r="O369" s="221"/>
      <c r="P369" s="221"/>
      <c r="Q369" s="221"/>
      <c r="R369" s="221"/>
      <c r="S369" s="221"/>
      <c r="T369" s="222"/>
      <c r="AT369" s="223" t="s">
        <v>555</v>
      </c>
      <c r="AU369" s="223" t="s">
        <v>87</v>
      </c>
      <c r="AV369" s="13" t="s">
        <v>87</v>
      </c>
      <c r="AW369" s="13" t="s">
        <v>32</v>
      </c>
      <c r="AX369" s="13" t="s">
        <v>77</v>
      </c>
      <c r="AY369" s="223" t="s">
        <v>209</v>
      </c>
    </row>
    <row r="370" spans="1:65" s="15" customFormat="1">
      <c r="B370" s="246"/>
      <c r="C370" s="247"/>
      <c r="D370" s="214" t="s">
        <v>555</v>
      </c>
      <c r="E370" s="248" t="s">
        <v>1</v>
      </c>
      <c r="F370" s="249" t="s">
        <v>1717</v>
      </c>
      <c r="G370" s="247"/>
      <c r="H370" s="248" t="s">
        <v>1</v>
      </c>
      <c r="I370" s="250"/>
      <c r="J370" s="247"/>
      <c r="K370" s="247"/>
      <c r="L370" s="251"/>
      <c r="M370" s="252"/>
      <c r="N370" s="253"/>
      <c r="O370" s="253"/>
      <c r="P370" s="253"/>
      <c r="Q370" s="253"/>
      <c r="R370" s="253"/>
      <c r="S370" s="253"/>
      <c r="T370" s="254"/>
      <c r="AT370" s="255" t="s">
        <v>555</v>
      </c>
      <c r="AU370" s="255" t="s">
        <v>87</v>
      </c>
      <c r="AV370" s="15" t="s">
        <v>85</v>
      </c>
      <c r="AW370" s="15" t="s">
        <v>32</v>
      </c>
      <c r="AX370" s="15" t="s">
        <v>77</v>
      </c>
      <c r="AY370" s="255" t="s">
        <v>209</v>
      </c>
    </row>
    <row r="371" spans="1:65" s="13" customFormat="1">
      <c r="B371" s="212"/>
      <c r="C371" s="213"/>
      <c r="D371" s="214" t="s">
        <v>555</v>
      </c>
      <c r="E371" s="215" t="s">
        <v>1</v>
      </c>
      <c r="F371" s="216" t="s">
        <v>7631</v>
      </c>
      <c r="G371" s="213"/>
      <c r="H371" s="217">
        <v>1.123</v>
      </c>
      <c r="I371" s="218"/>
      <c r="J371" s="213"/>
      <c r="K371" s="213"/>
      <c r="L371" s="219"/>
      <c r="M371" s="220"/>
      <c r="N371" s="221"/>
      <c r="O371" s="221"/>
      <c r="P371" s="221"/>
      <c r="Q371" s="221"/>
      <c r="R371" s="221"/>
      <c r="S371" s="221"/>
      <c r="T371" s="222"/>
      <c r="AT371" s="223" t="s">
        <v>555</v>
      </c>
      <c r="AU371" s="223" t="s">
        <v>87</v>
      </c>
      <c r="AV371" s="13" t="s">
        <v>87</v>
      </c>
      <c r="AW371" s="13" t="s">
        <v>32</v>
      </c>
      <c r="AX371" s="13" t="s">
        <v>77</v>
      </c>
      <c r="AY371" s="223" t="s">
        <v>209</v>
      </c>
    </row>
    <row r="372" spans="1:65" s="13" customFormat="1">
      <c r="B372" s="212"/>
      <c r="C372" s="213"/>
      <c r="D372" s="214" t="s">
        <v>555</v>
      </c>
      <c r="E372" s="215" t="s">
        <v>1</v>
      </c>
      <c r="F372" s="216" t="s">
        <v>7626</v>
      </c>
      <c r="G372" s="213"/>
      <c r="H372" s="217">
        <v>2.9670000000000001</v>
      </c>
      <c r="I372" s="218"/>
      <c r="J372" s="213"/>
      <c r="K372" s="213"/>
      <c r="L372" s="219"/>
      <c r="M372" s="220"/>
      <c r="N372" s="221"/>
      <c r="O372" s="221"/>
      <c r="P372" s="221"/>
      <c r="Q372" s="221"/>
      <c r="R372" s="221"/>
      <c r="S372" s="221"/>
      <c r="T372" s="222"/>
      <c r="AT372" s="223" t="s">
        <v>555</v>
      </c>
      <c r="AU372" s="223" t="s">
        <v>87</v>
      </c>
      <c r="AV372" s="13" t="s">
        <v>87</v>
      </c>
      <c r="AW372" s="13" t="s">
        <v>32</v>
      </c>
      <c r="AX372" s="13" t="s">
        <v>77</v>
      </c>
      <c r="AY372" s="223" t="s">
        <v>209</v>
      </c>
    </row>
    <row r="373" spans="1:65" s="13" customFormat="1">
      <c r="B373" s="212"/>
      <c r="C373" s="213"/>
      <c r="D373" s="214" t="s">
        <v>555</v>
      </c>
      <c r="E373" s="215" t="s">
        <v>1</v>
      </c>
      <c r="F373" s="216" t="s">
        <v>7627</v>
      </c>
      <c r="G373" s="213"/>
      <c r="H373" s="217">
        <v>0.35099999999999998</v>
      </c>
      <c r="I373" s="218"/>
      <c r="J373" s="213"/>
      <c r="K373" s="213"/>
      <c r="L373" s="219"/>
      <c r="M373" s="220"/>
      <c r="N373" s="221"/>
      <c r="O373" s="221"/>
      <c r="P373" s="221"/>
      <c r="Q373" s="221"/>
      <c r="R373" s="221"/>
      <c r="S373" s="221"/>
      <c r="T373" s="222"/>
      <c r="AT373" s="223" t="s">
        <v>555</v>
      </c>
      <c r="AU373" s="223" t="s">
        <v>87</v>
      </c>
      <c r="AV373" s="13" t="s">
        <v>87</v>
      </c>
      <c r="AW373" s="13" t="s">
        <v>32</v>
      </c>
      <c r="AX373" s="13" t="s">
        <v>77</v>
      </c>
      <c r="AY373" s="223" t="s">
        <v>209</v>
      </c>
    </row>
    <row r="374" spans="1:65" s="13" customFormat="1">
      <c r="B374" s="212"/>
      <c r="C374" s="213"/>
      <c r="D374" s="214" t="s">
        <v>555</v>
      </c>
      <c r="E374" s="215" t="s">
        <v>1</v>
      </c>
      <c r="F374" s="216" t="s">
        <v>7630</v>
      </c>
      <c r="G374" s="213"/>
      <c r="H374" s="217">
        <v>0.75900000000000001</v>
      </c>
      <c r="I374" s="218"/>
      <c r="J374" s="213"/>
      <c r="K374" s="213"/>
      <c r="L374" s="219"/>
      <c r="M374" s="220"/>
      <c r="N374" s="221"/>
      <c r="O374" s="221"/>
      <c r="P374" s="221"/>
      <c r="Q374" s="221"/>
      <c r="R374" s="221"/>
      <c r="S374" s="221"/>
      <c r="T374" s="222"/>
      <c r="AT374" s="223" t="s">
        <v>555</v>
      </c>
      <c r="AU374" s="223" t="s">
        <v>87</v>
      </c>
      <c r="AV374" s="13" t="s">
        <v>87</v>
      </c>
      <c r="AW374" s="13" t="s">
        <v>32</v>
      </c>
      <c r="AX374" s="13" t="s">
        <v>77</v>
      </c>
      <c r="AY374" s="223" t="s">
        <v>209</v>
      </c>
    </row>
    <row r="375" spans="1:65" s="13" customFormat="1">
      <c r="B375" s="212"/>
      <c r="C375" s="213"/>
      <c r="D375" s="214" t="s">
        <v>555</v>
      </c>
      <c r="E375" s="215" t="s">
        <v>1</v>
      </c>
      <c r="F375" s="216" t="s">
        <v>7632</v>
      </c>
      <c r="G375" s="213"/>
      <c r="H375" s="217">
        <v>0.753</v>
      </c>
      <c r="I375" s="218"/>
      <c r="J375" s="213"/>
      <c r="K375" s="213"/>
      <c r="L375" s="219"/>
      <c r="M375" s="220"/>
      <c r="N375" s="221"/>
      <c r="O375" s="221"/>
      <c r="P375" s="221"/>
      <c r="Q375" s="221"/>
      <c r="R375" s="221"/>
      <c r="S375" s="221"/>
      <c r="T375" s="222"/>
      <c r="AT375" s="223" t="s">
        <v>555</v>
      </c>
      <c r="AU375" s="223" t="s">
        <v>87</v>
      </c>
      <c r="AV375" s="13" t="s">
        <v>87</v>
      </c>
      <c r="AW375" s="13" t="s">
        <v>32</v>
      </c>
      <c r="AX375" s="13" t="s">
        <v>77</v>
      </c>
      <c r="AY375" s="223" t="s">
        <v>209</v>
      </c>
    </row>
    <row r="376" spans="1:65" s="14" customFormat="1">
      <c r="B376" s="235"/>
      <c r="C376" s="236"/>
      <c r="D376" s="214" t="s">
        <v>555</v>
      </c>
      <c r="E376" s="237" t="s">
        <v>1</v>
      </c>
      <c r="F376" s="238" t="s">
        <v>645</v>
      </c>
      <c r="G376" s="236"/>
      <c r="H376" s="239">
        <v>20.651</v>
      </c>
      <c r="I376" s="240"/>
      <c r="J376" s="236"/>
      <c r="K376" s="236"/>
      <c r="L376" s="241"/>
      <c r="M376" s="242"/>
      <c r="N376" s="243"/>
      <c r="O376" s="243"/>
      <c r="P376" s="243"/>
      <c r="Q376" s="243"/>
      <c r="R376" s="243"/>
      <c r="S376" s="243"/>
      <c r="T376" s="244"/>
      <c r="AT376" s="245" t="s">
        <v>555</v>
      </c>
      <c r="AU376" s="245" t="s">
        <v>87</v>
      </c>
      <c r="AV376" s="14" t="s">
        <v>218</v>
      </c>
      <c r="AW376" s="14" t="s">
        <v>32</v>
      </c>
      <c r="AX376" s="14" t="s">
        <v>85</v>
      </c>
      <c r="AY376" s="245" t="s">
        <v>209</v>
      </c>
    </row>
    <row r="377" spans="1:65" s="2" customFormat="1" ht="21.75" customHeight="1">
      <c r="A377" s="35"/>
      <c r="B377" s="36"/>
      <c r="C377" s="224" t="s">
        <v>329</v>
      </c>
      <c r="D377" s="224" t="s">
        <v>576</v>
      </c>
      <c r="E377" s="225" t="s">
        <v>7633</v>
      </c>
      <c r="F377" s="226" t="s">
        <v>7634</v>
      </c>
      <c r="G377" s="227" t="s">
        <v>236</v>
      </c>
      <c r="H377" s="228">
        <v>1.823</v>
      </c>
      <c r="I377" s="229"/>
      <c r="J377" s="230">
        <f>ROUND(I377*H377,2)</f>
        <v>0</v>
      </c>
      <c r="K377" s="231"/>
      <c r="L377" s="232"/>
      <c r="M377" s="233" t="s">
        <v>1</v>
      </c>
      <c r="N377" s="234" t="s">
        <v>42</v>
      </c>
      <c r="O377" s="72"/>
      <c r="P377" s="203">
        <f>O377*H377</f>
        <v>0</v>
      </c>
      <c r="Q377" s="203">
        <v>1</v>
      </c>
      <c r="R377" s="203">
        <f>Q377*H377</f>
        <v>1.823</v>
      </c>
      <c r="S377" s="203">
        <v>0</v>
      </c>
      <c r="T377" s="204">
        <f>S377*H377</f>
        <v>0</v>
      </c>
      <c r="U377" s="35"/>
      <c r="V377" s="35"/>
      <c r="W377" s="35"/>
      <c r="X377" s="35"/>
      <c r="Y377" s="35"/>
      <c r="Z377" s="35"/>
      <c r="AA377" s="35"/>
      <c r="AB377" s="35"/>
      <c r="AC377" s="35"/>
      <c r="AD377" s="35"/>
      <c r="AE377" s="35"/>
      <c r="AR377" s="205" t="s">
        <v>246</v>
      </c>
      <c r="AT377" s="205" t="s">
        <v>576</v>
      </c>
      <c r="AU377" s="205" t="s">
        <v>87</v>
      </c>
      <c r="AY377" s="18" t="s">
        <v>209</v>
      </c>
      <c r="BE377" s="206">
        <f>IF(N377="základní",J377,0)</f>
        <v>0</v>
      </c>
      <c r="BF377" s="206">
        <f>IF(N377="snížená",J377,0)</f>
        <v>0</v>
      </c>
      <c r="BG377" s="206">
        <f>IF(N377="zákl. přenesená",J377,0)</f>
        <v>0</v>
      </c>
      <c r="BH377" s="206">
        <f>IF(N377="sníž. přenesená",J377,0)</f>
        <v>0</v>
      </c>
      <c r="BI377" s="206">
        <f>IF(N377="nulová",J377,0)</f>
        <v>0</v>
      </c>
      <c r="BJ377" s="18" t="s">
        <v>85</v>
      </c>
      <c r="BK377" s="206">
        <f>ROUND(I377*H377,2)</f>
        <v>0</v>
      </c>
      <c r="BL377" s="18" t="s">
        <v>218</v>
      </c>
      <c r="BM377" s="205" t="s">
        <v>7635</v>
      </c>
    </row>
    <row r="378" spans="1:65" s="13" customFormat="1">
      <c r="B378" s="212"/>
      <c r="C378" s="213"/>
      <c r="D378" s="214" t="s">
        <v>555</v>
      </c>
      <c r="E378" s="215" t="s">
        <v>1</v>
      </c>
      <c r="F378" s="216" t="s">
        <v>7636</v>
      </c>
      <c r="G378" s="213"/>
      <c r="H378" s="217">
        <v>0.96699999999999997</v>
      </c>
      <c r="I378" s="218"/>
      <c r="J378" s="213"/>
      <c r="K378" s="213"/>
      <c r="L378" s="219"/>
      <c r="M378" s="220"/>
      <c r="N378" s="221"/>
      <c r="O378" s="221"/>
      <c r="P378" s="221"/>
      <c r="Q378" s="221"/>
      <c r="R378" s="221"/>
      <c r="S378" s="221"/>
      <c r="T378" s="222"/>
      <c r="AT378" s="223" t="s">
        <v>555</v>
      </c>
      <c r="AU378" s="223" t="s">
        <v>87</v>
      </c>
      <c r="AV378" s="13" t="s">
        <v>87</v>
      </c>
      <c r="AW378" s="13" t="s">
        <v>32</v>
      </c>
      <c r="AX378" s="13" t="s">
        <v>77</v>
      </c>
      <c r="AY378" s="223" t="s">
        <v>209</v>
      </c>
    </row>
    <row r="379" spans="1:65" s="13" customFormat="1">
      <c r="B379" s="212"/>
      <c r="C379" s="213"/>
      <c r="D379" s="214" t="s">
        <v>555</v>
      </c>
      <c r="E379" s="215" t="s">
        <v>1</v>
      </c>
      <c r="F379" s="216" t="s">
        <v>7637</v>
      </c>
      <c r="G379" s="213"/>
      <c r="H379" s="217">
        <v>0.85599999999999998</v>
      </c>
      <c r="I379" s="218"/>
      <c r="J379" s="213"/>
      <c r="K379" s="213"/>
      <c r="L379" s="219"/>
      <c r="M379" s="220"/>
      <c r="N379" s="221"/>
      <c r="O379" s="221"/>
      <c r="P379" s="221"/>
      <c r="Q379" s="221"/>
      <c r="R379" s="221"/>
      <c r="S379" s="221"/>
      <c r="T379" s="222"/>
      <c r="AT379" s="223" t="s">
        <v>555</v>
      </c>
      <c r="AU379" s="223" t="s">
        <v>87</v>
      </c>
      <c r="AV379" s="13" t="s">
        <v>87</v>
      </c>
      <c r="AW379" s="13" t="s">
        <v>32</v>
      </c>
      <c r="AX379" s="13" t="s">
        <v>77</v>
      </c>
      <c r="AY379" s="223" t="s">
        <v>209</v>
      </c>
    </row>
    <row r="380" spans="1:65" s="14" customFormat="1">
      <c r="B380" s="235"/>
      <c r="C380" s="236"/>
      <c r="D380" s="214" t="s">
        <v>555</v>
      </c>
      <c r="E380" s="237" t="s">
        <v>1</v>
      </c>
      <c r="F380" s="238" t="s">
        <v>645</v>
      </c>
      <c r="G380" s="236"/>
      <c r="H380" s="239">
        <v>1.823</v>
      </c>
      <c r="I380" s="240"/>
      <c r="J380" s="236"/>
      <c r="K380" s="236"/>
      <c r="L380" s="241"/>
      <c r="M380" s="242"/>
      <c r="N380" s="243"/>
      <c r="O380" s="243"/>
      <c r="P380" s="243"/>
      <c r="Q380" s="243"/>
      <c r="R380" s="243"/>
      <c r="S380" s="243"/>
      <c r="T380" s="244"/>
      <c r="AT380" s="245" t="s">
        <v>555</v>
      </c>
      <c r="AU380" s="245" t="s">
        <v>87</v>
      </c>
      <c r="AV380" s="14" t="s">
        <v>218</v>
      </c>
      <c r="AW380" s="14" t="s">
        <v>32</v>
      </c>
      <c r="AX380" s="14" t="s">
        <v>85</v>
      </c>
      <c r="AY380" s="245" t="s">
        <v>209</v>
      </c>
    </row>
    <row r="381" spans="1:65" s="2" customFormat="1" ht="21.75" customHeight="1">
      <c r="A381" s="35"/>
      <c r="B381" s="36"/>
      <c r="C381" s="224" t="s">
        <v>333</v>
      </c>
      <c r="D381" s="224" t="s">
        <v>576</v>
      </c>
      <c r="E381" s="225" t="s">
        <v>7638</v>
      </c>
      <c r="F381" s="226" t="s">
        <v>7639</v>
      </c>
      <c r="G381" s="227" t="s">
        <v>236</v>
      </c>
      <c r="H381" s="228">
        <v>5.85</v>
      </c>
      <c r="I381" s="229"/>
      <c r="J381" s="230">
        <f>ROUND(I381*H381,2)</f>
        <v>0</v>
      </c>
      <c r="K381" s="231"/>
      <c r="L381" s="232"/>
      <c r="M381" s="233" t="s">
        <v>1</v>
      </c>
      <c r="N381" s="234" t="s">
        <v>42</v>
      </c>
      <c r="O381" s="72"/>
      <c r="P381" s="203">
        <f>O381*H381</f>
        <v>0</v>
      </c>
      <c r="Q381" s="203">
        <v>1</v>
      </c>
      <c r="R381" s="203">
        <f>Q381*H381</f>
        <v>5.85</v>
      </c>
      <c r="S381" s="203">
        <v>0</v>
      </c>
      <c r="T381" s="204">
        <f>S381*H381</f>
        <v>0</v>
      </c>
      <c r="U381" s="35"/>
      <c r="V381" s="35"/>
      <c r="W381" s="35"/>
      <c r="X381" s="35"/>
      <c r="Y381" s="35"/>
      <c r="Z381" s="35"/>
      <c r="AA381" s="35"/>
      <c r="AB381" s="35"/>
      <c r="AC381" s="35"/>
      <c r="AD381" s="35"/>
      <c r="AE381" s="35"/>
      <c r="AR381" s="205" t="s">
        <v>246</v>
      </c>
      <c r="AT381" s="205" t="s">
        <v>576</v>
      </c>
      <c r="AU381" s="205" t="s">
        <v>87</v>
      </c>
      <c r="AY381" s="18" t="s">
        <v>209</v>
      </c>
      <c r="BE381" s="206">
        <f>IF(N381="základní",J381,0)</f>
        <v>0</v>
      </c>
      <c r="BF381" s="206">
        <f>IF(N381="snížená",J381,0)</f>
        <v>0</v>
      </c>
      <c r="BG381" s="206">
        <f>IF(N381="zákl. přenesená",J381,0)</f>
        <v>0</v>
      </c>
      <c r="BH381" s="206">
        <f>IF(N381="sníž. přenesená",J381,0)</f>
        <v>0</v>
      </c>
      <c r="BI381" s="206">
        <f>IF(N381="nulová",J381,0)</f>
        <v>0</v>
      </c>
      <c r="BJ381" s="18" t="s">
        <v>85</v>
      </c>
      <c r="BK381" s="206">
        <f>ROUND(I381*H381,2)</f>
        <v>0</v>
      </c>
      <c r="BL381" s="18" t="s">
        <v>218</v>
      </c>
      <c r="BM381" s="205" t="s">
        <v>7640</v>
      </c>
    </row>
    <row r="382" spans="1:65" s="13" customFormat="1">
      <c r="B382" s="212"/>
      <c r="C382" s="213"/>
      <c r="D382" s="214" t="s">
        <v>555</v>
      </c>
      <c r="E382" s="215" t="s">
        <v>1</v>
      </c>
      <c r="F382" s="216" t="s">
        <v>7641</v>
      </c>
      <c r="G382" s="213"/>
      <c r="H382" s="217">
        <v>3.6040000000000001</v>
      </c>
      <c r="I382" s="218"/>
      <c r="J382" s="213"/>
      <c r="K382" s="213"/>
      <c r="L382" s="219"/>
      <c r="M382" s="220"/>
      <c r="N382" s="221"/>
      <c r="O382" s="221"/>
      <c r="P382" s="221"/>
      <c r="Q382" s="221"/>
      <c r="R382" s="221"/>
      <c r="S382" s="221"/>
      <c r="T382" s="222"/>
      <c r="AT382" s="223" t="s">
        <v>555</v>
      </c>
      <c r="AU382" s="223" t="s">
        <v>87</v>
      </c>
      <c r="AV382" s="13" t="s">
        <v>87</v>
      </c>
      <c r="AW382" s="13" t="s">
        <v>32</v>
      </c>
      <c r="AX382" s="13" t="s">
        <v>77</v>
      </c>
      <c r="AY382" s="223" t="s">
        <v>209</v>
      </c>
    </row>
    <row r="383" spans="1:65" s="13" customFormat="1">
      <c r="B383" s="212"/>
      <c r="C383" s="213"/>
      <c r="D383" s="214" t="s">
        <v>555</v>
      </c>
      <c r="E383" s="215" t="s">
        <v>1</v>
      </c>
      <c r="F383" s="216" t="s">
        <v>7642</v>
      </c>
      <c r="G383" s="213"/>
      <c r="H383" s="217">
        <v>1.123</v>
      </c>
      <c r="I383" s="218"/>
      <c r="J383" s="213"/>
      <c r="K383" s="213"/>
      <c r="L383" s="219"/>
      <c r="M383" s="220"/>
      <c r="N383" s="221"/>
      <c r="O383" s="221"/>
      <c r="P383" s="221"/>
      <c r="Q383" s="221"/>
      <c r="R383" s="221"/>
      <c r="S383" s="221"/>
      <c r="T383" s="222"/>
      <c r="AT383" s="223" t="s">
        <v>555</v>
      </c>
      <c r="AU383" s="223" t="s">
        <v>87</v>
      </c>
      <c r="AV383" s="13" t="s">
        <v>87</v>
      </c>
      <c r="AW383" s="13" t="s">
        <v>32</v>
      </c>
      <c r="AX383" s="13" t="s">
        <v>77</v>
      </c>
      <c r="AY383" s="223" t="s">
        <v>209</v>
      </c>
    </row>
    <row r="384" spans="1:65" s="13" customFormat="1">
      <c r="B384" s="212"/>
      <c r="C384" s="213"/>
      <c r="D384" s="214" t="s">
        <v>555</v>
      </c>
      <c r="E384" s="215" t="s">
        <v>1</v>
      </c>
      <c r="F384" s="216" t="s">
        <v>7643</v>
      </c>
      <c r="G384" s="213"/>
      <c r="H384" s="217">
        <v>1.123</v>
      </c>
      <c r="I384" s="218"/>
      <c r="J384" s="213"/>
      <c r="K384" s="213"/>
      <c r="L384" s="219"/>
      <c r="M384" s="220"/>
      <c r="N384" s="221"/>
      <c r="O384" s="221"/>
      <c r="P384" s="221"/>
      <c r="Q384" s="221"/>
      <c r="R384" s="221"/>
      <c r="S384" s="221"/>
      <c r="T384" s="222"/>
      <c r="AT384" s="223" t="s">
        <v>555</v>
      </c>
      <c r="AU384" s="223" t="s">
        <v>87</v>
      </c>
      <c r="AV384" s="13" t="s">
        <v>87</v>
      </c>
      <c r="AW384" s="13" t="s">
        <v>32</v>
      </c>
      <c r="AX384" s="13" t="s">
        <v>77</v>
      </c>
      <c r="AY384" s="223" t="s">
        <v>209</v>
      </c>
    </row>
    <row r="385" spans="1:65" s="14" customFormat="1">
      <c r="B385" s="235"/>
      <c r="C385" s="236"/>
      <c r="D385" s="214" t="s">
        <v>555</v>
      </c>
      <c r="E385" s="237" t="s">
        <v>1</v>
      </c>
      <c r="F385" s="238" t="s">
        <v>645</v>
      </c>
      <c r="G385" s="236"/>
      <c r="H385" s="239">
        <v>5.8500000000000005</v>
      </c>
      <c r="I385" s="240"/>
      <c r="J385" s="236"/>
      <c r="K385" s="236"/>
      <c r="L385" s="241"/>
      <c r="M385" s="242"/>
      <c r="N385" s="243"/>
      <c r="O385" s="243"/>
      <c r="P385" s="243"/>
      <c r="Q385" s="243"/>
      <c r="R385" s="243"/>
      <c r="S385" s="243"/>
      <c r="T385" s="244"/>
      <c r="AT385" s="245" t="s">
        <v>555</v>
      </c>
      <c r="AU385" s="245" t="s">
        <v>87</v>
      </c>
      <c r="AV385" s="14" t="s">
        <v>218</v>
      </c>
      <c r="AW385" s="14" t="s">
        <v>32</v>
      </c>
      <c r="AX385" s="14" t="s">
        <v>85</v>
      </c>
      <c r="AY385" s="245" t="s">
        <v>209</v>
      </c>
    </row>
    <row r="386" spans="1:65" s="2" customFormat="1" ht="21.75" customHeight="1">
      <c r="A386" s="35"/>
      <c r="B386" s="36"/>
      <c r="C386" s="224" t="s">
        <v>337</v>
      </c>
      <c r="D386" s="224" t="s">
        <v>576</v>
      </c>
      <c r="E386" s="225" t="s">
        <v>7644</v>
      </c>
      <c r="F386" s="226" t="s">
        <v>7645</v>
      </c>
      <c r="G386" s="227" t="s">
        <v>236</v>
      </c>
      <c r="H386" s="228">
        <v>1.506</v>
      </c>
      <c r="I386" s="229"/>
      <c r="J386" s="230">
        <f>ROUND(I386*H386,2)</f>
        <v>0</v>
      </c>
      <c r="K386" s="231"/>
      <c r="L386" s="232"/>
      <c r="M386" s="233" t="s">
        <v>1</v>
      </c>
      <c r="N386" s="234" t="s">
        <v>42</v>
      </c>
      <c r="O386" s="72"/>
      <c r="P386" s="203">
        <f>O386*H386</f>
        <v>0</v>
      </c>
      <c r="Q386" s="203">
        <v>1</v>
      </c>
      <c r="R386" s="203">
        <f>Q386*H386</f>
        <v>1.506</v>
      </c>
      <c r="S386" s="203">
        <v>0</v>
      </c>
      <c r="T386" s="204">
        <f>S386*H386</f>
        <v>0</v>
      </c>
      <c r="U386" s="35"/>
      <c r="V386" s="35"/>
      <c r="W386" s="35"/>
      <c r="X386" s="35"/>
      <c r="Y386" s="35"/>
      <c r="Z386" s="35"/>
      <c r="AA386" s="35"/>
      <c r="AB386" s="35"/>
      <c r="AC386" s="35"/>
      <c r="AD386" s="35"/>
      <c r="AE386" s="35"/>
      <c r="AR386" s="205" t="s">
        <v>246</v>
      </c>
      <c r="AT386" s="205" t="s">
        <v>576</v>
      </c>
      <c r="AU386" s="205" t="s">
        <v>87</v>
      </c>
      <c r="AY386" s="18" t="s">
        <v>209</v>
      </c>
      <c r="BE386" s="206">
        <f>IF(N386="základní",J386,0)</f>
        <v>0</v>
      </c>
      <c r="BF386" s="206">
        <f>IF(N386="snížená",J386,0)</f>
        <v>0</v>
      </c>
      <c r="BG386" s="206">
        <f>IF(N386="zákl. přenesená",J386,0)</f>
        <v>0</v>
      </c>
      <c r="BH386" s="206">
        <f>IF(N386="sníž. přenesená",J386,0)</f>
        <v>0</v>
      </c>
      <c r="BI386" s="206">
        <f>IF(N386="nulová",J386,0)</f>
        <v>0</v>
      </c>
      <c r="BJ386" s="18" t="s">
        <v>85</v>
      </c>
      <c r="BK386" s="206">
        <f>ROUND(I386*H386,2)</f>
        <v>0</v>
      </c>
      <c r="BL386" s="18" t="s">
        <v>218</v>
      </c>
      <c r="BM386" s="205" t="s">
        <v>7646</v>
      </c>
    </row>
    <row r="387" spans="1:65" s="13" customFormat="1">
      <c r="B387" s="212"/>
      <c r="C387" s="213"/>
      <c r="D387" s="214" t="s">
        <v>555</v>
      </c>
      <c r="E387" s="215" t="s">
        <v>1</v>
      </c>
      <c r="F387" s="216" t="s">
        <v>7647</v>
      </c>
      <c r="G387" s="213"/>
      <c r="H387" s="217">
        <v>0.753</v>
      </c>
      <c r="I387" s="218"/>
      <c r="J387" s="213"/>
      <c r="K387" s="213"/>
      <c r="L387" s="219"/>
      <c r="M387" s="220"/>
      <c r="N387" s="221"/>
      <c r="O387" s="221"/>
      <c r="P387" s="221"/>
      <c r="Q387" s="221"/>
      <c r="R387" s="221"/>
      <c r="S387" s="221"/>
      <c r="T387" s="222"/>
      <c r="AT387" s="223" t="s">
        <v>555</v>
      </c>
      <c r="AU387" s="223" t="s">
        <v>87</v>
      </c>
      <c r="AV387" s="13" t="s">
        <v>87</v>
      </c>
      <c r="AW387" s="13" t="s">
        <v>32</v>
      </c>
      <c r="AX387" s="13" t="s">
        <v>77</v>
      </c>
      <c r="AY387" s="223" t="s">
        <v>209</v>
      </c>
    </row>
    <row r="388" spans="1:65" s="13" customFormat="1">
      <c r="B388" s="212"/>
      <c r="C388" s="213"/>
      <c r="D388" s="214" t="s">
        <v>555</v>
      </c>
      <c r="E388" s="215" t="s">
        <v>1</v>
      </c>
      <c r="F388" s="216" t="s">
        <v>7648</v>
      </c>
      <c r="G388" s="213"/>
      <c r="H388" s="217">
        <v>0.753</v>
      </c>
      <c r="I388" s="218"/>
      <c r="J388" s="213"/>
      <c r="K388" s="213"/>
      <c r="L388" s="219"/>
      <c r="M388" s="220"/>
      <c r="N388" s="221"/>
      <c r="O388" s="221"/>
      <c r="P388" s="221"/>
      <c r="Q388" s="221"/>
      <c r="R388" s="221"/>
      <c r="S388" s="221"/>
      <c r="T388" s="222"/>
      <c r="AT388" s="223" t="s">
        <v>555</v>
      </c>
      <c r="AU388" s="223" t="s">
        <v>87</v>
      </c>
      <c r="AV388" s="13" t="s">
        <v>87</v>
      </c>
      <c r="AW388" s="13" t="s">
        <v>32</v>
      </c>
      <c r="AX388" s="13" t="s">
        <v>77</v>
      </c>
      <c r="AY388" s="223" t="s">
        <v>209</v>
      </c>
    </row>
    <row r="389" spans="1:65" s="14" customFormat="1">
      <c r="B389" s="235"/>
      <c r="C389" s="236"/>
      <c r="D389" s="214" t="s">
        <v>555</v>
      </c>
      <c r="E389" s="237" t="s">
        <v>1</v>
      </c>
      <c r="F389" s="238" t="s">
        <v>645</v>
      </c>
      <c r="G389" s="236"/>
      <c r="H389" s="239">
        <v>1.506</v>
      </c>
      <c r="I389" s="240"/>
      <c r="J389" s="236"/>
      <c r="K389" s="236"/>
      <c r="L389" s="241"/>
      <c r="M389" s="242"/>
      <c r="N389" s="243"/>
      <c r="O389" s="243"/>
      <c r="P389" s="243"/>
      <c r="Q389" s="243"/>
      <c r="R389" s="243"/>
      <c r="S389" s="243"/>
      <c r="T389" s="244"/>
      <c r="AT389" s="245" t="s">
        <v>555</v>
      </c>
      <c r="AU389" s="245" t="s">
        <v>87</v>
      </c>
      <c r="AV389" s="14" t="s">
        <v>218</v>
      </c>
      <c r="AW389" s="14" t="s">
        <v>32</v>
      </c>
      <c r="AX389" s="14" t="s">
        <v>85</v>
      </c>
      <c r="AY389" s="245" t="s">
        <v>209</v>
      </c>
    </row>
    <row r="390" spans="1:65" s="2" customFormat="1" ht="21.75" customHeight="1">
      <c r="A390" s="35"/>
      <c r="B390" s="36"/>
      <c r="C390" s="224" t="s">
        <v>341</v>
      </c>
      <c r="D390" s="224" t="s">
        <v>576</v>
      </c>
      <c r="E390" s="225" t="s">
        <v>7649</v>
      </c>
      <c r="F390" s="226" t="s">
        <v>7650</v>
      </c>
      <c r="G390" s="227" t="s">
        <v>236</v>
      </c>
      <c r="H390" s="228">
        <v>11.472</v>
      </c>
      <c r="I390" s="229"/>
      <c r="J390" s="230">
        <f>ROUND(I390*H390,2)</f>
        <v>0</v>
      </c>
      <c r="K390" s="231"/>
      <c r="L390" s="232"/>
      <c r="M390" s="233" t="s">
        <v>1</v>
      </c>
      <c r="N390" s="234" t="s">
        <v>42</v>
      </c>
      <c r="O390" s="72"/>
      <c r="P390" s="203">
        <f>O390*H390</f>
        <v>0</v>
      </c>
      <c r="Q390" s="203">
        <v>1</v>
      </c>
      <c r="R390" s="203">
        <f>Q390*H390</f>
        <v>11.472</v>
      </c>
      <c r="S390" s="203">
        <v>0</v>
      </c>
      <c r="T390" s="204">
        <f>S390*H390</f>
        <v>0</v>
      </c>
      <c r="U390" s="35"/>
      <c r="V390" s="35"/>
      <c r="W390" s="35"/>
      <c r="X390" s="35"/>
      <c r="Y390" s="35"/>
      <c r="Z390" s="35"/>
      <c r="AA390" s="35"/>
      <c r="AB390" s="35"/>
      <c r="AC390" s="35"/>
      <c r="AD390" s="35"/>
      <c r="AE390" s="35"/>
      <c r="AR390" s="205" t="s">
        <v>246</v>
      </c>
      <c r="AT390" s="205" t="s">
        <v>576</v>
      </c>
      <c r="AU390" s="205" t="s">
        <v>87</v>
      </c>
      <c r="AY390" s="18" t="s">
        <v>209</v>
      </c>
      <c r="BE390" s="206">
        <f>IF(N390="základní",J390,0)</f>
        <v>0</v>
      </c>
      <c r="BF390" s="206">
        <f>IF(N390="snížená",J390,0)</f>
        <v>0</v>
      </c>
      <c r="BG390" s="206">
        <f>IF(N390="zákl. přenesená",J390,0)</f>
        <v>0</v>
      </c>
      <c r="BH390" s="206">
        <f>IF(N390="sníž. přenesená",J390,0)</f>
        <v>0</v>
      </c>
      <c r="BI390" s="206">
        <f>IF(N390="nulová",J390,0)</f>
        <v>0</v>
      </c>
      <c r="BJ390" s="18" t="s">
        <v>85</v>
      </c>
      <c r="BK390" s="206">
        <f>ROUND(I390*H390,2)</f>
        <v>0</v>
      </c>
      <c r="BL390" s="18" t="s">
        <v>218</v>
      </c>
      <c r="BM390" s="205" t="s">
        <v>7651</v>
      </c>
    </row>
    <row r="391" spans="1:65" s="13" customFormat="1">
      <c r="B391" s="212"/>
      <c r="C391" s="213"/>
      <c r="D391" s="214" t="s">
        <v>555</v>
      </c>
      <c r="E391" s="215" t="s">
        <v>1</v>
      </c>
      <c r="F391" s="216" t="s">
        <v>7652</v>
      </c>
      <c r="G391" s="213"/>
      <c r="H391" s="217">
        <v>3.3180000000000001</v>
      </c>
      <c r="I391" s="218"/>
      <c r="J391" s="213"/>
      <c r="K391" s="213"/>
      <c r="L391" s="219"/>
      <c r="M391" s="220"/>
      <c r="N391" s="221"/>
      <c r="O391" s="221"/>
      <c r="P391" s="221"/>
      <c r="Q391" s="221"/>
      <c r="R391" s="221"/>
      <c r="S391" s="221"/>
      <c r="T391" s="222"/>
      <c r="AT391" s="223" t="s">
        <v>555</v>
      </c>
      <c r="AU391" s="223" t="s">
        <v>87</v>
      </c>
      <c r="AV391" s="13" t="s">
        <v>87</v>
      </c>
      <c r="AW391" s="13" t="s">
        <v>32</v>
      </c>
      <c r="AX391" s="13" t="s">
        <v>77</v>
      </c>
      <c r="AY391" s="223" t="s">
        <v>209</v>
      </c>
    </row>
    <row r="392" spans="1:65" s="13" customFormat="1">
      <c r="B392" s="212"/>
      <c r="C392" s="213"/>
      <c r="D392" s="214" t="s">
        <v>555</v>
      </c>
      <c r="E392" s="215" t="s">
        <v>1</v>
      </c>
      <c r="F392" s="216" t="s">
        <v>7653</v>
      </c>
      <c r="G392" s="213"/>
      <c r="H392" s="217">
        <v>4.077</v>
      </c>
      <c r="I392" s="218"/>
      <c r="J392" s="213"/>
      <c r="K392" s="213"/>
      <c r="L392" s="219"/>
      <c r="M392" s="220"/>
      <c r="N392" s="221"/>
      <c r="O392" s="221"/>
      <c r="P392" s="221"/>
      <c r="Q392" s="221"/>
      <c r="R392" s="221"/>
      <c r="S392" s="221"/>
      <c r="T392" s="222"/>
      <c r="AT392" s="223" t="s">
        <v>555</v>
      </c>
      <c r="AU392" s="223" t="s">
        <v>87</v>
      </c>
      <c r="AV392" s="13" t="s">
        <v>87</v>
      </c>
      <c r="AW392" s="13" t="s">
        <v>32</v>
      </c>
      <c r="AX392" s="13" t="s">
        <v>77</v>
      </c>
      <c r="AY392" s="223" t="s">
        <v>209</v>
      </c>
    </row>
    <row r="393" spans="1:65" s="13" customFormat="1">
      <c r="B393" s="212"/>
      <c r="C393" s="213"/>
      <c r="D393" s="214" t="s">
        <v>555</v>
      </c>
      <c r="E393" s="215" t="s">
        <v>1</v>
      </c>
      <c r="F393" s="216" t="s">
        <v>7654</v>
      </c>
      <c r="G393" s="213"/>
      <c r="H393" s="217">
        <v>4.077</v>
      </c>
      <c r="I393" s="218"/>
      <c r="J393" s="213"/>
      <c r="K393" s="213"/>
      <c r="L393" s="219"/>
      <c r="M393" s="220"/>
      <c r="N393" s="221"/>
      <c r="O393" s="221"/>
      <c r="P393" s="221"/>
      <c r="Q393" s="221"/>
      <c r="R393" s="221"/>
      <c r="S393" s="221"/>
      <c r="T393" s="222"/>
      <c r="AT393" s="223" t="s">
        <v>555</v>
      </c>
      <c r="AU393" s="223" t="s">
        <v>87</v>
      </c>
      <c r="AV393" s="13" t="s">
        <v>87</v>
      </c>
      <c r="AW393" s="13" t="s">
        <v>32</v>
      </c>
      <c r="AX393" s="13" t="s">
        <v>77</v>
      </c>
      <c r="AY393" s="223" t="s">
        <v>209</v>
      </c>
    </row>
    <row r="394" spans="1:65" s="14" customFormat="1">
      <c r="B394" s="235"/>
      <c r="C394" s="236"/>
      <c r="D394" s="214" t="s">
        <v>555</v>
      </c>
      <c r="E394" s="237" t="s">
        <v>1</v>
      </c>
      <c r="F394" s="238" t="s">
        <v>645</v>
      </c>
      <c r="G394" s="236"/>
      <c r="H394" s="239">
        <v>11.472</v>
      </c>
      <c r="I394" s="240"/>
      <c r="J394" s="236"/>
      <c r="K394" s="236"/>
      <c r="L394" s="241"/>
      <c r="M394" s="242"/>
      <c r="N394" s="243"/>
      <c r="O394" s="243"/>
      <c r="P394" s="243"/>
      <c r="Q394" s="243"/>
      <c r="R394" s="243"/>
      <c r="S394" s="243"/>
      <c r="T394" s="244"/>
      <c r="AT394" s="245" t="s">
        <v>555</v>
      </c>
      <c r="AU394" s="245" t="s">
        <v>87</v>
      </c>
      <c r="AV394" s="14" t="s">
        <v>218</v>
      </c>
      <c r="AW394" s="14" t="s">
        <v>32</v>
      </c>
      <c r="AX394" s="14" t="s">
        <v>85</v>
      </c>
      <c r="AY394" s="245" t="s">
        <v>209</v>
      </c>
    </row>
    <row r="395" spans="1:65" s="2" customFormat="1" ht="21.75" customHeight="1">
      <c r="A395" s="35"/>
      <c r="B395" s="36"/>
      <c r="C395" s="193" t="s">
        <v>346</v>
      </c>
      <c r="D395" s="193" t="s">
        <v>214</v>
      </c>
      <c r="E395" s="194" t="s">
        <v>7655</v>
      </c>
      <c r="F395" s="195" t="s">
        <v>7656</v>
      </c>
      <c r="G395" s="196" t="s">
        <v>323</v>
      </c>
      <c r="H395" s="197">
        <v>10</v>
      </c>
      <c r="I395" s="198"/>
      <c r="J395" s="199">
        <f>ROUND(I395*H395,2)</f>
        <v>0</v>
      </c>
      <c r="K395" s="200"/>
      <c r="L395" s="40"/>
      <c r="M395" s="201" t="s">
        <v>1</v>
      </c>
      <c r="N395" s="202" t="s">
        <v>42</v>
      </c>
      <c r="O395" s="72"/>
      <c r="P395" s="203">
        <f>O395*H395</f>
        <v>0</v>
      </c>
      <c r="Q395" s="203">
        <v>0.13258</v>
      </c>
      <c r="R395" s="203">
        <f>Q395*H395</f>
        <v>1.3258000000000001</v>
      </c>
      <c r="S395" s="203">
        <v>0</v>
      </c>
      <c r="T395" s="204">
        <f>S395*H395</f>
        <v>0</v>
      </c>
      <c r="U395" s="35"/>
      <c r="V395" s="35"/>
      <c r="W395" s="35"/>
      <c r="X395" s="35"/>
      <c r="Y395" s="35"/>
      <c r="Z395" s="35"/>
      <c r="AA395" s="35"/>
      <c r="AB395" s="35"/>
      <c r="AC395" s="35"/>
      <c r="AD395" s="35"/>
      <c r="AE395" s="35"/>
      <c r="AR395" s="205" t="s">
        <v>218</v>
      </c>
      <c r="AT395" s="205" t="s">
        <v>214</v>
      </c>
      <c r="AU395" s="205" t="s">
        <v>87</v>
      </c>
      <c r="AY395" s="18" t="s">
        <v>209</v>
      </c>
      <c r="BE395" s="206">
        <f>IF(N395="základní",J395,0)</f>
        <v>0</v>
      </c>
      <c r="BF395" s="206">
        <f>IF(N395="snížená",J395,0)</f>
        <v>0</v>
      </c>
      <c r="BG395" s="206">
        <f>IF(N395="zákl. přenesená",J395,0)</f>
        <v>0</v>
      </c>
      <c r="BH395" s="206">
        <f>IF(N395="sníž. přenesená",J395,0)</f>
        <v>0</v>
      </c>
      <c r="BI395" s="206">
        <f>IF(N395="nulová",J395,0)</f>
        <v>0</v>
      </c>
      <c r="BJ395" s="18" t="s">
        <v>85</v>
      </c>
      <c r="BK395" s="206">
        <f>ROUND(I395*H395,2)</f>
        <v>0</v>
      </c>
      <c r="BL395" s="18" t="s">
        <v>218</v>
      </c>
      <c r="BM395" s="205" t="s">
        <v>7657</v>
      </c>
    </row>
    <row r="396" spans="1:65" s="13" customFormat="1">
      <c r="B396" s="212"/>
      <c r="C396" s="213"/>
      <c r="D396" s="214" t="s">
        <v>555</v>
      </c>
      <c r="E396" s="215" t="s">
        <v>1</v>
      </c>
      <c r="F396" s="216" t="s">
        <v>7658</v>
      </c>
      <c r="G396" s="213"/>
      <c r="H396" s="217">
        <v>10</v>
      </c>
      <c r="I396" s="218"/>
      <c r="J396" s="213"/>
      <c r="K396" s="213"/>
      <c r="L396" s="219"/>
      <c r="M396" s="220"/>
      <c r="N396" s="221"/>
      <c r="O396" s="221"/>
      <c r="P396" s="221"/>
      <c r="Q396" s="221"/>
      <c r="R396" s="221"/>
      <c r="S396" s="221"/>
      <c r="T396" s="222"/>
      <c r="AT396" s="223" t="s">
        <v>555</v>
      </c>
      <c r="AU396" s="223" t="s">
        <v>87</v>
      </c>
      <c r="AV396" s="13" t="s">
        <v>87</v>
      </c>
      <c r="AW396" s="13" t="s">
        <v>32</v>
      </c>
      <c r="AX396" s="13" t="s">
        <v>85</v>
      </c>
      <c r="AY396" s="223" t="s">
        <v>209</v>
      </c>
    </row>
    <row r="397" spans="1:65" s="2" customFormat="1" ht="16.5" customHeight="1">
      <c r="A397" s="35"/>
      <c r="B397" s="36"/>
      <c r="C397" s="224" t="s">
        <v>350</v>
      </c>
      <c r="D397" s="224" t="s">
        <v>576</v>
      </c>
      <c r="E397" s="225" t="s">
        <v>7659</v>
      </c>
      <c r="F397" s="226" t="s">
        <v>7660</v>
      </c>
      <c r="G397" s="227" t="s">
        <v>224</v>
      </c>
      <c r="H397" s="228">
        <v>58.5</v>
      </c>
      <c r="I397" s="229"/>
      <c r="J397" s="230">
        <f>ROUND(I397*H397,2)</f>
        <v>0</v>
      </c>
      <c r="K397" s="231"/>
      <c r="L397" s="232"/>
      <c r="M397" s="233" t="s">
        <v>1</v>
      </c>
      <c r="N397" s="234" t="s">
        <v>42</v>
      </c>
      <c r="O397" s="72"/>
      <c r="P397" s="203">
        <f>O397*H397</f>
        <v>0</v>
      </c>
      <c r="Q397" s="203">
        <v>0</v>
      </c>
      <c r="R397" s="203">
        <f>Q397*H397</f>
        <v>0</v>
      </c>
      <c r="S397" s="203">
        <v>0</v>
      </c>
      <c r="T397" s="204">
        <f>S397*H397</f>
        <v>0</v>
      </c>
      <c r="U397" s="35"/>
      <c r="V397" s="35"/>
      <c r="W397" s="35"/>
      <c r="X397" s="35"/>
      <c r="Y397" s="35"/>
      <c r="Z397" s="35"/>
      <c r="AA397" s="35"/>
      <c r="AB397" s="35"/>
      <c r="AC397" s="35"/>
      <c r="AD397" s="35"/>
      <c r="AE397" s="35"/>
      <c r="AR397" s="205" t="s">
        <v>246</v>
      </c>
      <c r="AT397" s="205" t="s">
        <v>576</v>
      </c>
      <c r="AU397" s="205" t="s">
        <v>87</v>
      </c>
      <c r="AY397" s="18" t="s">
        <v>209</v>
      </c>
      <c r="BE397" s="206">
        <f>IF(N397="základní",J397,0)</f>
        <v>0</v>
      </c>
      <c r="BF397" s="206">
        <f>IF(N397="snížená",J397,0)</f>
        <v>0</v>
      </c>
      <c r="BG397" s="206">
        <f>IF(N397="zákl. přenesená",J397,0)</f>
        <v>0</v>
      </c>
      <c r="BH397" s="206">
        <f>IF(N397="sníž. přenesená",J397,0)</f>
        <v>0</v>
      </c>
      <c r="BI397" s="206">
        <f>IF(N397="nulová",J397,0)</f>
        <v>0</v>
      </c>
      <c r="BJ397" s="18" t="s">
        <v>85</v>
      </c>
      <c r="BK397" s="206">
        <f>ROUND(I397*H397,2)</f>
        <v>0</v>
      </c>
      <c r="BL397" s="18" t="s">
        <v>218</v>
      </c>
      <c r="BM397" s="205" t="s">
        <v>7661</v>
      </c>
    </row>
    <row r="398" spans="1:65" s="2" customFormat="1" ht="24.2" customHeight="1">
      <c r="A398" s="35"/>
      <c r="B398" s="36"/>
      <c r="C398" s="193" t="s">
        <v>354</v>
      </c>
      <c r="D398" s="193" t="s">
        <v>214</v>
      </c>
      <c r="E398" s="194" t="s">
        <v>7662</v>
      </c>
      <c r="F398" s="195" t="s">
        <v>7663</v>
      </c>
      <c r="G398" s="196" t="s">
        <v>323</v>
      </c>
      <c r="H398" s="197">
        <v>2</v>
      </c>
      <c r="I398" s="198"/>
      <c r="J398" s="199">
        <f>ROUND(I398*H398,2)</f>
        <v>0</v>
      </c>
      <c r="K398" s="200"/>
      <c r="L398" s="40"/>
      <c r="M398" s="201" t="s">
        <v>1</v>
      </c>
      <c r="N398" s="202" t="s">
        <v>42</v>
      </c>
      <c r="O398" s="72"/>
      <c r="P398" s="203">
        <f>O398*H398</f>
        <v>0</v>
      </c>
      <c r="Q398" s="203">
        <v>0.40745999999999999</v>
      </c>
      <c r="R398" s="203">
        <f>Q398*H398</f>
        <v>0.81491999999999998</v>
      </c>
      <c r="S398" s="203">
        <v>0</v>
      </c>
      <c r="T398" s="204">
        <f>S398*H398</f>
        <v>0</v>
      </c>
      <c r="U398" s="35"/>
      <c r="V398" s="35"/>
      <c r="W398" s="35"/>
      <c r="X398" s="35"/>
      <c r="Y398" s="35"/>
      <c r="Z398" s="35"/>
      <c r="AA398" s="35"/>
      <c r="AB398" s="35"/>
      <c r="AC398" s="35"/>
      <c r="AD398" s="35"/>
      <c r="AE398" s="35"/>
      <c r="AR398" s="205" t="s">
        <v>218</v>
      </c>
      <c r="AT398" s="205" t="s">
        <v>214</v>
      </c>
      <c r="AU398" s="205" t="s">
        <v>87</v>
      </c>
      <c r="AY398" s="18" t="s">
        <v>209</v>
      </c>
      <c r="BE398" s="206">
        <f>IF(N398="základní",J398,0)</f>
        <v>0</v>
      </c>
      <c r="BF398" s="206">
        <f>IF(N398="snížená",J398,0)</f>
        <v>0</v>
      </c>
      <c r="BG398" s="206">
        <f>IF(N398="zákl. přenesená",J398,0)</f>
        <v>0</v>
      </c>
      <c r="BH398" s="206">
        <f>IF(N398="sníž. přenesená",J398,0)</f>
        <v>0</v>
      </c>
      <c r="BI398" s="206">
        <f>IF(N398="nulová",J398,0)</f>
        <v>0</v>
      </c>
      <c r="BJ398" s="18" t="s">
        <v>85</v>
      </c>
      <c r="BK398" s="206">
        <f>ROUND(I398*H398,2)</f>
        <v>0</v>
      </c>
      <c r="BL398" s="18" t="s">
        <v>218</v>
      </c>
      <c r="BM398" s="205" t="s">
        <v>7664</v>
      </c>
    </row>
    <row r="399" spans="1:65" s="2" customFormat="1" ht="19.5">
      <c r="A399" s="35"/>
      <c r="B399" s="36"/>
      <c r="C399" s="37"/>
      <c r="D399" s="214" t="s">
        <v>807</v>
      </c>
      <c r="E399" s="37"/>
      <c r="F399" s="256" t="s">
        <v>7665</v>
      </c>
      <c r="G399" s="37"/>
      <c r="H399" s="37"/>
      <c r="I399" s="257"/>
      <c r="J399" s="37"/>
      <c r="K399" s="37"/>
      <c r="L399" s="40"/>
      <c r="M399" s="258"/>
      <c r="N399" s="259"/>
      <c r="O399" s="72"/>
      <c r="P399" s="72"/>
      <c r="Q399" s="72"/>
      <c r="R399" s="72"/>
      <c r="S399" s="72"/>
      <c r="T399" s="73"/>
      <c r="U399" s="35"/>
      <c r="V399" s="35"/>
      <c r="W399" s="35"/>
      <c r="X399" s="35"/>
      <c r="Y399" s="35"/>
      <c r="Z399" s="35"/>
      <c r="AA399" s="35"/>
      <c r="AB399" s="35"/>
      <c r="AC399" s="35"/>
      <c r="AD399" s="35"/>
      <c r="AE399" s="35"/>
      <c r="AT399" s="18" t="s">
        <v>807</v>
      </c>
      <c r="AU399" s="18" t="s">
        <v>87</v>
      </c>
    </row>
    <row r="400" spans="1:65" s="15" customFormat="1">
      <c r="B400" s="246"/>
      <c r="C400" s="247"/>
      <c r="D400" s="214" t="s">
        <v>555</v>
      </c>
      <c r="E400" s="248" t="s">
        <v>1</v>
      </c>
      <c r="F400" s="249" t="s">
        <v>1388</v>
      </c>
      <c r="G400" s="247"/>
      <c r="H400" s="248" t="s">
        <v>1</v>
      </c>
      <c r="I400" s="250"/>
      <c r="J400" s="247"/>
      <c r="K400" s="247"/>
      <c r="L400" s="251"/>
      <c r="M400" s="252"/>
      <c r="N400" s="253"/>
      <c r="O400" s="253"/>
      <c r="P400" s="253"/>
      <c r="Q400" s="253"/>
      <c r="R400" s="253"/>
      <c r="S400" s="253"/>
      <c r="T400" s="254"/>
      <c r="AT400" s="255" t="s">
        <v>555</v>
      </c>
      <c r="AU400" s="255" t="s">
        <v>87</v>
      </c>
      <c r="AV400" s="15" t="s">
        <v>85</v>
      </c>
      <c r="AW400" s="15" t="s">
        <v>32</v>
      </c>
      <c r="AX400" s="15" t="s">
        <v>77</v>
      </c>
      <c r="AY400" s="255" t="s">
        <v>209</v>
      </c>
    </row>
    <row r="401" spans="1:65" s="13" customFormat="1">
      <c r="B401" s="212"/>
      <c r="C401" s="213"/>
      <c r="D401" s="214" t="s">
        <v>555</v>
      </c>
      <c r="E401" s="215" t="s">
        <v>1</v>
      </c>
      <c r="F401" s="216" t="s">
        <v>7666</v>
      </c>
      <c r="G401" s="213"/>
      <c r="H401" s="217">
        <v>2</v>
      </c>
      <c r="I401" s="218"/>
      <c r="J401" s="213"/>
      <c r="K401" s="213"/>
      <c r="L401" s="219"/>
      <c r="M401" s="220"/>
      <c r="N401" s="221"/>
      <c r="O401" s="221"/>
      <c r="P401" s="221"/>
      <c r="Q401" s="221"/>
      <c r="R401" s="221"/>
      <c r="S401" s="221"/>
      <c r="T401" s="222"/>
      <c r="AT401" s="223" t="s">
        <v>555</v>
      </c>
      <c r="AU401" s="223" t="s">
        <v>87</v>
      </c>
      <c r="AV401" s="13" t="s">
        <v>87</v>
      </c>
      <c r="AW401" s="13" t="s">
        <v>32</v>
      </c>
      <c r="AX401" s="13" t="s">
        <v>77</v>
      </c>
      <c r="AY401" s="223" t="s">
        <v>209</v>
      </c>
    </row>
    <row r="402" spans="1:65" s="14" customFormat="1">
      <c r="B402" s="235"/>
      <c r="C402" s="236"/>
      <c r="D402" s="214" t="s">
        <v>555</v>
      </c>
      <c r="E402" s="237" t="s">
        <v>1</v>
      </c>
      <c r="F402" s="238" t="s">
        <v>645</v>
      </c>
      <c r="G402" s="236"/>
      <c r="H402" s="239">
        <v>2</v>
      </c>
      <c r="I402" s="240"/>
      <c r="J402" s="236"/>
      <c r="K402" s="236"/>
      <c r="L402" s="241"/>
      <c r="M402" s="242"/>
      <c r="N402" s="243"/>
      <c r="O402" s="243"/>
      <c r="P402" s="243"/>
      <c r="Q402" s="243"/>
      <c r="R402" s="243"/>
      <c r="S402" s="243"/>
      <c r="T402" s="244"/>
      <c r="AT402" s="245" t="s">
        <v>555</v>
      </c>
      <c r="AU402" s="245" t="s">
        <v>87</v>
      </c>
      <c r="AV402" s="14" t="s">
        <v>218</v>
      </c>
      <c r="AW402" s="14" t="s">
        <v>32</v>
      </c>
      <c r="AX402" s="14" t="s">
        <v>85</v>
      </c>
      <c r="AY402" s="245" t="s">
        <v>209</v>
      </c>
    </row>
    <row r="403" spans="1:65" s="2" customFormat="1" ht="21.75" customHeight="1">
      <c r="A403" s="35"/>
      <c r="B403" s="36"/>
      <c r="C403" s="224" t="s">
        <v>358</v>
      </c>
      <c r="D403" s="224" t="s">
        <v>576</v>
      </c>
      <c r="E403" s="225" t="s">
        <v>2750</v>
      </c>
      <c r="F403" s="226" t="s">
        <v>7667</v>
      </c>
      <c r="G403" s="227" t="s">
        <v>224</v>
      </c>
      <c r="H403" s="228">
        <v>1.018</v>
      </c>
      <c r="I403" s="229"/>
      <c r="J403" s="230">
        <f>ROUND(I403*H403,2)</f>
        <v>0</v>
      </c>
      <c r="K403" s="231"/>
      <c r="L403" s="232"/>
      <c r="M403" s="233" t="s">
        <v>1</v>
      </c>
      <c r="N403" s="234" t="s">
        <v>42</v>
      </c>
      <c r="O403" s="72"/>
      <c r="P403" s="203">
        <f>O403*H403</f>
        <v>0</v>
      </c>
      <c r="Q403" s="203">
        <v>0</v>
      </c>
      <c r="R403" s="203">
        <f>Q403*H403</f>
        <v>0</v>
      </c>
      <c r="S403" s="203">
        <v>0</v>
      </c>
      <c r="T403" s="204">
        <f>S403*H403</f>
        <v>0</v>
      </c>
      <c r="U403" s="35"/>
      <c r="V403" s="35"/>
      <c r="W403" s="35"/>
      <c r="X403" s="35"/>
      <c r="Y403" s="35"/>
      <c r="Z403" s="35"/>
      <c r="AA403" s="35"/>
      <c r="AB403" s="35"/>
      <c r="AC403" s="35"/>
      <c r="AD403" s="35"/>
      <c r="AE403" s="35"/>
      <c r="AR403" s="205" t="s">
        <v>246</v>
      </c>
      <c r="AT403" s="205" t="s">
        <v>576</v>
      </c>
      <c r="AU403" s="205" t="s">
        <v>87</v>
      </c>
      <c r="AY403" s="18" t="s">
        <v>209</v>
      </c>
      <c r="BE403" s="206">
        <f>IF(N403="základní",J403,0)</f>
        <v>0</v>
      </c>
      <c r="BF403" s="206">
        <f>IF(N403="snížená",J403,0)</f>
        <v>0</v>
      </c>
      <c r="BG403" s="206">
        <f>IF(N403="zákl. přenesená",J403,0)</f>
        <v>0</v>
      </c>
      <c r="BH403" s="206">
        <f>IF(N403="sníž. přenesená",J403,0)</f>
        <v>0</v>
      </c>
      <c r="BI403" s="206">
        <f>IF(N403="nulová",J403,0)</f>
        <v>0</v>
      </c>
      <c r="BJ403" s="18" t="s">
        <v>85</v>
      </c>
      <c r="BK403" s="206">
        <f>ROUND(I403*H403,2)</f>
        <v>0</v>
      </c>
      <c r="BL403" s="18" t="s">
        <v>218</v>
      </c>
      <c r="BM403" s="205" t="s">
        <v>7668</v>
      </c>
    </row>
    <row r="404" spans="1:65" s="13" customFormat="1">
      <c r="B404" s="212"/>
      <c r="C404" s="213"/>
      <c r="D404" s="214" t="s">
        <v>555</v>
      </c>
      <c r="E404" s="215" t="s">
        <v>1</v>
      </c>
      <c r="F404" s="216" t="s">
        <v>7669</v>
      </c>
      <c r="G404" s="213"/>
      <c r="H404" s="217">
        <v>1.018</v>
      </c>
      <c r="I404" s="218"/>
      <c r="J404" s="213"/>
      <c r="K404" s="213"/>
      <c r="L404" s="219"/>
      <c r="M404" s="220"/>
      <c r="N404" s="221"/>
      <c r="O404" s="221"/>
      <c r="P404" s="221"/>
      <c r="Q404" s="221"/>
      <c r="R404" s="221"/>
      <c r="S404" s="221"/>
      <c r="T404" s="222"/>
      <c r="AT404" s="223" t="s">
        <v>555</v>
      </c>
      <c r="AU404" s="223" t="s">
        <v>87</v>
      </c>
      <c r="AV404" s="13" t="s">
        <v>87</v>
      </c>
      <c r="AW404" s="13" t="s">
        <v>32</v>
      </c>
      <c r="AX404" s="13" t="s">
        <v>77</v>
      </c>
      <c r="AY404" s="223" t="s">
        <v>209</v>
      </c>
    </row>
    <row r="405" spans="1:65" s="14" customFormat="1">
      <c r="B405" s="235"/>
      <c r="C405" s="236"/>
      <c r="D405" s="214" t="s">
        <v>555</v>
      </c>
      <c r="E405" s="237" t="s">
        <v>1</v>
      </c>
      <c r="F405" s="238" t="s">
        <v>645</v>
      </c>
      <c r="G405" s="236"/>
      <c r="H405" s="239">
        <v>1.018</v>
      </c>
      <c r="I405" s="240"/>
      <c r="J405" s="236"/>
      <c r="K405" s="236"/>
      <c r="L405" s="241"/>
      <c r="M405" s="242"/>
      <c r="N405" s="243"/>
      <c r="O405" s="243"/>
      <c r="P405" s="243"/>
      <c r="Q405" s="243"/>
      <c r="R405" s="243"/>
      <c r="S405" s="243"/>
      <c r="T405" s="244"/>
      <c r="AT405" s="245" t="s">
        <v>555</v>
      </c>
      <c r="AU405" s="245" t="s">
        <v>87</v>
      </c>
      <c r="AV405" s="14" t="s">
        <v>218</v>
      </c>
      <c r="AW405" s="14" t="s">
        <v>32</v>
      </c>
      <c r="AX405" s="14" t="s">
        <v>85</v>
      </c>
      <c r="AY405" s="245" t="s">
        <v>209</v>
      </c>
    </row>
    <row r="406" spans="1:65" s="2" customFormat="1" ht="24.2" customHeight="1">
      <c r="A406" s="35"/>
      <c r="B406" s="36"/>
      <c r="C406" s="193" t="s">
        <v>365</v>
      </c>
      <c r="D406" s="193" t="s">
        <v>214</v>
      </c>
      <c r="E406" s="194" t="s">
        <v>7670</v>
      </c>
      <c r="F406" s="195" t="s">
        <v>7671</v>
      </c>
      <c r="G406" s="196" t="s">
        <v>323</v>
      </c>
      <c r="H406" s="197">
        <v>8</v>
      </c>
      <c r="I406" s="198"/>
      <c r="J406" s="199">
        <f>ROUND(I406*H406,2)</f>
        <v>0</v>
      </c>
      <c r="K406" s="200"/>
      <c r="L406" s="40"/>
      <c r="M406" s="201" t="s">
        <v>1</v>
      </c>
      <c r="N406" s="202" t="s">
        <v>42</v>
      </c>
      <c r="O406" s="72"/>
      <c r="P406" s="203">
        <f>O406*H406</f>
        <v>0</v>
      </c>
      <c r="Q406" s="203">
        <v>0.55666000000000004</v>
      </c>
      <c r="R406" s="203">
        <f>Q406*H406</f>
        <v>4.4532800000000003</v>
      </c>
      <c r="S406" s="203">
        <v>0</v>
      </c>
      <c r="T406" s="204">
        <f>S406*H406</f>
        <v>0</v>
      </c>
      <c r="U406" s="35"/>
      <c r="V406" s="35"/>
      <c r="W406" s="35"/>
      <c r="X406" s="35"/>
      <c r="Y406" s="35"/>
      <c r="Z406" s="35"/>
      <c r="AA406" s="35"/>
      <c r="AB406" s="35"/>
      <c r="AC406" s="35"/>
      <c r="AD406" s="35"/>
      <c r="AE406" s="35"/>
      <c r="AR406" s="205" t="s">
        <v>218</v>
      </c>
      <c r="AT406" s="205" t="s">
        <v>214</v>
      </c>
      <c r="AU406" s="205" t="s">
        <v>87</v>
      </c>
      <c r="AY406" s="18" t="s">
        <v>209</v>
      </c>
      <c r="BE406" s="206">
        <f>IF(N406="základní",J406,0)</f>
        <v>0</v>
      </c>
      <c r="BF406" s="206">
        <f>IF(N406="snížená",J406,0)</f>
        <v>0</v>
      </c>
      <c r="BG406" s="206">
        <f>IF(N406="zákl. přenesená",J406,0)</f>
        <v>0</v>
      </c>
      <c r="BH406" s="206">
        <f>IF(N406="sníž. přenesená",J406,0)</f>
        <v>0</v>
      </c>
      <c r="BI406" s="206">
        <f>IF(N406="nulová",J406,0)</f>
        <v>0</v>
      </c>
      <c r="BJ406" s="18" t="s">
        <v>85</v>
      </c>
      <c r="BK406" s="206">
        <f>ROUND(I406*H406,2)</f>
        <v>0</v>
      </c>
      <c r="BL406" s="18" t="s">
        <v>218</v>
      </c>
      <c r="BM406" s="205" t="s">
        <v>7672</v>
      </c>
    </row>
    <row r="407" spans="1:65" s="2" customFormat="1" ht="19.5">
      <c r="A407" s="35"/>
      <c r="B407" s="36"/>
      <c r="C407" s="37"/>
      <c r="D407" s="214" t="s">
        <v>807</v>
      </c>
      <c r="E407" s="37"/>
      <c r="F407" s="256" t="s">
        <v>7665</v>
      </c>
      <c r="G407" s="37"/>
      <c r="H407" s="37"/>
      <c r="I407" s="257"/>
      <c r="J407" s="37"/>
      <c r="K407" s="37"/>
      <c r="L407" s="40"/>
      <c r="M407" s="258"/>
      <c r="N407" s="259"/>
      <c r="O407" s="72"/>
      <c r="P407" s="72"/>
      <c r="Q407" s="72"/>
      <c r="R407" s="72"/>
      <c r="S407" s="72"/>
      <c r="T407" s="73"/>
      <c r="U407" s="35"/>
      <c r="V407" s="35"/>
      <c r="W407" s="35"/>
      <c r="X407" s="35"/>
      <c r="Y407" s="35"/>
      <c r="Z407" s="35"/>
      <c r="AA407" s="35"/>
      <c r="AB407" s="35"/>
      <c r="AC407" s="35"/>
      <c r="AD407" s="35"/>
      <c r="AE407" s="35"/>
      <c r="AT407" s="18" t="s">
        <v>807</v>
      </c>
      <c r="AU407" s="18" t="s">
        <v>87</v>
      </c>
    </row>
    <row r="408" spans="1:65" s="15" customFormat="1">
      <c r="B408" s="246"/>
      <c r="C408" s="247"/>
      <c r="D408" s="214" t="s">
        <v>555</v>
      </c>
      <c r="E408" s="248" t="s">
        <v>1</v>
      </c>
      <c r="F408" s="249" t="s">
        <v>1388</v>
      </c>
      <c r="G408" s="247"/>
      <c r="H408" s="248" t="s">
        <v>1</v>
      </c>
      <c r="I408" s="250"/>
      <c r="J408" s="247"/>
      <c r="K408" s="247"/>
      <c r="L408" s="251"/>
      <c r="M408" s="252"/>
      <c r="N408" s="253"/>
      <c r="O408" s="253"/>
      <c r="P408" s="253"/>
      <c r="Q408" s="253"/>
      <c r="R408" s="253"/>
      <c r="S408" s="253"/>
      <c r="T408" s="254"/>
      <c r="AT408" s="255" t="s">
        <v>555</v>
      </c>
      <c r="AU408" s="255" t="s">
        <v>87</v>
      </c>
      <c r="AV408" s="15" t="s">
        <v>85</v>
      </c>
      <c r="AW408" s="15" t="s">
        <v>32</v>
      </c>
      <c r="AX408" s="15" t="s">
        <v>77</v>
      </c>
      <c r="AY408" s="255" t="s">
        <v>209</v>
      </c>
    </row>
    <row r="409" spans="1:65" s="13" customFormat="1">
      <c r="B409" s="212"/>
      <c r="C409" s="213"/>
      <c r="D409" s="214" t="s">
        <v>555</v>
      </c>
      <c r="E409" s="215" t="s">
        <v>1</v>
      </c>
      <c r="F409" s="216" t="s">
        <v>7673</v>
      </c>
      <c r="G409" s="213"/>
      <c r="H409" s="217">
        <v>8</v>
      </c>
      <c r="I409" s="218"/>
      <c r="J409" s="213"/>
      <c r="K409" s="213"/>
      <c r="L409" s="219"/>
      <c r="M409" s="220"/>
      <c r="N409" s="221"/>
      <c r="O409" s="221"/>
      <c r="P409" s="221"/>
      <c r="Q409" s="221"/>
      <c r="R409" s="221"/>
      <c r="S409" s="221"/>
      <c r="T409" s="222"/>
      <c r="AT409" s="223" t="s">
        <v>555</v>
      </c>
      <c r="AU409" s="223" t="s">
        <v>87</v>
      </c>
      <c r="AV409" s="13" t="s">
        <v>87</v>
      </c>
      <c r="AW409" s="13" t="s">
        <v>32</v>
      </c>
      <c r="AX409" s="13" t="s">
        <v>85</v>
      </c>
      <c r="AY409" s="223" t="s">
        <v>209</v>
      </c>
    </row>
    <row r="410" spans="1:65" s="2" customFormat="1" ht="16.5" customHeight="1">
      <c r="A410" s="35"/>
      <c r="B410" s="36"/>
      <c r="C410" s="224" t="s">
        <v>369</v>
      </c>
      <c r="D410" s="224" t="s">
        <v>576</v>
      </c>
      <c r="E410" s="225" t="s">
        <v>2862</v>
      </c>
      <c r="F410" s="226" t="s">
        <v>7674</v>
      </c>
      <c r="G410" s="227" t="s">
        <v>224</v>
      </c>
      <c r="H410" s="228">
        <v>15.404</v>
      </c>
      <c r="I410" s="229"/>
      <c r="J410" s="230">
        <f>ROUND(I410*H410,2)</f>
        <v>0</v>
      </c>
      <c r="K410" s="231"/>
      <c r="L410" s="232"/>
      <c r="M410" s="233" t="s">
        <v>1</v>
      </c>
      <c r="N410" s="234" t="s">
        <v>42</v>
      </c>
      <c r="O410" s="72"/>
      <c r="P410" s="203">
        <f>O410*H410</f>
        <v>0</v>
      </c>
      <c r="Q410" s="203">
        <v>2.5</v>
      </c>
      <c r="R410" s="203">
        <f>Q410*H410</f>
        <v>38.51</v>
      </c>
      <c r="S410" s="203">
        <v>0</v>
      </c>
      <c r="T410" s="204">
        <f>S410*H410</f>
        <v>0</v>
      </c>
      <c r="U410" s="35"/>
      <c r="V410" s="35"/>
      <c r="W410" s="35"/>
      <c r="X410" s="35"/>
      <c r="Y410" s="35"/>
      <c r="Z410" s="35"/>
      <c r="AA410" s="35"/>
      <c r="AB410" s="35"/>
      <c r="AC410" s="35"/>
      <c r="AD410" s="35"/>
      <c r="AE410" s="35"/>
      <c r="AR410" s="205" t="s">
        <v>246</v>
      </c>
      <c r="AT410" s="205" t="s">
        <v>576</v>
      </c>
      <c r="AU410" s="205" t="s">
        <v>87</v>
      </c>
      <c r="AY410" s="18" t="s">
        <v>209</v>
      </c>
      <c r="BE410" s="206">
        <f>IF(N410="základní",J410,0)</f>
        <v>0</v>
      </c>
      <c r="BF410" s="206">
        <f>IF(N410="snížená",J410,0)</f>
        <v>0</v>
      </c>
      <c r="BG410" s="206">
        <f>IF(N410="zákl. přenesená",J410,0)</f>
        <v>0</v>
      </c>
      <c r="BH410" s="206">
        <f>IF(N410="sníž. přenesená",J410,0)</f>
        <v>0</v>
      </c>
      <c r="BI410" s="206">
        <f>IF(N410="nulová",J410,0)</f>
        <v>0</v>
      </c>
      <c r="BJ410" s="18" t="s">
        <v>85</v>
      </c>
      <c r="BK410" s="206">
        <f>ROUND(I410*H410,2)</f>
        <v>0</v>
      </c>
      <c r="BL410" s="18" t="s">
        <v>218</v>
      </c>
      <c r="BM410" s="205" t="s">
        <v>7675</v>
      </c>
    </row>
    <row r="411" spans="1:65" s="2" customFormat="1" ht="24.2" customHeight="1">
      <c r="A411" s="35"/>
      <c r="B411" s="36"/>
      <c r="C411" s="193" t="s">
        <v>373</v>
      </c>
      <c r="D411" s="193" t="s">
        <v>214</v>
      </c>
      <c r="E411" s="194" t="s">
        <v>7676</v>
      </c>
      <c r="F411" s="195" t="s">
        <v>7677</v>
      </c>
      <c r="G411" s="196" t="s">
        <v>323</v>
      </c>
      <c r="H411" s="197">
        <v>17</v>
      </c>
      <c r="I411" s="198"/>
      <c r="J411" s="199">
        <f>ROUND(I411*H411,2)</f>
        <v>0</v>
      </c>
      <c r="K411" s="200"/>
      <c r="L411" s="40"/>
      <c r="M411" s="201" t="s">
        <v>1</v>
      </c>
      <c r="N411" s="202" t="s">
        <v>42</v>
      </c>
      <c r="O411" s="72"/>
      <c r="P411" s="203">
        <f>O411*H411</f>
        <v>0</v>
      </c>
      <c r="Q411" s="203">
        <v>0.59806000000000004</v>
      </c>
      <c r="R411" s="203">
        <f>Q411*H411</f>
        <v>10.167020000000001</v>
      </c>
      <c r="S411" s="203">
        <v>0</v>
      </c>
      <c r="T411" s="204">
        <f>S411*H411</f>
        <v>0</v>
      </c>
      <c r="U411" s="35"/>
      <c r="V411" s="35"/>
      <c r="W411" s="35"/>
      <c r="X411" s="35"/>
      <c r="Y411" s="35"/>
      <c r="Z411" s="35"/>
      <c r="AA411" s="35"/>
      <c r="AB411" s="35"/>
      <c r="AC411" s="35"/>
      <c r="AD411" s="35"/>
      <c r="AE411" s="35"/>
      <c r="AR411" s="205" t="s">
        <v>218</v>
      </c>
      <c r="AT411" s="205" t="s">
        <v>214</v>
      </c>
      <c r="AU411" s="205" t="s">
        <v>87</v>
      </c>
      <c r="AY411" s="18" t="s">
        <v>209</v>
      </c>
      <c r="BE411" s="206">
        <f>IF(N411="základní",J411,0)</f>
        <v>0</v>
      </c>
      <c r="BF411" s="206">
        <f>IF(N411="snížená",J411,0)</f>
        <v>0</v>
      </c>
      <c r="BG411" s="206">
        <f>IF(N411="zákl. přenesená",J411,0)</f>
        <v>0</v>
      </c>
      <c r="BH411" s="206">
        <f>IF(N411="sníž. přenesená",J411,0)</f>
        <v>0</v>
      </c>
      <c r="BI411" s="206">
        <f>IF(N411="nulová",J411,0)</f>
        <v>0</v>
      </c>
      <c r="BJ411" s="18" t="s">
        <v>85</v>
      </c>
      <c r="BK411" s="206">
        <f>ROUND(I411*H411,2)</f>
        <v>0</v>
      </c>
      <c r="BL411" s="18" t="s">
        <v>218</v>
      </c>
      <c r="BM411" s="205" t="s">
        <v>7678</v>
      </c>
    </row>
    <row r="412" spans="1:65" s="2" customFormat="1" ht="19.5">
      <c r="A412" s="35"/>
      <c r="B412" s="36"/>
      <c r="C412" s="37"/>
      <c r="D412" s="214" t="s">
        <v>807</v>
      </c>
      <c r="E412" s="37"/>
      <c r="F412" s="256" t="s">
        <v>7665</v>
      </c>
      <c r="G412" s="37"/>
      <c r="H412" s="37"/>
      <c r="I412" s="257"/>
      <c r="J412" s="37"/>
      <c r="K412" s="37"/>
      <c r="L412" s="40"/>
      <c r="M412" s="258"/>
      <c r="N412" s="259"/>
      <c r="O412" s="72"/>
      <c r="P412" s="72"/>
      <c r="Q412" s="72"/>
      <c r="R412" s="72"/>
      <c r="S412" s="72"/>
      <c r="T412" s="73"/>
      <c r="U412" s="35"/>
      <c r="V412" s="35"/>
      <c r="W412" s="35"/>
      <c r="X412" s="35"/>
      <c r="Y412" s="35"/>
      <c r="Z412" s="35"/>
      <c r="AA412" s="35"/>
      <c r="AB412" s="35"/>
      <c r="AC412" s="35"/>
      <c r="AD412" s="35"/>
      <c r="AE412" s="35"/>
      <c r="AT412" s="18" t="s">
        <v>807</v>
      </c>
      <c r="AU412" s="18" t="s">
        <v>87</v>
      </c>
    </row>
    <row r="413" spans="1:65" s="15" customFormat="1">
      <c r="B413" s="246"/>
      <c r="C413" s="247"/>
      <c r="D413" s="214" t="s">
        <v>555</v>
      </c>
      <c r="E413" s="248" t="s">
        <v>1</v>
      </c>
      <c r="F413" s="249" t="s">
        <v>1388</v>
      </c>
      <c r="G413" s="247"/>
      <c r="H413" s="248" t="s">
        <v>1</v>
      </c>
      <c r="I413" s="250"/>
      <c r="J413" s="247"/>
      <c r="K413" s="247"/>
      <c r="L413" s="251"/>
      <c r="M413" s="252"/>
      <c r="N413" s="253"/>
      <c r="O413" s="253"/>
      <c r="P413" s="253"/>
      <c r="Q413" s="253"/>
      <c r="R413" s="253"/>
      <c r="S413" s="253"/>
      <c r="T413" s="254"/>
      <c r="AT413" s="255" t="s">
        <v>555</v>
      </c>
      <c r="AU413" s="255" t="s">
        <v>87</v>
      </c>
      <c r="AV413" s="15" t="s">
        <v>85</v>
      </c>
      <c r="AW413" s="15" t="s">
        <v>32</v>
      </c>
      <c r="AX413" s="15" t="s">
        <v>77</v>
      </c>
      <c r="AY413" s="255" t="s">
        <v>209</v>
      </c>
    </row>
    <row r="414" spans="1:65" s="13" customFormat="1">
      <c r="B414" s="212"/>
      <c r="C414" s="213"/>
      <c r="D414" s="214" t="s">
        <v>555</v>
      </c>
      <c r="E414" s="215" t="s">
        <v>1</v>
      </c>
      <c r="F414" s="216" t="s">
        <v>7679</v>
      </c>
      <c r="G414" s="213"/>
      <c r="H414" s="217">
        <v>1</v>
      </c>
      <c r="I414" s="218"/>
      <c r="J414" s="213"/>
      <c r="K414" s="213"/>
      <c r="L414" s="219"/>
      <c r="M414" s="220"/>
      <c r="N414" s="221"/>
      <c r="O414" s="221"/>
      <c r="P414" s="221"/>
      <c r="Q414" s="221"/>
      <c r="R414" s="221"/>
      <c r="S414" s="221"/>
      <c r="T414" s="222"/>
      <c r="AT414" s="223" t="s">
        <v>555</v>
      </c>
      <c r="AU414" s="223" t="s">
        <v>87</v>
      </c>
      <c r="AV414" s="13" t="s">
        <v>87</v>
      </c>
      <c r="AW414" s="13" t="s">
        <v>32</v>
      </c>
      <c r="AX414" s="13" t="s">
        <v>77</v>
      </c>
      <c r="AY414" s="223" t="s">
        <v>209</v>
      </c>
    </row>
    <row r="415" spans="1:65" s="13" customFormat="1">
      <c r="B415" s="212"/>
      <c r="C415" s="213"/>
      <c r="D415" s="214" t="s">
        <v>555</v>
      </c>
      <c r="E415" s="215" t="s">
        <v>1</v>
      </c>
      <c r="F415" s="216" t="s">
        <v>7680</v>
      </c>
      <c r="G415" s="213"/>
      <c r="H415" s="217">
        <v>8</v>
      </c>
      <c r="I415" s="218"/>
      <c r="J415" s="213"/>
      <c r="K415" s="213"/>
      <c r="L415" s="219"/>
      <c r="M415" s="220"/>
      <c r="N415" s="221"/>
      <c r="O415" s="221"/>
      <c r="P415" s="221"/>
      <c r="Q415" s="221"/>
      <c r="R415" s="221"/>
      <c r="S415" s="221"/>
      <c r="T415" s="222"/>
      <c r="AT415" s="223" t="s">
        <v>555</v>
      </c>
      <c r="AU415" s="223" t="s">
        <v>87</v>
      </c>
      <c r="AV415" s="13" t="s">
        <v>87</v>
      </c>
      <c r="AW415" s="13" t="s">
        <v>32</v>
      </c>
      <c r="AX415" s="13" t="s">
        <v>77</v>
      </c>
      <c r="AY415" s="223" t="s">
        <v>209</v>
      </c>
    </row>
    <row r="416" spans="1:65" s="13" customFormat="1">
      <c r="B416" s="212"/>
      <c r="C416" s="213"/>
      <c r="D416" s="214" t="s">
        <v>555</v>
      </c>
      <c r="E416" s="215" t="s">
        <v>1</v>
      </c>
      <c r="F416" s="216" t="s">
        <v>7681</v>
      </c>
      <c r="G416" s="213"/>
      <c r="H416" s="217">
        <v>1</v>
      </c>
      <c r="I416" s="218"/>
      <c r="J416" s="213"/>
      <c r="K416" s="213"/>
      <c r="L416" s="219"/>
      <c r="M416" s="220"/>
      <c r="N416" s="221"/>
      <c r="O416" s="221"/>
      <c r="P416" s="221"/>
      <c r="Q416" s="221"/>
      <c r="R416" s="221"/>
      <c r="S416" s="221"/>
      <c r="T416" s="222"/>
      <c r="AT416" s="223" t="s">
        <v>555</v>
      </c>
      <c r="AU416" s="223" t="s">
        <v>87</v>
      </c>
      <c r="AV416" s="13" t="s">
        <v>87</v>
      </c>
      <c r="AW416" s="13" t="s">
        <v>32</v>
      </c>
      <c r="AX416" s="13" t="s">
        <v>77</v>
      </c>
      <c r="AY416" s="223" t="s">
        <v>209</v>
      </c>
    </row>
    <row r="417" spans="1:65" s="13" customFormat="1">
      <c r="B417" s="212"/>
      <c r="C417" s="213"/>
      <c r="D417" s="214" t="s">
        <v>555</v>
      </c>
      <c r="E417" s="215" t="s">
        <v>1</v>
      </c>
      <c r="F417" s="216" t="s">
        <v>7682</v>
      </c>
      <c r="G417" s="213"/>
      <c r="H417" s="217">
        <v>1</v>
      </c>
      <c r="I417" s="218"/>
      <c r="J417" s="213"/>
      <c r="K417" s="213"/>
      <c r="L417" s="219"/>
      <c r="M417" s="220"/>
      <c r="N417" s="221"/>
      <c r="O417" s="221"/>
      <c r="P417" s="221"/>
      <c r="Q417" s="221"/>
      <c r="R417" s="221"/>
      <c r="S417" s="221"/>
      <c r="T417" s="222"/>
      <c r="AT417" s="223" t="s">
        <v>555</v>
      </c>
      <c r="AU417" s="223" t="s">
        <v>87</v>
      </c>
      <c r="AV417" s="13" t="s">
        <v>87</v>
      </c>
      <c r="AW417" s="13" t="s">
        <v>32</v>
      </c>
      <c r="AX417" s="13" t="s">
        <v>77</v>
      </c>
      <c r="AY417" s="223" t="s">
        <v>209</v>
      </c>
    </row>
    <row r="418" spans="1:65" s="13" customFormat="1">
      <c r="B418" s="212"/>
      <c r="C418" s="213"/>
      <c r="D418" s="214" t="s">
        <v>555</v>
      </c>
      <c r="E418" s="215" t="s">
        <v>1</v>
      </c>
      <c r="F418" s="216" t="s">
        <v>7683</v>
      </c>
      <c r="G418" s="213"/>
      <c r="H418" s="217">
        <v>1</v>
      </c>
      <c r="I418" s="218"/>
      <c r="J418" s="213"/>
      <c r="K418" s="213"/>
      <c r="L418" s="219"/>
      <c r="M418" s="220"/>
      <c r="N418" s="221"/>
      <c r="O418" s="221"/>
      <c r="P418" s="221"/>
      <c r="Q418" s="221"/>
      <c r="R418" s="221"/>
      <c r="S418" s="221"/>
      <c r="T418" s="222"/>
      <c r="AT418" s="223" t="s">
        <v>555</v>
      </c>
      <c r="AU418" s="223" t="s">
        <v>87</v>
      </c>
      <c r="AV418" s="13" t="s">
        <v>87</v>
      </c>
      <c r="AW418" s="13" t="s">
        <v>32</v>
      </c>
      <c r="AX418" s="13" t="s">
        <v>77</v>
      </c>
      <c r="AY418" s="223" t="s">
        <v>209</v>
      </c>
    </row>
    <row r="419" spans="1:65" s="13" customFormat="1">
      <c r="B419" s="212"/>
      <c r="C419" s="213"/>
      <c r="D419" s="214" t="s">
        <v>555</v>
      </c>
      <c r="E419" s="215" t="s">
        <v>1</v>
      </c>
      <c r="F419" s="216" t="s">
        <v>7684</v>
      </c>
      <c r="G419" s="213"/>
      <c r="H419" s="217">
        <v>5</v>
      </c>
      <c r="I419" s="218"/>
      <c r="J419" s="213"/>
      <c r="K419" s="213"/>
      <c r="L419" s="219"/>
      <c r="M419" s="220"/>
      <c r="N419" s="221"/>
      <c r="O419" s="221"/>
      <c r="P419" s="221"/>
      <c r="Q419" s="221"/>
      <c r="R419" s="221"/>
      <c r="S419" s="221"/>
      <c r="T419" s="222"/>
      <c r="AT419" s="223" t="s">
        <v>555</v>
      </c>
      <c r="AU419" s="223" t="s">
        <v>87</v>
      </c>
      <c r="AV419" s="13" t="s">
        <v>87</v>
      </c>
      <c r="AW419" s="13" t="s">
        <v>32</v>
      </c>
      <c r="AX419" s="13" t="s">
        <v>77</v>
      </c>
      <c r="AY419" s="223" t="s">
        <v>209</v>
      </c>
    </row>
    <row r="420" spans="1:65" s="14" customFormat="1">
      <c r="B420" s="235"/>
      <c r="C420" s="236"/>
      <c r="D420" s="214" t="s">
        <v>555</v>
      </c>
      <c r="E420" s="237" t="s">
        <v>1</v>
      </c>
      <c r="F420" s="238" t="s">
        <v>645</v>
      </c>
      <c r="G420" s="236"/>
      <c r="H420" s="239">
        <v>17</v>
      </c>
      <c r="I420" s="240"/>
      <c r="J420" s="236"/>
      <c r="K420" s="236"/>
      <c r="L420" s="241"/>
      <c r="M420" s="242"/>
      <c r="N420" s="243"/>
      <c r="O420" s="243"/>
      <c r="P420" s="243"/>
      <c r="Q420" s="243"/>
      <c r="R420" s="243"/>
      <c r="S420" s="243"/>
      <c r="T420" s="244"/>
      <c r="AT420" s="245" t="s">
        <v>555</v>
      </c>
      <c r="AU420" s="245" t="s">
        <v>87</v>
      </c>
      <c r="AV420" s="14" t="s">
        <v>218</v>
      </c>
      <c r="AW420" s="14" t="s">
        <v>32</v>
      </c>
      <c r="AX420" s="14" t="s">
        <v>85</v>
      </c>
      <c r="AY420" s="245" t="s">
        <v>209</v>
      </c>
    </row>
    <row r="421" spans="1:65" s="2" customFormat="1" ht="16.5" customHeight="1">
      <c r="A421" s="35"/>
      <c r="B421" s="36"/>
      <c r="C421" s="224" t="s">
        <v>377</v>
      </c>
      <c r="D421" s="224" t="s">
        <v>576</v>
      </c>
      <c r="E421" s="225" t="s">
        <v>4557</v>
      </c>
      <c r="F421" s="226" t="s">
        <v>7685</v>
      </c>
      <c r="G421" s="227" t="s">
        <v>224</v>
      </c>
      <c r="H421" s="228">
        <v>20.474</v>
      </c>
      <c r="I421" s="229"/>
      <c r="J421" s="230">
        <f>ROUND(I421*H421,2)</f>
        <v>0</v>
      </c>
      <c r="K421" s="231"/>
      <c r="L421" s="232"/>
      <c r="M421" s="233" t="s">
        <v>1</v>
      </c>
      <c r="N421" s="234" t="s">
        <v>42</v>
      </c>
      <c r="O421" s="72"/>
      <c r="P421" s="203">
        <f>O421*H421</f>
        <v>0</v>
      </c>
      <c r="Q421" s="203">
        <v>2.5</v>
      </c>
      <c r="R421" s="203">
        <f>Q421*H421</f>
        <v>51.185000000000002</v>
      </c>
      <c r="S421" s="203">
        <v>0</v>
      </c>
      <c r="T421" s="204">
        <f>S421*H421</f>
        <v>0</v>
      </c>
      <c r="U421" s="35"/>
      <c r="V421" s="35"/>
      <c r="W421" s="35"/>
      <c r="X421" s="35"/>
      <c r="Y421" s="35"/>
      <c r="Z421" s="35"/>
      <c r="AA421" s="35"/>
      <c r="AB421" s="35"/>
      <c r="AC421" s="35"/>
      <c r="AD421" s="35"/>
      <c r="AE421" s="35"/>
      <c r="AR421" s="205" t="s">
        <v>246</v>
      </c>
      <c r="AT421" s="205" t="s">
        <v>576</v>
      </c>
      <c r="AU421" s="205" t="s">
        <v>87</v>
      </c>
      <c r="AY421" s="18" t="s">
        <v>209</v>
      </c>
      <c r="BE421" s="206">
        <f>IF(N421="základní",J421,0)</f>
        <v>0</v>
      </c>
      <c r="BF421" s="206">
        <f>IF(N421="snížená",J421,0)</f>
        <v>0</v>
      </c>
      <c r="BG421" s="206">
        <f>IF(N421="zákl. přenesená",J421,0)</f>
        <v>0</v>
      </c>
      <c r="BH421" s="206">
        <f>IF(N421="sníž. přenesená",J421,0)</f>
        <v>0</v>
      </c>
      <c r="BI421" s="206">
        <f>IF(N421="nulová",J421,0)</f>
        <v>0</v>
      </c>
      <c r="BJ421" s="18" t="s">
        <v>85</v>
      </c>
      <c r="BK421" s="206">
        <f>ROUND(I421*H421,2)</f>
        <v>0</v>
      </c>
      <c r="BL421" s="18" t="s">
        <v>218</v>
      </c>
      <c r="BM421" s="205" t="s">
        <v>7686</v>
      </c>
    </row>
    <row r="422" spans="1:65" s="13" customFormat="1">
      <c r="B422" s="212"/>
      <c r="C422" s="213"/>
      <c r="D422" s="214" t="s">
        <v>555</v>
      </c>
      <c r="E422" s="215" t="s">
        <v>1</v>
      </c>
      <c r="F422" s="216" t="s">
        <v>7687</v>
      </c>
      <c r="G422" s="213"/>
      <c r="H422" s="217">
        <v>20.474</v>
      </c>
      <c r="I422" s="218"/>
      <c r="J422" s="213"/>
      <c r="K422" s="213"/>
      <c r="L422" s="219"/>
      <c r="M422" s="220"/>
      <c r="N422" s="221"/>
      <c r="O422" s="221"/>
      <c r="P422" s="221"/>
      <c r="Q422" s="221"/>
      <c r="R422" s="221"/>
      <c r="S422" s="221"/>
      <c r="T422" s="222"/>
      <c r="AT422" s="223" t="s">
        <v>555</v>
      </c>
      <c r="AU422" s="223" t="s">
        <v>87</v>
      </c>
      <c r="AV422" s="13" t="s">
        <v>87</v>
      </c>
      <c r="AW422" s="13" t="s">
        <v>32</v>
      </c>
      <c r="AX422" s="13" t="s">
        <v>85</v>
      </c>
      <c r="AY422" s="223" t="s">
        <v>209</v>
      </c>
    </row>
    <row r="423" spans="1:65" s="2" customFormat="1" ht="21.75" customHeight="1">
      <c r="A423" s="35"/>
      <c r="B423" s="36"/>
      <c r="C423" s="224" t="s">
        <v>381</v>
      </c>
      <c r="D423" s="224" t="s">
        <v>576</v>
      </c>
      <c r="E423" s="225" t="s">
        <v>7688</v>
      </c>
      <c r="F423" s="226" t="s">
        <v>7689</v>
      </c>
      <c r="G423" s="227" t="s">
        <v>224</v>
      </c>
      <c r="H423" s="228">
        <v>17.821999999999999</v>
      </c>
      <c r="I423" s="229"/>
      <c r="J423" s="230">
        <f>ROUND(I423*H423,2)</f>
        <v>0</v>
      </c>
      <c r="K423" s="231"/>
      <c r="L423" s="232"/>
      <c r="M423" s="233" t="s">
        <v>1</v>
      </c>
      <c r="N423" s="234" t="s">
        <v>42</v>
      </c>
      <c r="O423" s="72"/>
      <c r="P423" s="203">
        <f>O423*H423</f>
        <v>0</v>
      </c>
      <c r="Q423" s="203">
        <v>2.5</v>
      </c>
      <c r="R423" s="203">
        <f>Q423*H423</f>
        <v>44.555</v>
      </c>
      <c r="S423" s="203">
        <v>0</v>
      </c>
      <c r="T423" s="204">
        <f>S423*H423</f>
        <v>0</v>
      </c>
      <c r="U423" s="35"/>
      <c r="V423" s="35"/>
      <c r="W423" s="35"/>
      <c r="X423" s="35"/>
      <c r="Y423" s="35"/>
      <c r="Z423" s="35"/>
      <c r="AA423" s="35"/>
      <c r="AB423" s="35"/>
      <c r="AC423" s="35"/>
      <c r="AD423" s="35"/>
      <c r="AE423" s="35"/>
      <c r="AR423" s="205" t="s">
        <v>246</v>
      </c>
      <c r="AT423" s="205" t="s">
        <v>576</v>
      </c>
      <c r="AU423" s="205" t="s">
        <v>87</v>
      </c>
      <c r="AY423" s="18" t="s">
        <v>209</v>
      </c>
      <c r="BE423" s="206">
        <f>IF(N423="základní",J423,0)</f>
        <v>0</v>
      </c>
      <c r="BF423" s="206">
        <f>IF(N423="snížená",J423,0)</f>
        <v>0</v>
      </c>
      <c r="BG423" s="206">
        <f>IF(N423="zákl. přenesená",J423,0)</f>
        <v>0</v>
      </c>
      <c r="BH423" s="206">
        <f>IF(N423="sníž. přenesená",J423,0)</f>
        <v>0</v>
      </c>
      <c r="BI423" s="206">
        <f>IF(N423="nulová",J423,0)</f>
        <v>0</v>
      </c>
      <c r="BJ423" s="18" t="s">
        <v>85</v>
      </c>
      <c r="BK423" s="206">
        <f>ROUND(I423*H423,2)</f>
        <v>0</v>
      </c>
      <c r="BL423" s="18" t="s">
        <v>218</v>
      </c>
      <c r="BM423" s="205" t="s">
        <v>7690</v>
      </c>
    </row>
    <row r="424" spans="1:65" s="13" customFormat="1">
      <c r="B424" s="212"/>
      <c r="C424" s="213"/>
      <c r="D424" s="214" t="s">
        <v>555</v>
      </c>
      <c r="E424" s="215" t="s">
        <v>1</v>
      </c>
      <c r="F424" s="216" t="s">
        <v>7691</v>
      </c>
      <c r="G424" s="213"/>
      <c r="H424" s="217">
        <v>17.821999999999999</v>
      </c>
      <c r="I424" s="218"/>
      <c r="J424" s="213"/>
      <c r="K424" s="213"/>
      <c r="L424" s="219"/>
      <c r="M424" s="220"/>
      <c r="N424" s="221"/>
      <c r="O424" s="221"/>
      <c r="P424" s="221"/>
      <c r="Q424" s="221"/>
      <c r="R424" s="221"/>
      <c r="S424" s="221"/>
      <c r="T424" s="222"/>
      <c r="AT424" s="223" t="s">
        <v>555</v>
      </c>
      <c r="AU424" s="223" t="s">
        <v>87</v>
      </c>
      <c r="AV424" s="13" t="s">
        <v>87</v>
      </c>
      <c r="AW424" s="13" t="s">
        <v>32</v>
      </c>
      <c r="AX424" s="13" t="s">
        <v>85</v>
      </c>
      <c r="AY424" s="223" t="s">
        <v>209</v>
      </c>
    </row>
    <row r="425" spans="1:65" s="2" customFormat="1" ht="33" customHeight="1">
      <c r="A425" s="35"/>
      <c r="B425" s="36"/>
      <c r="C425" s="193" t="s">
        <v>385</v>
      </c>
      <c r="D425" s="193" t="s">
        <v>214</v>
      </c>
      <c r="E425" s="194" t="s">
        <v>7692</v>
      </c>
      <c r="F425" s="195" t="s">
        <v>7693</v>
      </c>
      <c r="G425" s="196" t="s">
        <v>323</v>
      </c>
      <c r="H425" s="197">
        <v>232</v>
      </c>
      <c r="I425" s="198"/>
      <c r="J425" s="199">
        <f>ROUND(I425*H425,2)</f>
        <v>0</v>
      </c>
      <c r="K425" s="200"/>
      <c r="L425" s="40"/>
      <c r="M425" s="201" t="s">
        <v>1</v>
      </c>
      <c r="N425" s="202" t="s">
        <v>42</v>
      </c>
      <c r="O425" s="72"/>
      <c r="P425" s="203">
        <f>O425*H425</f>
        <v>0</v>
      </c>
      <c r="Q425" s="203">
        <v>2.6460000000000001E-2</v>
      </c>
      <c r="R425" s="203">
        <f>Q425*H425</f>
        <v>6.1387200000000002</v>
      </c>
      <c r="S425" s="203">
        <v>0</v>
      </c>
      <c r="T425" s="204">
        <f>S425*H425</f>
        <v>0</v>
      </c>
      <c r="U425" s="35"/>
      <c r="V425" s="35"/>
      <c r="W425" s="35"/>
      <c r="X425" s="35"/>
      <c r="Y425" s="35"/>
      <c r="Z425" s="35"/>
      <c r="AA425" s="35"/>
      <c r="AB425" s="35"/>
      <c r="AC425" s="35"/>
      <c r="AD425" s="35"/>
      <c r="AE425" s="35"/>
      <c r="AR425" s="205" t="s">
        <v>218</v>
      </c>
      <c r="AT425" s="205" t="s">
        <v>214</v>
      </c>
      <c r="AU425" s="205" t="s">
        <v>87</v>
      </c>
      <c r="AY425" s="18" t="s">
        <v>209</v>
      </c>
      <c r="BE425" s="206">
        <f>IF(N425="základní",J425,0)</f>
        <v>0</v>
      </c>
      <c r="BF425" s="206">
        <f>IF(N425="snížená",J425,0)</f>
        <v>0</v>
      </c>
      <c r="BG425" s="206">
        <f>IF(N425="zákl. přenesená",J425,0)</f>
        <v>0</v>
      </c>
      <c r="BH425" s="206">
        <f>IF(N425="sníž. přenesená",J425,0)</f>
        <v>0</v>
      </c>
      <c r="BI425" s="206">
        <f>IF(N425="nulová",J425,0)</f>
        <v>0</v>
      </c>
      <c r="BJ425" s="18" t="s">
        <v>85</v>
      </c>
      <c r="BK425" s="206">
        <f>ROUND(I425*H425,2)</f>
        <v>0</v>
      </c>
      <c r="BL425" s="18" t="s">
        <v>218</v>
      </c>
      <c r="BM425" s="205" t="s">
        <v>7694</v>
      </c>
    </row>
    <row r="426" spans="1:65" s="15" customFormat="1">
      <c r="B426" s="246"/>
      <c r="C426" s="247"/>
      <c r="D426" s="214" t="s">
        <v>555</v>
      </c>
      <c r="E426" s="248" t="s">
        <v>1</v>
      </c>
      <c r="F426" s="249" t="s">
        <v>1505</v>
      </c>
      <c r="G426" s="247"/>
      <c r="H426" s="248" t="s">
        <v>1</v>
      </c>
      <c r="I426" s="250"/>
      <c r="J426" s="247"/>
      <c r="K426" s="247"/>
      <c r="L426" s="251"/>
      <c r="M426" s="252"/>
      <c r="N426" s="253"/>
      <c r="O426" s="253"/>
      <c r="P426" s="253"/>
      <c r="Q426" s="253"/>
      <c r="R426" s="253"/>
      <c r="S426" s="253"/>
      <c r="T426" s="254"/>
      <c r="AT426" s="255" t="s">
        <v>555</v>
      </c>
      <c r="AU426" s="255" t="s">
        <v>87</v>
      </c>
      <c r="AV426" s="15" t="s">
        <v>85</v>
      </c>
      <c r="AW426" s="15" t="s">
        <v>32</v>
      </c>
      <c r="AX426" s="15" t="s">
        <v>77</v>
      </c>
      <c r="AY426" s="255" t="s">
        <v>209</v>
      </c>
    </row>
    <row r="427" spans="1:65" s="13" customFormat="1">
      <c r="B427" s="212"/>
      <c r="C427" s="213"/>
      <c r="D427" s="214" t="s">
        <v>555</v>
      </c>
      <c r="E427" s="215" t="s">
        <v>1</v>
      </c>
      <c r="F427" s="216" t="s">
        <v>7695</v>
      </c>
      <c r="G427" s="213"/>
      <c r="H427" s="217">
        <v>2</v>
      </c>
      <c r="I427" s="218"/>
      <c r="J427" s="213"/>
      <c r="K427" s="213"/>
      <c r="L427" s="219"/>
      <c r="M427" s="220"/>
      <c r="N427" s="221"/>
      <c r="O427" s="221"/>
      <c r="P427" s="221"/>
      <c r="Q427" s="221"/>
      <c r="R427" s="221"/>
      <c r="S427" s="221"/>
      <c r="T427" s="222"/>
      <c r="AT427" s="223" t="s">
        <v>555</v>
      </c>
      <c r="AU427" s="223" t="s">
        <v>87</v>
      </c>
      <c r="AV427" s="13" t="s">
        <v>87</v>
      </c>
      <c r="AW427" s="13" t="s">
        <v>32</v>
      </c>
      <c r="AX427" s="13" t="s">
        <v>77</v>
      </c>
      <c r="AY427" s="223" t="s">
        <v>209</v>
      </c>
    </row>
    <row r="428" spans="1:65" s="13" customFormat="1">
      <c r="B428" s="212"/>
      <c r="C428" s="213"/>
      <c r="D428" s="214" t="s">
        <v>555</v>
      </c>
      <c r="E428" s="215" t="s">
        <v>1</v>
      </c>
      <c r="F428" s="216" t="s">
        <v>7696</v>
      </c>
      <c r="G428" s="213"/>
      <c r="H428" s="217">
        <v>1</v>
      </c>
      <c r="I428" s="218"/>
      <c r="J428" s="213"/>
      <c r="K428" s="213"/>
      <c r="L428" s="219"/>
      <c r="M428" s="220"/>
      <c r="N428" s="221"/>
      <c r="O428" s="221"/>
      <c r="P428" s="221"/>
      <c r="Q428" s="221"/>
      <c r="R428" s="221"/>
      <c r="S428" s="221"/>
      <c r="T428" s="222"/>
      <c r="AT428" s="223" t="s">
        <v>555</v>
      </c>
      <c r="AU428" s="223" t="s">
        <v>87</v>
      </c>
      <c r="AV428" s="13" t="s">
        <v>87</v>
      </c>
      <c r="AW428" s="13" t="s">
        <v>32</v>
      </c>
      <c r="AX428" s="13" t="s">
        <v>77</v>
      </c>
      <c r="AY428" s="223" t="s">
        <v>209</v>
      </c>
    </row>
    <row r="429" spans="1:65" s="13" customFormat="1">
      <c r="B429" s="212"/>
      <c r="C429" s="213"/>
      <c r="D429" s="214" t="s">
        <v>555</v>
      </c>
      <c r="E429" s="215" t="s">
        <v>1</v>
      </c>
      <c r="F429" s="216" t="s">
        <v>7697</v>
      </c>
      <c r="G429" s="213"/>
      <c r="H429" s="217">
        <v>2</v>
      </c>
      <c r="I429" s="218"/>
      <c r="J429" s="213"/>
      <c r="K429" s="213"/>
      <c r="L429" s="219"/>
      <c r="M429" s="220"/>
      <c r="N429" s="221"/>
      <c r="O429" s="221"/>
      <c r="P429" s="221"/>
      <c r="Q429" s="221"/>
      <c r="R429" s="221"/>
      <c r="S429" s="221"/>
      <c r="T429" s="222"/>
      <c r="AT429" s="223" t="s">
        <v>555</v>
      </c>
      <c r="AU429" s="223" t="s">
        <v>87</v>
      </c>
      <c r="AV429" s="13" t="s">
        <v>87</v>
      </c>
      <c r="AW429" s="13" t="s">
        <v>32</v>
      </c>
      <c r="AX429" s="13" t="s">
        <v>77</v>
      </c>
      <c r="AY429" s="223" t="s">
        <v>209</v>
      </c>
    </row>
    <row r="430" spans="1:65" s="13" customFormat="1">
      <c r="B430" s="212"/>
      <c r="C430" s="213"/>
      <c r="D430" s="214" t="s">
        <v>555</v>
      </c>
      <c r="E430" s="215" t="s">
        <v>1</v>
      </c>
      <c r="F430" s="216" t="s">
        <v>7698</v>
      </c>
      <c r="G430" s="213"/>
      <c r="H430" s="217">
        <v>2</v>
      </c>
      <c r="I430" s="218"/>
      <c r="J430" s="213"/>
      <c r="K430" s="213"/>
      <c r="L430" s="219"/>
      <c r="M430" s="220"/>
      <c r="N430" s="221"/>
      <c r="O430" s="221"/>
      <c r="P430" s="221"/>
      <c r="Q430" s="221"/>
      <c r="R430" s="221"/>
      <c r="S430" s="221"/>
      <c r="T430" s="222"/>
      <c r="AT430" s="223" t="s">
        <v>555</v>
      </c>
      <c r="AU430" s="223" t="s">
        <v>87</v>
      </c>
      <c r="AV430" s="13" t="s">
        <v>87</v>
      </c>
      <c r="AW430" s="13" t="s">
        <v>32</v>
      </c>
      <c r="AX430" s="13" t="s">
        <v>77</v>
      </c>
      <c r="AY430" s="223" t="s">
        <v>209</v>
      </c>
    </row>
    <row r="431" spans="1:65" s="15" customFormat="1">
      <c r="B431" s="246"/>
      <c r="C431" s="247"/>
      <c r="D431" s="214" t="s">
        <v>555</v>
      </c>
      <c r="E431" s="248" t="s">
        <v>1</v>
      </c>
      <c r="F431" s="249" t="s">
        <v>1605</v>
      </c>
      <c r="G431" s="247"/>
      <c r="H431" s="248" t="s">
        <v>1</v>
      </c>
      <c r="I431" s="250"/>
      <c r="J431" s="247"/>
      <c r="K431" s="247"/>
      <c r="L431" s="251"/>
      <c r="M431" s="252"/>
      <c r="N431" s="253"/>
      <c r="O431" s="253"/>
      <c r="P431" s="253"/>
      <c r="Q431" s="253"/>
      <c r="R431" s="253"/>
      <c r="S431" s="253"/>
      <c r="T431" s="254"/>
      <c r="AT431" s="255" t="s">
        <v>555</v>
      </c>
      <c r="AU431" s="255" t="s">
        <v>87</v>
      </c>
      <c r="AV431" s="15" t="s">
        <v>85</v>
      </c>
      <c r="AW431" s="15" t="s">
        <v>32</v>
      </c>
      <c r="AX431" s="15" t="s">
        <v>77</v>
      </c>
      <c r="AY431" s="255" t="s">
        <v>209</v>
      </c>
    </row>
    <row r="432" spans="1:65" s="13" customFormat="1">
      <c r="B432" s="212"/>
      <c r="C432" s="213"/>
      <c r="D432" s="214" t="s">
        <v>555</v>
      </c>
      <c r="E432" s="215" t="s">
        <v>1</v>
      </c>
      <c r="F432" s="216" t="s">
        <v>7699</v>
      </c>
      <c r="G432" s="213"/>
      <c r="H432" s="217">
        <v>2</v>
      </c>
      <c r="I432" s="218"/>
      <c r="J432" s="213"/>
      <c r="K432" s="213"/>
      <c r="L432" s="219"/>
      <c r="M432" s="220"/>
      <c r="N432" s="221"/>
      <c r="O432" s="221"/>
      <c r="P432" s="221"/>
      <c r="Q432" s="221"/>
      <c r="R432" s="221"/>
      <c r="S432" s="221"/>
      <c r="T432" s="222"/>
      <c r="AT432" s="223" t="s">
        <v>555</v>
      </c>
      <c r="AU432" s="223" t="s">
        <v>87</v>
      </c>
      <c r="AV432" s="13" t="s">
        <v>87</v>
      </c>
      <c r="AW432" s="13" t="s">
        <v>32</v>
      </c>
      <c r="AX432" s="13" t="s">
        <v>77</v>
      </c>
      <c r="AY432" s="223" t="s">
        <v>209</v>
      </c>
    </row>
    <row r="433" spans="2:51" s="13" customFormat="1">
      <c r="B433" s="212"/>
      <c r="C433" s="213"/>
      <c r="D433" s="214" t="s">
        <v>555</v>
      </c>
      <c r="E433" s="215" t="s">
        <v>1</v>
      </c>
      <c r="F433" s="216" t="s">
        <v>7700</v>
      </c>
      <c r="G433" s="213"/>
      <c r="H433" s="217">
        <v>6</v>
      </c>
      <c r="I433" s="218"/>
      <c r="J433" s="213"/>
      <c r="K433" s="213"/>
      <c r="L433" s="219"/>
      <c r="M433" s="220"/>
      <c r="N433" s="221"/>
      <c r="O433" s="221"/>
      <c r="P433" s="221"/>
      <c r="Q433" s="221"/>
      <c r="R433" s="221"/>
      <c r="S433" s="221"/>
      <c r="T433" s="222"/>
      <c r="AT433" s="223" t="s">
        <v>555</v>
      </c>
      <c r="AU433" s="223" t="s">
        <v>87</v>
      </c>
      <c r="AV433" s="13" t="s">
        <v>87</v>
      </c>
      <c r="AW433" s="13" t="s">
        <v>32</v>
      </c>
      <c r="AX433" s="13" t="s">
        <v>77</v>
      </c>
      <c r="AY433" s="223" t="s">
        <v>209</v>
      </c>
    </row>
    <row r="434" spans="2:51" s="13" customFormat="1">
      <c r="B434" s="212"/>
      <c r="C434" s="213"/>
      <c r="D434" s="214" t="s">
        <v>555</v>
      </c>
      <c r="E434" s="215" t="s">
        <v>1</v>
      </c>
      <c r="F434" s="216" t="s">
        <v>7701</v>
      </c>
      <c r="G434" s="213"/>
      <c r="H434" s="217">
        <v>10</v>
      </c>
      <c r="I434" s="218"/>
      <c r="J434" s="213"/>
      <c r="K434" s="213"/>
      <c r="L434" s="219"/>
      <c r="M434" s="220"/>
      <c r="N434" s="221"/>
      <c r="O434" s="221"/>
      <c r="P434" s="221"/>
      <c r="Q434" s="221"/>
      <c r="R434" s="221"/>
      <c r="S434" s="221"/>
      <c r="T434" s="222"/>
      <c r="AT434" s="223" t="s">
        <v>555</v>
      </c>
      <c r="AU434" s="223" t="s">
        <v>87</v>
      </c>
      <c r="AV434" s="13" t="s">
        <v>87</v>
      </c>
      <c r="AW434" s="13" t="s">
        <v>32</v>
      </c>
      <c r="AX434" s="13" t="s">
        <v>77</v>
      </c>
      <c r="AY434" s="223" t="s">
        <v>209</v>
      </c>
    </row>
    <row r="435" spans="2:51" s="13" customFormat="1">
      <c r="B435" s="212"/>
      <c r="C435" s="213"/>
      <c r="D435" s="214" t="s">
        <v>555</v>
      </c>
      <c r="E435" s="215" t="s">
        <v>1</v>
      </c>
      <c r="F435" s="216" t="s">
        <v>7702</v>
      </c>
      <c r="G435" s="213"/>
      <c r="H435" s="217">
        <v>2</v>
      </c>
      <c r="I435" s="218"/>
      <c r="J435" s="213"/>
      <c r="K435" s="213"/>
      <c r="L435" s="219"/>
      <c r="M435" s="220"/>
      <c r="N435" s="221"/>
      <c r="O435" s="221"/>
      <c r="P435" s="221"/>
      <c r="Q435" s="221"/>
      <c r="R435" s="221"/>
      <c r="S435" s="221"/>
      <c r="T435" s="222"/>
      <c r="AT435" s="223" t="s">
        <v>555</v>
      </c>
      <c r="AU435" s="223" t="s">
        <v>87</v>
      </c>
      <c r="AV435" s="13" t="s">
        <v>87</v>
      </c>
      <c r="AW435" s="13" t="s">
        <v>32</v>
      </c>
      <c r="AX435" s="13" t="s">
        <v>77</v>
      </c>
      <c r="AY435" s="223" t="s">
        <v>209</v>
      </c>
    </row>
    <row r="436" spans="2:51" s="13" customFormat="1">
      <c r="B436" s="212"/>
      <c r="C436" s="213"/>
      <c r="D436" s="214" t="s">
        <v>555</v>
      </c>
      <c r="E436" s="215" t="s">
        <v>1</v>
      </c>
      <c r="F436" s="216" t="s">
        <v>7703</v>
      </c>
      <c r="G436" s="213"/>
      <c r="H436" s="217">
        <v>3</v>
      </c>
      <c r="I436" s="218"/>
      <c r="J436" s="213"/>
      <c r="K436" s="213"/>
      <c r="L436" s="219"/>
      <c r="M436" s="220"/>
      <c r="N436" s="221"/>
      <c r="O436" s="221"/>
      <c r="P436" s="221"/>
      <c r="Q436" s="221"/>
      <c r="R436" s="221"/>
      <c r="S436" s="221"/>
      <c r="T436" s="222"/>
      <c r="AT436" s="223" t="s">
        <v>555</v>
      </c>
      <c r="AU436" s="223" t="s">
        <v>87</v>
      </c>
      <c r="AV436" s="13" t="s">
        <v>87</v>
      </c>
      <c r="AW436" s="13" t="s">
        <v>32</v>
      </c>
      <c r="AX436" s="13" t="s">
        <v>77</v>
      </c>
      <c r="AY436" s="223" t="s">
        <v>209</v>
      </c>
    </row>
    <row r="437" spans="2:51" s="13" customFormat="1">
      <c r="B437" s="212"/>
      <c r="C437" s="213"/>
      <c r="D437" s="214" t="s">
        <v>555</v>
      </c>
      <c r="E437" s="215" t="s">
        <v>1</v>
      </c>
      <c r="F437" s="216" t="s">
        <v>7704</v>
      </c>
      <c r="G437" s="213"/>
      <c r="H437" s="217">
        <v>8</v>
      </c>
      <c r="I437" s="218"/>
      <c r="J437" s="213"/>
      <c r="K437" s="213"/>
      <c r="L437" s="219"/>
      <c r="M437" s="220"/>
      <c r="N437" s="221"/>
      <c r="O437" s="221"/>
      <c r="P437" s="221"/>
      <c r="Q437" s="221"/>
      <c r="R437" s="221"/>
      <c r="S437" s="221"/>
      <c r="T437" s="222"/>
      <c r="AT437" s="223" t="s">
        <v>555</v>
      </c>
      <c r="AU437" s="223" t="s">
        <v>87</v>
      </c>
      <c r="AV437" s="13" t="s">
        <v>87</v>
      </c>
      <c r="AW437" s="13" t="s">
        <v>32</v>
      </c>
      <c r="AX437" s="13" t="s">
        <v>77</v>
      </c>
      <c r="AY437" s="223" t="s">
        <v>209</v>
      </c>
    </row>
    <row r="438" spans="2:51" s="13" customFormat="1">
      <c r="B438" s="212"/>
      <c r="C438" s="213"/>
      <c r="D438" s="214" t="s">
        <v>555</v>
      </c>
      <c r="E438" s="215" t="s">
        <v>1</v>
      </c>
      <c r="F438" s="216" t="s">
        <v>7705</v>
      </c>
      <c r="G438" s="213"/>
      <c r="H438" s="217">
        <v>1</v>
      </c>
      <c r="I438" s="218"/>
      <c r="J438" s="213"/>
      <c r="K438" s="213"/>
      <c r="L438" s="219"/>
      <c r="M438" s="220"/>
      <c r="N438" s="221"/>
      <c r="O438" s="221"/>
      <c r="P438" s="221"/>
      <c r="Q438" s="221"/>
      <c r="R438" s="221"/>
      <c r="S438" s="221"/>
      <c r="T438" s="222"/>
      <c r="AT438" s="223" t="s">
        <v>555</v>
      </c>
      <c r="AU438" s="223" t="s">
        <v>87</v>
      </c>
      <c r="AV438" s="13" t="s">
        <v>87</v>
      </c>
      <c r="AW438" s="13" t="s">
        <v>32</v>
      </c>
      <c r="AX438" s="13" t="s">
        <v>77</v>
      </c>
      <c r="AY438" s="223" t="s">
        <v>209</v>
      </c>
    </row>
    <row r="439" spans="2:51" s="15" customFormat="1">
      <c r="B439" s="246"/>
      <c r="C439" s="247"/>
      <c r="D439" s="214" t="s">
        <v>555</v>
      </c>
      <c r="E439" s="248" t="s">
        <v>1</v>
      </c>
      <c r="F439" s="249" t="s">
        <v>1717</v>
      </c>
      <c r="G439" s="247"/>
      <c r="H439" s="248" t="s">
        <v>1</v>
      </c>
      <c r="I439" s="250"/>
      <c r="J439" s="247"/>
      <c r="K439" s="247"/>
      <c r="L439" s="251"/>
      <c r="M439" s="252"/>
      <c r="N439" s="253"/>
      <c r="O439" s="253"/>
      <c r="P439" s="253"/>
      <c r="Q439" s="253"/>
      <c r="R439" s="253"/>
      <c r="S439" s="253"/>
      <c r="T439" s="254"/>
      <c r="AT439" s="255" t="s">
        <v>555</v>
      </c>
      <c r="AU439" s="255" t="s">
        <v>87</v>
      </c>
      <c r="AV439" s="15" t="s">
        <v>85</v>
      </c>
      <c r="AW439" s="15" t="s">
        <v>32</v>
      </c>
      <c r="AX439" s="15" t="s">
        <v>77</v>
      </c>
      <c r="AY439" s="255" t="s">
        <v>209</v>
      </c>
    </row>
    <row r="440" spans="2:51" s="13" customFormat="1">
      <c r="B440" s="212"/>
      <c r="C440" s="213"/>
      <c r="D440" s="214" t="s">
        <v>555</v>
      </c>
      <c r="E440" s="215" t="s">
        <v>1</v>
      </c>
      <c r="F440" s="216" t="s">
        <v>7706</v>
      </c>
      <c r="G440" s="213"/>
      <c r="H440" s="217">
        <v>2</v>
      </c>
      <c r="I440" s="218"/>
      <c r="J440" s="213"/>
      <c r="K440" s="213"/>
      <c r="L440" s="219"/>
      <c r="M440" s="220"/>
      <c r="N440" s="221"/>
      <c r="O440" s="221"/>
      <c r="P440" s="221"/>
      <c r="Q440" s="221"/>
      <c r="R440" s="221"/>
      <c r="S440" s="221"/>
      <c r="T440" s="222"/>
      <c r="AT440" s="223" t="s">
        <v>555</v>
      </c>
      <c r="AU440" s="223" t="s">
        <v>87</v>
      </c>
      <c r="AV440" s="13" t="s">
        <v>87</v>
      </c>
      <c r="AW440" s="13" t="s">
        <v>32</v>
      </c>
      <c r="AX440" s="13" t="s">
        <v>77</v>
      </c>
      <c r="AY440" s="223" t="s">
        <v>209</v>
      </c>
    </row>
    <row r="441" spans="2:51" s="13" customFormat="1">
      <c r="B441" s="212"/>
      <c r="C441" s="213"/>
      <c r="D441" s="214" t="s">
        <v>555</v>
      </c>
      <c r="E441" s="215" t="s">
        <v>1</v>
      </c>
      <c r="F441" s="216" t="s">
        <v>7707</v>
      </c>
      <c r="G441" s="213"/>
      <c r="H441" s="217">
        <v>6</v>
      </c>
      <c r="I441" s="218"/>
      <c r="J441" s="213"/>
      <c r="K441" s="213"/>
      <c r="L441" s="219"/>
      <c r="M441" s="220"/>
      <c r="N441" s="221"/>
      <c r="O441" s="221"/>
      <c r="P441" s="221"/>
      <c r="Q441" s="221"/>
      <c r="R441" s="221"/>
      <c r="S441" s="221"/>
      <c r="T441" s="222"/>
      <c r="AT441" s="223" t="s">
        <v>555</v>
      </c>
      <c r="AU441" s="223" t="s">
        <v>87</v>
      </c>
      <c r="AV441" s="13" t="s">
        <v>87</v>
      </c>
      <c r="AW441" s="13" t="s">
        <v>32</v>
      </c>
      <c r="AX441" s="13" t="s">
        <v>77</v>
      </c>
      <c r="AY441" s="223" t="s">
        <v>209</v>
      </c>
    </row>
    <row r="442" spans="2:51" s="13" customFormat="1">
      <c r="B442" s="212"/>
      <c r="C442" s="213"/>
      <c r="D442" s="214" t="s">
        <v>555</v>
      </c>
      <c r="E442" s="215" t="s">
        <v>1</v>
      </c>
      <c r="F442" s="216" t="s">
        <v>7708</v>
      </c>
      <c r="G442" s="213"/>
      <c r="H442" s="217">
        <v>10</v>
      </c>
      <c r="I442" s="218"/>
      <c r="J442" s="213"/>
      <c r="K442" s="213"/>
      <c r="L442" s="219"/>
      <c r="M442" s="220"/>
      <c r="N442" s="221"/>
      <c r="O442" s="221"/>
      <c r="P442" s="221"/>
      <c r="Q442" s="221"/>
      <c r="R442" s="221"/>
      <c r="S442" s="221"/>
      <c r="T442" s="222"/>
      <c r="AT442" s="223" t="s">
        <v>555</v>
      </c>
      <c r="AU442" s="223" t="s">
        <v>87</v>
      </c>
      <c r="AV442" s="13" t="s">
        <v>87</v>
      </c>
      <c r="AW442" s="13" t="s">
        <v>32</v>
      </c>
      <c r="AX442" s="13" t="s">
        <v>77</v>
      </c>
      <c r="AY442" s="223" t="s">
        <v>209</v>
      </c>
    </row>
    <row r="443" spans="2:51" s="13" customFormat="1">
      <c r="B443" s="212"/>
      <c r="C443" s="213"/>
      <c r="D443" s="214" t="s">
        <v>555</v>
      </c>
      <c r="E443" s="215" t="s">
        <v>1</v>
      </c>
      <c r="F443" s="216" t="s">
        <v>7709</v>
      </c>
      <c r="G443" s="213"/>
      <c r="H443" s="217">
        <v>2</v>
      </c>
      <c r="I443" s="218"/>
      <c r="J443" s="213"/>
      <c r="K443" s="213"/>
      <c r="L443" s="219"/>
      <c r="M443" s="220"/>
      <c r="N443" s="221"/>
      <c r="O443" s="221"/>
      <c r="P443" s="221"/>
      <c r="Q443" s="221"/>
      <c r="R443" s="221"/>
      <c r="S443" s="221"/>
      <c r="T443" s="222"/>
      <c r="AT443" s="223" t="s">
        <v>555</v>
      </c>
      <c r="AU443" s="223" t="s">
        <v>87</v>
      </c>
      <c r="AV443" s="13" t="s">
        <v>87</v>
      </c>
      <c r="AW443" s="13" t="s">
        <v>32</v>
      </c>
      <c r="AX443" s="13" t="s">
        <v>77</v>
      </c>
      <c r="AY443" s="223" t="s">
        <v>209</v>
      </c>
    </row>
    <row r="444" spans="2:51" s="13" customFormat="1">
      <c r="B444" s="212"/>
      <c r="C444" s="213"/>
      <c r="D444" s="214" t="s">
        <v>555</v>
      </c>
      <c r="E444" s="215" t="s">
        <v>1</v>
      </c>
      <c r="F444" s="216" t="s">
        <v>7710</v>
      </c>
      <c r="G444" s="213"/>
      <c r="H444" s="217">
        <v>3</v>
      </c>
      <c r="I444" s="218"/>
      <c r="J444" s="213"/>
      <c r="K444" s="213"/>
      <c r="L444" s="219"/>
      <c r="M444" s="220"/>
      <c r="N444" s="221"/>
      <c r="O444" s="221"/>
      <c r="P444" s="221"/>
      <c r="Q444" s="221"/>
      <c r="R444" s="221"/>
      <c r="S444" s="221"/>
      <c r="T444" s="222"/>
      <c r="AT444" s="223" t="s">
        <v>555</v>
      </c>
      <c r="AU444" s="223" t="s">
        <v>87</v>
      </c>
      <c r="AV444" s="13" t="s">
        <v>87</v>
      </c>
      <c r="AW444" s="13" t="s">
        <v>32</v>
      </c>
      <c r="AX444" s="13" t="s">
        <v>77</v>
      </c>
      <c r="AY444" s="223" t="s">
        <v>209</v>
      </c>
    </row>
    <row r="445" spans="2:51" s="15" customFormat="1">
      <c r="B445" s="246"/>
      <c r="C445" s="247"/>
      <c r="D445" s="214" t="s">
        <v>555</v>
      </c>
      <c r="E445" s="248" t="s">
        <v>1</v>
      </c>
      <c r="F445" s="249" t="s">
        <v>1851</v>
      </c>
      <c r="G445" s="247"/>
      <c r="H445" s="248" t="s">
        <v>1</v>
      </c>
      <c r="I445" s="250"/>
      <c r="J445" s="247"/>
      <c r="K445" s="247"/>
      <c r="L445" s="251"/>
      <c r="M445" s="252"/>
      <c r="N445" s="253"/>
      <c r="O445" s="253"/>
      <c r="P445" s="253"/>
      <c r="Q445" s="253"/>
      <c r="R445" s="253"/>
      <c r="S445" s="253"/>
      <c r="T445" s="254"/>
      <c r="AT445" s="255" t="s">
        <v>555</v>
      </c>
      <c r="AU445" s="255" t="s">
        <v>87</v>
      </c>
      <c r="AV445" s="15" t="s">
        <v>85</v>
      </c>
      <c r="AW445" s="15" t="s">
        <v>32</v>
      </c>
      <c r="AX445" s="15" t="s">
        <v>77</v>
      </c>
      <c r="AY445" s="255" t="s">
        <v>209</v>
      </c>
    </row>
    <row r="446" spans="2:51" s="13" customFormat="1">
      <c r="B446" s="212"/>
      <c r="C446" s="213"/>
      <c r="D446" s="214" t="s">
        <v>555</v>
      </c>
      <c r="E446" s="215" t="s">
        <v>1</v>
      </c>
      <c r="F446" s="216" t="s">
        <v>7711</v>
      </c>
      <c r="G446" s="213"/>
      <c r="H446" s="217">
        <v>2</v>
      </c>
      <c r="I446" s="218"/>
      <c r="J446" s="213"/>
      <c r="K446" s="213"/>
      <c r="L446" s="219"/>
      <c r="M446" s="220"/>
      <c r="N446" s="221"/>
      <c r="O446" s="221"/>
      <c r="P446" s="221"/>
      <c r="Q446" s="221"/>
      <c r="R446" s="221"/>
      <c r="S446" s="221"/>
      <c r="T446" s="222"/>
      <c r="AT446" s="223" t="s">
        <v>555</v>
      </c>
      <c r="AU446" s="223" t="s">
        <v>87</v>
      </c>
      <c r="AV446" s="13" t="s">
        <v>87</v>
      </c>
      <c r="AW446" s="13" t="s">
        <v>32</v>
      </c>
      <c r="AX446" s="13" t="s">
        <v>77</v>
      </c>
      <c r="AY446" s="223" t="s">
        <v>209</v>
      </c>
    </row>
    <row r="447" spans="2:51" s="13" customFormat="1">
      <c r="B447" s="212"/>
      <c r="C447" s="213"/>
      <c r="D447" s="214" t="s">
        <v>555</v>
      </c>
      <c r="E447" s="215" t="s">
        <v>1</v>
      </c>
      <c r="F447" s="216" t="s">
        <v>7712</v>
      </c>
      <c r="G447" s="213"/>
      <c r="H447" s="217">
        <v>14</v>
      </c>
      <c r="I447" s="218"/>
      <c r="J447" s="213"/>
      <c r="K447" s="213"/>
      <c r="L447" s="219"/>
      <c r="M447" s="220"/>
      <c r="N447" s="221"/>
      <c r="O447" s="221"/>
      <c r="P447" s="221"/>
      <c r="Q447" s="221"/>
      <c r="R447" s="221"/>
      <c r="S447" s="221"/>
      <c r="T447" s="222"/>
      <c r="AT447" s="223" t="s">
        <v>555</v>
      </c>
      <c r="AU447" s="223" t="s">
        <v>87</v>
      </c>
      <c r="AV447" s="13" t="s">
        <v>87</v>
      </c>
      <c r="AW447" s="13" t="s">
        <v>32</v>
      </c>
      <c r="AX447" s="13" t="s">
        <v>77</v>
      </c>
      <c r="AY447" s="223" t="s">
        <v>209</v>
      </c>
    </row>
    <row r="448" spans="2:51" s="13" customFormat="1">
      <c r="B448" s="212"/>
      <c r="C448" s="213"/>
      <c r="D448" s="214" t="s">
        <v>555</v>
      </c>
      <c r="E448" s="215" t="s">
        <v>1</v>
      </c>
      <c r="F448" s="216" t="s">
        <v>7713</v>
      </c>
      <c r="G448" s="213"/>
      <c r="H448" s="217">
        <v>10</v>
      </c>
      <c r="I448" s="218"/>
      <c r="J448" s="213"/>
      <c r="K448" s="213"/>
      <c r="L448" s="219"/>
      <c r="M448" s="220"/>
      <c r="N448" s="221"/>
      <c r="O448" s="221"/>
      <c r="P448" s="221"/>
      <c r="Q448" s="221"/>
      <c r="R448" s="221"/>
      <c r="S448" s="221"/>
      <c r="T448" s="222"/>
      <c r="AT448" s="223" t="s">
        <v>555</v>
      </c>
      <c r="AU448" s="223" t="s">
        <v>87</v>
      </c>
      <c r="AV448" s="13" t="s">
        <v>87</v>
      </c>
      <c r="AW448" s="13" t="s">
        <v>32</v>
      </c>
      <c r="AX448" s="13" t="s">
        <v>77</v>
      </c>
      <c r="AY448" s="223" t="s">
        <v>209</v>
      </c>
    </row>
    <row r="449" spans="2:51" s="13" customFormat="1">
      <c r="B449" s="212"/>
      <c r="C449" s="213"/>
      <c r="D449" s="214" t="s">
        <v>555</v>
      </c>
      <c r="E449" s="215" t="s">
        <v>1</v>
      </c>
      <c r="F449" s="216" t="s">
        <v>7714</v>
      </c>
      <c r="G449" s="213"/>
      <c r="H449" s="217">
        <v>2</v>
      </c>
      <c r="I449" s="218"/>
      <c r="J449" s="213"/>
      <c r="K449" s="213"/>
      <c r="L449" s="219"/>
      <c r="M449" s="220"/>
      <c r="N449" s="221"/>
      <c r="O449" s="221"/>
      <c r="P449" s="221"/>
      <c r="Q449" s="221"/>
      <c r="R449" s="221"/>
      <c r="S449" s="221"/>
      <c r="T449" s="222"/>
      <c r="AT449" s="223" t="s">
        <v>555</v>
      </c>
      <c r="AU449" s="223" t="s">
        <v>87</v>
      </c>
      <c r="AV449" s="13" t="s">
        <v>87</v>
      </c>
      <c r="AW449" s="13" t="s">
        <v>32</v>
      </c>
      <c r="AX449" s="13" t="s">
        <v>77</v>
      </c>
      <c r="AY449" s="223" t="s">
        <v>209</v>
      </c>
    </row>
    <row r="450" spans="2:51" s="13" customFormat="1">
      <c r="B450" s="212"/>
      <c r="C450" s="213"/>
      <c r="D450" s="214" t="s">
        <v>555</v>
      </c>
      <c r="E450" s="215" t="s">
        <v>1</v>
      </c>
      <c r="F450" s="216" t="s">
        <v>7715</v>
      </c>
      <c r="G450" s="213"/>
      <c r="H450" s="217">
        <v>1</v>
      </c>
      <c r="I450" s="218"/>
      <c r="J450" s="213"/>
      <c r="K450" s="213"/>
      <c r="L450" s="219"/>
      <c r="M450" s="220"/>
      <c r="N450" s="221"/>
      <c r="O450" s="221"/>
      <c r="P450" s="221"/>
      <c r="Q450" s="221"/>
      <c r="R450" s="221"/>
      <c r="S450" s="221"/>
      <c r="T450" s="222"/>
      <c r="AT450" s="223" t="s">
        <v>555</v>
      </c>
      <c r="AU450" s="223" t="s">
        <v>87</v>
      </c>
      <c r="AV450" s="13" t="s">
        <v>87</v>
      </c>
      <c r="AW450" s="13" t="s">
        <v>32</v>
      </c>
      <c r="AX450" s="13" t="s">
        <v>77</v>
      </c>
      <c r="AY450" s="223" t="s">
        <v>209</v>
      </c>
    </row>
    <row r="451" spans="2:51" s="13" customFormat="1">
      <c r="B451" s="212"/>
      <c r="C451" s="213"/>
      <c r="D451" s="214" t="s">
        <v>555</v>
      </c>
      <c r="E451" s="215" t="s">
        <v>1</v>
      </c>
      <c r="F451" s="216" t="s">
        <v>7716</v>
      </c>
      <c r="G451" s="213"/>
      <c r="H451" s="217">
        <v>4</v>
      </c>
      <c r="I451" s="218"/>
      <c r="J451" s="213"/>
      <c r="K451" s="213"/>
      <c r="L451" s="219"/>
      <c r="M451" s="220"/>
      <c r="N451" s="221"/>
      <c r="O451" s="221"/>
      <c r="P451" s="221"/>
      <c r="Q451" s="221"/>
      <c r="R451" s="221"/>
      <c r="S451" s="221"/>
      <c r="T451" s="222"/>
      <c r="AT451" s="223" t="s">
        <v>555</v>
      </c>
      <c r="AU451" s="223" t="s">
        <v>87</v>
      </c>
      <c r="AV451" s="13" t="s">
        <v>87</v>
      </c>
      <c r="AW451" s="13" t="s">
        <v>32</v>
      </c>
      <c r="AX451" s="13" t="s">
        <v>77</v>
      </c>
      <c r="AY451" s="223" t="s">
        <v>209</v>
      </c>
    </row>
    <row r="452" spans="2:51" s="15" customFormat="1">
      <c r="B452" s="246"/>
      <c r="C452" s="247"/>
      <c r="D452" s="214" t="s">
        <v>555</v>
      </c>
      <c r="E452" s="248" t="s">
        <v>1</v>
      </c>
      <c r="F452" s="249" t="s">
        <v>1964</v>
      </c>
      <c r="G452" s="247"/>
      <c r="H452" s="248" t="s">
        <v>1</v>
      </c>
      <c r="I452" s="250"/>
      <c r="J452" s="247"/>
      <c r="K452" s="247"/>
      <c r="L452" s="251"/>
      <c r="M452" s="252"/>
      <c r="N452" s="253"/>
      <c r="O452" s="253"/>
      <c r="P452" s="253"/>
      <c r="Q452" s="253"/>
      <c r="R452" s="253"/>
      <c r="S452" s="253"/>
      <c r="T452" s="254"/>
      <c r="AT452" s="255" t="s">
        <v>555</v>
      </c>
      <c r="AU452" s="255" t="s">
        <v>87</v>
      </c>
      <c r="AV452" s="15" t="s">
        <v>85</v>
      </c>
      <c r="AW452" s="15" t="s">
        <v>32</v>
      </c>
      <c r="AX452" s="15" t="s">
        <v>77</v>
      </c>
      <c r="AY452" s="255" t="s">
        <v>209</v>
      </c>
    </row>
    <row r="453" spans="2:51" s="13" customFormat="1">
      <c r="B453" s="212"/>
      <c r="C453" s="213"/>
      <c r="D453" s="214" t="s">
        <v>555</v>
      </c>
      <c r="E453" s="215" t="s">
        <v>1</v>
      </c>
      <c r="F453" s="216" t="s">
        <v>7717</v>
      </c>
      <c r="G453" s="213"/>
      <c r="H453" s="217">
        <v>25</v>
      </c>
      <c r="I453" s="218"/>
      <c r="J453" s="213"/>
      <c r="K453" s="213"/>
      <c r="L453" s="219"/>
      <c r="M453" s="220"/>
      <c r="N453" s="221"/>
      <c r="O453" s="221"/>
      <c r="P453" s="221"/>
      <c r="Q453" s="221"/>
      <c r="R453" s="221"/>
      <c r="S453" s="221"/>
      <c r="T453" s="222"/>
      <c r="AT453" s="223" t="s">
        <v>555</v>
      </c>
      <c r="AU453" s="223" t="s">
        <v>87</v>
      </c>
      <c r="AV453" s="13" t="s">
        <v>87</v>
      </c>
      <c r="AW453" s="13" t="s">
        <v>32</v>
      </c>
      <c r="AX453" s="13" t="s">
        <v>77</v>
      </c>
      <c r="AY453" s="223" t="s">
        <v>209</v>
      </c>
    </row>
    <row r="454" spans="2:51" s="13" customFormat="1">
      <c r="B454" s="212"/>
      <c r="C454" s="213"/>
      <c r="D454" s="214" t="s">
        <v>555</v>
      </c>
      <c r="E454" s="215" t="s">
        <v>1</v>
      </c>
      <c r="F454" s="216" t="s">
        <v>7718</v>
      </c>
      <c r="G454" s="213"/>
      <c r="H454" s="217">
        <v>3</v>
      </c>
      <c r="I454" s="218"/>
      <c r="J454" s="213"/>
      <c r="K454" s="213"/>
      <c r="L454" s="219"/>
      <c r="M454" s="220"/>
      <c r="N454" s="221"/>
      <c r="O454" s="221"/>
      <c r="P454" s="221"/>
      <c r="Q454" s="221"/>
      <c r="R454" s="221"/>
      <c r="S454" s="221"/>
      <c r="T454" s="222"/>
      <c r="AT454" s="223" t="s">
        <v>555</v>
      </c>
      <c r="AU454" s="223" t="s">
        <v>87</v>
      </c>
      <c r="AV454" s="13" t="s">
        <v>87</v>
      </c>
      <c r="AW454" s="13" t="s">
        <v>32</v>
      </c>
      <c r="AX454" s="13" t="s">
        <v>77</v>
      </c>
      <c r="AY454" s="223" t="s">
        <v>209</v>
      </c>
    </row>
    <row r="455" spans="2:51" s="13" customFormat="1">
      <c r="B455" s="212"/>
      <c r="C455" s="213"/>
      <c r="D455" s="214" t="s">
        <v>555</v>
      </c>
      <c r="E455" s="215" t="s">
        <v>1</v>
      </c>
      <c r="F455" s="216" t="s">
        <v>7719</v>
      </c>
      <c r="G455" s="213"/>
      <c r="H455" s="217">
        <v>38</v>
      </c>
      <c r="I455" s="218"/>
      <c r="J455" s="213"/>
      <c r="K455" s="213"/>
      <c r="L455" s="219"/>
      <c r="M455" s="220"/>
      <c r="N455" s="221"/>
      <c r="O455" s="221"/>
      <c r="P455" s="221"/>
      <c r="Q455" s="221"/>
      <c r="R455" s="221"/>
      <c r="S455" s="221"/>
      <c r="T455" s="222"/>
      <c r="AT455" s="223" t="s">
        <v>555</v>
      </c>
      <c r="AU455" s="223" t="s">
        <v>87</v>
      </c>
      <c r="AV455" s="13" t="s">
        <v>87</v>
      </c>
      <c r="AW455" s="13" t="s">
        <v>32</v>
      </c>
      <c r="AX455" s="13" t="s">
        <v>77</v>
      </c>
      <c r="AY455" s="223" t="s">
        <v>209</v>
      </c>
    </row>
    <row r="456" spans="2:51" s="13" customFormat="1">
      <c r="B456" s="212"/>
      <c r="C456" s="213"/>
      <c r="D456" s="214" t="s">
        <v>555</v>
      </c>
      <c r="E456" s="215" t="s">
        <v>1</v>
      </c>
      <c r="F456" s="216" t="s">
        <v>7720</v>
      </c>
      <c r="G456" s="213"/>
      <c r="H456" s="217">
        <v>2</v>
      </c>
      <c r="I456" s="218"/>
      <c r="J456" s="213"/>
      <c r="K456" s="213"/>
      <c r="L456" s="219"/>
      <c r="M456" s="220"/>
      <c r="N456" s="221"/>
      <c r="O456" s="221"/>
      <c r="P456" s="221"/>
      <c r="Q456" s="221"/>
      <c r="R456" s="221"/>
      <c r="S456" s="221"/>
      <c r="T456" s="222"/>
      <c r="AT456" s="223" t="s">
        <v>555</v>
      </c>
      <c r="AU456" s="223" t="s">
        <v>87</v>
      </c>
      <c r="AV456" s="13" t="s">
        <v>87</v>
      </c>
      <c r="AW456" s="13" t="s">
        <v>32</v>
      </c>
      <c r="AX456" s="13" t="s">
        <v>77</v>
      </c>
      <c r="AY456" s="223" t="s">
        <v>209</v>
      </c>
    </row>
    <row r="457" spans="2:51" s="13" customFormat="1">
      <c r="B457" s="212"/>
      <c r="C457" s="213"/>
      <c r="D457" s="214" t="s">
        <v>555</v>
      </c>
      <c r="E457" s="215" t="s">
        <v>1</v>
      </c>
      <c r="F457" s="216" t="s">
        <v>7721</v>
      </c>
      <c r="G457" s="213"/>
      <c r="H457" s="217">
        <v>26</v>
      </c>
      <c r="I457" s="218"/>
      <c r="J457" s="213"/>
      <c r="K457" s="213"/>
      <c r="L457" s="219"/>
      <c r="M457" s="220"/>
      <c r="N457" s="221"/>
      <c r="O457" s="221"/>
      <c r="P457" s="221"/>
      <c r="Q457" s="221"/>
      <c r="R457" s="221"/>
      <c r="S457" s="221"/>
      <c r="T457" s="222"/>
      <c r="AT457" s="223" t="s">
        <v>555</v>
      </c>
      <c r="AU457" s="223" t="s">
        <v>87</v>
      </c>
      <c r="AV457" s="13" t="s">
        <v>87</v>
      </c>
      <c r="AW457" s="13" t="s">
        <v>32</v>
      </c>
      <c r="AX457" s="13" t="s">
        <v>77</v>
      </c>
      <c r="AY457" s="223" t="s">
        <v>209</v>
      </c>
    </row>
    <row r="458" spans="2:51" s="13" customFormat="1">
      <c r="B458" s="212"/>
      <c r="C458" s="213"/>
      <c r="D458" s="214" t="s">
        <v>555</v>
      </c>
      <c r="E458" s="215" t="s">
        <v>1</v>
      </c>
      <c r="F458" s="216" t="s">
        <v>7722</v>
      </c>
      <c r="G458" s="213"/>
      <c r="H458" s="217">
        <v>3</v>
      </c>
      <c r="I458" s="218"/>
      <c r="J458" s="213"/>
      <c r="K458" s="213"/>
      <c r="L458" s="219"/>
      <c r="M458" s="220"/>
      <c r="N458" s="221"/>
      <c r="O458" s="221"/>
      <c r="P458" s="221"/>
      <c r="Q458" s="221"/>
      <c r="R458" s="221"/>
      <c r="S458" s="221"/>
      <c r="T458" s="222"/>
      <c r="AT458" s="223" t="s">
        <v>555</v>
      </c>
      <c r="AU458" s="223" t="s">
        <v>87</v>
      </c>
      <c r="AV458" s="13" t="s">
        <v>87</v>
      </c>
      <c r="AW458" s="13" t="s">
        <v>32</v>
      </c>
      <c r="AX458" s="13" t="s">
        <v>77</v>
      </c>
      <c r="AY458" s="223" t="s">
        <v>209</v>
      </c>
    </row>
    <row r="459" spans="2:51" s="13" customFormat="1">
      <c r="B459" s="212"/>
      <c r="C459" s="213"/>
      <c r="D459" s="214" t="s">
        <v>555</v>
      </c>
      <c r="E459" s="215" t="s">
        <v>1</v>
      </c>
      <c r="F459" s="216" t="s">
        <v>7723</v>
      </c>
      <c r="G459" s="213"/>
      <c r="H459" s="217">
        <v>10</v>
      </c>
      <c r="I459" s="218"/>
      <c r="J459" s="213"/>
      <c r="K459" s="213"/>
      <c r="L459" s="219"/>
      <c r="M459" s="220"/>
      <c r="N459" s="221"/>
      <c r="O459" s="221"/>
      <c r="P459" s="221"/>
      <c r="Q459" s="221"/>
      <c r="R459" s="221"/>
      <c r="S459" s="221"/>
      <c r="T459" s="222"/>
      <c r="AT459" s="223" t="s">
        <v>555</v>
      </c>
      <c r="AU459" s="223" t="s">
        <v>87</v>
      </c>
      <c r="AV459" s="13" t="s">
        <v>87</v>
      </c>
      <c r="AW459" s="13" t="s">
        <v>32</v>
      </c>
      <c r="AX459" s="13" t="s">
        <v>77</v>
      </c>
      <c r="AY459" s="223" t="s">
        <v>209</v>
      </c>
    </row>
    <row r="460" spans="2:51" s="13" customFormat="1">
      <c r="B460" s="212"/>
      <c r="C460" s="213"/>
      <c r="D460" s="214" t="s">
        <v>555</v>
      </c>
      <c r="E460" s="215" t="s">
        <v>1</v>
      </c>
      <c r="F460" s="216" t="s">
        <v>7724</v>
      </c>
      <c r="G460" s="213"/>
      <c r="H460" s="217">
        <v>2</v>
      </c>
      <c r="I460" s="218"/>
      <c r="J460" s="213"/>
      <c r="K460" s="213"/>
      <c r="L460" s="219"/>
      <c r="M460" s="220"/>
      <c r="N460" s="221"/>
      <c r="O460" s="221"/>
      <c r="P460" s="221"/>
      <c r="Q460" s="221"/>
      <c r="R460" s="221"/>
      <c r="S460" s="221"/>
      <c r="T460" s="222"/>
      <c r="AT460" s="223" t="s">
        <v>555</v>
      </c>
      <c r="AU460" s="223" t="s">
        <v>87</v>
      </c>
      <c r="AV460" s="13" t="s">
        <v>87</v>
      </c>
      <c r="AW460" s="13" t="s">
        <v>32</v>
      </c>
      <c r="AX460" s="13" t="s">
        <v>77</v>
      </c>
      <c r="AY460" s="223" t="s">
        <v>209</v>
      </c>
    </row>
    <row r="461" spans="2:51" s="15" customFormat="1">
      <c r="B461" s="246"/>
      <c r="C461" s="247"/>
      <c r="D461" s="214" t="s">
        <v>555</v>
      </c>
      <c r="E461" s="248" t="s">
        <v>1</v>
      </c>
      <c r="F461" s="249" t="s">
        <v>2026</v>
      </c>
      <c r="G461" s="247"/>
      <c r="H461" s="248" t="s">
        <v>1</v>
      </c>
      <c r="I461" s="250"/>
      <c r="J461" s="247"/>
      <c r="K461" s="247"/>
      <c r="L461" s="251"/>
      <c r="M461" s="252"/>
      <c r="N461" s="253"/>
      <c r="O461" s="253"/>
      <c r="P461" s="253"/>
      <c r="Q461" s="253"/>
      <c r="R461" s="253"/>
      <c r="S461" s="253"/>
      <c r="T461" s="254"/>
      <c r="AT461" s="255" t="s">
        <v>555</v>
      </c>
      <c r="AU461" s="255" t="s">
        <v>87</v>
      </c>
      <c r="AV461" s="15" t="s">
        <v>85</v>
      </c>
      <c r="AW461" s="15" t="s">
        <v>32</v>
      </c>
      <c r="AX461" s="15" t="s">
        <v>77</v>
      </c>
      <c r="AY461" s="255" t="s">
        <v>209</v>
      </c>
    </row>
    <row r="462" spans="2:51" s="13" customFormat="1">
      <c r="B462" s="212"/>
      <c r="C462" s="213"/>
      <c r="D462" s="214" t="s">
        <v>555</v>
      </c>
      <c r="E462" s="215" t="s">
        <v>1</v>
      </c>
      <c r="F462" s="216" t="s">
        <v>7725</v>
      </c>
      <c r="G462" s="213"/>
      <c r="H462" s="217">
        <v>25</v>
      </c>
      <c r="I462" s="218"/>
      <c r="J462" s="213"/>
      <c r="K462" s="213"/>
      <c r="L462" s="219"/>
      <c r="M462" s="220"/>
      <c r="N462" s="221"/>
      <c r="O462" s="221"/>
      <c r="P462" s="221"/>
      <c r="Q462" s="221"/>
      <c r="R462" s="221"/>
      <c r="S462" s="221"/>
      <c r="T462" s="222"/>
      <c r="AT462" s="223" t="s">
        <v>555</v>
      </c>
      <c r="AU462" s="223" t="s">
        <v>87</v>
      </c>
      <c r="AV462" s="13" t="s">
        <v>87</v>
      </c>
      <c r="AW462" s="13" t="s">
        <v>32</v>
      </c>
      <c r="AX462" s="13" t="s">
        <v>77</v>
      </c>
      <c r="AY462" s="223" t="s">
        <v>209</v>
      </c>
    </row>
    <row r="463" spans="2:51" s="13" customFormat="1">
      <c r="B463" s="212"/>
      <c r="C463" s="213"/>
      <c r="D463" s="214" t="s">
        <v>555</v>
      </c>
      <c r="E463" s="215" t="s">
        <v>1</v>
      </c>
      <c r="F463" s="216" t="s">
        <v>7726</v>
      </c>
      <c r="G463" s="213"/>
      <c r="H463" s="217">
        <v>3</v>
      </c>
      <c r="I463" s="218"/>
      <c r="J463" s="213"/>
      <c r="K463" s="213"/>
      <c r="L463" s="219"/>
      <c r="M463" s="220"/>
      <c r="N463" s="221"/>
      <c r="O463" s="221"/>
      <c r="P463" s="221"/>
      <c r="Q463" s="221"/>
      <c r="R463" s="221"/>
      <c r="S463" s="221"/>
      <c r="T463" s="222"/>
      <c r="AT463" s="223" t="s">
        <v>555</v>
      </c>
      <c r="AU463" s="223" t="s">
        <v>87</v>
      </c>
      <c r="AV463" s="13" t="s">
        <v>87</v>
      </c>
      <c r="AW463" s="13" t="s">
        <v>32</v>
      </c>
      <c r="AX463" s="13" t="s">
        <v>77</v>
      </c>
      <c r="AY463" s="223" t="s">
        <v>209</v>
      </c>
    </row>
    <row r="464" spans="2:51" s="14" customFormat="1">
      <c r="B464" s="235"/>
      <c r="C464" s="236"/>
      <c r="D464" s="214" t="s">
        <v>555</v>
      </c>
      <c r="E464" s="237" t="s">
        <v>1</v>
      </c>
      <c r="F464" s="238" t="s">
        <v>645</v>
      </c>
      <c r="G464" s="236"/>
      <c r="H464" s="239">
        <v>232</v>
      </c>
      <c r="I464" s="240"/>
      <c r="J464" s="236"/>
      <c r="K464" s="236"/>
      <c r="L464" s="241"/>
      <c r="M464" s="242"/>
      <c r="N464" s="243"/>
      <c r="O464" s="243"/>
      <c r="P464" s="243"/>
      <c r="Q464" s="243"/>
      <c r="R464" s="243"/>
      <c r="S464" s="243"/>
      <c r="T464" s="244"/>
      <c r="AT464" s="245" t="s">
        <v>555</v>
      </c>
      <c r="AU464" s="245" t="s">
        <v>87</v>
      </c>
      <c r="AV464" s="14" t="s">
        <v>218</v>
      </c>
      <c r="AW464" s="14" t="s">
        <v>32</v>
      </c>
      <c r="AX464" s="14" t="s">
        <v>85</v>
      </c>
      <c r="AY464" s="245" t="s">
        <v>209</v>
      </c>
    </row>
    <row r="465" spans="1:65" s="2" customFormat="1" ht="16.5" customHeight="1">
      <c r="A465" s="35"/>
      <c r="B465" s="36"/>
      <c r="C465" s="224" t="s">
        <v>389</v>
      </c>
      <c r="D465" s="224" t="s">
        <v>576</v>
      </c>
      <c r="E465" s="225" t="s">
        <v>7727</v>
      </c>
      <c r="F465" s="226" t="s">
        <v>7728</v>
      </c>
      <c r="G465" s="227" t="s">
        <v>224</v>
      </c>
      <c r="H465" s="228">
        <v>121.845</v>
      </c>
      <c r="I465" s="229"/>
      <c r="J465" s="230">
        <f>ROUND(I465*H465,2)</f>
        <v>0</v>
      </c>
      <c r="K465" s="231"/>
      <c r="L465" s="232"/>
      <c r="M465" s="233" t="s">
        <v>1</v>
      </c>
      <c r="N465" s="234" t="s">
        <v>42</v>
      </c>
      <c r="O465" s="72"/>
      <c r="P465" s="203">
        <f>O465*H465</f>
        <v>0</v>
      </c>
      <c r="Q465" s="203">
        <v>0</v>
      </c>
      <c r="R465" s="203">
        <f>Q465*H465</f>
        <v>0</v>
      </c>
      <c r="S465" s="203">
        <v>0</v>
      </c>
      <c r="T465" s="204">
        <f>S465*H465</f>
        <v>0</v>
      </c>
      <c r="U465" s="35"/>
      <c r="V465" s="35"/>
      <c r="W465" s="35"/>
      <c r="X465" s="35"/>
      <c r="Y465" s="35"/>
      <c r="Z465" s="35"/>
      <c r="AA465" s="35"/>
      <c r="AB465" s="35"/>
      <c r="AC465" s="35"/>
      <c r="AD465" s="35"/>
      <c r="AE465" s="35"/>
      <c r="AR465" s="205" t="s">
        <v>246</v>
      </c>
      <c r="AT465" s="205" t="s">
        <v>576</v>
      </c>
      <c r="AU465" s="205" t="s">
        <v>87</v>
      </c>
      <c r="AY465" s="18" t="s">
        <v>209</v>
      </c>
      <c r="BE465" s="206">
        <f>IF(N465="základní",J465,0)</f>
        <v>0</v>
      </c>
      <c r="BF465" s="206">
        <f>IF(N465="snížená",J465,0)</f>
        <v>0</v>
      </c>
      <c r="BG465" s="206">
        <f>IF(N465="zákl. přenesená",J465,0)</f>
        <v>0</v>
      </c>
      <c r="BH465" s="206">
        <f>IF(N465="sníž. přenesená",J465,0)</f>
        <v>0</v>
      </c>
      <c r="BI465" s="206">
        <f>IF(N465="nulová",J465,0)</f>
        <v>0</v>
      </c>
      <c r="BJ465" s="18" t="s">
        <v>85</v>
      </c>
      <c r="BK465" s="206">
        <f>ROUND(I465*H465,2)</f>
        <v>0</v>
      </c>
      <c r="BL465" s="18" t="s">
        <v>218</v>
      </c>
      <c r="BM465" s="205" t="s">
        <v>7729</v>
      </c>
    </row>
    <row r="466" spans="1:65" s="13" customFormat="1">
      <c r="B466" s="212"/>
      <c r="C466" s="213"/>
      <c r="D466" s="214" t="s">
        <v>555</v>
      </c>
      <c r="E466" s="215" t="s">
        <v>1</v>
      </c>
      <c r="F466" s="216" t="s">
        <v>7730</v>
      </c>
      <c r="G466" s="213"/>
      <c r="H466" s="217">
        <v>3.3</v>
      </c>
      <c r="I466" s="218"/>
      <c r="J466" s="213"/>
      <c r="K466" s="213"/>
      <c r="L466" s="219"/>
      <c r="M466" s="220"/>
      <c r="N466" s="221"/>
      <c r="O466" s="221"/>
      <c r="P466" s="221"/>
      <c r="Q466" s="221"/>
      <c r="R466" s="221"/>
      <c r="S466" s="221"/>
      <c r="T466" s="222"/>
      <c r="AT466" s="223" t="s">
        <v>555</v>
      </c>
      <c r="AU466" s="223" t="s">
        <v>87</v>
      </c>
      <c r="AV466" s="13" t="s">
        <v>87</v>
      </c>
      <c r="AW466" s="13" t="s">
        <v>32</v>
      </c>
      <c r="AX466" s="13" t="s">
        <v>77</v>
      </c>
      <c r="AY466" s="223" t="s">
        <v>209</v>
      </c>
    </row>
    <row r="467" spans="1:65" s="13" customFormat="1">
      <c r="B467" s="212"/>
      <c r="C467" s="213"/>
      <c r="D467" s="214" t="s">
        <v>555</v>
      </c>
      <c r="E467" s="215" t="s">
        <v>1</v>
      </c>
      <c r="F467" s="216" t="s">
        <v>7731</v>
      </c>
      <c r="G467" s="213"/>
      <c r="H467" s="217">
        <v>16.097999999999999</v>
      </c>
      <c r="I467" s="218"/>
      <c r="J467" s="213"/>
      <c r="K467" s="213"/>
      <c r="L467" s="219"/>
      <c r="M467" s="220"/>
      <c r="N467" s="221"/>
      <c r="O467" s="221"/>
      <c r="P467" s="221"/>
      <c r="Q467" s="221"/>
      <c r="R467" s="221"/>
      <c r="S467" s="221"/>
      <c r="T467" s="222"/>
      <c r="AT467" s="223" t="s">
        <v>555</v>
      </c>
      <c r="AU467" s="223" t="s">
        <v>87</v>
      </c>
      <c r="AV467" s="13" t="s">
        <v>87</v>
      </c>
      <c r="AW467" s="13" t="s">
        <v>32</v>
      </c>
      <c r="AX467" s="13" t="s">
        <v>77</v>
      </c>
      <c r="AY467" s="223" t="s">
        <v>209</v>
      </c>
    </row>
    <row r="468" spans="1:65" s="13" customFormat="1">
      <c r="B468" s="212"/>
      <c r="C468" s="213"/>
      <c r="D468" s="214" t="s">
        <v>555</v>
      </c>
      <c r="E468" s="215" t="s">
        <v>1</v>
      </c>
      <c r="F468" s="216" t="s">
        <v>7732</v>
      </c>
      <c r="G468" s="213"/>
      <c r="H468" s="217">
        <v>11.317</v>
      </c>
      <c r="I468" s="218"/>
      <c r="J468" s="213"/>
      <c r="K468" s="213"/>
      <c r="L468" s="219"/>
      <c r="M468" s="220"/>
      <c r="N468" s="221"/>
      <c r="O468" s="221"/>
      <c r="P468" s="221"/>
      <c r="Q468" s="221"/>
      <c r="R468" s="221"/>
      <c r="S468" s="221"/>
      <c r="T468" s="222"/>
      <c r="AT468" s="223" t="s">
        <v>555</v>
      </c>
      <c r="AU468" s="223" t="s">
        <v>87</v>
      </c>
      <c r="AV468" s="13" t="s">
        <v>87</v>
      </c>
      <c r="AW468" s="13" t="s">
        <v>32</v>
      </c>
      <c r="AX468" s="13" t="s">
        <v>77</v>
      </c>
      <c r="AY468" s="223" t="s">
        <v>209</v>
      </c>
    </row>
    <row r="469" spans="1:65" s="13" customFormat="1">
      <c r="B469" s="212"/>
      <c r="C469" s="213"/>
      <c r="D469" s="214" t="s">
        <v>555</v>
      </c>
      <c r="E469" s="215" t="s">
        <v>1</v>
      </c>
      <c r="F469" s="216" t="s">
        <v>7733</v>
      </c>
      <c r="G469" s="213"/>
      <c r="H469" s="217">
        <v>16.852</v>
      </c>
      <c r="I469" s="218"/>
      <c r="J469" s="213"/>
      <c r="K469" s="213"/>
      <c r="L469" s="219"/>
      <c r="M469" s="220"/>
      <c r="N469" s="221"/>
      <c r="O469" s="221"/>
      <c r="P469" s="221"/>
      <c r="Q469" s="221"/>
      <c r="R469" s="221"/>
      <c r="S469" s="221"/>
      <c r="T469" s="222"/>
      <c r="AT469" s="223" t="s">
        <v>555</v>
      </c>
      <c r="AU469" s="223" t="s">
        <v>87</v>
      </c>
      <c r="AV469" s="13" t="s">
        <v>87</v>
      </c>
      <c r="AW469" s="13" t="s">
        <v>32</v>
      </c>
      <c r="AX469" s="13" t="s">
        <v>77</v>
      </c>
      <c r="AY469" s="223" t="s">
        <v>209</v>
      </c>
    </row>
    <row r="470" spans="1:65" s="13" customFormat="1">
      <c r="B470" s="212"/>
      <c r="C470" s="213"/>
      <c r="D470" s="214" t="s">
        <v>555</v>
      </c>
      <c r="E470" s="215" t="s">
        <v>1</v>
      </c>
      <c r="F470" s="216" t="s">
        <v>7734</v>
      </c>
      <c r="G470" s="213"/>
      <c r="H470" s="217">
        <v>58.738</v>
      </c>
      <c r="I470" s="218"/>
      <c r="J470" s="213"/>
      <c r="K470" s="213"/>
      <c r="L470" s="219"/>
      <c r="M470" s="220"/>
      <c r="N470" s="221"/>
      <c r="O470" s="221"/>
      <c r="P470" s="221"/>
      <c r="Q470" s="221"/>
      <c r="R470" s="221"/>
      <c r="S470" s="221"/>
      <c r="T470" s="222"/>
      <c r="AT470" s="223" t="s">
        <v>555</v>
      </c>
      <c r="AU470" s="223" t="s">
        <v>87</v>
      </c>
      <c r="AV470" s="13" t="s">
        <v>87</v>
      </c>
      <c r="AW470" s="13" t="s">
        <v>32</v>
      </c>
      <c r="AX470" s="13" t="s">
        <v>77</v>
      </c>
      <c r="AY470" s="223" t="s">
        <v>209</v>
      </c>
    </row>
    <row r="471" spans="1:65" s="13" customFormat="1">
      <c r="B471" s="212"/>
      <c r="C471" s="213"/>
      <c r="D471" s="214" t="s">
        <v>555</v>
      </c>
      <c r="E471" s="215" t="s">
        <v>1</v>
      </c>
      <c r="F471" s="216" t="s">
        <v>7735</v>
      </c>
      <c r="G471" s="213"/>
      <c r="H471" s="217">
        <v>15.54</v>
      </c>
      <c r="I471" s="218"/>
      <c r="J471" s="213"/>
      <c r="K471" s="213"/>
      <c r="L471" s="219"/>
      <c r="M471" s="220"/>
      <c r="N471" s="221"/>
      <c r="O471" s="221"/>
      <c r="P471" s="221"/>
      <c r="Q471" s="221"/>
      <c r="R471" s="221"/>
      <c r="S471" s="221"/>
      <c r="T471" s="222"/>
      <c r="AT471" s="223" t="s">
        <v>555</v>
      </c>
      <c r="AU471" s="223" t="s">
        <v>87</v>
      </c>
      <c r="AV471" s="13" t="s">
        <v>87</v>
      </c>
      <c r="AW471" s="13" t="s">
        <v>32</v>
      </c>
      <c r="AX471" s="13" t="s">
        <v>77</v>
      </c>
      <c r="AY471" s="223" t="s">
        <v>209</v>
      </c>
    </row>
    <row r="472" spans="1:65" s="14" customFormat="1">
      <c r="B472" s="235"/>
      <c r="C472" s="236"/>
      <c r="D472" s="214" t="s">
        <v>555</v>
      </c>
      <c r="E472" s="237" t="s">
        <v>1</v>
      </c>
      <c r="F472" s="238" t="s">
        <v>645</v>
      </c>
      <c r="G472" s="236"/>
      <c r="H472" s="239">
        <v>121.845</v>
      </c>
      <c r="I472" s="240"/>
      <c r="J472" s="236"/>
      <c r="K472" s="236"/>
      <c r="L472" s="241"/>
      <c r="M472" s="242"/>
      <c r="N472" s="243"/>
      <c r="O472" s="243"/>
      <c r="P472" s="243"/>
      <c r="Q472" s="243"/>
      <c r="R472" s="243"/>
      <c r="S472" s="243"/>
      <c r="T472" s="244"/>
      <c r="AT472" s="245" t="s">
        <v>555</v>
      </c>
      <c r="AU472" s="245" t="s">
        <v>87</v>
      </c>
      <c r="AV472" s="14" t="s">
        <v>218</v>
      </c>
      <c r="AW472" s="14" t="s">
        <v>32</v>
      </c>
      <c r="AX472" s="14" t="s">
        <v>85</v>
      </c>
      <c r="AY472" s="245" t="s">
        <v>209</v>
      </c>
    </row>
    <row r="473" spans="1:65" s="2" customFormat="1" ht="33" customHeight="1">
      <c r="A473" s="35"/>
      <c r="B473" s="36"/>
      <c r="C473" s="193" t="s">
        <v>394</v>
      </c>
      <c r="D473" s="193" t="s">
        <v>214</v>
      </c>
      <c r="E473" s="194" t="s">
        <v>7736</v>
      </c>
      <c r="F473" s="195" t="s">
        <v>7737</v>
      </c>
      <c r="G473" s="196" t="s">
        <v>323</v>
      </c>
      <c r="H473" s="197">
        <v>20</v>
      </c>
      <c r="I473" s="198"/>
      <c r="J473" s="199">
        <f>ROUND(I473*H473,2)</f>
        <v>0</v>
      </c>
      <c r="K473" s="200"/>
      <c r="L473" s="40"/>
      <c r="M473" s="201" t="s">
        <v>1</v>
      </c>
      <c r="N473" s="202" t="s">
        <v>42</v>
      </c>
      <c r="O473" s="72"/>
      <c r="P473" s="203">
        <f>O473*H473</f>
        <v>0</v>
      </c>
      <c r="Q473" s="203">
        <v>2.8750000000000001E-2</v>
      </c>
      <c r="R473" s="203">
        <f>Q473*H473</f>
        <v>0.57500000000000007</v>
      </c>
      <c r="S473" s="203">
        <v>0</v>
      </c>
      <c r="T473" s="204">
        <f>S473*H473</f>
        <v>0</v>
      </c>
      <c r="U473" s="35"/>
      <c r="V473" s="35"/>
      <c r="W473" s="35"/>
      <c r="X473" s="35"/>
      <c r="Y473" s="35"/>
      <c r="Z473" s="35"/>
      <c r="AA473" s="35"/>
      <c r="AB473" s="35"/>
      <c r="AC473" s="35"/>
      <c r="AD473" s="35"/>
      <c r="AE473" s="35"/>
      <c r="AR473" s="205" t="s">
        <v>218</v>
      </c>
      <c r="AT473" s="205" t="s">
        <v>214</v>
      </c>
      <c r="AU473" s="205" t="s">
        <v>87</v>
      </c>
      <c r="AY473" s="18" t="s">
        <v>209</v>
      </c>
      <c r="BE473" s="206">
        <f>IF(N473="základní",J473,0)</f>
        <v>0</v>
      </c>
      <c r="BF473" s="206">
        <f>IF(N473="snížená",J473,0)</f>
        <v>0</v>
      </c>
      <c r="BG473" s="206">
        <f>IF(N473="zákl. přenesená",J473,0)</f>
        <v>0</v>
      </c>
      <c r="BH473" s="206">
        <f>IF(N473="sníž. přenesená",J473,0)</f>
        <v>0</v>
      </c>
      <c r="BI473" s="206">
        <f>IF(N473="nulová",J473,0)</f>
        <v>0</v>
      </c>
      <c r="BJ473" s="18" t="s">
        <v>85</v>
      </c>
      <c r="BK473" s="206">
        <f>ROUND(I473*H473,2)</f>
        <v>0</v>
      </c>
      <c r="BL473" s="18" t="s">
        <v>218</v>
      </c>
      <c r="BM473" s="205" t="s">
        <v>7738</v>
      </c>
    </row>
    <row r="474" spans="1:65" s="15" customFormat="1">
      <c r="B474" s="246"/>
      <c r="C474" s="247"/>
      <c r="D474" s="214" t="s">
        <v>555</v>
      </c>
      <c r="E474" s="248" t="s">
        <v>1</v>
      </c>
      <c r="F474" s="249" t="s">
        <v>1505</v>
      </c>
      <c r="G474" s="247"/>
      <c r="H474" s="248" t="s">
        <v>1</v>
      </c>
      <c r="I474" s="250"/>
      <c r="J474" s="247"/>
      <c r="K474" s="247"/>
      <c r="L474" s="251"/>
      <c r="M474" s="252"/>
      <c r="N474" s="253"/>
      <c r="O474" s="253"/>
      <c r="P474" s="253"/>
      <c r="Q474" s="253"/>
      <c r="R474" s="253"/>
      <c r="S474" s="253"/>
      <c r="T474" s="254"/>
      <c r="AT474" s="255" t="s">
        <v>555</v>
      </c>
      <c r="AU474" s="255" t="s">
        <v>87</v>
      </c>
      <c r="AV474" s="15" t="s">
        <v>85</v>
      </c>
      <c r="AW474" s="15" t="s">
        <v>32</v>
      </c>
      <c r="AX474" s="15" t="s">
        <v>77</v>
      </c>
      <c r="AY474" s="255" t="s">
        <v>209</v>
      </c>
    </row>
    <row r="475" spans="1:65" s="13" customFormat="1">
      <c r="B475" s="212"/>
      <c r="C475" s="213"/>
      <c r="D475" s="214" t="s">
        <v>555</v>
      </c>
      <c r="E475" s="215" t="s">
        <v>1</v>
      </c>
      <c r="F475" s="216" t="s">
        <v>7739</v>
      </c>
      <c r="G475" s="213"/>
      <c r="H475" s="217">
        <v>3</v>
      </c>
      <c r="I475" s="218"/>
      <c r="J475" s="213"/>
      <c r="K475" s="213"/>
      <c r="L475" s="219"/>
      <c r="M475" s="220"/>
      <c r="N475" s="221"/>
      <c r="O475" s="221"/>
      <c r="P475" s="221"/>
      <c r="Q475" s="221"/>
      <c r="R475" s="221"/>
      <c r="S475" s="221"/>
      <c r="T475" s="222"/>
      <c r="AT475" s="223" t="s">
        <v>555</v>
      </c>
      <c r="AU475" s="223" t="s">
        <v>87</v>
      </c>
      <c r="AV475" s="13" t="s">
        <v>87</v>
      </c>
      <c r="AW475" s="13" t="s">
        <v>32</v>
      </c>
      <c r="AX475" s="13" t="s">
        <v>77</v>
      </c>
      <c r="AY475" s="223" t="s">
        <v>209</v>
      </c>
    </row>
    <row r="476" spans="1:65" s="15" customFormat="1">
      <c r="B476" s="246"/>
      <c r="C476" s="247"/>
      <c r="D476" s="214" t="s">
        <v>555</v>
      </c>
      <c r="E476" s="248" t="s">
        <v>1</v>
      </c>
      <c r="F476" s="249" t="s">
        <v>1605</v>
      </c>
      <c r="G476" s="247"/>
      <c r="H476" s="248" t="s">
        <v>1</v>
      </c>
      <c r="I476" s="250"/>
      <c r="J476" s="247"/>
      <c r="K476" s="247"/>
      <c r="L476" s="251"/>
      <c r="M476" s="252"/>
      <c r="N476" s="253"/>
      <c r="O476" s="253"/>
      <c r="P476" s="253"/>
      <c r="Q476" s="253"/>
      <c r="R476" s="253"/>
      <c r="S476" s="253"/>
      <c r="T476" s="254"/>
      <c r="AT476" s="255" t="s">
        <v>555</v>
      </c>
      <c r="AU476" s="255" t="s">
        <v>87</v>
      </c>
      <c r="AV476" s="15" t="s">
        <v>85</v>
      </c>
      <c r="AW476" s="15" t="s">
        <v>32</v>
      </c>
      <c r="AX476" s="15" t="s">
        <v>77</v>
      </c>
      <c r="AY476" s="255" t="s">
        <v>209</v>
      </c>
    </row>
    <row r="477" spans="1:65" s="13" customFormat="1">
      <c r="B477" s="212"/>
      <c r="C477" s="213"/>
      <c r="D477" s="214" t="s">
        <v>555</v>
      </c>
      <c r="E477" s="215" t="s">
        <v>1</v>
      </c>
      <c r="F477" s="216" t="s">
        <v>7740</v>
      </c>
      <c r="G477" s="213"/>
      <c r="H477" s="217">
        <v>6</v>
      </c>
      <c r="I477" s="218"/>
      <c r="J477" s="213"/>
      <c r="K477" s="213"/>
      <c r="L477" s="219"/>
      <c r="M477" s="220"/>
      <c r="N477" s="221"/>
      <c r="O477" s="221"/>
      <c r="P477" s="221"/>
      <c r="Q477" s="221"/>
      <c r="R477" s="221"/>
      <c r="S477" s="221"/>
      <c r="T477" s="222"/>
      <c r="AT477" s="223" t="s">
        <v>555</v>
      </c>
      <c r="AU477" s="223" t="s">
        <v>87</v>
      </c>
      <c r="AV477" s="13" t="s">
        <v>87</v>
      </c>
      <c r="AW477" s="13" t="s">
        <v>32</v>
      </c>
      <c r="AX477" s="13" t="s">
        <v>77</v>
      </c>
      <c r="AY477" s="223" t="s">
        <v>209</v>
      </c>
    </row>
    <row r="478" spans="1:65" s="13" customFormat="1">
      <c r="B478" s="212"/>
      <c r="C478" s="213"/>
      <c r="D478" s="214" t="s">
        <v>555</v>
      </c>
      <c r="E478" s="215" t="s">
        <v>1</v>
      </c>
      <c r="F478" s="216" t="s">
        <v>7741</v>
      </c>
      <c r="G478" s="213"/>
      <c r="H478" s="217">
        <v>1</v>
      </c>
      <c r="I478" s="218"/>
      <c r="J478" s="213"/>
      <c r="K478" s="213"/>
      <c r="L478" s="219"/>
      <c r="M478" s="220"/>
      <c r="N478" s="221"/>
      <c r="O478" s="221"/>
      <c r="P478" s="221"/>
      <c r="Q478" s="221"/>
      <c r="R478" s="221"/>
      <c r="S478" s="221"/>
      <c r="T478" s="222"/>
      <c r="AT478" s="223" t="s">
        <v>555</v>
      </c>
      <c r="AU478" s="223" t="s">
        <v>87</v>
      </c>
      <c r="AV478" s="13" t="s">
        <v>87</v>
      </c>
      <c r="AW478" s="13" t="s">
        <v>32</v>
      </c>
      <c r="AX478" s="13" t="s">
        <v>77</v>
      </c>
      <c r="AY478" s="223" t="s">
        <v>209</v>
      </c>
    </row>
    <row r="479" spans="1:65" s="15" customFormat="1">
      <c r="B479" s="246"/>
      <c r="C479" s="247"/>
      <c r="D479" s="214" t="s">
        <v>555</v>
      </c>
      <c r="E479" s="248" t="s">
        <v>1</v>
      </c>
      <c r="F479" s="249" t="s">
        <v>1717</v>
      </c>
      <c r="G479" s="247"/>
      <c r="H479" s="248" t="s">
        <v>1</v>
      </c>
      <c r="I479" s="250"/>
      <c r="J479" s="247"/>
      <c r="K479" s="247"/>
      <c r="L479" s="251"/>
      <c r="M479" s="252"/>
      <c r="N479" s="253"/>
      <c r="O479" s="253"/>
      <c r="P479" s="253"/>
      <c r="Q479" s="253"/>
      <c r="R479" s="253"/>
      <c r="S479" s="253"/>
      <c r="T479" s="254"/>
      <c r="AT479" s="255" t="s">
        <v>555</v>
      </c>
      <c r="AU479" s="255" t="s">
        <v>87</v>
      </c>
      <c r="AV479" s="15" t="s">
        <v>85</v>
      </c>
      <c r="AW479" s="15" t="s">
        <v>32</v>
      </c>
      <c r="AX479" s="15" t="s">
        <v>77</v>
      </c>
      <c r="AY479" s="255" t="s">
        <v>209</v>
      </c>
    </row>
    <row r="480" spans="1:65" s="13" customFormat="1">
      <c r="B480" s="212"/>
      <c r="C480" s="213"/>
      <c r="D480" s="214" t="s">
        <v>555</v>
      </c>
      <c r="E480" s="215" t="s">
        <v>1</v>
      </c>
      <c r="F480" s="216" t="s">
        <v>7742</v>
      </c>
      <c r="G480" s="213"/>
      <c r="H480" s="217">
        <v>6</v>
      </c>
      <c r="I480" s="218"/>
      <c r="J480" s="213"/>
      <c r="K480" s="213"/>
      <c r="L480" s="219"/>
      <c r="M480" s="220"/>
      <c r="N480" s="221"/>
      <c r="O480" s="221"/>
      <c r="P480" s="221"/>
      <c r="Q480" s="221"/>
      <c r="R480" s="221"/>
      <c r="S480" s="221"/>
      <c r="T480" s="222"/>
      <c r="AT480" s="223" t="s">
        <v>555</v>
      </c>
      <c r="AU480" s="223" t="s">
        <v>87</v>
      </c>
      <c r="AV480" s="13" t="s">
        <v>87</v>
      </c>
      <c r="AW480" s="13" t="s">
        <v>32</v>
      </c>
      <c r="AX480" s="13" t="s">
        <v>77</v>
      </c>
      <c r="AY480" s="223" t="s">
        <v>209</v>
      </c>
    </row>
    <row r="481" spans="1:65" s="13" customFormat="1">
      <c r="B481" s="212"/>
      <c r="C481" s="213"/>
      <c r="D481" s="214" t="s">
        <v>555</v>
      </c>
      <c r="E481" s="215" t="s">
        <v>1</v>
      </c>
      <c r="F481" s="216" t="s">
        <v>7743</v>
      </c>
      <c r="G481" s="213"/>
      <c r="H481" s="217">
        <v>1</v>
      </c>
      <c r="I481" s="218"/>
      <c r="J481" s="213"/>
      <c r="K481" s="213"/>
      <c r="L481" s="219"/>
      <c r="M481" s="220"/>
      <c r="N481" s="221"/>
      <c r="O481" s="221"/>
      <c r="P481" s="221"/>
      <c r="Q481" s="221"/>
      <c r="R481" s="221"/>
      <c r="S481" s="221"/>
      <c r="T481" s="222"/>
      <c r="AT481" s="223" t="s">
        <v>555</v>
      </c>
      <c r="AU481" s="223" t="s">
        <v>87</v>
      </c>
      <c r="AV481" s="13" t="s">
        <v>87</v>
      </c>
      <c r="AW481" s="13" t="s">
        <v>32</v>
      </c>
      <c r="AX481" s="13" t="s">
        <v>77</v>
      </c>
      <c r="AY481" s="223" t="s">
        <v>209</v>
      </c>
    </row>
    <row r="482" spans="1:65" s="13" customFormat="1">
      <c r="B482" s="212"/>
      <c r="C482" s="213"/>
      <c r="D482" s="214" t="s">
        <v>555</v>
      </c>
      <c r="E482" s="215" t="s">
        <v>1</v>
      </c>
      <c r="F482" s="216" t="s">
        <v>7744</v>
      </c>
      <c r="G482" s="213"/>
      <c r="H482" s="217">
        <v>1</v>
      </c>
      <c r="I482" s="218"/>
      <c r="J482" s="213"/>
      <c r="K482" s="213"/>
      <c r="L482" s="219"/>
      <c r="M482" s="220"/>
      <c r="N482" s="221"/>
      <c r="O482" s="221"/>
      <c r="P482" s="221"/>
      <c r="Q482" s="221"/>
      <c r="R482" s="221"/>
      <c r="S482" s="221"/>
      <c r="T482" s="222"/>
      <c r="AT482" s="223" t="s">
        <v>555</v>
      </c>
      <c r="AU482" s="223" t="s">
        <v>87</v>
      </c>
      <c r="AV482" s="13" t="s">
        <v>87</v>
      </c>
      <c r="AW482" s="13" t="s">
        <v>32</v>
      </c>
      <c r="AX482" s="13" t="s">
        <v>77</v>
      </c>
      <c r="AY482" s="223" t="s">
        <v>209</v>
      </c>
    </row>
    <row r="483" spans="1:65" s="15" customFormat="1">
      <c r="B483" s="246"/>
      <c r="C483" s="247"/>
      <c r="D483" s="214" t="s">
        <v>555</v>
      </c>
      <c r="E483" s="248" t="s">
        <v>1</v>
      </c>
      <c r="F483" s="249" t="s">
        <v>1851</v>
      </c>
      <c r="G483" s="247"/>
      <c r="H483" s="248" t="s">
        <v>1</v>
      </c>
      <c r="I483" s="250"/>
      <c r="J483" s="247"/>
      <c r="K483" s="247"/>
      <c r="L483" s="251"/>
      <c r="M483" s="252"/>
      <c r="N483" s="253"/>
      <c r="O483" s="253"/>
      <c r="P483" s="253"/>
      <c r="Q483" s="253"/>
      <c r="R483" s="253"/>
      <c r="S483" s="253"/>
      <c r="T483" s="254"/>
      <c r="AT483" s="255" t="s">
        <v>555</v>
      </c>
      <c r="AU483" s="255" t="s">
        <v>87</v>
      </c>
      <c r="AV483" s="15" t="s">
        <v>85</v>
      </c>
      <c r="AW483" s="15" t="s">
        <v>32</v>
      </c>
      <c r="AX483" s="15" t="s">
        <v>77</v>
      </c>
      <c r="AY483" s="255" t="s">
        <v>209</v>
      </c>
    </row>
    <row r="484" spans="1:65" s="13" customFormat="1">
      <c r="B484" s="212"/>
      <c r="C484" s="213"/>
      <c r="D484" s="214" t="s">
        <v>555</v>
      </c>
      <c r="E484" s="215" t="s">
        <v>1</v>
      </c>
      <c r="F484" s="216" t="s">
        <v>7745</v>
      </c>
      <c r="G484" s="213"/>
      <c r="H484" s="217">
        <v>1</v>
      </c>
      <c r="I484" s="218"/>
      <c r="J484" s="213"/>
      <c r="K484" s="213"/>
      <c r="L484" s="219"/>
      <c r="M484" s="220"/>
      <c r="N484" s="221"/>
      <c r="O484" s="221"/>
      <c r="P484" s="221"/>
      <c r="Q484" s="221"/>
      <c r="R484" s="221"/>
      <c r="S484" s="221"/>
      <c r="T484" s="222"/>
      <c r="AT484" s="223" t="s">
        <v>555</v>
      </c>
      <c r="AU484" s="223" t="s">
        <v>87</v>
      </c>
      <c r="AV484" s="13" t="s">
        <v>87</v>
      </c>
      <c r="AW484" s="13" t="s">
        <v>32</v>
      </c>
      <c r="AX484" s="13" t="s">
        <v>77</v>
      </c>
      <c r="AY484" s="223" t="s">
        <v>209</v>
      </c>
    </row>
    <row r="485" spans="1:65" s="15" customFormat="1">
      <c r="B485" s="246"/>
      <c r="C485" s="247"/>
      <c r="D485" s="214" t="s">
        <v>555</v>
      </c>
      <c r="E485" s="248" t="s">
        <v>1</v>
      </c>
      <c r="F485" s="249" t="s">
        <v>1964</v>
      </c>
      <c r="G485" s="247"/>
      <c r="H485" s="248" t="s">
        <v>1</v>
      </c>
      <c r="I485" s="250"/>
      <c r="J485" s="247"/>
      <c r="K485" s="247"/>
      <c r="L485" s="251"/>
      <c r="M485" s="252"/>
      <c r="N485" s="253"/>
      <c r="O485" s="253"/>
      <c r="P485" s="253"/>
      <c r="Q485" s="253"/>
      <c r="R485" s="253"/>
      <c r="S485" s="253"/>
      <c r="T485" s="254"/>
      <c r="AT485" s="255" t="s">
        <v>555</v>
      </c>
      <c r="AU485" s="255" t="s">
        <v>87</v>
      </c>
      <c r="AV485" s="15" t="s">
        <v>85</v>
      </c>
      <c r="AW485" s="15" t="s">
        <v>32</v>
      </c>
      <c r="AX485" s="15" t="s">
        <v>77</v>
      </c>
      <c r="AY485" s="255" t="s">
        <v>209</v>
      </c>
    </row>
    <row r="486" spans="1:65" s="13" customFormat="1">
      <c r="B486" s="212"/>
      <c r="C486" s="213"/>
      <c r="D486" s="214" t="s">
        <v>555</v>
      </c>
      <c r="E486" s="215" t="s">
        <v>1</v>
      </c>
      <c r="F486" s="216" t="s">
        <v>7746</v>
      </c>
      <c r="G486" s="213"/>
      <c r="H486" s="217">
        <v>1</v>
      </c>
      <c r="I486" s="218"/>
      <c r="J486" s="213"/>
      <c r="K486" s="213"/>
      <c r="L486" s="219"/>
      <c r="M486" s="220"/>
      <c r="N486" s="221"/>
      <c r="O486" s="221"/>
      <c r="P486" s="221"/>
      <c r="Q486" s="221"/>
      <c r="R486" s="221"/>
      <c r="S486" s="221"/>
      <c r="T486" s="222"/>
      <c r="AT486" s="223" t="s">
        <v>555</v>
      </c>
      <c r="AU486" s="223" t="s">
        <v>87</v>
      </c>
      <c r="AV486" s="13" t="s">
        <v>87</v>
      </c>
      <c r="AW486" s="13" t="s">
        <v>32</v>
      </c>
      <c r="AX486" s="13" t="s">
        <v>77</v>
      </c>
      <c r="AY486" s="223" t="s">
        <v>209</v>
      </c>
    </row>
    <row r="487" spans="1:65" s="14" customFormat="1">
      <c r="B487" s="235"/>
      <c r="C487" s="236"/>
      <c r="D487" s="214" t="s">
        <v>555</v>
      </c>
      <c r="E487" s="237" t="s">
        <v>1</v>
      </c>
      <c r="F487" s="238" t="s">
        <v>645</v>
      </c>
      <c r="G487" s="236"/>
      <c r="H487" s="239">
        <v>20</v>
      </c>
      <c r="I487" s="240"/>
      <c r="J487" s="236"/>
      <c r="K487" s="236"/>
      <c r="L487" s="241"/>
      <c r="M487" s="242"/>
      <c r="N487" s="243"/>
      <c r="O487" s="243"/>
      <c r="P487" s="243"/>
      <c r="Q487" s="243"/>
      <c r="R487" s="243"/>
      <c r="S487" s="243"/>
      <c r="T487" s="244"/>
      <c r="AT487" s="245" t="s">
        <v>555</v>
      </c>
      <c r="AU487" s="245" t="s">
        <v>87</v>
      </c>
      <c r="AV487" s="14" t="s">
        <v>218</v>
      </c>
      <c r="AW487" s="14" t="s">
        <v>32</v>
      </c>
      <c r="AX487" s="14" t="s">
        <v>85</v>
      </c>
      <c r="AY487" s="245" t="s">
        <v>209</v>
      </c>
    </row>
    <row r="488" spans="1:65" s="2" customFormat="1" ht="16.5" customHeight="1">
      <c r="A488" s="35"/>
      <c r="B488" s="36"/>
      <c r="C488" s="224" t="s">
        <v>398</v>
      </c>
      <c r="D488" s="224" t="s">
        <v>576</v>
      </c>
      <c r="E488" s="225" t="s">
        <v>7747</v>
      </c>
      <c r="F488" s="226" t="s">
        <v>7728</v>
      </c>
      <c r="G488" s="227" t="s">
        <v>224</v>
      </c>
      <c r="H488" s="228">
        <v>17.577000000000002</v>
      </c>
      <c r="I488" s="229"/>
      <c r="J488" s="230">
        <f>ROUND(I488*H488,2)</f>
        <v>0</v>
      </c>
      <c r="K488" s="231"/>
      <c r="L488" s="232"/>
      <c r="M488" s="233" t="s">
        <v>1</v>
      </c>
      <c r="N488" s="234" t="s">
        <v>42</v>
      </c>
      <c r="O488" s="72"/>
      <c r="P488" s="203">
        <f>O488*H488</f>
        <v>0</v>
      </c>
      <c r="Q488" s="203">
        <v>0</v>
      </c>
      <c r="R488" s="203">
        <f>Q488*H488</f>
        <v>0</v>
      </c>
      <c r="S488" s="203">
        <v>0</v>
      </c>
      <c r="T488" s="204">
        <f>S488*H488</f>
        <v>0</v>
      </c>
      <c r="U488" s="35"/>
      <c r="V488" s="35"/>
      <c r="W488" s="35"/>
      <c r="X488" s="35"/>
      <c r="Y488" s="35"/>
      <c r="Z488" s="35"/>
      <c r="AA488" s="35"/>
      <c r="AB488" s="35"/>
      <c r="AC488" s="35"/>
      <c r="AD488" s="35"/>
      <c r="AE488" s="35"/>
      <c r="AR488" s="205" t="s">
        <v>246</v>
      </c>
      <c r="AT488" s="205" t="s">
        <v>576</v>
      </c>
      <c r="AU488" s="205" t="s">
        <v>87</v>
      </c>
      <c r="AY488" s="18" t="s">
        <v>209</v>
      </c>
      <c r="BE488" s="206">
        <f>IF(N488="základní",J488,0)</f>
        <v>0</v>
      </c>
      <c r="BF488" s="206">
        <f>IF(N488="snížená",J488,0)</f>
        <v>0</v>
      </c>
      <c r="BG488" s="206">
        <f>IF(N488="zákl. přenesená",J488,0)</f>
        <v>0</v>
      </c>
      <c r="BH488" s="206">
        <f>IF(N488="sníž. přenesená",J488,0)</f>
        <v>0</v>
      </c>
      <c r="BI488" s="206">
        <f>IF(N488="nulová",J488,0)</f>
        <v>0</v>
      </c>
      <c r="BJ488" s="18" t="s">
        <v>85</v>
      </c>
      <c r="BK488" s="206">
        <f>ROUND(I488*H488,2)</f>
        <v>0</v>
      </c>
      <c r="BL488" s="18" t="s">
        <v>218</v>
      </c>
      <c r="BM488" s="205" t="s">
        <v>7748</v>
      </c>
    </row>
    <row r="489" spans="1:65" s="13" customFormat="1">
      <c r="B489" s="212"/>
      <c r="C489" s="213"/>
      <c r="D489" s="214" t="s">
        <v>555</v>
      </c>
      <c r="E489" s="215" t="s">
        <v>1</v>
      </c>
      <c r="F489" s="216" t="s">
        <v>7749</v>
      </c>
      <c r="G489" s="213"/>
      <c r="H489" s="217">
        <v>2.1110000000000002</v>
      </c>
      <c r="I489" s="218"/>
      <c r="J489" s="213"/>
      <c r="K489" s="213"/>
      <c r="L489" s="219"/>
      <c r="M489" s="220"/>
      <c r="N489" s="221"/>
      <c r="O489" s="221"/>
      <c r="P489" s="221"/>
      <c r="Q489" s="221"/>
      <c r="R489" s="221"/>
      <c r="S489" s="221"/>
      <c r="T489" s="222"/>
      <c r="AT489" s="223" t="s">
        <v>555</v>
      </c>
      <c r="AU489" s="223" t="s">
        <v>87</v>
      </c>
      <c r="AV489" s="13" t="s">
        <v>87</v>
      </c>
      <c r="AW489" s="13" t="s">
        <v>32</v>
      </c>
      <c r="AX489" s="13" t="s">
        <v>77</v>
      </c>
      <c r="AY489" s="223" t="s">
        <v>209</v>
      </c>
    </row>
    <row r="490" spans="1:65" s="13" customFormat="1">
      <c r="B490" s="212"/>
      <c r="C490" s="213"/>
      <c r="D490" s="214" t="s">
        <v>555</v>
      </c>
      <c r="E490" s="215" t="s">
        <v>1</v>
      </c>
      <c r="F490" s="216" t="s">
        <v>7750</v>
      </c>
      <c r="G490" s="213"/>
      <c r="H490" s="217">
        <v>6.5679999999999996</v>
      </c>
      <c r="I490" s="218"/>
      <c r="J490" s="213"/>
      <c r="K490" s="213"/>
      <c r="L490" s="219"/>
      <c r="M490" s="220"/>
      <c r="N490" s="221"/>
      <c r="O490" s="221"/>
      <c r="P490" s="221"/>
      <c r="Q490" s="221"/>
      <c r="R490" s="221"/>
      <c r="S490" s="221"/>
      <c r="T490" s="222"/>
      <c r="AT490" s="223" t="s">
        <v>555</v>
      </c>
      <c r="AU490" s="223" t="s">
        <v>87</v>
      </c>
      <c r="AV490" s="13" t="s">
        <v>87</v>
      </c>
      <c r="AW490" s="13" t="s">
        <v>32</v>
      </c>
      <c r="AX490" s="13" t="s">
        <v>77</v>
      </c>
      <c r="AY490" s="223" t="s">
        <v>209</v>
      </c>
    </row>
    <row r="491" spans="1:65" s="13" customFormat="1">
      <c r="B491" s="212"/>
      <c r="C491" s="213"/>
      <c r="D491" s="214" t="s">
        <v>555</v>
      </c>
      <c r="E491" s="215" t="s">
        <v>1</v>
      </c>
      <c r="F491" s="216" t="s">
        <v>7751</v>
      </c>
      <c r="G491" s="213"/>
      <c r="H491" s="217">
        <v>7.3979999999999997</v>
      </c>
      <c r="I491" s="218"/>
      <c r="J491" s="213"/>
      <c r="K491" s="213"/>
      <c r="L491" s="219"/>
      <c r="M491" s="220"/>
      <c r="N491" s="221"/>
      <c r="O491" s="221"/>
      <c r="P491" s="221"/>
      <c r="Q491" s="221"/>
      <c r="R491" s="221"/>
      <c r="S491" s="221"/>
      <c r="T491" s="222"/>
      <c r="AT491" s="223" t="s">
        <v>555</v>
      </c>
      <c r="AU491" s="223" t="s">
        <v>87</v>
      </c>
      <c r="AV491" s="13" t="s">
        <v>87</v>
      </c>
      <c r="AW491" s="13" t="s">
        <v>32</v>
      </c>
      <c r="AX491" s="13" t="s">
        <v>77</v>
      </c>
      <c r="AY491" s="223" t="s">
        <v>209</v>
      </c>
    </row>
    <row r="492" spans="1:65" s="13" customFormat="1">
      <c r="B492" s="212"/>
      <c r="C492" s="213"/>
      <c r="D492" s="214" t="s">
        <v>555</v>
      </c>
      <c r="E492" s="215" t="s">
        <v>1</v>
      </c>
      <c r="F492" s="216" t="s">
        <v>7752</v>
      </c>
      <c r="G492" s="213"/>
      <c r="H492" s="217">
        <v>0.84</v>
      </c>
      <c r="I492" s="218"/>
      <c r="J492" s="213"/>
      <c r="K492" s="213"/>
      <c r="L492" s="219"/>
      <c r="M492" s="220"/>
      <c r="N492" s="221"/>
      <c r="O492" s="221"/>
      <c r="P492" s="221"/>
      <c r="Q492" s="221"/>
      <c r="R492" s="221"/>
      <c r="S492" s="221"/>
      <c r="T492" s="222"/>
      <c r="AT492" s="223" t="s">
        <v>555</v>
      </c>
      <c r="AU492" s="223" t="s">
        <v>87</v>
      </c>
      <c r="AV492" s="13" t="s">
        <v>87</v>
      </c>
      <c r="AW492" s="13" t="s">
        <v>32</v>
      </c>
      <c r="AX492" s="13" t="s">
        <v>77</v>
      </c>
      <c r="AY492" s="223" t="s">
        <v>209</v>
      </c>
    </row>
    <row r="493" spans="1:65" s="13" customFormat="1">
      <c r="B493" s="212"/>
      <c r="C493" s="213"/>
      <c r="D493" s="214" t="s">
        <v>555</v>
      </c>
      <c r="E493" s="215" t="s">
        <v>1</v>
      </c>
      <c r="F493" s="216" t="s">
        <v>7753</v>
      </c>
      <c r="G493" s="213"/>
      <c r="H493" s="217">
        <v>0.66</v>
      </c>
      <c r="I493" s="218"/>
      <c r="J493" s="213"/>
      <c r="K493" s="213"/>
      <c r="L493" s="219"/>
      <c r="M493" s="220"/>
      <c r="N493" s="221"/>
      <c r="O493" s="221"/>
      <c r="P493" s="221"/>
      <c r="Q493" s="221"/>
      <c r="R493" s="221"/>
      <c r="S493" s="221"/>
      <c r="T493" s="222"/>
      <c r="AT493" s="223" t="s">
        <v>555</v>
      </c>
      <c r="AU493" s="223" t="s">
        <v>87</v>
      </c>
      <c r="AV493" s="13" t="s">
        <v>87</v>
      </c>
      <c r="AW493" s="13" t="s">
        <v>32</v>
      </c>
      <c r="AX493" s="13" t="s">
        <v>77</v>
      </c>
      <c r="AY493" s="223" t="s">
        <v>209</v>
      </c>
    </row>
    <row r="494" spans="1:65" s="14" customFormat="1">
      <c r="B494" s="235"/>
      <c r="C494" s="236"/>
      <c r="D494" s="214" t="s">
        <v>555</v>
      </c>
      <c r="E494" s="237" t="s">
        <v>1</v>
      </c>
      <c r="F494" s="238" t="s">
        <v>645</v>
      </c>
      <c r="G494" s="236"/>
      <c r="H494" s="239">
        <v>17.576999999999998</v>
      </c>
      <c r="I494" s="240"/>
      <c r="J494" s="236"/>
      <c r="K494" s="236"/>
      <c r="L494" s="241"/>
      <c r="M494" s="242"/>
      <c r="N494" s="243"/>
      <c r="O494" s="243"/>
      <c r="P494" s="243"/>
      <c r="Q494" s="243"/>
      <c r="R494" s="243"/>
      <c r="S494" s="243"/>
      <c r="T494" s="244"/>
      <c r="AT494" s="245" t="s">
        <v>555</v>
      </c>
      <c r="AU494" s="245" t="s">
        <v>87</v>
      </c>
      <c r="AV494" s="14" t="s">
        <v>218</v>
      </c>
      <c r="AW494" s="14" t="s">
        <v>32</v>
      </c>
      <c r="AX494" s="14" t="s">
        <v>85</v>
      </c>
      <c r="AY494" s="245" t="s">
        <v>209</v>
      </c>
    </row>
    <row r="495" spans="1:65" s="2" customFormat="1" ht="33" customHeight="1">
      <c r="A495" s="35"/>
      <c r="B495" s="36"/>
      <c r="C495" s="193" t="s">
        <v>402</v>
      </c>
      <c r="D495" s="193" t="s">
        <v>214</v>
      </c>
      <c r="E495" s="194" t="s">
        <v>7754</v>
      </c>
      <c r="F495" s="195" t="s">
        <v>7755</v>
      </c>
      <c r="G495" s="196" t="s">
        <v>217</v>
      </c>
      <c r="H495" s="197">
        <v>2383.1930000000002</v>
      </c>
      <c r="I495" s="198"/>
      <c r="J495" s="199">
        <f>ROUND(I495*H495,2)</f>
        <v>0</v>
      </c>
      <c r="K495" s="200"/>
      <c r="L495" s="40"/>
      <c r="M495" s="201" t="s">
        <v>1</v>
      </c>
      <c r="N495" s="202" t="s">
        <v>42</v>
      </c>
      <c r="O495" s="72"/>
      <c r="P495" s="203">
        <f>O495*H495</f>
        <v>0</v>
      </c>
      <c r="Q495" s="203">
        <v>0.15525</v>
      </c>
      <c r="R495" s="203">
        <f>Q495*H495</f>
        <v>369.99071325000006</v>
      </c>
      <c r="S495" s="203">
        <v>0</v>
      </c>
      <c r="T495" s="204">
        <f>S495*H495</f>
        <v>0</v>
      </c>
      <c r="U495" s="35"/>
      <c r="V495" s="35"/>
      <c r="W495" s="35"/>
      <c r="X495" s="35"/>
      <c r="Y495" s="35"/>
      <c r="Z495" s="35"/>
      <c r="AA495" s="35"/>
      <c r="AB495" s="35"/>
      <c r="AC495" s="35"/>
      <c r="AD495" s="35"/>
      <c r="AE495" s="35"/>
      <c r="AR495" s="205" t="s">
        <v>218</v>
      </c>
      <c r="AT495" s="205" t="s">
        <v>214</v>
      </c>
      <c r="AU495" s="205" t="s">
        <v>87</v>
      </c>
      <c r="AY495" s="18" t="s">
        <v>209</v>
      </c>
      <c r="BE495" s="206">
        <f>IF(N495="základní",J495,0)</f>
        <v>0</v>
      </c>
      <c r="BF495" s="206">
        <f>IF(N495="snížená",J495,0)</f>
        <v>0</v>
      </c>
      <c r="BG495" s="206">
        <f>IF(N495="zákl. přenesená",J495,0)</f>
        <v>0</v>
      </c>
      <c r="BH495" s="206">
        <f>IF(N495="sníž. přenesená",J495,0)</f>
        <v>0</v>
      </c>
      <c r="BI495" s="206">
        <f>IF(N495="nulová",J495,0)</f>
        <v>0</v>
      </c>
      <c r="BJ495" s="18" t="s">
        <v>85</v>
      </c>
      <c r="BK495" s="206">
        <f>ROUND(I495*H495,2)</f>
        <v>0</v>
      </c>
      <c r="BL495" s="18" t="s">
        <v>218</v>
      </c>
      <c r="BM495" s="205" t="s">
        <v>7756</v>
      </c>
    </row>
    <row r="496" spans="1:65" s="15" customFormat="1">
      <c r="B496" s="246"/>
      <c r="C496" s="247"/>
      <c r="D496" s="214" t="s">
        <v>555</v>
      </c>
      <c r="E496" s="248" t="s">
        <v>1</v>
      </c>
      <c r="F496" s="249" t="s">
        <v>1388</v>
      </c>
      <c r="G496" s="247"/>
      <c r="H496" s="248" t="s">
        <v>1</v>
      </c>
      <c r="I496" s="250"/>
      <c r="J496" s="247"/>
      <c r="K496" s="247"/>
      <c r="L496" s="251"/>
      <c r="M496" s="252"/>
      <c r="N496" s="253"/>
      <c r="O496" s="253"/>
      <c r="P496" s="253"/>
      <c r="Q496" s="253"/>
      <c r="R496" s="253"/>
      <c r="S496" s="253"/>
      <c r="T496" s="254"/>
      <c r="AT496" s="255" t="s">
        <v>555</v>
      </c>
      <c r="AU496" s="255" t="s">
        <v>87</v>
      </c>
      <c r="AV496" s="15" t="s">
        <v>85</v>
      </c>
      <c r="AW496" s="15" t="s">
        <v>32</v>
      </c>
      <c r="AX496" s="15" t="s">
        <v>77</v>
      </c>
      <c r="AY496" s="255" t="s">
        <v>209</v>
      </c>
    </row>
    <row r="497" spans="1:65" s="13" customFormat="1">
      <c r="B497" s="212"/>
      <c r="C497" s="213"/>
      <c r="D497" s="214" t="s">
        <v>555</v>
      </c>
      <c r="E497" s="215" t="s">
        <v>1</v>
      </c>
      <c r="F497" s="216" t="s">
        <v>7757</v>
      </c>
      <c r="G497" s="213"/>
      <c r="H497" s="217">
        <v>344.87099999999998</v>
      </c>
      <c r="I497" s="218"/>
      <c r="J497" s="213"/>
      <c r="K497" s="213"/>
      <c r="L497" s="219"/>
      <c r="M497" s="220"/>
      <c r="N497" s="221"/>
      <c r="O497" s="221"/>
      <c r="P497" s="221"/>
      <c r="Q497" s="221"/>
      <c r="R497" s="221"/>
      <c r="S497" s="221"/>
      <c r="T497" s="222"/>
      <c r="AT497" s="223" t="s">
        <v>555</v>
      </c>
      <c r="AU497" s="223" t="s">
        <v>87</v>
      </c>
      <c r="AV497" s="13" t="s">
        <v>87</v>
      </c>
      <c r="AW497" s="13" t="s">
        <v>32</v>
      </c>
      <c r="AX497" s="13" t="s">
        <v>77</v>
      </c>
      <c r="AY497" s="223" t="s">
        <v>209</v>
      </c>
    </row>
    <row r="498" spans="1:65" s="15" customFormat="1">
      <c r="B498" s="246"/>
      <c r="C498" s="247"/>
      <c r="D498" s="214" t="s">
        <v>555</v>
      </c>
      <c r="E498" s="248" t="s">
        <v>1</v>
      </c>
      <c r="F498" s="249" t="s">
        <v>1505</v>
      </c>
      <c r="G498" s="247"/>
      <c r="H498" s="248" t="s">
        <v>1</v>
      </c>
      <c r="I498" s="250"/>
      <c r="J498" s="247"/>
      <c r="K498" s="247"/>
      <c r="L498" s="251"/>
      <c r="M498" s="252"/>
      <c r="N498" s="253"/>
      <c r="O498" s="253"/>
      <c r="P498" s="253"/>
      <c r="Q498" s="253"/>
      <c r="R498" s="253"/>
      <c r="S498" s="253"/>
      <c r="T498" s="254"/>
      <c r="AT498" s="255" t="s">
        <v>555</v>
      </c>
      <c r="AU498" s="255" t="s">
        <v>87</v>
      </c>
      <c r="AV498" s="15" t="s">
        <v>85</v>
      </c>
      <c r="AW498" s="15" t="s">
        <v>32</v>
      </c>
      <c r="AX498" s="15" t="s">
        <v>77</v>
      </c>
      <c r="AY498" s="255" t="s">
        <v>209</v>
      </c>
    </row>
    <row r="499" spans="1:65" s="13" customFormat="1">
      <c r="B499" s="212"/>
      <c r="C499" s="213"/>
      <c r="D499" s="214" t="s">
        <v>555</v>
      </c>
      <c r="E499" s="215" t="s">
        <v>1</v>
      </c>
      <c r="F499" s="216" t="s">
        <v>7758</v>
      </c>
      <c r="G499" s="213"/>
      <c r="H499" s="217">
        <v>267.83499999999998</v>
      </c>
      <c r="I499" s="218"/>
      <c r="J499" s="213"/>
      <c r="K499" s="213"/>
      <c r="L499" s="219"/>
      <c r="M499" s="220"/>
      <c r="N499" s="221"/>
      <c r="O499" s="221"/>
      <c r="P499" s="221"/>
      <c r="Q499" s="221"/>
      <c r="R499" s="221"/>
      <c r="S499" s="221"/>
      <c r="T499" s="222"/>
      <c r="AT499" s="223" t="s">
        <v>555</v>
      </c>
      <c r="AU499" s="223" t="s">
        <v>87</v>
      </c>
      <c r="AV499" s="13" t="s">
        <v>87</v>
      </c>
      <c r="AW499" s="13" t="s">
        <v>32</v>
      </c>
      <c r="AX499" s="13" t="s">
        <v>77</v>
      </c>
      <c r="AY499" s="223" t="s">
        <v>209</v>
      </c>
    </row>
    <row r="500" spans="1:65" s="15" customFormat="1">
      <c r="B500" s="246"/>
      <c r="C500" s="247"/>
      <c r="D500" s="214" t="s">
        <v>555</v>
      </c>
      <c r="E500" s="248" t="s">
        <v>1</v>
      </c>
      <c r="F500" s="249" t="s">
        <v>1605</v>
      </c>
      <c r="G500" s="247"/>
      <c r="H500" s="248" t="s">
        <v>1</v>
      </c>
      <c r="I500" s="250"/>
      <c r="J500" s="247"/>
      <c r="K500" s="247"/>
      <c r="L500" s="251"/>
      <c r="M500" s="252"/>
      <c r="N500" s="253"/>
      <c r="O500" s="253"/>
      <c r="P500" s="253"/>
      <c r="Q500" s="253"/>
      <c r="R500" s="253"/>
      <c r="S500" s="253"/>
      <c r="T500" s="254"/>
      <c r="AT500" s="255" t="s">
        <v>555</v>
      </c>
      <c r="AU500" s="255" t="s">
        <v>87</v>
      </c>
      <c r="AV500" s="15" t="s">
        <v>85</v>
      </c>
      <c r="AW500" s="15" t="s">
        <v>32</v>
      </c>
      <c r="AX500" s="15" t="s">
        <v>77</v>
      </c>
      <c r="AY500" s="255" t="s">
        <v>209</v>
      </c>
    </row>
    <row r="501" spans="1:65" s="13" customFormat="1">
      <c r="B501" s="212"/>
      <c r="C501" s="213"/>
      <c r="D501" s="214" t="s">
        <v>555</v>
      </c>
      <c r="E501" s="215" t="s">
        <v>1</v>
      </c>
      <c r="F501" s="216" t="s">
        <v>7759</v>
      </c>
      <c r="G501" s="213"/>
      <c r="H501" s="217">
        <v>386.89499999999998</v>
      </c>
      <c r="I501" s="218"/>
      <c r="J501" s="213"/>
      <c r="K501" s="213"/>
      <c r="L501" s="219"/>
      <c r="M501" s="220"/>
      <c r="N501" s="221"/>
      <c r="O501" s="221"/>
      <c r="P501" s="221"/>
      <c r="Q501" s="221"/>
      <c r="R501" s="221"/>
      <c r="S501" s="221"/>
      <c r="T501" s="222"/>
      <c r="AT501" s="223" t="s">
        <v>555</v>
      </c>
      <c r="AU501" s="223" t="s">
        <v>87</v>
      </c>
      <c r="AV501" s="13" t="s">
        <v>87</v>
      </c>
      <c r="AW501" s="13" t="s">
        <v>32</v>
      </c>
      <c r="AX501" s="13" t="s">
        <v>77</v>
      </c>
      <c r="AY501" s="223" t="s">
        <v>209</v>
      </c>
    </row>
    <row r="502" spans="1:65" s="15" customFormat="1">
      <c r="B502" s="246"/>
      <c r="C502" s="247"/>
      <c r="D502" s="214" t="s">
        <v>555</v>
      </c>
      <c r="E502" s="248" t="s">
        <v>1</v>
      </c>
      <c r="F502" s="249" t="s">
        <v>1717</v>
      </c>
      <c r="G502" s="247"/>
      <c r="H502" s="248" t="s">
        <v>1</v>
      </c>
      <c r="I502" s="250"/>
      <c r="J502" s="247"/>
      <c r="K502" s="247"/>
      <c r="L502" s="251"/>
      <c r="M502" s="252"/>
      <c r="N502" s="253"/>
      <c r="O502" s="253"/>
      <c r="P502" s="253"/>
      <c r="Q502" s="253"/>
      <c r="R502" s="253"/>
      <c r="S502" s="253"/>
      <c r="T502" s="254"/>
      <c r="AT502" s="255" t="s">
        <v>555</v>
      </c>
      <c r="AU502" s="255" t="s">
        <v>87</v>
      </c>
      <c r="AV502" s="15" t="s">
        <v>85</v>
      </c>
      <c r="AW502" s="15" t="s">
        <v>32</v>
      </c>
      <c r="AX502" s="15" t="s">
        <v>77</v>
      </c>
      <c r="AY502" s="255" t="s">
        <v>209</v>
      </c>
    </row>
    <row r="503" spans="1:65" s="13" customFormat="1">
      <c r="B503" s="212"/>
      <c r="C503" s="213"/>
      <c r="D503" s="214" t="s">
        <v>555</v>
      </c>
      <c r="E503" s="215" t="s">
        <v>1</v>
      </c>
      <c r="F503" s="216" t="s">
        <v>7760</v>
      </c>
      <c r="G503" s="213"/>
      <c r="H503" s="217">
        <v>371.45</v>
      </c>
      <c r="I503" s="218"/>
      <c r="J503" s="213"/>
      <c r="K503" s="213"/>
      <c r="L503" s="219"/>
      <c r="M503" s="220"/>
      <c r="N503" s="221"/>
      <c r="O503" s="221"/>
      <c r="P503" s="221"/>
      <c r="Q503" s="221"/>
      <c r="R503" s="221"/>
      <c r="S503" s="221"/>
      <c r="T503" s="222"/>
      <c r="AT503" s="223" t="s">
        <v>555</v>
      </c>
      <c r="AU503" s="223" t="s">
        <v>87</v>
      </c>
      <c r="AV503" s="13" t="s">
        <v>87</v>
      </c>
      <c r="AW503" s="13" t="s">
        <v>32</v>
      </c>
      <c r="AX503" s="13" t="s">
        <v>77</v>
      </c>
      <c r="AY503" s="223" t="s">
        <v>209</v>
      </c>
    </row>
    <row r="504" spans="1:65" s="15" customFormat="1">
      <c r="B504" s="246"/>
      <c r="C504" s="247"/>
      <c r="D504" s="214" t="s">
        <v>555</v>
      </c>
      <c r="E504" s="248" t="s">
        <v>1</v>
      </c>
      <c r="F504" s="249" t="s">
        <v>1851</v>
      </c>
      <c r="G504" s="247"/>
      <c r="H504" s="248" t="s">
        <v>1</v>
      </c>
      <c r="I504" s="250"/>
      <c r="J504" s="247"/>
      <c r="K504" s="247"/>
      <c r="L504" s="251"/>
      <c r="M504" s="252"/>
      <c r="N504" s="253"/>
      <c r="O504" s="253"/>
      <c r="P504" s="253"/>
      <c r="Q504" s="253"/>
      <c r="R504" s="253"/>
      <c r="S504" s="253"/>
      <c r="T504" s="254"/>
      <c r="AT504" s="255" t="s">
        <v>555</v>
      </c>
      <c r="AU504" s="255" t="s">
        <v>87</v>
      </c>
      <c r="AV504" s="15" t="s">
        <v>85</v>
      </c>
      <c r="AW504" s="15" t="s">
        <v>32</v>
      </c>
      <c r="AX504" s="15" t="s">
        <v>77</v>
      </c>
      <c r="AY504" s="255" t="s">
        <v>209</v>
      </c>
    </row>
    <row r="505" spans="1:65" s="13" customFormat="1">
      <c r="B505" s="212"/>
      <c r="C505" s="213"/>
      <c r="D505" s="214" t="s">
        <v>555</v>
      </c>
      <c r="E505" s="215" t="s">
        <v>1</v>
      </c>
      <c r="F505" s="216" t="s">
        <v>7761</v>
      </c>
      <c r="G505" s="213"/>
      <c r="H505" s="217">
        <v>366.75799999999998</v>
      </c>
      <c r="I505" s="218"/>
      <c r="J505" s="213"/>
      <c r="K505" s="213"/>
      <c r="L505" s="219"/>
      <c r="M505" s="220"/>
      <c r="N505" s="221"/>
      <c r="O505" s="221"/>
      <c r="P505" s="221"/>
      <c r="Q505" s="221"/>
      <c r="R505" s="221"/>
      <c r="S505" s="221"/>
      <c r="T505" s="222"/>
      <c r="AT505" s="223" t="s">
        <v>555</v>
      </c>
      <c r="AU505" s="223" t="s">
        <v>87</v>
      </c>
      <c r="AV505" s="13" t="s">
        <v>87</v>
      </c>
      <c r="AW505" s="13" t="s">
        <v>32</v>
      </c>
      <c r="AX505" s="13" t="s">
        <v>77</v>
      </c>
      <c r="AY505" s="223" t="s">
        <v>209</v>
      </c>
    </row>
    <row r="506" spans="1:65" s="15" customFormat="1">
      <c r="B506" s="246"/>
      <c r="C506" s="247"/>
      <c r="D506" s="214" t="s">
        <v>555</v>
      </c>
      <c r="E506" s="248" t="s">
        <v>1</v>
      </c>
      <c r="F506" s="249" t="s">
        <v>1964</v>
      </c>
      <c r="G506" s="247"/>
      <c r="H506" s="248" t="s">
        <v>1</v>
      </c>
      <c r="I506" s="250"/>
      <c r="J506" s="247"/>
      <c r="K506" s="247"/>
      <c r="L506" s="251"/>
      <c r="M506" s="252"/>
      <c r="N506" s="253"/>
      <c r="O506" s="253"/>
      <c r="P506" s="253"/>
      <c r="Q506" s="253"/>
      <c r="R506" s="253"/>
      <c r="S506" s="253"/>
      <c r="T506" s="254"/>
      <c r="AT506" s="255" t="s">
        <v>555</v>
      </c>
      <c r="AU506" s="255" t="s">
        <v>87</v>
      </c>
      <c r="AV506" s="15" t="s">
        <v>85</v>
      </c>
      <c r="AW506" s="15" t="s">
        <v>32</v>
      </c>
      <c r="AX506" s="15" t="s">
        <v>77</v>
      </c>
      <c r="AY506" s="255" t="s">
        <v>209</v>
      </c>
    </row>
    <row r="507" spans="1:65" s="13" customFormat="1">
      <c r="B507" s="212"/>
      <c r="C507" s="213"/>
      <c r="D507" s="214" t="s">
        <v>555</v>
      </c>
      <c r="E507" s="215" t="s">
        <v>1</v>
      </c>
      <c r="F507" s="216" t="s">
        <v>7762</v>
      </c>
      <c r="G507" s="213"/>
      <c r="H507" s="217">
        <v>550.25400000000002</v>
      </c>
      <c r="I507" s="218"/>
      <c r="J507" s="213"/>
      <c r="K507" s="213"/>
      <c r="L507" s="219"/>
      <c r="M507" s="220"/>
      <c r="N507" s="221"/>
      <c r="O507" s="221"/>
      <c r="P507" s="221"/>
      <c r="Q507" s="221"/>
      <c r="R507" s="221"/>
      <c r="S507" s="221"/>
      <c r="T507" s="222"/>
      <c r="AT507" s="223" t="s">
        <v>555</v>
      </c>
      <c r="AU507" s="223" t="s">
        <v>87</v>
      </c>
      <c r="AV507" s="13" t="s">
        <v>87</v>
      </c>
      <c r="AW507" s="13" t="s">
        <v>32</v>
      </c>
      <c r="AX507" s="13" t="s">
        <v>77</v>
      </c>
      <c r="AY507" s="223" t="s">
        <v>209</v>
      </c>
    </row>
    <row r="508" spans="1:65" s="15" customFormat="1">
      <c r="B508" s="246"/>
      <c r="C508" s="247"/>
      <c r="D508" s="214" t="s">
        <v>555</v>
      </c>
      <c r="E508" s="248" t="s">
        <v>1</v>
      </c>
      <c r="F508" s="249" t="s">
        <v>2026</v>
      </c>
      <c r="G508" s="247"/>
      <c r="H508" s="248" t="s">
        <v>1</v>
      </c>
      <c r="I508" s="250"/>
      <c r="J508" s="247"/>
      <c r="K508" s="247"/>
      <c r="L508" s="251"/>
      <c r="M508" s="252"/>
      <c r="N508" s="253"/>
      <c r="O508" s="253"/>
      <c r="P508" s="253"/>
      <c r="Q508" s="253"/>
      <c r="R508" s="253"/>
      <c r="S508" s="253"/>
      <c r="T508" s="254"/>
      <c r="AT508" s="255" t="s">
        <v>555</v>
      </c>
      <c r="AU508" s="255" t="s">
        <v>87</v>
      </c>
      <c r="AV508" s="15" t="s">
        <v>85</v>
      </c>
      <c r="AW508" s="15" t="s">
        <v>32</v>
      </c>
      <c r="AX508" s="15" t="s">
        <v>77</v>
      </c>
      <c r="AY508" s="255" t="s">
        <v>209</v>
      </c>
    </row>
    <row r="509" spans="1:65" s="13" customFormat="1">
      <c r="B509" s="212"/>
      <c r="C509" s="213"/>
      <c r="D509" s="214" t="s">
        <v>555</v>
      </c>
      <c r="E509" s="215" t="s">
        <v>1</v>
      </c>
      <c r="F509" s="216" t="s">
        <v>7763</v>
      </c>
      <c r="G509" s="213"/>
      <c r="H509" s="217">
        <v>95.13</v>
      </c>
      <c r="I509" s="218"/>
      <c r="J509" s="213"/>
      <c r="K509" s="213"/>
      <c r="L509" s="219"/>
      <c r="M509" s="220"/>
      <c r="N509" s="221"/>
      <c r="O509" s="221"/>
      <c r="P509" s="221"/>
      <c r="Q509" s="221"/>
      <c r="R509" s="221"/>
      <c r="S509" s="221"/>
      <c r="T509" s="222"/>
      <c r="AT509" s="223" t="s">
        <v>555</v>
      </c>
      <c r="AU509" s="223" t="s">
        <v>87</v>
      </c>
      <c r="AV509" s="13" t="s">
        <v>87</v>
      </c>
      <c r="AW509" s="13" t="s">
        <v>32</v>
      </c>
      <c r="AX509" s="13" t="s">
        <v>77</v>
      </c>
      <c r="AY509" s="223" t="s">
        <v>209</v>
      </c>
    </row>
    <row r="510" spans="1:65" s="14" customFormat="1">
      <c r="B510" s="235"/>
      <c r="C510" s="236"/>
      <c r="D510" s="214" t="s">
        <v>555</v>
      </c>
      <c r="E510" s="237" t="s">
        <v>1</v>
      </c>
      <c r="F510" s="238" t="s">
        <v>645</v>
      </c>
      <c r="G510" s="236"/>
      <c r="H510" s="239">
        <v>2383.1930000000002</v>
      </c>
      <c r="I510" s="240"/>
      <c r="J510" s="236"/>
      <c r="K510" s="236"/>
      <c r="L510" s="241"/>
      <c r="M510" s="242"/>
      <c r="N510" s="243"/>
      <c r="O510" s="243"/>
      <c r="P510" s="243"/>
      <c r="Q510" s="243"/>
      <c r="R510" s="243"/>
      <c r="S510" s="243"/>
      <c r="T510" s="244"/>
      <c r="AT510" s="245" t="s">
        <v>555</v>
      </c>
      <c r="AU510" s="245" t="s">
        <v>87</v>
      </c>
      <c r="AV510" s="14" t="s">
        <v>218</v>
      </c>
      <c r="AW510" s="14" t="s">
        <v>32</v>
      </c>
      <c r="AX510" s="14" t="s">
        <v>85</v>
      </c>
      <c r="AY510" s="245" t="s">
        <v>209</v>
      </c>
    </row>
    <row r="511" spans="1:65" s="2" customFormat="1" ht="21.75" customHeight="1">
      <c r="A511" s="35"/>
      <c r="B511" s="36"/>
      <c r="C511" s="224" t="s">
        <v>406</v>
      </c>
      <c r="D511" s="224" t="s">
        <v>576</v>
      </c>
      <c r="E511" s="225" t="s">
        <v>2723</v>
      </c>
      <c r="F511" s="226" t="s">
        <v>7764</v>
      </c>
      <c r="G511" s="227" t="s">
        <v>224</v>
      </c>
      <c r="H511" s="228">
        <v>427.09199999999998</v>
      </c>
      <c r="I511" s="229"/>
      <c r="J511" s="230">
        <f>ROUND(I511*H511,2)</f>
        <v>0</v>
      </c>
      <c r="K511" s="231"/>
      <c r="L511" s="232"/>
      <c r="M511" s="233" t="s">
        <v>1</v>
      </c>
      <c r="N511" s="234" t="s">
        <v>42</v>
      </c>
      <c r="O511" s="72"/>
      <c r="P511" s="203">
        <f>O511*H511</f>
        <v>0</v>
      </c>
      <c r="Q511" s="203">
        <v>2.5</v>
      </c>
      <c r="R511" s="203">
        <f>Q511*H511</f>
        <v>1067.73</v>
      </c>
      <c r="S511" s="203">
        <v>0</v>
      </c>
      <c r="T511" s="204">
        <f>S511*H511</f>
        <v>0</v>
      </c>
      <c r="U511" s="35"/>
      <c r="V511" s="35"/>
      <c r="W511" s="35"/>
      <c r="X511" s="35"/>
      <c r="Y511" s="35"/>
      <c r="Z511" s="35"/>
      <c r="AA511" s="35"/>
      <c r="AB511" s="35"/>
      <c r="AC511" s="35"/>
      <c r="AD511" s="35"/>
      <c r="AE511" s="35"/>
      <c r="AR511" s="205" t="s">
        <v>246</v>
      </c>
      <c r="AT511" s="205" t="s">
        <v>576</v>
      </c>
      <c r="AU511" s="205" t="s">
        <v>87</v>
      </c>
      <c r="AY511" s="18" t="s">
        <v>209</v>
      </c>
      <c r="BE511" s="206">
        <f>IF(N511="základní",J511,0)</f>
        <v>0</v>
      </c>
      <c r="BF511" s="206">
        <f>IF(N511="snížená",J511,0)</f>
        <v>0</v>
      </c>
      <c r="BG511" s="206">
        <f>IF(N511="zákl. přenesená",J511,0)</f>
        <v>0</v>
      </c>
      <c r="BH511" s="206">
        <f>IF(N511="sníž. přenesená",J511,0)</f>
        <v>0</v>
      </c>
      <c r="BI511" s="206">
        <f>IF(N511="nulová",J511,0)</f>
        <v>0</v>
      </c>
      <c r="BJ511" s="18" t="s">
        <v>85</v>
      </c>
      <c r="BK511" s="206">
        <f>ROUND(I511*H511,2)</f>
        <v>0</v>
      </c>
      <c r="BL511" s="18" t="s">
        <v>218</v>
      </c>
      <c r="BM511" s="205" t="s">
        <v>7765</v>
      </c>
    </row>
    <row r="512" spans="1:65" s="13" customFormat="1">
      <c r="B512" s="212"/>
      <c r="C512" s="213"/>
      <c r="D512" s="214" t="s">
        <v>555</v>
      </c>
      <c r="E512" s="215" t="s">
        <v>1</v>
      </c>
      <c r="F512" s="216" t="s">
        <v>7766</v>
      </c>
      <c r="G512" s="213"/>
      <c r="H512" s="217">
        <v>69.900000000000006</v>
      </c>
      <c r="I512" s="218"/>
      <c r="J512" s="213"/>
      <c r="K512" s="213"/>
      <c r="L512" s="219"/>
      <c r="M512" s="220"/>
      <c r="N512" s="221"/>
      <c r="O512" s="221"/>
      <c r="P512" s="221"/>
      <c r="Q512" s="221"/>
      <c r="R512" s="221"/>
      <c r="S512" s="221"/>
      <c r="T512" s="222"/>
      <c r="AT512" s="223" t="s">
        <v>555</v>
      </c>
      <c r="AU512" s="223" t="s">
        <v>87</v>
      </c>
      <c r="AV512" s="13" t="s">
        <v>87</v>
      </c>
      <c r="AW512" s="13" t="s">
        <v>32</v>
      </c>
      <c r="AX512" s="13" t="s">
        <v>77</v>
      </c>
      <c r="AY512" s="223" t="s">
        <v>209</v>
      </c>
    </row>
    <row r="513" spans="1:65" s="13" customFormat="1">
      <c r="B513" s="212"/>
      <c r="C513" s="213"/>
      <c r="D513" s="214" t="s">
        <v>555</v>
      </c>
      <c r="E513" s="215" t="s">
        <v>1</v>
      </c>
      <c r="F513" s="216" t="s">
        <v>7767</v>
      </c>
      <c r="G513" s="213"/>
      <c r="H513" s="217">
        <v>42.18</v>
      </c>
      <c r="I513" s="218"/>
      <c r="J513" s="213"/>
      <c r="K513" s="213"/>
      <c r="L513" s="219"/>
      <c r="M513" s="220"/>
      <c r="N513" s="221"/>
      <c r="O513" s="221"/>
      <c r="P513" s="221"/>
      <c r="Q513" s="221"/>
      <c r="R513" s="221"/>
      <c r="S513" s="221"/>
      <c r="T513" s="222"/>
      <c r="AT513" s="223" t="s">
        <v>555</v>
      </c>
      <c r="AU513" s="223" t="s">
        <v>87</v>
      </c>
      <c r="AV513" s="13" t="s">
        <v>87</v>
      </c>
      <c r="AW513" s="13" t="s">
        <v>32</v>
      </c>
      <c r="AX513" s="13" t="s">
        <v>77</v>
      </c>
      <c r="AY513" s="223" t="s">
        <v>209</v>
      </c>
    </row>
    <row r="514" spans="1:65" s="13" customFormat="1">
      <c r="B514" s="212"/>
      <c r="C514" s="213"/>
      <c r="D514" s="214" t="s">
        <v>555</v>
      </c>
      <c r="E514" s="215" t="s">
        <v>1</v>
      </c>
      <c r="F514" s="216" t="s">
        <v>7768</v>
      </c>
      <c r="G514" s="213"/>
      <c r="H514" s="217">
        <v>70.275999999999996</v>
      </c>
      <c r="I514" s="218"/>
      <c r="J514" s="213"/>
      <c r="K514" s="213"/>
      <c r="L514" s="219"/>
      <c r="M514" s="220"/>
      <c r="N514" s="221"/>
      <c r="O514" s="221"/>
      <c r="P514" s="221"/>
      <c r="Q514" s="221"/>
      <c r="R514" s="221"/>
      <c r="S514" s="221"/>
      <c r="T514" s="222"/>
      <c r="AT514" s="223" t="s">
        <v>555</v>
      </c>
      <c r="AU514" s="223" t="s">
        <v>87</v>
      </c>
      <c r="AV514" s="13" t="s">
        <v>87</v>
      </c>
      <c r="AW514" s="13" t="s">
        <v>32</v>
      </c>
      <c r="AX514" s="13" t="s">
        <v>77</v>
      </c>
      <c r="AY514" s="223" t="s">
        <v>209</v>
      </c>
    </row>
    <row r="515" spans="1:65" s="13" customFormat="1">
      <c r="B515" s="212"/>
      <c r="C515" s="213"/>
      <c r="D515" s="214" t="s">
        <v>555</v>
      </c>
      <c r="E515" s="215" t="s">
        <v>1</v>
      </c>
      <c r="F515" s="216" t="s">
        <v>7769</v>
      </c>
      <c r="G515" s="213"/>
      <c r="H515" s="217">
        <v>64.676000000000002</v>
      </c>
      <c r="I515" s="218"/>
      <c r="J515" s="213"/>
      <c r="K515" s="213"/>
      <c r="L515" s="219"/>
      <c r="M515" s="220"/>
      <c r="N515" s="221"/>
      <c r="O515" s="221"/>
      <c r="P515" s="221"/>
      <c r="Q515" s="221"/>
      <c r="R515" s="221"/>
      <c r="S515" s="221"/>
      <c r="T515" s="222"/>
      <c r="AT515" s="223" t="s">
        <v>555</v>
      </c>
      <c r="AU515" s="223" t="s">
        <v>87</v>
      </c>
      <c r="AV515" s="13" t="s">
        <v>87</v>
      </c>
      <c r="AW515" s="13" t="s">
        <v>32</v>
      </c>
      <c r="AX515" s="13" t="s">
        <v>77</v>
      </c>
      <c r="AY515" s="223" t="s">
        <v>209</v>
      </c>
    </row>
    <row r="516" spans="1:65" s="13" customFormat="1">
      <c r="B516" s="212"/>
      <c r="C516" s="213"/>
      <c r="D516" s="214" t="s">
        <v>555</v>
      </c>
      <c r="E516" s="215" t="s">
        <v>1</v>
      </c>
      <c r="F516" s="216" t="s">
        <v>7770</v>
      </c>
      <c r="G516" s="213"/>
      <c r="H516" s="217">
        <v>65.599999999999994</v>
      </c>
      <c r="I516" s="218"/>
      <c r="J516" s="213"/>
      <c r="K516" s="213"/>
      <c r="L516" s="219"/>
      <c r="M516" s="220"/>
      <c r="N516" s="221"/>
      <c r="O516" s="221"/>
      <c r="P516" s="221"/>
      <c r="Q516" s="221"/>
      <c r="R516" s="221"/>
      <c r="S516" s="221"/>
      <c r="T516" s="222"/>
      <c r="AT516" s="223" t="s">
        <v>555</v>
      </c>
      <c r="AU516" s="223" t="s">
        <v>87</v>
      </c>
      <c r="AV516" s="13" t="s">
        <v>87</v>
      </c>
      <c r="AW516" s="13" t="s">
        <v>32</v>
      </c>
      <c r="AX516" s="13" t="s">
        <v>77</v>
      </c>
      <c r="AY516" s="223" t="s">
        <v>209</v>
      </c>
    </row>
    <row r="517" spans="1:65" s="13" customFormat="1">
      <c r="B517" s="212"/>
      <c r="C517" s="213"/>
      <c r="D517" s="214" t="s">
        <v>555</v>
      </c>
      <c r="E517" s="215" t="s">
        <v>1</v>
      </c>
      <c r="F517" s="216" t="s">
        <v>7771</v>
      </c>
      <c r="G517" s="213"/>
      <c r="H517" s="217">
        <v>96.76</v>
      </c>
      <c r="I517" s="218"/>
      <c r="J517" s="213"/>
      <c r="K517" s="213"/>
      <c r="L517" s="219"/>
      <c r="M517" s="220"/>
      <c r="N517" s="221"/>
      <c r="O517" s="221"/>
      <c r="P517" s="221"/>
      <c r="Q517" s="221"/>
      <c r="R517" s="221"/>
      <c r="S517" s="221"/>
      <c r="T517" s="222"/>
      <c r="AT517" s="223" t="s">
        <v>555</v>
      </c>
      <c r="AU517" s="223" t="s">
        <v>87</v>
      </c>
      <c r="AV517" s="13" t="s">
        <v>87</v>
      </c>
      <c r="AW517" s="13" t="s">
        <v>32</v>
      </c>
      <c r="AX517" s="13" t="s">
        <v>77</v>
      </c>
      <c r="AY517" s="223" t="s">
        <v>209</v>
      </c>
    </row>
    <row r="518" spans="1:65" s="13" customFormat="1">
      <c r="B518" s="212"/>
      <c r="C518" s="213"/>
      <c r="D518" s="214" t="s">
        <v>555</v>
      </c>
      <c r="E518" s="215" t="s">
        <v>1</v>
      </c>
      <c r="F518" s="216" t="s">
        <v>7772</v>
      </c>
      <c r="G518" s="213"/>
      <c r="H518" s="217">
        <v>17.7</v>
      </c>
      <c r="I518" s="218"/>
      <c r="J518" s="213"/>
      <c r="K518" s="213"/>
      <c r="L518" s="219"/>
      <c r="M518" s="220"/>
      <c r="N518" s="221"/>
      <c r="O518" s="221"/>
      <c r="P518" s="221"/>
      <c r="Q518" s="221"/>
      <c r="R518" s="221"/>
      <c r="S518" s="221"/>
      <c r="T518" s="222"/>
      <c r="AT518" s="223" t="s">
        <v>555</v>
      </c>
      <c r="AU518" s="223" t="s">
        <v>87</v>
      </c>
      <c r="AV518" s="13" t="s">
        <v>87</v>
      </c>
      <c r="AW518" s="13" t="s">
        <v>32</v>
      </c>
      <c r="AX518" s="13" t="s">
        <v>77</v>
      </c>
      <c r="AY518" s="223" t="s">
        <v>209</v>
      </c>
    </row>
    <row r="519" spans="1:65" s="14" customFormat="1">
      <c r="B519" s="235"/>
      <c r="C519" s="236"/>
      <c r="D519" s="214" t="s">
        <v>555</v>
      </c>
      <c r="E519" s="237" t="s">
        <v>1</v>
      </c>
      <c r="F519" s="238" t="s">
        <v>645</v>
      </c>
      <c r="G519" s="236"/>
      <c r="H519" s="239">
        <v>427.09199999999993</v>
      </c>
      <c r="I519" s="240"/>
      <c r="J519" s="236"/>
      <c r="K519" s="236"/>
      <c r="L519" s="241"/>
      <c r="M519" s="242"/>
      <c r="N519" s="243"/>
      <c r="O519" s="243"/>
      <c r="P519" s="243"/>
      <c r="Q519" s="243"/>
      <c r="R519" s="243"/>
      <c r="S519" s="243"/>
      <c r="T519" s="244"/>
      <c r="AT519" s="245" t="s">
        <v>555</v>
      </c>
      <c r="AU519" s="245" t="s">
        <v>87</v>
      </c>
      <c r="AV519" s="14" t="s">
        <v>218</v>
      </c>
      <c r="AW519" s="14" t="s">
        <v>32</v>
      </c>
      <c r="AX519" s="14" t="s">
        <v>85</v>
      </c>
      <c r="AY519" s="245" t="s">
        <v>209</v>
      </c>
    </row>
    <row r="520" spans="1:65" s="2" customFormat="1" ht="24.2" customHeight="1">
      <c r="A520" s="35"/>
      <c r="B520" s="36"/>
      <c r="C520" s="193" t="s">
        <v>410</v>
      </c>
      <c r="D520" s="193" t="s">
        <v>214</v>
      </c>
      <c r="E520" s="194" t="s">
        <v>7773</v>
      </c>
      <c r="F520" s="195" t="s">
        <v>7774</v>
      </c>
      <c r="G520" s="196" t="s">
        <v>236</v>
      </c>
      <c r="H520" s="197">
        <v>21.92</v>
      </c>
      <c r="I520" s="198"/>
      <c r="J520" s="199">
        <f>ROUND(I520*H520,2)</f>
        <v>0</v>
      </c>
      <c r="K520" s="200"/>
      <c r="L520" s="40"/>
      <c r="M520" s="201" t="s">
        <v>1</v>
      </c>
      <c r="N520" s="202" t="s">
        <v>42</v>
      </c>
      <c r="O520" s="72"/>
      <c r="P520" s="203">
        <f>O520*H520</f>
        <v>0</v>
      </c>
      <c r="Q520" s="203">
        <v>1.0384</v>
      </c>
      <c r="R520" s="203">
        <f>Q520*H520</f>
        <v>22.761728000000002</v>
      </c>
      <c r="S520" s="203">
        <v>0</v>
      </c>
      <c r="T520" s="204">
        <f>S520*H520</f>
        <v>0</v>
      </c>
      <c r="U520" s="35"/>
      <c r="V520" s="35"/>
      <c r="W520" s="35"/>
      <c r="X520" s="35"/>
      <c r="Y520" s="35"/>
      <c r="Z520" s="35"/>
      <c r="AA520" s="35"/>
      <c r="AB520" s="35"/>
      <c r="AC520" s="35"/>
      <c r="AD520" s="35"/>
      <c r="AE520" s="35"/>
      <c r="AR520" s="205" t="s">
        <v>218</v>
      </c>
      <c r="AT520" s="205" t="s">
        <v>214</v>
      </c>
      <c r="AU520" s="205" t="s">
        <v>87</v>
      </c>
      <c r="AY520" s="18" t="s">
        <v>209</v>
      </c>
      <c r="BE520" s="206">
        <f>IF(N520="základní",J520,0)</f>
        <v>0</v>
      </c>
      <c r="BF520" s="206">
        <f>IF(N520="snížená",J520,0)</f>
        <v>0</v>
      </c>
      <c r="BG520" s="206">
        <f>IF(N520="zákl. přenesená",J520,0)</f>
        <v>0</v>
      </c>
      <c r="BH520" s="206">
        <f>IF(N520="sníž. přenesená",J520,0)</f>
        <v>0</v>
      </c>
      <c r="BI520" s="206">
        <f>IF(N520="nulová",J520,0)</f>
        <v>0</v>
      </c>
      <c r="BJ520" s="18" t="s">
        <v>85</v>
      </c>
      <c r="BK520" s="206">
        <f>ROUND(I520*H520,2)</f>
        <v>0</v>
      </c>
      <c r="BL520" s="18" t="s">
        <v>218</v>
      </c>
      <c r="BM520" s="205" t="s">
        <v>7775</v>
      </c>
    </row>
    <row r="521" spans="1:65" s="15" customFormat="1">
      <c r="B521" s="246"/>
      <c r="C521" s="247"/>
      <c r="D521" s="214" t="s">
        <v>555</v>
      </c>
      <c r="E521" s="248" t="s">
        <v>1</v>
      </c>
      <c r="F521" s="249" t="s">
        <v>1505</v>
      </c>
      <c r="G521" s="247"/>
      <c r="H521" s="248" t="s">
        <v>1</v>
      </c>
      <c r="I521" s="250"/>
      <c r="J521" s="247"/>
      <c r="K521" s="247"/>
      <c r="L521" s="251"/>
      <c r="M521" s="252"/>
      <c r="N521" s="253"/>
      <c r="O521" s="253"/>
      <c r="P521" s="253"/>
      <c r="Q521" s="253"/>
      <c r="R521" s="253"/>
      <c r="S521" s="253"/>
      <c r="T521" s="254"/>
      <c r="AT521" s="255" t="s">
        <v>555</v>
      </c>
      <c r="AU521" s="255" t="s">
        <v>87</v>
      </c>
      <c r="AV521" s="15" t="s">
        <v>85</v>
      </c>
      <c r="AW521" s="15" t="s">
        <v>32</v>
      </c>
      <c r="AX521" s="15" t="s">
        <v>77</v>
      </c>
      <c r="AY521" s="255" t="s">
        <v>209</v>
      </c>
    </row>
    <row r="522" spans="1:65" s="13" customFormat="1">
      <c r="B522" s="212"/>
      <c r="C522" s="213"/>
      <c r="D522" s="214" t="s">
        <v>555</v>
      </c>
      <c r="E522" s="215" t="s">
        <v>1</v>
      </c>
      <c r="F522" s="216" t="s">
        <v>7776</v>
      </c>
      <c r="G522" s="213"/>
      <c r="H522" s="217">
        <v>1.26</v>
      </c>
      <c r="I522" s="218"/>
      <c r="J522" s="213"/>
      <c r="K522" s="213"/>
      <c r="L522" s="219"/>
      <c r="M522" s="220"/>
      <c r="N522" s="221"/>
      <c r="O522" s="221"/>
      <c r="P522" s="221"/>
      <c r="Q522" s="221"/>
      <c r="R522" s="221"/>
      <c r="S522" s="221"/>
      <c r="T522" s="222"/>
      <c r="AT522" s="223" t="s">
        <v>555</v>
      </c>
      <c r="AU522" s="223" t="s">
        <v>87</v>
      </c>
      <c r="AV522" s="13" t="s">
        <v>87</v>
      </c>
      <c r="AW522" s="13" t="s">
        <v>32</v>
      </c>
      <c r="AX522" s="13" t="s">
        <v>77</v>
      </c>
      <c r="AY522" s="223" t="s">
        <v>209</v>
      </c>
    </row>
    <row r="523" spans="1:65" s="15" customFormat="1">
      <c r="B523" s="246"/>
      <c r="C523" s="247"/>
      <c r="D523" s="214" t="s">
        <v>555</v>
      </c>
      <c r="E523" s="248" t="s">
        <v>1</v>
      </c>
      <c r="F523" s="249" t="s">
        <v>1605</v>
      </c>
      <c r="G523" s="247"/>
      <c r="H523" s="248" t="s">
        <v>1</v>
      </c>
      <c r="I523" s="250"/>
      <c r="J523" s="247"/>
      <c r="K523" s="247"/>
      <c r="L523" s="251"/>
      <c r="M523" s="252"/>
      <c r="N523" s="253"/>
      <c r="O523" s="253"/>
      <c r="P523" s="253"/>
      <c r="Q523" s="253"/>
      <c r="R523" s="253"/>
      <c r="S523" s="253"/>
      <c r="T523" s="254"/>
      <c r="AT523" s="255" t="s">
        <v>555</v>
      </c>
      <c r="AU523" s="255" t="s">
        <v>87</v>
      </c>
      <c r="AV523" s="15" t="s">
        <v>85</v>
      </c>
      <c r="AW523" s="15" t="s">
        <v>32</v>
      </c>
      <c r="AX523" s="15" t="s">
        <v>77</v>
      </c>
      <c r="AY523" s="255" t="s">
        <v>209</v>
      </c>
    </row>
    <row r="524" spans="1:65" s="13" customFormat="1">
      <c r="B524" s="212"/>
      <c r="C524" s="213"/>
      <c r="D524" s="214" t="s">
        <v>555</v>
      </c>
      <c r="E524" s="215" t="s">
        <v>1</v>
      </c>
      <c r="F524" s="216" t="s">
        <v>7777</v>
      </c>
      <c r="G524" s="213"/>
      <c r="H524" s="217">
        <v>2.38</v>
      </c>
      <c r="I524" s="218"/>
      <c r="J524" s="213"/>
      <c r="K524" s="213"/>
      <c r="L524" s="219"/>
      <c r="M524" s="220"/>
      <c r="N524" s="221"/>
      <c r="O524" s="221"/>
      <c r="P524" s="221"/>
      <c r="Q524" s="221"/>
      <c r="R524" s="221"/>
      <c r="S524" s="221"/>
      <c r="T524" s="222"/>
      <c r="AT524" s="223" t="s">
        <v>555</v>
      </c>
      <c r="AU524" s="223" t="s">
        <v>87</v>
      </c>
      <c r="AV524" s="13" t="s">
        <v>87</v>
      </c>
      <c r="AW524" s="13" t="s">
        <v>32</v>
      </c>
      <c r="AX524" s="13" t="s">
        <v>77</v>
      </c>
      <c r="AY524" s="223" t="s">
        <v>209</v>
      </c>
    </row>
    <row r="525" spans="1:65" s="15" customFormat="1">
      <c r="B525" s="246"/>
      <c r="C525" s="247"/>
      <c r="D525" s="214" t="s">
        <v>555</v>
      </c>
      <c r="E525" s="248" t="s">
        <v>1</v>
      </c>
      <c r="F525" s="249" t="s">
        <v>1717</v>
      </c>
      <c r="G525" s="247"/>
      <c r="H525" s="248" t="s">
        <v>1</v>
      </c>
      <c r="I525" s="250"/>
      <c r="J525" s="247"/>
      <c r="K525" s="247"/>
      <c r="L525" s="251"/>
      <c r="M525" s="252"/>
      <c r="N525" s="253"/>
      <c r="O525" s="253"/>
      <c r="P525" s="253"/>
      <c r="Q525" s="253"/>
      <c r="R525" s="253"/>
      <c r="S525" s="253"/>
      <c r="T525" s="254"/>
      <c r="AT525" s="255" t="s">
        <v>555</v>
      </c>
      <c r="AU525" s="255" t="s">
        <v>87</v>
      </c>
      <c r="AV525" s="15" t="s">
        <v>85</v>
      </c>
      <c r="AW525" s="15" t="s">
        <v>32</v>
      </c>
      <c r="AX525" s="15" t="s">
        <v>77</v>
      </c>
      <c r="AY525" s="255" t="s">
        <v>209</v>
      </c>
    </row>
    <row r="526" spans="1:65" s="13" customFormat="1">
      <c r="B526" s="212"/>
      <c r="C526" s="213"/>
      <c r="D526" s="214" t="s">
        <v>555</v>
      </c>
      <c r="E526" s="215" t="s">
        <v>1</v>
      </c>
      <c r="F526" s="216" t="s">
        <v>7778</v>
      </c>
      <c r="G526" s="213"/>
      <c r="H526" s="217">
        <v>1.96</v>
      </c>
      <c r="I526" s="218"/>
      <c r="J526" s="213"/>
      <c r="K526" s="213"/>
      <c r="L526" s="219"/>
      <c r="M526" s="220"/>
      <c r="N526" s="221"/>
      <c r="O526" s="221"/>
      <c r="P526" s="221"/>
      <c r="Q526" s="221"/>
      <c r="R526" s="221"/>
      <c r="S526" s="221"/>
      <c r="T526" s="222"/>
      <c r="AT526" s="223" t="s">
        <v>555</v>
      </c>
      <c r="AU526" s="223" t="s">
        <v>87</v>
      </c>
      <c r="AV526" s="13" t="s">
        <v>87</v>
      </c>
      <c r="AW526" s="13" t="s">
        <v>32</v>
      </c>
      <c r="AX526" s="13" t="s">
        <v>77</v>
      </c>
      <c r="AY526" s="223" t="s">
        <v>209</v>
      </c>
    </row>
    <row r="527" spans="1:65" s="15" customFormat="1">
      <c r="B527" s="246"/>
      <c r="C527" s="247"/>
      <c r="D527" s="214" t="s">
        <v>555</v>
      </c>
      <c r="E527" s="248" t="s">
        <v>1</v>
      </c>
      <c r="F527" s="249" t="s">
        <v>1851</v>
      </c>
      <c r="G527" s="247"/>
      <c r="H527" s="248" t="s">
        <v>1</v>
      </c>
      <c r="I527" s="250"/>
      <c r="J527" s="247"/>
      <c r="K527" s="247"/>
      <c r="L527" s="251"/>
      <c r="M527" s="252"/>
      <c r="N527" s="253"/>
      <c r="O527" s="253"/>
      <c r="P527" s="253"/>
      <c r="Q527" s="253"/>
      <c r="R527" s="253"/>
      <c r="S527" s="253"/>
      <c r="T527" s="254"/>
      <c r="AT527" s="255" t="s">
        <v>555</v>
      </c>
      <c r="AU527" s="255" t="s">
        <v>87</v>
      </c>
      <c r="AV527" s="15" t="s">
        <v>85</v>
      </c>
      <c r="AW527" s="15" t="s">
        <v>32</v>
      </c>
      <c r="AX527" s="15" t="s">
        <v>77</v>
      </c>
      <c r="AY527" s="255" t="s">
        <v>209</v>
      </c>
    </row>
    <row r="528" spans="1:65" s="13" customFormat="1">
      <c r="B528" s="212"/>
      <c r="C528" s="213"/>
      <c r="D528" s="214" t="s">
        <v>555</v>
      </c>
      <c r="E528" s="215" t="s">
        <v>1</v>
      </c>
      <c r="F528" s="216" t="s">
        <v>7779</v>
      </c>
      <c r="G528" s="213"/>
      <c r="H528" s="217">
        <v>7.52</v>
      </c>
      <c r="I528" s="218"/>
      <c r="J528" s="213"/>
      <c r="K528" s="213"/>
      <c r="L528" s="219"/>
      <c r="M528" s="220"/>
      <c r="N528" s="221"/>
      <c r="O528" s="221"/>
      <c r="P528" s="221"/>
      <c r="Q528" s="221"/>
      <c r="R528" s="221"/>
      <c r="S528" s="221"/>
      <c r="T528" s="222"/>
      <c r="AT528" s="223" t="s">
        <v>555</v>
      </c>
      <c r="AU528" s="223" t="s">
        <v>87</v>
      </c>
      <c r="AV528" s="13" t="s">
        <v>87</v>
      </c>
      <c r="AW528" s="13" t="s">
        <v>32</v>
      </c>
      <c r="AX528" s="13" t="s">
        <v>77</v>
      </c>
      <c r="AY528" s="223" t="s">
        <v>209</v>
      </c>
    </row>
    <row r="529" spans="1:65" s="15" customFormat="1">
      <c r="B529" s="246"/>
      <c r="C529" s="247"/>
      <c r="D529" s="214" t="s">
        <v>555</v>
      </c>
      <c r="E529" s="248" t="s">
        <v>1</v>
      </c>
      <c r="F529" s="249" t="s">
        <v>1964</v>
      </c>
      <c r="G529" s="247"/>
      <c r="H529" s="248" t="s">
        <v>1</v>
      </c>
      <c r="I529" s="250"/>
      <c r="J529" s="247"/>
      <c r="K529" s="247"/>
      <c r="L529" s="251"/>
      <c r="M529" s="252"/>
      <c r="N529" s="253"/>
      <c r="O529" s="253"/>
      <c r="P529" s="253"/>
      <c r="Q529" s="253"/>
      <c r="R529" s="253"/>
      <c r="S529" s="253"/>
      <c r="T529" s="254"/>
      <c r="AT529" s="255" t="s">
        <v>555</v>
      </c>
      <c r="AU529" s="255" t="s">
        <v>87</v>
      </c>
      <c r="AV529" s="15" t="s">
        <v>85</v>
      </c>
      <c r="AW529" s="15" t="s">
        <v>32</v>
      </c>
      <c r="AX529" s="15" t="s">
        <v>77</v>
      </c>
      <c r="AY529" s="255" t="s">
        <v>209</v>
      </c>
    </row>
    <row r="530" spans="1:65" s="13" customFormat="1">
      <c r="B530" s="212"/>
      <c r="C530" s="213"/>
      <c r="D530" s="214" t="s">
        <v>555</v>
      </c>
      <c r="E530" s="215" t="s">
        <v>1</v>
      </c>
      <c r="F530" s="216" t="s">
        <v>7780</v>
      </c>
      <c r="G530" s="213"/>
      <c r="H530" s="217">
        <v>6.88</v>
      </c>
      <c r="I530" s="218"/>
      <c r="J530" s="213"/>
      <c r="K530" s="213"/>
      <c r="L530" s="219"/>
      <c r="M530" s="220"/>
      <c r="N530" s="221"/>
      <c r="O530" s="221"/>
      <c r="P530" s="221"/>
      <c r="Q530" s="221"/>
      <c r="R530" s="221"/>
      <c r="S530" s="221"/>
      <c r="T530" s="222"/>
      <c r="AT530" s="223" t="s">
        <v>555</v>
      </c>
      <c r="AU530" s="223" t="s">
        <v>87</v>
      </c>
      <c r="AV530" s="13" t="s">
        <v>87</v>
      </c>
      <c r="AW530" s="13" t="s">
        <v>32</v>
      </c>
      <c r="AX530" s="13" t="s">
        <v>77</v>
      </c>
      <c r="AY530" s="223" t="s">
        <v>209</v>
      </c>
    </row>
    <row r="531" spans="1:65" s="15" customFormat="1">
      <c r="B531" s="246"/>
      <c r="C531" s="247"/>
      <c r="D531" s="214" t="s">
        <v>555</v>
      </c>
      <c r="E531" s="248" t="s">
        <v>1</v>
      </c>
      <c r="F531" s="249" t="s">
        <v>2026</v>
      </c>
      <c r="G531" s="247"/>
      <c r="H531" s="248" t="s">
        <v>1</v>
      </c>
      <c r="I531" s="250"/>
      <c r="J531" s="247"/>
      <c r="K531" s="247"/>
      <c r="L531" s="251"/>
      <c r="M531" s="252"/>
      <c r="N531" s="253"/>
      <c r="O531" s="253"/>
      <c r="P531" s="253"/>
      <c r="Q531" s="253"/>
      <c r="R531" s="253"/>
      <c r="S531" s="253"/>
      <c r="T531" s="254"/>
      <c r="AT531" s="255" t="s">
        <v>555</v>
      </c>
      <c r="AU531" s="255" t="s">
        <v>87</v>
      </c>
      <c r="AV531" s="15" t="s">
        <v>85</v>
      </c>
      <c r="AW531" s="15" t="s">
        <v>32</v>
      </c>
      <c r="AX531" s="15" t="s">
        <v>77</v>
      </c>
      <c r="AY531" s="255" t="s">
        <v>209</v>
      </c>
    </row>
    <row r="532" spans="1:65" s="13" customFormat="1">
      <c r="B532" s="212"/>
      <c r="C532" s="213"/>
      <c r="D532" s="214" t="s">
        <v>555</v>
      </c>
      <c r="E532" s="215" t="s">
        <v>1</v>
      </c>
      <c r="F532" s="216" t="s">
        <v>7781</v>
      </c>
      <c r="G532" s="213"/>
      <c r="H532" s="217">
        <v>1.92</v>
      </c>
      <c r="I532" s="218"/>
      <c r="J532" s="213"/>
      <c r="K532" s="213"/>
      <c r="L532" s="219"/>
      <c r="M532" s="220"/>
      <c r="N532" s="221"/>
      <c r="O532" s="221"/>
      <c r="P532" s="221"/>
      <c r="Q532" s="221"/>
      <c r="R532" s="221"/>
      <c r="S532" s="221"/>
      <c r="T532" s="222"/>
      <c r="AT532" s="223" t="s">
        <v>555</v>
      </c>
      <c r="AU532" s="223" t="s">
        <v>87</v>
      </c>
      <c r="AV532" s="13" t="s">
        <v>87</v>
      </c>
      <c r="AW532" s="13" t="s">
        <v>32</v>
      </c>
      <c r="AX532" s="13" t="s">
        <v>77</v>
      </c>
      <c r="AY532" s="223" t="s">
        <v>209</v>
      </c>
    </row>
    <row r="533" spans="1:65" s="14" customFormat="1">
      <c r="B533" s="235"/>
      <c r="C533" s="236"/>
      <c r="D533" s="214" t="s">
        <v>555</v>
      </c>
      <c r="E533" s="237" t="s">
        <v>1</v>
      </c>
      <c r="F533" s="238" t="s">
        <v>645</v>
      </c>
      <c r="G533" s="236"/>
      <c r="H533" s="239">
        <v>21.92</v>
      </c>
      <c r="I533" s="240"/>
      <c r="J533" s="236"/>
      <c r="K533" s="236"/>
      <c r="L533" s="241"/>
      <c r="M533" s="242"/>
      <c r="N533" s="243"/>
      <c r="O533" s="243"/>
      <c r="P533" s="243"/>
      <c r="Q533" s="243"/>
      <c r="R533" s="243"/>
      <c r="S533" s="243"/>
      <c r="T533" s="244"/>
      <c r="AT533" s="245" t="s">
        <v>555</v>
      </c>
      <c r="AU533" s="245" t="s">
        <v>87</v>
      </c>
      <c r="AV533" s="14" t="s">
        <v>218</v>
      </c>
      <c r="AW533" s="14" t="s">
        <v>32</v>
      </c>
      <c r="AX533" s="14" t="s">
        <v>85</v>
      </c>
      <c r="AY533" s="245" t="s">
        <v>209</v>
      </c>
    </row>
    <row r="534" spans="1:65" s="2" customFormat="1" ht="16.5" customHeight="1">
      <c r="A534" s="35"/>
      <c r="B534" s="36"/>
      <c r="C534" s="193" t="s">
        <v>414</v>
      </c>
      <c r="D534" s="193" t="s">
        <v>214</v>
      </c>
      <c r="E534" s="194" t="s">
        <v>7782</v>
      </c>
      <c r="F534" s="195" t="s">
        <v>7783</v>
      </c>
      <c r="G534" s="196" t="s">
        <v>224</v>
      </c>
      <c r="H534" s="197">
        <v>284</v>
      </c>
      <c r="I534" s="198"/>
      <c r="J534" s="199">
        <f>ROUND(I534*H534,2)</f>
        <v>0</v>
      </c>
      <c r="K534" s="200"/>
      <c r="L534" s="40"/>
      <c r="M534" s="201" t="s">
        <v>1</v>
      </c>
      <c r="N534" s="202" t="s">
        <v>42</v>
      </c>
      <c r="O534" s="72"/>
      <c r="P534" s="203">
        <f>O534*H534</f>
        <v>0</v>
      </c>
      <c r="Q534" s="203">
        <v>2.6446800000000001</v>
      </c>
      <c r="R534" s="203">
        <f>Q534*H534</f>
        <v>751.08912000000009</v>
      </c>
      <c r="S534" s="203">
        <v>0</v>
      </c>
      <c r="T534" s="204">
        <f>S534*H534</f>
        <v>0</v>
      </c>
      <c r="U534" s="35"/>
      <c r="V534" s="35"/>
      <c r="W534" s="35"/>
      <c r="X534" s="35"/>
      <c r="Y534" s="35"/>
      <c r="Z534" s="35"/>
      <c r="AA534" s="35"/>
      <c r="AB534" s="35"/>
      <c r="AC534" s="35"/>
      <c r="AD534" s="35"/>
      <c r="AE534" s="35"/>
      <c r="AR534" s="205" t="s">
        <v>218</v>
      </c>
      <c r="AT534" s="205" t="s">
        <v>214</v>
      </c>
      <c r="AU534" s="205" t="s">
        <v>87</v>
      </c>
      <c r="AY534" s="18" t="s">
        <v>209</v>
      </c>
      <c r="BE534" s="206">
        <f>IF(N534="základní",J534,0)</f>
        <v>0</v>
      </c>
      <c r="BF534" s="206">
        <f>IF(N534="snížená",J534,0)</f>
        <v>0</v>
      </c>
      <c r="BG534" s="206">
        <f>IF(N534="zákl. přenesená",J534,0)</f>
        <v>0</v>
      </c>
      <c r="BH534" s="206">
        <f>IF(N534="sníž. přenesená",J534,0)</f>
        <v>0</v>
      </c>
      <c r="BI534" s="206">
        <f>IF(N534="nulová",J534,0)</f>
        <v>0</v>
      </c>
      <c r="BJ534" s="18" t="s">
        <v>85</v>
      </c>
      <c r="BK534" s="206">
        <f>ROUND(I534*H534,2)</f>
        <v>0</v>
      </c>
      <c r="BL534" s="18" t="s">
        <v>218</v>
      </c>
      <c r="BM534" s="205" t="s">
        <v>7784</v>
      </c>
    </row>
    <row r="535" spans="1:65" s="15" customFormat="1">
      <c r="B535" s="246"/>
      <c r="C535" s="247"/>
      <c r="D535" s="214" t="s">
        <v>555</v>
      </c>
      <c r="E535" s="248" t="s">
        <v>1</v>
      </c>
      <c r="F535" s="249" t="s">
        <v>1505</v>
      </c>
      <c r="G535" s="247"/>
      <c r="H535" s="248" t="s">
        <v>1</v>
      </c>
      <c r="I535" s="250"/>
      <c r="J535" s="247"/>
      <c r="K535" s="247"/>
      <c r="L535" s="251"/>
      <c r="M535" s="252"/>
      <c r="N535" s="253"/>
      <c r="O535" s="253"/>
      <c r="P535" s="253"/>
      <c r="Q535" s="253"/>
      <c r="R535" s="253"/>
      <c r="S535" s="253"/>
      <c r="T535" s="254"/>
      <c r="AT535" s="255" t="s">
        <v>555</v>
      </c>
      <c r="AU535" s="255" t="s">
        <v>87</v>
      </c>
      <c r="AV535" s="15" t="s">
        <v>85</v>
      </c>
      <c r="AW535" s="15" t="s">
        <v>32</v>
      </c>
      <c r="AX535" s="15" t="s">
        <v>77</v>
      </c>
      <c r="AY535" s="255" t="s">
        <v>209</v>
      </c>
    </row>
    <row r="536" spans="1:65" s="13" customFormat="1">
      <c r="B536" s="212"/>
      <c r="C536" s="213"/>
      <c r="D536" s="214" t="s">
        <v>555</v>
      </c>
      <c r="E536" s="215" t="s">
        <v>1</v>
      </c>
      <c r="F536" s="216" t="s">
        <v>7785</v>
      </c>
      <c r="G536" s="213"/>
      <c r="H536" s="217">
        <v>18</v>
      </c>
      <c r="I536" s="218"/>
      <c r="J536" s="213"/>
      <c r="K536" s="213"/>
      <c r="L536" s="219"/>
      <c r="M536" s="220"/>
      <c r="N536" s="221"/>
      <c r="O536" s="221"/>
      <c r="P536" s="221"/>
      <c r="Q536" s="221"/>
      <c r="R536" s="221"/>
      <c r="S536" s="221"/>
      <c r="T536" s="222"/>
      <c r="AT536" s="223" t="s">
        <v>555</v>
      </c>
      <c r="AU536" s="223" t="s">
        <v>87</v>
      </c>
      <c r="AV536" s="13" t="s">
        <v>87</v>
      </c>
      <c r="AW536" s="13" t="s">
        <v>32</v>
      </c>
      <c r="AX536" s="13" t="s">
        <v>77</v>
      </c>
      <c r="AY536" s="223" t="s">
        <v>209</v>
      </c>
    </row>
    <row r="537" spans="1:65" s="15" customFormat="1">
      <c r="B537" s="246"/>
      <c r="C537" s="247"/>
      <c r="D537" s="214" t="s">
        <v>555</v>
      </c>
      <c r="E537" s="248" t="s">
        <v>1</v>
      </c>
      <c r="F537" s="249" t="s">
        <v>1605</v>
      </c>
      <c r="G537" s="247"/>
      <c r="H537" s="248" t="s">
        <v>1</v>
      </c>
      <c r="I537" s="250"/>
      <c r="J537" s="247"/>
      <c r="K537" s="247"/>
      <c r="L537" s="251"/>
      <c r="M537" s="252"/>
      <c r="N537" s="253"/>
      <c r="O537" s="253"/>
      <c r="P537" s="253"/>
      <c r="Q537" s="253"/>
      <c r="R537" s="253"/>
      <c r="S537" s="253"/>
      <c r="T537" s="254"/>
      <c r="AT537" s="255" t="s">
        <v>555</v>
      </c>
      <c r="AU537" s="255" t="s">
        <v>87</v>
      </c>
      <c r="AV537" s="15" t="s">
        <v>85</v>
      </c>
      <c r="AW537" s="15" t="s">
        <v>32</v>
      </c>
      <c r="AX537" s="15" t="s">
        <v>77</v>
      </c>
      <c r="AY537" s="255" t="s">
        <v>209</v>
      </c>
    </row>
    <row r="538" spans="1:65" s="13" customFormat="1">
      <c r="B538" s="212"/>
      <c r="C538" s="213"/>
      <c r="D538" s="214" t="s">
        <v>555</v>
      </c>
      <c r="E538" s="215" t="s">
        <v>1</v>
      </c>
      <c r="F538" s="216" t="s">
        <v>7786</v>
      </c>
      <c r="G538" s="213"/>
      <c r="H538" s="217">
        <v>34</v>
      </c>
      <c r="I538" s="218"/>
      <c r="J538" s="213"/>
      <c r="K538" s="213"/>
      <c r="L538" s="219"/>
      <c r="M538" s="220"/>
      <c r="N538" s="221"/>
      <c r="O538" s="221"/>
      <c r="P538" s="221"/>
      <c r="Q538" s="221"/>
      <c r="R538" s="221"/>
      <c r="S538" s="221"/>
      <c r="T538" s="222"/>
      <c r="AT538" s="223" t="s">
        <v>555</v>
      </c>
      <c r="AU538" s="223" t="s">
        <v>87</v>
      </c>
      <c r="AV538" s="13" t="s">
        <v>87</v>
      </c>
      <c r="AW538" s="13" t="s">
        <v>32</v>
      </c>
      <c r="AX538" s="13" t="s">
        <v>77</v>
      </c>
      <c r="AY538" s="223" t="s">
        <v>209</v>
      </c>
    </row>
    <row r="539" spans="1:65" s="15" customFormat="1">
      <c r="B539" s="246"/>
      <c r="C539" s="247"/>
      <c r="D539" s="214" t="s">
        <v>555</v>
      </c>
      <c r="E539" s="248" t="s">
        <v>1</v>
      </c>
      <c r="F539" s="249" t="s">
        <v>1717</v>
      </c>
      <c r="G539" s="247"/>
      <c r="H539" s="248" t="s">
        <v>1</v>
      </c>
      <c r="I539" s="250"/>
      <c r="J539" s="247"/>
      <c r="K539" s="247"/>
      <c r="L539" s="251"/>
      <c r="M539" s="252"/>
      <c r="N539" s="253"/>
      <c r="O539" s="253"/>
      <c r="P539" s="253"/>
      <c r="Q539" s="253"/>
      <c r="R539" s="253"/>
      <c r="S539" s="253"/>
      <c r="T539" s="254"/>
      <c r="AT539" s="255" t="s">
        <v>555</v>
      </c>
      <c r="AU539" s="255" t="s">
        <v>87</v>
      </c>
      <c r="AV539" s="15" t="s">
        <v>85</v>
      </c>
      <c r="AW539" s="15" t="s">
        <v>32</v>
      </c>
      <c r="AX539" s="15" t="s">
        <v>77</v>
      </c>
      <c r="AY539" s="255" t="s">
        <v>209</v>
      </c>
    </row>
    <row r="540" spans="1:65" s="13" customFormat="1">
      <c r="B540" s="212"/>
      <c r="C540" s="213"/>
      <c r="D540" s="214" t="s">
        <v>555</v>
      </c>
      <c r="E540" s="215" t="s">
        <v>1</v>
      </c>
      <c r="F540" s="216" t="s">
        <v>7787</v>
      </c>
      <c r="G540" s="213"/>
      <c r="H540" s="217">
        <v>28</v>
      </c>
      <c r="I540" s="218"/>
      <c r="J540" s="213"/>
      <c r="K540" s="213"/>
      <c r="L540" s="219"/>
      <c r="M540" s="220"/>
      <c r="N540" s="221"/>
      <c r="O540" s="221"/>
      <c r="P540" s="221"/>
      <c r="Q540" s="221"/>
      <c r="R540" s="221"/>
      <c r="S540" s="221"/>
      <c r="T540" s="222"/>
      <c r="AT540" s="223" t="s">
        <v>555</v>
      </c>
      <c r="AU540" s="223" t="s">
        <v>87</v>
      </c>
      <c r="AV540" s="13" t="s">
        <v>87</v>
      </c>
      <c r="AW540" s="13" t="s">
        <v>32</v>
      </c>
      <c r="AX540" s="13" t="s">
        <v>77</v>
      </c>
      <c r="AY540" s="223" t="s">
        <v>209</v>
      </c>
    </row>
    <row r="541" spans="1:65" s="15" customFormat="1">
      <c r="B541" s="246"/>
      <c r="C541" s="247"/>
      <c r="D541" s="214" t="s">
        <v>555</v>
      </c>
      <c r="E541" s="248" t="s">
        <v>1</v>
      </c>
      <c r="F541" s="249" t="s">
        <v>1851</v>
      </c>
      <c r="G541" s="247"/>
      <c r="H541" s="248" t="s">
        <v>1</v>
      </c>
      <c r="I541" s="250"/>
      <c r="J541" s="247"/>
      <c r="K541" s="247"/>
      <c r="L541" s="251"/>
      <c r="M541" s="252"/>
      <c r="N541" s="253"/>
      <c r="O541" s="253"/>
      <c r="P541" s="253"/>
      <c r="Q541" s="253"/>
      <c r="R541" s="253"/>
      <c r="S541" s="253"/>
      <c r="T541" s="254"/>
      <c r="AT541" s="255" t="s">
        <v>555</v>
      </c>
      <c r="AU541" s="255" t="s">
        <v>87</v>
      </c>
      <c r="AV541" s="15" t="s">
        <v>85</v>
      </c>
      <c r="AW541" s="15" t="s">
        <v>32</v>
      </c>
      <c r="AX541" s="15" t="s">
        <v>77</v>
      </c>
      <c r="AY541" s="255" t="s">
        <v>209</v>
      </c>
    </row>
    <row r="542" spans="1:65" s="13" customFormat="1">
      <c r="B542" s="212"/>
      <c r="C542" s="213"/>
      <c r="D542" s="214" t="s">
        <v>555</v>
      </c>
      <c r="E542" s="215" t="s">
        <v>1</v>
      </c>
      <c r="F542" s="216" t="s">
        <v>7788</v>
      </c>
      <c r="G542" s="213"/>
      <c r="H542" s="217">
        <v>94</v>
      </c>
      <c r="I542" s="218"/>
      <c r="J542" s="213"/>
      <c r="K542" s="213"/>
      <c r="L542" s="219"/>
      <c r="M542" s="220"/>
      <c r="N542" s="221"/>
      <c r="O542" s="221"/>
      <c r="P542" s="221"/>
      <c r="Q542" s="221"/>
      <c r="R542" s="221"/>
      <c r="S542" s="221"/>
      <c r="T542" s="222"/>
      <c r="AT542" s="223" t="s">
        <v>555</v>
      </c>
      <c r="AU542" s="223" t="s">
        <v>87</v>
      </c>
      <c r="AV542" s="13" t="s">
        <v>87</v>
      </c>
      <c r="AW542" s="13" t="s">
        <v>32</v>
      </c>
      <c r="AX542" s="13" t="s">
        <v>77</v>
      </c>
      <c r="AY542" s="223" t="s">
        <v>209</v>
      </c>
    </row>
    <row r="543" spans="1:65" s="15" customFormat="1">
      <c r="B543" s="246"/>
      <c r="C543" s="247"/>
      <c r="D543" s="214" t="s">
        <v>555</v>
      </c>
      <c r="E543" s="248" t="s">
        <v>1</v>
      </c>
      <c r="F543" s="249" t="s">
        <v>1964</v>
      </c>
      <c r="G543" s="247"/>
      <c r="H543" s="248" t="s">
        <v>1</v>
      </c>
      <c r="I543" s="250"/>
      <c r="J543" s="247"/>
      <c r="K543" s="247"/>
      <c r="L543" s="251"/>
      <c r="M543" s="252"/>
      <c r="N543" s="253"/>
      <c r="O543" s="253"/>
      <c r="P543" s="253"/>
      <c r="Q543" s="253"/>
      <c r="R543" s="253"/>
      <c r="S543" s="253"/>
      <c r="T543" s="254"/>
      <c r="AT543" s="255" t="s">
        <v>555</v>
      </c>
      <c r="AU543" s="255" t="s">
        <v>87</v>
      </c>
      <c r="AV543" s="15" t="s">
        <v>85</v>
      </c>
      <c r="AW543" s="15" t="s">
        <v>32</v>
      </c>
      <c r="AX543" s="15" t="s">
        <v>77</v>
      </c>
      <c r="AY543" s="255" t="s">
        <v>209</v>
      </c>
    </row>
    <row r="544" spans="1:65" s="13" customFormat="1">
      <c r="B544" s="212"/>
      <c r="C544" s="213"/>
      <c r="D544" s="214" t="s">
        <v>555</v>
      </c>
      <c r="E544" s="215" t="s">
        <v>1</v>
      </c>
      <c r="F544" s="216" t="s">
        <v>7789</v>
      </c>
      <c r="G544" s="213"/>
      <c r="H544" s="217">
        <v>86</v>
      </c>
      <c r="I544" s="218"/>
      <c r="J544" s="213"/>
      <c r="K544" s="213"/>
      <c r="L544" s="219"/>
      <c r="M544" s="220"/>
      <c r="N544" s="221"/>
      <c r="O544" s="221"/>
      <c r="P544" s="221"/>
      <c r="Q544" s="221"/>
      <c r="R544" s="221"/>
      <c r="S544" s="221"/>
      <c r="T544" s="222"/>
      <c r="AT544" s="223" t="s">
        <v>555</v>
      </c>
      <c r="AU544" s="223" t="s">
        <v>87</v>
      </c>
      <c r="AV544" s="13" t="s">
        <v>87</v>
      </c>
      <c r="AW544" s="13" t="s">
        <v>32</v>
      </c>
      <c r="AX544" s="13" t="s">
        <v>77</v>
      </c>
      <c r="AY544" s="223" t="s">
        <v>209</v>
      </c>
    </row>
    <row r="545" spans="1:65" s="15" customFormat="1">
      <c r="B545" s="246"/>
      <c r="C545" s="247"/>
      <c r="D545" s="214" t="s">
        <v>555</v>
      </c>
      <c r="E545" s="248" t="s">
        <v>1</v>
      </c>
      <c r="F545" s="249" t="s">
        <v>2026</v>
      </c>
      <c r="G545" s="247"/>
      <c r="H545" s="248" t="s">
        <v>1</v>
      </c>
      <c r="I545" s="250"/>
      <c r="J545" s="247"/>
      <c r="K545" s="247"/>
      <c r="L545" s="251"/>
      <c r="M545" s="252"/>
      <c r="N545" s="253"/>
      <c r="O545" s="253"/>
      <c r="P545" s="253"/>
      <c r="Q545" s="253"/>
      <c r="R545" s="253"/>
      <c r="S545" s="253"/>
      <c r="T545" s="254"/>
      <c r="AT545" s="255" t="s">
        <v>555</v>
      </c>
      <c r="AU545" s="255" t="s">
        <v>87</v>
      </c>
      <c r="AV545" s="15" t="s">
        <v>85</v>
      </c>
      <c r="AW545" s="15" t="s">
        <v>32</v>
      </c>
      <c r="AX545" s="15" t="s">
        <v>77</v>
      </c>
      <c r="AY545" s="255" t="s">
        <v>209</v>
      </c>
    </row>
    <row r="546" spans="1:65" s="13" customFormat="1">
      <c r="B546" s="212"/>
      <c r="C546" s="213"/>
      <c r="D546" s="214" t="s">
        <v>555</v>
      </c>
      <c r="E546" s="215" t="s">
        <v>1</v>
      </c>
      <c r="F546" s="216" t="s">
        <v>7790</v>
      </c>
      <c r="G546" s="213"/>
      <c r="H546" s="217">
        <v>24</v>
      </c>
      <c r="I546" s="218"/>
      <c r="J546" s="213"/>
      <c r="K546" s="213"/>
      <c r="L546" s="219"/>
      <c r="M546" s="220"/>
      <c r="N546" s="221"/>
      <c r="O546" s="221"/>
      <c r="P546" s="221"/>
      <c r="Q546" s="221"/>
      <c r="R546" s="221"/>
      <c r="S546" s="221"/>
      <c r="T546" s="222"/>
      <c r="AT546" s="223" t="s">
        <v>555</v>
      </c>
      <c r="AU546" s="223" t="s">
        <v>87</v>
      </c>
      <c r="AV546" s="13" t="s">
        <v>87</v>
      </c>
      <c r="AW546" s="13" t="s">
        <v>32</v>
      </c>
      <c r="AX546" s="13" t="s">
        <v>77</v>
      </c>
      <c r="AY546" s="223" t="s">
        <v>209</v>
      </c>
    </row>
    <row r="547" spans="1:65" s="14" customFormat="1">
      <c r="B547" s="235"/>
      <c r="C547" s="236"/>
      <c r="D547" s="214" t="s">
        <v>555</v>
      </c>
      <c r="E547" s="237" t="s">
        <v>1</v>
      </c>
      <c r="F547" s="238" t="s">
        <v>645</v>
      </c>
      <c r="G547" s="236"/>
      <c r="H547" s="239">
        <v>284</v>
      </c>
      <c r="I547" s="240"/>
      <c r="J547" s="236"/>
      <c r="K547" s="236"/>
      <c r="L547" s="241"/>
      <c r="M547" s="242"/>
      <c r="N547" s="243"/>
      <c r="O547" s="243"/>
      <c r="P547" s="243"/>
      <c r="Q547" s="243"/>
      <c r="R547" s="243"/>
      <c r="S547" s="243"/>
      <c r="T547" s="244"/>
      <c r="AT547" s="245" t="s">
        <v>555</v>
      </c>
      <c r="AU547" s="245" t="s">
        <v>87</v>
      </c>
      <c r="AV547" s="14" t="s">
        <v>218</v>
      </c>
      <c r="AW547" s="14" t="s">
        <v>32</v>
      </c>
      <c r="AX547" s="14" t="s">
        <v>85</v>
      </c>
      <c r="AY547" s="245" t="s">
        <v>209</v>
      </c>
    </row>
    <row r="548" spans="1:65" s="2" customFormat="1" ht="24.2" customHeight="1">
      <c r="A548" s="35"/>
      <c r="B548" s="36"/>
      <c r="C548" s="193" t="s">
        <v>418</v>
      </c>
      <c r="D548" s="193" t="s">
        <v>214</v>
      </c>
      <c r="E548" s="194" t="s">
        <v>7791</v>
      </c>
      <c r="F548" s="195" t="s">
        <v>7792</v>
      </c>
      <c r="G548" s="196" t="s">
        <v>586</v>
      </c>
      <c r="H548" s="197">
        <v>9679.27</v>
      </c>
      <c r="I548" s="198"/>
      <c r="J548" s="199">
        <f>ROUND(I548*H548,2)</f>
        <v>0</v>
      </c>
      <c r="K548" s="200"/>
      <c r="L548" s="40"/>
      <c r="M548" s="201" t="s">
        <v>1</v>
      </c>
      <c r="N548" s="202" t="s">
        <v>42</v>
      </c>
      <c r="O548" s="72"/>
      <c r="P548" s="203">
        <f>O548*H548</f>
        <v>0</v>
      </c>
      <c r="Q548" s="203">
        <v>0</v>
      </c>
      <c r="R548" s="203">
        <f>Q548*H548</f>
        <v>0</v>
      </c>
      <c r="S548" s="203">
        <v>0</v>
      </c>
      <c r="T548" s="204">
        <f>S548*H548</f>
        <v>0</v>
      </c>
      <c r="U548" s="35"/>
      <c r="V548" s="35"/>
      <c r="W548" s="35"/>
      <c r="X548" s="35"/>
      <c r="Y548" s="35"/>
      <c r="Z548" s="35"/>
      <c r="AA548" s="35"/>
      <c r="AB548" s="35"/>
      <c r="AC548" s="35"/>
      <c r="AD548" s="35"/>
      <c r="AE548" s="35"/>
      <c r="AR548" s="205" t="s">
        <v>218</v>
      </c>
      <c r="AT548" s="205" t="s">
        <v>214</v>
      </c>
      <c r="AU548" s="205" t="s">
        <v>87</v>
      </c>
      <c r="AY548" s="18" t="s">
        <v>209</v>
      </c>
      <c r="BE548" s="206">
        <f>IF(N548="základní",J548,0)</f>
        <v>0</v>
      </c>
      <c r="BF548" s="206">
        <f>IF(N548="snížená",J548,0)</f>
        <v>0</v>
      </c>
      <c r="BG548" s="206">
        <f>IF(N548="zákl. přenesená",J548,0)</f>
        <v>0</v>
      </c>
      <c r="BH548" s="206">
        <f>IF(N548="sníž. přenesená",J548,0)</f>
        <v>0</v>
      </c>
      <c r="BI548" s="206">
        <f>IF(N548="nulová",J548,0)</f>
        <v>0</v>
      </c>
      <c r="BJ548" s="18" t="s">
        <v>85</v>
      </c>
      <c r="BK548" s="206">
        <f>ROUND(I548*H548,2)</f>
        <v>0</v>
      </c>
      <c r="BL548" s="18" t="s">
        <v>218</v>
      </c>
      <c r="BM548" s="205" t="s">
        <v>7793</v>
      </c>
    </row>
    <row r="549" spans="1:65" s="15" customFormat="1">
      <c r="B549" s="246"/>
      <c r="C549" s="247"/>
      <c r="D549" s="214" t="s">
        <v>555</v>
      </c>
      <c r="E549" s="248" t="s">
        <v>1</v>
      </c>
      <c r="F549" s="249" t="s">
        <v>1505</v>
      </c>
      <c r="G549" s="247"/>
      <c r="H549" s="248" t="s">
        <v>1</v>
      </c>
      <c r="I549" s="250"/>
      <c r="J549" s="247"/>
      <c r="K549" s="247"/>
      <c r="L549" s="251"/>
      <c r="M549" s="252"/>
      <c r="N549" s="253"/>
      <c r="O549" s="253"/>
      <c r="P549" s="253"/>
      <c r="Q549" s="253"/>
      <c r="R549" s="253"/>
      <c r="S549" s="253"/>
      <c r="T549" s="254"/>
      <c r="AT549" s="255" t="s">
        <v>555</v>
      </c>
      <c r="AU549" s="255" t="s">
        <v>87</v>
      </c>
      <c r="AV549" s="15" t="s">
        <v>85</v>
      </c>
      <c r="AW549" s="15" t="s">
        <v>32</v>
      </c>
      <c r="AX549" s="15" t="s">
        <v>77</v>
      </c>
      <c r="AY549" s="255" t="s">
        <v>209</v>
      </c>
    </row>
    <row r="550" spans="1:65" s="13" customFormat="1">
      <c r="B550" s="212"/>
      <c r="C550" s="213"/>
      <c r="D550" s="214" t="s">
        <v>555</v>
      </c>
      <c r="E550" s="215" t="s">
        <v>1</v>
      </c>
      <c r="F550" s="216" t="s">
        <v>7794</v>
      </c>
      <c r="G550" s="213"/>
      <c r="H550" s="217">
        <v>879.14</v>
      </c>
      <c r="I550" s="218"/>
      <c r="J550" s="213"/>
      <c r="K550" s="213"/>
      <c r="L550" s="219"/>
      <c r="M550" s="220"/>
      <c r="N550" s="221"/>
      <c r="O550" s="221"/>
      <c r="P550" s="221"/>
      <c r="Q550" s="221"/>
      <c r="R550" s="221"/>
      <c r="S550" s="221"/>
      <c r="T550" s="222"/>
      <c r="AT550" s="223" t="s">
        <v>555</v>
      </c>
      <c r="AU550" s="223" t="s">
        <v>87</v>
      </c>
      <c r="AV550" s="13" t="s">
        <v>87</v>
      </c>
      <c r="AW550" s="13" t="s">
        <v>32</v>
      </c>
      <c r="AX550" s="13" t="s">
        <v>77</v>
      </c>
      <c r="AY550" s="223" t="s">
        <v>209</v>
      </c>
    </row>
    <row r="551" spans="1:65" s="15" customFormat="1">
      <c r="B551" s="246"/>
      <c r="C551" s="247"/>
      <c r="D551" s="214" t="s">
        <v>555</v>
      </c>
      <c r="E551" s="248" t="s">
        <v>1</v>
      </c>
      <c r="F551" s="249" t="s">
        <v>1605</v>
      </c>
      <c r="G551" s="247"/>
      <c r="H551" s="248" t="s">
        <v>1</v>
      </c>
      <c r="I551" s="250"/>
      <c r="J551" s="247"/>
      <c r="K551" s="247"/>
      <c r="L551" s="251"/>
      <c r="M551" s="252"/>
      <c r="N551" s="253"/>
      <c r="O551" s="253"/>
      <c r="P551" s="253"/>
      <c r="Q551" s="253"/>
      <c r="R551" s="253"/>
      <c r="S551" s="253"/>
      <c r="T551" s="254"/>
      <c r="AT551" s="255" t="s">
        <v>555</v>
      </c>
      <c r="AU551" s="255" t="s">
        <v>87</v>
      </c>
      <c r="AV551" s="15" t="s">
        <v>85</v>
      </c>
      <c r="AW551" s="15" t="s">
        <v>32</v>
      </c>
      <c r="AX551" s="15" t="s">
        <v>77</v>
      </c>
      <c r="AY551" s="255" t="s">
        <v>209</v>
      </c>
    </row>
    <row r="552" spans="1:65" s="13" customFormat="1">
      <c r="B552" s="212"/>
      <c r="C552" s="213"/>
      <c r="D552" s="214" t="s">
        <v>555</v>
      </c>
      <c r="E552" s="215" t="s">
        <v>1</v>
      </c>
      <c r="F552" s="216" t="s">
        <v>7795</v>
      </c>
      <c r="G552" s="213"/>
      <c r="H552" s="217">
        <v>3184.13</v>
      </c>
      <c r="I552" s="218"/>
      <c r="J552" s="213"/>
      <c r="K552" s="213"/>
      <c r="L552" s="219"/>
      <c r="M552" s="220"/>
      <c r="N552" s="221"/>
      <c r="O552" s="221"/>
      <c r="P552" s="221"/>
      <c r="Q552" s="221"/>
      <c r="R552" s="221"/>
      <c r="S552" s="221"/>
      <c r="T552" s="222"/>
      <c r="AT552" s="223" t="s">
        <v>555</v>
      </c>
      <c r="AU552" s="223" t="s">
        <v>87</v>
      </c>
      <c r="AV552" s="13" t="s">
        <v>87</v>
      </c>
      <c r="AW552" s="13" t="s">
        <v>32</v>
      </c>
      <c r="AX552" s="13" t="s">
        <v>77</v>
      </c>
      <c r="AY552" s="223" t="s">
        <v>209</v>
      </c>
    </row>
    <row r="553" spans="1:65" s="15" customFormat="1">
      <c r="B553" s="246"/>
      <c r="C553" s="247"/>
      <c r="D553" s="214" t="s">
        <v>555</v>
      </c>
      <c r="E553" s="248" t="s">
        <v>1</v>
      </c>
      <c r="F553" s="249" t="s">
        <v>1717</v>
      </c>
      <c r="G553" s="247"/>
      <c r="H553" s="248" t="s">
        <v>1</v>
      </c>
      <c r="I553" s="250"/>
      <c r="J553" s="247"/>
      <c r="K553" s="247"/>
      <c r="L553" s="251"/>
      <c r="M553" s="252"/>
      <c r="N553" s="253"/>
      <c r="O553" s="253"/>
      <c r="P553" s="253"/>
      <c r="Q553" s="253"/>
      <c r="R553" s="253"/>
      <c r="S553" s="253"/>
      <c r="T553" s="254"/>
      <c r="AT553" s="255" t="s">
        <v>555</v>
      </c>
      <c r="AU553" s="255" t="s">
        <v>87</v>
      </c>
      <c r="AV553" s="15" t="s">
        <v>85</v>
      </c>
      <c r="AW553" s="15" t="s">
        <v>32</v>
      </c>
      <c r="AX553" s="15" t="s">
        <v>77</v>
      </c>
      <c r="AY553" s="255" t="s">
        <v>209</v>
      </c>
    </row>
    <row r="554" spans="1:65" s="13" customFormat="1">
      <c r="B554" s="212"/>
      <c r="C554" s="213"/>
      <c r="D554" s="214" t="s">
        <v>555</v>
      </c>
      <c r="E554" s="215" t="s">
        <v>1</v>
      </c>
      <c r="F554" s="216" t="s">
        <v>7796</v>
      </c>
      <c r="G554" s="213"/>
      <c r="H554" s="217">
        <v>2292</v>
      </c>
      <c r="I554" s="218"/>
      <c r="J554" s="213"/>
      <c r="K554" s="213"/>
      <c r="L554" s="219"/>
      <c r="M554" s="220"/>
      <c r="N554" s="221"/>
      <c r="O554" s="221"/>
      <c r="P554" s="221"/>
      <c r="Q554" s="221"/>
      <c r="R554" s="221"/>
      <c r="S554" s="221"/>
      <c r="T554" s="222"/>
      <c r="AT554" s="223" t="s">
        <v>555</v>
      </c>
      <c r="AU554" s="223" t="s">
        <v>87</v>
      </c>
      <c r="AV554" s="13" t="s">
        <v>87</v>
      </c>
      <c r="AW554" s="13" t="s">
        <v>32</v>
      </c>
      <c r="AX554" s="13" t="s">
        <v>77</v>
      </c>
      <c r="AY554" s="223" t="s">
        <v>209</v>
      </c>
    </row>
    <row r="555" spans="1:65" s="15" customFormat="1">
      <c r="B555" s="246"/>
      <c r="C555" s="247"/>
      <c r="D555" s="214" t="s">
        <v>555</v>
      </c>
      <c r="E555" s="248" t="s">
        <v>1</v>
      </c>
      <c r="F555" s="249" t="s">
        <v>1851</v>
      </c>
      <c r="G555" s="247"/>
      <c r="H555" s="248" t="s">
        <v>1</v>
      </c>
      <c r="I555" s="250"/>
      <c r="J555" s="247"/>
      <c r="K555" s="247"/>
      <c r="L555" s="251"/>
      <c r="M555" s="252"/>
      <c r="N555" s="253"/>
      <c r="O555" s="253"/>
      <c r="P555" s="253"/>
      <c r="Q555" s="253"/>
      <c r="R555" s="253"/>
      <c r="S555" s="253"/>
      <c r="T555" s="254"/>
      <c r="AT555" s="255" t="s">
        <v>555</v>
      </c>
      <c r="AU555" s="255" t="s">
        <v>87</v>
      </c>
      <c r="AV555" s="15" t="s">
        <v>85</v>
      </c>
      <c r="AW555" s="15" t="s">
        <v>32</v>
      </c>
      <c r="AX555" s="15" t="s">
        <v>77</v>
      </c>
      <c r="AY555" s="255" t="s">
        <v>209</v>
      </c>
    </row>
    <row r="556" spans="1:65" s="13" customFormat="1">
      <c r="B556" s="212"/>
      <c r="C556" s="213"/>
      <c r="D556" s="214" t="s">
        <v>555</v>
      </c>
      <c r="E556" s="215" t="s">
        <v>1</v>
      </c>
      <c r="F556" s="216" t="s">
        <v>7797</v>
      </c>
      <c r="G556" s="213"/>
      <c r="H556" s="217">
        <v>2804</v>
      </c>
      <c r="I556" s="218"/>
      <c r="J556" s="213"/>
      <c r="K556" s="213"/>
      <c r="L556" s="219"/>
      <c r="M556" s="220"/>
      <c r="N556" s="221"/>
      <c r="O556" s="221"/>
      <c r="P556" s="221"/>
      <c r="Q556" s="221"/>
      <c r="R556" s="221"/>
      <c r="S556" s="221"/>
      <c r="T556" s="222"/>
      <c r="AT556" s="223" t="s">
        <v>555</v>
      </c>
      <c r="AU556" s="223" t="s">
        <v>87</v>
      </c>
      <c r="AV556" s="13" t="s">
        <v>87</v>
      </c>
      <c r="AW556" s="13" t="s">
        <v>32</v>
      </c>
      <c r="AX556" s="13" t="s">
        <v>77</v>
      </c>
      <c r="AY556" s="223" t="s">
        <v>209</v>
      </c>
    </row>
    <row r="557" spans="1:65" s="15" customFormat="1">
      <c r="B557" s="246"/>
      <c r="C557" s="247"/>
      <c r="D557" s="214" t="s">
        <v>555</v>
      </c>
      <c r="E557" s="248" t="s">
        <v>1</v>
      </c>
      <c r="F557" s="249" t="s">
        <v>1964</v>
      </c>
      <c r="G557" s="247"/>
      <c r="H557" s="248" t="s">
        <v>1</v>
      </c>
      <c r="I557" s="250"/>
      <c r="J557" s="247"/>
      <c r="K557" s="247"/>
      <c r="L557" s="251"/>
      <c r="M557" s="252"/>
      <c r="N557" s="253"/>
      <c r="O557" s="253"/>
      <c r="P557" s="253"/>
      <c r="Q557" s="253"/>
      <c r="R557" s="253"/>
      <c r="S557" s="253"/>
      <c r="T557" s="254"/>
      <c r="AT557" s="255" t="s">
        <v>555</v>
      </c>
      <c r="AU557" s="255" t="s">
        <v>87</v>
      </c>
      <c r="AV557" s="15" t="s">
        <v>85</v>
      </c>
      <c r="AW557" s="15" t="s">
        <v>32</v>
      </c>
      <c r="AX557" s="15" t="s">
        <v>77</v>
      </c>
      <c r="AY557" s="255" t="s">
        <v>209</v>
      </c>
    </row>
    <row r="558" spans="1:65" s="13" customFormat="1">
      <c r="B558" s="212"/>
      <c r="C558" s="213"/>
      <c r="D558" s="214" t="s">
        <v>555</v>
      </c>
      <c r="E558" s="215" t="s">
        <v>1</v>
      </c>
      <c r="F558" s="216" t="s">
        <v>7798</v>
      </c>
      <c r="G558" s="213"/>
      <c r="H558" s="217">
        <v>520</v>
      </c>
      <c r="I558" s="218"/>
      <c r="J558" s="213"/>
      <c r="K558" s="213"/>
      <c r="L558" s="219"/>
      <c r="M558" s="220"/>
      <c r="N558" s="221"/>
      <c r="O558" s="221"/>
      <c r="P558" s="221"/>
      <c r="Q558" s="221"/>
      <c r="R558" s="221"/>
      <c r="S558" s="221"/>
      <c r="T558" s="222"/>
      <c r="AT558" s="223" t="s">
        <v>555</v>
      </c>
      <c r="AU558" s="223" t="s">
        <v>87</v>
      </c>
      <c r="AV558" s="13" t="s">
        <v>87</v>
      </c>
      <c r="AW558" s="13" t="s">
        <v>32</v>
      </c>
      <c r="AX558" s="13" t="s">
        <v>77</v>
      </c>
      <c r="AY558" s="223" t="s">
        <v>209</v>
      </c>
    </row>
    <row r="559" spans="1:65" s="14" customFormat="1">
      <c r="B559" s="235"/>
      <c r="C559" s="236"/>
      <c r="D559" s="214" t="s">
        <v>555</v>
      </c>
      <c r="E559" s="237" t="s">
        <v>1</v>
      </c>
      <c r="F559" s="238" t="s">
        <v>645</v>
      </c>
      <c r="G559" s="236"/>
      <c r="H559" s="239">
        <v>9679.27</v>
      </c>
      <c r="I559" s="240"/>
      <c r="J559" s="236"/>
      <c r="K559" s="236"/>
      <c r="L559" s="241"/>
      <c r="M559" s="242"/>
      <c r="N559" s="243"/>
      <c r="O559" s="243"/>
      <c r="P559" s="243"/>
      <c r="Q559" s="243"/>
      <c r="R559" s="243"/>
      <c r="S559" s="243"/>
      <c r="T559" s="244"/>
      <c r="AT559" s="245" t="s">
        <v>555</v>
      </c>
      <c r="AU559" s="245" t="s">
        <v>87</v>
      </c>
      <c r="AV559" s="14" t="s">
        <v>218</v>
      </c>
      <c r="AW559" s="14" t="s">
        <v>32</v>
      </c>
      <c r="AX559" s="14" t="s">
        <v>85</v>
      </c>
      <c r="AY559" s="245" t="s">
        <v>209</v>
      </c>
    </row>
    <row r="560" spans="1:65" s="2" customFormat="1" ht="16.5" customHeight="1">
      <c r="A560" s="35"/>
      <c r="B560" s="36"/>
      <c r="C560" s="224" t="s">
        <v>422</v>
      </c>
      <c r="D560" s="224" t="s">
        <v>576</v>
      </c>
      <c r="E560" s="225" t="s">
        <v>7799</v>
      </c>
      <c r="F560" s="226" t="s">
        <v>7800</v>
      </c>
      <c r="G560" s="227" t="s">
        <v>586</v>
      </c>
      <c r="H560" s="228">
        <v>10647.197</v>
      </c>
      <c r="I560" s="229"/>
      <c r="J560" s="230">
        <f>ROUND(I560*H560,2)</f>
        <v>0</v>
      </c>
      <c r="K560" s="231"/>
      <c r="L560" s="232"/>
      <c r="M560" s="233" t="s">
        <v>1</v>
      </c>
      <c r="N560" s="234" t="s">
        <v>42</v>
      </c>
      <c r="O560" s="72"/>
      <c r="P560" s="203">
        <f>O560*H560</f>
        <v>0</v>
      </c>
      <c r="Q560" s="203">
        <v>0</v>
      </c>
      <c r="R560" s="203">
        <f>Q560*H560</f>
        <v>0</v>
      </c>
      <c r="S560" s="203">
        <v>0</v>
      </c>
      <c r="T560" s="204">
        <f>S560*H560</f>
        <v>0</v>
      </c>
      <c r="U560" s="35"/>
      <c r="V560" s="35"/>
      <c r="W560" s="35"/>
      <c r="X560" s="35"/>
      <c r="Y560" s="35"/>
      <c r="Z560" s="35"/>
      <c r="AA560" s="35"/>
      <c r="AB560" s="35"/>
      <c r="AC560" s="35"/>
      <c r="AD560" s="35"/>
      <c r="AE560" s="35"/>
      <c r="AR560" s="205" t="s">
        <v>246</v>
      </c>
      <c r="AT560" s="205" t="s">
        <v>576</v>
      </c>
      <c r="AU560" s="205" t="s">
        <v>87</v>
      </c>
      <c r="AY560" s="18" t="s">
        <v>209</v>
      </c>
      <c r="BE560" s="206">
        <f>IF(N560="základní",J560,0)</f>
        <v>0</v>
      </c>
      <c r="BF560" s="206">
        <f>IF(N560="snížená",J560,0)</f>
        <v>0</v>
      </c>
      <c r="BG560" s="206">
        <f>IF(N560="zákl. přenesená",J560,0)</f>
        <v>0</v>
      </c>
      <c r="BH560" s="206">
        <f>IF(N560="sníž. přenesená",J560,0)</f>
        <v>0</v>
      </c>
      <c r="BI560" s="206">
        <f>IF(N560="nulová",J560,0)</f>
        <v>0</v>
      </c>
      <c r="BJ560" s="18" t="s">
        <v>85</v>
      </c>
      <c r="BK560" s="206">
        <f>ROUND(I560*H560,2)</f>
        <v>0</v>
      </c>
      <c r="BL560" s="18" t="s">
        <v>218</v>
      </c>
      <c r="BM560" s="205" t="s">
        <v>7801</v>
      </c>
    </row>
    <row r="561" spans="1:65" s="13" customFormat="1">
      <c r="B561" s="212"/>
      <c r="C561" s="213"/>
      <c r="D561" s="214" t="s">
        <v>555</v>
      </c>
      <c r="E561" s="215" t="s">
        <v>1</v>
      </c>
      <c r="F561" s="216" t="s">
        <v>7802</v>
      </c>
      <c r="G561" s="213"/>
      <c r="H561" s="217">
        <v>10647.197</v>
      </c>
      <c r="I561" s="218"/>
      <c r="J561" s="213"/>
      <c r="K561" s="213"/>
      <c r="L561" s="219"/>
      <c r="M561" s="220"/>
      <c r="N561" s="221"/>
      <c r="O561" s="221"/>
      <c r="P561" s="221"/>
      <c r="Q561" s="221"/>
      <c r="R561" s="221"/>
      <c r="S561" s="221"/>
      <c r="T561" s="222"/>
      <c r="AT561" s="223" t="s">
        <v>555</v>
      </c>
      <c r="AU561" s="223" t="s">
        <v>87</v>
      </c>
      <c r="AV561" s="13" t="s">
        <v>87</v>
      </c>
      <c r="AW561" s="13" t="s">
        <v>32</v>
      </c>
      <c r="AX561" s="13" t="s">
        <v>85</v>
      </c>
      <c r="AY561" s="223" t="s">
        <v>209</v>
      </c>
    </row>
    <row r="562" spans="1:65" s="12" customFormat="1" ht="22.9" customHeight="1">
      <c r="B562" s="177"/>
      <c r="C562" s="178"/>
      <c r="D562" s="179" t="s">
        <v>76</v>
      </c>
      <c r="E562" s="191" t="s">
        <v>218</v>
      </c>
      <c r="F562" s="191" t="s">
        <v>7803</v>
      </c>
      <c r="G562" s="178"/>
      <c r="H562" s="178"/>
      <c r="I562" s="181"/>
      <c r="J562" s="192">
        <f>BK562</f>
        <v>0</v>
      </c>
      <c r="K562" s="178"/>
      <c r="L562" s="183"/>
      <c r="M562" s="184"/>
      <c r="N562" s="185"/>
      <c r="O562" s="185"/>
      <c r="P562" s="186">
        <f>SUM(P563:P1052)</f>
        <v>0</v>
      </c>
      <c r="Q562" s="185"/>
      <c r="R562" s="186">
        <f>SUM(R563:R1052)</f>
        <v>3519.1880589500001</v>
      </c>
      <c r="S562" s="185"/>
      <c r="T562" s="187">
        <f>SUM(T563:T1052)</f>
        <v>0</v>
      </c>
      <c r="AR562" s="188" t="s">
        <v>85</v>
      </c>
      <c r="AT562" s="189" t="s">
        <v>76</v>
      </c>
      <c r="AU562" s="189" t="s">
        <v>85</v>
      </c>
      <c r="AY562" s="188" t="s">
        <v>209</v>
      </c>
      <c r="BK562" s="190">
        <f>SUM(BK563:BK1052)</f>
        <v>0</v>
      </c>
    </row>
    <row r="563" spans="1:65" s="2" customFormat="1" ht="33" customHeight="1">
      <c r="A563" s="35"/>
      <c r="B563" s="36"/>
      <c r="C563" s="193" t="s">
        <v>426</v>
      </c>
      <c r="D563" s="193" t="s">
        <v>214</v>
      </c>
      <c r="E563" s="194" t="s">
        <v>7804</v>
      </c>
      <c r="F563" s="195" t="s">
        <v>7805</v>
      </c>
      <c r="G563" s="196" t="s">
        <v>323</v>
      </c>
      <c r="H563" s="197">
        <v>2</v>
      </c>
      <c r="I563" s="198"/>
      <c r="J563" s="199">
        <f>ROUND(I563*H563,2)</f>
        <v>0</v>
      </c>
      <c r="K563" s="200"/>
      <c r="L563" s="40"/>
      <c r="M563" s="201" t="s">
        <v>1</v>
      </c>
      <c r="N563" s="202" t="s">
        <v>42</v>
      </c>
      <c r="O563" s="72"/>
      <c r="P563" s="203">
        <f>O563*H563</f>
        <v>0</v>
      </c>
      <c r="Q563" s="203">
        <v>0.25856000000000001</v>
      </c>
      <c r="R563" s="203">
        <f>Q563*H563</f>
        <v>0.51712000000000002</v>
      </c>
      <c r="S563" s="203">
        <v>0</v>
      </c>
      <c r="T563" s="204">
        <f>S563*H563</f>
        <v>0</v>
      </c>
      <c r="U563" s="35"/>
      <c r="V563" s="35"/>
      <c r="W563" s="35"/>
      <c r="X563" s="35"/>
      <c r="Y563" s="35"/>
      <c r="Z563" s="35"/>
      <c r="AA563" s="35"/>
      <c r="AB563" s="35"/>
      <c r="AC563" s="35"/>
      <c r="AD563" s="35"/>
      <c r="AE563" s="35"/>
      <c r="AR563" s="205" t="s">
        <v>218</v>
      </c>
      <c r="AT563" s="205" t="s">
        <v>214</v>
      </c>
      <c r="AU563" s="205" t="s">
        <v>87</v>
      </c>
      <c r="AY563" s="18" t="s">
        <v>209</v>
      </c>
      <c r="BE563" s="206">
        <f>IF(N563="základní",J563,0)</f>
        <v>0</v>
      </c>
      <c r="BF563" s="206">
        <f>IF(N563="snížená",J563,0)</f>
        <v>0</v>
      </c>
      <c r="BG563" s="206">
        <f>IF(N563="zákl. přenesená",J563,0)</f>
        <v>0</v>
      </c>
      <c r="BH563" s="206">
        <f>IF(N563="sníž. přenesená",J563,0)</f>
        <v>0</v>
      </c>
      <c r="BI563" s="206">
        <f>IF(N563="nulová",J563,0)</f>
        <v>0</v>
      </c>
      <c r="BJ563" s="18" t="s">
        <v>85</v>
      </c>
      <c r="BK563" s="206">
        <f>ROUND(I563*H563,2)</f>
        <v>0</v>
      </c>
      <c r="BL563" s="18" t="s">
        <v>218</v>
      </c>
      <c r="BM563" s="205" t="s">
        <v>7806</v>
      </c>
    </row>
    <row r="564" spans="1:65" s="15" customFormat="1">
      <c r="B564" s="246"/>
      <c r="C564" s="247"/>
      <c r="D564" s="214" t="s">
        <v>555</v>
      </c>
      <c r="E564" s="248" t="s">
        <v>1</v>
      </c>
      <c r="F564" s="249" t="s">
        <v>1605</v>
      </c>
      <c r="G564" s="247"/>
      <c r="H564" s="248" t="s">
        <v>1</v>
      </c>
      <c r="I564" s="250"/>
      <c r="J564" s="247"/>
      <c r="K564" s="247"/>
      <c r="L564" s="251"/>
      <c r="M564" s="252"/>
      <c r="N564" s="253"/>
      <c r="O564" s="253"/>
      <c r="P564" s="253"/>
      <c r="Q564" s="253"/>
      <c r="R564" s="253"/>
      <c r="S564" s="253"/>
      <c r="T564" s="254"/>
      <c r="AT564" s="255" t="s">
        <v>555</v>
      </c>
      <c r="AU564" s="255" t="s">
        <v>87</v>
      </c>
      <c r="AV564" s="15" t="s">
        <v>85</v>
      </c>
      <c r="AW564" s="15" t="s">
        <v>32</v>
      </c>
      <c r="AX564" s="15" t="s">
        <v>77</v>
      </c>
      <c r="AY564" s="255" t="s">
        <v>209</v>
      </c>
    </row>
    <row r="565" spans="1:65" s="13" customFormat="1">
      <c r="B565" s="212"/>
      <c r="C565" s="213"/>
      <c r="D565" s="214" t="s">
        <v>555</v>
      </c>
      <c r="E565" s="215" t="s">
        <v>1</v>
      </c>
      <c r="F565" s="216" t="s">
        <v>7807</v>
      </c>
      <c r="G565" s="213"/>
      <c r="H565" s="217">
        <v>1</v>
      </c>
      <c r="I565" s="218"/>
      <c r="J565" s="213"/>
      <c r="K565" s="213"/>
      <c r="L565" s="219"/>
      <c r="M565" s="220"/>
      <c r="N565" s="221"/>
      <c r="O565" s="221"/>
      <c r="P565" s="221"/>
      <c r="Q565" s="221"/>
      <c r="R565" s="221"/>
      <c r="S565" s="221"/>
      <c r="T565" s="222"/>
      <c r="AT565" s="223" t="s">
        <v>555</v>
      </c>
      <c r="AU565" s="223" t="s">
        <v>87</v>
      </c>
      <c r="AV565" s="13" t="s">
        <v>87</v>
      </c>
      <c r="AW565" s="13" t="s">
        <v>32</v>
      </c>
      <c r="AX565" s="13" t="s">
        <v>77</v>
      </c>
      <c r="AY565" s="223" t="s">
        <v>209</v>
      </c>
    </row>
    <row r="566" spans="1:65" s="15" customFormat="1">
      <c r="B566" s="246"/>
      <c r="C566" s="247"/>
      <c r="D566" s="214" t="s">
        <v>555</v>
      </c>
      <c r="E566" s="248" t="s">
        <v>1</v>
      </c>
      <c r="F566" s="249" t="s">
        <v>1964</v>
      </c>
      <c r="G566" s="247"/>
      <c r="H566" s="248" t="s">
        <v>1</v>
      </c>
      <c r="I566" s="250"/>
      <c r="J566" s="247"/>
      <c r="K566" s="247"/>
      <c r="L566" s="251"/>
      <c r="M566" s="252"/>
      <c r="N566" s="253"/>
      <c r="O566" s="253"/>
      <c r="P566" s="253"/>
      <c r="Q566" s="253"/>
      <c r="R566" s="253"/>
      <c r="S566" s="253"/>
      <c r="T566" s="254"/>
      <c r="AT566" s="255" t="s">
        <v>555</v>
      </c>
      <c r="AU566" s="255" t="s">
        <v>87</v>
      </c>
      <c r="AV566" s="15" t="s">
        <v>85</v>
      </c>
      <c r="AW566" s="15" t="s">
        <v>32</v>
      </c>
      <c r="AX566" s="15" t="s">
        <v>77</v>
      </c>
      <c r="AY566" s="255" t="s">
        <v>209</v>
      </c>
    </row>
    <row r="567" spans="1:65" s="13" customFormat="1">
      <c r="B567" s="212"/>
      <c r="C567" s="213"/>
      <c r="D567" s="214" t="s">
        <v>555</v>
      </c>
      <c r="E567" s="215" t="s">
        <v>1</v>
      </c>
      <c r="F567" s="216" t="s">
        <v>7808</v>
      </c>
      <c r="G567" s="213"/>
      <c r="H567" s="217">
        <v>1</v>
      </c>
      <c r="I567" s="218"/>
      <c r="J567" s="213"/>
      <c r="K567" s="213"/>
      <c r="L567" s="219"/>
      <c r="M567" s="220"/>
      <c r="N567" s="221"/>
      <c r="O567" s="221"/>
      <c r="P567" s="221"/>
      <c r="Q567" s="221"/>
      <c r="R567" s="221"/>
      <c r="S567" s="221"/>
      <c r="T567" s="222"/>
      <c r="AT567" s="223" t="s">
        <v>555</v>
      </c>
      <c r="AU567" s="223" t="s">
        <v>87</v>
      </c>
      <c r="AV567" s="13" t="s">
        <v>87</v>
      </c>
      <c r="AW567" s="13" t="s">
        <v>32</v>
      </c>
      <c r="AX567" s="13" t="s">
        <v>77</v>
      </c>
      <c r="AY567" s="223" t="s">
        <v>209</v>
      </c>
    </row>
    <row r="568" spans="1:65" s="14" customFormat="1">
      <c r="B568" s="235"/>
      <c r="C568" s="236"/>
      <c r="D568" s="214" t="s">
        <v>555</v>
      </c>
      <c r="E568" s="237" t="s">
        <v>1</v>
      </c>
      <c r="F568" s="238" t="s">
        <v>645</v>
      </c>
      <c r="G568" s="236"/>
      <c r="H568" s="239">
        <v>2</v>
      </c>
      <c r="I568" s="240"/>
      <c r="J568" s="236"/>
      <c r="K568" s="236"/>
      <c r="L568" s="241"/>
      <c r="M568" s="242"/>
      <c r="N568" s="243"/>
      <c r="O568" s="243"/>
      <c r="P568" s="243"/>
      <c r="Q568" s="243"/>
      <c r="R568" s="243"/>
      <c r="S568" s="243"/>
      <c r="T568" s="244"/>
      <c r="AT568" s="245" t="s">
        <v>555</v>
      </c>
      <c r="AU568" s="245" t="s">
        <v>87</v>
      </c>
      <c r="AV568" s="14" t="s">
        <v>218</v>
      </c>
      <c r="AW568" s="14" t="s">
        <v>32</v>
      </c>
      <c r="AX568" s="14" t="s">
        <v>85</v>
      </c>
      <c r="AY568" s="245" t="s">
        <v>209</v>
      </c>
    </row>
    <row r="569" spans="1:65" s="2" customFormat="1" ht="16.5" customHeight="1">
      <c r="A569" s="35"/>
      <c r="B569" s="36"/>
      <c r="C569" s="224" t="s">
        <v>430</v>
      </c>
      <c r="D569" s="224" t="s">
        <v>576</v>
      </c>
      <c r="E569" s="225" t="s">
        <v>7809</v>
      </c>
      <c r="F569" s="226" t="s">
        <v>7810</v>
      </c>
      <c r="G569" s="227" t="s">
        <v>217</v>
      </c>
      <c r="H569" s="228">
        <v>8.5679999999999996</v>
      </c>
      <c r="I569" s="229"/>
      <c r="J569" s="230">
        <f>ROUND(I569*H569,2)</f>
        <v>0</v>
      </c>
      <c r="K569" s="231"/>
      <c r="L569" s="232"/>
      <c r="M569" s="233" t="s">
        <v>1</v>
      </c>
      <c r="N569" s="234" t="s">
        <v>42</v>
      </c>
      <c r="O569" s="72"/>
      <c r="P569" s="203">
        <f>O569*H569</f>
        <v>0</v>
      </c>
      <c r="Q569" s="203">
        <v>0.5</v>
      </c>
      <c r="R569" s="203">
        <f>Q569*H569</f>
        <v>4.2839999999999998</v>
      </c>
      <c r="S569" s="203">
        <v>0</v>
      </c>
      <c r="T569" s="204">
        <f>S569*H569</f>
        <v>0</v>
      </c>
      <c r="U569" s="35"/>
      <c r="V569" s="35"/>
      <c r="W569" s="35"/>
      <c r="X569" s="35"/>
      <c r="Y569" s="35"/>
      <c r="Z569" s="35"/>
      <c r="AA569" s="35"/>
      <c r="AB569" s="35"/>
      <c r="AC569" s="35"/>
      <c r="AD569" s="35"/>
      <c r="AE569" s="35"/>
      <c r="AR569" s="205" t="s">
        <v>246</v>
      </c>
      <c r="AT569" s="205" t="s">
        <v>576</v>
      </c>
      <c r="AU569" s="205" t="s">
        <v>87</v>
      </c>
      <c r="AY569" s="18" t="s">
        <v>209</v>
      </c>
      <c r="BE569" s="206">
        <f>IF(N569="základní",J569,0)</f>
        <v>0</v>
      </c>
      <c r="BF569" s="206">
        <f>IF(N569="snížená",J569,0)</f>
        <v>0</v>
      </c>
      <c r="BG569" s="206">
        <f>IF(N569="zákl. přenesená",J569,0)</f>
        <v>0</v>
      </c>
      <c r="BH569" s="206">
        <f>IF(N569="sníž. přenesená",J569,0)</f>
        <v>0</v>
      </c>
      <c r="BI569" s="206">
        <f>IF(N569="nulová",J569,0)</f>
        <v>0</v>
      </c>
      <c r="BJ569" s="18" t="s">
        <v>85</v>
      </c>
      <c r="BK569" s="206">
        <f>ROUND(I569*H569,2)</f>
        <v>0</v>
      </c>
      <c r="BL569" s="18" t="s">
        <v>218</v>
      </c>
      <c r="BM569" s="205" t="s">
        <v>7811</v>
      </c>
    </row>
    <row r="570" spans="1:65" s="13" customFormat="1">
      <c r="B570" s="212"/>
      <c r="C570" s="213"/>
      <c r="D570" s="214" t="s">
        <v>555</v>
      </c>
      <c r="E570" s="215" t="s">
        <v>1</v>
      </c>
      <c r="F570" s="216" t="s">
        <v>7812</v>
      </c>
      <c r="G570" s="213"/>
      <c r="H570" s="217">
        <v>8.5679999999999996</v>
      </c>
      <c r="I570" s="218"/>
      <c r="J570" s="213"/>
      <c r="K570" s="213"/>
      <c r="L570" s="219"/>
      <c r="M570" s="220"/>
      <c r="N570" s="221"/>
      <c r="O570" s="221"/>
      <c r="P570" s="221"/>
      <c r="Q570" s="221"/>
      <c r="R570" s="221"/>
      <c r="S570" s="221"/>
      <c r="T570" s="222"/>
      <c r="AT570" s="223" t="s">
        <v>555</v>
      </c>
      <c r="AU570" s="223" t="s">
        <v>87</v>
      </c>
      <c r="AV570" s="13" t="s">
        <v>87</v>
      </c>
      <c r="AW570" s="13" t="s">
        <v>32</v>
      </c>
      <c r="AX570" s="13" t="s">
        <v>85</v>
      </c>
      <c r="AY570" s="223" t="s">
        <v>209</v>
      </c>
    </row>
    <row r="571" spans="1:65" s="2" customFormat="1" ht="33" customHeight="1">
      <c r="A571" s="35"/>
      <c r="B571" s="36"/>
      <c r="C571" s="193" t="s">
        <v>434</v>
      </c>
      <c r="D571" s="193" t="s">
        <v>214</v>
      </c>
      <c r="E571" s="194" t="s">
        <v>7813</v>
      </c>
      <c r="F571" s="195" t="s">
        <v>7814</v>
      </c>
      <c r="G571" s="196" t="s">
        <v>323</v>
      </c>
      <c r="H571" s="197">
        <v>6</v>
      </c>
      <c r="I571" s="198"/>
      <c r="J571" s="199">
        <f>ROUND(I571*H571,2)</f>
        <v>0</v>
      </c>
      <c r="K571" s="200"/>
      <c r="L571" s="40"/>
      <c r="M571" s="201" t="s">
        <v>1</v>
      </c>
      <c r="N571" s="202" t="s">
        <v>42</v>
      </c>
      <c r="O571" s="72"/>
      <c r="P571" s="203">
        <f>O571*H571</f>
        <v>0</v>
      </c>
      <c r="Q571" s="203">
        <v>0.29304999999999998</v>
      </c>
      <c r="R571" s="203">
        <f>Q571*H571</f>
        <v>1.7582999999999998</v>
      </c>
      <c r="S571" s="203">
        <v>0</v>
      </c>
      <c r="T571" s="204">
        <f>S571*H571</f>
        <v>0</v>
      </c>
      <c r="U571" s="35"/>
      <c r="V571" s="35"/>
      <c r="W571" s="35"/>
      <c r="X571" s="35"/>
      <c r="Y571" s="35"/>
      <c r="Z571" s="35"/>
      <c r="AA571" s="35"/>
      <c r="AB571" s="35"/>
      <c r="AC571" s="35"/>
      <c r="AD571" s="35"/>
      <c r="AE571" s="35"/>
      <c r="AR571" s="205" t="s">
        <v>218</v>
      </c>
      <c r="AT571" s="205" t="s">
        <v>214</v>
      </c>
      <c r="AU571" s="205" t="s">
        <v>87</v>
      </c>
      <c r="AY571" s="18" t="s">
        <v>209</v>
      </c>
      <c r="BE571" s="206">
        <f>IF(N571="základní",J571,0)</f>
        <v>0</v>
      </c>
      <c r="BF571" s="206">
        <f>IF(N571="snížená",J571,0)</f>
        <v>0</v>
      </c>
      <c r="BG571" s="206">
        <f>IF(N571="zákl. přenesená",J571,0)</f>
        <v>0</v>
      </c>
      <c r="BH571" s="206">
        <f>IF(N571="sníž. přenesená",J571,0)</f>
        <v>0</v>
      </c>
      <c r="BI571" s="206">
        <f>IF(N571="nulová",J571,0)</f>
        <v>0</v>
      </c>
      <c r="BJ571" s="18" t="s">
        <v>85</v>
      </c>
      <c r="BK571" s="206">
        <f>ROUND(I571*H571,2)</f>
        <v>0</v>
      </c>
      <c r="BL571" s="18" t="s">
        <v>218</v>
      </c>
      <c r="BM571" s="205" t="s">
        <v>7815</v>
      </c>
    </row>
    <row r="572" spans="1:65" s="15" customFormat="1">
      <c r="B572" s="246"/>
      <c r="C572" s="247"/>
      <c r="D572" s="214" t="s">
        <v>555</v>
      </c>
      <c r="E572" s="248" t="s">
        <v>1</v>
      </c>
      <c r="F572" s="249" t="s">
        <v>1964</v>
      </c>
      <c r="G572" s="247"/>
      <c r="H572" s="248" t="s">
        <v>1</v>
      </c>
      <c r="I572" s="250"/>
      <c r="J572" s="247"/>
      <c r="K572" s="247"/>
      <c r="L572" s="251"/>
      <c r="M572" s="252"/>
      <c r="N572" s="253"/>
      <c r="O572" s="253"/>
      <c r="P572" s="253"/>
      <c r="Q572" s="253"/>
      <c r="R572" s="253"/>
      <c r="S572" s="253"/>
      <c r="T572" s="254"/>
      <c r="AT572" s="255" t="s">
        <v>555</v>
      </c>
      <c r="AU572" s="255" t="s">
        <v>87</v>
      </c>
      <c r="AV572" s="15" t="s">
        <v>85</v>
      </c>
      <c r="AW572" s="15" t="s">
        <v>32</v>
      </c>
      <c r="AX572" s="15" t="s">
        <v>77</v>
      </c>
      <c r="AY572" s="255" t="s">
        <v>209</v>
      </c>
    </row>
    <row r="573" spans="1:65" s="13" customFormat="1">
      <c r="B573" s="212"/>
      <c r="C573" s="213"/>
      <c r="D573" s="214" t="s">
        <v>555</v>
      </c>
      <c r="E573" s="215" t="s">
        <v>1</v>
      </c>
      <c r="F573" s="216" t="s">
        <v>7816</v>
      </c>
      <c r="G573" s="213"/>
      <c r="H573" s="217">
        <v>2</v>
      </c>
      <c r="I573" s="218"/>
      <c r="J573" s="213"/>
      <c r="K573" s="213"/>
      <c r="L573" s="219"/>
      <c r="M573" s="220"/>
      <c r="N573" s="221"/>
      <c r="O573" s="221"/>
      <c r="P573" s="221"/>
      <c r="Q573" s="221"/>
      <c r="R573" s="221"/>
      <c r="S573" s="221"/>
      <c r="T573" s="222"/>
      <c r="AT573" s="223" t="s">
        <v>555</v>
      </c>
      <c r="AU573" s="223" t="s">
        <v>87</v>
      </c>
      <c r="AV573" s="13" t="s">
        <v>87</v>
      </c>
      <c r="AW573" s="13" t="s">
        <v>32</v>
      </c>
      <c r="AX573" s="13" t="s">
        <v>77</v>
      </c>
      <c r="AY573" s="223" t="s">
        <v>209</v>
      </c>
    </row>
    <row r="574" spans="1:65" s="13" customFormat="1">
      <c r="B574" s="212"/>
      <c r="C574" s="213"/>
      <c r="D574" s="214" t="s">
        <v>555</v>
      </c>
      <c r="E574" s="215" t="s">
        <v>1</v>
      </c>
      <c r="F574" s="216" t="s">
        <v>7817</v>
      </c>
      <c r="G574" s="213"/>
      <c r="H574" s="217">
        <v>1</v>
      </c>
      <c r="I574" s="218"/>
      <c r="J574" s="213"/>
      <c r="K574" s="213"/>
      <c r="L574" s="219"/>
      <c r="M574" s="220"/>
      <c r="N574" s="221"/>
      <c r="O574" s="221"/>
      <c r="P574" s="221"/>
      <c r="Q574" s="221"/>
      <c r="R574" s="221"/>
      <c r="S574" s="221"/>
      <c r="T574" s="222"/>
      <c r="AT574" s="223" t="s">
        <v>555</v>
      </c>
      <c r="AU574" s="223" t="s">
        <v>87</v>
      </c>
      <c r="AV574" s="13" t="s">
        <v>87</v>
      </c>
      <c r="AW574" s="13" t="s">
        <v>32</v>
      </c>
      <c r="AX574" s="13" t="s">
        <v>77</v>
      </c>
      <c r="AY574" s="223" t="s">
        <v>209</v>
      </c>
    </row>
    <row r="575" spans="1:65" s="13" customFormat="1">
      <c r="B575" s="212"/>
      <c r="C575" s="213"/>
      <c r="D575" s="214" t="s">
        <v>555</v>
      </c>
      <c r="E575" s="215" t="s">
        <v>1</v>
      </c>
      <c r="F575" s="216" t="s">
        <v>7818</v>
      </c>
      <c r="G575" s="213"/>
      <c r="H575" s="217">
        <v>1</v>
      </c>
      <c r="I575" s="218"/>
      <c r="J575" s="213"/>
      <c r="K575" s="213"/>
      <c r="L575" s="219"/>
      <c r="M575" s="220"/>
      <c r="N575" s="221"/>
      <c r="O575" s="221"/>
      <c r="P575" s="221"/>
      <c r="Q575" s="221"/>
      <c r="R575" s="221"/>
      <c r="S575" s="221"/>
      <c r="T575" s="222"/>
      <c r="AT575" s="223" t="s">
        <v>555</v>
      </c>
      <c r="AU575" s="223" t="s">
        <v>87</v>
      </c>
      <c r="AV575" s="13" t="s">
        <v>87</v>
      </c>
      <c r="AW575" s="13" t="s">
        <v>32</v>
      </c>
      <c r="AX575" s="13" t="s">
        <v>77</v>
      </c>
      <c r="AY575" s="223" t="s">
        <v>209</v>
      </c>
    </row>
    <row r="576" spans="1:65" s="15" customFormat="1">
      <c r="B576" s="246"/>
      <c r="C576" s="247"/>
      <c r="D576" s="214" t="s">
        <v>555</v>
      </c>
      <c r="E576" s="248" t="s">
        <v>1</v>
      </c>
      <c r="F576" s="249" t="s">
        <v>2026</v>
      </c>
      <c r="G576" s="247"/>
      <c r="H576" s="248" t="s">
        <v>1</v>
      </c>
      <c r="I576" s="250"/>
      <c r="J576" s="247"/>
      <c r="K576" s="247"/>
      <c r="L576" s="251"/>
      <c r="M576" s="252"/>
      <c r="N576" s="253"/>
      <c r="O576" s="253"/>
      <c r="P576" s="253"/>
      <c r="Q576" s="253"/>
      <c r="R576" s="253"/>
      <c r="S576" s="253"/>
      <c r="T576" s="254"/>
      <c r="AT576" s="255" t="s">
        <v>555</v>
      </c>
      <c r="AU576" s="255" t="s">
        <v>87</v>
      </c>
      <c r="AV576" s="15" t="s">
        <v>85</v>
      </c>
      <c r="AW576" s="15" t="s">
        <v>32</v>
      </c>
      <c r="AX576" s="15" t="s">
        <v>77</v>
      </c>
      <c r="AY576" s="255" t="s">
        <v>209</v>
      </c>
    </row>
    <row r="577" spans="1:65" s="13" customFormat="1">
      <c r="B577" s="212"/>
      <c r="C577" s="213"/>
      <c r="D577" s="214" t="s">
        <v>555</v>
      </c>
      <c r="E577" s="215" t="s">
        <v>1</v>
      </c>
      <c r="F577" s="216" t="s">
        <v>7819</v>
      </c>
      <c r="G577" s="213"/>
      <c r="H577" s="217">
        <v>1</v>
      </c>
      <c r="I577" s="218"/>
      <c r="J577" s="213"/>
      <c r="K577" s="213"/>
      <c r="L577" s="219"/>
      <c r="M577" s="220"/>
      <c r="N577" s="221"/>
      <c r="O577" s="221"/>
      <c r="P577" s="221"/>
      <c r="Q577" s="221"/>
      <c r="R577" s="221"/>
      <c r="S577" s="221"/>
      <c r="T577" s="222"/>
      <c r="AT577" s="223" t="s">
        <v>555</v>
      </c>
      <c r="AU577" s="223" t="s">
        <v>87</v>
      </c>
      <c r="AV577" s="13" t="s">
        <v>87</v>
      </c>
      <c r="AW577" s="13" t="s">
        <v>32</v>
      </c>
      <c r="AX577" s="13" t="s">
        <v>77</v>
      </c>
      <c r="AY577" s="223" t="s">
        <v>209</v>
      </c>
    </row>
    <row r="578" spans="1:65" s="13" customFormat="1">
      <c r="B578" s="212"/>
      <c r="C578" s="213"/>
      <c r="D578" s="214" t="s">
        <v>555</v>
      </c>
      <c r="E578" s="215" t="s">
        <v>1</v>
      </c>
      <c r="F578" s="216" t="s">
        <v>7820</v>
      </c>
      <c r="G578" s="213"/>
      <c r="H578" s="217">
        <v>1</v>
      </c>
      <c r="I578" s="218"/>
      <c r="J578" s="213"/>
      <c r="K578" s="213"/>
      <c r="L578" s="219"/>
      <c r="M578" s="220"/>
      <c r="N578" s="221"/>
      <c r="O578" s="221"/>
      <c r="P578" s="221"/>
      <c r="Q578" s="221"/>
      <c r="R578" s="221"/>
      <c r="S578" s="221"/>
      <c r="T578" s="222"/>
      <c r="AT578" s="223" t="s">
        <v>555</v>
      </c>
      <c r="AU578" s="223" t="s">
        <v>87</v>
      </c>
      <c r="AV578" s="13" t="s">
        <v>87</v>
      </c>
      <c r="AW578" s="13" t="s">
        <v>32</v>
      </c>
      <c r="AX578" s="13" t="s">
        <v>77</v>
      </c>
      <c r="AY578" s="223" t="s">
        <v>209</v>
      </c>
    </row>
    <row r="579" spans="1:65" s="14" customFormat="1">
      <c r="B579" s="235"/>
      <c r="C579" s="236"/>
      <c r="D579" s="214" t="s">
        <v>555</v>
      </c>
      <c r="E579" s="237" t="s">
        <v>1</v>
      </c>
      <c r="F579" s="238" t="s">
        <v>645</v>
      </c>
      <c r="G579" s="236"/>
      <c r="H579" s="239">
        <v>6</v>
      </c>
      <c r="I579" s="240"/>
      <c r="J579" s="236"/>
      <c r="K579" s="236"/>
      <c r="L579" s="241"/>
      <c r="M579" s="242"/>
      <c r="N579" s="243"/>
      <c r="O579" s="243"/>
      <c r="P579" s="243"/>
      <c r="Q579" s="243"/>
      <c r="R579" s="243"/>
      <c r="S579" s="243"/>
      <c r="T579" s="244"/>
      <c r="AT579" s="245" t="s">
        <v>555</v>
      </c>
      <c r="AU579" s="245" t="s">
        <v>87</v>
      </c>
      <c r="AV579" s="14" t="s">
        <v>218</v>
      </c>
      <c r="AW579" s="14" t="s">
        <v>32</v>
      </c>
      <c r="AX579" s="14" t="s">
        <v>85</v>
      </c>
      <c r="AY579" s="245" t="s">
        <v>209</v>
      </c>
    </row>
    <row r="580" spans="1:65" s="2" customFormat="1" ht="16.5" customHeight="1">
      <c r="A580" s="35"/>
      <c r="B580" s="36"/>
      <c r="C580" s="224" t="s">
        <v>442</v>
      </c>
      <c r="D580" s="224" t="s">
        <v>576</v>
      </c>
      <c r="E580" s="225" t="s">
        <v>7821</v>
      </c>
      <c r="F580" s="226" t="s">
        <v>7822</v>
      </c>
      <c r="G580" s="227" t="s">
        <v>217</v>
      </c>
      <c r="H580" s="228">
        <v>54.401000000000003</v>
      </c>
      <c r="I580" s="229"/>
      <c r="J580" s="230">
        <f>ROUND(I580*H580,2)</f>
        <v>0</v>
      </c>
      <c r="K580" s="231"/>
      <c r="L580" s="232"/>
      <c r="M580" s="233" t="s">
        <v>1</v>
      </c>
      <c r="N580" s="234" t="s">
        <v>42</v>
      </c>
      <c r="O580" s="72"/>
      <c r="P580" s="203">
        <f>O580*H580</f>
        <v>0</v>
      </c>
      <c r="Q580" s="203">
        <v>0.6</v>
      </c>
      <c r="R580" s="203">
        <f>Q580*H580</f>
        <v>32.640599999999999</v>
      </c>
      <c r="S580" s="203">
        <v>0</v>
      </c>
      <c r="T580" s="204">
        <f>S580*H580</f>
        <v>0</v>
      </c>
      <c r="U580" s="35"/>
      <c r="V580" s="35"/>
      <c r="W580" s="35"/>
      <c r="X580" s="35"/>
      <c r="Y580" s="35"/>
      <c r="Z580" s="35"/>
      <c r="AA580" s="35"/>
      <c r="AB580" s="35"/>
      <c r="AC580" s="35"/>
      <c r="AD580" s="35"/>
      <c r="AE580" s="35"/>
      <c r="AR580" s="205" t="s">
        <v>246</v>
      </c>
      <c r="AT580" s="205" t="s">
        <v>576</v>
      </c>
      <c r="AU580" s="205" t="s">
        <v>87</v>
      </c>
      <c r="AY580" s="18" t="s">
        <v>209</v>
      </c>
      <c r="BE580" s="206">
        <f>IF(N580="základní",J580,0)</f>
        <v>0</v>
      </c>
      <c r="BF580" s="206">
        <f>IF(N580="snížená",J580,0)</f>
        <v>0</v>
      </c>
      <c r="BG580" s="206">
        <f>IF(N580="zákl. přenesená",J580,0)</f>
        <v>0</v>
      </c>
      <c r="BH580" s="206">
        <f>IF(N580="sníž. přenesená",J580,0)</f>
        <v>0</v>
      </c>
      <c r="BI580" s="206">
        <f>IF(N580="nulová",J580,0)</f>
        <v>0</v>
      </c>
      <c r="BJ580" s="18" t="s">
        <v>85</v>
      </c>
      <c r="BK580" s="206">
        <f>ROUND(I580*H580,2)</f>
        <v>0</v>
      </c>
      <c r="BL580" s="18" t="s">
        <v>218</v>
      </c>
      <c r="BM580" s="205" t="s">
        <v>7823</v>
      </c>
    </row>
    <row r="581" spans="1:65" s="13" customFormat="1">
      <c r="B581" s="212"/>
      <c r="C581" s="213"/>
      <c r="D581" s="214" t="s">
        <v>555</v>
      </c>
      <c r="E581" s="215" t="s">
        <v>1</v>
      </c>
      <c r="F581" s="216" t="s">
        <v>7824</v>
      </c>
      <c r="G581" s="213"/>
      <c r="H581" s="217">
        <v>36.168999999999997</v>
      </c>
      <c r="I581" s="218"/>
      <c r="J581" s="213"/>
      <c r="K581" s="213"/>
      <c r="L581" s="219"/>
      <c r="M581" s="220"/>
      <c r="N581" s="221"/>
      <c r="O581" s="221"/>
      <c r="P581" s="221"/>
      <c r="Q581" s="221"/>
      <c r="R581" s="221"/>
      <c r="S581" s="221"/>
      <c r="T581" s="222"/>
      <c r="AT581" s="223" t="s">
        <v>555</v>
      </c>
      <c r="AU581" s="223" t="s">
        <v>87</v>
      </c>
      <c r="AV581" s="13" t="s">
        <v>87</v>
      </c>
      <c r="AW581" s="13" t="s">
        <v>32</v>
      </c>
      <c r="AX581" s="13" t="s">
        <v>77</v>
      </c>
      <c r="AY581" s="223" t="s">
        <v>209</v>
      </c>
    </row>
    <row r="582" spans="1:65" s="13" customFormat="1">
      <c r="B582" s="212"/>
      <c r="C582" s="213"/>
      <c r="D582" s="214" t="s">
        <v>555</v>
      </c>
      <c r="E582" s="215" t="s">
        <v>1</v>
      </c>
      <c r="F582" s="216" t="s">
        <v>7825</v>
      </c>
      <c r="G582" s="213"/>
      <c r="H582" s="217">
        <v>18.231999999999999</v>
      </c>
      <c r="I582" s="218"/>
      <c r="J582" s="213"/>
      <c r="K582" s="213"/>
      <c r="L582" s="219"/>
      <c r="M582" s="220"/>
      <c r="N582" s="221"/>
      <c r="O582" s="221"/>
      <c r="P582" s="221"/>
      <c r="Q582" s="221"/>
      <c r="R582" s="221"/>
      <c r="S582" s="221"/>
      <c r="T582" s="222"/>
      <c r="AT582" s="223" t="s">
        <v>555</v>
      </c>
      <c r="AU582" s="223" t="s">
        <v>87</v>
      </c>
      <c r="AV582" s="13" t="s">
        <v>87</v>
      </c>
      <c r="AW582" s="13" t="s">
        <v>32</v>
      </c>
      <c r="AX582" s="13" t="s">
        <v>77</v>
      </c>
      <c r="AY582" s="223" t="s">
        <v>209</v>
      </c>
    </row>
    <row r="583" spans="1:65" s="14" customFormat="1">
      <c r="B583" s="235"/>
      <c r="C583" s="236"/>
      <c r="D583" s="214" t="s">
        <v>555</v>
      </c>
      <c r="E583" s="237" t="s">
        <v>1</v>
      </c>
      <c r="F583" s="238" t="s">
        <v>645</v>
      </c>
      <c r="G583" s="236"/>
      <c r="H583" s="239">
        <v>54.400999999999996</v>
      </c>
      <c r="I583" s="240"/>
      <c r="J583" s="236"/>
      <c r="K583" s="236"/>
      <c r="L583" s="241"/>
      <c r="M583" s="242"/>
      <c r="N583" s="243"/>
      <c r="O583" s="243"/>
      <c r="P583" s="243"/>
      <c r="Q583" s="243"/>
      <c r="R583" s="243"/>
      <c r="S583" s="243"/>
      <c r="T583" s="244"/>
      <c r="AT583" s="245" t="s">
        <v>555</v>
      </c>
      <c r="AU583" s="245" t="s">
        <v>87</v>
      </c>
      <c r="AV583" s="14" t="s">
        <v>218</v>
      </c>
      <c r="AW583" s="14" t="s">
        <v>32</v>
      </c>
      <c r="AX583" s="14" t="s">
        <v>85</v>
      </c>
      <c r="AY583" s="245" t="s">
        <v>209</v>
      </c>
    </row>
    <row r="584" spans="1:65" s="2" customFormat="1" ht="37.9" customHeight="1">
      <c r="A584" s="35"/>
      <c r="B584" s="36"/>
      <c r="C584" s="193" t="s">
        <v>446</v>
      </c>
      <c r="D584" s="193" t="s">
        <v>214</v>
      </c>
      <c r="E584" s="194" t="s">
        <v>7826</v>
      </c>
      <c r="F584" s="195" t="s">
        <v>7827</v>
      </c>
      <c r="G584" s="196" t="s">
        <v>323</v>
      </c>
      <c r="H584" s="197">
        <v>846</v>
      </c>
      <c r="I584" s="198"/>
      <c r="J584" s="199">
        <f>ROUND(I584*H584,2)</f>
        <v>0</v>
      </c>
      <c r="K584" s="200"/>
      <c r="L584" s="40"/>
      <c r="M584" s="201" t="s">
        <v>1</v>
      </c>
      <c r="N584" s="202" t="s">
        <v>42</v>
      </c>
      <c r="O584" s="72"/>
      <c r="P584" s="203">
        <f>O584*H584</f>
        <v>0</v>
      </c>
      <c r="Q584" s="203">
        <v>0.25574999999999998</v>
      </c>
      <c r="R584" s="203">
        <f>Q584*H584</f>
        <v>216.36449999999999</v>
      </c>
      <c r="S584" s="203">
        <v>0</v>
      </c>
      <c r="T584" s="204">
        <f>S584*H584</f>
        <v>0</v>
      </c>
      <c r="U584" s="35"/>
      <c r="V584" s="35"/>
      <c r="W584" s="35"/>
      <c r="X584" s="35"/>
      <c r="Y584" s="35"/>
      <c r="Z584" s="35"/>
      <c r="AA584" s="35"/>
      <c r="AB584" s="35"/>
      <c r="AC584" s="35"/>
      <c r="AD584" s="35"/>
      <c r="AE584" s="35"/>
      <c r="AR584" s="205" t="s">
        <v>218</v>
      </c>
      <c r="AT584" s="205" t="s">
        <v>214</v>
      </c>
      <c r="AU584" s="205" t="s">
        <v>87</v>
      </c>
      <c r="AY584" s="18" t="s">
        <v>209</v>
      </c>
      <c r="BE584" s="206">
        <f>IF(N584="základní",J584,0)</f>
        <v>0</v>
      </c>
      <c r="BF584" s="206">
        <f>IF(N584="snížená",J584,0)</f>
        <v>0</v>
      </c>
      <c r="BG584" s="206">
        <f>IF(N584="zákl. přenesená",J584,0)</f>
        <v>0</v>
      </c>
      <c r="BH584" s="206">
        <f>IF(N584="sníž. přenesená",J584,0)</f>
        <v>0</v>
      </c>
      <c r="BI584" s="206">
        <f>IF(N584="nulová",J584,0)</f>
        <v>0</v>
      </c>
      <c r="BJ584" s="18" t="s">
        <v>85</v>
      </c>
      <c r="BK584" s="206">
        <f>ROUND(I584*H584,2)</f>
        <v>0</v>
      </c>
      <c r="BL584" s="18" t="s">
        <v>218</v>
      </c>
      <c r="BM584" s="205" t="s">
        <v>7828</v>
      </c>
    </row>
    <row r="585" spans="1:65" s="15" customFormat="1">
      <c r="B585" s="246"/>
      <c r="C585" s="247"/>
      <c r="D585" s="214" t="s">
        <v>555</v>
      </c>
      <c r="E585" s="248" t="s">
        <v>1</v>
      </c>
      <c r="F585" s="249" t="s">
        <v>1505</v>
      </c>
      <c r="G585" s="247"/>
      <c r="H585" s="248" t="s">
        <v>1</v>
      </c>
      <c r="I585" s="250"/>
      <c r="J585" s="247"/>
      <c r="K585" s="247"/>
      <c r="L585" s="251"/>
      <c r="M585" s="252"/>
      <c r="N585" s="253"/>
      <c r="O585" s="253"/>
      <c r="P585" s="253"/>
      <c r="Q585" s="253"/>
      <c r="R585" s="253"/>
      <c r="S585" s="253"/>
      <c r="T585" s="254"/>
      <c r="AT585" s="255" t="s">
        <v>555</v>
      </c>
      <c r="AU585" s="255" t="s">
        <v>87</v>
      </c>
      <c r="AV585" s="15" t="s">
        <v>85</v>
      </c>
      <c r="AW585" s="15" t="s">
        <v>32</v>
      </c>
      <c r="AX585" s="15" t="s">
        <v>77</v>
      </c>
      <c r="AY585" s="255" t="s">
        <v>209</v>
      </c>
    </row>
    <row r="586" spans="1:65" s="13" customFormat="1">
      <c r="B586" s="212"/>
      <c r="C586" s="213"/>
      <c r="D586" s="214" t="s">
        <v>555</v>
      </c>
      <c r="E586" s="215" t="s">
        <v>1</v>
      </c>
      <c r="F586" s="216" t="s">
        <v>389</v>
      </c>
      <c r="G586" s="213"/>
      <c r="H586" s="217">
        <v>43</v>
      </c>
      <c r="I586" s="218"/>
      <c r="J586" s="213"/>
      <c r="K586" s="213"/>
      <c r="L586" s="219"/>
      <c r="M586" s="220"/>
      <c r="N586" s="221"/>
      <c r="O586" s="221"/>
      <c r="P586" s="221"/>
      <c r="Q586" s="221"/>
      <c r="R586" s="221"/>
      <c r="S586" s="221"/>
      <c r="T586" s="222"/>
      <c r="AT586" s="223" t="s">
        <v>555</v>
      </c>
      <c r="AU586" s="223" t="s">
        <v>87</v>
      </c>
      <c r="AV586" s="13" t="s">
        <v>87</v>
      </c>
      <c r="AW586" s="13" t="s">
        <v>32</v>
      </c>
      <c r="AX586" s="13" t="s">
        <v>77</v>
      </c>
      <c r="AY586" s="223" t="s">
        <v>209</v>
      </c>
    </row>
    <row r="587" spans="1:65" s="15" customFormat="1">
      <c r="B587" s="246"/>
      <c r="C587" s="247"/>
      <c r="D587" s="214" t="s">
        <v>555</v>
      </c>
      <c r="E587" s="248" t="s">
        <v>1</v>
      </c>
      <c r="F587" s="249" t="s">
        <v>1605</v>
      </c>
      <c r="G587" s="247"/>
      <c r="H587" s="248" t="s">
        <v>1</v>
      </c>
      <c r="I587" s="250"/>
      <c r="J587" s="247"/>
      <c r="K587" s="247"/>
      <c r="L587" s="251"/>
      <c r="M587" s="252"/>
      <c r="N587" s="253"/>
      <c r="O587" s="253"/>
      <c r="P587" s="253"/>
      <c r="Q587" s="253"/>
      <c r="R587" s="253"/>
      <c r="S587" s="253"/>
      <c r="T587" s="254"/>
      <c r="AT587" s="255" t="s">
        <v>555</v>
      </c>
      <c r="AU587" s="255" t="s">
        <v>87</v>
      </c>
      <c r="AV587" s="15" t="s">
        <v>85</v>
      </c>
      <c r="AW587" s="15" t="s">
        <v>32</v>
      </c>
      <c r="AX587" s="15" t="s">
        <v>77</v>
      </c>
      <c r="AY587" s="255" t="s">
        <v>209</v>
      </c>
    </row>
    <row r="588" spans="1:65" s="13" customFormat="1">
      <c r="B588" s="212"/>
      <c r="C588" s="213"/>
      <c r="D588" s="214" t="s">
        <v>555</v>
      </c>
      <c r="E588" s="215" t="s">
        <v>1</v>
      </c>
      <c r="F588" s="216" t="s">
        <v>1018</v>
      </c>
      <c r="G588" s="213"/>
      <c r="H588" s="217">
        <v>93</v>
      </c>
      <c r="I588" s="218"/>
      <c r="J588" s="213"/>
      <c r="K588" s="213"/>
      <c r="L588" s="219"/>
      <c r="M588" s="220"/>
      <c r="N588" s="221"/>
      <c r="O588" s="221"/>
      <c r="P588" s="221"/>
      <c r="Q588" s="221"/>
      <c r="R588" s="221"/>
      <c r="S588" s="221"/>
      <c r="T588" s="222"/>
      <c r="AT588" s="223" t="s">
        <v>555</v>
      </c>
      <c r="AU588" s="223" t="s">
        <v>87</v>
      </c>
      <c r="AV588" s="13" t="s">
        <v>87</v>
      </c>
      <c r="AW588" s="13" t="s">
        <v>32</v>
      </c>
      <c r="AX588" s="13" t="s">
        <v>77</v>
      </c>
      <c r="AY588" s="223" t="s">
        <v>209</v>
      </c>
    </row>
    <row r="589" spans="1:65" s="15" customFormat="1">
      <c r="B589" s="246"/>
      <c r="C589" s="247"/>
      <c r="D589" s="214" t="s">
        <v>555</v>
      </c>
      <c r="E589" s="248" t="s">
        <v>1</v>
      </c>
      <c r="F589" s="249" t="s">
        <v>1717</v>
      </c>
      <c r="G589" s="247"/>
      <c r="H589" s="248" t="s">
        <v>1</v>
      </c>
      <c r="I589" s="250"/>
      <c r="J589" s="247"/>
      <c r="K589" s="247"/>
      <c r="L589" s="251"/>
      <c r="M589" s="252"/>
      <c r="N589" s="253"/>
      <c r="O589" s="253"/>
      <c r="P589" s="253"/>
      <c r="Q589" s="253"/>
      <c r="R589" s="253"/>
      <c r="S589" s="253"/>
      <c r="T589" s="254"/>
      <c r="AT589" s="255" t="s">
        <v>555</v>
      </c>
      <c r="AU589" s="255" t="s">
        <v>87</v>
      </c>
      <c r="AV589" s="15" t="s">
        <v>85</v>
      </c>
      <c r="AW589" s="15" t="s">
        <v>32</v>
      </c>
      <c r="AX589" s="15" t="s">
        <v>77</v>
      </c>
      <c r="AY589" s="255" t="s">
        <v>209</v>
      </c>
    </row>
    <row r="590" spans="1:65" s="13" customFormat="1">
      <c r="B590" s="212"/>
      <c r="C590" s="213"/>
      <c r="D590" s="214" t="s">
        <v>555</v>
      </c>
      <c r="E590" s="215" t="s">
        <v>1</v>
      </c>
      <c r="F590" s="216" t="s">
        <v>369</v>
      </c>
      <c r="G590" s="213"/>
      <c r="H590" s="217">
        <v>38</v>
      </c>
      <c r="I590" s="218"/>
      <c r="J590" s="213"/>
      <c r="K590" s="213"/>
      <c r="L590" s="219"/>
      <c r="M590" s="220"/>
      <c r="N590" s="221"/>
      <c r="O590" s="221"/>
      <c r="P590" s="221"/>
      <c r="Q590" s="221"/>
      <c r="R590" s="221"/>
      <c r="S590" s="221"/>
      <c r="T590" s="222"/>
      <c r="AT590" s="223" t="s">
        <v>555</v>
      </c>
      <c r="AU590" s="223" t="s">
        <v>87</v>
      </c>
      <c r="AV590" s="13" t="s">
        <v>87</v>
      </c>
      <c r="AW590" s="13" t="s">
        <v>32</v>
      </c>
      <c r="AX590" s="13" t="s">
        <v>77</v>
      </c>
      <c r="AY590" s="223" t="s">
        <v>209</v>
      </c>
    </row>
    <row r="591" spans="1:65" s="15" customFormat="1">
      <c r="B591" s="246"/>
      <c r="C591" s="247"/>
      <c r="D591" s="214" t="s">
        <v>555</v>
      </c>
      <c r="E591" s="248" t="s">
        <v>1</v>
      </c>
      <c r="F591" s="249" t="s">
        <v>1851</v>
      </c>
      <c r="G591" s="247"/>
      <c r="H591" s="248" t="s">
        <v>1</v>
      </c>
      <c r="I591" s="250"/>
      <c r="J591" s="247"/>
      <c r="K591" s="247"/>
      <c r="L591" s="251"/>
      <c r="M591" s="252"/>
      <c r="N591" s="253"/>
      <c r="O591" s="253"/>
      <c r="P591" s="253"/>
      <c r="Q591" s="253"/>
      <c r="R591" s="253"/>
      <c r="S591" s="253"/>
      <c r="T591" s="254"/>
      <c r="AT591" s="255" t="s">
        <v>555</v>
      </c>
      <c r="AU591" s="255" t="s">
        <v>87</v>
      </c>
      <c r="AV591" s="15" t="s">
        <v>85</v>
      </c>
      <c r="AW591" s="15" t="s">
        <v>32</v>
      </c>
      <c r="AX591" s="15" t="s">
        <v>77</v>
      </c>
      <c r="AY591" s="255" t="s">
        <v>209</v>
      </c>
    </row>
    <row r="592" spans="1:65" s="13" customFormat="1">
      <c r="B592" s="212"/>
      <c r="C592" s="213"/>
      <c r="D592" s="214" t="s">
        <v>555</v>
      </c>
      <c r="E592" s="215" t="s">
        <v>1</v>
      </c>
      <c r="F592" s="216" t="s">
        <v>7829</v>
      </c>
      <c r="G592" s="213"/>
      <c r="H592" s="217">
        <v>203</v>
      </c>
      <c r="I592" s="218"/>
      <c r="J592" s="213"/>
      <c r="K592" s="213"/>
      <c r="L592" s="219"/>
      <c r="M592" s="220"/>
      <c r="N592" s="221"/>
      <c r="O592" s="221"/>
      <c r="P592" s="221"/>
      <c r="Q592" s="221"/>
      <c r="R592" s="221"/>
      <c r="S592" s="221"/>
      <c r="T592" s="222"/>
      <c r="AT592" s="223" t="s">
        <v>555</v>
      </c>
      <c r="AU592" s="223" t="s">
        <v>87</v>
      </c>
      <c r="AV592" s="13" t="s">
        <v>87</v>
      </c>
      <c r="AW592" s="13" t="s">
        <v>32</v>
      </c>
      <c r="AX592" s="13" t="s">
        <v>77</v>
      </c>
      <c r="AY592" s="223" t="s">
        <v>209</v>
      </c>
    </row>
    <row r="593" spans="1:65" s="15" customFormat="1">
      <c r="B593" s="246"/>
      <c r="C593" s="247"/>
      <c r="D593" s="214" t="s">
        <v>555</v>
      </c>
      <c r="E593" s="248" t="s">
        <v>1</v>
      </c>
      <c r="F593" s="249" t="s">
        <v>1964</v>
      </c>
      <c r="G593" s="247"/>
      <c r="H593" s="248" t="s">
        <v>1</v>
      </c>
      <c r="I593" s="250"/>
      <c r="J593" s="247"/>
      <c r="K593" s="247"/>
      <c r="L593" s="251"/>
      <c r="M593" s="252"/>
      <c r="N593" s="253"/>
      <c r="O593" s="253"/>
      <c r="P593" s="253"/>
      <c r="Q593" s="253"/>
      <c r="R593" s="253"/>
      <c r="S593" s="253"/>
      <c r="T593" s="254"/>
      <c r="AT593" s="255" t="s">
        <v>555</v>
      </c>
      <c r="AU593" s="255" t="s">
        <v>87</v>
      </c>
      <c r="AV593" s="15" t="s">
        <v>85</v>
      </c>
      <c r="AW593" s="15" t="s">
        <v>32</v>
      </c>
      <c r="AX593" s="15" t="s">
        <v>77</v>
      </c>
      <c r="AY593" s="255" t="s">
        <v>209</v>
      </c>
    </row>
    <row r="594" spans="1:65" s="13" customFormat="1">
      <c r="B594" s="212"/>
      <c r="C594" s="213"/>
      <c r="D594" s="214" t="s">
        <v>555</v>
      </c>
      <c r="E594" s="215" t="s">
        <v>1</v>
      </c>
      <c r="F594" s="216" t="s">
        <v>7830</v>
      </c>
      <c r="G594" s="213"/>
      <c r="H594" s="217">
        <v>339</v>
      </c>
      <c r="I594" s="218"/>
      <c r="J594" s="213"/>
      <c r="K594" s="213"/>
      <c r="L594" s="219"/>
      <c r="M594" s="220"/>
      <c r="N594" s="221"/>
      <c r="O594" s="221"/>
      <c r="P594" s="221"/>
      <c r="Q594" s="221"/>
      <c r="R594" s="221"/>
      <c r="S594" s="221"/>
      <c r="T594" s="222"/>
      <c r="AT594" s="223" t="s">
        <v>555</v>
      </c>
      <c r="AU594" s="223" t="s">
        <v>87</v>
      </c>
      <c r="AV594" s="13" t="s">
        <v>87</v>
      </c>
      <c r="AW594" s="13" t="s">
        <v>32</v>
      </c>
      <c r="AX594" s="13" t="s">
        <v>77</v>
      </c>
      <c r="AY594" s="223" t="s">
        <v>209</v>
      </c>
    </row>
    <row r="595" spans="1:65" s="15" customFormat="1">
      <c r="B595" s="246"/>
      <c r="C595" s="247"/>
      <c r="D595" s="214" t="s">
        <v>555</v>
      </c>
      <c r="E595" s="248" t="s">
        <v>1</v>
      </c>
      <c r="F595" s="249" t="s">
        <v>2026</v>
      </c>
      <c r="G595" s="247"/>
      <c r="H595" s="248" t="s">
        <v>1</v>
      </c>
      <c r="I595" s="250"/>
      <c r="J595" s="247"/>
      <c r="K595" s="247"/>
      <c r="L595" s="251"/>
      <c r="M595" s="252"/>
      <c r="N595" s="253"/>
      <c r="O595" s="253"/>
      <c r="P595" s="253"/>
      <c r="Q595" s="253"/>
      <c r="R595" s="253"/>
      <c r="S595" s="253"/>
      <c r="T595" s="254"/>
      <c r="AT595" s="255" t="s">
        <v>555</v>
      </c>
      <c r="AU595" s="255" t="s">
        <v>87</v>
      </c>
      <c r="AV595" s="15" t="s">
        <v>85</v>
      </c>
      <c r="AW595" s="15" t="s">
        <v>32</v>
      </c>
      <c r="AX595" s="15" t="s">
        <v>77</v>
      </c>
      <c r="AY595" s="255" t="s">
        <v>209</v>
      </c>
    </row>
    <row r="596" spans="1:65" s="13" customFormat="1">
      <c r="B596" s="212"/>
      <c r="C596" s="213"/>
      <c r="D596" s="214" t="s">
        <v>555</v>
      </c>
      <c r="E596" s="215" t="s">
        <v>1</v>
      </c>
      <c r="F596" s="216" t="s">
        <v>7831</v>
      </c>
      <c r="G596" s="213"/>
      <c r="H596" s="217">
        <v>130</v>
      </c>
      <c r="I596" s="218"/>
      <c r="J596" s="213"/>
      <c r="K596" s="213"/>
      <c r="L596" s="219"/>
      <c r="M596" s="220"/>
      <c r="N596" s="221"/>
      <c r="O596" s="221"/>
      <c r="P596" s="221"/>
      <c r="Q596" s="221"/>
      <c r="R596" s="221"/>
      <c r="S596" s="221"/>
      <c r="T596" s="222"/>
      <c r="AT596" s="223" t="s">
        <v>555</v>
      </c>
      <c r="AU596" s="223" t="s">
        <v>87</v>
      </c>
      <c r="AV596" s="13" t="s">
        <v>87</v>
      </c>
      <c r="AW596" s="13" t="s">
        <v>32</v>
      </c>
      <c r="AX596" s="13" t="s">
        <v>77</v>
      </c>
      <c r="AY596" s="223" t="s">
        <v>209</v>
      </c>
    </row>
    <row r="597" spans="1:65" s="14" customFormat="1">
      <c r="B597" s="235"/>
      <c r="C597" s="236"/>
      <c r="D597" s="214" t="s">
        <v>555</v>
      </c>
      <c r="E597" s="237" t="s">
        <v>1</v>
      </c>
      <c r="F597" s="238" t="s">
        <v>645</v>
      </c>
      <c r="G597" s="236"/>
      <c r="H597" s="239">
        <v>846</v>
      </c>
      <c r="I597" s="240"/>
      <c r="J597" s="236"/>
      <c r="K597" s="236"/>
      <c r="L597" s="241"/>
      <c r="M597" s="242"/>
      <c r="N597" s="243"/>
      <c r="O597" s="243"/>
      <c r="P597" s="243"/>
      <c r="Q597" s="243"/>
      <c r="R597" s="243"/>
      <c r="S597" s="243"/>
      <c r="T597" s="244"/>
      <c r="AT597" s="245" t="s">
        <v>555</v>
      </c>
      <c r="AU597" s="245" t="s">
        <v>87</v>
      </c>
      <c r="AV597" s="14" t="s">
        <v>218</v>
      </c>
      <c r="AW597" s="14" t="s">
        <v>32</v>
      </c>
      <c r="AX597" s="14" t="s">
        <v>85</v>
      </c>
      <c r="AY597" s="245" t="s">
        <v>209</v>
      </c>
    </row>
    <row r="598" spans="1:65" s="2" customFormat="1" ht="24.2" customHeight="1">
      <c r="A598" s="35"/>
      <c r="B598" s="36"/>
      <c r="C598" s="224" t="s">
        <v>450</v>
      </c>
      <c r="D598" s="224" t="s">
        <v>576</v>
      </c>
      <c r="E598" s="225" t="s">
        <v>7832</v>
      </c>
      <c r="F598" s="226" t="s">
        <v>7833</v>
      </c>
      <c r="G598" s="227" t="s">
        <v>217</v>
      </c>
      <c r="H598" s="228">
        <v>5570.6</v>
      </c>
      <c r="I598" s="229"/>
      <c r="J598" s="230">
        <f>ROUND(I598*H598,2)</f>
        <v>0</v>
      </c>
      <c r="K598" s="231"/>
      <c r="L598" s="232"/>
      <c r="M598" s="233" t="s">
        <v>1</v>
      </c>
      <c r="N598" s="234" t="s">
        <v>42</v>
      </c>
      <c r="O598" s="72"/>
      <c r="P598" s="203">
        <f>O598*H598</f>
        <v>0</v>
      </c>
      <c r="Q598" s="203">
        <v>0.3</v>
      </c>
      <c r="R598" s="203">
        <f>Q598*H598</f>
        <v>1671.18</v>
      </c>
      <c r="S598" s="203">
        <v>0</v>
      </c>
      <c r="T598" s="204">
        <f>S598*H598</f>
        <v>0</v>
      </c>
      <c r="U598" s="35"/>
      <c r="V598" s="35"/>
      <c r="W598" s="35"/>
      <c r="X598" s="35"/>
      <c r="Y598" s="35"/>
      <c r="Z598" s="35"/>
      <c r="AA598" s="35"/>
      <c r="AB598" s="35"/>
      <c r="AC598" s="35"/>
      <c r="AD598" s="35"/>
      <c r="AE598" s="35"/>
      <c r="AR598" s="205" t="s">
        <v>246</v>
      </c>
      <c r="AT598" s="205" t="s">
        <v>576</v>
      </c>
      <c r="AU598" s="205" t="s">
        <v>87</v>
      </c>
      <c r="AY598" s="18" t="s">
        <v>209</v>
      </c>
      <c r="BE598" s="206">
        <f>IF(N598="základní",J598,0)</f>
        <v>0</v>
      </c>
      <c r="BF598" s="206">
        <f>IF(N598="snížená",J598,0)</f>
        <v>0</v>
      </c>
      <c r="BG598" s="206">
        <f>IF(N598="zákl. přenesená",J598,0)</f>
        <v>0</v>
      </c>
      <c r="BH598" s="206">
        <f>IF(N598="sníž. přenesená",J598,0)</f>
        <v>0</v>
      </c>
      <c r="BI598" s="206">
        <f>IF(N598="nulová",J598,0)</f>
        <v>0</v>
      </c>
      <c r="BJ598" s="18" t="s">
        <v>85</v>
      </c>
      <c r="BK598" s="206">
        <f>ROUND(I598*H598,2)</f>
        <v>0</v>
      </c>
      <c r="BL598" s="18" t="s">
        <v>218</v>
      </c>
      <c r="BM598" s="205" t="s">
        <v>7834</v>
      </c>
    </row>
    <row r="599" spans="1:65" s="13" customFormat="1">
      <c r="B599" s="212"/>
      <c r="C599" s="213"/>
      <c r="D599" s="214" t="s">
        <v>555</v>
      </c>
      <c r="E599" s="215" t="s">
        <v>1</v>
      </c>
      <c r="F599" s="216" t="s">
        <v>7835</v>
      </c>
      <c r="G599" s="213"/>
      <c r="H599" s="217">
        <v>307.2</v>
      </c>
      <c r="I599" s="218"/>
      <c r="J599" s="213"/>
      <c r="K599" s="213"/>
      <c r="L599" s="219"/>
      <c r="M599" s="220"/>
      <c r="N599" s="221"/>
      <c r="O599" s="221"/>
      <c r="P599" s="221"/>
      <c r="Q599" s="221"/>
      <c r="R599" s="221"/>
      <c r="S599" s="221"/>
      <c r="T599" s="222"/>
      <c r="AT599" s="223" t="s">
        <v>555</v>
      </c>
      <c r="AU599" s="223" t="s">
        <v>87</v>
      </c>
      <c r="AV599" s="13" t="s">
        <v>87</v>
      </c>
      <c r="AW599" s="13" t="s">
        <v>32</v>
      </c>
      <c r="AX599" s="13" t="s">
        <v>77</v>
      </c>
      <c r="AY599" s="223" t="s">
        <v>209</v>
      </c>
    </row>
    <row r="600" spans="1:65" s="13" customFormat="1">
      <c r="B600" s="212"/>
      <c r="C600" s="213"/>
      <c r="D600" s="214" t="s">
        <v>555</v>
      </c>
      <c r="E600" s="215" t="s">
        <v>1</v>
      </c>
      <c r="F600" s="216" t="s">
        <v>7836</v>
      </c>
      <c r="G600" s="213"/>
      <c r="H600" s="217">
        <v>600.6</v>
      </c>
      <c r="I600" s="218"/>
      <c r="J600" s="213"/>
      <c r="K600" s="213"/>
      <c r="L600" s="219"/>
      <c r="M600" s="220"/>
      <c r="N600" s="221"/>
      <c r="O600" s="221"/>
      <c r="P600" s="221"/>
      <c r="Q600" s="221"/>
      <c r="R600" s="221"/>
      <c r="S600" s="221"/>
      <c r="T600" s="222"/>
      <c r="AT600" s="223" t="s">
        <v>555</v>
      </c>
      <c r="AU600" s="223" t="s">
        <v>87</v>
      </c>
      <c r="AV600" s="13" t="s">
        <v>87</v>
      </c>
      <c r="AW600" s="13" t="s">
        <v>32</v>
      </c>
      <c r="AX600" s="13" t="s">
        <v>77</v>
      </c>
      <c r="AY600" s="223" t="s">
        <v>209</v>
      </c>
    </row>
    <row r="601" spans="1:65" s="13" customFormat="1">
      <c r="B601" s="212"/>
      <c r="C601" s="213"/>
      <c r="D601" s="214" t="s">
        <v>555</v>
      </c>
      <c r="E601" s="215" t="s">
        <v>1</v>
      </c>
      <c r="F601" s="216" t="s">
        <v>7837</v>
      </c>
      <c r="G601" s="213"/>
      <c r="H601" s="217">
        <v>228.7</v>
      </c>
      <c r="I601" s="218"/>
      <c r="J601" s="213"/>
      <c r="K601" s="213"/>
      <c r="L601" s="219"/>
      <c r="M601" s="220"/>
      <c r="N601" s="221"/>
      <c r="O601" s="221"/>
      <c r="P601" s="221"/>
      <c r="Q601" s="221"/>
      <c r="R601" s="221"/>
      <c r="S601" s="221"/>
      <c r="T601" s="222"/>
      <c r="AT601" s="223" t="s">
        <v>555</v>
      </c>
      <c r="AU601" s="223" t="s">
        <v>87</v>
      </c>
      <c r="AV601" s="13" t="s">
        <v>87</v>
      </c>
      <c r="AW601" s="13" t="s">
        <v>32</v>
      </c>
      <c r="AX601" s="13" t="s">
        <v>77</v>
      </c>
      <c r="AY601" s="223" t="s">
        <v>209</v>
      </c>
    </row>
    <row r="602" spans="1:65" s="13" customFormat="1">
      <c r="B602" s="212"/>
      <c r="C602" s="213"/>
      <c r="D602" s="214" t="s">
        <v>555</v>
      </c>
      <c r="E602" s="215" t="s">
        <v>1</v>
      </c>
      <c r="F602" s="216" t="s">
        <v>7838</v>
      </c>
      <c r="G602" s="213"/>
      <c r="H602" s="217">
        <v>1397.7</v>
      </c>
      <c r="I602" s="218"/>
      <c r="J602" s="213"/>
      <c r="K602" s="213"/>
      <c r="L602" s="219"/>
      <c r="M602" s="220"/>
      <c r="N602" s="221"/>
      <c r="O602" s="221"/>
      <c r="P602" s="221"/>
      <c r="Q602" s="221"/>
      <c r="R602" s="221"/>
      <c r="S602" s="221"/>
      <c r="T602" s="222"/>
      <c r="AT602" s="223" t="s">
        <v>555</v>
      </c>
      <c r="AU602" s="223" t="s">
        <v>87</v>
      </c>
      <c r="AV602" s="13" t="s">
        <v>87</v>
      </c>
      <c r="AW602" s="13" t="s">
        <v>32</v>
      </c>
      <c r="AX602" s="13" t="s">
        <v>77</v>
      </c>
      <c r="AY602" s="223" t="s">
        <v>209</v>
      </c>
    </row>
    <row r="603" spans="1:65" s="13" customFormat="1">
      <c r="B603" s="212"/>
      <c r="C603" s="213"/>
      <c r="D603" s="214" t="s">
        <v>555</v>
      </c>
      <c r="E603" s="215" t="s">
        <v>1</v>
      </c>
      <c r="F603" s="216" t="s">
        <v>7839</v>
      </c>
      <c r="G603" s="213"/>
      <c r="H603" s="217">
        <v>2112.6999999999998</v>
      </c>
      <c r="I603" s="218"/>
      <c r="J603" s="213"/>
      <c r="K603" s="213"/>
      <c r="L603" s="219"/>
      <c r="M603" s="220"/>
      <c r="N603" s="221"/>
      <c r="O603" s="221"/>
      <c r="P603" s="221"/>
      <c r="Q603" s="221"/>
      <c r="R603" s="221"/>
      <c r="S603" s="221"/>
      <c r="T603" s="222"/>
      <c r="AT603" s="223" t="s">
        <v>555</v>
      </c>
      <c r="AU603" s="223" t="s">
        <v>87</v>
      </c>
      <c r="AV603" s="13" t="s">
        <v>87</v>
      </c>
      <c r="AW603" s="13" t="s">
        <v>32</v>
      </c>
      <c r="AX603" s="13" t="s">
        <v>77</v>
      </c>
      <c r="AY603" s="223" t="s">
        <v>209</v>
      </c>
    </row>
    <row r="604" spans="1:65" s="13" customFormat="1">
      <c r="B604" s="212"/>
      <c r="C604" s="213"/>
      <c r="D604" s="214" t="s">
        <v>555</v>
      </c>
      <c r="E604" s="215" t="s">
        <v>1</v>
      </c>
      <c r="F604" s="216" t="s">
        <v>7840</v>
      </c>
      <c r="G604" s="213"/>
      <c r="H604" s="217">
        <v>923.7</v>
      </c>
      <c r="I604" s="218"/>
      <c r="J604" s="213"/>
      <c r="K604" s="213"/>
      <c r="L604" s="219"/>
      <c r="M604" s="220"/>
      <c r="N604" s="221"/>
      <c r="O604" s="221"/>
      <c r="P604" s="221"/>
      <c r="Q604" s="221"/>
      <c r="R604" s="221"/>
      <c r="S604" s="221"/>
      <c r="T604" s="222"/>
      <c r="AT604" s="223" t="s">
        <v>555</v>
      </c>
      <c r="AU604" s="223" t="s">
        <v>87</v>
      </c>
      <c r="AV604" s="13" t="s">
        <v>87</v>
      </c>
      <c r="AW604" s="13" t="s">
        <v>32</v>
      </c>
      <c r="AX604" s="13" t="s">
        <v>77</v>
      </c>
      <c r="AY604" s="223" t="s">
        <v>209</v>
      </c>
    </row>
    <row r="605" spans="1:65" s="14" customFormat="1">
      <c r="B605" s="235"/>
      <c r="C605" s="236"/>
      <c r="D605" s="214" t="s">
        <v>555</v>
      </c>
      <c r="E605" s="237" t="s">
        <v>1</v>
      </c>
      <c r="F605" s="238" t="s">
        <v>645</v>
      </c>
      <c r="G605" s="236"/>
      <c r="H605" s="239">
        <v>5570.5999999999995</v>
      </c>
      <c r="I605" s="240"/>
      <c r="J605" s="236"/>
      <c r="K605" s="236"/>
      <c r="L605" s="241"/>
      <c r="M605" s="242"/>
      <c r="N605" s="243"/>
      <c r="O605" s="243"/>
      <c r="P605" s="243"/>
      <c r="Q605" s="243"/>
      <c r="R605" s="243"/>
      <c r="S605" s="243"/>
      <c r="T605" s="244"/>
      <c r="AT605" s="245" t="s">
        <v>555</v>
      </c>
      <c r="AU605" s="245" t="s">
        <v>87</v>
      </c>
      <c r="AV605" s="14" t="s">
        <v>218</v>
      </c>
      <c r="AW605" s="14" t="s">
        <v>32</v>
      </c>
      <c r="AX605" s="14" t="s">
        <v>85</v>
      </c>
      <c r="AY605" s="245" t="s">
        <v>209</v>
      </c>
    </row>
    <row r="606" spans="1:65" s="2" customFormat="1" ht="37.9" customHeight="1">
      <c r="A606" s="35"/>
      <c r="B606" s="36"/>
      <c r="C606" s="193" t="s">
        <v>456</v>
      </c>
      <c r="D606" s="193" t="s">
        <v>214</v>
      </c>
      <c r="E606" s="194" t="s">
        <v>7841</v>
      </c>
      <c r="F606" s="195" t="s">
        <v>7842</v>
      </c>
      <c r="G606" s="196" t="s">
        <v>217</v>
      </c>
      <c r="H606" s="197">
        <v>35</v>
      </c>
      <c r="I606" s="198"/>
      <c r="J606" s="199">
        <f>ROUND(I606*H606,2)</f>
        <v>0</v>
      </c>
      <c r="K606" s="200"/>
      <c r="L606" s="40"/>
      <c r="M606" s="201" t="s">
        <v>1</v>
      </c>
      <c r="N606" s="202" t="s">
        <v>42</v>
      </c>
      <c r="O606" s="72"/>
      <c r="P606" s="203">
        <f>O606*H606</f>
        <v>0</v>
      </c>
      <c r="Q606" s="203">
        <v>0.37779000000000001</v>
      </c>
      <c r="R606" s="203">
        <f>Q606*H606</f>
        <v>13.22265</v>
      </c>
      <c r="S606" s="203">
        <v>0</v>
      </c>
      <c r="T606" s="204">
        <f>S606*H606</f>
        <v>0</v>
      </c>
      <c r="U606" s="35"/>
      <c r="V606" s="35"/>
      <c r="W606" s="35"/>
      <c r="X606" s="35"/>
      <c r="Y606" s="35"/>
      <c r="Z606" s="35"/>
      <c r="AA606" s="35"/>
      <c r="AB606" s="35"/>
      <c r="AC606" s="35"/>
      <c r="AD606" s="35"/>
      <c r="AE606" s="35"/>
      <c r="AR606" s="205" t="s">
        <v>218</v>
      </c>
      <c r="AT606" s="205" t="s">
        <v>214</v>
      </c>
      <c r="AU606" s="205" t="s">
        <v>87</v>
      </c>
      <c r="AY606" s="18" t="s">
        <v>209</v>
      </c>
      <c r="BE606" s="206">
        <f>IF(N606="základní",J606,0)</f>
        <v>0</v>
      </c>
      <c r="BF606" s="206">
        <f>IF(N606="snížená",J606,0)</f>
        <v>0</v>
      </c>
      <c r="BG606" s="206">
        <f>IF(N606="zákl. přenesená",J606,0)</f>
        <v>0</v>
      </c>
      <c r="BH606" s="206">
        <f>IF(N606="sníž. přenesená",J606,0)</f>
        <v>0</v>
      </c>
      <c r="BI606" s="206">
        <f>IF(N606="nulová",J606,0)</f>
        <v>0</v>
      </c>
      <c r="BJ606" s="18" t="s">
        <v>85</v>
      </c>
      <c r="BK606" s="206">
        <f>ROUND(I606*H606,2)</f>
        <v>0</v>
      </c>
      <c r="BL606" s="18" t="s">
        <v>218</v>
      </c>
      <c r="BM606" s="205" t="s">
        <v>7843</v>
      </c>
    </row>
    <row r="607" spans="1:65" s="13" customFormat="1">
      <c r="B607" s="212"/>
      <c r="C607" s="213"/>
      <c r="D607" s="214" t="s">
        <v>555</v>
      </c>
      <c r="E607" s="215" t="s">
        <v>1</v>
      </c>
      <c r="F607" s="216" t="s">
        <v>7844</v>
      </c>
      <c r="G607" s="213"/>
      <c r="H607" s="217">
        <v>35</v>
      </c>
      <c r="I607" s="218"/>
      <c r="J607" s="213"/>
      <c r="K607" s="213"/>
      <c r="L607" s="219"/>
      <c r="M607" s="220"/>
      <c r="N607" s="221"/>
      <c r="O607" s="221"/>
      <c r="P607" s="221"/>
      <c r="Q607" s="221"/>
      <c r="R607" s="221"/>
      <c r="S607" s="221"/>
      <c r="T607" s="222"/>
      <c r="AT607" s="223" t="s">
        <v>555</v>
      </c>
      <c r="AU607" s="223" t="s">
        <v>87</v>
      </c>
      <c r="AV607" s="13" t="s">
        <v>87</v>
      </c>
      <c r="AW607" s="13" t="s">
        <v>32</v>
      </c>
      <c r="AX607" s="13" t="s">
        <v>85</v>
      </c>
      <c r="AY607" s="223" t="s">
        <v>209</v>
      </c>
    </row>
    <row r="608" spans="1:65" s="2" customFormat="1" ht="37.9" customHeight="1">
      <c r="A608" s="35"/>
      <c r="B608" s="36"/>
      <c r="C608" s="193" t="s">
        <v>460</v>
      </c>
      <c r="D608" s="193" t="s">
        <v>214</v>
      </c>
      <c r="E608" s="194" t="s">
        <v>7845</v>
      </c>
      <c r="F608" s="195" t="s">
        <v>7846</v>
      </c>
      <c r="G608" s="196" t="s">
        <v>217</v>
      </c>
      <c r="H608" s="197">
        <v>135</v>
      </c>
      <c r="I608" s="198"/>
      <c r="J608" s="199">
        <f>ROUND(I608*H608,2)</f>
        <v>0</v>
      </c>
      <c r="K608" s="200"/>
      <c r="L608" s="40"/>
      <c r="M608" s="201" t="s">
        <v>1</v>
      </c>
      <c r="N608" s="202" t="s">
        <v>42</v>
      </c>
      <c r="O608" s="72"/>
      <c r="P608" s="203">
        <f>O608*H608</f>
        <v>0</v>
      </c>
      <c r="Q608" s="203">
        <v>0.37596000000000002</v>
      </c>
      <c r="R608" s="203">
        <f>Q608*H608</f>
        <v>50.754600000000003</v>
      </c>
      <c r="S608" s="203">
        <v>0</v>
      </c>
      <c r="T608" s="204">
        <f>S608*H608</f>
        <v>0</v>
      </c>
      <c r="U608" s="35"/>
      <c r="V608" s="35"/>
      <c r="W608" s="35"/>
      <c r="X608" s="35"/>
      <c r="Y608" s="35"/>
      <c r="Z608" s="35"/>
      <c r="AA608" s="35"/>
      <c r="AB608" s="35"/>
      <c r="AC608" s="35"/>
      <c r="AD608" s="35"/>
      <c r="AE608" s="35"/>
      <c r="AR608" s="205" t="s">
        <v>218</v>
      </c>
      <c r="AT608" s="205" t="s">
        <v>214</v>
      </c>
      <c r="AU608" s="205" t="s">
        <v>87</v>
      </c>
      <c r="AY608" s="18" t="s">
        <v>209</v>
      </c>
      <c r="BE608" s="206">
        <f>IF(N608="základní",J608,0)</f>
        <v>0</v>
      </c>
      <c r="BF608" s="206">
        <f>IF(N608="snížená",J608,0)</f>
        <v>0</v>
      </c>
      <c r="BG608" s="206">
        <f>IF(N608="zákl. přenesená",J608,0)</f>
        <v>0</v>
      </c>
      <c r="BH608" s="206">
        <f>IF(N608="sníž. přenesená",J608,0)</f>
        <v>0</v>
      </c>
      <c r="BI608" s="206">
        <f>IF(N608="nulová",J608,0)</f>
        <v>0</v>
      </c>
      <c r="BJ608" s="18" t="s">
        <v>85</v>
      </c>
      <c r="BK608" s="206">
        <f>ROUND(I608*H608,2)</f>
        <v>0</v>
      </c>
      <c r="BL608" s="18" t="s">
        <v>218</v>
      </c>
      <c r="BM608" s="205" t="s">
        <v>7847</v>
      </c>
    </row>
    <row r="609" spans="1:65" s="13" customFormat="1">
      <c r="B609" s="212"/>
      <c r="C609" s="213"/>
      <c r="D609" s="214" t="s">
        <v>555</v>
      </c>
      <c r="E609" s="215" t="s">
        <v>1</v>
      </c>
      <c r="F609" s="216" t="s">
        <v>7848</v>
      </c>
      <c r="G609" s="213"/>
      <c r="H609" s="217">
        <v>135</v>
      </c>
      <c r="I609" s="218"/>
      <c r="J609" s="213"/>
      <c r="K609" s="213"/>
      <c r="L609" s="219"/>
      <c r="M609" s="220"/>
      <c r="N609" s="221"/>
      <c r="O609" s="221"/>
      <c r="P609" s="221"/>
      <c r="Q609" s="221"/>
      <c r="R609" s="221"/>
      <c r="S609" s="221"/>
      <c r="T609" s="222"/>
      <c r="AT609" s="223" t="s">
        <v>555</v>
      </c>
      <c r="AU609" s="223" t="s">
        <v>87</v>
      </c>
      <c r="AV609" s="13" t="s">
        <v>87</v>
      </c>
      <c r="AW609" s="13" t="s">
        <v>32</v>
      </c>
      <c r="AX609" s="13" t="s">
        <v>85</v>
      </c>
      <c r="AY609" s="223" t="s">
        <v>209</v>
      </c>
    </row>
    <row r="610" spans="1:65" s="2" customFormat="1" ht="16.5" customHeight="1">
      <c r="A610" s="35"/>
      <c r="B610" s="36"/>
      <c r="C610" s="193" t="s">
        <v>464</v>
      </c>
      <c r="D610" s="193" t="s">
        <v>214</v>
      </c>
      <c r="E610" s="194" t="s">
        <v>7849</v>
      </c>
      <c r="F610" s="195" t="s">
        <v>7850</v>
      </c>
      <c r="G610" s="196" t="s">
        <v>224</v>
      </c>
      <c r="H610" s="197">
        <v>66.653999999999996</v>
      </c>
      <c r="I610" s="198"/>
      <c r="J610" s="199">
        <f>ROUND(I610*H610,2)</f>
        <v>0</v>
      </c>
      <c r="K610" s="200"/>
      <c r="L610" s="40"/>
      <c r="M610" s="201" t="s">
        <v>1</v>
      </c>
      <c r="N610" s="202" t="s">
        <v>42</v>
      </c>
      <c r="O610" s="72"/>
      <c r="P610" s="203">
        <f>O610*H610</f>
        <v>0</v>
      </c>
      <c r="Q610" s="203">
        <v>2.5020099999999998</v>
      </c>
      <c r="R610" s="203">
        <f>Q610*H610</f>
        <v>166.76897453999999</v>
      </c>
      <c r="S610" s="203">
        <v>0</v>
      </c>
      <c r="T610" s="204">
        <f>S610*H610</f>
        <v>0</v>
      </c>
      <c r="U610" s="35"/>
      <c r="V610" s="35"/>
      <c r="W610" s="35"/>
      <c r="X610" s="35"/>
      <c r="Y610" s="35"/>
      <c r="Z610" s="35"/>
      <c r="AA610" s="35"/>
      <c r="AB610" s="35"/>
      <c r="AC610" s="35"/>
      <c r="AD610" s="35"/>
      <c r="AE610" s="35"/>
      <c r="AR610" s="205" t="s">
        <v>218</v>
      </c>
      <c r="AT610" s="205" t="s">
        <v>214</v>
      </c>
      <c r="AU610" s="205" t="s">
        <v>87</v>
      </c>
      <c r="AY610" s="18" t="s">
        <v>209</v>
      </c>
      <c r="BE610" s="206">
        <f>IF(N610="základní",J610,0)</f>
        <v>0</v>
      </c>
      <c r="BF610" s="206">
        <f>IF(N610="snížená",J610,0)</f>
        <v>0</v>
      </c>
      <c r="BG610" s="206">
        <f>IF(N610="zákl. přenesená",J610,0)</f>
        <v>0</v>
      </c>
      <c r="BH610" s="206">
        <f>IF(N610="sníž. přenesená",J610,0)</f>
        <v>0</v>
      </c>
      <c r="BI610" s="206">
        <f>IF(N610="nulová",J610,0)</f>
        <v>0</v>
      </c>
      <c r="BJ610" s="18" t="s">
        <v>85</v>
      </c>
      <c r="BK610" s="206">
        <f>ROUND(I610*H610,2)</f>
        <v>0</v>
      </c>
      <c r="BL610" s="18" t="s">
        <v>218</v>
      </c>
      <c r="BM610" s="205" t="s">
        <v>7851</v>
      </c>
    </row>
    <row r="611" spans="1:65" s="15" customFormat="1">
      <c r="B611" s="246"/>
      <c r="C611" s="247"/>
      <c r="D611" s="214" t="s">
        <v>555</v>
      </c>
      <c r="E611" s="248" t="s">
        <v>1</v>
      </c>
      <c r="F611" s="249" t="s">
        <v>1388</v>
      </c>
      <c r="G611" s="247"/>
      <c r="H611" s="248" t="s">
        <v>1</v>
      </c>
      <c r="I611" s="250"/>
      <c r="J611" s="247"/>
      <c r="K611" s="247"/>
      <c r="L611" s="251"/>
      <c r="M611" s="252"/>
      <c r="N611" s="253"/>
      <c r="O611" s="253"/>
      <c r="P611" s="253"/>
      <c r="Q611" s="253"/>
      <c r="R611" s="253"/>
      <c r="S611" s="253"/>
      <c r="T611" s="254"/>
      <c r="AT611" s="255" t="s">
        <v>555</v>
      </c>
      <c r="AU611" s="255" t="s">
        <v>87</v>
      </c>
      <c r="AV611" s="15" t="s">
        <v>85</v>
      </c>
      <c r="AW611" s="15" t="s">
        <v>32</v>
      </c>
      <c r="AX611" s="15" t="s">
        <v>77</v>
      </c>
      <c r="AY611" s="255" t="s">
        <v>209</v>
      </c>
    </row>
    <row r="612" spans="1:65" s="13" customFormat="1">
      <c r="B612" s="212"/>
      <c r="C612" s="213"/>
      <c r="D612" s="214" t="s">
        <v>555</v>
      </c>
      <c r="E612" s="215" t="s">
        <v>1</v>
      </c>
      <c r="F612" s="216" t="s">
        <v>7852</v>
      </c>
      <c r="G612" s="213"/>
      <c r="H612" s="217">
        <v>6.18</v>
      </c>
      <c r="I612" s="218"/>
      <c r="J612" s="213"/>
      <c r="K612" s="213"/>
      <c r="L612" s="219"/>
      <c r="M612" s="220"/>
      <c r="N612" s="221"/>
      <c r="O612" s="221"/>
      <c r="P612" s="221"/>
      <c r="Q612" s="221"/>
      <c r="R612" s="221"/>
      <c r="S612" s="221"/>
      <c r="T612" s="222"/>
      <c r="AT612" s="223" t="s">
        <v>555</v>
      </c>
      <c r="AU612" s="223" t="s">
        <v>87</v>
      </c>
      <c r="AV612" s="13" t="s">
        <v>87</v>
      </c>
      <c r="AW612" s="13" t="s">
        <v>32</v>
      </c>
      <c r="AX612" s="13" t="s">
        <v>77</v>
      </c>
      <c r="AY612" s="223" t="s">
        <v>209</v>
      </c>
    </row>
    <row r="613" spans="1:65" s="13" customFormat="1">
      <c r="B613" s="212"/>
      <c r="C613" s="213"/>
      <c r="D613" s="214" t="s">
        <v>555</v>
      </c>
      <c r="E613" s="215" t="s">
        <v>1</v>
      </c>
      <c r="F613" s="216" t="s">
        <v>7853</v>
      </c>
      <c r="G613" s="213"/>
      <c r="H613" s="217">
        <v>1.276</v>
      </c>
      <c r="I613" s="218"/>
      <c r="J613" s="213"/>
      <c r="K613" s="213"/>
      <c r="L613" s="219"/>
      <c r="M613" s="220"/>
      <c r="N613" s="221"/>
      <c r="O613" s="221"/>
      <c r="P613" s="221"/>
      <c r="Q613" s="221"/>
      <c r="R613" s="221"/>
      <c r="S613" s="221"/>
      <c r="T613" s="222"/>
      <c r="AT613" s="223" t="s">
        <v>555</v>
      </c>
      <c r="AU613" s="223" t="s">
        <v>87</v>
      </c>
      <c r="AV613" s="13" t="s">
        <v>87</v>
      </c>
      <c r="AW613" s="13" t="s">
        <v>32</v>
      </c>
      <c r="AX613" s="13" t="s">
        <v>77</v>
      </c>
      <c r="AY613" s="223" t="s">
        <v>209</v>
      </c>
    </row>
    <row r="614" spans="1:65" s="15" customFormat="1">
      <c r="B614" s="246"/>
      <c r="C614" s="247"/>
      <c r="D614" s="214" t="s">
        <v>555</v>
      </c>
      <c r="E614" s="248" t="s">
        <v>1</v>
      </c>
      <c r="F614" s="249" t="s">
        <v>1505</v>
      </c>
      <c r="G614" s="247"/>
      <c r="H614" s="248" t="s">
        <v>1</v>
      </c>
      <c r="I614" s="250"/>
      <c r="J614" s="247"/>
      <c r="K614" s="247"/>
      <c r="L614" s="251"/>
      <c r="M614" s="252"/>
      <c r="N614" s="253"/>
      <c r="O614" s="253"/>
      <c r="P614" s="253"/>
      <c r="Q614" s="253"/>
      <c r="R614" s="253"/>
      <c r="S614" s="253"/>
      <c r="T614" s="254"/>
      <c r="AT614" s="255" t="s">
        <v>555</v>
      </c>
      <c r="AU614" s="255" t="s">
        <v>87</v>
      </c>
      <c r="AV614" s="15" t="s">
        <v>85</v>
      </c>
      <c r="AW614" s="15" t="s">
        <v>32</v>
      </c>
      <c r="AX614" s="15" t="s">
        <v>77</v>
      </c>
      <c r="AY614" s="255" t="s">
        <v>209</v>
      </c>
    </row>
    <row r="615" spans="1:65" s="13" customFormat="1">
      <c r="B615" s="212"/>
      <c r="C615" s="213"/>
      <c r="D615" s="214" t="s">
        <v>555</v>
      </c>
      <c r="E615" s="215" t="s">
        <v>1</v>
      </c>
      <c r="F615" s="216" t="s">
        <v>7854</v>
      </c>
      <c r="G615" s="213"/>
      <c r="H615" s="217">
        <v>6.18</v>
      </c>
      <c r="I615" s="218"/>
      <c r="J615" s="213"/>
      <c r="K615" s="213"/>
      <c r="L615" s="219"/>
      <c r="M615" s="220"/>
      <c r="N615" s="221"/>
      <c r="O615" s="221"/>
      <c r="P615" s="221"/>
      <c r="Q615" s="221"/>
      <c r="R615" s="221"/>
      <c r="S615" s="221"/>
      <c r="T615" s="222"/>
      <c r="AT615" s="223" t="s">
        <v>555</v>
      </c>
      <c r="AU615" s="223" t="s">
        <v>87</v>
      </c>
      <c r="AV615" s="13" t="s">
        <v>87</v>
      </c>
      <c r="AW615" s="13" t="s">
        <v>32</v>
      </c>
      <c r="AX615" s="13" t="s">
        <v>77</v>
      </c>
      <c r="AY615" s="223" t="s">
        <v>209</v>
      </c>
    </row>
    <row r="616" spans="1:65" s="13" customFormat="1">
      <c r="B616" s="212"/>
      <c r="C616" s="213"/>
      <c r="D616" s="214" t="s">
        <v>555</v>
      </c>
      <c r="E616" s="215" t="s">
        <v>1</v>
      </c>
      <c r="F616" s="216" t="s">
        <v>7855</v>
      </c>
      <c r="G616" s="213"/>
      <c r="H616" s="217">
        <v>1.276</v>
      </c>
      <c r="I616" s="218"/>
      <c r="J616" s="213"/>
      <c r="K616" s="213"/>
      <c r="L616" s="219"/>
      <c r="M616" s="220"/>
      <c r="N616" s="221"/>
      <c r="O616" s="221"/>
      <c r="P616" s="221"/>
      <c r="Q616" s="221"/>
      <c r="R616" s="221"/>
      <c r="S616" s="221"/>
      <c r="T616" s="222"/>
      <c r="AT616" s="223" t="s">
        <v>555</v>
      </c>
      <c r="AU616" s="223" t="s">
        <v>87</v>
      </c>
      <c r="AV616" s="13" t="s">
        <v>87</v>
      </c>
      <c r="AW616" s="13" t="s">
        <v>32</v>
      </c>
      <c r="AX616" s="13" t="s">
        <v>77</v>
      </c>
      <c r="AY616" s="223" t="s">
        <v>209</v>
      </c>
    </row>
    <row r="617" spans="1:65" s="15" customFormat="1">
      <c r="B617" s="246"/>
      <c r="C617" s="247"/>
      <c r="D617" s="214" t="s">
        <v>555</v>
      </c>
      <c r="E617" s="248" t="s">
        <v>1</v>
      </c>
      <c r="F617" s="249" t="s">
        <v>1605</v>
      </c>
      <c r="G617" s="247"/>
      <c r="H617" s="248" t="s">
        <v>1</v>
      </c>
      <c r="I617" s="250"/>
      <c r="J617" s="247"/>
      <c r="K617" s="247"/>
      <c r="L617" s="251"/>
      <c r="M617" s="252"/>
      <c r="N617" s="253"/>
      <c r="O617" s="253"/>
      <c r="P617" s="253"/>
      <c r="Q617" s="253"/>
      <c r="R617" s="253"/>
      <c r="S617" s="253"/>
      <c r="T617" s="254"/>
      <c r="AT617" s="255" t="s">
        <v>555</v>
      </c>
      <c r="AU617" s="255" t="s">
        <v>87</v>
      </c>
      <c r="AV617" s="15" t="s">
        <v>85</v>
      </c>
      <c r="AW617" s="15" t="s">
        <v>32</v>
      </c>
      <c r="AX617" s="15" t="s">
        <v>77</v>
      </c>
      <c r="AY617" s="255" t="s">
        <v>209</v>
      </c>
    </row>
    <row r="618" spans="1:65" s="13" customFormat="1">
      <c r="B618" s="212"/>
      <c r="C618" s="213"/>
      <c r="D618" s="214" t="s">
        <v>555</v>
      </c>
      <c r="E618" s="215" t="s">
        <v>1</v>
      </c>
      <c r="F618" s="216" t="s">
        <v>7856</v>
      </c>
      <c r="G618" s="213"/>
      <c r="H618" s="217">
        <v>3.76</v>
      </c>
      <c r="I618" s="218"/>
      <c r="J618" s="213"/>
      <c r="K618" s="213"/>
      <c r="L618" s="219"/>
      <c r="M618" s="220"/>
      <c r="N618" s="221"/>
      <c r="O618" s="221"/>
      <c r="P618" s="221"/>
      <c r="Q618" s="221"/>
      <c r="R618" s="221"/>
      <c r="S618" s="221"/>
      <c r="T618" s="222"/>
      <c r="AT618" s="223" t="s">
        <v>555</v>
      </c>
      <c r="AU618" s="223" t="s">
        <v>87</v>
      </c>
      <c r="AV618" s="13" t="s">
        <v>87</v>
      </c>
      <c r="AW618" s="13" t="s">
        <v>32</v>
      </c>
      <c r="AX618" s="13" t="s">
        <v>77</v>
      </c>
      <c r="AY618" s="223" t="s">
        <v>209</v>
      </c>
    </row>
    <row r="619" spans="1:65" s="13" customFormat="1">
      <c r="B619" s="212"/>
      <c r="C619" s="213"/>
      <c r="D619" s="214" t="s">
        <v>555</v>
      </c>
      <c r="E619" s="215" t="s">
        <v>1</v>
      </c>
      <c r="F619" s="216" t="s">
        <v>7857</v>
      </c>
      <c r="G619" s="213"/>
      <c r="H619" s="217">
        <v>1.228</v>
      </c>
      <c r="I619" s="218"/>
      <c r="J619" s="213"/>
      <c r="K619" s="213"/>
      <c r="L619" s="219"/>
      <c r="M619" s="220"/>
      <c r="N619" s="221"/>
      <c r="O619" s="221"/>
      <c r="P619" s="221"/>
      <c r="Q619" s="221"/>
      <c r="R619" s="221"/>
      <c r="S619" s="221"/>
      <c r="T619" s="222"/>
      <c r="AT619" s="223" t="s">
        <v>555</v>
      </c>
      <c r="AU619" s="223" t="s">
        <v>87</v>
      </c>
      <c r="AV619" s="13" t="s">
        <v>87</v>
      </c>
      <c r="AW619" s="13" t="s">
        <v>32</v>
      </c>
      <c r="AX619" s="13" t="s">
        <v>77</v>
      </c>
      <c r="AY619" s="223" t="s">
        <v>209</v>
      </c>
    </row>
    <row r="620" spans="1:65" s="15" customFormat="1">
      <c r="B620" s="246"/>
      <c r="C620" s="247"/>
      <c r="D620" s="214" t="s">
        <v>555</v>
      </c>
      <c r="E620" s="248" t="s">
        <v>1</v>
      </c>
      <c r="F620" s="249" t="s">
        <v>1717</v>
      </c>
      <c r="G620" s="247"/>
      <c r="H620" s="248" t="s">
        <v>1</v>
      </c>
      <c r="I620" s="250"/>
      <c r="J620" s="247"/>
      <c r="K620" s="247"/>
      <c r="L620" s="251"/>
      <c r="M620" s="252"/>
      <c r="N620" s="253"/>
      <c r="O620" s="253"/>
      <c r="P620" s="253"/>
      <c r="Q620" s="253"/>
      <c r="R620" s="253"/>
      <c r="S620" s="253"/>
      <c r="T620" s="254"/>
      <c r="AT620" s="255" t="s">
        <v>555</v>
      </c>
      <c r="AU620" s="255" t="s">
        <v>87</v>
      </c>
      <c r="AV620" s="15" t="s">
        <v>85</v>
      </c>
      <c r="AW620" s="15" t="s">
        <v>32</v>
      </c>
      <c r="AX620" s="15" t="s">
        <v>77</v>
      </c>
      <c r="AY620" s="255" t="s">
        <v>209</v>
      </c>
    </row>
    <row r="621" spans="1:65" s="13" customFormat="1">
      <c r="B621" s="212"/>
      <c r="C621" s="213"/>
      <c r="D621" s="214" t="s">
        <v>555</v>
      </c>
      <c r="E621" s="215" t="s">
        <v>1</v>
      </c>
      <c r="F621" s="216" t="s">
        <v>7858</v>
      </c>
      <c r="G621" s="213"/>
      <c r="H621" s="217">
        <v>4.3780000000000001</v>
      </c>
      <c r="I621" s="218"/>
      <c r="J621" s="213"/>
      <c r="K621" s="213"/>
      <c r="L621" s="219"/>
      <c r="M621" s="220"/>
      <c r="N621" s="221"/>
      <c r="O621" s="221"/>
      <c r="P621" s="221"/>
      <c r="Q621" s="221"/>
      <c r="R621" s="221"/>
      <c r="S621" s="221"/>
      <c r="T621" s="222"/>
      <c r="AT621" s="223" t="s">
        <v>555</v>
      </c>
      <c r="AU621" s="223" t="s">
        <v>87</v>
      </c>
      <c r="AV621" s="13" t="s">
        <v>87</v>
      </c>
      <c r="AW621" s="13" t="s">
        <v>32</v>
      </c>
      <c r="AX621" s="13" t="s">
        <v>77</v>
      </c>
      <c r="AY621" s="223" t="s">
        <v>209</v>
      </c>
    </row>
    <row r="622" spans="1:65" s="13" customFormat="1">
      <c r="B622" s="212"/>
      <c r="C622" s="213"/>
      <c r="D622" s="214" t="s">
        <v>555</v>
      </c>
      <c r="E622" s="215" t="s">
        <v>1</v>
      </c>
      <c r="F622" s="216" t="s">
        <v>7859</v>
      </c>
      <c r="G622" s="213"/>
      <c r="H622" s="217">
        <v>1.276</v>
      </c>
      <c r="I622" s="218"/>
      <c r="J622" s="213"/>
      <c r="K622" s="213"/>
      <c r="L622" s="219"/>
      <c r="M622" s="220"/>
      <c r="N622" s="221"/>
      <c r="O622" s="221"/>
      <c r="P622" s="221"/>
      <c r="Q622" s="221"/>
      <c r="R622" s="221"/>
      <c r="S622" s="221"/>
      <c r="T622" s="222"/>
      <c r="AT622" s="223" t="s">
        <v>555</v>
      </c>
      <c r="AU622" s="223" t="s">
        <v>87</v>
      </c>
      <c r="AV622" s="13" t="s">
        <v>87</v>
      </c>
      <c r="AW622" s="13" t="s">
        <v>32</v>
      </c>
      <c r="AX622" s="13" t="s">
        <v>77</v>
      </c>
      <c r="AY622" s="223" t="s">
        <v>209</v>
      </c>
    </row>
    <row r="623" spans="1:65" s="15" customFormat="1">
      <c r="B623" s="246"/>
      <c r="C623" s="247"/>
      <c r="D623" s="214" t="s">
        <v>555</v>
      </c>
      <c r="E623" s="248" t="s">
        <v>1</v>
      </c>
      <c r="F623" s="249" t="s">
        <v>1851</v>
      </c>
      <c r="G623" s="247"/>
      <c r="H623" s="248" t="s">
        <v>1</v>
      </c>
      <c r="I623" s="250"/>
      <c r="J623" s="247"/>
      <c r="K623" s="247"/>
      <c r="L623" s="251"/>
      <c r="M623" s="252"/>
      <c r="N623" s="253"/>
      <c r="O623" s="253"/>
      <c r="P623" s="253"/>
      <c r="Q623" s="253"/>
      <c r="R623" s="253"/>
      <c r="S623" s="253"/>
      <c r="T623" s="254"/>
      <c r="AT623" s="255" t="s">
        <v>555</v>
      </c>
      <c r="AU623" s="255" t="s">
        <v>87</v>
      </c>
      <c r="AV623" s="15" t="s">
        <v>85</v>
      </c>
      <c r="AW623" s="15" t="s">
        <v>32</v>
      </c>
      <c r="AX623" s="15" t="s">
        <v>77</v>
      </c>
      <c r="AY623" s="255" t="s">
        <v>209</v>
      </c>
    </row>
    <row r="624" spans="1:65" s="13" customFormat="1">
      <c r="B624" s="212"/>
      <c r="C624" s="213"/>
      <c r="D624" s="214" t="s">
        <v>555</v>
      </c>
      <c r="E624" s="215" t="s">
        <v>1</v>
      </c>
      <c r="F624" s="216" t="s">
        <v>7860</v>
      </c>
      <c r="G624" s="213"/>
      <c r="H624" s="217">
        <v>4.3780000000000001</v>
      </c>
      <c r="I624" s="218"/>
      <c r="J624" s="213"/>
      <c r="K624" s="213"/>
      <c r="L624" s="219"/>
      <c r="M624" s="220"/>
      <c r="N624" s="221"/>
      <c r="O624" s="221"/>
      <c r="P624" s="221"/>
      <c r="Q624" s="221"/>
      <c r="R624" s="221"/>
      <c r="S624" s="221"/>
      <c r="T624" s="222"/>
      <c r="AT624" s="223" t="s">
        <v>555</v>
      </c>
      <c r="AU624" s="223" t="s">
        <v>87</v>
      </c>
      <c r="AV624" s="13" t="s">
        <v>87</v>
      </c>
      <c r="AW624" s="13" t="s">
        <v>32</v>
      </c>
      <c r="AX624" s="13" t="s">
        <v>77</v>
      </c>
      <c r="AY624" s="223" t="s">
        <v>209</v>
      </c>
    </row>
    <row r="625" spans="1:65" s="15" customFormat="1">
      <c r="B625" s="246"/>
      <c r="C625" s="247"/>
      <c r="D625" s="214" t="s">
        <v>555</v>
      </c>
      <c r="E625" s="248" t="s">
        <v>1</v>
      </c>
      <c r="F625" s="249" t="s">
        <v>1964</v>
      </c>
      <c r="G625" s="247"/>
      <c r="H625" s="248" t="s">
        <v>1</v>
      </c>
      <c r="I625" s="250"/>
      <c r="J625" s="247"/>
      <c r="K625" s="247"/>
      <c r="L625" s="251"/>
      <c r="M625" s="252"/>
      <c r="N625" s="253"/>
      <c r="O625" s="253"/>
      <c r="P625" s="253"/>
      <c r="Q625" s="253"/>
      <c r="R625" s="253"/>
      <c r="S625" s="253"/>
      <c r="T625" s="254"/>
      <c r="AT625" s="255" t="s">
        <v>555</v>
      </c>
      <c r="AU625" s="255" t="s">
        <v>87</v>
      </c>
      <c r="AV625" s="15" t="s">
        <v>85</v>
      </c>
      <c r="AW625" s="15" t="s">
        <v>32</v>
      </c>
      <c r="AX625" s="15" t="s">
        <v>77</v>
      </c>
      <c r="AY625" s="255" t="s">
        <v>209</v>
      </c>
    </row>
    <row r="626" spans="1:65" s="13" customFormat="1">
      <c r="B626" s="212"/>
      <c r="C626" s="213"/>
      <c r="D626" s="214" t="s">
        <v>555</v>
      </c>
      <c r="E626" s="215" t="s">
        <v>1</v>
      </c>
      <c r="F626" s="216" t="s">
        <v>7861</v>
      </c>
      <c r="G626" s="213"/>
      <c r="H626" s="217">
        <v>11.302</v>
      </c>
      <c r="I626" s="218"/>
      <c r="J626" s="213"/>
      <c r="K626" s="213"/>
      <c r="L626" s="219"/>
      <c r="M626" s="220"/>
      <c r="N626" s="221"/>
      <c r="O626" s="221"/>
      <c r="P626" s="221"/>
      <c r="Q626" s="221"/>
      <c r="R626" s="221"/>
      <c r="S626" s="221"/>
      <c r="T626" s="222"/>
      <c r="AT626" s="223" t="s">
        <v>555</v>
      </c>
      <c r="AU626" s="223" t="s">
        <v>87</v>
      </c>
      <c r="AV626" s="13" t="s">
        <v>87</v>
      </c>
      <c r="AW626" s="13" t="s">
        <v>32</v>
      </c>
      <c r="AX626" s="13" t="s">
        <v>77</v>
      </c>
      <c r="AY626" s="223" t="s">
        <v>209</v>
      </c>
    </row>
    <row r="627" spans="1:65" s="13" customFormat="1">
      <c r="B627" s="212"/>
      <c r="C627" s="213"/>
      <c r="D627" s="214" t="s">
        <v>555</v>
      </c>
      <c r="E627" s="215" t="s">
        <v>1</v>
      </c>
      <c r="F627" s="216" t="s">
        <v>7862</v>
      </c>
      <c r="G627" s="213"/>
      <c r="H627" s="217">
        <v>25.42</v>
      </c>
      <c r="I627" s="218"/>
      <c r="J627" s="213"/>
      <c r="K627" s="213"/>
      <c r="L627" s="219"/>
      <c r="M627" s="220"/>
      <c r="N627" s="221"/>
      <c r="O627" s="221"/>
      <c r="P627" s="221"/>
      <c r="Q627" s="221"/>
      <c r="R627" s="221"/>
      <c r="S627" s="221"/>
      <c r="T627" s="222"/>
      <c r="AT627" s="223" t="s">
        <v>555</v>
      </c>
      <c r="AU627" s="223" t="s">
        <v>87</v>
      </c>
      <c r="AV627" s="13" t="s">
        <v>87</v>
      </c>
      <c r="AW627" s="13" t="s">
        <v>32</v>
      </c>
      <c r="AX627" s="13" t="s">
        <v>77</v>
      </c>
      <c r="AY627" s="223" t="s">
        <v>209</v>
      </c>
    </row>
    <row r="628" spans="1:65" s="14" customFormat="1">
      <c r="B628" s="235"/>
      <c r="C628" s="236"/>
      <c r="D628" s="214" t="s">
        <v>555</v>
      </c>
      <c r="E628" s="237" t="s">
        <v>1</v>
      </c>
      <c r="F628" s="238" t="s">
        <v>645</v>
      </c>
      <c r="G628" s="236"/>
      <c r="H628" s="239">
        <v>66.653999999999996</v>
      </c>
      <c r="I628" s="240"/>
      <c r="J628" s="236"/>
      <c r="K628" s="236"/>
      <c r="L628" s="241"/>
      <c r="M628" s="242"/>
      <c r="N628" s="243"/>
      <c r="O628" s="243"/>
      <c r="P628" s="243"/>
      <c r="Q628" s="243"/>
      <c r="R628" s="243"/>
      <c r="S628" s="243"/>
      <c r="T628" s="244"/>
      <c r="AT628" s="245" t="s">
        <v>555</v>
      </c>
      <c r="AU628" s="245" t="s">
        <v>87</v>
      </c>
      <c r="AV628" s="14" t="s">
        <v>218</v>
      </c>
      <c r="AW628" s="14" t="s">
        <v>32</v>
      </c>
      <c r="AX628" s="14" t="s">
        <v>85</v>
      </c>
      <c r="AY628" s="245" t="s">
        <v>209</v>
      </c>
    </row>
    <row r="629" spans="1:65" s="2" customFormat="1" ht="24.2" customHeight="1">
      <c r="A629" s="35"/>
      <c r="B629" s="36"/>
      <c r="C629" s="193" t="s">
        <v>468</v>
      </c>
      <c r="D629" s="193" t="s">
        <v>214</v>
      </c>
      <c r="E629" s="194" t="s">
        <v>7863</v>
      </c>
      <c r="F629" s="195" t="s">
        <v>7864</v>
      </c>
      <c r="G629" s="196" t="s">
        <v>217</v>
      </c>
      <c r="H629" s="197">
        <v>246.9</v>
      </c>
      <c r="I629" s="198"/>
      <c r="J629" s="199">
        <f>ROUND(I629*H629,2)</f>
        <v>0</v>
      </c>
      <c r="K629" s="200"/>
      <c r="L629" s="40"/>
      <c r="M629" s="201" t="s">
        <v>1</v>
      </c>
      <c r="N629" s="202" t="s">
        <v>42</v>
      </c>
      <c r="O629" s="72"/>
      <c r="P629" s="203">
        <f>O629*H629</f>
        <v>0</v>
      </c>
      <c r="Q629" s="203">
        <v>5.3299999999999997E-3</v>
      </c>
      <c r="R629" s="203">
        <f>Q629*H629</f>
        <v>1.315977</v>
      </c>
      <c r="S629" s="203">
        <v>0</v>
      </c>
      <c r="T629" s="204">
        <f>S629*H629</f>
        <v>0</v>
      </c>
      <c r="U629" s="35"/>
      <c r="V629" s="35"/>
      <c r="W629" s="35"/>
      <c r="X629" s="35"/>
      <c r="Y629" s="35"/>
      <c r="Z629" s="35"/>
      <c r="AA629" s="35"/>
      <c r="AB629" s="35"/>
      <c r="AC629" s="35"/>
      <c r="AD629" s="35"/>
      <c r="AE629" s="35"/>
      <c r="AR629" s="205" t="s">
        <v>218</v>
      </c>
      <c r="AT629" s="205" t="s">
        <v>214</v>
      </c>
      <c r="AU629" s="205" t="s">
        <v>87</v>
      </c>
      <c r="AY629" s="18" t="s">
        <v>209</v>
      </c>
      <c r="BE629" s="206">
        <f>IF(N629="základní",J629,0)</f>
        <v>0</v>
      </c>
      <c r="BF629" s="206">
        <f>IF(N629="snížená",J629,0)</f>
        <v>0</v>
      </c>
      <c r="BG629" s="206">
        <f>IF(N629="zákl. přenesená",J629,0)</f>
        <v>0</v>
      </c>
      <c r="BH629" s="206">
        <f>IF(N629="sníž. přenesená",J629,0)</f>
        <v>0</v>
      </c>
      <c r="BI629" s="206">
        <f>IF(N629="nulová",J629,0)</f>
        <v>0</v>
      </c>
      <c r="BJ629" s="18" t="s">
        <v>85</v>
      </c>
      <c r="BK629" s="206">
        <f>ROUND(I629*H629,2)</f>
        <v>0</v>
      </c>
      <c r="BL629" s="18" t="s">
        <v>218</v>
      </c>
      <c r="BM629" s="205" t="s">
        <v>7865</v>
      </c>
    </row>
    <row r="630" spans="1:65" s="15" customFormat="1">
      <c r="B630" s="246"/>
      <c r="C630" s="247"/>
      <c r="D630" s="214" t="s">
        <v>555</v>
      </c>
      <c r="E630" s="248" t="s">
        <v>1</v>
      </c>
      <c r="F630" s="249" t="s">
        <v>1388</v>
      </c>
      <c r="G630" s="247"/>
      <c r="H630" s="248" t="s">
        <v>1</v>
      </c>
      <c r="I630" s="250"/>
      <c r="J630" s="247"/>
      <c r="K630" s="247"/>
      <c r="L630" s="251"/>
      <c r="M630" s="252"/>
      <c r="N630" s="253"/>
      <c r="O630" s="253"/>
      <c r="P630" s="253"/>
      <c r="Q630" s="253"/>
      <c r="R630" s="253"/>
      <c r="S630" s="253"/>
      <c r="T630" s="254"/>
      <c r="AT630" s="255" t="s">
        <v>555</v>
      </c>
      <c r="AU630" s="255" t="s">
        <v>87</v>
      </c>
      <c r="AV630" s="15" t="s">
        <v>85</v>
      </c>
      <c r="AW630" s="15" t="s">
        <v>32</v>
      </c>
      <c r="AX630" s="15" t="s">
        <v>77</v>
      </c>
      <c r="AY630" s="255" t="s">
        <v>209</v>
      </c>
    </row>
    <row r="631" spans="1:65" s="13" customFormat="1">
      <c r="B631" s="212"/>
      <c r="C631" s="213"/>
      <c r="D631" s="214" t="s">
        <v>555</v>
      </c>
      <c r="E631" s="215" t="s">
        <v>1</v>
      </c>
      <c r="F631" s="216" t="s">
        <v>7866</v>
      </c>
      <c r="G631" s="213"/>
      <c r="H631" s="217">
        <v>24.72</v>
      </c>
      <c r="I631" s="218"/>
      <c r="J631" s="213"/>
      <c r="K631" s="213"/>
      <c r="L631" s="219"/>
      <c r="M631" s="220"/>
      <c r="N631" s="221"/>
      <c r="O631" s="221"/>
      <c r="P631" s="221"/>
      <c r="Q631" s="221"/>
      <c r="R631" s="221"/>
      <c r="S631" s="221"/>
      <c r="T631" s="222"/>
      <c r="AT631" s="223" t="s">
        <v>555</v>
      </c>
      <c r="AU631" s="223" t="s">
        <v>87</v>
      </c>
      <c r="AV631" s="13" t="s">
        <v>87</v>
      </c>
      <c r="AW631" s="13" t="s">
        <v>32</v>
      </c>
      <c r="AX631" s="13" t="s">
        <v>77</v>
      </c>
      <c r="AY631" s="223" t="s">
        <v>209</v>
      </c>
    </row>
    <row r="632" spans="1:65" s="13" customFormat="1">
      <c r="B632" s="212"/>
      <c r="C632" s="213"/>
      <c r="D632" s="214" t="s">
        <v>555</v>
      </c>
      <c r="E632" s="215" t="s">
        <v>1</v>
      </c>
      <c r="F632" s="216" t="s">
        <v>7867</v>
      </c>
      <c r="G632" s="213"/>
      <c r="H632" s="217">
        <v>5.1020000000000003</v>
      </c>
      <c r="I632" s="218"/>
      <c r="J632" s="213"/>
      <c r="K632" s="213"/>
      <c r="L632" s="219"/>
      <c r="M632" s="220"/>
      <c r="N632" s="221"/>
      <c r="O632" s="221"/>
      <c r="P632" s="221"/>
      <c r="Q632" s="221"/>
      <c r="R632" s="221"/>
      <c r="S632" s="221"/>
      <c r="T632" s="222"/>
      <c r="AT632" s="223" t="s">
        <v>555</v>
      </c>
      <c r="AU632" s="223" t="s">
        <v>87</v>
      </c>
      <c r="AV632" s="13" t="s">
        <v>87</v>
      </c>
      <c r="AW632" s="13" t="s">
        <v>32</v>
      </c>
      <c r="AX632" s="13" t="s">
        <v>77</v>
      </c>
      <c r="AY632" s="223" t="s">
        <v>209</v>
      </c>
    </row>
    <row r="633" spans="1:65" s="15" customFormat="1">
      <c r="B633" s="246"/>
      <c r="C633" s="247"/>
      <c r="D633" s="214" t="s">
        <v>555</v>
      </c>
      <c r="E633" s="248" t="s">
        <v>1</v>
      </c>
      <c r="F633" s="249" t="s">
        <v>1505</v>
      </c>
      <c r="G633" s="247"/>
      <c r="H633" s="248" t="s">
        <v>1</v>
      </c>
      <c r="I633" s="250"/>
      <c r="J633" s="247"/>
      <c r="K633" s="247"/>
      <c r="L633" s="251"/>
      <c r="M633" s="252"/>
      <c r="N633" s="253"/>
      <c r="O633" s="253"/>
      <c r="P633" s="253"/>
      <c r="Q633" s="253"/>
      <c r="R633" s="253"/>
      <c r="S633" s="253"/>
      <c r="T633" s="254"/>
      <c r="AT633" s="255" t="s">
        <v>555</v>
      </c>
      <c r="AU633" s="255" t="s">
        <v>87</v>
      </c>
      <c r="AV633" s="15" t="s">
        <v>85</v>
      </c>
      <c r="AW633" s="15" t="s">
        <v>32</v>
      </c>
      <c r="AX633" s="15" t="s">
        <v>77</v>
      </c>
      <c r="AY633" s="255" t="s">
        <v>209</v>
      </c>
    </row>
    <row r="634" spans="1:65" s="13" customFormat="1">
      <c r="B634" s="212"/>
      <c r="C634" s="213"/>
      <c r="D634" s="214" t="s">
        <v>555</v>
      </c>
      <c r="E634" s="215" t="s">
        <v>1</v>
      </c>
      <c r="F634" s="216" t="s">
        <v>7854</v>
      </c>
      <c r="G634" s="213"/>
      <c r="H634" s="217">
        <v>6.18</v>
      </c>
      <c r="I634" s="218"/>
      <c r="J634" s="213"/>
      <c r="K634" s="213"/>
      <c r="L634" s="219"/>
      <c r="M634" s="220"/>
      <c r="N634" s="221"/>
      <c r="O634" s="221"/>
      <c r="P634" s="221"/>
      <c r="Q634" s="221"/>
      <c r="R634" s="221"/>
      <c r="S634" s="221"/>
      <c r="T634" s="222"/>
      <c r="AT634" s="223" t="s">
        <v>555</v>
      </c>
      <c r="AU634" s="223" t="s">
        <v>87</v>
      </c>
      <c r="AV634" s="13" t="s">
        <v>87</v>
      </c>
      <c r="AW634" s="13" t="s">
        <v>32</v>
      </c>
      <c r="AX634" s="13" t="s">
        <v>77</v>
      </c>
      <c r="AY634" s="223" t="s">
        <v>209</v>
      </c>
    </row>
    <row r="635" spans="1:65" s="13" customFormat="1">
      <c r="B635" s="212"/>
      <c r="C635" s="213"/>
      <c r="D635" s="214" t="s">
        <v>555</v>
      </c>
      <c r="E635" s="215" t="s">
        <v>1</v>
      </c>
      <c r="F635" s="216" t="s">
        <v>7855</v>
      </c>
      <c r="G635" s="213"/>
      <c r="H635" s="217">
        <v>1.276</v>
      </c>
      <c r="I635" s="218"/>
      <c r="J635" s="213"/>
      <c r="K635" s="213"/>
      <c r="L635" s="219"/>
      <c r="M635" s="220"/>
      <c r="N635" s="221"/>
      <c r="O635" s="221"/>
      <c r="P635" s="221"/>
      <c r="Q635" s="221"/>
      <c r="R635" s="221"/>
      <c r="S635" s="221"/>
      <c r="T635" s="222"/>
      <c r="AT635" s="223" t="s">
        <v>555</v>
      </c>
      <c r="AU635" s="223" t="s">
        <v>87</v>
      </c>
      <c r="AV635" s="13" t="s">
        <v>87</v>
      </c>
      <c r="AW635" s="13" t="s">
        <v>32</v>
      </c>
      <c r="AX635" s="13" t="s">
        <v>77</v>
      </c>
      <c r="AY635" s="223" t="s">
        <v>209</v>
      </c>
    </row>
    <row r="636" spans="1:65" s="15" customFormat="1">
      <c r="B636" s="246"/>
      <c r="C636" s="247"/>
      <c r="D636" s="214" t="s">
        <v>555</v>
      </c>
      <c r="E636" s="248" t="s">
        <v>1</v>
      </c>
      <c r="F636" s="249" t="s">
        <v>1605</v>
      </c>
      <c r="G636" s="247"/>
      <c r="H636" s="248" t="s">
        <v>1</v>
      </c>
      <c r="I636" s="250"/>
      <c r="J636" s="247"/>
      <c r="K636" s="247"/>
      <c r="L636" s="251"/>
      <c r="M636" s="252"/>
      <c r="N636" s="253"/>
      <c r="O636" s="253"/>
      <c r="P636" s="253"/>
      <c r="Q636" s="253"/>
      <c r="R636" s="253"/>
      <c r="S636" s="253"/>
      <c r="T636" s="254"/>
      <c r="AT636" s="255" t="s">
        <v>555</v>
      </c>
      <c r="AU636" s="255" t="s">
        <v>87</v>
      </c>
      <c r="AV636" s="15" t="s">
        <v>85</v>
      </c>
      <c r="AW636" s="15" t="s">
        <v>32</v>
      </c>
      <c r="AX636" s="15" t="s">
        <v>77</v>
      </c>
      <c r="AY636" s="255" t="s">
        <v>209</v>
      </c>
    </row>
    <row r="637" spans="1:65" s="13" customFormat="1">
      <c r="B637" s="212"/>
      <c r="C637" s="213"/>
      <c r="D637" s="214" t="s">
        <v>555</v>
      </c>
      <c r="E637" s="215" t="s">
        <v>1</v>
      </c>
      <c r="F637" s="216" t="s">
        <v>7868</v>
      </c>
      <c r="G637" s="213"/>
      <c r="H637" s="217">
        <v>17.510000000000002</v>
      </c>
      <c r="I637" s="218"/>
      <c r="J637" s="213"/>
      <c r="K637" s="213"/>
      <c r="L637" s="219"/>
      <c r="M637" s="220"/>
      <c r="N637" s="221"/>
      <c r="O637" s="221"/>
      <c r="P637" s="221"/>
      <c r="Q637" s="221"/>
      <c r="R637" s="221"/>
      <c r="S637" s="221"/>
      <c r="T637" s="222"/>
      <c r="AT637" s="223" t="s">
        <v>555</v>
      </c>
      <c r="AU637" s="223" t="s">
        <v>87</v>
      </c>
      <c r="AV637" s="13" t="s">
        <v>87</v>
      </c>
      <c r="AW637" s="13" t="s">
        <v>32</v>
      </c>
      <c r="AX637" s="13" t="s">
        <v>77</v>
      </c>
      <c r="AY637" s="223" t="s">
        <v>209</v>
      </c>
    </row>
    <row r="638" spans="1:65" s="13" customFormat="1">
      <c r="B638" s="212"/>
      <c r="C638" s="213"/>
      <c r="D638" s="214" t="s">
        <v>555</v>
      </c>
      <c r="E638" s="215" t="s">
        <v>1</v>
      </c>
      <c r="F638" s="216" t="s">
        <v>7869</v>
      </c>
      <c r="G638" s="213"/>
      <c r="H638" s="217">
        <v>5.1020000000000003</v>
      </c>
      <c r="I638" s="218"/>
      <c r="J638" s="213"/>
      <c r="K638" s="213"/>
      <c r="L638" s="219"/>
      <c r="M638" s="220"/>
      <c r="N638" s="221"/>
      <c r="O638" s="221"/>
      <c r="P638" s="221"/>
      <c r="Q638" s="221"/>
      <c r="R638" s="221"/>
      <c r="S638" s="221"/>
      <c r="T638" s="222"/>
      <c r="AT638" s="223" t="s">
        <v>555</v>
      </c>
      <c r="AU638" s="223" t="s">
        <v>87</v>
      </c>
      <c r="AV638" s="13" t="s">
        <v>87</v>
      </c>
      <c r="AW638" s="13" t="s">
        <v>32</v>
      </c>
      <c r="AX638" s="13" t="s">
        <v>77</v>
      </c>
      <c r="AY638" s="223" t="s">
        <v>209</v>
      </c>
    </row>
    <row r="639" spans="1:65" s="15" customFormat="1">
      <c r="B639" s="246"/>
      <c r="C639" s="247"/>
      <c r="D639" s="214" t="s">
        <v>555</v>
      </c>
      <c r="E639" s="248" t="s">
        <v>1</v>
      </c>
      <c r="F639" s="249" t="s">
        <v>1717</v>
      </c>
      <c r="G639" s="247"/>
      <c r="H639" s="248" t="s">
        <v>1</v>
      </c>
      <c r="I639" s="250"/>
      <c r="J639" s="247"/>
      <c r="K639" s="247"/>
      <c r="L639" s="251"/>
      <c r="M639" s="252"/>
      <c r="N639" s="253"/>
      <c r="O639" s="253"/>
      <c r="P639" s="253"/>
      <c r="Q639" s="253"/>
      <c r="R639" s="253"/>
      <c r="S639" s="253"/>
      <c r="T639" s="254"/>
      <c r="AT639" s="255" t="s">
        <v>555</v>
      </c>
      <c r="AU639" s="255" t="s">
        <v>87</v>
      </c>
      <c r="AV639" s="15" t="s">
        <v>85</v>
      </c>
      <c r="AW639" s="15" t="s">
        <v>32</v>
      </c>
      <c r="AX639" s="15" t="s">
        <v>77</v>
      </c>
      <c r="AY639" s="255" t="s">
        <v>209</v>
      </c>
    </row>
    <row r="640" spans="1:65" s="13" customFormat="1">
      <c r="B640" s="212"/>
      <c r="C640" s="213"/>
      <c r="D640" s="214" t="s">
        <v>555</v>
      </c>
      <c r="E640" s="215" t="s">
        <v>1</v>
      </c>
      <c r="F640" s="216" t="s">
        <v>7870</v>
      </c>
      <c r="G640" s="213"/>
      <c r="H640" s="217">
        <v>17.510000000000002</v>
      </c>
      <c r="I640" s="218"/>
      <c r="J640" s="213"/>
      <c r="K640" s="213"/>
      <c r="L640" s="219"/>
      <c r="M640" s="220"/>
      <c r="N640" s="221"/>
      <c r="O640" s="221"/>
      <c r="P640" s="221"/>
      <c r="Q640" s="221"/>
      <c r="R640" s="221"/>
      <c r="S640" s="221"/>
      <c r="T640" s="222"/>
      <c r="AT640" s="223" t="s">
        <v>555</v>
      </c>
      <c r="AU640" s="223" t="s">
        <v>87</v>
      </c>
      <c r="AV640" s="13" t="s">
        <v>87</v>
      </c>
      <c r="AW640" s="13" t="s">
        <v>32</v>
      </c>
      <c r="AX640" s="13" t="s">
        <v>77</v>
      </c>
      <c r="AY640" s="223" t="s">
        <v>209</v>
      </c>
    </row>
    <row r="641" spans="1:65" s="13" customFormat="1">
      <c r="B641" s="212"/>
      <c r="C641" s="213"/>
      <c r="D641" s="214" t="s">
        <v>555</v>
      </c>
      <c r="E641" s="215" t="s">
        <v>1</v>
      </c>
      <c r="F641" s="216" t="s">
        <v>7871</v>
      </c>
      <c r="G641" s="213"/>
      <c r="H641" s="217">
        <v>5.1020000000000003</v>
      </c>
      <c r="I641" s="218"/>
      <c r="J641" s="213"/>
      <c r="K641" s="213"/>
      <c r="L641" s="219"/>
      <c r="M641" s="220"/>
      <c r="N641" s="221"/>
      <c r="O641" s="221"/>
      <c r="P641" s="221"/>
      <c r="Q641" s="221"/>
      <c r="R641" s="221"/>
      <c r="S641" s="221"/>
      <c r="T641" s="222"/>
      <c r="AT641" s="223" t="s">
        <v>555</v>
      </c>
      <c r="AU641" s="223" t="s">
        <v>87</v>
      </c>
      <c r="AV641" s="13" t="s">
        <v>87</v>
      </c>
      <c r="AW641" s="13" t="s">
        <v>32</v>
      </c>
      <c r="AX641" s="13" t="s">
        <v>77</v>
      </c>
      <c r="AY641" s="223" t="s">
        <v>209</v>
      </c>
    </row>
    <row r="642" spans="1:65" s="15" customFormat="1">
      <c r="B642" s="246"/>
      <c r="C642" s="247"/>
      <c r="D642" s="214" t="s">
        <v>555</v>
      </c>
      <c r="E642" s="248" t="s">
        <v>1</v>
      </c>
      <c r="F642" s="249" t="s">
        <v>1851</v>
      </c>
      <c r="G642" s="247"/>
      <c r="H642" s="248" t="s">
        <v>1</v>
      </c>
      <c r="I642" s="250"/>
      <c r="J642" s="247"/>
      <c r="K642" s="247"/>
      <c r="L642" s="251"/>
      <c r="M642" s="252"/>
      <c r="N642" s="253"/>
      <c r="O642" s="253"/>
      <c r="P642" s="253"/>
      <c r="Q642" s="253"/>
      <c r="R642" s="253"/>
      <c r="S642" s="253"/>
      <c r="T642" s="254"/>
      <c r="AT642" s="255" t="s">
        <v>555</v>
      </c>
      <c r="AU642" s="255" t="s">
        <v>87</v>
      </c>
      <c r="AV642" s="15" t="s">
        <v>85</v>
      </c>
      <c r="AW642" s="15" t="s">
        <v>32</v>
      </c>
      <c r="AX642" s="15" t="s">
        <v>77</v>
      </c>
      <c r="AY642" s="255" t="s">
        <v>209</v>
      </c>
    </row>
    <row r="643" spans="1:65" s="13" customFormat="1">
      <c r="B643" s="212"/>
      <c r="C643" s="213"/>
      <c r="D643" s="214" t="s">
        <v>555</v>
      </c>
      <c r="E643" s="215" t="s">
        <v>1</v>
      </c>
      <c r="F643" s="216" t="s">
        <v>7872</v>
      </c>
      <c r="G643" s="213"/>
      <c r="H643" s="217">
        <v>17.510000000000002</v>
      </c>
      <c r="I643" s="218"/>
      <c r="J643" s="213"/>
      <c r="K643" s="213"/>
      <c r="L643" s="219"/>
      <c r="M643" s="220"/>
      <c r="N643" s="221"/>
      <c r="O643" s="221"/>
      <c r="P643" s="221"/>
      <c r="Q643" s="221"/>
      <c r="R643" s="221"/>
      <c r="S643" s="221"/>
      <c r="T643" s="222"/>
      <c r="AT643" s="223" t="s">
        <v>555</v>
      </c>
      <c r="AU643" s="223" t="s">
        <v>87</v>
      </c>
      <c r="AV643" s="13" t="s">
        <v>87</v>
      </c>
      <c r="AW643" s="13" t="s">
        <v>32</v>
      </c>
      <c r="AX643" s="13" t="s">
        <v>77</v>
      </c>
      <c r="AY643" s="223" t="s">
        <v>209</v>
      </c>
    </row>
    <row r="644" spans="1:65" s="15" customFormat="1">
      <c r="B644" s="246"/>
      <c r="C644" s="247"/>
      <c r="D644" s="214" t="s">
        <v>555</v>
      </c>
      <c r="E644" s="248" t="s">
        <v>1</v>
      </c>
      <c r="F644" s="249" t="s">
        <v>1964</v>
      </c>
      <c r="G644" s="247"/>
      <c r="H644" s="248" t="s">
        <v>1</v>
      </c>
      <c r="I644" s="250"/>
      <c r="J644" s="247"/>
      <c r="K644" s="247"/>
      <c r="L644" s="251"/>
      <c r="M644" s="252"/>
      <c r="N644" s="253"/>
      <c r="O644" s="253"/>
      <c r="P644" s="253"/>
      <c r="Q644" s="253"/>
      <c r="R644" s="253"/>
      <c r="S644" s="253"/>
      <c r="T644" s="254"/>
      <c r="AT644" s="255" t="s">
        <v>555</v>
      </c>
      <c r="AU644" s="255" t="s">
        <v>87</v>
      </c>
      <c r="AV644" s="15" t="s">
        <v>85</v>
      </c>
      <c r="AW644" s="15" t="s">
        <v>32</v>
      </c>
      <c r="AX644" s="15" t="s">
        <v>77</v>
      </c>
      <c r="AY644" s="255" t="s">
        <v>209</v>
      </c>
    </row>
    <row r="645" spans="1:65" s="13" customFormat="1">
      <c r="B645" s="212"/>
      <c r="C645" s="213"/>
      <c r="D645" s="214" t="s">
        <v>555</v>
      </c>
      <c r="E645" s="215" t="s">
        <v>1</v>
      </c>
      <c r="F645" s="216" t="s">
        <v>7873</v>
      </c>
      <c r="G645" s="213"/>
      <c r="H645" s="217">
        <v>45.207999999999998</v>
      </c>
      <c r="I645" s="218"/>
      <c r="J645" s="213"/>
      <c r="K645" s="213"/>
      <c r="L645" s="219"/>
      <c r="M645" s="220"/>
      <c r="N645" s="221"/>
      <c r="O645" s="221"/>
      <c r="P645" s="221"/>
      <c r="Q645" s="221"/>
      <c r="R645" s="221"/>
      <c r="S645" s="221"/>
      <c r="T645" s="222"/>
      <c r="AT645" s="223" t="s">
        <v>555</v>
      </c>
      <c r="AU645" s="223" t="s">
        <v>87</v>
      </c>
      <c r="AV645" s="13" t="s">
        <v>87</v>
      </c>
      <c r="AW645" s="13" t="s">
        <v>32</v>
      </c>
      <c r="AX645" s="13" t="s">
        <v>77</v>
      </c>
      <c r="AY645" s="223" t="s">
        <v>209</v>
      </c>
    </row>
    <row r="646" spans="1:65" s="13" customFormat="1">
      <c r="B646" s="212"/>
      <c r="C646" s="213"/>
      <c r="D646" s="214" t="s">
        <v>555</v>
      </c>
      <c r="E646" s="215" t="s">
        <v>1</v>
      </c>
      <c r="F646" s="216" t="s">
        <v>7874</v>
      </c>
      <c r="G646" s="213"/>
      <c r="H646" s="217">
        <v>101.68</v>
      </c>
      <c r="I646" s="218"/>
      <c r="J646" s="213"/>
      <c r="K646" s="213"/>
      <c r="L646" s="219"/>
      <c r="M646" s="220"/>
      <c r="N646" s="221"/>
      <c r="O646" s="221"/>
      <c r="P646" s="221"/>
      <c r="Q646" s="221"/>
      <c r="R646" s="221"/>
      <c r="S646" s="221"/>
      <c r="T646" s="222"/>
      <c r="AT646" s="223" t="s">
        <v>555</v>
      </c>
      <c r="AU646" s="223" t="s">
        <v>87</v>
      </c>
      <c r="AV646" s="13" t="s">
        <v>87</v>
      </c>
      <c r="AW646" s="13" t="s">
        <v>32</v>
      </c>
      <c r="AX646" s="13" t="s">
        <v>77</v>
      </c>
      <c r="AY646" s="223" t="s">
        <v>209</v>
      </c>
    </row>
    <row r="647" spans="1:65" s="14" customFormat="1">
      <c r="B647" s="235"/>
      <c r="C647" s="236"/>
      <c r="D647" s="214" t="s">
        <v>555</v>
      </c>
      <c r="E647" s="237" t="s">
        <v>1</v>
      </c>
      <c r="F647" s="238" t="s">
        <v>645</v>
      </c>
      <c r="G647" s="236"/>
      <c r="H647" s="239">
        <v>246.90000000000003</v>
      </c>
      <c r="I647" s="240"/>
      <c r="J647" s="236"/>
      <c r="K647" s="236"/>
      <c r="L647" s="241"/>
      <c r="M647" s="242"/>
      <c r="N647" s="243"/>
      <c r="O647" s="243"/>
      <c r="P647" s="243"/>
      <c r="Q647" s="243"/>
      <c r="R647" s="243"/>
      <c r="S647" s="243"/>
      <c r="T647" s="244"/>
      <c r="AT647" s="245" t="s">
        <v>555</v>
      </c>
      <c r="AU647" s="245" t="s">
        <v>87</v>
      </c>
      <c r="AV647" s="14" t="s">
        <v>218</v>
      </c>
      <c r="AW647" s="14" t="s">
        <v>32</v>
      </c>
      <c r="AX647" s="14" t="s">
        <v>85</v>
      </c>
      <c r="AY647" s="245" t="s">
        <v>209</v>
      </c>
    </row>
    <row r="648" spans="1:65" s="2" customFormat="1" ht="24.2" customHeight="1">
      <c r="A648" s="35"/>
      <c r="B648" s="36"/>
      <c r="C648" s="193" t="s">
        <v>474</v>
      </c>
      <c r="D648" s="193" t="s">
        <v>214</v>
      </c>
      <c r="E648" s="194" t="s">
        <v>7875</v>
      </c>
      <c r="F648" s="195" t="s">
        <v>7876</v>
      </c>
      <c r="G648" s="196" t="s">
        <v>217</v>
      </c>
      <c r="H648" s="197">
        <v>246.9</v>
      </c>
      <c r="I648" s="198"/>
      <c r="J648" s="199">
        <f>ROUND(I648*H648,2)</f>
        <v>0</v>
      </c>
      <c r="K648" s="200"/>
      <c r="L648" s="40"/>
      <c r="M648" s="201" t="s">
        <v>1</v>
      </c>
      <c r="N648" s="202" t="s">
        <v>42</v>
      </c>
      <c r="O648" s="72"/>
      <c r="P648" s="203">
        <f>O648*H648</f>
        <v>0</v>
      </c>
      <c r="Q648" s="203">
        <v>0</v>
      </c>
      <c r="R648" s="203">
        <f>Q648*H648</f>
        <v>0</v>
      </c>
      <c r="S648" s="203">
        <v>0</v>
      </c>
      <c r="T648" s="204">
        <f>S648*H648</f>
        <v>0</v>
      </c>
      <c r="U648" s="35"/>
      <c r="V648" s="35"/>
      <c r="W648" s="35"/>
      <c r="X648" s="35"/>
      <c r="Y648" s="35"/>
      <c r="Z648" s="35"/>
      <c r="AA648" s="35"/>
      <c r="AB648" s="35"/>
      <c r="AC648" s="35"/>
      <c r="AD648" s="35"/>
      <c r="AE648" s="35"/>
      <c r="AR648" s="205" t="s">
        <v>218</v>
      </c>
      <c r="AT648" s="205" t="s">
        <v>214</v>
      </c>
      <c r="AU648" s="205" t="s">
        <v>87</v>
      </c>
      <c r="AY648" s="18" t="s">
        <v>209</v>
      </c>
      <c r="BE648" s="206">
        <f>IF(N648="základní",J648,0)</f>
        <v>0</v>
      </c>
      <c r="BF648" s="206">
        <f>IF(N648="snížená",J648,0)</f>
        <v>0</v>
      </c>
      <c r="BG648" s="206">
        <f>IF(N648="zákl. přenesená",J648,0)</f>
        <v>0</v>
      </c>
      <c r="BH648" s="206">
        <f>IF(N648="sníž. přenesená",J648,0)</f>
        <v>0</v>
      </c>
      <c r="BI648" s="206">
        <f>IF(N648="nulová",J648,0)</f>
        <v>0</v>
      </c>
      <c r="BJ648" s="18" t="s">
        <v>85</v>
      </c>
      <c r="BK648" s="206">
        <f>ROUND(I648*H648,2)</f>
        <v>0</v>
      </c>
      <c r="BL648" s="18" t="s">
        <v>218</v>
      </c>
      <c r="BM648" s="205" t="s">
        <v>7877</v>
      </c>
    </row>
    <row r="649" spans="1:65" s="2" customFormat="1" ht="24.2" customHeight="1">
      <c r="A649" s="35"/>
      <c r="B649" s="36"/>
      <c r="C649" s="193" t="s">
        <v>478</v>
      </c>
      <c r="D649" s="193" t="s">
        <v>214</v>
      </c>
      <c r="E649" s="194" t="s">
        <v>7878</v>
      </c>
      <c r="F649" s="195" t="s">
        <v>7879</v>
      </c>
      <c r="G649" s="196" t="s">
        <v>217</v>
      </c>
      <c r="H649" s="197">
        <v>246.9</v>
      </c>
      <c r="I649" s="198"/>
      <c r="J649" s="199">
        <f>ROUND(I649*H649,2)</f>
        <v>0</v>
      </c>
      <c r="K649" s="200"/>
      <c r="L649" s="40"/>
      <c r="M649" s="201" t="s">
        <v>1</v>
      </c>
      <c r="N649" s="202" t="s">
        <v>42</v>
      </c>
      <c r="O649" s="72"/>
      <c r="P649" s="203">
        <f>O649*H649</f>
        <v>0</v>
      </c>
      <c r="Q649" s="203">
        <v>8.8000000000000003E-4</v>
      </c>
      <c r="R649" s="203">
        <f>Q649*H649</f>
        <v>0.21727200000000002</v>
      </c>
      <c r="S649" s="203">
        <v>0</v>
      </c>
      <c r="T649" s="204">
        <f>S649*H649</f>
        <v>0</v>
      </c>
      <c r="U649" s="35"/>
      <c r="V649" s="35"/>
      <c r="W649" s="35"/>
      <c r="X649" s="35"/>
      <c r="Y649" s="35"/>
      <c r="Z649" s="35"/>
      <c r="AA649" s="35"/>
      <c r="AB649" s="35"/>
      <c r="AC649" s="35"/>
      <c r="AD649" s="35"/>
      <c r="AE649" s="35"/>
      <c r="AR649" s="205" t="s">
        <v>218</v>
      </c>
      <c r="AT649" s="205" t="s">
        <v>214</v>
      </c>
      <c r="AU649" s="205" t="s">
        <v>87</v>
      </c>
      <c r="AY649" s="18" t="s">
        <v>209</v>
      </c>
      <c r="BE649" s="206">
        <f>IF(N649="základní",J649,0)</f>
        <v>0</v>
      </c>
      <c r="BF649" s="206">
        <f>IF(N649="snížená",J649,0)</f>
        <v>0</v>
      </c>
      <c r="BG649" s="206">
        <f>IF(N649="zákl. přenesená",J649,0)</f>
        <v>0</v>
      </c>
      <c r="BH649" s="206">
        <f>IF(N649="sníž. přenesená",J649,0)</f>
        <v>0</v>
      </c>
      <c r="BI649" s="206">
        <f>IF(N649="nulová",J649,0)</f>
        <v>0</v>
      </c>
      <c r="BJ649" s="18" t="s">
        <v>85</v>
      </c>
      <c r="BK649" s="206">
        <f>ROUND(I649*H649,2)</f>
        <v>0</v>
      </c>
      <c r="BL649" s="18" t="s">
        <v>218</v>
      </c>
      <c r="BM649" s="205" t="s">
        <v>7880</v>
      </c>
    </row>
    <row r="650" spans="1:65" s="2" customFormat="1" ht="24.2" customHeight="1">
      <c r="A650" s="35"/>
      <c r="B650" s="36"/>
      <c r="C650" s="193" t="s">
        <v>482</v>
      </c>
      <c r="D650" s="193" t="s">
        <v>214</v>
      </c>
      <c r="E650" s="194" t="s">
        <v>7881</v>
      </c>
      <c r="F650" s="195" t="s">
        <v>7882</v>
      </c>
      <c r="G650" s="196" t="s">
        <v>217</v>
      </c>
      <c r="H650" s="197">
        <v>246.9</v>
      </c>
      <c r="I650" s="198"/>
      <c r="J650" s="199">
        <f>ROUND(I650*H650,2)</f>
        <v>0</v>
      </c>
      <c r="K650" s="200"/>
      <c r="L650" s="40"/>
      <c r="M650" s="201" t="s">
        <v>1</v>
      </c>
      <c r="N650" s="202" t="s">
        <v>42</v>
      </c>
      <c r="O650" s="72"/>
      <c r="P650" s="203">
        <f>O650*H650</f>
        <v>0</v>
      </c>
      <c r="Q650" s="203">
        <v>0</v>
      </c>
      <c r="R650" s="203">
        <f>Q650*H650</f>
        <v>0</v>
      </c>
      <c r="S650" s="203">
        <v>0</v>
      </c>
      <c r="T650" s="204">
        <f>S650*H650</f>
        <v>0</v>
      </c>
      <c r="U650" s="35"/>
      <c r="V650" s="35"/>
      <c r="W650" s="35"/>
      <c r="X650" s="35"/>
      <c r="Y650" s="35"/>
      <c r="Z650" s="35"/>
      <c r="AA650" s="35"/>
      <c r="AB650" s="35"/>
      <c r="AC650" s="35"/>
      <c r="AD650" s="35"/>
      <c r="AE650" s="35"/>
      <c r="AR650" s="205" t="s">
        <v>218</v>
      </c>
      <c r="AT650" s="205" t="s">
        <v>214</v>
      </c>
      <c r="AU650" s="205" t="s">
        <v>87</v>
      </c>
      <c r="AY650" s="18" t="s">
        <v>209</v>
      </c>
      <c r="BE650" s="206">
        <f>IF(N650="základní",J650,0)</f>
        <v>0</v>
      </c>
      <c r="BF650" s="206">
        <f>IF(N650="snížená",J650,0)</f>
        <v>0</v>
      </c>
      <c r="BG650" s="206">
        <f>IF(N650="zákl. přenesená",J650,0)</f>
        <v>0</v>
      </c>
      <c r="BH650" s="206">
        <f>IF(N650="sníž. přenesená",J650,0)</f>
        <v>0</v>
      </c>
      <c r="BI650" s="206">
        <f>IF(N650="nulová",J650,0)</f>
        <v>0</v>
      </c>
      <c r="BJ650" s="18" t="s">
        <v>85</v>
      </c>
      <c r="BK650" s="206">
        <f>ROUND(I650*H650,2)</f>
        <v>0</v>
      </c>
      <c r="BL650" s="18" t="s">
        <v>218</v>
      </c>
      <c r="BM650" s="205" t="s">
        <v>7883</v>
      </c>
    </row>
    <row r="651" spans="1:65" s="2" customFormat="1" ht="16.5" customHeight="1">
      <c r="A651" s="35"/>
      <c r="B651" s="36"/>
      <c r="C651" s="193" t="s">
        <v>486</v>
      </c>
      <c r="D651" s="193" t="s">
        <v>214</v>
      </c>
      <c r="E651" s="194" t="s">
        <v>7884</v>
      </c>
      <c r="F651" s="195" t="s">
        <v>7885</v>
      </c>
      <c r="G651" s="196" t="s">
        <v>236</v>
      </c>
      <c r="H651" s="197">
        <v>4.0209999999999999</v>
      </c>
      <c r="I651" s="198"/>
      <c r="J651" s="199">
        <f>ROUND(I651*H651,2)</f>
        <v>0</v>
      </c>
      <c r="K651" s="200"/>
      <c r="L651" s="40"/>
      <c r="M651" s="201" t="s">
        <v>1</v>
      </c>
      <c r="N651" s="202" t="s">
        <v>42</v>
      </c>
      <c r="O651" s="72"/>
      <c r="P651" s="203">
        <f>O651*H651</f>
        <v>0</v>
      </c>
      <c r="Q651" s="203">
        <v>1.05555</v>
      </c>
      <c r="R651" s="203">
        <f>Q651*H651</f>
        <v>4.2443665499999996</v>
      </c>
      <c r="S651" s="203">
        <v>0</v>
      </c>
      <c r="T651" s="204">
        <f>S651*H651</f>
        <v>0</v>
      </c>
      <c r="U651" s="35"/>
      <c r="V651" s="35"/>
      <c r="W651" s="35"/>
      <c r="X651" s="35"/>
      <c r="Y651" s="35"/>
      <c r="Z651" s="35"/>
      <c r="AA651" s="35"/>
      <c r="AB651" s="35"/>
      <c r="AC651" s="35"/>
      <c r="AD651" s="35"/>
      <c r="AE651" s="35"/>
      <c r="AR651" s="205" t="s">
        <v>218</v>
      </c>
      <c r="AT651" s="205" t="s">
        <v>214</v>
      </c>
      <c r="AU651" s="205" t="s">
        <v>87</v>
      </c>
      <c r="AY651" s="18" t="s">
        <v>209</v>
      </c>
      <c r="BE651" s="206">
        <f>IF(N651="základní",J651,0)</f>
        <v>0</v>
      </c>
      <c r="BF651" s="206">
        <f>IF(N651="snížená",J651,0)</f>
        <v>0</v>
      </c>
      <c r="BG651" s="206">
        <f>IF(N651="zákl. přenesená",J651,0)</f>
        <v>0</v>
      </c>
      <c r="BH651" s="206">
        <f>IF(N651="sníž. přenesená",J651,0)</f>
        <v>0</v>
      </c>
      <c r="BI651" s="206">
        <f>IF(N651="nulová",J651,0)</f>
        <v>0</v>
      </c>
      <c r="BJ651" s="18" t="s">
        <v>85</v>
      </c>
      <c r="BK651" s="206">
        <f>ROUND(I651*H651,2)</f>
        <v>0</v>
      </c>
      <c r="BL651" s="18" t="s">
        <v>218</v>
      </c>
      <c r="BM651" s="205" t="s">
        <v>7886</v>
      </c>
    </row>
    <row r="652" spans="1:65" s="13" customFormat="1">
      <c r="B652" s="212"/>
      <c r="C652" s="213"/>
      <c r="D652" s="214" t="s">
        <v>555</v>
      </c>
      <c r="E652" s="215" t="s">
        <v>1</v>
      </c>
      <c r="F652" s="216" t="s">
        <v>7887</v>
      </c>
      <c r="G652" s="213"/>
      <c r="H652" s="217">
        <v>0.54900000000000004</v>
      </c>
      <c r="I652" s="218"/>
      <c r="J652" s="213"/>
      <c r="K652" s="213"/>
      <c r="L652" s="219"/>
      <c r="M652" s="220"/>
      <c r="N652" s="221"/>
      <c r="O652" s="221"/>
      <c r="P652" s="221"/>
      <c r="Q652" s="221"/>
      <c r="R652" s="221"/>
      <c r="S652" s="221"/>
      <c r="T652" s="222"/>
      <c r="AT652" s="223" t="s">
        <v>555</v>
      </c>
      <c r="AU652" s="223" t="s">
        <v>87</v>
      </c>
      <c r="AV652" s="13" t="s">
        <v>87</v>
      </c>
      <c r="AW652" s="13" t="s">
        <v>32</v>
      </c>
      <c r="AX652" s="13" t="s">
        <v>77</v>
      </c>
      <c r="AY652" s="223" t="s">
        <v>209</v>
      </c>
    </row>
    <row r="653" spans="1:65" s="13" customFormat="1">
      <c r="B653" s="212"/>
      <c r="C653" s="213"/>
      <c r="D653" s="214" t="s">
        <v>555</v>
      </c>
      <c r="E653" s="215" t="s">
        <v>1</v>
      </c>
      <c r="F653" s="216" t="s">
        <v>7888</v>
      </c>
      <c r="G653" s="213"/>
      <c r="H653" s="217">
        <v>0.54900000000000004</v>
      </c>
      <c r="I653" s="218"/>
      <c r="J653" s="213"/>
      <c r="K653" s="213"/>
      <c r="L653" s="219"/>
      <c r="M653" s="220"/>
      <c r="N653" s="221"/>
      <c r="O653" s="221"/>
      <c r="P653" s="221"/>
      <c r="Q653" s="221"/>
      <c r="R653" s="221"/>
      <c r="S653" s="221"/>
      <c r="T653" s="222"/>
      <c r="AT653" s="223" t="s">
        <v>555</v>
      </c>
      <c r="AU653" s="223" t="s">
        <v>87</v>
      </c>
      <c r="AV653" s="13" t="s">
        <v>87</v>
      </c>
      <c r="AW653" s="13" t="s">
        <v>32</v>
      </c>
      <c r="AX653" s="13" t="s">
        <v>77</v>
      </c>
      <c r="AY653" s="223" t="s">
        <v>209</v>
      </c>
    </row>
    <row r="654" spans="1:65" s="13" customFormat="1">
      <c r="B654" s="212"/>
      <c r="C654" s="213"/>
      <c r="D654" s="214" t="s">
        <v>555</v>
      </c>
      <c r="E654" s="215" t="s">
        <v>1</v>
      </c>
      <c r="F654" s="216" t="s">
        <v>7889</v>
      </c>
      <c r="G654" s="213"/>
      <c r="H654" s="217">
        <v>0.39900000000000002</v>
      </c>
      <c r="I654" s="218"/>
      <c r="J654" s="213"/>
      <c r="K654" s="213"/>
      <c r="L654" s="219"/>
      <c r="M654" s="220"/>
      <c r="N654" s="221"/>
      <c r="O654" s="221"/>
      <c r="P654" s="221"/>
      <c r="Q654" s="221"/>
      <c r="R654" s="221"/>
      <c r="S654" s="221"/>
      <c r="T654" s="222"/>
      <c r="AT654" s="223" t="s">
        <v>555</v>
      </c>
      <c r="AU654" s="223" t="s">
        <v>87</v>
      </c>
      <c r="AV654" s="13" t="s">
        <v>87</v>
      </c>
      <c r="AW654" s="13" t="s">
        <v>32</v>
      </c>
      <c r="AX654" s="13" t="s">
        <v>77</v>
      </c>
      <c r="AY654" s="223" t="s">
        <v>209</v>
      </c>
    </row>
    <row r="655" spans="1:65" s="13" customFormat="1">
      <c r="B655" s="212"/>
      <c r="C655" s="213"/>
      <c r="D655" s="214" t="s">
        <v>555</v>
      </c>
      <c r="E655" s="215" t="s">
        <v>1</v>
      </c>
      <c r="F655" s="216" t="s">
        <v>7890</v>
      </c>
      <c r="G655" s="213"/>
      <c r="H655" s="217">
        <v>0.39900000000000002</v>
      </c>
      <c r="I655" s="218"/>
      <c r="J655" s="213"/>
      <c r="K655" s="213"/>
      <c r="L655" s="219"/>
      <c r="M655" s="220"/>
      <c r="N655" s="221"/>
      <c r="O655" s="221"/>
      <c r="P655" s="221"/>
      <c r="Q655" s="221"/>
      <c r="R655" s="221"/>
      <c r="S655" s="221"/>
      <c r="T655" s="222"/>
      <c r="AT655" s="223" t="s">
        <v>555</v>
      </c>
      <c r="AU655" s="223" t="s">
        <v>87</v>
      </c>
      <c r="AV655" s="13" t="s">
        <v>87</v>
      </c>
      <c r="AW655" s="13" t="s">
        <v>32</v>
      </c>
      <c r="AX655" s="13" t="s">
        <v>77</v>
      </c>
      <c r="AY655" s="223" t="s">
        <v>209</v>
      </c>
    </row>
    <row r="656" spans="1:65" s="13" customFormat="1">
      <c r="B656" s="212"/>
      <c r="C656" s="213"/>
      <c r="D656" s="214" t="s">
        <v>555</v>
      </c>
      <c r="E656" s="215" t="s">
        <v>1</v>
      </c>
      <c r="F656" s="216" t="s">
        <v>7891</v>
      </c>
      <c r="G656" s="213"/>
      <c r="H656" s="217">
        <v>0.30099999999999999</v>
      </c>
      <c r="I656" s="218"/>
      <c r="J656" s="213"/>
      <c r="K656" s="213"/>
      <c r="L656" s="219"/>
      <c r="M656" s="220"/>
      <c r="N656" s="221"/>
      <c r="O656" s="221"/>
      <c r="P656" s="221"/>
      <c r="Q656" s="221"/>
      <c r="R656" s="221"/>
      <c r="S656" s="221"/>
      <c r="T656" s="222"/>
      <c r="AT656" s="223" t="s">
        <v>555</v>
      </c>
      <c r="AU656" s="223" t="s">
        <v>87</v>
      </c>
      <c r="AV656" s="13" t="s">
        <v>87</v>
      </c>
      <c r="AW656" s="13" t="s">
        <v>32</v>
      </c>
      <c r="AX656" s="13" t="s">
        <v>77</v>
      </c>
      <c r="AY656" s="223" t="s">
        <v>209</v>
      </c>
    </row>
    <row r="657" spans="1:65" s="13" customFormat="1">
      <c r="B657" s="212"/>
      <c r="C657" s="213"/>
      <c r="D657" s="214" t="s">
        <v>555</v>
      </c>
      <c r="E657" s="215" t="s">
        <v>1</v>
      </c>
      <c r="F657" s="216" t="s">
        <v>7892</v>
      </c>
      <c r="G657" s="213"/>
      <c r="H657" s="217">
        <v>1.8240000000000001</v>
      </c>
      <c r="I657" s="218"/>
      <c r="J657" s="213"/>
      <c r="K657" s="213"/>
      <c r="L657" s="219"/>
      <c r="M657" s="220"/>
      <c r="N657" s="221"/>
      <c r="O657" s="221"/>
      <c r="P657" s="221"/>
      <c r="Q657" s="221"/>
      <c r="R657" s="221"/>
      <c r="S657" s="221"/>
      <c r="T657" s="222"/>
      <c r="AT657" s="223" t="s">
        <v>555</v>
      </c>
      <c r="AU657" s="223" t="s">
        <v>87</v>
      </c>
      <c r="AV657" s="13" t="s">
        <v>87</v>
      </c>
      <c r="AW657" s="13" t="s">
        <v>32</v>
      </c>
      <c r="AX657" s="13" t="s">
        <v>77</v>
      </c>
      <c r="AY657" s="223" t="s">
        <v>209</v>
      </c>
    </row>
    <row r="658" spans="1:65" s="14" customFormat="1">
      <c r="B658" s="235"/>
      <c r="C658" s="236"/>
      <c r="D658" s="214" t="s">
        <v>555</v>
      </c>
      <c r="E658" s="237" t="s">
        <v>1</v>
      </c>
      <c r="F658" s="238" t="s">
        <v>645</v>
      </c>
      <c r="G658" s="236"/>
      <c r="H658" s="239">
        <v>4.0209999999999999</v>
      </c>
      <c r="I658" s="240"/>
      <c r="J658" s="236"/>
      <c r="K658" s="236"/>
      <c r="L658" s="241"/>
      <c r="M658" s="242"/>
      <c r="N658" s="243"/>
      <c r="O658" s="243"/>
      <c r="P658" s="243"/>
      <c r="Q658" s="243"/>
      <c r="R658" s="243"/>
      <c r="S658" s="243"/>
      <c r="T658" s="244"/>
      <c r="AT658" s="245" t="s">
        <v>555</v>
      </c>
      <c r="AU658" s="245" t="s">
        <v>87</v>
      </c>
      <c r="AV658" s="14" t="s">
        <v>218</v>
      </c>
      <c r="AW658" s="14" t="s">
        <v>32</v>
      </c>
      <c r="AX658" s="14" t="s">
        <v>85</v>
      </c>
      <c r="AY658" s="245" t="s">
        <v>209</v>
      </c>
    </row>
    <row r="659" spans="1:65" s="2" customFormat="1" ht="33" customHeight="1">
      <c r="A659" s="35"/>
      <c r="B659" s="36"/>
      <c r="C659" s="193" t="s">
        <v>490</v>
      </c>
      <c r="D659" s="193" t="s">
        <v>214</v>
      </c>
      <c r="E659" s="194" t="s">
        <v>7893</v>
      </c>
      <c r="F659" s="195" t="s">
        <v>7894</v>
      </c>
      <c r="G659" s="196" t="s">
        <v>323</v>
      </c>
      <c r="H659" s="197">
        <v>73</v>
      </c>
      <c r="I659" s="198"/>
      <c r="J659" s="199">
        <f>ROUND(I659*H659,2)</f>
        <v>0</v>
      </c>
      <c r="K659" s="200"/>
      <c r="L659" s="40"/>
      <c r="M659" s="201" t="s">
        <v>1</v>
      </c>
      <c r="N659" s="202" t="s">
        <v>42</v>
      </c>
      <c r="O659" s="72"/>
      <c r="P659" s="203">
        <f>O659*H659</f>
        <v>0</v>
      </c>
      <c r="Q659" s="203">
        <v>2.4160000000000001E-2</v>
      </c>
      <c r="R659" s="203">
        <f>Q659*H659</f>
        <v>1.7636800000000001</v>
      </c>
      <c r="S659" s="203">
        <v>0</v>
      </c>
      <c r="T659" s="204">
        <f>S659*H659</f>
        <v>0</v>
      </c>
      <c r="U659" s="35"/>
      <c r="V659" s="35"/>
      <c r="W659" s="35"/>
      <c r="X659" s="35"/>
      <c r="Y659" s="35"/>
      <c r="Z659" s="35"/>
      <c r="AA659" s="35"/>
      <c r="AB659" s="35"/>
      <c r="AC659" s="35"/>
      <c r="AD659" s="35"/>
      <c r="AE659" s="35"/>
      <c r="AR659" s="205" t="s">
        <v>218</v>
      </c>
      <c r="AT659" s="205" t="s">
        <v>214</v>
      </c>
      <c r="AU659" s="205" t="s">
        <v>87</v>
      </c>
      <c r="AY659" s="18" t="s">
        <v>209</v>
      </c>
      <c r="BE659" s="206">
        <f>IF(N659="základní",J659,0)</f>
        <v>0</v>
      </c>
      <c r="BF659" s="206">
        <f>IF(N659="snížená",J659,0)</f>
        <v>0</v>
      </c>
      <c r="BG659" s="206">
        <f>IF(N659="zákl. přenesená",J659,0)</f>
        <v>0</v>
      </c>
      <c r="BH659" s="206">
        <f>IF(N659="sníž. přenesená",J659,0)</f>
        <v>0</v>
      </c>
      <c r="BI659" s="206">
        <f>IF(N659="nulová",J659,0)</f>
        <v>0</v>
      </c>
      <c r="BJ659" s="18" t="s">
        <v>85</v>
      </c>
      <c r="BK659" s="206">
        <f>ROUND(I659*H659,2)</f>
        <v>0</v>
      </c>
      <c r="BL659" s="18" t="s">
        <v>218</v>
      </c>
      <c r="BM659" s="205" t="s">
        <v>7895</v>
      </c>
    </row>
    <row r="660" spans="1:65" s="15" customFormat="1">
      <c r="B660" s="246"/>
      <c r="C660" s="247"/>
      <c r="D660" s="214" t="s">
        <v>555</v>
      </c>
      <c r="E660" s="248" t="s">
        <v>1</v>
      </c>
      <c r="F660" s="249" t="s">
        <v>1388</v>
      </c>
      <c r="G660" s="247"/>
      <c r="H660" s="248" t="s">
        <v>1</v>
      </c>
      <c r="I660" s="250"/>
      <c r="J660" s="247"/>
      <c r="K660" s="247"/>
      <c r="L660" s="251"/>
      <c r="M660" s="252"/>
      <c r="N660" s="253"/>
      <c r="O660" s="253"/>
      <c r="P660" s="253"/>
      <c r="Q660" s="253"/>
      <c r="R660" s="253"/>
      <c r="S660" s="253"/>
      <c r="T660" s="254"/>
      <c r="AT660" s="255" t="s">
        <v>555</v>
      </c>
      <c r="AU660" s="255" t="s">
        <v>87</v>
      </c>
      <c r="AV660" s="15" t="s">
        <v>85</v>
      </c>
      <c r="AW660" s="15" t="s">
        <v>32</v>
      </c>
      <c r="AX660" s="15" t="s">
        <v>77</v>
      </c>
      <c r="AY660" s="255" t="s">
        <v>209</v>
      </c>
    </row>
    <row r="661" spans="1:65" s="13" customFormat="1">
      <c r="B661" s="212"/>
      <c r="C661" s="213"/>
      <c r="D661" s="214" t="s">
        <v>555</v>
      </c>
      <c r="E661" s="215" t="s">
        <v>1</v>
      </c>
      <c r="F661" s="216" t="s">
        <v>7896</v>
      </c>
      <c r="G661" s="213"/>
      <c r="H661" s="217">
        <v>1</v>
      </c>
      <c r="I661" s="218"/>
      <c r="J661" s="213"/>
      <c r="K661" s="213"/>
      <c r="L661" s="219"/>
      <c r="M661" s="220"/>
      <c r="N661" s="221"/>
      <c r="O661" s="221"/>
      <c r="P661" s="221"/>
      <c r="Q661" s="221"/>
      <c r="R661" s="221"/>
      <c r="S661" s="221"/>
      <c r="T661" s="222"/>
      <c r="AT661" s="223" t="s">
        <v>555</v>
      </c>
      <c r="AU661" s="223" t="s">
        <v>87</v>
      </c>
      <c r="AV661" s="13" t="s">
        <v>87</v>
      </c>
      <c r="AW661" s="13" t="s">
        <v>32</v>
      </c>
      <c r="AX661" s="13" t="s">
        <v>77</v>
      </c>
      <c r="AY661" s="223" t="s">
        <v>209</v>
      </c>
    </row>
    <row r="662" spans="1:65" s="13" customFormat="1">
      <c r="B662" s="212"/>
      <c r="C662" s="213"/>
      <c r="D662" s="214" t="s">
        <v>555</v>
      </c>
      <c r="E662" s="215" t="s">
        <v>1</v>
      </c>
      <c r="F662" s="216" t="s">
        <v>7897</v>
      </c>
      <c r="G662" s="213"/>
      <c r="H662" s="217">
        <v>1</v>
      </c>
      <c r="I662" s="218"/>
      <c r="J662" s="213"/>
      <c r="K662" s="213"/>
      <c r="L662" s="219"/>
      <c r="M662" s="220"/>
      <c r="N662" s="221"/>
      <c r="O662" s="221"/>
      <c r="P662" s="221"/>
      <c r="Q662" s="221"/>
      <c r="R662" s="221"/>
      <c r="S662" s="221"/>
      <c r="T662" s="222"/>
      <c r="AT662" s="223" t="s">
        <v>555</v>
      </c>
      <c r="AU662" s="223" t="s">
        <v>87</v>
      </c>
      <c r="AV662" s="13" t="s">
        <v>87</v>
      </c>
      <c r="AW662" s="13" t="s">
        <v>32</v>
      </c>
      <c r="AX662" s="13" t="s">
        <v>77</v>
      </c>
      <c r="AY662" s="223" t="s">
        <v>209</v>
      </c>
    </row>
    <row r="663" spans="1:65" s="13" customFormat="1">
      <c r="B663" s="212"/>
      <c r="C663" s="213"/>
      <c r="D663" s="214" t="s">
        <v>555</v>
      </c>
      <c r="E663" s="215" t="s">
        <v>1</v>
      </c>
      <c r="F663" s="216" t="s">
        <v>7898</v>
      </c>
      <c r="G663" s="213"/>
      <c r="H663" s="217">
        <v>1</v>
      </c>
      <c r="I663" s="218"/>
      <c r="J663" s="213"/>
      <c r="K663" s="213"/>
      <c r="L663" s="219"/>
      <c r="M663" s="220"/>
      <c r="N663" s="221"/>
      <c r="O663" s="221"/>
      <c r="P663" s="221"/>
      <c r="Q663" s="221"/>
      <c r="R663" s="221"/>
      <c r="S663" s="221"/>
      <c r="T663" s="222"/>
      <c r="AT663" s="223" t="s">
        <v>555</v>
      </c>
      <c r="AU663" s="223" t="s">
        <v>87</v>
      </c>
      <c r="AV663" s="13" t="s">
        <v>87</v>
      </c>
      <c r="AW663" s="13" t="s">
        <v>32</v>
      </c>
      <c r="AX663" s="13" t="s">
        <v>77</v>
      </c>
      <c r="AY663" s="223" t="s">
        <v>209</v>
      </c>
    </row>
    <row r="664" spans="1:65" s="15" customFormat="1">
      <c r="B664" s="246"/>
      <c r="C664" s="247"/>
      <c r="D664" s="214" t="s">
        <v>555</v>
      </c>
      <c r="E664" s="248" t="s">
        <v>1</v>
      </c>
      <c r="F664" s="249" t="s">
        <v>1505</v>
      </c>
      <c r="G664" s="247"/>
      <c r="H664" s="248" t="s">
        <v>1</v>
      </c>
      <c r="I664" s="250"/>
      <c r="J664" s="247"/>
      <c r="K664" s="247"/>
      <c r="L664" s="251"/>
      <c r="M664" s="252"/>
      <c r="N664" s="253"/>
      <c r="O664" s="253"/>
      <c r="P664" s="253"/>
      <c r="Q664" s="253"/>
      <c r="R664" s="253"/>
      <c r="S664" s="253"/>
      <c r="T664" s="254"/>
      <c r="AT664" s="255" t="s">
        <v>555</v>
      </c>
      <c r="AU664" s="255" t="s">
        <v>87</v>
      </c>
      <c r="AV664" s="15" t="s">
        <v>85</v>
      </c>
      <c r="AW664" s="15" t="s">
        <v>32</v>
      </c>
      <c r="AX664" s="15" t="s">
        <v>77</v>
      </c>
      <c r="AY664" s="255" t="s">
        <v>209</v>
      </c>
    </row>
    <row r="665" spans="1:65" s="13" customFormat="1">
      <c r="B665" s="212"/>
      <c r="C665" s="213"/>
      <c r="D665" s="214" t="s">
        <v>555</v>
      </c>
      <c r="E665" s="215" t="s">
        <v>1</v>
      </c>
      <c r="F665" s="216" t="s">
        <v>7899</v>
      </c>
      <c r="G665" s="213"/>
      <c r="H665" s="217">
        <v>1</v>
      </c>
      <c r="I665" s="218"/>
      <c r="J665" s="213"/>
      <c r="K665" s="213"/>
      <c r="L665" s="219"/>
      <c r="M665" s="220"/>
      <c r="N665" s="221"/>
      <c r="O665" s="221"/>
      <c r="P665" s="221"/>
      <c r="Q665" s="221"/>
      <c r="R665" s="221"/>
      <c r="S665" s="221"/>
      <c r="T665" s="222"/>
      <c r="AT665" s="223" t="s">
        <v>555</v>
      </c>
      <c r="AU665" s="223" t="s">
        <v>87</v>
      </c>
      <c r="AV665" s="13" t="s">
        <v>87</v>
      </c>
      <c r="AW665" s="13" t="s">
        <v>32</v>
      </c>
      <c r="AX665" s="13" t="s">
        <v>77</v>
      </c>
      <c r="AY665" s="223" t="s">
        <v>209</v>
      </c>
    </row>
    <row r="666" spans="1:65" s="13" customFormat="1">
      <c r="B666" s="212"/>
      <c r="C666" s="213"/>
      <c r="D666" s="214" t="s">
        <v>555</v>
      </c>
      <c r="E666" s="215" t="s">
        <v>1</v>
      </c>
      <c r="F666" s="216" t="s">
        <v>7900</v>
      </c>
      <c r="G666" s="213"/>
      <c r="H666" s="217">
        <v>1</v>
      </c>
      <c r="I666" s="218"/>
      <c r="J666" s="213"/>
      <c r="K666" s="213"/>
      <c r="L666" s="219"/>
      <c r="M666" s="220"/>
      <c r="N666" s="221"/>
      <c r="O666" s="221"/>
      <c r="P666" s="221"/>
      <c r="Q666" s="221"/>
      <c r="R666" s="221"/>
      <c r="S666" s="221"/>
      <c r="T666" s="222"/>
      <c r="AT666" s="223" t="s">
        <v>555</v>
      </c>
      <c r="AU666" s="223" t="s">
        <v>87</v>
      </c>
      <c r="AV666" s="13" t="s">
        <v>87</v>
      </c>
      <c r="AW666" s="13" t="s">
        <v>32</v>
      </c>
      <c r="AX666" s="13" t="s">
        <v>77</v>
      </c>
      <c r="AY666" s="223" t="s">
        <v>209</v>
      </c>
    </row>
    <row r="667" spans="1:65" s="13" customFormat="1">
      <c r="B667" s="212"/>
      <c r="C667" s="213"/>
      <c r="D667" s="214" t="s">
        <v>555</v>
      </c>
      <c r="E667" s="215" t="s">
        <v>1</v>
      </c>
      <c r="F667" s="216" t="s">
        <v>7901</v>
      </c>
      <c r="G667" s="213"/>
      <c r="H667" s="217">
        <v>1</v>
      </c>
      <c r="I667" s="218"/>
      <c r="J667" s="213"/>
      <c r="K667" s="213"/>
      <c r="L667" s="219"/>
      <c r="M667" s="220"/>
      <c r="N667" s="221"/>
      <c r="O667" s="221"/>
      <c r="P667" s="221"/>
      <c r="Q667" s="221"/>
      <c r="R667" s="221"/>
      <c r="S667" s="221"/>
      <c r="T667" s="222"/>
      <c r="AT667" s="223" t="s">
        <v>555</v>
      </c>
      <c r="AU667" s="223" t="s">
        <v>87</v>
      </c>
      <c r="AV667" s="13" t="s">
        <v>87</v>
      </c>
      <c r="AW667" s="13" t="s">
        <v>32</v>
      </c>
      <c r="AX667" s="13" t="s">
        <v>77</v>
      </c>
      <c r="AY667" s="223" t="s">
        <v>209</v>
      </c>
    </row>
    <row r="668" spans="1:65" s="13" customFormat="1">
      <c r="B668" s="212"/>
      <c r="C668" s="213"/>
      <c r="D668" s="214" t="s">
        <v>555</v>
      </c>
      <c r="E668" s="215" t="s">
        <v>1</v>
      </c>
      <c r="F668" s="216" t="s">
        <v>7902</v>
      </c>
      <c r="G668" s="213"/>
      <c r="H668" s="217">
        <v>1</v>
      </c>
      <c r="I668" s="218"/>
      <c r="J668" s="213"/>
      <c r="K668" s="213"/>
      <c r="L668" s="219"/>
      <c r="M668" s="220"/>
      <c r="N668" s="221"/>
      <c r="O668" s="221"/>
      <c r="P668" s="221"/>
      <c r="Q668" s="221"/>
      <c r="R668" s="221"/>
      <c r="S668" s="221"/>
      <c r="T668" s="222"/>
      <c r="AT668" s="223" t="s">
        <v>555</v>
      </c>
      <c r="AU668" s="223" t="s">
        <v>87</v>
      </c>
      <c r="AV668" s="13" t="s">
        <v>87</v>
      </c>
      <c r="AW668" s="13" t="s">
        <v>32</v>
      </c>
      <c r="AX668" s="13" t="s">
        <v>77</v>
      </c>
      <c r="AY668" s="223" t="s">
        <v>209</v>
      </c>
    </row>
    <row r="669" spans="1:65" s="13" customFormat="1">
      <c r="B669" s="212"/>
      <c r="C669" s="213"/>
      <c r="D669" s="214" t="s">
        <v>555</v>
      </c>
      <c r="E669" s="215" t="s">
        <v>1</v>
      </c>
      <c r="F669" s="216" t="s">
        <v>7903</v>
      </c>
      <c r="G669" s="213"/>
      <c r="H669" s="217">
        <v>1</v>
      </c>
      <c r="I669" s="218"/>
      <c r="J669" s="213"/>
      <c r="K669" s="213"/>
      <c r="L669" s="219"/>
      <c r="M669" s="220"/>
      <c r="N669" s="221"/>
      <c r="O669" s="221"/>
      <c r="P669" s="221"/>
      <c r="Q669" s="221"/>
      <c r="R669" s="221"/>
      <c r="S669" s="221"/>
      <c r="T669" s="222"/>
      <c r="AT669" s="223" t="s">
        <v>555</v>
      </c>
      <c r="AU669" s="223" t="s">
        <v>87</v>
      </c>
      <c r="AV669" s="13" t="s">
        <v>87</v>
      </c>
      <c r="AW669" s="13" t="s">
        <v>32</v>
      </c>
      <c r="AX669" s="13" t="s">
        <v>77</v>
      </c>
      <c r="AY669" s="223" t="s">
        <v>209</v>
      </c>
    </row>
    <row r="670" spans="1:65" s="15" customFormat="1">
      <c r="B670" s="246"/>
      <c r="C670" s="247"/>
      <c r="D670" s="214" t="s">
        <v>555</v>
      </c>
      <c r="E670" s="248" t="s">
        <v>1</v>
      </c>
      <c r="F670" s="249" t="s">
        <v>1605</v>
      </c>
      <c r="G670" s="247"/>
      <c r="H670" s="248" t="s">
        <v>1</v>
      </c>
      <c r="I670" s="250"/>
      <c r="J670" s="247"/>
      <c r="K670" s="247"/>
      <c r="L670" s="251"/>
      <c r="M670" s="252"/>
      <c r="N670" s="253"/>
      <c r="O670" s="253"/>
      <c r="P670" s="253"/>
      <c r="Q670" s="253"/>
      <c r="R670" s="253"/>
      <c r="S670" s="253"/>
      <c r="T670" s="254"/>
      <c r="AT670" s="255" t="s">
        <v>555</v>
      </c>
      <c r="AU670" s="255" t="s">
        <v>87</v>
      </c>
      <c r="AV670" s="15" t="s">
        <v>85</v>
      </c>
      <c r="AW670" s="15" t="s">
        <v>32</v>
      </c>
      <c r="AX670" s="15" t="s">
        <v>77</v>
      </c>
      <c r="AY670" s="255" t="s">
        <v>209</v>
      </c>
    </row>
    <row r="671" spans="1:65" s="13" customFormat="1">
      <c r="B671" s="212"/>
      <c r="C671" s="213"/>
      <c r="D671" s="214" t="s">
        <v>555</v>
      </c>
      <c r="E671" s="215" t="s">
        <v>1</v>
      </c>
      <c r="F671" s="216" t="s">
        <v>7904</v>
      </c>
      <c r="G671" s="213"/>
      <c r="H671" s="217">
        <v>1</v>
      </c>
      <c r="I671" s="218"/>
      <c r="J671" s="213"/>
      <c r="K671" s="213"/>
      <c r="L671" s="219"/>
      <c r="M671" s="220"/>
      <c r="N671" s="221"/>
      <c r="O671" s="221"/>
      <c r="P671" s="221"/>
      <c r="Q671" s="221"/>
      <c r="R671" s="221"/>
      <c r="S671" s="221"/>
      <c r="T671" s="222"/>
      <c r="AT671" s="223" t="s">
        <v>555</v>
      </c>
      <c r="AU671" s="223" t="s">
        <v>87</v>
      </c>
      <c r="AV671" s="13" t="s">
        <v>87</v>
      </c>
      <c r="AW671" s="13" t="s">
        <v>32</v>
      </c>
      <c r="AX671" s="13" t="s">
        <v>77</v>
      </c>
      <c r="AY671" s="223" t="s">
        <v>209</v>
      </c>
    </row>
    <row r="672" spans="1:65" s="13" customFormat="1">
      <c r="B672" s="212"/>
      <c r="C672" s="213"/>
      <c r="D672" s="214" t="s">
        <v>555</v>
      </c>
      <c r="E672" s="215" t="s">
        <v>1</v>
      </c>
      <c r="F672" s="216" t="s">
        <v>7905</v>
      </c>
      <c r="G672" s="213"/>
      <c r="H672" s="217">
        <v>1</v>
      </c>
      <c r="I672" s="218"/>
      <c r="J672" s="213"/>
      <c r="K672" s="213"/>
      <c r="L672" s="219"/>
      <c r="M672" s="220"/>
      <c r="N672" s="221"/>
      <c r="O672" s="221"/>
      <c r="P672" s="221"/>
      <c r="Q672" s="221"/>
      <c r="R672" s="221"/>
      <c r="S672" s="221"/>
      <c r="T672" s="222"/>
      <c r="AT672" s="223" t="s">
        <v>555</v>
      </c>
      <c r="AU672" s="223" t="s">
        <v>87</v>
      </c>
      <c r="AV672" s="13" t="s">
        <v>87</v>
      </c>
      <c r="AW672" s="13" t="s">
        <v>32</v>
      </c>
      <c r="AX672" s="13" t="s">
        <v>77</v>
      </c>
      <c r="AY672" s="223" t="s">
        <v>209</v>
      </c>
    </row>
    <row r="673" spans="2:51" s="13" customFormat="1">
      <c r="B673" s="212"/>
      <c r="C673" s="213"/>
      <c r="D673" s="214" t="s">
        <v>555</v>
      </c>
      <c r="E673" s="215" t="s">
        <v>1</v>
      </c>
      <c r="F673" s="216" t="s">
        <v>7906</v>
      </c>
      <c r="G673" s="213"/>
      <c r="H673" s="217">
        <v>1</v>
      </c>
      <c r="I673" s="218"/>
      <c r="J673" s="213"/>
      <c r="K673" s="213"/>
      <c r="L673" s="219"/>
      <c r="M673" s="220"/>
      <c r="N673" s="221"/>
      <c r="O673" s="221"/>
      <c r="P673" s="221"/>
      <c r="Q673" s="221"/>
      <c r="R673" s="221"/>
      <c r="S673" s="221"/>
      <c r="T673" s="222"/>
      <c r="AT673" s="223" t="s">
        <v>555</v>
      </c>
      <c r="AU673" s="223" t="s">
        <v>87</v>
      </c>
      <c r="AV673" s="13" t="s">
        <v>87</v>
      </c>
      <c r="AW673" s="13" t="s">
        <v>32</v>
      </c>
      <c r="AX673" s="13" t="s">
        <v>77</v>
      </c>
      <c r="AY673" s="223" t="s">
        <v>209</v>
      </c>
    </row>
    <row r="674" spans="2:51" s="13" customFormat="1">
      <c r="B674" s="212"/>
      <c r="C674" s="213"/>
      <c r="D674" s="214" t="s">
        <v>555</v>
      </c>
      <c r="E674" s="215" t="s">
        <v>1</v>
      </c>
      <c r="F674" s="216" t="s">
        <v>7907</v>
      </c>
      <c r="G674" s="213"/>
      <c r="H674" s="217">
        <v>1</v>
      </c>
      <c r="I674" s="218"/>
      <c r="J674" s="213"/>
      <c r="K674" s="213"/>
      <c r="L674" s="219"/>
      <c r="M674" s="220"/>
      <c r="N674" s="221"/>
      <c r="O674" s="221"/>
      <c r="P674" s="221"/>
      <c r="Q674" s="221"/>
      <c r="R674" s="221"/>
      <c r="S674" s="221"/>
      <c r="T674" s="222"/>
      <c r="AT674" s="223" t="s">
        <v>555</v>
      </c>
      <c r="AU674" s="223" t="s">
        <v>87</v>
      </c>
      <c r="AV674" s="13" t="s">
        <v>87</v>
      </c>
      <c r="AW674" s="13" t="s">
        <v>32</v>
      </c>
      <c r="AX674" s="13" t="s">
        <v>77</v>
      </c>
      <c r="AY674" s="223" t="s">
        <v>209</v>
      </c>
    </row>
    <row r="675" spans="2:51" s="15" customFormat="1">
      <c r="B675" s="246"/>
      <c r="C675" s="247"/>
      <c r="D675" s="214" t="s">
        <v>555</v>
      </c>
      <c r="E675" s="248" t="s">
        <v>1</v>
      </c>
      <c r="F675" s="249" t="s">
        <v>1851</v>
      </c>
      <c r="G675" s="247"/>
      <c r="H675" s="248" t="s">
        <v>1</v>
      </c>
      <c r="I675" s="250"/>
      <c r="J675" s="247"/>
      <c r="K675" s="247"/>
      <c r="L675" s="251"/>
      <c r="M675" s="252"/>
      <c r="N675" s="253"/>
      <c r="O675" s="253"/>
      <c r="P675" s="253"/>
      <c r="Q675" s="253"/>
      <c r="R675" s="253"/>
      <c r="S675" s="253"/>
      <c r="T675" s="254"/>
      <c r="AT675" s="255" t="s">
        <v>555</v>
      </c>
      <c r="AU675" s="255" t="s">
        <v>87</v>
      </c>
      <c r="AV675" s="15" t="s">
        <v>85</v>
      </c>
      <c r="AW675" s="15" t="s">
        <v>32</v>
      </c>
      <c r="AX675" s="15" t="s">
        <v>77</v>
      </c>
      <c r="AY675" s="255" t="s">
        <v>209</v>
      </c>
    </row>
    <row r="676" spans="2:51" s="13" customFormat="1">
      <c r="B676" s="212"/>
      <c r="C676" s="213"/>
      <c r="D676" s="214" t="s">
        <v>555</v>
      </c>
      <c r="E676" s="215" t="s">
        <v>1</v>
      </c>
      <c r="F676" s="216" t="s">
        <v>7908</v>
      </c>
      <c r="G676" s="213"/>
      <c r="H676" s="217">
        <v>1</v>
      </c>
      <c r="I676" s="218"/>
      <c r="J676" s="213"/>
      <c r="K676" s="213"/>
      <c r="L676" s="219"/>
      <c r="M676" s="220"/>
      <c r="N676" s="221"/>
      <c r="O676" s="221"/>
      <c r="P676" s="221"/>
      <c r="Q676" s="221"/>
      <c r="R676" s="221"/>
      <c r="S676" s="221"/>
      <c r="T676" s="222"/>
      <c r="AT676" s="223" t="s">
        <v>555</v>
      </c>
      <c r="AU676" s="223" t="s">
        <v>87</v>
      </c>
      <c r="AV676" s="13" t="s">
        <v>87</v>
      </c>
      <c r="AW676" s="13" t="s">
        <v>32</v>
      </c>
      <c r="AX676" s="13" t="s">
        <v>77</v>
      </c>
      <c r="AY676" s="223" t="s">
        <v>209</v>
      </c>
    </row>
    <row r="677" spans="2:51" s="13" customFormat="1">
      <c r="B677" s="212"/>
      <c r="C677" s="213"/>
      <c r="D677" s="214" t="s">
        <v>555</v>
      </c>
      <c r="E677" s="215" t="s">
        <v>1</v>
      </c>
      <c r="F677" s="216" t="s">
        <v>7909</v>
      </c>
      <c r="G677" s="213"/>
      <c r="H677" s="217">
        <v>2</v>
      </c>
      <c r="I677" s="218"/>
      <c r="J677" s="213"/>
      <c r="K677" s="213"/>
      <c r="L677" s="219"/>
      <c r="M677" s="220"/>
      <c r="N677" s="221"/>
      <c r="O677" s="221"/>
      <c r="P677" s="221"/>
      <c r="Q677" s="221"/>
      <c r="R677" s="221"/>
      <c r="S677" s="221"/>
      <c r="T677" s="222"/>
      <c r="AT677" s="223" t="s">
        <v>555</v>
      </c>
      <c r="AU677" s="223" t="s">
        <v>87</v>
      </c>
      <c r="AV677" s="13" t="s">
        <v>87</v>
      </c>
      <c r="AW677" s="13" t="s">
        <v>32</v>
      </c>
      <c r="AX677" s="13" t="s">
        <v>77</v>
      </c>
      <c r="AY677" s="223" t="s">
        <v>209</v>
      </c>
    </row>
    <row r="678" spans="2:51" s="13" customFormat="1">
      <c r="B678" s="212"/>
      <c r="C678" s="213"/>
      <c r="D678" s="214" t="s">
        <v>555</v>
      </c>
      <c r="E678" s="215" t="s">
        <v>1</v>
      </c>
      <c r="F678" s="216" t="s">
        <v>7910</v>
      </c>
      <c r="G678" s="213"/>
      <c r="H678" s="217">
        <v>2</v>
      </c>
      <c r="I678" s="218"/>
      <c r="J678" s="213"/>
      <c r="K678" s="213"/>
      <c r="L678" s="219"/>
      <c r="M678" s="220"/>
      <c r="N678" s="221"/>
      <c r="O678" s="221"/>
      <c r="P678" s="221"/>
      <c r="Q678" s="221"/>
      <c r="R678" s="221"/>
      <c r="S678" s="221"/>
      <c r="T678" s="222"/>
      <c r="AT678" s="223" t="s">
        <v>555</v>
      </c>
      <c r="AU678" s="223" t="s">
        <v>87</v>
      </c>
      <c r="AV678" s="13" t="s">
        <v>87</v>
      </c>
      <c r="AW678" s="13" t="s">
        <v>32</v>
      </c>
      <c r="AX678" s="13" t="s">
        <v>77</v>
      </c>
      <c r="AY678" s="223" t="s">
        <v>209</v>
      </c>
    </row>
    <row r="679" spans="2:51" s="13" customFormat="1">
      <c r="B679" s="212"/>
      <c r="C679" s="213"/>
      <c r="D679" s="214" t="s">
        <v>555</v>
      </c>
      <c r="E679" s="215" t="s">
        <v>1</v>
      </c>
      <c r="F679" s="216" t="s">
        <v>7911</v>
      </c>
      <c r="G679" s="213"/>
      <c r="H679" s="217">
        <v>1</v>
      </c>
      <c r="I679" s="218"/>
      <c r="J679" s="213"/>
      <c r="K679" s="213"/>
      <c r="L679" s="219"/>
      <c r="M679" s="220"/>
      <c r="N679" s="221"/>
      <c r="O679" s="221"/>
      <c r="P679" s="221"/>
      <c r="Q679" s="221"/>
      <c r="R679" s="221"/>
      <c r="S679" s="221"/>
      <c r="T679" s="222"/>
      <c r="AT679" s="223" t="s">
        <v>555</v>
      </c>
      <c r="AU679" s="223" t="s">
        <v>87</v>
      </c>
      <c r="AV679" s="13" t="s">
        <v>87</v>
      </c>
      <c r="AW679" s="13" t="s">
        <v>32</v>
      </c>
      <c r="AX679" s="13" t="s">
        <v>77</v>
      </c>
      <c r="AY679" s="223" t="s">
        <v>209</v>
      </c>
    </row>
    <row r="680" spans="2:51" s="15" customFormat="1">
      <c r="B680" s="246"/>
      <c r="C680" s="247"/>
      <c r="D680" s="214" t="s">
        <v>555</v>
      </c>
      <c r="E680" s="248" t="s">
        <v>1</v>
      </c>
      <c r="F680" s="249" t="s">
        <v>1717</v>
      </c>
      <c r="G680" s="247"/>
      <c r="H680" s="248" t="s">
        <v>1</v>
      </c>
      <c r="I680" s="250"/>
      <c r="J680" s="247"/>
      <c r="K680" s="247"/>
      <c r="L680" s="251"/>
      <c r="M680" s="252"/>
      <c r="N680" s="253"/>
      <c r="O680" s="253"/>
      <c r="P680" s="253"/>
      <c r="Q680" s="253"/>
      <c r="R680" s="253"/>
      <c r="S680" s="253"/>
      <c r="T680" s="254"/>
      <c r="AT680" s="255" t="s">
        <v>555</v>
      </c>
      <c r="AU680" s="255" t="s">
        <v>87</v>
      </c>
      <c r="AV680" s="15" t="s">
        <v>85</v>
      </c>
      <c r="AW680" s="15" t="s">
        <v>32</v>
      </c>
      <c r="AX680" s="15" t="s">
        <v>77</v>
      </c>
      <c r="AY680" s="255" t="s">
        <v>209</v>
      </c>
    </row>
    <row r="681" spans="2:51" s="13" customFormat="1">
      <c r="B681" s="212"/>
      <c r="C681" s="213"/>
      <c r="D681" s="214" t="s">
        <v>555</v>
      </c>
      <c r="E681" s="215" t="s">
        <v>1</v>
      </c>
      <c r="F681" s="216" t="s">
        <v>7912</v>
      </c>
      <c r="G681" s="213"/>
      <c r="H681" s="217">
        <v>2</v>
      </c>
      <c r="I681" s="218"/>
      <c r="J681" s="213"/>
      <c r="K681" s="213"/>
      <c r="L681" s="219"/>
      <c r="M681" s="220"/>
      <c r="N681" s="221"/>
      <c r="O681" s="221"/>
      <c r="P681" s="221"/>
      <c r="Q681" s="221"/>
      <c r="R681" s="221"/>
      <c r="S681" s="221"/>
      <c r="T681" s="222"/>
      <c r="AT681" s="223" t="s">
        <v>555</v>
      </c>
      <c r="AU681" s="223" t="s">
        <v>87</v>
      </c>
      <c r="AV681" s="13" t="s">
        <v>87</v>
      </c>
      <c r="AW681" s="13" t="s">
        <v>32</v>
      </c>
      <c r="AX681" s="13" t="s">
        <v>77</v>
      </c>
      <c r="AY681" s="223" t="s">
        <v>209</v>
      </c>
    </row>
    <row r="682" spans="2:51" s="13" customFormat="1">
      <c r="B682" s="212"/>
      <c r="C682" s="213"/>
      <c r="D682" s="214" t="s">
        <v>555</v>
      </c>
      <c r="E682" s="215" t="s">
        <v>1</v>
      </c>
      <c r="F682" s="216" t="s">
        <v>7913</v>
      </c>
      <c r="G682" s="213"/>
      <c r="H682" s="217">
        <v>1</v>
      </c>
      <c r="I682" s="218"/>
      <c r="J682" s="213"/>
      <c r="K682" s="213"/>
      <c r="L682" s="219"/>
      <c r="M682" s="220"/>
      <c r="N682" s="221"/>
      <c r="O682" s="221"/>
      <c r="P682" s="221"/>
      <c r="Q682" s="221"/>
      <c r="R682" s="221"/>
      <c r="S682" s="221"/>
      <c r="T682" s="222"/>
      <c r="AT682" s="223" t="s">
        <v>555</v>
      </c>
      <c r="AU682" s="223" t="s">
        <v>87</v>
      </c>
      <c r="AV682" s="13" t="s">
        <v>87</v>
      </c>
      <c r="AW682" s="13" t="s">
        <v>32</v>
      </c>
      <c r="AX682" s="13" t="s">
        <v>77</v>
      </c>
      <c r="AY682" s="223" t="s">
        <v>209</v>
      </c>
    </row>
    <row r="683" spans="2:51" s="13" customFormat="1">
      <c r="B683" s="212"/>
      <c r="C683" s="213"/>
      <c r="D683" s="214" t="s">
        <v>555</v>
      </c>
      <c r="E683" s="215" t="s">
        <v>1</v>
      </c>
      <c r="F683" s="216" t="s">
        <v>7914</v>
      </c>
      <c r="G683" s="213"/>
      <c r="H683" s="217">
        <v>1</v>
      </c>
      <c r="I683" s="218"/>
      <c r="J683" s="213"/>
      <c r="K683" s="213"/>
      <c r="L683" s="219"/>
      <c r="M683" s="220"/>
      <c r="N683" s="221"/>
      <c r="O683" s="221"/>
      <c r="P683" s="221"/>
      <c r="Q683" s="221"/>
      <c r="R683" s="221"/>
      <c r="S683" s="221"/>
      <c r="T683" s="222"/>
      <c r="AT683" s="223" t="s">
        <v>555</v>
      </c>
      <c r="AU683" s="223" t="s">
        <v>87</v>
      </c>
      <c r="AV683" s="13" t="s">
        <v>87</v>
      </c>
      <c r="AW683" s="13" t="s">
        <v>32</v>
      </c>
      <c r="AX683" s="13" t="s">
        <v>77</v>
      </c>
      <c r="AY683" s="223" t="s">
        <v>209</v>
      </c>
    </row>
    <row r="684" spans="2:51" s="13" customFormat="1">
      <c r="B684" s="212"/>
      <c r="C684" s="213"/>
      <c r="D684" s="214" t="s">
        <v>555</v>
      </c>
      <c r="E684" s="215" t="s">
        <v>1</v>
      </c>
      <c r="F684" s="216" t="s">
        <v>7915</v>
      </c>
      <c r="G684" s="213"/>
      <c r="H684" s="217">
        <v>1</v>
      </c>
      <c r="I684" s="218"/>
      <c r="J684" s="213"/>
      <c r="K684" s="213"/>
      <c r="L684" s="219"/>
      <c r="M684" s="220"/>
      <c r="N684" s="221"/>
      <c r="O684" s="221"/>
      <c r="P684" s="221"/>
      <c r="Q684" s="221"/>
      <c r="R684" s="221"/>
      <c r="S684" s="221"/>
      <c r="T684" s="222"/>
      <c r="AT684" s="223" t="s">
        <v>555</v>
      </c>
      <c r="AU684" s="223" t="s">
        <v>87</v>
      </c>
      <c r="AV684" s="13" t="s">
        <v>87</v>
      </c>
      <c r="AW684" s="13" t="s">
        <v>32</v>
      </c>
      <c r="AX684" s="13" t="s">
        <v>77</v>
      </c>
      <c r="AY684" s="223" t="s">
        <v>209</v>
      </c>
    </row>
    <row r="685" spans="2:51" s="13" customFormat="1">
      <c r="B685" s="212"/>
      <c r="C685" s="213"/>
      <c r="D685" s="214" t="s">
        <v>555</v>
      </c>
      <c r="E685" s="215" t="s">
        <v>1</v>
      </c>
      <c r="F685" s="216" t="s">
        <v>7916</v>
      </c>
      <c r="G685" s="213"/>
      <c r="H685" s="217">
        <v>1</v>
      </c>
      <c r="I685" s="218"/>
      <c r="J685" s="213"/>
      <c r="K685" s="213"/>
      <c r="L685" s="219"/>
      <c r="M685" s="220"/>
      <c r="N685" s="221"/>
      <c r="O685" s="221"/>
      <c r="P685" s="221"/>
      <c r="Q685" s="221"/>
      <c r="R685" s="221"/>
      <c r="S685" s="221"/>
      <c r="T685" s="222"/>
      <c r="AT685" s="223" t="s">
        <v>555</v>
      </c>
      <c r="AU685" s="223" t="s">
        <v>87</v>
      </c>
      <c r="AV685" s="13" t="s">
        <v>87</v>
      </c>
      <c r="AW685" s="13" t="s">
        <v>32</v>
      </c>
      <c r="AX685" s="13" t="s">
        <v>77</v>
      </c>
      <c r="AY685" s="223" t="s">
        <v>209</v>
      </c>
    </row>
    <row r="686" spans="2:51" s="15" customFormat="1">
      <c r="B686" s="246"/>
      <c r="C686" s="247"/>
      <c r="D686" s="214" t="s">
        <v>555</v>
      </c>
      <c r="E686" s="248" t="s">
        <v>1</v>
      </c>
      <c r="F686" s="249" t="s">
        <v>1964</v>
      </c>
      <c r="G686" s="247"/>
      <c r="H686" s="248" t="s">
        <v>1</v>
      </c>
      <c r="I686" s="250"/>
      <c r="J686" s="247"/>
      <c r="K686" s="247"/>
      <c r="L686" s="251"/>
      <c r="M686" s="252"/>
      <c r="N686" s="253"/>
      <c r="O686" s="253"/>
      <c r="P686" s="253"/>
      <c r="Q686" s="253"/>
      <c r="R686" s="253"/>
      <c r="S686" s="253"/>
      <c r="T686" s="254"/>
      <c r="AT686" s="255" t="s">
        <v>555</v>
      </c>
      <c r="AU686" s="255" t="s">
        <v>87</v>
      </c>
      <c r="AV686" s="15" t="s">
        <v>85</v>
      </c>
      <c r="AW686" s="15" t="s">
        <v>32</v>
      </c>
      <c r="AX686" s="15" t="s">
        <v>77</v>
      </c>
      <c r="AY686" s="255" t="s">
        <v>209</v>
      </c>
    </row>
    <row r="687" spans="2:51" s="13" customFormat="1">
      <c r="B687" s="212"/>
      <c r="C687" s="213"/>
      <c r="D687" s="214" t="s">
        <v>555</v>
      </c>
      <c r="E687" s="215" t="s">
        <v>1</v>
      </c>
      <c r="F687" s="216" t="s">
        <v>7917</v>
      </c>
      <c r="G687" s="213"/>
      <c r="H687" s="217">
        <v>1</v>
      </c>
      <c r="I687" s="218"/>
      <c r="J687" s="213"/>
      <c r="K687" s="213"/>
      <c r="L687" s="219"/>
      <c r="M687" s="220"/>
      <c r="N687" s="221"/>
      <c r="O687" s="221"/>
      <c r="P687" s="221"/>
      <c r="Q687" s="221"/>
      <c r="R687" s="221"/>
      <c r="S687" s="221"/>
      <c r="T687" s="222"/>
      <c r="AT687" s="223" t="s">
        <v>555</v>
      </c>
      <c r="AU687" s="223" t="s">
        <v>87</v>
      </c>
      <c r="AV687" s="13" t="s">
        <v>87</v>
      </c>
      <c r="AW687" s="13" t="s">
        <v>32</v>
      </c>
      <c r="AX687" s="13" t="s">
        <v>77</v>
      </c>
      <c r="AY687" s="223" t="s">
        <v>209</v>
      </c>
    </row>
    <row r="688" spans="2:51" s="13" customFormat="1">
      <c r="B688" s="212"/>
      <c r="C688" s="213"/>
      <c r="D688" s="214" t="s">
        <v>555</v>
      </c>
      <c r="E688" s="215" t="s">
        <v>1</v>
      </c>
      <c r="F688" s="216" t="s">
        <v>7918</v>
      </c>
      <c r="G688" s="213"/>
      <c r="H688" s="217">
        <v>12</v>
      </c>
      <c r="I688" s="218"/>
      <c r="J688" s="213"/>
      <c r="K688" s="213"/>
      <c r="L688" s="219"/>
      <c r="M688" s="220"/>
      <c r="N688" s="221"/>
      <c r="O688" s="221"/>
      <c r="P688" s="221"/>
      <c r="Q688" s="221"/>
      <c r="R688" s="221"/>
      <c r="S688" s="221"/>
      <c r="T688" s="222"/>
      <c r="AT688" s="223" t="s">
        <v>555</v>
      </c>
      <c r="AU688" s="223" t="s">
        <v>87</v>
      </c>
      <c r="AV688" s="13" t="s">
        <v>87</v>
      </c>
      <c r="AW688" s="13" t="s">
        <v>32</v>
      </c>
      <c r="AX688" s="13" t="s">
        <v>77</v>
      </c>
      <c r="AY688" s="223" t="s">
        <v>209</v>
      </c>
    </row>
    <row r="689" spans="1:65" s="13" customFormat="1">
      <c r="B689" s="212"/>
      <c r="C689" s="213"/>
      <c r="D689" s="214" t="s">
        <v>555</v>
      </c>
      <c r="E689" s="215" t="s">
        <v>1</v>
      </c>
      <c r="F689" s="216" t="s">
        <v>7919</v>
      </c>
      <c r="G689" s="213"/>
      <c r="H689" s="217">
        <v>1</v>
      </c>
      <c r="I689" s="218"/>
      <c r="J689" s="213"/>
      <c r="K689" s="213"/>
      <c r="L689" s="219"/>
      <c r="M689" s="220"/>
      <c r="N689" s="221"/>
      <c r="O689" s="221"/>
      <c r="P689" s="221"/>
      <c r="Q689" s="221"/>
      <c r="R689" s="221"/>
      <c r="S689" s="221"/>
      <c r="T689" s="222"/>
      <c r="AT689" s="223" t="s">
        <v>555</v>
      </c>
      <c r="AU689" s="223" t="s">
        <v>87</v>
      </c>
      <c r="AV689" s="13" t="s">
        <v>87</v>
      </c>
      <c r="AW689" s="13" t="s">
        <v>32</v>
      </c>
      <c r="AX689" s="13" t="s">
        <v>77</v>
      </c>
      <c r="AY689" s="223" t="s">
        <v>209</v>
      </c>
    </row>
    <row r="690" spans="1:65" s="13" customFormat="1">
      <c r="B690" s="212"/>
      <c r="C690" s="213"/>
      <c r="D690" s="214" t="s">
        <v>555</v>
      </c>
      <c r="E690" s="215" t="s">
        <v>1</v>
      </c>
      <c r="F690" s="216" t="s">
        <v>7920</v>
      </c>
      <c r="G690" s="213"/>
      <c r="H690" s="217">
        <v>11</v>
      </c>
      <c r="I690" s="218"/>
      <c r="J690" s="213"/>
      <c r="K690" s="213"/>
      <c r="L690" s="219"/>
      <c r="M690" s="220"/>
      <c r="N690" s="221"/>
      <c r="O690" s="221"/>
      <c r="P690" s="221"/>
      <c r="Q690" s="221"/>
      <c r="R690" s="221"/>
      <c r="S690" s="221"/>
      <c r="T690" s="222"/>
      <c r="AT690" s="223" t="s">
        <v>555</v>
      </c>
      <c r="AU690" s="223" t="s">
        <v>87</v>
      </c>
      <c r="AV690" s="13" t="s">
        <v>87</v>
      </c>
      <c r="AW690" s="13" t="s">
        <v>32</v>
      </c>
      <c r="AX690" s="13" t="s">
        <v>77</v>
      </c>
      <c r="AY690" s="223" t="s">
        <v>209</v>
      </c>
    </row>
    <row r="691" spans="1:65" s="13" customFormat="1">
      <c r="B691" s="212"/>
      <c r="C691" s="213"/>
      <c r="D691" s="214" t="s">
        <v>555</v>
      </c>
      <c r="E691" s="215" t="s">
        <v>1</v>
      </c>
      <c r="F691" s="216" t="s">
        <v>7921</v>
      </c>
      <c r="G691" s="213"/>
      <c r="H691" s="217">
        <v>1</v>
      </c>
      <c r="I691" s="218"/>
      <c r="J691" s="213"/>
      <c r="K691" s="213"/>
      <c r="L691" s="219"/>
      <c r="M691" s="220"/>
      <c r="N691" s="221"/>
      <c r="O691" s="221"/>
      <c r="P691" s="221"/>
      <c r="Q691" s="221"/>
      <c r="R691" s="221"/>
      <c r="S691" s="221"/>
      <c r="T691" s="222"/>
      <c r="AT691" s="223" t="s">
        <v>555</v>
      </c>
      <c r="AU691" s="223" t="s">
        <v>87</v>
      </c>
      <c r="AV691" s="13" t="s">
        <v>87</v>
      </c>
      <c r="AW691" s="13" t="s">
        <v>32</v>
      </c>
      <c r="AX691" s="13" t="s">
        <v>77</v>
      </c>
      <c r="AY691" s="223" t="s">
        <v>209</v>
      </c>
    </row>
    <row r="692" spans="1:65" s="13" customFormat="1">
      <c r="B692" s="212"/>
      <c r="C692" s="213"/>
      <c r="D692" s="214" t="s">
        <v>555</v>
      </c>
      <c r="E692" s="215" t="s">
        <v>1</v>
      </c>
      <c r="F692" s="216" t="s">
        <v>7922</v>
      </c>
      <c r="G692" s="213"/>
      <c r="H692" s="217">
        <v>1</v>
      </c>
      <c r="I692" s="218"/>
      <c r="J692" s="213"/>
      <c r="K692" s="213"/>
      <c r="L692" s="219"/>
      <c r="M692" s="220"/>
      <c r="N692" s="221"/>
      <c r="O692" s="221"/>
      <c r="P692" s="221"/>
      <c r="Q692" s="221"/>
      <c r="R692" s="221"/>
      <c r="S692" s="221"/>
      <c r="T692" s="222"/>
      <c r="AT692" s="223" t="s">
        <v>555</v>
      </c>
      <c r="AU692" s="223" t="s">
        <v>87</v>
      </c>
      <c r="AV692" s="13" t="s">
        <v>87</v>
      </c>
      <c r="AW692" s="13" t="s">
        <v>32</v>
      </c>
      <c r="AX692" s="13" t="s">
        <v>77</v>
      </c>
      <c r="AY692" s="223" t="s">
        <v>209</v>
      </c>
    </row>
    <row r="693" spans="1:65" s="13" customFormat="1">
      <c r="B693" s="212"/>
      <c r="C693" s="213"/>
      <c r="D693" s="214" t="s">
        <v>555</v>
      </c>
      <c r="E693" s="215" t="s">
        <v>1</v>
      </c>
      <c r="F693" s="216" t="s">
        <v>7923</v>
      </c>
      <c r="G693" s="213"/>
      <c r="H693" s="217">
        <v>1</v>
      </c>
      <c r="I693" s="218"/>
      <c r="J693" s="213"/>
      <c r="K693" s="213"/>
      <c r="L693" s="219"/>
      <c r="M693" s="220"/>
      <c r="N693" s="221"/>
      <c r="O693" s="221"/>
      <c r="P693" s="221"/>
      <c r="Q693" s="221"/>
      <c r="R693" s="221"/>
      <c r="S693" s="221"/>
      <c r="T693" s="222"/>
      <c r="AT693" s="223" t="s">
        <v>555</v>
      </c>
      <c r="AU693" s="223" t="s">
        <v>87</v>
      </c>
      <c r="AV693" s="13" t="s">
        <v>87</v>
      </c>
      <c r="AW693" s="13" t="s">
        <v>32</v>
      </c>
      <c r="AX693" s="13" t="s">
        <v>77</v>
      </c>
      <c r="AY693" s="223" t="s">
        <v>209</v>
      </c>
    </row>
    <row r="694" spans="1:65" s="13" customFormat="1">
      <c r="B694" s="212"/>
      <c r="C694" s="213"/>
      <c r="D694" s="214" t="s">
        <v>555</v>
      </c>
      <c r="E694" s="215" t="s">
        <v>1</v>
      </c>
      <c r="F694" s="216" t="s">
        <v>7924</v>
      </c>
      <c r="G694" s="213"/>
      <c r="H694" s="217">
        <v>1</v>
      </c>
      <c r="I694" s="218"/>
      <c r="J694" s="213"/>
      <c r="K694" s="213"/>
      <c r="L694" s="219"/>
      <c r="M694" s="220"/>
      <c r="N694" s="221"/>
      <c r="O694" s="221"/>
      <c r="P694" s="221"/>
      <c r="Q694" s="221"/>
      <c r="R694" s="221"/>
      <c r="S694" s="221"/>
      <c r="T694" s="222"/>
      <c r="AT694" s="223" t="s">
        <v>555</v>
      </c>
      <c r="AU694" s="223" t="s">
        <v>87</v>
      </c>
      <c r="AV694" s="13" t="s">
        <v>87</v>
      </c>
      <c r="AW694" s="13" t="s">
        <v>32</v>
      </c>
      <c r="AX694" s="13" t="s">
        <v>77</v>
      </c>
      <c r="AY694" s="223" t="s">
        <v>209</v>
      </c>
    </row>
    <row r="695" spans="1:65" s="13" customFormat="1">
      <c r="B695" s="212"/>
      <c r="C695" s="213"/>
      <c r="D695" s="214" t="s">
        <v>555</v>
      </c>
      <c r="E695" s="215" t="s">
        <v>1</v>
      </c>
      <c r="F695" s="216" t="s">
        <v>7925</v>
      </c>
      <c r="G695" s="213"/>
      <c r="H695" s="217">
        <v>4</v>
      </c>
      <c r="I695" s="218"/>
      <c r="J695" s="213"/>
      <c r="K695" s="213"/>
      <c r="L695" s="219"/>
      <c r="M695" s="220"/>
      <c r="N695" s="221"/>
      <c r="O695" s="221"/>
      <c r="P695" s="221"/>
      <c r="Q695" s="221"/>
      <c r="R695" s="221"/>
      <c r="S695" s="221"/>
      <c r="T695" s="222"/>
      <c r="AT695" s="223" t="s">
        <v>555</v>
      </c>
      <c r="AU695" s="223" t="s">
        <v>87</v>
      </c>
      <c r="AV695" s="13" t="s">
        <v>87</v>
      </c>
      <c r="AW695" s="13" t="s">
        <v>32</v>
      </c>
      <c r="AX695" s="13" t="s">
        <v>77</v>
      </c>
      <c r="AY695" s="223" t="s">
        <v>209</v>
      </c>
    </row>
    <row r="696" spans="1:65" s="13" customFormat="1">
      <c r="B696" s="212"/>
      <c r="C696" s="213"/>
      <c r="D696" s="214" t="s">
        <v>555</v>
      </c>
      <c r="E696" s="215" t="s">
        <v>1</v>
      </c>
      <c r="F696" s="216" t="s">
        <v>7926</v>
      </c>
      <c r="G696" s="213"/>
      <c r="H696" s="217">
        <v>1</v>
      </c>
      <c r="I696" s="218"/>
      <c r="J696" s="213"/>
      <c r="K696" s="213"/>
      <c r="L696" s="219"/>
      <c r="M696" s="220"/>
      <c r="N696" s="221"/>
      <c r="O696" s="221"/>
      <c r="P696" s="221"/>
      <c r="Q696" s="221"/>
      <c r="R696" s="221"/>
      <c r="S696" s="221"/>
      <c r="T696" s="222"/>
      <c r="AT696" s="223" t="s">
        <v>555</v>
      </c>
      <c r="AU696" s="223" t="s">
        <v>87</v>
      </c>
      <c r="AV696" s="13" t="s">
        <v>87</v>
      </c>
      <c r="AW696" s="13" t="s">
        <v>32</v>
      </c>
      <c r="AX696" s="13" t="s">
        <v>77</v>
      </c>
      <c r="AY696" s="223" t="s">
        <v>209</v>
      </c>
    </row>
    <row r="697" spans="1:65" s="13" customFormat="1">
      <c r="B697" s="212"/>
      <c r="C697" s="213"/>
      <c r="D697" s="214" t="s">
        <v>555</v>
      </c>
      <c r="E697" s="215" t="s">
        <v>1</v>
      </c>
      <c r="F697" s="216" t="s">
        <v>7927</v>
      </c>
      <c r="G697" s="213"/>
      <c r="H697" s="217">
        <v>1</v>
      </c>
      <c r="I697" s="218"/>
      <c r="J697" s="213"/>
      <c r="K697" s="213"/>
      <c r="L697" s="219"/>
      <c r="M697" s="220"/>
      <c r="N697" s="221"/>
      <c r="O697" s="221"/>
      <c r="P697" s="221"/>
      <c r="Q697" s="221"/>
      <c r="R697" s="221"/>
      <c r="S697" s="221"/>
      <c r="T697" s="222"/>
      <c r="AT697" s="223" t="s">
        <v>555</v>
      </c>
      <c r="AU697" s="223" t="s">
        <v>87</v>
      </c>
      <c r="AV697" s="13" t="s">
        <v>87</v>
      </c>
      <c r="AW697" s="13" t="s">
        <v>32</v>
      </c>
      <c r="AX697" s="13" t="s">
        <v>77</v>
      </c>
      <c r="AY697" s="223" t="s">
        <v>209</v>
      </c>
    </row>
    <row r="698" spans="1:65" s="13" customFormat="1">
      <c r="B698" s="212"/>
      <c r="C698" s="213"/>
      <c r="D698" s="214" t="s">
        <v>555</v>
      </c>
      <c r="E698" s="215" t="s">
        <v>1</v>
      </c>
      <c r="F698" s="216" t="s">
        <v>7928</v>
      </c>
      <c r="G698" s="213"/>
      <c r="H698" s="217">
        <v>1</v>
      </c>
      <c r="I698" s="218"/>
      <c r="J698" s="213"/>
      <c r="K698" s="213"/>
      <c r="L698" s="219"/>
      <c r="M698" s="220"/>
      <c r="N698" s="221"/>
      <c r="O698" s="221"/>
      <c r="P698" s="221"/>
      <c r="Q698" s="221"/>
      <c r="R698" s="221"/>
      <c r="S698" s="221"/>
      <c r="T698" s="222"/>
      <c r="AT698" s="223" t="s">
        <v>555</v>
      </c>
      <c r="AU698" s="223" t="s">
        <v>87</v>
      </c>
      <c r="AV698" s="13" t="s">
        <v>87</v>
      </c>
      <c r="AW698" s="13" t="s">
        <v>32</v>
      </c>
      <c r="AX698" s="13" t="s">
        <v>77</v>
      </c>
      <c r="AY698" s="223" t="s">
        <v>209</v>
      </c>
    </row>
    <row r="699" spans="1:65" s="15" customFormat="1">
      <c r="B699" s="246"/>
      <c r="C699" s="247"/>
      <c r="D699" s="214" t="s">
        <v>555</v>
      </c>
      <c r="E699" s="248" t="s">
        <v>1</v>
      </c>
      <c r="F699" s="249" t="s">
        <v>2026</v>
      </c>
      <c r="G699" s="247"/>
      <c r="H699" s="248" t="s">
        <v>1</v>
      </c>
      <c r="I699" s="250"/>
      <c r="J699" s="247"/>
      <c r="K699" s="247"/>
      <c r="L699" s="251"/>
      <c r="M699" s="252"/>
      <c r="N699" s="253"/>
      <c r="O699" s="253"/>
      <c r="P699" s="253"/>
      <c r="Q699" s="253"/>
      <c r="R699" s="253"/>
      <c r="S699" s="253"/>
      <c r="T699" s="254"/>
      <c r="AT699" s="255" t="s">
        <v>555</v>
      </c>
      <c r="AU699" s="255" t="s">
        <v>87</v>
      </c>
      <c r="AV699" s="15" t="s">
        <v>85</v>
      </c>
      <c r="AW699" s="15" t="s">
        <v>32</v>
      </c>
      <c r="AX699" s="15" t="s">
        <v>77</v>
      </c>
      <c r="AY699" s="255" t="s">
        <v>209</v>
      </c>
    </row>
    <row r="700" spans="1:65" s="13" customFormat="1">
      <c r="B700" s="212"/>
      <c r="C700" s="213"/>
      <c r="D700" s="214" t="s">
        <v>555</v>
      </c>
      <c r="E700" s="215" t="s">
        <v>1</v>
      </c>
      <c r="F700" s="216" t="s">
        <v>7929</v>
      </c>
      <c r="G700" s="213"/>
      <c r="H700" s="217">
        <v>1</v>
      </c>
      <c r="I700" s="218"/>
      <c r="J700" s="213"/>
      <c r="K700" s="213"/>
      <c r="L700" s="219"/>
      <c r="M700" s="220"/>
      <c r="N700" s="221"/>
      <c r="O700" s="221"/>
      <c r="P700" s="221"/>
      <c r="Q700" s="221"/>
      <c r="R700" s="221"/>
      <c r="S700" s="221"/>
      <c r="T700" s="222"/>
      <c r="AT700" s="223" t="s">
        <v>555</v>
      </c>
      <c r="AU700" s="223" t="s">
        <v>87</v>
      </c>
      <c r="AV700" s="13" t="s">
        <v>87</v>
      </c>
      <c r="AW700" s="13" t="s">
        <v>32</v>
      </c>
      <c r="AX700" s="13" t="s">
        <v>77</v>
      </c>
      <c r="AY700" s="223" t="s">
        <v>209</v>
      </c>
    </row>
    <row r="701" spans="1:65" s="13" customFormat="1">
      <c r="B701" s="212"/>
      <c r="C701" s="213"/>
      <c r="D701" s="214" t="s">
        <v>555</v>
      </c>
      <c r="E701" s="215" t="s">
        <v>1</v>
      </c>
      <c r="F701" s="216" t="s">
        <v>7930</v>
      </c>
      <c r="G701" s="213"/>
      <c r="H701" s="217">
        <v>12</v>
      </c>
      <c r="I701" s="218"/>
      <c r="J701" s="213"/>
      <c r="K701" s="213"/>
      <c r="L701" s="219"/>
      <c r="M701" s="220"/>
      <c r="N701" s="221"/>
      <c r="O701" s="221"/>
      <c r="P701" s="221"/>
      <c r="Q701" s="221"/>
      <c r="R701" s="221"/>
      <c r="S701" s="221"/>
      <c r="T701" s="222"/>
      <c r="AT701" s="223" t="s">
        <v>555</v>
      </c>
      <c r="AU701" s="223" t="s">
        <v>87</v>
      </c>
      <c r="AV701" s="13" t="s">
        <v>87</v>
      </c>
      <c r="AW701" s="13" t="s">
        <v>32</v>
      </c>
      <c r="AX701" s="13" t="s">
        <v>77</v>
      </c>
      <c r="AY701" s="223" t="s">
        <v>209</v>
      </c>
    </row>
    <row r="702" spans="1:65" s="14" customFormat="1">
      <c r="B702" s="235"/>
      <c r="C702" s="236"/>
      <c r="D702" s="214" t="s">
        <v>555</v>
      </c>
      <c r="E702" s="237" t="s">
        <v>1</v>
      </c>
      <c r="F702" s="238" t="s">
        <v>645</v>
      </c>
      <c r="G702" s="236"/>
      <c r="H702" s="239">
        <v>73</v>
      </c>
      <c r="I702" s="240"/>
      <c r="J702" s="236"/>
      <c r="K702" s="236"/>
      <c r="L702" s="241"/>
      <c r="M702" s="242"/>
      <c r="N702" s="243"/>
      <c r="O702" s="243"/>
      <c r="P702" s="243"/>
      <c r="Q702" s="243"/>
      <c r="R702" s="243"/>
      <c r="S702" s="243"/>
      <c r="T702" s="244"/>
      <c r="AT702" s="245" t="s">
        <v>555</v>
      </c>
      <c r="AU702" s="245" t="s">
        <v>87</v>
      </c>
      <c r="AV702" s="14" t="s">
        <v>218</v>
      </c>
      <c r="AW702" s="14" t="s">
        <v>32</v>
      </c>
      <c r="AX702" s="14" t="s">
        <v>85</v>
      </c>
      <c r="AY702" s="245" t="s">
        <v>209</v>
      </c>
    </row>
    <row r="703" spans="1:65" s="2" customFormat="1" ht="16.5" customHeight="1">
      <c r="A703" s="35"/>
      <c r="B703" s="36"/>
      <c r="C703" s="224" t="s">
        <v>496</v>
      </c>
      <c r="D703" s="224" t="s">
        <v>576</v>
      </c>
      <c r="E703" s="225" t="s">
        <v>2759</v>
      </c>
      <c r="F703" s="226" t="s">
        <v>7931</v>
      </c>
      <c r="G703" s="227" t="s">
        <v>224</v>
      </c>
      <c r="H703" s="228">
        <v>35.707000000000001</v>
      </c>
      <c r="I703" s="229"/>
      <c r="J703" s="230">
        <f>ROUND(I703*H703,2)</f>
        <v>0</v>
      </c>
      <c r="K703" s="231"/>
      <c r="L703" s="232"/>
      <c r="M703" s="233" t="s">
        <v>1</v>
      </c>
      <c r="N703" s="234" t="s">
        <v>42</v>
      </c>
      <c r="O703" s="72"/>
      <c r="P703" s="203">
        <f>O703*H703</f>
        <v>0</v>
      </c>
      <c r="Q703" s="203">
        <v>2.5</v>
      </c>
      <c r="R703" s="203">
        <f>Q703*H703</f>
        <v>89.267499999999998</v>
      </c>
      <c r="S703" s="203">
        <v>0</v>
      </c>
      <c r="T703" s="204">
        <f>S703*H703</f>
        <v>0</v>
      </c>
      <c r="U703" s="35"/>
      <c r="V703" s="35"/>
      <c r="W703" s="35"/>
      <c r="X703" s="35"/>
      <c r="Y703" s="35"/>
      <c r="Z703" s="35"/>
      <c r="AA703" s="35"/>
      <c r="AB703" s="35"/>
      <c r="AC703" s="35"/>
      <c r="AD703" s="35"/>
      <c r="AE703" s="35"/>
      <c r="AR703" s="205" t="s">
        <v>246</v>
      </c>
      <c r="AT703" s="205" t="s">
        <v>576</v>
      </c>
      <c r="AU703" s="205" t="s">
        <v>87</v>
      </c>
      <c r="AY703" s="18" t="s">
        <v>209</v>
      </c>
      <c r="BE703" s="206">
        <f>IF(N703="základní",J703,0)</f>
        <v>0</v>
      </c>
      <c r="BF703" s="206">
        <f>IF(N703="snížená",J703,0)</f>
        <v>0</v>
      </c>
      <c r="BG703" s="206">
        <f>IF(N703="zákl. přenesená",J703,0)</f>
        <v>0</v>
      </c>
      <c r="BH703" s="206">
        <f>IF(N703="sníž. přenesená",J703,0)</f>
        <v>0</v>
      </c>
      <c r="BI703" s="206">
        <f>IF(N703="nulová",J703,0)</f>
        <v>0</v>
      </c>
      <c r="BJ703" s="18" t="s">
        <v>85</v>
      </c>
      <c r="BK703" s="206">
        <f>ROUND(I703*H703,2)</f>
        <v>0</v>
      </c>
      <c r="BL703" s="18" t="s">
        <v>218</v>
      </c>
      <c r="BM703" s="205" t="s">
        <v>7932</v>
      </c>
    </row>
    <row r="704" spans="1:65" s="13" customFormat="1">
      <c r="B704" s="212"/>
      <c r="C704" s="213"/>
      <c r="D704" s="214" t="s">
        <v>555</v>
      </c>
      <c r="E704" s="215" t="s">
        <v>1</v>
      </c>
      <c r="F704" s="216" t="s">
        <v>7933</v>
      </c>
      <c r="G704" s="213"/>
      <c r="H704" s="217">
        <v>0.68600000000000005</v>
      </c>
      <c r="I704" s="218"/>
      <c r="J704" s="213"/>
      <c r="K704" s="213"/>
      <c r="L704" s="219"/>
      <c r="M704" s="220"/>
      <c r="N704" s="221"/>
      <c r="O704" s="221"/>
      <c r="P704" s="221"/>
      <c r="Q704" s="221"/>
      <c r="R704" s="221"/>
      <c r="S704" s="221"/>
      <c r="T704" s="222"/>
      <c r="AT704" s="223" t="s">
        <v>555</v>
      </c>
      <c r="AU704" s="223" t="s">
        <v>87</v>
      </c>
      <c r="AV704" s="13" t="s">
        <v>87</v>
      </c>
      <c r="AW704" s="13" t="s">
        <v>32</v>
      </c>
      <c r="AX704" s="13" t="s">
        <v>77</v>
      </c>
      <c r="AY704" s="223" t="s">
        <v>209</v>
      </c>
    </row>
    <row r="705" spans="1:65" s="13" customFormat="1">
      <c r="B705" s="212"/>
      <c r="C705" s="213"/>
      <c r="D705" s="214" t="s">
        <v>555</v>
      </c>
      <c r="E705" s="215" t="s">
        <v>1</v>
      </c>
      <c r="F705" s="216" t="s">
        <v>7934</v>
      </c>
      <c r="G705" s="213"/>
      <c r="H705" s="217">
        <v>1.7270000000000001</v>
      </c>
      <c r="I705" s="218"/>
      <c r="J705" s="213"/>
      <c r="K705" s="213"/>
      <c r="L705" s="219"/>
      <c r="M705" s="220"/>
      <c r="N705" s="221"/>
      <c r="O705" s="221"/>
      <c r="P705" s="221"/>
      <c r="Q705" s="221"/>
      <c r="R705" s="221"/>
      <c r="S705" s="221"/>
      <c r="T705" s="222"/>
      <c r="AT705" s="223" t="s">
        <v>555</v>
      </c>
      <c r="AU705" s="223" t="s">
        <v>87</v>
      </c>
      <c r="AV705" s="13" t="s">
        <v>87</v>
      </c>
      <c r="AW705" s="13" t="s">
        <v>32</v>
      </c>
      <c r="AX705" s="13" t="s">
        <v>77</v>
      </c>
      <c r="AY705" s="223" t="s">
        <v>209</v>
      </c>
    </row>
    <row r="706" spans="1:65" s="13" customFormat="1">
      <c r="B706" s="212"/>
      <c r="C706" s="213"/>
      <c r="D706" s="214" t="s">
        <v>555</v>
      </c>
      <c r="E706" s="215" t="s">
        <v>1</v>
      </c>
      <c r="F706" s="216" t="s">
        <v>7935</v>
      </c>
      <c r="G706" s="213"/>
      <c r="H706" s="217">
        <v>1.4279999999999999</v>
      </c>
      <c r="I706" s="218"/>
      <c r="J706" s="213"/>
      <c r="K706" s="213"/>
      <c r="L706" s="219"/>
      <c r="M706" s="220"/>
      <c r="N706" s="221"/>
      <c r="O706" s="221"/>
      <c r="P706" s="221"/>
      <c r="Q706" s="221"/>
      <c r="R706" s="221"/>
      <c r="S706" s="221"/>
      <c r="T706" s="222"/>
      <c r="AT706" s="223" t="s">
        <v>555</v>
      </c>
      <c r="AU706" s="223" t="s">
        <v>87</v>
      </c>
      <c r="AV706" s="13" t="s">
        <v>87</v>
      </c>
      <c r="AW706" s="13" t="s">
        <v>32</v>
      </c>
      <c r="AX706" s="13" t="s">
        <v>77</v>
      </c>
      <c r="AY706" s="223" t="s">
        <v>209</v>
      </c>
    </row>
    <row r="707" spans="1:65" s="13" customFormat="1">
      <c r="B707" s="212"/>
      <c r="C707" s="213"/>
      <c r="D707" s="214" t="s">
        <v>555</v>
      </c>
      <c r="E707" s="215" t="s">
        <v>1</v>
      </c>
      <c r="F707" s="216" t="s">
        <v>7936</v>
      </c>
      <c r="G707" s="213"/>
      <c r="H707" s="217">
        <v>2.5910000000000002</v>
      </c>
      <c r="I707" s="218"/>
      <c r="J707" s="213"/>
      <c r="K707" s="213"/>
      <c r="L707" s="219"/>
      <c r="M707" s="220"/>
      <c r="N707" s="221"/>
      <c r="O707" s="221"/>
      <c r="P707" s="221"/>
      <c r="Q707" s="221"/>
      <c r="R707" s="221"/>
      <c r="S707" s="221"/>
      <c r="T707" s="222"/>
      <c r="AT707" s="223" t="s">
        <v>555</v>
      </c>
      <c r="AU707" s="223" t="s">
        <v>87</v>
      </c>
      <c r="AV707" s="13" t="s">
        <v>87</v>
      </c>
      <c r="AW707" s="13" t="s">
        <v>32</v>
      </c>
      <c r="AX707" s="13" t="s">
        <v>77</v>
      </c>
      <c r="AY707" s="223" t="s">
        <v>209</v>
      </c>
    </row>
    <row r="708" spans="1:65" s="13" customFormat="1">
      <c r="B708" s="212"/>
      <c r="C708" s="213"/>
      <c r="D708" s="214" t="s">
        <v>555</v>
      </c>
      <c r="E708" s="215" t="s">
        <v>1</v>
      </c>
      <c r="F708" s="216" t="s">
        <v>7937</v>
      </c>
      <c r="G708" s="213"/>
      <c r="H708" s="217">
        <v>2.9569999999999999</v>
      </c>
      <c r="I708" s="218"/>
      <c r="J708" s="213"/>
      <c r="K708" s="213"/>
      <c r="L708" s="219"/>
      <c r="M708" s="220"/>
      <c r="N708" s="221"/>
      <c r="O708" s="221"/>
      <c r="P708" s="221"/>
      <c r="Q708" s="221"/>
      <c r="R708" s="221"/>
      <c r="S708" s="221"/>
      <c r="T708" s="222"/>
      <c r="AT708" s="223" t="s">
        <v>555</v>
      </c>
      <c r="AU708" s="223" t="s">
        <v>87</v>
      </c>
      <c r="AV708" s="13" t="s">
        <v>87</v>
      </c>
      <c r="AW708" s="13" t="s">
        <v>32</v>
      </c>
      <c r="AX708" s="13" t="s">
        <v>77</v>
      </c>
      <c r="AY708" s="223" t="s">
        <v>209</v>
      </c>
    </row>
    <row r="709" spans="1:65" s="13" customFormat="1" ht="33.75">
      <c r="B709" s="212"/>
      <c r="C709" s="213"/>
      <c r="D709" s="214" t="s">
        <v>555</v>
      </c>
      <c r="E709" s="215" t="s">
        <v>1</v>
      </c>
      <c r="F709" s="216" t="s">
        <v>7938</v>
      </c>
      <c r="G709" s="213"/>
      <c r="H709" s="217">
        <v>18.818000000000001</v>
      </c>
      <c r="I709" s="218"/>
      <c r="J709" s="213"/>
      <c r="K709" s="213"/>
      <c r="L709" s="219"/>
      <c r="M709" s="220"/>
      <c r="N709" s="221"/>
      <c r="O709" s="221"/>
      <c r="P709" s="221"/>
      <c r="Q709" s="221"/>
      <c r="R709" s="221"/>
      <c r="S709" s="221"/>
      <c r="T709" s="222"/>
      <c r="AT709" s="223" t="s">
        <v>555</v>
      </c>
      <c r="AU709" s="223" t="s">
        <v>87</v>
      </c>
      <c r="AV709" s="13" t="s">
        <v>87</v>
      </c>
      <c r="AW709" s="13" t="s">
        <v>32</v>
      </c>
      <c r="AX709" s="13" t="s">
        <v>77</v>
      </c>
      <c r="AY709" s="223" t="s">
        <v>209</v>
      </c>
    </row>
    <row r="710" spans="1:65" s="13" customFormat="1">
      <c r="B710" s="212"/>
      <c r="C710" s="213"/>
      <c r="D710" s="214" t="s">
        <v>555</v>
      </c>
      <c r="E710" s="215" t="s">
        <v>1</v>
      </c>
      <c r="F710" s="216" t="s">
        <v>7939</v>
      </c>
      <c r="G710" s="213"/>
      <c r="H710" s="217">
        <v>7.5</v>
      </c>
      <c r="I710" s="218"/>
      <c r="J710" s="213"/>
      <c r="K710" s="213"/>
      <c r="L710" s="219"/>
      <c r="M710" s="220"/>
      <c r="N710" s="221"/>
      <c r="O710" s="221"/>
      <c r="P710" s="221"/>
      <c r="Q710" s="221"/>
      <c r="R710" s="221"/>
      <c r="S710" s="221"/>
      <c r="T710" s="222"/>
      <c r="AT710" s="223" t="s">
        <v>555</v>
      </c>
      <c r="AU710" s="223" t="s">
        <v>87</v>
      </c>
      <c r="AV710" s="13" t="s">
        <v>87</v>
      </c>
      <c r="AW710" s="13" t="s">
        <v>32</v>
      </c>
      <c r="AX710" s="13" t="s">
        <v>77</v>
      </c>
      <c r="AY710" s="223" t="s">
        <v>209</v>
      </c>
    </row>
    <row r="711" spans="1:65" s="14" customFormat="1">
      <c r="B711" s="235"/>
      <c r="C711" s="236"/>
      <c r="D711" s="214" t="s">
        <v>555</v>
      </c>
      <c r="E711" s="237" t="s">
        <v>1</v>
      </c>
      <c r="F711" s="238" t="s">
        <v>645</v>
      </c>
      <c r="G711" s="236"/>
      <c r="H711" s="239">
        <v>35.707000000000001</v>
      </c>
      <c r="I711" s="240"/>
      <c r="J711" s="236"/>
      <c r="K711" s="236"/>
      <c r="L711" s="241"/>
      <c r="M711" s="242"/>
      <c r="N711" s="243"/>
      <c r="O711" s="243"/>
      <c r="P711" s="243"/>
      <c r="Q711" s="243"/>
      <c r="R711" s="243"/>
      <c r="S711" s="243"/>
      <c r="T711" s="244"/>
      <c r="AT711" s="245" t="s">
        <v>555</v>
      </c>
      <c r="AU711" s="245" t="s">
        <v>87</v>
      </c>
      <c r="AV711" s="14" t="s">
        <v>218</v>
      </c>
      <c r="AW711" s="14" t="s">
        <v>32</v>
      </c>
      <c r="AX711" s="14" t="s">
        <v>85</v>
      </c>
      <c r="AY711" s="245" t="s">
        <v>209</v>
      </c>
    </row>
    <row r="712" spans="1:65" s="2" customFormat="1" ht="33" customHeight="1">
      <c r="A712" s="35"/>
      <c r="B712" s="36"/>
      <c r="C712" s="193" t="s">
        <v>500</v>
      </c>
      <c r="D712" s="193" t="s">
        <v>214</v>
      </c>
      <c r="E712" s="194" t="s">
        <v>7940</v>
      </c>
      <c r="F712" s="195" t="s">
        <v>7941</v>
      </c>
      <c r="G712" s="196" t="s">
        <v>323</v>
      </c>
      <c r="H712" s="197">
        <v>150</v>
      </c>
      <c r="I712" s="198"/>
      <c r="J712" s="199">
        <f>ROUND(I712*H712,2)</f>
        <v>0</v>
      </c>
      <c r="K712" s="200"/>
      <c r="L712" s="40"/>
      <c r="M712" s="201" t="s">
        <v>1</v>
      </c>
      <c r="N712" s="202" t="s">
        <v>42</v>
      </c>
      <c r="O712" s="72"/>
      <c r="P712" s="203">
        <f>O712*H712</f>
        <v>0</v>
      </c>
      <c r="Q712" s="203">
        <v>3.0269999999999998E-2</v>
      </c>
      <c r="R712" s="203">
        <f>Q712*H712</f>
        <v>4.5404999999999998</v>
      </c>
      <c r="S712" s="203">
        <v>0</v>
      </c>
      <c r="T712" s="204">
        <f>S712*H712</f>
        <v>0</v>
      </c>
      <c r="U712" s="35"/>
      <c r="V712" s="35"/>
      <c r="W712" s="35"/>
      <c r="X712" s="35"/>
      <c r="Y712" s="35"/>
      <c r="Z712" s="35"/>
      <c r="AA712" s="35"/>
      <c r="AB712" s="35"/>
      <c r="AC712" s="35"/>
      <c r="AD712" s="35"/>
      <c r="AE712" s="35"/>
      <c r="AR712" s="205" t="s">
        <v>218</v>
      </c>
      <c r="AT712" s="205" t="s">
        <v>214</v>
      </c>
      <c r="AU712" s="205" t="s">
        <v>87</v>
      </c>
      <c r="AY712" s="18" t="s">
        <v>209</v>
      </c>
      <c r="BE712" s="206">
        <f>IF(N712="základní",J712,0)</f>
        <v>0</v>
      </c>
      <c r="BF712" s="206">
        <f>IF(N712="snížená",J712,0)</f>
        <v>0</v>
      </c>
      <c r="BG712" s="206">
        <f>IF(N712="zákl. přenesená",J712,0)</f>
        <v>0</v>
      </c>
      <c r="BH712" s="206">
        <f>IF(N712="sníž. přenesená",J712,0)</f>
        <v>0</v>
      </c>
      <c r="BI712" s="206">
        <f>IF(N712="nulová",J712,0)</f>
        <v>0</v>
      </c>
      <c r="BJ712" s="18" t="s">
        <v>85</v>
      </c>
      <c r="BK712" s="206">
        <f>ROUND(I712*H712,2)</f>
        <v>0</v>
      </c>
      <c r="BL712" s="18" t="s">
        <v>218</v>
      </c>
      <c r="BM712" s="205" t="s">
        <v>7942</v>
      </c>
    </row>
    <row r="713" spans="1:65" s="15" customFormat="1">
      <c r="B713" s="246"/>
      <c r="C713" s="247"/>
      <c r="D713" s="214" t="s">
        <v>555</v>
      </c>
      <c r="E713" s="248" t="s">
        <v>1</v>
      </c>
      <c r="F713" s="249" t="s">
        <v>1388</v>
      </c>
      <c r="G713" s="247"/>
      <c r="H713" s="248" t="s">
        <v>1</v>
      </c>
      <c r="I713" s="250"/>
      <c r="J713" s="247"/>
      <c r="K713" s="247"/>
      <c r="L713" s="251"/>
      <c r="M713" s="252"/>
      <c r="N713" s="253"/>
      <c r="O713" s="253"/>
      <c r="P713" s="253"/>
      <c r="Q713" s="253"/>
      <c r="R713" s="253"/>
      <c r="S713" s="253"/>
      <c r="T713" s="254"/>
      <c r="AT713" s="255" t="s">
        <v>555</v>
      </c>
      <c r="AU713" s="255" t="s">
        <v>87</v>
      </c>
      <c r="AV713" s="15" t="s">
        <v>85</v>
      </c>
      <c r="AW713" s="15" t="s">
        <v>32</v>
      </c>
      <c r="AX713" s="15" t="s">
        <v>77</v>
      </c>
      <c r="AY713" s="255" t="s">
        <v>209</v>
      </c>
    </row>
    <row r="714" spans="1:65" s="13" customFormat="1">
      <c r="B714" s="212"/>
      <c r="C714" s="213"/>
      <c r="D714" s="214" t="s">
        <v>555</v>
      </c>
      <c r="E714" s="215" t="s">
        <v>1</v>
      </c>
      <c r="F714" s="216" t="s">
        <v>7943</v>
      </c>
      <c r="G714" s="213"/>
      <c r="H714" s="217">
        <v>1</v>
      </c>
      <c r="I714" s="218"/>
      <c r="J714" s="213"/>
      <c r="K714" s="213"/>
      <c r="L714" s="219"/>
      <c r="M714" s="220"/>
      <c r="N714" s="221"/>
      <c r="O714" s="221"/>
      <c r="P714" s="221"/>
      <c r="Q714" s="221"/>
      <c r="R714" s="221"/>
      <c r="S714" s="221"/>
      <c r="T714" s="222"/>
      <c r="AT714" s="223" t="s">
        <v>555</v>
      </c>
      <c r="AU714" s="223" t="s">
        <v>87</v>
      </c>
      <c r="AV714" s="13" t="s">
        <v>87</v>
      </c>
      <c r="AW714" s="13" t="s">
        <v>32</v>
      </c>
      <c r="AX714" s="13" t="s">
        <v>77</v>
      </c>
      <c r="AY714" s="223" t="s">
        <v>209</v>
      </c>
    </row>
    <row r="715" spans="1:65" s="13" customFormat="1">
      <c r="B715" s="212"/>
      <c r="C715" s="213"/>
      <c r="D715" s="214" t="s">
        <v>555</v>
      </c>
      <c r="E715" s="215" t="s">
        <v>1</v>
      </c>
      <c r="F715" s="216" t="s">
        <v>7944</v>
      </c>
      <c r="G715" s="213"/>
      <c r="H715" s="217">
        <v>6</v>
      </c>
      <c r="I715" s="218"/>
      <c r="J715" s="213"/>
      <c r="K715" s="213"/>
      <c r="L715" s="219"/>
      <c r="M715" s="220"/>
      <c r="N715" s="221"/>
      <c r="O715" s="221"/>
      <c r="P715" s="221"/>
      <c r="Q715" s="221"/>
      <c r="R715" s="221"/>
      <c r="S715" s="221"/>
      <c r="T715" s="222"/>
      <c r="AT715" s="223" t="s">
        <v>555</v>
      </c>
      <c r="AU715" s="223" t="s">
        <v>87</v>
      </c>
      <c r="AV715" s="13" t="s">
        <v>87</v>
      </c>
      <c r="AW715" s="13" t="s">
        <v>32</v>
      </c>
      <c r="AX715" s="13" t="s">
        <v>77</v>
      </c>
      <c r="AY715" s="223" t="s">
        <v>209</v>
      </c>
    </row>
    <row r="716" spans="1:65" s="15" customFormat="1">
      <c r="B716" s="246"/>
      <c r="C716" s="247"/>
      <c r="D716" s="214" t="s">
        <v>555</v>
      </c>
      <c r="E716" s="248" t="s">
        <v>1</v>
      </c>
      <c r="F716" s="249" t="s">
        <v>1505</v>
      </c>
      <c r="G716" s="247"/>
      <c r="H716" s="248" t="s">
        <v>1</v>
      </c>
      <c r="I716" s="250"/>
      <c r="J716" s="247"/>
      <c r="K716" s="247"/>
      <c r="L716" s="251"/>
      <c r="M716" s="252"/>
      <c r="N716" s="253"/>
      <c r="O716" s="253"/>
      <c r="P716" s="253"/>
      <c r="Q716" s="253"/>
      <c r="R716" s="253"/>
      <c r="S716" s="253"/>
      <c r="T716" s="254"/>
      <c r="AT716" s="255" t="s">
        <v>555</v>
      </c>
      <c r="AU716" s="255" t="s">
        <v>87</v>
      </c>
      <c r="AV716" s="15" t="s">
        <v>85</v>
      </c>
      <c r="AW716" s="15" t="s">
        <v>32</v>
      </c>
      <c r="AX716" s="15" t="s">
        <v>77</v>
      </c>
      <c r="AY716" s="255" t="s">
        <v>209</v>
      </c>
    </row>
    <row r="717" spans="1:65" s="13" customFormat="1">
      <c r="B717" s="212"/>
      <c r="C717" s="213"/>
      <c r="D717" s="214" t="s">
        <v>555</v>
      </c>
      <c r="E717" s="215" t="s">
        <v>1</v>
      </c>
      <c r="F717" s="216" t="s">
        <v>7945</v>
      </c>
      <c r="G717" s="213"/>
      <c r="H717" s="217">
        <v>4</v>
      </c>
      <c r="I717" s="218"/>
      <c r="J717" s="213"/>
      <c r="K717" s="213"/>
      <c r="L717" s="219"/>
      <c r="M717" s="220"/>
      <c r="N717" s="221"/>
      <c r="O717" s="221"/>
      <c r="P717" s="221"/>
      <c r="Q717" s="221"/>
      <c r="R717" s="221"/>
      <c r="S717" s="221"/>
      <c r="T717" s="222"/>
      <c r="AT717" s="223" t="s">
        <v>555</v>
      </c>
      <c r="AU717" s="223" t="s">
        <v>87</v>
      </c>
      <c r="AV717" s="13" t="s">
        <v>87</v>
      </c>
      <c r="AW717" s="13" t="s">
        <v>32</v>
      </c>
      <c r="AX717" s="13" t="s">
        <v>77</v>
      </c>
      <c r="AY717" s="223" t="s">
        <v>209</v>
      </c>
    </row>
    <row r="718" spans="1:65" s="13" customFormat="1">
      <c r="B718" s="212"/>
      <c r="C718" s="213"/>
      <c r="D718" s="214" t="s">
        <v>555</v>
      </c>
      <c r="E718" s="215" t="s">
        <v>1</v>
      </c>
      <c r="F718" s="216" t="s">
        <v>7946</v>
      </c>
      <c r="G718" s="213"/>
      <c r="H718" s="217">
        <v>1</v>
      </c>
      <c r="I718" s="218"/>
      <c r="J718" s="213"/>
      <c r="K718" s="213"/>
      <c r="L718" s="219"/>
      <c r="M718" s="220"/>
      <c r="N718" s="221"/>
      <c r="O718" s="221"/>
      <c r="P718" s="221"/>
      <c r="Q718" s="221"/>
      <c r="R718" s="221"/>
      <c r="S718" s="221"/>
      <c r="T718" s="222"/>
      <c r="AT718" s="223" t="s">
        <v>555</v>
      </c>
      <c r="AU718" s="223" t="s">
        <v>87</v>
      </c>
      <c r="AV718" s="13" t="s">
        <v>87</v>
      </c>
      <c r="AW718" s="13" t="s">
        <v>32</v>
      </c>
      <c r="AX718" s="13" t="s">
        <v>77</v>
      </c>
      <c r="AY718" s="223" t="s">
        <v>209</v>
      </c>
    </row>
    <row r="719" spans="1:65" s="13" customFormat="1">
      <c r="B719" s="212"/>
      <c r="C719" s="213"/>
      <c r="D719" s="214" t="s">
        <v>555</v>
      </c>
      <c r="E719" s="215" t="s">
        <v>1</v>
      </c>
      <c r="F719" s="216" t="s">
        <v>7947</v>
      </c>
      <c r="G719" s="213"/>
      <c r="H719" s="217">
        <v>1</v>
      </c>
      <c r="I719" s="218"/>
      <c r="J719" s="213"/>
      <c r="K719" s="213"/>
      <c r="L719" s="219"/>
      <c r="M719" s="220"/>
      <c r="N719" s="221"/>
      <c r="O719" s="221"/>
      <c r="P719" s="221"/>
      <c r="Q719" s="221"/>
      <c r="R719" s="221"/>
      <c r="S719" s="221"/>
      <c r="T719" s="222"/>
      <c r="AT719" s="223" t="s">
        <v>555</v>
      </c>
      <c r="AU719" s="223" t="s">
        <v>87</v>
      </c>
      <c r="AV719" s="13" t="s">
        <v>87</v>
      </c>
      <c r="AW719" s="13" t="s">
        <v>32</v>
      </c>
      <c r="AX719" s="13" t="s">
        <v>77</v>
      </c>
      <c r="AY719" s="223" t="s">
        <v>209</v>
      </c>
    </row>
    <row r="720" spans="1:65" s="13" customFormat="1">
      <c r="B720" s="212"/>
      <c r="C720" s="213"/>
      <c r="D720" s="214" t="s">
        <v>555</v>
      </c>
      <c r="E720" s="215" t="s">
        <v>1</v>
      </c>
      <c r="F720" s="216" t="s">
        <v>7948</v>
      </c>
      <c r="G720" s="213"/>
      <c r="H720" s="217">
        <v>2</v>
      </c>
      <c r="I720" s="218"/>
      <c r="J720" s="213"/>
      <c r="K720" s="213"/>
      <c r="L720" s="219"/>
      <c r="M720" s="220"/>
      <c r="N720" s="221"/>
      <c r="O720" s="221"/>
      <c r="P720" s="221"/>
      <c r="Q720" s="221"/>
      <c r="R720" s="221"/>
      <c r="S720" s="221"/>
      <c r="T720" s="222"/>
      <c r="AT720" s="223" t="s">
        <v>555</v>
      </c>
      <c r="AU720" s="223" t="s">
        <v>87</v>
      </c>
      <c r="AV720" s="13" t="s">
        <v>87</v>
      </c>
      <c r="AW720" s="13" t="s">
        <v>32</v>
      </c>
      <c r="AX720" s="13" t="s">
        <v>77</v>
      </c>
      <c r="AY720" s="223" t="s">
        <v>209</v>
      </c>
    </row>
    <row r="721" spans="2:51" s="13" customFormat="1">
      <c r="B721" s="212"/>
      <c r="C721" s="213"/>
      <c r="D721" s="214" t="s">
        <v>555</v>
      </c>
      <c r="E721" s="215" t="s">
        <v>1</v>
      </c>
      <c r="F721" s="216" t="s">
        <v>7949</v>
      </c>
      <c r="G721" s="213"/>
      <c r="H721" s="217">
        <v>3</v>
      </c>
      <c r="I721" s="218"/>
      <c r="J721" s="213"/>
      <c r="K721" s="213"/>
      <c r="L721" s="219"/>
      <c r="M721" s="220"/>
      <c r="N721" s="221"/>
      <c r="O721" s="221"/>
      <c r="P721" s="221"/>
      <c r="Q721" s="221"/>
      <c r="R721" s="221"/>
      <c r="S721" s="221"/>
      <c r="T721" s="222"/>
      <c r="AT721" s="223" t="s">
        <v>555</v>
      </c>
      <c r="AU721" s="223" t="s">
        <v>87</v>
      </c>
      <c r="AV721" s="13" t="s">
        <v>87</v>
      </c>
      <c r="AW721" s="13" t="s">
        <v>32</v>
      </c>
      <c r="AX721" s="13" t="s">
        <v>77</v>
      </c>
      <c r="AY721" s="223" t="s">
        <v>209</v>
      </c>
    </row>
    <row r="722" spans="2:51" s="13" customFormat="1">
      <c r="B722" s="212"/>
      <c r="C722" s="213"/>
      <c r="D722" s="214" t="s">
        <v>555</v>
      </c>
      <c r="E722" s="215" t="s">
        <v>1</v>
      </c>
      <c r="F722" s="216" t="s">
        <v>7950</v>
      </c>
      <c r="G722" s="213"/>
      <c r="H722" s="217">
        <v>1</v>
      </c>
      <c r="I722" s="218"/>
      <c r="J722" s="213"/>
      <c r="K722" s="213"/>
      <c r="L722" s="219"/>
      <c r="M722" s="220"/>
      <c r="N722" s="221"/>
      <c r="O722" s="221"/>
      <c r="P722" s="221"/>
      <c r="Q722" s="221"/>
      <c r="R722" s="221"/>
      <c r="S722" s="221"/>
      <c r="T722" s="222"/>
      <c r="AT722" s="223" t="s">
        <v>555</v>
      </c>
      <c r="AU722" s="223" t="s">
        <v>87</v>
      </c>
      <c r="AV722" s="13" t="s">
        <v>87</v>
      </c>
      <c r="AW722" s="13" t="s">
        <v>32</v>
      </c>
      <c r="AX722" s="13" t="s">
        <v>77</v>
      </c>
      <c r="AY722" s="223" t="s">
        <v>209</v>
      </c>
    </row>
    <row r="723" spans="2:51" s="13" customFormat="1">
      <c r="B723" s="212"/>
      <c r="C723" s="213"/>
      <c r="D723" s="214" t="s">
        <v>555</v>
      </c>
      <c r="E723" s="215" t="s">
        <v>1</v>
      </c>
      <c r="F723" s="216" t="s">
        <v>7951</v>
      </c>
      <c r="G723" s="213"/>
      <c r="H723" s="217">
        <v>6</v>
      </c>
      <c r="I723" s="218"/>
      <c r="J723" s="213"/>
      <c r="K723" s="213"/>
      <c r="L723" s="219"/>
      <c r="M723" s="220"/>
      <c r="N723" s="221"/>
      <c r="O723" s="221"/>
      <c r="P723" s="221"/>
      <c r="Q723" s="221"/>
      <c r="R723" s="221"/>
      <c r="S723" s="221"/>
      <c r="T723" s="222"/>
      <c r="AT723" s="223" t="s">
        <v>555</v>
      </c>
      <c r="AU723" s="223" t="s">
        <v>87</v>
      </c>
      <c r="AV723" s="13" t="s">
        <v>87</v>
      </c>
      <c r="AW723" s="13" t="s">
        <v>32</v>
      </c>
      <c r="AX723" s="13" t="s">
        <v>77</v>
      </c>
      <c r="AY723" s="223" t="s">
        <v>209</v>
      </c>
    </row>
    <row r="724" spans="2:51" s="13" customFormat="1">
      <c r="B724" s="212"/>
      <c r="C724" s="213"/>
      <c r="D724" s="214" t="s">
        <v>555</v>
      </c>
      <c r="E724" s="215" t="s">
        <v>1</v>
      </c>
      <c r="F724" s="216" t="s">
        <v>7952</v>
      </c>
      <c r="G724" s="213"/>
      <c r="H724" s="217">
        <v>1</v>
      </c>
      <c r="I724" s="218"/>
      <c r="J724" s="213"/>
      <c r="K724" s="213"/>
      <c r="L724" s="219"/>
      <c r="M724" s="220"/>
      <c r="N724" s="221"/>
      <c r="O724" s="221"/>
      <c r="P724" s="221"/>
      <c r="Q724" s="221"/>
      <c r="R724" s="221"/>
      <c r="S724" s="221"/>
      <c r="T724" s="222"/>
      <c r="AT724" s="223" t="s">
        <v>555</v>
      </c>
      <c r="AU724" s="223" t="s">
        <v>87</v>
      </c>
      <c r="AV724" s="13" t="s">
        <v>87</v>
      </c>
      <c r="AW724" s="13" t="s">
        <v>32</v>
      </c>
      <c r="AX724" s="13" t="s">
        <v>77</v>
      </c>
      <c r="AY724" s="223" t="s">
        <v>209</v>
      </c>
    </row>
    <row r="725" spans="2:51" s="13" customFormat="1">
      <c r="B725" s="212"/>
      <c r="C725" s="213"/>
      <c r="D725" s="214" t="s">
        <v>555</v>
      </c>
      <c r="E725" s="215" t="s">
        <v>1</v>
      </c>
      <c r="F725" s="216" t="s">
        <v>7953</v>
      </c>
      <c r="G725" s="213"/>
      <c r="H725" s="217">
        <v>1</v>
      </c>
      <c r="I725" s="218"/>
      <c r="J725" s="213"/>
      <c r="K725" s="213"/>
      <c r="L725" s="219"/>
      <c r="M725" s="220"/>
      <c r="N725" s="221"/>
      <c r="O725" s="221"/>
      <c r="P725" s="221"/>
      <c r="Q725" s="221"/>
      <c r="R725" s="221"/>
      <c r="S725" s="221"/>
      <c r="T725" s="222"/>
      <c r="AT725" s="223" t="s">
        <v>555</v>
      </c>
      <c r="AU725" s="223" t="s">
        <v>87</v>
      </c>
      <c r="AV725" s="13" t="s">
        <v>87</v>
      </c>
      <c r="AW725" s="13" t="s">
        <v>32</v>
      </c>
      <c r="AX725" s="13" t="s">
        <v>77</v>
      </c>
      <c r="AY725" s="223" t="s">
        <v>209</v>
      </c>
    </row>
    <row r="726" spans="2:51" s="13" customFormat="1">
      <c r="B726" s="212"/>
      <c r="C726" s="213"/>
      <c r="D726" s="214" t="s">
        <v>555</v>
      </c>
      <c r="E726" s="215" t="s">
        <v>1</v>
      </c>
      <c r="F726" s="216" t="s">
        <v>7954</v>
      </c>
      <c r="G726" s="213"/>
      <c r="H726" s="217">
        <v>1</v>
      </c>
      <c r="I726" s="218"/>
      <c r="J726" s="213"/>
      <c r="K726" s="213"/>
      <c r="L726" s="219"/>
      <c r="M726" s="220"/>
      <c r="N726" s="221"/>
      <c r="O726" s="221"/>
      <c r="P726" s="221"/>
      <c r="Q726" s="221"/>
      <c r="R726" s="221"/>
      <c r="S726" s="221"/>
      <c r="T726" s="222"/>
      <c r="AT726" s="223" t="s">
        <v>555</v>
      </c>
      <c r="AU726" s="223" t="s">
        <v>87</v>
      </c>
      <c r="AV726" s="13" t="s">
        <v>87</v>
      </c>
      <c r="AW726" s="13" t="s">
        <v>32</v>
      </c>
      <c r="AX726" s="13" t="s">
        <v>77</v>
      </c>
      <c r="AY726" s="223" t="s">
        <v>209</v>
      </c>
    </row>
    <row r="727" spans="2:51" s="13" customFormat="1">
      <c r="B727" s="212"/>
      <c r="C727" s="213"/>
      <c r="D727" s="214" t="s">
        <v>555</v>
      </c>
      <c r="E727" s="215" t="s">
        <v>1</v>
      </c>
      <c r="F727" s="216" t="s">
        <v>7955</v>
      </c>
      <c r="G727" s="213"/>
      <c r="H727" s="217">
        <v>1</v>
      </c>
      <c r="I727" s="218"/>
      <c r="J727" s="213"/>
      <c r="K727" s="213"/>
      <c r="L727" s="219"/>
      <c r="M727" s="220"/>
      <c r="N727" s="221"/>
      <c r="O727" s="221"/>
      <c r="P727" s="221"/>
      <c r="Q727" s="221"/>
      <c r="R727" s="221"/>
      <c r="S727" s="221"/>
      <c r="T727" s="222"/>
      <c r="AT727" s="223" t="s">
        <v>555</v>
      </c>
      <c r="AU727" s="223" t="s">
        <v>87</v>
      </c>
      <c r="AV727" s="13" t="s">
        <v>87</v>
      </c>
      <c r="AW727" s="13" t="s">
        <v>32</v>
      </c>
      <c r="AX727" s="13" t="s">
        <v>77</v>
      </c>
      <c r="AY727" s="223" t="s">
        <v>209</v>
      </c>
    </row>
    <row r="728" spans="2:51" s="15" customFormat="1">
      <c r="B728" s="246"/>
      <c r="C728" s="247"/>
      <c r="D728" s="214" t="s">
        <v>555</v>
      </c>
      <c r="E728" s="248" t="s">
        <v>1</v>
      </c>
      <c r="F728" s="249" t="s">
        <v>1605</v>
      </c>
      <c r="G728" s="247"/>
      <c r="H728" s="248" t="s">
        <v>1</v>
      </c>
      <c r="I728" s="250"/>
      <c r="J728" s="247"/>
      <c r="K728" s="247"/>
      <c r="L728" s="251"/>
      <c r="M728" s="252"/>
      <c r="N728" s="253"/>
      <c r="O728" s="253"/>
      <c r="P728" s="253"/>
      <c r="Q728" s="253"/>
      <c r="R728" s="253"/>
      <c r="S728" s="253"/>
      <c r="T728" s="254"/>
      <c r="AT728" s="255" t="s">
        <v>555</v>
      </c>
      <c r="AU728" s="255" t="s">
        <v>87</v>
      </c>
      <c r="AV728" s="15" t="s">
        <v>85</v>
      </c>
      <c r="AW728" s="15" t="s">
        <v>32</v>
      </c>
      <c r="AX728" s="15" t="s">
        <v>77</v>
      </c>
      <c r="AY728" s="255" t="s">
        <v>209</v>
      </c>
    </row>
    <row r="729" spans="2:51" s="13" customFormat="1">
      <c r="B729" s="212"/>
      <c r="C729" s="213"/>
      <c r="D729" s="214" t="s">
        <v>555</v>
      </c>
      <c r="E729" s="215" t="s">
        <v>1</v>
      </c>
      <c r="F729" s="216" t="s">
        <v>7956</v>
      </c>
      <c r="G729" s="213"/>
      <c r="H729" s="217">
        <v>2</v>
      </c>
      <c r="I729" s="218"/>
      <c r="J729" s="213"/>
      <c r="K729" s="213"/>
      <c r="L729" s="219"/>
      <c r="M729" s="220"/>
      <c r="N729" s="221"/>
      <c r="O729" s="221"/>
      <c r="P729" s="221"/>
      <c r="Q729" s="221"/>
      <c r="R729" s="221"/>
      <c r="S729" s="221"/>
      <c r="T729" s="222"/>
      <c r="AT729" s="223" t="s">
        <v>555</v>
      </c>
      <c r="AU729" s="223" t="s">
        <v>87</v>
      </c>
      <c r="AV729" s="13" t="s">
        <v>87</v>
      </c>
      <c r="AW729" s="13" t="s">
        <v>32</v>
      </c>
      <c r="AX729" s="13" t="s">
        <v>77</v>
      </c>
      <c r="AY729" s="223" t="s">
        <v>209</v>
      </c>
    </row>
    <row r="730" spans="2:51" s="13" customFormat="1">
      <c r="B730" s="212"/>
      <c r="C730" s="213"/>
      <c r="D730" s="214" t="s">
        <v>555</v>
      </c>
      <c r="E730" s="215" t="s">
        <v>1</v>
      </c>
      <c r="F730" s="216" t="s">
        <v>7957</v>
      </c>
      <c r="G730" s="213"/>
      <c r="H730" s="217">
        <v>3</v>
      </c>
      <c r="I730" s="218"/>
      <c r="J730" s="213"/>
      <c r="K730" s="213"/>
      <c r="L730" s="219"/>
      <c r="M730" s="220"/>
      <c r="N730" s="221"/>
      <c r="O730" s="221"/>
      <c r="P730" s="221"/>
      <c r="Q730" s="221"/>
      <c r="R730" s="221"/>
      <c r="S730" s="221"/>
      <c r="T730" s="222"/>
      <c r="AT730" s="223" t="s">
        <v>555</v>
      </c>
      <c r="AU730" s="223" t="s">
        <v>87</v>
      </c>
      <c r="AV730" s="13" t="s">
        <v>87</v>
      </c>
      <c r="AW730" s="13" t="s">
        <v>32</v>
      </c>
      <c r="AX730" s="13" t="s">
        <v>77</v>
      </c>
      <c r="AY730" s="223" t="s">
        <v>209</v>
      </c>
    </row>
    <row r="731" spans="2:51" s="13" customFormat="1">
      <c r="B731" s="212"/>
      <c r="C731" s="213"/>
      <c r="D731" s="214" t="s">
        <v>555</v>
      </c>
      <c r="E731" s="215" t="s">
        <v>1</v>
      </c>
      <c r="F731" s="216" t="s">
        <v>7958</v>
      </c>
      <c r="G731" s="213"/>
      <c r="H731" s="217">
        <v>1</v>
      </c>
      <c r="I731" s="218"/>
      <c r="J731" s="213"/>
      <c r="K731" s="213"/>
      <c r="L731" s="219"/>
      <c r="M731" s="220"/>
      <c r="N731" s="221"/>
      <c r="O731" s="221"/>
      <c r="P731" s="221"/>
      <c r="Q731" s="221"/>
      <c r="R731" s="221"/>
      <c r="S731" s="221"/>
      <c r="T731" s="222"/>
      <c r="AT731" s="223" t="s">
        <v>555</v>
      </c>
      <c r="AU731" s="223" t="s">
        <v>87</v>
      </c>
      <c r="AV731" s="13" t="s">
        <v>87</v>
      </c>
      <c r="AW731" s="13" t="s">
        <v>32</v>
      </c>
      <c r="AX731" s="13" t="s">
        <v>77</v>
      </c>
      <c r="AY731" s="223" t="s">
        <v>209</v>
      </c>
    </row>
    <row r="732" spans="2:51" s="13" customFormat="1">
      <c r="B732" s="212"/>
      <c r="C732" s="213"/>
      <c r="D732" s="214" t="s">
        <v>555</v>
      </c>
      <c r="E732" s="215" t="s">
        <v>1</v>
      </c>
      <c r="F732" s="216" t="s">
        <v>7959</v>
      </c>
      <c r="G732" s="213"/>
      <c r="H732" s="217">
        <v>1</v>
      </c>
      <c r="I732" s="218"/>
      <c r="J732" s="213"/>
      <c r="K732" s="213"/>
      <c r="L732" s="219"/>
      <c r="M732" s="220"/>
      <c r="N732" s="221"/>
      <c r="O732" s="221"/>
      <c r="P732" s="221"/>
      <c r="Q732" s="221"/>
      <c r="R732" s="221"/>
      <c r="S732" s="221"/>
      <c r="T732" s="222"/>
      <c r="AT732" s="223" t="s">
        <v>555</v>
      </c>
      <c r="AU732" s="223" t="s">
        <v>87</v>
      </c>
      <c r="AV732" s="13" t="s">
        <v>87</v>
      </c>
      <c r="AW732" s="13" t="s">
        <v>32</v>
      </c>
      <c r="AX732" s="13" t="s">
        <v>77</v>
      </c>
      <c r="AY732" s="223" t="s">
        <v>209</v>
      </c>
    </row>
    <row r="733" spans="2:51" s="13" customFormat="1">
      <c r="B733" s="212"/>
      <c r="C733" s="213"/>
      <c r="D733" s="214" t="s">
        <v>555</v>
      </c>
      <c r="E733" s="215" t="s">
        <v>1</v>
      </c>
      <c r="F733" s="216" t="s">
        <v>7960</v>
      </c>
      <c r="G733" s="213"/>
      <c r="H733" s="217">
        <v>1</v>
      </c>
      <c r="I733" s="218"/>
      <c r="J733" s="213"/>
      <c r="K733" s="213"/>
      <c r="L733" s="219"/>
      <c r="M733" s="220"/>
      <c r="N733" s="221"/>
      <c r="O733" s="221"/>
      <c r="P733" s="221"/>
      <c r="Q733" s="221"/>
      <c r="R733" s="221"/>
      <c r="S733" s="221"/>
      <c r="T733" s="222"/>
      <c r="AT733" s="223" t="s">
        <v>555</v>
      </c>
      <c r="AU733" s="223" t="s">
        <v>87</v>
      </c>
      <c r="AV733" s="13" t="s">
        <v>87</v>
      </c>
      <c r="AW733" s="13" t="s">
        <v>32</v>
      </c>
      <c r="AX733" s="13" t="s">
        <v>77</v>
      </c>
      <c r="AY733" s="223" t="s">
        <v>209</v>
      </c>
    </row>
    <row r="734" spans="2:51" s="13" customFormat="1">
      <c r="B734" s="212"/>
      <c r="C734" s="213"/>
      <c r="D734" s="214" t="s">
        <v>555</v>
      </c>
      <c r="E734" s="215" t="s">
        <v>1</v>
      </c>
      <c r="F734" s="216" t="s">
        <v>7961</v>
      </c>
      <c r="G734" s="213"/>
      <c r="H734" s="217">
        <v>2</v>
      </c>
      <c r="I734" s="218"/>
      <c r="J734" s="213"/>
      <c r="K734" s="213"/>
      <c r="L734" s="219"/>
      <c r="M734" s="220"/>
      <c r="N734" s="221"/>
      <c r="O734" s="221"/>
      <c r="P734" s="221"/>
      <c r="Q734" s="221"/>
      <c r="R734" s="221"/>
      <c r="S734" s="221"/>
      <c r="T734" s="222"/>
      <c r="AT734" s="223" t="s">
        <v>555</v>
      </c>
      <c r="AU734" s="223" t="s">
        <v>87</v>
      </c>
      <c r="AV734" s="13" t="s">
        <v>87</v>
      </c>
      <c r="AW734" s="13" t="s">
        <v>32</v>
      </c>
      <c r="AX734" s="13" t="s">
        <v>77</v>
      </c>
      <c r="AY734" s="223" t="s">
        <v>209</v>
      </c>
    </row>
    <row r="735" spans="2:51" s="13" customFormat="1">
      <c r="B735" s="212"/>
      <c r="C735" s="213"/>
      <c r="D735" s="214" t="s">
        <v>555</v>
      </c>
      <c r="E735" s="215" t="s">
        <v>1</v>
      </c>
      <c r="F735" s="216" t="s">
        <v>7962</v>
      </c>
      <c r="G735" s="213"/>
      <c r="H735" s="217">
        <v>2</v>
      </c>
      <c r="I735" s="218"/>
      <c r="J735" s="213"/>
      <c r="K735" s="213"/>
      <c r="L735" s="219"/>
      <c r="M735" s="220"/>
      <c r="N735" s="221"/>
      <c r="O735" s="221"/>
      <c r="P735" s="221"/>
      <c r="Q735" s="221"/>
      <c r="R735" s="221"/>
      <c r="S735" s="221"/>
      <c r="T735" s="222"/>
      <c r="AT735" s="223" t="s">
        <v>555</v>
      </c>
      <c r="AU735" s="223" t="s">
        <v>87</v>
      </c>
      <c r="AV735" s="13" t="s">
        <v>87</v>
      </c>
      <c r="AW735" s="13" t="s">
        <v>32</v>
      </c>
      <c r="AX735" s="13" t="s">
        <v>77</v>
      </c>
      <c r="AY735" s="223" t="s">
        <v>209</v>
      </c>
    </row>
    <row r="736" spans="2:51" s="13" customFormat="1">
      <c r="B736" s="212"/>
      <c r="C736" s="213"/>
      <c r="D736" s="214" t="s">
        <v>555</v>
      </c>
      <c r="E736" s="215" t="s">
        <v>1</v>
      </c>
      <c r="F736" s="216" t="s">
        <v>7963</v>
      </c>
      <c r="G736" s="213"/>
      <c r="H736" s="217">
        <v>1</v>
      </c>
      <c r="I736" s="218"/>
      <c r="J736" s="213"/>
      <c r="K736" s="213"/>
      <c r="L736" s="219"/>
      <c r="M736" s="220"/>
      <c r="N736" s="221"/>
      <c r="O736" s="221"/>
      <c r="P736" s="221"/>
      <c r="Q736" s="221"/>
      <c r="R736" s="221"/>
      <c r="S736" s="221"/>
      <c r="T736" s="222"/>
      <c r="AT736" s="223" t="s">
        <v>555</v>
      </c>
      <c r="AU736" s="223" t="s">
        <v>87</v>
      </c>
      <c r="AV736" s="13" t="s">
        <v>87</v>
      </c>
      <c r="AW736" s="13" t="s">
        <v>32</v>
      </c>
      <c r="AX736" s="13" t="s">
        <v>77</v>
      </c>
      <c r="AY736" s="223" t="s">
        <v>209</v>
      </c>
    </row>
    <row r="737" spans="2:51" s="13" customFormat="1">
      <c r="B737" s="212"/>
      <c r="C737" s="213"/>
      <c r="D737" s="214" t="s">
        <v>555</v>
      </c>
      <c r="E737" s="215" t="s">
        <v>1</v>
      </c>
      <c r="F737" s="216" t="s">
        <v>7964</v>
      </c>
      <c r="G737" s="213"/>
      <c r="H737" s="217">
        <v>1</v>
      </c>
      <c r="I737" s="218"/>
      <c r="J737" s="213"/>
      <c r="K737" s="213"/>
      <c r="L737" s="219"/>
      <c r="M737" s="220"/>
      <c r="N737" s="221"/>
      <c r="O737" s="221"/>
      <c r="P737" s="221"/>
      <c r="Q737" s="221"/>
      <c r="R737" s="221"/>
      <c r="S737" s="221"/>
      <c r="T737" s="222"/>
      <c r="AT737" s="223" t="s">
        <v>555</v>
      </c>
      <c r="AU737" s="223" t="s">
        <v>87</v>
      </c>
      <c r="AV737" s="13" t="s">
        <v>87</v>
      </c>
      <c r="AW737" s="13" t="s">
        <v>32</v>
      </c>
      <c r="AX737" s="13" t="s">
        <v>77</v>
      </c>
      <c r="AY737" s="223" t="s">
        <v>209</v>
      </c>
    </row>
    <row r="738" spans="2:51" s="13" customFormat="1">
      <c r="B738" s="212"/>
      <c r="C738" s="213"/>
      <c r="D738" s="214" t="s">
        <v>555</v>
      </c>
      <c r="E738" s="215" t="s">
        <v>1</v>
      </c>
      <c r="F738" s="216" t="s">
        <v>7965</v>
      </c>
      <c r="G738" s="213"/>
      <c r="H738" s="217">
        <v>12</v>
      </c>
      <c r="I738" s="218"/>
      <c r="J738" s="213"/>
      <c r="K738" s="213"/>
      <c r="L738" s="219"/>
      <c r="M738" s="220"/>
      <c r="N738" s="221"/>
      <c r="O738" s="221"/>
      <c r="P738" s="221"/>
      <c r="Q738" s="221"/>
      <c r="R738" s="221"/>
      <c r="S738" s="221"/>
      <c r="T738" s="222"/>
      <c r="AT738" s="223" t="s">
        <v>555</v>
      </c>
      <c r="AU738" s="223" t="s">
        <v>87</v>
      </c>
      <c r="AV738" s="13" t="s">
        <v>87</v>
      </c>
      <c r="AW738" s="13" t="s">
        <v>32</v>
      </c>
      <c r="AX738" s="13" t="s">
        <v>77</v>
      </c>
      <c r="AY738" s="223" t="s">
        <v>209</v>
      </c>
    </row>
    <row r="739" spans="2:51" s="13" customFormat="1">
      <c r="B739" s="212"/>
      <c r="C739" s="213"/>
      <c r="D739" s="214" t="s">
        <v>555</v>
      </c>
      <c r="E739" s="215" t="s">
        <v>1</v>
      </c>
      <c r="F739" s="216" t="s">
        <v>7966</v>
      </c>
      <c r="G739" s="213"/>
      <c r="H739" s="217">
        <v>3</v>
      </c>
      <c r="I739" s="218"/>
      <c r="J739" s="213"/>
      <c r="K739" s="213"/>
      <c r="L739" s="219"/>
      <c r="M739" s="220"/>
      <c r="N739" s="221"/>
      <c r="O739" s="221"/>
      <c r="P739" s="221"/>
      <c r="Q739" s="221"/>
      <c r="R739" s="221"/>
      <c r="S739" s="221"/>
      <c r="T739" s="222"/>
      <c r="AT739" s="223" t="s">
        <v>555</v>
      </c>
      <c r="AU739" s="223" t="s">
        <v>87</v>
      </c>
      <c r="AV739" s="13" t="s">
        <v>87</v>
      </c>
      <c r="AW739" s="13" t="s">
        <v>32</v>
      </c>
      <c r="AX739" s="13" t="s">
        <v>77</v>
      </c>
      <c r="AY739" s="223" t="s">
        <v>209</v>
      </c>
    </row>
    <row r="740" spans="2:51" s="13" customFormat="1">
      <c r="B740" s="212"/>
      <c r="C740" s="213"/>
      <c r="D740" s="214" t="s">
        <v>555</v>
      </c>
      <c r="E740" s="215" t="s">
        <v>1</v>
      </c>
      <c r="F740" s="216" t="s">
        <v>7967</v>
      </c>
      <c r="G740" s="213"/>
      <c r="H740" s="217">
        <v>1</v>
      </c>
      <c r="I740" s="218"/>
      <c r="J740" s="213"/>
      <c r="K740" s="213"/>
      <c r="L740" s="219"/>
      <c r="M740" s="220"/>
      <c r="N740" s="221"/>
      <c r="O740" s="221"/>
      <c r="P740" s="221"/>
      <c r="Q740" s="221"/>
      <c r="R740" s="221"/>
      <c r="S740" s="221"/>
      <c r="T740" s="222"/>
      <c r="AT740" s="223" t="s">
        <v>555</v>
      </c>
      <c r="AU740" s="223" t="s">
        <v>87</v>
      </c>
      <c r="AV740" s="13" t="s">
        <v>87</v>
      </c>
      <c r="AW740" s="13" t="s">
        <v>32</v>
      </c>
      <c r="AX740" s="13" t="s">
        <v>77</v>
      </c>
      <c r="AY740" s="223" t="s">
        <v>209</v>
      </c>
    </row>
    <row r="741" spans="2:51" s="13" customFormat="1">
      <c r="B741" s="212"/>
      <c r="C741" s="213"/>
      <c r="D741" s="214" t="s">
        <v>555</v>
      </c>
      <c r="E741" s="215" t="s">
        <v>1</v>
      </c>
      <c r="F741" s="216" t="s">
        <v>7968</v>
      </c>
      <c r="G741" s="213"/>
      <c r="H741" s="217">
        <v>6</v>
      </c>
      <c r="I741" s="218"/>
      <c r="J741" s="213"/>
      <c r="K741" s="213"/>
      <c r="L741" s="219"/>
      <c r="M741" s="220"/>
      <c r="N741" s="221"/>
      <c r="O741" s="221"/>
      <c r="P741" s="221"/>
      <c r="Q741" s="221"/>
      <c r="R741" s="221"/>
      <c r="S741" s="221"/>
      <c r="T741" s="222"/>
      <c r="AT741" s="223" t="s">
        <v>555</v>
      </c>
      <c r="AU741" s="223" t="s">
        <v>87</v>
      </c>
      <c r="AV741" s="13" t="s">
        <v>87</v>
      </c>
      <c r="AW741" s="13" t="s">
        <v>32</v>
      </c>
      <c r="AX741" s="13" t="s">
        <v>77</v>
      </c>
      <c r="AY741" s="223" t="s">
        <v>209</v>
      </c>
    </row>
    <row r="742" spans="2:51" s="13" customFormat="1">
      <c r="B742" s="212"/>
      <c r="C742" s="213"/>
      <c r="D742" s="214" t="s">
        <v>555</v>
      </c>
      <c r="E742" s="215" t="s">
        <v>1</v>
      </c>
      <c r="F742" s="216" t="s">
        <v>7969</v>
      </c>
      <c r="G742" s="213"/>
      <c r="H742" s="217">
        <v>1</v>
      </c>
      <c r="I742" s="218"/>
      <c r="J742" s="213"/>
      <c r="K742" s="213"/>
      <c r="L742" s="219"/>
      <c r="M742" s="220"/>
      <c r="N742" s="221"/>
      <c r="O742" s="221"/>
      <c r="P742" s="221"/>
      <c r="Q742" s="221"/>
      <c r="R742" s="221"/>
      <c r="S742" s="221"/>
      <c r="T742" s="222"/>
      <c r="AT742" s="223" t="s">
        <v>555</v>
      </c>
      <c r="AU742" s="223" t="s">
        <v>87</v>
      </c>
      <c r="AV742" s="13" t="s">
        <v>87</v>
      </c>
      <c r="AW742" s="13" t="s">
        <v>32</v>
      </c>
      <c r="AX742" s="13" t="s">
        <v>77</v>
      </c>
      <c r="AY742" s="223" t="s">
        <v>209</v>
      </c>
    </row>
    <row r="743" spans="2:51" s="15" customFormat="1">
      <c r="B743" s="246"/>
      <c r="C743" s="247"/>
      <c r="D743" s="214" t="s">
        <v>555</v>
      </c>
      <c r="E743" s="248" t="s">
        <v>1</v>
      </c>
      <c r="F743" s="249" t="s">
        <v>1717</v>
      </c>
      <c r="G743" s="247"/>
      <c r="H743" s="248" t="s">
        <v>1</v>
      </c>
      <c r="I743" s="250"/>
      <c r="J743" s="247"/>
      <c r="K743" s="247"/>
      <c r="L743" s="251"/>
      <c r="M743" s="252"/>
      <c r="N743" s="253"/>
      <c r="O743" s="253"/>
      <c r="P743" s="253"/>
      <c r="Q743" s="253"/>
      <c r="R743" s="253"/>
      <c r="S743" s="253"/>
      <c r="T743" s="254"/>
      <c r="AT743" s="255" t="s">
        <v>555</v>
      </c>
      <c r="AU743" s="255" t="s">
        <v>87</v>
      </c>
      <c r="AV743" s="15" t="s">
        <v>85</v>
      </c>
      <c r="AW743" s="15" t="s">
        <v>32</v>
      </c>
      <c r="AX743" s="15" t="s">
        <v>77</v>
      </c>
      <c r="AY743" s="255" t="s">
        <v>209</v>
      </c>
    </row>
    <row r="744" spans="2:51" s="13" customFormat="1">
      <c r="B744" s="212"/>
      <c r="C744" s="213"/>
      <c r="D744" s="214" t="s">
        <v>555</v>
      </c>
      <c r="E744" s="215" t="s">
        <v>1</v>
      </c>
      <c r="F744" s="216" t="s">
        <v>7970</v>
      </c>
      <c r="G744" s="213"/>
      <c r="H744" s="217">
        <v>1</v>
      </c>
      <c r="I744" s="218"/>
      <c r="J744" s="213"/>
      <c r="K744" s="213"/>
      <c r="L744" s="219"/>
      <c r="M744" s="220"/>
      <c r="N744" s="221"/>
      <c r="O744" s="221"/>
      <c r="P744" s="221"/>
      <c r="Q744" s="221"/>
      <c r="R744" s="221"/>
      <c r="S744" s="221"/>
      <c r="T744" s="222"/>
      <c r="AT744" s="223" t="s">
        <v>555</v>
      </c>
      <c r="AU744" s="223" t="s">
        <v>87</v>
      </c>
      <c r="AV744" s="13" t="s">
        <v>87</v>
      </c>
      <c r="AW744" s="13" t="s">
        <v>32</v>
      </c>
      <c r="AX744" s="13" t="s">
        <v>77</v>
      </c>
      <c r="AY744" s="223" t="s">
        <v>209</v>
      </c>
    </row>
    <row r="745" spans="2:51" s="13" customFormat="1">
      <c r="B745" s="212"/>
      <c r="C745" s="213"/>
      <c r="D745" s="214" t="s">
        <v>555</v>
      </c>
      <c r="E745" s="215" t="s">
        <v>1</v>
      </c>
      <c r="F745" s="216" t="s">
        <v>7971</v>
      </c>
      <c r="G745" s="213"/>
      <c r="H745" s="217">
        <v>6</v>
      </c>
      <c r="I745" s="218"/>
      <c r="J745" s="213"/>
      <c r="K745" s="213"/>
      <c r="L745" s="219"/>
      <c r="M745" s="220"/>
      <c r="N745" s="221"/>
      <c r="O745" s="221"/>
      <c r="P745" s="221"/>
      <c r="Q745" s="221"/>
      <c r="R745" s="221"/>
      <c r="S745" s="221"/>
      <c r="T745" s="222"/>
      <c r="AT745" s="223" t="s">
        <v>555</v>
      </c>
      <c r="AU745" s="223" t="s">
        <v>87</v>
      </c>
      <c r="AV745" s="13" t="s">
        <v>87</v>
      </c>
      <c r="AW745" s="13" t="s">
        <v>32</v>
      </c>
      <c r="AX745" s="13" t="s">
        <v>77</v>
      </c>
      <c r="AY745" s="223" t="s">
        <v>209</v>
      </c>
    </row>
    <row r="746" spans="2:51" s="13" customFormat="1">
      <c r="B746" s="212"/>
      <c r="C746" s="213"/>
      <c r="D746" s="214" t="s">
        <v>555</v>
      </c>
      <c r="E746" s="215" t="s">
        <v>1</v>
      </c>
      <c r="F746" s="216" t="s">
        <v>7972</v>
      </c>
      <c r="G746" s="213"/>
      <c r="H746" s="217">
        <v>1</v>
      </c>
      <c r="I746" s="218"/>
      <c r="J746" s="213"/>
      <c r="K746" s="213"/>
      <c r="L746" s="219"/>
      <c r="M746" s="220"/>
      <c r="N746" s="221"/>
      <c r="O746" s="221"/>
      <c r="P746" s="221"/>
      <c r="Q746" s="221"/>
      <c r="R746" s="221"/>
      <c r="S746" s="221"/>
      <c r="T746" s="222"/>
      <c r="AT746" s="223" t="s">
        <v>555</v>
      </c>
      <c r="AU746" s="223" t="s">
        <v>87</v>
      </c>
      <c r="AV746" s="13" t="s">
        <v>87</v>
      </c>
      <c r="AW746" s="13" t="s">
        <v>32</v>
      </c>
      <c r="AX746" s="13" t="s">
        <v>77</v>
      </c>
      <c r="AY746" s="223" t="s">
        <v>209</v>
      </c>
    </row>
    <row r="747" spans="2:51" s="13" customFormat="1">
      <c r="B747" s="212"/>
      <c r="C747" s="213"/>
      <c r="D747" s="214" t="s">
        <v>555</v>
      </c>
      <c r="E747" s="215" t="s">
        <v>1</v>
      </c>
      <c r="F747" s="216" t="s">
        <v>7973</v>
      </c>
      <c r="G747" s="213"/>
      <c r="H747" s="217">
        <v>2</v>
      </c>
      <c r="I747" s="218"/>
      <c r="J747" s="213"/>
      <c r="K747" s="213"/>
      <c r="L747" s="219"/>
      <c r="M747" s="220"/>
      <c r="N747" s="221"/>
      <c r="O747" s="221"/>
      <c r="P747" s="221"/>
      <c r="Q747" s="221"/>
      <c r="R747" s="221"/>
      <c r="S747" s="221"/>
      <c r="T747" s="222"/>
      <c r="AT747" s="223" t="s">
        <v>555</v>
      </c>
      <c r="AU747" s="223" t="s">
        <v>87</v>
      </c>
      <c r="AV747" s="13" t="s">
        <v>87</v>
      </c>
      <c r="AW747" s="13" t="s">
        <v>32</v>
      </c>
      <c r="AX747" s="13" t="s">
        <v>77</v>
      </c>
      <c r="AY747" s="223" t="s">
        <v>209</v>
      </c>
    </row>
    <row r="748" spans="2:51" s="13" customFormat="1">
      <c r="B748" s="212"/>
      <c r="C748" s="213"/>
      <c r="D748" s="214" t="s">
        <v>555</v>
      </c>
      <c r="E748" s="215" t="s">
        <v>1</v>
      </c>
      <c r="F748" s="216" t="s">
        <v>7974</v>
      </c>
      <c r="G748" s="213"/>
      <c r="H748" s="217">
        <v>1</v>
      </c>
      <c r="I748" s="218"/>
      <c r="J748" s="213"/>
      <c r="K748" s="213"/>
      <c r="L748" s="219"/>
      <c r="M748" s="220"/>
      <c r="N748" s="221"/>
      <c r="O748" s="221"/>
      <c r="P748" s="221"/>
      <c r="Q748" s="221"/>
      <c r="R748" s="221"/>
      <c r="S748" s="221"/>
      <c r="T748" s="222"/>
      <c r="AT748" s="223" t="s">
        <v>555</v>
      </c>
      <c r="AU748" s="223" t="s">
        <v>87</v>
      </c>
      <c r="AV748" s="13" t="s">
        <v>87</v>
      </c>
      <c r="AW748" s="13" t="s">
        <v>32</v>
      </c>
      <c r="AX748" s="13" t="s">
        <v>77</v>
      </c>
      <c r="AY748" s="223" t="s">
        <v>209</v>
      </c>
    </row>
    <row r="749" spans="2:51" s="13" customFormat="1">
      <c r="B749" s="212"/>
      <c r="C749" s="213"/>
      <c r="D749" s="214" t="s">
        <v>555</v>
      </c>
      <c r="E749" s="215" t="s">
        <v>1</v>
      </c>
      <c r="F749" s="216" t="s">
        <v>7975</v>
      </c>
      <c r="G749" s="213"/>
      <c r="H749" s="217">
        <v>1</v>
      </c>
      <c r="I749" s="218"/>
      <c r="J749" s="213"/>
      <c r="K749" s="213"/>
      <c r="L749" s="219"/>
      <c r="M749" s="220"/>
      <c r="N749" s="221"/>
      <c r="O749" s="221"/>
      <c r="P749" s="221"/>
      <c r="Q749" s="221"/>
      <c r="R749" s="221"/>
      <c r="S749" s="221"/>
      <c r="T749" s="222"/>
      <c r="AT749" s="223" t="s">
        <v>555</v>
      </c>
      <c r="AU749" s="223" t="s">
        <v>87</v>
      </c>
      <c r="AV749" s="13" t="s">
        <v>87</v>
      </c>
      <c r="AW749" s="13" t="s">
        <v>32</v>
      </c>
      <c r="AX749" s="13" t="s">
        <v>77</v>
      </c>
      <c r="AY749" s="223" t="s">
        <v>209</v>
      </c>
    </row>
    <row r="750" spans="2:51" s="13" customFormat="1">
      <c r="B750" s="212"/>
      <c r="C750" s="213"/>
      <c r="D750" s="214" t="s">
        <v>555</v>
      </c>
      <c r="E750" s="215" t="s">
        <v>1</v>
      </c>
      <c r="F750" s="216" t="s">
        <v>7976</v>
      </c>
      <c r="G750" s="213"/>
      <c r="H750" s="217">
        <v>9</v>
      </c>
      <c r="I750" s="218"/>
      <c r="J750" s="213"/>
      <c r="K750" s="213"/>
      <c r="L750" s="219"/>
      <c r="M750" s="220"/>
      <c r="N750" s="221"/>
      <c r="O750" s="221"/>
      <c r="P750" s="221"/>
      <c r="Q750" s="221"/>
      <c r="R750" s="221"/>
      <c r="S750" s="221"/>
      <c r="T750" s="222"/>
      <c r="AT750" s="223" t="s">
        <v>555</v>
      </c>
      <c r="AU750" s="223" t="s">
        <v>87</v>
      </c>
      <c r="AV750" s="13" t="s">
        <v>87</v>
      </c>
      <c r="AW750" s="13" t="s">
        <v>32</v>
      </c>
      <c r="AX750" s="13" t="s">
        <v>77</v>
      </c>
      <c r="AY750" s="223" t="s">
        <v>209</v>
      </c>
    </row>
    <row r="751" spans="2:51" s="13" customFormat="1">
      <c r="B751" s="212"/>
      <c r="C751" s="213"/>
      <c r="D751" s="214" t="s">
        <v>555</v>
      </c>
      <c r="E751" s="215" t="s">
        <v>1</v>
      </c>
      <c r="F751" s="216" t="s">
        <v>7977</v>
      </c>
      <c r="G751" s="213"/>
      <c r="H751" s="217">
        <v>1</v>
      </c>
      <c r="I751" s="218"/>
      <c r="J751" s="213"/>
      <c r="K751" s="213"/>
      <c r="L751" s="219"/>
      <c r="M751" s="220"/>
      <c r="N751" s="221"/>
      <c r="O751" s="221"/>
      <c r="P751" s="221"/>
      <c r="Q751" s="221"/>
      <c r="R751" s="221"/>
      <c r="S751" s="221"/>
      <c r="T751" s="222"/>
      <c r="AT751" s="223" t="s">
        <v>555</v>
      </c>
      <c r="AU751" s="223" t="s">
        <v>87</v>
      </c>
      <c r="AV751" s="13" t="s">
        <v>87</v>
      </c>
      <c r="AW751" s="13" t="s">
        <v>32</v>
      </c>
      <c r="AX751" s="13" t="s">
        <v>77</v>
      </c>
      <c r="AY751" s="223" t="s">
        <v>209</v>
      </c>
    </row>
    <row r="752" spans="2:51" s="13" customFormat="1">
      <c r="B752" s="212"/>
      <c r="C752" s="213"/>
      <c r="D752" s="214" t="s">
        <v>555</v>
      </c>
      <c r="E752" s="215" t="s">
        <v>1</v>
      </c>
      <c r="F752" s="216" t="s">
        <v>7978</v>
      </c>
      <c r="G752" s="213"/>
      <c r="H752" s="217">
        <v>3</v>
      </c>
      <c r="I752" s="218"/>
      <c r="J752" s="213"/>
      <c r="K752" s="213"/>
      <c r="L752" s="219"/>
      <c r="M752" s="220"/>
      <c r="N752" s="221"/>
      <c r="O752" s="221"/>
      <c r="P752" s="221"/>
      <c r="Q752" s="221"/>
      <c r="R752" s="221"/>
      <c r="S752" s="221"/>
      <c r="T752" s="222"/>
      <c r="AT752" s="223" t="s">
        <v>555</v>
      </c>
      <c r="AU752" s="223" t="s">
        <v>87</v>
      </c>
      <c r="AV752" s="13" t="s">
        <v>87</v>
      </c>
      <c r="AW752" s="13" t="s">
        <v>32</v>
      </c>
      <c r="AX752" s="13" t="s">
        <v>77</v>
      </c>
      <c r="AY752" s="223" t="s">
        <v>209</v>
      </c>
    </row>
    <row r="753" spans="2:51" s="13" customFormat="1">
      <c r="B753" s="212"/>
      <c r="C753" s="213"/>
      <c r="D753" s="214" t="s">
        <v>555</v>
      </c>
      <c r="E753" s="215" t="s">
        <v>1</v>
      </c>
      <c r="F753" s="216" t="s">
        <v>7979</v>
      </c>
      <c r="G753" s="213"/>
      <c r="H753" s="217">
        <v>3</v>
      </c>
      <c r="I753" s="218"/>
      <c r="J753" s="213"/>
      <c r="K753" s="213"/>
      <c r="L753" s="219"/>
      <c r="M753" s="220"/>
      <c r="N753" s="221"/>
      <c r="O753" s="221"/>
      <c r="P753" s="221"/>
      <c r="Q753" s="221"/>
      <c r="R753" s="221"/>
      <c r="S753" s="221"/>
      <c r="T753" s="222"/>
      <c r="AT753" s="223" t="s">
        <v>555</v>
      </c>
      <c r="AU753" s="223" t="s">
        <v>87</v>
      </c>
      <c r="AV753" s="13" t="s">
        <v>87</v>
      </c>
      <c r="AW753" s="13" t="s">
        <v>32</v>
      </c>
      <c r="AX753" s="13" t="s">
        <v>77</v>
      </c>
      <c r="AY753" s="223" t="s">
        <v>209</v>
      </c>
    </row>
    <row r="754" spans="2:51" s="15" customFormat="1">
      <c r="B754" s="246"/>
      <c r="C754" s="247"/>
      <c r="D754" s="214" t="s">
        <v>555</v>
      </c>
      <c r="E754" s="248" t="s">
        <v>1</v>
      </c>
      <c r="F754" s="249" t="s">
        <v>1851</v>
      </c>
      <c r="G754" s="247"/>
      <c r="H754" s="248" t="s">
        <v>1</v>
      </c>
      <c r="I754" s="250"/>
      <c r="J754" s="247"/>
      <c r="K754" s="247"/>
      <c r="L754" s="251"/>
      <c r="M754" s="252"/>
      <c r="N754" s="253"/>
      <c r="O754" s="253"/>
      <c r="P754" s="253"/>
      <c r="Q754" s="253"/>
      <c r="R754" s="253"/>
      <c r="S754" s="253"/>
      <c r="T754" s="254"/>
      <c r="AT754" s="255" t="s">
        <v>555</v>
      </c>
      <c r="AU754" s="255" t="s">
        <v>87</v>
      </c>
      <c r="AV754" s="15" t="s">
        <v>85</v>
      </c>
      <c r="AW754" s="15" t="s">
        <v>32</v>
      </c>
      <c r="AX754" s="15" t="s">
        <v>77</v>
      </c>
      <c r="AY754" s="255" t="s">
        <v>209</v>
      </c>
    </row>
    <row r="755" spans="2:51" s="13" customFormat="1">
      <c r="B755" s="212"/>
      <c r="C755" s="213"/>
      <c r="D755" s="214" t="s">
        <v>555</v>
      </c>
      <c r="E755" s="215" t="s">
        <v>1</v>
      </c>
      <c r="F755" s="216" t="s">
        <v>7980</v>
      </c>
      <c r="G755" s="213"/>
      <c r="H755" s="217">
        <v>1</v>
      </c>
      <c r="I755" s="218"/>
      <c r="J755" s="213"/>
      <c r="K755" s="213"/>
      <c r="L755" s="219"/>
      <c r="M755" s="220"/>
      <c r="N755" s="221"/>
      <c r="O755" s="221"/>
      <c r="P755" s="221"/>
      <c r="Q755" s="221"/>
      <c r="R755" s="221"/>
      <c r="S755" s="221"/>
      <c r="T755" s="222"/>
      <c r="AT755" s="223" t="s">
        <v>555</v>
      </c>
      <c r="AU755" s="223" t="s">
        <v>87</v>
      </c>
      <c r="AV755" s="13" t="s">
        <v>87</v>
      </c>
      <c r="AW755" s="13" t="s">
        <v>32</v>
      </c>
      <c r="AX755" s="13" t="s">
        <v>77</v>
      </c>
      <c r="AY755" s="223" t="s">
        <v>209</v>
      </c>
    </row>
    <row r="756" spans="2:51" s="13" customFormat="1">
      <c r="B756" s="212"/>
      <c r="C756" s="213"/>
      <c r="D756" s="214" t="s">
        <v>555</v>
      </c>
      <c r="E756" s="215" t="s">
        <v>1</v>
      </c>
      <c r="F756" s="216" t="s">
        <v>7981</v>
      </c>
      <c r="G756" s="213"/>
      <c r="H756" s="217">
        <v>1</v>
      </c>
      <c r="I756" s="218"/>
      <c r="J756" s="213"/>
      <c r="K756" s="213"/>
      <c r="L756" s="219"/>
      <c r="M756" s="220"/>
      <c r="N756" s="221"/>
      <c r="O756" s="221"/>
      <c r="P756" s="221"/>
      <c r="Q756" s="221"/>
      <c r="R756" s="221"/>
      <c r="S756" s="221"/>
      <c r="T756" s="222"/>
      <c r="AT756" s="223" t="s">
        <v>555</v>
      </c>
      <c r="AU756" s="223" t="s">
        <v>87</v>
      </c>
      <c r="AV756" s="13" t="s">
        <v>87</v>
      </c>
      <c r="AW756" s="13" t="s">
        <v>32</v>
      </c>
      <c r="AX756" s="13" t="s">
        <v>77</v>
      </c>
      <c r="AY756" s="223" t="s">
        <v>209</v>
      </c>
    </row>
    <row r="757" spans="2:51" s="13" customFormat="1">
      <c r="B757" s="212"/>
      <c r="C757" s="213"/>
      <c r="D757" s="214" t="s">
        <v>555</v>
      </c>
      <c r="E757" s="215" t="s">
        <v>1</v>
      </c>
      <c r="F757" s="216" t="s">
        <v>7982</v>
      </c>
      <c r="G757" s="213"/>
      <c r="H757" s="217">
        <v>1</v>
      </c>
      <c r="I757" s="218"/>
      <c r="J757" s="213"/>
      <c r="K757" s="213"/>
      <c r="L757" s="219"/>
      <c r="M757" s="220"/>
      <c r="N757" s="221"/>
      <c r="O757" s="221"/>
      <c r="P757" s="221"/>
      <c r="Q757" s="221"/>
      <c r="R757" s="221"/>
      <c r="S757" s="221"/>
      <c r="T757" s="222"/>
      <c r="AT757" s="223" t="s">
        <v>555</v>
      </c>
      <c r="AU757" s="223" t="s">
        <v>87</v>
      </c>
      <c r="AV757" s="13" t="s">
        <v>87</v>
      </c>
      <c r="AW757" s="13" t="s">
        <v>32</v>
      </c>
      <c r="AX757" s="13" t="s">
        <v>77</v>
      </c>
      <c r="AY757" s="223" t="s">
        <v>209</v>
      </c>
    </row>
    <row r="758" spans="2:51" s="13" customFormat="1">
      <c r="B758" s="212"/>
      <c r="C758" s="213"/>
      <c r="D758" s="214" t="s">
        <v>555</v>
      </c>
      <c r="E758" s="215" t="s">
        <v>1</v>
      </c>
      <c r="F758" s="216" t="s">
        <v>7983</v>
      </c>
      <c r="G758" s="213"/>
      <c r="H758" s="217">
        <v>1</v>
      </c>
      <c r="I758" s="218"/>
      <c r="J758" s="213"/>
      <c r="K758" s="213"/>
      <c r="L758" s="219"/>
      <c r="M758" s="220"/>
      <c r="N758" s="221"/>
      <c r="O758" s="221"/>
      <c r="P758" s="221"/>
      <c r="Q758" s="221"/>
      <c r="R758" s="221"/>
      <c r="S758" s="221"/>
      <c r="T758" s="222"/>
      <c r="AT758" s="223" t="s">
        <v>555</v>
      </c>
      <c r="AU758" s="223" t="s">
        <v>87</v>
      </c>
      <c r="AV758" s="13" t="s">
        <v>87</v>
      </c>
      <c r="AW758" s="13" t="s">
        <v>32</v>
      </c>
      <c r="AX758" s="13" t="s">
        <v>77</v>
      </c>
      <c r="AY758" s="223" t="s">
        <v>209</v>
      </c>
    </row>
    <row r="759" spans="2:51" s="13" customFormat="1">
      <c r="B759" s="212"/>
      <c r="C759" s="213"/>
      <c r="D759" s="214" t="s">
        <v>555</v>
      </c>
      <c r="E759" s="215" t="s">
        <v>1</v>
      </c>
      <c r="F759" s="216" t="s">
        <v>7984</v>
      </c>
      <c r="G759" s="213"/>
      <c r="H759" s="217">
        <v>5</v>
      </c>
      <c r="I759" s="218"/>
      <c r="J759" s="213"/>
      <c r="K759" s="213"/>
      <c r="L759" s="219"/>
      <c r="M759" s="220"/>
      <c r="N759" s="221"/>
      <c r="O759" s="221"/>
      <c r="P759" s="221"/>
      <c r="Q759" s="221"/>
      <c r="R759" s="221"/>
      <c r="S759" s="221"/>
      <c r="T759" s="222"/>
      <c r="AT759" s="223" t="s">
        <v>555</v>
      </c>
      <c r="AU759" s="223" t="s">
        <v>87</v>
      </c>
      <c r="AV759" s="13" t="s">
        <v>87</v>
      </c>
      <c r="AW759" s="13" t="s">
        <v>32</v>
      </c>
      <c r="AX759" s="13" t="s">
        <v>77</v>
      </c>
      <c r="AY759" s="223" t="s">
        <v>209</v>
      </c>
    </row>
    <row r="760" spans="2:51" s="13" customFormat="1">
      <c r="B760" s="212"/>
      <c r="C760" s="213"/>
      <c r="D760" s="214" t="s">
        <v>555</v>
      </c>
      <c r="E760" s="215" t="s">
        <v>1</v>
      </c>
      <c r="F760" s="216" t="s">
        <v>7985</v>
      </c>
      <c r="G760" s="213"/>
      <c r="H760" s="217">
        <v>3</v>
      </c>
      <c r="I760" s="218"/>
      <c r="J760" s="213"/>
      <c r="K760" s="213"/>
      <c r="L760" s="219"/>
      <c r="M760" s="220"/>
      <c r="N760" s="221"/>
      <c r="O760" s="221"/>
      <c r="P760" s="221"/>
      <c r="Q760" s="221"/>
      <c r="R760" s="221"/>
      <c r="S760" s="221"/>
      <c r="T760" s="222"/>
      <c r="AT760" s="223" t="s">
        <v>555</v>
      </c>
      <c r="AU760" s="223" t="s">
        <v>87</v>
      </c>
      <c r="AV760" s="13" t="s">
        <v>87</v>
      </c>
      <c r="AW760" s="13" t="s">
        <v>32</v>
      </c>
      <c r="AX760" s="13" t="s">
        <v>77</v>
      </c>
      <c r="AY760" s="223" t="s">
        <v>209</v>
      </c>
    </row>
    <row r="761" spans="2:51" s="13" customFormat="1">
      <c r="B761" s="212"/>
      <c r="C761" s="213"/>
      <c r="D761" s="214" t="s">
        <v>555</v>
      </c>
      <c r="E761" s="215" t="s">
        <v>1</v>
      </c>
      <c r="F761" s="216" t="s">
        <v>7986</v>
      </c>
      <c r="G761" s="213"/>
      <c r="H761" s="217">
        <v>3</v>
      </c>
      <c r="I761" s="218"/>
      <c r="J761" s="213"/>
      <c r="K761" s="213"/>
      <c r="L761" s="219"/>
      <c r="M761" s="220"/>
      <c r="N761" s="221"/>
      <c r="O761" s="221"/>
      <c r="P761" s="221"/>
      <c r="Q761" s="221"/>
      <c r="R761" s="221"/>
      <c r="S761" s="221"/>
      <c r="T761" s="222"/>
      <c r="AT761" s="223" t="s">
        <v>555</v>
      </c>
      <c r="AU761" s="223" t="s">
        <v>87</v>
      </c>
      <c r="AV761" s="13" t="s">
        <v>87</v>
      </c>
      <c r="AW761" s="13" t="s">
        <v>32</v>
      </c>
      <c r="AX761" s="13" t="s">
        <v>77</v>
      </c>
      <c r="AY761" s="223" t="s">
        <v>209</v>
      </c>
    </row>
    <row r="762" spans="2:51" s="13" customFormat="1">
      <c r="B762" s="212"/>
      <c r="C762" s="213"/>
      <c r="D762" s="214" t="s">
        <v>555</v>
      </c>
      <c r="E762" s="215" t="s">
        <v>1</v>
      </c>
      <c r="F762" s="216" t="s">
        <v>7987</v>
      </c>
      <c r="G762" s="213"/>
      <c r="H762" s="217">
        <v>1</v>
      </c>
      <c r="I762" s="218"/>
      <c r="J762" s="213"/>
      <c r="K762" s="213"/>
      <c r="L762" s="219"/>
      <c r="M762" s="220"/>
      <c r="N762" s="221"/>
      <c r="O762" s="221"/>
      <c r="P762" s="221"/>
      <c r="Q762" s="221"/>
      <c r="R762" s="221"/>
      <c r="S762" s="221"/>
      <c r="T762" s="222"/>
      <c r="AT762" s="223" t="s">
        <v>555</v>
      </c>
      <c r="AU762" s="223" t="s">
        <v>87</v>
      </c>
      <c r="AV762" s="13" t="s">
        <v>87</v>
      </c>
      <c r="AW762" s="13" t="s">
        <v>32</v>
      </c>
      <c r="AX762" s="13" t="s">
        <v>77</v>
      </c>
      <c r="AY762" s="223" t="s">
        <v>209</v>
      </c>
    </row>
    <row r="763" spans="2:51" s="13" customFormat="1">
      <c r="B763" s="212"/>
      <c r="C763" s="213"/>
      <c r="D763" s="214" t="s">
        <v>555</v>
      </c>
      <c r="E763" s="215" t="s">
        <v>1</v>
      </c>
      <c r="F763" s="216" t="s">
        <v>7988</v>
      </c>
      <c r="G763" s="213"/>
      <c r="H763" s="217">
        <v>1</v>
      </c>
      <c r="I763" s="218"/>
      <c r="J763" s="213"/>
      <c r="K763" s="213"/>
      <c r="L763" s="219"/>
      <c r="M763" s="220"/>
      <c r="N763" s="221"/>
      <c r="O763" s="221"/>
      <c r="P763" s="221"/>
      <c r="Q763" s="221"/>
      <c r="R763" s="221"/>
      <c r="S763" s="221"/>
      <c r="T763" s="222"/>
      <c r="AT763" s="223" t="s">
        <v>555</v>
      </c>
      <c r="AU763" s="223" t="s">
        <v>87</v>
      </c>
      <c r="AV763" s="13" t="s">
        <v>87</v>
      </c>
      <c r="AW763" s="13" t="s">
        <v>32</v>
      </c>
      <c r="AX763" s="13" t="s">
        <v>77</v>
      </c>
      <c r="AY763" s="223" t="s">
        <v>209</v>
      </c>
    </row>
    <row r="764" spans="2:51" s="13" customFormat="1">
      <c r="B764" s="212"/>
      <c r="C764" s="213"/>
      <c r="D764" s="214" t="s">
        <v>555</v>
      </c>
      <c r="E764" s="215" t="s">
        <v>1</v>
      </c>
      <c r="F764" s="216" t="s">
        <v>7989</v>
      </c>
      <c r="G764" s="213"/>
      <c r="H764" s="217">
        <v>3</v>
      </c>
      <c r="I764" s="218"/>
      <c r="J764" s="213"/>
      <c r="K764" s="213"/>
      <c r="L764" s="219"/>
      <c r="M764" s="220"/>
      <c r="N764" s="221"/>
      <c r="O764" s="221"/>
      <c r="P764" s="221"/>
      <c r="Q764" s="221"/>
      <c r="R764" s="221"/>
      <c r="S764" s="221"/>
      <c r="T764" s="222"/>
      <c r="AT764" s="223" t="s">
        <v>555</v>
      </c>
      <c r="AU764" s="223" t="s">
        <v>87</v>
      </c>
      <c r="AV764" s="13" t="s">
        <v>87</v>
      </c>
      <c r="AW764" s="13" t="s">
        <v>32</v>
      </c>
      <c r="AX764" s="13" t="s">
        <v>77</v>
      </c>
      <c r="AY764" s="223" t="s">
        <v>209</v>
      </c>
    </row>
    <row r="765" spans="2:51" s="13" customFormat="1">
      <c r="B765" s="212"/>
      <c r="C765" s="213"/>
      <c r="D765" s="214" t="s">
        <v>555</v>
      </c>
      <c r="E765" s="215" t="s">
        <v>1</v>
      </c>
      <c r="F765" s="216" t="s">
        <v>7990</v>
      </c>
      <c r="G765" s="213"/>
      <c r="H765" s="217">
        <v>2</v>
      </c>
      <c r="I765" s="218"/>
      <c r="J765" s="213"/>
      <c r="K765" s="213"/>
      <c r="L765" s="219"/>
      <c r="M765" s="220"/>
      <c r="N765" s="221"/>
      <c r="O765" s="221"/>
      <c r="P765" s="221"/>
      <c r="Q765" s="221"/>
      <c r="R765" s="221"/>
      <c r="S765" s="221"/>
      <c r="T765" s="222"/>
      <c r="AT765" s="223" t="s">
        <v>555</v>
      </c>
      <c r="AU765" s="223" t="s">
        <v>87</v>
      </c>
      <c r="AV765" s="13" t="s">
        <v>87</v>
      </c>
      <c r="AW765" s="13" t="s">
        <v>32</v>
      </c>
      <c r="AX765" s="13" t="s">
        <v>77</v>
      </c>
      <c r="AY765" s="223" t="s">
        <v>209</v>
      </c>
    </row>
    <row r="766" spans="2:51" s="13" customFormat="1">
      <c r="B766" s="212"/>
      <c r="C766" s="213"/>
      <c r="D766" s="214" t="s">
        <v>555</v>
      </c>
      <c r="E766" s="215" t="s">
        <v>1</v>
      </c>
      <c r="F766" s="216" t="s">
        <v>7991</v>
      </c>
      <c r="G766" s="213"/>
      <c r="H766" s="217">
        <v>1</v>
      </c>
      <c r="I766" s="218"/>
      <c r="J766" s="213"/>
      <c r="K766" s="213"/>
      <c r="L766" s="219"/>
      <c r="M766" s="220"/>
      <c r="N766" s="221"/>
      <c r="O766" s="221"/>
      <c r="P766" s="221"/>
      <c r="Q766" s="221"/>
      <c r="R766" s="221"/>
      <c r="S766" s="221"/>
      <c r="T766" s="222"/>
      <c r="AT766" s="223" t="s">
        <v>555</v>
      </c>
      <c r="AU766" s="223" t="s">
        <v>87</v>
      </c>
      <c r="AV766" s="13" t="s">
        <v>87</v>
      </c>
      <c r="AW766" s="13" t="s">
        <v>32</v>
      </c>
      <c r="AX766" s="13" t="s">
        <v>77</v>
      </c>
      <c r="AY766" s="223" t="s">
        <v>209</v>
      </c>
    </row>
    <row r="767" spans="2:51" s="15" customFormat="1">
      <c r="B767" s="246"/>
      <c r="C767" s="247"/>
      <c r="D767" s="214" t="s">
        <v>555</v>
      </c>
      <c r="E767" s="248" t="s">
        <v>1</v>
      </c>
      <c r="F767" s="249" t="s">
        <v>1964</v>
      </c>
      <c r="G767" s="247"/>
      <c r="H767" s="248" t="s">
        <v>1</v>
      </c>
      <c r="I767" s="250"/>
      <c r="J767" s="247"/>
      <c r="K767" s="247"/>
      <c r="L767" s="251"/>
      <c r="M767" s="252"/>
      <c r="N767" s="253"/>
      <c r="O767" s="253"/>
      <c r="P767" s="253"/>
      <c r="Q767" s="253"/>
      <c r="R767" s="253"/>
      <c r="S767" s="253"/>
      <c r="T767" s="254"/>
      <c r="AT767" s="255" t="s">
        <v>555</v>
      </c>
      <c r="AU767" s="255" t="s">
        <v>87</v>
      </c>
      <c r="AV767" s="15" t="s">
        <v>85</v>
      </c>
      <c r="AW767" s="15" t="s">
        <v>32</v>
      </c>
      <c r="AX767" s="15" t="s">
        <v>77</v>
      </c>
      <c r="AY767" s="255" t="s">
        <v>209</v>
      </c>
    </row>
    <row r="768" spans="2:51" s="13" customFormat="1">
      <c r="B768" s="212"/>
      <c r="C768" s="213"/>
      <c r="D768" s="214" t="s">
        <v>555</v>
      </c>
      <c r="E768" s="215" t="s">
        <v>1</v>
      </c>
      <c r="F768" s="216" t="s">
        <v>7992</v>
      </c>
      <c r="G768" s="213"/>
      <c r="H768" s="217">
        <v>1</v>
      </c>
      <c r="I768" s="218"/>
      <c r="J768" s="213"/>
      <c r="K768" s="213"/>
      <c r="L768" s="219"/>
      <c r="M768" s="220"/>
      <c r="N768" s="221"/>
      <c r="O768" s="221"/>
      <c r="P768" s="221"/>
      <c r="Q768" s="221"/>
      <c r="R768" s="221"/>
      <c r="S768" s="221"/>
      <c r="T768" s="222"/>
      <c r="AT768" s="223" t="s">
        <v>555</v>
      </c>
      <c r="AU768" s="223" t="s">
        <v>87</v>
      </c>
      <c r="AV768" s="13" t="s">
        <v>87</v>
      </c>
      <c r="AW768" s="13" t="s">
        <v>32</v>
      </c>
      <c r="AX768" s="13" t="s">
        <v>77</v>
      </c>
      <c r="AY768" s="223" t="s">
        <v>209</v>
      </c>
    </row>
    <row r="769" spans="2:51" s="13" customFormat="1">
      <c r="B769" s="212"/>
      <c r="C769" s="213"/>
      <c r="D769" s="214" t="s">
        <v>555</v>
      </c>
      <c r="E769" s="215" t="s">
        <v>1</v>
      </c>
      <c r="F769" s="216" t="s">
        <v>7993</v>
      </c>
      <c r="G769" s="213"/>
      <c r="H769" s="217">
        <v>1</v>
      </c>
      <c r="I769" s="218"/>
      <c r="J769" s="213"/>
      <c r="K769" s="213"/>
      <c r="L769" s="219"/>
      <c r="M769" s="220"/>
      <c r="N769" s="221"/>
      <c r="O769" s="221"/>
      <c r="P769" s="221"/>
      <c r="Q769" s="221"/>
      <c r="R769" s="221"/>
      <c r="S769" s="221"/>
      <c r="T769" s="222"/>
      <c r="AT769" s="223" t="s">
        <v>555</v>
      </c>
      <c r="AU769" s="223" t="s">
        <v>87</v>
      </c>
      <c r="AV769" s="13" t="s">
        <v>87</v>
      </c>
      <c r="AW769" s="13" t="s">
        <v>32</v>
      </c>
      <c r="AX769" s="13" t="s">
        <v>77</v>
      </c>
      <c r="AY769" s="223" t="s">
        <v>209</v>
      </c>
    </row>
    <row r="770" spans="2:51" s="13" customFormat="1">
      <c r="B770" s="212"/>
      <c r="C770" s="213"/>
      <c r="D770" s="214" t="s">
        <v>555</v>
      </c>
      <c r="E770" s="215" t="s">
        <v>1</v>
      </c>
      <c r="F770" s="216" t="s">
        <v>7994</v>
      </c>
      <c r="G770" s="213"/>
      <c r="H770" s="217">
        <v>1</v>
      </c>
      <c r="I770" s="218"/>
      <c r="J770" s="213"/>
      <c r="K770" s="213"/>
      <c r="L770" s="219"/>
      <c r="M770" s="220"/>
      <c r="N770" s="221"/>
      <c r="O770" s="221"/>
      <c r="P770" s="221"/>
      <c r="Q770" s="221"/>
      <c r="R770" s="221"/>
      <c r="S770" s="221"/>
      <c r="T770" s="222"/>
      <c r="AT770" s="223" t="s">
        <v>555</v>
      </c>
      <c r="AU770" s="223" t="s">
        <v>87</v>
      </c>
      <c r="AV770" s="13" t="s">
        <v>87</v>
      </c>
      <c r="AW770" s="13" t="s">
        <v>32</v>
      </c>
      <c r="AX770" s="13" t="s">
        <v>77</v>
      </c>
      <c r="AY770" s="223" t="s">
        <v>209</v>
      </c>
    </row>
    <row r="771" spans="2:51" s="13" customFormat="1">
      <c r="B771" s="212"/>
      <c r="C771" s="213"/>
      <c r="D771" s="214" t="s">
        <v>555</v>
      </c>
      <c r="E771" s="215" t="s">
        <v>1</v>
      </c>
      <c r="F771" s="216" t="s">
        <v>7995</v>
      </c>
      <c r="G771" s="213"/>
      <c r="H771" s="217">
        <v>1</v>
      </c>
      <c r="I771" s="218"/>
      <c r="J771" s="213"/>
      <c r="K771" s="213"/>
      <c r="L771" s="219"/>
      <c r="M771" s="220"/>
      <c r="N771" s="221"/>
      <c r="O771" s="221"/>
      <c r="P771" s="221"/>
      <c r="Q771" s="221"/>
      <c r="R771" s="221"/>
      <c r="S771" s="221"/>
      <c r="T771" s="222"/>
      <c r="AT771" s="223" t="s">
        <v>555</v>
      </c>
      <c r="AU771" s="223" t="s">
        <v>87</v>
      </c>
      <c r="AV771" s="13" t="s">
        <v>87</v>
      </c>
      <c r="AW771" s="13" t="s">
        <v>32</v>
      </c>
      <c r="AX771" s="13" t="s">
        <v>77</v>
      </c>
      <c r="AY771" s="223" t="s">
        <v>209</v>
      </c>
    </row>
    <row r="772" spans="2:51" s="13" customFormat="1">
      <c r="B772" s="212"/>
      <c r="C772" s="213"/>
      <c r="D772" s="214" t="s">
        <v>555</v>
      </c>
      <c r="E772" s="215" t="s">
        <v>1</v>
      </c>
      <c r="F772" s="216" t="s">
        <v>7996</v>
      </c>
      <c r="G772" s="213"/>
      <c r="H772" s="217">
        <v>6</v>
      </c>
      <c r="I772" s="218"/>
      <c r="J772" s="213"/>
      <c r="K772" s="213"/>
      <c r="L772" s="219"/>
      <c r="M772" s="220"/>
      <c r="N772" s="221"/>
      <c r="O772" s="221"/>
      <c r="P772" s="221"/>
      <c r="Q772" s="221"/>
      <c r="R772" s="221"/>
      <c r="S772" s="221"/>
      <c r="T772" s="222"/>
      <c r="AT772" s="223" t="s">
        <v>555</v>
      </c>
      <c r="AU772" s="223" t="s">
        <v>87</v>
      </c>
      <c r="AV772" s="13" t="s">
        <v>87</v>
      </c>
      <c r="AW772" s="13" t="s">
        <v>32</v>
      </c>
      <c r="AX772" s="13" t="s">
        <v>77</v>
      </c>
      <c r="AY772" s="223" t="s">
        <v>209</v>
      </c>
    </row>
    <row r="773" spans="2:51" s="13" customFormat="1">
      <c r="B773" s="212"/>
      <c r="C773" s="213"/>
      <c r="D773" s="214" t="s">
        <v>555</v>
      </c>
      <c r="E773" s="215" t="s">
        <v>1</v>
      </c>
      <c r="F773" s="216" t="s">
        <v>7997</v>
      </c>
      <c r="G773" s="213"/>
      <c r="H773" s="217">
        <v>1</v>
      </c>
      <c r="I773" s="218"/>
      <c r="J773" s="213"/>
      <c r="K773" s="213"/>
      <c r="L773" s="219"/>
      <c r="M773" s="220"/>
      <c r="N773" s="221"/>
      <c r="O773" s="221"/>
      <c r="P773" s="221"/>
      <c r="Q773" s="221"/>
      <c r="R773" s="221"/>
      <c r="S773" s="221"/>
      <c r="T773" s="222"/>
      <c r="AT773" s="223" t="s">
        <v>555</v>
      </c>
      <c r="AU773" s="223" t="s">
        <v>87</v>
      </c>
      <c r="AV773" s="13" t="s">
        <v>87</v>
      </c>
      <c r="AW773" s="13" t="s">
        <v>32</v>
      </c>
      <c r="AX773" s="13" t="s">
        <v>77</v>
      </c>
      <c r="AY773" s="223" t="s">
        <v>209</v>
      </c>
    </row>
    <row r="774" spans="2:51" s="13" customFormat="1">
      <c r="B774" s="212"/>
      <c r="C774" s="213"/>
      <c r="D774" s="214" t="s">
        <v>555</v>
      </c>
      <c r="E774" s="215" t="s">
        <v>1</v>
      </c>
      <c r="F774" s="216" t="s">
        <v>7998</v>
      </c>
      <c r="G774" s="213"/>
      <c r="H774" s="217">
        <v>1</v>
      </c>
      <c r="I774" s="218"/>
      <c r="J774" s="213"/>
      <c r="K774" s="213"/>
      <c r="L774" s="219"/>
      <c r="M774" s="220"/>
      <c r="N774" s="221"/>
      <c r="O774" s="221"/>
      <c r="P774" s="221"/>
      <c r="Q774" s="221"/>
      <c r="R774" s="221"/>
      <c r="S774" s="221"/>
      <c r="T774" s="222"/>
      <c r="AT774" s="223" t="s">
        <v>555</v>
      </c>
      <c r="AU774" s="223" t="s">
        <v>87</v>
      </c>
      <c r="AV774" s="13" t="s">
        <v>87</v>
      </c>
      <c r="AW774" s="13" t="s">
        <v>32</v>
      </c>
      <c r="AX774" s="13" t="s">
        <v>77</v>
      </c>
      <c r="AY774" s="223" t="s">
        <v>209</v>
      </c>
    </row>
    <row r="775" spans="2:51" s="13" customFormat="1">
      <c r="B775" s="212"/>
      <c r="C775" s="213"/>
      <c r="D775" s="214" t="s">
        <v>555</v>
      </c>
      <c r="E775" s="215" t="s">
        <v>1</v>
      </c>
      <c r="F775" s="216" t="s">
        <v>7999</v>
      </c>
      <c r="G775" s="213"/>
      <c r="H775" s="217">
        <v>1</v>
      </c>
      <c r="I775" s="218"/>
      <c r="J775" s="213"/>
      <c r="K775" s="213"/>
      <c r="L775" s="219"/>
      <c r="M775" s="220"/>
      <c r="N775" s="221"/>
      <c r="O775" s="221"/>
      <c r="P775" s="221"/>
      <c r="Q775" s="221"/>
      <c r="R775" s="221"/>
      <c r="S775" s="221"/>
      <c r="T775" s="222"/>
      <c r="AT775" s="223" t="s">
        <v>555</v>
      </c>
      <c r="AU775" s="223" t="s">
        <v>87</v>
      </c>
      <c r="AV775" s="13" t="s">
        <v>87</v>
      </c>
      <c r="AW775" s="13" t="s">
        <v>32</v>
      </c>
      <c r="AX775" s="13" t="s">
        <v>77</v>
      </c>
      <c r="AY775" s="223" t="s">
        <v>209</v>
      </c>
    </row>
    <row r="776" spans="2:51" s="13" customFormat="1">
      <c r="B776" s="212"/>
      <c r="C776" s="213"/>
      <c r="D776" s="214" t="s">
        <v>555</v>
      </c>
      <c r="E776" s="215" t="s">
        <v>1</v>
      </c>
      <c r="F776" s="216" t="s">
        <v>8000</v>
      </c>
      <c r="G776" s="213"/>
      <c r="H776" s="217">
        <v>1</v>
      </c>
      <c r="I776" s="218"/>
      <c r="J776" s="213"/>
      <c r="K776" s="213"/>
      <c r="L776" s="219"/>
      <c r="M776" s="220"/>
      <c r="N776" s="221"/>
      <c r="O776" s="221"/>
      <c r="P776" s="221"/>
      <c r="Q776" s="221"/>
      <c r="R776" s="221"/>
      <c r="S776" s="221"/>
      <c r="T776" s="222"/>
      <c r="AT776" s="223" t="s">
        <v>555</v>
      </c>
      <c r="AU776" s="223" t="s">
        <v>87</v>
      </c>
      <c r="AV776" s="13" t="s">
        <v>87</v>
      </c>
      <c r="AW776" s="13" t="s">
        <v>32</v>
      </c>
      <c r="AX776" s="13" t="s">
        <v>77</v>
      </c>
      <c r="AY776" s="223" t="s">
        <v>209</v>
      </c>
    </row>
    <row r="777" spans="2:51" s="13" customFormat="1">
      <c r="B777" s="212"/>
      <c r="C777" s="213"/>
      <c r="D777" s="214" t="s">
        <v>555</v>
      </c>
      <c r="E777" s="215" t="s">
        <v>1</v>
      </c>
      <c r="F777" s="216" t="s">
        <v>8001</v>
      </c>
      <c r="G777" s="213"/>
      <c r="H777" s="217">
        <v>1</v>
      </c>
      <c r="I777" s="218"/>
      <c r="J777" s="213"/>
      <c r="K777" s="213"/>
      <c r="L777" s="219"/>
      <c r="M777" s="220"/>
      <c r="N777" s="221"/>
      <c r="O777" s="221"/>
      <c r="P777" s="221"/>
      <c r="Q777" s="221"/>
      <c r="R777" s="221"/>
      <c r="S777" s="221"/>
      <c r="T777" s="222"/>
      <c r="AT777" s="223" t="s">
        <v>555</v>
      </c>
      <c r="AU777" s="223" t="s">
        <v>87</v>
      </c>
      <c r="AV777" s="13" t="s">
        <v>87</v>
      </c>
      <c r="AW777" s="13" t="s">
        <v>32</v>
      </c>
      <c r="AX777" s="13" t="s">
        <v>77</v>
      </c>
      <c r="AY777" s="223" t="s">
        <v>209</v>
      </c>
    </row>
    <row r="778" spans="2:51" s="13" customFormat="1">
      <c r="B778" s="212"/>
      <c r="C778" s="213"/>
      <c r="D778" s="214" t="s">
        <v>555</v>
      </c>
      <c r="E778" s="215" t="s">
        <v>1</v>
      </c>
      <c r="F778" s="216" t="s">
        <v>8002</v>
      </c>
      <c r="G778" s="213"/>
      <c r="H778" s="217">
        <v>1</v>
      </c>
      <c r="I778" s="218"/>
      <c r="J778" s="213"/>
      <c r="K778" s="213"/>
      <c r="L778" s="219"/>
      <c r="M778" s="220"/>
      <c r="N778" s="221"/>
      <c r="O778" s="221"/>
      <c r="P778" s="221"/>
      <c r="Q778" s="221"/>
      <c r="R778" s="221"/>
      <c r="S778" s="221"/>
      <c r="T778" s="222"/>
      <c r="AT778" s="223" t="s">
        <v>555</v>
      </c>
      <c r="AU778" s="223" t="s">
        <v>87</v>
      </c>
      <c r="AV778" s="13" t="s">
        <v>87</v>
      </c>
      <c r="AW778" s="13" t="s">
        <v>32</v>
      </c>
      <c r="AX778" s="13" t="s">
        <v>77</v>
      </c>
      <c r="AY778" s="223" t="s">
        <v>209</v>
      </c>
    </row>
    <row r="779" spans="2:51" s="13" customFormat="1">
      <c r="B779" s="212"/>
      <c r="C779" s="213"/>
      <c r="D779" s="214" t="s">
        <v>555</v>
      </c>
      <c r="E779" s="215" t="s">
        <v>1</v>
      </c>
      <c r="F779" s="216" t="s">
        <v>8003</v>
      </c>
      <c r="G779" s="213"/>
      <c r="H779" s="217">
        <v>1</v>
      </c>
      <c r="I779" s="218"/>
      <c r="J779" s="213"/>
      <c r="K779" s="213"/>
      <c r="L779" s="219"/>
      <c r="M779" s="220"/>
      <c r="N779" s="221"/>
      <c r="O779" s="221"/>
      <c r="P779" s="221"/>
      <c r="Q779" s="221"/>
      <c r="R779" s="221"/>
      <c r="S779" s="221"/>
      <c r="T779" s="222"/>
      <c r="AT779" s="223" t="s">
        <v>555</v>
      </c>
      <c r="AU779" s="223" t="s">
        <v>87</v>
      </c>
      <c r="AV779" s="13" t="s">
        <v>87</v>
      </c>
      <c r="AW779" s="13" t="s">
        <v>32</v>
      </c>
      <c r="AX779" s="13" t="s">
        <v>77</v>
      </c>
      <c r="AY779" s="223" t="s">
        <v>209</v>
      </c>
    </row>
    <row r="780" spans="2:51" s="13" customFormat="1">
      <c r="B780" s="212"/>
      <c r="C780" s="213"/>
      <c r="D780" s="214" t="s">
        <v>555</v>
      </c>
      <c r="E780" s="215" t="s">
        <v>1</v>
      </c>
      <c r="F780" s="216" t="s">
        <v>8004</v>
      </c>
      <c r="G780" s="213"/>
      <c r="H780" s="217">
        <v>1</v>
      </c>
      <c r="I780" s="218"/>
      <c r="J780" s="213"/>
      <c r="K780" s="213"/>
      <c r="L780" s="219"/>
      <c r="M780" s="220"/>
      <c r="N780" s="221"/>
      <c r="O780" s="221"/>
      <c r="P780" s="221"/>
      <c r="Q780" s="221"/>
      <c r="R780" s="221"/>
      <c r="S780" s="221"/>
      <c r="T780" s="222"/>
      <c r="AT780" s="223" t="s">
        <v>555</v>
      </c>
      <c r="AU780" s="223" t="s">
        <v>87</v>
      </c>
      <c r="AV780" s="13" t="s">
        <v>87</v>
      </c>
      <c r="AW780" s="13" t="s">
        <v>32</v>
      </c>
      <c r="AX780" s="13" t="s">
        <v>77</v>
      </c>
      <c r="AY780" s="223" t="s">
        <v>209</v>
      </c>
    </row>
    <row r="781" spans="2:51" s="13" customFormat="1">
      <c r="B781" s="212"/>
      <c r="C781" s="213"/>
      <c r="D781" s="214" t="s">
        <v>555</v>
      </c>
      <c r="E781" s="215" t="s">
        <v>1</v>
      </c>
      <c r="F781" s="216" t="s">
        <v>8005</v>
      </c>
      <c r="G781" s="213"/>
      <c r="H781" s="217">
        <v>1</v>
      </c>
      <c r="I781" s="218"/>
      <c r="J781" s="213"/>
      <c r="K781" s="213"/>
      <c r="L781" s="219"/>
      <c r="M781" s="220"/>
      <c r="N781" s="221"/>
      <c r="O781" s="221"/>
      <c r="P781" s="221"/>
      <c r="Q781" s="221"/>
      <c r="R781" s="221"/>
      <c r="S781" s="221"/>
      <c r="T781" s="222"/>
      <c r="AT781" s="223" t="s">
        <v>555</v>
      </c>
      <c r="AU781" s="223" t="s">
        <v>87</v>
      </c>
      <c r="AV781" s="13" t="s">
        <v>87</v>
      </c>
      <c r="AW781" s="13" t="s">
        <v>32</v>
      </c>
      <c r="AX781" s="13" t="s">
        <v>77</v>
      </c>
      <c r="AY781" s="223" t="s">
        <v>209</v>
      </c>
    </row>
    <row r="782" spans="2:51" s="13" customFormat="1">
      <c r="B782" s="212"/>
      <c r="C782" s="213"/>
      <c r="D782" s="214" t="s">
        <v>555</v>
      </c>
      <c r="E782" s="215" t="s">
        <v>1</v>
      </c>
      <c r="F782" s="216" t="s">
        <v>8006</v>
      </c>
      <c r="G782" s="213"/>
      <c r="H782" s="217">
        <v>3</v>
      </c>
      <c r="I782" s="218"/>
      <c r="J782" s="213"/>
      <c r="K782" s="213"/>
      <c r="L782" s="219"/>
      <c r="M782" s="220"/>
      <c r="N782" s="221"/>
      <c r="O782" s="221"/>
      <c r="P782" s="221"/>
      <c r="Q782" s="221"/>
      <c r="R782" s="221"/>
      <c r="S782" s="221"/>
      <c r="T782" s="222"/>
      <c r="AT782" s="223" t="s">
        <v>555</v>
      </c>
      <c r="AU782" s="223" t="s">
        <v>87</v>
      </c>
      <c r="AV782" s="13" t="s">
        <v>87</v>
      </c>
      <c r="AW782" s="13" t="s">
        <v>32</v>
      </c>
      <c r="AX782" s="13" t="s">
        <v>77</v>
      </c>
      <c r="AY782" s="223" t="s">
        <v>209</v>
      </c>
    </row>
    <row r="783" spans="2:51" s="13" customFormat="1">
      <c r="B783" s="212"/>
      <c r="C783" s="213"/>
      <c r="D783" s="214" t="s">
        <v>555</v>
      </c>
      <c r="E783" s="215" t="s">
        <v>1</v>
      </c>
      <c r="F783" s="216" t="s">
        <v>8007</v>
      </c>
      <c r="G783" s="213"/>
      <c r="H783" s="217">
        <v>2</v>
      </c>
      <c r="I783" s="218"/>
      <c r="J783" s="213"/>
      <c r="K783" s="213"/>
      <c r="L783" s="219"/>
      <c r="M783" s="220"/>
      <c r="N783" s="221"/>
      <c r="O783" s="221"/>
      <c r="P783" s="221"/>
      <c r="Q783" s="221"/>
      <c r="R783" s="221"/>
      <c r="S783" s="221"/>
      <c r="T783" s="222"/>
      <c r="AT783" s="223" t="s">
        <v>555</v>
      </c>
      <c r="AU783" s="223" t="s">
        <v>87</v>
      </c>
      <c r="AV783" s="13" t="s">
        <v>87</v>
      </c>
      <c r="AW783" s="13" t="s">
        <v>32</v>
      </c>
      <c r="AX783" s="13" t="s">
        <v>77</v>
      </c>
      <c r="AY783" s="223" t="s">
        <v>209</v>
      </c>
    </row>
    <row r="784" spans="2:51" s="13" customFormat="1">
      <c r="B784" s="212"/>
      <c r="C784" s="213"/>
      <c r="D784" s="214" t="s">
        <v>555</v>
      </c>
      <c r="E784" s="215" t="s">
        <v>1</v>
      </c>
      <c r="F784" s="216" t="s">
        <v>8008</v>
      </c>
      <c r="G784" s="213"/>
      <c r="H784" s="217">
        <v>4</v>
      </c>
      <c r="I784" s="218"/>
      <c r="J784" s="213"/>
      <c r="K784" s="213"/>
      <c r="L784" s="219"/>
      <c r="M784" s="220"/>
      <c r="N784" s="221"/>
      <c r="O784" s="221"/>
      <c r="P784" s="221"/>
      <c r="Q784" s="221"/>
      <c r="R784" s="221"/>
      <c r="S784" s="221"/>
      <c r="T784" s="222"/>
      <c r="AT784" s="223" t="s">
        <v>555</v>
      </c>
      <c r="AU784" s="223" t="s">
        <v>87</v>
      </c>
      <c r="AV784" s="13" t="s">
        <v>87</v>
      </c>
      <c r="AW784" s="13" t="s">
        <v>32</v>
      </c>
      <c r="AX784" s="13" t="s">
        <v>77</v>
      </c>
      <c r="AY784" s="223" t="s">
        <v>209</v>
      </c>
    </row>
    <row r="785" spans="1:65" s="13" customFormat="1">
      <c r="B785" s="212"/>
      <c r="C785" s="213"/>
      <c r="D785" s="214" t="s">
        <v>555</v>
      </c>
      <c r="E785" s="215" t="s">
        <v>1</v>
      </c>
      <c r="F785" s="216" t="s">
        <v>8009</v>
      </c>
      <c r="G785" s="213"/>
      <c r="H785" s="217">
        <v>1</v>
      </c>
      <c r="I785" s="218"/>
      <c r="J785" s="213"/>
      <c r="K785" s="213"/>
      <c r="L785" s="219"/>
      <c r="M785" s="220"/>
      <c r="N785" s="221"/>
      <c r="O785" s="221"/>
      <c r="P785" s="221"/>
      <c r="Q785" s="221"/>
      <c r="R785" s="221"/>
      <c r="S785" s="221"/>
      <c r="T785" s="222"/>
      <c r="AT785" s="223" t="s">
        <v>555</v>
      </c>
      <c r="AU785" s="223" t="s">
        <v>87</v>
      </c>
      <c r="AV785" s="13" t="s">
        <v>87</v>
      </c>
      <c r="AW785" s="13" t="s">
        <v>32</v>
      </c>
      <c r="AX785" s="13" t="s">
        <v>77</v>
      </c>
      <c r="AY785" s="223" t="s">
        <v>209</v>
      </c>
    </row>
    <row r="786" spans="1:65" s="15" customFormat="1">
      <c r="B786" s="246"/>
      <c r="C786" s="247"/>
      <c r="D786" s="214" t="s">
        <v>555</v>
      </c>
      <c r="E786" s="248" t="s">
        <v>1</v>
      </c>
      <c r="F786" s="249" t="s">
        <v>2026</v>
      </c>
      <c r="G786" s="247"/>
      <c r="H786" s="248" t="s">
        <v>1</v>
      </c>
      <c r="I786" s="250"/>
      <c r="J786" s="247"/>
      <c r="K786" s="247"/>
      <c r="L786" s="251"/>
      <c r="M786" s="252"/>
      <c r="N786" s="253"/>
      <c r="O786" s="253"/>
      <c r="P786" s="253"/>
      <c r="Q786" s="253"/>
      <c r="R786" s="253"/>
      <c r="S786" s="253"/>
      <c r="T786" s="254"/>
      <c r="AT786" s="255" t="s">
        <v>555</v>
      </c>
      <c r="AU786" s="255" t="s">
        <v>87</v>
      </c>
      <c r="AV786" s="15" t="s">
        <v>85</v>
      </c>
      <c r="AW786" s="15" t="s">
        <v>32</v>
      </c>
      <c r="AX786" s="15" t="s">
        <v>77</v>
      </c>
      <c r="AY786" s="255" t="s">
        <v>209</v>
      </c>
    </row>
    <row r="787" spans="1:65" s="13" customFormat="1">
      <c r="B787" s="212"/>
      <c r="C787" s="213"/>
      <c r="D787" s="214" t="s">
        <v>555</v>
      </c>
      <c r="E787" s="215" t="s">
        <v>1</v>
      </c>
      <c r="F787" s="216" t="s">
        <v>8010</v>
      </c>
      <c r="G787" s="213"/>
      <c r="H787" s="217">
        <v>1</v>
      </c>
      <c r="I787" s="218"/>
      <c r="J787" s="213"/>
      <c r="K787" s="213"/>
      <c r="L787" s="219"/>
      <c r="M787" s="220"/>
      <c r="N787" s="221"/>
      <c r="O787" s="221"/>
      <c r="P787" s="221"/>
      <c r="Q787" s="221"/>
      <c r="R787" s="221"/>
      <c r="S787" s="221"/>
      <c r="T787" s="222"/>
      <c r="AT787" s="223" t="s">
        <v>555</v>
      </c>
      <c r="AU787" s="223" t="s">
        <v>87</v>
      </c>
      <c r="AV787" s="13" t="s">
        <v>87</v>
      </c>
      <c r="AW787" s="13" t="s">
        <v>32</v>
      </c>
      <c r="AX787" s="13" t="s">
        <v>77</v>
      </c>
      <c r="AY787" s="223" t="s">
        <v>209</v>
      </c>
    </row>
    <row r="788" spans="1:65" s="13" customFormat="1">
      <c r="B788" s="212"/>
      <c r="C788" s="213"/>
      <c r="D788" s="214" t="s">
        <v>555</v>
      </c>
      <c r="E788" s="215" t="s">
        <v>1</v>
      </c>
      <c r="F788" s="216" t="s">
        <v>8011</v>
      </c>
      <c r="G788" s="213"/>
      <c r="H788" s="217">
        <v>1</v>
      </c>
      <c r="I788" s="218"/>
      <c r="J788" s="213"/>
      <c r="K788" s="213"/>
      <c r="L788" s="219"/>
      <c r="M788" s="220"/>
      <c r="N788" s="221"/>
      <c r="O788" s="221"/>
      <c r="P788" s="221"/>
      <c r="Q788" s="221"/>
      <c r="R788" s="221"/>
      <c r="S788" s="221"/>
      <c r="T788" s="222"/>
      <c r="AT788" s="223" t="s">
        <v>555</v>
      </c>
      <c r="AU788" s="223" t="s">
        <v>87</v>
      </c>
      <c r="AV788" s="13" t="s">
        <v>87</v>
      </c>
      <c r="AW788" s="13" t="s">
        <v>32</v>
      </c>
      <c r="AX788" s="13" t="s">
        <v>77</v>
      </c>
      <c r="AY788" s="223" t="s">
        <v>209</v>
      </c>
    </row>
    <row r="789" spans="1:65" s="13" customFormat="1">
      <c r="B789" s="212"/>
      <c r="C789" s="213"/>
      <c r="D789" s="214" t="s">
        <v>555</v>
      </c>
      <c r="E789" s="215" t="s">
        <v>1</v>
      </c>
      <c r="F789" s="216" t="s">
        <v>8012</v>
      </c>
      <c r="G789" s="213"/>
      <c r="H789" s="217">
        <v>1</v>
      </c>
      <c r="I789" s="218"/>
      <c r="J789" s="213"/>
      <c r="K789" s="213"/>
      <c r="L789" s="219"/>
      <c r="M789" s="220"/>
      <c r="N789" s="221"/>
      <c r="O789" s="221"/>
      <c r="P789" s="221"/>
      <c r="Q789" s="221"/>
      <c r="R789" s="221"/>
      <c r="S789" s="221"/>
      <c r="T789" s="222"/>
      <c r="AT789" s="223" t="s">
        <v>555</v>
      </c>
      <c r="AU789" s="223" t="s">
        <v>87</v>
      </c>
      <c r="AV789" s="13" t="s">
        <v>87</v>
      </c>
      <c r="AW789" s="13" t="s">
        <v>32</v>
      </c>
      <c r="AX789" s="13" t="s">
        <v>77</v>
      </c>
      <c r="AY789" s="223" t="s">
        <v>209</v>
      </c>
    </row>
    <row r="790" spans="1:65" s="13" customFormat="1">
      <c r="B790" s="212"/>
      <c r="C790" s="213"/>
      <c r="D790" s="214" t="s">
        <v>555</v>
      </c>
      <c r="E790" s="215" t="s">
        <v>1</v>
      </c>
      <c r="F790" s="216" t="s">
        <v>8013</v>
      </c>
      <c r="G790" s="213"/>
      <c r="H790" s="217">
        <v>1</v>
      </c>
      <c r="I790" s="218"/>
      <c r="J790" s="213"/>
      <c r="K790" s="213"/>
      <c r="L790" s="219"/>
      <c r="M790" s="220"/>
      <c r="N790" s="221"/>
      <c r="O790" s="221"/>
      <c r="P790" s="221"/>
      <c r="Q790" s="221"/>
      <c r="R790" s="221"/>
      <c r="S790" s="221"/>
      <c r="T790" s="222"/>
      <c r="AT790" s="223" t="s">
        <v>555</v>
      </c>
      <c r="AU790" s="223" t="s">
        <v>87</v>
      </c>
      <c r="AV790" s="13" t="s">
        <v>87</v>
      </c>
      <c r="AW790" s="13" t="s">
        <v>32</v>
      </c>
      <c r="AX790" s="13" t="s">
        <v>77</v>
      </c>
      <c r="AY790" s="223" t="s">
        <v>209</v>
      </c>
    </row>
    <row r="791" spans="1:65" s="14" customFormat="1">
      <c r="B791" s="235"/>
      <c r="C791" s="236"/>
      <c r="D791" s="214" t="s">
        <v>555</v>
      </c>
      <c r="E791" s="237" t="s">
        <v>1</v>
      </c>
      <c r="F791" s="238" t="s">
        <v>645</v>
      </c>
      <c r="G791" s="236"/>
      <c r="H791" s="239">
        <v>150</v>
      </c>
      <c r="I791" s="240"/>
      <c r="J791" s="236"/>
      <c r="K791" s="236"/>
      <c r="L791" s="241"/>
      <c r="M791" s="242"/>
      <c r="N791" s="243"/>
      <c r="O791" s="243"/>
      <c r="P791" s="243"/>
      <c r="Q791" s="243"/>
      <c r="R791" s="243"/>
      <c r="S791" s="243"/>
      <c r="T791" s="244"/>
      <c r="AT791" s="245" t="s">
        <v>555</v>
      </c>
      <c r="AU791" s="245" t="s">
        <v>87</v>
      </c>
      <c r="AV791" s="14" t="s">
        <v>218</v>
      </c>
      <c r="AW791" s="14" t="s">
        <v>32</v>
      </c>
      <c r="AX791" s="14" t="s">
        <v>85</v>
      </c>
      <c r="AY791" s="245" t="s">
        <v>209</v>
      </c>
    </row>
    <row r="792" spans="1:65" s="2" customFormat="1" ht="16.5" customHeight="1">
      <c r="A792" s="35"/>
      <c r="B792" s="36"/>
      <c r="C792" s="224" t="s">
        <v>504</v>
      </c>
      <c r="D792" s="224" t="s">
        <v>576</v>
      </c>
      <c r="E792" s="225" t="s">
        <v>8014</v>
      </c>
      <c r="F792" s="226" t="s">
        <v>7931</v>
      </c>
      <c r="G792" s="227" t="s">
        <v>224</v>
      </c>
      <c r="H792" s="228">
        <v>140.94200000000001</v>
      </c>
      <c r="I792" s="229"/>
      <c r="J792" s="230">
        <f>ROUND(I792*H792,2)</f>
        <v>0</v>
      </c>
      <c r="K792" s="231"/>
      <c r="L792" s="232"/>
      <c r="M792" s="233" t="s">
        <v>1</v>
      </c>
      <c r="N792" s="234" t="s">
        <v>42</v>
      </c>
      <c r="O792" s="72"/>
      <c r="P792" s="203">
        <f>O792*H792</f>
        <v>0</v>
      </c>
      <c r="Q792" s="203">
        <v>2.5</v>
      </c>
      <c r="R792" s="203">
        <f>Q792*H792</f>
        <v>352.35500000000002</v>
      </c>
      <c r="S792" s="203">
        <v>0</v>
      </c>
      <c r="T792" s="204">
        <f>S792*H792</f>
        <v>0</v>
      </c>
      <c r="U792" s="35"/>
      <c r="V792" s="35"/>
      <c r="W792" s="35"/>
      <c r="X792" s="35"/>
      <c r="Y792" s="35"/>
      <c r="Z792" s="35"/>
      <c r="AA792" s="35"/>
      <c r="AB792" s="35"/>
      <c r="AC792" s="35"/>
      <c r="AD792" s="35"/>
      <c r="AE792" s="35"/>
      <c r="AR792" s="205" t="s">
        <v>246</v>
      </c>
      <c r="AT792" s="205" t="s">
        <v>576</v>
      </c>
      <c r="AU792" s="205" t="s">
        <v>87</v>
      </c>
      <c r="AY792" s="18" t="s">
        <v>209</v>
      </c>
      <c r="BE792" s="206">
        <f>IF(N792="základní",J792,0)</f>
        <v>0</v>
      </c>
      <c r="BF792" s="206">
        <f>IF(N792="snížená",J792,0)</f>
        <v>0</v>
      </c>
      <c r="BG792" s="206">
        <f>IF(N792="zákl. přenesená",J792,0)</f>
        <v>0</v>
      </c>
      <c r="BH792" s="206">
        <f>IF(N792="sníž. přenesená",J792,0)</f>
        <v>0</v>
      </c>
      <c r="BI792" s="206">
        <f>IF(N792="nulová",J792,0)</f>
        <v>0</v>
      </c>
      <c r="BJ792" s="18" t="s">
        <v>85</v>
      </c>
      <c r="BK792" s="206">
        <f>ROUND(I792*H792,2)</f>
        <v>0</v>
      </c>
      <c r="BL792" s="18" t="s">
        <v>218</v>
      </c>
      <c r="BM792" s="205" t="s">
        <v>8015</v>
      </c>
    </row>
    <row r="793" spans="1:65" s="13" customFormat="1">
      <c r="B793" s="212"/>
      <c r="C793" s="213"/>
      <c r="D793" s="214" t="s">
        <v>555</v>
      </c>
      <c r="E793" s="215" t="s">
        <v>1</v>
      </c>
      <c r="F793" s="216" t="s">
        <v>8016</v>
      </c>
      <c r="G793" s="213"/>
      <c r="H793" s="217">
        <v>6.415</v>
      </c>
      <c r="I793" s="218"/>
      <c r="J793" s="213"/>
      <c r="K793" s="213"/>
      <c r="L793" s="219"/>
      <c r="M793" s="220"/>
      <c r="N793" s="221"/>
      <c r="O793" s="221"/>
      <c r="P793" s="221"/>
      <c r="Q793" s="221"/>
      <c r="R793" s="221"/>
      <c r="S793" s="221"/>
      <c r="T793" s="222"/>
      <c r="AT793" s="223" t="s">
        <v>555</v>
      </c>
      <c r="AU793" s="223" t="s">
        <v>87</v>
      </c>
      <c r="AV793" s="13" t="s">
        <v>87</v>
      </c>
      <c r="AW793" s="13" t="s">
        <v>32</v>
      </c>
      <c r="AX793" s="13" t="s">
        <v>77</v>
      </c>
      <c r="AY793" s="223" t="s">
        <v>209</v>
      </c>
    </row>
    <row r="794" spans="1:65" s="13" customFormat="1" ht="33.75">
      <c r="B794" s="212"/>
      <c r="C794" s="213"/>
      <c r="D794" s="214" t="s">
        <v>555</v>
      </c>
      <c r="E794" s="215" t="s">
        <v>1</v>
      </c>
      <c r="F794" s="216" t="s">
        <v>8017</v>
      </c>
      <c r="G794" s="213"/>
      <c r="H794" s="217">
        <v>21.696000000000002</v>
      </c>
      <c r="I794" s="218"/>
      <c r="J794" s="213"/>
      <c r="K794" s="213"/>
      <c r="L794" s="219"/>
      <c r="M794" s="220"/>
      <c r="N794" s="221"/>
      <c r="O794" s="221"/>
      <c r="P794" s="221"/>
      <c r="Q794" s="221"/>
      <c r="R794" s="221"/>
      <c r="S794" s="221"/>
      <c r="T794" s="222"/>
      <c r="AT794" s="223" t="s">
        <v>555</v>
      </c>
      <c r="AU794" s="223" t="s">
        <v>87</v>
      </c>
      <c r="AV794" s="13" t="s">
        <v>87</v>
      </c>
      <c r="AW794" s="13" t="s">
        <v>32</v>
      </c>
      <c r="AX794" s="13" t="s">
        <v>77</v>
      </c>
      <c r="AY794" s="223" t="s">
        <v>209</v>
      </c>
    </row>
    <row r="795" spans="1:65" s="13" customFormat="1" ht="33.75">
      <c r="B795" s="212"/>
      <c r="C795" s="213"/>
      <c r="D795" s="214" t="s">
        <v>555</v>
      </c>
      <c r="E795" s="215" t="s">
        <v>1</v>
      </c>
      <c r="F795" s="216" t="s">
        <v>8018</v>
      </c>
      <c r="G795" s="213"/>
      <c r="H795" s="217">
        <v>16.588000000000001</v>
      </c>
      <c r="I795" s="218"/>
      <c r="J795" s="213"/>
      <c r="K795" s="213"/>
      <c r="L795" s="219"/>
      <c r="M795" s="220"/>
      <c r="N795" s="221"/>
      <c r="O795" s="221"/>
      <c r="P795" s="221"/>
      <c r="Q795" s="221"/>
      <c r="R795" s="221"/>
      <c r="S795" s="221"/>
      <c r="T795" s="222"/>
      <c r="AT795" s="223" t="s">
        <v>555</v>
      </c>
      <c r="AU795" s="223" t="s">
        <v>87</v>
      </c>
      <c r="AV795" s="13" t="s">
        <v>87</v>
      </c>
      <c r="AW795" s="13" t="s">
        <v>32</v>
      </c>
      <c r="AX795" s="13" t="s">
        <v>77</v>
      </c>
      <c r="AY795" s="223" t="s">
        <v>209</v>
      </c>
    </row>
    <row r="796" spans="1:65" s="13" customFormat="1" ht="33.75">
      <c r="B796" s="212"/>
      <c r="C796" s="213"/>
      <c r="D796" s="214" t="s">
        <v>555</v>
      </c>
      <c r="E796" s="215" t="s">
        <v>1</v>
      </c>
      <c r="F796" s="216" t="s">
        <v>8019</v>
      </c>
      <c r="G796" s="213"/>
      <c r="H796" s="217">
        <v>17.542000000000002</v>
      </c>
      <c r="I796" s="218"/>
      <c r="J796" s="213"/>
      <c r="K796" s="213"/>
      <c r="L796" s="219"/>
      <c r="M796" s="220"/>
      <c r="N796" s="221"/>
      <c r="O796" s="221"/>
      <c r="P796" s="221"/>
      <c r="Q796" s="221"/>
      <c r="R796" s="221"/>
      <c r="S796" s="221"/>
      <c r="T796" s="222"/>
      <c r="AT796" s="223" t="s">
        <v>555</v>
      </c>
      <c r="AU796" s="223" t="s">
        <v>87</v>
      </c>
      <c r="AV796" s="13" t="s">
        <v>87</v>
      </c>
      <c r="AW796" s="13" t="s">
        <v>32</v>
      </c>
      <c r="AX796" s="13" t="s">
        <v>77</v>
      </c>
      <c r="AY796" s="223" t="s">
        <v>209</v>
      </c>
    </row>
    <row r="797" spans="1:65" s="13" customFormat="1" ht="33.75">
      <c r="B797" s="212"/>
      <c r="C797" s="213"/>
      <c r="D797" s="214" t="s">
        <v>555</v>
      </c>
      <c r="E797" s="215" t="s">
        <v>1</v>
      </c>
      <c r="F797" s="216" t="s">
        <v>8020</v>
      </c>
      <c r="G797" s="213"/>
      <c r="H797" s="217">
        <v>19.204999999999998</v>
      </c>
      <c r="I797" s="218"/>
      <c r="J797" s="213"/>
      <c r="K797" s="213"/>
      <c r="L797" s="219"/>
      <c r="M797" s="220"/>
      <c r="N797" s="221"/>
      <c r="O797" s="221"/>
      <c r="P797" s="221"/>
      <c r="Q797" s="221"/>
      <c r="R797" s="221"/>
      <c r="S797" s="221"/>
      <c r="T797" s="222"/>
      <c r="AT797" s="223" t="s">
        <v>555</v>
      </c>
      <c r="AU797" s="223" t="s">
        <v>87</v>
      </c>
      <c r="AV797" s="13" t="s">
        <v>87</v>
      </c>
      <c r="AW797" s="13" t="s">
        <v>32</v>
      </c>
      <c r="AX797" s="13" t="s">
        <v>77</v>
      </c>
      <c r="AY797" s="223" t="s">
        <v>209</v>
      </c>
    </row>
    <row r="798" spans="1:65" s="13" customFormat="1">
      <c r="B798" s="212"/>
      <c r="C798" s="213"/>
      <c r="D798" s="214" t="s">
        <v>555</v>
      </c>
      <c r="E798" s="215" t="s">
        <v>1</v>
      </c>
      <c r="F798" s="216" t="s">
        <v>8021</v>
      </c>
      <c r="G798" s="213"/>
      <c r="H798" s="217">
        <v>6.4550000000000001</v>
      </c>
      <c r="I798" s="218"/>
      <c r="J798" s="213"/>
      <c r="K798" s="213"/>
      <c r="L798" s="219"/>
      <c r="M798" s="220"/>
      <c r="N798" s="221"/>
      <c r="O798" s="221"/>
      <c r="P798" s="221"/>
      <c r="Q798" s="221"/>
      <c r="R798" s="221"/>
      <c r="S798" s="221"/>
      <c r="T798" s="222"/>
      <c r="AT798" s="223" t="s">
        <v>555</v>
      </c>
      <c r="AU798" s="223" t="s">
        <v>87</v>
      </c>
      <c r="AV798" s="13" t="s">
        <v>87</v>
      </c>
      <c r="AW798" s="13" t="s">
        <v>32</v>
      </c>
      <c r="AX798" s="13" t="s">
        <v>77</v>
      </c>
      <c r="AY798" s="223" t="s">
        <v>209</v>
      </c>
    </row>
    <row r="799" spans="1:65" s="13" customFormat="1" ht="33.75">
      <c r="B799" s="212"/>
      <c r="C799" s="213"/>
      <c r="D799" s="214" t="s">
        <v>555</v>
      </c>
      <c r="E799" s="215" t="s">
        <v>1</v>
      </c>
      <c r="F799" s="216" t="s">
        <v>8022</v>
      </c>
      <c r="G799" s="213"/>
      <c r="H799" s="217">
        <v>15.167</v>
      </c>
      <c r="I799" s="218"/>
      <c r="J799" s="213"/>
      <c r="K799" s="213"/>
      <c r="L799" s="219"/>
      <c r="M799" s="220"/>
      <c r="N799" s="221"/>
      <c r="O799" s="221"/>
      <c r="P799" s="221"/>
      <c r="Q799" s="221"/>
      <c r="R799" s="221"/>
      <c r="S799" s="221"/>
      <c r="T799" s="222"/>
      <c r="AT799" s="223" t="s">
        <v>555</v>
      </c>
      <c r="AU799" s="223" t="s">
        <v>87</v>
      </c>
      <c r="AV799" s="13" t="s">
        <v>87</v>
      </c>
      <c r="AW799" s="13" t="s">
        <v>32</v>
      </c>
      <c r="AX799" s="13" t="s">
        <v>77</v>
      </c>
      <c r="AY799" s="223" t="s">
        <v>209</v>
      </c>
    </row>
    <row r="800" spans="1:65" s="13" customFormat="1">
      <c r="B800" s="212"/>
      <c r="C800" s="213"/>
      <c r="D800" s="214" t="s">
        <v>555</v>
      </c>
      <c r="E800" s="215" t="s">
        <v>1</v>
      </c>
      <c r="F800" s="216" t="s">
        <v>8023</v>
      </c>
      <c r="G800" s="213"/>
      <c r="H800" s="217">
        <v>5.68</v>
      </c>
      <c r="I800" s="218"/>
      <c r="J800" s="213"/>
      <c r="K800" s="213"/>
      <c r="L800" s="219"/>
      <c r="M800" s="220"/>
      <c r="N800" s="221"/>
      <c r="O800" s="221"/>
      <c r="P800" s="221"/>
      <c r="Q800" s="221"/>
      <c r="R800" s="221"/>
      <c r="S800" s="221"/>
      <c r="T800" s="222"/>
      <c r="AT800" s="223" t="s">
        <v>555</v>
      </c>
      <c r="AU800" s="223" t="s">
        <v>87</v>
      </c>
      <c r="AV800" s="13" t="s">
        <v>87</v>
      </c>
      <c r="AW800" s="13" t="s">
        <v>32</v>
      </c>
      <c r="AX800" s="13" t="s">
        <v>77</v>
      </c>
      <c r="AY800" s="223" t="s">
        <v>209</v>
      </c>
    </row>
    <row r="801" spans="1:65" s="13" customFormat="1" ht="33.75">
      <c r="B801" s="212"/>
      <c r="C801" s="213"/>
      <c r="D801" s="214" t="s">
        <v>555</v>
      </c>
      <c r="E801" s="215" t="s">
        <v>1</v>
      </c>
      <c r="F801" s="216" t="s">
        <v>8024</v>
      </c>
      <c r="G801" s="213"/>
      <c r="H801" s="217">
        <v>19.297999999999998</v>
      </c>
      <c r="I801" s="218"/>
      <c r="J801" s="213"/>
      <c r="K801" s="213"/>
      <c r="L801" s="219"/>
      <c r="M801" s="220"/>
      <c r="N801" s="221"/>
      <c r="O801" s="221"/>
      <c r="P801" s="221"/>
      <c r="Q801" s="221"/>
      <c r="R801" s="221"/>
      <c r="S801" s="221"/>
      <c r="T801" s="222"/>
      <c r="AT801" s="223" t="s">
        <v>555</v>
      </c>
      <c r="AU801" s="223" t="s">
        <v>87</v>
      </c>
      <c r="AV801" s="13" t="s">
        <v>87</v>
      </c>
      <c r="AW801" s="13" t="s">
        <v>32</v>
      </c>
      <c r="AX801" s="13" t="s">
        <v>77</v>
      </c>
      <c r="AY801" s="223" t="s">
        <v>209</v>
      </c>
    </row>
    <row r="802" spans="1:65" s="13" customFormat="1" ht="33.75">
      <c r="B802" s="212"/>
      <c r="C802" s="213"/>
      <c r="D802" s="214" t="s">
        <v>555</v>
      </c>
      <c r="E802" s="215" t="s">
        <v>1</v>
      </c>
      <c r="F802" s="216" t="s">
        <v>8025</v>
      </c>
      <c r="G802" s="213"/>
      <c r="H802" s="217">
        <v>8.843</v>
      </c>
      <c r="I802" s="218"/>
      <c r="J802" s="213"/>
      <c r="K802" s="213"/>
      <c r="L802" s="219"/>
      <c r="M802" s="220"/>
      <c r="N802" s="221"/>
      <c r="O802" s="221"/>
      <c r="P802" s="221"/>
      <c r="Q802" s="221"/>
      <c r="R802" s="221"/>
      <c r="S802" s="221"/>
      <c r="T802" s="222"/>
      <c r="AT802" s="223" t="s">
        <v>555</v>
      </c>
      <c r="AU802" s="223" t="s">
        <v>87</v>
      </c>
      <c r="AV802" s="13" t="s">
        <v>87</v>
      </c>
      <c r="AW802" s="13" t="s">
        <v>32</v>
      </c>
      <c r="AX802" s="13" t="s">
        <v>77</v>
      </c>
      <c r="AY802" s="223" t="s">
        <v>209</v>
      </c>
    </row>
    <row r="803" spans="1:65" s="13" customFormat="1">
      <c r="B803" s="212"/>
      <c r="C803" s="213"/>
      <c r="D803" s="214" t="s">
        <v>555</v>
      </c>
      <c r="E803" s="215" t="s">
        <v>1</v>
      </c>
      <c r="F803" s="216" t="s">
        <v>8026</v>
      </c>
      <c r="G803" s="213"/>
      <c r="H803" s="217">
        <v>4.0529999999999999</v>
      </c>
      <c r="I803" s="218"/>
      <c r="J803" s="213"/>
      <c r="K803" s="213"/>
      <c r="L803" s="219"/>
      <c r="M803" s="220"/>
      <c r="N803" s="221"/>
      <c r="O803" s="221"/>
      <c r="P803" s="221"/>
      <c r="Q803" s="221"/>
      <c r="R803" s="221"/>
      <c r="S803" s="221"/>
      <c r="T803" s="222"/>
      <c r="AT803" s="223" t="s">
        <v>555</v>
      </c>
      <c r="AU803" s="223" t="s">
        <v>87</v>
      </c>
      <c r="AV803" s="13" t="s">
        <v>87</v>
      </c>
      <c r="AW803" s="13" t="s">
        <v>32</v>
      </c>
      <c r="AX803" s="13" t="s">
        <v>77</v>
      </c>
      <c r="AY803" s="223" t="s">
        <v>209</v>
      </c>
    </row>
    <row r="804" spans="1:65" s="14" customFormat="1">
      <c r="B804" s="235"/>
      <c r="C804" s="236"/>
      <c r="D804" s="214" t="s">
        <v>555</v>
      </c>
      <c r="E804" s="237" t="s">
        <v>1</v>
      </c>
      <c r="F804" s="238" t="s">
        <v>645</v>
      </c>
      <c r="G804" s="236"/>
      <c r="H804" s="239">
        <v>140.94199999999998</v>
      </c>
      <c r="I804" s="240"/>
      <c r="J804" s="236"/>
      <c r="K804" s="236"/>
      <c r="L804" s="241"/>
      <c r="M804" s="242"/>
      <c r="N804" s="243"/>
      <c r="O804" s="243"/>
      <c r="P804" s="243"/>
      <c r="Q804" s="243"/>
      <c r="R804" s="243"/>
      <c r="S804" s="243"/>
      <c r="T804" s="244"/>
      <c r="AT804" s="245" t="s">
        <v>555</v>
      </c>
      <c r="AU804" s="245" t="s">
        <v>87</v>
      </c>
      <c r="AV804" s="14" t="s">
        <v>218</v>
      </c>
      <c r="AW804" s="14" t="s">
        <v>32</v>
      </c>
      <c r="AX804" s="14" t="s">
        <v>85</v>
      </c>
      <c r="AY804" s="245" t="s">
        <v>209</v>
      </c>
    </row>
    <row r="805" spans="1:65" s="2" customFormat="1" ht="33" customHeight="1">
      <c r="A805" s="35"/>
      <c r="B805" s="36"/>
      <c r="C805" s="193" t="s">
        <v>510</v>
      </c>
      <c r="D805" s="193" t="s">
        <v>214</v>
      </c>
      <c r="E805" s="194" t="s">
        <v>8027</v>
      </c>
      <c r="F805" s="195" t="s">
        <v>8028</v>
      </c>
      <c r="G805" s="196" t="s">
        <v>323</v>
      </c>
      <c r="H805" s="197">
        <v>103</v>
      </c>
      <c r="I805" s="198"/>
      <c r="J805" s="199">
        <f>ROUND(I805*H805,2)</f>
        <v>0</v>
      </c>
      <c r="K805" s="200"/>
      <c r="L805" s="40"/>
      <c r="M805" s="201" t="s">
        <v>1</v>
      </c>
      <c r="N805" s="202" t="s">
        <v>42</v>
      </c>
      <c r="O805" s="72"/>
      <c r="P805" s="203">
        <f>O805*H805</f>
        <v>0</v>
      </c>
      <c r="Q805" s="203">
        <v>6.6220000000000001E-2</v>
      </c>
      <c r="R805" s="203">
        <f>Q805*H805</f>
        <v>6.8206600000000002</v>
      </c>
      <c r="S805" s="203">
        <v>0</v>
      </c>
      <c r="T805" s="204">
        <f>S805*H805</f>
        <v>0</v>
      </c>
      <c r="U805" s="35"/>
      <c r="V805" s="35"/>
      <c r="W805" s="35"/>
      <c r="X805" s="35"/>
      <c r="Y805" s="35"/>
      <c r="Z805" s="35"/>
      <c r="AA805" s="35"/>
      <c r="AB805" s="35"/>
      <c r="AC805" s="35"/>
      <c r="AD805" s="35"/>
      <c r="AE805" s="35"/>
      <c r="AR805" s="205" t="s">
        <v>218</v>
      </c>
      <c r="AT805" s="205" t="s">
        <v>214</v>
      </c>
      <c r="AU805" s="205" t="s">
        <v>87</v>
      </c>
      <c r="AY805" s="18" t="s">
        <v>209</v>
      </c>
      <c r="BE805" s="206">
        <f>IF(N805="základní",J805,0)</f>
        <v>0</v>
      </c>
      <c r="BF805" s="206">
        <f>IF(N805="snížená",J805,0)</f>
        <v>0</v>
      </c>
      <c r="BG805" s="206">
        <f>IF(N805="zákl. přenesená",J805,0)</f>
        <v>0</v>
      </c>
      <c r="BH805" s="206">
        <f>IF(N805="sníž. přenesená",J805,0)</f>
        <v>0</v>
      </c>
      <c r="BI805" s="206">
        <f>IF(N805="nulová",J805,0)</f>
        <v>0</v>
      </c>
      <c r="BJ805" s="18" t="s">
        <v>85</v>
      </c>
      <c r="BK805" s="206">
        <f>ROUND(I805*H805,2)</f>
        <v>0</v>
      </c>
      <c r="BL805" s="18" t="s">
        <v>218</v>
      </c>
      <c r="BM805" s="205" t="s">
        <v>8029</v>
      </c>
    </row>
    <row r="806" spans="1:65" s="15" customFormat="1">
      <c r="B806" s="246"/>
      <c r="C806" s="247"/>
      <c r="D806" s="214" t="s">
        <v>555</v>
      </c>
      <c r="E806" s="248" t="s">
        <v>1</v>
      </c>
      <c r="F806" s="249" t="s">
        <v>1388</v>
      </c>
      <c r="G806" s="247"/>
      <c r="H806" s="248" t="s">
        <v>1</v>
      </c>
      <c r="I806" s="250"/>
      <c r="J806" s="247"/>
      <c r="K806" s="247"/>
      <c r="L806" s="251"/>
      <c r="M806" s="252"/>
      <c r="N806" s="253"/>
      <c r="O806" s="253"/>
      <c r="P806" s="253"/>
      <c r="Q806" s="253"/>
      <c r="R806" s="253"/>
      <c r="S806" s="253"/>
      <c r="T806" s="254"/>
      <c r="AT806" s="255" t="s">
        <v>555</v>
      </c>
      <c r="AU806" s="255" t="s">
        <v>87</v>
      </c>
      <c r="AV806" s="15" t="s">
        <v>85</v>
      </c>
      <c r="AW806" s="15" t="s">
        <v>32</v>
      </c>
      <c r="AX806" s="15" t="s">
        <v>77</v>
      </c>
      <c r="AY806" s="255" t="s">
        <v>209</v>
      </c>
    </row>
    <row r="807" spans="1:65" s="13" customFormat="1">
      <c r="B807" s="212"/>
      <c r="C807" s="213"/>
      <c r="D807" s="214" t="s">
        <v>555</v>
      </c>
      <c r="E807" s="215" t="s">
        <v>1</v>
      </c>
      <c r="F807" s="216" t="s">
        <v>8030</v>
      </c>
      <c r="G807" s="213"/>
      <c r="H807" s="217">
        <v>1</v>
      </c>
      <c r="I807" s="218"/>
      <c r="J807" s="213"/>
      <c r="K807" s="213"/>
      <c r="L807" s="219"/>
      <c r="M807" s="220"/>
      <c r="N807" s="221"/>
      <c r="O807" s="221"/>
      <c r="P807" s="221"/>
      <c r="Q807" s="221"/>
      <c r="R807" s="221"/>
      <c r="S807" s="221"/>
      <c r="T807" s="222"/>
      <c r="AT807" s="223" t="s">
        <v>555</v>
      </c>
      <c r="AU807" s="223" t="s">
        <v>87</v>
      </c>
      <c r="AV807" s="13" t="s">
        <v>87</v>
      </c>
      <c r="AW807" s="13" t="s">
        <v>32</v>
      </c>
      <c r="AX807" s="13" t="s">
        <v>77</v>
      </c>
      <c r="AY807" s="223" t="s">
        <v>209</v>
      </c>
    </row>
    <row r="808" spans="1:65" s="15" customFormat="1">
      <c r="B808" s="246"/>
      <c r="C808" s="247"/>
      <c r="D808" s="214" t="s">
        <v>555</v>
      </c>
      <c r="E808" s="248" t="s">
        <v>1</v>
      </c>
      <c r="F808" s="249" t="s">
        <v>1505</v>
      </c>
      <c r="G808" s="247"/>
      <c r="H808" s="248" t="s">
        <v>1</v>
      </c>
      <c r="I808" s="250"/>
      <c r="J808" s="247"/>
      <c r="K808" s="247"/>
      <c r="L808" s="251"/>
      <c r="M808" s="252"/>
      <c r="N808" s="253"/>
      <c r="O808" s="253"/>
      <c r="P808" s="253"/>
      <c r="Q808" s="253"/>
      <c r="R808" s="253"/>
      <c r="S808" s="253"/>
      <c r="T808" s="254"/>
      <c r="AT808" s="255" t="s">
        <v>555</v>
      </c>
      <c r="AU808" s="255" t="s">
        <v>87</v>
      </c>
      <c r="AV808" s="15" t="s">
        <v>85</v>
      </c>
      <c r="AW808" s="15" t="s">
        <v>32</v>
      </c>
      <c r="AX808" s="15" t="s">
        <v>77</v>
      </c>
      <c r="AY808" s="255" t="s">
        <v>209</v>
      </c>
    </row>
    <row r="809" spans="1:65" s="13" customFormat="1">
      <c r="B809" s="212"/>
      <c r="C809" s="213"/>
      <c r="D809" s="214" t="s">
        <v>555</v>
      </c>
      <c r="E809" s="215" t="s">
        <v>1</v>
      </c>
      <c r="F809" s="216" t="s">
        <v>8031</v>
      </c>
      <c r="G809" s="213"/>
      <c r="H809" s="217">
        <v>1</v>
      </c>
      <c r="I809" s="218"/>
      <c r="J809" s="213"/>
      <c r="K809" s="213"/>
      <c r="L809" s="219"/>
      <c r="M809" s="220"/>
      <c r="N809" s="221"/>
      <c r="O809" s="221"/>
      <c r="P809" s="221"/>
      <c r="Q809" s="221"/>
      <c r="R809" s="221"/>
      <c r="S809" s="221"/>
      <c r="T809" s="222"/>
      <c r="AT809" s="223" t="s">
        <v>555</v>
      </c>
      <c r="AU809" s="223" t="s">
        <v>87</v>
      </c>
      <c r="AV809" s="13" t="s">
        <v>87</v>
      </c>
      <c r="AW809" s="13" t="s">
        <v>32</v>
      </c>
      <c r="AX809" s="13" t="s">
        <v>77</v>
      </c>
      <c r="AY809" s="223" t="s">
        <v>209</v>
      </c>
    </row>
    <row r="810" spans="1:65" s="15" customFormat="1">
      <c r="B810" s="246"/>
      <c r="C810" s="247"/>
      <c r="D810" s="214" t="s">
        <v>555</v>
      </c>
      <c r="E810" s="248" t="s">
        <v>1</v>
      </c>
      <c r="F810" s="249" t="s">
        <v>1605</v>
      </c>
      <c r="G810" s="247"/>
      <c r="H810" s="248" t="s">
        <v>1</v>
      </c>
      <c r="I810" s="250"/>
      <c r="J810" s="247"/>
      <c r="K810" s="247"/>
      <c r="L810" s="251"/>
      <c r="M810" s="252"/>
      <c r="N810" s="253"/>
      <c r="O810" s="253"/>
      <c r="P810" s="253"/>
      <c r="Q810" s="253"/>
      <c r="R810" s="253"/>
      <c r="S810" s="253"/>
      <c r="T810" s="254"/>
      <c r="AT810" s="255" t="s">
        <v>555</v>
      </c>
      <c r="AU810" s="255" t="s">
        <v>87</v>
      </c>
      <c r="AV810" s="15" t="s">
        <v>85</v>
      </c>
      <c r="AW810" s="15" t="s">
        <v>32</v>
      </c>
      <c r="AX810" s="15" t="s">
        <v>77</v>
      </c>
      <c r="AY810" s="255" t="s">
        <v>209</v>
      </c>
    </row>
    <row r="811" spans="1:65" s="13" customFormat="1">
      <c r="B811" s="212"/>
      <c r="C811" s="213"/>
      <c r="D811" s="214" t="s">
        <v>555</v>
      </c>
      <c r="E811" s="215" t="s">
        <v>1</v>
      </c>
      <c r="F811" s="216" t="s">
        <v>8032</v>
      </c>
      <c r="G811" s="213"/>
      <c r="H811" s="217">
        <v>4</v>
      </c>
      <c r="I811" s="218"/>
      <c r="J811" s="213"/>
      <c r="K811" s="213"/>
      <c r="L811" s="219"/>
      <c r="M811" s="220"/>
      <c r="N811" s="221"/>
      <c r="O811" s="221"/>
      <c r="P811" s="221"/>
      <c r="Q811" s="221"/>
      <c r="R811" s="221"/>
      <c r="S811" s="221"/>
      <c r="T811" s="222"/>
      <c r="AT811" s="223" t="s">
        <v>555</v>
      </c>
      <c r="AU811" s="223" t="s">
        <v>87</v>
      </c>
      <c r="AV811" s="13" t="s">
        <v>87</v>
      </c>
      <c r="AW811" s="13" t="s">
        <v>32</v>
      </c>
      <c r="AX811" s="13" t="s">
        <v>77</v>
      </c>
      <c r="AY811" s="223" t="s">
        <v>209</v>
      </c>
    </row>
    <row r="812" spans="1:65" s="13" customFormat="1">
      <c r="B812" s="212"/>
      <c r="C812" s="213"/>
      <c r="D812" s="214" t="s">
        <v>555</v>
      </c>
      <c r="E812" s="215" t="s">
        <v>1</v>
      </c>
      <c r="F812" s="216" t="s">
        <v>8033</v>
      </c>
      <c r="G812" s="213"/>
      <c r="H812" s="217">
        <v>1</v>
      </c>
      <c r="I812" s="218"/>
      <c r="J812" s="213"/>
      <c r="K812" s="213"/>
      <c r="L812" s="219"/>
      <c r="M812" s="220"/>
      <c r="N812" s="221"/>
      <c r="O812" s="221"/>
      <c r="P812" s="221"/>
      <c r="Q812" s="221"/>
      <c r="R812" s="221"/>
      <c r="S812" s="221"/>
      <c r="T812" s="222"/>
      <c r="AT812" s="223" t="s">
        <v>555</v>
      </c>
      <c r="AU812" s="223" t="s">
        <v>87</v>
      </c>
      <c r="AV812" s="13" t="s">
        <v>87</v>
      </c>
      <c r="AW812" s="13" t="s">
        <v>32</v>
      </c>
      <c r="AX812" s="13" t="s">
        <v>77</v>
      </c>
      <c r="AY812" s="223" t="s">
        <v>209</v>
      </c>
    </row>
    <row r="813" spans="1:65" s="13" customFormat="1">
      <c r="B813" s="212"/>
      <c r="C813" s="213"/>
      <c r="D813" s="214" t="s">
        <v>555</v>
      </c>
      <c r="E813" s="215" t="s">
        <v>1</v>
      </c>
      <c r="F813" s="216" t="s">
        <v>8034</v>
      </c>
      <c r="G813" s="213"/>
      <c r="H813" s="217">
        <v>1</v>
      </c>
      <c r="I813" s="218"/>
      <c r="J813" s="213"/>
      <c r="K813" s="213"/>
      <c r="L813" s="219"/>
      <c r="M813" s="220"/>
      <c r="N813" s="221"/>
      <c r="O813" s="221"/>
      <c r="P813" s="221"/>
      <c r="Q813" s="221"/>
      <c r="R813" s="221"/>
      <c r="S813" s="221"/>
      <c r="T813" s="222"/>
      <c r="AT813" s="223" t="s">
        <v>555</v>
      </c>
      <c r="AU813" s="223" t="s">
        <v>87</v>
      </c>
      <c r="AV813" s="13" t="s">
        <v>87</v>
      </c>
      <c r="AW813" s="13" t="s">
        <v>32</v>
      </c>
      <c r="AX813" s="13" t="s">
        <v>77</v>
      </c>
      <c r="AY813" s="223" t="s">
        <v>209</v>
      </c>
    </row>
    <row r="814" spans="1:65" s="13" customFormat="1">
      <c r="B814" s="212"/>
      <c r="C814" s="213"/>
      <c r="D814" s="214" t="s">
        <v>555</v>
      </c>
      <c r="E814" s="215" t="s">
        <v>1</v>
      </c>
      <c r="F814" s="216" t="s">
        <v>8035</v>
      </c>
      <c r="G814" s="213"/>
      <c r="H814" s="217">
        <v>1</v>
      </c>
      <c r="I814" s="218"/>
      <c r="J814" s="213"/>
      <c r="K814" s="213"/>
      <c r="L814" s="219"/>
      <c r="M814" s="220"/>
      <c r="N814" s="221"/>
      <c r="O814" s="221"/>
      <c r="P814" s="221"/>
      <c r="Q814" s="221"/>
      <c r="R814" s="221"/>
      <c r="S814" s="221"/>
      <c r="T814" s="222"/>
      <c r="AT814" s="223" t="s">
        <v>555</v>
      </c>
      <c r="AU814" s="223" t="s">
        <v>87</v>
      </c>
      <c r="AV814" s="13" t="s">
        <v>87</v>
      </c>
      <c r="AW814" s="13" t="s">
        <v>32</v>
      </c>
      <c r="AX814" s="13" t="s">
        <v>77</v>
      </c>
      <c r="AY814" s="223" t="s">
        <v>209</v>
      </c>
    </row>
    <row r="815" spans="1:65" s="13" customFormat="1">
      <c r="B815" s="212"/>
      <c r="C815" s="213"/>
      <c r="D815" s="214" t="s">
        <v>555</v>
      </c>
      <c r="E815" s="215" t="s">
        <v>1</v>
      </c>
      <c r="F815" s="216" t="s">
        <v>8036</v>
      </c>
      <c r="G815" s="213"/>
      <c r="H815" s="217">
        <v>1</v>
      </c>
      <c r="I815" s="218"/>
      <c r="J815" s="213"/>
      <c r="K815" s="213"/>
      <c r="L815" s="219"/>
      <c r="M815" s="220"/>
      <c r="N815" s="221"/>
      <c r="O815" s="221"/>
      <c r="P815" s="221"/>
      <c r="Q815" s="221"/>
      <c r="R815" s="221"/>
      <c r="S815" s="221"/>
      <c r="T815" s="222"/>
      <c r="AT815" s="223" t="s">
        <v>555</v>
      </c>
      <c r="AU815" s="223" t="s">
        <v>87</v>
      </c>
      <c r="AV815" s="13" t="s">
        <v>87</v>
      </c>
      <c r="AW815" s="13" t="s">
        <v>32</v>
      </c>
      <c r="AX815" s="13" t="s">
        <v>77</v>
      </c>
      <c r="AY815" s="223" t="s">
        <v>209</v>
      </c>
    </row>
    <row r="816" spans="1:65" s="15" customFormat="1">
      <c r="B816" s="246"/>
      <c r="C816" s="247"/>
      <c r="D816" s="214" t="s">
        <v>555</v>
      </c>
      <c r="E816" s="248" t="s">
        <v>1</v>
      </c>
      <c r="F816" s="249" t="s">
        <v>1717</v>
      </c>
      <c r="G816" s="247"/>
      <c r="H816" s="248" t="s">
        <v>1</v>
      </c>
      <c r="I816" s="250"/>
      <c r="J816" s="247"/>
      <c r="K816" s="247"/>
      <c r="L816" s="251"/>
      <c r="M816" s="252"/>
      <c r="N816" s="253"/>
      <c r="O816" s="253"/>
      <c r="P816" s="253"/>
      <c r="Q816" s="253"/>
      <c r="R816" s="253"/>
      <c r="S816" s="253"/>
      <c r="T816" s="254"/>
      <c r="AT816" s="255" t="s">
        <v>555</v>
      </c>
      <c r="AU816" s="255" t="s">
        <v>87</v>
      </c>
      <c r="AV816" s="15" t="s">
        <v>85</v>
      </c>
      <c r="AW816" s="15" t="s">
        <v>32</v>
      </c>
      <c r="AX816" s="15" t="s">
        <v>77</v>
      </c>
      <c r="AY816" s="255" t="s">
        <v>209</v>
      </c>
    </row>
    <row r="817" spans="2:51" s="13" customFormat="1">
      <c r="B817" s="212"/>
      <c r="C817" s="213"/>
      <c r="D817" s="214" t="s">
        <v>555</v>
      </c>
      <c r="E817" s="215" t="s">
        <v>1</v>
      </c>
      <c r="F817" s="216" t="s">
        <v>8037</v>
      </c>
      <c r="G817" s="213"/>
      <c r="H817" s="217">
        <v>1</v>
      </c>
      <c r="I817" s="218"/>
      <c r="J817" s="213"/>
      <c r="K817" s="213"/>
      <c r="L817" s="219"/>
      <c r="M817" s="220"/>
      <c r="N817" s="221"/>
      <c r="O817" s="221"/>
      <c r="P817" s="221"/>
      <c r="Q817" s="221"/>
      <c r="R817" s="221"/>
      <c r="S817" s="221"/>
      <c r="T817" s="222"/>
      <c r="AT817" s="223" t="s">
        <v>555</v>
      </c>
      <c r="AU817" s="223" t="s">
        <v>87</v>
      </c>
      <c r="AV817" s="13" t="s">
        <v>87</v>
      </c>
      <c r="AW817" s="13" t="s">
        <v>32</v>
      </c>
      <c r="AX817" s="13" t="s">
        <v>77</v>
      </c>
      <c r="AY817" s="223" t="s">
        <v>209</v>
      </c>
    </row>
    <row r="818" spans="2:51" s="13" customFormat="1">
      <c r="B818" s="212"/>
      <c r="C818" s="213"/>
      <c r="D818" s="214" t="s">
        <v>555</v>
      </c>
      <c r="E818" s="215" t="s">
        <v>1</v>
      </c>
      <c r="F818" s="216" t="s">
        <v>8038</v>
      </c>
      <c r="G818" s="213"/>
      <c r="H818" s="217">
        <v>5</v>
      </c>
      <c r="I818" s="218"/>
      <c r="J818" s="213"/>
      <c r="K818" s="213"/>
      <c r="L818" s="219"/>
      <c r="M818" s="220"/>
      <c r="N818" s="221"/>
      <c r="O818" s="221"/>
      <c r="P818" s="221"/>
      <c r="Q818" s="221"/>
      <c r="R818" s="221"/>
      <c r="S818" s="221"/>
      <c r="T818" s="222"/>
      <c r="AT818" s="223" t="s">
        <v>555</v>
      </c>
      <c r="AU818" s="223" t="s">
        <v>87</v>
      </c>
      <c r="AV818" s="13" t="s">
        <v>87</v>
      </c>
      <c r="AW818" s="13" t="s">
        <v>32</v>
      </c>
      <c r="AX818" s="13" t="s">
        <v>77</v>
      </c>
      <c r="AY818" s="223" t="s">
        <v>209</v>
      </c>
    </row>
    <row r="819" spans="2:51" s="13" customFormat="1">
      <c r="B819" s="212"/>
      <c r="C819" s="213"/>
      <c r="D819" s="214" t="s">
        <v>555</v>
      </c>
      <c r="E819" s="215" t="s">
        <v>1</v>
      </c>
      <c r="F819" s="216" t="s">
        <v>8039</v>
      </c>
      <c r="G819" s="213"/>
      <c r="H819" s="217">
        <v>1</v>
      </c>
      <c r="I819" s="218"/>
      <c r="J819" s="213"/>
      <c r="K819" s="213"/>
      <c r="L819" s="219"/>
      <c r="M819" s="220"/>
      <c r="N819" s="221"/>
      <c r="O819" s="221"/>
      <c r="P819" s="221"/>
      <c r="Q819" s="221"/>
      <c r="R819" s="221"/>
      <c r="S819" s="221"/>
      <c r="T819" s="222"/>
      <c r="AT819" s="223" t="s">
        <v>555</v>
      </c>
      <c r="AU819" s="223" t="s">
        <v>87</v>
      </c>
      <c r="AV819" s="13" t="s">
        <v>87</v>
      </c>
      <c r="AW819" s="13" t="s">
        <v>32</v>
      </c>
      <c r="AX819" s="13" t="s">
        <v>77</v>
      </c>
      <c r="AY819" s="223" t="s">
        <v>209</v>
      </c>
    </row>
    <row r="820" spans="2:51" s="13" customFormat="1">
      <c r="B820" s="212"/>
      <c r="C820" s="213"/>
      <c r="D820" s="214" t="s">
        <v>555</v>
      </c>
      <c r="E820" s="215" t="s">
        <v>1</v>
      </c>
      <c r="F820" s="216" t="s">
        <v>8040</v>
      </c>
      <c r="G820" s="213"/>
      <c r="H820" s="217">
        <v>1</v>
      </c>
      <c r="I820" s="218"/>
      <c r="J820" s="213"/>
      <c r="K820" s="213"/>
      <c r="L820" s="219"/>
      <c r="M820" s="220"/>
      <c r="N820" s="221"/>
      <c r="O820" s="221"/>
      <c r="P820" s="221"/>
      <c r="Q820" s="221"/>
      <c r="R820" s="221"/>
      <c r="S820" s="221"/>
      <c r="T820" s="222"/>
      <c r="AT820" s="223" t="s">
        <v>555</v>
      </c>
      <c r="AU820" s="223" t="s">
        <v>87</v>
      </c>
      <c r="AV820" s="13" t="s">
        <v>87</v>
      </c>
      <c r="AW820" s="13" t="s">
        <v>32</v>
      </c>
      <c r="AX820" s="13" t="s">
        <v>77</v>
      </c>
      <c r="AY820" s="223" t="s">
        <v>209</v>
      </c>
    </row>
    <row r="821" spans="2:51" s="15" customFormat="1">
      <c r="B821" s="246"/>
      <c r="C821" s="247"/>
      <c r="D821" s="214" t="s">
        <v>555</v>
      </c>
      <c r="E821" s="248" t="s">
        <v>1</v>
      </c>
      <c r="F821" s="249" t="s">
        <v>1851</v>
      </c>
      <c r="G821" s="247"/>
      <c r="H821" s="248" t="s">
        <v>1</v>
      </c>
      <c r="I821" s="250"/>
      <c r="J821" s="247"/>
      <c r="K821" s="247"/>
      <c r="L821" s="251"/>
      <c r="M821" s="252"/>
      <c r="N821" s="253"/>
      <c r="O821" s="253"/>
      <c r="P821" s="253"/>
      <c r="Q821" s="253"/>
      <c r="R821" s="253"/>
      <c r="S821" s="253"/>
      <c r="T821" s="254"/>
      <c r="AT821" s="255" t="s">
        <v>555</v>
      </c>
      <c r="AU821" s="255" t="s">
        <v>87</v>
      </c>
      <c r="AV821" s="15" t="s">
        <v>85</v>
      </c>
      <c r="AW821" s="15" t="s">
        <v>32</v>
      </c>
      <c r="AX821" s="15" t="s">
        <v>77</v>
      </c>
      <c r="AY821" s="255" t="s">
        <v>209</v>
      </c>
    </row>
    <row r="822" spans="2:51" s="13" customFormat="1">
      <c r="B822" s="212"/>
      <c r="C822" s="213"/>
      <c r="D822" s="214" t="s">
        <v>555</v>
      </c>
      <c r="E822" s="215" t="s">
        <v>1</v>
      </c>
      <c r="F822" s="216" t="s">
        <v>8041</v>
      </c>
      <c r="G822" s="213"/>
      <c r="H822" s="217">
        <v>5</v>
      </c>
      <c r="I822" s="218"/>
      <c r="J822" s="213"/>
      <c r="K822" s="213"/>
      <c r="L822" s="219"/>
      <c r="M822" s="220"/>
      <c r="N822" s="221"/>
      <c r="O822" s="221"/>
      <c r="P822" s="221"/>
      <c r="Q822" s="221"/>
      <c r="R822" s="221"/>
      <c r="S822" s="221"/>
      <c r="T822" s="222"/>
      <c r="AT822" s="223" t="s">
        <v>555</v>
      </c>
      <c r="AU822" s="223" t="s">
        <v>87</v>
      </c>
      <c r="AV822" s="13" t="s">
        <v>87</v>
      </c>
      <c r="AW822" s="13" t="s">
        <v>32</v>
      </c>
      <c r="AX822" s="13" t="s">
        <v>77</v>
      </c>
      <c r="AY822" s="223" t="s">
        <v>209</v>
      </c>
    </row>
    <row r="823" spans="2:51" s="13" customFormat="1">
      <c r="B823" s="212"/>
      <c r="C823" s="213"/>
      <c r="D823" s="214" t="s">
        <v>555</v>
      </c>
      <c r="E823" s="215" t="s">
        <v>1</v>
      </c>
      <c r="F823" s="216" t="s">
        <v>8042</v>
      </c>
      <c r="G823" s="213"/>
      <c r="H823" s="217">
        <v>1</v>
      </c>
      <c r="I823" s="218"/>
      <c r="J823" s="213"/>
      <c r="K823" s="213"/>
      <c r="L823" s="219"/>
      <c r="M823" s="220"/>
      <c r="N823" s="221"/>
      <c r="O823" s="221"/>
      <c r="P823" s="221"/>
      <c r="Q823" s="221"/>
      <c r="R823" s="221"/>
      <c r="S823" s="221"/>
      <c r="T823" s="222"/>
      <c r="AT823" s="223" t="s">
        <v>555</v>
      </c>
      <c r="AU823" s="223" t="s">
        <v>87</v>
      </c>
      <c r="AV823" s="13" t="s">
        <v>87</v>
      </c>
      <c r="AW823" s="13" t="s">
        <v>32</v>
      </c>
      <c r="AX823" s="13" t="s">
        <v>77</v>
      </c>
      <c r="AY823" s="223" t="s">
        <v>209</v>
      </c>
    </row>
    <row r="824" spans="2:51" s="13" customFormat="1">
      <c r="B824" s="212"/>
      <c r="C824" s="213"/>
      <c r="D824" s="214" t="s">
        <v>555</v>
      </c>
      <c r="E824" s="215" t="s">
        <v>1</v>
      </c>
      <c r="F824" s="216" t="s">
        <v>8043</v>
      </c>
      <c r="G824" s="213"/>
      <c r="H824" s="217">
        <v>1</v>
      </c>
      <c r="I824" s="218"/>
      <c r="J824" s="213"/>
      <c r="K824" s="213"/>
      <c r="L824" s="219"/>
      <c r="M824" s="220"/>
      <c r="N824" s="221"/>
      <c r="O824" s="221"/>
      <c r="P824" s="221"/>
      <c r="Q824" s="221"/>
      <c r="R824" s="221"/>
      <c r="S824" s="221"/>
      <c r="T824" s="222"/>
      <c r="AT824" s="223" t="s">
        <v>555</v>
      </c>
      <c r="AU824" s="223" t="s">
        <v>87</v>
      </c>
      <c r="AV824" s="13" t="s">
        <v>87</v>
      </c>
      <c r="AW824" s="13" t="s">
        <v>32</v>
      </c>
      <c r="AX824" s="13" t="s">
        <v>77</v>
      </c>
      <c r="AY824" s="223" t="s">
        <v>209</v>
      </c>
    </row>
    <row r="825" spans="2:51" s="13" customFormat="1">
      <c r="B825" s="212"/>
      <c r="C825" s="213"/>
      <c r="D825" s="214" t="s">
        <v>555</v>
      </c>
      <c r="E825" s="215" t="s">
        <v>1</v>
      </c>
      <c r="F825" s="216" t="s">
        <v>8044</v>
      </c>
      <c r="G825" s="213"/>
      <c r="H825" s="217">
        <v>1</v>
      </c>
      <c r="I825" s="218"/>
      <c r="J825" s="213"/>
      <c r="K825" s="213"/>
      <c r="L825" s="219"/>
      <c r="M825" s="220"/>
      <c r="N825" s="221"/>
      <c r="O825" s="221"/>
      <c r="P825" s="221"/>
      <c r="Q825" s="221"/>
      <c r="R825" s="221"/>
      <c r="S825" s="221"/>
      <c r="T825" s="222"/>
      <c r="AT825" s="223" t="s">
        <v>555</v>
      </c>
      <c r="AU825" s="223" t="s">
        <v>87</v>
      </c>
      <c r="AV825" s="13" t="s">
        <v>87</v>
      </c>
      <c r="AW825" s="13" t="s">
        <v>32</v>
      </c>
      <c r="AX825" s="13" t="s">
        <v>77</v>
      </c>
      <c r="AY825" s="223" t="s">
        <v>209</v>
      </c>
    </row>
    <row r="826" spans="2:51" s="13" customFormat="1">
      <c r="B826" s="212"/>
      <c r="C826" s="213"/>
      <c r="D826" s="214" t="s">
        <v>555</v>
      </c>
      <c r="E826" s="215" t="s">
        <v>1</v>
      </c>
      <c r="F826" s="216" t="s">
        <v>8045</v>
      </c>
      <c r="G826" s="213"/>
      <c r="H826" s="217">
        <v>6</v>
      </c>
      <c r="I826" s="218"/>
      <c r="J826" s="213"/>
      <c r="K826" s="213"/>
      <c r="L826" s="219"/>
      <c r="M826" s="220"/>
      <c r="N826" s="221"/>
      <c r="O826" s="221"/>
      <c r="P826" s="221"/>
      <c r="Q826" s="221"/>
      <c r="R826" s="221"/>
      <c r="S826" s="221"/>
      <c r="T826" s="222"/>
      <c r="AT826" s="223" t="s">
        <v>555</v>
      </c>
      <c r="AU826" s="223" t="s">
        <v>87</v>
      </c>
      <c r="AV826" s="13" t="s">
        <v>87</v>
      </c>
      <c r="AW826" s="13" t="s">
        <v>32</v>
      </c>
      <c r="AX826" s="13" t="s">
        <v>77</v>
      </c>
      <c r="AY826" s="223" t="s">
        <v>209</v>
      </c>
    </row>
    <row r="827" spans="2:51" s="13" customFormat="1">
      <c r="B827" s="212"/>
      <c r="C827" s="213"/>
      <c r="D827" s="214" t="s">
        <v>555</v>
      </c>
      <c r="E827" s="215" t="s">
        <v>1</v>
      </c>
      <c r="F827" s="216" t="s">
        <v>8046</v>
      </c>
      <c r="G827" s="213"/>
      <c r="H827" s="217">
        <v>2</v>
      </c>
      <c r="I827" s="218"/>
      <c r="J827" s="213"/>
      <c r="K827" s="213"/>
      <c r="L827" s="219"/>
      <c r="M827" s="220"/>
      <c r="N827" s="221"/>
      <c r="O827" s="221"/>
      <c r="P827" s="221"/>
      <c r="Q827" s="221"/>
      <c r="R827" s="221"/>
      <c r="S827" s="221"/>
      <c r="T827" s="222"/>
      <c r="AT827" s="223" t="s">
        <v>555</v>
      </c>
      <c r="AU827" s="223" t="s">
        <v>87</v>
      </c>
      <c r="AV827" s="13" t="s">
        <v>87</v>
      </c>
      <c r="AW827" s="13" t="s">
        <v>32</v>
      </c>
      <c r="AX827" s="13" t="s">
        <v>77</v>
      </c>
      <c r="AY827" s="223" t="s">
        <v>209</v>
      </c>
    </row>
    <row r="828" spans="2:51" s="13" customFormat="1">
      <c r="B828" s="212"/>
      <c r="C828" s="213"/>
      <c r="D828" s="214" t="s">
        <v>555</v>
      </c>
      <c r="E828" s="215" t="s">
        <v>1</v>
      </c>
      <c r="F828" s="216" t="s">
        <v>8047</v>
      </c>
      <c r="G828" s="213"/>
      <c r="H828" s="217">
        <v>2</v>
      </c>
      <c r="I828" s="218"/>
      <c r="J828" s="213"/>
      <c r="K828" s="213"/>
      <c r="L828" s="219"/>
      <c r="M828" s="220"/>
      <c r="N828" s="221"/>
      <c r="O828" s="221"/>
      <c r="P828" s="221"/>
      <c r="Q828" s="221"/>
      <c r="R828" s="221"/>
      <c r="S828" s="221"/>
      <c r="T828" s="222"/>
      <c r="AT828" s="223" t="s">
        <v>555</v>
      </c>
      <c r="AU828" s="223" t="s">
        <v>87</v>
      </c>
      <c r="AV828" s="13" t="s">
        <v>87</v>
      </c>
      <c r="AW828" s="13" t="s">
        <v>32</v>
      </c>
      <c r="AX828" s="13" t="s">
        <v>77</v>
      </c>
      <c r="AY828" s="223" t="s">
        <v>209</v>
      </c>
    </row>
    <row r="829" spans="2:51" s="13" customFormat="1">
      <c r="B829" s="212"/>
      <c r="C829" s="213"/>
      <c r="D829" s="214" t="s">
        <v>555</v>
      </c>
      <c r="E829" s="215" t="s">
        <v>1</v>
      </c>
      <c r="F829" s="216" t="s">
        <v>8048</v>
      </c>
      <c r="G829" s="213"/>
      <c r="H829" s="217">
        <v>2</v>
      </c>
      <c r="I829" s="218"/>
      <c r="J829" s="213"/>
      <c r="K829" s="213"/>
      <c r="L829" s="219"/>
      <c r="M829" s="220"/>
      <c r="N829" s="221"/>
      <c r="O829" s="221"/>
      <c r="P829" s="221"/>
      <c r="Q829" s="221"/>
      <c r="R829" s="221"/>
      <c r="S829" s="221"/>
      <c r="T829" s="222"/>
      <c r="AT829" s="223" t="s">
        <v>555</v>
      </c>
      <c r="AU829" s="223" t="s">
        <v>87</v>
      </c>
      <c r="AV829" s="13" t="s">
        <v>87</v>
      </c>
      <c r="AW829" s="13" t="s">
        <v>32</v>
      </c>
      <c r="AX829" s="13" t="s">
        <v>77</v>
      </c>
      <c r="AY829" s="223" t="s">
        <v>209</v>
      </c>
    </row>
    <row r="830" spans="2:51" s="13" customFormat="1">
      <c r="B830" s="212"/>
      <c r="C830" s="213"/>
      <c r="D830" s="214" t="s">
        <v>555</v>
      </c>
      <c r="E830" s="215" t="s">
        <v>1</v>
      </c>
      <c r="F830" s="216" t="s">
        <v>8049</v>
      </c>
      <c r="G830" s="213"/>
      <c r="H830" s="217">
        <v>2</v>
      </c>
      <c r="I830" s="218"/>
      <c r="J830" s="213"/>
      <c r="K830" s="213"/>
      <c r="L830" s="219"/>
      <c r="M830" s="220"/>
      <c r="N830" s="221"/>
      <c r="O830" s="221"/>
      <c r="P830" s="221"/>
      <c r="Q830" s="221"/>
      <c r="R830" s="221"/>
      <c r="S830" s="221"/>
      <c r="T830" s="222"/>
      <c r="AT830" s="223" t="s">
        <v>555</v>
      </c>
      <c r="AU830" s="223" t="s">
        <v>87</v>
      </c>
      <c r="AV830" s="13" t="s">
        <v>87</v>
      </c>
      <c r="AW830" s="13" t="s">
        <v>32</v>
      </c>
      <c r="AX830" s="13" t="s">
        <v>77</v>
      </c>
      <c r="AY830" s="223" t="s">
        <v>209</v>
      </c>
    </row>
    <row r="831" spans="2:51" s="15" customFormat="1">
      <c r="B831" s="246"/>
      <c r="C831" s="247"/>
      <c r="D831" s="214" t="s">
        <v>555</v>
      </c>
      <c r="E831" s="248" t="s">
        <v>1</v>
      </c>
      <c r="F831" s="249" t="s">
        <v>1964</v>
      </c>
      <c r="G831" s="247"/>
      <c r="H831" s="248" t="s">
        <v>1</v>
      </c>
      <c r="I831" s="250"/>
      <c r="J831" s="247"/>
      <c r="K831" s="247"/>
      <c r="L831" s="251"/>
      <c r="M831" s="252"/>
      <c r="N831" s="253"/>
      <c r="O831" s="253"/>
      <c r="P831" s="253"/>
      <c r="Q831" s="253"/>
      <c r="R831" s="253"/>
      <c r="S831" s="253"/>
      <c r="T831" s="254"/>
      <c r="AT831" s="255" t="s">
        <v>555</v>
      </c>
      <c r="AU831" s="255" t="s">
        <v>87</v>
      </c>
      <c r="AV831" s="15" t="s">
        <v>85</v>
      </c>
      <c r="AW831" s="15" t="s">
        <v>32</v>
      </c>
      <c r="AX831" s="15" t="s">
        <v>77</v>
      </c>
      <c r="AY831" s="255" t="s">
        <v>209</v>
      </c>
    </row>
    <row r="832" spans="2:51" s="13" customFormat="1">
      <c r="B832" s="212"/>
      <c r="C832" s="213"/>
      <c r="D832" s="214" t="s">
        <v>555</v>
      </c>
      <c r="E832" s="215" t="s">
        <v>1</v>
      </c>
      <c r="F832" s="216" t="s">
        <v>8050</v>
      </c>
      <c r="G832" s="213"/>
      <c r="H832" s="217">
        <v>1</v>
      </c>
      <c r="I832" s="218"/>
      <c r="J832" s="213"/>
      <c r="K832" s="213"/>
      <c r="L832" s="219"/>
      <c r="M832" s="220"/>
      <c r="N832" s="221"/>
      <c r="O832" s="221"/>
      <c r="P832" s="221"/>
      <c r="Q832" s="221"/>
      <c r="R832" s="221"/>
      <c r="S832" s="221"/>
      <c r="T832" s="222"/>
      <c r="AT832" s="223" t="s">
        <v>555</v>
      </c>
      <c r="AU832" s="223" t="s">
        <v>87</v>
      </c>
      <c r="AV832" s="13" t="s">
        <v>87</v>
      </c>
      <c r="AW832" s="13" t="s">
        <v>32</v>
      </c>
      <c r="AX832" s="13" t="s">
        <v>77</v>
      </c>
      <c r="AY832" s="223" t="s">
        <v>209</v>
      </c>
    </row>
    <row r="833" spans="2:51" s="13" customFormat="1">
      <c r="B833" s="212"/>
      <c r="C833" s="213"/>
      <c r="D833" s="214" t="s">
        <v>555</v>
      </c>
      <c r="E833" s="215" t="s">
        <v>1</v>
      </c>
      <c r="F833" s="216" t="s">
        <v>8051</v>
      </c>
      <c r="G833" s="213"/>
      <c r="H833" s="217">
        <v>1</v>
      </c>
      <c r="I833" s="218"/>
      <c r="J833" s="213"/>
      <c r="K833" s="213"/>
      <c r="L833" s="219"/>
      <c r="M833" s="220"/>
      <c r="N833" s="221"/>
      <c r="O833" s="221"/>
      <c r="P833" s="221"/>
      <c r="Q833" s="221"/>
      <c r="R833" s="221"/>
      <c r="S833" s="221"/>
      <c r="T833" s="222"/>
      <c r="AT833" s="223" t="s">
        <v>555</v>
      </c>
      <c r="AU833" s="223" t="s">
        <v>87</v>
      </c>
      <c r="AV833" s="13" t="s">
        <v>87</v>
      </c>
      <c r="AW833" s="13" t="s">
        <v>32</v>
      </c>
      <c r="AX833" s="13" t="s">
        <v>77</v>
      </c>
      <c r="AY833" s="223" t="s">
        <v>209</v>
      </c>
    </row>
    <row r="834" spans="2:51" s="13" customFormat="1">
      <c r="B834" s="212"/>
      <c r="C834" s="213"/>
      <c r="D834" s="214" t="s">
        <v>555</v>
      </c>
      <c r="E834" s="215" t="s">
        <v>1</v>
      </c>
      <c r="F834" s="216" t="s">
        <v>8052</v>
      </c>
      <c r="G834" s="213"/>
      <c r="H834" s="217">
        <v>1</v>
      </c>
      <c r="I834" s="218"/>
      <c r="J834" s="213"/>
      <c r="K834" s="213"/>
      <c r="L834" s="219"/>
      <c r="M834" s="220"/>
      <c r="N834" s="221"/>
      <c r="O834" s="221"/>
      <c r="P834" s="221"/>
      <c r="Q834" s="221"/>
      <c r="R834" s="221"/>
      <c r="S834" s="221"/>
      <c r="T834" s="222"/>
      <c r="AT834" s="223" t="s">
        <v>555</v>
      </c>
      <c r="AU834" s="223" t="s">
        <v>87</v>
      </c>
      <c r="AV834" s="13" t="s">
        <v>87</v>
      </c>
      <c r="AW834" s="13" t="s">
        <v>32</v>
      </c>
      <c r="AX834" s="13" t="s">
        <v>77</v>
      </c>
      <c r="AY834" s="223" t="s">
        <v>209</v>
      </c>
    </row>
    <row r="835" spans="2:51" s="13" customFormat="1">
      <c r="B835" s="212"/>
      <c r="C835" s="213"/>
      <c r="D835" s="214" t="s">
        <v>555</v>
      </c>
      <c r="E835" s="215" t="s">
        <v>1</v>
      </c>
      <c r="F835" s="216" t="s">
        <v>8053</v>
      </c>
      <c r="G835" s="213"/>
      <c r="H835" s="217">
        <v>1</v>
      </c>
      <c r="I835" s="218"/>
      <c r="J835" s="213"/>
      <c r="K835" s="213"/>
      <c r="L835" s="219"/>
      <c r="M835" s="220"/>
      <c r="N835" s="221"/>
      <c r="O835" s="221"/>
      <c r="P835" s="221"/>
      <c r="Q835" s="221"/>
      <c r="R835" s="221"/>
      <c r="S835" s="221"/>
      <c r="T835" s="222"/>
      <c r="AT835" s="223" t="s">
        <v>555</v>
      </c>
      <c r="AU835" s="223" t="s">
        <v>87</v>
      </c>
      <c r="AV835" s="13" t="s">
        <v>87</v>
      </c>
      <c r="AW835" s="13" t="s">
        <v>32</v>
      </c>
      <c r="AX835" s="13" t="s">
        <v>77</v>
      </c>
      <c r="AY835" s="223" t="s">
        <v>209</v>
      </c>
    </row>
    <row r="836" spans="2:51" s="13" customFormat="1">
      <c r="B836" s="212"/>
      <c r="C836" s="213"/>
      <c r="D836" s="214" t="s">
        <v>555</v>
      </c>
      <c r="E836" s="215" t="s">
        <v>1</v>
      </c>
      <c r="F836" s="216" t="s">
        <v>8054</v>
      </c>
      <c r="G836" s="213"/>
      <c r="H836" s="217">
        <v>5</v>
      </c>
      <c r="I836" s="218"/>
      <c r="J836" s="213"/>
      <c r="K836" s="213"/>
      <c r="L836" s="219"/>
      <c r="M836" s="220"/>
      <c r="N836" s="221"/>
      <c r="O836" s="221"/>
      <c r="P836" s="221"/>
      <c r="Q836" s="221"/>
      <c r="R836" s="221"/>
      <c r="S836" s="221"/>
      <c r="T836" s="222"/>
      <c r="AT836" s="223" t="s">
        <v>555</v>
      </c>
      <c r="AU836" s="223" t="s">
        <v>87</v>
      </c>
      <c r="AV836" s="13" t="s">
        <v>87</v>
      </c>
      <c r="AW836" s="13" t="s">
        <v>32</v>
      </c>
      <c r="AX836" s="13" t="s">
        <v>77</v>
      </c>
      <c r="AY836" s="223" t="s">
        <v>209</v>
      </c>
    </row>
    <row r="837" spans="2:51" s="13" customFormat="1">
      <c r="B837" s="212"/>
      <c r="C837" s="213"/>
      <c r="D837" s="214" t="s">
        <v>555</v>
      </c>
      <c r="E837" s="215" t="s">
        <v>1</v>
      </c>
      <c r="F837" s="216" t="s">
        <v>8055</v>
      </c>
      <c r="G837" s="213"/>
      <c r="H837" s="217">
        <v>5</v>
      </c>
      <c r="I837" s="218"/>
      <c r="J837" s="213"/>
      <c r="K837" s="213"/>
      <c r="L837" s="219"/>
      <c r="M837" s="220"/>
      <c r="N837" s="221"/>
      <c r="O837" s="221"/>
      <c r="P837" s="221"/>
      <c r="Q837" s="221"/>
      <c r="R837" s="221"/>
      <c r="S837" s="221"/>
      <c r="T837" s="222"/>
      <c r="AT837" s="223" t="s">
        <v>555</v>
      </c>
      <c r="AU837" s="223" t="s">
        <v>87</v>
      </c>
      <c r="AV837" s="13" t="s">
        <v>87</v>
      </c>
      <c r="AW837" s="13" t="s">
        <v>32</v>
      </c>
      <c r="AX837" s="13" t="s">
        <v>77</v>
      </c>
      <c r="AY837" s="223" t="s">
        <v>209</v>
      </c>
    </row>
    <row r="838" spans="2:51" s="13" customFormat="1">
      <c r="B838" s="212"/>
      <c r="C838" s="213"/>
      <c r="D838" s="214" t="s">
        <v>555</v>
      </c>
      <c r="E838" s="215" t="s">
        <v>1</v>
      </c>
      <c r="F838" s="216" t="s">
        <v>8056</v>
      </c>
      <c r="G838" s="213"/>
      <c r="H838" s="217">
        <v>1</v>
      </c>
      <c r="I838" s="218"/>
      <c r="J838" s="213"/>
      <c r="K838" s="213"/>
      <c r="L838" s="219"/>
      <c r="M838" s="220"/>
      <c r="N838" s="221"/>
      <c r="O838" s="221"/>
      <c r="P838" s="221"/>
      <c r="Q838" s="221"/>
      <c r="R838" s="221"/>
      <c r="S838" s="221"/>
      <c r="T838" s="222"/>
      <c r="AT838" s="223" t="s">
        <v>555</v>
      </c>
      <c r="AU838" s="223" t="s">
        <v>87</v>
      </c>
      <c r="AV838" s="13" t="s">
        <v>87</v>
      </c>
      <c r="AW838" s="13" t="s">
        <v>32</v>
      </c>
      <c r="AX838" s="13" t="s">
        <v>77</v>
      </c>
      <c r="AY838" s="223" t="s">
        <v>209</v>
      </c>
    </row>
    <row r="839" spans="2:51" s="13" customFormat="1">
      <c r="B839" s="212"/>
      <c r="C839" s="213"/>
      <c r="D839" s="214" t="s">
        <v>555</v>
      </c>
      <c r="E839" s="215" t="s">
        <v>1</v>
      </c>
      <c r="F839" s="216" t="s">
        <v>8057</v>
      </c>
      <c r="G839" s="213"/>
      <c r="H839" s="217">
        <v>1</v>
      </c>
      <c r="I839" s="218"/>
      <c r="J839" s="213"/>
      <c r="K839" s="213"/>
      <c r="L839" s="219"/>
      <c r="M839" s="220"/>
      <c r="N839" s="221"/>
      <c r="O839" s="221"/>
      <c r="P839" s="221"/>
      <c r="Q839" s="221"/>
      <c r="R839" s="221"/>
      <c r="S839" s="221"/>
      <c r="T839" s="222"/>
      <c r="AT839" s="223" t="s">
        <v>555</v>
      </c>
      <c r="AU839" s="223" t="s">
        <v>87</v>
      </c>
      <c r="AV839" s="13" t="s">
        <v>87</v>
      </c>
      <c r="AW839" s="13" t="s">
        <v>32</v>
      </c>
      <c r="AX839" s="13" t="s">
        <v>77</v>
      </c>
      <c r="AY839" s="223" t="s">
        <v>209</v>
      </c>
    </row>
    <row r="840" spans="2:51" s="13" customFormat="1">
      <c r="B840" s="212"/>
      <c r="C840" s="213"/>
      <c r="D840" s="214" t="s">
        <v>555</v>
      </c>
      <c r="E840" s="215" t="s">
        <v>1</v>
      </c>
      <c r="F840" s="216" t="s">
        <v>8058</v>
      </c>
      <c r="G840" s="213"/>
      <c r="H840" s="217">
        <v>1</v>
      </c>
      <c r="I840" s="218"/>
      <c r="J840" s="213"/>
      <c r="K840" s="213"/>
      <c r="L840" s="219"/>
      <c r="M840" s="220"/>
      <c r="N840" s="221"/>
      <c r="O840" s="221"/>
      <c r="P840" s="221"/>
      <c r="Q840" s="221"/>
      <c r="R840" s="221"/>
      <c r="S840" s="221"/>
      <c r="T840" s="222"/>
      <c r="AT840" s="223" t="s">
        <v>555</v>
      </c>
      <c r="AU840" s="223" t="s">
        <v>87</v>
      </c>
      <c r="AV840" s="13" t="s">
        <v>87</v>
      </c>
      <c r="AW840" s="13" t="s">
        <v>32</v>
      </c>
      <c r="AX840" s="13" t="s">
        <v>77</v>
      </c>
      <c r="AY840" s="223" t="s">
        <v>209</v>
      </c>
    </row>
    <row r="841" spans="2:51" s="13" customFormat="1">
      <c r="B841" s="212"/>
      <c r="C841" s="213"/>
      <c r="D841" s="214" t="s">
        <v>555</v>
      </c>
      <c r="E841" s="215" t="s">
        <v>1</v>
      </c>
      <c r="F841" s="216" t="s">
        <v>8059</v>
      </c>
      <c r="G841" s="213"/>
      <c r="H841" s="217">
        <v>1</v>
      </c>
      <c r="I841" s="218"/>
      <c r="J841" s="213"/>
      <c r="K841" s="213"/>
      <c r="L841" s="219"/>
      <c r="M841" s="220"/>
      <c r="N841" s="221"/>
      <c r="O841" s="221"/>
      <c r="P841" s="221"/>
      <c r="Q841" s="221"/>
      <c r="R841" s="221"/>
      <c r="S841" s="221"/>
      <c r="T841" s="222"/>
      <c r="AT841" s="223" t="s">
        <v>555</v>
      </c>
      <c r="AU841" s="223" t="s">
        <v>87</v>
      </c>
      <c r="AV841" s="13" t="s">
        <v>87</v>
      </c>
      <c r="AW841" s="13" t="s">
        <v>32</v>
      </c>
      <c r="AX841" s="13" t="s">
        <v>77</v>
      </c>
      <c r="AY841" s="223" t="s">
        <v>209</v>
      </c>
    </row>
    <row r="842" spans="2:51" s="13" customFormat="1">
      <c r="B842" s="212"/>
      <c r="C842" s="213"/>
      <c r="D842" s="214" t="s">
        <v>555</v>
      </c>
      <c r="E842" s="215" t="s">
        <v>1</v>
      </c>
      <c r="F842" s="216" t="s">
        <v>8060</v>
      </c>
      <c r="G842" s="213"/>
      <c r="H842" s="217">
        <v>6</v>
      </c>
      <c r="I842" s="218"/>
      <c r="J842" s="213"/>
      <c r="K842" s="213"/>
      <c r="L842" s="219"/>
      <c r="M842" s="220"/>
      <c r="N842" s="221"/>
      <c r="O842" s="221"/>
      <c r="P842" s="221"/>
      <c r="Q842" s="221"/>
      <c r="R842" s="221"/>
      <c r="S842" s="221"/>
      <c r="T842" s="222"/>
      <c r="AT842" s="223" t="s">
        <v>555</v>
      </c>
      <c r="AU842" s="223" t="s">
        <v>87</v>
      </c>
      <c r="AV842" s="13" t="s">
        <v>87</v>
      </c>
      <c r="AW842" s="13" t="s">
        <v>32</v>
      </c>
      <c r="AX842" s="13" t="s">
        <v>77</v>
      </c>
      <c r="AY842" s="223" t="s">
        <v>209</v>
      </c>
    </row>
    <row r="843" spans="2:51" s="13" customFormat="1">
      <c r="B843" s="212"/>
      <c r="C843" s="213"/>
      <c r="D843" s="214" t="s">
        <v>555</v>
      </c>
      <c r="E843" s="215" t="s">
        <v>1</v>
      </c>
      <c r="F843" s="216" t="s">
        <v>7997</v>
      </c>
      <c r="G843" s="213"/>
      <c r="H843" s="217">
        <v>1</v>
      </c>
      <c r="I843" s="218"/>
      <c r="J843" s="213"/>
      <c r="K843" s="213"/>
      <c r="L843" s="219"/>
      <c r="M843" s="220"/>
      <c r="N843" s="221"/>
      <c r="O843" s="221"/>
      <c r="P843" s="221"/>
      <c r="Q843" s="221"/>
      <c r="R843" s="221"/>
      <c r="S843" s="221"/>
      <c r="T843" s="222"/>
      <c r="AT843" s="223" t="s">
        <v>555</v>
      </c>
      <c r="AU843" s="223" t="s">
        <v>87</v>
      </c>
      <c r="AV843" s="13" t="s">
        <v>87</v>
      </c>
      <c r="AW843" s="13" t="s">
        <v>32</v>
      </c>
      <c r="AX843" s="13" t="s">
        <v>77</v>
      </c>
      <c r="AY843" s="223" t="s">
        <v>209</v>
      </c>
    </row>
    <row r="844" spans="2:51" s="13" customFormat="1">
      <c r="B844" s="212"/>
      <c r="C844" s="213"/>
      <c r="D844" s="214" t="s">
        <v>555</v>
      </c>
      <c r="E844" s="215" t="s">
        <v>1</v>
      </c>
      <c r="F844" s="216" t="s">
        <v>8061</v>
      </c>
      <c r="G844" s="213"/>
      <c r="H844" s="217">
        <v>1</v>
      </c>
      <c r="I844" s="218"/>
      <c r="J844" s="213"/>
      <c r="K844" s="213"/>
      <c r="L844" s="219"/>
      <c r="M844" s="220"/>
      <c r="N844" s="221"/>
      <c r="O844" s="221"/>
      <c r="P844" s="221"/>
      <c r="Q844" s="221"/>
      <c r="R844" s="221"/>
      <c r="S844" s="221"/>
      <c r="T844" s="222"/>
      <c r="AT844" s="223" t="s">
        <v>555</v>
      </c>
      <c r="AU844" s="223" t="s">
        <v>87</v>
      </c>
      <c r="AV844" s="13" t="s">
        <v>87</v>
      </c>
      <c r="AW844" s="13" t="s">
        <v>32</v>
      </c>
      <c r="AX844" s="13" t="s">
        <v>77</v>
      </c>
      <c r="AY844" s="223" t="s">
        <v>209</v>
      </c>
    </row>
    <row r="845" spans="2:51" s="13" customFormat="1">
      <c r="B845" s="212"/>
      <c r="C845" s="213"/>
      <c r="D845" s="214" t="s">
        <v>555</v>
      </c>
      <c r="E845" s="215" t="s">
        <v>1</v>
      </c>
      <c r="F845" s="216" t="s">
        <v>8062</v>
      </c>
      <c r="G845" s="213"/>
      <c r="H845" s="217">
        <v>1</v>
      </c>
      <c r="I845" s="218"/>
      <c r="J845" s="213"/>
      <c r="K845" s="213"/>
      <c r="L845" s="219"/>
      <c r="M845" s="220"/>
      <c r="N845" s="221"/>
      <c r="O845" s="221"/>
      <c r="P845" s="221"/>
      <c r="Q845" s="221"/>
      <c r="R845" s="221"/>
      <c r="S845" s="221"/>
      <c r="T845" s="222"/>
      <c r="AT845" s="223" t="s">
        <v>555</v>
      </c>
      <c r="AU845" s="223" t="s">
        <v>87</v>
      </c>
      <c r="AV845" s="13" t="s">
        <v>87</v>
      </c>
      <c r="AW845" s="13" t="s">
        <v>32</v>
      </c>
      <c r="AX845" s="13" t="s">
        <v>77</v>
      </c>
      <c r="AY845" s="223" t="s">
        <v>209</v>
      </c>
    </row>
    <row r="846" spans="2:51" s="13" customFormat="1">
      <c r="B846" s="212"/>
      <c r="C846" s="213"/>
      <c r="D846" s="214" t="s">
        <v>555</v>
      </c>
      <c r="E846" s="215" t="s">
        <v>1</v>
      </c>
      <c r="F846" s="216" t="s">
        <v>8063</v>
      </c>
      <c r="G846" s="213"/>
      <c r="H846" s="217">
        <v>1</v>
      </c>
      <c r="I846" s="218"/>
      <c r="J846" s="213"/>
      <c r="K846" s="213"/>
      <c r="L846" s="219"/>
      <c r="M846" s="220"/>
      <c r="N846" s="221"/>
      <c r="O846" s="221"/>
      <c r="P846" s="221"/>
      <c r="Q846" s="221"/>
      <c r="R846" s="221"/>
      <c r="S846" s="221"/>
      <c r="T846" s="222"/>
      <c r="AT846" s="223" t="s">
        <v>555</v>
      </c>
      <c r="AU846" s="223" t="s">
        <v>87</v>
      </c>
      <c r="AV846" s="13" t="s">
        <v>87</v>
      </c>
      <c r="AW846" s="13" t="s">
        <v>32</v>
      </c>
      <c r="AX846" s="13" t="s">
        <v>77</v>
      </c>
      <c r="AY846" s="223" t="s">
        <v>209</v>
      </c>
    </row>
    <row r="847" spans="2:51" s="13" customFormat="1">
      <c r="B847" s="212"/>
      <c r="C847" s="213"/>
      <c r="D847" s="214" t="s">
        <v>555</v>
      </c>
      <c r="E847" s="215" t="s">
        <v>1</v>
      </c>
      <c r="F847" s="216" t="s">
        <v>8064</v>
      </c>
      <c r="G847" s="213"/>
      <c r="H847" s="217">
        <v>1</v>
      </c>
      <c r="I847" s="218"/>
      <c r="J847" s="213"/>
      <c r="K847" s="213"/>
      <c r="L847" s="219"/>
      <c r="M847" s="220"/>
      <c r="N847" s="221"/>
      <c r="O847" s="221"/>
      <c r="P847" s="221"/>
      <c r="Q847" s="221"/>
      <c r="R847" s="221"/>
      <c r="S847" s="221"/>
      <c r="T847" s="222"/>
      <c r="AT847" s="223" t="s">
        <v>555</v>
      </c>
      <c r="AU847" s="223" t="s">
        <v>87</v>
      </c>
      <c r="AV847" s="13" t="s">
        <v>87</v>
      </c>
      <c r="AW847" s="13" t="s">
        <v>32</v>
      </c>
      <c r="AX847" s="13" t="s">
        <v>77</v>
      </c>
      <c r="AY847" s="223" t="s">
        <v>209</v>
      </c>
    </row>
    <row r="848" spans="2:51" s="13" customFormat="1">
      <c r="B848" s="212"/>
      <c r="C848" s="213"/>
      <c r="D848" s="214" t="s">
        <v>555</v>
      </c>
      <c r="E848" s="215" t="s">
        <v>1</v>
      </c>
      <c r="F848" s="216" t="s">
        <v>8065</v>
      </c>
      <c r="G848" s="213"/>
      <c r="H848" s="217">
        <v>1</v>
      </c>
      <c r="I848" s="218"/>
      <c r="J848" s="213"/>
      <c r="K848" s="213"/>
      <c r="L848" s="219"/>
      <c r="M848" s="220"/>
      <c r="N848" s="221"/>
      <c r="O848" s="221"/>
      <c r="P848" s="221"/>
      <c r="Q848" s="221"/>
      <c r="R848" s="221"/>
      <c r="S848" s="221"/>
      <c r="T848" s="222"/>
      <c r="AT848" s="223" t="s">
        <v>555</v>
      </c>
      <c r="AU848" s="223" t="s">
        <v>87</v>
      </c>
      <c r="AV848" s="13" t="s">
        <v>87</v>
      </c>
      <c r="AW848" s="13" t="s">
        <v>32</v>
      </c>
      <c r="AX848" s="13" t="s">
        <v>77</v>
      </c>
      <c r="AY848" s="223" t="s">
        <v>209</v>
      </c>
    </row>
    <row r="849" spans="2:51" s="13" customFormat="1">
      <c r="B849" s="212"/>
      <c r="C849" s="213"/>
      <c r="D849" s="214" t="s">
        <v>555</v>
      </c>
      <c r="E849" s="215" t="s">
        <v>1</v>
      </c>
      <c r="F849" s="216" t="s">
        <v>8066</v>
      </c>
      <c r="G849" s="213"/>
      <c r="H849" s="217">
        <v>3</v>
      </c>
      <c r="I849" s="218"/>
      <c r="J849" s="213"/>
      <c r="K849" s="213"/>
      <c r="L849" s="219"/>
      <c r="M849" s="220"/>
      <c r="N849" s="221"/>
      <c r="O849" s="221"/>
      <c r="P849" s="221"/>
      <c r="Q849" s="221"/>
      <c r="R849" s="221"/>
      <c r="S849" s="221"/>
      <c r="T849" s="222"/>
      <c r="AT849" s="223" t="s">
        <v>555</v>
      </c>
      <c r="AU849" s="223" t="s">
        <v>87</v>
      </c>
      <c r="AV849" s="13" t="s">
        <v>87</v>
      </c>
      <c r="AW849" s="13" t="s">
        <v>32</v>
      </c>
      <c r="AX849" s="13" t="s">
        <v>77</v>
      </c>
      <c r="AY849" s="223" t="s">
        <v>209</v>
      </c>
    </row>
    <row r="850" spans="2:51" s="13" customFormat="1">
      <c r="B850" s="212"/>
      <c r="C850" s="213"/>
      <c r="D850" s="214" t="s">
        <v>555</v>
      </c>
      <c r="E850" s="215" t="s">
        <v>1</v>
      </c>
      <c r="F850" s="216" t="s">
        <v>8067</v>
      </c>
      <c r="G850" s="213"/>
      <c r="H850" s="217">
        <v>3</v>
      </c>
      <c r="I850" s="218"/>
      <c r="J850" s="213"/>
      <c r="K850" s="213"/>
      <c r="L850" s="219"/>
      <c r="M850" s="220"/>
      <c r="N850" s="221"/>
      <c r="O850" s="221"/>
      <c r="P850" s="221"/>
      <c r="Q850" s="221"/>
      <c r="R850" s="221"/>
      <c r="S850" s="221"/>
      <c r="T850" s="222"/>
      <c r="AT850" s="223" t="s">
        <v>555</v>
      </c>
      <c r="AU850" s="223" t="s">
        <v>87</v>
      </c>
      <c r="AV850" s="13" t="s">
        <v>87</v>
      </c>
      <c r="AW850" s="13" t="s">
        <v>32</v>
      </c>
      <c r="AX850" s="13" t="s">
        <v>77</v>
      </c>
      <c r="AY850" s="223" t="s">
        <v>209</v>
      </c>
    </row>
    <row r="851" spans="2:51" s="13" customFormat="1">
      <c r="B851" s="212"/>
      <c r="C851" s="213"/>
      <c r="D851" s="214" t="s">
        <v>555</v>
      </c>
      <c r="E851" s="215" t="s">
        <v>1</v>
      </c>
      <c r="F851" s="216" t="s">
        <v>8068</v>
      </c>
      <c r="G851" s="213"/>
      <c r="H851" s="217">
        <v>2</v>
      </c>
      <c r="I851" s="218"/>
      <c r="J851" s="213"/>
      <c r="K851" s="213"/>
      <c r="L851" s="219"/>
      <c r="M851" s="220"/>
      <c r="N851" s="221"/>
      <c r="O851" s="221"/>
      <c r="P851" s="221"/>
      <c r="Q851" s="221"/>
      <c r="R851" s="221"/>
      <c r="S851" s="221"/>
      <c r="T851" s="222"/>
      <c r="AT851" s="223" t="s">
        <v>555</v>
      </c>
      <c r="AU851" s="223" t="s">
        <v>87</v>
      </c>
      <c r="AV851" s="13" t="s">
        <v>87</v>
      </c>
      <c r="AW851" s="13" t="s">
        <v>32</v>
      </c>
      <c r="AX851" s="13" t="s">
        <v>77</v>
      </c>
      <c r="AY851" s="223" t="s">
        <v>209</v>
      </c>
    </row>
    <row r="852" spans="2:51" s="13" customFormat="1">
      <c r="B852" s="212"/>
      <c r="C852" s="213"/>
      <c r="D852" s="214" t="s">
        <v>555</v>
      </c>
      <c r="E852" s="215" t="s">
        <v>1</v>
      </c>
      <c r="F852" s="216" t="s">
        <v>8069</v>
      </c>
      <c r="G852" s="213"/>
      <c r="H852" s="217">
        <v>2</v>
      </c>
      <c r="I852" s="218"/>
      <c r="J852" s="213"/>
      <c r="K852" s="213"/>
      <c r="L852" s="219"/>
      <c r="M852" s="220"/>
      <c r="N852" s="221"/>
      <c r="O852" s="221"/>
      <c r="P852" s="221"/>
      <c r="Q852" s="221"/>
      <c r="R852" s="221"/>
      <c r="S852" s="221"/>
      <c r="T852" s="222"/>
      <c r="AT852" s="223" t="s">
        <v>555</v>
      </c>
      <c r="AU852" s="223" t="s">
        <v>87</v>
      </c>
      <c r="AV852" s="13" t="s">
        <v>87</v>
      </c>
      <c r="AW852" s="13" t="s">
        <v>32</v>
      </c>
      <c r="AX852" s="13" t="s">
        <v>77</v>
      </c>
      <c r="AY852" s="223" t="s">
        <v>209</v>
      </c>
    </row>
    <row r="853" spans="2:51" s="13" customFormat="1">
      <c r="B853" s="212"/>
      <c r="C853" s="213"/>
      <c r="D853" s="214" t="s">
        <v>555</v>
      </c>
      <c r="E853" s="215" t="s">
        <v>1</v>
      </c>
      <c r="F853" s="216" t="s">
        <v>8070</v>
      </c>
      <c r="G853" s="213"/>
      <c r="H853" s="217">
        <v>3</v>
      </c>
      <c r="I853" s="218"/>
      <c r="J853" s="213"/>
      <c r="K853" s="213"/>
      <c r="L853" s="219"/>
      <c r="M853" s="220"/>
      <c r="N853" s="221"/>
      <c r="O853" s="221"/>
      <c r="P853" s="221"/>
      <c r="Q853" s="221"/>
      <c r="R853" s="221"/>
      <c r="S853" s="221"/>
      <c r="T853" s="222"/>
      <c r="AT853" s="223" t="s">
        <v>555</v>
      </c>
      <c r="AU853" s="223" t="s">
        <v>87</v>
      </c>
      <c r="AV853" s="13" t="s">
        <v>87</v>
      </c>
      <c r="AW853" s="13" t="s">
        <v>32</v>
      </c>
      <c r="AX853" s="13" t="s">
        <v>77</v>
      </c>
      <c r="AY853" s="223" t="s">
        <v>209</v>
      </c>
    </row>
    <row r="854" spans="2:51" s="13" customFormat="1">
      <c r="B854" s="212"/>
      <c r="C854" s="213"/>
      <c r="D854" s="214" t="s">
        <v>555</v>
      </c>
      <c r="E854" s="215" t="s">
        <v>1</v>
      </c>
      <c r="F854" s="216" t="s">
        <v>8071</v>
      </c>
      <c r="G854" s="213"/>
      <c r="H854" s="217">
        <v>1</v>
      </c>
      <c r="I854" s="218"/>
      <c r="J854" s="213"/>
      <c r="K854" s="213"/>
      <c r="L854" s="219"/>
      <c r="M854" s="220"/>
      <c r="N854" s="221"/>
      <c r="O854" s="221"/>
      <c r="P854" s="221"/>
      <c r="Q854" s="221"/>
      <c r="R854" s="221"/>
      <c r="S854" s="221"/>
      <c r="T854" s="222"/>
      <c r="AT854" s="223" t="s">
        <v>555</v>
      </c>
      <c r="AU854" s="223" t="s">
        <v>87</v>
      </c>
      <c r="AV854" s="13" t="s">
        <v>87</v>
      </c>
      <c r="AW854" s="13" t="s">
        <v>32</v>
      </c>
      <c r="AX854" s="13" t="s">
        <v>77</v>
      </c>
      <c r="AY854" s="223" t="s">
        <v>209</v>
      </c>
    </row>
    <row r="855" spans="2:51" s="13" customFormat="1">
      <c r="B855" s="212"/>
      <c r="C855" s="213"/>
      <c r="D855" s="214" t="s">
        <v>555</v>
      </c>
      <c r="E855" s="215" t="s">
        <v>1</v>
      </c>
      <c r="F855" s="216" t="s">
        <v>8072</v>
      </c>
      <c r="G855" s="213"/>
      <c r="H855" s="217">
        <v>1</v>
      </c>
      <c r="I855" s="218"/>
      <c r="J855" s="213"/>
      <c r="K855" s="213"/>
      <c r="L855" s="219"/>
      <c r="M855" s="220"/>
      <c r="N855" s="221"/>
      <c r="O855" s="221"/>
      <c r="P855" s="221"/>
      <c r="Q855" s="221"/>
      <c r="R855" s="221"/>
      <c r="S855" s="221"/>
      <c r="T855" s="222"/>
      <c r="AT855" s="223" t="s">
        <v>555</v>
      </c>
      <c r="AU855" s="223" t="s">
        <v>87</v>
      </c>
      <c r="AV855" s="13" t="s">
        <v>87</v>
      </c>
      <c r="AW855" s="13" t="s">
        <v>32</v>
      </c>
      <c r="AX855" s="13" t="s">
        <v>77</v>
      </c>
      <c r="AY855" s="223" t="s">
        <v>209</v>
      </c>
    </row>
    <row r="856" spans="2:51" s="13" customFormat="1">
      <c r="B856" s="212"/>
      <c r="C856" s="213"/>
      <c r="D856" s="214" t="s">
        <v>555</v>
      </c>
      <c r="E856" s="215" t="s">
        <v>1</v>
      </c>
      <c r="F856" s="216" t="s">
        <v>8073</v>
      </c>
      <c r="G856" s="213"/>
      <c r="H856" s="217">
        <v>1</v>
      </c>
      <c r="I856" s="218"/>
      <c r="J856" s="213"/>
      <c r="K856" s="213"/>
      <c r="L856" s="219"/>
      <c r="M856" s="220"/>
      <c r="N856" s="221"/>
      <c r="O856" s="221"/>
      <c r="P856" s="221"/>
      <c r="Q856" s="221"/>
      <c r="R856" s="221"/>
      <c r="S856" s="221"/>
      <c r="T856" s="222"/>
      <c r="AT856" s="223" t="s">
        <v>555</v>
      </c>
      <c r="AU856" s="223" t="s">
        <v>87</v>
      </c>
      <c r="AV856" s="13" t="s">
        <v>87</v>
      </c>
      <c r="AW856" s="13" t="s">
        <v>32</v>
      </c>
      <c r="AX856" s="13" t="s">
        <v>77</v>
      </c>
      <c r="AY856" s="223" t="s">
        <v>209</v>
      </c>
    </row>
    <row r="857" spans="2:51" s="15" customFormat="1">
      <c r="B857" s="246"/>
      <c r="C857" s="247"/>
      <c r="D857" s="214" t="s">
        <v>555</v>
      </c>
      <c r="E857" s="248" t="s">
        <v>1</v>
      </c>
      <c r="F857" s="249" t="s">
        <v>2026</v>
      </c>
      <c r="G857" s="247"/>
      <c r="H857" s="248" t="s">
        <v>1</v>
      </c>
      <c r="I857" s="250"/>
      <c r="J857" s="247"/>
      <c r="K857" s="247"/>
      <c r="L857" s="251"/>
      <c r="M857" s="252"/>
      <c r="N857" s="253"/>
      <c r="O857" s="253"/>
      <c r="P857" s="253"/>
      <c r="Q857" s="253"/>
      <c r="R857" s="253"/>
      <c r="S857" s="253"/>
      <c r="T857" s="254"/>
      <c r="AT857" s="255" t="s">
        <v>555</v>
      </c>
      <c r="AU857" s="255" t="s">
        <v>87</v>
      </c>
      <c r="AV857" s="15" t="s">
        <v>85</v>
      </c>
      <c r="AW857" s="15" t="s">
        <v>32</v>
      </c>
      <c r="AX857" s="15" t="s">
        <v>77</v>
      </c>
      <c r="AY857" s="255" t="s">
        <v>209</v>
      </c>
    </row>
    <row r="858" spans="2:51" s="13" customFormat="1">
      <c r="B858" s="212"/>
      <c r="C858" s="213"/>
      <c r="D858" s="214" t="s">
        <v>555</v>
      </c>
      <c r="E858" s="215" t="s">
        <v>1</v>
      </c>
      <c r="F858" s="216" t="s">
        <v>8074</v>
      </c>
      <c r="G858" s="213"/>
      <c r="H858" s="217">
        <v>1</v>
      </c>
      <c r="I858" s="218"/>
      <c r="J858" s="213"/>
      <c r="K858" s="213"/>
      <c r="L858" s="219"/>
      <c r="M858" s="220"/>
      <c r="N858" s="221"/>
      <c r="O858" s="221"/>
      <c r="P858" s="221"/>
      <c r="Q858" s="221"/>
      <c r="R858" s="221"/>
      <c r="S858" s="221"/>
      <c r="T858" s="222"/>
      <c r="AT858" s="223" t="s">
        <v>555</v>
      </c>
      <c r="AU858" s="223" t="s">
        <v>87</v>
      </c>
      <c r="AV858" s="13" t="s">
        <v>87</v>
      </c>
      <c r="AW858" s="13" t="s">
        <v>32</v>
      </c>
      <c r="AX858" s="13" t="s">
        <v>77</v>
      </c>
      <c r="AY858" s="223" t="s">
        <v>209</v>
      </c>
    </row>
    <row r="859" spans="2:51" s="13" customFormat="1">
      <c r="B859" s="212"/>
      <c r="C859" s="213"/>
      <c r="D859" s="214" t="s">
        <v>555</v>
      </c>
      <c r="E859" s="215" t="s">
        <v>1</v>
      </c>
      <c r="F859" s="216" t="s">
        <v>8075</v>
      </c>
      <c r="G859" s="213"/>
      <c r="H859" s="217">
        <v>1</v>
      </c>
      <c r="I859" s="218"/>
      <c r="J859" s="213"/>
      <c r="K859" s="213"/>
      <c r="L859" s="219"/>
      <c r="M859" s="220"/>
      <c r="N859" s="221"/>
      <c r="O859" s="221"/>
      <c r="P859" s="221"/>
      <c r="Q859" s="221"/>
      <c r="R859" s="221"/>
      <c r="S859" s="221"/>
      <c r="T859" s="222"/>
      <c r="AT859" s="223" t="s">
        <v>555</v>
      </c>
      <c r="AU859" s="223" t="s">
        <v>87</v>
      </c>
      <c r="AV859" s="13" t="s">
        <v>87</v>
      </c>
      <c r="AW859" s="13" t="s">
        <v>32</v>
      </c>
      <c r="AX859" s="13" t="s">
        <v>77</v>
      </c>
      <c r="AY859" s="223" t="s">
        <v>209</v>
      </c>
    </row>
    <row r="860" spans="2:51" s="13" customFormat="1">
      <c r="B860" s="212"/>
      <c r="C860" s="213"/>
      <c r="D860" s="214" t="s">
        <v>555</v>
      </c>
      <c r="E860" s="215" t="s">
        <v>1</v>
      </c>
      <c r="F860" s="216" t="s">
        <v>8076</v>
      </c>
      <c r="G860" s="213"/>
      <c r="H860" s="217">
        <v>1</v>
      </c>
      <c r="I860" s="218"/>
      <c r="J860" s="213"/>
      <c r="K860" s="213"/>
      <c r="L860" s="219"/>
      <c r="M860" s="220"/>
      <c r="N860" s="221"/>
      <c r="O860" s="221"/>
      <c r="P860" s="221"/>
      <c r="Q860" s="221"/>
      <c r="R860" s="221"/>
      <c r="S860" s="221"/>
      <c r="T860" s="222"/>
      <c r="AT860" s="223" t="s">
        <v>555</v>
      </c>
      <c r="AU860" s="223" t="s">
        <v>87</v>
      </c>
      <c r="AV860" s="13" t="s">
        <v>87</v>
      </c>
      <c r="AW860" s="13" t="s">
        <v>32</v>
      </c>
      <c r="AX860" s="13" t="s">
        <v>77</v>
      </c>
      <c r="AY860" s="223" t="s">
        <v>209</v>
      </c>
    </row>
    <row r="861" spans="2:51" s="13" customFormat="1">
      <c r="B861" s="212"/>
      <c r="C861" s="213"/>
      <c r="D861" s="214" t="s">
        <v>555</v>
      </c>
      <c r="E861" s="215" t="s">
        <v>1</v>
      </c>
      <c r="F861" s="216" t="s">
        <v>8077</v>
      </c>
      <c r="G861" s="213"/>
      <c r="H861" s="217">
        <v>1</v>
      </c>
      <c r="I861" s="218"/>
      <c r="J861" s="213"/>
      <c r="K861" s="213"/>
      <c r="L861" s="219"/>
      <c r="M861" s="220"/>
      <c r="N861" s="221"/>
      <c r="O861" s="221"/>
      <c r="P861" s="221"/>
      <c r="Q861" s="221"/>
      <c r="R861" s="221"/>
      <c r="S861" s="221"/>
      <c r="T861" s="222"/>
      <c r="AT861" s="223" t="s">
        <v>555</v>
      </c>
      <c r="AU861" s="223" t="s">
        <v>87</v>
      </c>
      <c r="AV861" s="13" t="s">
        <v>87</v>
      </c>
      <c r="AW861" s="13" t="s">
        <v>32</v>
      </c>
      <c r="AX861" s="13" t="s">
        <v>77</v>
      </c>
      <c r="AY861" s="223" t="s">
        <v>209</v>
      </c>
    </row>
    <row r="862" spans="2:51" s="13" customFormat="1">
      <c r="B862" s="212"/>
      <c r="C862" s="213"/>
      <c r="D862" s="214" t="s">
        <v>555</v>
      </c>
      <c r="E862" s="215" t="s">
        <v>1</v>
      </c>
      <c r="F862" s="216" t="s">
        <v>8078</v>
      </c>
      <c r="G862" s="213"/>
      <c r="H862" s="217">
        <v>5</v>
      </c>
      <c r="I862" s="218"/>
      <c r="J862" s="213"/>
      <c r="K862" s="213"/>
      <c r="L862" s="219"/>
      <c r="M862" s="220"/>
      <c r="N862" s="221"/>
      <c r="O862" s="221"/>
      <c r="P862" s="221"/>
      <c r="Q862" s="221"/>
      <c r="R862" s="221"/>
      <c r="S862" s="221"/>
      <c r="T862" s="222"/>
      <c r="AT862" s="223" t="s">
        <v>555</v>
      </c>
      <c r="AU862" s="223" t="s">
        <v>87</v>
      </c>
      <c r="AV862" s="13" t="s">
        <v>87</v>
      </c>
      <c r="AW862" s="13" t="s">
        <v>32</v>
      </c>
      <c r="AX862" s="13" t="s">
        <v>77</v>
      </c>
      <c r="AY862" s="223" t="s">
        <v>209</v>
      </c>
    </row>
    <row r="863" spans="2:51" s="13" customFormat="1">
      <c r="B863" s="212"/>
      <c r="C863" s="213"/>
      <c r="D863" s="214" t="s">
        <v>555</v>
      </c>
      <c r="E863" s="215" t="s">
        <v>1</v>
      </c>
      <c r="F863" s="216" t="s">
        <v>8079</v>
      </c>
      <c r="G863" s="213"/>
      <c r="H863" s="217">
        <v>5</v>
      </c>
      <c r="I863" s="218"/>
      <c r="J863" s="213"/>
      <c r="K863" s="213"/>
      <c r="L863" s="219"/>
      <c r="M863" s="220"/>
      <c r="N863" s="221"/>
      <c r="O863" s="221"/>
      <c r="P863" s="221"/>
      <c r="Q863" s="221"/>
      <c r="R863" s="221"/>
      <c r="S863" s="221"/>
      <c r="T863" s="222"/>
      <c r="AT863" s="223" t="s">
        <v>555</v>
      </c>
      <c r="AU863" s="223" t="s">
        <v>87</v>
      </c>
      <c r="AV863" s="13" t="s">
        <v>87</v>
      </c>
      <c r="AW863" s="13" t="s">
        <v>32</v>
      </c>
      <c r="AX863" s="13" t="s">
        <v>77</v>
      </c>
      <c r="AY863" s="223" t="s">
        <v>209</v>
      </c>
    </row>
    <row r="864" spans="2:51" s="13" customFormat="1">
      <c r="B864" s="212"/>
      <c r="C864" s="213"/>
      <c r="D864" s="214" t="s">
        <v>555</v>
      </c>
      <c r="E864" s="215" t="s">
        <v>1</v>
      </c>
      <c r="F864" s="216" t="s">
        <v>8080</v>
      </c>
      <c r="G864" s="213"/>
      <c r="H864" s="217">
        <v>1</v>
      </c>
      <c r="I864" s="218"/>
      <c r="J864" s="213"/>
      <c r="K864" s="213"/>
      <c r="L864" s="219"/>
      <c r="M864" s="220"/>
      <c r="N864" s="221"/>
      <c r="O864" s="221"/>
      <c r="P864" s="221"/>
      <c r="Q864" s="221"/>
      <c r="R864" s="221"/>
      <c r="S864" s="221"/>
      <c r="T864" s="222"/>
      <c r="AT864" s="223" t="s">
        <v>555</v>
      </c>
      <c r="AU864" s="223" t="s">
        <v>87</v>
      </c>
      <c r="AV864" s="13" t="s">
        <v>87</v>
      </c>
      <c r="AW864" s="13" t="s">
        <v>32</v>
      </c>
      <c r="AX864" s="13" t="s">
        <v>77</v>
      </c>
      <c r="AY864" s="223" t="s">
        <v>209</v>
      </c>
    </row>
    <row r="865" spans="1:65" s="13" customFormat="1">
      <c r="B865" s="212"/>
      <c r="C865" s="213"/>
      <c r="D865" s="214" t="s">
        <v>555</v>
      </c>
      <c r="E865" s="215" t="s">
        <v>1</v>
      </c>
      <c r="F865" s="216" t="s">
        <v>8081</v>
      </c>
      <c r="G865" s="213"/>
      <c r="H865" s="217">
        <v>1</v>
      </c>
      <c r="I865" s="218"/>
      <c r="J865" s="213"/>
      <c r="K865" s="213"/>
      <c r="L865" s="219"/>
      <c r="M865" s="220"/>
      <c r="N865" s="221"/>
      <c r="O865" s="221"/>
      <c r="P865" s="221"/>
      <c r="Q865" s="221"/>
      <c r="R865" s="221"/>
      <c r="S865" s="221"/>
      <c r="T865" s="222"/>
      <c r="AT865" s="223" t="s">
        <v>555</v>
      </c>
      <c r="AU865" s="223" t="s">
        <v>87</v>
      </c>
      <c r="AV865" s="13" t="s">
        <v>87</v>
      </c>
      <c r="AW865" s="13" t="s">
        <v>32</v>
      </c>
      <c r="AX865" s="13" t="s">
        <v>77</v>
      </c>
      <c r="AY865" s="223" t="s">
        <v>209</v>
      </c>
    </row>
    <row r="866" spans="1:65" s="13" customFormat="1">
      <c r="B866" s="212"/>
      <c r="C866" s="213"/>
      <c r="D866" s="214" t="s">
        <v>555</v>
      </c>
      <c r="E866" s="215" t="s">
        <v>1</v>
      </c>
      <c r="F866" s="216" t="s">
        <v>8082</v>
      </c>
      <c r="G866" s="213"/>
      <c r="H866" s="217">
        <v>1</v>
      </c>
      <c r="I866" s="218"/>
      <c r="J866" s="213"/>
      <c r="K866" s="213"/>
      <c r="L866" s="219"/>
      <c r="M866" s="220"/>
      <c r="N866" s="221"/>
      <c r="O866" s="221"/>
      <c r="P866" s="221"/>
      <c r="Q866" s="221"/>
      <c r="R866" s="221"/>
      <c r="S866" s="221"/>
      <c r="T866" s="222"/>
      <c r="AT866" s="223" t="s">
        <v>555</v>
      </c>
      <c r="AU866" s="223" t="s">
        <v>87</v>
      </c>
      <c r="AV866" s="13" t="s">
        <v>87</v>
      </c>
      <c r="AW866" s="13" t="s">
        <v>32</v>
      </c>
      <c r="AX866" s="13" t="s">
        <v>77</v>
      </c>
      <c r="AY866" s="223" t="s">
        <v>209</v>
      </c>
    </row>
    <row r="867" spans="1:65" s="14" customFormat="1">
      <c r="B867" s="235"/>
      <c r="C867" s="236"/>
      <c r="D867" s="214" t="s">
        <v>555</v>
      </c>
      <c r="E867" s="237" t="s">
        <v>1</v>
      </c>
      <c r="F867" s="238" t="s">
        <v>645</v>
      </c>
      <c r="G867" s="236"/>
      <c r="H867" s="239">
        <v>103</v>
      </c>
      <c r="I867" s="240"/>
      <c r="J867" s="236"/>
      <c r="K867" s="236"/>
      <c r="L867" s="241"/>
      <c r="M867" s="242"/>
      <c r="N867" s="243"/>
      <c r="O867" s="243"/>
      <c r="P867" s="243"/>
      <c r="Q867" s="243"/>
      <c r="R867" s="243"/>
      <c r="S867" s="243"/>
      <c r="T867" s="244"/>
      <c r="AT867" s="245" t="s">
        <v>555</v>
      </c>
      <c r="AU867" s="245" t="s">
        <v>87</v>
      </c>
      <c r="AV867" s="14" t="s">
        <v>218</v>
      </c>
      <c r="AW867" s="14" t="s">
        <v>32</v>
      </c>
      <c r="AX867" s="14" t="s">
        <v>85</v>
      </c>
      <c r="AY867" s="245" t="s">
        <v>209</v>
      </c>
    </row>
    <row r="868" spans="1:65" s="2" customFormat="1" ht="16.5" customHeight="1">
      <c r="A868" s="35"/>
      <c r="B868" s="36"/>
      <c r="C868" s="224" t="s">
        <v>514</v>
      </c>
      <c r="D868" s="224" t="s">
        <v>576</v>
      </c>
      <c r="E868" s="225" t="s">
        <v>2735</v>
      </c>
      <c r="F868" s="226" t="s">
        <v>7931</v>
      </c>
      <c r="G868" s="227" t="s">
        <v>224</v>
      </c>
      <c r="H868" s="228">
        <v>166.762</v>
      </c>
      <c r="I868" s="229"/>
      <c r="J868" s="230">
        <f>ROUND(I868*H868,2)</f>
        <v>0</v>
      </c>
      <c r="K868" s="231"/>
      <c r="L868" s="232"/>
      <c r="M868" s="233" t="s">
        <v>1</v>
      </c>
      <c r="N868" s="234" t="s">
        <v>42</v>
      </c>
      <c r="O868" s="72"/>
      <c r="P868" s="203">
        <f>O868*H868</f>
        <v>0</v>
      </c>
      <c r="Q868" s="203">
        <v>2.5</v>
      </c>
      <c r="R868" s="203">
        <f>Q868*H868</f>
        <v>416.90499999999997</v>
      </c>
      <c r="S868" s="203">
        <v>0</v>
      </c>
      <c r="T868" s="204">
        <f>S868*H868</f>
        <v>0</v>
      </c>
      <c r="U868" s="35"/>
      <c r="V868" s="35"/>
      <c r="W868" s="35"/>
      <c r="X868" s="35"/>
      <c r="Y868" s="35"/>
      <c r="Z868" s="35"/>
      <c r="AA868" s="35"/>
      <c r="AB868" s="35"/>
      <c r="AC868" s="35"/>
      <c r="AD868" s="35"/>
      <c r="AE868" s="35"/>
      <c r="AR868" s="205" t="s">
        <v>246</v>
      </c>
      <c r="AT868" s="205" t="s">
        <v>576</v>
      </c>
      <c r="AU868" s="205" t="s">
        <v>87</v>
      </c>
      <c r="AY868" s="18" t="s">
        <v>209</v>
      </c>
      <c r="BE868" s="206">
        <f>IF(N868="základní",J868,0)</f>
        <v>0</v>
      </c>
      <c r="BF868" s="206">
        <f>IF(N868="snížená",J868,0)</f>
        <v>0</v>
      </c>
      <c r="BG868" s="206">
        <f>IF(N868="zákl. přenesená",J868,0)</f>
        <v>0</v>
      </c>
      <c r="BH868" s="206">
        <f>IF(N868="sníž. přenesená",J868,0)</f>
        <v>0</v>
      </c>
      <c r="BI868" s="206">
        <f>IF(N868="nulová",J868,0)</f>
        <v>0</v>
      </c>
      <c r="BJ868" s="18" t="s">
        <v>85</v>
      </c>
      <c r="BK868" s="206">
        <f>ROUND(I868*H868,2)</f>
        <v>0</v>
      </c>
      <c r="BL868" s="18" t="s">
        <v>218</v>
      </c>
      <c r="BM868" s="205" t="s">
        <v>8083</v>
      </c>
    </row>
    <row r="869" spans="1:65" s="13" customFormat="1">
      <c r="B869" s="212"/>
      <c r="C869" s="213"/>
      <c r="D869" s="214" t="s">
        <v>555</v>
      </c>
      <c r="E869" s="215" t="s">
        <v>1</v>
      </c>
      <c r="F869" s="216" t="s">
        <v>8084</v>
      </c>
      <c r="G869" s="213"/>
      <c r="H869" s="217">
        <v>2.9359999999999999</v>
      </c>
      <c r="I869" s="218"/>
      <c r="J869" s="213"/>
      <c r="K869" s="213"/>
      <c r="L869" s="219"/>
      <c r="M869" s="220"/>
      <c r="N869" s="221"/>
      <c r="O869" s="221"/>
      <c r="P869" s="221"/>
      <c r="Q869" s="221"/>
      <c r="R869" s="221"/>
      <c r="S869" s="221"/>
      <c r="T869" s="222"/>
      <c r="AT869" s="223" t="s">
        <v>555</v>
      </c>
      <c r="AU869" s="223" t="s">
        <v>87</v>
      </c>
      <c r="AV869" s="13" t="s">
        <v>87</v>
      </c>
      <c r="AW869" s="13" t="s">
        <v>32</v>
      </c>
      <c r="AX869" s="13" t="s">
        <v>77</v>
      </c>
      <c r="AY869" s="223" t="s">
        <v>209</v>
      </c>
    </row>
    <row r="870" spans="1:65" s="13" customFormat="1">
      <c r="B870" s="212"/>
      <c r="C870" s="213"/>
      <c r="D870" s="214" t="s">
        <v>555</v>
      </c>
      <c r="E870" s="215" t="s">
        <v>1</v>
      </c>
      <c r="F870" s="216" t="s">
        <v>8085</v>
      </c>
      <c r="G870" s="213"/>
      <c r="H870" s="217">
        <v>11.077999999999999</v>
      </c>
      <c r="I870" s="218"/>
      <c r="J870" s="213"/>
      <c r="K870" s="213"/>
      <c r="L870" s="219"/>
      <c r="M870" s="220"/>
      <c r="N870" s="221"/>
      <c r="O870" s="221"/>
      <c r="P870" s="221"/>
      <c r="Q870" s="221"/>
      <c r="R870" s="221"/>
      <c r="S870" s="221"/>
      <c r="T870" s="222"/>
      <c r="AT870" s="223" t="s">
        <v>555</v>
      </c>
      <c r="AU870" s="223" t="s">
        <v>87</v>
      </c>
      <c r="AV870" s="13" t="s">
        <v>87</v>
      </c>
      <c r="AW870" s="13" t="s">
        <v>32</v>
      </c>
      <c r="AX870" s="13" t="s">
        <v>77</v>
      </c>
      <c r="AY870" s="223" t="s">
        <v>209</v>
      </c>
    </row>
    <row r="871" spans="1:65" s="13" customFormat="1">
      <c r="B871" s="212"/>
      <c r="C871" s="213"/>
      <c r="D871" s="214" t="s">
        <v>555</v>
      </c>
      <c r="E871" s="215" t="s">
        <v>1</v>
      </c>
      <c r="F871" s="216" t="s">
        <v>8086</v>
      </c>
      <c r="G871" s="213"/>
      <c r="H871" s="217">
        <v>12.959</v>
      </c>
      <c r="I871" s="218"/>
      <c r="J871" s="213"/>
      <c r="K871" s="213"/>
      <c r="L871" s="219"/>
      <c r="M871" s="220"/>
      <c r="N871" s="221"/>
      <c r="O871" s="221"/>
      <c r="P871" s="221"/>
      <c r="Q871" s="221"/>
      <c r="R871" s="221"/>
      <c r="S871" s="221"/>
      <c r="T871" s="222"/>
      <c r="AT871" s="223" t="s">
        <v>555</v>
      </c>
      <c r="AU871" s="223" t="s">
        <v>87</v>
      </c>
      <c r="AV871" s="13" t="s">
        <v>87</v>
      </c>
      <c r="AW871" s="13" t="s">
        <v>32</v>
      </c>
      <c r="AX871" s="13" t="s">
        <v>77</v>
      </c>
      <c r="AY871" s="223" t="s">
        <v>209</v>
      </c>
    </row>
    <row r="872" spans="1:65" s="13" customFormat="1" ht="33.75">
      <c r="B872" s="212"/>
      <c r="C872" s="213"/>
      <c r="D872" s="214" t="s">
        <v>555</v>
      </c>
      <c r="E872" s="215" t="s">
        <v>1</v>
      </c>
      <c r="F872" s="216" t="s">
        <v>8087</v>
      </c>
      <c r="G872" s="213"/>
      <c r="H872" s="217">
        <v>35.965000000000003</v>
      </c>
      <c r="I872" s="218"/>
      <c r="J872" s="213"/>
      <c r="K872" s="213"/>
      <c r="L872" s="219"/>
      <c r="M872" s="220"/>
      <c r="N872" s="221"/>
      <c r="O872" s="221"/>
      <c r="P872" s="221"/>
      <c r="Q872" s="221"/>
      <c r="R872" s="221"/>
      <c r="S872" s="221"/>
      <c r="T872" s="222"/>
      <c r="AT872" s="223" t="s">
        <v>555</v>
      </c>
      <c r="AU872" s="223" t="s">
        <v>87</v>
      </c>
      <c r="AV872" s="13" t="s">
        <v>87</v>
      </c>
      <c r="AW872" s="13" t="s">
        <v>32</v>
      </c>
      <c r="AX872" s="13" t="s">
        <v>77</v>
      </c>
      <c r="AY872" s="223" t="s">
        <v>209</v>
      </c>
    </row>
    <row r="873" spans="1:65" s="13" customFormat="1" ht="33.75">
      <c r="B873" s="212"/>
      <c r="C873" s="213"/>
      <c r="D873" s="214" t="s">
        <v>555</v>
      </c>
      <c r="E873" s="215" t="s">
        <v>1</v>
      </c>
      <c r="F873" s="216" t="s">
        <v>8088</v>
      </c>
      <c r="G873" s="213"/>
      <c r="H873" s="217">
        <v>49.466000000000001</v>
      </c>
      <c r="I873" s="218"/>
      <c r="J873" s="213"/>
      <c r="K873" s="213"/>
      <c r="L873" s="219"/>
      <c r="M873" s="220"/>
      <c r="N873" s="221"/>
      <c r="O873" s="221"/>
      <c r="P873" s="221"/>
      <c r="Q873" s="221"/>
      <c r="R873" s="221"/>
      <c r="S873" s="221"/>
      <c r="T873" s="222"/>
      <c r="AT873" s="223" t="s">
        <v>555</v>
      </c>
      <c r="AU873" s="223" t="s">
        <v>87</v>
      </c>
      <c r="AV873" s="13" t="s">
        <v>87</v>
      </c>
      <c r="AW873" s="13" t="s">
        <v>32</v>
      </c>
      <c r="AX873" s="13" t="s">
        <v>77</v>
      </c>
      <c r="AY873" s="223" t="s">
        <v>209</v>
      </c>
    </row>
    <row r="874" spans="1:65" s="13" customFormat="1" ht="33.75">
      <c r="B874" s="212"/>
      <c r="C874" s="213"/>
      <c r="D874" s="214" t="s">
        <v>555</v>
      </c>
      <c r="E874" s="215" t="s">
        <v>1</v>
      </c>
      <c r="F874" s="216" t="s">
        <v>8089</v>
      </c>
      <c r="G874" s="213"/>
      <c r="H874" s="217">
        <v>26.577000000000002</v>
      </c>
      <c r="I874" s="218"/>
      <c r="J874" s="213"/>
      <c r="K874" s="213"/>
      <c r="L874" s="219"/>
      <c r="M874" s="220"/>
      <c r="N874" s="221"/>
      <c r="O874" s="221"/>
      <c r="P874" s="221"/>
      <c r="Q874" s="221"/>
      <c r="R874" s="221"/>
      <c r="S874" s="221"/>
      <c r="T874" s="222"/>
      <c r="AT874" s="223" t="s">
        <v>555</v>
      </c>
      <c r="AU874" s="223" t="s">
        <v>87</v>
      </c>
      <c r="AV874" s="13" t="s">
        <v>87</v>
      </c>
      <c r="AW874" s="13" t="s">
        <v>32</v>
      </c>
      <c r="AX874" s="13" t="s">
        <v>77</v>
      </c>
      <c r="AY874" s="223" t="s">
        <v>209</v>
      </c>
    </row>
    <row r="875" spans="1:65" s="13" customFormat="1" ht="22.5">
      <c r="B875" s="212"/>
      <c r="C875" s="213"/>
      <c r="D875" s="214" t="s">
        <v>555</v>
      </c>
      <c r="E875" s="215" t="s">
        <v>1</v>
      </c>
      <c r="F875" s="216" t="s">
        <v>8090</v>
      </c>
      <c r="G875" s="213"/>
      <c r="H875" s="217">
        <v>27.780999999999999</v>
      </c>
      <c r="I875" s="218"/>
      <c r="J875" s="213"/>
      <c r="K875" s="213"/>
      <c r="L875" s="219"/>
      <c r="M875" s="220"/>
      <c r="N875" s="221"/>
      <c r="O875" s="221"/>
      <c r="P875" s="221"/>
      <c r="Q875" s="221"/>
      <c r="R875" s="221"/>
      <c r="S875" s="221"/>
      <c r="T875" s="222"/>
      <c r="AT875" s="223" t="s">
        <v>555</v>
      </c>
      <c r="AU875" s="223" t="s">
        <v>87</v>
      </c>
      <c r="AV875" s="13" t="s">
        <v>87</v>
      </c>
      <c r="AW875" s="13" t="s">
        <v>32</v>
      </c>
      <c r="AX875" s="13" t="s">
        <v>77</v>
      </c>
      <c r="AY875" s="223" t="s">
        <v>209</v>
      </c>
    </row>
    <row r="876" spans="1:65" s="14" customFormat="1">
      <c r="B876" s="235"/>
      <c r="C876" s="236"/>
      <c r="D876" s="214" t="s">
        <v>555</v>
      </c>
      <c r="E876" s="237" t="s">
        <v>1</v>
      </c>
      <c r="F876" s="238" t="s">
        <v>645</v>
      </c>
      <c r="G876" s="236"/>
      <c r="H876" s="239">
        <v>166.762</v>
      </c>
      <c r="I876" s="240"/>
      <c r="J876" s="236"/>
      <c r="K876" s="236"/>
      <c r="L876" s="241"/>
      <c r="M876" s="242"/>
      <c r="N876" s="243"/>
      <c r="O876" s="243"/>
      <c r="P876" s="243"/>
      <c r="Q876" s="243"/>
      <c r="R876" s="243"/>
      <c r="S876" s="243"/>
      <c r="T876" s="244"/>
      <c r="AT876" s="245" t="s">
        <v>555</v>
      </c>
      <c r="AU876" s="245" t="s">
        <v>87</v>
      </c>
      <c r="AV876" s="14" t="s">
        <v>218</v>
      </c>
      <c r="AW876" s="14" t="s">
        <v>32</v>
      </c>
      <c r="AX876" s="14" t="s">
        <v>85</v>
      </c>
      <c r="AY876" s="245" t="s">
        <v>209</v>
      </c>
    </row>
    <row r="877" spans="1:65" s="2" customFormat="1" ht="33" customHeight="1">
      <c r="A877" s="35"/>
      <c r="B877" s="36"/>
      <c r="C877" s="193" t="s">
        <v>518</v>
      </c>
      <c r="D877" s="193" t="s">
        <v>214</v>
      </c>
      <c r="E877" s="194" t="s">
        <v>8091</v>
      </c>
      <c r="F877" s="195" t="s">
        <v>8092</v>
      </c>
      <c r="G877" s="196" t="s">
        <v>323</v>
      </c>
      <c r="H877" s="197">
        <v>34</v>
      </c>
      <c r="I877" s="198"/>
      <c r="J877" s="199">
        <f>ROUND(I877*H877,2)</f>
        <v>0</v>
      </c>
      <c r="K877" s="200"/>
      <c r="L877" s="40"/>
      <c r="M877" s="201" t="s">
        <v>1</v>
      </c>
      <c r="N877" s="202" t="s">
        <v>42</v>
      </c>
      <c r="O877" s="72"/>
      <c r="P877" s="203">
        <f>O877*H877</f>
        <v>0</v>
      </c>
      <c r="Q877" s="203">
        <v>8.2729999999999998E-2</v>
      </c>
      <c r="R877" s="203">
        <f>Q877*H877</f>
        <v>2.8128199999999999</v>
      </c>
      <c r="S877" s="203">
        <v>0</v>
      </c>
      <c r="T877" s="204">
        <f>S877*H877</f>
        <v>0</v>
      </c>
      <c r="U877" s="35"/>
      <c r="V877" s="35"/>
      <c r="W877" s="35"/>
      <c r="X877" s="35"/>
      <c r="Y877" s="35"/>
      <c r="Z877" s="35"/>
      <c r="AA877" s="35"/>
      <c r="AB877" s="35"/>
      <c r="AC877" s="35"/>
      <c r="AD877" s="35"/>
      <c r="AE877" s="35"/>
      <c r="AR877" s="205" t="s">
        <v>218</v>
      </c>
      <c r="AT877" s="205" t="s">
        <v>214</v>
      </c>
      <c r="AU877" s="205" t="s">
        <v>87</v>
      </c>
      <c r="AY877" s="18" t="s">
        <v>209</v>
      </c>
      <c r="BE877" s="206">
        <f>IF(N877="základní",J877,0)</f>
        <v>0</v>
      </c>
      <c r="BF877" s="206">
        <f>IF(N877="snížená",J877,0)</f>
        <v>0</v>
      </c>
      <c r="BG877" s="206">
        <f>IF(N877="zákl. přenesená",J877,0)</f>
        <v>0</v>
      </c>
      <c r="BH877" s="206">
        <f>IF(N877="sníž. přenesená",J877,0)</f>
        <v>0</v>
      </c>
      <c r="BI877" s="206">
        <f>IF(N877="nulová",J877,0)</f>
        <v>0</v>
      </c>
      <c r="BJ877" s="18" t="s">
        <v>85</v>
      </c>
      <c r="BK877" s="206">
        <f>ROUND(I877*H877,2)</f>
        <v>0</v>
      </c>
      <c r="BL877" s="18" t="s">
        <v>218</v>
      </c>
      <c r="BM877" s="205" t="s">
        <v>8093</v>
      </c>
    </row>
    <row r="878" spans="1:65" s="15" customFormat="1">
      <c r="B878" s="246"/>
      <c r="C878" s="247"/>
      <c r="D878" s="214" t="s">
        <v>555</v>
      </c>
      <c r="E878" s="248" t="s">
        <v>1</v>
      </c>
      <c r="F878" s="249" t="s">
        <v>1505</v>
      </c>
      <c r="G878" s="247"/>
      <c r="H878" s="248" t="s">
        <v>1</v>
      </c>
      <c r="I878" s="250"/>
      <c r="J878" s="247"/>
      <c r="K878" s="247"/>
      <c r="L878" s="251"/>
      <c r="M878" s="252"/>
      <c r="N878" s="253"/>
      <c r="O878" s="253"/>
      <c r="P878" s="253"/>
      <c r="Q878" s="253"/>
      <c r="R878" s="253"/>
      <c r="S878" s="253"/>
      <c r="T878" s="254"/>
      <c r="AT878" s="255" t="s">
        <v>555</v>
      </c>
      <c r="AU878" s="255" t="s">
        <v>87</v>
      </c>
      <c r="AV878" s="15" t="s">
        <v>85</v>
      </c>
      <c r="AW878" s="15" t="s">
        <v>32</v>
      </c>
      <c r="AX878" s="15" t="s">
        <v>77</v>
      </c>
      <c r="AY878" s="255" t="s">
        <v>209</v>
      </c>
    </row>
    <row r="879" spans="1:65" s="13" customFormat="1">
      <c r="B879" s="212"/>
      <c r="C879" s="213"/>
      <c r="D879" s="214" t="s">
        <v>555</v>
      </c>
      <c r="E879" s="215" t="s">
        <v>1</v>
      </c>
      <c r="F879" s="216" t="s">
        <v>8094</v>
      </c>
      <c r="G879" s="213"/>
      <c r="H879" s="217">
        <v>2</v>
      </c>
      <c r="I879" s="218"/>
      <c r="J879" s="213"/>
      <c r="K879" s="213"/>
      <c r="L879" s="219"/>
      <c r="M879" s="220"/>
      <c r="N879" s="221"/>
      <c r="O879" s="221"/>
      <c r="P879" s="221"/>
      <c r="Q879" s="221"/>
      <c r="R879" s="221"/>
      <c r="S879" s="221"/>
      <c r="T879" s="222"/>
      <c r="AT879" s="223" t="s">
        <v>555</v>
      </c>
      <c r="AU879" s="223" t="s">
        <v>87</v>
      </c>
      <c r="AV879" s="13" t="s">
        <v>87</v>
      </c>
      <c r="AW879" s="13" t="s">
        <v>32</v>
      </c>
      <c r="AX879" s="13" t="s">
        <v>77</v>
      </c>
      <c r="AY879" s="223" t="s">
        <v>209</v>
      </c>
    </row>
    <row r="880" spans="1:65" s="13" customFormat="1">
      <c r="B880" s="212"/>
      <c r="C880" s="213"/>
      <c r="D880" s="214" t="s">
        <v>555</v>
      </c>
      <c r="E880" s="215" t="s">
        <v>1</v>
      </c>
      <c r="F880" s="216" t="s">
        <v>8095</v>
      </c>
      <c r="G880" s="213"/>
      <c r="H880" s="217">
        <v>1</v>
      </c>
      <c r="I880" s="218"/>
      <c r="J880" s="213"/>
      <c r="K880" s="213"/>
      <c r="L880" s="219"/>
      <c r="M880" s="220"/>
      <c r="N880" s="221"/>
      <c r="O880" s="221"/>
      <c r="P880" s="221"/>
      <c r="Q880" s="221"/>
      <c r="R880" s="221"/>
      <c r="S880" s="221"/>
      <c r="T880" s="222"/>
      <c r="AT880" s="223" t="s">
        <v>555</v>
      </c>
      <c r="AU880" s="223" t="s">
        <v>87</v>
      </c>
      <c r="AV880" s="13" t="s">
        <v>87</v>
      </c>
      <c r="AW880" s="13" t="s">
        <v>32</v>
      </c>
      <c r="AX880" s="13" t="s">
        <v>77</v>
      </c>
      <c r="AY880" s="223" t="s">
        <v>209</v>
      </c>
    </row>
    <row r="881" spans="2:51" s="13" customFormat="1">
      <c r="B881" s="212"/>
      <c r="C881" s="213"/>
      <c r="D881" s="214" t="s">
        <v>555</v>
      </c>
      <c r="E881" s="215" t="s">
        <v>1</v>
      </c>
      <c r="F881" s="216" t="s">
        <v>8096</v>
      </c>
      <c r="G881" s="213"/>
      <c r="H881" s="217">
        <v>1</v>
      </c>
      <c r="I881" s="218"/>
      <c r="J881" s="213"/>
      <c r="K881" s="213"/>
      <c r="L881" s="219"/>
      <c r="M881" s="220"/>
      <c r="N881" s="221"/>
      <c r="O881" s="221"/>
      <c r="P881" s="221"/>
      <c r="Q881" s="221"/>
      <c r="R881" s="221"/>
      <c r="S881" s="221"/>
      <c r="T881" s="222"/>
      <c r="AT881" s="223" t="s">
        <v>555</v>
      </c>
      <c r="AU881" s="223" t="s">
        <v>87</v>
      </c>
      <c r="AV881" s="13" t="s">
        <v>87</v>
      </c>
      <c r="AW881" s="13" t="s">
        <v>32</v>
      </c>
      <c r="AX881" s="13" t="s">
        <v>77</v>
      </c>
      <c r="AY881" s="223" t="s">
        <v>209</v>
      </c>
    </row>
    <row r="882" spans="2:51" s="15" customFormat="1">
      <c r="B882" s="246"/>
      <c r="C882" s="247"/>
      <c r="D882" s="214" t="s">
        <v>555</v>
      </c>
      <c r="E882" s="248" t="s">
        <v>1</v>
      </c>
      <c r="F882" s="249" t="s">
        <v>1605</v>
      </c>
      <c r="G882" s="247"/>
      <c r="H882" s="248" t="s">
        <v>1</v>
      </c>
      <c r="I882" s="250"/>
      <c r="J882" s="247"/>
      <c r="K882" s="247"/>
      <c r="L882" s="251"/>
      <c r="M882" s="252"/>
      <c r="N882" s="253"/>
      <c r="O882" s="253"/>
      <c r="P882" s="253"/>
      <c r="Q882" s="253"/>
      <c r="R882" s="253"/>
      <c r="S882" s="253"/>
      <c r="T882" s="254"/>
      <c r="AT882" s="255" t="s">
        <v>555</v>
      </c>
      <c r="AU882" s="255" t="s">
        <v>87</v>
      </c>
      <c r="AV882" s="15" t="s">
        <v>85</v>
      </c>
      <c r="AW882" s="15" t="s">
        <v>32</v>
      </c>
      <c r="AX882" s="15" t="s">
        <v>77</v>
      </c>
      <c r="AY882" s="255" t="s">
        <v>209</v>
      </c>
    </row>
    <row r="883" spans="2:51" s="13" customFormat="1">
      <c r="B883" s="212"/>
      <c r="C883" s="213"/>
      <c r="D883" s="214" t="s">
        <v>555</v>
      </c>
      <c r="E883" s="215" t="s">
        <v>1</v>
      </c>
      <c r="F883" s="216" t="s">
        <v>8097</v>
      </c>
      <c r="G883" s="213"/>
      <c r="H883" s="217">
        <v>2</v>
      </c>
      <c r="I883" s="218"/>
      <c r="J883" s="213"/>
      <c r="K883" s="213"/>
      <c r="L883" s="219"/>
      <c r="M883" s="220"/>
      <c r="N883" s="221"/>
      <c r="O883" s="221"/>
      <c r="P883" s="221"/>
      <c r="Q883" s="221"/>
      <c r="R883" s="221"/>
      <c r="S883" s="221"/>
      <c r="T883" s="222"/>
      <c r="AT883" s="223" t="s">
        <v>555</v>
      </c>
      <c r="AU883" s="223" t="s">
        <v>87</v>
      </c>
      <c r="AV883" s="13" t="s">
        <v>87</v>
      </c>
      <c r="AW883" s="13" t="s">
        <v>32</v>
      </c>
      <c r="AX883" s="13" t="s">
        <v>77</v>
      </c>
      <c r="AY883" s="223" t="s">
        <v>209</v>
      </c>
    </row>
    <row r="884" spans="2:51" s="13" customFormat="1">
      <c r="B884" s="212"/>
      <c r="C884" s="213"/>
      <c r="D884" s="214" t="s">
        <v>555</v>
      </c>
      <c r="E884" s="215" t="s">
        <v>1</v>
      </c>
      <c r="F884" s="216" t="s">
        <v>8098</v>
      </c>
      <c r="G884" s="213"/>
      <c r="H884" s="217">
        <v>1</v>
      </c>
      <c r="I884" s="218"/>
      <c r="J884" s="213"/>
      <c r="K884" s="213"/>
      <c r="L884" s="219"/>
      <c r="M884" s="220"/>
      <c r="N884" s="221"/>
      <c r="O884" s="221"/>
      <c r="P884" s="221"/>
      <c r="Q884" s="221"/>
      <c r="R884" s="221"/>
      <c r="S884" s="221"/>
      <c r="T884" s="222"/>
      <c r="AT884" s="223" t="s">
        <v>555</v>
      </c>
      <c r="AU884" s="223" t="s">
        <v>87</v>
      </c>
      <c r="AV884" s="13" t="s">
        <v>87</v>
      </c>
      <c r="AW884" s="13" t="s">
        <v>32</v>
      </c>
      <c r="AX884" s="13" t="s">
        <v>77</v>
      </c>
      <c r="AY884" s="223" t="s">
        <v>209</v>
      </c>
    </row>
    <row r="885" spans="2:51" s="13" customFormat="1">
      <c r="B885" s="212"/>
      <c r="C885" s="213"/>
      <c r="D885" s="214" t="s">
        <v>555</v>
      </c>
      <c r="E885" s="215" t="s">
        <v>1</v>
      </c>
      <c r="F885" s="216" t="s">
        <v>8099</v>
      </c>
      <c r="G885" s="213"/>
      <c r="H885" s="217">
        <v>4</v>
      </c>
      <c r="I885" s="218"/>
      <c r="J885" s="213"/>
      <c r="K885" s="213"/>
      <c r="L885" s="219"/>
      <c r="M885" s="220"/>
      <c r="N885" s="221"/>
      <c r="O885" s="221"/>
      <c r="P885" s="221"/>
      <c r="Q885" s="221"/>
      <c r="R885" s="221"/>
      <c r="S885" s="221"/>
      <c r="T885" s="222"/>
      <c r="AT885" s="223" t="s">
        <v>555</v>
      </c>
      <c r="AU885" s="223" t="s">
        <v>87</v>
      </c>
      <c r="AV885" s="13" t="s">
        <v>87</v>
      </c>
      <c r="AW885" s="13" t="s">
        <v>32</v>
      </c>
      <c r="AX885" s="13" t="s">
        <v>77</v>
      </c>
      <c r="AY885" s="223" t="s">
        <v>209</v>
      </c>
    </row>
    <row r="886" spans="2:51" s="13" customFormat="1">
      <c r="B886" s="212"/>
      <c r="C886" s="213"/>
      <c r="D886" s="214" t="s">
        <v>555</v>
      </c>
      <c r="E886" s="215" t="s">
        <v>1</v>
      </c>
      <c r="F886" s="216" t="s">
        <v>8100</v>
      </c>
      <c r="G886" s="213"/>
      <c r="H886" s="217">
        <v>1</v>
      </c>
      <c r="I886" s="218"/>
      <c r="J886" s="213"/>
      <c r="K886" s="213"/>
      <c r="L886" s="219"/>
      <c r="M886" s="220"/>
      <c r="N886" s="221"/>
      <c r="O886" s="221"/>
      <c r="P886" s="221"/>
      <c r="Q886" s="221"/>
      <c r="R886" s="221"/>
      <c r="S886" s="221"/>
      <c r="T886" s="222"/>
      <c r="AT886" s="223" t="s">
        <v>555</v>
      </c>
      <c r="AU886" s="223" t="s">
        <v>87</v>
      </c>
      <c r="AV886" s="13" t="s">
        <v>87</v>
      </c>
      <c r="AW886" s="13" t="s">
        <v>32</v>
      </c>
      <c r="AX886" s="13" t="s">
        <v>77</v>
      </c>
      <c r="AY886" s="223" t="s">
        <v>209</v>
      </c>
    </row>
    <row r="887" spans="2:51" s="15" customFormat="1">
      <c r="B887" s="246"/>
      <c r="C887" s="247"/>
      <c r="D887" s="214" t="s">
        <v>555</v>
      </c>
      <c r="E887" s="248" t="s">
        <v>1</v>
      </c>
      <c r="F887" s="249" t="s">
        <v>1717</v>
      </c>
      <c r="G887" s="247"/>
      <c r="H887" s="248" t="s">
        <v>1</v>
      </c>
      <c r="I887" s="250"/>
      <c r="J887" s="247"/>
      <c r="K887" s="247"/>
      <c r="L887" s="251"/>
      <c r="M887" s="252"/>
      <c r="N887" s="253"/>
      <c r="O887" s="253"/>
      <c r="P887" s="253"/>
      <c r="Q887" s="253"/>
      <c r="R887" s="253"/>
      <c r="S887" s="253"/>
      <c r="T887" s="254"/>
      <c r="AT887" s="255" t="s">
        <v>555</v>
      </c>
      <c r="AU887" s="255" t="s">
        <v>87</v>
      </c>
      <c r="AV887" s="15" t="s">
        <v>85</v>
      </c>
      <c r="AW887" s="15" t="s">
        <v>32</v>
      </c>
      <c r="AX887" s="15" t="s">
        <v>77</v>
      </c>
      <c r="AY887" s="255" t="s">
        <v>209</v>
      </c>
    </row>
    <row r="888" spans="2:51" s="13" customFormat="1">
      <c r="B888" s="212"/>
      <c r="C888" s="213"/>
      <c r="D888" s="214" t="s">
        <v>555</v>
      </c>
      <c r="E888" s="215" t="s">
        <v>1</v>
      </c>
      <c r="F888" s="216" t="s">
        <v>8101</v>
      </c>
      <c r="G888" s="213"/>
      <c r="H888" s="217">
        <v>1</v>
      </c>
      <c r="I888" s="218"/>
      <c r="J888" s="213"/>
      <c r="K888" s="213"/>
      <c r="L888" s="219"/>
      <c r="M888" s="220"/>
      <c r="N888" s="221"/>
      <c r="O888" s="221"/>
      <c r="P888" s="221"/>
      <c r="Q888" s="221"/>
      <c r="R888" s="221"/>
      <c r="S888" s="221"/>
      <c r="T888" s="222"/>
      <c r="AT888" s="223" t="s">
        <v>555</v>
      </c>
      <c r="AU888" s="223" t="s">
        <v>87</v>
      </c>
      <c r="AV888" s="13" t="s">
        <v>87</v>
      </c>
      <c r="AW888" s="13" t="s">
        <v>32</v>
      </c>
      <c r="AX888" s="13" t="s">
        <v>77</v>
      </c>
      <c r="AY888" s="223" t="s">
        <v>209</v>
      </c>
    </row>
    <row r="889" spans="2:51" s="15" customFormat="1">
      <c r="B889" s="246"/>
      <c r="C889" s="247"/>
      <c r="D889" s="214" t="s">
        <v>555</v>
      </c>
      <c r="E889" s="248" t="s">
        <v>1</v>
      </c>
      <c r="F889" s="249" t="s">
        <v>1851</v>
      </c>
      <c r="G889" s="247"/>
      <c r="H889" s="248" t="s">
        <v>1</v>
      </c>
      <c r="I889" s="250"/>
      <c r="J889" s="247"/>
      <c r="K889" s="247"/>
      <c r="L889" s="251"/>
      <c r="M889" s="252"/>
      <c r="N889" s="253"/>
      <c r="O889" s="253"/>
      <c r="P889" s="253"/>
      <c r="Q889" s="253"/>
      <c r="R889" s="253"/>
      <c r="S889" s="253"/>
      <c r="T889" s="254"/>
      <c r="AT889" s="255" t="s">
        <v>555</v>
      </c>
      <c r="AU889" s="255" t="s">
        <v>87</v>
      </c>
      <c r="AV889" s="15" t="s">
        <v>85</v>
      </c>
      <c r="AW889" s="15" t="s">
        <v>32</v>
      </c>
      <c r="AX889" s="15" t="s">
        <v>77</v>
      </c>
      <c r="AY889" s="255" t="s">
        <v>209</v>
      </c>
    </row>
    <row r="890" spans="2:51" s="13" customFormat="1">
      <c r="B890" s="212"/>
      <c r="C890" s="213"/>
      <c r="D890" s="214" t="s">
        <v>555</v>
      </c>
      <c r="E890" s="215" t="s">
        <v>1</v>
      </c>
      <c r="F890" s="216" t="s">
        <v>8102</v>
      </c>
      <c r="G890" s="213"/>
      <c r="H890" s="217">
        <v>1</v>
      </c>
      <c r="I890" s="218"/>
      <c r="J890" s="213"/>
      <c r="K890" s="213"/>
      <c r="L890" s="219"/>
      <c r="M890" s="220"/>
      <c r="N890" s="221"/>
      <c r="O890" s="221"/>
      <c r="P890" s="221"/>
      <c r="Q890" s="221"/>
      <c r="R890" s="221"/>
      <c r="S890" s="221"/>
      <c r="T890" s="222"/>
      <c r="AT890" s="223" t="s">
        <v>555</v>
      </c>
      <c r="AU890" s="223" t="s">
        <v>87</v>
      </c>
      <c r="AV890" s="13" t="s">
        <v>87</v>
      </c>
      <c r="AW890" s="13" t="s">
        <v>32</v>
      </c>
      <c r="AX890" s="13" t="s">
        <v>77</v>
      </c>
      <c r="AY890" s="223" t="s">
        <v>209</v>
      </c>
    </row>
    <row r="891" spans="2:51" s="13" customFormat="1">
      <c r="B891" s="212"/>
      <c r="C891" s="213"/>
      <c r="D891" s="214" t="s">
        <v>555</v>
      </c>
      <c r="E891" s="215" t="s">
        <v>1</v>
      </c>
      <c r="F891" s="216" t="s">
        <v>8103</v>
      </c>
      <c r="G891" s="213"/>
      <c r="H891" s="217">
        <v>1</v>
      </c>
      <c r="I891" s="218"/>
      <c r="J891" s="213"/>
      <c r="K891" s="213"/>
      <c r="L891" s="219"/>
      <c r="M891" s="220"/>
      <c r="N891" s="221"/>
      <c r="O891" s="221"/>
      <c r="P891" s="221"/>
      <c r="Q891" s="221"/>
      <c r="R891" s="221"/>
      <c r="S891" s="221"/>
      <c r="T891" s="222"/>
      <c r="AT891" s="223" t="s">
        <v>555</v>
      </c>
      <c r="AU891" s="223" t="s">
        <v>87</v>
      </c>
      <c r="AV891" s="13" t="s">
        <v>87</v>
      </c>
      <c r="AW891" s="13" t="s">
        <v>32</v>
      </c>
      <c r="AX891" s="13" t="s">
        <v>77</v>
      </c>
      <c r="AY891" s="223" t="s">
        <v>209</v>
      </c>
    </row>
    <row r="892" spans="2:51" s="13" customFormat="1">
      <c r="B892" s="212"/>
      <c r="C892" s="213"/>
      <c r="D892" s="214" t="s">
        <v>555</v>
      </c>
      <c r="E892" s="215" t="s">
        <v>1</v>
      </c>
      <c r="F892" s="216" t="s">
        <v>8104</v>
      </c>
      <c r="G892" s="213"/>
      <c r="H892" s="217">
        <v>1</v>
      </c>
      <c r="I892" s="218"/>
      <c r="J892" s="213"/>
      <c r="K892" s="213"/>
      <c r="L892" s="219"/>
      <c r="M892" s="220"/>
      <c r="N892" s="221"/>
      <c r="O892" s="221"/>
      <c r="P892" s="221"/>
      <c r="Q892" s="221"/>
      <c r="R892" s="221"/>
      <c r="S892" s="221"/>
      <c r="T892" s="222"/>
      <c r="AT892" s="223" t="s">
        <v>555</v>
      </c>
      <c r="AU892" s="223" t="s">
        <v>87</v>
      </c>
      <c r="AV892" s="13" t="s">
        <v>87</v>
      </c>
      <c r="AW892" s="13" t="s">
        <v>32</v>
      </c>
      <c r="AX892" s="13" t="s">
        <v>77</v>
      </c>
      <c r="AY892" s="223" t="s">
        <v>209</v>
      </c>
    </row>
    <row r="893" spans="2:51" s="15" customFormat="1">
      <c r="B893" s="246"/>
      <c r="C893" s="247"/>
      <c r="D893" s="214" t="s">
        <v>555</v>
      </c>
      <c r="E893" s="248" t="s">
        <v>1</v>
      </c>
      <c r="F893" s="249" t="s">
        <v>1964</v>
      </c>
      <c r="G893" s="247"/>
      <c r="H893" s="248" t="s">
        <v>1</v>
      </c>
      <c r="I893" s="250"/>
      <c r="J893" s="247"/>
      <c r="K893" s="247"/>
      <c r="L893" s="251"/>
      <c r="M893" s="252"/>
      <c r="N893" s="253"/>
      <c r="O893" s="253"/>
      <c r="P893" s="253"/>
      <c r="Q893" s="253"/>
      <c r="R893" s="253"/>
      <c r="S893" s="253"/>
      <c r="T893" s="254"/>
      <c r="AT893" s="255" t="s">
        <v>555</v>
      </c>
      <c r="AU893" s="255" t="s">
        <v>87</v>
      </c>
      <c r="AV893" s="15" t="s">
        <v>85</v>
      </c>
      <c r="AW893" s="15" t="s">
        <v>32</v>
      </c>
      <c r="AX893" s="15" t="s">
        <v>77</v>
      </c>
      <c r="AY893" s="255" t="s">
        <v>209</v>
      </c>
    </row>
    <row r="894" spans="2:51" s="13" customFormat="1">
      <c r="B894" s="212"/>
      <c r="C894" s="213"/>
      <c r="D894" s="214" t="s">
        <v>555</v>
      </c>
      <c r="E894" s="215" t="s">
        <v>1</v>
      </c>
      <c r="F894" s="216" t="s">
        <v>8105</v>
      </c>
      <c r="G894" s="213"/>
      <c r="H894" s="217">
        <v>1</v>
      </c>
      <c r="I894" s="218"/>
      <c r="J894" s="213"/>
      <c r="K894" s="213"/>
      <c r="L894" s="219"/>
      <c r="M894" s="220"/>
      <c r="N894" s="221"/>
      <c r="O894" s="221"/>
      <c r="P894" s="221"/>
      <c r="Q894" s="221"/>
      <c r="R894" s="221"/>
      <c r="S894" s="221"/>
      <c r="T894" s="222"/>
      <c r="AT894" s="223" t="s">
        <v>555</v>
      </c>
      <c r="AU894" s="223" t="s">
        <v>87</v>
      </c>
      <c r="AV894" s="13" t="s">
        <v>87</v>
      </c>
      <c r="AW894" s="13" t="s">
        <v>32</v>
      </c>
      <c r="AX894" s="13" t="s">
        <v>77</v>
      </c>
      <c r="AY894" s="223" t="s">
        <v>209</v>
      </c>
    </row>
    <row r="895" spans="2:51" s="13" customFormat="1">
      <c r="B895" s="212"/>
      <c r="C895" s="213"/>
      <c r="D895" s="214" t="s">
        <v>555</v>
      </c>
      <c r="E895" s="215" t="s">
        <v>1</v>
      </c>
      <c r="F895" s="216" t="s">
        <v>8106</v>
      </c>
      <c r="G895" s="213"/>
      <c r="H895" s="217">
        <v>6</v>
      </c>
      <c r="I895" s="218"/>
      <c r="J895" s="213"/>
      <c r="K895" s="213"/>
      <c r="L895" s="219"/>
      <c r="M895" s="220"/>
      <c r="N895" s="221"/>
      <c r="O895" s="221"/>
      <c r="P895" s="221"/>
      <c r="Q895" s="221"/>
      <c r="R895" s="221"/>
      <c r="S895" s="221"/>
      <c r="T895" s="222"/>
      <c r="AT895" s="223" t="s">
        <v>555</v>
      </c>
      <c r="AU895" s="223" t="s">
        <v>87</v>
      </c>
      <c r="AV895" s="13" t="s">
        <v>87</v>
      </c>
      <c r="AW895" s="13" t="s">
        <v>32</v>
      </c>
      <c r="AX895" s="13" t="s">
        <v>77</v>
      </c>
      <c r="AY895" s="223" t="s">
        <v>209</v>
      </c>
    </row>
    <row r="896" spans="2:51" s="13" customFormat="1">
      <c r="B896" s="212"/>
      <c r="C896" s="213"/>
      <c r="D896" s="214" t="s">
        <v>555</v>
      </c>
      <c r="E896" s="215" t="s">
        <v>1</v>
      </c>
      <c r="F896" s="216" t="s">
        <v>8107</v>
      </c>
      <c r="G896" s="213"/>
      <c r="H896" s="217">
        <v>1</v>
      </c>
      <c r="I896" s="218"/>
      <c r="J896" s="213"/>
      <c r="K896" s="213"/>
      <c r="L896" s="219"/>
      <c r="M896" s="220"/>
      <c r="N896" s="221"/>
      <c r="O896" s="221"/>
      <c r="P896" s="221"/>
      <c r="Q896" s="221"/>
      <c r="R896" s="221"/>
      <c r="S896" s="221"/>
      <c r="T896" s="222"/>
      <c r="AT896" s="223" t="s">
        <v>555</v>
      </c>
      <c r="AU896" s="223" t="s">
        <v>87</v>
      </c>
      <c r="AV896" s="13" t="s">
        <v>87</v>
      </c>
      <c r="AW896" s="13" t="s">
        <v>32</v>
      </c>
      <c r="AX896" s="13" t="s">
        <v>77</v>
      </c>
      <c r="AY896" s="223" t="s">
        <v>209</v>
      </c>
    </row>
    <row r="897" spans="1:65" s="13" customFormat="1">
      <c r="B897" s="212"/>
      <c r="C897" s="213"/>
      <c r="D897" s="214" t="s">
        <v>555</v>
      </c>
      <c r="E897" s="215" t="s">
        <v>1</v>
      </c>
      <c r="F897" s="216" t="s">
        <v>8108</v>
      </c>
      <c r="G897" s="213"/>
      <c r="H897" s="217">
        <v>1</v>
      </c>
      <c r="I897" s="218"/>
      <c r="J897" s="213"/>
      <c r="K897" s="213"/>
      <c r="L897" s="219"/>
      <c r="M897" s="220"/>
      <c r="N897" s="221"/>
      <c r="O897" s="221"/>
      <c r="P897" s="221"/>
      <c r="Q897" s="221"/>
      <c r="R897" s="221"/>
      <c r="S897" s="221"/>
      <c r="T897" s="222"/>
      <c r="AT897" s="223" t="s">
        <v>555</v>
      </c>
      <c r="AU897" s="223" t="s">
        <v>87</v>
      </c>
      <c r="AV897" s="13" t="s">
        <v>87</v>
      </c>
      <c r="AW897" s="13" t="s">
        <v>32</v>
      </c>
      <c r="AX897" s="13" t="s">
        <v>77</v>
      </c>
      <c r="AY897" s="223" t="s">
        <v>209</v>
      </c>
    </row>
    <row r="898" spans="1:65" s="13" customFormat="1">
      <c r="B898" s="212"/>
      <c r="C898" s="213"/>
      <c r="D898" s="214" t="s">
        <v>555</v>
      </c>
      <c r="E898" s="215" t="s">
        <v>1</v>
      </c>
      <c r="F898" s="216" t="s">
        <v>8106</v>
      </c>
      <c r="G898" s="213"/>
      <c r="H898" s="217">
        <v>6</v>
      </c>
      <c r="I898" s="218"/>
      <c r="J898" s="213"/>
      <c r="K898" s="213"/>
      <c r="L898" s="219"/>
      <c r="M898" s="220"/>
      <c r="N898" s="221"/>
      <c r="O898" s="221"/>
      <c r="P898" s="221"/>
      <c r="Q898" s="221"/>
      <c r="R898" s="221"/>
      <c r="S898" s="221"/>
      <c r="T898" s="222"/>
      <c r="AT898" s="223" t="s">
        <v>555</v>
      </c>
      <c r="AU898" s="223" t="s">
        <v>87</v>
      </c>
      <c r="AV898" s="13" t="s">
        <v>87</v>
      </c>
      <c r="AW898" s="13" t="s">
        <v>32</v>
      </c>
      <c r="AX898" s="13" t="s">
        <v>77</v>
      </c>
      <c r="AY898" s="223" t="s">
        <v>209</v>
      </c>
    </row>
    <row r="899" spans="1:65" s="13" customFormat="1">
      <c r="B899" s="212"/>
      <c r="C899" s="213"/>
      <c r="D899" s="214" t="s">
        <v>555</v>
      </c>
      <c r="E899" s="215" t="s">
        <v>1</v>
      </c>
      <c r="F899" s="216" t="s">
        <v>8107</v>
      </c>
      <c r="G899" s="213"/>
      <c r="H899" s="217">
        <v>1</v>
      </c>
      <c r="I899" s="218"/>
      <c r="J899" s="213"/>
      <c r="K899" s="213"/>
      <c r="L899" s="219"/>
      <c r="M899" s="220"/>
      <c r="N899" s="221"/>
      <c r="O899" s="221"/>
      <c r="P899" s="221"/>
      <c r="Q899" s="221"/>
      <c r="R899" s="221"/>
      <c r="S899" s="221"/>
      <c r="T899" s="222"/>
      <c r="AT899" s="223" t="s">
        <v>555</v>
      </c>
      <c r="AU899" s="223" t="s">
        <v>87</v>
      </c>
      <c r="AV899" s="13" t="s">
        <v>87</v>
      </c>
      <c r="AW899" s="13" t="s">
        <v>32</v>
      </c>
      <c r="AX899" s="13" t="s">
        <v>77</v>
      </c>
      <c r="AY899" s="223" t="s">
        <v>209</v>
      </c>
    </row>
    <row r="900" spans="1:65" s="13" customFormat="1">
      <c r="B900" s="212"/>
      <c r="C900" s="213"/>
      <c r="D900" s="214" t="s">
        <v>555</v>
      </c>
      <c r="E900" s="215" t="s">
        <v>1</v>
      </c>
      <c r="F900" s="216" t="s">
        <v>8108</v>
      </c>
      <c r="G900" s="213"/>
      <c r="H900" s="217">
        <v>1</v>
      </c>
      <c r="I900" s="218"/>
      <c r="J900" s="213"/>
      <c r="K900" s="213"/>
      <c r="L900" s="219"/>
      <c r="M900" s="220"/>
      <c r="N900" s="221"/>
      <c r="O900" s="221"/>
      <c r="P900" s="221"/>
      <c r="Q900" s="221"/>
      <c r="R900" s="221"/>
      <c r="S900" s="221"/>
      <c r="T900" s="222"/>
      <c r="AT900" s="223" t="s">
        <v>555</v>
      </c>
      <c r="AU900" s="223" t="s">
        <v>87</v>
      </c>
      <c r="AV900" s="13" t="s">
        <v>87</v>
      </c>
      <c r="AW900" s="13" t="s">
        <v>32</v>
      </c>
      <c r="AX900" s="13" t="s">
        <v>77</v>
      </c>
      <c r="AY900" s="223" t="s">
        <v>209</v>
      </c>
    </row>
    <row r="901" spans="1:65" s="15" customFormat="1">
      <c r="B901" s="246"/>
      <c r="C901" s="247"/>
      <c r="D901" s="214" t="s">
        <v>555</v>
      </c>
      <c r="E901" s="248" t="s">
        <v>1</v>
      </c>
      <c r="F901" s="249" t="s">
        <v>2026</v>
      </c>
      <c r="G901" s="247"/>
      <c r="H901" s="248" t="s">
        <v>1</v>
      </c>
      <c r="I901" s="250"/>
      <c r="J901" s="247"/>
      <c r="K901" s="247"/>
      <c r="L901" s="251"/>
      <c r="M901" s="252"/>
      <c r="N901" s="253"/>
      <c r="O901" s="253"/>
      <c r="P901" s="253"/>
      <c r="Q901" s="253"/>
      <c r="R901" s="253"/>
      <c r="S901" s="253"/>
      <c r="T901" s="254"/>
      <c r="AT901" s="255" t="s">
        <v>555</v>
      </c>
      <c r="AU901" s="255" t="s">
        <v>87</v>
      </c>
      <c r="AV901" s="15" t="s">
        <v>85</v>
      </c>
      <c r="AW901" s="15" t="s">
        <v>32</v>
      </c>
      <c r="AX901" s="15" t="s">
        <v>77</v>
      </c>
      <c r="AY901" s="255" t="s">
        <v>209</v>
      </c>
    </row>
    <row r="902" spans="1:65" s="13" customFormat="1">
      <c r="B902" s="212"/>
      <c r="C902" s="213"/>
      <c r="D902" s="214" t="s">
        <v>555</v>
      </c>
      <c r="E902" s="215" t="s">
        <v>1</v>
      </c>
      <c r="F902" s="216" t="s">
        <v>8109</v>
      </c>
      <c r="G902" s="213"/>
      <c r="H902" s="217">
        <v>1</v>
      </c>
      <c r="I902" s="218"/>
      <c r="J902" s="213"/>
      <c r="K902" s="213"/>
      <c r="L902" s="219"/>
      <c r="M902" s="220"/>
      <c r="N902" s="221"/>
      <c r="O902" s="221"/>
      <c r="P902" s="221"/>
      <c r="Q902" s="221"/>
      <c r="R902" s="221"/>
      <c r="S902" s="221"/>
      <c r="T902" s="222"/>
      <c r="AT902" s="223" t="s">
        <v>555</v>
      </c>
      <c r="AU902" s="223" t="s">
        <v>87</v>
      </c>
      <c r="AV902" s="13" t="s">
        <v>87</v>
      </c>
      <c r="AW902" s="13" t="s">
        <v>32</v>
      </c>
      <c r="AX902" s="13" t="s">
        <v>77</v>
      </c>
      <c r="AY902" s="223" t="s">
        <v>209</v>
      </c>
    </row>
    <row r="903" spans="1:65" s="14" customFormat="1">
      <c r="B903" s="235"/>
      <c r="C903" s="236"/>
      <c r="D903" s="214" t="s">
        <v>555</v>
      </c>
      <c r="E903" s="237" t="s">
        <v>1</v>
      </c>
      <c r="F903" s="238" t="s">
        <v>645</v>
      </c>
      <c r="G903" s="236"/>
      <c r="H903" s="239">
        <v>34</v>
      </c>
      <c r="I903" s="240"/>
      <c r="J903" s="236"/>
      <c r="K903" s="236"/>
      <c r="L903" s="241"/>
      <c r="M903" s="242"/>
      <c r="N903" s="243"/>
      <c r="O903" s="243"/>
      <c r="P903" s="243"/>
      <c r="Q903" s="243"/>
      <c r="R903" s="243"/>
      <c r="S903" s="243"/>
      <c r="T903" s="244"/>
      <c r="AT903" s="245" t="s">
        <v>555</v>
      </c>
      <c r="AU903" s="245" t="s">
        <v>87</v>
      </c>
      <c r="AV903" s="14" t="s">
        <v>218</v>
      </c>
      <c r="AW903" s="14" t="s">
        <v>32</v>
      </c>
      <c r="AX903" s="14" t="s">
        <v>85</v>
      </c>
      <c r="AY903" s="245" t="s">
        <v>209</v>
      </c>
    </row>
    <row r="904" spans="1:65" s="2" customFormat="1" ht="16.5" customHeight="1">
      <c r="A904" s="35"/>
      <c r="B904" s="36"/>
      <c r="C904" s="224" t="s">
        <v>524</v>
      </c>
      <c r="D904" s="224" t="s">
        <v>576</v>
      </c>
      <c r="E904" s="225" t="s">
        <v>8110</v>
      </c>
      <c r="F904" s="226" t="s">
        <v>7931</v>
      </c>
      <c r="G904" s="227" t="s">
        <v>224</v>
      </c>
      <c r="H904" s="228">
        <v>105.167</v>
      </c>
      <c r="I904" s="229"/>
      <c r="J904" s="230">
        <f>ROUND(I904*H904,2)</f>
        <v>0</v>
      </c>
      <c r="K904" s="231"/>
      <c r="L904" s="232"/>
      <c r="M904" s="233" t="s">
        <v>1</v>
      </c>
      <c r="N904" s="234" t="s">
        <v>42</v>
      </c>
      <c r="O904" s="72"/>
      <c r="P904" s="203">
        <f>O904*H904</f>
        <v>0</v>
      </c>
      <c r="Q904" s="203">
        <v>2.5</v>
      </c>
      <c r="R904" s="203">
        <f>Q904*H904</f>
        <v>262.91750000000002</v>
      </c>
      <c r="S904" s="203">
        <v>0</v>
      </c>
      <c r="T904" s="204">
        <f>S904*H904</f>
        <v>0</v>
      </c>
      <c r="U904" s="35"/>
      <c r="V904" s="35"/>
      <c r="W904" s="35"/>
      <c r="X904" s="35"/>
      <c r="Y904" s="35"/>
      <c r="Z904" s="35"/>
      <c r="AA904" s="35"/>
      <c r="AB904" s="35"/>
      <c r="AC904" s="35"/>
      <c r="AD904" s="35"/>
      <c r="AE904" s="35"/>
      <c r="AR904" s="205" t="s">
        <v>246</v>
      </c>
      <c r="AT904" s="205" t="s">
        <v>576</v>
      </c>
      <c r="AU904" s="205" t="s">
        <v>87</v>
      </c>
      <c r="AY904" s="18" t="s">
        <v>209</v>
      </c>
      <c r="BE904" s="206">
        <f>IF(N904="základní",J904,0)</f>
        <v>0</v>
      </c>
      <c r="BF904" s="206">
        <f>IF(N904="snížená",J904,0)</f>
        <v>0</v>
      </c>
      <c r="BG904" s="206">
        <f>IF(N904="zákl. přenesená",J904,0)</f>
        <v>0</v>
      </c>
      <c r="BH904" s="206">
        <f>IF(N904="sníž. přenesená",J904,0)</f>
        <v>0</v>
      </c>
      <c r="BI904" s="206">
        <f>IF(N904="nulová",J904,0)</f>
        <v>0</v>
      </c>
      <c r="BJ904" s="18" t="s">
        <v>85</v>
      </c>
      <c r="BK904" s="206">
        <f>ROUND(I904*H904,2)</f>
        <v>0</v>
      </c>
      <c r="BL904" s="18" t="s">
        <v>218</v>
      </c>
      <c r="BM904" s="205" t="s">
        <v>8111</v>
      </c>
    </row>
    <row r="905" spans="1:65" s="13" customFormat="1">
      <c r="B905" s="212"/>
      <c r="C905" s="213"/>
      <c r="D905" s="214" t="s">
        <v>555</v>
      </c>
      <c r="E905" s="215" t="s">
        <v>1</v>
      </c>
      <c r="F905" s="216" t="s">
        <v>8112</v>
      </c>
      <c r="G905" s="213"/>
      <c r="H905" s="217">
        <v>19.192</v>
      </c>
      <c r="I905" s="218"/>
      <c r="J905" s="213"/>
      <c r="K905" s="213"/>
      <c r="L905" s="219"/>
      <c r="M905" s="220"/>
      <c r="N905" s="221"/>
      <c r="O905" s="221"/>
      <c r="P905" s="221"/>
      <c r="Q905" s="221"/>
      <c r="R905" s="221"/>
      <c r="S905" s="221"/>
      <c r="T905" s="222"/>
      <c r="AT905" s="223" t="s">
        <v>555</v>
      </c>
      <c r="AU905" s="223" t="s">
        <v>87</v>
      </c>
      <c r="AV905" s="13" t="s">
        <v>87</v>
      </c>
      <c r="AW905" s="13" t="s">
        <v>32</v>
      </c>
      <c r="AX905" s="13" t="s">
        <v>77</v>
      </c>
      <c r="AY905" s="223" t="s">
        <v>209</v>
      </c>
    </row>
    <row r="906" spans="1:65" s="13" customFormat="1">
      <c r="B906" s="212"/>
      <c r="C906" s="213"/>
      <c r="D906" s="214" t="s">
        <v>555</v>
      </c>
      <c r="E906" s="215" t="s">
        <v>1</v>
      </c>
      <c r="F906" s="216" t="s">
        <v>8113</v>
      </c>
      <c r="G906" s="213"/>
      <c r="H906" s="217">
        <v>36.42</v>
      </c>
      <c r="I906" s="218"/>
      <c r="J906" s="213"/>
      <c r="K906" s="213"/>
      <c r="L906" s="219"/>
      <c r="M906" s="220"/>
      <c r="N906" s="221"/>
      <c r="O906" s="221"/>
      <c r="P906" s="221"/>
      <c r="Q906" s="221"/>
      <c r="R906" s="221"/>
      <c r="S906" s="221"/>
      <c r="T906" s="222"/>
      <c r="AT906" s="223" t="s">
        <v>555</v>
      </c>
      <c r="AU906" s="223" t="s">
        <v>87</v>
      </c>
      <c r="AV906" s="13" t="s">
        <v>87</v>
      </c>
      <c r="AW906" s="13" t="s">
        <v>32</v>
      </c>
      <c r="AX906" s="13" t="s">
        <v>77</v>
      </c>
      <c r="AY906" s="223" t="s">
        <v>209</v>
      </c>
    </row>
    <row r="907" spans="1:65" s="13" customFormat="1">
      <c r="B907" s="212"/>
      <c r="C907" s="213"/>
      <c r="D907" s="214" t="s">
        <v>555</v>
      </c>
      <c r="E907" s="215" t="s">
        <v>1</v>
      </c>
      <c r="F907" s="216" t="s">
        <v>8114</v>
      </c>
      <c r="G907" s="213"/>
      <c r="H907" s="217">
        <v>2.15</v>
      </c>
      <c r="I907" s="218"/>
      <c r="J907" s="213"/>
      <c r="K907" s="213"/>
      <c r="L907" s="219"/>
      <c r="M907" s="220"/>
      <c r="N907" s="221"/>
      <c r="O907" s="221"/>
      <c r="P907" s="221"/>
      <c r="Q907" s="221"/>
      <c r="R907" s="221"/>
      <c r="S907" s="221"/>
      <c r="T907" s="222"/>
      <c r="AT907" s="223" t="s">
        <v>555</v>
      </c>
      <c r="AU907" s="223" t="s">
        <v>87</v>
      </c>
      <c r="AV907" s="13" t="s">
        <v>87</v>
      </c>
      <c r="AW907" s="13" t="s">
        <v>32</v>
      </c>
      <c r="AX907" s="13" t="s">
        <v>77</v>
      </c>
      <c r="AY907" s="223" t="s">
        <v>209</v>
      </c>
    </row>
    <row r="908" spans="1:65" s="13" customFormat="1">
      <c r="B908" s="212"/>
      <c r="C908" s="213"/>
      <c r="D908" s="214" t="s">
        <v>555</v>
      </c>
      <c r="E908" s="215" t="s">
        <v>1</v>
      </c>
      <c r="F908" s="216" t="s">
        <v>8115</v>
      </c>
      <c r="G908" s="213"/>
      <c r="H908" s="217">
        <v>7.5250000000000004</v>
      </c>
      <c r="I908" s="218"/>
      <c r="J908" s="213"/>
      <c r="K908" s="213"/>
      <c r="L908" s="219"/>
      <c r="M908" s="220"/>
      <c r="N908" s="221"/>
      <c r="O908" s="221"/>
      <c r="P908" s="221"/>
      <c r="Q908" s="221"/>
      <c r="R908" s="221"/>
      <c r="S908" s="221"/>
      <c r="T908" s="222"/>
      <c r="AT908" s="223" t="s">
        <v>555</v>
      </c>
      <c r="AU908" s="223" t="s">
        <v>87</v>
      </c>
      <c r="AV908" s="13" t="s">
        <v>87</v>
      </c>
      <c r="AW908" s="13" t="s">
        <v>32</v>
      </c>
      <c r="AX908" s="13" t="s">
        <v>77</v>
      </c>
      <c r="AY908" s="223" t="s">
        <v>209</v>
      </c>
    </row>
    <row r="909" spans="1:65" s="13" customFormat="1">
      <c r="B909" s="212"/>
      <c r="C909" s="213"/>
      <c r="D909" s="214" t="s">
        <v>555</v>
      </c>
      <c r="E909" s="215" t="s">
        <v>1</v>
      </c>
      <c r="F909" s="216" t="s">
        <v>8116</v>
      </c>
      <c r="G909" s="213"/>
      <c r="H909" s="217">
        <v>37.716000000000001</v>
      </c>
      <c r="I909" s="218"/>
      <c r="J909" s="213"/>
      <c r="K909" s="213"/>
      <c r="L909" s="219"/>
      <c r="M909" s="220"/>
      <c r="N909" s="221"/>
      <c r="O909" s="221"/>
      <c r="P909" s="221"/>
      <c r="Q909" s="221"/>
      <c r="R909" s="221"/>
      <c r="S909" s="221"/>
      <c r="T909" s="222"/>
      <c r="AT909" s="223" t="s">
        <v>555</v>
      </c>
      <c r="AU909" s="223" t="s">
        <v>87</v>
      </c>
      <c r="AV909" s="13" t="s">
        <v>87</v>
      </c>
      <c r="AW909" s="13" t="s">
        <v>32</v>
      </c>
      <c r="AX909" s="13" t="s">
        <v>77</v>
      </c>
      <c r="AY909" s="223" t="s">
        <v>209</v>
      </c>
    </row>
    <row r="910" spans="1:65" s="13" customFormat="1">
      <c r="B910" s="212"/>
      <c r="C910" s="213"/>
      <c r="D910" s="214" t="s">
        <v>555</v>
      </c>
      <c r="E910" s="215" t="s">
        <v>1</v>
      </c>
      <c r="F910" s="216" t="s">
        <v>8117</v>
      </c>
      <c r="G910" s="213"/>
      <c r="H910" s="217">
        <v>2.1640000000000001</v>
      </c>
      <c r="I910" s="218"/>
      <c r="J910" s="213"/>
      <c r="K910" s="213"/>
      <c r="L910" s="219"/>
      <c r="M910" s="220"/>
      <c r="N910" s="221"/>
      <c r="O910" s="221"/>
      <c r="P910" s="221"/>
      <c r="Q910" s="221"/>
      <c r="R910" s="221"/>
      <c r="S910" s="221"/>
      <c r="T910" s="222"/>
      <c r="AT910" s="223" t="s">
        <v>555</v>
      </c>
      <c r="AU910" s="223" t="s">
        <v>87</v>
      </c>
      <c r="AV910" s="13" t="s">
        <v>87</v>
      </c>
      <c r="AW910" s="13" t="s">
        <v>32</v>
      </c>
      <c r="AX910" s="13" t="s">
        <v>77</v>
      </c>
      <c r="AY910" s="223" t="s">
        <v>209</v>
      </c>
    </row>
    <row r="911" spans="1:65" s="14" customFormat="1">
      <c r="B911" s="235"/>
      <c r="C911" s="236"/>
      <c r="D911" s="214" t="s">
        <v>555</v>
      </c>
      <c r="E911" s="237" t="s">
        <v>1</v>
      </c>
      <c r="F911" s="238" t="s">
        <v>645</v>
      </c>
      <c r="G911" s="236"/>
      <c r="H911" s="239">
        <v>105.16700000000002</v>
      </c>
      <c r="I911" s="240"/>
      <c r="J911" s="236"/>
      <c r="K911" s="236"/>
      <c r="L911" s="241"/>
      <c r="M911" s="242"/>
      <c r="N911" s="243"/>
      <c r="O911" s="243"/>
      <c r="P911" s="243"/>
      <c r="Q911" s="243"/>
      <c r="R911" s="243"/>
      <c r="S911" s="243"/>
      <c r="T911" s="244"/>
      <c r="AT911" s="245" t="s">
        <v>555</v>
      </c>
      <c r="AU911" s="245" t="s">
        <v>87</v>
      </c>
      <c r="AV911" s="14" t="s">
        <v>218</v>
      </c>
      <c r="AW911" s="14" t="s">
        <v>32</v>
      </c>
      <c r="AX911" s="14" t="s">
        <v>85</v>
      </c>
      <c r="AY911" s="245" t="s">
        <v>209</v>
      </c>
    </row>
    <row r="912" spans="1:65" s="2" customFormat="1" ht="24.2" customHeight="1">
      <c r="A912" s="35"/>
      <c r="B912" s="36"/>
      <c r="C912" s="193" t="s">
        <v>530</v>
      </c>
      <c r="D912" s="193" t="s">
        <v>214</v>
      </c>
      <c r="E912" s="194" t="s">
        <v>8118</v>
      </c>
      <c r="F912" s="195" t="s">
        <v>8119</v>
      </c>
      <c r="G912" s="196" t="s">
        <v>217</v>
      </c>
      <c r="H912" s="197">
        <v>492.58699999999999</v>
      </c>
      <c r="I912" s="198"/>
      <c r="J912" s="199">
        <f>ROUND(I912*H912,2)</f>
        <v>0</v>
      </c>
      <c r="K912" s="200"/>
      <c r="L912" s="40"/>
      <c r="M912" s="201" t="s">
        <v>1</v>
      </c>
      <c r="N912" s="202" t="s">
        <v>42</v>
      </c>
      <c r="O912" s="72"/>
      <c r="P912" s="203">
        <f>O912*H912</f>
        <v>0</v>
      </c>
      <c r="Q912" s="203">
        <v>3.7799999999999999E-3</v>
      </c>
      <c r="R912" s="203">
        <f>Q912*H912</f>
        <v>1.86197886</v>
      </c>
      <c r="S912" s="203">
        <v>0</v>
      </c>
      <c r="T912" s="204">
        <f>S912*H912</f>
        <v>0</v>
      </c>
      <c r="U912" s="35"/>
      <c r="V912" s="35"/>
      <c r="W912" s="35"/>
      <c r="X912" s="35"/>
      <c r="Y912" s="35"/>
      <c r="Z912" s="35"/>
      <c r="AA912" s="35"/>
      <c r="AB912" s="35"/>
      <c r="AC912" s="35"/>
      <c r="AD912" s="35"/>
      <c r="AE912" s="35"/>
      <c r="AR912" s="205" t="s">
        <v>218</v>
      </c>
      <c r="AT912" s="205" t="s">
        <v>214</v>
      </c>
      <c r="AU912" s="205" t="s">
        <v>87</v>
      </c>
      <c r="AY912" s="18" t="s">
        <v>209</v>
      </c>
      <c r="BE912" s="206">
        <f>IF(N912="základní",J912,0)</f>
        <v>0</v>
      </c>
      <c r="BF912" s="206">
        <f>IF(N912="snížená",J912,0)</f>
        <v>0</v>
      </c>
      <c r="BG912" s="206">
        <f>IF(N912="zákl. přenesená",J912,0)</f>
        <v>0</v>
      </c>
      <c r="BH912" s="206">
        <f>IF(N912="sníž. přenesená",J912,0)</f>
        <v>0</v>
      </c>
      <c r="BI912" s="206">
        <f>IF(N912="nulová",J912,0)</f>
        <v>0</v>
      </c>
      <c r="BJ912" s="18" t="s">
        <v>85</v>
      </c>
      <c r="BK912" s="206">
        <f>ROUND(I912*H912,2)</f>
        <v>0</v>
      </c>
      <c r="BL912" s="18" t="s">
        <v>218</v>
      </c>
      <c r="BM912" s="205" t="s">
        <v>8120</v>
      </c>
    </row>
    <row r="913" spans="2:51" s="15" customFormat="1">
      <c r="B913" s="246"/>
      <c r="C913" s="247"/>
      <c r="D913" s="214" t="s">
        <v>555</v>
      </c>
      <c r="E913" s="248" t="s">
        <v>1</v>
      </c>
      <c r="F913" s="249" t="s">
        <v>1388</v>
      </c>
      <c r="G913" s="247"/>
      <c r="H913" s="248" t="s">
        <v>1</v>
      </c>
      <c r="I913" s="250"/>
      <c r="J913" s="247"/>
      <c r="K913" s="247"/>
      <c r="L913" s="251"/>
      <c r="M913" s="252"/>
      <c r="N913" s="253"/>
      <c r="O913" s="253"/>
      <c r="P913" s="253"/>
      <c r="Q913" s="253"/>
      <c r="R913" s="253"/>
      <c r="S913" s="253"/>
      <c r="T913" s="254"/>
      <c r="AT913" s="255" t="s">
        <v>555</v>
      </c>
      <c r="AU913" s="255" t="s">
        <v>87</v>
      </c>
      <c r="AV913" s="15" t="s">
        <v>85</v>
      </c>
      <c r="AW913" s="15" t="s">
        <v>32</v>
      </c>
      <c r="AX913" s="15" t="s">
        <v>77</v>
      </c>
      <c r="AY913" s="255" t="s">
        <v>209</v>
      </c>
    </row>
    <row r="914" spans="2:51" s="13" customFormat="1">
      <c r="B914" s="212"/>
      <c r="C914" s="213"/>
      <c r="D914" s="214" t="s">
        <v>555</v>
      </c>
      <c r="E914" s="215" t="s">
        <v>1</v>
      </c>
      <c r="F914" s="216" t="s">
        <v>8121</v>
      </c>
      <c r="G914" s="213"/>
      <c r="H914" s="217">
        <v>20.88</v>
      </c>
      <c r="I914" s="218"/>
      <c r="J914" s="213"/>
      <c r="K914" s="213"/>
      <c r="L914" s="219"/>
      <c r="M914" s="220"/>
      <c r="N914" s="221"/>
      <c r="O914" s="221"/>
      <c r="P914" s="221"/>
      <c r="Q914" s="221"/>
      <c r="R914" s="221"/>
      <c r="S914" s="221"/>
      <c r="T914" s="222"/>
      <c r="AT914" s="223" t="s">
        <v>555</v>
      </c>
      <c r="AU914" s="223" t="s">
        <v>87</v>
      </c>
      <c r="AV914" s="13" t="s">
        <v>87</v>
      </c>
      <c r="AW914" s="13" t="s">
        <v>32</v>
      </c>
      <c r="AX914" s="13" t="s">
        <v>77</v>
      </c>
      <c r="AY914" s="223" t="s">
        <v>209</v>
      </c>
    </row>
    <row r="915" spans="2:51" s="13" customFormat="1">
      <c r="B915" s="212"/>
      <c r="C915" s="213"/>
      <c r="D915" s="214" t="s">
        <v>555</v>
      </c>
      <c r="E915" s="215" t="s">
        <v>1</v>
      </c>
      <c r="F915" s="216" t="s">
        <v>8122</v>
      </c>
      <c r="G915" s="213"/>
      <c r="H915" s="217">
        <v>9.0920000000000005</v>
      </c>
      <c r="I915" s="218"/>
      <c r="J915" s="213"/>
      <c r="K915" s="213"/>
      <c r="L915" s="219"/>
      <c r="M915" s="220"/>
      <c r="N915" s="221"/>
      <c r="O915" s="221"/>
      <c r="P915" s="221"/>
      <c r="Q915" s="221"/>
      <c r="R915" s="221"/>
      <c r="S915" s="221"/>
      <c r="T915" s="222"/>
      <c r="AT915" s="223" t="s">
        <v>555</v>
      </c>
      <c r="AU915" s="223" t="s">
        <v>87</v>
      </c>
      <c r="AV915" s="13" t="s">
        <v>87</v>
      </c>
      <c r="AW915" s="13" t="s">
        <v>32</v>
      </c>
      <c r="AX915" s="13" t="s">
        <v>77</v>
      </c>
      <c r="AY915" s="223" t="s">
        <v>209</v>
      </c>
    </row>
    <row r="916" spans="2:51" s="15" customFormat="1">
      <c r="B916" s="246"/>
      <c r="C916" s="247"/>
      <c r="D916" s="214" t="s">
        <v>555</v>
      </c>
      <c r="E916" s="248" t="s">
        <v>1</v>
      </c>
      <c r="F916" s="249" t="s">
        <v>1505</v>
      </c>
      <c r="G916" s="247"/>
      <c r="H916" s="248" t="s">
        <v>1</v>
      </c>
      <c r="I916" s="250"/>
      <c r="J916" s="247"/>
      <c r="K916" s="247"/>
      <c r="L916" s="251"/>
      <c r="M916" s="252"/>
      <c r="N916" s="253"/>
      <c r="O916" s="253"/>
      <c r="P916" s="253"/>
      <c r="Q916" s="253"/>
      <c r="R916" s="253"/>
      <c r="S916" s="253"/>
      <c r="T916" s="254"/>
      <c r="AT916" s="255" t="s">
        <v>555</v>
      </c>
      <c r="AU916" s="255" t="s">
        <v>87</v>
      </c>
      <c r="AV916" s="15" t="s">
        <v>85</v>
      </c>
      <c r="AW916" s="15" t="s">
        <v>32</v>
      </c>
      <c r="AX916" s="15" t="s">
        <v>77</v>
      </c>
      <c r="AY916" s="255" t="s">
        <v>209</v>
      </c>
    </row>
    <row r="917" spans="2:51" s="13" customFormat="1">
      <c r="B917" s="212"/>
      <c r="C917" s="213"/>
      <c r="D917" s="214" t="s">
        <v>555</v>
      </c>
      <c r="E917" s="215" t="s">
        <v>1</v>
      </c>
      <c r="F917" s="216" t="s">
        <v>8123</v>
      </c>
      <c r="G917" s="213"/>
      <c r="H917" s="217">
        <v>6.5279999999999996</v>
      </c>
      <c r="I917" s="218"/>
      <c r="J917" s="213"/>
      <c r="K917" s="213"/>
      <c r="L917" s="219"/>
      <c r="M917" s="220"/>
      <c r="N917" s="221"/>
      <c r="O917" s="221"/>
      <c r="P917" s="221"/>
      <c r="Q917" s="221"/>
      <c r="R917" s="221"/>
      <c r="S917" s="221"/>
      <c r="T917" s="222"/>
      <c r="AT917" s="223" t="s">
        <v>555</v>
      </c>
      <c r="AU917" s="223" t="s">
        <v>87</v>
      </c>
      <c r="AV917" s="13" t="s">
        <v>87</v>
      </c>
      <c r="AW917" s="13" t="s">
        <v>32</v>
      </c>
      <c r="AX917" s="13" t="s">
        <v>77</v>
      </c>
      <c r="AY917" s="223" t="s">
        <v>209</v>
      </c>
    </row>
    <row r="918" spans="2:51" s="13" customFormat="1">
      <c r="B918" s="212"/>
      <c r="C918" s="213"/>
      <c r="D918" s="214" t="s">
        <v>555</v>
      </c>
      <c r="E918" s="215" t="s">
        <v>1</v>
      </c>
      <c r="F918" s="216" t="s">
        <v>8124</v>
      </c>
      <c r="G918" s="213"/>
      <c r="H918" s="217">
        <v>20.88</v>
      </c>
      <c r="I918" s="218"/>
      <c r="J918" s="213"/>
      <c r="K918" s="213"/>
      <c r="L918" s="219"/>
      <c r="M918" s="220"/>
      <c r="N918" s="221"/>
      <c r="O918" s="221"/>
      <c r="P918" s="221"/>
      <c r="Q918" s="221"/>
      <c r="R918" s="221"/>
      <c r="S918" s="221"/>
      <c r="T918" s="222"/>
      <c r="AT918" s="223" t="s">
        <v>555</v>
      </c>
      <c r="AU918" s="223" t="s">
        <v>87</v>
      </c>
      <c r="AV918" s="13" t="s">
        <v>87</v>
      </c>
      <c r="AW918" s="13" t="s">
        <v>32</v>
      </c>
      <c r="AX918" s="13" t="s">
        <v>77</v>
      </c>
      <c r="AY918" s="223" t="s">
        <v>209</v>
      </c>
    </row>
    <row r="919" spans="2:51" s="13" customFormat="1">
      <c r="B919" s="212"/>
      <c r="C919" s="213"/>
      <c r="D919" s="214" t="s">
        <v>555</v>
      </c>
      <c r="E919" s="215" t="s">
        <v>1</v>
      </c>
      <c r="F919" s="216" t="s">
        <v>8125</v>
      </c>
      <c r="G919" s="213"/>
      <c r="H919" s="217">
        <v>8.2219999999999995</v>
      </c>
      <c r="I919" s="218"/>
      <c r="J919" s="213"/>
      <c r="K919" s="213"/>
      <c r="L919" s="219"/>
      <c r="M919" s="220"/>
      <c r="N919" s="221"/>
      <c r="O919" s="221"/>
      <c r="P919" s="221"/>
      <c r="Q919" s="221"/>
      <c r="R919" s="221"/>
      <c r="S919" s="221"/>
      <c r="T919" s="222"/>
      <c r="AT919" s="223" t="s">
        <v>555</v>
      </c>
      <c r="AU919" s="223" t="s">
        <v>87</v>
      </c>
      <c r="AV919" s="13" t="s">
        <v>87</v>
      </c>
      <c r="AW919" s="13" t="s">
        <v>32</v>
      </c>
      <c r="AX919" s="13" t="s">
        <v>77</v>
      </c>
      <c r="AY919" s="223" t="s">
        <v>209</v>
      </c>
    </row>
    <row r="920" spans="2:51" s="15" customFormat="1">
      <c r="B920" s="246"/>
      <c r="C920" s="247"/>
      <c r="D920" s="214" t="s">
        <v>555</v>
      </c>
      <c r="E920" s="248" t="s">
        <v>1</v>
      </c>
      <c r="F920" s="249" t="s">
        <v>1605</v>
      </c>
      <c r="G920" s="247"/>
      <c r="H920" s="248" t="s">
        <v>1</v>
      </c>
      <c r="I920" s="250"/>
      <c r="J920" s="247"/>
      <c r="K920" s="247"/>
      <c r="L920" s="251"/>
      <c r="M920" s="252"/>
      <c r="N920" s="253"/>
      <c r="O920" s="253"/>
      <c r="P920" s="253"/>
      <c r="Q920" s="253"/>
      <c r="R920" s="253"/>
      <c r="S920" s="253"/>
      <c r="T920" s="254"/>
      <c r="AT920" s="255" t="s">
        <v>555</v>
      </c>
      <c r="AU920" s="255" t="s">
        <v>87</v>
      </c>
      <c r="AV920" s="15" t="s">
        <v>85</v>
      </c>
      <c r="AW920" s="15" t="s">
        <v>32</v>
      </c>
      <c r="AX920" s="15" t="s">
        <v>77</v>
      </c>
      <c r="AY920" s="255" t="s">
        <v>209</v>
      </c>
    </row>
    <row r="921" spans="2:51" s="13" customFormat="1">
      <c r="B921" s="212"/>
      <c r="C921" s="213"/>
      <c r="D921" s="214" t="s">
        <v>555</v>
      </c>
      <c r="E921" s="215" t="s">
        <v>1</v>
      </c>
      <c r="F921" s="216" t="s">
        <v>8126</v>
      </c>
      <c r="G921" s="213"/>
      <c r="H921" s="217">
        <v>25.202999999999999</v>
      </c>
      <c r="I921" s="218"/>
      <c r="J921" s="213"/>
      <c r="K921" s="213"/>
      <c r="L921" s="219"/>
      <c r="M921" s="220"/>
      <c r="N921" s="221"/>
      <c r="O921" s="221"/>
      <c r="P921" s="221"/>
      <c r="Q921" s="221"/>
      <c r="R921" s="221"/>
      <c r="S921" s="221"/>
      <c r="T921" s="222"/>
      <c r="AT921" s="223" t="s">
        <v>555</v>
      </c>
      <c r="AU921" s="223" t="s">
        <v>87</v>
      </c>
      <c r="AV921" s="13" t="s">
        <v>87</v>
      </c>
      <c r="AW921" s="13" t="s">
        <v>32</v>
      </c>
      <c r="AX921" s="13" t="s">
        <v>77</v>
      </c>
      <c r="AY921" s="223" t="s">
        <v>209</v>
      </c>
    </row>
    <row r="922" spans="2:51" s="13" customFormat="1">
      <c r="B922" s="212"/>
      <c r="C922" s="213"/>
      <c r="D922" s="214" t="s">
        <v>555</v>
      </c>
      <c r="E922" s="215" t="s">
        <v>1</v>
      </c>
      <c r="F922" s="216" t="s">
        <v>8127</v>
      </c>
      <c r="G922" s="213"/>
      <c r="H922" s="217">
        <v>35.442</v>
      </c>
      <c r="I922" s="218"/>
      <c r="J922" s="213"/>
      <c r="K922" s="213"/>
      <c r="L922" s="219"/>
      <c r="M922" s="220"/>
      <c r="N922" s="221"/>
      <c r="O922" s="221"/>
      <c r="P922" s="221"/>
      <c r="Q922" s="221"/>
      <c r="R922" s="221"/>
      <c r="S922" s="221"/>
      <c r="T922" s="222"/>
      <c r="AT922" s="223" t="s">
        <v>555</v>
      </c>
      <c r="AU922" s="223" t="s">
        <v>87</v>
      </c>
      <c r="AV922" s="13" t="s">
        <v>87</v>
      </c>
      <c r="AW922" s="13" t="s">
        <v>32</v>
      </c>
      <c r="AX922" s="13" t="s">
        <v>77</v>
      </c>
      <c r="AY922" s="223" t="s">
        <v>209</v>
      </c>
    </row>
    <row r="923" spans="2:51" s="13" customFormat="1">
      <c r="B923" s="212"/>
      <c r="C923" s="213"/>
      <c r="D923" s="214" t="s">
        <v>555</v>
      </c>
      <c r="E923" s="215" t="s">
        <v>1</v>
      </c>
      <c r="F923" s="216" t="s">
        <v>8128</v>
      </c>
      <c r="G923" s="213"/>
      <c r="H923" s="217">
        <v>3.8839999999999999</v>
      </c>
      <c r="I923" s="218"/>
      <c r="J923" s="213"/>
      <c r="K923" s="213"/>
      <c r="L923" s="219"/>
      <c r="M923" s="220"/>
      <c r="N923" s="221"/>
      <c r="O923" s="221"/>
      <c r="P923" s="221"/>
      <c r="Q923" s="221"/>
      <c r="R923" s="221"/>
      <c r="S923" s="221"/>
      <c r="T923" s="222"/>
      <c r="AT923" s="223" t="s">
        <v>555</v>
      </c>
      <c r="AU923" s="223" t="s">
        <v>87</v>
      </c>
      <c r="AV923" s="13" t="s">
        <v>87</v>
      </c>
      <c r="AW923" s="13" t="s">
        <v>32</v>
      </c>
      <c r="AX923" s="13" t="s">
        <v>77</v>
      </c>
      <c r="AY923" s="223" t="s">
        <v>209</v>
      </c>
    </row>
    <row r="924" spans="2:51" s="13" customFormat="1">
      <c r="B924" s="212"/>
      <c r="C924" s="213"/>
      <c r="D924" s="214" t="s">
        <v>555</v>
      </c>
      <c r="E924" s="215" t="s">
        <v>1</v>
      </c>
      <c r="F924" s="216" t="s">
        <v>8129</v>
      </c>
      <c r="G924" s="213"/>
      <c r="H924" s="217">
        <v>5.0629999999999997</v>
      </c>
      <c r="I924" s="218"/>
      <c r="J924" s="213"/>
      <c r="K924" s="213"/>
      <c r="L924" s="219"/>
      <c r="M924" s="220"/>
      <c r="N924" s="221"/>
      <c r="O924" s="221"/>
      <c r="P924" s="221"/>
      <c r="Q924" s="221"/>
      <c r="R924" s="221"/>
      <c r="S924" s="221"/>
      <c r="T924" s="222"/>
      <c r="AT924" s="223" t="s">
        <v>555</v>
      </c>
      <c r="AU924" s="223" t="s">
        <v>87</v>
      </c>
      <c r="AV924" s="13" t="s">
        <v>87</v>
      </c>
      <c r="AW924" s="13" t="s">
        <v>32</v>
      </c>
      <c r="AX924" s="13" t="s">
        <v>77</v>
      </c>
      <c r="AY924" s="223" t="s">
        <v>209</v>
      </c>
    </row>
    <row r="925" spans="2:51" s="13" customFormat="1">
      <c r="B925" s="212"/>
      <c r="C925" s="213"/>
      <c r="D925" s="214" t="s">
        <v>555</v>
      </c>
      <c r="E925" s="215" t="s">
        <v>1</v>
      </c>
      <c r="F925" s="216" t="s">
        <v>8130</v>
      </c>
      <c r="G925" s="213"/>
      <c r="H925" s="217">
        <v>20.88</v>
      </c>
      <c r="I925" s="218"/>
      <c r="J925" s="213"/>
      <c r="K925" s="213"/>
      <c r="L925" s="219"/>
      <c r="M925" s="220"/>
      <c r="N925" s="221"/>
      <c r="O925" s="221"/>
      <c r="P925" s="221"/>
      <c r="Q925" s="221"/>
      <c r="R925" s="221"/>
      <c r="S925" s="221"/>
      <c r="T925" s="222"/>
      <c r="AT925" s="223" t="s">
        <v>555</v>
      </c>
      <c r="AU925" s="223" t="s">
        <v>87</v>
      </c>
      <c r="AV925" s="13" t="s">
        <v>87</v>
      </c>
      <c r="AW925" s="13" t="s">
        <v>32</v>
      </c>
      <c r="AX925" s="13" t="s">
        <v>77</v>
      </c>
      <c r="AY925" s="223" t="s">
        <v>209</v>
      </c>
    </row>
    <row r="926" spans="2:51" s="13" customFormat="1">
      <c r="B926" s="212"/>
      <c r="C926" s="213"/>
      <c r="D926" s="214" t="s">
        <v>555</v>
      </c>
      <c r="E926" s="215" t="s">
        <v>1</v>
      </c>
      <c r="F926" s="216" t="s">
        <v>8131</v>
      </c>
      <c r="G926" s="213"/>
      <c r="H926" s="217">
        <v>8.2219999999999995</v>
      </c>
      <c r="I926" s="218"/>
      <c r="J926" s="213"/>
      <c r="K926" s="213"/>
      <c r="L926" s="219"/>
      <c r="M926" s="220"/>
      <c r="N926" s="221"/>
      <c r="O926" s="221"/>
      <c r="P926" s="221"/>
      <c r="Q926" s="221"/>
      <c r="R926" s="221"/>
      <c r="S926" s="221"/>
      <c r="T926" s="222"/>
      <c r="AT926" s="223" t="s">
        <v>555</v>
      </c>
      <c r="AU926" s="223" t="s">
        <v>87</v>
      </c>
      <c r="AV926" s="13" t="s">
        <v>87</v>
      </c>
      <c r="AW926" s="13" t="s">
        <v>32</v>
      </c>
      <c r="AX926" s="13" t="s">
        <v>77</v>
      </c>
      <c r="AY926" s="223" t="s">
        <v>209</v>
      </c>
    </row>
    <row r="927" spans="2:51" s="15" customFormat="1">
      <c r="B927" s="246"/>
      <c r="C927" s="247"/>
      <c r="D927" s="214" t="s">
        <v>555</v>
      </c>
      <c r="E927" s="248" t="s">
        <v>1</v>
      </c>
      <c r="F927" s="249" t="s">
        <v>1717</v>
      </c>
      <c r="G927" s="247"/>
      <c r="H927" s="248" t="s">
        <v>1</v>
      </c>
      <c r="I927" s="250"/>
      <c r="J927" s="247"/>
      <c r="K927" s="247"/>
      <c r="L927" s="251"/>
      <c r="M927" s="252"/>
      <c r="N927" s="253"/>
      <c r="O927" s="253"/>
      <c r="P927" s="253"/>
      <c r="Q927" s="253"/>
      <c r="R927" s="253"/>
      <c r="S927" s="253"/>
      <c r="T927" s="254"/>
      <c r="AT927" s="255" t="s">
        <v>555</v>
      </c>
      <c r="AU927" s="255" t="s">
        <v>87</v>
      </c>
      <c r="AV927" s="15" t="s">
        <v>85</v>
      </c>
      <c r="AW927" s="15" t="s">
        <v>32</v>
      </c>
      <c r="AX927" s="15" t="s">
        <v>77</v>
      </c>
      <c r="AY927" s="255" t="s">
        <v>209</v>
      </c>
    </row>
    <row r="928" spans="2:51" s="13" customFormat="1">
      <c r="B928" s="212"/>
      <c r="C928" s="213"/>
      <c r="D928" s="214" t="s">
        <v>555</v>
      </c>
      <c r="E928" s="215" t="s">
        <v>1</v>
      </c>
      <c r="F928" s="216" t="s">
        <v>8132</v>
      </c>
      <c r="G928" s="213"/>
      <c r="H928" s="217">
        <v>20.88</v>
      </c>
      <c r="I928" s="218"/>
      <c r="J928" s="213"/>
      <c r="K928" s="213"/>
      <c r="L928" s="219"/>
      <c r="M928" s="220"/>
      <c r="N928" s="221"/>
      <c r="O928" s="221"/>
      <c r="P928" s="221"/>
      <c r="Q928" s="221"/>
      <c r="R928" s="221"/>
      <c r="S928" s="221"/>
      <c r="T928" s="222"/>
      <c r="AT928" s="223" t="s">
        <v>555</v>
      </c>
      <c r="AU928" s="223" t="s">
        <v>87</v>
      </c>
      <c r="AV928" s="13" t="s">
        <v>87</v>
      </c>
      <c r="AW928" s="13" t="s">
        <v>32</v>
      </c>
      <c r="AX928" s="13" t="s">
        <v>77</v>
      </c>
      <c r="AY928" s="223" t="s">
        <v>209</v>
      </c>
    </row>
    <row r="929" spans="2:51" s="13" customFormat="1">
      <c r="B929" s="212"/>
      <c r="C929" s="213"/>
      <c r="D929" s="214" t="s">
        <v>555</v>
      </c>
      <c r="E929" s="215" t="s">
        <v>1</v>
      </c>
      <c r="F929" s="216" t="s">
        <v>8133</v>
      </c>
      <c r="G929" s="213"/>
      <c r="H929" s="217">
        <v>8.2219999999999995</v>
      </c>
      <c r="I929" s="218"/>
      <c r="J929" s="213"/>
      <c r="K929" s="213"/>
      <c r="L929" s="219"/>
      <c r="M929" s="220"/>
      <c r="N929" s="221"/>
      <c r="O929" s="221"/>
      <c r="P929" s="221"/>
      <c r="Q929" s="221"/>
      <c r="R929" s="221"/>
      <c r="S929" s="221"/>
      <c r="T929" s="222"/>
      <c r="AT929" s="223" t="s">
        <v>555</v>
      </c>
      <c r="AU929" s="223" t="s">
        <v>87</v>
      </c>
      <c r="AV929" s="13" t="s">
        <v>87</v>
      </c>
      <c r="AW929" s="13" t="s">
        <v>32</v>
      </c>
      <c r="AX929" s="13" t="s">
        <v>77</v>
      </c>
      <c r="AY929" s="223" t="s">
        <v>209</v>
      </c>
    </row>
    <row r="930" spans="2:51" s="13" customFormat="1">
      <c r="B930" s="212"/>
      <c r="C930" s="213"/>
      <c r="D930" s="214" t="s">
        <v>555</v>
      </c>
      <c r="E930" s="215" t="s">
        <v>1</v>
      </c>
      <c r="F930" s="216" t="s">
        <v>8134</v>
      </c>
      <c r="G930" s="213"/>
      <c r="H930" s="217">
        <v>25.202999999999999</v>
      </c>
      <c r="I930" s="218"/>
      <c r="J930" s="213"/>
      <c r="K930" s="213"/>
      <c r="L930" s="219"/>
      <c r="M930" s="220"/>
      <c r="N930" s="221"/>
      <c r="O930" s="221"/>
      <c r="P930" s="221"/>
      <c r="Q930" s="221"/>
      <c r="R930" s="221"/>
      <c r="S930" s="221"/>
      <c r="T930" s="222"/>
      <c r="AT930" s="223" t="s">
        <v>555</v>
      </c>
      <c r="AU930" s="223" t="s">
        <v>87</v>
      </c>
      <c r="AV930" s="13" t="s">
        <v>87</v>
      </c>
      <c r="AW930" s="13" t="s">
        <v>32</v>
      </c>
      <c r="AX930" s="13" t="s">
        <v>77</v>
      </c>
      <c r="AY930" s="223" t="s">
        <v>209</v>
      </c>
    </row>
    <row r="931" spans="2:51" s="13" customFormat="1">
      <c r="B931" s="212"/>
      <c r="C931" s="213"/>
      <c r="D931" s="214" t="s">
        <v>555</v>
      </c>
      <c r="E931" s="215" t="s">
        <v>1</v>
      </c>
      <c r="F931" s="216" t="s">
        <v>8135</v>
      </c>
      <c r="G931" s="213"/>
      <c r="H931" s="217">
        <v>35.442</v>
      </c>
      <c r="I931" s="218"/>
      <c r="J931" s="213"/>
      <c r="K931" s="213"/>
      <c r="L931" s="219"/>
      <c r="M931" s="220"/>
      <c r="N931" s="221"/>
      <c r="O931" s="221"/>
      <c r="P931" s="221"/>
      <c r="Q931" s="221"/>
      <c r="R931" s="221"/>
      <c r="S931" s="221"/>
      <c r="T931" s="222"/>
      <c r="AT931" s="223" t="s">
        <v>555</v>
      </c>
      <c r="AU931" s="223" t="s">
        <v>87</v>
      </c>
      <c r="AV931" s="13" t="s">
        <v>87</v>
      </c>
      <c r="AW931" s="13" t="s">
        <v>32</v>
      </c>
      <c r="AX931" s="13" t="s">
        <v>77</v>
      </c>
      <c r="AY931" s="223" t="s">
        <v>209</v>
      </c>
    </row>
    <row r="932" spans="2:51" s="13" customFormat="1">
      <c r="B932" s="212"/>
      <c r="C932" s="213"/>
      <c r="D932" s="214" t="s">
        <v>555</v>
      </c>
      <c r="E932" s="215" t="s">
        <v>1</v>
      </c>
      <c r="F932" s="216" t="s">
        <v>8136</v>
      </c>
      <c r="G932" s="213"/>
      <c r="H932" s="217">
        <v>5.04</v>
      </c>
      <c r="I932" s="218"/>
      <c r="J932" s="213"/>
      <c r="K932" s="213"/>
      <c r="L932" s="219"/>
      <c r="M932" s="220"/>
      <c r="N932" s="221"/>
      <c r="O932" s="221"/>
      <c r="P932" s="221"/>
      <c r="Q932" s="221"/>
      <c r="R932" s="221"/>
      <c r="S932" s="221"/>
      <c r="T932" s="222"/>
      <c r="AT932" s="223" t="s">
        <v>555</v>
      </c>
      <c r="AU932" s="223" t="s">
        <v>87</v>
      </c>
      <c r="AV932" s="13" t="s">
        <v>87</v>
      </c>
      <c r="AW932" s="13" t="s">
        <v>32</v>
      </c>
      <c r="AX932" s="13" t="s">
        <v>77</v>
      </c>
      <c r="AY932" s="223" t="s">
        <v>209</v>
      </c>
    </row>
    <row r="933" spans="2:51" s="15" customFormat="1">
      <c r="B933" s="246"/>
      <c r="C933" s="247"/>
      <c r="D933" s="214" t="s">
        <v>555</v>
      </c>
      <c r="E933" s="248" t="s">
        <v>1</v>
      </c>
      <c r="F933" s="249" t="s">
        <v>1851</v>
      </c>
      <c r="G933" s="247"/>
      <c r="H933" s="248" t="s">
        <v>1</v>
      </c>
      <c r="I933" s="250"/>
      <c r="J933" s="247"/>
      <c r="K933" s="247"/>
      <c r="L933" s="251"/>
      <c r="M933" s="252"/>
      <c r="N933" s="253"/>
      <c r="O933" s="253"/>
      <c r="P933" s="253"/>
      <c r="Q933" s="253"/>
      <c r="R933" s="253"/>
      <c r="S933" s="253"/>
      <c r="T933" s="254"/>
      <c r="AT933" s="255" t="s">
        <v>555</v>
      </c>
      <c r="AU933" s="255" t="s">
        <v>87</v>
      </c>
      <c r="AV933" s="15" t="s">
        <v>85</v>
      </c>
      <c r="AW933" s="15" t="s">
        <v>32</v>
      </c>
      <c r="AX933" s="15" t="s">
        <v>77</v>
      </c>
      <c r="AY933" s="255" t="s">
        <v>209</v>
      </c>
    </row>
    <row r="934" spans="2:51" s="13" customFormat="1">
      <c r="B934" s="212"/>
      <c r="C934" s="213"/>
      <c r="D934" s="214" t="s">
        <v>555</v>
      </c>
      <c r="E934" s="215" t="s">
        <v>1</v>
      </c>
      <c r="F934" s="216" t="s">
        <v>8137</v>
      </c>
      <c r="G934" s="213"/>
      <c r="H934" s="217">
        <v>20.88</v>
      </c>
      <c r="I934" s="218"/>
      <c r="J934" s="213"/>
      <c r="K934" s="213"/>
      <c r="L934" s="219"/>
      <c r="M934" s="220"/>
      <c r="N934" s="221"/>
      <c r="O934" s="221"/>
      <c r="P934" s="221"/>
      <c r="Q934" s="221"/>
      <c r="R934" s="221"/>
      <c r="S934" s="221"/>
      <c r="T934" s="222"/>
      <c r="AT934" s="223" t="s">
        <v>555</v>
      </c>
      <c r="AU934" s="223" t="s">
        <v>87</v>
      </c>
      <c r="AV934" s="13" t="s">
        <v>87</v>
      </c>
      <c r="AW934" s="13" t="s">
        <v>32</v>
      </c>
      <c r="AX934" s="13" t="s">
        <v>77</v>
      </c>
      <c r="AY934" s="223" t="s">
        <v>209</v>
      </c>
    </row>
    <row r="935" spans="2:51" s="13" customFormat="1">
      <c r="B935" s="212"/>
      <c r="C935" s="213"/>
      <c r="D935" s="214" t="s">
        <v>555</v>
      </c>
      <c r="E935" s="215" t="s">
        <v>1</v>
      </c>
      <c r="F935" s="216" t="s">
        <v>8138</v>
      </c>
      <c r="G935" s="213"/>
      <c r="H935" s="217">
        <v>8.2219999999999995</v>
      </c>
      <c r="I935" s="218"/>
      <c r="J935" s="213"/>
      <c r="K935" s="213"/>
      <c r="L935" s="219"/>
      <c r="M935" s="220"/>
      <c r="N935" s="221"/>
      <c r="O935" s="221"/>
      <c r="P935" s="221"/>
      <c r="Q935" s="221"/>
      <c r="R935" s="221"/>
      <c r="S935" s="221"/>
      <c r="T935" s="222"/>
      <c r="AT935" s="223" t="s">
        <v>555</v>
      </c>
      <c r="AU935" s="223" t="s">
        <v>87</v>
      </c>
      <c r="AV935" s="13" t="s">
        <v>87</v>
      </c>
      <c r="AW935" s="13" t="s">
        <v>32</v>
      </c>
      <c r="AX935" s="13" t="s">
        <v>77</v>
      </c>
      <c r="AY935" s="223" t="s">
        <v>209</v>
      </c>
    </row>
    <row r="936" spans="2:51" s="13" customFormat="1">
      <c r="B936" s="212"/>
      <c r="C936" s="213"/>
      <c r="D936" s="214" t="s">
        <v>555</v>
      </c>
      <c r="E936" s="215" t="s">
        <v>1</v>
      </c>
      <c r="F936" s="216" t="s">
        <v>8139</v>
      </c>
      <c r="G936" s="213"/>
      <c r="H936" s="217">
        <v>13.2</v>
      </c>
      <c r="I936" s="218"/>
      <c r="J936" s="213"/>
      <c r="K936" s="213"/>
      <c r="L936" s="219"/>
      <c r="M936" s="220"/>
      <c r="N936" s="221"/>
      <c r="O936" s="221"/>
      <c r="P936" s="221"/>
      <c r="Q936" s="221"/>
      <c r="R936" s="221"/>
      <c r="S936" s="221"/>
      <c r="T936" s="222"/>
      <c r="AT936" s="223" t="s">
        <v>555</v>
      </c>
      <c r="AU936" s="223" t="s">
        <v>87</v>
      </c>
      <c r="AV936" s="13" t="s">
        <v>87</v>
      </c>
      <c r="AW936" s="13" t="s">
        <v>32</v>
      </c>
      <c r="AX936" s="13" t="s">
        <v>77</v>
      </c>
      <c r="AY936" s="223" t="s">
        <v>209</v>
      </c>
    </row>
    <row r="937" spans="2:51" s="13" customFormat="1">
      <c r="B937" s="212"/>
      <c r="C937" s="213"/>
      <c r="D937" s="214" t="s">
        <v>555</v>
      </c>
      <c r="E937" s="215" t="s">
        <v>1</v>
      </c>
      <c r="F937" s="216" t="s">
        <v>8140</v>
      </c>
      <c r="G937" s="213"/>
      <c r="H937" s="217">
        <v>4.4000000000000004</v>
      </c>
      <c r="I937" s="218"/>
      <c r="J937" s="213"/>
      <c r="K937" s="213"/>
      <c r="L937" s="219"/>
      <c r="M937" s="220"/>
      <c r="N937" s="221"/>
      <c r="O937" s="221"/>
      <c r="P937" s="221"/>
      <c r="Q937" s="221"/>
      <c r="R937" s="221"/>
      <c r="S937" s="221"/>
      <c r="T937" s="222"/>
      <c r="AT937" s="223" t="s">
        <v>555</v>
      </c>
      <c r="AU937" s="223" t="s">
        <v>87</v>
      </c>
      <c r="AV937" s="13" t="s">
        <v>87</v>
      </c>
      <c r="AW937" s="13" t="s">
        <v>32</v>
      </c>
      <c r="AX937" s="13" t="s">
        <v>77</v>
      </c>
      <c r="AY937" s="223" t="s">
        <v>209</v>
      </c>
    </row>
    <row r="938" spans="2:51" s="13" customFormat="1">
      <c r="B938" s="212"/>
      <c r="C938" s="213"/>
      <c r="D938" s="214" t="s">
        <v>555</v>
      </c>
      <c r="E938" s="215" t="s">
        <v>1</v>
      </c>
      <c r="F938" s="216" t="s">
        <v>8141</v>
      </c>
      <c r="G938" s="213"/>
      <c r="H938" s="217">
        <v>13.68</v>
      </c>
      <c r="I938" s="218"/>
      <c r="J938" s="213"/>
      <c r="K938" s="213"/>
      <c r="L938" s="219"/>
      <c r="M938" s="220"/>
      <c r="N938" s="221"/>
      <c r="O938" s="221"/>
      <c r="P938" s="221"/>
      <c r="Q938" s="221"/>
      <c r="R938" s="221"/>
      <c r="S938" s="221"/>
      <c r="T938" s="222"/>
      <c r="AT938" s="223" t="s">
        <v>555</v>
      </c>
      <c r="AU938" s="223" t="s">
        <v>87</v>
      </c>
      <c r="AV938" s="13" t="s">
        <v>87</v>
      </c>
      <c r="AW938" s="13" t="s">
        <v>32</v>
      </c>
      <c r="AX938" s="13" t="s">
        <v>77</v>
      </c>
      <c r="AY938" s="223" t="s">
        <v>209</v>
      </c>
    </row>
    <row r="939" spans="2:51" s="13" customFormat="1">
      <c r="B939" s="212"/>
      <c r="C939" s="213"/>
      <c r="D939" s="214" t="s">
        <v>555</v>
      </c>
      <c r="E939" s="215" t="s">
        <v>1</v>
      </c>
      <c r="F939" s="216" t="s">
        <v>8142</v>
      </c>
      <c r="G939" s="213"/>
      <c r="H939" s="217">
        <v>4.5599999999999996</v>
      </c>
      <c r="I939" s="218"/>
      <c r="J939" s="213"/>
      <c r="K939" s="213"/>
      <c r="L939" s="219"/>
      <c r="M939" s="220"/>
      <c r="N939" s="221"/>
      <c r="O939" s="221"/>
      <c r="P939" s="221"/>
      <c r="Q939" s="221"/>
      <c r="R939" s="221"/>
      <c r="S939" s="221"/>
      <c r="T939" s="222"/>
      <c r="AT939" s="223" t="s">
        <v>555</v>
      </c>
      <c r="AU939" s="223" t="s">
        <v>87</v>
      </c>
      <c r="AV939" s="13" t="s">
        <v>87</v>
      </c>
      <c r="AW939" s="13" t="s">
        <v>32</v>
      </c>
      <c r="AX939" s="13" t="s">
        <v>77</v>
      </c>
      <c r="AY939" s="223" t="s">
        <v>209</v>
      </c>
    </row>
    <row r="940" spans="2:51" s="13" customFormat="1">
      <c r="B940" s="212"/>
      <c r="C940" s="213"/>
      <c r="D940" s="214" t="s">
        <v>555</v>
      </c>
      <c r="E940" s="215" t="s">
        <v>1</v>
      </c>
      <c r="F940" s="216" t="s">
        <v>8143</v>
      </c>
      <c r="G940" s="213"/>
      <c r="H940" s="217">
        <v>25.202999999999999</v>
      </c>
      <c r="I940" s="218"/>
      <c r="J940" s="213"/>
      <c r="K940" s="213"/>
      <c r="L940" s="219"/>
      <c r="M940" s="220"/>
      <c r="N940" s="221"/>
      <c r="O940" s="221"/>
      <c r="P940" s="221"/>
      <c r="Q940" s="221"/>
      <c r="R940" s="221"/>
      <c r="S940" s="221"/>
      <c r="T940" s="222"/>
      <c r="AT940" s="223" t="s">
        <v>555</v>
      </c>
      <c r="AU940" s="223" t="s">
        <v>87</v>
      </c>
      <c r="AV940" s="13" t="s">
        <v>87</v>
      </c>
      <c r="AW940" s="13" t="s">
        <v>32</v>
      </c>
      <c r="AX940" s="13" t="s">
        <v>77</v>
      </c>
      <c r="AY940" s="223" t="s">
        <v>209</v>
      </c>
    </row>
    <row r="941" spans="2:51" s="13" customFormat="1">
      <c r="B941" s="212"/>
      <c r="C941" s="213"/>
      <c r="D941" s="214" t="s">
        <v>555</v>
      </c>
      <c r="E941" s="215" t="s">
        <v>1</v>
      </c>
      <c r="F941" s="216" t="s">
        <v>8144</v>
      </c>
      <c r="G941" s="213"/>
      <c r="H941" s="217">
        <v>3.2250000000000001</v>
      </c>
      <c r="I941" s="218"/>
      <c r="J941" s="213"/>
      <c r="K941" s="213"/>
      <c r="L941" s="219"/>
      <c r="M941" s="220"/>
      <c r="N941" s="221"/>
      <c r="O941" s="221"/>
      <c r="P941" s="221"/>
      <c r="Q941" s="221"/>
      <c r="R941" s="221"/>
      <c r="S941" s="221"/>
      <c r="T941" s="222"/>
      <c r="AT941" s="223" t="s">
        <v>555</v>
      </c>
      <c r="AU941" s="223" t="s">
        <v>87</v>
      </c>
      <c r="AV941" s="13" t="s">
        <v>87</v>
      </c>
      <c r="AW941" s="13" t="s">
        <v>32</v>
      </c>
      <c r="AX941" s="13" t="s">
        <v>77</v>
      </c>
      <c r="AY941" s="223" t="s">
        <v>209</v>
      </c>
    </row>
    <row r="942" spans="2:51" s="13" customFormat="1">
      <c r="B942" s="212"/>
      <c r="C942" s="213"/>
      <c r="D942" s="214" t="s">
        <v>555</v>
      </c>
      <c r="E942" s="215" t="s">
        <v>1</v>
      </c>
      <c r="F942" s="216" t="s">
        <v>8145</v>
      </c>
      <c r="G942" s="213"/>
      <c r="H942" s="217">
        <v>3.8719999999999999</v>
      </c>
      <c r="I942" s="218"/>
      <c r="J942" s="213"/>
      <c r="K942" s="213"/>
      <c r="L942" s="219"/>
      <c r="M942" s="220"/>
      <c r="N942" s="221"/>
      <c r="O942" s="221"/>
      <c r="P942" s="221"/>
      <c r="Q942" s="221"/>
      <c r="R942" s="221"/>
      <c r="S942" s="221"/>
      <c r="T942" s="222"/>
      <c r="AT942" s="223" t="s">
        <v>555</v>
      </c>
      <c r="AU942" s="223" t="s">
        <v>87</v>
      </c>
      <c r="AV942" s="13" t="s">
        <v>87</v>
      </c>
      <c r="AW942" s="13" t="s">
        <v>32</v>
      </c>
      <c r="AX942" s="13" t="s">
        <v>77</v>
      </c>
      <c r="AY942" s="223" t="s">
        <v>209</v>
      </c>
    </row>
    <row r="943" spans="2:51" s="13" customFormat="1">
      <c r="B943" s="212"/>
      <c r="C943" s="213"/>
      <c r="D943" s="214" t="s">
        <v>555</v>
      </c>
      <c r="E943" s="215" t="s">
        <v>1</v>
      </c>
      <c r="F943" s="216" t="s">
        <v>8146</v>
      </c>
      <c r="G943" s="213"/>
      <c r="H943" s="217">
        <v>8.2050000000000001</v>
      </c>
      <c r="I943" s="218"/>
      <c r="J943" s="213"/>
      <c r="K943" s="213"/>
      <c r="L943" s="219"/>
      <c r="M943" s="220"/>
      <c r="N943" s="221"/>
      <c r="O943" s="221"/>
      <c r="P943" s="221"/>
      <c r="Q943" s="221"/>
      <c r="R943" s="221"/>
      <c r="S943" s="221"/>
      <c r="T943" s="222"/>
      <c r="AT943" s="223" t="s">
        <v>555</v>
      </c>
      <c r="AU943" s="223" t="s">
        <v>87</v>
      </c>
      <c r="AV943" s="13" t="s">
        <v>87</v>
      </c>
      <c r="AW943" s="13" t="s">
        <v>32</v>
      </c>
      <c r="AX943" s="13" t="s">
        <v>77</v>
      </c>
      <c r="AY943" s="223" t="s">
        <v>209</v>
      </c>
    </row>
    <row r="944" spans="2:51" s="13" customFormat="1">
      <c r="B944" s="212"/>
      <c r="C944" s="213"/>
      <c r="D944" s="214" t="s">
        <v>555</v>
      </c>
      <c r="E944" s="215" t="s">
        <v>1</v>
      </c>
      <c r="F944" s="216" t="s">
        <v>8147</v>
      </c>
      <c r="G944" s="213"/>
      <c r="H944" s="217">
        <v>9.2219999999999995</v>
      </c>
      <c r="I944" s="218"/>
      <c r="J944" s="213"/>
      <c r="K944" s="213"/>
      <c r="L944" s="219"/>
      <c r="M944" s="220"/>
      <c r="N944" s="221"/>
      <c r="O944" s="221"/>
      <c r="P944" s="221"/>
      <c r="Q944" s="221"/>
      <c r="R944" s="221"/>
      <c r="S944" s="221"/>
      <c r="T944" s="222"/>
      <c r="AT944" s="223" t="s">
        <v>555</v>
      </c>
      <c r="AU944" s="223" t="s">
        <v>87</v>
      </c>
      <c r="AV944" s="13" t="s">
        <v>87</v>
      </c>
      <c r="AW944" s="13" t="s">
        <v>32</v>
      </c>
      <c r="AX944" s="13" t="s">
        <v>77</v>
      </c>
      <c r="AY944" s="223" t="s">
        <v>209</v>
      </c>
    </row>
    <row r="945" spans="1:65" s="13" customFormat="1">
      <c r="B945" s="212"/>
      <c r="C945" s="213"/>
      <c r="D945" s="214" t="s">
        <v>555</v>
      </c>
      <c r="E945" s="215" t="s">
        <v>1</v>
      </c>
      <c r="F945" s="216" t="s">
        <v>8148</v>
      </c>
      <c r="G945" s="213"/>
      <c r="H945" s="217">
        <v>6.72</v>
      </c>
      <c r="I945" s="218"/>
      <c r="J945" s="213"/>
      <c r="K945" s="213"/>
      <c r="L945" s="219"/>
      <c r="M945" s="220"/>
      <c r="N945" s="221"/>
      <c r="O945" s="221"/>
      <c r="P945" s="221"/>
      <c r="Q945" s="221"/>
      <c r="R945" s="221"/>
      <c r="S945" s="221"/>
      <c r="T945" s="222"/>
      <c r="AT945" s="223" t="s">
        <v>555</v>
      </c>
      <c r="AU945" s="223" t="s">
        <v>87</v>
      </c>
      <c r="AV945" s="13" t="s">
        <v>87</v>
      </c>
      <c r="AW945" s="13" t="s">
        <v>32</v>
      </c>
      <c r="AX945" s="13" t="s">
        <v>77</v>
      </c>
      <c r="AY945" s="223" t="s">
        <v>209</v>
      </c>
    </row>
    <row r="946" spans="1:65" s="13" customFormat="1">
      <c r="B946" s="212"/>
      <c r="C946" s="213"/>
      <c r="D946" s="214" t="s">
        <v>555</v>
      </c>
      <c r="E946" s="215" t="s">
        <v>1</v>
      </c>
      <c r="F946" s="216" t="s">
        <v>8149</v>
      </c>
      <c r="G946" s="213"/>
      <c r="H946" s="217">
        <v>1.82</v>
      </c>
      <c r="I946" s="218"/>
      <c r="J946" s="213"/>
      <c r="K946" s="213"/>
      <c r="L946" s="219"/>
      <c r="M946" s="220"/>
      <c r="N946" s="221"/>
      <c r="O946" s="221"/>
      <c r="P946" s="221"/>
      <c r="Q946" s="221"/>
      <c r="R946" s="221"/>
      <c r="S946" s="221"/>
      <c r="T946" s="222"/>
      <c r="AT946" s="223" t="s">
        <v>555</v>
      </c>
      <c r="AU946" s="223" t="s">
        <v>87</v>
      </c>
      <c r="AV946" s="13" t="s">
        <v>87</v>
      </c>
      <c r="AW946" s="13" t="s">
        <v>32</v>
      </c>
      <c r="AX946" s="13" t="s">
        <v>77</v>
      </c>
      <c r="AY946" s="223" t="s">
        <v>209</v>
      </c>
    </row>
    <row r="947" spans="1:65" s="13" customFormat="1">
      <c r="B947" s="212"/>
      <c r="C947" s="213"/>
      <c r="D947" s="214" t="s">
        <v>555</v>
      </c>
      <c r="E947" s="215" t="s">
        <v>1</v>
      </c>
      <c r="F947" s="216" t="s">
        <v>8150</v>
      </c>
      <c r="G947" s="213"/>
      <c r="H947" s="217">
        <v>4.3120000000000003</v>
      </c>
      <c r="I947" s="218"/>
      <c r="J947" s="213"/>
      <c r="K947" s="213"/>
      <c r="L947" s="219"/>
      <c r="M947" s="220"/>
      <c r="N947" s="221"/>
      <c r="O947" s="221"/>
      <c r="P947" s="221"/>
      <c r="Q947" s="221"/>
      <c r="R947" s="221"/>
      <c r="S947" s="221"/>
      <c r="T947" s="222"/>
      <c r="AT947" s="223" t="s">
        <v>555</v>
      </c>
      <c r="AU947" s="223" t="s">
        <v>87</v>
      </c>
      <c r="AV947" s="13" t="s">
        <v>87</v>
      </c>
      <c r="AW947" s="13" t="s">
        <v>32</v>
      </c>
      <c r="AX947" s="13" t="s">
        <v>77</v>
      </c>
      <c r="AY947" s="223" t="s">
        <v>209</v>
      </c>
    </row>
    <row r="948" spans="1:65" s="15" customFormat="1">
      <c r="B948" s="246"/>
      <c r="C948" s="247"/>
      <c r="D948" s="214" t="s">
        <v>555</v>
      </c>
      <c r="E948" s="248" t="s">
        <v>1</v>
      </c>
      <c r="F948" s="249" t="s">
        <v>1964</v>
      </c>
      <c r="G948" s="247"/>
      <c r="H948" s="248" t="s">
        <v>1</v>
      </c>
      <c r="I948" s="250"/>
      <c r="J948" s="247"/>
      <c r="K948" s="247"/>
      <c r="L948" s="251"/>
      <c r="M948" s="252"/>
      <c r="N948" s="253"/>
      <c r="O948" s="253"/>
      <c r="P948" s="253"/>
      <c r="Q948" s="253"/>
      <c r="R948" s="253"/>
      <c r="S948" s="253"/>
      <c r="T948" s="254"/>
      <c r="AT948" s="255" t="s">
        <v>555</v>
      </c>
      <c r="AU948" s="255" t="s">
        <v>87</v>
      </c>
      <c r="AV948" s="15" t="s">
        <v>85</v>
      </c>
      <c r="AW948" s="15" t="s">
        <v>32</v>
      </c>
      <c r="AX948" s="15" t="s">
        <v>77</v>
      </c>
      <c r="AY948" s="255" t="s">
        <v>209</v>
      </c>
    </row>
    <row r="949" spans="1:65" s="13" customFormat="1">
      <c r="B949" s="212"/>
      <c r="C949" s="213"/>
      <c r="D949" s="214" t="s">
        <v>555</v>
      </c>
      <c r="E949" s="215" t="s">
        <v>1</v>
      </c>
      <c r="F949" s="216" t="s">
        <v>8151</v>
      </c>
      <c r="G949" s="213"/>
      <c r="H949" s="217">
        <v>35.442</v>
      </c>
      <c r="I949" s="218"/>
      <c r="J949" s="213"/>
      <c r="K949" s="213"/>
      <c r="L949" s="219"/>
      <c r="M949" s="220"/>
      <c r="N949" s="221"/>
      <c r="O949" s="221"/>
      <c r="P949" s="221"/>
      <c r="Q949" s="221"/>
      <c r="R949" s="221"/>
      <c r="S949" s="221"/>
      <c r="T949" s="222"/>
      <c r="AT949" s="223" t="s">
        <v>555</v>
      </c>
      <c r="AU949" s="223" t="s">
        <v>87</v>
      </c>
      <c r="AV949" s="13" t="s">
        <v>87</v>
      </c>
      <c r="AW949" s="13" t="s">
        <v>32</v>
      </c>
      <c r="AX949" s="13" t="s">
        <v>77</v>
      </c>
      <c r="AY949" s="223" t="s">
        <v>209</v>
      </c>
    </row>
    <row r="950" spans="1:65" s="13" customFormat="1">
      <c r="B950" s="212"/>
      <c r="C950" s="213"/>
      <c r="D950" s="214" t="s">
        <v>555</v>
      </c>
      <c r="E950" s="215" t="s">
        <v>1</v>
      </c>
      <c r="F950" s="216" t="s">
        <v>8152</v>
      </c>
      <c r="G950" s="213"/>
      <c r="H950" s="217">
        <v>10.988</v>
      </c>
      <c r="I950" s="218"/>
      <c r="J950" s="213"/>
      <c r="K950" s="213"/>
      <c r="L950" s="219"/>
      <c r="M950" s="220"/>
      <c r="N950" s="221"/>
      <c r="O950" s="221"/>
      <c r="P950" s="221"/>
      <c r="Q950" s="221"/>
      <c r="R950" s="221"/>
      <c r="S950" s="221"/>
      <c r="T950" s="222"/>
      <c r="AT950" s="223" t="s">
        <v>555</v>
      </c>
      <c r="AU950" s="223" t="s">
        <v>87</v>
      </c>
      <c r="AV950" s="13" t="s">
        <v>87</v>
      </c>
      <c r="AW950" s="13" t="s">
        <v>32</v>
      </c>
      <c r="AX950" s="13" t="s">
        <v>77</v>
      </c>
      <c r="AY950" s="223" t="s">
        <v>209</v>
      </c>
    </row>
    <row r="951" spans="1:65" s="13" customFormat="1">
      <c r="B951" s="212"/>
      <c r="C951" s="213"/>
      <c r="D951" s="214" t="s">
        <v>555</v>
      </c>
      <c r="E951" s="215" t="s">
        <v>1</v>
      </c>
      <c r="F951" s="216" t="s">
        <v>8153</v>
      </c>
      <c r="G951" s="213"/>
      <c r="H951" s="217">
        <v>20.943000000000001</v>
      </c>
      <c r="I951" s="218"/>
      <c r="J951" s="213"/>
      <c r="K951" s="213"/>
      <c r="L951" s="219"/>
      <c r="M951" s="220"/>
      <c r="N951" s="221"/>
      <c r="O951" s="221"/>
      <c r="P951" s="221"/>
      <c r="Q951" s="221"/>
      <c r="R951" s="221"/>
      <c r="S951" s="221"/>
      <c r="T951" s="222"/>
      <c r="AT951" s="223" t="s">
        <v>555</v>
      </c>
      <c r="AU951" s="223" t="s">
        <v>87</v>
      </c>
      <c r="AV951" s="13" t="s">
        <v>87</v>
      </c>
      <c r="AW951" s="13" t="s">
        <v>32</v>
      </c>
      <c r="AX951" s="13" t="s">
        <v>77</v>
      </c>
      <c r="AY951" s="223" t="s">
        <v>209</v>
      </c>
    </row>
    <row r="952" spans="1:65" s="13" customFormat="1">
      <c r="B952" s="212"/>
      <c r="C952" s="213"/>
      <c r="D952" s="214" t="s">
        <v>555</v>
      </c>
      <c r="E952" s="215" t="s">
        <v>1</v>
      </c>
      <c r="F952" s="216" t="s">
        <v>8154</v>
      </c>
      <c r="G952" s="213"/>
      <c r="H952" s="217">
        <v>11.095000000000001</v>
      </c>
      <c r="I952" s="218"/>
      <c r="J952" s="213"/>
      <c r="K952" s="213"/>
      <c r="L952" s="219"/>
      <c r="M952" s="220"/>
      <c r="N952" s="221"/>
      <c r="O952" s="221"/>
      <c r="P952" s="221"/>
      <c r="Q952" s="221"/>
      <c r="R952" s="221"/>
      <c r="S952" s="221"/>
      <c r="T952" s="222"/>
      <c r="AT952" s="223" t="s">
        <v>555</v>
      </c>
      <c r="AU952" s="223" t="s">
        <v>87</v>
      </c>
      <c r="AV952" s="13" t="s">
        <v>87</v>
      </c>
      <c r="AW952" s="13" t="s">
        <v>32</v>
      </c>
      <c r="AX952" s="13" t="s">
        <v>77</v>
      </c>
      <c r="AY952" s="223" t="s">
        <v>209</v>
      </c>
    </row>
    <row r="953" spans="1:65" s="13" customFormat="1">
      <c r="B953" s="212"/>
      <c r="C953" s="213"/>
      <c r="D953" s="214" t="s">
        <v>555</v>
      </c>
      <c r="E953" s="215" t="s">
        <v>1</v>
      </c>
      <c r="F953" s="216" t="s">
        <v>8155</v>
      </c>
      <c r="G953" s="213"/>
      <c r="H953" s="217">
        <v>5.0750000000000002</v>
      </c>
      <c r="I953" s="218"/>
      <c r="J953" s="213"/>
      <c r="K953" s="213"/>
      <c r="L953" s="219"/>
      <c r="M953" s="220"/>
      <c r="N953" s="221"/>
      <c r="O953" s="221"/>
      <c r="P953" s="221"/>
      <c r="Q953" s="221"/>
      <c r="R953" s="221"/>
      <c r="S953" s="221"/>
      <c r="T953" s="222"/>
      <c r="AT953" s="223" t="s">
        <v>555</v>
      </c>
      <c r="AU953" s="223" t="s">
        <v>87</v>
      </c>
      <c r="AV953" s="13" t="s">
        <v>87</v>
      </c>
      <c r="AW953" s="13" t="s">
        <v>32</v>
      </c>
      <c r="AX953" s="13" t="s">
        <v>77</v>
      </c>
      <c r="AY953" s="223" t="s">
        <v>209</v>
      </c>
    </row>
    <row r="954" spans="1:65" s="13" customFormat="1">
      <c r="B954" s="212"/>
      <c r="C954" s="213"/>
      <c r="D954" s="214" t="s">
        <v>555</v>
      </c>
      <c r="E954" s="215" t="s">
        <v>1</v>
      </c>
      <c r="F954" s="216" t="s">
        <v>8156</v>
      </c>
      <c r="G954" s="213"/>
      <c r="H954" s="217">
        <v>11.55</v>
      </c>
      <c r="I954" s="218"/>
      <c r="J954" s="213"/>
      <c r="K954" s="213"/>
      <c r="L954" s="219"/>
      <c r="M954" s="220"/>
      <c r="N954" s="221"/>
      <c r="O954" s="221"/>
      <c r="P954" s="221"/>
      <c r="Q954" s="221"/>
      <c r="R954" s="221"/>
      <c r="S954" s="221"/>
      <c r="T954" s="222"/>
      <c r="AT954" s="223" t="s">
        <v>555</v>
      </c>
      <c r="AU954" s="223" t="s">
        <v>87</v>
      </c>
      <c r="AV954" s="13" t="s">
        <v>87</v>
      </c>
      <c r="AW954" s="13" t="s">
        <v>32</v>
      </c>
      <c r="AX954" s="13" t="s">
        <v>77</v>
      </c>
      <c r="AY954" s="223" t="s">
        <v>209</v>
      </c>
    </row>
    <row r="955" spans="1:65" s="13" customFormat="1">
      <c r="B955" s="212"/>
      <c r="C955" s="213"/>
      <c r="D955" s="214" t="s">
        <v>555</v>
      </c>
      <c r="E955" s="215" t="s">
        <v>1</v>
      </c>
      <c r="F955" s="216" t="s">
        <v>8157</v>
      </c>
      <c r="G955" s="213"/>
      <c r="H955" s="217">
        <v>10.89</v>
      </c>
      <c r="I955" s="218"/>
      <c r="J955" s="213"/>
      <c r="K955" s="213"/>
      <c r="L955" s="219"/>
      <c r="M955" s="220"/>
      <c r="N955" s="221"/>
      <c r="O955" s="221"/>
      <c r="P955" s="221"/>
      <c r="Q955" s="221"/>
      <c r="R955" s="221"/>
      <c r="S955" s="221"/>
      <c r="T955" s="222"/>
      <c r="AT955" s="223" t="s">
        <v>555</v>
      </c>
      <c r="AU955" s="223" t="s">
        <v>87</v>
      </c>
      <c r="AV955" s="13" t="s">
        <v>87</v>
      </c>
      <c r="AW955" s="13" t="s">
        <v>32</v>
      </c>
      <c r="AX955" s="13" t="s">
        <v>77</v>
      </c>
      <c r="AY955" s="223" t="s">
        <v>209</v>
      </c>
    </row>
    <row r="956" spans="1:65" s="14" customFormat="1">
      <c r="B956" s="235"/>
      <c r="C956" s="236"/>
      <c r="D956" s="214" t="s">
        <v>555</v>
      </c>
      <c r="E956" s="237" t="s">
        <v>1</v>
      </c>
      <c r="F956" s="238" t="s">
        <v>645</v>
      </c>
      <c r="G956" s="236"/>
      <c r="H956" s="239">
        <v>492.58699999999993</v>
      </c>
      <c r="I956" s="240"/>
      <c r="J956" s="236"/>
      <c r="K956" s="236"/>
      <c r="L956" s="241"/>
      <c r="M956" s="242"/>
      <c r="N956" s="243"/>
      <c r="O956" s="243"/>
      <c r="P956" s="243"/>
      <c r="Q956" s="243"/>
      <c r="R956" s="243"/>
      <c r="S956" s="243"/>
      <c r="T956" s="244"/>
      <c r="AT956" s="245" t="s">
        <v>555</v>
      </c>
      <c r="AU956" s="245" t="s">
        <v>87</v>
      </c>
      <c r="AV956" s="14" t="s">
        <v>218</v>
      </c>
      <c r="AW956" s="14" t="s">
        <v>32</v>
      </c>
      <c r="AX956" s="14" t="s">
        <v>85</v>
      </c>
      <c r="AY956" s="245" t="s">
        <v>209</v>
      </c>
    </row>
    <row r="957" spans="1:65" s="2" customFormat="1" ht="16.5" customHeight="1">
      <c r="A957" s="35"/>
      <c r="B957" s="36"/>
      <c r="C957" s="224" t="s">
        <v>536</v>
      </c>
      <c r="D957" s="224" t="s">
        <v>576</v>
      </c>
      <c r="E957" s="225" t="s">
        <v>8158</v>
      </c>
      <c r="F957" s="226" t="s">
        <v>8159</v>
      </c>
      <c r="G957" s="227" t="s">
        <v>217</v>
      </c>
      <c r="H957" s="228">
        <v>492.58699999999999</v>
      </c>
      <c r="I957" s="229"/>
      <c r="J957" s="230">
        <f>ROUND(I957*H957,2)</f>
        <v>0</v>
      </c>
      <c r="K957" s="231"/>
      <c r="L957" s="232"/>
      <c r="M957" s="233" t="s">
        <v>1</v>
      </c>
      <c r="N957" s="234" t="s">
        <v>42</v>
      </c>
      <c r="O957" s="72"/>
      <c r="P957" s="203">
        <f>O957*H957</f>
        <v>0</v>
      </c>
      <c r="Q957" s="203">
        <v>0.2</v>
      </c>
      <c r="R957" s="203">
        <f>Q957*H957</f>
        <v>98.517400000000009</v>
      </c>
      <c r="S957" s="203">
        <v>0</v>
      </c>
      <c r="T957" s="204">
        <f>S957*H957</f>
        <v>0</v>
      </c>
      <c r="U957" s="35"/>
      <c r="V957" s="35"/>
      <c r="W957" s="35"/>
      <c r="X957" s="35"/>
      <c r="Y957" s="35"/>
      <c r="Z957" s="35"/>
      <c r="AA957" s="35"/>
      <c r="AB957" s="35"/>
      <c r="AC957" s="35"/>
      <c r="AD957" s="35"/>
      <c r="AE957" s="35"/>
      <c r="AR957" s="205" t="s">
        <v>246</v>
      </c>
      <c r="AT957" s="205" t="s">
        <v>576</v>
      </c>
      <c r="AU957" s="205" t="s">
        <v>87</v>
      </c>
      <c r="AY957" s="18" t="s">
        <v>209</v>
      </c>
      <c r="BE957" s="206">
        <f>IF(N957="základní",J957,0)</f>
        <v>0</v>
      </c>
      <c r="BF957" s="206">
        <f>IF(N957="snížená",J957,0)</f>
        <v>0</v>
      </c>
      <c r="BG957" s="206">
        <f>IF(N957="zákl. přenesená",J957,0)</f>
        <v>0</v>
      </c>
      <c r="BH957" s="206">
        <f>IF(N957="sníž. přenesená",J957,0)</f>
        <v>0</v>
      </c>
      <c r="BI957" s="206">
        <f>IF(N957="nulová",J957,0)</f>
        <v>0</v>
      </c>
      <c r="BJ957" s="18" t="s">
        <v>85</v>
      </c>
      <c r="BK957" s="206">
        <f>ROUND(I957*H957,2)</f>
        <v>0</v>
      </c>
      <c r="BL957" s="18" t="s">
        <v>218</v>
      </c>
      <c r="BM957" s="205" t="s">
        <v>8160</v>
      </c>
    </row>
    <row r="958" spans="1:65" s="2" customFormat="1" ht="24.2" customHeight="1">
      <c r="A958" s="35"/>
      <c r="B958" s="36"/>
      <c r="C958" s="193" t="s">
        <v>922</v>
      </c>
      <c r="D958" s="193" t="s">
        <v>214</v>
      </c>
      <c r="E958" s="194" t="s">
        <v>8161</v>
      </c>
      <c r="F958" s="195" t="s">
        <v>8162</v>
      </c>
      <c r="G958" s="196" t="s">
        <v>323</v>
      </c>
      <c r="H958" s="197">
        <v>4</v>
      </c>
      <c r="I958" s="198"/>
      <c r="J958" s="199">
        <f>ROUND(I958*H958,2)</f>
        <v>0</v>
      </c>
      <c r="K958" s="200"/>
      <c r="L958" s="40"/>
      <c r="M958" s="201" t="s">
        <v>1</v>
      </c>
      <c r="N958" s="202" t="s">
        <v>42</v>
      </c>
      <c r="O958" s="72"/>
      <c r="P958" s="203">
        <f>O958*H958</f>
        <v>0</v>
      </c>
      <c r="Q958" s="203">
        <v>5.0549999999999998E-2</v>
      </c>
      <c r="R958" s="203">
        <f>Q958*H958</f>
        <v>0.20219999999999999</v>
      </c>
      <c r="S958" s="203">
        <v>0</v>
      </c>
      <c r="T958" s="204">
        <f>S958*H958</f>
        <v>0</v>
      </c>
      <c r="U958" s="35"/>
      <c r="V958" s="35"/>
      <c r="W958" s="35"/>
      <c r="X958" s="35"/>
      <c r="Y958" s="35"/>
      <c r="Z958" s="35"/>
      <c r="AA958" s="35"/>
      <c r="AB958" s="35"/>
      <c r="AC958" s="35"/>
      <c r="AD958" s="35"/>
      <c r="AE958" s="35"/>
      <c r="AR958" s="205" t="s">
        <v>218</v>
      </c>
      <c r="AT958" s="205" t="s">
        <v>214</v>
      </c>
      <c r="AU958" s="205" t="s">
        <v>87</v>
      </c>
      <c r="AY958" s="18" t="s">
        <v>209</v>
      </c>
      <c r="BE958" s="206">
        <f>IF(N958="základní",J958,0)</f>
        <v>0</v>
      </c>
      <c r="BF958" s="206">
        <f>IF(N958="snížená",J958,0)</f>
        <v>0</v>
      </c>
      <c r="BG958" s="206">
        <f>IF(N958="zákl. přenesená",J958,0)</f>
        <v>0</v>
      </c>
      <c r="BH958" s="206">
        <f>IF(N958="sníž. přenesená",J958,0)</f>
        <v>0</v>
      </c>
      <c r="BI958" s="206">
        <f>IF(N958="nulová",J958,0)</f>
        <v>0</v>
      </c>
      <c r="BJ958" s="18" t="s">
        <v>85</v>
      </c>
      <c r="BK958" s="206">
        <f>ROUND(I958*H958,2)</f>
        <v>0</v>
      </c>
      <c r="BL958" s="18" t="s">
        <v>218</v>
      </c>
      <c r="BM958" s="205" t="s">
        <v>8163</v>
      </c>
    </row>
    <row r="959" spans="1:65" s="15" customFormat="1">
      <c r="B959" s="246"/>
      <c r="C959" s="247"/>
      <c r="D959" s="214" t="s">
        <v>555</v>
      </c>
      <c r="E959" s="248" t="s">
        <v>1</v>
      </c>
      <c r="F959" s="249" t="s">
        <v>1388</v>
      </c>
      <c r="G959" s="247"/>
      <c r="H959" s="248" t="s">
        <v>1</v>
      </c>
      <c r="I959" s="250"/>
      <c r="J959" s="247"/>
      <c r="K959" s="247"/>
      <c r="L959" s="251"/>
      <c r="M959" s="252"/>
      <c r="N959" s="253"/>
      <c r="O959" s="253"/>
      <c r="P959" s="253"/>
      <c r="Q959" s="253"/>
      <c r="R959" s="253"/>
      <c r="S959" s="253"/>
      <c r="T959" s="254"/>
      <c r="AT959" s="255" t="s">
        <v>555</v>
      </c>
      <c r="AU959" s="255" t="s">
        <v>87</v>
      </c>
      <c r="AV959" s="15" t="s">
        <v>85</v>
      </c>
      <c r="AW959" s="15" t="s">
        <v>32</v>
      </c>
      <c r="AX959" s="15" t="s">
        <v>77</v>
      </c>
      <c r="AY959" s="255" t="s">
        <v>209</v>
      </c>
    </row>
    <row r="960" spans="1:65" s="13" customFormat="1">
      <c r="B960" s="212"/>
      <c r="C960" s="213"/>
      <c r="D960" s="214" t="s">
        <v>555</v>
      </c>
      <c r="E960" s="215" t="s">
        <v>1</v>
      </c>
      <c r="F960" s="216" t="s">
        <v>8164</v>
      </c>
      <c r="G960" s="213"/>
      <c r="H960" s="217">
        <v>1</v>
      </c>
      <c r="I960" s="218"/>
      <c r="J960" s="213"/>
      <c r="K960" s="213"/>
      <c r="L960" s="219"/>
      <c r="M960" s="220"/>
      <c r="N960" s="221"/>
      <c r="O960" s="221"/>
      <c r="P960" s="221"/>
      <c r="Q960" s="221"/>
      <c r="R960" s="221"/>
      <c r="S960" s="221"/>
      <c r="T960" s="222"/>
      <c r="AT960" s="223" t="s">
        <v>555</v>
      </c>
      <c r="AU960" s="223" t="s">
        <v>87</v>
      </c>
      <c r="AV960" s="13" t="s">
        <v>87</v>
      </c>
      <c r="AW960" s="13" t="s">
        <v>32</v>
      </c>
      <c r="AX960" s="13" t="s">
        <v>77</v>
      </c>
      <c r="AY960" s="223" t="s">
        <v>209</v>
      </c>
    </row>
    <row r="961" spans="1:65" s="15" customFormat="1">
      <c r="B961" s="246"/>
      <c r="C961" s="247"/>
      <c r="D961" s="214" t="s">
        <v>555</v>
      </c>
      <c r="E961" s="248" t="s">
        <v>1</v>
      </c>
      <c r="F961" s="249" t="s">
        <v>1505</v>
      </c>
      <c r="G961" s="247"/>
      <c r="H961" s="248" t="s">
        <v>1</v>
      </c>
      <c r="I961" s="250"/>
      <c r="J961" s="247"/>
      <c r="K961" s="247"/>
      <c r="L961" s="251"/>
      <c r="M961" s="252"/>
      <c r="N961" s="253"/>
      <c r="O961" s="253"/>
      <c r="P961" s="253"/>
      <c r="Q961" s="253"/>
      <c r="R961" s="253"/>
      <c r="S961" s="253"/>
      <c r="T961" s="254"/>
      <c r="AT961" s="255" t="s">
        <v>555</v>
      </c>
      <c r="AU961" s="255" t="s">
        <v>87</v>
      </c>
      <c r="AV961" s="15" t="s">
        <v>85</v>
      </c>
      <c r="AW961" s="15" t="s">
        <v>32</v>
      </c>
      <c r="AX961" s="15" t="s">
        <v>77</v>
      </c>
      <c r="AY961" s="255" t="s">
        <v>209</v>
      </c>
    </row>
    <row r="962" spans="1:65" s="13" customFormat="1">
      <c r="B962" s="212"/>
      <c r="C962" s="213"/>
      <c r="D962" s="214" t="s">
        <v>555</v>
      </c>
      <c r="E962" s="215" t="s">
        <v>1</v>
      </c>
      <c r="F962" s="216" t="s">
        <v>8165</v>
      </c>
      <c r="G962" s="213"/>
      <c r="H962" s="217">
        <v>1</v>
      </c>
      <c r="I962" s="218"/>
      <c r="J962" s="213"/>
      <c r="K962" s="213"/>
      <c r="L962" s="219"/>
      <c r="M962" s="220"/>
      <c r="N962" s="221"/>
      <c r="O962" s="221"/>
      <c r="P962" s="221"/>
      <c r="Q962" s="221"/>
      <c r="R962" s="221"/>
      <c r="S962" s="221"/>
      <c r="T962" s="222"/>
      <c r="AT962" s="223" t="s">
        <v>555</v>
      </c>
      <c r="AU962" s="223" t="s">
        <v>87</v>
      </c>
      <c r="AV962" s="13" t="s">
        <v>87</v>
      </c>
      <c r="AW962" s="13" t="s">
        <v>32</v>
      </c>
      <c r="AX962" s="13" t="s">
        <v>77</v>
      </c>
      <c r="AY962" s="223" t="s">
        <v>209</v>
      </c>
    </row>
    <row r="963" spans="1:65" s="15" customFormat="1">
      <c r="B963" s="246"/>
      <c r="C963" s="247"/>
      <c r="D963" s="214" t="s">
        <v>555</v>
      </c>
      <c r="E963" s="248" t="s">
        <v>1</v>
      </c>
      <c r="F963" s="249" t="s">
        <v>1605</v>
      </c>
      <c r="G963" s="247"/>
      <c r="H963" s="248" t="s">
        <v>1</v>
      </c>
      <c r="I963" s="250"/>
      <c r="J963" s="247"/>
      <c r="K963" s="247"/>
      <c r="L963" s="251"/>
      <c r="M963" s="252"/>
      <c r="N963" s="253"/>
      <c r="O963" s="253"/>
      <c r="P963" s="253"/>
      <c r="Q963" s="253"/>
      <c r="R963" s="253"/>
      <c r="S963" s="253"/>
      <c r="T963" s="254"/>
      <c r="AT963" s="255" t="s">
        <v>555</v>
      </c>
      <c r="AU963" s="255" t="s">
        <v>87</v>
      </c>
      <c r="AV963" s="15" t="s">
        <v>85</v>
      </c>
      <c r="AW963" s="15" t="s">
        <v>32</v>
      </c>
      <c r="AX963" s="15" t="s">
        <v>77</v>
      </c>
      <c r="AY963" s="255" t="s">
        <v>209</v>
      </c>
    </row>
    <row r="964" spans="1:65" s="13" customFormat="1">
      <c r="B964" s="212"/>
      <c r="C964" s="213"/>
      <c r="D964" s="214" t="s">
        <v>555</v>
      </c>
      <c r="E964" s="215" t="s">
        <v>1</v>
      </c>
      <c r="F964" s="216" t="s">
        <v>8166</v>
      </c>
      <c r="G964" s="213"/>
      <c r="H964" s="217">
        <v>1</v>
      </c>
      <c r="I964" s="218"/>
      <c r="J964" s="213"/>
      <c r="K964" s="213"/>
      <c r="L964" s="219"/>
      <c r="M964" s="220"/>
      <c r="N964" s="221"/>
      <c r="O964" s="221"/>
      <c r="P964" s="221"/>
      <c r="Q964" s="221"/>
      <c r="R964" s="221"/>
      <c r="S964" s="221"/>
      <c r="T964" s="222"/>
      <c r="AT964" s="223" t="s">
        <v>555</v>
      </c>
      <c r="AU964" s="223" t="s">
        <v>87</v>
      </c>
      <c r="AV964" s="13" t="s">
        <v>87</v>
      </c>
      <c r="AW964" s="13" t="s">
        <v>32</v>
      </c>
      <c r="AX964" s="13" t="s">
        <v>77</v>
      </c>
      <c r="AY964" s="223" t="s">
        <v>209</v>
      </c>
    </row>
    <row r="965" spans="1:65" s="15" customFormat="1">
      <c r="B965" s="246"/>
      <c r="C965" s="247"/>
      <c r="D965" s="214" t="s">
        <v>555</v>
      </c>
      <c r="E965" s="248" t="s">
        <v>1</v>
      </c>
      <c r="F965" s="249" t="s">
        <v>1717</v>
      </c>
      <c r="G965" s="247"/>
      <c r="H965" s="248" t="s">
        <v>1</v>
      </c>
      <c r="I965" s="250"/>
      <c r="J965" s="247"/>
      <c r="K965" s="247"/>
      <c r="L965" s="251"/>
      <c r="M965" s="252"/>
      <c r="N965" s="253"/>
      <c r="O965" s="253"/>
      <c r="P965" s="253"/>
      <c r="Q965" s="253"/>
      <c r="R965" s="253"/>
      <c r="S965" s="253"/>
      <c r="T965" s="254"/>
      <c r="AT965" s="255" t="s">
        <v>555</v>
      </c>
      <c r="AU965" s="255" t="s">
        <v>87</v>
      </c>
      <c r="AV965" s="15" t="s">
        <v>85</v>
      </c>
      <c r="AW965" s="15" t="s">
        <v>32</v>
      </c>
      <c r="AX965" s="15" t="s">
        <v>77</v>
      </c>
      <c r="AY965" s="255" t="s">
        <v>209</v>
      </c>
    </row>
    <row r="966" spans="1:65" s="13" customFormat="1">
      <c r="B966" s="212"/>
      <c r="C966" s="213"/>
      <c r="D966" s="214" t="s">
        <v>555</v>
      </c>
      <c r="E966" s="215" t="s">
        <v>1</v>
      </c>
      <c r="F966" s="216" t="s">
        <v>8167</v>
      </c>
      <c r="G966" s="213"/>
      <c r="H966" s="217">
        <v>1</v>
      </c>
      <c r="I966" s="218"/>
      <c r="J966" s="213"/>
      <c r="K966" s="213"/>
      <c r="L966" s="219"/>
      <c r="M966" s="220"/>
      <c r="N966" s="221"/>
      <c r="O966" s="221"/>
      <c r="P966" s="221"/>
      <c r="Q966" s="221"/>
      <c r="R966" s="221"/>
      <c r="S966" s="221"/>
      <c r="T966" s="222"/>
      <c r="AT966" s="223" t="s">
        <v>555</v>
      </c>
      <c r="AU966" s="223" t="s">
        <v>87</v>
      </c>
      <c r="AV966" s="13" t="s">
        <v>87</v>
      </c>
      <c r="AW966" s="13" t="s">
        <v>32</v>
      </c>
      <c r="AX966" s="13" t="s">
        <v>77</v>
      </c>
      <c r="AY966" s="223" t="s">
        <v>209</v>
      </c>
    </row>
    <row r="967" spans="1:65" s="14" customFormat="1">
      <c r="B967" s="235"/>
      <c r="C967" s="236"/>
      <c r="D967" s="214" t="s">
        <v>555</v>
      </c>
      <c r="E967" s="237" t="s">
        <v>1</v>
      </c>
      <c r="F967" s="238" t="s">
        <v>645</v>
      </c>
      <c r="G967" s="236"/>
      <c r="H967" s="239">
        <v>4</v>
      </c>
      <c r="I967" s="240"/>
      <c r="J967" s="236"/>
      <c r="K967" s="236"/>
      <c r="L967" s="241"/>
      <c r="M967" s="242"/>
      <c r="N967" s="243"/>
      <c r="O967" s="243"/>
      <c r="P967" s="243"/>
      <c r="Q967" s="243"/>
      <c r="R967" s="243"/>
      <c r="S967" s="243"/>
      <c r="T967" s="244"/>
      <c r="AT967" s="245" t="s">
        <v>555</v>
      </c>
      <c r="AU967" s="245" t="s">
        <v>87</v>
      </c>
      <c r="AV967" s="14" t="s">
        <v>218</v>
      </c>
      <c r="AW967" s="14" t="s">
        <v>32</v>
      </c>
      <c r="AX967" s="14" t="s">
        <v>85</v>
      </c>
      <c r="AY967" s="245" t="s">
        <v>209</v>
      </c>
    </row>
    <row r="968" spans="1:65" s="2" customFormat="1" ht="16.5" customHeight="1">
      <c r="A968" s="35"/>
      <c r="B968" s="36"/>
      <c r="C968" s="224" t="s">
        <v>928</v>
      </c>
      <c r="D968" s="224" t="s">
        <v>576</v>
      </c>
      <c r="E968" s="225" t="s">
        <v>2881</v>
      </c>
      <c r="F968" s="226" t="s">
        <v>8168</v>
      </c>
      <c r="G968" s="227" t="s">
        <v>224</v>
      </c>
      <c r="H968" s="228">
        <v>2.8359999999999999</v>
      </c>
      <c r="I968" s="229"/>
      <c r="J968" s="230">
        <f>ROUND(I968*H968,2)</f>
        <v>0</v>
      </c>
      <c r="K968" s="231"/>
      <c r="L968" s="232"/>
      <c r="M968" s="233" t="s">
        <v>1</v>
      </c>
      <c r="N968" s="234" t="s">
        <v>42</v>
      </c>
      <c r="O968" s="72"/>
      <c r="P968" s="203">
        <f>O968*H968</f>
        <v>0</v>
      </c>
      <c r="Q968" s="203">
        <v>2.5</v>
      </c>
      <c r="R968" s="203">
        <f>Q968*H968</f>
        <v>7.09</v>
      </c>
      <c r="S968" s="203">
        <v>0</v>
      </c>
      <c r="T968" s="204">
        <f>S968*H968</f>
        <v>0</v>
      </c>
      <c r="U968" s="35"/>
      <c r="V968" s="35"/>
      <c r="W968" s="35"/>
      <c r="X968" s="35"/>
      <c r="Y968" s="35"/>
      <c r="Z968" s="35"/>
      <c r="AA968" s="35"/>
      <c r="AB968" s="35"/>
      <c r="AC968" s="35"/>
      <c r="AD968" s="35"/>
      <c r="AE968" s="35"/>
      <c r="AR968" s="205" t="s">
        <v>246</v>
      </c>
      <c r="AT968" s="205" t="s">
        <v>576</v>
      </c>
      <c r="AU968" s="205" t="s">
        <v>87</v>
      </c>
      <c r="AY968" s="18" t="s">
        <v>209</v>
      </c>
      <c r="BE968" s="206">
        <f>IF(N968="základní",J968,0)</f>
        <v>0</v>
      </c>
      <c r="BF968" s="206">
        <f>IF(N968="snížená",J968,0)</f>
        <v>0</v>
      </c>
      <c r="BG968" s="206">
        <f>IF(N968="zákl. přenesená",J968,0)</f>
        <v>0</v>
      </c>
      <c r="BH968" s="206">
        <f>IF(N968="sníž. přenesená",J968,0)</f>
        <v>0</v>
      </c>
      <c r="BI968" s="206">
        <f>IF(N968="nulová",J968,0)</f>
        <v>0</v>
      </c>
      <c r="BJ968" s="18" t="s">
        <v>85</v>
      </c>
      <c r="BK968" s="206">
        <f>ROUND(I968*H968,2)</f>
        <v>0</v>
      </c>
      <c r="BL968" s="18" t="s">
        <v>218</v>
      </c>
      <c r="BM968" s="205" t="s">
        <v>8169</v>
      </c>
    </row>
    <row r="969" spans="1:65" s="13" customFormat="1">
      <c r="B969" s="212"/>
      <c r="C969" s="213"/>
      <c r="D969" s="214" t="s">
        <v>555</v>
      </c>
      <c r="E969" s="215" t="s">
        <v>1</v>
      </c>
      <c r="F969" s="216" t="s">
        <v>8170</v>
      </c>
      <c r="G969" s="213"/>
      <c r="H969" s="217">
        <v>0.70899999999999996</v>
      </c>
      <c r="I969" s="218"/>
      <c r="J969" s="213"/>
      <c r="K969" s="213"/>
      <c r="L969" s="219"/>
      <c r="M969" s="220"/>
      <c r="N969" s="221"/>
      <c r="O969" s="221"/>
      <c r="P969" s="221"/>
      <c r="Q969" s="221"/>
      <c r="R969" s="221"/>
      <c r="S969" s="221"/>
      <c r="T969" s="222"/>
      <c r="AT969" s="223" t="s">
        <v>555</v>
      </c>
      <c r="AU969" s="223" t="s">
        <v>87</v>
      </c>
      <c r="AV969" s="13" t="s">
        <v>87</v>
      </c>
      <c r="AW969" s="13" t="s">
        <v>32</v>
      </c>
      <c r="AX969" s="13" t="s">
        <v>77</v>
      </c>
      <c r="AY969" s="223" t="s">
        <v>209</v>
      </c>
    </row>
    <row r="970" spans="1:65" s="13" customFormat="1">
      <c r="B970" s="212"/>
      <c r="C970" s="213"/>
      <c r="D970" s="214" t="s">
        <v>555</v>
      </c>
      <c r="E970" s="215" t="s">
        <v>1</v>
      </c>
      <c r="F970" s="216" t="s">
        <v>8171</v>
      </c>
      <c r="G970" s="213"/>
      <c r="H970" s="217">
        <v>0.70899999999999996</v>
      </c>
      <c r="I970" s="218"/>
      <c r="J970" s="213"/>
      <c r="K970" s="213"/>
      <c r="L970" s="219"/>
      <c r="M970" s="220"/>
      <c r="N970" s="221"/>
      <c r="O970" s="221"/>
      <c r="P970" s="221"/>
      <c r="Q970" s="221"/>
      <c r="R970" s="221"/>
      <c r="S970" s="221"/>
      <c r="T970" s="222"/>
      <c r="AT970" s="223" t="s">
        <v>555</v>
      </c>
      <c r="AU970" s="223" t="s">
        <v>87</v>
      </c>
      <c r="AV970" s="13" t="s">
        <v>87</v>
      </c>
      <c r="AW970" s="13" t="s">
        <v>32</v>
      </c>
      <c r="AX970" s="13" t="s">
        <v>77</v>
      </c>
      <c r="AY970" s="223" t="s">
        <v>209</v>
      </c>
    </row>
    <row r="971" spans="1:65" s="13" customFormat="1">
      <c r="B971" s="212"/>
      <c r="C971" s="213"/>
      <c r="D971" s="214" t="s">
        <v>555</v>
      </c>
      <c r="E971" s="215" t="s">
        <v>1</v>
      </c>
      <c r="F971" s="216" t="s">
        <v>8172</v>
      </c>
      <c r="G971" s="213"/>
      <c r="H971" s="217">
        <v>0.70899999999999996</v>
      </c>
      <c r="I971" s="218"/>
      <c r="J971" s="213"/>
      <c r="K971" s="213"/>
      <c r="L971" s="219"/>
      <c r="M971" s="220"/>
      <c r="N971" s="221"/>
      <c r="O971" s="221"/>
      <c r="P971" s="221"/>
      <c r="Q971" s="221"/>
      <c r="R971" s="221"/>
      <c r="S971" s="221"/>
      <c r="T971" s="222"/>
      <c r="AT971" s="223" t="s">
        <v>555</v>
      </c>
      <c r="AU971" s="223" t="s">
        <v>87</v>
      </c>
      <c r="AV971" s="13" t="s">
        <v>87</v>
      </c>
      <c r="AW971" s="13" t="s">
        <v>32</v>
      </c>
      <c r="AX971" s="13" t="s">
        <v>77</v>
      </c>
      <c r="AY971" s="223" t="s">
        <v>209</v>
      </c>
    </row>
    <row r="972" spans="1:65" s="13" customFormat="1">
      <c r="B972" s="212"/>
      <c r="C972" s="213"/>
      <c r="D972" s="214" t="s">
        <v>555</v>
      </c>
      <c r="E972" s="215" t="s">
        <v>1</v>
      </c>
      <c r="F972" s="216" t="s">
        <v>8173</v>
      </c>
      <c r="G972" s="213"/>
      <c r="H972" s="217">
        <v>0.70899999999999996</v>
      </c>
      <c r="I972" s="218"/>
      <c r="J972" s="213"/>
      <c r="K972" s="213"/>
      <c r="L972" s="219"/>
      <c r="M972" s="220"/>
      <c r="N972" s="221"/>
      <c r="O972" s="221"/>
      <c r="P972" s="221"/>
      <c r="Q972" s="221"/>
      <c r="R972" s="221"/>
      <c r="S972" s="221"/>
      <c r="T972" s="222"/>
      <c r="AT972" s="223" t="s">
        <v>555</v>
      </c>
      <c r="AU972" s="223" t="s">
        <v>87</v>
      </c>
      <c r="AV972" s="13" t="s">
        <v>87</v>
      </c>
      <c r="AW972" s="13" t="s">
        <v>32</v>
      </c>
      <c r="AX972" s="13" t="s">
        <v>77</v>
      </c>
      <c r="AY972" s="223" t="s">
        <v>209</v>
      </c>
    </row>
    <row r="973" spans="1:65" s="14" customFormat="1">
      <c r="B973" s="235"/>
      <c r="C973" s="236"/>
      <c r="D973" s="214" t="s">
        <v>555</v>
      </c>
      <c r="E973" s="237" t="s">
        <v>1</v>
      </c>
      <c r="F973" s="238" t="s">
        <v>645</v>
      </c>
      <c r="G973" s="236"/>
      <c r="H973" s="239">
        <v>2.8359999999999999</v>
      </c>
      <c r="I973" s="240"/>
      <c r="J973" s="236"/>
      <c r="K973" s="236"/>
      <c r="L973" s="241"/>
      <c r="M973" s="242"/>
      <c r="N973" s="243"/>
      <c r="O973" s="243"/>
      <c r="P973" s="243"/>
      <c r="Q973" s="243"/>
      <c r="R973" s="243"/>
      <c r="S973" s="243"/>
      <c r="T973" s="244"/>
      <c r="AT973" s="245" t="s">
        <v>555</v>
      </c>
      <c r="AU973" s="245" t="s">
        <v>87</v>
      </c>
      <c r="AV973" s="14" t="s">
        <v>218</v>
      </c>
      <c r="AW973" s="14" t="s">
        <v>32</v>
      </c>
      <c r="AX973" s="14" t="s">
        <v>85</v>
      </c>
      <c r="AY973" s="245" t="s">
        <v>209</v>
      </c>
    </row>
    <row r="974" spans="1:65" s="2" customFormat="1" ht="33" customHeight="1">
      <c r="A974" s="35"/>
      <c r="B974" s="36"/>
      <c r="C974" s="193" t="s">
        <v>951</v>
      </c>
      <c r="D974" s="193" t="s">
        <v>214</v>
      </c>
      <c r="E974" s="194" t="s">
        <v>8174</v>
      </c>
      <c r="F974" s="195" t="s">
        <v>8175</v>
      </c>
      <c r="G974" s="196" t="s">
        <v>323</v>
      </c>
      <c r="H974" s="197">
        <v>5</v>
      </c>
      <c r="I974" s="198"/>
      <c r="J974" s="199">
        <f>ROUND(I974*H974,2)</f>
        <v>0</v>
      </c>
      <c r="K974" s="200"/>
      <c r="L974" s="40"/>
      <c r="M974" s="201" t="s">
        <v>1</v>
      </c>
      <c r="N974" s="202" t="s">
        <v>42</v>
      </c>
      <c r="O974" s="72"/>
      <c r="P974" s="203">
        <f>O974*H974</f>
        <v>0</v>
      </c>
      <c r="Q974" s="203">
        <v>0.12232</v>
      </c>
      <c r="R974" s="203">
        <f>Q974*H974</f>
        <v>0.61160000000000003</v>
      </c>
      <c r="S974" s="203">
        <v>0</v>
      </c>
      <c r="T974" s="204">
        <f>S974*H974</f>
        <v>0</v>
      </c>
      <c r="U974" s="35"/>
      <c r="V974" s="35"/>
      <c r="W974" s="35"/>
      <c r="X974" s="35"/>
      <c r="Y974" s="35"/>
      <c r="Z974" s="35"/>
      <c r="AA974" s="35"/>
      <c r="AB974" s="35"/>
      <c r="AC974" s="35"/>
      <c r="AD974" s="35"/>
      <c r="AE974" s="35"/>
      <c r="AR974" s="205" t="s">
        <v>218</v>
      </c>
      <c r="AT974" s="205" t="s">
        <v>214</v>
      </c>
      <c r="AU974" s="205" t="s">
        <v>87</v>
      </c>
      <c r="AY974" s="18" t="s">
        <v>209</v>
      </c>
      <c r="BE974" s="206">
        <f>IF(N974="základní",J974,0)</f>
        <v>0</v>
      </c>
      <c r="BF974" s="206">
        <f>IF(N974="snížená",J974,0)</f>
        <v>0</v>
      </c>
      <c r="BG974" s="206">
        <f>IF(N974="zákl. přenesená",J974,0)</f>
        <v>0</v>
      </c>
      <c r="BH974" s="206">
        <f>IF(N974="sníž. přenesená",J974,0)</f>
        <v>0</v>
      </c>
      <c r="BI974" s="206">
        <f>IF(N974="nulová",J974,0)</f>
        <v>0</v>
      </c>
      <c r="BJ974" s="18" t="s">
        <v>85</v>
      </c>
      <c r="BK974" s="206">
        <f>ROUND(I974*H974,2)</f>
        <v>0</v>
      </c>
      <c r="BL974" s="18" t="s">
        <v>218</v>
      </c>
      <c r="BM974" s="205" t="s">
        <v>8176</v>
      </c>
    </row>
    <row r="975" spans="1:65" s="15" customFormat="1">
      <c r="B975" s="246"/>
      <c r="C975" s="247"/>
      <c r="D975" s="214" t="s">
        <v>555</v>
      </c>
      <c r="E975" s="248" t="s">
        <v>1</v>
      </c>
      <c r="F975" s="249" t="s">
        <v>1388</v>
      </c>
      <c r="G975" s="247"/>
      <c r="H975" s="248" t="s">
        <v>1</v>
      </c>
      <c r="I975" s="250"/>
      <c r="J975" s="247"/>
      <c r="K975" s="247"/>
      <c r="L975" s="251"/>
      <c r="M975" s="252"/>
      <c r="N975" s="253"/>
      <c r="O975" s="253"/>
      <c r="P975" s="253"/>
      <c r="Q975" s="253"/>
      <c r="R975" s="253"/>
      <c r="S975" s="253"/>
      <c r="T975" s="254"/>
      <c r="AT975" s="255" t="s">
        <v>555</v>
      </c>
      <c r="AU975" s="255" t="s">
        <v>87</v>
      </c>
      <c r="AV975" s="15" t="s">
        <v>85</v>
      </c>
      <c r="AW975" s="15" t="s">
        <v>32</v>
      </c>
      <c r="AX975" s="15" t="s">
        <v>77</v>
      </c>
      <c r="AY975" s="255" t="s">
        <v>209</v>
      </c>
    </row>
    <row r="976" spans="1:65" s="13" customFormat="1">
      <c r="B976" s="212"/>
      <c r="C976" s="213"/>
      <c r="D976" s="214" t="s">
        <v>555</v>
      </c>
      <c r="E976" s="215" t="s">
        <v>1</v>
      </c>
      <c r="F976" s="216" t="s">
        <v>8177</v>
      </c>
      <c r="G976" s="213"/>
      <c r="H976" s="217">
        <v>1</v>
      </c>
      <c r="I976" s="218"/>
      <c r="J976" s="213"/>
      <c r="K976" s="213"/>
      <c r="L976" s="219"/>
      <c r="M976" s="220"/>
      <c r="N976" s="221"/>
      <c r="O976" s="221"/>
      <c r="P976" s="221"/>
      <c r="Q976" s="221"/>
      <c r="R976" s="221"/>
      <c r="S976" s="221"/>
      <c r="T976" s="222"/>
      <c r="AT976" s="223" t="s">
        <v>555</v>
      </c>
      <c r="AU976" s="223" t="s">
        <v>87</v>
      </c>
      <c r="AV976" s="13" t="s">
        <v>87</v>
      </c>
      <c r="AW976" s="13" t="s">
        <v>32</v>
      </c>
      <c r="AX976" s="13" t="s">
        <v>77</v>
      </c>
      <c r="AY976" s="223" t="s">
        <v>209</v>
      </c>
    </row>
    <row r="977" spans="1:65" s="15" customFormat="1">
      <c r="B977" s="246"/>
      <c r="C977" s="247"/>
      <c r="D977" s="214" t="s">
        <v>555</v>
      </c>
      <c r="E977" s="248" t="s">
        <v>1</v>
      </c>
      <c r="F977" s="249" t="s">
        <v>1505</v>
      </c>
      <c r="G977" s="247"/>
      <c r="H977" s="248" t="s">
        <v>1</v>
      </c>
      <c r="I977" s="250"/>
      <c r="J977" s="247"/>
      <c r="K977" s="247"/>
      <c r="L977" s="251"/>
      <c r="M977" s="252"/>
      <c r="N977" s="253"/>
      <c r="O977" s="253"/>
      <c r="P977" s="253"/>
      <c r="Q977" s="253"/>
      <c r="R977" s="253"/>
      <c r="S977" s="253"/>
      <c r="T977" s="254"/>
      <c r="AT977" s="255" t="s">
        <v>555</v>
      </c>
      <c r="AU977" s="255" t="s">
        <v>87</v>
      </c>
      <c r="AV977" s="15" t="s">
        <v>85</v>
      </c>
      <c r="AW977" s="15" t="s">
        <v>32</v>
      </c>
      <c r="AX977" s="15" t="s">
        <v>77</v>
      </c>
      <c r="AY977" s="255" t="s">
        <v>209</v>
      </c>
    </row>
    <row r="978" spans="1:65" s="13" customFormat="1">
      <c r="B978" s="212"/>
      <c r="C978" s="213"/>
      <c r="D978" s="214" t="s">
        <v>555</v>
      </c>
      <c r="E978" s="215" t="s">
        <v>1</v>
      </c>
      <c r="F978" s="216" t="s">
        <v>8178</v>
      </c>
      <c r="G978" s="213"/>
      <c r="H978" s="217">
        <v>1</v>
      </c>
      <c r="I978" s="218"/>
      <c r="J978" s="213"/>
      <c r="K978" s="213"/>
      <c r="L978" s="219"/>
      <c r="M978" s="220"/>
      <c r="N978" s="221"/>
      <c r="O978" s="221"/>
      <c r="P978" s="221"/>
      <c r="Q978" s="221"/>
      <c r="R978" s="221"/>
      <c r="S978" s="221"/>
      <c r="T978" s="222"/>
      <c r="AT978" s="223" t="s">
        <v>555</v>
      </c>
      <c r="AU978" s="223" t="s">
        <v>87</v>
      </c>
      <c r="AV978" s="13" t="s">
        <v>87</v>
      </c>
      <c r="AW978" s="13" t="s">
        <v>32</v>
      </c>
      <c r="AX978" s="13" t="s">
        <v>77</v>
      </c>
      <c r="AY978" s="223" t="s">
        <v>209</v>
      </c>
    </row>
    <row r="979" spans="1:65" s="15" customFormat="1">
      <c r="B979" s="246"/>
      <c r="C979" s="247"/>
      <c r="D979" s="214" t="s">
        <v>555</v>
      </c>
      <c r="E979" s="248" t="s">
        <v>1</v>
      </c>
      <c r="F979" s="249" t="s">
        <v>1605</v>
      </c>
      <c r="G979" s="247"/>
      <c r="H979" s="248" t="s">
        <v>1</v>
      </c>
      <c r="I979" s="250"/>
      <c r="J979" s="247"/>
      <c r="K979" s="247"/>
      <c r="L979" s="251"/>
      <c r="M979" s="252"/>
      <c r="N979" s="253"/>
      <c r="O979" s="253"/>
      <c r="P979" s="253"/>
      <c r="Q979" s="253"/>
      <c r="R979" s="253"/>
      <c r="S979" s="253"/>
      <c r="T979" s="254"/>
      <c r="AT979" s="255" t="s">
        <v>555</v>
      </c>
      <c r="AU979" s="255" t="s">
        <v>87</v>
      </c>
      <c r="AV979" s="15" t="s">
        <v>85</v>
      </c>
      <c r="AW979" s="15" t="s">
        <v>32</v>
      </c>
      <c r="AX979" s="15" t="s">
        <v>77</v>
      </c>
      <c r="AY979" s="255" t="s">
        <v>209</v>
      </c>
    </row>
    <row r="980" spans="1:65" s="13" customFormat="1">
      <c r="B980" s="212"/>
      <c r="C980" s="213"/>
      <c r="D980" s="214" t="s">
        <v>555</v>
      </c>
      <c r="E980" s="215" t="s">
        <v>1</v>
      </c>
      <c r="F980" s="216" t="s">
        <v>8179</v>
      </c>
      <c r="G980" s="213"/>
      <c r="H980" s="217">
        <v>1</v>
      </c>
      <c r="I980" s="218"/>
      <c r="J980" s="213"/>
      <c r="K980" s="213"/>
      <c r="L980" s="219"/>
      <c r="M980" s="220"/>
      <c r="N980" s="221"/>
      <c r="O980" s="221"/>
      <c r="P980" s="221"/>
      <c r="Q980" s="221"/>
      <c r="R980" s="221"/>
      <c r="S980" s="221"/>
      <c r="T980" s="222"/>
      <c r="AT980" s="223" t="s">
        <v>555</v>
      </c>
      <c r="AU980" s="223" t="s">
        <v>87</v>
      </c>
      <c r="AV980" s="13" t="s">
        <v>87</v>
      </c>
      <c r="AW980" s="13" t="s">
        <v>32</v>
      </c>
      <c r="AX980" s="13" t="s">
        <v>77</v>
      </c>
      <c r="AY980" s="223" t="s">
        <v>209</v>
      </c>
    </row>
    <row r="981" spans="1:65" s="15" customFormat="1">
      <c r="B981" s="246"/>
      <c r="C981" s="247"/>
      <c r="D981" s="214" t="s">
        <v>555</v>
      </c>
      <c r="E981" s="248" t="s">
        <v>1</v>
      </c>
      <c r="F981" s="249" t="s">
        <v>1717</v>
      </c>
      <c r="G981" s="247"/>
      <c r="H981" s="248" t="s">
        <v>1</v>
      </c>
      <c r="I981" s="250"/>
      <c r="J981" s="247"/>
      <c r="K981" s="247"/>
      <c r="L981" s="251"/>
      <c r="M981" s="252"/>
      <c r="N981" s="253"/>
      <c r="O981" s="253"/>
      <c r="P981" s="253"/>
      <c r="Q981" s="253"/>
      <c r="R981" s="253"/>
      <c r="S981" s="253"/>
      <c r="T981" s="254"/>
      <c r="AT981" s="255" t="s">
        <v>555</v>
      </c>
      <c r="AU981" s="255" t="s">
        <v>87</v>
      </c>
      <c r="AV981" s="15" t="s">
        <v>85</v>
      </c>
      <c r="AW981" s="15" t="s">
        <v>32</v>
      </c>
      <c r="AX981" s="15" t="s">
        <v>77</v>
      </c>
      <c r="AY981" s="255" t="s">
        <v>209</v>
      </c>
    </row>
    <row r="982" spans="1:65" s="13" customFormat="1">
      <c r="B982" s="212"/>
      <c r="C982" s="213"/>
      <c r="D982" s="214" t="s">
        <v>555</v>
      </c>
      <c r="E982" s="215" t="s">
        <v>1</v>
      </c>
      <c r="F982" s="216" t="s">
        <v>8180</v>
      </c>
      <c r="G982" s="213"/>
      <c r="H982" s="217">
        <v>1</v>
      </c>
      <c r="I982" s="218"/>
      <c r="J982" s="213"/>
      <c r="K982" s="213"/>
      <c r="L982" s="219"/>
      <c r="M982" s="220"/>
      <c r="N982" s="221"/>
      <c r="O982" s="221"/>
      <c r="P982" s="221"/>
      <c r="Q982" s="221"/>
      <c r="R982" s="221"/>
      <c r="S982" s="221"/>
      <c r="T982" s="222"/>
      <c r="AT982" s="223" t="s">
        <v>555</v>
      </c>
      <c r="AU982" s="223" t="s">
        <v>87</v>
      </c>
      <c r="AV982" s="13" t="s">
        <v>87</v>
      </c>
      <c r="AW982" s="13" t="s">
        <v>32</v>
      </c>
      <c r="AX982" s="13" t="s">
        <v>77</v>
      </c>
      <c r="AY982" s="223" t="s">
        <v>209</v>
      </c>
    </row>
    <row r="983" spans="1:65" s="15" customFormat="1">
      <c r="B983" s="246"/>
      <c r="C983" s="247"/>
      <c r="D983" s="214" t="s">
        <v>555</v>
      </c>
      <c r="E983" s="248" t="s">
        <v>1</v>
      </c>
      <c r="F983" s="249" t="s">
        <v>1851</v>
      </c>
      <c r="G983" s="247"/>
      <c r="H983" s="248" t="s">
        <v>1</v>
      </c>
      <c r="I983" s="250"/>
      <c r="J983" s="247"/>
      <c r="K983" s="247"/>
      <c r="L983" s="251"/>
      <c r="M983" s="252"/>
      <c r="N983" s="253"/>
      <c r="O983" s="253"/>
      <c r="P983" s="253"/>
      <c r="Q983" s="253"/>
      <c r="R983" s="253"/>
      <c r="S983" s="253"/>
      <c r="T983" s="254"/>
      <c r="AT983" s="255" t="s">
        <v>555</v>
      </c>
      <c r="AU983" s="255" t="s">
        <v>87</v>
      </c>
      <c r="AV983" s="15" t="s">
        <v>85</v>
      </c>
      <c r="AW983" s="15" t="s">
        <v>32</v>
      </c>
      <c r="AX983" s="15" t="s">
        <v>77</v>
      </c>
      <c r="AY983" s="255" t="s">
        <v>209</v>
      </c>
    </row>
    <row r="984" spans="1:65" s="13" customFormat="1">
      <c r="B984" s="212"/>
      <c r="C984" s="213"/>
      <c r="D984" s="214" t="s">
        <v>555</v>
      </c>
      <c r="E984" s="215" t="s">
        <v>1</v>
      </c>
      <c r="F984" s="216" t="s">
        <v>8181</v>
      </c>
      <c r="G984" s="213"/>
      <c r="H984" s="217">
        <v>1</v>
      </c>
      <c r="I984" s="218"/>
      <c r="J984" s="213"/>
      <c r="K984" s="213"/>
      <c r="L984" s="219"/>
      <c r="M984" s="220"/>
      <c r="N984" s="221"/>
      <c r="O984" s="221"/>
      <c r="P984" s="221"/>
      <c r="Q984" s="221"/>
      <c r="R984" s="221"/>
      <c r="S984" s="221"/>
      <c r="T984" s="222"/>
      <c r="AT984" s="223" t="s">
        <v>555</v>
      </c>
      <c r="AU984" s="223" t="s">
        <v>87</v>
      </c>
      <c r="AV984" s="13" t="s">
        <v>87</v>
      </c>
      <c r="AW984" s="13" t="s">
        <v>32</v>
      </c>
      <c r="AX984" s="13" t="s">
        <v>77</v>
      </c>
      <c r="AY984" s="223" t="s">
        <v>209</v>
      </c>
    </row>
    <row r="985" spans="1:65" s="14" customFormat="1">
      <c r="B985" s="235"/>
      <c r="C985" s="236"/>
      <c r="D985" s="214" t="s">
        <v>555</v>
      </c>
      <c r="E985" s="237" t="s">
        <v>1</v>
      </c>
      <c r="F985" s="238" t="s">
        <v>645</v>
      </c>
      <c r="G985" s="236"/>
      <c r="H985" s="239">
        <v>5</v>
      </c>
      <c r="I985" s="240"/>
      <c r="J985" s="236"/>
      <c r="K985" s="236"/>
      <c r="L985" s="241"/>
      <c r="M985" s="242"/>
      <c r="N985" s="243"/>
      <c r="O985" s="243"/>
      <c r="P985" s="243"/>
      <c r="Q985" s="243"/>
      <c r="R985" s="243"/>
      <c r="S985" s="243"/>
      <c r="T985" s="244"/>
      <c r="AT985" s="245" t="s">
        <v>555</v>
      </c>
      <c r="AU985" s="245" t="s">
        <v>87</v>
      </c>
      <c r="AV985" s="14" t="s">
        <v>218</v>
      </c>
      <c r="AW985" s="14" t="s">
        <v>32</v>
      </c>
      <c r="AX985" s="14" t="s">
        <v>85</v>
      </c>
      <c r="AY985" s="245" t="s">
        <v>209</v>
      </c>
    </row>
    <row r="986" spans="1:65" s="2" customFormat="1" ht="16.5" customHeight="1">
      <c r="A986" s="35"/>
      <c r="B986" s="36"/>
      <c r="C986" s="224" t="s">
        <v>955</v>
      </c>
      <c r="D986" s="224" t="s">
        <v>576</v>
      </c>
      <c r="E986" s="225" t="s">
        <v>4093</v>
      </c>
      <c r="F986" s="226" t="s">
        <v>8168</v>
      </c>
      <c r="G986" s="227" t="s">
        <v>224</v>
      </c>
      <c r="H986" s="228">
        <v>5.5049999999999999</v>
      </c>
      <c r="I986" s="229"/>
      <c r="J986" s="230">
        <f>ROUND(I986*H986,2)</f>
        <v>0</v>
      </c>
      <c r="K986" s="231"/>
      <c r="L986" s="232"/>
      <c r="M986" s="233" t="s">
        <v>1</v>
      </c>
      <c r="N986" s="234" t="s">
        <v>42</v>
      </c>
      <c r="O986" s="72"/>
      <c r="P986" s="203">
        <f>O986*H986</f>
        <v>0</v>
      </c>
      <c r="Q986" s="203">
        <v>2.5</v>
      </c>
      <c r="R986" s="203">
        <f>Q986*H986</f>
        <v>13.762499999999999</v>
      </c>
      <c r="S986" s="203">
        <v>0</v>
      </c>
      <c r="T986" s="204">
        <f>S986*H986</f>
        <v>0</v>
      </c>
      <c r="U986" s="35"/>
      <c r="V986" s="35"/>
      <c r="W986" s="35"/>
      <c r="X986" s="35"/>
      <c r="Y986" s="35"/>
      <c r="Z986" s="35"/>
      <c r="AA986" s="35"/>
      <c r="AB986" s="35"/>
      <c r="AC986" s="35"/>
      <c r="AD986" s="35"/>
      <c r="AE986" s="35"/>
      <c r="AR986" s="205" t="s">
        <v>246</v>
      </c>
      <c r="AT986" s="205" t="s">
        <v>576</v>
      </c>
      <c r="AU986" s="205" t="s">
        <v>87</v>
      </c>
      <c r="AY986" s="18" t="s">
        <v>209</v>
      </c>
      <c r="BE986" s="206">
        <f>IF(N986="základní",J986,0)</f>
        <v>0</v>
      </c>
      <c r="BF986" s="206">
        <f>IF(N986="snížená",J986,0)</f>
        <v>0</v>
      </c>
      <c r="BG986" s="206">
        <f>IF(N986="zákl. přenesená",J986,0)</f>
        <v>0</v>
      </c>
      <c r="BH986" s="206">
        <f>IF(N986="sníž. přenesená",J986,0)</f>
        <v>0</v>
      </c>
      <c r="BI986" s="206">
        <f>IF(N986="nulová",J986,0)</f>
        <v>0</v>
      </c>
      <c r="BJ986" s="18" t="s">
        <v>85</v>
      </c>
      <c r="BK986" s="206">
        <f>ROUND(I986*H986,2)</f>
        <v>0</v>
      </c>
      <c r="BL986" s="18" t="s">
        <v>218</v>
      </c>
      <c r="BM986" s="205" t="s">
        <v>8182</v>
      </c>
    </row>
    <row r="987" spans="1:65" s="13" customFormat="1">
      <c r="B987" s="212"/>
      <c r="C987" s="213"/>
      <c r="D987" s="214" t="s">
        <v>555</v>
      </c>
      <c r="E987" s="215" t="s">
        <v>1</v>
      </c>
      <c r="F987" s="216" t="s">
        <v>8183</v>
      </c>
      <c r="G987" s="213"/>
      <c r="H987" s="217">
        <v>1.4370000000000001</v>
      </c>
      <c r="I987" s="218"/>
      <c r="J987" s="213"/>
      <c r="K987" s="213"/>
      <c r="L987" s="219"/>
      <c r="M987" s="220"/>
      <c r="N987" s="221"/>
      <c r="O987" s="221"/>
      <c r="P987" s="221"/>
      <c r="Q987" s="221"/>
      <c r="R987" s="221"/>
      <c r="S987" s="221"/>
      <c r="T987" s="222"/>
      <c r="AT987" s="223" t="s">
        <v>555</v>
      </c>
      <c r="AU987" s="223" t="s">
        <v>87</v>
      </c>
      <c r="AV987" s="13" t="s">
        <v>87</v>
      </c>
      <c r="AW987" s="13" t="s">
        <v>32</v>
      </c>
      <c r="AX987" s="13" t="s">
        <v>77</v>
      </c>
      <c r="AY987" s="223" t="s">
        <v>209</v>
      </c>
    </row>
    <row r="988" spans="1:65" s="13" customFormat="1">
      <c r="B988" s="212"/>
      <c r="C988" s="213"/>
      <c r="D988" s="214" t="s">
        <v>555</v>
      </c>
      <c r="E988" s="215" t="s">
        <v>1</v>
      </c>
      <c r="F988" s="216" t="s">
        <v>8184</v>
      </c>
      <c r="G988" s="213"/>
      <c r="H988" s="217">
        <v>1.0169999999999999</v>
      </c>
      <c r="I988" s="218"/>
      <c r="J988" s="213"/>
      <c r="K988" s="213"/>
      <c r="L988" s="219"/>
      <c r="M988" s="220"/>
      <c r="N988" s="221"/>
      <c r="O988" s="221"/>
      <c r="P988" s="221"/>
      <c r="Q988" s="221"/>
      <c r="R988" s="221"/>
      <c r="S988" s="221"/>
      <c r="T988" s="222"/>
      <c r="AT988" s="223" t="s">
        <v>555</v>
      </c>
      <c r="AU988" s="223" t="s">
        <v>87</v>
      </c>
      <c r="AV988" s="13" t="s">
        <v>87</v>
      </c>
      <c r="AW988" s="13" t="s">
        <v>32</v>
      </c>
      <c r="AX988" s="13" t="s">
        <v>77</v>
      </c>
      <c r="AY988" s="223" t="s">
        <v>209</v>
      </c>
    </row>
    <row r="989" spans="1:65" s="13" customFormat="1">
      <c r="B989" s="212"/>
      <c r="C989" s="213"/>
      <c r="D989" s="214" t="s">
        <v>555</v>
      </c>
      <c r="E989" s="215" t="s">
        <v>1</v>
      </c>
      <c r="F989" s="216" t="s">
        <v>8185</v>
      </c>
      <c r="G989" s="213"/>
      <c r="H989" s="217">
        <v>1.0169999999999999</v>
      </c>
      <c r="I989" s="218"/>
      <c r="J989" s="213"/>
      <c r="K989" s="213"/>
      <c r="L989" s="219"/>
      <c r="M989" s="220"/>
      <c r="N989" s="221"/>
      <c r="O989" s="221"/>
      <c r="P989" s="221"/>
      <c r="Q989" s="221"/>
      <c r="R989" s="221"/>
      <c r="S989" s="221"/>
      <c r="T989" s="222"/>
      <c r="AT989" s="223" t="s">
        <v>555</v>
      </c>
      <c r="AU989" s="223" t="s">
        <v>87</v>
      </c>
      <c r="AV989" s="13" t="s">
        <v>87</v>
      </c>
      <c r="AW989" s="13" t="s">
        <v>32</v>
      </c>
      <c r="AX989" s="13" t="s">
        <v>77</v>
      </c>
      <c r="AY989" s="223" t="s">
        <v>209</v>
      </c>
    </row>
    <row r="990" spans="1:65" s="13" customFormat="1">
      <c r="B990" s="212"/>
      <c r="C990" s="213"/>
      <c r="D990" s="214" t="s">
        <v>555</v>
      </c>
      <c r="E990" s="215" t="s">
        <v>1</v>
      </c>
      <c r="F990" s="216" t="s">
        <v>8186</v>
      </c>
      <c r="G990" s="213"/>
      <c r="H990" s="217">
        <v>1.0169999999999999</v>
      </c>
      <c r="I990" s="218"/>
      <c r="J990" s="213"/>
      <c r="K990" s="213"/>
      <c r="L990" s="219"/>
      <c r="M990" s="220"/>
      <c r="N990" s="221"/>
      <c r="O990" s="221"/>
      <c r="P990" s="221"/>
      <c r="Q990" s="221"/>
      <c r="R990" s="221"/>
      <c r="S990" s="221"/>
      <c r="T990" s="222"/>
      <c r="AT990" s="223" t="s">
        <v>555</v>
      </c>
      <c r="AU990" s="223" t="s">
        <v>87</v>
      </c>
      <c r="AV990" s="13" t="s">
        <v>87</v>
      </c>
      <c r="AW990" s="13" t="s">
        <v>32</v>
      </c>
      <c r="AX990" s="13" t="s">
        <v>77</v>
      </c>
      <c r="AY990" s="223" t="s">
        <v>209</v>
      </c>
    </row>
    <row r="991" spans="1:65" s="13" customFormat="1">
      <c r="B991" s="212"/>
      <c r="C991" s="213"/>
      <c r="D991" s="214" t="s">
        <v>555</v>
      </c>
      <c r="E991" s="215" t="s">
        <v>1</v>
      </c>
      <c r="F991" s="216" t="s">
        <v>8187</v>
      </c>
      <c r="G991" s="213"/>
      <c r="H991" s="217">
        <v>1.0169999999999999</v>
      </c>
      <c r="I991" s="218"/>
      <c r="J991" s="213"/>
      <c r="K991" s="213"/>
      <c r="L991" s="219"/>
      <c r="M991" s="220"/>
      <c r="N991" s="221"/>
      <c r="O991" s="221"/>
      <c r="P991" s="221"/>
      <c r="Q991" s="221"/>
      <c r="R991" s="221"/>
      <c r="S991" s="221"/>
      <c r="T991" s="222"/>
      <c r="AT991" s="223" t="s">
        <v>555</v>
      </c>
      <c r="AU991" s="223" t="s">
        <v>87</v>
      </c>
      <c r="AV991" s="13" t="s">
        <v>87</v>
      </c>
      <c r="AW991" s="13" t="s">
        <v>32</v>
      </c>
      <c r="AX991" s="13" t="s">
        <v>77</v>
      </c>
      <c r="AY991" s="223" t="s">
        <v>209</v>
      </c>
    </row>
    <row r="992" spans="1:65" s="14" customFormat="1">
      <c r="B992" s="235"/>
      <c r="C992" s="236"/>
      <c r="D992" s="214" t="s">
        <v>555</v>
      </c>
      <c r="E992" s="237" t="s">
        <v>1</v>
      </c>
      <c r="F992" s="238" t="s">
        <v>645</v>
      </c>
      <c r="G992" s="236"/>
      <c r="H992" s="239">
        <v>5.504999999999999</v>
      </c>
      <c r="I992" s="240"/>
      <c r="J992" s="236"/>
      <c r="K992" s="236"/>
      <c r="L992" s="241"/>
      <c r="M992" s="242"/>
      <c r="N992" s="243"/>
      <c r="O992" s="243"/>
      <c r="P992" s="243"/>
      <c r="Q992" s="243"/>
      <c r="R992" s="243"/>
      <c r="S992" s="243"/>
      <c r="T992" s="244"/>
      <c r="AT992" s="245" t="s">
        <v>555</v>
      </c>
      <c r="AU992" s="245" t="s">
        <v>87</v>
      </c>
      <c r="AV992" s="14" t="s">
        <v>218</v>
      </c>
      <c r="AW992" s="14" t="s">
        <v>32</v>
      </c>
      <c r="AX992" s="14" t="s">
        <v>85</v>
      </c>
      <c r="AY992" s="245" t="s">
        <v>209</v>
      </c>
    </row>
    <row r="993" spans="1:65" s="2" customFormat="1" ht="33" customHeight="1">
      <c r="A993" s="35"/>
      <c r="B993" s="36"/>
      <c r="C993" s="193" t="s">
        <v>957</v>
      </c>
      <c r="D993" s="193" t="s">
        <v>214</v>
      </c>
      <c r="E993" s="194" t="s">
        <v>8188</v>
      </c>
      <c r="F993" s="195" t="s">
        <v>8189</v>
      </c>
      <c r="G993" s="196" t="s">
        <v>323</v>
      </c>
      <c r="H993" s="197">
        <v>21</v>
      </c>
      <c r="I993" s="198"/>
      <c r="J993" s="199">
        <f>ROUND(I993*H993,2)</f>
        <v>0</v>
      </c>
      <c r="K993" s="200"/>
      <c r="L993" s="40"/>
      <c r="M993" s="201" t="s">
        <v>1</v>
      </c>
      <c r="N993" s="202" t="s">
        <v>42</v>
      </c>
      <c r="O993" s="72"/>
      <c r="P993" s="203">
        <f>O993*H993</f>
        <v>0</v>
      </c>
      <c r="Q993" s="203">
        <v>8.516E-2</v>
      </c>
      <c r="R993" s="203">
        <f>Q993*H993</f>
        <v>1.7883599999999999</v>
      </c>
      <c r="S993" s="203">
        <v>0</v>
      </c>
      <c r="T993" s="204">
        <f>S993*H993</f>
        <v>0</v>
      </c>
      <c r="U993" s="35"/>
      <c r="V993" s="35"/>
      <c r="W993" s="35"/>
      <c r="X993" s="35"/>
      <c r="Y993" s="35"/>
      <c r="Z993" s="35"/>
      <c r="AA993" s="35"/>
      <c r="AB993" s="35"/>
      <c r="AC993" s="35"/>
      <c r="AD993" s="35"/>
      <c r="AE993" s="35"/>
      <c r="AR993" s="205" t="s">
        <v>218</v>
      </c>
      <c r="AT993" s="205" t="s">
        <v>214</v>
      </c>
      <c r="AU993" s="205" t="s">
        <v>87</v>
      </c>
      <c r="AY993" s="18" t="s">
        <v>209</v>
      </c>
      <c r="BE993" s="206">
        <f>IF(N993="základní",J993,0)</f>
        <v>0</v>
      </c>
      <c r="BF993" s="206">
        <f>IF(N993="snížená",J993,0)</f>
        <v>0</v>
      </c>
      <c r="BG993" s="206">
        <f>IF(N993="zákl. přenesená",J993,0)</f>
        <v>0</v>
      </c>
      <c r="BH993" s="206">
        <f>IF(N993="sníž. přenesená",J993,0)</f>
        <v>0</v>
      </c>
      <c r="BI993" s="206">
        <f>IF(N993="nulová",J993,0)</f>
        <v>0</v>
      </c>
      <c r="BJ993" s="18" t="s">
        <v>85</v>
      </c>
      <c r="BK993" s="206">
        <f>ROUND(I993*H993,2)</f>
        <v>0</v>
      </c>
      <c r="BL993" s="18" t="s">
        <v>218</v>
      </c>
      <c r="BM993" s="205" t="s">
        <v>8190</v>
      </c>
    </row>
    <row r="994" spans="1:65" s="15" customFormat="1">
      <c r="B994" s="246"/>
      <c r="C994" s="247"/>
      <c r="D994" s="214" t="s">
        <v>555</v>
      </c>
      <c r="E994" s="248" t="s">
        <v>1</v>
      </c>
      <c r="F994" s="249" t="s">
        <v>1388</v>
      </c>
      <c r="G994" s="247"/>
      <c r="H994" s="248" t="s">
        <v>1</v>
      </c>
      <c r="I994" s="250"/>
      <c r="J994" s="247"/>
      <c r="K994" s="247"/>
      <c r="L994" s="251"/>
      <c r="M994" s="252"/>
      <c r="N994" s="253"/>
      <c r="O994" s="253"/>
      <c r="P994" s="253"/>
      <c r="Q994" s="253"/>
      <c r="R994" s="253"/>
      <c r="S994" s="253"/>
      <c r="T994" s="254"/>
      <c r="AT994" s="255" t="s">
        <v>555</v>
      </c>
      <c r="AU994" s="255" t="s">
        <v>87</v>
      </c>
      <c r="AV994" s="15" t="s">
        <v>85</v>
      </c>
      <c r="AW994" s="15" t="s">
        <v>32</v>
      </c>
      <c r="AX994" s="15" t="s">
        <v>77</v>
      </c>
      <c r="AY994" s="255" t="s">
        <v>209</v>
      </c>
    </row>
    <row r="995" spans="1:65" s="13" customFormat="1">
      <c r="B995" s="212"/>
      <c r="C995" s="213"/>
      <c r="D995" s="214" t="s">
        <v>555</v>
      </c>
      <c r="E995" s="215" t="s">
        <v>1</v>
      </c>
      <c r="F995" s="216" t="s">
        <v>8191</v>
      </c>
      <c r="G995" s="213"/>
      <c r="H995" s="217">
        <v>1</v>
      </c>
      <c r="I995" s="218"/>
      <c r="J995" s="213"/>
      <c r="K995" s="213"/>
      <c r="L995" s="219"/>
      <c r="M995" s="220"/>
      <c r="N995" s="221"/>
      <c r="O995" s="221"/>
      <c r="P995" s="221"/>
      <c r="Q995" s="221"/>
      <c r="R995" s="221"/>
      <c r="S995" s="221"/>
      <c r="T995" s="222"/>
      <c r="AT995" s="223" t="s">
        <v>555</v>
      </c>
      <c r="AU995" s="223" t="s">
        <v>87</v>
      </c>
      <c r="AV995" s="13" t="s">
        <v>87</v>
      </c>
      <c r="AW995" s="13" t="s">
        <v>32</v>
      </c>
      <c r="AX995" s="13" t="s">
        <v>77</v>
      </c>
      <c r="AY995" s="223" t="s">
        <v>209</v>
      </c>
    </row>
    <row r="996" spans="1:65" s="13" customFormat="1">
      <c r="B996" s="212"/>
      <c r="C996" s="213"/>
      <c r="D996" s="214" t="s">
        <v>555</v>
      </c>
      <c r="E996" s="215" t="s">
        <v>1</v>
      </c>
      <c r="F996" s="216" t="s">
        <v>8192</v>
      </c>
      <c r="G996" s="213"/>
      <c r="H996" s="217">
        <v>1</v>
      </c>
      <c r="I996" s="218"/>
      <c r="J996" s="213"/>
      <c r="K996" s="213"/>
      <c r="L996" s="219"/>
      <c r="M996" s="220"/>
      <c r="N996" s="221"/>
      <c r="O996" s="221"/>
      <c r="P996" s="221"/>
      <c r="Q996" s="221"/>
      <c r="R996" s="221"/>
      <c r="S996" s="221"/>
      <c r="T996" s="222"/>
      <c r="AT996" s="223" t="s">
        <v>555</v>
      </c>
      <c r="AU996" s="223" t="s">
        <v>87</v>
      </c>
      <c r="AV996" s="13" t="s">
        <v>87</v>
      </c>
      <c r="AW996" s="13" t="s">
        <v>32</v>
      </c>
      <c r="AX996" s="13" t="s">
        <v>77</v>
      </c>
      <c r="AY996" s="223" t="s">
        <v>209</v>
      </c>
    </row>
    <row r="997" spans="1:65" s="13" customFormat="1">
      <c r="B997" s="212"/>
      <c r="C997" s="213"/>
      <c r="D997" s="214" t="s">
        <v>555</v>
      </c>
      <c r="E997" s="215" t="s">
        <v>1</v>
      </c>
      <c r="F997" s="216" t="s">
        <v>8193</v>
      </c>
      <c r="G997" s="213"/>
      <c r="H997" s="217">
        <v>1</v>
      </c>
      <c r="I997" s="218"/>
      <c r="J997" s="213"/>
      <c r="K997" s="213"/>
      <c r="L997" s="219"/>
      <c r="M997" s="220"/>
      <c r="N997" s="221"/>
      <c r="O997" s="221"/>
      <c r="P997" s="221"/>
      <c r="Q997" s="221"/>
      <c r="R997" s="221"/>
      <c r="S997" s="221"/>
      <c r="T997" s="222"/>
      <c r="AT997" s="223" t="s">
        <v>555</v>
      </c>
      <c r="AU997" s="223" t="s">
        <v>87</v>
      </c>
      <c r="AV997" s="13" t="s">
        <v>87</v>
      </c>
      <c r="AW997" s="13" t="s">
        <v>32</v>
      </c>
      <c r="AX997" s="13" t="s">
        <v>77</v>
      </c>
      <c r="AY997" s="223" t="s">
        <v>209</v>
      </c>
    </row>
    <row r="998" spans="1:65" s="13" customFormat="1">
      <c r="B998" s="212"/>
      <c r="C998" s="213"/>
      <c r="D998" s="214" t="s">
        <v>555</v>
      </c>
      <c r="E998" s="215" t="s">
        <v>1</v>
      </c>
      <c r="F998" s="216" t="s">
        <v>8194</v>
      </c>
      <c r="G998" s="213"/>
      <c r="H998" s="217">
        <v>1</v>
      </c>
      <c r="I998" s="218"/>
      <c r="J998" s="213"/>
      <c r="K998" s="213"/>
      <c r="L998" s="219"/>
      <c r="M998" s="220"/>
      <c r="N998" s="221"/>
      <c r="O998" s="221"/>
      <c r="P998" s="221"/>
      <c r="Q998" s="221"/>
      <c r="R998" s="221"/>
      <c r="S998" s="221"/>
      <c r="T998" s="222"/>
      <c r="AT998" s="223" t="s">
        <v>555</v>
      </c>
      <c r="AU998" s="223" t="s">
        <v>87</v>
      </c>
      <c r="AV998" s="13" t="s">
        <v>87</v>
      </c>
      <c r="AW998" s="13" t="s">
        <v>32</v>
      </c>
      <c r="AX998" s="13" t="s">
        <v>77</v>
      </c>
      <c r="AY998" s="223" t="s">
        <v>209</v>
      </c>
    </row>
    <row r="999" spans="1:65" s="15" customFormat="1">
      <c r="B999" s="246"/>
      <c r="C999" s="247"/>
      <c r="D999" s="214" t="s">
        <v>555</v>
      </c>
      <c r="E999" s="248" t="s">
        <v>1</v>
      </c>
      <c r="F999" s="249" t="s">
        <v>1505</v>
      </c>
      <c r="G999" s="247"/>
      <c r="H999" s="248" t="s">
        <v>1</v>
      </c>
      <c r="I999" s="250"/>
      <c r="J999" s="247"/>
      <c r="K999" s="247"/>
      <c r="L999" s="251"/>
      <c r="M999" s="252"/>
      <c r="N999" s="253"/>
      <c r="O999" s="253"/>
      <c r="P999" s="253"/>
      <c r="Q999" s="253"/>
      <c r="R999" s="253"/>
      <c r="S999" s="253"/>
      <c r="T999" s="254"/>
      <c r="AT999" s="255" t="s">
        <v>555</v>
      </c>
      <c r="AU999" s="255" t="s">
        <v>87</v>
      </c>
      <c r="AV999" s="15" t="s">
        <v>85</v>
      </c>
      <c r="AW999" s="15" t="s">
        <v>32</v>
      </c>
      <c r="AX999" s="15" t="s">
        <v>77</v>
      </c>
      <c r="AY999" s="255" t="s">
        <v>209</v>
      </c>
    </row>
    <row r="1000" spans="1:65" s="13" customFormat="1">
      <c r="B1000" s="212"/>
      <c r="C1000" s="213"/>
      <c r="D1000" s="214" t="s">
        <v>555</v>
      </c>
      <c r="E1000" s="215" t="s">
        <v>1</v>
      </c>
      <c r="F1000" s="216" t="s">
        <v>8195</v>
      </c>
      <c r="G1000" s="213"/>
      <c r="H1000" s="217">
        <v>1</v>
      </c>
      <c r="I1000" s="218"/>
      <c r="J1000" s="213"/>
      <c r="K1000" s="213"/>
      <c r="L1000" s="219"/>
      <c r="M1000" s="220"/>
      <c r="N1000" s="221"/>
      <c r="O1000" s="221"/>
      <c r="P1000" s="221"/>
      <c r="Q1000" s="221"/>
      <c r="R1000" s="221"/>
      <c r="S1000" s="221"/>
      <c r="T1000" s="222"/>
      <c r="AT1000" s="223" t="s">
        <v>555</v>
      </c>
      <c r="AU1000" s="223" t="s">
        <v>87</v>
      </c>
      <c r="AV1000" s="13" t="s">
        <v>87</v>
      </c>
      <c r="AW1000" s="13" t="s">
        <v>32</v>
      </c>
      <c r="AX1000" s="13" t="s">
        <v>77</v>
      </c>
      <c r="AY1000" s="223" t="s">
        <v>209</v>
      </c>
    </row>
    <row r="1001" spans="1:65" s="13" customFormat="1">
      <c r="B1001" s="212"/>
      <c r="C1001" s="213"/>
      <c r="D1001" s="214" t="s">
        <v>555</v>
      </c>
      <c r="E1001" s="215" t="s">
        <v>1</v>
      </c>
      <c r="F1001" s="216" t="s">
        <v>8196</v>
      </c>
      <c r="G1001" s="213"/>
      <c r="H1001" s="217">
        <v>1</v>
      </c>
      <c r="I1001" s="218"/>
      <c r="J1001" s="213"/>
      <c r="K1001" s="213"/>
      <c r="L1001" s="219"/>
      <c r="M1001" s="220"/>
      <c r="N1001" s="221"/>
      <c r="O1001" s="221"/>
      <c r="P1001" s="221"/>
      <c r="Q1001" s="221"/>
      <c r="R1001" s="221"/>
      <c r="S1001" s="221"/>
      <c r="T1001" s="222"/>
      <c r="AT1001" s="223" t="s">
        <v>555</v>
      </c>
      <c r="AU1001" s="223" t="s">
        <v>87</v>
      </c>
      <c r="AV1001" s="13" t="s">
        <v>87</v>
      </c>
      <c r="AW1001" s="13" t="s">
        <v>32</v>
      </c>
      <c r="AX1001" s="13" t="s">
        <v>77</v>
      </c>
      <c r="AY1001" s="223" t="s">
        <v>209</v>
      </c>
    </row>
    <row r="1002" spans="1:65" s="13" customFormat="1">
      <c r="B1002" s="212"/>
      <c r="C1002" s="213"/>
      <c r="D1002" s="214" t="s">
        <v>555</v>
      </c>
      <c r="E1002" s="215" t="s">
        <v>1</v>
      </c>
      <c r="F1002" s="216" t="s">
        <v>8197</v>
      </c>
      <c r="G1002" s="213"/>
      <c r="H1002" s="217">
        <v>1</v>
      </c>
      <c r="I1002" s="218"/>
      <c r="J1002" s="213"/>
      <c r="K1002" s="213"/>
      <c r="L1002" s="219"/>
      <c r="M1002" s="220"/>
      <c r="N1002" s="221"/>
      <c r="O1002" s="221"/>
      <c r="P1002" s="221"/>
      <c r="Q1002" s="221"/>
      <c r="R1002" s="221"/>
      <c r="S1002" s="221"/>
      <c r="T1002" s="222"/>
      <c r="AT1002" s="223" t="s">
        <v>555</v>
      </c>
      <c r="AU1002" s="223" t="s">
        <v>87</v>
      </c>
      <c r="AV1002" s="13" t="s">
        <v>87</v>
      </c>
      <c r="AW1002" s="13" t="s">
        <v>32</v>
      </c>
      <c r="AX1002" s="13" t="s">
        <v>77</v>
      </c>
      <c r="AY1002" s="223" t="s">
        <v>209</v>
      </c>
    </row>
    <row r="1003" spans="1:65" s="13" customFormat="1">
      <c r="B1003" s="212"/>
      <c r="C1003" s="213"/>
      <c r="D1003" s="214" t="s">
        <v>555</v>
      </c>
      <c r="E1003" s="215" t="s">
        <v>1</v>
      </c>
      <c r="F1003" s="216" t="s">
        <v>8198</v>
      </c>
      <c r="G1003" s="213"/>
      <c r="H1003" s="217">
        <v>1</v>
      </c>
      <c r="I1003" s="218"/>
      <c r="J1003" s="213"/>
      <c r="K1003" s="213"/>
      <c r="L1003" s="219"/>
      <c r="M1003" s="220"/>
      <c r="N1003" s="221"/>
      <c r="O1003" s="221"/>
      <c r="P1003" s="221"/>
      <c r="Q1003" s="221"/>
      <c r="R1003" s="221"/>
      <c r="S1003" s="221"/>
      <c r="T1003" s="222"/>
      <c r="AT1003" s="223" t="s">
        <v>555</v>
      </c>
      <c r="AU1003" s="223" t="s">
        <v>87</v>
      </c>
      <c r="AV1003" s="13" t="s">
        <v>87</v>
      </c>
      <c r="AW1003" s="13" t="s">
        <v>32</v>
      </c>
      <c r="AX1003" s="13" t="s">
        <v>77</v>
      </c>
      <c r="AY1003" s="223" t="s">
        <v>209</v>
      </c>
    </row>
    <row r="1004" spans="1:65" s="15" customFormat="1">
      <c r="B1004" s="246"/>
      <c r="C1004" s="247"/>
      <c r="D1004" s="214" t="s">
        <v>555</v>
      </c>
      <c r="E1004" s="248" t="s">
        <v>1</v>
      </c>
      <c r="F1004" s="249" t="s">
        <v>1605</v>
      </c>
      <c r="G1004" s="247"/>
      <c r="H1004" s="248" t="s">
        <v>1</v>
      </c>
      <c r="I1004" s="250"/>
      <c r="J1004" s="247"/>
      <c r="K1004" s="247"/>
      <c r="L1004" s="251"/>
      <c r="M1004" s="252"/>
      <c r="N1004" s="253"/>
      <c r="O1004" s="253"/>
      <c r="P1004" s="253"/>
      <c r="Q1004" s="253"/>
      <c r="R1004" s="253"/>
      <c r="S1004" s="253"/>
      <c r="T1004" s="254"/>
      <c r="AT1004" s="255" t="s">
        <v>555</v>
      </c>
      <c r="AU1004" s="255" t="s">
        <v>87</v>
      </c>
      <c r="AV1004" s="15" t="s">
        <v>85</v>
      </c>
      <c r="AW1004" s="15" t="s">
        <v>32</v>
      </c>
      <c r="AX1004" s="15" t="s">
        <v>77</v>
      </c>
      <c r="AY1004" s="255" t="s">
        <v>209</v>
      </c>
    </row>
    <row r="1005" spans="1:65" s="13" customFormat="1">
      <c r="B1005" s="212"/>
      <c r="C1005" s="213"/>
      <c r="D1005" s="214" t="s">
        <v>555</v>
      </c>
      <c r="E1005" s="215" t="s">
        <v>1</v>
      </c>
      <c r="F1005" s="216" t="s">
        <v>8199</v>
      </c>
      <c r="G1005" s="213"/>
      <c r="H1005" s="217">
        <v>1</v>
      </c>
      <c r="I1005" s="218"/>
      <c r="J1005" s="213"/>
      <c r="K1005" s="213"/>
      <c r="L1005" s="219"/>
      <c r="M1005" s="220"/>
      <c r="N1005" s="221"/>
      <c r="O1005" s="221"/>
      <c r="P1005" s="221"/>
      <c r="Q1005" s="221"/>
      <c r="R1005" s="221"/>
      <c r="S1005" s="221"/>
      <c r="T1005" s="222"/>
      <c r="AT1005" s="223" t="s">
        <v>555</v>
      </c>
      <c r="AU1005" s="223" t="s">
        <v>87</v>
      </c>
      <c r="AV1005" s="13" t="s">
        <v>87</v>
      </c>
      <c r="AW1005" s="13" t="s">
        <v>32</v>
      </c>
      <c r="AX1005" s="13" t="s">
        <v>77</v>
      </c>
      <c r="AY1005" s="223" t="s">
        <v>209</v>
      </c>
    </row>
    <row r="1006" spans="1:65" s="13" customFormat="1">
      <c r="B1006" s="212"/>
      <c r="C1006" s="213"/>
      <c r="D1006" s="214" t="s">
        <v>555</v>
      </c>
      <c r="E1006" s="215" t="s">
        <v>1</v>
      </c>
      <c r="F1006" s="216" t="s">
        <v>8200</v>
      </c>
      <c r="G1006" s="213"/>
      <c r="H1006" s="217">
        <v>1</v>
      </c>
      <c r="I1006" s="218"/>
      <c r="J1006" s="213"/>
      <c r="K1006" s="213"/>
      <c r="L1006" s="219"/>
      <c r="M1006" s="220"/>
      <c r="N1006" s="221"/>
      <c r="O1006" s="221"/>
      <c r="P1006" s="221"/>
      <c r="Q1006" s="221"/>
      <c r="R1006" s="221"/>
      <c r="S1006" s="221"/>
      <c r="T1006" s="222"/>
      <c r="AT1006" s="223" t="s">
        <v>555</v>
      </c>
      <c r="AU1006" s="223" t="s">
        <v>87</v>
      </c>
      <c r="AV1006" s="13" t="s">
        <v>87</v>
      </c>
      <c r="AW1006" s="13" t="s">
        <v>32</v>
      </c>
      <c r="AX1006" s="13" t="s">
        <v>77</v>
      </c>
      <c r="AY1006" s="223" t="s">
        <v>209</v>
      </c>
    </row>
    <row r="1007" spans="1:65" s="13" customFormat="1">
      <c r="B1007" s="212"/>
      <c r="C1007" s="213"/>
      <c r="D1007" s="214" t="s">
        <v>555</v>
      </c>
      <c r="E1007" s="215" t="s">
        <v>1</v>
      </c>
      <c r="F1007" s="216" t="s">
        <v>8201</v>
      </c>
      <c r="G1007" s="213"/>
      <c r="H1007" s="217">
        <v>1</v>
      </c>
      <c r="I1007" s="218"/>
      <c r="J1007" s="213"/>
      <c r="K1007" s="213"/>
      <c r="L1007" s="219"/>
      <c r="M1007" s="220"/>
      <c r="N1007" s="221"/>
      <c r="O1007" s="221"/>
      <c r="P1007" s="221"/>
      <c r="Q1007" s="221"/>
      <c r="R1007" s="221"/>
      <c r="S1007" s="221"/>
      <c r="T1007" s="222"/>
      <c r="AT1007" s="223" t="s">
        <v>555</v>
      </c>
      <c r="AU1007" s="223" t="s">
        <v>87</v>
      </c>
      <c r="AV1007" s="13" t="s">
        <v>87</v>
      </c>
      <c r="AW1007" s="13" t="s">
        <v>32</v>
      </c>
      <c r="AX1007" s="13" t="s">
        <v>77</v>
      </c>
      <c r="AY1007" s="223" t="s">
        <v>209</v>
      </c>
    </row>
    <row r="1008" spans="1:65" s="13" customFormat="1">
      <c r="B1008" s="212"/>
      <c r="C1008" s="213"/>
      <c r="D1008" s="214" t="s">
        <v>555</v>
      </c>
      <c r="E1008" s="215" t="s">
        <v>1</v>
      </c>
      <c r="F1008" s="216" t="s">
        <v>8202</v>
      </c>
      <c r="G1008" s="213"/>
      <c r="H1008" s="217">
        <v>1</v>
      </c>
      <c r="I1008" s="218"/>
      <c r="J1008" s="213"/>
      <c r="K1008" s="213"/>
      <c r="L1008" s="219"/>
      <c r="M1008" s="220"/>
      <c r="N1008" s="221"/>
      <c r="O1008" s="221"/>
      <c r="P1008" s="221"/>
      <c r="Q1008" s="221"/>
      <c r="R1008" s="221"/>
      <c r="S1008" s="221"/>
      <c r="T1008" s="222"/>
      <c r="AT1008" s="223" t="s">
        <v>555</v>
      </c>
      <c r="AU1008" s="223" t="s">
        <v>87</v>
      </c>
      <c r="AV1008" s="13" t="s">
        <v>87</v>
      </c>
      <c r="AW1008" s="13" t="s">
        <v>32</v>
      </c>
      <c r="AX1008" s="13" t="s">
        <v>77</v>
      </c>
      <c r="AY1008" s="223" t="s">
        <v>209</v>
      </c>
    </row>
    <row r="1009" spans="1:65" s="15" customFormat="1">
      <c r="B1009" s="246"/>
      <c r="C1009" s="247"/>
      <c r="D1009" s="214" t="s">
        <v>555</v>
      </c>
      <c r="E1009" s="248" t="s">
        <v>1</v>
      </c>
      <c r="F1009" s="249" t="s">
        <v>1717</v>
      </c>
      <c r="G1009" s="247"/>
      <c r="H1009" s="248" t="s">
        <v>1</v>
      </c>
      <c r="I1009" s="250"/>
      <c r="J1009" s="247"/>
      <c r="K1009" s="247"/>
      <c r="L1009" s="251"/>
      <c r="M1009" s="252"/>
      <c r="N1009" s="253"/>
      <c r="O1009" s="253"/>
      <c r="P1009" s="253"/>
      <c r="Q1009" s="253"/>
      <c r="R1009" s="253"/>
      <c r="S1009" s="253"/>
      <c r="T1009" s="254"/>
      <c r="AT1009" s="255" t="s">
        <v>555</v>
      </c>
      <c r="AU1009" s="255" t="s">
        <v>87</v>
      </c>
      <c r="AV1009" s="15" t="s">
        <v>85</v>
      </c>
      <c r="AW1009" s="15" t="s">
        <v>32</v>
      </c>
      <c r="AX1009" s="15" t="s">
        <v>77</v>
      </c>
      <c r="AY1009" s="255" t="s">
        <v>209</v>
      </c>
    </row>
    <row r="1010" spans="1:65" s="13" customFormat="1">
      <c r="B1010" s="212"/>
      <c r="C1010" s="213"/>
      <c r="D1010" s="214" t="s">
        <v>555</v>
      </c>
      <c r="E1010" s="215" t="s">
        <v>1</v>
      </c>
      <c r="F1010" s="216" t="s">
        <v>8203</v>
      </c>
      <c r="G1010" s="213"/>
      <c r="H1010" s="217">
        <v>1</v>
      </c>
      <c r="I1010" s="218"/>
      <c r="J1010" s="213"/>
      <c r="K1010" s="213"/>
      <c r="L1010" s="219"/>
      <c r="M1010" s="220"/>
      <c r="N1010" s="221"/>
      <c r="O1010" s="221"/>
      <c r="P1010" s="221"/>
      <c r="Q1010" s="221"/>
      <c r="R1010" s="221"/>
      <c r="S1010" s="221"/>
      <c r="T1010" s="222"/>
      <c r="AT1010" s="223" t="s">
        <v>555</v>
      </c>
      <c r="AU1010" s="223" t="s">
        <v>87</v>
      </c>
      <c r="AV1010" s="13" t="s">
        <v>87</v>
      </c>
      <c r="AW1010" s="13" t="s">
        <v>32</v>
      </c>
      <c r="AX1010" s="13" t="s">
        <v>77</v>
      </c>
      <c r="AY1010" s="223" t="s">
        <v>209</v>
      </c>
    </row>
    <row r="1011" spans="1:65" s="13" customFormat="1">
      <c r="B1011" s="212"/>
      <c r="C1011" s="213"/>
      <c r="D1011" s="214" t="s">
        <v>555</v>
      </c>
      <c r="E1011" s="215" t="s">
        <v>1</v>
      </c>
      <c r="F1011" s="216" t="s">
        <v>8204</v>
      </c>
      <c r="G1011" s="213"/>
      <c r="H1011" s="217">
        <v>1</v>
      </c>
      <c r="I1011" s="218"/>
      <c r="J1011" s="213"/>
      <c r="K1011" s="213"/>
      <c r="L1011" s="219"/>
      <c r="M1011" s="220"/>
      <c r="N1011" s="221"/>
      <c r="O1011" s="221"/>
      <c r="P1011" s="221"/>
      <c r="Q1011" s="221"/>
      <c r="R1011" s="221"/>
      <c r="S1011" s="221"/>
      <c r="T1011" s="222"/>
      <c r="AT1011" s="223" t="s">
        <v>555</v>
      </c>
      <c r="AU1011" s="223" t="s">
        <v>87</v>
      </c>
      <c r="AV1011" s="13" t="s">
        <v>87</v>
      </c>
      <c r="AW1011" s="13" t="s">
        <v>32</v>
      </c>
      <c r="AX1011" s="13" t="s">
        <v>77</v>
      </c>
      <c r="AY1011" s="223" t="s">
        <v>209</v>
      </c>
    </row>
    <row r="1012" spans="1:65" s="13" customFormat="1">
      <c r="B1012" s="212"/>
      <c r="C1012" s="213"/>
      <c r="D1012" s="214" t="s">
        <v>555</v>
      </c>
      <c r="E1012" s="215" t="s">
        <v>1</v>
      </c>
      <c r="F1012" s="216" t="s">
        <v>8205</v>
      </c>
      <c r="G1012" s="213"/>
      <c r="H1012" s="217">
        <v>1</v>
      </c>
      <c r="I1012" s="218"/>
      <c r="J1012" s="213"/>
      <c r="K1012" s="213"/>
      <c r="L1012" s="219"/>
      <c r="M1012" s="220"/>
      <c r="N1012" s="221"/>
      <c r="O1012" s="221"/>
      <c r="P1012" s="221"/>
      <c r="Q1012" s="221"/>
      <c r="R1012" s="221"/>
      <c r="S1012" s="221"/>
      <c r="T1012" s="222"/>
      <c r="AT1012" s="223" t="s">
        <v>555</v>
      </c>
      <c r="AU1012" s="223" t="s">
        <v>87</v>
      </c>
      <c r="AV1012" s="13" t="s">
        <v>87</v>
      </c>
      <c r="AW1012" s="13" t="s">
        <v>32</v>
      </c>
      <c r="AX1012" s="13" t="s">
        <v>77</v>
      </c>
      <c r="AY1012" s="223" t="s">
        <v>209</v>
      </c>
    </row>
    <row r="1013" spans="1:65" s="13" customFormat="1">
      <c r="B1013" s="212"/>
      <c r="C1013" s="213"/>
      <c r="D1013" s="214" t="s">
        <v>555</v>
      </c>
      <c r="E1013" s="215" t="s">
        <v>1</v>
      </c>
      <c r="F1013" s="216" t="s">
        <v>8206</v>
      </c>
      <c r="G1013" s="213"/>
      <c r="H1013" s="217">
        <v>1</v>
      </c>
      <c r="I1013" s="218"/>
      <c r="J1013" s="213"/>
      <c r="K1013" s="213"/>
      <c r="L1013" s="219"/>
      <c r="M1013" s="220"/>
      <c r="N1013" s="221"/>
      <c r="O1013" s="221"/>
      <c r="P1013" s="221"/>
      <c r="Q1013" s="221"/>
      <c r="R1013" s="221"/>
      <c r="S1013" s="221"/>
      <c r="T1013" s="222"/>
      <c r="AT1013" s="223" t="s">
        <v>555</v>
      </c>
      <c r="AU1013" s="223" t="s">
        <v>87</v>
      </c>
      <c r="AV1013" s="13" t="s">
        <v>87</v>
      </c>
      <c r="AW1013" s="13" t="s">
        <v>32</v>
      </c>
      <c r="AX1013" s="13" t="s">
        <v>77</v>
      </c>
      <c r="AY1013" s="223" t="s">
        <v>209</v>
      </c>
    </row>
    <row r="1014" spans="1:65" s="15" customFormat="1">
      <c r="B1014" s="246"/>
      <c r="C1014" s="247"/>
      <c r="D1014" s="214" t="s">
        <v>555</v>
      </c>
      <c r="E1014" s="248" t="s">
        <v>1</v>
      </c>
      <c r="F1014" s="249" t="s">
        <v>1851</v>
      </c>
      <c r="G1014" s="247"/>
      <c r="H1014" s="248" t="s">
        <v>1</v>
      </c>
      <c r="I1014" s="250"/>
      <c r="J1014" s="247"/>
      <c r="K1014" s="247"/>
      <c r="L1014" s="251"/>
      <c r="M1014" s="252"/>
      <c r="N1014" s="253"/>
      <c r="O1014" s="253"/>
      <c r="P1014" s="253"/>
      <c r="Q1014" s="253"/>
      <c r="R1014" s="253"/>
      <c r="S1014" s="253"/>
      <c r="T1014" s="254"/>
      <c r="AT1014" s="255" t="s">
        <v>555</v>
      </c>
      <c r="AU1014" s="255" t="s">
        <v>87</v>
      </c>
      <c r="AV1014" s="15" t="s">
        <v>85</v>
      </c>
      <c r="AW1014" s="15" t="s">
        <v>32</v>
      </c>
      <c r="AX1014" s="15" t="s">
        <v>77</v>
      </c>
      <c r="AY1014" s="255" t="s">
        <v>209</v>
      </c>
    </row>
    <row r="1015" spans="1:65" s="13" customFormat="1">
      <c r="B1015" s="212"/>
      <c r="C1015" s="213"/>
      <c r="D1015" s="214" t="s">
        <v>555</v>
      </c>
      <c r="E1015" s="215" t="s">
        <v>1</v>
      </c>
      <c r="F1015" s="216" t="s">
        <v>8207</v>
      </c>
      <c r="G1015" s="213"/>
      <c r="H1015" s="217">
        <v>1</v>
      </c>
      <c r="I1015" s="218"/>
      <c r="J1015" s="213"/>
      <c r="K1015" s="213"/>
      <c r="L1015" s="219"/>
      <c r="M1015" s="220"/>
      <c r="N1015" s="221"/>
      <c r="O1015" s="221"/>
      <c r="P1015" s="221"/>
      <c r="Q1015" s="221"/>
      <c r="R1015" s="221"/>
      <c r="S1015" s="221"/>
      <c r="T1015" s="222"/>
      <c r="AT1015" s="223" t="s">
        <v>555</v>
      </c>
      <c r="AU1015" s="223" t="s">
        <v>87</v>
      </c>
      <c r="AV1015" s="13" t="s">
        <v>87</v>
      </c>
      <c r="AW1015" s="13" t="s">
        <v>32</v>
      </c>
      <c r="AX1015" s="13" t="s">
        <v>77</v>
      </c>
      <c r="AY1015" s="223" t="s">
        <v>209</v>
      </c>
    </row>
    <row r="1016" spans="1:65" s="13" customFormat="1">
      <c r="B1016" s="212"/>
      <c r="C1016" s="213"/>
      <c r="D1016" s="214" t="s">
        <v>555</v>
      </c>
      <c r="E1016" s="215" t="s">
        <v>1</v>
      </c>
      <c r="F1016" s="216" t="s">
        <v>8208</v>
      </c>
      <c r="G1016" s="213"/>
      <c r="H1016" s="217">
        <v>1</v>
      </c>
      <c r="I1016" s="218"/>
      <c r="J1016" s="213"/>
      <c r="K1016" s="213"/>
      <c r="L1016" s="219"/>
      <c r="M1016" s="220"/>
      <c r="N1016" s="221"/>
      <c r="O1016" s="221"/>
      <c r="P1016" s="221"/>
      <c r="Q1016" s="221"/>
      <c r="R1016" s="221"/>
      <c r="S1016" s="221"/>
      <c r="T1016" s="222"/>
      <c r="AT1016" s="223" t="s">
        <v>555</v>
      </c>
      <c r="AU1016" s="223" t="s">
        <v>87</v>
      </c>
      <c r="AV1016" s="13" t="s">
        <v>87</v>
      </c>
      <c r="AW1016" s="13" t="s">
        <v>32</v>
      </c>
      <c r="AX1016" s="13" t="s">
        <v>77</v>
      </c>
      <c r="AY1016" s="223" t="s">
        <v>209</v>
      </c>
    </row>
    <row r="1017" spans="1:65" s="13" customFormat="1">
      <c r="B1017" s="212"/>
      <c r="C1017" s="213"/>
      <c r="D1017" s="214" t="s">
        <v>555</v>
      </c>
      <c r="E1017" s="215" t="s">
        <v>1</v>
      </c>
      <c r="F1017" s="216" t="s">
        <v>8209</v>
      </c>
      <c r="G1017" s="213"/>
      <c r="H1017" s="217">
        <v>1</v>
      </c>
      <c r="I1017" s="218"/>
      <c r="J1017" s="213"/>
      <c r="K1017" s="213"/>
      <c r="L1017" s="219"/>
      <c r="M1017" s="220"/>
      <c r="N1017" s="221"/>
      <c r="O1017" s="221"/>
      <c r="P1017" s="221"/>
      <c r="Q1017" s="221"/>
      <c r="R1017" s="221"/>
      <c r="S1017" s="221"/>
      <c r="T1017" s="222"/>
      <c r="AT1017" s="223" t="s">
        <v>555</v>
      </c>
      <c r="AU1017" s="223" t="s">
        <v>87</v>
      </c>
      <c r="AV1017" s="13" t="s">
        <v>87</v>
      </c>
      <c r="AW1017" s="13" t="s">
        <v>32</v>
      </c>
      <c r="AX1017" s="13" t="s">
        <v>77</v>
      </c>
      <c r="AY1017" s="223" t="s">
        <v>209</v>
      </c>
    </row>
    <row r="1018" spans="1:65" s="13" customFormat="1">
      <c r="B1018" s="212"/>
      <c r="C1018" s="213"/>
      <c r="D1018" s="214" t="s">
        <v>555</v>
      </c>
      <c r="E1018" s="215" t="s">
        <v>1</v>
      </c>
      <c r="F1018" s="216" t="s">
        <v>8210</v>
      </c>
      <c r="G1018" s="213"/>
      <c r="H1018" s="217">
        <v>1</v>
      </c>
      <c r="I1018" s="218"/>
      <c r="J1018" s="213"/>
      <c r="K1018" s="213"/>
      <c r="L1018" s="219"/>
      <c r="M1018" s="220"/>
      <c r="N1018" s="221"/>
      <c r="O1018" s="221"/>
      <c r="P1018" s="221"/>
      <c r="Q1018" s="221"/>
      <c r="R1018" s="221"/>
      <c r="S1018" s="221"/>
      <c r="T1018" s="222"/>
      <c r="AT1018" s="223" t="s">
        <v>555</v>
      </c>
      <c r="AU1018" s="223" t="s">
        <v>87</v>
      </c>
      <c r="AV1018" s="13" t="s">
        <v>87</v>
      </c>
      <c r="AW1018" s="13" t="s">
        <v>32</v>
      </c>
      <c r="AX1018" s="13" t="s">
        <v>77</v>
      </c>
      <c r="AY1018" s="223" t="s">
        <v>209</v>
      </c>
    </row>
    <row r="1019" spans="1:65" s="13" customFormat="1">
      <c r="B1019" s="212"/>
      <c r="C1019" s="213"/>
      <c r="D1019" s="214" t="s">
        <v>555</v>
      </c>
      <c r="E1019" s="215" t="s">
        <v>1</v>
      </c>
      <c r="F1019" s="216" t="s">
        <v>8211</v>
      </c>
      <c r="G1019" s="213"/>
      <c r="H1019" s="217">
        <v>1</v>
      </c>
      <c r="I1019" s="218"/>
      <c r="J1019" s="213"/>
      <c r="K1019" s="213"/>
      <c r="L1019" s="219"/>
      <c r="M1019" s="220"/>
      <c r="N1019" s="221"/>
      <c r="O1019" s="221"/>
      <c r="P1019" s="221"/>
      <c r="Q1019" s="221"/>
      <c r="R1019" s="221"/>
      <c r="S1019" s="221"/>
      <c r="T1019" s="222"/>
      <c r="AT1019" s="223" t="s">
        <v>555</v>
      </c>
      <c r="AU1019" s="223" t="s">
        <v>87</v>
      </c>
      <c r="AV1019" s="13" t="s">
        <v>87</v>
      </c>
      <c r="AW1019" s="13" t="s">
        <v>32</v>
      </c>
      <c r="AX1019" s="13" t="s">
        <v>77</v>
      </c>
      <c r="AY1019" s="223" t="s">
        <v>209</v>
      </c>
    </row>
    <row r="1020" spans="1:65" s="14" customFormat="1">
      <c r="B1020" s="235"/>
      <c r="C1020" s="236"/>
      <c r="D1020" s="214" t="s">
        <v>555</v>
      </c>
      <c r="E1020" s="237" t="s">
        <v>1</v>
      </c>
      <c r="F1020" s="238" t="s">
        <v>645</v>
      </c>
      <c r="G1020" s="236"/>
      <c r="H1020" s="239">
        <v>21</v>
      </c>
      <c r="I1020" s="240"/>
      <c r="J1020" s="236"/>
      <c r="K1020" s="236"/>
      <c r="L1020" s="241"/>
      <c r="M1020" s="242"/>
      <c r="N1020" s="243"/>
      <c r="O1020" s="243"/>
      <c r="P1020" s="243"/>
      <c r="Q1020" s="243"/>
      <c r="R1020" s="243"/>
      <c r="S1020" s="243"/>
      <c r="T1020" s="244"/>
      <c r="AT1020" s="245" t="s">
        <v>555</v>
      </c>
      <c r="AU1020" s="245" t="s">
        <v>87</v>
      </c>
      <c r="AV1020" s="14" t="s">
        <v>218</v>
      </c>
      <c r="AW1020" s="14" t="s">
        <v>32</v>
      </c>
      <c r="AX1020" s="14" t="s">
        <v>85</v>
      </c>
      <c r="AY1020" s="245" t="s">
        <v>209</v>
      </c>
    </row>
    <row r="1021" spans="1:65" s="2" customFormat="1" ht="16.5" customHeight="1">
      <c r="A1021" s="35"/>
      <c r="B1021" s="36"/>
      <c r="C1021" s="224" t="s">
        <v>963</v>
      </c>
      <c r="D1021" s="224" t="s">
        <v>576</v>
      </c>
      <c r="E1021" s="225" t="s">
        <v>2774</v>
      </c>
      <c r="F1021" s="226" t="s">
        <v>8212</v>
      </c>
      <c r="G1021" s="227" t="s">
        <v>224</v>
      </c>
      <c r="H1021" s="228">
        <v>34.997999999999998</v>
      </c>
      <c r="I1021" s="229"/>
      <c r="J1021" s="230">
        <f>ROUND(I1021*H1021,2)</f>
        <v>0</v>
      </c>
      <c r="K1021" s="231"/>
      <c r="L1021" s="232"/>
      <c r="M1021" s="233" t="s">
        <v>1</v>
      </c>
      <c r="N1021" s="234" t="s">
        <v>42</v>
      </c>
      <c r="O1021" s="72"/>
      <c r="P1021" s="203">
        <f>O1021*H1021</f>
        <v>0</v>
      </c>
      <c r="Q1021" s="203">
        <v>2.5</v>
      </c>
      <c r="R1021" s="203">
        <f>Q1021*H1021</f>
        <v>87.49499999999999</v>
      </c>
      <c r="S1021" s="203">
        <v>0</v>
      </c>
      <c r="T1021" s="204">
        <f>S1021*H1021</f>
        <v>0</v>
      </c>
      <c r="U1021" s="35"/>
      <c r="V1021" s="35"/>
      <c r="W1021" s="35"/>
      <c r="X1021" s="35"/>
      <c r="Y1021" s="35"/>
      <c r="Z1021" s="35"/>
      <c r="AA1021" s="35"/>
      <c r="AB1021" s="35"/>
      <c r="AC1021" s="35"/>
      <c r="AD1021" s="35"/>
      <c r="AE1021" s="35"/>
      <c r="AR1021" s="205" t="s">
        <v>246</v>
      </c>
      <c r="AT1021" s="205" t="s">
        <v>576</v>
      </c>
      <c r="AU1021" s="205" t="s">
        <v>87</v>
      </c>
      <c r="AY1021" s="18" t="s">
        <v>209</v>
      </c>
      <c r="BE1021" s="206">
        <f>IF(N1021="základní",J1021,0)</f>
        <v>0</v>
      </c>
      <c r="BF1021" s="206">
        <f>IF(N1021="snížená",J1021,0)</f>
        <v>0</v>
      </c>
      <c r="BG1021" s="206">
        <f>IF(N1021="zákl. přenesená",J1021,0)</f>
        <v>0</v>
      </c>
      <c r="BH1021" s="206">
        <f>IF(N1021="sníž. přenesená",J1021,0)</f>
        <v>0</v>
      </c>
      <c r="BI1021" s="206">
        <f>IF(N1021="nulová",J1021,0)</f>
        <v>0</v>
      </c>
      <c r="BJ1021" s="18" t="s">
        <v>85</v>
      </c>
      <c r="BK1021" s="206">
        <f>ROUND(I1021*H1021,2)</f>
        <v>0</v>
      </c>
      <c r="BL1021" s="18" t="s">
        <v>218</v>
      </c>
      <c r="BM1021" s="205" t="s">
        <v>8213</v>
      </c>
    </row>
    <row r="1022" spans="1:65" s="13" customFormat="1">
      <c r="B1022" s="212"/>
      <c r="C1022" s="213"/>
      <c r="D1022" s="214" t="s">
        <v>555</v>
      </c>
      <c r="E1022" s="215" t="s">
        <v>1</v>
      </c>
      <c r="F1022" s="216" t="s">
        <v>8214</v>
      </c>
      <c r="G1022" s="213"/>
      <c r="H1022" s="217">
        <v>6.7279999999999998</v>
      </c>
      <c r="I1022" s="218"/>
      <c r="J1022" s="213"/>
      <c r="K1022" s="213"/>
      <c r="L1022" s="219"/>
      <c r="M1022" s="220"/>
      <c r="N1022" s="221"/>
      <c r="O1022" s="221"/>
      <c r="P1022" s="221"/>
      <c r="Q1022" s="221"/>
      <c r="R1022" s="221"/>
      <c r="S1022" s="221"/>
      <c r="T1022" s="222"/>
      <c r="AT1022" s="223" t="s">
        <v>555</v>
      </c>
      <c r="AU1022" s="223" t="s">
        <v>87</v>
      </c>
      <c r="AV1022" s="13" t="s">
        <v>87</v>
      </c>
      <c r="AW1022" s="13" t="s">
        <v>32</v>
      </c>
      <c r="AX1022" s="13" t="s">
        <v>77</v>
      </c>
      <c r="AY1022" s="223" t="s">
        <v>209</v>
      </c>
    </row>
    <row r="1023" spans="1:65" s="13" customFormat="1">
      <c r="B1023" s="212"/>
      <c r="C1023" s="213"/>
      <c r="D1023" s="214" t="s">
        <v>555</v>
      </c>
      <c r="E1023" s="215" t="s">
        <v>1</v>
      </c>
      <c r="F1023" s="216" t="s">
        <v>8215</v>
      </c>
      <c r="G1023" s="213"/>
      <c r="H1023" s="217">
        <v>6.5750000000000002</v>
      </c>
      <c r="I1023" s="218"/>
      <c r="J1023" s="213"/>
      <c r="K1023" s="213"/>
      <c r="L1023" s="219"/>
      <c r="M1023" s="220"/>
      <c r="N1023" s="221"/>
      <c r="O1023" s="221"/>
      <c r="P1023" s="221"/>
      <c r="Q1023" s="221"/>
      <c r="R1023" s="221"/>
      <c r="S1023" s="221"/>
      <c r="T1023" s="222"/>
      <c r="AT1023" s="223" t="s">
        <v>555</v>
      </c>
      <c r="AU1023" s="223" t="s">
        <v>87</v>
      </c>
      <c r="AV1023" s="13" t="s">
        <v>87</v>
      </c>
      <c r="AW1023" s="13" t="s">
        <v>32</v>
      </c>
      <c r="AX1023" s="13" t="s">
        <v>77</v>
      </c>
      <c r="AY1023" s="223" t="s">
        <v>209</v>
      </c>
    </row>
    <row r="1024" spans="1:65" s="13" customFormat="1">
      <c r="B1024" s="212"/>
      <c r="C1024" s="213"/>
      <c r="D1024" s="214" t="s">
        <v>555</v>
      </c>
      <c r="E1024" s="215" t="s">
        <v>1</v>
      </c>
      <c r="F1024" s="216" t="s">
        <v>8216</v>
      </c>
      <c r="G1024" s="213"/>
      <c r="H1024" s="217">
        <v>6.5750000000000002</v>
      </c>
      <c r="I1024" s="218"/>
      <c r="J1024" s="213"/>
      <c r="K1024" s="213"/>
      <c r="L1024" s="219"/>
      <c r="M1024" s="220"/>
      <c r="N1024" s="221"/>
      <c r="O1024" s="221"/>
      <c r="P1024" s="221"/>
      <c r="Q1024" s="221"/>
      <c r="R1024" s="221"/>
      <c r="S1024" s="221"/>
      <c r="T1024" s="222"/>
      <c r="AT1024" s="223" t="s">
        <v>555</v>
      </c>
      <c r="AU1024" s="223" t="s">
        <v>87</v>
      </c>
      <c r="AV1024" s="13" t="s">
        <v>87</v>
      </c>
      <c r="AW1024" s="13" t="s">
        <v>32</v>
      </c>
      <c r="AX1024" s="13" t="s">
        <v>77</v>
      </c>
      <c r="AY1024" s="223" t="s">
        <v>209</v>
      </c>
    </row>
    <row r="1025" spans="1:65" s="13" customFormat="1">
      <c r="B1025" s="212"/>
      <c r="C1025" s="213"/>
      <c r="D1025" s="214" t="s">
        <v>555</v>
      </c>
      <c r="E1025" s="215" t="s">
        <v>1</v>
      </c>
      <c r="F1025" s="216" t="s">
        <v>8217</v>
      </c>
      <c r="G1025" s="213"/>
      <c r="H1025" s="217">
        <v>6.5750000000000002</v>
      </c>
      <c r="I1025" s="218"/>
      <c r="J1025" s="213"/>
      <c r="K1025" s="213"/>
      <c r="L1025" s="219"/>
      <c r="M1025" s="220"/>
      <c r="N1025" s="221"/>
      <c r="O1025" s="221"/>
      <c r="P1025" s="221"/>
      <c r="Q1025" s="221"/>
      <c r="R1025" s="221"/>
      <c r="S1025" s="221"/>
      <c r="T1025" s="222"/>
      <c r="AT1025" s="223" t="s">
        <v>555</v>
      </c>
      <c r="AU1025" s="223" t="s">
        <v>87</v>
      </c>
      <c r="AV1025" s="13" t="s">
        <v>87</v>
      </c>
      <c r="AW1025" s="13" t="s">
        <v>32</v>
      </c>
      <c r="AX1025" s="13" t="s">
        <v>77</v>
      </c>
      <c r="AY1025" s="223" t="s">
        <v>209</v>
      </c>
    </row>
    <row r="1026" spans="1:65" s="13" customFormat="1">
      <c r="B1026" s="212"/>
      <c r="C1026" s="213"/>
      <c r="D1026" s="214" t="s">
        <v>555</v>
      </c>
      <c r="E1026" s="215" t="s">
        <v>1</v>
      </c>
      <c r="F1026" s="216" t="s">
        <v>8218</v>
      </c>
      <c r="G1026" s="213"/>
      <c r="H1026" s="217">
        <v>8.5449999999999999</v>
      </c>
      <c r="I1026" s="218"/>
      <c r="J1026" s="213"/>
      <c r="K1026" s="213"/>
      <c r="L1026" s="219"/>
      <c r="M1026" s="220"/>
      <c r="N1026" s="221"/>
      <c r="O1026" s="221"/>
      <c r="P1026" s="221"/>
      <c r="Q1026" s="221"/>
      <c r="R1026" s="221"/>
      <c r="S1026" s="221"/>
      <c r="T1026" s="222"/>
      <c r="AT1026" s="223" t="s">
        <v>555</v>
      </c>
      <c r="AU1026" s="223" t="s">
        <v>87</v>
      </c>
      <c r="AV1026" s="13" t="s">
        <v>87</v>
      </c>
      <c r="AW1026" s="13" t="s">
        <v>32</v>
      </c>
      <c r="AX1026" s="13" t="s">
        <v>77</v>
      </c>
      <c r="AY1026" s="223" t="s">
        <v>209</v>
      </c>
    </row>
    <row r="1027" spans="1:65" s="14" customFormat="1">
      <c r="B1027" s="235"/>
      <c r="C1027" s="236"/>
      <c r="D1027" s="214" t="s">
        <v>555</v>
      </c>
      <c r="E1027" s="237" t="s">
        <v>1</v>
      </c>
      <c r="F1027" s="238" t="s">
        <v>645</v>
      </c>
      <c r="G1027" s="236"/>
      <c r="H1027" s="239">
        <v>34.997999999999998</v>
      </c>
      <c r="I1027" s="240"/>
      <c r="J1027" s="236"/>
      <c r="K1027" s="236"/>
      <c r="L1027" s="241"/>
      <c r="M1027" s="242"/>
      <c r="N1027" s="243"/>
      <c r="O1027" s="243"/>
      <c r="P1027" s="243"/>
      <c r="Q1027" s="243"/>
      <c r="R1027" s="243"/>
      <c r="S1027" s="243"/>
      <c r="T1027" s="244"/>
      <c r="AT1027" s="245" t="s">
        <v>555</v>
      </c>
      <c r="AU1027" s="245" t="s">
        <v>87</v>
      </c>
      <c r="AV1027" s="14" t="s">
        <v>218</v>
      </c>
      <c r="AW1027" s="14" t="s">
        <v>32</v>
      </c>
      <c r="AX1027" s="14" t="s">
        <v>85</v>
      </c>
      <c r="AY1027" s="245" t="s">
        <v>209</v>
      </c>
    </row>
    <row r="1028" spans="1:65" s="2" customFormat="1" ht="24.2" customHeight="1">
      <c r="A1028" s="35"/>
      <c r="B1028" s="36"/>
      <c r="C1028" s="193" t="s">
        <v>965</v>
      </c>
      <c r="D1028" s="193" t="s">
        <v>214</v>
      </c>
      <c r="E1028" s="194" t="s">
        <v>8219</v>
      </c>
      <c r="F1028" s="195" t="s">
        <v>8220</v>
      </c>
      <c r="G1028" s="196" t="s">
        <v>236</v>
      </c>
      <c r="H1028" s="197">
        <v>6.5869999999999997</v>
      </c>
      <c r="I1028" s="198"/>
      <c r="J1028" s="199">
        <f>ROUND(I1028*H1028,2)</f>
        <v>0</v>
      </c>
      <c r="K1028" s="200"/>
      <c r="L1028" s="40"/>
      <c r="M1028" s="201" t="s">
        <v>1</v>
      </c>
      <c r="N1028" s="202" t="s">
        <v>42</v>
      </c>
      <c r="O1028" s="72"/>
      <c r="P1028" s="203">
        <f>O1028*H1028</f>
        <v>0</v>
      </c>
      <c r="Q1028" s="203">
        <v>0</v>
      </c>
      <c r="R1028" s="203">
        <f>Q1028*H1028</f>
        <v>0</v>
      </c>
      <c r="S1028" s="203">
        <v>0</v>
      </c>
      <c r="T1028" s="204">
        <f>S1028*H1028</f>
        <v>0</v>
      </c>
      <c r="U1028" s="35"/>
      <c r="V1028" s="35"/>
      <c r="W1028" s="35"/>
      <c r="X1028" s="35"/>
      <c r="Y1028" s="35"/>
      <c r="Z1028" s="35"/>
      <c r="AA1028" s="35"/>
      <c r="AB1028" s="35"/>
      <c r="AC1028" s="35"/>
      <c r="AD1028" s="35"/>
      <c r="AE1028" s="35"/>
      <c r="AR1028" s="205" t="s">
        <v>218</v>
      </c>
      <c r="AT1028" s="205" t="s">
        <v>214</v>
      </c>
      <c r="AU1028" s="205" t="s">
        <v>87</v>
      </c>
      <c r="AY1028" s="18" t="s">
        <v>209</v>
      </c>
      <c r="BE1028" s="206">
        <f>IF(N1028="základní",J1028,0)</f>
        <v>0</v>
      </c>
      <c r="BF1028" s="206">
        <f>IF(N1028="snížená",J1028,0)</f>
        <v>0</v>
      </c>
      <c r="BG1028" s="206">
        <f>IF(N1028="zákl. přenesená",J1028,0)</f>
        <v>0</v>
      </c>
      <c r="BH1028" s="206">
        <f>IF(N1028="sníž. přenesená",J1028,0)</f>
        <v>0</v>
      </c>
      <c r="BI1028" s="206">
        <f>IF(N1028="nulová",J1028,0)</f>
        <v>0</v>
      </c>
      <c r="BJ1028" s="18" t="s">
        <v>85</v>
      </c>
      <c r="BK1028" s="206">
        <f>ROUND(I1028*H1028,2)</f>
        <v>0</v>
      </c>
      <c r="BL1028" s="18" t="s">
        <v>218</v>
      </c>
      <c r="BM1028" s="205" t="s">
        <v>8221</v>
      </c>
    </row>
    <row r="1029" spans="1:65" s="15" customFormat="1">
      <c r="B1029" s="246"/>
      <c r="C1029" s="247"/>
      <c r="D1029" s="214" t="s">
        <v>555</v>
      </c>
      <c r="E1029" s="248" t="s">
        <v>1</v>
      </c>
      <c r="F1029" s="249" t="s">
        <v>1605</v>
      </c>
      <c r="G1029" s="247"/>
      <c r="H1029" s="248" t="s">
        <v>1</v>
      </c>
      <c r="I1029" s="250"/>
      <c r="J1029" s="247"/>
      <c r="K1029" s="247"/>
      <c r="L1029" s="251"/>
      <c r="M1029" s="252"/>
      <c r="N1029" s="253"/>
      <c r="O1029" s="253"/>
      <c r="P1029" s="253"/>
      <c r="Q1029" s="253"/>
      <c r="R1029" s="253"/>
      <c r="S1029" s="253"/>
      <c r="T1029" s="254"/>
      <c r="AT1029" s="255" t="s">
        <v>555</v>
      </c>
      <c r="AU1029" s="255" t="s">
        <v>87</v>
      </c>
      <c r="AV1029" s="15" t="s">
        <v>85</v>
      </c>
      <c r="AW1029" s="15" t="s">
        <v>32</v>
      </c>
      <c r="AX1029" s="15" t="s">
        <v>77</v>
      </c>
      <c r="AY1029" s="255" t="s">
        <v>209</v>
      </c>
    </row>
    <row r="1030" spans="1:65" s="13" customFormat="1">
      <c r="B1030" s="212"/>
      <c r="C1030" s="213"/>
      <c r="D1030" s="214" t="s">
        <v>555</v>
      </c>
      <c r="E1030" s="215" t="s">
        <v>1</v>
      </c>
      <c r="F1030" s="216" t="s">
        <v>8222</v>
      </c>
      <c r="G1030" s="213"/>
      <c r="H1030" s="217">
        <v>2.1160000000000001</v>
      </c>
      <c r="I1030" s="218"/>
      <c r="J1030" s="213"/>
      <c r="K1030" s="213"/>
      <c r="L1030" s="219"/>
      <c r="M1030" s="220"/>
      <c r="N1030" s="221"/>
      <c r="O1030" s="221"/>
      <c r="P1030" s="221"/>
      <c r="Q1030" s="221"/>
      <c r="R1030" s="221"/>
      <c r="S1030" s="221"/>
      <c r="T1030" s="222"/>
      <c r="AT1030" s="223" t="s">
        <v>555</v>
      </c>
      <c r="AU1030" s="223" t="s">
        <v>87</v>
      </c>
      <c r="AV1030" s="13" t="s">
        <v>87</v>
      </c>
      <c r="AW1030" s="13" t="s">
        <v>32</v>
      </c>
      <c r="AX1030" s="13" t="s">
        <v>77</v>
      </c>
      <c r="AY1030" s="223" t="s">
        <v>209</v>
      </c>
    </row>
    <row r="1031" spans="1:65" s="13" customFormat="1">
      <c r="B1031" s="212"/>
      <c r="C1031" s="213"/>
      <c r="D1031" s="214" t="s">
        <v>555</v>
      </c>
      <c r="E1031" s="215" t="s">
        <v>1</v>
      </c>
      <c r="F1031" s="216" t="s">
        <v>8223</v>
      </c>
      <c r="G1031" s="213"/>
      <c r="H1031" s="217">
        <v>0.40799999999999997</v>
      </c>
      <c r="I1031" s="218"/>
      <c r="J1031" s="213"/>
      <c r="K1031" s="213"/>
      <c r="L1031" s="219"/>
      <c r="M1031" s="220"/>
      <c r="N1031" s="221"/>
      <c r="O1031" s="221"/>
      <c r="P1031" s="221"/>
      <c r="Q1031" s="221"/>
      <c r="R1031" s="221"/>
      <c r="S1031" s="221"/>
      <c r="T1031" s="222"/>
      <c r="AT1031" s="223" t="s">
        <v>555</v>
      </c>
      <c r="AU1031" s="223" t="s">
        <v>87</v>
      </c>
      <c r="AV1031" s="13" t="s">
        <v>87</v>
      </c>
      <c r="AW1031" s="13" t="s">
        <v>32</v>
      </c>
      <c r="AX1031" s="13" t="s">
        <v>77</v>
      </c>
      <c r="AY1031" s="223" t="s">
        <v>209</v>
      </c>
    </row>
    <row r="1032" spans="1:65" s="13" customFormat="1">
      <c r="B1032" s="212"/>
      <c r="C1032" s="213"/>
      <c r="D1032" s="214" t="s">
        <v>555</v>
      </c>
      <c r="E1032" s="215" t="s">
        <v>1</v>
      </c>
      <c r="F1032" s="216" t="s">
        <v>8224</v>
      </c>
      <c r="G1032" s="213"/>
      <c r="H1032" s="217">
        <v>0.253</v>
      </c>
      <c r="I1032" s="218"/>
      <c r="J1032" s="213"/>
      <c r="K1032" s="213"/>
      <c r="L1032" s="219"/>
      <c r="M1032" s="220"/>
      <c r="N1032" s="221"/>
      <c r="O1032" s="221"/>
      <c r="P1032" s="221"/>
      <c r="Q1032" s="221"/>
      <c r="R1032" s="221"/>
      <c r="S1032" s="221"/>
      <c r="T1032" s="222"/>
      <c r="AT1032" s="223" t="s">
        <v>555</v>
      </c>
      <c r="AU1032" s="223" t="s">
        <v>87</v>
      </c>
      <c r="AV1032" s="13" t="s">
        <v>87</v>
      </c>
      <c r="AW1032" s="13" t="s">
        <v>32</v>
      </c>
      <c r="AX1032" s="13" t="s">
        <v>77</v>
      </c>
      <c r="AY1032" s="223" t="s">
        <v>209</v>
      </c>
    </row>
    <row r="1033" spans="1:65" s="13" customFormat="1">
      <c r="B1033" s="212"/>
      <c r="C1033" s="213"/>
      <c r="D1033" s="214" t="s">
        <v>555</v>
      </c>
      <c r="E1033" s="215" t="s">
        <v>1</v>
      </c>
      <c r="F1033" s="216" t="s">
        <v>8225</v>
      </c>
      <c r="G1033" s="213"/>
      <c r="H1033" s="217">
        <v>2.3029999999999999</v>
      </c>
      <c r="I1033" s="218"/>
      <c r="J1033" s="213"/>
      <c r="K1033" s="213"/>
      <c r="L1033" s="219"/>
      <c r="M1033" s="220"/>
      <c r="N1033" s="221"/>
      <c r="O1033" s="221"/>
      <c r="P1033" s="221"/>
      <c r="Q1033" s="221"/>
      <c r="R1033" s="221"/>
      <c r="S1033" s="221"/>
      <c r="T1033" s="222"/>
      <c r="AT1033" s="223" t="s">
        <v>555</v>
      </c>
      <c r="AU1033" s="223" t="s">
        <v>87</v>
      </c>
      <c r="AV1033" s="13" t="s">
        <v>87</v>
      </c>
      <c r="AW1033" s="13" t="s">
        <v>32</v>
      </c>
      <c r="AX1033" s="13" t="s">
        <v>77</v>
      </c>
      <c r="AY1033" s="223" t="s">
        <v>209</v>
      </c>
    </row>
    <row r="1034" spans="1:65" s="13" customFormat="1">
      <c r="B1034" s="212"/>
      <c r="C1034" s="213"/>
      <c r="D1034" s="214" t="s">
        <v>555</v>
      </c>
      <c r="E1034" s="215" t="s">
        <v>1</v>
      </c>
      <c r="F1034" s="216" t="s">
        <v>8226</v>
      </c>
      <c r="G1034" s="213"/>
      <c r="H1034" s="217">
        <v>0.36099999999999999</v>
      </c>
      <c r="I1034" s="218"/>
      <c r="J1034" s="213"/>
      <c r="K1034" s="213"/>
      <c r="L1034" s="219"/>
      <c r="M1034" s="220"/>
      <c r="N1034" s="221"/>
      <c r="O1034" s="221"/>
      <c r="P1034" s="221"/>
      <c r="Q1034" s="221"/>
      <c r="R1034" s="221"/>
      <c r="S1034" s="221"/>
      <c r="T1034" s="222"/>
      <c r="AT1034" s="223" t="s">
        <v>555</v>
      </c>
      <c r="AU1034" s="223" t="s">
        <v>87</v>
      </c>
      <c r="AV1034" s="13" t="s">
        <v>87</v>
      </c>
      <c r="AW1034" s="13" t="s">
        <v>32</v>
      </c>
      <c r="AX1034" s="13" t="s">
        <v>77</v>
      </c>
      <c r="AY1034" s="223" t="s">
        <v>209</v>
      </c>
    </row>
    <row r="1035" spans="1:65" s="13" customFormat="1">
      <c r="B1035" s="212"/>
      <c r="C1035" s="213"/>
      <c r="D1035" s="214" t="s">
        <v>555</v>
      </c>
      <c r="E1035" s="215" t="s">
        <v>1</v>
      </c>
      <c r="F1035" s="216" t="s">
        <v>8227</v>
      </c>
      <c r="G1035" s="213"/>
      <c r="H1035" s="217">
        <v>0.16400000000000001</v>
      </c>
      <c r="I1035" s="218"/>
      <c r="J1035" s="213"/>
      <c r="K1035" s="213"/>
      <c r="L1035" s="219"/>
      <c r="M1035" s="220"/>
      <c r="N1035" s="221"/>
      <c r="O1035" s="221"/>
      <c r="P1035" s="221"/>
      <c r="Q1035" s="221"/>
      <c r="R1035" s="221"/>
      <c r="S1035" s="221"/>
      <c r="T1035" s="222"/>
      <c r="AT1035" s="223" t="s">
        <v>555</v>
      </c>
      <c r="AU1035" s="223" t="s">
        <v>87</v>
      </c>
      <c r="AV1035" s="13" t="s">
        <v>87</v>
      </c>
      <c r="AW1035" s="13" t="s">
        <v>32</v>
      </c>
      <c r="AX1035" s="13" t="s">
        <v>77</v>
      </c>
      <c r="AY1035" s="223" t="s">
        <v>209</v>
      </c>
    </row>
    <row r="1036" spans="1:65" s="15" customFormat="1">
      <c r="B1036" s="246"/>
      <c r="C1036" s="247"/>
      <c r="D1036" s="214" t="s">
        <v>555</v>
      </c>
      <c r="E1036" s="248" t="s">
        <v>1</v>
      </c>
      <c r="F1036" s="249" t="s">
        <v>1505</v>
      </c>
      <c r="G1036" s="247"/>
      <c r="H1036" s="248" t="s">
        <v>1</v>
      </c>
      <c r="I1036" s="250"/>
      <c r="J1036" s="247"/>
      <c r="K1036" s="247"/>
      <c r="L1036" s="251"/>
      <c r="M1036" s="252"/>
      <c r="N1036" s="253"/>
      <c r="O1036" s="253"/>
      <c r="P1036" s="253"/>
      <c r="Q1036" s="253"/>
      <c r="R1036" s="253"/>
      <c r="S1036" s="253"/>
      <c r="T1036" s="254"/>
      <c r="AT1036" s="255" t="s">
        <v>555</v>
      </c>
      <c r="AU1036" s="255" t="s">
        <v>87</v>
      </c>
      <c r="AV1036" s="15" t="s">
        <v>85</v>
      </c>
      <c r="AW1036" s="15" t="s">
        <v>32</v>
      </c>
      <c r="AX1036" s="15" t="s">
        <v>77</v>
      </c>
      <c r="AY1036" s="255" t="s">
        <v>209</v>
      </c>
    </row>
    <row r="1037" spans="1:65" s="13" customFormat="1">
      <c r="B1037" s="212"/>
      <c r="C1037" s="213"/>
      <c r="D1037" s="214" t="s">
        <v>555</v>
      </c>
      <c r="E1037" s="215" t="s">
        <v>1</v>
      </c>
      <c r="F1037" s="216" t="s">
        <v>8228</v>
      </c>
      <c r="G1037" s="213"/>
      <c r="H1037" s="217">
        <v>0.121</v>
      </c>
      <c r="I1037" s="218"/>
      <c r="J1037" s="213"/>
      <c r="K1037" s="213"/>
      <c r="L1037" s="219"/>
      <c r="M1037" s="220"/>
      <c r="N1037" s="221"/>
      <c r="O1037" s="221"/>
      <c r="P1037" s="221"/>
      <c r="Q1037" s="221"/>
      <c r="R1037" s="221"/>
      <c r="S1037" s="221"/>
      <c r="T1037" s="222"/>
      <c r="AT1037" s="223" t="s">
        <v>555</v>
      </c>
      <c r="AU1037" s="223" t="s">
        <v>87</v>
      </c>
      <c r="AV1037" s="13" t="s">
        <v>87</v>
      </c>
      <c r="AW1037" s="13" t="s">
        <v>32</v>
      </c>
      <c r="AX1037" s="13" t="s">
        <v>77</v>
      </c>
      <c r="AY1037" s="223" t="s">
        <v>209</v>
      </c>
    </row>
    <row r="1038" spans="1:65" s="13" customFormat="1">
      <c r="B1038" s="212"/>
      <c r="C1038" s="213"/>
      <c r="D1038" s="214" t="s">
        <v>555</v>
      </c>
      <c r="E1038" s="215" t="s">
        <v>1</v>
      </c>
      <c r="F1038" s="216" t="s">
        <v>8229</v>
      </c>
      <c r="G1038" s="213"/>
      <c r="H1038" s="217">
        <v>8.2000000000000003E-2</v>
      </c>
      <c r="I1038" s="218"/>
      <c r="J1038" s="213"/>
      <c r="K1038" s="213"/>
      <c r="L1038" s="219"/>
      <c r="M1038" s="220"/>
      <c r="N1038" s="221"/>
      <c r="O1038" s="221"/>
      <c r="P1038" s="221"/>
      <c r="Q1038" s="221"/>
      <c r="R1038" s="221"/>
      <c r="S1038" s="221"/>
      <c r="T1038" s="222"/>
      <c r="AT1038" s="223" t="s">
        <v>555</v>
      </c>
      <c r="AU1038" s="223" t="s">
        <v>87</v>
      </c>
      <c r="AV1038" s="13" t="s">
        <v>87</v>
      </c>
      <c r="AW1038" s="13" t="s">
        <v>32</v>
      </c>
      <c r="AX1038" s="13" t="s">
        <v>77</v>
      </c>
      <c r="AY1038" s="223" t="s">
        <v>209</v>
      </c>
    </row>
    <row r="1039" spans="1:65" s="13" customFormat="1">
      <c r="B1039" s="212"/>
      <c r="C1039" s="213"/>
      <c r="D1039" s="214" t="s">
        <v>555</v>
      </c>
      <c r="E1039" s="215" t="s">
        <v>1</v>
      </c>
      <c r="F1039" s="216" t="s">
        <v>8230</v>
      </c>
      <c r="G1039" s="213"/>
      <c r="H1039" s="217">
        <v>4.1000000000000002E-2</v>
      </c>
      <c r="I1039" s="218"/>
      <c r="J1039" s="213"/>
      <c r="K1039" s="213"/>
      <c r="L1039" s="219"/>
      <c r="M1039" s="220"/>
      <c r="N1039" s="221"/>
      <c r="O1039" s="221"/>
      <c r="P1039" s="221"/>
      <c r="Q1039" s="221"/>
      <c r="R1039" s="221"/>
      <c r="S1039" s="221"/>
      <c r="T1039" s="222"/>
      <c r="AT1039" s="223" t="s">
        <v>555</v>
      </c>
      <c r="AU1039" s="223" t="s">
        <v>87</v>
      </c>
      <c r="AV1039" s="13" t="s">
        <v>87</v>
      </c>
      <c r="AW1039" s="13" t="s">
        <v>32</v>
      </c>
      <c r="AX1039" s="13" t="s">
        <v>77</v>
      </c>
      <c r="AY1039" s="223" t="s">
        <v>209</v>
      </c>
    </row>
    <row r="1040" spans="1:65" s="13" customFormat="1">
      <c r="B1040" s="212"/>
      <c r="C1040" s="213"/>
      <c r="D1040" s="214" t="s">
        <v>555</v>
      </c>
      <c r="E1040" s="215" t="s">
        <v>1</v>
      </c>
      <c r="F1040" s="216" t="s">
        <v>8231</v>
      </c>
      <c r="G1040" s="213"/>
      <c r="H1040" s="217">
        <v>0.159</v>
      </c>
      <c r="I1040" s="218"/>
      <c r="J1040" s="213"/>
      <c r="K1040" s="213"/>
      <c r="L1040" s="219"/>
      <c r="M1040" s="220"/>
      <c r="N1040" s="221"/>
      <c r="O1040" s="221"/>
      <c r="P1040" s="221"/>
      <c r="Q1040" s="221"/>
      <c r="R1040" s="221"/>
      <c r="S1040" s="221"/>
      <c r="T1040" s="222"/>
      <c r="AT1040" s="223" t="s">
        <v>555</v>
      </c>
      <c r="AU1040" s="223" t="s">
        <v>87</v>
      </c>
      <c r="AV1040" s="13" t="s">
        <v>87</v>
      </c>
      <c r="AW1040" s="13" t="s">
        <v>32</v>
      </c>
      <c r="AX1040" s="13" t="s">
        <v>77</v>
      </c>
      <c r="AY1040" s="223" t="s">
        <v>209</v>
      </c>
    </row>
    <row r="1041" spans="1:65" s="13" customFormat="1">
      <c r="B1041" s="212"/>
      <c r="C1041" s="213"/>
      <c r="D1041" s="214" t="s">
        <v>555</v>
      </c>
      <c r="E1041" s="215" t="s">
        <v>1</v>
      </c>
      <c r="F1041" s="216" t="s">
        <v>8232</v>
      </c>
      <c r="G1041" s="213"/>
      <c r="H1041" s="217">
        <v>0.57899999999999996</v>
      </c>
      <c r="I1041" s="218"/>
      <c r="J1041" s="213"/>
      <c r="K1041" s="213"/>
      <c r="L1041" s="219"/>
      <c r="M1041" s="220"/>
      <c r="N1041" s="221"/>
      <c r="O1041" s="221"/>
      <c r="P1041" s="221"/>
      <c r="Q1041" s="221"/>
      <c r="R1041" s="221"/>
      <c r="S1041" s="221"/>
      <c r="T1041" s="222"/>
      <c r="AT1041" s="223" t="s">
        <v>555</v>
      </c>
      <c r="AU1041" s="223" t="s">
        <v>87</v>
      </c>
      <c r="AV1041" s="13" t="s">
        <v>87</v>
      </c>
      <c r="AW1041" s="13" t="s">
        <v>32</v>
      </c>
      <c r="AX1041" s="13" t="s">
        <v>77</v>
      </c>
      <c r="AY1041" s="223" t="s">
        <v>209</v>
      </c>
    </row>
    <row r="1042" spans="1:65" s="14" customFormat="1">
      <c r="B1042" s="235"/>
      <c r="C1042" s="236"/>
      <c r="D1042" s="214" t="s">
        <v>555</v>
      </c>
      <c r="E1042" s="237" t="s">
        <v>1</v>
      </c>
      <c r="F1042" s="238" t="s">
        <v>645</v>
      </c>
      <c r="G1042" s="236"/>
      <c r="H1042" s="239">
        <v>6.5869999999999989</v>
      </c>
      <c r="I1042" s="240"/>
      <c r="J1042" s="236"/>
      <c r="K1042" s="236"/>
      <c r="L1042" s="241"/>
      <c r="M1042" s="242"/>
      <c r="N1042" s="243"/>
      <c r="O1042" s="243"/>
      <c r="P1042" s="243"/>
      <c r="Q1042" s="243"/>
      <c r="R1042" s="243"/>
      <c r="S1042" s="243"/>
      <c r="T1042" s="244"/>
      <c r="AT1042" s="245" t="s">
        <v>555</v>
      </c>
      <c r="AU1042" s="245" t="s">
        <v>87</v>
      </c>
      <c r="AV1042" s="14" t="s">
        <v>218</v>
      </c>
      <c r="AW1042" s="14" t="s">
        <v>32</v>
      </c>
      <c r="AX1042" s="14" t="s">
        <v>85</v>
      </c>
      <c r="AY1042" s="245" t="s">
        <v>209</v>
      </c>
    </row>
    <row r="1043" spans="1:65" s="2" customFormat="1" ht="21.75" customHeight="1">
      <c r="A1043" s="35"/>
      <c r="B1043" s="36"/>
      <c r="C1043" s="224" t="s">
        <v>969</v>
      </c>
      <c r="D1043" s="224" t="s">
        <v>576</v>
      </c>
      <c r="E1043" s="225" t="s">
        <v>8233</v>
      </c>
      <c r="F1043" s="226" t="s">
        <v>8234</v>
      </c>
      <c r="G1043" s="227" t="s">
        <v>236</v>
      </c>
      <c r="H1043" s="228">
        <v>5.6050000000000004</v>
      </c>
      <c r="I1043" s="229"/>
      <c r="J1043" s="230">
        <f>ROUND(I1043*H1043,2)</f>
        <v>0</v>
      </c>
      <c r="K1043" s="231"/>
      <c r="L1043" s="232"/>
      <c r="M1043" s="233" t="s">
        <v>1</v>
      </c>
      <c r="N1043" s="234" t="s">
        <v>42</v>
      </c>
      <c r="O1043" s="72"/>
      <c r="P1043" s="203">
        <f>O1043*H1043</f>
        <v>0</v>
      </c>
      <c r="Q1043" s="203">
        <v>1</v>
      </c>
      <c r="R1043" s="203">
        <f>Q1043*H1043</f>
        <v>5.6050000000000004</v>
      </c>
      <c r="S1043" s="203">
        <v>0</v>
      </c>
      <c r="T1043" s="204">
        <f>S1043*H1043</f>
        <v>0</v>
      </c>
      <c r="U1043" s="35"/>
      <c r="V1043" s="35"/>
      <c r="W1043" s="35"/>
      <c r="X1043" s="35"/>
      <c r="Y1043" s="35"/>
      <c r="Z1043" s="35"/>
      <c r="AA1043" s="35"/>
      <c r="AB1043" s="35"/>
      <c r="AC1043" s="35"/>
      <c r="AD1043" s="35"/>
      <c r="AE1043" s="35"/>
      <c r="AR1043" s="205" t="s">
        <v>246</v>
      </c>
      <c r="AT1043" s="205" t="s">
        <v>576</v>
      </c>
      <c r="AU1043" s="205" t="s">
        <v>87</v>
      </c>
      <c r="AY1043" s="18" t="s">
        <v>209</v>
      </c>
      <c r="BE1043" s="206">
        <f>IF(N1043="základní",J1043,0)</f>
        <v>0</v>
      </c>
      <c r="BF1043" s="206">
        <f>IF(N1043="snížená",J1043,0)</f>
        <v>0</v>
      </c>
      <c r="BG1043" s="206">
        <f>IF(N1043="zákl. přenesená",J1043,0)</f>
        <v>0</v>
      </c>
      <c r="BH1043" s="206">
        <f>IF(N1043="sníž. přenesená",J1043,0)</f>
        <v>0</v>
      </c>
      <c r="BI1043" s="206">
        <f>IF(N1043="nulová",J1043,0)</f>
        <v>0</v>
      </c>
      <c r="BJ1043" s="18" t="s">
        <v>85</v>
      </c>
      <c r="BK1043" s="206">
        <f>ROUND(I1043*H1043,2)</f>
        <v>0</v>
      </c>
      <c r="BL1043" s="18" t="s">
        <v>218</v>
      </c>
      <c r="BM1043" s="205" t="s">
        <v>8235</v>
      </c>
    </row>
    <row r="1044" spans="1:65" s="13" customFormat="1">
      <c r="B1044" s="212"/>
      <c r="C1044" s="213"/>
      <c r="D1044" s="214" t="s">
        <v>555</v>
      </c>
      <c r="E1044" s="215" t="s">
        <v>1</v>
      </c>
      <c r="F1044" s="216" t="s">
        <v>8236</v>
      </c>
      <c r="G1044" s="213"/>
      <c r="H1044" s="217">
        <v>5.6050000000000004</v>
      </c>
      <c r="I1044" s="218"/>
      <c r="J1044" s="213"/>
      <c r="K1044" s="213"/>
      <c r="L1044" s="219"/>
      <c r="M1044" s="220"/>
      <c r="N1044" s="221"/>
      <c r="O1044" s="221"/>
      <c r="P1044" s="221"/>
      <c r="Q1044" s="221"/>
      <c r="R1044" s="221"/>
      <c r="S1044" s="221"/>
      <c r="T1044" s="222"/>
      <c r="AT1044" s="223" t="s">
        <v>555</v>
      </c>
      <c r="AU1044" s="223" t="s">
        <v>87</v>
      </c>
      <c r="AV1044" s="13" t="s">
        <v>87</v>
      </c>
      <c r="AW1044" s="13" t="s">
        <v>32</v>
      </c>
      <c r="AX1044" s="13" t="s">
        <v>85</v>
      </c>
      <c r="AY1044" s="223" t="s">
        <v>209</v>
      </c>
    </row>
    <row r="1045" spans="1:65" s="2" customFormat="1" ht="24.2" customHeight="1">
      <c r="A1045" s="35"/>
      <c r="B1045" s="36"/>
      <c r="C1045" s="224" t="s">
        <v>980</v>
      </c>
      <c r="D1045" s="224" t="s">
        <v>576</v>
      </c>
      <c r="E1045" s="225" t="s">
        <v>8237</v>
      </c>
      <c r="F1045" s="226" t="s">
        <v>8238</v>
      </c>
      <c r="G1045" s="227" t="s">
        <v>236</v>
      </c>
      <c r="H1045" s="228">
        <v>0.40300000000000002</v>
      </c>
      <c r="I1045" s="229"/>
      <c r="J1045" s="230">
        <f>ROUND(I1045*H1045,2)</f>
        <v>0</v>
      </c>
      <c r="K1045" s="231"/>
      <c r="L1045" s="232"/>
      <c r="M1045" s="233" t="s">
        <v>1</v>
      </c>
      <c r="N1045" s="234" t="s">
        <v>42</v>
      </c>
      <c r="O1045" s="72"/>
      <c r="P1045" s="203">
        <f>O1045*H1045</f>
        <v>0</v>
      </c>
      <c r="Q1045" s="203">
        <v>1</v>
      </c>
      <c r="R1045" s="203">
        <f>Q1045*H1045</f>
        <v>0.40300000000000002</v>
      </c>
      <c r="S1045" s="203">
        <v>0</v>
      </c>
      <c r="T1045" s="204">
        <f>S1045*H1045</f>
        <v>0</v>
      </c>
      <c r="U1045" s="35"/>
      <c r="V1045" s="35"/>
      <c r="W1045" s="35"/>
      <c r="X1045" s="35"/>
      <c r="Y1045" s="35"/>
      <c r="Z1045" s="35"/>
      <c r="AA1045" s="35"/>
      <c r="AB1045" s="35"/>
      <c r="AC1045" s="35"/>
      <c r="AD1045" s="35"/>
      <c r="AE1045" s="35"/>
      <c r="AR1045" s="205" t="s">
        <v>246</v>
      </c>
      <c r="AT1045" s="205" t="s">
        <v>576</v>
      </c>
      <c r="AU1045" s="205" t="s">
        <v>87</v>
      </c>
      <c r="AY1045" s="18" t="s">
        <v>209</v>
      </c>
      <c r="BE1045" s="206">
        <f>IF(N1045="základní",J1045,0)</f>
        <v>0</v>
      </c>
      <c r="BF1045" s="206">
        <f>IF(N1045="snížená",J1045,0)</f>
        <v>0</v>
      </c>
      <c r="BG1045" s="206">
        <f>IF(N1045="zákl. přenesená",J1045,0)</f>
        <v>0</v>
      </c>
      <c r="BH1045" s="206">
        <f>IF(N1045="sníž. přenesená",J1045,0)</f>
        <v>0</v>
      </c>
      <c r="BI1045" s="206">
        <f>IF(N1045="nulová",J1045,0)</f>
        <v>0</v>
      </c>
      <c r="BJ1045" s="18" t="s">
        <v>85</v>
      </c>
      <c r="BK1045" s="206">
        <f>ROUND(I1045*H1045,2)</f>
        <v>0</v>
      </c>
      <c r="BL1045" s="18" t="s">
        <v>218</v>
      </c>
      <c r="BM1045" s="205" t="s">
        <v>8239</v>
      </c>
    </row>
    <row r="1046" spans="1:65" s="13" customFormat="1">
      <c r="B1046" s="212"/>
      <c r="C1046" s="213"/>
      <c r="D1046" s="214" t="s">
        <v>555</v>
      </c>
      <c r="E1046" s="215" t="s">
        <v>1</v>
      </c>
      <c r="F1046" s="216" t="s">
        <v>8240</v>
      </c>
      <c r="G1046" s="213"/>
      <c r="H1046" s="217">
        <v>0.40300000000000002</v>
      </c>
      <c r="I1046" s="218"/>
      <c r="J1046" s="213"/>
      <c r="K1046" s="213"/>
      <c r="L1046" s="219"/>
      <c r="M1046" s="220"/>
      <c r="N1046" s="221"/>
      <c r="O1046" s="221"/>
      <c r="P1046" s="221"/>
      <c r="Q1046" s="221"/>
      <c r="R1046" s="221"/>
      <c r="S1046" s="221"/>
      <c r="T1046" s="222"/>
      <c r="AT1046" s="223" t="s">
        <v>555</v>
      </c>
      <c r="AU1046" s="223" t="s">
        <v>87</v>
      </c>
      <c r="AV1046" s="13" t="s">
        <v>87</v>
      </c>
      <c r="AW1046" s="13" t="s">
        <v>32</v>
      </c>
      <c r="AX1046" s="13" t="s">
        <v>85</v>
      </c>
      <c r="AY1046" s="223" t="s">
        <v>209</v>
      </c>
    </row>
    <row r="1047" spans="1:65" s="2" customFormat="1" ht="21.75" customHeight="1">
      <c r="A1047" s="35"/>
      <c r="B1047" s="36"/>
      <c r="C1047" s="224" t="s">
        <v>984</v>
      </c>
      <c r="D1047" s="224" t="s">
        <v>576</v>
      </c>
      <c r="E1047" s="225" t="s">
        <v>8241</v>
      </c>
      <c r="F1047" s="226" t="s">
        <v>8242</v>
      </c>
      <c r="G1047" s="227" t="s">
        <v>236</v>
      </c>
      <c r="H1047" s="228">
        <v>0.57899999999999996</v>
      </c>
      <c r="I1047" s="229"/>
      <c r="J1047" s="230">
        <f>ROUND(I1047*H1047,2)</f>
        <v>0</v>
      </c>
      <c r="K1047" s="231"/>
      <c r="L1047" s="232"/>
      <c r="M1047" s="233" t="s">
        <v>1</v>
      </c>
      <c r="N1047" s="234" t="s">
        <v>42</v>
      </c>
      <c r="O1047" s="72"/>
      <c r="P1047" s="203">
        <f>O1047*H1047</f>
        <v>0</v>
      </c>
      <c r="Q1047" s="203">
        <v>1</v>
      </c>
      <c r="R1047" s="203">
        <f>Q1047*H1047</f>
        <v>0.57899999999999996</v>
      </c>
      <c r="S1047" s="203">
        <v>0</v>
      </c>
      <c r="T1047" s="204">
        <f>S1047*H1047</f>
        <v>0</v>
      </c>
      <c r="U1047" s="35"/>
      <c r="V1047" s="35"/>
      <c r="W1047" s="35"/>
      <c r="X1047" s="35"/>
      <c r="Y1047" s="35"/>
      <c r="Z1047" s="35"/>
      <c r="AA1047" s="35"/>
      <c r="AB1047" s="35"/>
      <c r="AC1047" s="35"/>
      <c r="AD1047" s="35"/>
      <c r="AE1047" s="35"/>
      <c r="AR1047" s="205" t="s">
        <v>246</v>
      </c>
      <c r="AT1047" s="205" t="s">
        <v>576</v>
      </c>
      <c r="AU1047" s="205" t="s">
        <v>87</v>
      </c>
      <c r="AY1047" s="18" t="s">
        <v>209</v>
      </c>
      <c r="BE1047" s="206">
        <f>IF(N1047="základní",J1047,0)</f>
        <v>0</v>
      </c>
      <c r="BF1047" s="206">
        <f>IF(N1047="snížená",J1047,0)</f>
        <v>0</v>
      </c>
      <c r="BG1047" s="206">
        <f>IF(N1047="zákl. přenesená",J1047,0)</f>
        <v>0</v>
      </c>
      <c r="BH1047" s="206">
        <f>IF(N1047="sníž. přenesená",J1047,0)</f>
        <v>0</v>
      </c>
      <c r="BI1047" s="206">
        <f>IF(N1047="nulová",J1047,0)</f>
        <v>0</v>
      </c>
      <c r="BJ1047" s="18" t="s">
        <v>85</v>
      </c>
      <c r="BK1047" s="206">
        <f>ROUND(I1047*H1047,2)</f>
        <v>0</v>
      </c>
      <c r="BL1047" s="18" t="s">
        <v>218</v>
      </c>
      <c r="BM1047" s="205" t="s">
        <v>8243</v>
      </c>
    </row>
    <row r="1048" spans="1:65" s="2" customFormat="1" ht="33" customHeight="1">
      <c r="A1048" s="35"/>
      <c r="B1048" s="36"/>
      <c r="C1048" s="193" t="s">
        <v>988</v>
      </c>
      <c r="D1048" s="193" t="s">
        <v>214</v>
      </c>
      <c r="E1048" s="194" t="s">
        <v>8244</v>
      </c>
      <c r="F1048" s="195" t="s">
        <v>8245</v>
      </c>
      <c r="G1048" s="196" t="s">
        <v>236</v>
      </c>
      <c r="H1048" s="197">
        <v>0.621</v>
      </c>
      <c r="I1048" s="198"/>
      <c r="J1048" s="199">
        <f>ROUND(I1048*H1048,2)</f>
        <v>0</v>
      </c>
      <c r="K1048" s="200"/>
      <c r="L1048" s="40"/>
      <c r="M1048" s="201" t="s">
        <v>1</v>
      </c>
      <c r="N1048" s="202" t="s">
        <v>42</v>
      </c>
      <c r="O1048" s="72"/>
      <c r="P1048" s="203">
        <f>O1048*H1048</f>
        <v>0</v>
      </c>
      <c r="Q1048" s="203">
        <v>0</v>
      </c>
      <c r="R1048" s="203">
        <f>Q1048*H1048</f>
        <v>0</v>
      </c>
      <c r="S1048" s="203">
        <v>0</v>
      </c>
      <c r="T1048" s="204">
        <f>S1048*H1048</f>
        <v>0</v>
      </c>
      <c r="U1048" s="35"/>
      <c r="V1048" s="35"/>
      <c r="W1048" s="35"/>
      <c r="X1048" s="35"/>
      <c r="Y1048" s="35"/>
      <c r="Z1048" s="35"/>
      <c r="AA1048" s="35"/>
      <c r="AB1048" s="35"/>
      <c r="AC1048" s="35"/>
      <c r="AD1048" s="35"/>
      <c r="AE1048" s="35"/>
      <c r="AR1048" s="205" t="s">
        <v>218</v>
      </c>
      <c r="AT1048" s="205" t="s">
        <v>214</v>
      </c>
      <c r="AU1048" s="205" t="s">
        <v>87</v>
      </c>
      <c r="AY1048" s="18" t="s">
        <v>209</v>
      </c>
      <c r="BE1048" s="206">
        <f>IF(N1048="základní",J1048,0)</f>
        <v>0</v>
      </c>
      <c r="BF1048" s="206">
        <f>IF(N1048="snížená",J1048,0)</f>
        <v>0</v>
      </c>
      <c r="BG1048" s="206">
        <f>IF(N1048="zákl. přenesená",J1048,0)</f>
        <v>0</v>
      </c>
      <c r="BH1048" s="206">
        <f>IF(N1048="sníž. přenesená",J1048,0)</f>
        <v>0</v>
      </c>
      <c r="BI1048" s="206">
        <f>IF(N1048="nulová",J1048,0)</f>
        <v>0</v>
      </c>
      <c r="BJ1048" s="18" t="s">
        <v>85</v>
      </c>
      <c r="BK1048" s="206">
        <f>ROUND(I1048*H1048,2)</f>
        <v>0</v>
      </c>
      <c r="BL1048" s="18" t="s">
        <v>218</v>
      </c>
      <c r="BM1048" s="205" t="s">
        <v>8246</v>
      </c>
    </row>
    <row r="1049" spans="1:65" s="15" customFormat="1">
      <c r="B1049" s="246"/>
      <c r="C1049" s="247"/>
      <c r="D1049" s="214" t="s">
        <v>555</v>
      </c>
      <c r="E1049" s="248" t="s">
        <v>1</v>
      </c>
      <c r="F1049" s="249" t="s">
        <v>1605</v>
      </c>
      <c r="G1049" s="247"/>
      <c r="H1049" s="248" t="s">
        <v>1</v>
      </c>
      <c r="I1049" s="250"/>
      <c r="J1049" s="247"/>
      <c r="K1049" s="247"/>
      <c r="L1049" s="251"/>
      <c r="M1049" s="252"/>
      <c r="N1049" s="253"/>
      <c r="O1049" s="253"/>
      <c r="P1049" s="253"/>
      <c r="Q1049" s="253"/>
      <c r="R1049" s="253"/>
      <c r="S1049" s="253"/>
      <c r="T1049" s="254"/>
      <c r="AT1049" s="255" t="s">
        <v>555</v>
      </c>
      <c r="AU1049" s="255" t="s">
        <v>87</v>
      </c>
      <c r="AV1049" s="15" t="s">
        <v>85</v>
      </c>
      <c r="AW1049" s="15" t="s">
        <v>32</v>
      </c>
      <c r="AX1049" s="15" t="s">
        <v>77</v>
      </c>
      <c r="AY1049" s="255" t="s">
        <v>209</v>
      </c>
    </row>
    <row r="1050" spans="1:65" s="13" customFormat="1">
      <c r="B1050" s="212"/>
      <c r="C1050" s="213"/>
      <c r="D1050" s="214" t="s">
        <v>555</v>
      </c>
      <c r="E1050" s="215" t="s">
        <v>1</v>
      </c>
      <c r="F1050" s="216" t="s">
        <v>8247</v>
      </c>
      <c r="G1050" s="213"/>
      <c r="H1050" s="217">
        <v>0.621</v>
      </c>
      <c r="I1050" s="218"/>
      <c r="J1050" s="213"/>
      <c r="K1050" s="213"/>
      <c r="L1050" s="219"/>
      <c r="M1050" s="220"/>
      <c r="N1050" s="221"/>
      <c r="O1050" s="221"/>
      <c r="P1050" s="221"/>
      <c r="Q1050" s="221"/>
      <c r="R1050" s="221"/>
      <c r="S1050" s="221"/>
      <c r="T1050" s="222"/>
      <c r="AT1050" s="223" t="s">
        <v>555</v>
      </c>
      <c r="AU1050" s="223" t="s">
        <v>87</v>
      </c>
      <c r="AV1050" s="13" t="s">
        <v>87</v>
      </c>
      <c r="AW1050" s="13" t="s">
        <v>32</v>
      </c>
      <c r="AX1050" s="13" t="s">
        <v>85</v>
      </c>
      <c r="AY1050" s="223" t="s">
        <v>209</v>
      </c>
    </row>
    <row r="1051" spans="1:65" s="2" customFormat="1" ht="21.75" customHeight="1">
      <c r="A1051" s="35"/>
      <c r="B1051" s="36"/>
      <c r="C1051" s="224" t="s">
        <v>992</v>
      </c>
      <c r="D1051" s="224" t="s">
        <v>576</v>
      </c>
      <c r="E1051" s="225" t="s">
        <v>8248</v>
      </c>
      <c r="F1051" s="226" t="s">
        <v>8249</v>
      </c>
      <c r="G1051" s="227" t="s">
        <v>236</v>
      </c>
      <c r="H1051" s="228">
        <v>0.621</v>
      </c>
      <c r="I1051" s="229"/>
      <c r="J1051" s="230">
        <f>ROUND(I1051*H1051,2)</f>
        <v>0</v>
      </c>
      <c r="K1051" s="231"/>
      <c r="L1051" s="232"/>
      <c r="M1051" s="233" t="s">
        <v>1</v>
      </c>
      <c r="N1051" s="234" t="s">
        <v>42</v>
      </c>
      <c r="O1051" s="72"/>
      <c r="P1051" s="203">
        <f>O1051*H1051</f>
        <v>0</v>
      </c>
      <c r="Q1051" s="203">
        <v>1</v>
      </c>
      <c r="R1051" s="203">
        <f>Q1051*H1051</f>
        <v>0.621</v>
      </c>
      <c r="S1051" s="203">
        <v>0</v>
      </c>
      <c r="T1051" s="204">
        <f>S1051*H1051</f>
        <v>0</v>
      </c>
      <c r="U1051" s="35"/>
      <c r="V1051" s="35"/>
      <c r="W1051" s="35"/>
      <c r="X1051" s="35"/>
      <c r="Y1051" s="35"/>
      <c r="Z1051" s="35"/>
      <c r="AA1051" s="35"/>
      <c r="AB1051" s="35"/>
      <c r="AC1051" s="35"/>
      <c r="AD1051" s="35"/>
      <c r="AE1051" s="35"/>
      <c r="AR1051" s="205" t="s">
        <v>246</v>
      </c>
      <c r="AT1051" s="205" t="s">
        <v>576</v>
      </c>
      <c r="AU1051" s="205" t="s">
        <v>87</v>
      </c>
      <c r="AY1051" s="18" t="s">
        <v>209</v>
      </c>
      <c r="BE1051" s="206">
        <f>IF(N1051="základní",J1051,0)</f>
        <v>0</v>
      </c>
      <c r="BF1051" s="206">
        <f>IF(N1051="snížená",J1051,0)</f>
        <v>0</v>
      </c>
      <c r="BG1051" s="206">
        <f>IF(N1051="zákl. přenesená",J1051,0)</f>
        <v>0</v>
      </c>
      <c r="BH1051" s="206">
        <f>IF(N1051="sníž. přenesená",J1051,0)</f>
        <v>0</v>
      </c>
      <c r="BI1051" s="206">
        <f>IF(N1051="nulová",J1051,0)</f>
        <v>0</v>
      </c>
      <c r="BJ1051" s="18" t="s">
        <v>85</v>
      </c>
      <c r="BK1051" s="206">
        <f>ROUND(I1051*H1051,2)</f>
        <v>0</v>
      </c>
      <c r="BL1051" s="18" t="s">
        <v>218</v>
      </c>
      <c r="BM1051" s="205" t="s">
        <v>8250</v>
      </c>
    </row>
    <row r="1052" spans="1:65" s="13" customFormat="1">
      <c r="B1052" s="212"/>
      <c r="C1052" s="213"/>
      <c r="D1052" s="214" t="s">
        <v>555</v>
      </c>
      <c r="E1052" s="215" t="s">
        <v>1</v>
      </c>
      <c r="F1052" s="216" t="s">
        <v>8251</v>
      </c>
      <c r="G1052" s="213"/>
      <c r="H1052" s="217">
        <v>0.621</v>
      </c>
      <c r="I1052" s="218"/>
      <c r="J1052" s="213"/>
      <c r="K1052" s="213"/>
      <c r="L1052" s="219"/>
      <c r="M1052" s="220"/>
      <c r="N1052" s="221"/>
      <c r="O1052" s="221"/>
      <c r="P1052" s="221"/>
      <c r="Q1052" s="221"/>
      <c r="R1052" s="221"/>
      <c r="S1052" s="221"/>
      <c r="T1052" s="222"/>
      <c r="AT1052" s="223" t="s">
        <v>555</v>
      </c>
      <c r="AU1052" s="223" t="s">
        <v>87</v>
      </c>
      <c r="AV1052" s="13" t="s">
        <v>87</v>
      </c>
      <c r="AW1052" s="13" t="s">
        <v>32</v>
      </c>
      <c r="AX1052" s="13" t="s">
        <v>85</v>
      </c>
      <c r="AY1052" s="223" t="s">
        <v>209</v>
      </c>
    </row>
    <row r="1053" spans="1:65" s="12" customFormat="1" ht="22.9" customHeight="1">
      <c r="B1053" s="177"/>
      <c r="C1053" s="178"/>
      <c r="D1053" s="179" t="s">
        <v>76</v>
      </c>
      <c r="E1053" s="191" t="s">
        <v>210</v>
      </c>
      <c r="F1053" s="191" t="s">
        <v>211</v>
      </c>
      <c r="G1053" s="178"/>
      <c r="H1053" s="178"/>
      <c r="I1053" s="181"/>
      <c r="J1053" s="192">
        <f>BK1053</f>
        <v>0</v>
      </c>
      <c r="K1053" s="178"/>
      <c r="L1053" s="183"/>
      <c r="M1053" s="184"/>
      <c r="N1053" s="185"/>
      <c r="O1053" s="185"/>
      <c r="P1053" s="186">
        <f>SUM(P1054:P1095)</f>
        <v>0</v>
      </c>
      <c r="Q1053" s="185"/>
      <c r="R1053" s="186">
        <f>SUM(R1054:R1095)</f>
        <v>4.6612000000000001E-2</v>
      </c>
      <c r="S1053" s="185"/>
      <c r="T1053" s="187">
        <f>SUM(T1054:T1095)</f>
        <v>176.303</v>
      </c>
      <c r="AR1053" s="188" t="s">
        <v>85</v>
      </c>
      <c r="AT1053" s="189" t="s">
        <v>76</v>
      </c>
      <c r="AU1053" s="189" t="s">
        <v>85</v>
      </c>
      <c r="AY1053" s="188" t="s">
        <v>209</v>
      </c>
      <c r="BK1053" s="190">
        <f>SUM(BK1054:BK1095)</f>
        <v>0</v>
      </c>
    </row>
    <row r="1054" spans="1:65" s="2" customFormat="1" ht="24.2" customHeight="1">
      <c r="A1054" s="35"/>
      <c r="B1054" s="36"/>
      <c r="C1054" s="193" t="s">
        <v>997</v>
      </c>
      <c r="D1054" s="193" t="s">
        <v>214</v>
      </c>
      <c r="E1054" s="194" t="s">
        <v>8252</v>
      </c>
      <c r="F1054" s="195" t="s">
        <v>8253</v>
      </c>
      <c r="G1054" s="196" t="s">
        <v>236</v>
      </c>
      <c r="H1054" s="197">
        <v>4.0999999999999996</v>
      </c>
      <c r="I1054" s="198"/>
      <c r="J1054" s="199">
        <f>ROUND(I1054*H1054,2)</f>
        <v>0</v>
      </c>
      <c r="K1054" s="200"/>
      <c r="L1054" s="40"/>
      <c r="M1054" s="201" t="s">
        <v>1</v>
      </c>
      <c r="N1054" s="202" t="s">
        <v>42</v>
      </c>
      <c r="O1054" s="72"/>
      <c r="P1054" s="203">
        <f>O1054*H1054</f>
        <v>0</v>
      </c>
      <c r="Q1054" s="203">
        <v>7.3200000000000001E-3</v>
      </c>
      <c r="R1054" s="203">
        <f>Q1054*H1054</f>
        <v>3.0011999999999997E-2</v>
      </c>
      <c r="S1054" s="203">
        <v>0</v>
      </c>
      <c r="T1054" s="204">
        <f>S1054*H1054</f>
        <v>0</v>
      </c>
      <c r="U1054" s="35"/>
      <c r="V1054" s="35"/>
      <c r="W1054" s="35"/>
      <c r="X1054" s="35"/>
      <c r="Y1054" s="35"/>
      <c r="Z1054" s="35"/>
      <c r="AA1054" s="35"/>
      <c r="AB1054" s="35"/>
      <c r="AC1054" s="35"/>
      <c r="AD1054" s="35"/>
      <c r="AE1054" s="35"/>
      <c r="AR1054" s="205" t="s">
        <v>218</v>
      </c>
      <c r="AT1054" s="205" t="s">
        <v>214</v>
      </c>
      <c r="AU1054" s="205" t="s">
        <v>87</v>
      </c>
      <c r="AY1054" s="18" t="s">
        <v>209</v>
      </c>
      <c r="BE1054" s="206">
        <f>IF(N1054="základní",J1054,0)</f>
        <v>0</v>
      </c>
      <c r="BF1054" s="206">
        <f>IF(N1054="snížená",J1054,0)</f>
        <v>0</v>
      </c>
      <c r="BG1054" s="206">
        <f>IF(N1054="zákl. přenesená",J1054,0)</f>
        <v>0</v>
      </c>
      <c r="BH1054" s="206">
        <f>IF(N1054="sníž. přenesená",J1054,0)</f>
        <v>0</v>
      </c>
      <c r="BI1054" s="206">
        <f>IF(N1054="nulová",J1054,0)</f>
        <v>0</v>
      </c>
      <c r="BJ1054" s="18" t="s">
        <v>85</v>
      </c>
      <c r="BK1054" s="206">
        <f>ROUND(I1054*H1054,2)</f>
        <v>0</v>
      </c>
      <c r="BL1054" s="18" t="s">
        <v>218</v>
      </c>
      <c r="BM1054" s="205" t="s">
        <v>8254</v>
      </c>
    </row>
    <row r="1055" spans="1:65" s="15" customFormat="1">
      <c r="B1055" s="246"/>
      <c r="C1055" s="247"/>
      <c r="D1055" s="214" t="s">
        <v>555</v>
      </c>
      <c r="E1055" s="248" t="s">
        <v>1</v>
      </c>
      <c r="F1055" s="249" t="s">
        <v>8255</v>
      </c>
      <c r="G1055" s="247"/>
      <c r="H1055" s="248" t="s">
        <v>1</v>
      </c>
      <c r="I1055" s="250"/>
      <c r="J1055" s="247"/>
      <c r="K1055" s="247"/>
      <c r="L1055" s="251"/>
      <c r="M1055" s="252"/>
      <c r="N1055" s="253"/>
      <c r="O1055" s="253"/>
      <c r="P1055" s="253"/>
      <c r="Q1055" s="253"/>
      <c r="R1055" s="253"/>
      <c r="S1055" s="253"/>
      <c r="T1055" s="254"/>
      <c r="AT1055" s="255" t="s">
        <v>555</v>
      </c>
      <c r="AU1055" s="255" t="s">
        <v>87</v>
      </c>
      <c r="AV1055" s="15" t="s">
        <v>85</v>
      </c>
      <c r="AW1055" s="15" t="s">
        <v>32</v>
      </c>
      <c r="AX1055" s="15" t="s">
        <v>77</v>
      </c>
      <c r="AY1055" s="255" t="s">
        <v>209</v>
      </c>
    </row>
    <row r="1056" spans="1:65" s="13" customFormat="1">
      <c r="B1056" s="212"/>
      <c r="C1056" s="213"/>
      <c r="D1056" s="214" t="s">
        <v>555</v>
      </c>
      <c r="E1056" s="215" t="s">
        <v>1</v>
      </c>
      <c r="F1056" s="216" t="s">
        <v>8256</v>
      </c>
      <c r="G1056" s="213"/>
      <c r="H1056" s="217">
        <v>1.893</v>
      </c>
      <c r="I1056" s="218"/>
      <c r="J1056" s="213"/>
      <c r="K1056" s="213"/>
      <c r="L1056" s="219"/>
      <c r="M1056" s="220"/>
      <c r="N1056" s="221"/>
      <c r="O1056" s="221"/>
      <c r="P1056" s="221"/>
      <c r="Q1056" s="221"/>
      <c r="R1056" s="221"/>
      <c r="S1056" s="221"/>
      <c r="T1056" s="222"/>
      <c r="AT1056" s="223" t="s">
        <v>555</v>
      </c>
      <c r="AU1056" s="223" t="s">
        <v>87</v>
      </c>
      <c r="AV1056" s="13" t="s">
        <v>87</v>
      </c>
      <c r="AW1056" s="13" t="s">
        <v>32</v>
      </c>
      <c r="AX1056" s="13" t="s">
        <v>77</v>
      </c>
      <c r="AY1056" s="223" t="s">
        <v>209</v>
      </c>
    </row>
    <row r="1057" spans="1:65" s="13" customFormat="1">
      <c r="B1057" s="212"/>
      <c r="C1057" s="213"/>
      <c r="D1057" s="214" t="s">
        <v>555</v>
      </c>
      <c r="E1057" s="215" t="s">
        <v>1</v>
      </c>
      <c r="F1057" s="216" t="s">
        <v>8257</v>
      </c>
      <c r="G1057" s="213"/>
      <c r="H1057" s="217">
        <v>0.59899999999999998</v>
      </c>
      <c r="I1057" s="218"/>
      <c r="J1057" s="213"/>
      <c r="K1057" s="213"/>
      <c r="L1057" s="219"/>
      <c r="M1057" s="220"/>
      <c r="N1057" s="221"/>
      <c r="O1057" s="221"/>
      <c r="P1057" s="221"/>
      <c r="Q1057" s="221"/>
      <c r="R1057" s="221"/>
      <c r="S1057" s="221"/>
      <c r="T1057" s="222"/>
      <c r="AT1057" s="223" t="s">
        <v>555</v>
      </c>
      <c r="AU1057" s="223" t="s">
        <v>87</v>
      </c>
      <c r="AV1057" s="13" t="s">
        <v>87</v>
      </c>
      <c r="AW1057" s="13" t="s">
        <v>32</v>
      </c>
      <c r="AX1057" s="13" t="s">
        <v>77</v>
      </c>
      <c r="AY1057" s="223" t="s">
        <v>209</v>
      </c>
    </row>
    <row r="1058" spans="1:65" s="13" customFormat="1">
      <c r="B1058" s="212"/>
      <c r="C1058" s="213"/>
      <c r="D1058" s="214" t="s">
        <v>555</v>
      </c>
      <c r="E1058" s="215" t="s">
        <v>1</v>
      </c>
      <c r="F1058" s="216" t="s">
        <v>8258</v>
      </c>
      <c r="G1058" s="213"/>
      <c r="H1058" s="217">
        <v>1.1060000000000001</v>
      </c>
      <c r="I1058" s="218"/>
      <c r="J1058" s="213"/>
      <c r="K1058" s="213"/>
      <c r="L1058" s="219"/>
      <c r="M1058" s="220"/>
      <c r="N1058" s="221"/>
      <c r="O1058" s="221"/>
      <c r="P1058" s="221"/>
      <c r="Q1058" s="221"/>
      <c r="R1058" s="221"/>
      <c r="S1058" s="221"/>
      <c r="T1058" s="222"/>
      <c r="AT1058" s="223" t="s">
        <v>555</v>
      </c>
      <c r="AU1058" s="223" t="s">
        <v>87</v>
      </c>
      <c r="AV1058" s="13" t="s">
        <v>87</v>
      </c>
      <c r="AW1058" s="13" t="s">
        <v>32</v>
      </c>
      <c r="AX1058" s="13" t="s">
        <v>77</v>
      </c>
      <c r="AY1058" s="223" t="s">
        <v>209</v>
      </c>
    </row>
    <row r="1059" spans="1:65" s="13" customFormat="1">
      <c r="B1059" s="212"/>
      <c r="C1059" s="213"/>
      <c r="D1059" s="214" t="s">
        <v>555</v>
      </c>
      <c r="E1059" s="215" t="s">
        <v>1</v>
      </c>
      <c r="F1059" s="216" t="s">
        <v>8259</v>
      </c>
      <c r="G1059" s="213"/>
      <c r="H1059" s="217">
        <v>0.502</v>
      </c>
      <c r="I1059" s="218"/>
      <c r="J1059" s="213"/>
      <c r="K1059" s="213"/>
      <c r="L1059" s="219"/>
      <c r="M1059" s="220"/>
      <c r="N1059" s="221"/>
      <c r="O1059" s="221"/>
      <c r="P1059" s="221"/>
      <c r="Q1059" s="221"/>
      <c r="R1059" s="221"/>
      <c r="S1059" s="221"/>
      <c r="T1059" s="222"/>
      <c r="AT1059" s="223" t="s">
        <v>555</v>
      </c>
      <c r="AU1059" s="223" t="s">
        <v>87</v>
      </c>
      <c r="AV1059" s="13" t="s">
        <v>87</v>
      </c>
      <c r="AW1059" s="13" t="s">
        <v>32</v>
      </c>
      <c r="AX1059" s="13" t="s">
        <v>77</v>
      </c>
      <c r="AY1059" s="223" t="s">
        <v>209</v>
      </c>
    </row>
    <row r="1060" spans="1:65" s="14" customFormat="1">
      <c r="B1060" s="235"/>
      <c r="C1060" s="236"/>
      <c r="D1060" s="214" t="s">
        <v>555</v>
      </c>
      <c r="E1060" s="237" t="s">
        <v>1</v>
      </c>
      <c r="F1060" s="238" t="s">
        <v>645</v>
      </c>
      <c r="G1060" s="236"/>
      <c r="H1060" s="239">
        <v>4.0999999999999996</v>
      </c>
      <c r="I1060" s="240"/>
      <c r="J1060" s="236"/>
      <c r="K1060" s="236"/>
      <c r="L1060" s="241"/>
      <c r="M1060" s="242"/>
      <c r="N1060" s="243"/>
      <c r="O1060" s="243"/>
      <c r="P1060" s="243"/>
      <c r="Q1060" s="243"/>
      <c r="R1060" s="243"/>
      <c r="S1060" s="243"/>
      <c r="T1060" s="244"/>
      <c r="AT1060" s="245" t="s">
        <v>555</v>
      </c>
      <c r="AU1060" s="245" t="s">
        <v>87</v>
      </c>
      <c r="AV1060" s="14" t="s">
        <v>218</v>
      </c>
      <c r="AW1060" s="14" t="s">
        <v>32</v>
      </c>
      <c r="AX1060" s="14" t="s">
        <v>85</v>
      </c>
      <c r="AY1060" s="245" t="s">
        <v>209</v>
      </c>
    </row>
    <row r="1061" spans="1:65" s="2" customFormat="1" ht="24.2" customHeight="1">
      <c r="A1061" s="35"/>
      <c r="B1061" s="36"/>
      <c r="C1061" s="193" t="s">
        <v>1002</v>
      </c>
      <c r="D1061" s="193" t="s">
        <v>214</v>
      </c>
      <c r="E1061" s="194" t="s">
        <v>8260</v>
      </c>
      <c r="F1061" s="195" t="s">
        <v>8261</v>
      </c>
      <c r="G1061" s="196" t="s">
        <v>236</v>
      </c>
      <c r="H1061" s="197">
        <v>4.0999999999999996</v>
      </c>
      <c r="I1061" s="198"/>
      <c r="J1061" s="199">
        <f>ROUND(I1061*H1061,2)</f>
        <v>0</v>
      </c>
      <c r="K1061" s="200"/>
      <c r="L1061" s="40"/>
      <c r="M1061" s="201" t="s">
        <v>1</v>
      </c>
      <c r="N1061" s="202" t="s">
        <v>42</v>
      </c>
      <c r="O1061" s="72"/>
      <c r="P1061" s="203">
        <f>O1061*H1061</f>
        <v>0</v>
      </c>
      <c r="Q1061" s="203">
        <v>0</v>
      </c>
      <c r="R1061" s="203">
        <f>Q1061*H1061</f>
        <v>0</v>
      </c>
      <c r="S1061" s="203">
        <v>0</v>
      </c>
      <c r="T1061" s="204">
        <f>S1061*H1061</f>
        <v>0</v>
      </c>
      <c r="U1061" s="35"/>
      <c r="V1061" s="35"/>
      <c r="W1061" s="35"/>
      <c r="X1061" s="35"/>
      <c r="Y1061" s="35"/>
      <c r="Z1061" s="35"/>
      <c r="AA1061" s="35"/>
      <c r="AB1061" s="35"/>
      <c r="AC1061" s="35"/>
      <c r="AD1061" s="35"/>
      <c r="AE1061" s="35"/>
      <c r="AR1061" s="205" t="s">
        <v>218</v>
      </c>
      <c r="AT1061" s="205" t="s">
        <v>214</v>
      </c>
      <c r="AU1061" s="205" t="s">
        <v>87</v>
      </c>
      <c r="AY1061" s="18" t="s">
        <v>209</v>
      </c>
      <c r="BE1061" s="206">
        <f>IF(N1061="základní",J1061,0)</f>
        <v>0</v>
      </c>
      <c r="BF1061" s="206">
        <f>IF(N1061="snížená",J1061,0)</f>
        <v>0</v>
      </c>
      <c r="BG1061" s="206">
        <f>IF(N1061="zákl. přenesená",J1061,0)</f>
        <v>0</v>
      </c>
      <c r="BH1061" s="206">
        <f>IF(N1061="sníž. přenesená",J1061,0)</f>
        <v>0</v>
      </c>
      <c r="BI1061" s="206">
        <f>IF(N1061="nulová",J1061,0)</f>
        <v>0</v>
      </c>
      <c r="BJ1061" s="18" t="s">
        <v>85</v>
      </c>
      <c r="BK1061" s="206">
        <f>ROUND(I1061*H1061,2)</f>
        <v>0</v>
      </c>
      <c r="BL1061" s="18" t="s">
        <v>218</v>
      </c>
      <c r="BM1061" s="205" t="s">
        <v>8262</v>
      </c>
    </row>
    <row r="1062" spans="1:65" s="2" customFormat="1" ht="16.5" customHeight="1">
      <c r="A1062" s="35"/>
      <c r="B1062" s="36"/>
      <c r="C1062" s="193" t="s">
        <v>1006</v>
      </c>
      <c r="D1062" s="193" t="s">
        <v>214</v>
      </c>
      <c r="E1062" s="194" t="s">
        <v>222</v>
      </c>
      <c r="F1062" s="195" t="s">
        <v>8263</v>
      </c>
      <c r="G1062" s="196" t="s">
        <v>224</v>
      </c>
      <c r="H1062" s="197">
        <v>20</v>
      </c>
      <c r="I1062" s="198"/>
      <c r="J1062" s="199">
        <f>ROUND(I1062*H1062,2)</f>
        <v>0</v>
      </c>
      <c r="K1062" s="200"/>
      <c r="L1062" s="40"/>
      <c r="M1062" s="201" t="s">
        <v>1</v>
      </c>
      <c r="N1062" s="202" t="s">
        <v>42</v>
      </c>
      <c r="O1062" s="72"/>
      <c r="P1062" s="203">
        <f>O1062*H1062</f>
        <v>0</v>
      </c>
      <c r="Q1062" s="203">
        <v>0</v>
      </c>
      <c r="R1062" s="203">
        <f>Q1062*H1062</f>
        <v>0</v>
      </c>
      <c r="S1062" s="203">
        <v>2.4</v>
      </c>
      <c r="T1062" s="204">
        <f>S1062*H1062</f>
        <v>48</v>
      </c>
      <c r="U1062" s="35"/>
      <c r="V1062" s="35"/>
      <c r="W1062" s="35"/>
      <c r="X1062" s="35"/>
      <c r="Y1062" s="35"/>
      <c r="Z1062" s="35"/>
      <c r="AA1062" s="35"/>
      <c r="AB1062" s="35"/>
      <c r="AC1062" s="35"/>
      <c r="AD1062" s="35"/>
      <c r="AE1062" s="35"/>
      <c r="AR1062" s="205" t="s">
        <v>218</v>
      </c>
      <c r="AT1062" s="205" t="s">
        <v>214</v>
      </c>
      <c r="AU1062" s="205" t="s">
        <v>87</v>
      </c>
      <c r="AY1062" s="18" t="s">
        <v>209</v>
      </c>
      <c r="BE1062" s="206">
        <f>IF(N1062="základní",J1062,0)</f>
        <v>0</v>
      </c>
      <c r="BF1062" s="206">
        <f>IF(N1062="snížená",J1062,0)</f>
        <v>0</v>
      </c>
      <c r="BG1062" s="206">
        <f>IF(N1062="zákl. přenesená",J1062,0)</f>
        <v>0</v>
      </c>
      <c r="BH1062" s="206">
        <f>IF(N1062="sníž. přenesená",J1062,0)</f>
        <v>0</v>
      </c>
      <c r="BI1062" s="206">
        <f>IF(N1062="nulová",J1062,0)</f>
        <v>0</v>
      </c>
      <c r="BJ1062" s="18" t="s">
        <v>85</v>
      </c>
      <c r="BK1062" s="206">
        <f>ROUND(I1062*H1062,2)</f>
        <v>0</v>
      </c>
      <c r="BL1062" s="18" t="s">
        <v>218</v>
      </c>
      <c r="BM1062" s="205" t="s">
        <v>8264</v>
      </c>
    </row>
    <row r="1063" spans="1:65" s="13" customFormat="1">
      <c r="B1063" s="212"/>
      <c r="C1063" s="213"/>
      <c r="D1063" s="214" t="s">
        <v>555</v>
      </c>
      <c r="E1063" s="215" t="s">
        <v>1</v>
      </c>
      <c r="F1063" s="216" t="s">
        <v>8265</v>
      </c>
      <c r="G1063" s="213"/>
      <c r="H1063" s="217">
        <v>20</v>
      </c>
      <c r="I1063" s="218"/>
      <c r="J1063" s="213"/>
      <c r="K1063" s="213"/>
      <c r="L1063" s="219"/>
      <c r="M1063" s="220"/>
      <c r="N1063" s="221"/>
      <c r="O1063" s="221"/>
      <c r="P1063" s="221"/>
      <c r="Q1063" s="221"/>
      <c r="R1063" s="221"/>
      <c r="S1063" s="221"/>
      <c r="T1063" s="222"/>
      <c r="AT1063" s="223" t="s">
        <v>555</v>
      </c>
      <c r="AU1063" s="223" t="s">
        <v>87</v>
      </c>
      <c r="AV1063" s="13" t="s">
        <v>87</v>
      </c>
      <c r="AW1063" s="13" t="s">
        <v>32</v>
      </c>
      <c r="AX1063" s="13" t="s">
        <v>85</v>
      </c>
      <c r="AY1063" s="223" t="s">
        <v>209</v>
      </c>
    </row>
    <row r="1064" spans="1:65" s="2" customFormat="1" ht="16.5" customHeight="1">
      <c r="A1064" s="35"/>
      <c r="B1064" s="36"/>
      <c r="C1064" s="193" t="s">
        <v>1010</v>
      </c>
      <c r="D1064" s="193" t="s">
        <v>214</v>
      </c>
      <c r="E1064" s="194" t="s">
        <v>254</v>
      </c>
      <c r="F1064" s="195" t="s">
        <v>8266</v>
      </c>
      <c r="G1064" s="196" t="s">
        <v>224</v>
      </c>
      <c r="H1064" s="197">
        <v>7.75</v>
      </c>
      <c r="I1064" s="198"/>
      <c r="J1064" s="199">
        <f>ROUND(I1064*H1064,2)</f>
        <v>0</v>
      </c>
      <c r="K1064" s="200"/>
      <c r="L1064" s="40"/>
      <c r="M1064" s="201" t="s">
        <v>1</v>
      </c>
      <c r="N1064" s="202" t="s">
        <v>42</v>
      </c>
      <c r="O1064" s="72"/>
      <c r="P1064" s="203">
        <f>O1064*H1064</f>
        <v>0</v>
      </c>
      <c r="Q1064" s="203">
        <v>0</v>
      </c>
      <c r="R1064" s="203">
        <f>Q1064*H1064</f>
        <v>0</v>
      </c>
      <c r="S1064" s="203">
        <v>2.4</v>
      </c>
      <c r="T1064" s="204">
        <f>S1064*H1064</f>
        <v>18.599999999999998</v>
      </c>
      <c r="U1064" s="35"/>
      <c r="V1064" s="35"/>
      <c r="W1064" s="35"/>
      <c r="X1064" s="35"/>
      <c r="Y1064" s="35"/>
      <c r="Z1064" s="35"/>
      <c r="AA1064" s="35"/>
      <c r="AB1064" s="35"/>
      <c r="AC1064" s="35"/>
      <c r="AD1064" s="35"/>
      <c r="AE1064" s="35"/>
      <c r="AR1064" s="205" t="s">
        <v>218</v>
      </c>
      <c r="AT1064" s="205" t="s">
        <v>214</v>
      </c>
      <c r="AU1064" s="205" t="s">
        <v>87</v>
      </c>
      <c r="AY1064" s="18" t="s">
        <v>209</v>
      </c>
      <c r="BE1064" s="206">
        <f>IF(N1064="základní",J1064,0)</f>
        <v>0</v>
      </c>
      <c r="BF1064" s="206">
        <f>IF(N1064="snížená",J1064,0)</f>
        <v>0</v>
      </c>
      <c r="BG1064" s="206">
        <f>IF(N1064="zákl. přenesená",J1064,0)</f>
        <v>0</v>
      </c>
      <c r="BH1064" s="206">
        <f>IF(N1064="sníž. přenesená",J1064,0)</f>
        <v>0</v>
      </c>
      <c r="BI1064" s="206">
        <f>IF(N1064="nulová",J1064,0)</f>
        <v>0</v>
      </c>
      <c r="BJ1064" s="18" t="s">
        <v>85</v>
      </c>
      <c r="BK1064" s="206">
        <f>ROUND(I1064*H1064,2)</f>
        <v>0</v>
      </c>
      <c r="BL1064" s="18" t="s">
        <v>218</v>
      </c>
      <c r="BM1064" s="205" t="s">
        <v>8267</v>
      </c>
    </row>
    <row r="1065" spans="1:65" s="13" customFormat="1">
      <c r="B1065" s="212"/>
      <c r="C1065" s="213"/>
      <c r="D1065" s="214" t="s">
        <v>555</v>
      </c>
      <c r="E1065" s="215" t="s">
        <v>1</v>
      </c>
      <c r="F1065" s="216" t="s">
        <v>8268</v>
      </c>
      <c r="G1065" s="213"/>
      <c r="H1065" s="217">
        <v>7.75</v>
      </c>
      <c r="I1065" s="218"/>
      <c r="J1065" s="213"/>
      <c r="K1065" s="213"/>
      <c r="L1065" s="219"/>
      <c r="M1065" s="220"/>
      <c r="N1065" s="221"/>
      <c r="O1065" s="221"/>
      <c r="P1065" s="221"/>
      <c r="Q1065" s="221"/>
      <c r="R1065" s="221"/>
      <c r="S1065" s="221"/>
      <c r="T1065" s="222"/>
      <c r="AT1065" s="223" t="s">
        <v>555</v>
      </c>
      <c r="AU1065" s="223" t="s">
        <v>87</v>
      </c>
      <c r="AV1065" s="13" t="s">
        <v>87</v>
      </c>
      <c r="AW1065" s="13" t="s">
        <v>32</v>
      </c>
      <c r="AX1065" s="13" t="s">
        <v>85</v>
      </c>
      <c r="AY1065" s="223" t="s">
        <v>209</v>
      </c>
    </row>
    <row r="1066" spans="1:65" s="2" customFormat="1" ht="16.5" customHeight="1">
      <c r="A1066" s="35"/>
      <c r="B1066" s="36"/>
      <c r="C1066" s="193" t="s">
        <v>1014</v>
      </c>
      <c r="D1066" s="193" t="s">
        <v>214</v>
      </c>
      <c r="E1066" s="194" t="s">
        <v>258</v>
      </c>
      <c r="F1066" s="195" t="s">
        <v>8269</v>
      </c>
      <c r="G1066" s="196" t="s">
        <v>224</v>
      </c>
      <c r="H1066" s="197">
        <v>17.100000000000001</v>
      </c>
      <c r="I1066" s="198"/>
      <c r="J1066" s="199">
        <f>ROUND(I1066*H1066,2)</f>
        <v>0</v>
      </c>
      <c r="K1066" s="200"/>
      <c r="L1066" s="40"/>
      <c r="M1066" s="201" t="s">
        <v>1</v>
      </c>
      <c r="N1066" s="202" t="s">
        <v>42</v>
      </c>
      <c r="O1066" s="72"/>
      <c r="P1066" s="203">
        <f>O1066*H1066</f>
        <v>0</v>
      </c>
      <c r="Q1066" s="203">
        <v>0</v>
      </c>
      <c r="R1066" s="203">
        <f>Q1066*H1066</f>
        <v>0</v>
      </c>
      <c r="S1066" s="203">
        <v>2.4</v>
      </c>
      <c r="T1066" s="204">
        <f>S1066*H1066</f>
        <v>41.04</v>
      </c>
      <c r="U1066" s="35"/>
      <c r="V1066" s="35"/>
      <c r="W1066" s="35"/>
      <c r="X1066" s="35"/>
      <c r="Y1066" s="35"/>
      <c r="Z1066" s="35"/>
      <c r="AA1066" s="35"/>
      <c r="AB1066" s="35"/>
      <c r="AC1066" s="35"/>
      <c r="AD1066" s="35"/>
      <c r="AE1066" s="35"/>
      <c r="AR1066" s="205" t="s">
        <v>218</v>
      </c>
      <c r="AT1066" s="205" t="s">
        <v>214</v>
      </c>
      <c r="AU1066" s="205" t="s">
        <v>87</v>
      </c>
      <c r="AY1066" s="18" t="s">
        <v>209</v>
      </c>
      <c r="BE1066" s="206">
        <f>IF(N1066="základní",J1066,0)</f>
        <v>0</v>
      </c>
      <c r="BF1066" s="206">
        <f>IF(N1066="snížená",J1066,0)</f>
        <v>0</v>
      </c>
      <c r="BG1066" s="206">
        <f>IF(N1066="zákl. přenesená",J1066,0)</f>
        <v>0</v>
      </c>
      <c r="BH1066" s="206">
        <f>IF(N1066="sníž. přenesená",J1066,0)</f>
        <v>0</v>
      </c>
      <c r="BI1066" s="206">
        <f>IF(N1066="nulová",J1066,0)</f>
        <v>0</v>
      </c>
      <c r="BJ1066" s="18" t="s">
        <v>85</v>
      </c>
      <c r="BK1066" s="206">
        <f>ROUND(I1066*H1066,2)</f>
        <v>0</v>
      </c>
      <c r="BL1066" s="18" t="s">
        <v>218</v>
      </c>
      <c r="BM1066" s="205" t="s">
        <v>8270</v>
      </c>
    </row>
    <row r="1067" spans="1:65" s="13" customFormat="1">
      <c r="B1067" s="212"/>
      <c r="C1067" s="213"/>
      <c r="D1067" s="214" t="s">
        <v>555</v>
      </c>
      <c r="E1067" s="215" t="s">
        <v>1</v>
      </c>
      <c r="F1067" s="216" t="s">
        <v>8271</v>
      </c>
      <c r="G1067" s="213"/>
      <c r="H1067" s="217">
        <v>17.100000000000001</v>
      </c>
      <c r="I1067" s="218"/>
      <c r="J1067" s="213"/>
      <c r="K1067" s="213"/>
      <c r="L1067" s="219"/>
      <c r="M1067" s="220"/>
      <c r="N1067" s="221"/>
      <c r="O1067" s="221"/>
      <c r="P1067" s="221"/>
      <c r="Q1067" s="221"/>
      <c r="R1067" s="221"/>
      <c r="S1067" s="221"/>
      <c r="T1067" s="222"/>
      <c r="AT1067" s="223" t="s">
        <v>555</v>
      </c>
      <c r="AU1067" s="223" t="s">
        <v>87</v>
      </c>
      <c r="AV1067" s="13" t="s">
        <v>87</v>
      </c>
      <c r="AW1067" s="13" t="s">
        <v>32</v>
      </c>
      <c r="AX1067" s="13" t="s">
        <v>85</v>
      </c>
      <c r="AY1067" s="223" t="s">
        <v>209</v>
      </c>
    </row>
    <row r="1068" spans="1:65" s="2" customFormat="1" ht="16.5" customHeight="1">
      <c r="A1068" s="35"/>
      <c r="B1068" s="36"/>
      <c r="C1068" s="193" t="s">
        <v>1018</v>
      </c>
      <c r="D1068" s="193" t="s">
        <v>214</v>
      </c>
      <c r="E1068" s="194" t="s">
        <v>8272</v>
      </c>
      <c r="F1068" s="195" t="s">
        <v>8273</v>
      </c>
      <c r="G1068" s="196" t="s">
        <v>2761</v>
      </c>
      <c r="H1068" s="197">
        <v>4</v>
      </c>
      <c r="I1068" s="198"/>
      <c r="J1068" s="199">
        <f>ROUND(I1068*H1068,2)</f>
        <v>0</v>
      </c>
      <c r="K1068" s="200"/>
      <c r="L1068" s="40"/>
      <c r="M1068" s="201" t="s">
        <v>1</v>
      </c>
      <c r="N1068" s="202" t="s">
        <v>42</v>
      </c>
      <c r="O1068" s="72"/>
      <c r="P1068" s="203">
        <f>O1068*H1068</f>
        <v>0</v>
      </c>
      <c r="Q1068" s="203">
        <v>0</v>
      </c>
      <c r="R1068" s="203">
        <f>Q1068*H1068</f>
        <v>0</v>
      </c>
      <c r="S1068" s="203">
        <v>4</v>
      </c>
      <c r="T1068" s="204">
        <f>S1068*H1068</f>
        <v>16</v>
      </c>
      <c r="U1068" s="35"/>
      <c r="V1068" s="35"/>
      <c r="W1068" s="35"/>
      <c r="X1068" s="35"/>
      <c r="Y1068" s="35"/>
      <c r="Z1068" s="35"/>
      <c r="AA1068" s="35"/>
      <c r="AB1068" s="35"/>
      <c r="AC1068" s="35"/>
      <c r="AD1068" s="35"/>
      <c r="AE1068" s="35"/>
      <c r="AR1068" s="205" t="s">
        <v>218</v>
      </c>
      <c r="AT1068" s="205" t="s">
        <v>214</v>
      </c>
      <c r="AU1068" s="205" t="s">
        <v>87</v>
      </c>
      <c r="AY1068" s="18" t="s">
        <v>209</v>
      </c>
      <c r="BE1068" s="206">
        <f>IF(N1068="základní",J1068,0)</f>
        <v>0</v>
      </c>
      <c r="BF1068" s="206">
        <f>IF(N1068="snížená",J1068,0)</f>
        <v>0</v>
      </c>
      <c r="BG1068" s="206">
        <f>IF(N1068="zákl. přenesená",J1068,0)</f>
        <v>0</v>
      </c>
      <c r="BH1068" s="206">
        <f>IF(N1068="sníž. přenesená",J1068,0)</f>
        <v>0</v>
      </c>
      <c r="BI1068" s="206">
        <f>IF(N1068="nulová",J1068,0)</f>
        <v>0</v>
      </c>
      <c r="BJ1068" s="18" t="s">
        <v>85</v>
      </c>
      <c r="BK1068" s="206">
        <f>ROUND(I1068*H1068,2)</f>
        <v>0</v>
      </c>
      <c r="BL1068" s="18" t="s">
        <v>218</v>
      </c>
      <c r="BM1068" s="205" t="s">
        <v>8274</v>
      </c>
    </row>
    <row r="1069" spans="1:65" s="2" customFormat="1" ht="19.5">
      <c r="A1069" s="35"/>
      <c r="B1069" s="36"/>
      <c r="C1069" s="37"/>
      <c r="D1069" s="214" t="s">
        <v>807</v>
      </c>
      <c r="E1069" s="37"/>
      <c r="F1069" s="256" t="s">
        <v>8275</v>
      </c>
      <c r="G1069" s="37"/>
      <c r="H1069" s="37"/>
      <c r="I1069" s="257"/>
      <c r="J1069" s="37"/>
      <c r="K1069" s="37"/>
      <c r="L1069" s="40"/>
      <c r="M1069" s="258"/>
      <c r="N1069" s="259"/>
      <c r="O1069" s="72"/>
      <c r="P1069" s="72"/>
      <c r="Q1069" s="72"/>
      <c r="R1069" s="72"/>
      <c r="S1069" s="72"/>
      <c r="T1069" s="73"/>
      <c r="U1069" s="35"/>
      <c r="V1069" s="35"/>
      <c r="W1069" s="35"/>
      <c r="X1069" s="35"/>
      <c r="Y1069" s="35"/>
      <c r="Z1069" s="35"/>
      <c r="AA1069" s="35"/>
      <c r="AB1069" s="35"/>
      <c r="AC1069" s="35"/>
      <c r="AD1069" s="35"/>
      <c r="AE1069" s="35"/>
      <c r="AT1069" s="18" t="s">
        <v>807</v>
      </c>
      <c r="AU1069" s="18" t="s">
        <v>87</v>
      </c>
    </row>
    <row r="1070" spans="1:65" s="13" customFormat="1">
      <c r="B1070" s="212"/>
      <c r="C1070" s="213"/>
      <c r="D1070" s="214" t="s">
        <v>555</v>
      </c>
      <c r="E1070" s="215" t="s">
        <v>1</v>
      </c>
      <c r="F1070" s="216" t="s">
        <v>8276</v>
      </c>
      <c r="G1070" s="213"/>
      <c r="H1070" s="217">
        <v>1</v>
      </c>
      <c r="I1070" s="218"/>
      <c r="J1070" s="213"/>
      <c r="K1070" s="213"/>
      <c r="L1070" s="219"/>
      <c r="M1070" s="220"/>
      <c r="N1070" s="221"/>
      <c r="O1070" s="221"/>
      <c r="P1070" s="221"/>
      <c r="Q1070" s="221"/>
      <c r="R1070" s="221"/>
      <c r="S1070" s="221"/>
      <c r="T1070" s="222"/>
      <c r="AT1070" s="223" t="s">
        <v>555</v>
      </c>
      <c r="AU1070" s="223" t="s">
        <v>87</v>
      </c>
      <c r="AV1070" s="13" t="s">
        <v>87</v>
      </c>
      <c r="AW1070" s="13" t="s">
        <v>32</v>
      </c>
      <c r="AX1070" s="13" t="s">
        <v>77</v>
      </c>
      <c r="AY1070" s="223" t="s">
        <v>209</v>
      </c>
    </row>
    <row r="1071" spans="1:65" s="13" customFormat="1">
      <c r="B1071" s="212"/>
      <c r="C1071" s="213"/>
      <c r="D1071" s="214" t="s">
        <v>555</v>
      </c>
      <c r="E1071" s="215" t="s">
        <v>1</v>
      </c>
      <c r="F1071" s="216" t="s">
        <v>8277</v>
      </c>
      <c r="G1071" s="213"/>
      <c r="H1071" s="217">
        <v>1</v>
      </c>
      <c r="I1071" s="218"/>
      <c r="J1071" s="213"/>
      <c r="K1071" s="213"/>
      <c r="L1071" s="219"/>
      <c r="M1071" s="220"/>
      <c r="N1071" s="221"/>
      <c r="O1071" s="221"/>
      <c r="P1071" s="221"/>
      <c r="Q1071" s="221"/>
      <c r="R1071" s="221"/>
      <c r="S1071" s="221"/>
      <c r="T1071" s="222"/>
      <c r="AT1071" s="223" t="s">
        <v>555</v>
      </c>
      <c r="AU1071" s="223" t="s">
        <v>87</v>
      </c>
      <c r="AV1071" s="13" t="s">
        <v>87</v>
      </c>
      <c r="AW1071" s="13" t="s">
        <v>32</v>
      </c>
      <c r="AX1071" s="13" t="s">
        <v>77</v>
      </c>
      <c r="AY1071" s="223" t="s">
        <v>209</v>
      </c>
    </row>
    <row r="1072" spans="1:65" s="13" customFormat="1">
      <c r="B1072" s="212"/>
      <c r="C1072" s="213"/>
      <c r="D1072" s="214" t="s">
        <v>555</v>
      </c>
      <c r="E1072" s="215" t="s">
        <v>1</v>
      </c>
      <c r="F1072" s="216" t="s">
        <v>8278</v>
      </c>
      <c r="G1072" s="213"/>
      <c r="H1072" s="217">
        <v>1</v>
      </c>
      <c r="I1072" s="218"/>
      <c r="J1072" s="213"/>
      <c r="K1072" s="213"/>
      <c r="L1072" s="219"/>
      <c r="M1072" s="220"/>
      <c r="N1072" s="221"/>
      <c r="O1072" s="221"/>
      <c r="P1072" s="221"/>
      <c r="Q1072" s="221"/>
      <c r="R1072" s="221"/>
      <c r="S1072" s="221"/>
      <c r="T1072" s="222"/>
      <c r="AT1072" s="223" t="s">
        <v>555</v>
      </c>
      <c r="AU1072" s="223" t="s">
        <v>87</v>
      </c>
      <c r="AV1072" s="13" t="s">
        <v>87</v>
      </c>
      <c r="AW1072" s="13" t="s">
        <v>32</v>
      </c>
      <c r="AX1072" s="13" t="s">
        <v>77</v>
      </c>
      <c r="AY1072" s="223" t="s">
        <v>209</v>
      </c>
    </row>
    <row r="1073" spans="1:65" s="13" customFormat="1">
      <c r="B1073" s="212"/>
      <c r="C1073" s="213"/>
      <c r="D1073" s="214" t="s">
        <v>555</v>
      </c>
      <c r="E1073" s="215" t="s">
        <v>1</v>
      </c>
      <c r="F1073" s="216" t="s">
        <v>8279</v>
      </c>
      <c r="G1073" s="213"/>
      <c r="H1073" s="217">
        <v>1</v>
      </c>
      <c r="I1073" s="218"/>
      <c r="J1073" s="213"/>
      <c r="K1073" s="213"/>
      <c r="L1073" s="219"/>
      <c r="M1073" s="220"/>
      <c r="N1073" s="221"/>
      <c r="O1073" s="221"/>
      <c r="P1073" s="221"/>
      <c r="Q1073" s="221"/>
      <c r="R1073" s="221"/>
      <c r="S1073" s="221"/>
      <c r="T1073" s="222"/>
      <c r="AT1073" s="223" t="s">
        <v>555</v>
      </c>
      <c r="AU1073" s="223" t="s">
        <v>87</v>
      </c>
      <c r="AV1073" s="13" t="s">
        <v>87</v>
      </c>
      <c r="AW1073" s="13" t="s">
        <v>32</v>
      </c>
      <c r="AX1073" s="13" t="s">
        <v>77</v>
      </c>
      <c r="AY1073" s="223" t="s">
        <v>209</v>
      </c>
    </row>
    <row r="1074" spans="1:65" s="14" customFormat="1">
      <c r="B1074" s="235"/>
      <c r="C1074" s="236"/>
      <c r="D1074" s="214" t="s">
        <v>555</v>
      </c>
      <c r="E1074" s="237" t="s">
        <v>1</v>
      </c>
      <c r="F1074" s="238" t="s">
        <v>645</v>
      </c>
      <c r="G1074" s="236"/>
      <c r="H1074" s="239">
        <v>4</v>
      </c>
      <c r="I1074" s="240"/>
      <c r="J1074" s="236"/>
      <c r="K1074" s="236"/>
      <c r="L1074" s="241"/>
      <c r="M1074" s="242"/>
      <c r="N1074" s="243"/>
      <c r="O1074" s="243"/>
      <c r="P1074" s="243"/>
      <c r="Q1074" s="243"/>
      <c r="R1074" s="243"/>
      <c r="S1074" s="243"/>
      <c r="T1074" s="244"/>
      <c r="AT1074" s="245" t="s">
        <v>555</v>
      </c>
      <c r="AU1074" s="245" t="s">
        <v>87</v>
      </c>
      <c r="AV1074" s="14" t="s">
        <v>218</v>
      </c>
      <c r="AW1074" s="14" t="s">
        <v>32</v>
      </c>
      <c r="AX1074" s="14" t="s">
        <v>85</v>
      </c>
      <c r="AY1074" s="245" t="s">
        <v>209</v>
      </c>
    </row>
    <row r="1075" spans="1:65" s="2" customFormat="1" ht="16.5" customHeight="1">
      <c r="A1075" s="35"/>
      <c r="B1075" s="36"/>
      <c r="C1075" s="193" t="s">
        <v>212</v>
      </c>
      <c r="D1075" s="193" t="s">
        <v>214</v>
      </c>
      <c r="E1075" s="194" t="s">
        <v>8280</v>
      </c>
      <c r="F1075" s="195" t="s">
        <v>8281</v>
      </c>
      <c r="G1075" s="196" t="s">
        <v>2761</v>
      </c>
      <c r="H1075" s="197">
        <v>8</v>
      </c>
      <c r="I1075" s="198"/>
      <c r="J1075" s="199">
        <f>ROUND(I1075*H1075,2)</f>
        <v>0</v>
      </c>
      <c r="K1075" s="200"/>
      <c r="L1075" s="40"/>
      <c r="M1075" s="201" t="s">
        <v>1</v>
      </c>
      <c r="N1075" s="202" t="s">
        <v>42</v>
      </c>
      <c r="O1075" s="72"/>
      <c r="P1075" s="203">
        <f>O1075*H1075</f>
        <v>0</v>
      </c>
      <c r="Q1075" s="203">
        <v>0</v>
      </c>
      <c r="R1075" s="203">
        <f>Q1075*H1075</f>
        <v>0</v>
      </c>
      <c r="S1075" s="203">
        <v>0</v>
      </c>
      <c r="T1075" s="204">
        <f>S1075*H1075</f>
        <v>0</v>
      </c>
      <c r="U1075" s="35"/>
      <c r="V1075" s="35"/>
      <c r="W1075" s="35"/>
      <c r="X1075" s="35"/>
      <c r="Y1075" s="35"/>
      <c r="Z1075" s="35"/>
      <c r="AA1075" s="35"/>
      <c r="AB1075" s="35"/>
      <c r="AC1075" s="35"/>
      <c r="AD1075" s="35"/>
      <c r="AE1075" s="35"/>
      <c r="AR1075" s="205" t="s">
        <v>218</v>
      </c>
      <c r="AT1075" s="205" t="s">
        <v>214</v>
      </c>
      <c r="AU1075" s="205" t="s">
        <v>87</v>
      </c>
      <c r="AY1075" s="18" t="s">
        <v>209</v>
      </c>
      <c r="BE1075" s="206">
        <f>IF(N1075="základní",J1075,0)</f>
        <v>0</v>
      </c>
      <c r="BF1075" s="206">
        <f>IF(N1075="snížená",J1075,0)</f>
        <v>0</v>
      </c>
      <c r="BG1075" s="206">
        <f>IF(N1075="zákl. přenesená",J1075,0)</f>
        <v>0</v>
      </c>
      <c r="BH1075" s="206">
        <f>IF(N1075="sníž. přenesená",J1075,0)</f>
        <v>0</v>
      </c>
      <c r="BI1075" s="206">
        <f>IF(N1075="nulová",J1075,0)</f>
        <v>0</v>
      </c>
      <c r="BJ1075" s="18" t="s">
        <v>85</v>
      </c>
      <c r="BK1075" s="206">
        <f>ROUND(I1075*H1075,2)</f>
        <v>0</v>
      </c>
      <c r="BL1075" s="18" t="s">
        <v>218</v>
      </c>
      <c r="BM1075" s="205" t="s">
        <v>8282</v>
      </c>
    </row>
    <row r="1076" spans="1:65" s="2" customFormat="1" ht="19.5">
      <c r="A1076" s="35"/>
      <c r="B1076" s="36"/>
      <c r="C1076" s="37"/>
      <c r="D1076" s="214" t="s">
        <v>807</v>
      </c>
      <c r="E1076" s="37"/>
      <c r="F1076" s="256" t="s">
        <v>8275</v>
      </c>
      <c r="G1076" s="37"/>
      <c r="H1076" s="37"/>
      <c r="I1076" s="257"/>
      <c r="J1076" s="37"/>
      <c r="K1076" s="37"/>
      <c r="L1076" s="40"/>
      <c r="M1076" s="258"/>
      <c r="N1076" s="259"/>
      <c r="O1076" s="72"/>
      <c r="P1076" s="72"/>
      <c r="Q1076" s="72"/>
      <c r="R1076" s="72"/>
      <c r="S1076" s="72"/>
      <c r="T1076" s="73"/>
      <c r="U1076" s="35"/>
      <c r="V1076" s="35"/>
      <c r="W1076" s="35"/>
      <c r="X1076" s="35"/>
      <c r="Y1076" s="35"/>
      <c r="Z1076" s="35"/>
      <c r="AA1076" s="35"/>
      <c r="AB1076" s="35"/>
      <c r="AC1076" s="35"/>
      <c r="AD1076" s="35"/>
      <c r="AE1076" s="35"/>
      <c r="AT1076" s="18" t="s">
        <v>807</v>
      </c>
      <c r="AU1076" s="18" t="s">
        <v>87</v>
      </c>
    </row>
    <row r="1077" spans="1:65" s="13" customFormat="1">
      <c r="B1077" s="212"/>
      <c r="C1077" s="213"/>
      <c r="D1077" s="214" t="s">
        <v>555</v>
      </c>
      <c r="E1077" s="215" t="s">
        <v>1</v>
      </c>
      <c r="F1077" s="216" t="s">
        <v>8283</v>
      </c>
      <c r="G1077" s="213"/>
      <c r="H1077" s="217">
        <v>2</v>
      </c>
      <c r="I1077" s="218"/>
      <c r="J1077" s="213"/>
      <c r="K1077" s="213"/>
      <c r="L1077" s="219"/>
      <c r="M1077" s="220"/>
      <c r="N1077" s="221"/>
      <c r="O1077" s="221"/>
      <c r="P1077" s="221"/>
      <c r="Q1077" s="221"/>
      <c r="R1077" s="221"/>
      <c r="S1077" s="221"/>
      <c r="T1077" s="222"/>
      <c r="AT1077" s="223" t="s">
        <v>555</v>
      </c>
      <c r="AU1077" s="223" t="s">
        <v>87</v>
      </c>
      <c r="AV1077" s="13" t="s">
        <v>87</v>
      </c>
      <c r="AW1077" s="13" t="s">
        <v>32</v>
      </c>
      <c r="AX1077" s="13" t="s">
        <v>77</v>
      </c>
      <c r="AY1077" s="223" t="s">
        <v>209</v>
      </c>
    </row>
    <row r="1078" spans="1:65" s="13" customFormat="1">
      <c r="B1078" s="212"/>
      <c r="C1078" s="213"/>
      <c r="D1078" s="214" t="s">
        <v>555</v>
      </c>
      <c r="E1078" s="215" t="s">
        <v>1</v>
      </c>
      <c r="F1078" s="216" t="s">
        <v>8284</v>
      </c>
      <c r="G1078" s="213"/>
      <c r="H1078" s="217">
        <v>2</v>
      </c>
      <c r="I1078" s="218"/>
      <c r="J1078" s="213"/>
      <c r="K1078" s="213"/>
      <c r="L1078" s="219"/>
      <c r="M1078" s="220"/>
      <c r="N1078" s="221"/>
      <c r="O1078" s="221"/>
      <c r="P1078" s="221"/>
      <c r="Q1078" s="221"/>
      <c r="R1078" s="221"/>
      <c r="S1078" s="221"/>
      <c r="T1078" s="222"/>
      <c r="AT1078" s="223" t="s">
        <v>555</v>
      </c>
      <c r="AU1078" s="223" t="s">
        <v>87</v>
      </c>
      <c r="AV1078" s="13" t="s">
        <v>87</v>
      </c>
      <c r="AW1078" s="13" t="s">
        <v>32</v>
      </c>
      <c r="AX1078" s="13" t="s">
        <v>77</v>
      </c>
      <c r="AY1078" s="223" t="s">
        <v>209</v>
      </c>
    </row>
    <row r="1079" spans="1:65" s="13" customFormat="1">
      <c r="B1079" s="212"/>
      <c r="C1079" s="213"/>
      <c r="D1079" s="214" t="s">
        <v>555</v>
      </c>
      <c r="E1079" s="215" t="s">
        <v>1</v>
      </c>
      <c r="F1079" s="216" t="s">
        <v>8285</v>
      </c>
      <c r="G1079" s="213"/>
      <c r="H1079" s="217">
        <v>2</v>
      </c>
      <c r="I1079" s="218"/>
      <c r="J1079" s="213"/>
      <c r="K1079" s="213"/>
      <c r="L1079" s="219"/>
      <c r="M1079" s="220"/>
      <c r="N1079" s="221"/>
      <c r="O1079" s="221"/>
      <c r="P1079" s="221"/>
      <c r="Q1079" s="221"/>
      <c r="R1079" s="221"/>
      <c r="S1079" s="221"/>
      <c r="T1079" s="222"/>
      <c r="AT1079" s="223" t="s">
        <v>555</v>
      </c>
      <c r="AU1079" s="223" t="s">
        <v>87</v>
      </c>
      <c r="AV1079" s="13" t="s">
        <v>87</v>
      </c>
      <c r="AW1079" s="13" t="s">
        <v>32</v>
      </c>
      <c r="AX1079" s="13" t="s">
        <v>77</v>
      </c>
      <c r="AY1079" s="223" t="s">
        <v>209</v>
      </c>
    </row>
    <row r="1080" spans="1:65" s="13" customFormat="1">
      <c r="B1080" s="212"/>
      <c r="C1080" s="213"/>
      <c r="D1080" s="214" t="s">
        <v>555</v>
      </c>
      <c r="E1080" s="215" t="s">
        <v>1</v>
      </c>
      <c r="F1080" s="216" t="s">
        <v>8286</v>
      </c>
      <c r="G1080" s="213"/>
      <c r="H1080" s="217">
        <v>2</v>
      </c>
      <c r="I1080" s="218"/>
      <c r="J1080" s="213"/>
      <c r="K1080" s="213"/>
      <c r="L1080" s="219"/>
      <c r="M1080" s="220"/>
      <c r="N1080" s="221"/>
      <c r="O1080" s="221"/>
      <c r="P1080" s="221"/>
      <c r="Q1080" s="221"/>
      <c r="R1080" s="221"/>
      <c r="S1080" s="221"/>
      <c r="T1080" s="222"/>
      <c r="AT1080" s="223" t="s">
        <v>555</v>
      </c>
      <c r="AU1080" s="223" t="s">
        <v>87</v>
      </c>
      <c r="AV1080" s="13" t="s">
        <v>87</v>
      </c>
      <c r="AW1080" s="13" t="s">
        <v>32</v>
      </c>
      <c r="AX1080" s="13" t="s">
        <v>77</v>
      </c>
      <c r="AY1080" s="223" t="s">
        <v>209</v>
      </c>
    </row>
    <row r="1081" spans="1:65" s="14" customFormat="1">
      <c r="B1081" s="235"/>
      <c r="C1081" s="236"/>
      <c r="D1081" s="214" t="s">
        <v>555</v>
      </c>
      <c r="E1081" s="237" t="s">
        <v>1</v>
      </c>
      <c r="F1081" s="238" t="s">
        <v>645</v>
      </c>
      <c r="G1081" s="236"/>
      <c r="H1081" s="239">
        <v>8</v>
      </c>
      <c r="I1081" s="240"/>
      <c r="J1081" s="236"/>
      <c r="K1081" s="236"/>
      <c r="L1081" s="241"/>
      <c r="M1081" s="242"/>
      <c r="N1081" s="243"/>
      <c r="O1081" s="243"/>
      <c r="P1081" s="243"/>
      <c r="Q1081" s="243"/>
      <c r="R1081" s="243"/>
      <c r="S1081" s="243"/>
      <c r="T1081" s="244"/>
      <c r="AT1081" s="245" t="s">
        <v>555</v>
      </c>
      <c r="AU1081" s="245" t="s">
        <v>87</v>
      </c>
      <c r="AV1081" s="14" t="s">
        <v>218</v>
      </c>
      <c r="AW1081" s="14" t="s">
        <v>32</v>
      </c>
      <c r="AX1081" s="14" t="s">
        <v>85</v>
      </c>
      <c r="AY1081" s="245" t="s">
        <v>209</v>
      </c>
    </row>
    <row r="1082" spans="1:65" s="2" customFormat="1" ht="16.5" customHeight="1">
      <c r="A1082" s="35"/>
      <c r="B1082" s="36"/>
      <c r="C1082" s="193" t="s">
        <v>1024</v>
      </c>
      <c r="D1082" s="193" t="s">
        <v>214</v>
      </c>
      <c r="E1082" s="194" t="s">
        <v>8287</v>
      </c>
      <c r="F1082" s="195" t="s">
        <v>8288</v>
      </c>
      <c r="G1082" s="196" t="s">
        <v>2761</v>
      </c>
      <c r="H1082" s="197">
        <v>8</v>
      </c>
      <c r="I1082" s="198"/>
      <c r="J1082" s="199">
        <f>ROUND(I1082*H1082,2)</f>
        <v>0</v>
      </c>
      <c r="K1082" s="200"/>
      <c r="L1082" s="40"/>
      <c r="M1082" s="201" t="s">
        <v>1</v>
      </c>
      <c r="N1082" s="202" t="s">
        <v>42</v>
      </c>
      <c r="O1082" s="72"/>
      <c r="P1082" s="203">
        <f>O1082*H1082</f>
        <v>0</v>
      </c>
      <c r="Q1082" s="203">
        <v>0</v>
      </c>
      <c r="R1082" s="203">
        <f>Q1082*H1082</f>
        <v>0</v>
      </c>
      <c r="S1082" s="203">
        <v>2.5</v>
      </c>
      <c r="T1082" s="204">
        <f>S1082*H1082</f>
        <v>20</v>
      </c>
      <c r="U1082" s="35"/>
      <c r="V1082" s="35"/>
      <c r="W1082" s="35"/>
      <c r="X1082" s="35"/>
      <c r="Y1082" s="35"/>
      <c r="Z1082" s="35"/>
      <c r="AA1082" s="35"/>
      <c r="AB1082" s="35"/>
      <c r="AC1082" s="35"/>
      <c r="AD1082" s="35"/>
      <c r="AE1082" s="35"/>
      <c r="AR1082" s="205" t="s">
        <v>218</v>
      </c>
      <c r="AT1082" s="205" t="s">
        <v>214</v>
      </c>
      <c r="AU1082" s="205" t="s">
        <v>87</v>
      </c>
      <c r="AY1082" s="18" t="s">
        <v>209</v>
      </c>
      <c r="BE1082" s="206">
        <f>IF(N1082="základní",J1082,0)</f>
        <v>0</v>
      </c>
      <c r="BF1082" s="206">
        <f>IF(N1082="snížená",J1082,0)</f>
        <v>0</v>
      </c>
      <c r="BG1082" s="206">
        <f>IF(N1082="zákl. přenesená",J1082,0)</f>
        <v>0</v>
      </c>
      <c r="BH1082" s="206">
        <f>IF(N1082="sníž. přenesená",J1082,0)</f>
        <v>0</v>
      </c>
      <c r="BI1082" s="206">
        <f>IF(N1082="nulová",J1082,0)</f>
        <v>0</v>
      </c>
      <c r="BJ1082" s="18" t="s">
        <v>85</v>
      </c>
      <c r="BK1082" s="206">
        <f>ROUND(I1082*H1082,2)</f>
        <v>0</v>
      </c>
      <c r="BL1082" s="18" t="s">
        <v>218</v>
      </c>
      <c r="BM1082" s="205" t="s">
        <v>8289</v>
      </c>
    </row>
    <row r="1083" spans="1:65" s="2" customFormat="1" ht="19.5">
      <c r="A1083" s="35"/>
      <c r="B1083" s="36"/>
      <c r="C1083" s="37"/>
      <c r="D1083" s="214" t="s">
        <v>807</v>
      </c>
      <c r="E1083" s="37"/>
      <c r="F1083" s="256" t="s">
        <v>8275</v>
      </c>
      <c r="G1083" s="37"/>
      <c r="H1083" s="37"/>
      <c r="I1083" s="257"/>
      <c r="J1083" s="37"/>
      <c r="K1083" s="37"/>
      <c r="L1083" s="40"/>
      <c r="M1083" s="258"/>
      <c r="N1083" s="259"/>
      <c r="O1083" s="72"/>
      <c r="P1083" s="72"/>
      <c r="Q1083" s="72"/>
      <c r="R1083" s="72"/>
      <c r="S1083" s="72"/>
      <c r="T1083" s="73"/>
      <c r="U1083" s="35"/>
      <c r="V1083" s="35"/>
      <c r="W1083" s="35"/>
      <c r="X1083" s="35"/>
      <c r="Y1083" s="35"/>
      <c r="Z1083" s="35"/>
      <c r="AA1083" s="35"/>
      <c r="AB1083" s="35"/>
      <c r="AC1083" s="35"/>
      <c r="AD1083" s="35"/>
      <c r="AE1083" s="35"/>
      <c r="AT1083" s="18" t="s">
        <v>807</v>
      </c>
      <c r="AU1083" s="18" t="s">
        <v>87</v>
      </c>
    </row>
    <row r="1084" spans="1:65" s="13" customFormat="1">
      <c r="B1084" s="212"/>
      <c r="C1084" s="213"/>
      <c r="D1084" s="214" t="s">
        <v>555</v>
      </c>
      <c r="E1084" s="215" t="s">
        <v>1</v>
      </c>
      <c r="F1084" s="216" t="s">
        <v>8283</v>
      </c>
      <c r="G1084" s="213"/>
      <c r="H1084" s="217">
        <v>2</v>
      </c>
      <c r="I1084" s="218"/>
      <c r="J1084" s="213"/>
      <c r="K1084" s="213"/>
      <c r="L1084" s="219"/>
      <c r="M1084" s="220"/>
      <c r="N1084" s="221"/>
      <c r="O1084" s="221"/>
      <c r="P1084" s="221"/>
      <c r="Q1084" s="221"/>
      <c r="R1084" s="221"/>
      <c r="S1084" s="221"/>
      <c r="T1084" s="222"/>
      <c r="AT1084" s="223" t="s">
        <v>555</v>
      </c>
      <c r="AU1084" s="223" t="s">
        <v>87</v>
      </c>
      <c r="AV1084" s="13" t="s">
        <v>87</v>
      </c>
      <c r="AW1084" s="13" t="s">
        <v>32</v>
      </c>
      <c r="AX1084" s="13" t="s">
        <v>77</v>
      </c>
      <c r="AY1084" s="223" t="s">
        <v>209</v>
      </c>
    </row>
    <row r="1085" spans="1:65" s="13" customFormat="1">
      <c r="B1085" s="212"/>
      <c r="C1085" s="213"/>
      <c r="D1085" s="214" t="s">
        <v>555</v>
      </c>
      <c r="E1085" s="215" t="s">
        <v>1</v>
      </c>
      <c r="F1085" s="216" t="s">
        <v>8284</v>
      </c>
      <c r="G1085" s="213"/>
      <c r="H1085" s="217">
        <v>2</v>
      </c>
      <c r="I1085" s="218"/>
      <c r="J1085" s="213"/>
      <c r="K1085" s="213"/>
      <c r="L1085" s="219"/>
      <c r="M1085" s="220"/>
      <c r="N1085" s="221"/>
      <c r="O1085" s="221"/>
      <c r="P1085" s="221"/>
      <c r="Q1085" s="221"/>
      <c r="R1085" s="221"/>
      <c r="S1085" s="221"/>
      <c r="T1085" s="222"/>
      <c r="AT1085" s="223" t="s">
        <v>555</v>
      </c>
      <c r="AU1085" s="223" t="s">
        <v>87</v>
      </c>
      <c r="AV1085" s="13" t="s">
        <v>87</v>
      </c>
      <c r="AW1085" s="13" t="s">
        <v>32</v>
      </c>
      <c r="AX1085" s="13" t="s">
        <v>77</v>
      </c>
      <c r="AY1085" s="223" t="s">
        <v>209</v>
      </c>
    </row>
    <row r="1086" spans="1:65" s="13" customFormat="1">
      <c r="B1086" s="212"/>
      <c r="C1086" s="213"/>
      <c r="D1086" s="214" t="s">
        <v>555</v>
      </c>
      <c r="E1086" s="215" t="s">
        <v>1</v>
      </c>
      <c r="F1086" s="216" t="s">
        <v>8285</v>
      </c>
      <c r="G1086" s="213"/>
      <c r="H1086" s="217">
        <v>2</v>
      </c>
      <c r="I1086" s="218"/>
      <c r="J1086" s="213"/>
      <c r="K1086" s="213"/>
      <c r="L1086" s="219"/>
      <c r="M1086" s="220"/>
      <c r="N1086" s="221"/>
      <c r="O1086" s="221"/>
      <c r="P1086" s="221"/>
      <c r="Q1086" s="221"/>
      <c r="R1086" s="221"/>
      <c r="S1086" s="221"/>
      <c r="T1086" s="222"/>
      <c r="AT1086" s="223" t="s">
        <v>555</v>
      </c>
      <c r="AU1086" s="223" t="s">
        <v>87</v>
      </c>
      <c r="AV1086" s="13" t="s">
        <v>87</v>
      </c>
      <c r="AW1086" s="13" t="s">
        <v>32</v>
      </c>
      <c r="AX1086" s="13" t="s">
        <v>77</v>
      </c>
      <c r="AY1086" s="223" t="s">
        <v>209</v>
      </c>
    </row>
    <row r="1087" spans="1:65" s="13" customFormat="1">
      <c r="B1087" s="212"/>
      <c r="C1087" s="213"/>
      <c r="D1087" s="214" t="s">
        <v>555</v>
      </c>
      <c r="E1087" s="215" t="s">
        <v>1</v>
      </c>
      <c r="F1087" s="216" t="s">
        <v>8286</v>
      </c>
      <c r="G1087" s="213"/>
      <c r="H1087" s="217">
        <v>2</v>
      </c>
      <c r="I1087" s="218"/>
      <c r="J1087" s="213"/>
      <c r="K1087" s="213"/>
      <c r="L1087" s="219"/>
      <c r="M1087" s="220"/>
      <c r="N1087" s="221"/>
      <c r="O1087" s="221"/>
      <c r="P1087" s="221"/>
      <c r="Q1087" s="221"/>
      <c r="R1087" s="221"/>
      <c r="S1087" s="221"/>
      <c r="T1087" s="222"/>
      <c r="AT1087" s="223" t="s">
        <v>555</v>
      </c>
      <c r="AU1087" s="223" t="s">
        <v>87</v>
      </c>
      <c r="AV1087" s="13" t="s">
        <v>87</v>
      </c>
      <c r="AW1087" s="13" t="s">
        <v>32</v>
      </c>
      <c r="AX1087" s="13" t="s">
        <v>77</v>
      </c>
      <c r="AY1087" s="223" t="s">
        <v>209</v>
      </c>
    </row>
    <row r="1088" spans="1:65" s="14" customFormat="1">
      <c r="B1088" s="235"/>
      <c r="C1088" s="236"/>
      <c r="D1088" s="214" t="s">
        <v>555</v>
      </c>
      <c r="E1088" s="237" t="s">
        <v>1</v>
      </c>
      <c r="F1088" s="238" t="s">
        <v>645</v>
      </c>
      <c r="G1088" s="236"/>
      <c r="H1088" s="239">
        <v>8</v>
      </c>
      <c r="I1088" s="240"/>
      <c r="J1088" s="236"/>
      <c r="K1088" s="236"/>
      <c r="L1088" s="241"/>
      <c r="M1088" s="242"/>
      <c r="N1088" s="243"/>
      <c r="O1088" s="243"/>
      <c r="P1088" s="243"/>
      <c r="Q1088" s="243"/>
      <c r="R1088" s="243"/>
      <c r="S1088" s="243"/>
      <c r="T1088" s="244"/>
      <c r="AT1088" s="245" t="s">
        <v>555</v>
      </c>
      <c r="AU1088" s="245" t="s">
        <v>87</v>
      </c>
      <c r="AV1088" s="14" t="s">
        <v>218</v>
      </c>
      <c r="AW1088" s="14" t="s">
        <v>32</v>
      </c>
      <c r="AX1088" s="14" t="s">
        <v>85</v>
      </c>
      <c r="AY1088" s="245" t="s">
        <v>209</v>
      </c>
    </row>
    <row r="1089" spans="1:65" s="2" customFormat="1" ht="16.5" customHeight="1">
      <c r="A1089" s="35"/>
      <c r="B1089" s="36"/>
      <c r="C1089" s="193" t="s">
        <v>220</v>
      </c>
      <c r="D1089" s="193" t="s">
        <v>214</v>
      </c>
      <c r="E1089" s="194" t="s">
        <v>8290</v>
      </c>
      <c r="F1089" s="195" t="s">
        <v>8291</v>
      </c>
      <c r="G1089" s="196" t="s">
        <v>217</v>
      </c>
      <c r="H1089" s="197">
        <v>36</v>
      </c>
      <c r="I1089" s="198"/>
      <c r="J1089" s="199">
        <f>ROUND(I1089*H1089,2)</f>
        <v>0</v>
      </c>
      <c r="K1089" s="200"/>
      <c r="L1089" s="40"/>
      <c r="M1089" s="201" t="s">
        <v>1</v>
      </c>
      <c r="N1089" s="202" t="s">
        <v>42</v>
      </c>
      <c r="O1089" s="72"/>
      <c r="P1089" s="203">
        <f>O1089*H1089</f>
        <v>0</v>
      </c>
      <c r="Q1089" s="203">
        <v>0</v>
      </c>
      <c r="R1089" s="203">
        <f>Q1089*H1089</f>
        <v>0</v>
      </c>
      <c r="S1089" s="203">
        <v>0.5</v>
      </c>
      <c r="T1089" s="204">
        <f>S1089*H1089</f>
        <v>18</v>
      </c>
      <c r="U1089" s="35"/>
      <c r="V1089" s="35"/>
      <c r="W1089" s="35"/>
      <c r="X1089" s="35"/>
      <c r="Y1089" s="35"/>
      <c r="Z1089" s="35"/>
      <c r="AA1089" s="35"/>
      <c r="AB1089" s="35"/>
      <c r="AC1089" s="35"/>
      <c r="AD1089" s="35"/>
      <c r="AE1089" s="35"/>
      <c r="AR1089" s="205" t="s">
        <v>218</v>
      </c>
      <c r="AT1089" s="205" t="s">
        <v>214</v>
      </c>
      <c r="AU1089" s="205" t="s">
        <v>87</v>
      </c>
      <c r="AY1089" s="18" t="s">
        <v>209</v>
      </c>
      <c r="BE1089" s="206">
        <f>IF(N1089="základní",J1089,0)</f>
        <v>0</v>
      </c>
      <c r="BF1089" s="206">
        <f>IF(N1089="snížená",J1089,0)</f>
        <v>0</v>
      </c>
      <c r="BG1089" s="206">
        <f>IF(N1089="zákl. přenesená",J1089,0)</f>
        <v>0</v>
      </c>
      <c r="BH1089" s="206">
        <f>IF(N1089="sníž. přenesená",J1089,0)</f>
        <v>0</v>
      </c>
      <c r="BI1089" s="206">
        <f>IF(N1089="nulová",J1089,0)</f>
        <v>0</v>
      </c>
      <c r="BJ1089" s="18" t="s">
        <v>85</v>
      </c>
      <c r="BK1089" s="206">
        <f>ROUND(I1089*H1089,2)</f>
        <v>0</v>
      </c>
      <c r="BL1089" s="18" t="s">
        <v>218</v>
      </c>
      <c r="BM1089" s="205" t="s">
        <v>8292</v>
      </c>
    </row>
    <row r="1090" spans="1:65" s="2" customFormat="1" ht="19.5">
      <c r="A1090" s="35"/>
      <c r="B1090" s="36"/>
      <c r="C1090" s="37"/>
      <c r="D1090" s="214" t="s">
        <v>807</v>
      </c>
      <c r="E1090" s="37"/>
      <c r="F1090" s="256" t="s">
        <v>8275</v>
      </c>
      <c r="G1090" s="37"/>
      <c r="H1090" s="37"/>
      <c r="I1090" s="257"/>
      <c r="J1090" s="37"/>
      <c r="K1090" s="37"/>
      <c r="L1090" s="40"/>
      <c r="M1090" s="258"/>
      <c r="N1090" s="259"/>
      <c r="O1090" s="72"/>
      <c r="P1090" s="72"/>
      <c r="Q1090" s="72"/>
      <c r="R1090" s="72"/>
      <c r="S1090" s="72"/>
      <c r="T1090" s="73"/>
      <c r="U1090" s="35"/>
      <c r="V1090" s="35"/>
      <c r="W1090" s="35"/>
      <c r="X1090" s="35"/>
      <c r="Y1090" s="35"/>
      <c r="Z1090" s="35"/>
      <c r="AA1090" s="35"/>
      <c r="AB1090" s="35"/>
      <c r="AC1090" s="35"/>
      <c r="AD1090" s="35"/>
      <c r="AE1090" s="35"/>
      <c r="AT1090" s="18" t="s">
        <v>807</v>
      </c>
      <c r="AU1090" s="18" t="s">
        <v>87</v>
      </c>
    </row>
    <row r="1091" spans="1:65" s="13" customFormat="1">
      <c r="B1091" s="212"/>
      <c r="C1091" s="213"/>
      <c r="D1091" s="214" t="s">
        <v>555</v>
      </c>
      <c r="E1091" s="215" t="s">
        <v>1</v>
      </c>
      <c r="F1091" s="216" t="s">
        <v>8293</v>
      </c>
      <c r="G1091" s="213"/>
      <c r="H1091" s="217">
        <v>36</v>
      </c>
      <c r="I1091" s="218"/>
      <c r="J1091" s="213"/>
      <c r="K1091" s="213"/>
      <c r="L1091" s="219"/>
      <c r="M1091" s="220"/>
      <c r="N1091" s="221"/>
      <c r="O1091" s="221"/>
      <c r="P1091" s="221"/>
      <c r="Q1091" s="221"/>
      <c r="R1091" s="221"/>
      <c r="S1091" s="221"/>
      <c r="T1091" s="222"/>
      <c r="AT1091" s="223" t="s">
        <v>555</v>
      </c>
      <c r="AU1091" s="223" t="s">
        <v>87</v>
      </c>
      <c r="AV1091" s="13" t="s">
        <v>87</v>
      </c>
      <c r="AW1091" s="13" t="s">
        <v>32</v>
      </c>
      <c r="AX1091" s="13" t="s">
        <v>85</v>
      </c>
      <c r="AY1091" s="223" t="s">
        <v>209</v>
      </c>
    </row>
    <row r="1092" spans="1:65" s="2" customFormat="1" ht="24.2" customHeight="1">
      <c r="A1092" s="35"/>
      <c r="B1092" s="36"/>
      <c r="C1092" s="193" t="s">
        <v>1031</v>
      </c>
      <c r="D1092" s="193" t="s">
        <v>214</v>
      </c>
      <c r="E1092" s="194" t="s">
        <v>8294</v>
      </c>
      <c r="F1092" s="195" t="s">
        <v>8295</v>
      </c>
      <c r="G1092" s="196" t="s">
        <v>323</v>
      </c>
      <c r="H1092" s="197">
        <v>473</v>
      </c>
      <c r="I1092" s="198"/>
      <c r="J1092" s="199">
        <f>ROUND(I1092*H1092,2)</f>
        <v>0</v>
      </c>
      <c r="K1092" s="200"/>
      <c r="L1092" s="40"/>
      <c r="M1092" s="201" t="s">
        <v>1</v>
      </c>
      <c r="N1092" s="202" t="s">
        <v>42</v>
      </c>
      <c r="O1092" s="72"/>
      <c r="P1092" s="203">
        <f>O1092*H1092</f>
        <v>0</v>
      </c>
      <c r="Q1092" s="203">
        <v>0</v>
      </c>
      <c r="R1092" s="203">
        <f>Q1092*H1092</f>
        <v>0</v>
      </c>
      <c r="S1092" s="203">
        <v>3.1E-2</v>
      </c>
      <c r="T1092" s="204">
        <f>S1092*H1092</f>
        <v>14.663</v>
      </c>
      <c r="U1092" s="35"/>
      <c r="V1092" s="35"/>
      <c r="W1092" s="35"/>
      <c r="X1092" s="35"/>
      <c r="Y1092" s="35"/>
      <c r="Z1092" s="35"/>
      <c r="AA1092" s="35"/>
      <c r="AB1092" s="35"/>
      <c r="AC1092" s="35"/>
      <c r="AD1092" s="35"/>
      <c r="AE1092" s="35"/>
      <c r="AR1092" s="205" t="s">
        <v>218</v>
      </c>
      <c r="AT1092" s="205" t="s">
        <v>214</v>
      </c>
      <c r="AU1092" s="205" t="s">
        <v>87</v>
      </c>
      <c r="AY1092" s="18" t="s">
        <v>209</v>
      </c>
      <c r="BE1092" s="206">
        <f>IF(N1092="základní",J1092,0)</f>
        <v>0</v>
      </c>
      <c r="BF1092" s="206">
        <f>IF(N1092="snížená",J1092,0)</f>
        <v>0</v>
      </c>
      <c r="BG1092" s="206">
        <f>IF(N1092="zákl. přenesená",J1092,0)</f>
        <v>0</v>
      </c>
      <c r="BH1092" s="206">
        <f>IF(N1092="sníž. přenesená",J1092,0)</f>
        <v>0</v>
      </c>
      <c r="BI1092" s="206">
        <f>IF(N1092="nulová",J1092,0)</f>
        <v>0</v>
      </c>
      <c r="BJ1092" s="18" t="s">
        <v>85</v>
      </c>
      <c r="BK1092" s="206">
        <f>ROUND(I1092*H1092,2)</f>
        <v>0</v>
      </c>
      <c r="BL1092" s="18" t="s">
        <v>218</v>
      </c>
      <c r="BM1092" s="205" t="s">
        <v>8296</v>
      </c>
    </row>
    <row r="1093" spans="1:65" s="13" customFormat="1">
      <c r="B1093" s="212"/>
      <c r="C1093" s="213"/>
      <c r="D1093" s="214" t="s">
        <v>555</v>
      </c>
      <c r="E1093" s="215" t="s">
        <v>1</v>
      </c>
      <c r="F1093" s="216" t="s">
        <v>8297</v>
      </c>
      <c r="G1093" s="213"/>
      <c r="H1093" s="217">
        <v>473</v>
      </c>
      <c r="I1093" s="218"/>
      <c r="J1093" s="213"/>
      <c r="K1093" s="213"/>
      <c r="L1093" s="219"/>
      <c r="M1093" s="220"/>
      <c r="N1093" s="221"/>
      <c r="O1093" s="221"/>
      <c r="P1093" s="221"/>
      <c r="Q1093" s="221"/>
      <c r="R1093" s="221"/>
      <c r="S1093" s="221"/>
      <c r="T1093" s="222"/>
      <c r="AT1093" s="223" t="s">
        <v>555</v>
      </c>
      <c r="AU1093" s="223" t="s">
        <v>87</v>
      </c>
      <c r="AV1093" s="13" t="s">
        <v>87</v>
      </c>
      <c r="AW1093" s="13" t="s">
        <v>32</v>
      </c>
      <c r="AX1093" s="13" t="s">
        <v>85</v>
      </c>
      <c r="AY1093" s="223" t="s">
        <v>209</v>
      </c>
    </row>
    <row r="1094" spans="1:65" s="2" customFormat="1" ht="24.2" customHeight="1">
      <c r="A1094" s="35"/>
      <c r="B1094" s="36"/>
      <c r="C1094" s="193" t="s">
        <v>1035</v>
      </c>
      <c r="D1094" s="193" t="s">
        <v>214</v>
      </c>
      <c r="E1094" s="194" t="s">
        <v>8298</v>
      </c>
      <c r="F1094" s="195" t="s">
        <v>8299</v>
      </c>
      <c r="G1094" s="196" t="s">
        <v>318</v>
      </c>
      <c r="H1094" s="197">
        <v>83</v>
      </c>
      <c r="I1094" s="198"/>
      <c r="J1094" s="199">
        <f>ROUND(I1094*H1094,2)</f>
        <v>0</v>
      </c>
      <c r="K1094" s="200"/>
      <c r="L1094" s="40"/>
      <c r="M1094" s="201" t="s">
        <v>1</v>
      </c>
      <c r="N1094" s="202" t="s">
        <v>42</v>
      </c>
      <c r="O1094" s="72"/>
      <c r="P1094" s="203">
        <f>O1094*H1094</f>
        <v>0</v>
      </c>
      <c r="Q1094" s="203">
        <v>2.0000000000000001E-4</v>
      </c>
      <c r="R1094" s="203">
        <f>Q1094*H1094</f>
        <v>1.66E-2</v>
      </c>
      <c r="S1094" s="203">
        <v>0</v>
      </c>
      <c r="T1094" s="204">
        <f>S1094*H1094</f>
        <v>0</v>
      </c>
      <c r="U1094" s="35"/>
      <c r="V1094" s="35"/>
      <c r="W1094" s="35"/>
      <c r="X1094" s="35"/>
      <c r="Y1094" s="35"/>
      <c r="Z1094" s="35"/>
      <c r="AA1094" s="35"/>
      <c r="AB1094" s="35"/>
      <c r="AC1094" s="35"/>
      <c r="AD1094" s="35"/>
      <c r="AE1094" s="35"/>
      <c r="AR1094" s="205" t="s">
        <v>218</v>
      </c>
      <c r="AT1094" s="205" t="s">
        <v>214</v>
      </c>
      <c r="AU1094" s="205" t="s">
        <v>87</v>
      </c>
      <c r="AY1094" s="18" t="s">
        <v>209</v>
      </c>
      <c r="BE1094" s="206">
        <f>IF(N1094="základní",J1094,0)</f>
        <v>0</v>
      </c>
      <c r="BF1094" s="206">
        <f>IF(N1094="snížená",J1094,0)</f>
        <v>0</v>
      </c>
      <c r="BG1094" s="206">
        <f>IF(N1094="zákl. přenesená",J1094,0)</f>
        <v>0</v>
      </c>
      <c r="BH1094" s="206">
        <f>IF(N1094="sníž. přenesená",J1094,0)</f>
        <v>0</v>
      </c>
      <c r="BI1094" s="206">
        <f>IF(N1094="nulová",J1094,0)</f>
        <v>0</v>
      </c>
      <c r="BJ1094" s="18" t="s">
        <v>85</v>
      </c>
      <c r="BK1094" s="206">
        <f>ROUND(I1094*H1094,2)</f>
        <v>0</v>
      </c>
      <c r="BL1094" s="18" t="s">
        <v>218</v>
      </c>
      <c r="BM1094" s="205" t="s">
        <v>8300</v>
      </c>
    </row>
    <row r="1095" spans="1:65" s="13" customFormat="1">
      <c r="B1095" s="212"/>
      <c r="C1095" s="213"/>
      <c r="D1095" s="214" t="s">
        <v>555</v>
      </c>
      <c r="E1095" s="215" t="s">
        <v>1</v>
      </c>
      <c r="F1095" s="216" t="s">
        <v>8301</v>
      </c>
      <c r="G1095" s="213"/>
      <c r="H1095" s="217">
        <v>83</v>
      </c>
      <c r="I1095" s="218"/>
      <c r="J1095" s="213"/>
      <c r="K1095" s="213"/>
      <c r="L1095" s="219"/>
      <c r="M1095" s="220"/>
      <c r="N1095" s="221"/>
      <c r="O1095" s="221"/>
      <c r="P1095" s="221"/>
      <c r="Q1095" s="221"/>
      <c r="R1095" s="221"/>
      <c r="S1095" s="221"/>
      <c r="T1095" s="222"/>
      <c r="AT1095" s="223" t="s">
        <v>555</v>
      </c>
      <c r="AU1095" s="223" t="s">
        <v>87</v>
      </c>
      <c r="AV1095" s="13" t="s">
        <v>87</v>
      </c>
      <c r="AW1095" s="13" t="s">
        <v>32</v>
      </c>
      <c r="AX1095" s="13" t="s">
        <v>85</v>
      </c>
      <c r="AY1095" s="223" t="s">
        <v>209</v>
      </c>
    </row>
    <row r="1096" spans="1:65" s="12" customFormat="1" ht="22.9" customHeight="1">
      <c r="B1096" s="177"/>
      <c r="C1096" s="178"/>
      <c r="D1096" s="179" t="s">
        <v>76</v>
      </c>
      <c r="E1096" s="191" t="s">
        <v>363</v>
      </c>
      <c r="F1096" s="191" t="s">
        <v>364</v>
      </c>
      <c r="G1096" s="178"/>
      <c r="H1096" s="178"/>
      <c r="I1096" s="181"/>
      <c r="J1096" s="192">
        <f>BK1096</f>
        <v>0</v>
      </c>
      <c r="K1096" s="178"/>
      <c r="L1096" s="183"/>
      <c r="M1096" s="184"/>
      <c r="N1096" s="185"/>
      <c r="O1096" s="185"/>
      <c r="P1096" s="186">
        <f>SUM(P1097:P1101)</f>
        <v>0</v>
      </c>
      <c r="Q1096" s="185"/>
      <c r="R1096" s="186">
        <f>SUM(R1097:R1101)</f>
        <v>0</v>
      </c>
      <c r="S1096" s="185"/>
      <c r="T1096" s="187">
        <f>SUM(T1097:T1101)</f>
        <v>0</v>
      </c>
      <c r="AR1096" s="188" t="s">
        <v>85</v>
      </c>
      <c r="AT1096" s="189" t="s">
        <v>76</v>
      </c>
      <c r="AU1096" s="189" t="s">
        <v>85</v>
      </c>
      <c r="AY1096" s="188" t="s">
        <v>209</v>
      </c>
      <c r="BK1096" s="190">
        <f>SUM(BK1097:BK1101)</f>
        <v>0</v>
      </c>
    </row>
    <row r="1097" spans="1:65" s="2" customFormat="1" ht="33" customHeight="1">
      <c r="A1097" s="35"/>
      <c r="B1097" s="36"/>
      <c r="C1097" s="193" t="s">
        <v>1040</v>
      </c>
      <c r="D1097" s="193" t="s">
        <v>214</v>
      </c>
      <c r="E1097" s="194" t="s">
        <v>8302</v>
      </c>
      <c r="F1097" s="195" t="s">
        <v>8303</v>
      </c>
      <c r="G1097" s="196" t="s">
        <v>236</v>
      </c>
      <c r="H1097" s="197">
        <v>176.303</v>
      </c>
      <c r="I1097" s="198"/>
      <c r="J1097" s="199">
        <f>ROUND(I1097*H1097,2)</f>
        <v>0</v>
      </c>
      <c r="K1097" s="200"/>
      <c r="L1097" s="40"/>
      <c r="M1097" s="201" t="s">
        <v>1</v>
      </c>
      <c r="N1097" s="202" t="s">
        <v>42</v>
      </c>
      <c r="O1097" s="72"/>
      <c r="P1097" s="203">
        <f>O1097*H1097</f>
        <v>0</v>
      </c>
      <c r="Q1097" s="203">
        <v>0</v>
      </c>
      <c r="R1097" s="203">
        <f>Q1097*H1097</f>
        <v>0</v>
      </c>
      <c r="S1097" s="203">
        <v>0</v>
      </c>
      <c r="T1097" s="204">
        <f>S1097*H1097</f>
        <v>0</v>
      </c>
      <c r="U1097" s="35"/>
      <c r="V1097" s="35"/>
      <c r="W1097" s="35"/>
      <c r="X1097" s="35"/>
      <c r="Y1097" s="35"/>
      <c r="Z1097" s="35"/>
      <c r="AA1097" s="35"/>
      <c r="AB1097" s="35"/>
      <c r="AC1097" s="35"/>
      <c r="AD1097" s="35"/>
      <c r="AE1097" s="35"/>
      <c r="AR1097" s="205" t="s">
        <v>218</v>
      </c>
      <c r="AT1097" s="205" t="s">
        <v>214</v>
      </c>
      <c r="AU1097" s="205" t="s">
        <v>87</v>
      </c>
      <c r="AY1097" s="18" t="s">
        <v>209</v>
      </c>
      <c r="BE1097" s="206">
        <f>IF(N1097="základní",J1097,0)</f>
        <v>0</v>
      </c>
      <c r="BF1097" s="206">
        <f>IF(N1097="snížená",J1097,0)</f>
        <v>0</v>
      </c>
      <c r="BG1097" s="206">
        <f>IF(N1097="zákl. přenesená",J1097,0)</f>
        <v>0</v>
      </c>
      <c r="BH1097" s="206">
        <f>IF(N1097="sníž. přenesená",J1097,0)</f>
        <v>0</v>
      </c>
      <c r="BI1097" s="206">
        <f>IF(N1097="nulová",J1097,0)</f>
        <v>0</v>
      </c>
      <c r="BJ1097" s="18" t="s">
        <v>85</v>
      </c>
      <c r="BK1097" s="206">
        <f>ROUND(I1097*H1097,2)</f>
        <v>0</v>
      </c>
      <c r="BL1097" s="18" t="s">
        <v>218</v>
      </c>
      <c r="BM1097" s="205" t="s">
        <v>8304</v>
      </c>
    </row>
    <row r="1098" spans="1:65" s="2" customFormat="1" ht="24.2" customHeight="1">
      <c r="A1098" s="35"/>
      <c r="B1098" s="36"/>
      <c r="C1098" s="193" t="s">
        <v>1044</v>
      </c>
      <c r="D1098" s="193" t="s">
        <v>214</v>
      </c>
      <c r="E1098" s="194" t="s">
        <v>395</v>
      </c>
      <c r="F1098" s="195" t="s">
        <v>7233</v>
      </c>
      <c r="G1098" s="196" t="s">
        <v>236</v>
      </c>
      <c r="H1098" s="197">
        <v>176.303</v>
      </c>
      <c r="I1098" s="198"/>
      <c r="J1098" s="199">
        <f>ROUND(I1098*H1098,2)</f>
        <v>0</v>
      </c>
      <c r="K1098" s="200"/>
      <c r="L1098" s="40"/>
      <c r="M1098" s="201" t="s">
        <v>1</v>
      </c>
      <c r="N1098" s="202" t="s">
        <v>42</v>
      </c>
      <c r="O1098" s="72"/>
      <c r="P1098" s="203">
        <f>O1098*H1098</f>
        <v>0</v>
      </c>
      <c r="Q1098" s="203">
        <v>0</v>
      </c>
      <c r="R1098" s="203">
        <f>Q1098*H1098</f>
        <v>0</v>
      </c>
      <c r="S1098" s="203">
        <v>0</v>
      </c>
      <c r="T1098" s="204">
        <f>S1098*H1098</f>
        <v>0</v>
      </c>
      <c r="U1098" s="35"/>
      <c r="V1098" s="35"/>
      <c r="W1098" s="35"/>
      <c r="X1098" s="35"/>
      <c r="Y1098" s="35"/>
      <c r="Z1098" s="35"/>
      <c r="AA1098" s="35"/>
      <c r="AB1098" s="35"/>
      <c r="AC1098" s="35"/>
      <c r="AD1098" s="35"/>
      <c r="AE1098" s="35"/>
      <c r="AR1098" s="205" t="s">
        <v>218</v>
      </c>
      <c r="AT1098" s="205" t="s">
        <v>214</v>
      </c>
      <c r="AU1098" s="205" t="s">
        <v>87</v>
      </c>
      <c r="AY1098" s="18" t="s">
        <v>209</v>
      </c>
      <c r="BE1098" s="206">
        <f>IF(N1098="základní",J1098,0)</f>
        <v>0</v>
      </c>
      <c r="BF1098" s="206">
        <f>IF(N1098="snížená",J1098,0)</f>
        <v>0</v>
      </c>
      <c r="BG1098" s="206">
        <f>IF(N1098="zákl. přenesená",J1098,0)</f>
        <v>0</v>
      </c>
      <c r="BH1098" s="206">
        <f>IF(N1098="sníž. přenesená",J1098,0)</f>
        <v>0</v>
      </c>
      <c r="BI1098" s="206">
        <f>IF(N1098="nulová",J1098,0)</f>
        <v>0</v>
      </c>
      <c r="BJ1098" s="18" t="s">
        <v>85</v>
      </c>
      <c r="BK1098" s="206">
        <f>ROUND(I1098*H1098,2)</f>
        <v>0</v>
      </c>
      <c r="BL1098" s="18" t="s">
        <v>218</v>
      </c>
      <c r="BM1098" s="205" t="s">
        <v>8305</v>
      </c>
    </row>
    <row r="1099" spans="1:65" s="2" customFormat="1" ht="24.2" customHeight="1">
      <c r="A1099" s="35"/>
      <c r="B1099" s="36"/>
      <c r="C1099" s="193" t="s">
        <v>1058</v>
      </c>
      <c r="D1099" s="193" t="s">
        <v>214</v>
      </c>
      <c r="E1099" s="194" t="s">
        <v>399</v>
      </c>
      <c r="F1099" s="195" t="s">
        <v>7235</v>
      </c>
      <c r="G1099" s="196" t="s">
        <v>236</v>
      </c>
      <c r="H1099" s="197">
        <v>2644.5450000000001</v>
      </c>
      <c r="I1099" s="198"/>
      <c r="J1099" s="199">
        <f>ROUND(I1099*H1099,2)</f>
        <v>0</v>
      </c>
      <c r="K1099" s="200"/>
      <c r="L1099" s="40"/>
      <c r="M1099" s="201" t="s">
        <v>1</v>
      </c>
      <c r="N1099" s="202" t="s">
        <v>42</v>
      </c>
      <c r="O1099" s="72"/>
      <c r="P1099" s="203">
        <f>O1099*H1099</f>
        <v>0</v>
      </c>
      <c r="Q1099" s="203">
        <v>0</v>
      </c>
      <c r="R1099" s="203">
        <f>Q1099*H1099</f>
        <v>0</v>
      </c>
      <c r="S1099" s="203">
        <v>0</v>
      </c>
      <c r="T1099" s="204">
        <f>S1099*H1099</f>
        <v>0</v>
      </c>
      <c r="U1099" s="35"/>
      <c r="V1099" s="35"/>
      <c r="W1099" s="35"/>
      <c r="X1099" s="35"/>
      <c r="Y1099" s="35"/>
      <c r="Z1099" s="35"/>
      <c r="AA1099" s="35"/>
      <c r="AB1099" s="35"/>
      <c r="AC1099" s="35"/>
      <c r="AD1099" s="35"/>
      <c r="AE1099" s="35"/>
      <c r="AR1099" s="205" t="s">
        <v>218</v>
      </c>
      <c r="AT1099" s="205" t="s">
        <v>214</v>
      </c>
      <c r="AU1099" s="205" t="s">
        <v>87</v>
      </c>
      <c r="AY1099" s="18" t="s">
        <v>209</v>
      </c>
      <c r="BE1099" s="206">
        <f>IF(N1099="základní",J1099,0)</f>
        <v>0</v>
      </c>
      <c r="BF1099" s="206">
        <f>IF(N1099="snížená",J1099,0)</f>
        <v>0</v>
      </c>
      <c r="BG1099" s="206">
        <f>IF(N1099="zákl. přenesená",J1099,0)</f>
        <v>0</v>
      </c>
      <c r="BH1099" s="206">
        <f>IF(N1099="sníž. přenesená",J1099,0)</f>
        <v>0</v>
      </c>
      <c r="BI1099" s="206">
        <f>IF(N1099="nulová",J1099,0)</f>
        <v>0</v>
      </c>
      <c r="BJ1099" s="18" t="s">
        <v>85</v>
      </c>
      <c r="BK1099" s="206">
        <f>ROUND(I1099*H1099,2)</f>
        <v>0</v>
      </c>
      <c r="BL1099" s="18" t="s">
        <v>218</v>
      </c>
      <c r="BM1099" s="205" t="s">
        <v>8306</v>
      </c>
    </row>
    <row r="1100" spans="1:65" s="13" customFormat="1">
      <c r="B1100" s="212"/>
      <c r="C1100" s="213"/>
      <c r="D1100" s="214" t="s">
        <v>555</v>
      </c>
      <c r="E1100" s="215" t="s">
        <v>1</v>
      </c>
      <c r="F1100" s="216" t="s">
        <v>8307</v>
      </c>
      <c r="G1100" s="213"/>
      <c r="H1100" s="217">
        <v>2644.5450000000001</v>
      </c>
      <c r="I1100" s="218"/>
      <c r="J1100" s="213"/>
      <c r="K1100" s="213"/>
      <c r="L1100" s="219"/>
      <c r="M1100" s="220"/>
      <c r="N1100" s="221"/>
      <c r="O1100" s="221"/>
      <c r="P1100" s="221"/>
      <c r="Q1100" s="221"/>
      <c r="R1100" s="221"/>
      <c r="S1100" s="221"/>
      <c r="T1100" s="222"/>
      <c r="AT1100" s="223" t="s">
        <v>555</v>
      </c>
      <c r="AU1100" s="223" t="s">
        <v>87</v>
      </c>
      <c r="AV1100" s="13" t="s">
        <v>87</v>
      </c>
      <c r="AW1100" s="13" t="s">
        <v>32</v>
      </c>
      <c r="AX1100" s="13" t="s">
        <v>85</v>
      </c>
      <c r="AY1100" s="223" t="s">
        <v>209</v>
      </c>
    </row>
    <row r="1101" spans="1:65" s="2" customFormat="1" ht="37.9" customHeight="1">
      <c r="A1101" s="35"/>
      <c r="B1101" s="36"/>
      <c r="C1101" s="193" t="s">
        <v>1064</v>
      </c>
      <c r="D1101" s="193" t="s">
        <v>214</v>
      </c>
      <c r="E1101" s="194" t="s">
        <v>8308</v>
      </c>
      <c r="F1101" s="195" t="s">
        <v>8309</v>
      </c>
      <c r="G1101" s="196" t="s">
        <v>236</v>
      </c>
      <c r="H1101" s="197">
        <v>176.303</v>
      </c>
      <c r="I1101" s="198"/>
      <c r="J1101" s="199">
        <f>ROUND(I1101*H1101,2)</f>
        <v>0</v>
      </c>
      <c r="K1101" s="200"/>
      <c r="L1101" s="40"/>
      <c r="M1101" s="201" t="s">
        <v>1</v>
      </c>
      <c r="N1101" s="202" t="s">
        <v>42</v>
      </c>
      <c r="O1101" s="72"/>
      <c r="P1101" s="203">
        <f>O1101*H1101</f>
        <v>0</v>
      </c>
      <c r="Q1101" s="203">
        <v>0</v>
      </c>
      <c r="R1101" s="203">
        <f>Q1101*H1101</f>
        <v>0</v>
      </c>
      <c r="S1101" s="203">
        <v>0</v>
      </c>
      <c r="T1101" s="204">
        <f>S1101*H1101</f>
        <v>0</v>
      </c>
      <c r="U1101" s="35"/>
      <c r="V1101" s="35"/>
      <c r="W1101" s="35"/>
      <c r="X1101" s="35"/>
      <c r="Y1101" s="35"/>
      <c r="Z1101" s="35"/>
      <c r="AA1101" s="35"/>
      <c r="AB1101" s="35"/>
      <c r="AC1101" s="35"/>
      <c r="AD1101" s="35"/>
      <c r="AE1101" s="35"/>
      <c r="AR1101" s="205" t="s">
        <v>218</v>
      </c>
      <c r="AT1101" s="205" t="s">
        <v>214</v>
      </c>
      <c r="AU1101" s="205" t="s">
        <v>87</v>
      </c>
      <c r="AY1101" s="18" t="s">
        <v>209</v>
      </c>
      <c r="BE1101" s="206">
        <f>IF(N1101="základní",J1101,0)</f>
        <v>0</v>
      </c>
      <c r="BF1101" s="206">
        <f>IF(N1101="snížená",J1101,0)</f>
        <v>0</v>
      </c>
      <c r="BG1101" s="206">
        <f>IF(N1101="zákl. přenesená",J1101,0)</f>
        <v>0</v>
      </c>
      <c r="BH1101" s="206">
        <f>IF(N1101="sníž. přenesená",J1101,0)</f>
        <v>0</v>
      </c>
      <c r="BI1101" s="206">
        <f>IF(N1101="nulová",J1101,0)</f>
        <v>0</v>
      </c>
      <c r="BJ1101" s="18" t="s">
        <v>85</v>
      </c>
      <c r="BK1101" s="206">
        <f>ROUND(I1101*H1101,2)</f>
        <v>0</v>
      </c>
      <c r="BL1101" s="18" t="s">
        <v>218</v>
      </c>
      <c r="BM1101" s="205" t="s">
        <v>8310</v>
      </c>
    </row>
    <row r="1102" spans="1:65" s="12" customFormat="1" ht="22.9" customHeight="1">
      <c r="B1102" s="177"/>
      <c r="C1102" s="178"/>
      <c r="D1102" s="179" t="s">
        <v>76</v>
      </c>
      <c r="E1102" s="191" t="s">
        <v>1090</v>
      </c>
      <c r="F1102" s="191" t="s">
        <v>1091</v>
      </c>
      <c r="G1102" s="178"/>
      <c r="H1102" s="178"/>
      <c r="I1102" s="181"/>
      <c r="J1102" s="192">
        <f>BK1102</f>
        <v>0</v>
      </c>
      <c r="K1102" s="178"/>
      <c r="L1102" s="183"/>
      <c r="M1102" s="184"/>
      <c r="N1102" s="185"/>
      <c r="O1102" s="185"/>
      <c r="P1102" s="186">
        <f>P1103</f>
        <v>0</v>
      </c>
      <c r="Q1102" s="185"/>
      <c r="R1102" s="186">
        <f>R1103</f>
        <v>0</v>
      </c>
      <c r="S1102" s="185"/>
      <c r="T1102" s="187">
        <f>T1103</f>
        <v>0</v>
      </c>
      <c r="AR1102" s="188" t="s">
        <v>85</v>
      </c>
      <c r="AT1102" s="189" t="s">
        <v>76</v>
      </c>
      <c r="AU1102" s="189" t="s">
        <v>85</v>
      </c>
      <c r="AY1102" s="188" t="s">
        <v>209</v>
      </c>
      <c r="BK1102" s="190">
        <f>BK1103</f>
        <v>0</v>
      </c>
    </row>
    <row r="1103" spans="1:65" s="2" customFormat="1" ht="33" customHeight="1">
      <c r="A1103" s="35"/>
      <c r="B1103" s="36"/>
      <c r="C1103" s="193" t="s">
        <v>1069</v>
      </c>
      <c r="D1103" s="193" t="s">
        <v>214</v>
      </c>
      <c r="E1103" s="194" t="s">
        <v>8311</v>
      </c>
      <c r="F1103" s="195" t="s">
        <v>8312</v>
      </c>
      <c r="G1103" s="196" t="s">
        <v>236</v>
      </c>
      <c r="H1103" s="197">
        <v>6623.2780000000002</v>
      </c>
      <c r="I1103" s="198"/>
      <c r="J1103" s="199">
        <f>ROUND(I1103*H1103,2)</f>
        <v>0</v>
      </c>
      <c r="K1103" s="200"/>
      <c r="L1103" s="40"/>
      <c r="M1103" s="207" t="s">
        <v>1</v>
      </c>
      <c r="N1103" s="208" t="s">
        <v>42</v>
      </c>
      <c r="O1103" s="209"/>
      <c r="P1103" s="210">
        <f>O1103*H1103</f>
        <v>0</v>
      </c>
      <c r="Q1103" s="210">
        <v>0</v>
      </c>
      <c r="R1103" s="210">
        <f>Q1103*H1103</f>
        <v>0</v>
      </c>
      <c r="S1103" s="210">
        <v>0</v>
      </c>
      <c r="T1103" s="211">
        <f>S1103*H1103</f>
        <v>0</v>
      </c>
      <c r="U1103" s="35"/>
      <c r="V1103" s="35"/>
      <c r="W1103" s="35"/>
      <c r="X1103" s="35"/>
      <c r="Y1103" s="35"/>
      <c r="Z1103" s="35"/>
      <c r="AA1103" s="35"/>
      <c r="AB1103" s="35"/>
      <c r="AC1103" s="35"/>
      <c r="AD1103" s="35"/>
      <c r="AE1103" s="35"/>
      <c r="AR1103" s="205" t="s">
        <v>218</v>
      </c>
      <c r="AT1103" s="205" t="s">
        <v>214</v>
      </c>
      <c r="AU1103" s="205" t="s">
        <v>87</v>
      </c>
      <c r="AY1103" s="18" t="s">
        <v>209</v>
      </c>
      <c r="BE1103" s="206">
        <f>IF(N1103="základní",J1103,0)</f>
        <v>0</v>
      </c>
      <c r="BF1103" s="206">
        <f>IF(N1103="snížená",J1103,0)</f>
        <v>0</v>
      </c>
      <c r="BG1103" s="206">
        <f>IF(N1103="zákl. přenesená",J1103,0)</f>
        <v>0</v>
      </c>
      <c r="BH1103" s="206">
        <f>IF(N1103="sníž. přenesená",J1103,0)</f>
        <v>0</v>
      </c>
      <c r="BI1103" s="206">
        <f>IF(N1103="nulová",J1103,0)</f>
        <v>0</v>
      </c>
      <c r="BJ1103" s="18" t="s">
        <v>85</v>
      </c>
      <c r="BK1103" s="206">
        <f>ROUND(I1103*H1103,2)</f>
        <v>0</v>
      </c>
      <c r="BL1103" s="18" t="s">
        <v>218</v>
      </c>
      <c r="BM1103" s="205" t="s">
        <v>8313</v>
      </c>
    </row>
    <row r="1104" spans="1:65" s="2" customFormat="1" ht="6.95" customHeight="1">
      <c r="A1104" s="35"/>
      <c r="B1104" s="55"/>
      <c r="C1104" s="56"/>
      <c r="D1104" s="56"/>
      <c r="E1104" s="56"/>
      <c r="F1104" s="56"/>
      <c r="G1104" s="56"/>
      <c r="H1104" s="56"/>
      <c r="I1104" s="56"/>
      <c r="J1104" s="56"/>
      <c r="K1104" s="56"/>
      <c r="L1104" s="40"/>
      <c r="M1104" s="35"/>
      <c r="O1104" s="35"/>
      <c r="P1104" s="35"/>
      <c r="Q1104" s="35"/>
      <c r="R1104" s="35"/>
      <c r="S1104" s="35"/>
      <c r="T1104" s="35"/>
      <c r="U1104" s="35"/>
      <c r="V1104" s="35"/>
      <c r="W1104" s="35"/>
      <c r="X1104" s="35"/>
      <c r="Y1104" s="35"/>
      <c r="Z1104" s="35"/>
      <c r="AA1104" s="35"/>
      <c r="AB1104" s="35"/>
      <c r="AC1104" s="35"/>
      <c r="AD1104" s="35"/>
      <c r="AE1104" s="35"/>
    </row>
  </sheetData>
  <sheetProtection algorithmName="SHA-512" hashValue="u+ATHANo7yveUNfM/I4hmO3KPymGthhyOf7elka9FYyai0M/ZY9qaBBvLztCygDVxSMyzsT/uaKxLsGteYPf9g==" saltValue="yr6Y2WIhZrsOmE2iz8Ak3t9Wh3z17OHOvXwey4YJ3X6CmjdozQO/yJG08ZogHDAISjNl4pcigRQWKMs4G28x+g==" spinCount="100000" sheet="1" objects="1" scenarios="1" formatColumns="0" formatRows="0" autoFilter="0"/>
  <autoFilter ref="C122:K1103"/>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sheetPr>
    <pageSetUpPr fitToPage="1"/>
  </sheetPr>
  <dimension ref="A2:BM22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109</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1" customFormat="1" ht="12" customHeight="1">
      <c r="B8" s="21"/>
      <c r="D8" s="120" t="s">
        <v>172</v>
      </c>
      <c r="L8" s="21"/>
    </row>
    <row r="9" spans="1:46" s="2" customFormat="1" ht="16.5" customHeight="1">
      <c r="A9" s="35"/>
      <c r="B9" s="40"/>
      <c r="C9" s="35"/>
      <c r="D9" s="35"/>
      <c r="E9" s="331" t="s">
        <v>8314</v>
      </c>
      <c r="F9" s="334"/>
      <c r="G9" s="334"/>
      <c r="H9" s="334"/>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8315</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3" t="s">
        <v>8316</v>
      </c>
      <c r="F11" s="334"/>
      <c r="G11" s="334"/>
      <c r="H11" s="334"/>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19. 6. 2022</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5" t="str">
        <f>'Rekapitulace stavby'!E14</f>
        <v>Vyplň údaj</v>
      </c>
      <c r="F20" s="336"/>
      <c r="G20" s="336"/>
      <c r="H20" s="336"/>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
        <v>34</v>
      </c>
      <c r="F26" s="35"/>
      <c r="G26" s="35"/>
      <c r="H26" s="35"/>
      <c r="I26" s="120" t="s">
        <v>27</v>
      </c>
      <c r="J26" s="111"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35</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07.25" customHeight="1">
      <c r="A29" s="122"/>
      <c r="B29" s="123"/>
      <c r="C29" s="122"/>
      <c r="D29" s="122"/>
      <c r="E29" s="337" t="s">
        <v>174</v>
      </c>
      <c r="F29" s="337"/>
      <c r="G29" s="337"/>
      <c r="H29" s="337"/>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37</v>
      </c>
      <c r="E32" s="35"/>
      <c r="F32" s="35"/>
      <c r="G32" s="35"/>
      <c r="H32" s="35"/>
      <c r="I32" s="35"/>
      <c r="J32" s="127">
        <f>ROUND(J128,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39</v>
      </c>
      <c r="G34" s="35"/>
      <c r="H34" s="35"/>
      <c r="I34" s="128" t="s">
        <v>38</v>
      </c>
      <c r="J34" s="128" t="s">
        <v>40</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41</v>
      </c>
      <c r="E35" s="120" t="s">
        <v>42</v>
      </c>
      <c r="F35" s="130">
        <f>ROUND((SUM(BE128:BE228)),  2)</f>
        <v>0</v>
      </c>
      <c r="G35" s="35"/>
      <c r="H35" s="35"/>
      <c r="I35" s="131">
        <v>0.21</v>
      </c>
      <c r="J35" s="130">
        <f>ROUND(((SUM(BE128:BE228))*I35),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43</v>
      </c>
      <c r="F36" s="130">
        <f>ROUND((SUM(BF128:BF228)),  2)</f>
        <v>0</v>
      </c>
      <c r="G36" s="35"/>
      <c r="H36" s="35"/>
      <c r="I36" s="131">
        <v>0.15</v>
      </c>
      <c r="J36" s="130">
        <f>ROUND(((SUM(BF128:BF228))*I36),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44</v>
      </c>
      <c r="F37" s="130">
        <f>ROUND((SUM(BG128:BG228)),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45</v>
      </c>
      <c r="F38" s="130">
        <f>ROUND((SUM(BH128:BH228)),  2)</f>
        <v>0</v>
      </c>
      <c r="G38" s="35"/>
      <c r="H38" s="35"/>
      <c r="I38" s="131">
        <v>0.15</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46</v>
      </c>
      <c r="F39" s="130">
        <f>ROUND((SUM(BI128:BI228)),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47</v>
      </c>
      <c r="E41" s="134"/>
      <c r="F41" s="134"/>
      <c r="G41" s="135" t="s">
        <v>48</v>
      </c>
      <c r="H41" s="136" t="s">
        <v>49</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31" s="1" customFormat="1" ht="12" customHeight="1">
      <c r="B86" s="22"/>
      <c r="C86" s="30" t="s">
        <v>172</v>
      </c>
      <c r="D86" s="23"/>
      <c r="E86" s="23"/>
      <c r="F86" s="23"/>
      <c r="G86" s="23"/>
      <c r="H86" s="23"/>
      <c r="I86" s="23"/>
      <c r="J86" s="23"/>
      <c r="K86" s="23"/>
      <c r="L86" s="21"/>
    </row>
    <row r="87" spans="1:31" s="2" customFormat="1" ht="16.5" customHeight="1">
      <c r="A87" s="35"/>
      <c r="B87" s="36"/>
      <c r="C87" s="37"/>
      <c r="D87" s="37"/>
      <c r="E87" s="329" t="s">
        <v>8314</v>
      </c>
      <c r="F87" s="328"/>
      <c r="G87" s="328"/>
      <c r="H87" s="328"/>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8315</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90" t="str">
        <f>E11</f>
        <v>D.1.4.1.1 - Vnitřní  kanalizace</v>
      </c>
      <c r="F89" s="328"/>
      <c r="G89" s="328"/>
      <c r="H89" s="328"/>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České Budějovice</v>
      </c>
      <c r="G91" s="37"/>
      <c r="H91" s="37"/>
      <c r="I91" s="30" t="s">
        <v>22</v>
      </c>
      <c r="J91" s="67" t="str">
        <f>IF(J14="","",J14)</f>
        <v>19. 6. 2022</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České Budějovice</v>
      </c>
      <c r="G93" s="37"/>
      <c r="H93" s="37"/>
      <c r="I93" s="30" t="s">
        <v>30</v>
      </c>
      <c r="J93" s="33" t="str">
        <f>E23</f>
        <v>AGP nova</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176</v>
      </c>
      <c r="D96" s="151"/>
      <c r="E96" s="151"/>
      <c r="F96" s="151"/>
      <c r="G96" s="151"/>
      <c r="H96" s="151"/>
      <c r="I96" s="151"/>
      <c r="J96" s="152" t="s">
        <v>177</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178</v>
      </c>
      <c r="D98" s="37"/>
      <c r="E98" s="37"/>
      <c r="F98" s="37"/>
      <c r="G98" s="37"/>
      <c r="H98" s="37"/>
      <c r="I98" s="37"/>
      <c r="J98" s="85">
        <f>J128</f>
        <v>0</v>
      </c>
      <c r="K98" s="37"/>
      <c r="L98" s="52"/>
      <c r="S98" s="35"/>
      <c r="T98" s="35"/>
      <c r="U98" s="35"/>
      <c r="V98" s="35"/>
      <c r="W98" s="35"/>
      <c r="X98" s="35"/>
      <c r="Y98" s="35"/>
      <c r="Z98" s="35"/>
      <c r="AA98" s="35"/>
      <c r="AB98" s="35"/>
      <c r="AC98" s="35"/>
      <c r="AD98" s="35"/>
      <c r="AE98" s="35"/>
      <c r="AU98" s="18" t="s">
        <v>179</v>
      </c>
    </row>
    <row r="99" spans="1:47" s="9" customFormat="1" ht="24.95" customHeight="1">
      <c r="B99" s="154"/>
      <c r="C99" s="155"/>
      <c r="D99" s="156" t="s">
        <v>185</v>
      </c>
      <c r="E99" s="157"/>
      <c r="F99" s="157"/>
      <c r="G99" s="157"/>
      <c r="H99" s="157"/>
      <c r="I99" s="157"/>
      <c r="J99" s="158">
        <f>J129</f>
        <v>0</v>
      </c>
      <c r="K99" s="155"/>
      <c r="L99" s="159"/>
    </row>
    <row r="100" spans="1:47" s="10" customFormat="1" ht="19.899999999999999" customHeight="1">
      <c r="B100" s="160"/>
      <c r="C100" s="105"/>
      <c r="D100" s="161" t="s">
        <v>8317</v>
      </c>
      <c r="E100" s="162"/>
      <c r="F100" s="162"/>
      <c r="G100" s="162"/>
      <c r="H100" s="162"/>
      <c r="I100" s="162"/>
      <c r="J100" s="163">
        <f>J130</f>
        <v>0</v>
      </c>
      <c r="K100" s="105"/>
      <c r="L100" s="164"/>
    </row>
    <row r="101" spans="1:47" s="10" customFormat="1" ht="19.899999999999999" customHeight="1">
      <c r="B101" s="160"/>
      <c r="C101" s="105"/>
      <c r="D101" s="161" t="s">
        <v>8318</v>
      </c>
      <c r="E101" s="162"/>
      <c r="F101" s="162"/>
      <c r="G101" s="162"/>
      <c r="H101" s="162"/>
      <c r="I101" s="162"/>
      <c r="J101" s="163">
        <f>J167</f>
        <v>0</v>
      </c>
      <c r="K101" s="105"/>
      <c r="L101" s="164"/>
    </row>
    <row r="102" spans="1:47" s="9" customFormat="1" ht="24.95" customHeight="1">
      <c r="B102" s="154"/>
      <c r="C102" s="155"/>
      <c r="D102" s="156" t="s">
        <v>8319</v>
      </c>
      <c r="E102" s="157"/>
      <c r="F102" s="157"/>
      <c r="G102" s="157"/>
      <c r="H102" s="157"/>
      <c r="I102" s="157"/>
      <c r="J102" s="158">
        <f>J215</f>
        <v>0</v>
      </c>
      <c r="K102" s="155"/>
      <c r="L102" s="159"/>
    </row>
    <row r="103" spans="1:47" s="9" customFormat="1" ht="24.95" customHeight="1">
      <c r="B103" s="154"/>
      <c r="C103" s="155"/>
      <c r="D103" s="156" t="s">
        <v>8320</v>
      </c>
      <c r="E103" s="157"/>
      <c r="F103" s="157"/>
      <c r="G103" s="157"/>
      <c r="H103" s="157"/>
      <c r="I103" s="157"/>
      <c r="J103" s="158">
        <f>J217</f>
        <v>0</v>
      </c>
      <c r="K103" s="155"/>
      <c r="L103" s="159"/>
    </row>
    <row r="104" spans="1:47" s="10" customFormat="1" ht="19.899999999999999" customHeight="1">
      <c r="B104" s="160"/>
      <c r="C104" s="105"/>
      <c r="D104" s="161" t="s">
        <v>8321</v>
      </c>
      <c r="E104" s="162"/>
      <c r="F104" s="162"/>
      <c r="G104" s="162"/>
      <c r="H104" s="162"/>
      <c r="I104" s="162"/>
      <c r="J104" s="163">
        <f>J218</f>
        <v>0</v>
      </c>
      <c r="K104" s="105"/>
      <c r="L104" s="164"/>
    </row>
    <row r="105" spans="1:47" s="10" customFormat="1" ht="19.899999999999999" customHeight="1">
      <c r="B105" s="160"/>
      <c r="C105" s="105"/>
      <c r="D105" s="161" t="s">
        <v>8322</v>
      </c>
      <c r="E105" s="162"/>
      <c r="F105" s="162"/>
      <c r="G105" s="162"/>
      <c r="H105" s="162"/>
      <c r="I105" s="162"/>
      <c r="J105" s="163">
        <f>J221</f>
        <v>0</v>
      </c>
      <c r="K105" s="105"/>
      <c r="L105" s="164"/>
    </row>
    <row r="106" spans="1:47" s="10" customFormat="1" ht="19.899999999999999" customHeight="1">
      <c r="B106" s="160"/>
      <c r="C106" s="105"/>
      <c r="D106" s="161" t="s">
        <v>8323</v>
      </c>
      <c r="E106" s="162"/>
      <c r="F106" s="162"/>
      <c r="G106" s="162"/>
      <c r="H106" s="162"/>
      <c r="I106" s="162"/>
      <c r="J106" s="163">
        <f>J223</f>
        <v>0</v>
      </c>
      <c r="K106" s="105"/>
      <c r="L106" s="164"/>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63" s="2" customFormat="1" ht="24.95" customHeight="1">
      <c r="A113" s="35"/>
      <c r="B113" s="36"/>
      <c r="C113" s="24" t="s">
        <v>194</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3" s="2" customFormat="1" ht="26.25" customHeight="1">
      <c r="A116" s="35"/>
      <c r="B116" s="36"/>
      <c r="C116" s="37"/>
      <c r="D116" s="37"/>
      <c r="E116" s="329" t="str">
        <f>E7</f>
        <v>SO07 - Přístavby, nástavby a stavební úpravy pavilonu CH, Nemocnice ČB - 2.etapa</v>
      </c>
      <c r="F116" s="330"/>
      <c r="G116" s="330"/>
      <c r="H116" s="330"/>
      <c r="I116" s="37"/>
      <c r="J116" s="37"/>
      <c r="K116" s="37"/>
      <c r="L116" s="52"/>
      <c r="S116" s="35"/>
      <c r="T116" s="35"/>
      <c r="U116" s="35"/>
      <c r="V116" s="35"/>
      <c r="W116" s="35"/>
      <c r="X116" s="35"/>
      <c r="Y116" s="35"/>
      <c r="Z116" s="35"/>
      <c r="AA116" s="35"/>
      <c r="AB116" s="35"/>
      <c r="AC116" s="35"/>
      <c r="AD116" s="35"/>
      <c r="AE116" s="35"/>
    </row>
    <row r="117" spans="1:63" s="1" customFormat="1" ht="12" customHeight="1">
      <c r="B117" s="22"/>
      <c r="C117" s="30" t="s">
        <v>172</v>
      </c>
      <c r="D117" s="23"/>
      <c r="E117" s="23"/>
      <c r="F117" s="23"/>
      <c r="G117" s="23"/>
      <c r="H117" s="23"/>
      <c r="I117" s="23"/>
      <c r="J117" s="23"/>
      <c r="K117" s="23"/>
      <c r="L117" s="21"/>
    </row>
    <row r="118" spans="1:63" s="2" customFormat="1" ht="16.5" customHeight="1">
      <c r="A118" s="35"/>
      <c r="B118" s="36"/>
      <c r="C118" s="37"/>
      <c r="D118" s="37"/>
      <c r="E118" s="329" t="s">
        <v>8314</v>
      </c>
      <c r="F118" s="328"/>
      <c r="G118" s="328"/>
      <c r="H118" s="328"/>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8315</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290" t="str">
        <f>E11</f>
        <v>D.1.4.1.1 - Vnitřní  kanalizace</v>
      </c>
      <c r="F120" s="328"/>
      <c r="G120" s="328"/>
      <c r="H120" s="328"/>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F14</f>
        <v>České Budějovice</v>
      </c>
      <c r="G122" s="37"/>
      <c r="H122" s="37"/>
      <c r="I122" s="30" t="s">
        <v>22</v>
      </c>
      <c r="J122" s="67" t="str">
        <f>IF(J14="","",J14)</f>
        <v>19. 6. 2022</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E17</f>
        <v>Nemocnice České Budějovice</v>
      </c>
      <c r="G124" s="37"/>
      <c r="H124" s="37"/>
      <c r="I124" s="30" t="s">
        <v>30</v>
      </c>
      <c r="J124" s="33" t="str">
        <f>E23</f>
        <v>AGP nova</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IF(E20="","",E20)</f>
        <v>Vyplň údaj</v>
      </c>
      <c r="G125" s="37"/>
      <c r="H125" s="37"/>
      <c r="I125" s="30" t="s">
        <v>33</v>
      </c>
      <c r="J125" s="33" t="str">
        <f>E26</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195</v>
      </c>
      <c r="D127" s="168" t="s">
        <v>62</v>
      </c>
      <c r="E127" s="168" t="s">
        <v>58</v>
      </c>
      <c r="F127" s="168" t="s">
        <v>59</v>
      </c>
      <c r="G127" s="168" t="s">
        <v>196</v>
      </c>
      <c r="H127" s="168" t="s">
        <v>197</v>
      </c>
      <c r="I127" s="168" t="s">
        <v>198</v>
      </c>
      <c r="J127" s="169" t="s">
        <v>177</v>
      </c>
      <c r="K127" s="170" t="s">
        <v>199</v>
      </c>
      <c r="L127" s="171"/>
      <c r="M127" s="76" t="s">
        <v>1</v>
      </c>
      <c r="N127" s="77" t="s">
        <v>41</v>
      </c>
      <c r="O127" s="77" t="s">
        <v>200</v>
      </c>
      <c r="P127" s="77" t="s">
        <v>201</v>
      </c>
      <c r="Q127" s="77" t="s">
        <v>202</v>
      </c>
      <c r="R127" s="77" t="s">
        <v>203</v>
      </c>
      <c r="S127" s="77" t="s">
        <v>204</v>
      </c>
      <c r="T127" s="78" t="s">
        <v>205</v>
      </c>
      <c r="U127" s="165"/>
      <c r="V127" s="165"/>
      <c r="W127" s="165"/>
      <c r="X127" s="165"/>
      <c r="Y127" s="165"/>
      <c r="Z127" s="165"/>
      <c r="AA127" s="165"/>
      <c r="AB127" s="165"/>
      <c r="AC127" s="165"/>
      <c r="AD127" s="165"/>
      <c r="AE127" s="165"/>
    </row>
    <row r="128" spans="1:63" s="2" customFormat="1" ht="22.9" customHeight="1">
      <c r="A128" s="35"/>
      <c r="B128" s="36"/>
      <c r="C128" s="83" t="s">
        <v>206</v>
      </c>
      <c r="D128" s="37"/>
      <c r="E128" s="37"/>
      <c r="F128" s="37"/>
      <c r="G128" s="37"/>
      <c r="H128" s="37"/>
      <c r="I128" s="37"/>
      <c r="J128" s="172">
        <f>BK128</f>
        <v>0</v>
      </c>
      <c r="K128" s="37"/>
      <c r="L128" s="40"/>
      <c r="M128" s="79"/>
      <c r="N128" s="173"/>
      <c r="O128" s="80"/>
      <c r="P128" s="174">
        <f>P129+P215+P217</f>
        <v>0</v>
      </c>
      <c r="Q128" s="80"/>
      <c r="R128" s="174">
        <f>R129+R215+R217</f>
        <v>0</v>
      </c>
      <c r="S128" s="80"/>
      <c r="T128" s="175">
        <f>T129+T215+T217</f>
        <v>0</v>
      </c>
      <c r="U128" s="35"/>
      <c r="V128" s="35"/>
      <c r="W128" s="35"/>
      <c r="X128" s="35"/>
      <c r="Y128" s="35"/>
      <c r="Z128" s="35"/>
      <c r="AA128" s="35"/>
      <c r="AB128" s="35"/>
      <c r="AC128" s="35"/>
      <c r="AD128" s="35"/>
      <c r="AE128" s="35"/>
      <c r="AT128" s="18" t="s">
        <v>76</v>
      </c>
      <c r="AU128" s="18" t="s">
        <v>179</v>
      </c>
      <c r="BK128" s="176">
        <f>BK129+BK215+BK217</f>
        <v>0</v>
      </c>
    </row>
    <row r="129" spans="1:65" s="12" customFormat="1" ht="25.9" customHeight="1">
      <c r="B129" s="177"/>
      <c r="C129" s="178"/>
      <c r="D129" s="179" t="s">
        <v>76</v>
      </c>
      <c r="E129" s="180" t="s">
        <v>438</v>
      </c>
      <c r="F129" s="180" t="s">
        <v>439</v>
      </c>
      <c r="G129" s="178"/>
      <c r="H129" s="178"/>
      <c r="I129" s="181"/>
      <c r="J129" s="182">
        <f>BK129</f>
        <v>0</v>
      </c>
      <c r="K129" s="178"/>
      <c r="L129" s="183"/>
      <c r="M129" s="184"/>
      <c r="N129" s="185"/>
      <c r="O129" s="185"/>
      <c r="P129" s="186">
        <f>P130+P167</f>
        <v>0</v>
      </c>
      <c r="Q129" s="185"/>
      <c r="R129" s="186">
        <f>R130+R167</f>
        <v>0</v>
      </c>
      <c r="S129" s="185"/>
      <c r="T129" s="187">
        <f>T130+T167</f>
        <v>0</v>
      </c>
      <c r="AR129" s="188" t="s">
        <v>87</v>
      </c>
      <c r="AT129" s="189" t="s">
        <v>76</v>
      </c>
      <c r="AU129" s="189" t="s">
        <v>77</v>
      </c>
      <c r="AY129" s="188" t="s">
        <v>209</v>
      </c>
      <c r="BK129" s="190">
        <f>BK130+BK167</f>
        <v>0</v>
      </c>
    </row>
    <row r="130" spans="1:65" s="12" customFormat="1" ht="22.9" customHeight="1">
      <c r="B130" s="177"/>
      <c r="C130" s="178"/>
      <c r="D130" s="179" t="s">
        <v>76</v>
      </c>
      <c r="E130" s="191" t="s">
        <v>8324</v>
      </c>
      <c r="F130" s="191" t="s">
        <v>8325</v>
      </c>
      <c r="G130" s="178"/>
      <c r="H130" s="178"/>
      <c r="I130" s="181"/>
      <c r="J130" s="192">
        <f>BK130</f>
        <v>0</v>
      </c>
      <c r="K130" s="178"/>
      <c r="L130" s="183"/>
      <c r="M130" s="184"/>
      <c r="N130" s="185"/>
      <c r="O130" s="185"/>
      <c r="P130" s="186">
        <f>SUM(P131:P166)</f>
        <v>0</v>
      </c>
      <c r="Q130" s="185"/>
      <c r="R130" s="186">
        <f>SUM(R131:R166)</f>
        <v>0</v>
      </c>
      <c r="S130" s="185"/>
      <c r="T130" s="187">
        <f>SUM(T131:T166)</f>
        <v>0</v>
      </c>
      <c r="AR130" s="188" t="s">
        <v>85</v>
      </c>
      <c r="AT130" s="189" t="s">
        <v>76</v>
      </c>
      <c r="AU130" s="189" t="s">
        <v>85</v>
      </c>
      <c r="AY130" s="188" t="s">
        <v>209</v>
      </c>
      <c r="BK130" s="190">
        <f>SUM(BK131:BK166)</f>
        <v>0</v>
      </c>
    </row>
    <row r="131" spans="1:65" s="2" customFormat="1" ht="21.75" customHeight="1">
      <c r="A131" s="35"/>
      <c r="B131" s="36"/>
      <c r="C131" s="193" t="s">
        <v>85</v>
      </c>
      <c r="D131" s="193" t="s">
        <v>214</v>
      </c>
      <c r="E131" s="194" t="s">
        <v>8326</v>
      </c>
      <c r="F131" s="195" t="s">
        <v>8327</v>
      </c>
      <c r="G131" s="196" t="s">
        <v>318</v>
      </c>
      <c r="H131" s="197">
        <v>100</v>
      </c>
      <c r="I131" s="198"/>
      <c r="J131" s="199">
        <f>ROUND(I131*H131,2)</f>
        <v>0</v>
      </c>
      <c r="K131" s="200"/>
      <c r="L131" s="40"/>
      <c r="M131" s="201" t="s">
        <v>1</v>
      </c>
      <c r="N131" s="202" t="s">
        <v>42</v>
      </c>
      <c r="O131" s="72"/>
      <c r="P131" s="203">
        <f>O131*H131</f>
        <v>0</v>
      </c>
      <c r="Q131" s="203">
        <v>0</v>
      </c>
      <c r="R131" s="203">
        <f>Q131*H131</f>
        <v>0</v>
      </c>
      <c r="S131" s="203">
        <v>0</v>
      </c>
      <c r="T131" s="204">
        <f>S131*H131</f>
        <v>0</v>
      </c>
      <c r="U131" s="35"/>
      <c r="V131" s="35"/>
      <c r="W131" s="35"/>
      <c r="X131" s="35"/>
      <c r="Y131" s="35"/>
      <c r="Z131" s="35"/>
      <c r="AA131" s="35"/>
      <c r="AB131" s="35"/>
      <c r="AC131" s="35"/>
      <c r="AD131" s="35"/>
      <c r="AE131" s="35"/>
      <c r="AR131" s="205" t="s">
        <v>218</v>
      </c>
      <c r="AT131" s="205" t="s">
        <v>214</v>
      </c>
      <c r="AU131" s="205" t="s">
        <v>87</v>
      </c>
      <c r="AY131" s="18" t="s">
        <v>209</v>
      </c>
      <c r="BE131" s="206">
        <f>IF(N131="základní",J131,0)</f>
        <v>0</v>
      </c>
      <c r="BF131" s="206">
        <f>IF(N131="snížená",J131,0)</f>
        <v>0</v>
      </c>
      <c r="BG131" s="206">
        <f>IF(N131="zákl. přenesená",J131,0)</f>
        <v>0</v>
      </c>
      <c r="BH131" s="206">
        <f>IF(N131="sníž. přenesená",J131,0)</f>
        <v>0</v>
      </c>
      <c r="BI131" s="206">
        <f>IF(N131="nulová",J131,0)</f>
        <v>0</v>
      </c>
      <c r="BJ131" s="18" t="s">
        <v>85</v>
      </c>
      <c r="BK131" s="206">
        <f>ROUND(I131*H131,2)</f>
        <v>0</v>
      </c>
      <c r="BL131" s="18" t="s">
        <v>218</v>
      </c>
      <c r="BM131" s="205" t="s">
        <v>8328</v>
      </c>
    </row>
    <row r="132" spans="1:65" s="2" customFormat="1" ht="19.5">
      <c r="A132" s="35"/>
      <c r="B132" s="36"/>
      <c r="C132" s="37"/>
      <c r="D132" s="214" t="s">
        <v>807</v>
      </c>
      <c r="E132" s="37"/>
      <c r="F132" s="256" t="s">
        <v>8329</v>
      </c>
      <c r="G132" s="37"/>
      <c r="H132" s="37"/>
      <c r="I132" s="257"/>
      <c r="J132" s="37"/>
      <c r="K132" s="37"/>
      <c r="L132" s="40"/>
      <c r="M132" s="258"/>
      <c r="N132" s="259"/>
      <c r="O132" s="72"/>
      <c r="P132" s="72"/>
      <c r="Q132" s="72"/>
      <c r="R132" s="72"/>
      <c r="S132" s="72"/>
      <c r="T132" s="73"/>
      <c r="U132" s="35"/>
      <c r="V132" s="35"/>
      <c r="W132" s="35"/>
      <c r="X132" s="35"/>
      <c r="Y132" s="35"/>
      <c r="Z132" s="35"/>
      <c r="AA132" s="35"/>
      <c r="AB132" s="35"/>
      <c r="AC132" s="35"/>
      <c r="AD132" s="35"/>
      <c r="AE132" s="35"/>
      <c r="AT132" s="18" t="s">
        <v>807</v>
      </c>
      <c r="AU132" s="18" t="s">
        <v>87</v>
      </c>
    </row>
    <row r="133" spans="1:65" s="2" customFormat="1" ht="24.2" customHeight="1">
      <c r="A133" s="35"/>
      <c r="B133" s="36"/>
      <c r="C133" s="193" t="s">
        <v>87</v>
      </c>
      <c r="D133" s="193" t="s">
        <v>214</v>
      </c>
      <c r="E133" s="194" t="s">
        <v>8330</v>
      </c>
      <c r="F133" s="195" t="s">
        <v>8331</v>
      </c>
      <c r="G133" s="196" t="s">
        <v>318</v>
      </c>
      <c r="H133" s="197">
        <v>1100</v>
      </c>
      <c r="I133" s="198"/>
      <c r="J133" s="199">
        <f>ROUND(I133*H133,2)</f>
        <v>0</v>
      </c>
      <c r="K133" s="200"/>
      <c r="L133" s="40"/>
      <c r="M133" s="201" t="s">
        <v>1</v>
      </c>
      <c r="N133" s="202" t="s">
        <v>42</v>
      </c>
      <c r="O133" s="72"/>
      <c r="P133" s="203">
        <f>O133*H133</f>
        <v>0</v>
      </c>
      <c r="Q133" s="203">
        <v>0</v>
      </c>
      <c r="R133" s="203">
        <f>Q133*H133</f>
        <v>0</v>
      </c>
      <c r="S133" s="203">
        <v>0</v>
      </c>
      <c r="T133" s="204">
        <f>S133*H133</f>
        <v>0</v>
      </c>
      <c r="U133" s="35"/>
      <c r="V133" s="35"/>
      <c r="W133" s="35"/>
      <c r="X133" s="35"/>
      <c r="Y133" s="35"/>
      <c r="Z133" s="35"/>
      <c r="AA133" s="35"/>
      <c r="AB133" s="35"/>
      <c r="AC133" s="35"/>
      <c r="AD133" s="35"/>
      <c r="AE133" s="35"/>
      <c r="AR133" s="205" t="s">
        <v>218</v>
      </c>
      <c r="AT133" s="205" t="s">
        <v>214</v>
      </c>
      <c r="AU133" s="205" t="s">
        <v>87</v>
      </c>
      <c r="AY133" s="18" t="s">
        <v>209</v>
      </c>
      <c r="BE133" s="206">
        <f>IF(N133="základní",J133,0)</f>
        <v>0</v>
      </c>
      <c r="BF133" s="206">
        <f>IF(N133="snížená",J133,0)</f>
        <v>0</v>
      </c>
      <c r="BG133" s="206">
        <f>IF(N133="zákl. přenesená",J133,0)</f>
        <v>0</v>
      </c>
      <c r="BH133" s="206">
        <f>IF(N133="sníž. přenesená",J133,0)</f>
        <v>0</v>
      </c>
      <c r="BI133" s="206">
        <f>IF(N133="nulová",J133,0)</f>
        <v>0</v>
      </c>
      <c r="BJ133" s="18" t="s">
        <v>85</v>
      </c>
      <c r="BK133" s="206">
        <f>ROUND(I133*H133,2)</f>
        <v>0</v>
      </c>
      <c r="BL133" s="18" t="s">
        <v>218</v>
      </c>
      <c r="BM133" s="205" t="s">
        <v>8332</v>
      </c>
    </row>
    <row r="134" spans="1:65" s="2" customFormat="1" ht="19.5">
      <c r="A134" s="35"/>
      <c r="B134" s="36"/>
      <c r="C134" s="37"/>
      <c r="D134" s="214" t="s">
        <v>807</v>
      </c>
      <c r="E134" s="37"/>
      <c r="F134" s="256" t="s">
        <v>8333</v>
      </c>
      <c r="G134" s="37"/>
      <c r="H134" s="37"/>
      <c r="I134" s="257"/>
      <c r="J134" s="37"/>
      <c r="K134" s="37"/>
      <c r="L134" s="40"/>
      <c r="M134" s="258"/>
      <c r="N134" s="259"/>
      <c r="O134" s="72"/>
      <c r="P134" s="72"/>
      <c r="Q134" s="72"/>
      <c r="R134" s="72"/>
      <c r="S134" s="72"/>
      <c r="T134" s="73"/>
      <c r="U134" s="35"/>
      <c r="V134" s="35"/>
      <c r="W134" s="35"/>
      <c r="X134" s="35"/>
      <c r="Y134" s="35"/>
      <c r="Z134" s="35"/>
      <c r="AA134" s="35"/>
      <c r="AB134" s="35"/>
      <c r="AC134" s="35"/>
      <c r="AD134" s="35"/>
      <c r="AE134" s="35"/>
      <c r="AT134" s="18" t="s">
        <v>807</v>
      </c>
      <c r="AU134" s="18" t="s">
        <v>87</v>
      </c>
    </row>
    <row r="135" spans="1:65" s="2" customFormat="1" ht="24.2" customHeight="1">
      <c r="A135" s="35"/>
      <c r="B135" s="36"/>
      <c r="C135" s="193" t="s">
        <v>226</v>
      </c>
      <c r="D135" s="193" t="s">
        <v>214</v>
      </c>
      <c r="E135" s="194" t="s">
        <v>8334</v>
      </c>
      <c r="F135" s="195" t="s">
        <v>8335</v>
      </c>
      <c r="G135" s="196" t="s">
        <v>318</v>
      </c>
      <c r="H135" s="197">
        <v>90</v>
      </c>
      <c r="I135" s="198"/>
      <c r="J135" s="199">
        <f>ROUND(I135*H135,2)</f>
        <v>0</v>
      </c>
      <c r="K135" s="200"/>
      <c r="L135" s="40"/>
      <c r="M135" s="201" t="s">
        <v>1</v>
      </c>
      <c r="N135" s="202" t="s">
        <v>42</v>
      </c>
      <c r="O135" s="72"/>
      <c r="P135" s="203">
        <f>O135*H135</f>
        <v>0</v>
      </c>
      <c r="Q135" s="203">
        <v>0</v>
      </c>
      <c r="R135" s="203">
        <f>Q135*H135</f>
        <v>0</v>
      </c>
      <c r="S135" s="203">
        <v>0</v>
      </c>
      <c r="T135" s="204">
        <f>S135*H135</f>
        <v>0</v>
      </c>
      <c r="U135" s="35"/>
      <c r="V135" s="35"/>
      <c r="W135" s="35"/>
      <c r="X135" s="35"/>
      <c r="Y135" s="35"/>
      <c r="Z135" s="35"/>
      <c r="AA135" s="35"/>
      <c r="AB135" s="35"/>
      <c r="AC135" s="35"/>
      <c r="AD135" s="35"/>
      <c r="AE135" s="35"/>
      <c r="AR135" s="205" t="s">
        <v>218</v>
      </c>
      <c r="AT135" s="205" t="s">
        <v>214</v>
      </c>
      <c r="AU135" s="205" t="s">
        <v>87</v>
      </c>
      <c r="AY135" s="18" t="s">
        <v>209</v>
      </c>
      <c r="BE135" s="206">
        <f>IF(N135="základní",J135,0)</f>
        <v>0</v>
      </c>
      <c r="BF135" s="206">
        <f>IF(N135="snížená",J135,0)</f>
        <v>0</v>
      </c>
      <c r="BG135" s="206">
        <f>IF(N135="zákl. přenesená",J135,0)</f>
        <v>0</v>
      </c>
      <c r="BH135" s="206">
        <f>IF(N135="sníž. přenesená",J135,0)</f>
        <v>0</v>
      </c>
      <c r="BI135" s="206">
        <f>IF(N135="nulová",J135,0)</f>
        <v>0</v>
      </c>
      <c r="BJ135" s="18" t="s">
        <v>85</v>
      </c>
      <c r="BK135" s="206">
        <f>ROUND(I135*H135,2)</f>
        <v>0</v>
      </c>
      <c r="BL135" s="18" t="s">
        <v>218</v>
      </c>
      <c r="BM135" s="205" t="s">
        <v>8336</v>
      </c>
    </row>
    <row r="136" spans="1:65" s="2" customFormat="1" ht="19.5">
      <c r="A136" s="35"/>
      <c r="B136" s="36"/>
      <c r="C136" s="37"/>
      <c r="D136" s="214" t="s">
        <v>807</v>
      </c>
      <c r="E136" s="37"/>
      <c r="F136" s="256" t="s">
        <v>8337</v>
      </c>
      <c r="G136" s="37"/>
      <c r="H136" s="37"/>
      <c r="I136" s="257"/>
      <c r="J136" s="37"/>
      <c r="K136" s="37"/>
      <c r="L136" s="40"/>
      <c r="M136" s="258"/>
      <c r="N136" s="259"/>
      <c r="O136" s="72"/>
      <c r="P136" s="72"/>
      <c r="Q136" s="72"/>
      <c r="R136" s="72"/>
      <c r="S136" s="72"/>
      <c r="T136" s="73"/>
      <c r="U136" s="35"/>
      <c r="V136" s="35"/>
      <c r="W136" s="35"/>
      <c r="X136" s="35"/>
      <c r="Y136" s="35"/>
      <c r="Z136" s="35"/>
      <c r="AA136" s="35"/>
      <c r="AB136" s="35"/>
      <c r="AC136" s="35"/>
      <c r="AD136" s="35"/>
      <c r="AE136" s="35"/>
      <c r="AT136" s="18" t="s">
        <v>807</v>
      </c>
      <c r="AU136" s="18" t="s">
        <v>87</v>
      </c>
    </row>
    <row r="137" spans="1:65" s="2" customFormat="1" ht="24.2" customHeight="1">
      <c r="A137" s="35"/>
      <c r="B137" s="36"/>
      <c r="C137" s="193" t="s">
        <v>218</v>
      </c>
      <c r="D137" s="193" t="s">
        <v>214</v>
      </c>
      <c r="E137" s="194" t="s">
        <v>8338</v>
      </c>
      <c r="F137" s="195" t="s">
        <v>8339</v>
      </c>
      <c r="G137" s="196" t="s">
        <v>318</v>
      </c>
      <c r="H137" s="197">
        <v>2160</v>
      </c>
      <c r="I137" s="198"/>
      <c r="J137" s="199">
        <f>ROUND(I137*H137,2)</f>
        <v>0</v>
      </c>
      <c r="K137" s="200"/>
      <c r="L137" s="40"/>
      <c r="M137" s="201" t="s">
        <v>1</v>
      </c>
      <c r="N137" s="202" t="s">
        <v>42</v>
      </c>
      <c r="O137" s="72"/>
      <c r="P137" s="203">
        <f>O137*H137</f>
        <v>0</v>
      </c>
      <c r="Q137" s="203">
        <v>0</v>
      </c>
      <c r="R137" s="203">
        <f>Q137*H137</f>
        <v>0</v>
      </c>
      <c r="S137" s="203">
        <v>0</v>
      </c>
      <c r="T137" s="204">
        <f>S137*H137</f>
        <v>0</v>
      </c>
      <c r="U137" s="35"/>
      <c r="V137" s="35"/>
      <c r="W137" s="35"/>
      <c r="X137" s="35"/>
      <c r="Y137" s="35"/>
      <c r="Z137" s="35"/>
      <c r="AA137" s="35"/>
      <c r="AB137" s="35"/>
      <c r="AC137" s="35"/>
      <c r="AD137" s="35"/>
      <c r="AE137" s="35"/>
      <c r="AR137" s="205" t="s">
        <v>218</v>
      </c>
      <c r="AT137" s="205" t="s">
        <v>214</v>
      </c>
      <c r="AU137" s="205" t="s">
        <v>87</v>
      </c>
      <c r="AY137" s="18" t="s">
        <v>209</v>
      </c>
      <c r="BE137" s="206">
        <f>IF(N137="základní",J137,0)</f>
        <v>0</v>
      </c>
      <c r="BF137" s="206">
        <f>IF(N137="snížená",J137,0)</f>
        <v>0</v>
      </c>
      <c r="BG137" s="206">
        <f>IF(N137="zákl. přenesená",J137,0)</f>
        <v>0</v>
      </c>
      <c r="BH137" s="206">
        <f>IF(N137="sníž. přenesená",J137,0)</f>
        <v>0</v>
      </c>
      <c r="BI137" s="206">
        <f>IF(N137="nulová",J137,0)</f>
        <v>0</v>
      </c>
      <c r="BJ137" s="18" t="s">
        <v>85</v>
      </c>
      <c r="BK137" s="206">
        <f>ROUND(I137*H137,2)</f>
        <v>0</v>
      </c>
      <c r="BL137" s="18" t="s">
        <v>218</v>
      </c>
      <c r="BM137" s="205" t="s">
        <v>8340</v>
      </c>
    </row>
    <row r="138" spans="1:65" s="2" customFormat="1" ht="21.75" customHeight="1">
      <c r="A138" s="35"/>
      <c r="B138" s="36"/>
      <c r="C138" s="193" t="s">
        <v>233</v>
      </c>
      <c r="D138" s="193" t="s">
        <v>214</v>
      </c>
      <c r="E138" s="194" t="s">
        <v>8341</v>
      </c>
      <c r="F138" s="195" t="s">
        <v>8342</v>
      </c>
      <c r="G138" s="196" t="s">
        <v>318</v>
      </c>
      <c r="H138" s="197">
        <v>540</v>
      </c>
      <c r="I138" s="198"/>
      <c r="J138" s="199">
        <f>ROUND(I138*H138,2)</f>
        <v>0</v>
      </c>
      <c r="K138" s="200"/>
      <c r="L138" s="40"/>
      <c r="M138" s="201" t="s">
        <v>1</v>
      </c>
      <c r="N138" s="202" t="s">
        <v>42</v>
      </c>
      <c r="O138" s="72"/>
      <c r="P138" s="203">
        <f>O138*H138</f>
        <v>0</v>
      </c>
      <c r="Q138" s="203">
        <v>0</v>
      </c>
      <c r="R138" s="203">
        <f>Q138*H138</f>
        <v>0</v>
      </c>
      <c r="S138" s="203">
        <v>0</v>
      </c>
      <c r="T138" s="204">
        <f>S138*H138</f>
        <v>0</v>
      </c>
      <c r="U138" s="35"/>
      <c r="V138" s="35"/>
      <c r="W138" s="35"/>
      <c r="X138" s="35"/>
      <c r="Y138" s="35"/>
      <c r="Z138" s="35"/>
      <c r="AA138" s="35"/>
      <c r="AB138" s="35"/>
      <c r="AC138" s="35"/>
      <c r="AD138" s="35"/>
      <c r="AE138" s="35"/>
      <c r="AR138" s="205" t="s">
        <v>218</v>
      </c>
      <c r="AT138" s="205" t="s">
        <v>214</v>
      </c>
      <c r="AU138" s="205" t="s">
        <v>87</v>
      </c>
      <c r="AY138" s="18" t="s">
        <v>209</v>
      </c>
      <c r="BE138" s="206">
        <f>IF(N138="základní",J138,0)</f>
        <v>0</v>
      </c>
      <c r="BF138" s="206">
        <f>IF(N138="snížená",J138,0)</f>
        <v>0</v>
      </c>
      <c r="BG138" s="206">
        <f>IF(N138="zákl. přenesená",J138,0)</f>
        <v>0</v>
      </c>
      <c r="BH138" s="206">
        <f>IF(N138="sníž. přenesená",J138,0)</f>
        <v>0</v>
      </c>
      <c r="BI138" s="206">
        <f>IF(N138="nulová",J138,0)</f>
        <v>0</v>
      </c>
      <c r="BJ138" s="18" t="s">
        <v>85</v>
      </c>
      <c r="BK138" s="206">
        <f>ROUND(I138*H138,2)</f>
        <v>0</v>
      </c>
      <c r="BL138" s="18" t="s">
        <v>218</v>
      </c>
      <c r="BM138" s="205" t="s">
        <v>8343</v>
      </c>
    </row>
    <row r="139" spans="1:65" s="2" customFormat="1" ht="19.5">
      <c r="A139" s="35"/>
      <c r="B139" s="36"/>
      <c r="C139" s="37"/>
      <c r="D139" s="214" t="s">
        <v>807</v>
      </c>
      <c r="E139" s="37"/>
      <c r="F139" s="256" t="s">
        <v>8344</v>
      </c>
      <c r="G139" s="37"/>
      <c r="H139" s="37"/>
      <c r="I139" s="257"/>
      <c r="J139" s="37"/>
      <c r="K139" s="37"/>
      <c r="L139" s="40"/>
      <c r="M139" s="258"/>
      <c r="N139" s="259"/>
      <c r="O139" s="72"/>
      <c r="P139" s="72"/>
      <c r="Q139" s="72"/>
      <c r="R139" s="72"/>
      <c r="S139" s="72"/>
      <c r="T139" s="73"/>
      <c r="U139" s="35"/>
      <c r="V139" s="35"/>
      <c r="W139" s="35"/>
      <c r="X139" s="35"/>
      <c r="Y139" s="35"/>
      <c r="Z139" s="35"/>
      <c r="AA139" s="35"/>
      <c r="AB139" s="35"/>
      <c r="AC139" s="35"/>
      <c r="AD139" s="35"/>
      <c r="AE139" s="35"/>
      <c r="AT139" s="18" t="s">
        <v>807</v>
      </c>
      <c r="AU139" s="18" t="s">
        <v>87</v>
      </c>
    </row>
    <row r="140" spans="1:65" s="2" customFormat="1" ht="21.75" customHeight="1">
      <c r="A140" s="35"/>
      <c r="B140" s="36"/>
      <c r="C140" s="193" t="s">
        <v>238</v>
      </c>
      <c r="D140" s="193" t="s">
        <v>214</v>
      </c>
      <c r="E140" s="194" t="s">
        <v>8345</v>
      </c>
      <c r="F140" s="195" t="s">
        <v>8346</v>
      </c>
      <c r="G140" s="196" t="s">
        <v>318</v>
      </c>
      <c r="H140" s="197">
        <v>650</v>
      </c>
      <c r="I140" s="198"/>
      <c r="J140" s="199">
        <f>ROUND(I140*H140,2)</f>
        <v>0</v>
      </c>
      <c r="K140" s="200"/>
      <c r="L140" s="40"/>
      <c r="M140" s="201" t="s">
        <v>1</v>
      </c>
      <c r="N140" s="202" t="s">
        <v>42</v>
      </c>
      <c r="O140" s="72"/>
      <c r="P140" s="203">
        <f>O140*H140</f>
        <v>0</v>
      </c>
      <c r="Q140" s="203">
        <v>0</v>
      </c>
      <c r="R140" s="203">
        <f>Q140*H140</f>
        <v>0</v>
      </c>
      <c r="S140" s="203">
        <v>0</v>
      </c>
      <c r="T140" s="204">
        <f>S140*H140</f>
        <v>0</v>
      </c>
      <c r="U140" s="35"/>
      <c r="V140" s="35"/>
      <c r="W140" s="35"/>
      <c r="X140" s="35"/>
      <c r="Y140" s="35"/>
      <c r="Z140" s="35"/>
      <c r="AA140" s="35"/>
      <c r="AB140" s="35"/>
      <c r="AC140" s="35"/>
      <c r="AD140" s="35"/>
      <c r="AE140" s="35"/>
      <c r="AR140" s="205" t="s">
        <v>218</v>
      </c>
      <c r="AT140" s="205" t="s">
        <v>214</v>
      </c>
      <c r="AU140" s="205" t="s">
        <v>87</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218</v>
      </c>
      <c r="BM140" s="205" t="s">
        <v>8347</v>
      </c>
    </row>
    <row r="141" spans="1:65" s="2" customFormat="1" ht="19.5">
      <c r="A141" s="35"/>
      <c r="B141" s="36"/>
      <c r="C141" s="37"/>
      <c r="D141" s="214" t="s">
        <v>807</v>
      </c>
      <c r="E141" s="37"/>
      <c r="F141" s="256" t="s">
        <v>8348</v>
      </c>
      <c r="G141" s="37"/>
      <c r="H141" s="37"/>
      <c r="I141" s="257"/>
      <c r="J141" s="37"/>
      <c r="K141" s="37"/>
      <c r="L141" s="40"/>
      <c r="M141" s="258"/>
      <c r="N141" s="259"/>
      <c r="O141" s="72"/>
      <c r="P141" s="72"/>
      <c r="Q141" s="72"/>
      <c r="R141" s="72"/>
      <c r="S141" s="72"/>
      <c r="T141" s="73"/>
      <c r="U141" s="35"/>
      <c r="V141" s="35"/>
      <c r="W141" s="35"/>
      <c r="X141" s="35"/>
      <c r="Y141" s="35"/>
      <c r="Z141" s="35"/>
      <c r="AA141" s="35"/>
      <c r="AB141" s="35"/>
      <c r="AC141" s="35"/>
      <c r="AD141" s="35"/>
      <c r="AE141" s="35"/>
      <c r="AT141" s="18" t="s">
        <v>807</v>
      </c>
      <c r="AU141" s="18" t="s">
        <v>87</v>
      </c>
    </row>
    <row r="142" spans="1:65" s="2" customFormat="1" ht="21.75" customHeight="1">
      <c r="A142" s="35"/>
      <c r="B142" s="36"/>
      <c r="C142" s="193" t="s">
        <v>242</v>
      </c>
      <c r="D142" s="193" t="s">
        <v>214</v>
      </c>
      <c r="E142" s="194" t="s">
        <v>8349</v>
      </c>
      <c r="F142" s="195" t="s">
        <v>8350</v>
      </c>
      <c r="G142" s="196" t="s">
        <v>318</v>
      </c>
      <c r="H142" s="197">
        <v>140</v>
      </c>
      <c r="I142" s="198"/>
      <c r="J142" s="199">
        <f>ROUND(I142*H142,2)</f>
        <v>0</v>
      </c>
      <c r="K142" s="200"/>
      <c r="L142" s="40"/>
      <c r="M142" s="201" t="s">
        <v>1</v>
      </c>
      <c r="N142" s="202" t="s">
        <v>42</v>
      </c>
      <c r="O142" s="72"/>
      <c r="P142" s="203">
        <f>O142*H142</f>
        <v>0</v>
      </c>
      <c r="Q142" s="203">
        <v>0</v>
      </c>
      <c r="R142" s="203">
        <f>Q142*H142</f>
        <v>0</v>
      </c>
      <c r="S142" s="203">
        <v>0</v>
      </c>
      <c r="T142" s="204">
        <f>S142*H142</f>
        <v>0</v>
      </c>
      <c r="U142" s="35"/>
      <c r="V142" s="35"/>
      <c r="W142" s="35"/>
      <c r="X142" s="35"/>
      <c r="Y142" s="35"/>
      <c r="Z142" s="35"/>
      <c r="AA142" s="35"/>
      <c r="AB142" s="35"/>
      <c r="AC142" s="35"/>
      <c r="AD142" s="35"/>
      <c r="AE142" s="35"/>
      <c r="AR142" s="205" t="s">
        <v>218</v>
      </c>
      <c r="AT142" s="205" t="s">
        <v>214</v>
      </c>
      <c r="AU142" s="205" t="s">
        <v>87</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218</v>
      </c>
      <c r="BM142" s="205" t="s">
        <v>8351</v>
      </c>
    </row>
    <row r="143" spans="1:65" s="2" customFormat="1" ht="19.5">
      <c r="A143" s="35"/>
      <c r="B143" s="36"/>
      <c r="C143" s="37"/>
      <c r="D143" s="214" t="s">
        <v>807</v>
      </c>
      <c r="E143" s="37"/>
      <c r="F143" s="256" t="s">
        <v>8352</v>
      </c>
      <c r="G143" s="37"/>
      <c r="H143" s="37"/>
      <c r="I143" s="257"/>
      <c r="J143" s="37"/>
      <c r="K143" s="37"/>
      <c r="L143" s="40"/>
      <c r="M143" s="258"/>
      <c r="N143" s="259"/>
      <c r="O143" s="72"/>
      <c r="P143" s="72"/>
      <c r="Q143" s="72"/>
      <c r="R143" s="72"/>
      <c r="S143" s="72"/>
      <c r="T143" s="73"/>
      <c r="U143" s="35"/>
      <c r="V143" s="35"/>
      <c r="W143" s="35"/>
      <c r="X143" s="35"/>
      <c r="Y143" s="35"/>
      <c r="Z143" s="35"/>
      <c r="AA143" s="35"/>
      <c r="AB143" s="35"/>
      <c r="AC143" s="35"/>
      <c r="AD143" s="35"/>
      <c r="AE143" s="35"/>
      <c r="AT143" s="18" t="s">
        <v>807</v>
      </c>
      <c r="AU143" s="18" t="s">
        <v>87</v>
      </c>
    </row>
    <row r="144" spans="1:65" s="2" customFormat="1" ht="24.2" customHeight="1">
      <c r="A144" s="35"/>
      <c r="B144" s="36"/>
      <c r="C144" s="193" t="s">
        <v>246</v>
      </c>
      <c r="D144" s="193" t="s">
        <v>214</v>
      </c>
      <c r="E144" s="194" t="s">
        <v>8353</v>
      </c>
      <c r="F144" s="195" t="s">
        <v>8354</v>
      </c>
      <c r="G144" s="196" t="s">
        <v>323</v>
      </c>
      <c r="H144" s="197">
        <v>216</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218</v>
      </c>
      <c r="AT144" s="205" t="s">
        <v>214</v>
      </c>
      <c r="AU144" s="205" t="s">
        <v>87</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218</v>
      </c>
      <c r="BM144" s="205" t="s">
        <v>8355</v>
      </c>
    </row>
    <row r="145" spans="1:65" s="2" customFormat="1" ht="19.5">
      <c r="A145" s="35"/>
      <c r="B145" s="36"/>
      <c r="C145" s="37"/>
      <c r="D145" s="214" t="s">
        <v>807</v>
      </c>
      <c r="E145" s="37"/>
      <c r="F145" s="256" t="s">
        <v>8356</v>
      </c>
      <c r="G145" s="37"/>
      <c r="H145" s="37"/>
      <c r="I145" s="257"/>
      <c r="J145" s="37"/>
      <c r="K145" s="37"/>
      <c r="L145" s="40"/>
      <c r="M145" s="258"/>
      <c r="N145" s="259"/>
      <c r="O145" s="72"/>
      <c r="P145" s="72"/>
      <c r="Q145" s="72"/>
      <c r="R145" s="72"/>
      <c r="S145" s="72"/>
      <c r="T145" s="73"/>
      <c r="U145" s="35"/>
      <c r="V145" s="35"/>
      <c r="W145" s="35"/>
      <c r="X145" s="35"/>
      <c r="Y145" s="35"/>
      <c r="Z145" s="35"/>
      <c r="AA145" s="35"/>
      <c r="AB145" s="35"/>
      <c r="AC145" s="35"/>
      <c r="AD145" s="35"/>
      <c r="AE145" s="35"/>
      <c r="AT145" s="18" t="s">
        <v>807</v>
      </c>
      <c r="AU145" s="18" t="s">
        <v>87</v>
      </c>
    </row>
    <row r="146" spans="1:65" s="2" customFormat="1" ht="24.2" customHeight="1">
      <c r="A146" s="35"/>
      <c r="B146" s="36"/>
      <c r="C146" s="193" t="s">
        <v>210</v>
      </c>
      <c r="D146" s="193" t="s">
        <v>214</v>
      </c>
      <c r="E146" s="194" t="s">
        <v>8357</v>
      </c>
      <c r="F146" s="195" t="s">
        <v>8358</v>
      </c>
      <c r="G146" s="196" t="s">
        <v>323</v>
      </c>
      <c r="H146" s="197">
        <v>276</v>
      </c>
      <c r="I146" s="198"/>
      <c r="J146" s="199">
        <f>ROUND(I146*H146,2)</f>
        <v>0</v>
      </c>
      <c r="K146" s="200"/>
      <c r="L146" s="40"/>
      <c r="M146" s="201" t="s">
        <v>1</v>
      </c>
      <c r="N146" s="202" t="s">
        <v>42</v>
      </c>
      <c r="O146" s="72"/>
      <c r="P146" s="203">
        <f>O146*H146</f>
        <v>0</v>
      </c>
      <c r="Q146" s="203">
        <v>0</v>
      </c>
      <c r="R146" s="203">
        <f>Q146*H146</f>
        <v>0</v>
      </c>
      <c r="S146" s="203">
        <v>0</v>
      </c>
      <c r="T146" s="204">
        <f>S146*H146</f>
        <v>0</v>
      </c>
      <c r="U146" s="35"/>
      <c r="V146" s="35"/>
      <c r="W146" s="35"/>
      <c r="X146" s="35"/>
      <c r="Y146" s="35"/>
      <c r="Z146" s="35"/>
      <c r="AA146" s="35"/>
      <c r="AB146" s="35"/>
      <c r="AC146" s="35"/>
      <c r="AD146" s="35"/>
      <c r="AE146" s="35"/>
      <c r="AR146" s="205" t="s">
        <v>218</v>
      </c>
      <c r="AT146" s="205" t="s">
        <v>214</v>
      </c>
      <c r="AU146" s="205" t="s">
        <v>87</v>
      </c>
      <c r="AY146" s="18" t="s">
        <v>209</v>
      </c>
      <c r="BE146" s="206">
        <f>IF(N146="základní",J146,0)</f>
        <v>0</v>
      </c>
      <c r="BF146" s="206">
        <f>IF(N146="snížená",J146,0)</f>
        <v>0</v>
      </c>
      <c r="BG146" s="206">
        <f>IF(N146="zákl. přenesená",J146,0)</f>
        <v>0</v>
      </c>
      <c r="BH146" s="206">
        <f>IF(N146="sníž. přenesená",J146,0)</f>
        <v>0</v>
      </c>
      <c r="BI146" s="206">
        <f>IF(N146="nulová",J146,0)</f>
        <v>0</v>
      </c>
      <c r="BJ146" s="18" t="s">
        <v>85</v>
      </c>
      <c r="BK146" s="206">
        <f>ROUND(I146*H146,2)</f>
        <v>0</v>
      </c>
      <c r="BL146" s="18" t="s">
        <v>218</v>
      </c>
      <c r="BM146" s="205" t="s">
        <v>8359</v>
      </c>
    </row>
    <row r="147" spans="1:65" s="2" customFormat="1" ht="19.5">
      <c r="A147" s="35"/>
      <c r="B147" s="36"/>
      <c r="C147" s="37"/>
      <c r="D147" s="214" t="s">
        <v>807</v>
      </c>
      <c r="E147" s="37"/>
      <c r="F147" s="256" t="s">
        <v>8360</v>
      </c>
      <c r="G147" s="37"/>
      <c r="H147" s="37"/>
      <c r="I147" s="257"/>
      <c r="J147" s="37"/>
      <c r="K147" s="37"/>
      <c r="L147" s="40"/>
      <c r="M147" s="258"/>
      <c r="N147" s="259"/>
      <c r="O147" s="72"/>
      <c r="P147" s="72"/>
      <c r="Q147" s="72"/>
      <c r="R147" s="72"/>
      <c r="S147" s="72"/>
      <c r="T147" s="73"/>
      <c r="U147" s="35"/>
      <c r="V147" s="35"/>
      <c r="W147" s="35"/>
      <c r="X147" s="35"/>
      <c r="Y147" s="35"/>
      <c r="Z147" s="35"/>
      <c r="AA147" s="35"/>
      <c r="AB147" s="35"/>
      <c r="AC147" s="35"/>
      <c r="AD147" s="35"/>
      <c r="AE147" s="35"/>
      <c r="AT147" s="18" t="s">
        <v>807</v>
      </c>
      <c r="AU147" s="18" t="s">
        <v>87</v>
      </c>
    </row>
    <row r="148" spans="1:65" s="2" customFormat="1" ht="24.2" customHeight="1">
      <c r="A148" s="35"/>
      <c r="B148" s="36"/>
      <c r="C148" s="193" t="s">
        <v>253</v>
      </c>
      <c r="D148" s="193" t="s">
        <v>214</v>
      </c>
      <c r="E148" s="194" t="s">
        <v>8361</v>
      </c>
      <c r="F148" s="195" t="s">
        <v>8362</v>
      </c>
      <c r="G148" s="196" t="s">
        <v>323</v>
      </c>
      <c r="H148" s="197">
        <v>219</v>
      </c>
      <c r="I148" s="198"/>
      <c r="J148" s="199">
        <f>ROUND(I148*H148,2)</f>
        <v>0</v>
      </c>
      <c r="K148" s="200"/>
      <c r="L148" s="40"/>
      <c r="M148" s="201" t="s">
        <v>1</v>
      </c>
      <c r="N148" s="202" t="s">
        <v>42</v>
      </c>
      <c r="O148" s="72"/>
      <c r="P148" s="203">
        <f>O148*H148</f>
        <v>0</v>
      </c>
      <c r="Q148" s="203">
        <v>0</v>
      </c>
      <c r="R148" s="203">
        <f>Q148*H148</f>
        <v>0</v>
      </c>
      <c r="S148" s="203">
        <v>0</v>
      </c>
      <c r="T148" s="204">
        <f>S148*H148</f>
        <v>0</v>
      </c>
      <c r="U148" s="35"/>
      <c r="V148" s="35"/>
      <c r="W148" s="35"/>
      <c r="X148" s="35"/>
      <c r="Y148" s="35"/>
      <c r="Z148" s="35"/>
      <c r="AA148" s="35"/>
      <c r="AB148" s="35"/>
      <c r="AC148" s="35"/>
      <c r="AD148" s="35"/>
      <c r="AE148" s="35"/>
      <c r="AR148" s="205" t="s">
        <v>218</v>
      </c>
      <c r="AT148" s="205" t="s">
        <v>214</v>
      </c>
      <c r="AU148" s="205" t="s">
        <v>87</v>
      </c>
      <c r="AY148" s="18" t="s">
        <v>209</v>
      </c>
      <c r="BE148" s="206">
        <f>IF(N148="základní",J148,0)</f>
        <v>0</v>
      </c>
      <c r="BF148" s="206">
        <f>IF(N148="snížená",J148,0)</f>
        <v>0</v>
      </c>
      <c r="BG148" s="206">
        <f>IF(N148="zákl. přenesená",J148,0)</f>
        <v>0</v>
      </c>
      <c r="BH148" s="206">
        <f>IF(N148="sníž. přenesená",J148,0)</f>
        <v>0</v>
      </c>
      <c r="BI148" s="206">
        <f>IF(N148="nulová",J148,0)</f>
        <v>0</v>
      </c>
      <c r="BJ148" s="18" t="s">
        <v>85</v>
      </c>
      <c r="BK148" s="206">
        <f>ROUND(I148*H148,2)</f>
        <v>0</v>
      </c>
      <c r="BL148" s="18" t="s">
        <v>218</v>
      </c>
      <c r="BM148" s="205" t="s">
        <v>8363</v>
      </c>
    </row>
    <row r="149" spans="1:65" s="2" customFormat="1" ht="19.5">
      <c r="A149" s="35"/>
      <c r="B149" s="36"/>
      <c r="C149" s="37"/>
      <c r="D149" s="214" t="s">
        <v>807</v>
      </c>
      <c r="E149" s="37"/>
      <c r="F149" s="256" t="s">
        <v>8364</v>
      </c>
      <c r="G149" s="37"/>
      <c r="H149" s="37"/>
      <c r="I149" s="257"/>
      <c r="J149" s="37"/>
      <c r="K149" s="37"/>
      <c r="L149" s="40"/>
      <c r="M149" s="258"/>
      <c r="N149" s="259"/>
      <c r="O149" s="72"/>
      <c r="P149" s="72"/>
      <c r="Q149" s="72"/>
      <c r="R149" s="72"/>
      <c r="S149" s="72"/>
      <c r="T149" s="73"/>
      <c r="U149" s="35"/>
      <c r="V149" s="35"/>
      <c r="W149" s="35"/>
      <c r="X149" s="35"/>
      <c r="Y149" s="35"/>
      <c r="Z149" s="35"/>
      <c r="AA149" s="35"/>
      <c r="AB149" s="35"/>
      <c r="AC149" s="35"/>
      <c r="AD149" s="35"/>
      <c r="AE149" s="35"/>
      <c r="AT149" s="18" t="s">
        <v>807</v>
      </c>
      <c r="AU149" s="18" t="s">
        <v>87</v>
      </c>
    </row>
    <row r="150" spans="1:65" s="2" customFormat="1" ht="24.2" customHeight="1">
      <c r="A150" s="35"/>
      <c r="B150" s="36"/>
      <c r="C150" s="193" t="s">
        <v>257</v>
      </c>
      <c r="D150" s="193" t="s">
        <v>214</v>
      </c>
      <c r="E150" s="194" t="s">
        <v>8365</v>
      </c>
      <c r="F150" s="195" t="s">
        <v>8366</v>
      </c>
      <c r="G150" s="196" t="s">
        <v>323</v>
      </c>
      <c r="H150" s="197">
        <v>143</v>
      </c>
      <c r="I150" s="198"/>
      <c r="J150" s="199">
        <f>ROUND(I150*H150,2)</f>
        <v>0</v>
      </c>
      <c r="K150" s="200"/>
      <c r="L150" s="40"/>
      <c r="M150" s="201" t="s">
        <v>1</v>
      </c>
      <c r="N150" s="202" t="s">
        <v>42</v>
      </c>
      <c r="O150" s="72"/>
      <c r="P150" s="203">
        <f>O150*H150</f>
        <v>0</v>
      </c>
      <c r="Q150" s="203">
        <v>0</v>
      </c>
      <c r="R150" s="203">
        <f>Q150*H150</f>
        <v>0</v>
      </c>
      <c r="S150" s="203">
        <v>0</v>
      </c>
      <c r="T150" s="204">
        <f>S150*H150</f>
        <v>0</v>
      </c>
      <c r="U150" s="35"/>
      <c r="V150" s="35"/>
      <c r="W150" s="35"/>
      <c r="X150" s="35"/>
      <c r="Y150" s="35"/>
      <c r="Z150" s="35"/>
      <c r="AA150" s="35"/>
      <c r="AB150" s="35"/>
      <c r="AC150" s="35"/>
      <c r="AD150" s="35"/>
      <c r="AE150" s="35"/>
      <c r="AR150" s="205" t="s">
        <v>218</v>
      </c>
      <c r="AT150" s="205" t="s">
        <v>214</v>
      </c>
      <c r="AU150" s="205" t="s">
        <v>87</v>
      </c>
      <c r="AY150" s="18" t="s">
        <v>209</v>
      </c>
      <c r="BE150" s="206">
        <f>IF(N150="základní",J150,0)</f>
        <v>0</v>
      </c>
      <c r="BF150" s="206">
        <f>IF(N150="snížená",J150,0)</f>
        <v>0</v>
      </c>
      <c r="BG150" s="206">
        <f>IF(N150="zákl. přenesená",J150,0)</f>
        <v>0</v>
      </c>
      <c r="BH150" s="206">
        <f>IF(N150="sníž. přenesená",J150,0)</f>
        <v>0</v>
      </c>
      <c r="BI150" s="206">
        <f>IF(N150="nulová",J150,0)</f>
        <v>0</v>
      </c>
      <c r="BJ150" s="18" t="s">
        <v>85</v>
      </c>
      <c r="BK150" s="206">
        <f>ROUND(I150*H150,2)</f>
        <v>0</v>
      </c>
      <c r="BL150" s="18" t="s">
        <v>218</v>
      </c>
      <c r="BM150" s="205" t="s">
        <v>8367</v>
      </c>
    </row>
    <row r="151" spans="1:65" s="2" customFormat="1" ht="19.5">
      <c r="A151" s="35"/>
      <c r="B151" s="36"/>
      <c r="C151" s="37"/>
      <c r="D151" s="214" t="s">
        <v>807</v>
      </c>
      <c r="E151" s="37"/>
      <c r="F151" s="256" t="s">
        <v>8368</v>
      </c>
      <c r="G151" s="37"/>
      <c r="H151" s="37"/>
      <c r="I151" s="257"/>
      <c r="J151" s="37"/>
      <c r="K151" s="37"/>
      <c r="L151" s="40"/>
      <c r="M151" s="258"/>
      <c r="N151" s="259"/>
      <c r="O151" s="72"/>
      <c r="P151" s="72"/>
      <c r="Q151" s="72"/>
      <c r="R151" s="72"/>
      <c r="S151" s="72"/>
      <c r="T151" s="73"/>
      <c r="U151" s="35"/>
      <c r="V151" s="35"/>
      <c r="W151" s="35"/>
      <c r="X151" s="35"/>
      <c r="Y151" s="35"/>
      <c r="Z151" s="35"/>
      <c r="AA151" s="35"/>
      <c r="AB151" s="35"/>
      <c r="AC151" s="35"/>
      <c r="AD151" s="35"/>
      <c r="AE151" s="35"/>
      <c r="AT151" s="18" t="s">
        <v>807</v>
      </c>
      <c r="AU151" s="18" t="s">
        <v>87</v>
      </c>
    </row>
    <row r="152" spans="1:65" s="2" customFormat="1" ht="24.2" customHeight="1">
      <c r="A152" s="35"/>
      <c r="B152" s="36"/>
      <c r="C152" s="193" t="s">
        <v>261</v>
      </c>
      <c r="D152" s="193" t="s">
        <v>214</v>
      </c>
      <c r="E152" s="194" t="s">
        <v>8369</v>
      </c>
      <c r="F152" s="195" t="s">
        <v>8370</v>
      </c>
      <c r="G152" s="196" t="s">
        <v>323</v>
      </c>
      <c r="H152" s="197">
        <v>20</v>
      </c>
      <c r="I152" s="198"/>
      <c r="J152" s="199">
        <f>ROUND(I152*H152,2)</f>
        <v>0</v>
      </c>
      <c r="K152" s="200"/>
      <c r="L152" s="40"/>
      <c r="M152" s="201" t="s">
        <v>1</v>
      </c>
      <c r="N152" s="202" t="s">
        <v>42</v>
      </c>
      <c r="O152" s="72"/>
      <c r="P152" s="203">
        <f>O152*H152</f>
        <v>0</v>
      </c>
      <c r="Q152" s="203">
        <v>0</v>
      </c>
      <c r="R152" s="203">
        <f>Q152*H152</f>
        <v>0</v>
      </c>
      <c r="S152" s="203">
        <v>0</v>
      </c>
      <c r="T152" s="204">
        <f>S152*H152</f>
        <v>0</v>
      </c>
      <c r="U152" s="35"/>
      <c r="V152" s="35"/>
      <c r="W152" s="35"/>
      <c r="X152" s="35"/>
      <c r="Y152" s="35"/>
      <c r="Z152" s="35"/>
      <c r="AA152" s="35"/>
      <c r="AB152" s="35"/>
      <c r="AC152" s="35"/>
      <c r="AD152" s="35"/>
      <c r="AE152" s="35"/>
      <c r="AR152" s="205" t="s">
        <v>218</v>
      </c>
      <c r="AT152" s="205" t="s">
        <v>214</v>
      </c>
      <c r="AU152" s="205" t="s">
        <v>87</v>
      </c>
      <c r="AY152" s="18" t="s">
        <v>209</v>
      </c>
      <c r="BE152" s="206">
        <f>IF(N152="základní",J152,0)</f>
        <v>0</v>
      </c>
      <c r="BF152" s="206">
        <f>IF(N152="snížená",J152,0)</f>
        <v>0</v>
      </c>
      <c r="BG152" s="206">
        <f>IF(N152="zákl. přenesená",J152,0)</f>
        <v>0</v>
      </c>
      <c r="BH152" s="206">
        <f>IF(N152="sníž. přenesená",J152,0)</f>
        <v>0</v>
      </c>
      <c r="BI152" s="206">
        <f>IF(N152="nulová",J152,0)</f>
        <v>0</v>
      </c>
      <c r="BJ152" s="18" t="s">
        <v>85</v>
      </c>
      <c r="BK152" s="206">
        <f>ROUND(I152*H152,2)</f>
        <v>0</v>
      </c>
      <c r="BL152" s="18" t="s">
        <v>218</v>
      </c>
      <c r="BM152" s="205" t="s">
        <v>8371</v>
      </c>
    </row>
    <row r="153" spans="1:65" s="2" customFormat="1" ht="19.5">
      <c r="A153" s="35"/>
      <c r="B153" s="36"/>
      <c r="C153" s="37"/>
      <c r="D153" s="214" t="s">
        <v>807</v>
      </c>
      <c r="E153" s="37"/>
      <c r="F153" s="256" t="s">
        <v>8372</v>
      </c>
      <c r="G153" s="37"/>
      <c r="H153" s="37"/>
      <c r="I153" s="257"/>
      <c r="J153" s="37"/>
      <c r="K153" s="37"/>
      <c r="L153" s="40"/>
      <c r="M153" s="258"/>
      <c r="N153" s="259"/>
      <c r="O153" s="72"/>
      <c r="P153" s="72"/>
      <c r="Q153" s="72"/>
      <c r="R153" s="72"/>
      <c r="S153" s="72"/>
      <c r="T153" s="73"/>
      <c r="U153" s="35"/>
      <c r="V153" s="35"/>
      <c r="W153" s="35"/>
      <c r="X153" s="35"/>
      <c r="Y153" s="35"/>
      <c r="Z153" s="35"/>
      <c r="AA153" s="35"/>
      <c r="AB153" s="35"/>
      <c r="AC153" s="35"/>
      <c r="AD153" s="35"/>
      <c r="AE153" s="35"/>
      <c r="AT153" s="18" t="s">
        <v>807</v>
      </c>
      <c r="AU153" s="18" t="s">
        <v>87</v>
      </c>
    </row>
    <row r="154" spans="1:65" s="2" customFormat="1" ht="33" customHeight="1">
      <c r="A154" s="35"/>
      <c r="B154" s="36"/>
      <c r="C154" s="193" t="s">
        <v>265</v>
      </c>
      <c r="D154" s="193" t="s">
        <v>214</v>
      </c>
      <c r="E154" s="194" t="s">
        <v>8373</v>
      </c>
      <c r="F154" s="195" t="s">
        <v>8374</v>
      </c>
      <c r="G154" s="196" t="s">
        <v>323</v>
      </c>
      <c r="H154" s="197">
        <v>20</v>
      </c>
      <c r="I154" s="198"/>
      <c r="J154" s="199">
        <f>ROUND(I154*H154,2)</f>
        <v>0</v>
      </c>
      <c r="K154" s="200"/>
      <c r="L154" s="40"/>
      <c r="M154" s="201" t="s">
        <v>1</v>
      </c>
      <c r="N154" s="202" t="s">
        <v>42</v>
      </c>
      <c r="O154" s="72"/>
      <c r="P154" s="203">
        <f>O154*H154</f>
        <v>0</v>
      </c>
      <c r="Q154" s="203">
        <v>0</v>
      </c>
      <c r="R154" s="203">
        <f>Q154*H154</f>
        <v>0</v>
      </c>
      <c r="S154" s="203">
        <v>0</v>
      </c>
      <c r="T154" s="204">
        <f>S154*H154</f>
        <v>0</v>
      </c>
      <c r="U154" s="35"/>
      <c r="V154" s="35"/>
      <c r="W154" s="35"/>
      <c r="X154" s="35"/>
      <c r="Y154" s="35"/>
      <c r="Z154" s="35"/>
      <c r="AA154" s="35"/>
      <c r="AB154" s="35"/>
      <c r="AC154" s="35"/>
      <c r="AD154" s="35"/>
      <c r="AE154" s="35"/>
      <c r="AR154" s="205" t="s">
        <v>218</v>
      </c>
      <c r="AT154" s="205" t="s">
        <v>214</v>
      </c>
      <c r="AU154" s="205" t="s">
        <v>87</v>
      </c>
      <c r="AY154" s="18" t="s">
        <v>209</v>
      </c>
      <c r="BE154" s="206">
        <f>IF(N154="základní",J154,0)</f>
        <v>0</v>
      </c>
      <c r="BF154" s="206">
        <f>IF(N154="snížená",J154,0)</f>
        <v>0</v>
      </c>
      <c r="BG154" s="206">
        <f>IF(N154="zákl. přenesená",J154,0)</f>
        <v>0</v>
      </c>
      <c r="BH154" s="206">
        <f>IF(N154="sníž. přenesená",J154,0)</f>
        <v>0</v>
      </c>
      <c r="BI154" s="206">
        <f>IF(N154="nulová",J154,0)</f>
        <v>0</v>
      </c>
      <c r="BJ154" s="18" t="s">
        <v>85</v>
      </c>
      <c r="BK154" s="206">
        <f>ROUND(I154*H154,2)</f>
        <v>0</v>
      </c>
      <c r="BL154" s="18" t="s">
        <v>218</v>
      </c>
      <c r="BM154" s="205" t="s">
        <v>8375</v>
      </c>
    </row>
    <row r="155" spans="1:65" s="2" customFormat="1" ht="19.5">
      <c r="A155" s="35"/>
      <c r="B155" s="36"/>
      <c r="C155" s="37"/>
      <c r="D155" s="214" t="s">
        <v>807</v>
      </c>
      <c r="E155" s="37"/>
      <c r="F155" s="256" t="s">
        <v>8376</v>
      </c>
      <c r="G155" s="37"/>
      <c r="H155" s="37"/>
      <c r="I155" s="257"/>
      <c r="J155" s="37"/>
      <c r="K155" s="37"/>
      <c r="L155" s="40"/>
      <c r="M155" s="258"/>
      <c r="N155" s="259"/>
      <c r="O155" s="72"/>
      <c r="P155" s="72"/>
      <c r="Q155" s="72"/>
      <c r="R155" s="72"/>
      <c r="S155" s="72"/>
      <c r="T155" s="73"/>
      <c r="U155" s="35"/>
      <c r="V155" s="35"/>
      <c r="W155" s="35"/>
      <c r="X155" s="35"/>
      <c r="Y155" s="35"/>
      <c r="Z155" s="35"/>
      <c r="AA155" s="35"/>
      <c r="AB155" s="35"/>
      <c r="AC155" s="35"/>
      <c r="AD155" s="35"/>
      <c r="AE155" s="35"/>
      <c r="AT155" s="18" t="s">
        <v>807</v>
      </c>
      <c r="AU155" s="18" t="s">
        <v>87</v>
      </c>
    </row>
    <row r="156" spans="1:65" s="2" customFormat="1" ht="16.5" customHeight="1">
      <c r="A156" s="35"/>
      <c r="B156" s="36"/>
      <c r="C156" s="224" t="s">
        <v>269</v>
      </c>
      <c r="D156" s="224" t="s">
        <v>576</v>
      </c>
      <c r="E156" s="225" t="s">
        <v>8377</v>
      </c>
      <c r="F156" s="226" t="s">
        <v>8378</v>
      </c>
      <c r="G156" s="227" t="s">
        <v>323</v>
      </c>
      <c r="H156" s="228">
        <v>20</v>
      </c>
      <c r="I156" s="229"/>
      <c r="J156" s="230">
        <f>ROUND(I156*H156,2)</f>
        <v>0</v>
      </c>
      <c r="K156" s="231"/>
      <c r="L156" s="232"/>
      <c r="M156" s="233" t="s">
        <v>1</v>
      </c>
      <c r="N156" s="234" t="s">
        <v>42</v>
      </c>
      <c r="O156" s="72"/>
      <c r="P156" s="203">
        <f>O156*H156</f>
        <v>0</v>
      </c>
      <c r="Q156" s="203">
        <v>0</v>
      </c>
      <c r="R156" s="203">
        <f>Q156*H156</f>
        <v>0</v>
      </c>
      <c r="S156" s="203">
        <v>0</v>
      </c>
      <c r="T156" s="204">
        <f>S156*H156</f>
        <v>0</v>
      </c>
      <c r="U156" s="35"/>
      <c r="V156" s="35"/>
      <c r="W156" s="35"/>
      <c r="X156" s="35"/>
      <c r="Y156" s="35"/>
      <c r="Z156" s="35"/>
      <c r="AA156" s="35"/>
      <c r="AB156" s="35"/>
      <c r="AC156" s="35"/>
      <c r="AD156" s="35"/>
      <c r="AE156" s="35"/>
      <c r="AR156" s="205" t="s">
        <v>246</v>
      </c>
      <c r="AT156" s="205" t="s">
        <v>576</v>
      </c>
      <c r="AU156" s="205" t="s">
        <v>87</v>
      </c>
      <c r="AY156" s="18" t="s">
        <v>209</v>
      </c>
      <c r="BE156" s="206">
        <f>IF(N156="základní",J156,0)</f>
        <v>0</v>
      </c>
      <c r="BF156" s="206">
        <f>IF(N156="snížená",J156,0)</f>
        <v>0</v>
      </c>
      <c r="BG156" s="206">
        <f>IF(N156="zákl. přenesená",J156,0)</f>
        <v>0</v>
      </c>
      <c r="BH156" s="206">
        <f>IF(N156="sníž. přenesená",J156,0)</f>
        <v>0</v>
      </c>
      <c r="BI156" s="206">
        <f>IF(N156="nulová",J156,0)</f>
        <v>0</v>
      </c>
      <c r="BJ156" s="18" t="s">
        <v>85</v>
      </c>
      <c r="BK156" s="206">
        <f>ROUND(I156*H156,2)</f>
        <v>0</v>
      </c>
      <c r="BL156" s="18" t="s">
        <v>218</v>
      </c>
      <c r="BM156" s="205" t="s">
        <v>8379</v>
      </c>
    </row>
    <row r="157" spans="1:65" s="2" customFormat="1" ht="24.2" customHeight="1">
      <c r="A157" s="35"/>
      <c r="B157" s="36"/>
      <c r="C157" s="193" t="s">
        <v>8</v>
      </c>
      <c r="D157" s="193" t="s">
        <v>214</v>
      </c>
      <c r="E157" s="194" t="s">
        <v>8380</v>
      </c>
      <c r="F157" s="195" t="s">
        <v>8381</v>
      </c>
      <c r="G157" s="196" t="s">
        <v>318</v>
      </c>
      <c r="H157" s="197">
        <v>4780</v>
      </c>
      <c r="I157" s="198"/>
      <c r="J157" s="199">
        <f>ROUND(I157*H157,2)</f>
        <v>0</v>
      </c>
      <c r="K157" s="200"/>
      <c r="L157" s="40"/>
      <c r="M157" s="201" t="s">
        <v>1</v>
      </c>
      <c r="N157" s="202" t="s">
        <v>42</v>
      </c>
      <c r="O157" s="72"/>
      <c r="P157" s="203">
        <f>O157*H157</f>
        <v>0</v>
      </c>
      <c r="Q157" s="203">
        <v>0</v>
      </c>
      <c r="R157" s="203">
        <f>Q157*H157</f>
        <v>0</v>
      </c>
      <c r="S157" s="203">
        <v>0</v>
      </c>
      <c r="T157" s="204">
        <f>S157*H157</f>
        <v>0</v>
      </c>
      <c r="U157" s="35"/>
      <c r="V157" s="35"/>
      <c r="W157" s="35"/>
      <c r="X157" s="35"/>
      <c r="Y157" s="35"/>
      <c r="Z157" s="35"/>
      <c r="AA157" s="35"/>
      <c r="AB157" s="35"/>
      <c r="AC157" s="35"/>
      <c r="AD157" s="35"/>
      <c r="AE157" s="35"/>
      <c r="AR157" s="205" t="s">
        <v>218</v>
      </c>
      <c r="AT157" s="205" t="s">
        <v>214</v>
      </c>
      <c r="AU157" s="205" t="s">
        <v>87</v>
      </c>
      <c r="AY157" s="18" t="s">
        <v>209</v>
      </c>
      <c r="BE157" s="206">
        <f>IF(N157="základní",J157,0)</f>
        <v>0</v>
      </c>
      <c r="BF157" s="206">
        <f>IF(N157="snížená",J157,0)</f>
        <v>0</v>
      </c>
      <c r="BG157" s="206">
        <f>IF(N157="zákl. přenesená",J157,0)</f>
        <v>0</v>
      </c>
      <c r="BH157" s="206">
        <f>IF(N157="sníž. přenesená",J157,0)</f>
        <v>0</v>
      </c>
      <c r="BI157" s="206">
        <f>IF(N157="nulová",J157,0)</f>
        <v>0</v>
      </c>
      <c r="BJ157" s="18" t="s">
        <v>85</v>
      </c>
      <c r="BK157" s="206">
        <f>ROUND(I157*H157,2)</f>
        <v>0</v>
      </c>
      <c r="BL157" s="18" t="s">
        <v>218</v>
      </c>
      <c r="BM157" s="205" t="s">
        <v>8382</v>
      </c>
    </row>
    <row r="158" spans="1:65" s="2" customFormat="1" ht="19.5">
      <c r="A158" s="35"/>
      <c r="B158" s="36"/>
      <c r="C158" s="37"/>
      <c r="D158" s="214" t="s">
        <v>807</v>
      </c>
      <c r="E158" s="37"/>
      <c r="F158" s="256" t="s">
        <v>8383</v>
      </c>
      <c r="G158" s="37"/>
      <c r="H158" s="37"/>
      <c r="I158" s="257"/>
      <c r="J158" s="37"/>
      <c r="K158" s="37"/>
      <c r="L158" s="40"/>
      <c r="M158" s="258"/>
      <c r="N158" s="259"/>
      <c r="O158" s="72"/>
      <c r="P158" s="72"/>
      <c r="Q158" s="72"/>
      <c r="R158" s="72"/>
      <c r="S158" s="72"/>
      <c r="T158" s="73"/>
      <c r="U158" s="35"/>
      <c r="V158" s="35"/>
      <c r="W158" s="35"/>
      <c r="X158" s="35"/>
      <c r="Y158" s="35"/>
      <c r="Z158" s="35"/>
      <c r="AA158" s="35"/>
      <c r="AB158" s="35"/>
      <c r="AC158" s="35"/>
      <c r="AD158" s="35"/>
      <c r="AE158" s="35"/>
      <c r="AT158" s="18" t="s">
        <v>807</v>
      </c>
      <c r="AU158" s="18" t="s">
        <v>87</v>
      </c>
    </row>
    <row r="159" spans="1:65" s="2" customFormat="1" ht="37.9" customHeight="1">
      <c r="A159" s="35"/>
      <c r="B159" s="36"/>
      <c r="C159" s="193" t="s">
        <v>276</v>
      </c>
      <c r="D159" s="193" t="s">
        <v>214</v>
      </c>
      <c r="E159" s="194" t="s">
        <v>8384</v>
      </c>
      <c r="F159" s="195" t="s">
        <v>8385</v>
      </c>
      <c r="G159" s="196" t="s">
        <v>323</v>
      </c>
      <c r="H159" s="197">
        <v>20</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218</v>
      </c>
      <c r="AT159" s="205" t="s">
        <v>214</v>
      </c>
      <c r="AU159" s="205" t="s">
        <v>87</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218</v>
      </c>
      <c r="BM159" s="205" t="s">
        <v>8386</v>
      </c>
    </row>
    <row r="160" spans="1:65" s="2" customFormat="1" ht="19.5">
      <c r="A160" s="35"/>
      <c r="B160" s="36"/>
      <c r="C160" s="37"/>
      <c r="D160" s="214" t="s">
        <v>807</v>
      </c>
      <c r="E160" s="37"/>
      <c r="F160" s="256" t="s">
        <v>8387</v>
      </c>
      <c r="G160" s="37"/>
      <c r="H160" s="37"/>
      <c r="I160" s="257"/>
      <c r="J160" s="37"/>
      <c r="K160" s="37"/>
      <c r="L160" s="40"/>
      <c r="M160" s="258"/>
      <c r="N160" s="259"/>
      <c r="O160" s="72"/>
      <c r="P160" s="72"/>
      <c r="Q160" s="72"/>
      <c r="R160" s="72"/>
      <c r="S160" s="72"/>
      <c r="T160" s="73"/>
      <c r="U160" s="35"/>
      <c r="V160" s="35"/>
      <c r="W160" s="35"/>
      <c r="X160" s="35"/>
      <c r="Y160" s="35"/>
      <c r="Z160" s="35"/>
      <c r="AA160" s="35"/>
      <c r="AB160" s="35"/>
      <c r="AC160" s="35"/>
      <c r="AD160" s="35"/>
      <c r="AE160" s="35"/>
      <c r="AT160" s="18" t="s">
        <v>807</v>
      </c>
      <c r="AU160" s="18" t="s">
        <v>87</v>
      </c>
    </row>
    <row r="161" spans="1:65" s="2" customFormat="1" ht="21.75" customHeight="1">
      <c r="A161" s="35"/>
      <c r="B161" s="36"/>
      <c r="C161" s="224" t="s">
        <v>280</v>
      </c>
      <c r="D161" s="224" t="s">
        <v>576</v>
      </c>
      <c r="E161" s="225" t="s">
        <v>8388</v>
      </c>
      <c r="F161" s="226" t="s">
        <v>8389</v>
      </c>
      <c r="G161" s="227" t="s">
        <v>323</v>
      </c>
      <c r="H161" s="228">
        <v>20</v>
      </c>
      <c r="I161" s="229"/>
      <c r="J161" s="230">
        <f>ROUND(I161*H161,2)</f>
        <v>0</v>
      </c>
      <c r="K161" s="231"/>
      <c r="L161" s="232"/>
      <c r="M161" s="233" t="s">
        <v>1</v>
      </c>
      <c r="N161" s="234"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246</v>
      </c>
      <c r="AT161" s="205" t="s">
        <v>576</v>
      </c>
      <c r="AU161" s="205" t="s">
        <v>87</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218</v>
      </c>
      <c r="BM161" s="205" t="s">
        <v>8390</v>
      </c>
    </row>
    <row r="162" spans="1:65" s="2" customFormat="1" ht="24.2" customHeight="1">
      <c r="A162" s="35"/>
      <c r="B162" s="36"/>
      <c r="C162" s="193" t="s">
        <v>284</v>
      </c>
      <c r="D162" s="193" t="s">
        <v>214</v>
      </c>
      <c r="E162" s="194" t="s">
        <v>8391</v>
      </c>
      <c r="F162" s="195" t="s">
        <v>8392</v>
      </c>
      <c r="G162" s="196" t="s">
        <v>8393</v>
      </c>
      <c r="H162" s="197">
        <v>15</v>
      </c>
      <c r="I162" s="198"/>
      <c r="J162" s="199">
        <f>ROUND(I162*H162,2)</f>
        <v>0</v>
      </c>
      <c r="K162" s="200"/>
      <c r="L162" s="40"/>
      <c r="M162" s="201" t="s">
        <v>1</v>
      </c>
      <c r="N162" s="202" t="s">
        <v>42</v>
      </c>
      <c r="O162" s="72"/>
      <c r="P162" s="203">
        <f>O162*H162</f>
        <v>0</v>
      </c>
      <c r="Q162" s="203">
        <v>0</v>
      </c>
      <c r="R162" s="203">
        <f>Q162*H162</f>
        <v>0</v>
      </c>
      <c r="S162" s="203">
        <v>0</v>
      </c>
      <c r="T162" s="204">
        <f>S162*H162</f>
        <v>0</v>
      </c>
      <c r="U162" s="35"/>
      <c r="V162" s="35"/>
      <c r="W162" s="35"/>
      <c r="X162" s="35"/>
      <c r="Y162" s="35"/>
      <c r="Z162" s="35"/>
      <c r="AA162" s="35"/>
      <c r="AB162" s="35"/>
      <c r="AC162" s="35"/>
      <c r="AD162" s="35"/>
      <c r="AE162" s="35"/>
      <c r="AR162" s="205" t="s">
        <v>218</v>
      </c>
      <c r="AT162" s="205" t="s">
        <v>214</v>
      </c>
      <c r="AU162" s="205" t="s">
        <v>87</v>
      </c>
      <c r="AY162" s="18" t="s">
        <v>209</v>
      </c>
      <c r="BE162" s="206">
        <f>IF(N162="základní",J162,0)</f>
        <v>0</v>
      </c>
      <c r="BF162" s="206">
        <f>IF(N162="snížená",J162,0)</f>
        <v>0</v>
      </c>
      <c r="BG162" s="206">
        <f>IF(N162="zákl. přenesená",J162,0)</f>
        <v>0</v>
      </c>
      <c r="BH162" s="206">
        <f>IF(N162="sníž. přenesená",J162,0)</f>
        <v>0</v>
      </c>
      <c r="BI162" s="206">
        <f>IF(N162="nulová",J162,0)</f>
        <v>0</v>
      </c>
      <c r="BJ162" s="18" t="s">
        <v>85</v>
      </c>
      <c r="BK162" s="206">
        <f>ROUND(I162*H162,2)</f>
        <v>0</v>
      </c>
      <c r="BL162" s="18" t="s">
        <v>218</v>
      </c>
      <c r="BM162" s="205" t="s">
        <v>8394</v>
      </c>
    </row>
    <row r="163" spans="1:65" s="2" customFormat="1" ht="19.5">
      <c r="A163" s="35"/>
      <c r="B163" s="36"/>
      <c r="C163" s="37"/>
      <c r="D163" s="214" t="s">
        <v>807</v>
      </c>
      <c r="E163" s="37"/>
      <c r="F163" s="256" t="s">
        <v>8395</v>
      </c>
      <c r="G163" s="37"/>
      <c r="H163" s="37"/>
      <c r="I163" s="257"/>
      <c r="J163" s="37"/>
      <c r="K163" s="37"/>
      <c r="L163" s="40"/>
      <c r="M163" s="258"/>
      <c r="N163" s="259"/>
      <c r="O163" s="72"/>
      <c r="P163" s="72"/>
      <c r="Q163" s="72"/>
      <c r="R163" s="72"/>
      <c r="S163" s="72"/>
      <c r="T163" s="73"/>
      <c r="U163" s="35"/>
      <c r="V163" s="35"/>
      <c r="W163" s="35"/>
      <c r="X163" s="35"/>
      <c r="Y163" s="35"/>
      <c r="Z163" s="35"/>
      <c r="AA163" s="35"/>
      <c r="AB163" s="35"/>
      <c r="AC163" s="35"/>
      <c r="AD163" s="35"/>
      <c r="AE163" s="35"/>
      <c r="AT163" s="18" t="s">
        <v>807</v>
      </c>
      <c r="AU163" s="18" t="s">
        <v>87</v>
      </c>
    </row>
    <row r="164" spans="1:65" s="2" customFormat="1" ht="24.2" customHeight="1">
      <c r="A164" s="35"/>
      <c r="B164" s="36"/>
      <c r="C164" s="193" t="s">
        <v>288</v>
      </c>
      <c r="D164" s="193" t="s">
        <v>214</v>
      </c>
      <c r="E164" s="194" t="s">
        <v>8396</v>
      </c>
      <c r="F164" s="195" t="s">
        <v>8397</v>
      </c>
      <c r="G164" s="196" t="s">
        <v>323</v>
      </c>
      <c r="H164" s="197">
        <v>202</v>
      </c>
      <c r="I164" s="198"/>
      <c r="J164" s="199">
        <f>ROUND(I164*H164,2)</f>
        <v>0</v>
      </c>
      <c r="K164" s="200"/>
      <c r="L164" s="40"/>
      <c r="M164" s="201" t="s">
        <v>1</v>
      </c>
      <c r="N164" s="202" t="s">
        <v>42</v>
      </c>
      <c r="O164" s="72"/>
      <c r="P164" s="203">
        <f>O164*H164</f>
        <v>0</v>
      </c>
      <c r="Q164" s="203">
        <v>0</v>
      </c>
      <c r="R164" s="203">
        <f>Q164*H164</f>
        <v>0</v>
      </c>
      <c r="S164" s="203">
        <v>0</v>
      </c>
      <c r="T164" s="204">
        <f>S164*H164</f>
        <v>0</v>
      </c>
      <c r="U164" s="35"/>
      <c r="V164" s="35"/>
      <c r="W164" s="35"/>
      <c r="X164" s="35"/>
      <c r="Y164" s="35"/>
      <c r="Z164" s="35"/>
      <c r="AA164" s="35"/>
      <c r="AB164" s="35"/>
      <c r="AC164" s="35"/>
      <c r="AD164" s="35"/>
      <c r="AE164" s="35"/>
      <c r="AR164" s="205" t="s">
        <v>218</v>
      </c>
      <c r="AT164" s="205" t="s">
        <v>214</v>
      </c>
      <c r="AU164" s="205" t="s">
        <v>87</v>
      </c>
      <c r="AY164" s="18" t="s">
        <v>209</v>
      </c>
      <c r="BE164" s="206">
        <f>IF(N164="základní",J164,0)</f>
        <v>0</v>
      </c>
      <c r="BF164" s="206">
        <f>IF(N164="snížená",J164,0)</f>
        <v>0</v>
      </c>
      <c r="BG164" s="206">
        <f>IF(N164="zákl. přenesená",J164,0)</f>
        <v>0</v>
      </c>
      <c r="BH164" s="206">
        <f>IF(N164="sníž. přenesená",J164,0)</f>
        <v>0</v>
      </c>
      <c r="BI164" s="206">
        <f>IF(N164="nulová",J164,0)</f>
        <v>0</v>
      </c>
      <c r="BJ164" s="18" t="s">
        <v>85</v>
      </c>
      <c r="BK164" s="206">
        <f>ROUND(I164*H164,2)</f>
        <v>0</v>
      </c>
      <c r="BL164" s="18" t="s">
        <v>218</v>
      </c>
      <c r="BM164" s="205" t="s">
        <v>8398</v>
      </c>
    </row>
    <row r="165" spans="1:65" s="2" customFormat="1" ht="37.9" customHeight="1">
      <c r="A165" s="35"/>
      <c r="B165" s="36"/>
      <c r="C165" s="193" t="s">
        <v>292</v>
      </c>
      <c r="D165" s="193" t="s">
        <v>214</v>
      </c>
      <c r="E165" s="194" t="s">
        <v>8399</v>
      </c>
      <c r="F165" s="195" t="s">
        <v>8400</v>
      </c>
      <c r="G165" s="196" t="s">
        <v>7332</v>
      </c>
      <c r="H165" s="274"/>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218</v>
      </c>
      <c r="AT165" s="205" t="s">
        <v>214</v>
      </c>
      <c r="AU165" s="205" t="s">
        <v>87</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218</v>
      </c>
      <c r="BM165" s="205" t="s">
        <v>8401</v>
      </c>
    </row>
    <row r="166" spans="1:65" s="2" customFormat="1" ht="19.5">
      <c r="A166" s="35"/>
      <c r="B166" s="36"/>
      <c r="C166" s="37"/>
      <c r="D166" s="214" t="s">
        <v>807</v>
      </c>
      <c r="E166" s="37"/>
      <c r="F166" s="256" t="s">
        <v>8402</v>
      </c>
      <c r="G166" s="37"/>
      <c r="H166" s="37"/>
      <c r="I166" s="257"/>
      <c r="J166" s="37"/>
      <c r="K166" s="37"/>
      <c r="L166" s="40"/>
      <c r="M166" s="258"/>
      <c r="N166" s="259"/>
      <c r="O166" s="72"/>
      <c r="P166" s="72"/>
      <c r="Q166" s="72"/>
      <c r="R166" s="72"/>
      <c r="S166" s="72"/>
      <c r="T166" s="73"/>
      <c r="U166" s="35"/>
      <c r="V166" s="35"/>
      <c r="W166" s="35"/>
      <c r="X166" s="35"/>
      <c r="Y166" s="35"/>
      <c r="Z166" s="35"/>
      <c r="AA166" s="35"/>
      <c r="AB166" s="35"/>
      <c r="AC166" s="35"/>
      <c r="AD166" s="35"/>
      <c r="AE166" s="35"/>
      <c r="AT166" s="18" t="s">
        <v>807</v>
      </c>
      <c r="AU166" s="18" t="s">
        <v>87</v>
      </c>
    </row>
    <row r="167" spans="1:65" s="12" customFormat="1" ht="22.9" customHeight="1">
      <c r="B167" s="177"/>
      <c r="C167" s="178"/>
      <c r="D167" s="179" t="s">
        <v>76</v>
      </c>
      <c r="E167" s="191" t="s">
        <v>8403</v>
      </c>
      <c r="F167" s="191" t="s">
        <v>8404</v>
      </c>
      <c r="G167" s="178"/>
      <c r="H167" s="178"/>
      <c r="I167" s="181"/>
      <c r="J167" s="192">
        <f>BK167</f>
        <v>0</v>
      </c>
      <c r="K167" s="178"/>
      <c r="L167" s="183"/>
      <c r="M167" s="184"/>
      <c r="N167" s="185"/>
      <c r="O167" s="185"/>
      <c r="P167" s="186">
        <f>SUM(P168:P214)</f>
        <v>0</v>
      </c>
      <c r="Q167" s="185"/>
      <c r="R167" s="186">
        <f>SUM(R168:R214)</f>
        <v>0</v>
      </c>
      <c r="S167" s="185"/>
      <c r="T167" s="187">
        <f>SUM(T168:T214)</f>
        <v>0</v>
      </c>
      <c r="AR167" s="188" t="s">
        <v>85</v>
      </c>
      <c r="AT167" s="189" t="s">
        <v>76</v>
      </c>
      <c r="AU167" s="189" t="s">
        <v>85</v>
      </c>
      <c r="AY167" s="188" t="s">
        <v>209</v>
      </c>
      <c r="BK167" s="190">
        <f>SUM(BK168:BK214)</f>
        <v>0</v>
      </c>
    </row>
    <row r="168" spans="1:65" s="2" customFormat="1" ht="44.25" customHeight="1">
      <c r="A168" s="35"/>
      <c r="B168" s="36"/>
      <c r="C168" s="193" t="s">
        <v>7</v>
      </c>
      <c r="D168" s="193" t="s">
        <v>214</v>
      </c>
      <c r="E168" s="194" t="s">
        <v>8405</v>
      </c>
      <c r="F168" s="195" t="s">
        <v>8406</v>
      </c>
      <c r="G168" s="196" t="s">
        <v>318</v>
      </c>
      <c r="H168" s="197">
        <v>15</v>
      </c>
      <c r="I168" s="198"/>
      <c r="J168" s="199">
        <f>ROUND(I168*H168,2)</f>
        <v>0</v>
      </c>
      <c r="K168" s="200"/>
      <c r="L168" s="40"/>
      <c r="M168" s="201" t="s">
        <v>1</v>
      </c>
      <c r="N168" s="202" t="s">
        <v>42</v>
      </c>
      <c r="O168" s="72"/>
      <c r="P168" s="203">
        <f>O168*H168</f>
        <v>0</v>
      </c>
      <c r="Q168" s="203">
        <v>0</v>
      </c>
      <c r="R168" s="203">
        <f>Q168*H168</f>
        <v>0</v>
      </c>
      <c r="S168" s="203">
        <v>0</v>
      </c>
      <c r="T168" s="204">
        <f>S168*H168</f>
        <v>0</v>
      </c>
      <c r="U168" s="35"/>
      <c r="V168" s="35"/>
      <c r="W168" s="35"/>
      <c r="X168" s="35"/>
      <c r="Y168" s="35"/>
      <c r="Z168" s="35"/>
      <c r="AA168" s="35"/>
      <c r="AB168" s="35"/>
      <c r="AC168" s="35"/>
      <c r="AD168" s="35"/>
      <c r="AE168" s="35"/>
      <c r="AR168" s="205" t="s">
        <v>218</v>
      </c>
      <c r="AT168" s="205" t="s">
        <v>214</v>
      </c>
      <c r="AU168" s="205" t="s">
        <v>87</v>
      </c>
      <c r="AY168" s="18" t="s">
        <v>209</v>
      </c>
      <c r="BE168" s="206">
        <f>IF(N168="základní",J168,0)</f>
        <v>0</v>
      </c>
      <c r="BF168" s="206">
        <f>IF(N168="snížená",J168,0)</f>
        <v>0</v>
      </c>
      <c r="BG168" s="206">
        <f>IF(N168="zákl. přenesená",J168,0)</f>
        <v>0</v>
      </c>
      <c r="BH168" s="206">
        <f>IF(N168="sníž. přenesená",J168,0)</f>
        <v>0</v>
      </c>
      <c r="BI168" s="206">
        <f>IF(N168="nulová",J168,0)</f>
        <v>0</v>
      </c>
      <c r="BJ168" s="18" t="s">
        <v>85</v>
      </c>
      <c r="BK168" s="206">
        <f>ROUND(I168*H168,2)</f>
        <v>0</v>
      </c>
      <c r="BL168" s="18" t="s">
        <v>218</v>
      </c>
      <c r="BM168" s="205" t="s">
        <v>8407</v>
      </c>
    </row>
    <row r="169" spans="1:65" s="2" customFormat="1" ht="19.5">
      <c r="A169" s="35"/>
      <c r="B169" s="36"/>
      <c r="C169" s="37"/>
      <c r="D169" s="214" t="s">
        <v>807</v>
      </c>
      <c r="E169" s="37"/>
      <c r="F169" s="256" t="s">
        <v>8408</v>
      </c>
      <c r="G169" s="37"/>
      <c r="H169" s="37"/>
      <c r="I169" s="257"/>
      <c r="J169" s="37"/>
      <c r="K169" s="37"/>
      <c r="L169" s="40"/>
      <c r="M169" s="258"/>
      <c r="N169" s="259"/>
      <c r="O169" s="72"/>
      <c r="P169" s="72"/>
      <c r="Q169" s="72"/>
      <c r="R169" s="72"/>
      <c r="S169" s="72"/>
      <c r="T169" s="73"/>
      <c r="U169" s="35"/>
      <c r="V169" s="35"/>
      <c r="W169" s="35"/>
      <c r="X169" s="35"/>
      <c r="Y169" s="35"/>
      <c r="Z169" s="35"/>
      <c r="AA169" s="35"/>
      <c r="AB169" s="35"/>
      <c r="AC169" s="35"/>
      <c r="AD169" s="35"/>
      <c r="AE169" s="35"/>
      <c r="AT169" s="18" t="s">
        <v>807</v>
      </c>
      <c r="AU169" s="18" t="s">
        <v>87</v>
      </c>
    </row>
    <row r="170" spans="1:65" s="2" customFormat="1" ht="44.25" customHeight="1">
      <c r="A170" s="35"/>
      <c r="B170" s="36"/>
      <c r="C170" s="193" t="s">
        <v>299</v>
      </c>
      <c r="D170" s="193" t="s">
        <v>214</v>
      </c>
      <c r="E170" s="194" t="s">
        <v>8409</v>
      </c>
      <c r="F170" s="195" t="s">
        <v>8410</v>
      </c>
      <c r="G170" s="196" t="s">
        <v>318</v>
      </c>
      <c r="H170" s="197">
        <v>82</v>
      </c>
      <c r="I170" s="198"/>
      <c r="J170" s="199">
        <f>ROUND(I170*H170,2)</f>
        <v>0</v>
      </c>
      <c r="K170" s="200"/>
      <c r="L170" s="40"/>
      <c r="M170" s="201" t="s">
        <v>1</v>
      </c>
      <c r="N170" s="202" t="s">
        <v>42</v>
      </c>
      <c r="O170" s="72"/>
      <c r="P170" s="203">
        <f>O170*H170</f>
        <v>0</v>
      </c>
      <c r="Q170" s="203">
        <v>0</v>
      </c>
      <c r="R170" s="203">
        <f>Q170*H170</f>
        <v>0</v>
      </c>
      <c r="S170" s="203">
        <v>0</v>
      </c>
      <c r="T170" s="204">
        <f>S170*H170</f>
        <v>0</v>
      </c>
      <c r="U170" s="35"/>
      <c r="V170" s="35"/>
      <c r="W170" s="35"/>
      <c r="X170" s="35"/>
      <c r="Y170" s="35"/>
      <c r="Z170" s="35"/>
      <c r="AA170" s="35"/>
      <c r="AB170" s="35"/>
      <c r="AC170" s="35"/>
      <c r="AD170" s="35"/>
      <c r="AE170" s="35"/>
      <c r="AR170" s="205" t="s">
        <v>218</v>
      </c>
      <c r="AT170" s="205" t="s">
        <v>214</v>
      </c>
      <c r="AU170" s="205" t="s">
        <v>87</v>
      </c>
      <c r="AY170" s="18" t="s">
        <v>209</v>
      </c>
      <c r="BE170" s="206">
        <f>IF(N170="základní",J170,0)</f>
        <v>0</v>
      </c>
      <c r="BF170" s="206">
        <f>IF(N170="snížená",J170,0)</f>
        <v>0</v>
      </c>
      <c r="BG170" s="206">
        <f>IF(N170="zákl. přenesená",J170,0)</f>
        <v>0</v>
      </c>
      <c r="BH170" s="206">
        <f>IF(N170="sníž. přenesená",J170,0)</f>
        <v>0</v>
      </c>
      <c r="BI170" s="206">
        <f>IF(N170="nulová",J170,0)</f>
        <v>0</v>
      </c>
      <c r="BJ170" s="18" t="s">
        <v>85</v>
      </c>
      <c r="BK170" s="206">
        <f>ROUND(I170*H170,2)</f>
        <v>0</v>
      </c>
      <c r="BL170" s="18" t="s">
        <v>218</v>
      </c>
      <c r="BM170" s="205" t="s">
        <v>8411</v>
      </c>
    </row>
    <row r="171" spans="1:65" s="2" customFormat="1" ht="19.5">
      <c r="A171" s="35"/>
      <c r="B171" s="36"/>
      <c r="C171" s="37"/>
      <c r="D171" s="214" t="s">
        <v>807</v>
      </c>
      <c r="E171" s="37"/>
      <c r="F171" s="256" t="s">
        <v>8412</v>
      </c>
      <c r="G171" s="37"/>
      <c r="H171" s="37"/>
      <c r="I171" s="257"/>
      <c r="J171" s="37"/>
      <c r="K171" s="37"/>
      <c r="L171" s="40"/>
      <c r="M171" s="258"/>
      <c r="N171" s="259"/>
      <c r="O171" s="72"/>
      <c r="P171" s="72"/>
      <c r="Q171" s="72"/>
      <c r="R171" s="72"/>
      <c r="S171" s="72"/>
      <c r="T171" s="73"/>
      <c r="U171" s="35"/>
      <c r="V171" s="35"/>
      <c r="W171" s="35"/>
      <c r="X171" s="35"/>
      <c r="Y171" s="35"/>
      <c r="Z171" s="35"/>
      <c r="AA171" s="35"/>
      <c r="AB171" s="35"/>
      <c r="AC171" s="35"/>
      <c r="AD171" s="35"/>
      <c r="AE171" s="35"/>
      <c r="AT171" s="18" t="s">
        <v>807</v>
      </c>
      <c r="AU171" s="18" t="s">
        <v>87</v>
      </c>
    </row>
    <row r="172" spans="1:65" s="2" customFormat="1" ht="44.25" customHeight="1">
      <c r="A172" s="35"/>
      <c r="B172" s="36"/>
      <c r="C172" s="193" t="s">
        <v>303</v>
      </c>
      <c r="D172" s="193" t="s">
        <v>214</v>
      </c>
      <c r="E172" s="194" t="s">
        <v>8413</v>
      </c>
      <c r="F172" s="195" t="s">
        <v>8414</v>
      </c>
      <c r="G172" s="196" t="s">
        <v>318</v>
      </c>
      <c r="H172" s="197">
        <v>48</v>
      </c>
      <c r="I172" s="198"/>
      <c r="J172" s="199">
        <f>ROUND(I172*H172,2)</f>
        <v>0</v>
      </c>
      <c r="K172" s="200"/>
      <c r="L172" s="40"/>
      <c r="M172" s="201" t="s">
        <v>1</v>
      </c>
      <c r="N172" s="202" t="s">
        <v>42</v>
      </c>
      <c r="O172" s="72"/>
      <c r="P172" s="203">
        <f>O172*H172</f>
        <v>0</v>
      </c>
      <c r="Q172" s="203">
        <v>0</v>
      </c>
      <c r="R172" s="203">
        <f>Q172*H172</f>
        <v>0</v>
      </c>
      <c r="S172" s="203">
        <v>0</v>
      </c>
      <c r="T172" s="204">
        <f>S172*H172</f>
        <v>0</v>
      </c>
      <c r="U172" s="35"/>
      <c r="V172" s="35"/>
      <c r="W172" s="35"/>
      <c r="X172" s="35"/>
      <c r="Y172" s="35"/>
      <c r="Z172" s="35"/>
      <c r="AA172" s="35"/>
      <c r="AB172" s="35"/>
      <c r="AC172" s="35"/>
      <c r="AD172" s="35"/>
      <c r="AE172" s="35"/>
      <c r="AR172" s="205" t="s">
        <v>218</v>
      </c>
      <c r="AT172" s="205" t="s">
        <v>214</v>
      </c>
      <c r="AU172" s="205" t="s">
        <v>87</v>
      </c>
      <c r="AY172" s="18" t="s">
        <v>209</v>
      </c>
      <c r="BE172" s="206">
        <f>IF(N172="základní",J172,0)</f>
        <v>0</v>
      </c>
      <c r="BF172" s="206">
        <f>IF(N172="snížená",J172,0)</f>
        <v>0</v>
      </c>
      <c r="BG172" s="206">
        <f>IF(N172="zákl. přenesená",J172,0)</f>
        <v>0</v>
      </c>
      <c r="BH172" s="206">
        <f>IF(N172="sníž. přenesená",J172,0)</f>
        <v>0</v>
      </c>
      <c r="BI172" s="206">
        <f>IF(N172="nulová",J172,0)</f>
        <v>0</v>
      </c>
      <c r="BJ172" s="18" t="s">
        <v>85</v>
      </c>
      <c r="BK172" s="206">
        <f>ROUND(I172*H172,2)</f>
        <v>0</v>
      </c>
      <c r="BL172" s="18" t="s">
        <v>218</v>
      </c>
      <c r="BM172" s="205" t="s">
        <v>8415</v>
      </c>
    </row>
    <row r="173" spans="1:65" s="2" customFormat="1" ht="19.5">
      <c r="A173" s="35"/>
      <c r="B173" s="36"/>
      <c r="C173" s="37"/>
      <c r="D173" s="214" t="s">
        <v>807</v>
      </c>
      <c r="E173" s="37"/>
      <c r="F173" s="256" t="s">
        <v>8416</v>
      </c>
      <c r="G173" s="37"/>
      <c r="H173" s="37"/>
      <c r="I173" s="257"/>
      <c r="J173" s="37"/>
      <c r="K173" s="37"/>
      <c r="L173" s="40"/>
      <c r="M173" s="258"/>
      <c r="N173" s="259"/>
      <c r="O173" s="72"/>
      <c r="P173" s="72"/>
      <c r="Q173" s="72"/>
      <c r="R173" s="72"/>
      <c r="S173" s="72"/>
      <c r="T173" s="73"/>
      <c r="U173" s="35"/>
      <c r="V173" s="35"/>
      <c r="W173" s="35"/>
      <c r="X173" s="35"/>
      <c r="Y173" s="35"/>
      <c r="Z173" s="35"/>
      <c r="AA173" s="35"/>
      <c r="AB173" s="35"/>
      <c r="AC173" s="35"/>
      <c r="AD173" s="35"/>
      <c r="AE173" s="35"/>
      <c r="AT173" s="18" t="s">
        <v>807</v>
      </c>
      <c r="AU173" s="18" t="s">
        <v>87</v>
      </c>
    </row>
    <row r="174" spans="1:65" s="2" customFormat="1" ht="44.25" customHeight="1">
      <c r="A174" s="35"/>
      <c r="B174" s="36"/>
      <c r="C174" s="193" t="s">
        <v>307</v>
      </c>
      <c r="D174" s="193" t="s">
        <v>214</v>
      </c>
      <c r="E174" s="194" t="s">
        <v>8417</v>
      </c>
      <c r="F174" s="195" t="s">
        <v>8418</v>
      </c>
      <c r="G174" s="196" t="s">
        <v>318</v>
      </c>
      <c r="H174" s="197">
        <v>30</v>
      </c>
      <c r="I174" s="198"/>
      <c r="J174" s="199">
        <f>ROUND(I174*H174,2)</f>
        <v>0</v>
      </c>
      <c r="K174" s="200"/>
      <c r="L174" s="40"/>
      <c r="M174" s="201" t="s">
        <v>1</v>
      </c>
      <c r="N174" s="202" t="s">
        <v>42</v>
      </c>
      <c r="O174" s="72"/>
      <c r="P174" s="203">
        <f>O174*H174</f>
        <v>0</v>
      </c>
      <c r="Q174" s="203">
        <v>0</v>
      </c>
      <c r="R174" s="203">
        <f>Q174*H174</f>
        <v>0</v>
      </c>
      <c r="S174" s="203">
        <v>0</v>
      </c>
      <c r="T174" s="204">
        <f>S174*H174</f>
        <v>0</v>
      </c>
      <c r="U174" s="35"/>
      <c r="V174" s="35"/>
      <c r="W174" s="35"/>
      <c r="X174" s="35"/>
      <c r="Y174" s="35"/>
      <c r="Z174" s="35"/>
      <c r="AA174" s="35"/>
      <c r="AB174" s="35"/>
      <c r="AC174" s="35"/>
      <c r="AD174" s="35"/>
      <c r="AE174" s="35"/>
      <c r="AR174" s="205" t="s">
        <v>218</v>
      </c>
      <c r="AT174" s="205" t="s">
        <v>214</v>
      </c>
      <c r="AU174" s="205" t="s">
        <v>87</v>
      </c>
      <c r="AY174" s="18" t="s">
        <v>209</v>
      </c>
      <c r="BE174" s="206">
        <f>IF(N174="základní",J174,0)</f>
        <v>0</v>
      </c>
      <c r="BF174" s="206">
        <f>IF(N174="snížená",J174,0)</f>
        <v>0</v>
      </c>
      <c r="BG174" s="206">
        <f>IF(N174="zákl. přenesená",J174,0)</f>
        <v>0</v>
      </c>
      <c r="BH174" s="206">
        <f>IF(N174="sníž. přenesená",J174,0)</f>
        <v>0</v>
      </c>
      <c r="BI174" s="206">
        <f>IF(N174="nulová",J174,0)</f>
        <v>0</v>
      </c>
      <c r="BJ174" s="18" t="s">
        <v>85</v>
      </c>
      <c r="BK174" s="206">
        <f>ROUND(I174*H174,2)</f>
        <v>0</v>
      </c>
      <c r="BL174" s="18" t="s">
        <v>218</v>
      </c>
      <c r="BM174" s="205" t="s">
        <v>8419</v>
      </c>
    </row>
    <row r="175" spans="1:65" s="2" customFormat="1" ht="19.5">
      <c r="A175" s="35"/>
      <c r="B175" s="36"/>
      <c r="C175" s="37"/>
      <c r="D175" s="214" t="s">
        <v>807</v>
      </c>
      <c r="E175" s="37"/>
      <c r="F175" s="256" t="s">
        <v>8420</v>
      </c>
      <c r="G175" s="37"/>
      <c r="H175" s="37"/>
      <c r="I175" s="257"/>
      <c r="J175" s="37"/>
      <c r="K175" s="37"/>
      <c r="L175" s="40"/>
      <c r="M175" s="258"/>
      <c r="N175" s="259"/>
      <c r="O175" s="72"/>
      <c r="P175" s="72"/>
      <c r="Q175" s="72"/>
      <c r="R175" s="72"/>
      <c r="S175" s="72"/>
      <c r="T175" s="73"/>
      <c r="U175" s="35"/>
      <c r="V175" s="35"/>
      <c r="W175" s="35"/>
      <c r="X175" s="35"/>
      <c r="Y175" s="35"/>
      <c r="Z175" s="35"/>
      <c r="AA175" s="35"/>
      <c r="AB175" s="35"/>
      <c r="AC175" s="35"/>
      <c r="AD175" s="35"/>
      <c r="AE175" s="35"/>
      <c r="AT175" s="18" t="s">
        <v>807</v>
      </c>
      <c r="AU175" s="18" t="s">
        <v>87</v>
      </c>
    </row>
    <row r="176" spans="1:65" s="2" customFormat="1" ht="37.9" customHeight="1">
      <c r="A176" s="35"/>
      <c r="B176" s="36"/>
      <c r="C176" s="193" t="s">
        <v>311</v>
      </c>
      <c r="D176" s="193" t="s">
        <v>214</v>
      </c>
      <c r="E176" s="194" t="s">
        <v>8421</v>
      </c>
      <c r="F176" s="195" t="s">
        <v>8422</v>
      </c>
      <c r="G176" s="196" t="s">
        <v>323</v>
      </c>
      <c r="H176" s="197">
        <v>34</v>
      </c>
      <c r="I176" s="198"/>
      <c r="J176" s="199">
        <f>ROUND(I176*H176,2)</f>
        <v>0</v>
      </c>
      <c r="K176" s="200"/>
      <c r="L176" s="40"/>
      <c r="M176" s="201" t="s">
        <v>1</v>
      </c>
      <c r="N176" s="202" t="s">
        <v>42</v>
      </c>
      <c r="O176" s="72"/>
      <c r="P176" s="203">
        <f>O176*H176</f>
        <v>0</v>
      </c>
      <c r="Q176" s="203">
        <v>0</v>
      </c>
      <c r="R176" s="203">
        <f>Q176*H176</f>
        <v>0</v>
      </c>
      <c r="S176" s="203">
        <v>0</v>
      </c>
      <c r="T176" s="204">
        <f>S176*H176</f>
        <v>0</v>
      </c>
      <c r="U176" s="35"/>
      <c r="V176" s="35"/>
      <c r="W176" s="35"/>
      <c r="X176" s="35"/>
      <c r="Y176" s="35"/>
      <c r="Z176" s="35"/>
      <c r="AA176" s="35"/>
      <c r="AB176" s="35"/>
      <c r="AC176" s="35"/>
      <c r="AD176" s="35"/>
      <c r="AE176" s="35"/>
      <c r="AR176" s="205" t="s">
        <v>218</v>
      </c>
      <c r="AT176" s="205" t="s">
        <v>214</v>
      </c>
      <c r="AU176" s="205" t="s">
        <v>87</v>
      </c>
      <c r="AY176" s="18" t="s">
        <v>209</v>
      </c>
      <c r="BE176" s="206">
        <f>IF(N176="základní",J176,0)</f>
        <v>0</v>
      </c>
      <c r="BF176" s="206">
        <f>IF(N176="snížená",J176,0)</f>
        <v>0</v>
      </c>
      <c r="BG176" s="206">
        <f>IF(N176="zákl. přenesená",J176,0)</f>
        <v>0</v>
      </c>
      <c r="BH176" s="206">
        <f>IF(N176="sníž. přenesená",J176,0)</f>
        <v>0</v>
      </c>
      <c r="BI176" s="206">
        <f>IF(N176="nulová",J176,0)</f>
        <v>0</v>
      </c>
      <c r="BJ176" s="18" t="s">
        <v>85</v>
      </c>
      <c r="BK176" s="206">
        <f>ROUND(I176*H176,2)</f>
        <v>0</v>
      </c>
      <c r="BL176" s="18" t="s">
        <v>218</v>
      </c>
      <c r="BM176" s="205" t="s">
        <v>8423</v>
      </c>
    </row>
    <row r="177" spans="1:65" s="2" customFormat="1" ht="19.5">
      <c r="A177" s="35"/>
      <c r="B177" s="36"/>
      <c r="C177" s="37"/>
      <c r="D177" s="214" t="s">
        <v>807</v>
      </c>
      <c r="E177" s="37"/>
      <c r="F177" s="256" t="s">
        <v>8424</v>
      </c>
      <c r="G177" s="37"/>
      <c r="H177" s="37"/>
      <c r="I177" s="257"/>
      <c r="J177" s="37"/>
      <c r="K177" s="37"/>
      <c r="L177" s="40"/>
      <c r="M177" s="258"/>
      <c r="N177" s="259"/>
      <c r="O177" s="72"/>
      <c r="P177" s="72"/>
      <c r="Q177" s="72"/>
      <c r="R177" s="72"/>
      <c r="S177" s="72"/>
      <c r="T177" s="73"/>
      <c r="U177" s="35"/>
      <c r="V177" s="35"/>
      <c r="W177" s="35"/>
      <c r="X177" s="35"/>
      <c r="Y177" s="35"/>
      <c r="Z177" s="35"/>
      <c r="AA177" s="35"/>
      <c r="AB177" s="35"/>
      <c r="AC177" s="35"/>
      <c r="AD177" s="35"/>
      <c r="AE177" s="35"/>
      <c r="AT177" s="18" t="s">
        <v>807</v>
      </c>
      <c r="AU177" s="18" t="s">
        <v>87</v>
      </c>
    </row>
    <row r="178" spans="1:65" s="2" customFormat="1" ht="16.5" customHeight="1">
      <c r="A178" s="35"/>
      <c r="B178" s="36"/>
      <c r="C178" s="224" t="s">
        <v>315</v>
      </c>
      <c r="D178" s="224" t="s">
        <v>576</v>
      </c>
      <c r="E178" s="225" t="s">
        <v>8425</v>
      </c>
      <c r="F178" s="226" t="s">
        <v>8426</v>
      </c>
      <c r="G178" s="227" t="s">
        <v>323</v>
      </c>
      <c r="H178" s="228">
        <v>34</v>
      </c>
      <c r="I178" s="229"/>
      <c r="J178" s="230">
        <f>ROUND(I178*H178,2)</f>
        <v>0</v>
      </c>
      <c r="K178" s="231"/>
      <c r="L178" s="232"/>
      <c r="M178" s="233" t="s">
        <v>1</v>
      </c>
      <c r="N178" s="234" t="s">
        <v>42</v>
      </c>
      <c r="O178" s="72"/>
      <c r="P178" s="203">
        <f>O178*H178</f>
        <v>0</v>
      </c>
      <c r="Q178" s="203">
        <v>0</v>
      </c>
      <c r="R178" s="203">
        <f>Q178*H178</f>
        <v>0</v>
      </c>
      <c r="S178" s="203">
        <v>0</v>
      </c>
      <c r="T178" s="204">
        <f>S178*H178</f>
        <v>0</v>
      </c>
      <c r="U178" s="35"/>
      <c r="V178" s="35"/>
      <c r="W178" s="35"/>
      <c r="X178" s="35"/>
      <c r="Y178" s="35"/>
      <c r="Z178" s="35"/>
      <c r="AA178" s="35"/>
      <c r="AB178" s="35"/>
      <c r="AC178" s="35"/>
      <c r="AD178" s="35"/>
      <c r="AE178" s="35"/>
      <c r="AR178" s="205" t="s">
        <v>246</v>
      </c>
      <c r="AT178" s="205" t="s">
        <v>576</v>
      </c>
      <c r="AU178" s="205" t="s">
        <v>87</v>
      </c>
      <c r="AY178" s="18" t="s">
        <v>209</v>
      </c>
      <c r="BE178" s="206">
        <f>IF(N178="základní",J178,0)</f>
        <v>0</v>
      </c>
      <c r="BF178" s="206">
        <f>IF(N178="snížená",J178,0)</f>
        <v>0</v>
      </c>
      <c r="BG178" s="206">
        <f>IF(N178="zákl. přenesená",J178,0)</f>
        <v>0</v>
      </c>
      <c r="BH178" s="206">
        <f>IF(N178="sníž. přenesená",J178,0)</f>
        <v>0</v>
      </c>
      <c r="BI178" s="206">
        <f>IF(N178="nulová",J178,0)</f>
        <v>0</v>
      </c>
      <c r="BJ178" s="18" t="s">
        <v>85</v>
      </c>
      <c r="BK178" s="206">
        <f>ROUND(I178*H178,2)</f>
        <v>0</v>
      </c>
      <c r="BL178" s="18" t="s">
        <v>218</v>
      </c>
      <c r="BM178" s="205" t="s">
        <v>8427</v>
      </c>
    </row>
    <row r="179" spans="1:65" s="2" customFormat="1" ht="37.9" customHeight="1">
      <c r="A179" s="35"/>
      <c r="B179" s="36"/>
      <c r="C179" s="193" t="s">
        <v>320</v>
      </c>
      <c r="D179" s="193" t="s">
        <v>214</v>
      </c>
      <c r="E179" s="194" t="s">
        <v>8428</v>
      </c>
      <c r="F179" s="195" t="s">
        <v>8429</v>
      </c>
      <c r="G179" s="196" t="s">
        <v>323</v>
      </c>
      <c r="H179" s="197">
        <v>82</v>
      </c>
      <c r="I179" s="198"/>
      <c r="J179" s="199">
        <f>ROUND(I179*H179,2)</f>
        <v>0</v>
      </c>
      <c r="K179" s="200"/>
      <c r="L179" s="40"/>
      <c r="M179" s="201" t="s">
        <v>1</v>
      </c>
      <c r="N179" s="202" t="s">
        <v>42</v>
      </c>
      <c r="O179" s="72"/>
      <c r="P179" s="203">
        <f>O179*H179</f>
        <v>0</v>
      </c>
      <c r="Q179" s="203">
        <v>0</v>
      </c>
      <c r="R179" s="203">
        <f>Q179*H179</f>
        <v>0</v>
      </c>
      <c r="S179" s="203">
        <v>0</v>
      </c>
      <c r="T179" s="204">
        <f>S179*H179</f>
        <v>0</v>
      </c>
      <c r="U179" s="35"/>
      <c r="V179" s="35"/>
      <c r="W179" s="35"/>
      <c r="X179" s="35"/>
      <c r="Y179" s="35"/>
      <c r="Z179" s="35"/>
      <c r="AA179" s="35"/>
      <c r="AB179" s="35"/>
      <c r="AC179" s="35"/>
      <c r="AD179" s="35"/>
      <c r="AE179" s="35"/>
      <c r="AR179" s="205" t="s">
        <v>218</v>
      </c>
      <c r="AT179" s="205" t="s">
        <v>214</v>
      </c>
      <c r="AU179" s="205" t="s">
        <v>87</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218</v>
      </c>
      <c r="BM179" s="205" t="s">
        <v>8430</v>
      </c>
    </row>
    <row r="180" spans="1:65" s="2" customFormat="1" ht="19.5">
      <c r="A180" s="35"/>
      <c r="B180" s="36"/>
      <c r="C180" s="37"/>
      <c r="D180" s="214" t="s">
        <v>807</v>
      </c>
      <c r="E180" s="37"/>
      <c r="F180" s="256" t="s">
        <v>8431</v>
      </c>
      <c r="G180" s="37"/>
      <c r="H180" s="37"/>
      <c r="I180" s="257"/>
      <c r="J180" s="37"/>
      <c r="K180" s="37"/>
      <c r="L180" s="40"/>
      <c r="M180" s="258"/>
      <c r="N180" s="259"/>
      <c r="O180" s="72"/>
      <c r="P180" s="72"/>
      <c r="Q180" s="72"/>
      <c r="R180" s="72"/>
      <c r="S180" s="72"/>
      <c r="T180" s="73"/>
      <c r="U180" s="35"/>
      <c r="V180" s="35"/>
      <c r="W180" s="35"/>
      <c r="X180" s="35"/>
      <c r="Y180" s="35"/>
      <c r="Z180" s="35"/>
      <c r="AA180" s="35"/>
      <c r="AB180" s="35"/>
      <c r="AC180" s="35"/>
      <c r="AD180" s="35"/>
      <c r="AE180" s="35"/>
      <c r="AT180" s="18" t="s">
        <v>807</v>
      </c>
      <c r="AU180" s="18" t="s">
        <v>87</v>
      </c>
    </row>
    <row r="181" spans="1:65" s="2" customFormat="1" ht="16.5" customHeight="1">
      <c r="A181" s="35"/>
      <c r="B181" s="36"/>
      <c r="C181" s="224" t="s">
        <v>325</v>
      </c>
      <c r="D181" s="224" t="s">
        <v>576</v>
      </c>
      <c r="E181" s="225" t="s">
        <v>8432</v>
      </c>
      <c r="F181" s="226" t="s">
        <v>8433</v>
      </c>
      <c r="G181" s="227" t="s">
        <v>323</v>
      </c>
      <c r="H181" s="228">
        <v>77</v>
      </c>
      <c r="I181" s="229"/>
      <c r="J181" s="230">
        <f>ROUND(I181*H181,2)</f>
        <v>0</v>
      </c>
      <c r="K181" s="231"/>
      <c r="L181" s="232"/>
      <c r="M181" s="233" t="s">
        <v>1</v>
      </c>
      <c r="N181" s="234"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246</v>
      </c>
      <c r="AT181" s="205" t="s">
        <v>576</v>
      </c>
      <c r="AU181" s="205" t="s">
        <v>87</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218</v>
      </c>
      <c r="BM181" s="205" t="s">
        <v>8434</v>
      </c>
    </row>
    <row r="182" spans="1:65" s="2" customFormat="1" ht="16.5" customHeight="1">
      <c r="A182" s="35"/>
      <c r="B182" s="36"/>
      <c r="C182" s="224" t="s">
        <v>329</v>
      </c>
      <c r="D182" s="224" t="s">
        <v>576</v>
      </c>
      <c r="E182" s="225" t="s">
        <v>8435</v>
      </c>
      <c r="F182" s="226" t="s">
        <v>8436</v>
      </c>
      <c r="G182" s="227" t="s">
        <v>323</v>
      </c>
      <c r="H182" s="228">
        <v>5</v>
      </c>
      <c r="I182" s="229"/>
      <c r="J182" s="230">
        <f>ROUND(I182*H182,2)</f>
        <v>0</v>
      </c>
      <c r="K182" s="231"/>
      <c r="L182" s="232"/>
      <c r="M182" s="233" t="s">
        <v>1</v>
      </c>
      <c r="N182" s="234" t="s">
        <v>42</v>
      </c>
      <c r="O182" s="72"/>
      <c r="P182" s="203">
        <f>O182*H182</f>
        <v>0</v>
      </c>
      <c r="Q182" s="203">
        <v>0</v>
      </c>
      <c r="R182" s="203">
        <f>Q182*H182</f>
        <v>0</v>
      </c>
      <c r="S182" s="203">
        <v>0</v>
      </c>
      <c r="T182" s="204">
        <f>S182*H182</f>
        <v>0</v>
      </c>
      <c r="U182" s="35"/>
      <c r="V182" s="35"/>
      <c r="W182" s="35"/>
      <c r="X182" s="35"/>
      <c r="Y182" s="35"/>
      <c r="Z182" s="35"/>
      <c r="AA182" s="35"/>
      <c r="AB182" s="35"/>
      <c r="AC182" s="35"/>
      <c r="AD182" s="35"/>
      <c r="AE182" s="35"/>
      <c r="AR182" s="205" t="s">
        <v>246</v>
      </c>
      <c r="AT182" s="205" t="s">
        <v>576</v>
      </c>
      <c r="AU182" s="205" t="s">
        <v>87</v>
      </c>
      <c r="AY182" s="18" t="s">
        <v>209</v>
      </c>
      <c r="BE182" s="206">
        <f>IF(N182="základní",J182,0)</f>
        <v>0</v>
      </c>
      <c r="BF182" s="206">
        <f>IF(N182="snížená",J182,0)</f>
        <v>0</v>
      </c>
      <c r="BG182" s="206">
        <f>IF(N182="zákl. přenesená",J182,0)</f>
        <v>0</v>
      </c>
      <c r="BH182" s="206">
        <f>IF(N182="sníž. přenesená",J182,0)</f>
        <v>0</v>
      </c>
      <c r="BI182" s="206">
        <f>IF(N182="nulová",J182,0)</f>
        <v>0</v>
      </c>
      <c r="BJ182" s="18" t="s">
        <v>85</v>
      </c>
      <c r="BK182" s="206">
        <f>ROUND(I182*H182,2)</f>
        <v>0</v>
      </c>
      <c r="BL182" s="18" t="s">
        <v>218</v>
      </c>
      <c r="BM182" s="205" t="s">
        <v>8437</v>
      </c>
    </row>
    <row r="183" spans="1:65" s="2" customFormat="1" ht="37.9" customHeight="1">
      <c r="A183" s="35"/>
      <c r="B183" s="36"/>
      <c r="C183" s="193" t="s">
        <v>333</v>
      </c>
      <c r="D183" s="193" t="s">
        <v>214</v>
      </c>
      <c r="E183" s="194" t="s">
        <v>8384</v>
      </c>
      <c r="F183" s="195" t="s">
        <v>8385</v>
      </c>
      <c r="G183" s="196" t="s">
        <v>323</v>
      </c>
      <c r="H183" s="197">
        <v>18</v>
      </c>
      <c r="I183" s="198"/>
      <c r="J183" s="199">
        <f>ROUND(I183*H183,2)</f>
        <v>0</v>
      </c>
      <c r="K183" s="200"/>
      <c r="L183" s="40"/>
      <c r="M183" s="201" t="s">
        <v>1</v>
      </c>
      <c r="N183" s="202" t="s">
        <v>42</v>
      </c>
      <c r="O183" s="72"/>
      <c r="P183" s="203">
        <f>O183*H183</f>
        <v>0</v>
      </c>
      <c r="Q183" s="203">
        <v>0</v>
      </c>
      <c r="R183" s="203">
        <f>Q183*H183</f>
        <v>0</v>
      </c>
      <c r="S183" s="203">
        <v>0</v>
      </c>
      <c r="T183" s="204">
        <f>S183*H183</f>
        <v>0</v>
      </c>
      <c r="U183" s="35"/>
      <c r="V183" s="35"/>
      <c r="W183" s="35"/>
      <c r="X183" s="35"/>
      <c r="Y183" s="35"/>
      <c r="Z183" s="35"/>
      <c r="AA183" s="35"/>
      <c r="AB183" s="35"/>
      <c r="AC183" s="35"/>
      <c r="AD183" s="35"/>
      <c r="AE183" s="35"/>
      <c r="AR183" s="205" t="s">
        <v>218</v>
      </c>
      <c r="AT183" s="205" t="s">
        <v>214</v>
      </c>
      <c r="AU183" s="205" t="s">
        <v>87</v>
      </c>
      <c r="AY183" s="18" t="s">
        <v>209</v>
      </c>
      <c r="BE183" s="206">
        <f>IF(N183="základní",J183,0)</f>
        <v>0</v>
      </c>
      <c r="BF183" s="206">
        <f>IF(N183="snížená",J183,0)</f>
        <v>0</v>
      </c>
      <c r="BG183" s="206">
        <f>IF(N183="zákl. přenesená",J183,0)</f>
        <v>0</v>
      </c>
      <c r="BH183" s="206">
        <f>IF(N183="sníž. přenesená",J183,0)</f>
        <v>0</v>
      </c>
      <c r="BI183" s="206">
        <f>IF(N183="nulová",J183,0)</f>
        <v>0</v>
      </c>
      <c r="BJ183" s="18" t="s">
        <v>85</v>
      </c>
      <c r="BK183" s="206">
        <f>ROUND(I183*H183,2)</f>
        <v>0</v>
      </c>
      <c r="BL183" s="18" t="s">
        <v>218</v>
      </c>
      <c r="BM183" s="205" t="s">
        <v>8438</v>
      </c>
    </row>
    <row r="184" spans="1:65" s="2" customFormat="1" ht="19.5">
      <c r="A184" s="35"/>
      <c r="B184" s="36"/>
      <c r="C184" s="37"/>
      <c r="D184" s="214" t="s">
        <v>807</v>
      </c>
      <c r="E184" s="37"/>
      <c r="F184" s="256" t="s">
        <v>8387</v>
      </c>
      <c r="G184" s="37"/>
      <c r="H184" s="37"/>
      <c r="I184" s="257"/>
      <c r="J184" s="37"/>
      <c r="K184" s="37"/>
      <c r="L184" s="40"/>
      <c r="M184" s="258"/>
      <c r="N184" s="259"/>
      <c r="O184" s="72"/>
      <c r="P184" s="72"/>
      <c r="Q184" s="72"/>
      <c r="R184" s="72"/>
      <c r="S184" s="72"/>
      <c r="T184" s="73"/>
      <c r="U184" s="35"/>
      <c r="V184" s="35"/>
      <c r="W184" s="35"/>
      <c r="X184" s="35"/>
      <c r="Y184" s="35"/>
      <c r="Z184" s="35"/>
      <c r="AA184" s="35"/>
      <c r="AB184" s="35"/>
      <c r="AC184" s="35"/>
      <c r="AD184" s="35"/>
      <c r="AE184" s="35"/>
      <c r="AT184" s="18" t="s">
        <v>807</v>
      </c>
      <c r="AU184" s="18" t="s">
        <v>87</v>
      </c>
    </row>
    <row r="185" spans="1:65" s="2" customFormat="1" ht="24.2" customHeight="1">
      <c r="A185" s="35"/>
      <c r="B185" s="36"/>
      <c r="C185" s="224" t="s">
        <v>337</v>
      </c>
      <c r="D185" s="224" t="s">
        <v>576</v>
      </c>
      <c r="E185" s="225" t="s">
        <v>8439</v>
      </c>
      <c r="F185" s="226" t="s">
        <v>8440</v>
      </c>
      <c r="G185" s="227" t="s">
        <v>323</v>
      </c>
      <c r="H185" s="228">
        <v>6</v>
      </c>
      <c r="I185" s="229"/>
      <c r="J185" s="230">
        <f>ROUND(I185*H185,2)</f>
        <v>0</v>
      </c>
      <c r="K185" s="231"/>
      <c r="L185" s="232"/>
      <c r="M185" s="233" t="s">
        <v>1</v>
      </c>
      <c r="N185" s="234" t="s">
        <v>42</v>
      </c>
      <c r="O185" s="72"/>
      <c r="P185" s="203">
        <f>O185*H185</f>
        <v>0</v>
      </c>
      <c r="Q185" s="203">
        <v>0</v>
      </c>
      <c r="R185" s="203">
        <f>Q185*H185</f>
        <v>0</v>
      </c>
      <c r="S185" s="203">
        <v>0</v>
      </c>
      <c r="T185" s="204">
        <f>S185*H185</f>
        <v>0</v>
      </c>
      <c r="U185" s="35"/>
      <c r="V185" s="35"/>
      <c r="W185" s="35"/>
      <c r="X185" s="35"/>
      <c r="Y185" s="35"/>
      <c r="Z185" s="35"/>
      <c r="AA185" s="35"/>
      <c r="AB185" s="35"/>
      <c r="AC185" s="35"/>
      <c r="AD185" s="35"/>
      <c r="AE185" s="35"/>
      <c r="AR185" s="205" t="s">
        <v>246</v>
      </c>
      <c r="AT185" s="205" t="s">
        <v>576</v>
      </c>
      <c r="AU185" s="205" t="s">
        <v>87</v>
      </c>
      <c r="AY185" s="18" t="s">
        <v>209</v>
      </c>
      <c r="BE185" s="206">
        <f>IF(N185="základní",J185,0)</f>
        <v>0</v>
      </c>
      <c r="BF185" s="206">
        <f>IF(N185="snížená",J185,0)</f>
        <v>0</v>
      </c>
      <c r="BG185" s="206">
        <f>IF(N185="zákl. přenesená",J185,0)</f>
        <v>0</v>
      </c>
      <c r="BH185" s="206">
        <f>IF(N185="sníž. přenesená",J185,0)</f>
        <v>0</v>
      </c>
      <c r="BI185" s="206">
        <f>IF(N185="nulová",J185,0)</f>
        <v>0</v>
      </c>
      <c r="BJ185" s="18" t="s">
        <v>85</v>
      </c>
      <c r="BK185" s="206">
        <f>ROUND(I185*H185,2)</f>
        <v>0</v>
      </c>
      <c r="BL185" s="18" t="s">
        <v>218</v>
      </c>
      <c r="BM185" s="205" t="s">
        <v>8441</v>
      </c>
    </row>
    <row r="186" spans="1:65" s="2" customFormat="1" ht="24.2" customHeight="1">
      <c r="A186" s="35"/>
      <c r="B186" s="36"/>
      <c r="C186" s="224" t="s">
        <v>341</v>
      </c>
      <c r="D186" s="224" t="s">
        <v>576</v>
      </c>
      <c r="E186" s="225" t="s">
        <v>8442</v>
      </c>
      <c r="F186" s="226" t="s">
        <v>8443</v>
      </c>
      <c r="G186" s="227" t="s">
        <v>323</v>
      </c>
      <c r="H186" s="228">
        <v>12</v>
      </c>
      <c r="I186" s="229"/>
      <c r="J186" s="230">
        <f>ROUND(I186*H186,2)</f>
        <v>0</v>
      </c>
      <c r="K186" s="231"/>
      <c r="L186" s="232"/>
      <c r="M186" s="233" t="s">
        <v>1</v>
      </c>
      <c r="N186" s="234" t="s">
        <v>42</v>
      </c>
      <c r="O186" s="72"/>
      <c r="P186" s="203">
        <f>O186*H186</f>
        <v>0</v>
      </c>
      <c r="Q186" s="203">
        <v>0</v>
      </c>
      <c r="R186" s="203">
        <f>Q186*H186</f>
        <v>0</v>
      </c>
      <c r="S186" s="203">
        <v>0</v>
      </c>
      <c r="T186" s="204">
        <f>S186*H186</f>
        <v>0</v>
      </c>
      <c r="U186" s="35"/>
      <c r="V186" s="35"/>
      <c r="W186" s="35"/>
      <c r="X186" s="35"/>
      <c r="Y186" s="35"/>
      <c r="Z186" s="35"/>
      <c r="AA186" s="35"/>
      <c r="AB186" s="35"/>
      <c r="AC186" s="35"/>
      <c r="AD186" s="35"/>
      <c r="AE186" s="35"/>
      <c r="AR186" s="205" t="s">
        <v>246</v>
      </c>
      <c r="AT186" s="205" t="s">
        <v>576</v>
      </c>
      <c r="AU186" s="205" t="s">
        <v>87</v>
      </c>
      <c r="AY186" s="18" t="s">
        <v>209</v>
      </c>
      <c r="BE186" s="206">
        <f>IF(N186="základní",J186,0)</f>
        <v>0</v>
      </c>
      <c r="BF186" s="206">
        <f>IF(N186="snížená",J186,0)</f>
        <v>0</v>
      </c>
      <c r="BG186" s="206">
        <f>IF(N186="zákl. přenesená",J186,0)</f>
        <v>0</v>
      </c>
      <c r="BH186" s="206">
        <f>IF(N186="sníž. přenesená",J186,0)</f>
        <v>0</v>
      </c>
      <c r="BI186" s="206">
        <f>IF(N186="nulová",J186,0)</f>
        <v>0</v>
      </c>
      <c r="BJ186" s="18" t="s">
        <v>85</v>
      </c>
      <c r="BK186" s="206">
        <f>ROUND(I186*H186,2)</f>
        <v>0</v>
      </c>
      <c r="BL186" s="18" t="s">
        <v>218</v>
      </c>
      <c r="BM186" s="205" t="s">
        <v>8444</v>
      </c>
    </row>
    <row r="187" spans="1:65" s="2" customFormat="1" ht="37.9" customHeight="1">
      <c r="A187" s="35"/>
      <c r="B187" s="36"/>
      <c r="C187" s="193" t="s">
        <v>346</v>
      </c>
      <c r="D187" s="193" t="s">
        <v>214</v>
      </c>
      <c r="E187" s="194" t="s">
        <v>8445</v>
      </c>
      <c r="F187" s="195" t="s">
        <v>8446</v>
      </c>
      <c r="G187" s="196" t="s">
        <v>323</v>
      </c>
      <c r="H187" s="197">
        <v>8</v>
      </c>
      <c r="I187" s="198"/>
      <c r="J187" s="199">
        <f>ROUND(I187*H187,2)</f>
        <v>0</v>
      </c>
      <c r="K187" s="200"/>
      <c r="L187" s="40"/>
      <c r="M187" s="201" t="s">
        <v>1</v>
      </c>
      <c r="N187" s="202" t="s">
        <v>42</v>
      </c>
      <c r="O187" s="72"/>
      <c r="P187" s="203">
        <f>O187*H187</f>
        <v>0</v>
      </c>
      <c r="Q187" s="203">
        <v>0</v>
      </c>
      <c r="R187" s="203">
        <f>Q187*H187</f>
        <v>0</v>
      </c>
      <c r="S187" s="203">
        <v>0</v>
      </c>
      <c r="T187" s="204">
        <f>S187*H187</f>
        <v>0</v>
      </c>
      <c r="U187" s="35"/>
      <c r="V187" s="35"/>
      <c r="W187" s="35"/>
      <c r="X187" s="35"/>
      <c r="Y187" s="35"/>
      <c r="Z187" s="35"/>
      <c r="AA187" s="35"/>
      <c r="AB187" s="35"/>
      <c r="AC187" s="35"/>
      <c r="AD187" s="35"/>
      <c r="AE187" s="35"/>
      <c r="AR187" s="205" t="s">
        <v>218</v>
      </c>
      <c r="AT187" s="205" t="s">
        <v>214</v>
      </c>
      <c r="AU187" s="205" t="s">
        <v>87</v>
      </c>
      <c r="AY187" s="18" t="s">
        <v>209</v>
      </c>
      <c r="BE187" s="206">
        <f>IF(N187="základní",J187,0)</f>
        <v>0</v>
      </c>
      <c r="BF187" s="206">
        <f>IF(N187="snížená",J187,0)</f>
        <v>0</v>
      </c>
      <c r="BG187" s="206">
        <f>IF(N187="zákl. přenesená",J187,0)</f>
        <v>0</v>
      </c>
      <c r="BH187" s="206">
        <f>IF(N187="sníž. přenesená",J187,0)</f>
        <v>0</v>
      </c>
      <c r="BI187" s="206">
        <f>IF(N187="nulová",J187,0)</f>
        <v>0</v>
      </c>
      <c r="BJ187" s="18" t="s">
        <v>85</v>
      </c>
      <c r="BK187" s="206">
        <f>ROUND(I187*H187,2)</f>
        <v>0</v>
      </c>
      <c r="BL187" s="18" t="s">
        <v>218</v>
      </c>
      <c r="BM187" s="205" t="s">
        <v>8447</v>
      </c>
    </row>
    <row r="188" spans="1:65" s="2" customFormat="1" ht="19.5">
      <c r="A188" s="35"/>
      <c r="B188" s="36"/>
      <c r="C188" s="37"/>
      <c r="D188" s="214" t="s">
        <v>807</v>
      </c>
      <c r="E188" s="37"/>
      <c r="F188" s="256" t="s">
        <v>8448</v>
      </c>
      <c r="G188" s="37"/>
      <c r="H188" s="37"/>
      <c r="I188" s="257"/>
      <c r="J188" s="37"/>
      <c r="K188" s="37"/>
      <c r="L188" s="40"/>
      <c r="M188" s="258"/>
      <c r="N188" s="259"/>
      <c r="O188" s="72"/>
      <c r="P188" s="72"/>
      <c r="Q188" s="72"/>
      <c r="R188" s="72"/>
      <c r="S188" s="72"/>
      <c r="T188" s="73"/>
      <c r="U188" s="35"/>
      <c r="V188" s="35"/>
      <c r="W188" s="35"/>
      <c r="X188" s="35"/>
      <c r="Y188" s="35"/>
      <c r="Z188" s="35"/>
      <c r="AA188" s="35"/>
      <c r="AB188" s="35"/>
      <c r="AC188" s="35"/>
      <c r="AD188" s="35"/>
      <c r="AE188" s="35"/>
      <c r="AT188" s="18" t="s">
        <v>807</v>
      </c>
      <c r="AU188" s="18" t="s">
        <v>87</v>
      </c>
    </row>
    <row r="189" spans="1:65" s="2" customFormat="1" ht="16.5" customHeight="1">
      <c r="A189" s="35"/>
      <c r="B189" s="36"/>
      <c r="C189" s="224" t="s">
        <v>350</v>
      </c>
      <c r="D189" s="224" t="s">
        <v>576</v>
      </c>
      <c r="E189" s="225" t="s">
        <v>8449</v>
      </c>
      <c r="F189" s="226" t="s">
        <v>8450</v>
      </c>
      <c r="G189" s="227" t="s">
        <v>323</v>
      </c>
      <c r="H189" s="228">
        <v>6</v>
      </c>
      <c r="I189" s="229"/>
      <c r="J189" s="230">
        <f>ROUND(I189*H189,2)</f>
        <v>0</v>
      </c>
      <c r="K189" s="231"/>
      <c r="L189" s="232"/>
      <c r="M189" s="233" t="s">
        <v>1</v>
      </c>
      <c r="N189" s="234" t="s">
        <v>42</v>
      </c>
      <c r="O189" s="72"/>
      <c r="P189" s="203">
        <f>O189*H189</f>
        <v>0</v>
      </c>
      <c r="Q189" s="203">
        <v>0</v>
      </c>
      <c r="R189" s="203">
        <f>Q189*H189</f>
        <v>0</v>
      </c>
      <c r="S189" s="203">
        <v>0</v>
      </c>
      <c r="T189" s="204">
        <f>S189*H189</f>
        <v>0</v>
      </c>
      <c r="U189" s="35"/>
      <c r="V189" s="35"/>
      <c r="W189" s="35"/>
      <c r="X189" s="35"/>
      <c r="Y189" s="35"/>
      <c r="Z189" s="35"/>
      <c r="AA189" s="35"/>
      <c r="AB189" s="35"/>
      <c r="AC189" s="35"/>
      <c r="AD189" s="35"/>
      <c r="AE189" s="35"/>
      <c r="AR189" s="205" t="s">
        <v>246</v>
      </c>
      <c r="AT189" s="205" t="s">
        <v>576</v>
      </c>
      <c r="AU189" s="205" t="s">
        <v>87</v>
      </c>
      <c r="AY189" s="18" t="s">
        <v>209</v>
      </c>
      <c r="BE189" s="206">
        <f>IF(N189="základní",J189,0)</f>
        <v>0</v>
      </c>
      <c r="BF189" s="206">
        <f>IF(N189="snížená",J189,0)</f>
        <v>0</v>
      </c>
      <c r="BG189" s="206">
        <f>IF(N189="zákl. přenesená",J189,0)</f>
        <v>0</v>
      </c>
      <c r="BH189" s="206">
        <f>IF(N189="sníž. přenesená",J189,0)</f>
        <v>0</v>
      </c>
      <c r="BI189" s="206">
        <f>IF(N189="nulová",J189,0)</f>
        <v>0</v>
      </c>
      <c r="BJ189" s="18" t="s">
        <v>85</v>
      </c>
      <c r="BK189" s="206">
        <f>ROUND(I189*H189,2)</f>
        <v>0</v>
      </c>
      <c r="BL189" s="18" t="s">
        <v>218</v>
      </c>
      <c r="BM189" s="205" t="s">
        <v>8451</v>
      </c>
    </row>
    <row r="190" spans="1:65" s="2" customFormat="1" ht="16.5" customHeight="1">
      <c r="A190" s="35"/>
      <c r="B190" s="36"/>
      <c r="C190" s="224" t="s">
        <v>354</v>
      </c>
      <c r="D190" s="224" t="s">
        <v>576</v>
      </c>
      <c r="E190" s="225" t="s">
        <v>8452</v>
      </c>
      <c r="F190" s="226" t="s">
        <v>8453</v>
      </c>
      <c r="G190" s="227" t="s">
        <v>323</v>
      </c>
      <c r="H190" s="228">
        <v>2</v>
      </c>
      <c r="I190" s="229"/>
      <c r="J190" s="230">
        <f>ROUND(I190*H190,2)</f>
        <v>0</v>
      </c>
      <c r="K190" s="231"/>
      <c r="L190" s="232"/>
      <c r="M190" s="233" t="s">
        <v>1</v>
      </c>
      <c r="N190" s="234" t="s">
        <v>42</v>
      </c>
      <c r="O190" s="72"/>
      <c r="P190" s="203">
        <f>O190*H190</f>
        <v>0</v>
      </c>
      <c r="Q190" s="203">
        <v>0</v>
      </c>
      <c r="R190" s="203">
        <f>Q190*H190</f>
        <v>0</v>
      </c>
      <c r="S190" s="203">
        <v>0</v>
      </c>
      <c r="T190" s="204">
        <f>S190*H190</f>
        <v>0</v>
      </c>
      <c r="U190" s="35"/>
      <c r="V190" s="35"/>
      <c r="W190" s="35"/>
      <c r="X190" s="35"/>
      <c r="Y190" s="35"/>
      <c r="Z190" s="35"/>
      <c r="AA190" s="35"/>
      <c r="AB190" s="35"/>
      <c r="AC190" s="35"/>
      <c r="AD190" s="35"/>
      <c r="AE190" s="35"/>
      <c r="AR190" s="205" t="s">
        <v>246</v>
      </c>
      <c r="AT190" s="205" t="s">
        <v>576</v>
      </c>
      <c r="AU190" s="205" t="s">
        <v>87</v>
      </c>
      <c r="AY190" s="18" t="s">
        <v>209</v>
      </c>
      <c r="BE190" s="206">
        <f>IF(N190="základní",J190,0)</f>
        <v>0</v>
      </c>
      <c r="BF190" s="206">
        <f>IF(N190="snížená",J190,0)</f>
        <v>0</v>
      </c>
      <c r="BG190" s="206">
        <f>IF(N190="zákl. přenesená",J190,0)</f>
        <v>0</v>
      </c>
      <c r="BH190" s="206">
        <f>IF(N190="sníž. přenesená",J190,0)</f>
        <v>0</v>
      </c>
      <c r="BI190" s="206">
        <f>IF(N190="nulová",J190,0)</f>
        <v>0</v>
      </c>
      <c r="BJ190" s="18" t="s">
        <v>85</v>
      </c>
      <c r="BK190" s="206">
        <f>ROUND(I190*H190,2)</f>
        <v>0</v>
      </c>
      <c r="BL190" s="18" t="s">
        <v>218</v>
      </c>
      <c r="BM190" s="205" t="s">
        <v>8454</v>
      </c>
    </row>
    <row r="191" spans="1:65" s="2" customFormat="1" ht="37.9" customHeight="1">
      <c r="A191" s="35"/>
      <c r="B191" s="36"/>
      <c r="C191" s="193" t="s">
        <v>358</v>
      </c>
      <c r="D191" s="193" t="s">
        <v>214</v>
      </c>
      <c r="E191" s="194" t="s">
        <v>8455</v>
      </c>
      <c r="F191" s="195" t="s">
        <v>8456</v>
      </c>
      <c r="G191" s="196" t="s">
        <v>323</v>
      </c>
      <c r="H191" s="197">
        <v>15</v>
      </c>
      <c r="I191" s="198"/>
      <c r="J191" s="199">
        <f>ROUND(I191*H191,2)</f>
        <v>0</v>
      </c>
      <c r="K191" s="200"/>
      <c r="L191" s="40"/>
      <c r="M191" s="201" t="s">
        <v>1</v>
      </c>
      <c r="N191" s="202" t="s">
        <v>42</v>
      </c>
      <c r="O191" s="72"/>
      <c r="P191" s="203">
        <f>O191*H191</f>
        <v>0</v>
      </c>
      <c r="Q191" s="203">
        <v>0</v>
      </c>
      <c r="R191" s="203">
        <f>Q191*H191</f>
        <v>0</v>
      </c>
      <c r="S191" s="203">
        <v>0</v>
      </c>
      <c r="T191" s="204">
        <f>S191*H191</f>
        <v>0</v>
      </c>
      <c r="U191" s="35"/>
      <c r="V191" s="35"/>
      <c r="W191" s="35"/>
      <c r="X191" s="35"/>
      <c r="Y191" s="35"/>
      <c r="Z191" s="35"/>
      <c r="AA191" s="35"/>
      <c r="AB191" s="35"/>
      <c r="AC191" s="35"/>
      <c r="AD191" s="35"/>
      <c r="AE191" s="35"/>
      <c r="AR191" s="205" t="s">
        <v>218</v>
      </c>
      <c r="AT191" s="205" t="s">
        <v>214</v>
      </c>
      <c r="AU191" s="205" t="s">
        <v>87</v>
      </c>
      <c r="AY191" s="18" t="s">
        <v>209</v>
      </c>
      <c r="BE191" s="206">
        <f>IF(N191="základní",J191,0)</f>
        <v>0</v>
      </c>
      <c r="BF191" s="206">
        <f>IF(N191="snížená",J191,0)</f>
        <v>0</v>
      </c>
      <c r="BG191" s="206">
        <f>IF(N191="zákl. přenesená",J191,0)</f>
        <v>0</v>
      </c>
      <c r="BH191" s="206">
        <f>IF(N191="sníž. přenesená",J191,0)</f>
        <v>0</v>
      </c>
      <c r="BI191" s="206">
        <f>IF(N191="nulová",J191,0)</f>
        <v>0</v>
      </c>
      <c r="BJ191" s="18" t="s">
        <v>85</v>
      </c>
      <c r="BK191" s="206">
        <f>ROUND(I191*H191,2)</f>
        <v>0</v>
      </c>
      <c r="BL191" s="18" t="s">
        <v>218</v>
      </c>
      <c r="BM191" s="205" t="s">
        <v>8457</v>
      </c>
    </row>
    <row r="192" spans="1:65" s="2" customFormat="1" ht="19.5">
      <c r="A192" s="35"/>
      <c r="B192" s="36"/>
      <c r="C192" s="37"/>
      <c r="D192" s="214" t="s">
        <v>807</v>
      </c>
      <c r="E192" s="37"/>
      <c r="F192" s="256" t="s">
        <v>8458</v>
      </c>
      <c r="G192" s="37"/>
      <c r="H192" s="37"/>
      <c r="I192" s="257"/>
      <c r="J192" s="37"/>
      <c r="K192" s="37"/>
      <c r="L192" s="40"/>
      <c r="M192" s="258"/>
      <c r="N192" s="259"/>
      <c r="O192" s="72"/>
      <c r="P192" s="72"/>
      <c r="Q192" s="72"/>
      <c r="R192" s="72"/>
      <c r="S192" s="72"/>
      <c r="T192" s="73"/>
      <c r="U192" s="35"/>
      <c r="V192" s="35"/>
      <c r="W192" s="35"/>
      <c r="X192" s="35"/>
      <c r="Y192" s="35"/>
      <c r="Z192" s="35"/>
      <c r="AA192" s="35"/>
      <c r="AB192" s="35"/>
      <c r="AC192" s="35"/>
      <c r="AD192" s="35"/>
      <c r="AE192" s="35"/>
      <c r="AT192" s="18" t="s">
        <v>807</v>
      </c>
      <c r="AU192" s="18" t="s">
        <v>87</v>
      </c>
    </row>
    <row r="193" spans="1:65" s="2" customFormat="1" ht="24.2" customHeight="1">
      <c r="A193" s="35"/>
      <c r="B193" s="36"/>
      <c r="C193" s="224" t="s">
        <v>365</v>
      </c>
      <c r="D193" s="224" t="s">
        <v>576</v>
      </c>
      <c r="E193" s="225" t="s">
        <v>8459</v>
      </c>
      <c r="F193" s="226" t="s">
        <v>8460</v>
      </c>
      <c r="G193" s="227" t="s">
        <v>323</v>
      </c>
      <c r="H193" s="228">
        <v>15</v>
      </c>
      <c r="I193" s="229"/>
      <c r="J193" s="230">
        <f>ROUND(I193*H193,2)</f>
        <v>0</v>
      </c>
      <c r="K193" s="231"/>
      <c r="L193" s="232"/>
      <c r="M193" s="233" t="s">
        <v>1</v>
      </c>
      <c r="N193" s="234" t="s">
        <v>42</v>
      </c>
      <c r="O193" s="72"/>
      <c r="P193" s="203">
        <f>O193*H193</f>
        <v>0</v>
      </c>
      <c r="Q193" s="203">
        <v>0</v>
      </c>
      <c r="R193" s="203">
        <f>Q193*H193</f>
        <v>0</v>
      </c>
      <c r="S193" s="203">
        <v>0</v>
      </c>
      <c r="T193" s="204">
        <f>S193*H193</f>
        <v>0</v>
      </c>
      <c r="U193" s="35"/>
      <c r="V193" s="35"/>
      <c r="W193" s="35"/>
      <c r="X193" s="35"/>
      <c r="Y193" s="35"/>
      <c r="Z193" s="35"/>
      <c r="AA193" s="35"/>
      <c r="AB193" s="35"/>
      <c r="AC193" s="35"/>
      <c r="AD193" s="35"/>
      <c r="AE193" s="35"/>
      <c r="AR193" s="205" t="s">
        <v>246</v>
      </c>
      <c r="AT193" s="205" t="s">
        <v>576</v>
      </c>
      <c r="AU193" s="205" t="s">
        <v>87</v>
      </c>
      <c r="AY193" s="18" t="s">
        <v>209</v>
      </c>
      <c r="BE193" s="206">
        <f>IF(N193="základní",J193,0)</f>
        <v>0</v>
      </c>
      <c r="BF193" s="206">
        <f>IF(N193="snížená",J193,0)</f>
        <v>0</v>
      </c>
      <c r="BG193" s="206">
        <f>IF(N193="zákl. přenesená",J193,0)</f>
        <v>0</v>
      </c>
      <c r="BH193" s="206">
        <f>IF(N193="sníž. přenesená",J193,0)</f>
        <v>0</v>
      </c>
      <c r="BI193" s="206">
        <f>IF(N193="nulová",J193,0)</f>
        <v>0</v>
      </c>
      <c r="BJ193" s="18" t="s">
        <v>85</v>
      </c>
      <c r="BK193" s="206">
        <f>ROUND(I193*H193,2)</f>
        <v>0</v>
      </c>
      <c r="BL193" s="18" t="s">
        <v>218</v>
      </c>
      <c r="BM193" s="205" t="s">
        <v>8461</v>
      </c>
    </row>
    <row r="194" spans="1:65" s="2" customFormat="1" ht="37.9" customHeight="1">
      <c r="A194" s="35"/>
      <c r="B194" s="36"/>
      <c r="C194" s="193" t="s">
        <v>369</v>
      </c>
      <c r="D194" s="193" t="s">
        <v>214</v>
      </c>
      <c r="E194" s="194" t="s">
        <v>8462</v>
      </c>
      <c r="F194" s="195" t="s">
        <v>8463</v>
      </c>
      <c r="G194" s="196" t="s">
        <v>323</v>
      </c>
      <c r="H194" s="197">
        <v>6</v>
      </c>
      <c r="I194" s="198"/>
      <c r="J194" s="199">
        <f>ROUND(I194*H194,2)</f>
        <v>0</v>
      </c>
      <c r="K194" s="200"/>
      <c r="L194" s="40"/>
      <c r="M194" s="201" t="s">
        <v>1</v>
      </c>
      <c r="N194" s="202" t="s">
        <v>42</v>
      </c>
      <c r="O194" s="72"/>
      <c r="P194" s="203">
        <f>O194*H194</f>
        <v>0</v>
      </c>
      <c r="Q194" s="203">
        <v>0</v>
      </c>
      <c r="R194" s="203">
        <f>Q194*H194</f>
        <v>0</v>
      </c>
      <c r="S194" s="203">
        <v>0</v>
      </c>
      <c r="T194" s="204">
        <f>S194*H194</f>
        <v>0</v>
      </c>
      <c r="U194" s="35"/>
      <c r="V194" s="35"/>
      <c r="W194" s="35"/>
      <c r="X194" s="35"/>
      <c r="Y194" s="35"/>
      <c r="Z194" s="35"/>
      <c r="AA194" s="35"/>
      <c r="AB194" s="35"/>
      <c r="AC194" s="35"/>
      <c r="AD194" s="35"/>
      <c r="AE194" s="35"/>
      <c r="AR194" s="205" t="s">
        <v>218</v>
      </c>
      <c r="AT194" s="205" t="s">
        <v>214</v>
      </c>
      <c r="AU194" s="205" t="s">
        <v>87</v>
      </c>
      <c r="AY194" s="18" t="s">
        <v>209</v>
      </c>
      <c r="BE194" s="206">
        <f>IF(N194="základní",J194,0)</f>
        <v>0</v>
      </c>
      <c r="BF194" s="206">
        <f>IF(N194="snížená",J194,0)</f>
        <v>0</v>
      </c>
      <c r="BG194" s="206">
        <f>IF(N194="zákl. přenesená",J194,0)</f>
        <v>0</v>
      </c>
      <c r="BH194" s="206">
        <f>IF(N194="sníž. přenesená",J194,0)</f>
        <v>0</v>
      </c>
      <c r="BI194" s="206">
        <f>IF(N194="nulová",J194,0)</f>
        <v>0</v>
      </c>
      <c r="BJ194" s="18" t="s">
        <v>85</v>
      </c>
      <c r="BK194" s="206">
        <f>ROUND(I194*H194,2)</f>
        <v>0</v>
      </c>
      <c r="BL194" s="18" t="s">
        <v>218</v>
      </c>
      <c r="BM194" s="205" t="s">
        <v>8464</v>
      </c>
    </row>
    <row r="195" spans="1:65" s="2" customFormat="1" ht="19.5">
      <c r="A195" s="35"/>
      <c r="B195" s="36"/>
      <c r="C195" s="37"/>
      <c r="D195" s="214" t="s">
        <v>807</v>
      </c>
      <c r="E195" s="37"/>
      <c r="F195" s="256" t="s">
        <v>8465</v>
      </c>
      <c r="G195" s="37"/>
      <c r="H195" s="37"/>
      <c r="I195" s="257"/>
      <c r="J195" s="37"/>
      <c r="K195" s="37"/>
      <c r="L195" s="40"/>
      <c r="M195" s="258"/>
      <c r="N195" s="259"/>
      <c r="O195" s="72"/>
      <c r="P195" s="72"/>
      <c r="Q195" s="72"/>
      <c r="R195" s="72"/>
      <c r="S195" s="72"/>
      <c r="T195" s="73"/>
      <c r="U195" s="35"/>
      <c r="V195" s="35"/>
      <c r="W195" s="35"/>
      <c r="X195" s="35"/>
      <c r="Y195" s="35"/>
      <c r="Z195" s="35"/>
      <c r="AA195" s="35"/>
      <c r="AB195" s="35"/>
      <c r="AC195" s="35"/>
      <c r="AD195" s="35"/>
      <c r="AE195" s="35"/>
      <c r="AT195" s="18" t="s">
        <v>807</v>
      </c>
      <c r="AU195" s="18" t="s">
        <v>87</v>
      </c>
    </row>
    <row r="196" spans="1:65" s="2" customFormat="1" ht="16.5" customHeight="1">
      <c r="A196" s="35"/>
      <c r="B196" s="36"/>
      <c r="C196" s="224" t="s">
        <v>373</v>
      </c>
      <c r="D196" s="224" t="s">
        <v>576</v>
      </c>
      <c r="E196" s="225" t="s">
        <v>8466</v>
      </c>
      <c r="F196" s="226" t="s">
        <v>8467</v>
      </c>
      <c r="G196" s="227" t="s">
        <v>323</v>
      </c>
      <c r="H196" s="228">
        <v>3</v>
      </c>
      <c r="I196" s="229"/>
      <c r="J196" s="230">
        <f>ROUND(I196*H196,2)</f>
        <v>0</v>
      </c>
      <c r="K196" s="231"/>
      <c r="L196" s="232"/>
      <c r="M196" s="233" t="s">
        <v>1</v>
      </c>
      <c r="N196" s="234" t="s">
        <v>42</v>
      </c>
      <c r="O196" s="72"/>
      <c r="P196" s="203">
        <f>O196*H196</f>
        <v>0</v>
      </c>
      <c r="Q196" s="203">
        <v>0</v>
      </c>
      <c r="R196" s="203">
        <f>Q196*H196</f>
        <v>0</v>
      </c>
      <c r="S196" s="203">
        <v>0</v>
      </c>
      <c r="T196" s="204">
        <f>S196*H196</f>
        <v>0</v>
      </c>
      <c r="U196" s="35"/>
      <c r="V196" s="35"/>
      <c r="W196" s="35"/>
      <c r="X196" s="35"/>
      <c r="Y196" s="35"/>
      <c r="Z196" s="35"/>
      <c r="AA196" s="35"/>
      <c r="AB196" s="35"/>
      <c r="AC196" s="35"/>
      <c r="AD196" s="35"/>
      <c r="AE196" s="35"/>
      <c r="AR196" s="205" t="s">
        <v>246</v>
      </c>
      <c r="AT196" s="205" t="s">
        <v>576</v>
      </c>
      <c r="AU196" s="205" t="s">
        <v>87</v>
      </c>
      <c r="AY196" s="18" t="s">
        <v>209</v>
      </c>
      <c r="BE196" s="206">
        <f>IF(N196="základní",J196,0)</f>
        <v>0</v>
      </c>
      <c r="BF196" s="206">
        <f>IF(N196="snížená",J196,0)</f>
        <v>0</v>
      </c>
      <c r="BG196" s="206">
        <f>IF(N196="zákl. přenesená",J196,0)</f>
        <v>0</v>
      </c>
      <c r="BH196" s="206">
        <f>IF(N196="sníž. přenesená",J196,0)</f>
        <v>0</v>
      </c>
      <c r="BI196" s="206">
        <f>IF(N196="nulová",J196,0)</f>
        <v>0</v>
      </c>
      <c r="BJ196" s="18" t="s">
        <v>85</v>
      </c>
      <c r="BK196" s="206">
        <f>ROUND(I196*H196,2)</f>
        <v>0</v>
      </c>
      <c r="BL196" s="18" t="s">
        <v>218</v>
      </c>
      <c r="BM196" s="205" t="s">
        <v>8468</v>
      </c>
    </row>
    <row r="197" spans="1:65" s="2" customFormat="1" ht="24.2" customHeight="1">
      <c r="A197" s="35"/>
      <c r="B197" s="36"/>
      <c r="C197" s="224" t="s">
        <v>377</v>
      </c>
      <c r="D197" s="224" t="s">
        <v>576</v>
      </c>
      <c r="E197" s="225" t="s">
        <v>8469</v>
      </c>
      <c r="F197" s="226" t="s">
        <v>8470</v>
      </c>
      <c r="G197" s="227" t="s">
        <v>323</v>
      </c>
      <c r="H197" s="228">
        <v>3</v>
      </c>
      <c r="I197" s="229"/>
      <c r="J197" s="230">
        <f>ROUND(I197*H197,2)</f>
        <v>0</v>
      </c>
      <c r="K197" s="231"/>
      <c r="L197" s="232"/>
      <c r="M197" s="233" t="s">
        <v>1</v>
      </c>
      <c r="N197" s="234"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246</v>
      </c>
      <c r="AT197" s="205" t="s">
        <v>576</v>
      </c>
      <c r="AU197" s="205" t="s">
        <v>87</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8471</v>
      </c>
    </row>
    <row r="198" spans="1:65" s="2" customFormat="1" ht="24.2" customHeight="1">
      <c r="A198" s="35"/>
      <c r="B198" s="36"/>
      <c r="C198" s="193" t="s">
        <v>381</v>
      </c>
      <c r="D198" s="193" t="s">
        <v>214</v>
      </c>
      <c r="E198" s="194" t="s">
        <v>8472</v>
      </c>
      <c r="F198" s="195" t="s">
        <v>8473</v>
      </c>
      <c r="G198" s="196" t="s">
        <v>8393</v>
      </c>
      <c r="H198" s="197">
        <v>8</v>
      </c>
      <c r="I198" s="198"/>
      <c r="J198" s="199">
        <f>ROUND(I198*H198,2)</f>
        <v>0</v>
      </c>
      <c r="K198" s="200"/>
      <c r="L198" s="40"/>
      <c r="M198" s="201" t="s">
        <v>1</v>
      </c>
      <c r="N198" s="202" t="s">
        <v>42</v>
      </c>
      <c r="O198" s="72"/>
      <c r="P198" s="203">
        <f>O198*H198</f>
        <v>0</v>
      </c>
      <c r="Q198" s="203">
        <v>0</v>
      </c>
      <c r="R198" s="203">
        <f>Q198*H198</f>
        <v>0</v>
      </c>
      <c r="S198" s="203">
        <v>0</v>
      </c>
      <c r="T198" s="204">
        <f>S198*H198</f>
        <v>0</v>
      </c>
      <c r="U198" s="35"/>
      <c r="V198" s="35"/>
      <c r="W198" s="35"/>
      <c r="X198" s="35"/>
      <c r="Y198" s="35"/>
      <c r="Z198" s="35"/>
      <c r="AA198" s="35"/>
      <c r="AB198" s="35"/>
      <c r="AC198" s="35"/>
      <c r="AD198" s="35"/>
      <c r="AE198" s="35"/>
      <c r="AR198" s="205" t="s">
        <v>218</v>
      </c>
      <c r="AT198" s="205" t="s">
        <v>214</v>
      </c>
      <c r="AU198" s="205" t="s">
        <v>87</v>
      </c>
      <c r="AY198" s="18" t="s">
        <v>209</v>
      </c>
      <c r="BE198" s="206">
        <f>IF(N198="základní",J198,0)</f>
        <v>0</v>
      </c>
      <c r="BF198" s="206">
        <f>IF(N198="snížená",J198,0)</f>
        <v>0</v>
      </c>
      <c r="BG198" s="206">
        <f>IF(N198="zákl. přenesená",J198,0)</f>
        <v>0</v>
      </c>
      <c r="BH198" s="206">
        <f>IF(N198="sníž. přenesená",J198,0)</f>
        <v>0</v>
      </c>
      <c r="BI198" s="206">
        <f>IF(N198="nulová",J198,0)</f>
        <v>0</v>
      </c>
      <c r="BJ198" s="18" t="s">
        <v>85</v>
      </c>
      <c r="BK198" s="206">
        <f>ROUND(I198*H198,2)</f>
        <v>0</v>
      </c>
      <c r="BL198" s="18" t="s">
        <v>218</v>
      </c>
      <c r="BM198" s="205" t="s">
        <v>8474</v>
      </c>
    </row>
    <row r="199" spans="1:65" s="2" customFormat="1" ht="19.5">
      <c r="A199" s="35"/>
      <c r="B199" s="36"/>
      <c r="C199" s="37"/>
      <c r="D199" s="214" t="s">
        <v>807</v>
      </c>
      <c r="E199" s="37"/>
      <c r="F199" s="256" t="s">
        <v>8475</v>
      </c>
      <c r="G199" s="37"/>
      <c r="H199" s="37"/>
      <c r="I199" s="257"/>
      <c r="J199" s="37"/>
      <c r="K199" s="37"/>
      <c r="L199" s="40"/>
      <c r="M199" s="258"/>
      <c r="N199" s="259"/>
      <c r="O199" s="72"/>
      <c r="P199" s="72"/>
      <c r="Q199" s="72"/>
      <c r="R199" s="72"/>
      <c r="S199" s="72"/>
      <c r="T199" s="73"/>
      <c r="U199" s="35"/>
      <c r="V199" s="35"/>
      <c r="W199" s="35"/>
      <c r="X199" s="35"/>
      <c r="Y199" s="35"/>
      <c r="Z199" s="35"/>
      <c r="AA199" s="35"/>
      <c r="AB199" s="35"/>
      <c r="AC199" s="35"/>
      <c r="AD199" s="35"/>
      <c r="AE199" s="35"/>
      <c r="AT199" s="18" t="s">
        <v>807</v>
      </c>
      <c r="AU199" s="18" t="s">
        <v>87</v>
      </c>
    </row>
    <row r="200" spans="1:65" s="2" customFormat="1" ht="37.9" customHeight="1">
      <c r="A200" s="35"/>
      <c r="B200" s="36"/>
      <c r="C200" s="193" t="s">
        <v>385</v>
      </c>
      <c r="D200" s="193" t="s">
        <v>214</v>
      </c>
      <c r="E200" s="194" t="s">
        <v>8476</v>
      </c>
      <c r="F200" s="195" t="s">
        <v>8477</v>
      </c>
      <c r="G200" s="196" t="s">
        <v>318</v>
      </c>
      <c r="H200" s="197">
        <v>1</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87</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8478</v>
      </c>
    </row>
    <row r="201" spans="1:65" s="2" customFormat="1" ht="19.5">
      <c r="A201" s="35"/>
      <c r="B201" s="36"/>
      <c r="C201" s="37"/>
      <c r="D201" s="214" t="s">
        <v>807</v>
      </c>
      <c r="E201" s="37"/>
      <c r="F201" s="256" t="s">
        <v>8479</v>
      </c>
      <c r="G201" s="37"/>
      <c r="H201" s="37"/>
      <c r="I201" s="257"/>
      <c r="J201" s="37"/>
      <c r="K201" s="37"/>
      <c r="L201" s="40"/>
      <c r="M201" s="258"/>
      <c r="N201" s="259"/>
      <c r="O201" s="72"/>
      <c r="P201" s="72"/>
      <c r="Q201" s="72"/>
      <c r="R201" s="72"/>
      <c r="S201" s="72"/>
      <c r="T201" s="73"/>
      <c r="U201" s="35"/>
      <c r="V201" s="35"/>
      <c r="W201" s="35"/>
      <c r="X201" s="35"/>
      <c r="Y201" s="35"/>
      <c r="Z201" s="35"/>
      <c r="AA201" s="35"/>
      <c r="AB201" s="35"/>
      <c r="AC201" s="35"/>
      <c r="AD201" s="35"/>
      <c r="AE201" s="35"/>
      <c r="AT201" s="18" t="s">
        <v>807</v>
      </c>
      <c r="AU201" s="18" t="s">
        <v>87</v>
      </c>
    </row>
    <row r="202" spans="1:65" s="2" customFormat="1" ht="16.5" customHeight="1">
      <c r="A202" s="35"/>
      <c r="B202" s="36"/>
      <c r="C202" s="224" t="s">
        <v>389</v>
      </c>
      <c r="D202" s="224" t="s">
        <v>576</v>
      </c>
      <c r="E202" s="225" t="s">
        <v>8480</v>
      </c>
      <c r="F202" s="226" t="s">
        <v>8481</v>
      </c>
      <c r="G202" s="227" t="s">
        <v>318</v>
      </c>
      <c r="H202" s="228">
        <v>1</v>
      </c>
      <c r="I202" s="229"/>
      <c r="J202" s="230">
        <f>ROUND(I202*H202,2)</f>
        <v>0</v>
      </c>
      <c r="K202" s="231"/>
      <c r="L202" s="232"/>
      <c r="M202" s="233" t="s">
        <v>1</v>
      </c>
      <c r="N202" s="234" t="s">
        <v>42</v>
      </c>
      <c r="O202" s="72"/>
      <c r="P202" s="203">
        <f>O202*H202</f>
        <v>0</v>
      </c>
      <c r="Q202" s="203">
        <v>0</v>
      </c>
      <c r="R202" s="203">
        <f>Q202*H202</f>
        <v>0</v>
      </c>
      <c r="S202" s="203">
        <v>0</v>
      </c>
      <c r="T202" s="204">
        <f>S202*H202</f>
        <v>0</v>
      </c>
      <c r="U202" s="35"/>
      <c r="V202" s="35"/>
      <c r="W202" s="35"/>
      <c r="X202" s="35"/>
      <c r="Y202" s="35"/>
      <c r="Z202" s="35"/>
      <c r="AA202" s="35"/>
      <c r="AB202" s="35"/>
      <c r="AC202" s="35"/>
      <c r="AD202" s="35"/>
      <c r="AE202" s="35"/>
      <c r="AR202" s="205" t="s">
        <v>246</v>
      </c>
      <c r="AT202" s="205" t="s">
        <v>576</v>
      </c>
      <c r="AU202" s="205" t="s">
        <v>87</v>
      </c>
      <c r="AY202" s="18" t="s">
        <v>209</v>
      </c>
      <c r="BE202" s="206">
        <f>IF(N202="základní",J202,0)</f>
        <v>0</v>
      </c>
      <c r="BF202" s="206">
        <f>IF(N202="snížená",J202,0)</f>
        <v>0</v>
      </c>
      <c r="BG202" s="206">
        <f>IF(N202="zákl. přenesená",J202,0)</f>
        <v>0</v>
      </c>
      <c r="BH202" s="206">
        <f>IF(N202="sníž. přenesená",J202,0)</f>
        <v>0</v>
      </c>
      <c r="BI202" s="206">
        <f>IF(N202="nulová",J202,0)</f>
        <v>0</v>
      </c>
      <c r="BJ202" s="18" t="s">
        <v>85</v>
      </c>
      <c r="BK202" s="206">
        <f>ROUND(I202*H202,2)</f>
        <v>0</v>
      </c>
      <c r="BL202" s="18" t="s">
        <v>218</v>
      </c>
      <c r="BM202" s="205" t="s">
        <v>8482</v>
      </c>
    </row>
    <row r="203" spans="1:65" s="2" customFormat="1" ht="37.9" customHeight="1">
      <c r="A203" s="35"/>
      <c r="B203" s="36"/>
      <c r="C203" s="193" t="s">
        <v>394</v>
      </c>
      <c r="D203" s="193" t="s">
        <v>214</v>
      </c>
      <c r="E203" s="194" t="s">
        <v>8483</v>
      </c>
      <c r="F203" s="195" t="s">
        <v>8484</v>
      </c>
      <c r="G203" s="196" t="s">
        <v>318</v>
      </c>
      <c r="H203" s="197">
        <v>5</v>
      </c>
      <c r="I203" s="198"/>
      <c r="J203" s="199">
        <f>ROUND(I203*H203,2)</f>
        <v>0</v>
      </c>
      <c r="K203" s="200"/>
      <c r="L203" s="40"/>
      <c r="M203" s="201" t="s">
        <v>1</v>
      </c>
      <c r="N203" s="202" t="s">
        <v>42</v>
      </c>
      <c r="O203" s="72"/>
      <c r="P203" s="203">
        <f>O203*H203</f>
        <v>0</v>
      </c>
      <c r="Q203" s="203">
        <v>0</v>
      </c>
      <c r="R203" s="203">
        <f>Q203*H203</f>
        <v>0</v>
      </c>
      <c r="S203" s="203">
        <v>0</v>
      </c>
      <c r="T203" s="204">
        <f>S203*H203</f>
        <v>0</v>
      </c>
      <c r="U203" s="35"/>
      <c r="V203" s="35"/>
      <c r="W203" s="35"/>
      <c r="X203" s="35"/>
      <c r="Y203" s="35"/>
      <c r="Z203" s="35"/>
      <c r="AA203" s="35"/>
      <c r="AB203" s="35"/>
      <c r="AC203" s="35"/>
      <c r="AD203" s="35"/>
      <c r="AE203" s="35"/>
      <c r="AR203" s="205" t="s">
        <v>218</v>
      </c>
      <c r="AT203" s="205" t="s">
        <v>214</v>
      </c>
      <c r="AU203" s="205" t="s">
        <v>87</v>
      </c>
      <c r="AY203" s="18" t="s">
        <v>209</v>
      </c>
      <c r="BE203" s="206">
        <f>IF(N203="základní",J203,0)</f>
        <v>0</v>
      </c>
      <c r="BF203" s="206">
        <f>IF(N203="snížená",J203,0)</f>
        <v>0</v>
      </c>
      <c r="BG203" s="206">
        <f>IF(N203="zákl. přenesená",J203,0)</f>
        <v>0</v>
      </c>
      <c r="BH203" s="206">
        <f>IF(N203="sníž. přenesená",J203,0)</f>
        <v>0</v>
      </c>
      <c r="BI203" s="206">
        <f>IF(N203="nulová",J203,0)</f>
        <v>0</v>
      </c>
      <c r="BJ203" s="18" t="s">
        <v>85</v>
      </c>
      <c r="BK203" s="206">
        <f>ROUND(I203*H203,2)</f>
        <v>0</v>
      </c>
      <c r="BL203" s="18" t="s">
        <v>218</v>
      </c>
      <c r="BM203" s="205" t="s">
        <v>8485</v>
      </c>
    </row>
    <row r="204" spans="1:65" s="2" customFormat="1" ht="19.5">
      <c r="A204" s="35"/>
      <c r="B204" s="36"/>
      <c r="C204" s="37"/>
      <c r="D204" s="214" t="s">
        <v>807</v>
      </c>
      <c r="E204" s="37"/>
      <c r="F204" s="256" t="s">
        <v>8486</v>
      </c>
      <c r="G204" s="37"/>
      <c r="H204" s="37"/>
      <c r="I204" s="257"/>
      <c r="J204" s="37"/>
      <c r="K204" s="37"/>
      <c r="L204" s="40"/>
      <c r="M204" s="258"/>
      <c r="N204" s="259"/>
      <c r="O204" s="72"/>
      <c r="P204" s="72"/>
      <c r="Q204" s="72"/>
      <c r="R204" s="72"/>
      <c r="S204" s="72"/>
      <c r="T204" s="73"/>
      <c r="U204" s="35"/>
      <c r="V204" s="35"/>
      <c r="W204" s="35"/>
      <c r="X204" s="35"/>
      <c r="Y204" s="35"/>
      <c r="Z204" s="35"/>
      <c r="AA204" s="35"/>
      <c r="AB204" s="35"/>
      <c r="AC204" s="35"/>
      <c r="AD204" s="35"/>
      <c r="AE204" s="35"/>
      <c r="AT204" s="18" t="s">
        <v>807</v>
      </c>
      <c r="AU204" s="18" t="s">
        <v>87</v>
      </c>
    </row>
    <row r="205" spans="1:65" s="2" customFormat="1" ht="16.5" customHeight="1">
      <c r="A205" s="35"/>
      <c r="B205" s="36"/>
      <c r="C205" s="224" t="s">
        <v>398</v>
      </c>
      <c r="D205" s="224" t="s">
        <v>576</v>
      </c>
      <c r="E205" s="225" t="s">
        <v>8487</v>
      </c>
      <c r="F205" s="226" t="s">
        <v>8488</v>
      </c>
      <c r="G205" s="227" t="s">
        <v>318</v>
      </c>
      <c r="H205" s="228">
        <v>5</v>
      </c>
      <c r="I205" s="229"/>
      <c r="J205" s="230">
        <f>ROUND(I205*H205,2)</f>
        <v>0</v>
      </c>
      <c r="K205" s="231"/>
      <c r="L205" s="232"/>
      <c r="M205" s="233" t="s">
        <v>1</v>
      </c>
      <c r="N205" s="234" t="s">
        <v>42</v>
      </c>
      <c r="O205" s="72"/>
      <c r="P205" s="203">
        <f>O205*H205</f>
        <v>0</v>
      </c>
      <c r="Q205" s="203">
        <v>0</v>
      </c>
      <c r="R205" s="203">
        <f>Q205*H205</f>
        <v>0</v>
      </c>
      <c r="S205" s="203">
        <v>0</v>
      </c>
      <c r="T205" s="204">
        <f>S205*H205</f>
        <v>0</v>
      </c>
      <c r="U205" s="35"/>
      <c r="V205" s="35"/>
      <c r="W205" s="35"/>
      <c r="X205" s="35"/>
      <c r="Y205" s="35"/>
      <c r="Z205" s="35"/>
      <c r="AA205" s="35"/>
      <c r="AB205" s="35"/>
      <c r="AC205" s="35"/>
      <c r="AD205" s="35"/>
      <c r="AE205" s="35"/>
      <c r="AR205" s="205" t="s">
        <v>246</v>
      </c>
      <c r="AT205" s="205" t="s">
        <v>576</v>
      </c>
      <c r="AU205" s="205" t="s">
        <v>87</v>
      </c>
      <c r="AY205" s="18" t="s">
        <v>209</v>
      </c>
      <c r="BE205" s="206">
        <f>IF(N205="základní",J205,0)</f>
        <v>0</v>
      </c>
      <c r="BF205" s="206">
        <f>IF(N205="snížená",J205,0)</f>
        <v>0</v>
      </c>
      <c r="BG205" s="206">
        <f>IF(N205="zákl. přenesená",J205,0)</f>
        <v>0</v>
      </c>
      <c r="BH205" s="206">
        <f>IF(N205="sníž. přenesená",J205,0)</f>
        <v>0</v>
      </c>
      <c r="BI205" s="206">
        <f>IF(N205="nulová",J205,0)</f>
        <v>0</v>
      </c>
      <c r="BJ205" s="18" t="s">
        <v>85</v>
      </c>
      <c r="BK205" s="206">
        <f>ROUND(I205*H205,2)</f>
        <v>0</v>
      </c>
      <c r="BL205" s="18" t="s">
        <v>218</v>
      </c>
      <c r="BM205" s="205" t="s">
        <v>8489</v>
      </c>
    </row>
    <row r="206" spans="1:65" s="2" customFormat="1" ht="37.9" customHeight="1">
      <c r="A206" s="35"/>
      <c r="B206" s="36"/>
      <c r="C206" s="193" t="s">
        <v>402</v>
      </c>
      <c r="D206" s="193" t="s">
        <v>214</v>
      </c>
      <c r="E206" s="194" t="s">
        <v>8490</v>
      </c>
      <c r="F206" s="195" t="s">
        <v>8491</v>
      </c>
      <c r="G206" s="196" t="s">
        <v>318</v>
      </c>
      <c r="H206" s="197">
        <v>2</v>
      </c>
      <c r="I206" s="198"/>
      <c r="J206" s="199">
        <f>ROUND(I206*H206,2)</f>
        <v>0</v>
      </c>
      <c r="K206" s="200"/>
      <c r="L206" s="40"/>
      <c r="M206" s="201" t="s">
        <v>1</v>
      </c>
      <c r="N206" s="202" t="s">
        <v>42</v>
      </c>
      <c r="O206" s="72"/>
      <c r="P206" s="203">
        <f>O206*H206</f>
        <v>0</v>
      </c>
      <c r="Q206" s="203">
        <v>0</v>
      </c>
      <c r="R206" s="203">
        <f>Q206*H206</f>
        <v>0</v>
      </c>
      <c r="S206" s="203">
        <v>0</v>
      </c>
      <c r="T206" s="204">
        <f>S206*H206</f>
        <v>0</v>
      </c>
      <c r="U206" s="35"/>
      <c r="V206" s="35"/>
      <c r="W206" s="35"/>
      <c r="X206" s="35"/>
      <c r="Y206" s="35"/>
      <c r="Z206" s="35"/>
      <c r="AA206" s="35"/>
      <c r="AB206" s="35"/>
      <c r="AC206" s="35"/>
      <c r="AD206" s="35"/>
      <c r="AE206" s="35"/>
      <c r="AR206" s="205" t="s">
        <v>218</v>
      </c>
      <c r="AT206" s="205" t="s">
        <v>214</v>
      </c>
      <c r="AU206" s="205" t="s">
        <v>87</v>
      </c>
      <c r="AY206" s="18" t="s">
        <v>209</v>
      </c>
      <c r="BE206" s="206">
        <f>IF(N206="základní",J206,0)</f>
        <v>0</v>
      </c>
      <c r="BF206" s="206">
        <f>IF(N206="snížená",J206,0)</f>
        <v>0</v>
      </c>
      <c r="BG206" s="206">
        <f>IF(N206="zákl. přenesená",J206,0)</f>
        <v>0</v>
      </c>
      <c r="BH206" s="206">
        <f>IF(N206="sníž. přenesená",J206,0)</f>
        <v>0</v>
      </c>
      <c r="BI206" s="206">
        <f>IF(N206="nulová",J206,0)</f>
        <v>0</v>
      </c>
      <c r="BJ206" s="18" t="s">
        <v>85</v>
      </c>
      <c r="BK206" s="206">
        <f>ROUND(I206*H206,2)</f>
        <v>0</v>
      </c>
      <c r="BL206" s="18" t="s">
        <v>218</v>
      </c>
      <c r="BM206" s="205" t="s">
        <v>8492</v>
      </c>
    </row>
    <row r="207" spans="1:65" s="2" customFormat="1" ht="19.5">
      <c r="A207" s="35"/>
      <c r="B207" s="36"/>
      <c r="C207" s="37"/>
      <c r="D207" s="214" t="s">
        <v>807</v>
      </c>
      <c r="E207" s="37"/>
      <c r="F207" s="256" t="s">
        <v>8493</v>
      </c>
      <c r="G207" s="37"/>
      <c r="H207" s="37"/>
      <c r="I207" s="257"/>
      <c r="J207" s="37"/>
      <c r="K207" s="37"/>
      <c r="L207" s="40"/>
      <c r="M207" s="258"/>
      <c r="N207" s="259"/>
      <c r="O207" s="72"/>
      <c r="P207" s="72"/>
      <c r="Q207" s="72"/>
      <c r="R207" s="72"/>
      <c r="S207" s="72"/>
      <c r="T207" s="73"/>
      <c r="U207" s="35"/>
      <c r="V207" s="35"/>
      <c r="W207" s="35"/>
      <c r="X207" s="35"/>
      <c r="Y207" s="35"/>
      <c r="Z207" s="35"/>
      <c r="AA207" s="35"/>
      <c r="AB207" s="35"/>
      <c r="AC207" s="35"/>
      <c r="AD207" s="35"/>
      <c r="AE207" s="35"/>
      <c r="AT207" s="18" t="s">
        <v>807</v>
      </c>
      <c r="AU207" s="18" t="s">
        <v>87</v>
      </c>
    </row>
    <row r="208" spans="1:65" s="2" customFormat="1" ht="16.5" customHeight="1">
      <c r="A208" s="35"/>
      <c r="B208" s="36"/>
      <c r="C208" s="224" t="s">
        <v>406</v>
      </c>
      <c r="D208" s="224" t="s">
        <v>576</v>
      </c>
      <c r="E208" s="225" t="s">
        <v>8494</v>
      </c>
      <c r="F208" s="226" t="s">
        <v>8495</v>
      </c>
      <c r="G208" s="227" t="s">
        <v>318</v>
      </c>
      <c r="H208" s="228">
        <v>2</v>
      </c>
      <c r="I208" s="229"/>
      <c r="J208" s="230">
        <f>ROUND(I208*H208,2)</f>
        <v>0</v>
      </c>
      <c r="K208" s="231"/>
      <c r="L208" s="232"/>
      <c r="M208" s="233" t="s">
        <v>1</v>
      </c>
      <c r="N208" s="234" t="s">
        <v>42</v>
      </c>
      <c r="O208" s="72"/>
      <c r="P208" s="203">
        <f>O208*H208</f>
        <v>0</v>
      </c>
      <c r="Q208" s="203">
        <v>0</v>
      </c>
      <c r="R208" s="203">
        <f>Q208*H208</f>
        <v>0</v>
      </c>
      <c r="S208" s="203">
        <v>0</v>
      </c>
      <c r="T208" s="204">
        <f>S208*H208</f>
        <v>0</v>
      </c>
      <c r="U208" s="35"/>
      <c r="V208" s="35"/>
      <c r="W208" s="35"/>
      <c r="X208" s="35"/>
      <c r="Y208" s="35"/>
      <c r="Z208" s="35"/>
      <c r="AA208" s="35"/>
      <c r="AB208" s="35"/>
      <c r="AC208" s="35"/>
      <c r="AD208" s="35"/>
      <c r="AE208" s="35"/>
      <c r="AR208" s="205" t="s">
        <v>246</v>
      </c>
      <c r="AT208" s="205" t="s">
        <v>576</v>
      </c>
      <c r="AU208" s="205" t="s">
        <v>87</v>
      </c>
      <c r="AY208" s="18" t="s">
        <v>209</v>
      </c>
      <c r="BE208" s="206">
        <f>IF(N208="základní",J208,0)</f>
        <v>0</v>
      </c>
      <c r="BF208" s="206">
        <f>IF(N208="snížená",J208,0)</f>
        <v>0</v>
      </c>
      <c r="BG208" s="206">
        <f>IF(N208="zákl. přenesená",J208,0)</f>
        <v>0</v>
      </c>
      <c r="BH208" s="206">
        <f>IF(N208="sníž. přenesená",J208,0)</f>
        <v>0</v>
      </c>
      <c r="BI208" s="206">
        <f>IF(N208="nulová",J208,0)</f>
        <v>0</v>
      </c>
      <c r="BJ208" s="18" t="s">
        <v>85</v>
      </c>
      <c r="BK208" s="206">
        <f>ROUND(I208*H208,2)</f>
        <v>0</v>
      </c>
      <c r="BL208" s="18" t="s">
        <v>218</v>
      </c>
      <c r="BM208" s="205" t="s">
        <v>8496</v>
      </c>
    </row>
    <row r="209" spans="1:65" s="2" customFormat="1" ht="24.2" customHeight="1">
      <c r="A209" s="35"/>
      <c r="B209" s="36"/>
      <c r="C209" s="193" t="s">
        <v>410</v>
      </c>
      <c r="D209" s="193" t="s">
        <v>214</v>
      </c>
      <c r="E209" s="194" t="s">
        <v>8380</v>
      </c>
      <c r="F209" s="195" t="s">
        <v>8381</v>
      </c>
      <c r="G209" s="196" t="s">
        <v>318</v>
      </c>
      <c r="H209" s="197">
        <v>175</v>
      </c>
      <c r="I209" s="198"/>
      <c r="J209" s="199">
        <f>ROUND(I209*H209,2)</f>
        <v>0</v>
      </c>
      <c r="K209" s="200"/>
      <c r="L209" s="40"/>
      <c r="M209" s="201" t="s">
        <v>1</v>
      </c>
      <c r="N209" s="202" t="s">
        <v>42</v>
      </c>
      <c r="O209" s="72"/>
      <c r="P209" s="203">
        <f>O209*H209</f>
        <v>0</v>
      </c>
      <c r="Q209" s="203">
        <v>0</v>
      </c>
      <c r="R209" s="203">
        <f>Q209*H209</f>
        <v>0</v>
      </c>
      <c r="S209" s="203">
        <v>0</v>
      </c>
      <c r="T209" s="204">
        <f>S209*H209</f>
        <v>0</v>
      </c>
      <c r="U209" s="35"/>
      <c r="V209" s="35"/>
      <c r="W209" s="35"/>
      <c r="X209" s="35"/>
      <c r="Y209" s="35"/>
      <c r="Z209" s="35"/>
      <c r="AA209" s="35"/>
      <c r="AB209" s="35"/>
      <c r="AC209" s="35"/>
      <c r="AD209" s="35"/>
      <c r="AE209" s="35"/>
      <c r="AR209" s="205" t="s">
        <v>218</v>
      </c>
      <c r="AT209" s="205" t="s">
        <v>214</v>
      </c>
      <c r="AU209" s="205" t="s">
        <v>87</v>
      </c>
      <c r="AY209" s="18" t="s">
        <v>209</v>
      </c>
      <c r="BE209" s="206">
        <f>IF(N209="základní",J209,0)</f>
        <v>0</v>
      </c>
      <c r="BF209" s="206">
        <f>IF(N209="snížená",J209,0)</f>
        <v>0</v>
      </c>
      <c r="BG209" s="206">
        <f>IF(N209="zákl. přenesená",J209,0)</f>
        <v>0</v>
      </c>
      <c r="BH209" s="206">
        <f>IF(N209="sníž. přenesená",J209,0)</f>
        <v>0</v>
      </c>
      <c r="BI209" s="206">
        <f>IF(N209="nulová",J209,0)</f>
        <v>0</v>
      </c>
      <c r="BJ209" s="18" t="s">
        <v>85</v>
      </c>
      <c r="BK209" s="206">
        <f>ROUND(I209*H209,2)</f>
        <v>0</v>
      </c>
      <c r="BL209" s="18" t="s">
        <v>218</v>
      </c>
      <c r="BM209" s="205" t="s">
        <v>8497</v>
      </c>
    </row>
    <row r="210" spans="1:65" s="2" customFormat="1" ht="19.5">
      <c r="A210" s="35"/>
      <c r="B210" s="36"/>
      <c r="C210" s="37"/>
      <c r="D210" s="214" t="s">
        <v>807</v>
      </c>
      <c r="E210" s="37"/>
      <c r="F210" s="256" t="s">
        <v>8383</v>
      </c>
      <c r="G210" s="37"/>
      <c r="H210" s="37"/>
      <c r="I210" s="257"/>
      <c r="J210" s="37"/>
      <c r="K210" s="37"/>
      <c r="L210" s="40"/>
      <c r="M210" s="258"/>
      <c r="N210" s="259"/>
      <c r="O210" s="72"/>
      <c r="P210" s="72"/>
      <c r="Q210" s="72"/>
      <c r="R210" s="72"/>
      <c r="S210" s="72"/>
      <c r="T210" s="73"/>
      <c r="U210" s="35"/>
      <c r="V210" s="35"/>
      <c r="W210" s="35"/>
      <c r="X210" s="35"/>
      <c r="Y210" s="35"/>
      <c r="Z210" s="35"/>
      <c r="AA210" s="35"/>
      <c r="AB210" s="35"/>
      <c r="AC210" s="35"/>
      <c r="AD210" s="35"/>
      <c r="AE210" s="35"/>
      <c r="AT210" s="18" t="s">
        <v>807</v>
      </c>
      <c r="AU210" s="18" t="s">
        <v>87</v>
      </c>
    </row>
    <row r="211" spans="1:65" s="2" customFormat="1" ht="21.75" customHeight="1">
      <c r="A211" s="35"/>
      <c r="B211" s="36"/>
      <c r="C211" s="193" t="s">
        <v>414</v>
      </c>
      <c r="D211" s="193" t="s">
        <v>214</v>
      </c>
      <c r="E211" s="194" t="s">
        <v>8498</v>
      </c>
      <c r="F211" s="195" t="s">
        <v>8499</v>
      </c>
      <c r="G211" s="196" t="s">
        <v>318</v>
      </c>
      <c r="H211" s="197">
        <v>175</v>
      </c>
      <c r="I211" s="198"/>
      <c r="J211" s="199">
        <f>ROUND(I211*H211,2)</f>
        <v>0</v>
      </c>
      <c r="K211" s="200"/>
      <c r="L211" s="40"/>
      <c r="M211" s="201" t="s">
        <v>1</v>
      </c>
      <c r="N211" s="202" t="s">
        <v>42</v>
      </c>
      <c r="O211" s="72"/>
      <c r="P211" s="203">
        <f>O211*H211</f>
        <v>0</v>
      </c>
      <c r="Q211" s="203">
        <v>0</v>
      </c>
      <c r="R211" s="203">
        <f>Q211*H211</f>
        <v>0</v>
      </c>
      <c r="S211" s="203">
        <v>0</v>
      </c>
      <c r="T211" s="204">
        <f>S211*H211</f>
        <v>0</v>
      </c>
      <c r="U211" s="35"/>
      <c r="V211" s="35"/>
      <c r="W211" s="35"/>
      <c r="X211" s="35"/>
      <c r="Y211" s="35"/>
      <c r="Z211" s="35"/>
      <c r="AA211" s="35"/>
      <c r="AB211" s="35"/>
      <c r="AC211" s="35"/>
      <c r="AD211" s="35"/>
      <c r="AE211" s="35"/>
      <c r="AR211" s="205" t="s">
        <v>218</v>
      </c>
      <c r="AT211" s="205" t="s">
        <v>214</v>
      </c>
      <c r="AU211" s="205" t="s">
        <v>87</v>
      </c>
      <c r="AY211" s="18" t="s">
        <v>209</v>
      </c>
      <c r="BE211" s="206">
        <f>IF(N211="základní",J211,0)</f>
        <v>0</v>
      </c>
      <c r="BF211" s="206">
        <f>IF(N211="snížená",J211,0)</f>
        <v>0</v>
      </c>
      <c r="BG211" s="206">
        <f>IF(N211="zákl. přenesená",J211,0)</f>
        <v>0</v>
      </c>
      <c r="BH211" s="206">
        <f>IF(N211="sníž. přenesená",J211,0)</f>
        <v>0</v>
      </c>
      <c r="BI211" s="206">
        <f>IF(N211="nulová",J211,0)</f>
        <v>0</v>
      </c>
      <c r="BJ211" s="18" t="s">
        <v>85</v>
      </c>
      <c r="BK211" s="206">
        <f>ROUND(I211*H211,2)</f>
        <v>0</v>
      </c>
      <c r="BL211" s="18" t="s">
        <v>218</v>
      </c>
      <c r="BM211" s="205" t="s">
        <v>8500</v>
      </c>
    </row>
    <row r="212" spans="1:65" s="2" customFormat="1" ht="19.5">
      <c r="A212" s="35"/>
      <c r="B212" s="36"/>
      <c r="C212" s="37"/>
      <c r="D212" s="214" t="s">
        <v>807</v>
      </c>
      <c r="E212" s="37"/>
      <c r="F212" s="256" t="s">
        <v>8501</v>
      </c>
      <c r="G212" s="37"/>
      <c r="H212" s="37"/>
      <c r="I212" s="257"/>
      <c r="J212" s="37"/>
      <c r="K212" s="37"/>
      <c r="L212" s="40"/>
      <c r="M212" s="258"/>
      <c r="N212" s="259"/>
      <c r="O212" s="72"/>
      <c r="P212" s="72"/>
      <c r="Q212" s="72"/>
      <c r="R212" s="72"/>
      <c r="S212" s="72"/>
      <c r="T212" s="73"/>
      <c r="U212" s="35"/>
      <c r="V212" s="35"/>
      <c r="W212" s="35"/>
      <c r="X212" s="35"/>
      <c r="Y212" s="35"/>
      <c r="Z212" s="35"/>
      <c r="AA212" s="35"/>
      <c r="AB212" s="35"/>
      <c r="AC212" s="35"/>
      <c r="AD212" s="35"/>
      <c r="AE212" s="35"/>
      <c r="AT212" s="18" t="s">
        <v>807</v>
      </c>
      <c r="AU212" s="18" t="s">
        <v>87</v>
      </c>
    </row>
    <row r="213" spans="1:65" s="2" customFormat="1" ht="37.9" customHeight="1">
      <c r="A213" s="35"/>
      <c r="B213" s="36"/>
      <c r="C213" s="193" t="s">
        <v>418</v>
      </c>
      <c r="D213" s="193" t="s">
        <v>214</v>
      </c>
      <c r="E213" s="194" t="s">
        <v>8399</v>
      </c>
      <c r="F213" s="195" t="s">
        <v>8400</v>
      </c>
      <c r="G213" s="196" t="s">
        <v>7332</v>
      </c>
      <c r="H213" s="274"/>
      <c r="I213" s="198"/>
      <c r="J213" s="199">
        <f>ROUND(I213*H213,2)</f>
        <v>0</v>
      </c>
      <c r="K213" s="200"/>
      <c r="L213" s="40"/>
      <c r="M213" s="201" t="s">
        <v>1</v>
      </c>
      <c r="N213" s="202" t="s">
        <v>42</v>
      </c>
      <c r="O213" s="72"/>
      <c r="P213" s="203">
        <f>O213*H213</f>
        <v>0</v>
      </c>
      <c r="Q213" s="203">
        <v>0</v>
      </c>
      <c r="R213" s="203">
        <f>Q213*H213</f>
        <v>0</v>
      </c>
      <c r="S213" s="203">
        <v>0</v>
      </c>
      <c r="T213" s="204">
        <f>S213*H213</f>
        <v>0</v>
      </c>
      <c r="U213" s="35"/>
      <c r="V213" s="35"/>
      <c r="W213" s="35"/>
      <c r="X213" s="35"/>
      <c r="Y213" s="35"/>
      <c r="Z213" s="35"/>
      <c r="AA213" s="35"/>
      <c r="AB213" s="35"/>
      <c r="AC213" s="35"/>
      <c r="AD213" s="35"/>
      <c r="AE213" s="35"/>
      <c r="AR213" s="205" t="s">
        <v>218</v>
      </c>
      <c r="AT213" s="205" t="s">
        <v>214</v>
      </c>
      <c r="AU213" s="205" t="s">
        <v>87</v>
      </c>
      <c r="AY213" s="18" t="s">
        <v>209</v>
      </c>
      <c r="BE213" s="206">
        <f>IF(N213="základní",J213,0)</f>
        <v>0</v>
      </c>
      <c r="BF213" s="206">
        <f>IF(N213="snížená",J213,0)</f>
        <v>0</v>
      </c>
      <c r="BG213" s="206">
        <f>IF(N213="zákl. přenesená",J213,0)</f>
        <v>0</v>
      </c>
      <c r="BH213" s="206">
        <f>IF(N213="sníž. přenesená",J213,0)</f>
        <v>0</v>
      </c>
      <c r="BI213" s="206">
        <f>IF(N213="nulová",J213,0)</f>
        <v>0</v>
      </c>
      <c r="BJ213" s="18" t="s">
        <v>85</v>
      </c>
      <c r="BK213" s="206">
        <f>ROUND(I213*H213,2)</f>
        <v>0</v>
      </c>
      <c r="BL213" s="18" t="s">
        <v>218</v>
      </c>
      <c r="BM213" s="205" t="s">
        <v>8502</v>
      </c>
    </row>
    <row r="214" spans="1:65" s="2" customFormat="1" ht="19.5">
      <c r="A214" s="35"/>
      <c r="B214" s="36"/>
      <c r="C214" s="37"/>
      <c r="D214" s="214" t="s">
        <v>807</v>
      </c>
      <c r="E214" s="37"/>
      <c r="F214" s="256" t="s">
        <v>8402</v>
      </c>
      <c r="G214" s="37"/>
      <c r="H214" s="37"/>
      <c r="I214" s="257"/>
      <c r="J214" s="37"/>
      <c r="K214" s="37"/>
      <c r="L214" s="40"/>
      <c r="M214" s="258"/>
      <c r="N214" s="259"/>
      <c r="O214" s="72"/>
      <c r="P214" s="72"/>
      <c r="Q214" s="72"/>
      <c r="R214" s="72"/>
      <c r="S214" s="72"/>
      <c r="T214" s="73"/>
      <c r="U214" s="35"/>
      <c r="V214" s="35"/>
      <c r="W214" s="35"/>
      <c r="X214" s="35"/>
      <c r="Y214" s="35"/>
      <c r="Z214" s="35"/>
      <c r="AA214" s="35"/>
      <c r="AB214" s="35"/>
      <c r="AC214" s="35"/>
      <c r="AD214" s="35"/>
      <c r="AE214" s="35"/>
      <c r="AT214" s="18" t="s">
        <v>807</v>
      </c>
      <c r="AU214" s="18" t="s">
        <v>87</v>
      </c>
    </row>
    <row r="215" spans="1:65" s="12" customFormat="1" ht="25.9" customHeight="1">
      <c r="B215" s="177"/>
      <c r="C215" s="178"/>
      <c r="D215" s="179" t="s">
        <v>76</v>
      </c>
      <c r="E215" s="180" t="s">
        <v>8503</v>
      </c>
      <c r="F215" s="180" t="s">
        <v>8504</v>
      </c>
      <c r="G215" s="178"/>
      <c r="H215" s="178"/>
      <c r="I215" s="181"/>
      <c r="J215" s="182">
        <f>BK215</f>
        <v>0</v>
      </c>
      <c r="K215" s="178"/>
      <c r="L215" s="183"/>
      <c r="M215" s="184"/>
      <c r="N215" s="185"/>
      <c r="O215" s="185"/>
      <c r="P215" s="186">
        <f>P216</f>
        <v>0</v>
      </c>
      <c r="Q215" s="185"/>
      <c r="R215" s="186">
        <f>R216</f>
        <v>0</v>
      </c>
      <c r="S215" s="185"/>
      <c r="T215" s="187">
        <f>T216</f>
        <v>0</v>
      </c>
      <c r="AR215" s="188" t="s">
        <v>218</v>
      </c>
      <c r="AT215" s="189" t="s">
        <v>76</v>
      </c>
      <c r="AU215" s="189" t="s">
        <v>77</v>
      </c>
      <c r="AY215" s="188" t="s">
        <v>209</v>
      </c>
      <c r="BK215" s="190">
        <f>BK216</f>
        <v>0</v>
      </c>
    </row>
    <row r="216" spans="1:65" s="2" customFormat="1" ht="62.65" customHeight="1">
      <c r="A216" s="35"/>
      <c r="B216" s="36"/>
      <c r="C216" s="193" t="s">
        <v>422</v>
      </c>
      <c r="D216" s="193" t="s">
        <v>214</v>
      </c>
      <c r="E216" s="194" t="s">
        <v>8505</v>
      </c>
      <c r="F216" s="195" t="s">
        <v>8506</v>
      </c>
      <c r="G216" s="196" t="s">
        <v>344</v>
      </c>
      <c r="H216" s="197">
        <v>160</v>
      </c>
      <c r="I216" s="198"/>
      <c r="J216" s="199">
        <f>ROUND(I216*H216,2)</f>
        <v>0</v>
      </c>
      <c r="K216" s="200"/>
      <c r="L216" s="40"/>
      <c r="M216" s="201" t="s">
        <v>1</v>
      </c>
      <c r="N216" s="202" t="s">
        <v>42</v>
      </c>
      <c r="O216" s="72"/>
      <c r="P216" s="203">
        <f>O216*H216</f>
        <v>0</v>
      </c>
      <c r="Q216" s="203">
        <v>0</v>
      </c>
      <c r="R216" s="203">
        <f>Q216*H216</f>
        <v>0</v>
      </c>
      <c r="S216" s="203">
        <v>0</v>
      </c>
      <c r="T216" s="204">
        <f>S216*H216</f>
        <v>0</v>
      </c>
      <c r="U216" s="35"/>
      <c r="V216" s="35"/>
      <c r="W216" s="35"/>
      <c r="X216" s="35"/>
      <c r="Y216" s="35"/>
      <c r="Z216" s="35"/>
      <c r="AA216" s="35"/>
      <c r="AB216" s="35"/>
      <c r="AC216" s="35"/>
      <c r="AD216" s="35"/>
      <c r="AE216" s="35"/>
      <c r="AR216" s="205" t="s">
        <v>8507</v>
      </c>
      <c r="AT216" s="205" t="s">
        <v>214</v>
      </c>
      <c r="AU216" s="205" t="s">
        <v>85</v>
      </c>
      <c r="AY216" s="18" t="s">
        <v>209</v>
      </c>
      <c r="BE216" s="206">
        <f>IF(N216="základní",J216,0)</f>
        <v>0</v>
      </c>
      <c r="BF216" s="206">
        <f>IF(N216="snížená",J216,0)</f>
        <v>0</v>
      </c>
      <c r="BG216" s="206">
        <f>IF(N216="zákl. přenesená",J216,0)</f>
        <v>0</v>
      </c>
      <c r="BH216" s="206">
        <f>IF(N216="sníž. přenesená",J216,0)</f>
        <v>0</v>
      </c>
      <c r="BI216" s="206">
        <f>IF(N216="nulová",J216,0)</f>
        <v>0</v>
      </c>
      <c r="BJ216" s="18" t="s">
        <v>85</v>
      </c>
      <c r="BK216" s="206">
        <f>ROUND(I216*H216,2)</f>
        <v>0</v>
      </c>
      <c r="BL216" s="18" t="s">
        <v>8507</v>
      </c>
      <c r="BM216" s="205" t="s">
        <v>8508</v>
      </c>
    </row>
    <row r="217" spans="1:65" s="12" customFormat="1" ht="25.9" customHeight="1">
      <c r="B217" s="177"/>
      <c r="C217" s="178"/>
      <c r="D217" s="179" t="s">
        <v>76</v>
      </c>
      <c r="E217" s="180" t="s">
        <v>168</v>
      </c>
      <c r="F217" s="180" t="s">
        <v>8509</v>
      </c>
      <c r="G217" s="178"/>
      <c r="H217" s="178"/>
      <c r="I217" s="181"/>
      <c r="J217" s="182">
        <f>BK217</f>
        <v>0</v>
      </c>
      <c r="K217" s="178"/>
      <c r="L217" s="183"/>
      <c r="M217" s="184"/>
      <c r="N217" s="185"/>
      <c r="O217" s="185"/>
      <c r="P217" s="186">
        <f>P218+P221+P223</f>
        <v>0</v>
      </c>
      <c r="Q217" s="185"/>
      <c r="R217" s="186">
        <f>R218+R221+R223</f>
        <v>0</v>
      </c>
      <c r="S217" s="185"/>
      <c r="T217" s="187">
        <f>T218+T221+T223</f>
        <v>0</v>
      </c>
      <c r="AR217" s="188" t="s">
        <v>233</v>
      </c>
      <c r="AT217" s="189" t="s">
        <v>76</v>
      </c>
      <c r="AU217" s="189" t="s">
        <v>77</v>
      </c>
      <c r="AY217" s="188" t="s">
        <v>209</v>
      </c>
      <c r="BK217" s="190">
        <f>BK218+BK221+BK223</f>
        <v>0</v>
      </c>
    </row>
    <row r="218" spans="1:65" s="12" customFormat="1" ht="22.9" customHeight="1">
      <c r="B218" s="177"/>
      <c r="C218" s="178"/>
      <c r="D218" s="179" t="s">
        <v>76</v>
      </c>
      <c r="E218" s="191" t="s">
        <v>8510</v>
      </c>
      <c r="F218" s="191" t="s">
        <v>8511</v>
      </c>
      <c r="G218" s="178"/>
      <c r="H218" s="178"/>
      <c r="I218" s="181"/>
      <c r="J218" s="192">
        <f>BK218</f>
        <v>0</v>
      </c>
      <c r="K218" s="178"/>
      <c r="L218" s="183"/>
      <c r="M218" s="184"/>
      <c r="N218" s="185"/>
      <c r="O218" s="185"/>
      <c r="P218" s="186">
        <f>SUM(P219:P220)</f>
        <v>0</v>
      </c>
      <c r="Q218" s="185"/>
      <c r="R218" s="186">
        <f>SUM(R219:R220)</f>
        <v>0</v>
      </c>
      <c r="S218" s="185"/>
      <c r="T218" s="187">
        <f>SUM(T219:T220)</f>
        <v>0</v>
      </c>
      <c r="AR218" s="188" t="s">
        <v>233</v>
      </c>
      <c r="AT218" s="189" t="s">
        <v>76</v>
      </c>
      <c r="AU218" s="189" t="s">
        <v>85</v>
      </c>
      <c r="AY218" s="188" t="s">
        <v>209</v>
      </c>
      <c r="BK218" s="190">
        <f>SUM(BK219:BK220)</f>
        <v>0</v>
      </c>
    </row>
    <row r="219" spans="1:65" s="2" customFormat="1" ht="24.2" customHeight="1">
      <c r="A219" s="35"/>
      <c r="B219" s="36"/>
      <c r="C219" s="193" t="s">
        <v>426</v>
      </c>
      <c r="D219" s="193" t="s">
        <v>214</v>
      </c>
      <c r="E219" s="194" t="s">
        <v>8512</v>
      </c>
      <c r="F219" s="195" t="s">
        <v>8513</v>
      </c>
      <c r="G219" s="196" t="s">
        <v>318</v>
      </c>
      <c r="H219" s="197">
        <v>175</v>
      </c>
      <c r="I219" s="198"/>
      <c r="J219" s="199">
        <f>ROUND(I219*H219,2)</f>
        <v>0</v>
      </c>
      <c r="K219" s="200"/>
      <c r="L219" s="40"/>
      <c r="M219" s="201" t="s">
        <v>1</v>
      </c>
      <c r="N219" s="202" t="s">
        <v>42</v>
      </c>
      <c r="O219" s="72"/>
      <c r="P219" s="203">
        <f>O219*H219</f>
        <v>0</v>
      </c>
      <c r="Q219" s="203">
        <v>0</v>
      </c>
      <c r="R219" s="203">
        <f>Q219*H219</f>
        <v>0</v>
      </c>
      <c r="S219" s="203">
        <v>0</v>
      </c>
      <c r="T219" s="204">
        <f>S219*H219</f>
        <v>0</v>
      </c>
      <c r="U219" s="35"/>
      <c r="V219" s="35"/>
      <c r="W219" s="35"/>
      <c r="X219" s="35"/>
      <c r="Y219" s="35"/>
      <c r="Z219" s="35"/>
      <c r="AA219" s="35"/>
      <c r="AB219" s="35"/>
      <c r="AC219" s="35"/>
      <c r="AD219" s="35"/>
      <c r="AE219" s="35"/>
      <c r="AR219" s="205" t="s">
        <v>218</v>
      </c>
      <c r="AT219" s="205" t="s">
        <v>214</v>
      </c>
      <c r="AU219" s="205" t="s">
        <v>87</v>
      </c>
      <c r="AY219" s="18" t="s">
        <v>209</v>
      </c>
      <c r="BE219" s="206">
        <f>IF(N219="základní",J219,0)</f>
        <v>0</v>
      </c>
      <c r="BF219" s="206">
        <f>IF(N219="snížená",J219,0)</f>
        <v>0</v>
      </c>
      <c r="BG219" s="206">
        <f>IF(N219="zákl. přenesená",J219,0)</f>
        <v>0</v>
      </c>
      <c r="BH219" s="206">
        <f>IF(N219="sníž. přenesená",J219,0)</f>
        <v>0</v>
      </c>
      <c r="BI219" s="206">
        <f>IF(N219="nulová",J219,0)</f>
        <v>0</v>
      </c>
      <c r="BJ219" s="18" t="s">
        <v>85</v>
      </c>
      <c r="BK219" s="206">
        <f>ROUND(I219*H219,2)</f>
        <v>0</v>
      </c>
      <c r="BL219" s="18" t="s">
        <v>218</v>
      </c>
      <c r="BM219" s="205" t="s">
        <v>8514</v>
      </c>
    </row>
    <row r="220" spans="1:65" s="2" customFormat="1" ht="24.2" customHeight="1">
      <c r="A220" s="35"/>
      <c r="B220" s="36"/>
      <c r="C220" s="193" t="s">
        <v>430</v>
      </c>
      <c r="D220" s="193" t="s">
        <v>214</v>
      </c>
      <c r="E220" s="194" t="s">
        <v>8515</v>
      </c>
      <c r="F220" s="195" t="s">
        <v>8516</v>
      </c>
      <c r="G220" s="196" t="s">
        <v>8393</v>
      </c>
      <c r="H220" s="197">
        <v>5</v>
      </c>
      <c r="I220" s="198"/>
      <c r="J220" s="199">
        <f>ROUND(I220*H220,2)</f>
        <v>0</v>
      </c>
      <c r="K220" s="200"/>
      <c r="L220" s="40"/>
      <c r="M220" s="201" t="s">
        <v>1</v>
      </c>
      <c r="N220" s="202" t="s">
        <v>42</v>
      </c>
      <c r="O220" s="72"/>
      <c r="P220" s="203">
        <f>O220*H220</f>
        <v>0</v>
      </c>
      <c r="Q220" s="203">
        <v>0</v>
      </c>
      <c r="R220" s="203">
        <f>Q220*H220</f>
        <v>0</v>
      </c>
      <c r="S220" s="203">
        <v>0</v>
      </c>
      <c r="T220" s="204">
        <f>S220*H220</f>
        <v>0</v>
      </c>
      <c r="U220" s="35"/>
      <c r="V220" s="35"/>
      <c r="W220" s="35"/>
      <c r="X220" s="35"/>
      <c r="Y220" s="35"/>
      <c r="Z220" s="35"/>
      <c r="AA220" s="35"/>
      <c r="AB220" s="35"/>
      <c r="AC220" s="35"/>
      <c r="AD220" s="35"/>
      <c r="AE220" s="35"/>
      <c r="AR220" s="205" t="s">
        <v>218</v>
      </c>
      <c r="AT220" s="205" t="s">
        <v>214</v>
      </c>
      <c r="AU220" s="205" t="s">
        <v>87</v>
      </c>
      <c r="AY220" s="18" t="s">
        <v>209</v>
      </c>
      <c r="BE220" s="206">
        <f>IF(N220="základní",J220,0)</f>
        <v>0</v>
      </c>
      <c r="BF220" s="206">
        <f>IF(N220="snížená",J220,0)</f>
        <v>0</v>
      </c>
      <c r="BG220" s="206">
        <f>IF(N220="zákl. přenesená",J220,0)</f>
        <v>0</v>
      </c>
      <c r="BH220" s="206">
        <f>IF(N220="sníž. přenesená",J220,0)</f>
        <v>0</v>
      </c>
      <c r="BI220" s="206">
        <f>IF(N220="nulová",J220,0)</f>
        <v>0</v>
      </c>
      <c r="BJ220" s="18" t="s">
        <v>85</v>
      </c>
      <c r="BK220" s="206">
        <f>ROUND(I220*H220,2)</f>
        <v>0</v>
      </c>
      <c r="BL220" s="18" t="s">
        <v>218</v>
      </c>
      <c r="BM220" s="205" t="s">
        <v>8517</v>
      </c>
    </row>
    <row r="221" spans="1:65" s="12" customFormat="1" ht="22.9" customHeight="1">
      <c r="B221" s="177"/>
      <c r="C221" s="178"/>
      <c r="D221" s="179" t="s">
        <v>76</v>
      </c>
      <c r="E221" s="191" t="s">
        <v>8518</v>
      </c>
      <c r="F221" s="191" t="s">
        <v>8519</v>
      </c>
      <c r="G221" s="178"/>
      <c r="H221" s="178"/>
      <c r="I221" s="181"/>
      <c r="J221" s="192">
        <f>BK221</f>
        <v>0</v>
      </c>
      <c r="K221" s="178"/>
      <c r="L221" s="183"/>
      <c r="M221" s="184"/>
      <c r="N221" s="185"/>
      <c r="O221" s="185"/>
      <c r="P221" s="186">
        <f>P222</f>
        <v>0</v>
      </c>
      <c r="Q221" s="185"/>
      <c r="R221" s="186">
        <f>R222</f>
        <v>0</v>
      </c>
      <c r="S221" s="185"/>
      <c r="T221" s="187">
        <f>T222</f>
        <v>0</v>
      </c>
      <c r="AR221" s="188" t="s">
        <v>233</v>
      </c>
      <c r="AT221" s="189" t="s">
        <v>76</v>
      </c>
      <c r="AU221" s="189" t="s">
        <v>85</v>
      </c>
      <c r="AY221" s="188" t="s">
        <v>209</v>
      </c>
      <c r="BK221" s="190">
        <f>BK222</f>
        <v>0</v>
      </c>
    </row>
    <row r="222" spans="1:65" s="2" customFormat="1" ht="16.5" customHeight="1">
      <c r="A222" s="35"/>
      <c r="B222" s="36"/>
      <c r="C222" s="193" t="s">
        <v>434</v>
      </c>
      <c r="D222" s="193" t="s">
        <v>214</v>
      </c>
      <c r="E222" s="194" t="s">
        <v>8520</v>
      </c>
      <c r="F222" s="195" t="s">
        <v>8519</v>
      </c>
      <c r="G222" s="196" t="s">
        <v>1088</v>
      </c>
      <c r="H222" s="197">
        <v>1</v>
      </c>
      <c r="I222" s="198"/>
      <c r="J222" s="199">
        <f>ROUND(I222*H222,2)</f>
        <v>0</v>
      </c>
      <c r="K222" s="200"/>
      <c r="L222" s="40"/>
      <c r="M222" s="201" t="s">
        <v>1</v>
      </c>
      <c r="N222" s="202" t="s">
        <v>42</v>
      </c>
      <c r="O222" s="72"/>
      <c r="P222" s="203">
        <f>O222*H222</f>
        <v>0</v>
      </c>
      <c r="Q222" s="203">
        <v>0</v>
      </c>
      <c r="R222" s="203">
        <f>Q222*H222</f>
        <v>0</v>
      </c>
      <c r="S222" s="203">
        <v>0</v>
      </c>
      <c r="T222" s="204">
        <f>S222*H222</f>
        <v>0</v>
      </c>
      <c r="U222" s="35"/>
      <c r="V222" s="35"/>
      <c r="W222" s="35"/>
      <c r="X222" s="35"/>
      <c r="Y222" s="35"/>
      <c r="Z222" s="35"/>
      <c r="AA222" s="35"/>
      <c r="AB222" s="35"/>
      <c r="AC222" s="35"/>
      <c r="AD222" s="35"/>
      <c r="AE222" s="35"/>
      <c r="AR222" s="205" t="s">
        <v>218</v>
      </c>
      <c r="AT222" s="205" t="s">
        <v>214</v>
      </c>
      <c r="AU222" s="205" t="s">
        <v>87</v>
      </c>
      <c r="AY222" s="18" t="s">
        <v>209</v>
      </c>
      <c r="BE222" s="206">
        <f>IF(N222="základní",J222,0)</f>
        <v>0</v>
      </c>
      <c r="BF222" s="206">
        <f>IF(N222="snížená",J222,0)</f>
        <v>0</v>
      </c>
      <c r="BG222" s="206">
        <f>IF(N222="zákl. přenesená",J222,0)</f>
        <v>0</v>
      </c>
      <c r="BH222" s="206">
        <f>IF(N222="sníž. přenesená",J222,0)</f>
        <v>0</v>
      </c>
      <c r="BI222" s="206">
        <f>IF(N222="nulová",J222,0)</f>
        <v>0</v>
      </c>
      <c r="BJ222" s="18" t="s">
        <v>85</v>
      </c>
      <c r="BK222" s="206">
        <f>ROUND(I222*H222,2)</f>
        <v>0</v>
      </c>
      <c r="BL222" s="18" t="s">
        <v>218</v>
      </c>
      <c r="BM222" s="205" t="s">
        <v>8521</v>
      </c>
    </row>
    <row r="223" spans="1:65" s="12" customFormat="1" ht="22.9" customHeight="1">
      <c r="B223" s="177"/>
      <c r="C223" s="178"/>
      <c r="D223" s="179" t="s">
        <v>76</v>
      </c>
      <c r="E223" s="191" t="s">
        <v>8522</v>
      </c>
      <c r="F223" s="191" t="s">
        <v>8523</v>
      </c>
      <c r="G223" s="178"/>
      <c r="H223" s="178"/>
      <c r="I223" s="181"/>
      <c r="J223" s="192">
        <f>BK223</f>
        <v>0</v>
      </c>
      <c r="K223" s="178"/>
      <c r="L223" s="183"/>
      <c r="M223" s="184"/>
      <c r="N223" s="185"/>
      <c r="O223" s="185"/>
      <c r="P223" s="186">
        <f>SUM(P224:P228)</f>
        <v>0</v>
      </c>
      <c r="Q223" s="185"/>
      <c r="R223" s="186">
        <f>SUM(R224:R228)</f>
        <v>0</v>
      </c>
      <c r="S223" s="185"/>
      <c r="T223" s="187">
        <f>SUM(T224:T228)</f>
        <v>0</v>
      </c>
      <c r="AR223" s="188" t="s">
        <v>233</v>
      </c>
      <c r="AT223" s="189" t="s">
        <v>76</v>
      </c>
      <c r="AU223" s="189" t="s">
        <v>85</v>
      </c>
      <c r="AY223" s="188" t="s">
        <v>209</v>
      </c>
      <c r="BK223" s="190">
        <f>SUM(BK224:BK228)</f>
        <v>0</v>
      </c>
    </row>
    <row r="224" spans="1:65" s="2" customFormat="1" ht="16.5" customHeight="1">
      <c r="A224" s="35"/>
      <c r="B224" s="36"/>
      <c r="C224" s="193" t="s">
        <v>442</v>
      </c>
      <c r="D224" s="193" t="s">
        <v>214</v>
      </c>
      <c r="E224" s="194" t="s">
        <v>8524</v>
      </c>
      <c r="F224" s="195" t="s">
        <v>8525</v>
      </c>
      <c r="G224" s="196" t="s">
        <v>1088</v>
      </c>
      <c r="H224" s="197">
        <v>1</v>
      </c>
      <c r="I224" s="198"/>
      <c r="J224" s="199">
        <f>ROUND(I224*H224,2)</f>
        <v>0</v>
      </c>
      <c r="K224" s="200"/>
      <c r="L224" s="40"/>
      <c r="M224" s="201" t="s">
        <v>1</v>
      </c>
      <c r="N224" s="202" t="s">
        <v>42</v>
      </c>
      <c r="O224" s="72"/>
      <c r="P224" s="203">
        <f>O224*H224</f>
        <v>0</v>
      </c>
      <c r="Q224" s="203">
        <v>0</v>
      </c>
      <c r="R224" s="203">
        <f>Q224*H224</f>
        <v>0</v>
      </c>
      <c r="S224" s="203">
        <v>0</v>
      </c>
      <c r="T224" s="204">
        <f>S224*H224</f>
        <v>0</v>
      </c>
      <c r="U224" s="35"/>
      <c r="V224" s="35"/>
      <c r="W224" s="35"/>
      <c r="X224" s="35"/>
      <c r="Y224" s="35"/>
      <c r="Z224" s="35"/>
      <c r="AA224" s="35"/>
      <c r="AB224" s="35"/>
      <c r="AC224" s="35"/>
      <c r="AD224" s="35"/>
      <c r="AE224" s="35"/>
      <c r="AR224" s="205" t="s">
        <v>218</v>
      </c>
      <c r="AT224" s="205" t="s">
        <v>214</v>
      </c>
      <c r="AU224" s="205" t="s">
        <v>87</v>
      </c>
      <c r="AY224" s="18" t="s">
        <v>209</v>
      </c>
      <c r="BE224" s="206">
        <f>IF(N224="základní",J224,0)</f>
        <v>0</v>
      </c>
      <c r="BF224" s="206">
        <f>IF(N224="snížená",J224,0)</f>
        <v>0</v>
      </c>
      <c r="BG224" s="206">
        <f>IF(N224="zákl. přenesená",J224,0)</f>
        <v>0</v>
      </c>
      <c r="BH224" s="206">
        <f>IF(N224="sníž. přenesená",J224,0)</f>
        <v>0</v>
      </c>
      <c r="BI224" s="206">
        <f>IF(N224="nulová",J224,0)</f>
        <v>0</v>
      </c>
      <c r="BJ224" s="18" t="s">
        <v>85</v>
      </c>
      <c r="BK224" s="206">
        <f>ROUND(I224*H224,2)</f>
        <v>0</v>
      </c>
      <c r="BL224" s="18" t="s">
        <v>218</v>
      </c>
      <c r="BM224" s="205" t="s">
        <v>8526</v>
      </c>
    </row>
    <row r="225" spans="1:65" s="2" customFormat="1" ht="24.2" customHeight="1">
      <c r="A225" s="35"/>
      <c r="B225" s="36"/>
      <c r="C225" s="193" t="s">
        <v>446</v>
      </c>
      <c r="D225" s="193" t="s">
        <v>214</v>
      </c>
      <c r="E225" s="194" t="s">
        <v>8527</v>
      </c>
      <c r="F225" s="195" t="s">
        <v>8528</v>
      </c>
      <c r="G225" s="196" t="s">
        <v>344</v>
      </c>
      <c r="H225" s="197">
        <v>120</v>
      </c>
      <c r="I225" s="198"/>
      <c r="J225" s="199">
        <f>ROUND(I225*H225,2)</f>
        <v>0</v>
      </c>
      <c r="K225" s="200"/>
      <c r="L225" s="40"/>
      <c r="M225" s="201" t="s">
        <v>1</v>
      </c>
      <c r="N225" s="202" t="s">
        <v>42</v>
      </c>
      <c r="O225" s="72"/>
      <c r="P225" s="203">
        <f>O225*H225</f>
        <v>0</v>
      </c>
      <c r="Q225" s="203">
        <v>0</v>
      </c>
      <c r="R225" s="203">
        <f>Q225*H225</f>
        <v>0</v>
      </c>
      <c r="S225" s="203">
        <v>0</v>
      </c>
      <c r="T225" s="204">
        <f>S225*H225</f>
        <v>0</v>
      </c>
      <c r="U225" s="35"/>
      <c r="V225" s="35"/>
      <c r="W225" s="35"/>
      <c r="X225" s="35"/>
      <c r="Y225" s="35"/>
      <c r="Z225" s="35"/>
      <c r="AA225" s="35"/>
      <c r="AB225" s="35"/>
      <c r="AC225" s="35"/>
      <c r="AD225" s="35"/>
      <c r="AE225" s="35"/>
      <c r="AR225" s="205" t="s">
        <v>218</v>
      </c>
      <c r="AT225" s="205" t="s">
        <v>214</v>
      </c>
      <c r="AU225" s="205" t="s">
        <v>87</v>
      </c>
      <c r="AY225" s="18" t="s">
        <v>209</v>
      </c>
      <c r="BE225" s="206">
        <f>IF(N225="základní",J225,0)</f>
        <v>0</v>
      </c>
      <c r="BF225" s="206">
        <f>IF(N225="snížená",J225,0)</f>
        <v>0</v>
      </c>
      <c r="BG225" s="206">
        <f>IF(N225="zákl. přenesená",J225,0)</f>
        <v>0</v>
      </c>
      <c r="BH225" s="206">
        <f>IF(N225="sníž. přenesená",J225,0)</f>
        <v>0</v>
      </c>
      <c r="BI225" s="206">
        <f>IF(N225="nulová",J225,0)</f>
        <v>0</v>
      </c>
      <c r="BJ225" s="18" t="s">
        <v>85</v>
      </c>
      <c r="BK225" s="206">
        <f>ROUND(I225*H225,2)</f>
        <v>0</v>
      </c>
      <c r="BL225" s="18" t="s">
        <v>218</v>
      </c>
      <c r="BM225" s="205" t="s">
        <v>8529</v>
      </c>
    </row>
    <row r="226" spans="1:65" s="2" customFormat="1" ht="16.5" customHeight="1">
      <c r="A226" s="35"/>
      <c r="B226" s="36"/>
      <c r="C226" s="193" t="s">
        <v>450</v>
      </c>
      <c r="D226" s="193" t="s">
        <v>214</v>
      </c>
      <c r="E226" s="194" t="s">
        <v>8530</v>
      </c>
      <c r="F226" s="195" t="s">
        <v>8531</v>
      </c>
      <c r="G226" s="196" t="s">
        <v>344</v>
      </c>
      <c r="H226" s="197">
        <v>40</v>
      </c>
      <c r="I226" s="198"/>
      <c r="J226" s="199">
        <f>ROUND(I226*H226,2)</f>
        <v>0</v>
      </c>
      <c r="K226" s="200"/>
      <c r="L226" s="40"/>
      <c r="M226" s="201" t="s">
        <v>1</v>
      </c>
      <c r="N226" s="202" t="s">
        <v>42</v>
      </c>
      <c r="O226" s="72"/>
      <c r="P226" s="203">
        <f>O226*H226</f>
        <v>0</v>
      </c>
      <c r="Q226" s="203">
        <v>0</v>
      </c>
      <c r="R226" s="203">
        <f>Q226*H226</f>
        <v>0</v>
      </c>
      <c r="S226" s="203">
        <v>0</v>
      </c>
      <c r="T226" s="204">
        <f>S226*H226</f>
        <v>0</v>
      </c>
      <c r="U226" s="35"/>
      <c r="V226" s="35"/>
      <c r="W226" s="35"/>
      <c r="X226" s="35"/>
      <c r="Y226" s="35"/>
      <c r="Z226" s="35"/>
      <c r="AA226" s="35"/>
      <c r="AB226" s="35"/>
      <c r="AC226" s="35"/>
      <c r="AD226" s="35"/>
      <c r="AE226" s="35"/>
      <c r="AR226" s="205" t="s">
        <v>218</v>
      </c>
      <c r="AT226" s="205" t="s">
        <v>214</v>
      </c>
      <c r="AU226" s="205" t="s">
        <v>87</v>
      </c>
      <c r="AY226" s="18" t="s">
        <v>209</v>
      </c>
      <c r="BE226" s="206">
        <f>IF(N226="základní",J226,0)</f>
        <v>0</v>
      </c>
      <c r="BF226" s="206">
        <f>IF(N226="snížená",J226,0)</f>
        <v>0</v>
      </c>
      <c r="BG226" s="206">
        <f>IF(N226="zákl. přenesená",J226,0)</f>
        <v>0</v>
      </c>
      <c r="BH226" s="206">
        <f>IF(N226="sníž. přenesená",J226,0)</f>
        <v>0</v>
      </c>
      <c r="BI226" s="206">
        <f>IF(N226="nulová",J226,0)</f>
        <v>0</v>
      </c>
      <c r="BJ226" s="18" t="s">
        <v>85</v>
      </c>
      <c r="BK226" s="206">
        <f>ROUND(I226*H226,2)</f>
        <v>0</v>
      </c>
      <c r="BL226" s="18" t="s">
        <v>218</v>
      </c>
      <c r="BM226" s="205" t="s">
        <v>8532</v>
      </c>
    </row>
    <row r="227" spans="1:65" s="2" customFormat="1" ht="24.2" customHeight="1">
      <c r="A227" s="35"/>
      <c r="B227" s="36"/>
      <c r="C227" s="193" t="s">
        <v>456</v>
      </c>
      <c r="D227" s="193" t="s">
        <v>214</v>
      </c>
      <c r="E227" s="194" t="s">
        <v>8533</v>
      </c>
      <c r="F227" s="195" t="s">
        <v>8534</v>
      </c>
      <c r="G227" s="196" t="s">
        <v>1088</v>
      </c>
      <c r="H227" s="197">
        <v>1</v>
      </c>
      <c r="I227" s="198"/>
      <c r="J227" s="199">
        <f>ROUND(I227*H227,2)</f>
        <v>0</v>
      </c>
      <c r="K227" s="200"/>
      <c r="L227" s="40"/>
      <c r="M227" s="201" t="s">
        <v>1</v>
      </c>
      <c r="N227" s="202" t="s">
        <v>42</v>
      </c>
      <c r="O227" s="72"/>
      <c r="P227" s="203">
        <f>O227*H227</f>
        <v>0</v>
      </c>
      <c r="Q227" s="203">
        <v>0</v>
      </c>
      <c r="R227" s="203">
        <f>Q227*H227</f>
        <v>0</v>
      </c>
      <c r="S227" s="203">
        <v>0</v>
      </c>
      <c r="T227" s="204">
        <f>S227*H227</f>
        <v>0</v>
      </c>
      <c r="U227" s="35"/>
      <c r="V227" s="35"/>
      <c r="W227" s="35"/>
      <c r="X227" s="35"/>
      <c r="Y227" s="35"/>
      <c r="Z227" s="35"/>
      <c r="AA227" s="35"/>
      <c r="AB227" s="35"/>
      <c r="AC227" s="35"/>
      <c r="AD227" s="35"/>
      <c r="AE227" s="35"/>
      <c r="AR227" s="205" t="s">
        <v>218</v>
      </c>
      <c r="AT227" s="205" t="s">
        <v>214</v>
      </c>
      <c r="AU227" s="205" t="s">
        <v>87</v>
      </c>
      <c r="AY227" s="18" t="s">
        <v>209</v>
      </c>
      <c r="BE227" s="206">
        <f>IF(N227="základní",J227,0)</f>
        <v>0</v>
      </c>
      <c r="BF227" s="206">
        <f>IF(N227="snížená",J227,0)</f>
        <v>0</v>
      </c>
      <c r="BG227" s="206">
        <f>IF(N227="zákl. přenesená",J227,0)</f>
        <v>0</v>
      </c>
      <c r="BH227" s="206">
        <f>IF(N227="sníž. přenesená",J227,0)</f>
        <v>0</v>
      </c>
      <c r="BI227" s="206">
        <f>IF(N227="nulová",J227,0)</f>
        <v>0</v>
      </c>
      <c r="BJ227" s="18" t="s">
        <v>85</v>
      </c>
      <c r="BK227" s="206">
        <f>ROUND(I227*H227,2)</f>
        <v>0</v>
      </c>
      <c r="BL227" s="18" t="s">
        <v>218</v>
      </c>
      <c r="BM227" s="205" t="s">
        <v>8535</v>
      </c>
    </row>
    <row r="228" spans="1:65" s="2" customFormat="1" ht="16.5" customHeight="1">
      <c r="A228" s="35"/>
      <c r="B228" s="36"/>
      <c r="C228" s="193" t="s">
        <v>460</v>
      </c>
      <c r="D228" s="193" t="s">
        <v>214</v>
      </c>
      <c r="E228" s="194" t="s">
        <v>8536</v>
      </c>
      <c r="F228" s="195" t="s">
        <v>8537</v>
      </c>
      <c r="G228" s="196" t="s">
        <v>1088</v>
      </c>
      <c r="H228" s="197">
        <v>1</v>
      </c>
      <c r="I228" s="198"/>
      <c r="J228" s="199">
        <f>ROUND(I228*H228,2)</f>
        <v>0</v>
      </c>
      <c r="K228" s="200"/>
      <c r="L228" s="40"/>
      <c r="M228" s="207" t="s">
        <v>1</v>
      </c>
      <c r="N228" s="208" t="s">
        <v>42</v>
      </c>
      <c r="O228" s="209"/>
      <c r="P228" s="210">
        <f>O228*H228</f>
        <v>0</v>
      </c>
      <c r="Q228" s="210">
        <v>0</v>
      </c>
      <c r="R228" s="210">
        <f>Q228*H228</f>
        <v>0</v>
      </c>
      <c r="S228" s="210">
        <v>0</v>
      </c>
      <c r="T228" s="211">
        <f>S228*H228</f>
        <v>0</v>
      </c>
      <c r="U228" s="35"/>
      <c r="V228" s="35"/>
      <c r="W228" s="35"/>
      <c r="X228" s="35"/>
      <c r="Y228" s="35"/>
      <c r="Z228" s="35"/>
      <c r="AA228" s="35"/>
      <c r="AB228" s="35"/>
      <c r="AC228" s="35"/>
      <c r="AD228" s="35"/>
      <c r="AE228" s="35"/>
      <c r="AR228" s="205" t="s">
        <v>218</v>
      </c>
      <c r="AT228" s="205" t="s">
        <v>214</v>
      </c>
      <c r="AU228" s="205" t="s">
        <v>87</v>
      </c>
      <c r="AY228" s="18" t="s">
        <v>209</v>
      </c>
      <c r="BE228" s="206">
        <f>IF(N228="základní",J228,0)</f>
        <v>0</v>
      </c>
      <c r="BF228" s="206">
        <f>IF(N228="snížená",J228,0)</f>
        <v>0</v>
      </c>
      <c r="BG228" s="206">
        <f>IF(N228="zákl. přenesená",J228,0)</f>
        <v>0</v>
      </c>
      <c r="BH228" s="206">
        <f>IF(N228="sníž. přenesená",J228,0)</f>
        <v>0</v>
      </c>
      <c r="BI228" s="206">
        <f>IF(N228="nulová",J228,0)</f>
        <v>0</v>
      </c>
      <c r="BJ228" s="18" t="s">
        <v>85</v>
      </c>
      <c r="BK228" s="206">
        <f>ROUND(I228*H228,2)</f>
        <v>0</v>
      </c>
      <c r="BL228" s="18" t="s">
        <v>218</v>
      </c>
      <c r="BM228" s="205" t="s">
        <v>8538</v>
      </c>
    </row>
    <row r="229" spans="1:65" s="2" customFormat="1" ht="6.95" customHeight="1">
      <c r="A229" s="35"/>
      <c r="B229" s="55"/>
      <c r="C229" s="56"/>
      <c r="D229" s="56"/>
      <c r="E229" s="56"/>
      <c r="F229" s="56"/>
      <c r="G229" s="56"/>
      <c r="H229" s="56"/>
      <c r="I229" s="56"/>
      <c r="J229" s="56"/>
      <c r="K229" s="56"/>
      <c r="L229" s="40"/>
      <c r="M229" s="35"/>
      <c r="O229" s="35"/>
      <c r="P229" s="35"/>
      <c r="Q229" s="35"/>
      <c r="R229" s="35"/>
      <c r="S229" s="35"/>
      <c r="T229" s="35"/>
      <c r="U229" s="35"/>
      <c r="V229" s="35"/>
      <c r="W229" s="35"/>
      <c r="X229" s="35"/>
      <c r="Y229" s="35"/>
      <c r="Z229" s="35"/>
      <c r="AA229" s="35"/>
      <c r="AB229" s="35"/>
      <c r="AC229" s="35"/>
      <c r="AD229" s="35"/>
      <c r="AE229" s="35"/>
    </row>
  </sheetData>
  <sheetProtection algorithmName="SHA-512" hashValue="3viRMd8ngYW8jyiGIvkjnjfUH9+3LT4TJSto8NYzHLeke1kypb4Jswqs0aok/5+PU9y217wzIQwrG46eydL//A==" saltValue="9ZtxAuQ6FUJDm0gdwC8bsJ92Z1t18YzDla9bmW4zxTbfkmyDfJ9/8J44EeCf3MYWeU1ALQhPbG+/MTYBUjLw/Q==" spinCount="100000" sheet="1" objects="1" scenarios="1" formatColumns="0" formatRows="0" autoFilter="0"/>
  <autoFilter ref="C127:K228"/>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sheetPr>
    <pageSetUpPr fitToPage="1"/>
  </sheetPr>
  <dimension ref="A2:BM26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15"/>
      <c r="M2" s="315"/>
      <c r="N2" s="315"/>
      <c r="O2" s="315"/>
      <c r="P2" s="315"/>
      <c r="Q2" s="315"/>
      <c r="R2" s="315"/>
      <c r="S2" s="315"/>
      <c r="T2" s="315"/>
      <c r="U2" s="315"/>
      <c r="V2" s="315"/>
      <c r="AT2" s="18" t="s">
        <v>112</v>
      </c>
    </row>
    <row r="3" spans="1:46" s="1" customFormat="1" ht="6.95" customHeight="1">
      <c r="B3" s="116"/>
      <c r="C3" s="117"/>
      <c r="D3" s="117"/>
      <c r="E3" s="117"/>
      <c r="F3" s="117"/>
      <c r="G3" s="117"/>
      <c r="H3" s="117"/>
      <c r="I3" s="117"/>
      <c r="J3" s="117"/>
      <c r="K3" s="117"/>
      <c r="L3" s="21"/>
      <c r="AT3" s="18" t="s">
        <v>87</v>
      </c>
    </row>
    <row r="4" spans="1:46" s="1" customFormat="1" ht="24.95" customHeight="1">
      <c r="B4" s="21"/>
      <c r="D4" s="118" t="s">
        <v>171</v>
      </c>
      <c r="L4" s="21"/>
      <c r="M4" s="119" t="s">
        <v>10</v>
      </c>
      <c r="AT4" s="18" t="s">
        <v>4</v>
      </c>
    </row>
    <row r="5" spans="1:46" s="1" customFormat="1" ht="6.95" customHeight="1">
      <c r="B5" s="21"/>
      <c r="L5" s="21"/>
    </row>
    <row r="6" spans="1:46" s="1" customFormat="1" ht="12" customHeight="1">
      <c r="B6" s="21"/>
      <c r="D6" s="120" t="s">
        <v>16</v>
      </c>
      <c r="L6" s="21"/>
    </row>
    <row r="7" spans="1:46" s="1" customFormat="1" ht="26.25" customHeight="1">
      <c r="B7" s="21"/>
      <c r="E7" s="331" t="str">
        <f>'Rekapitulace stavby'!K6</f>
        <v>SO07 - Přístavby, nástavby a stavební úpravy pavilonu CH, Nemocnice ČB - 2.etapa</v>
      </c>
      <c r="F7" s="332"/>
      <c r="G7" s="332"/>
      <c r="H7" s="332"/>
      <c r="L7" s="21"/>
    </row>
    <row r="8" spans="1:46" s="1" customFormat="1" ht="12" customHeight="1">
      <c r="B8" s="21"/>
      <c r="D8" s="120" t="s">
        <v>172</v>
      </c>
      <c r="L8" s="21"/>
    </row>
    <row r="9" spans="1:46" s="2" customFormat="1" ht="16.5" customHeight="1">
      <c r="A9" s="35"/>
      <c r="B9" s="40"/>
      <c r="C9" s="35"/>
      <c r="D9" s="35"/>
      <c r="E9" s="331" t="s">
        <v>8314</v>
      </c>
      <c r="F9" s="334"/>
      <c r="G9" s="334"/>
      <c r="H9" s="334"/>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8315</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33" t="s">
        <v>8539</v>
      </c>
      <c r="F11" s="334"/>
      <c r="G11" s="334"/>
      <c r="H11" s="334"/>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19. 6. 2022</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35" t="str">
        <f>'Rekapitulace stavby'!E14</f>
        <v>Vyplň údaj</v>
      </c>
      <c r="F20" s="336"/>
      <c r="G20" s="336"/>
      <c r="H20" s="336"/>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
        <v>34</v>
      </c>
      <c r="F26" s="35"/>
      <c r="G26" s="35"/>
      <c r="H26" s="35"/>
      <c r="I26" s="120" t="s">
        <v>27</v>
      </c>
      <c r="J26" s="111"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35</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07.25" customHeight="1">
      <c r="A29" s="122"/>
      <c r="B29" s="123"/>
      <c r="C29" s="122"/>
      <c r="D29" s="122"/>
      <c r="E29" s="337" t="s">
        <v>174</v>
      </c>
      <c r="F29" s="337"/>
      <c r="G29" s="337"/>
      <c r="H29" s="337"/>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37</v>
      </c>
      <c r="E32" s="35"/>
      <c r="F32" s="35"/>
      <c r="G32" s="35"/>
      <c r="H32" s="35"/>
      <c r="I32" s="35"/>
      <c r="J32" s="127">
        <f>ROUND(J131,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39</v>
      </c>
      <c r="G34" s="35"/>
      <c r="H34" s="35"/>
      <c r="I34" s="128" t="s">
        <v>38</v>
      </c>
      <c r="J34" s="128" t="s">
        <v>40</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41</v>
      </c>
      <c r="E35" s="120" t="s">
        <v>42</v>
      </c>
      <c r="F35" s="130">
        <f>ROUND((SUM(BE131:BE260)),  2)</f>
        <v>0</v>
      </c>
      <c r="G35" s="35"/>
      <c r="H35" s="35"/>
      <c r="I35" s="131">
        <v>0.21</v>
      </c>
      <c r="J35" s="130">
        <f>ROUND(((SUM(BE131:BE260))*I35),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43</v>
      </c>
      <c r="F36" s="130">
        <f>ROUND((SUM(BF131:BF260)),  2)</f>
        <v>0</v>
      </c>
      <c r="G36" s="35"/>
      <c r="H36" s="35"/>
      <c r="I36" s="131">
        <v>0.15</v>
      </c>
      <c r="J36" s="130">
        <f>ROUND(((SUM(BF131:BF260))*I36),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44</v>
      </c>
      <c r="F37" s="130">
        <f>ROUND((SUM(BG131:BG260)),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45</v>
      </c>
      <c r="F38" s="130">
        <f>ROUND((SUM(BH131:BH260)),  2)</f>
        <v>0</v>
      </c>
      <c r="G38" s="35"/>
      <c r="H38" s="35"/>
      <c r="I38" s="131">
        <v>0.15</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46</v>
      </c>
      <c r="F39" s="130">
        <f>ROUND((SUM(BI131:BI260)),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47</v>
      </c>
      <c r="E41" s="134"/>
      <c r="F41" s="134"/>
      <c r="G41" s="135" t="s">
        <v>48</v>
      </c>
      <c r="H41" s="136" t="s">
        <v>49</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50</v>
      </c>
      <c r="E50" s="140"/>
      <c r="F50" s="140"/>
      <c r="G50" s="139" t="s">
        <v>51</v>
      </c>
      <c r="H50" s="140"/>
      <c r="I50" s="140"/>
      <c r="J50" s="140"/>
      <c r="K50" s="140"/>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41" t="s">
        <v>52</v>
      </c>
      <c r="E61" s="142"/>
      <c r="F61" s="143" t="s">
        <v>53</v>
      </c>
      <c r="G61" s="141" t="s">
        <v>52</v>
      </c>
      <c r="H61" s="142"/>
      <c r="I61" s="142"/>
      <c r="J61" s="144" t="s">
        <v>53</v>
      </c>
      <c r="K61" s="142"/>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9" t="s">
        <v>54</v>
      </c>
      <c r="E65" s="145"/>
      <c r="F65" s="145"/>
      <c r="G65" s="139" t="s">
        <v>55</v>
      </c>
      <c r="H65" s="145"/>
      <c r="I65" s="145"/>
      <c r="J65" s="145"/>
      <c r="K65" s="145"/>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41" t="s">
        <v>52</v>
      </c>
      <c r="E76" s="142"/>
      <c r="F76" s="143" t="s">
        <v>53</v>
      </c>
      <c r="G76" s="141" t="s">
        <v>52</v>
      </c>
      <c r="H76" s="142"/>
      <c r="I76" s="142"/>
      <c r="J76" s="144" t="s">
        <v>53</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175</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26.25" customHeight="1">
      <c r="A85" s="35"/>
      <c r="B85" s="36"/>
      <c r="C85" s="37"/>
      <c r="D85" s="37"/>
      <c r="E85" s="329" t="str">
        <f>E7</f>
        <v>SO07 - Přístavby, nástavby a stavební úpravy pavilonu CH, Nemocnice ČB - 2.etapa</v>
      </c>
      <c r="F85" s="330"/>
      <c r="G85" s="330"/>
      <c r="H85" s="330"/>
      <c r="I85" s="37"/>
      <c r="J85" s="37"/>
      <c r="K85" s="37"/>
      <c r="L85" s="52"/>
      <c r="S85" s="35"/>
      <c r="T85" s="35"/>
      <c r="U85" s="35"/>
      <c r="V85" s="35"/>
      <c r="W85" s="35"/>
      <c r="X85" s="35"/>
      <c r="Y85" s="35"/>
      <c r="Z85" s="35"/>
      <c r="AA85" s="35"/>
      <c r="AB85" s="35"/>
      <c r="AC85" s="35"/>
      <c r="AD85" s="35"/>
      <c r="AE85" s="35"/>
    </row>
    <row r="86" spans="1:31" s="1" customFormat="1" ht="12" customHeight="1">
      <c r="B86" s="22"/>
      <c r="C86" s="30" t="s">
        <v>172</v>
      </c>
      <c r="D86" s="23"/>
      <c r="E86" s="23"/>
      <c r="F86" s="23"/>
      <c r="G86" s="23"/>
      <c r="H86" s="23"/>
      <c r="I86" s="23"/>
      <c r="J86" s="23"/>
      <c r="K86" s="23"/>
      <c r="L86" s="21"/>
    </row>
    <row r="87" spans="1:31" s="2" customFormat="1" ht="16.5" customHeight="1">
      <c r="A87" s="35"/>
      <c r="B87" s="36"/>
      <c r="C87" s="37"/>
      <c r="D87" s="37"/>
      <c r="E87" s="329" t="s">
        <v>8314</v>
      </c>
      <c r="F87" s="328"/>
      <c r="G87" s="328"/>
      <c r="H87" s="328"/>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8315</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290" t="str">
        <f>E11</f>
        <v>D.1.4.1.2 - Vnitřní vodovod</v>
      </c>
      <c r="F89" s="328"/>
      <c r="G89" s="328"/>
      <c r="H89" s="328"/>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České Budějovice</v>
      </c>
      <c r="G91" s="37"/>
      <c r="H91" s="37"/>
      <c r="I91" s="30" t="s">
        <v>22</v>
      </c>
      <c r="J91" s="67" t="str">
        <f>IF(J14="","",J14)</f>
        <v>19. 6. 2022</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České Budějovice</v>
      </c>
      <c r="G93" s="37"/>
      <c r="H93" s="37"/>
      <c r="I93" s="30" t="s">
        <v>30</v>
      </c>
      <c r="J93" s="33" t="str">
        <f>E23</f>
        <v>AGP nova</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176</v>
      </c>
      <c r="D96" s="151"/>
      <c r="E96" s="151"/>
      <c r="F96" s="151"/>
      <c r="G96" s="151"/>
      <c r="H96" s="151"/>
      <c r="I96" s="151"/>
      <c r="J96" s="152" t="s">
        <v>177</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178</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179</v>
      </c>
    </row>
    <row r="99" spans="1:47" s="9" customFormat="1" ht="24.95" customHeight="1">
      <c r="B99" s="154"/>
      <c r="C99" s="155"/>
      <c r="D99" s="156" t="s">
        <v>185</v>
      </c>
      <c r="E99" s="157"/>
      <c r="F99" s="157"/>
      <c r="G99" s="157"/>
      <c r="H99" s="157"/>
      <c r="I99" s="157"/>
      <c r="J99" s="158">
        <f>J132</f>
        <v>0</v>
      </c>
      <c r="K99" s="155"/>
      <c r="L99" s="159"/>
    </row>
    <row r="100" spans="1:47" s="10" customFormat="1" ht="19.899999999999999" customHeight="1">
      <c r="B100" s="160"/>
      <c r="C100" s="105"/>
      <c r="D100" s="161" t="s">
        <v>8540</v>
      </c>
      <c r="E100" s="162"/>
      <c r="F100" s="162"/>
      <c r="G100" s="162"/>
      <c r="H100" s="162"/>
      <c r="I100" s="162"/>
      <c r="J100" s="163">
        <f>J133</f>
        <v>0</v>
      </c>
      <c r="K100" s="105"/>
      <c r="L100" s="164"/>
    </row>
    <row r="101" spans="1:47" s="10" customFormat="1" ht="19.899999999999999" customHeight="1">
      <c r="B101" s="160"/>
      <c r="C101" s="105"/>
      <c r="D101" s="161" t="s">
        <v>8541</v>
      </c>
      <c r="E101" s="162"/>
      <c r="F101" s="162"/>
      <c r="G101" s="162"/>
      <c r="H101" s="162"/>
      <c r="I101" s="162"/>
      <c r="J101" s="163">
        <f>J190</f>
        <v>0</v>
      </c>
      <c r="K101" s="105"/>
      <c r="L101" s="164"/>
    </row>
    <row r="102" spans="1:47" s="10" customFormat="1" ht="19.899999999999999" customHeight="1">
      <c r="B102" s="160"/>
      <c r="C102" s="105"/>
      <c r="D102" s="161" t="s">
        <v>8542</v>
      </c>
      <c r="E102" s="162"/>
      <c r="F102" s="162"/>
      <c r="G102" s="162"/>
      <c r="H102" s="162"/>
      <c r="I102" s="162"/>
      <c r="J102" s="163">
        <f>J202</f>
        <v>0</v>
      </c>
      <c r="K102" s="105"/>
      <c r="L102" s="164"/>
    </row>
    <row r="103" spans="1:47" s="10" customFormat="1" ht="19.899999999999999" customHeight="1">
      <c r="B103" s="160"/>
      <c r="C103" s="105"/>
      <c r="D103" s="161" t="s">
        <v>8543</v>
      </c>
      <c r="E103" s="162"/>
      <c r="F103" s="162"/>
      <c r="G103" s="162"/>
      <c r="H103" s="162"/>
      <c r="I103" s="162"/>
      <c r="J103" s="163">
        <f>J212</f>
        <v>0</v>
      </c>
      <c r="K103" s="105"/>
      <c r="L103" s="164"/>
    </row>
    <row r="104" spans="1:47" s="9" customFormat="1" ht="24.95" customHeight="1">
      <c r="B104" s="154"/>
      <c r="C104" s="155"/>
      <c r="D104" s="156" t="s">
        <v>8319</v>
      </c>
      <c r="E104" s="157"/>
      <c r="F104" s="157"/>
      <c r="G104" s="157"/>
      <c r="H104" s="157"/>
      <c r="I104" s="157"/>
      <c r="J104" s="158">
        <f>J240</f>
        <v>0</v>
      </c>
      <c r="K104" s="155"/>
      <c r="L104" s="159"/>
    </row>
    <row r="105" spans="1:47" s="9" customFormat="1" ht="24.95" customHeight="1">
      <c r="B105" s="154"/>
      <c r="C105" s="155"/>
      <c r="D105" s="156" t="s">
        <v>8544</v>
      </c>
      <c r="E105" s="157"/>
      <c r="F105" s="157"/>
      <c r="G105" s="157"/>
      <c r="H105" s="157"/>
      <c r="I105" s="157"/>
      <c r="J105" s="158">
        <f>J243</f>
        <v>0</v>
      </c>
      <c r="K105" s="155"/>
      <c r="L105" s="159"/>
    </row>
    <row r="106" spans="1:47" s="9" customFormat="1" ht="24.95" customHeight="1">
      <c r="B106" s="154"/>
      <c r="C106" s="155"/>
      <c r="D106" s="156" t="s">
        <v>8320</v>
      </c>
      <c r="E106" s="157"/>
      <c r="F106" s="157"/>
      <c r="G106" s="157"/>
      <c r="H106" s="157"/>
      <c r="I106" s="157"/>
      <c r="J106" s="158">
        <f>J251</f>
        <v>0</v>
      </c>
      <c r="K106" s="155"/>
      <c r="L106" s="159"/>
    </row>
    <row r="107" spans="1:47" s="10" customFormat="1" ht="19.899999999999999" customHeight="1">
      <c r="B107" s="160"/>
      <c r="C107" s="105"/>
      <c r="D107" s="161" t="s">
        <v>8321</v>
      </c>
      <c r="E107" s="162"/>
      <c r="F107" s="162"/>
      <c r="G107" s="162"/>
      <c r="H107" s="162"/>
      <c r="I107" s="162"/>
      <c r="J107" s="163">
        <f>J252</f>
        <v>0</v>
      </c>
      <c r="K107" s="105"/>
      <c r="L107" s="164"/>
    </row>
    <row r="108" spans="1:47" s="10" customFormat="1" ht="19.899999999999999" customHeight="1">
      <c r="B108" s="160"/>
      <c r="C108" s="105"/>
      <c r="D108" s="161" t="s">
        <v>8322</v>
      </c>
      <c r="E108" s="162"/>
      <c r="F108" s="162"/>
      <c r="G108" s="162"/>
      <c r="H108" s="162"/>
      <c r="I108" s="162"/>
      <c r="J108" s="163">
        <f>J255</f>
        <v>0</v>
      </c>
      <c r="K108" s="105"/>
      <c r="L108" s="164"/>
    </row>
    <row r="109" spans="1:47" s="10" customFormat="1" ht="19.899999999999999" customHeight="1">
      <c r="B109" s="160"/>
      <c r="C109" s="105"/>
      <c r="D109" s="161" t="s">
        <v>8323</v>
      </c>
      <c r="E109" s="162"/>
      <c r="F109" s="162"/>
      <c r="G109" s="162"/>
      <c r="H109" s="162"/>
      <c r="I109" s="162"/>
      <c r="J109" s="163">
        <f>J257</f>
        <v>0</v>
      </c>
      <c r="K109" s="105"/>
      <c r="L109" s="164"/>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5"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5" customHeight="1">
      <c r="A116" s="35"/>
      <c r="B116" s="36"/>
      <c r="C116" s="24" t="s">
        <v>194</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26.25" customHeight="1">
      <c r="A119" s="35"/>
      <c r="B119" s="36"/>
      <c r="C119" s="37"/>
      <c r="D119" s="37"/>
      <c r="E119" s="329" t="str">
        <f>E7</f>
        <v>SO07 - Přístavby, nástavby a stavební úpravy pavilonu CH, Nemocnice ČB - 2.etapa</v>
      </c>
      <c r="F119" s="330"/>
      <c r="G119" s="330"/>
      <c r="H119" s="330"/>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172</v>
      </c>
      <c r="D120" s="23"/>
      <c r="E120" s="23"/>
      <c r="F120" s="23"/>
      <c r="G120" s="23"/>
      <c r="H120" s="23"/>
      <c r="I120" s="23"/>
      <c r="J120" s="23"/>
      <c r="K120" s="23"/>
      <c r="L120" s="21"/>
    </row>
    <row r="121" spans="1:31" s="2" customFormat="1" ht="16.5" customHeight="1">
      <c r="A121" s="35"/>
      <c r="B121" s="36"/>
      <c r="C121" s="37"/>
      <c r="D121" s="37"/>
      <c r="E121" s="329" t="s">
        <v>8314</v>
      </c>
      <c r="F121" s="328"/>
      <c r="G121" s="328"/>
      <c r="H121" s="328"/>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8315</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290" t="str">
        <f>E11</f>
        <v>D.1.4.1.2 - Vnitřní vodovod</v>
      </c>
      <c r="F123" s="328"/>
      <c r="G123" s="328"/>
      <c r="H123" s="328"/>
      <c r="I123" s="37"/>
      <c r="J123" s="37"/>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F14</f>
        <v>České Budějovice</v>
      </c>
      <c r="G125" s="37"/>
      <c r="H125" s="37"/>
      <c r="I125" s="30" t="s">
        <v>22</v>
      </c>
      <c r="J125" s="67" t="str">
        <f>IF(J14="","",J14)</f>
        <v>19. 6. 2022</v>
      </c>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24</v>
      </c>
      <c r="D127" s="37"/>
      <c r="E127" s="37"/>
      <c r="F127" s="28" t="str">
        <f>E17</f>
        <v>Nemocnice České Budějovice</v>
      </c>
      <c r="G127" s="37"/>
      <c r="H127" s="37"/>
      <c r="I127" s="30" t="s">
        <v>30</v>
      </c>
      <c r="J127" s="33" t="str">
        <f>E23</f>
        <v>AGP nova</v>
      </c>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28</v>
      </c>
      <c r="D128" s="37"/>
      <c r="E128" s="37"/>
      <c r="F128" s="28" t="str">
        <f>IF(E20="","",E20)</f>
        <v>Vyplň údaj</v>
      </c>
      <c r="G128" s="37"/>
      <c r="H128" s="37"/>
      <c r="I128" s="30" t="s">
        <v>33</v>
      </c>
      <c r="J128" s="33" t="str">
        <f>E26</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1" customFormat="1" ht="29.25" customHeight="1">
      <c r="A130" s="165"/>
      <c r="B130" s="166"/>
      <c r="C130" s="167" t="s">
        <v>195</v>
      </c>
      <c r="D130" s="168" t="s">
        <v>62</v>
      </c>
      <c r="E130" s="168" t="s">
        <v>58</v>
      </c>
      <c r="F130" s="168" t="s">
        <v>59</v>
      </c>
      <c r="G130" s="168" t="s">
        <v>196</v>
      </c>
      <c r="H130" s="168" t="s">
        <v>197</v>
      </c>
      <c r="I130" s="168" t="s">
        <v>198</v>
      </c>
      <c r="J130" s="169" t="s">
        <v>177</v>
      </c>
      <c r="K130" s="170" t="s">
        <v>199</v>
      </c>
      <c r="L130" s="171"/>
      <c r="M130" s="76" t="s">
        <v>1</v>
      </c>
      <c r="N130" s="77" t="s">
        <v>41</v>
      </c>
      <c r="O130" s="77" t="s">
        <v>200</v>
      </c>
      <c r="P130" s="77" t="s">
        <v>201</v>
      </c>
      <c r="Q130" s="77" t="s">
        <v>202</v>
      </c>
      <c r="R130" s="77" t="s">
        <v>203</v>
      </c>
      <c r="S130" s="77" t="s">
        <v>204</v>
      </c>
      <c r="T130" s="78" t="s">
        <v>205</v>
      </c>
      <c r="U130" s="165"/>
      <c r="V130" s="165"/>
      <c r="W130" s="165"/>
      <c r="X130" s="165"/>
      <c r="Y130" s="165"/>
      <c r="Z130" s="165"/>
      <c r="AA130" s="165"/>
      <c r="AB130" s="165"/>
      <c r="AC130" s="165"/>
      <c r="AD130" s="165"/>
      <c r="AE130" s="165"/>
    </row>
    <row r="131" spans="1:65" s="2" customFormat="1" ht="22.9" customHeight="1">
      <c r="A131" s="35"/>
      <c r="B131" s="36"/>
      <c r="C131" s="83" t="s">
        <v>206</v>
      </c>
      <c r="D131" s="37"/>
      <c r="E131" s="37"/>
      <c r="F131" s="37"/>
      <c r="G131" s="37"/>
      <c r="H131" s="37"/>
      <c r="I131" s="37"/>
      <c r="J131" s="172">
        <f>BK131</f>
        <v>0</v>
      </c>
      <c r="K131" s="37"/>
      <c r="L131" s="40"/>
      <c r="M131" s="79"/>
      <c r="N131" s="173"/>
      <c r="O131" s="80"/>
      <c r="P131" s="174">
        <f>P132+P240+P243+P251</f>
        <v>0</v>
      </c>
      <c r="Q131" s="80"/>
      <c r="R131" s="174">
        <f>R132+R240+R243+R251</f>
        <v>0</v>
      </c>
      <c r="S131" s="80"/>
      <c r="T131" s="175">
        <f>T132+T240+T243+T251</f>
        <v>0</v>
      </c>
      <c r="U131" s="35"/>
      <c r="V131" s="35"/>
      <c r="W131" s="35"/>
      <c r="X131" s="35"/>
      <c r="Y131" s="35"/>
      <c r="Z131" s="35"/>
      <c r="AA131" s="35"/>
      <c r="AB131" s="35"/>
      <c r="AC131" s="35"/>
      <c r="AD131" s="35"/>
      <c r="AE131" s="35"/>
      <c r="AT131" s="18" t="s">
        <v>76</v>
      </c>
      <c r="AU131" s="18" t="s">
        <v>179</v>
      </c>
      <c r="BK131" s="176">
        <f>BK132+BK240+BK243+BK251</f>
        <v>0</v>
      </c>
    </row>
    <row r="132" spans="1:65" s="12" customFormat="1" ht="25.9" customHeight="1">
      <c r="B132" s="177"/>
      <c r="C132" s="178"/>
      <c r="D132" s="179" t="s">
        <v>76</v>
      </c>
      <c r="E132" s="180" t="s">
        <v>438</v>
      </c>
      <c r="F132" s="180" t="s">
        <v>439</v>
      </c>
      <c r="G132" s="178"/>
      <c r="H132" s="178"/>
      <c r="I132" s="181"/>
      <c r="J132" s="182">
        <f>BK132</f>
        <v>0</v>
      </c>
      <c r="K132" s="178"/>
      <c r="L132" s="183"/>
      <c r="M132" s="184"/>
      <c r="N132" s="185"/>
      <c r="O132" s="185"/>
      <c r="P132" s="186">
        <f>P133+P190+P202+P212</f>
        <v>0</v>
      </c>
      <c r="Q132" s="185"/>
      <c r="R132" s="186">
        <f>R133+R190+R202+R212</f>
        <v>0</v>
      </c>
      <c r="S132" s="185"/>
      <c r="T132" s="187">
        <f>T133+T190+T202+T212</f>
        <v>0</v>
      </c>
      <c r="AR132" s="188" t="s">
        <v>87</v>
      </c>
      <c r="AT132" s="189" t="s">
        <v>76</v>
      </c>
      <c r="AU132" s="189" t="s">
        <v>77</v>
      </c>
      <c r="AY132" s="188" t="s">
        <v>209</v>
      </c>
      <c r="BK132" s="190">
        <f>BK133+BK190+BK202+BK212</f>
        <v>0</v>
      </c>
    </row>
    <row r="133" spans="1:65" s="12" customFormat="1" ht="22.9" customHeight="1">
      <c r="B133" s="177"/>
      <c r="C133" s="178"/>
      <c r="D133" s="179" t="s">
        <v>76</v>
      </c>
      <c r="E133" s="191" t="s">
        <v>6545</v>
      </c>
      <c r="F133" s="191" t="s">
        <v>8545</v>
      </c>
      <c r="G133" s="178"/>
      <c r="H133" s="178"/>
      <c r="I133" s="181"/>
      <c r="J133" s="192">
        <f>BK133</f>
        <v>0</v>
      </c>
      <c r="K133" s="178"/>
      <c r="L133" s="183"/>
      <c r="M133" s="184"/>
      <c r="N133" s="185"/>
      <c r="O133" s="185"/>
      <c r="P133" s="186">
        <f>SUM(P134:P189)</f>
        <v>0</v>
      </c>
      <c r="Q133" s="185"/>
      <c r="R133" s="186">
        <f>SUM(R134:R189)</f>
        <v>0</v>
      </c>
      <c r="S133" s="185"/>
      <c r="T133" s="187">
        <f>SUM(T134:T189)</f>
        <v>0</v>
      </c>
      <c r="AR133" s="188" t="s">
        <v>87</v>
      </c>
      <c r="AT133" s="189" t="s">
        <v>76</v>
      </c>
      <c r="AU133" s="189" t="s">
        <v>85</v>
      </c>
      <c r="AY133" s="188" t="s">
        <v>209</v>
      </c>
      <c r="BK133" s="190">
        <f>SUM(BK134:BK189)</f>
        <v>0</v>
      </c>
    </row>
    <row r="134" spans="1:65" s="2" customFormat="1" ht="24.2" customHeight="1">
      <c r="A134" s="35"/>
      <c r="B134" s="36"/>
      <c r="C134" s="193" t="s">
        <v>85</v>
      </c>
      <c r="D134" s="193" t="s">
        <v>214</v>
      </c>
      <c r="E134" s="194" t="s">
        <v>8546</v>
      </c>
      <c r="F134" s="195" t="s">
        <v>8547</v>
      </c>
      <c r="G134" s="196" t="s">
        <v>318</v>
      </c>
      <c r="H134" s="197">
        <v>3680</v>
      </c>
      <c r="I134" s="198"/>
      <c r="J134" s="199">
        <f>ROUND(I134*H134,2)</f>
        <v>0</v>
      </c>
      <c r="K134" s="200"/>
      <c r="L134" s="40"/>
      <c r="M134" s="201" t="s">
        <v>1</v>
      </c>
      <c r="N134" s="202" t="s">
        <v>42</v>
      </c>
      <c r="O134" s="72"/>
      <c r="P134" s="203">
        <f>O134*H134</f>
        <v>0</v>
      </c>
      <c r="Q134" s="203">
        <v>0</v>
      </c>
      <c r="R134" s="203">
        <f>Q134*H134</f>
        <v>0</v>
      </c>
      <c r="S134" s="203">
        <v>0</v>
      </c>
      <c r="T134" s="204">
        <f>S134*H134</f>
        <v>0</v>
      </c>
      <c r="U134" s="35"/>
      <c r="V134" s="35"/>
      <c r="W134" s="35"/>
      <c r="X134" s="35"/>
      <c r="Y134" s="35"/>
      <c r="Z134" s="35"/>
      <c r="AA134" s="35"/>
      <c r="AB134" s="35"/>
      <c r="AC134" s="35"/>
      <c r="AD134" s="35"/>
      <c r="AE134" s="35"/>
      <c r="AR134" s="205" t="s">
        <v>276</v>
      </c>
      <c r="AT134" s="205" t="s">
        <v>214</v>
      </c>
      <c r="AU134" s="205" t="s">
        <v>87</v>
      </c>
      <c r="AY134" s="18" t="s">
        <v>209</v>
      </c>
      <c r="BE134" s="206">
        <f>IF(N134="základní",J134,0)</f>
        <v>0</v>
      </c>
      <c r="BF134" s="206">
        <f>IF(N134="snížená",J134,0)</f>
        <v>0</v>
      </c>
      <c r="BG134" s="206">
        <f>IF(N134="zákl. přenesená",J134,0)</f>
        <v>0</v>
      </c>
      <c r="BH134" s="206">
        <f>IF(N134="sníž. přenesená",J134,0)</f>
        <v>0</v>
      </c>
      <c r="BI134" s="206">
        <f>IF(N134="nulová",J134,0)</f>
        <v>0</v>
      </c>
      <c r="BJ134" s="18" t="s">
        <v>85</v>
      </c>
      <c r="BK134" s="206">
        <f>ROUND(I134*H134,2)</f>
        <v>0</v>
      </c>
      <c r="BL134" s="18" t="s">
        <v>276</v>
      </c>
      <c r="BM134" s="205" t="s">
        <v>8548</v>
      </c>
    </row>
    <row r="135" spans="1:65" s="2" customFormat="1" ht="19.5">
      <c r="A135" s="35"/>
      <c r="B135" s="36"/>
      <c r="C135" s="37"/>
      <c r="D135" s="214" t="s">
        <v>807</v>
      </c>
      <c r="E135" s="37"/>
      <c r="F135" s="256" t="s">
        <v>8549</v>
      </c>
      <c r="G135" s="37"/>
      <c r="H135" s="37"/>
      <c r="I135" s="257"/>
      <c r="J135" s="37"/>
      <c r="K135" s="37"/>
      <c r="L135" s="40"/>
      <c r="M135" s="258"/>
      <c r="N135" s="259"/>
      <c r="O135" s="72"/>
      <c r="P135" s="72"/>
      <c r="Q135" s="72"/>
      <c r="R135" s="72"/>
      <c r="S135" s="72"/>
      <c r="T135" s="73"/>
      <c r="U135" s="35"/>
      <c r="V135" s="35"/>
      <c r="W135" s="35"/>
      <c r="X135" s="35"/>
      <c r="Y135" s="35"/>
      <c r="Z135" s="35"/>
      <c r="AA135" s="35"/>
      <c r="AB135" s="35"/>
      <c r="AC135" s="35"/>
      <c r="AD135" s="35"/>
      <c r="AE135" s="35"/>
      <c r="AT135" s="18" t="s">
        <v>807</v>
      </c>
      <c r="AU135" s="18" t="s">
        <v>87</v>
      </c>
    </row>
    <row r="136" spans="1:65" s="2" customFormat="1" ht="24.2" customHeight="1">
      <c r="A136" s="35"/>
      <c r="B136" s="36"/>
      <c r="C136" s="193" t="s">
        <v>87</v>
      </c>
      <c r="D136" s="193" t="s">
        <v>214</v>
      </c>
      <c r="E136" s="194" t="s">
        <v>8550</v>
      </c>
      <c r="F136" s="195" t="s">
        <v>8551</v>
      </c>
      <c r="G136" s="196" t="s">
        <v>318</v>
      </c>
      <c r="H136" s="197">
        <v>1983</v>
      </c>
      <c r="I136" s="198"/>
      <c r="J136" s="199">
        <f>ROUND(I136*H136,2)</f>
        <v>0</v>
      </c>
      <c r="K136" s="200"/>
      <c r="L136" s="40"/>
      <c r="M136" s="201" t="s">
        <v>1</v>
      </c>
      <c r="N136" s="202" t="s">
        <v>42</v>
      </c>
      <c r="O136" s="72"/>
      <c r="P136" s="203">
        <f>O136*H136</f>
        <v>0</v>
      </c>
      <c r="Q136" s="203">
        <v>0</v>
      </c>
      <c r="R136" s="203">
        <f>Q136*H136</f>
        <v>0</v>
      </c>
      <c r="S136" s="203">
        <v>0</v>
      </c>
      <c r="T136" s="204">
        <f>S136*H136</f>
        <v>0</v>
      </c>
      <c r="U136" s="35"/>
      <c r="V136" s="35"/>
      <c r="W136" s="35"/>
      <c r="X136" s="35"/>
      <c r="Y136" s="35"/>
      <c r="Z136" s="35"/>
      <c r="AA136" s="35"/>
      <c r="AB136" s="35"/>
      <c r="AC136" s="35"/>
      <c r="AD136" s="35"/>
      <c r="AE136" s="35"/>
      <c r="AR136" s="205" t="s">
        <v>276</v>
      </c>
      <c r="AT136" s="205" t="s">
        <v>214</v>
      </c>
      <c r="AU136" s="205" t="s">
        <v>87</v>
      </c>
      <c r="AY136" s="18" t="s">
        <v>209</v>
      </c>
      <c r="BE136" s="206">
        <f>IF(N136="základní",J136,0)</f>
        <v>0</v>
      </c>
      <c r="BF136" s="206">
        <f>IF(N136="snížená",J136,0)</f>
        <v>0</v>
      </c>
      <c r="BG136" s="206">
        <f>IF(N136="zákl. přenesená",J136,0)</f>
        <v>0</v>
      </c>
      <c r="BH136" s="206">
        <f>IF(N136="sníž. přenesená",J136,0)</f>
        <v>0</v>
      </c>
      <c r="BI136" s="206">
        <f>IF(N136="nulová",J136,0)</f>
        <v>0</v>
      </c>
      <c r="BJ136" s="18" t="s">
        <v>85</v>
      </c>
      <c r="BK136" s="206">
        <f>ROUND(I136*H136,2)</f>
        <v>0</v>
      </c>
      <c r="BL136" s="18" t="s">
        <v>276</v>
      </c>
      <c r="BM136" s="205" t="s">
        <v>8552</v>
      </c>
    </row>
    <row r="137" spans="1:65" s="2" customFormat="1" ht="19.5">
      <c r="A137" s="35"/>
      <c r="B137" s="36"/>
      <c r="C137" s="37"/>
      <c r="D137" s="214" t="s">
        <v>807</v>
      </c>
      <c r="E137" s="37"/>
      <c r="F137" s="256" t="s">
        <v>8553</v>
      </c>
      <c r="G137" s="37"/>
      <c r="H137" s="37"/>
      <c r="I137" s="257"/>
      <c r="J137" s="37"/>
      <c r="K137" s="37"/>
      <c r="L137" s="40"/>
      <c r="M137" s="258"/>
      <c r="N137" s="259"/>
      <c r="O137" s="72"/>
      <c r="P137" s="72"/>
      <c r="Q137" s="72"/>
      <c r="R137" s="72"/>
      <c r="S137" s="72"/>
      <c r="T137" s="73"/>
      <c r="U137" s="35"/>
      <c r="V137" s="35"/>
      <c r="W137" s="35"/>
      <c r="X137" s="35"/>
      <c r="Y137" s="35"/>
      <c r="Z137" s="35"/>
      <c r="AA137" s="35"/>
      <c r="AB137" s="35"/>
      <c r="AC137" s="35"/>
      <c r="AD137" s="35"/>
      <c r="AE137" s="35"/>
      <c r="AT137" s="18" t="s">
        <v>807</v>
      </c>
      <c r="AU137" s="18" t="s">
        <v>87</v>
      </c>
    </row>
    <row r="138" spans="1:65" s="2" customFormat="1" ht="24.2" customHeight="1">
      <c r="A138" s="35"/>
      <c r="B138" s="36"/>
      <c r="C138" s="193" t="s">
        <v>226</v>
      </c>
      <c r="D138" s="193" t="s">
        <v>214</v>
      </c>
      <c r="E138" s="194" t="s">
        <v>8554</v>
      </c>
      <c r="F138" s="195" t="s">
        <v>8555</v>
      </c>
      <c r="G138" s="196" t="s">
        <v>318</v>
      </c>
      <c r="H138" s="197">
        <v>861</v>
      </c>
      <c r="I138" s="198"/>
      <c r="J138" s="199">
        <f>ROUND(I138*H138,2)</f>
        <v>0</v>
      </c>
      <c r="K138" s="200"/>
      <c r="L138" s="40"/>
      <c r="M138" s="201" t="s">
        <v>1</v>
      </c>
      <c r="N138" s="202" t="s">
        <v>42</v>
      </c>
      <c r="O138" s="72"/>
      <c r="P138" s="203">
        <f>O138*H138</f>
        <v>0</v>
      </c>
      <c r="Q138" s="203">
        <v>0</v>
      </c>
      <c r="R138" s="203">
        <f>Q138*H138</f>
        <v>0</v>
      </c>
      <c r="S138" s="203">
        <v>0</v>
      </c>
      <c r="T138" s="204">
        <f>S138*H138</f>
        <v>0</v>
      </c>
      <c r="U138" s="35"/>
      <c r="V138" s="35"/>
      <c r="W138" s="35"/>
      <c r="X138" s="35"/>
      <c r="Y138" s="35"/>
      <c r="Z138" s="35"/>
      <c r="AA138" s="35"/>
      <c r="AB138" s="35"/>
      <c r="AC138" s="35"/>
      <c r="AD138" s="35"/>
      <c r="AE138" s="35"/>
      <c r="AR138" s="205" t="s">
        <v>276</v>
      </c>
      <c r="AT138" s="205" t="s">
        <v>214</v>
      </c>
      <c r="AU138" s="205" t="s">
        <v>87</v>
      </c>
      <c r="AY138" s="18" t="s">
        <v>209</v>
      </c>
      <c r="BE138" s="206">
        <f>IF(N138="základní",J138,0)</f>
        <v>0</v>
      </c>
      <c r="BF138" s="206">
        <f>IF(N138="snížená",J138,0)</f>
        <v>0</v>
      </c>
      <c r="BG138" s="206">
        <f>IF(N138="zákl. přenesená",J138,0)</f>
        <v>0</v>
      </c>
      <c r="BH138" s="206">
        <f>IF(N138="sníž. přenesená",J138,0)</f>
        <v>0</v>
      </c>
      <c r="BI138" s="206">
        <f>IF(N138="nulová",J138,0)</f>
        <v>0</v>
      </c>
      <c r="BJ138" s="18" t="s">
        <v>85</v>
      </c>
      <c r="BK138" s="206">
        <f>ROUND(I138*H138,2)</f>
        <v>0</v>
      </c>
      <c r="BL138" s="18" t="s">
        <v>276</v>
      </c>
      <c r="BM138" s="205" t="s">
        <v>8556</v>
      </c>
    </row>
    <row r="139" spans="1:65" s="2" customFormat="1" ht="19.5">
      <c r="A139" s="35"/>
      <c r="B139" s="36"/>
      <c r="C139" s="37"/>
      <c r="D139" s="214" t="s">
        <v>807</v>
      </c>
      <c r="E139" s="37"/>
      <c r="F139" s="256" t="s">
        <v>8557</v>
      </c>
      <c r="G139" s="37"/>
      <c r="H139" s="37"/>
      <c r="I139" s="257"/>
      <c r="J139" s="37"/>
      <c r="K139" s="37"/>
      <c r="L139" s="40"/>
      <c r="M139" s="258"/>
      <c r="N139" s="259"/>
      <c r="O139" s="72"/>
      <c r="P139" s="72"/>
      <c r="Q139" s="72"/>
      <c r="R139" s="72"/>
      <c r="S139" s="72"/>
      <c r="T139" s="73"/>
      <c r="U139" s="35"/>
      <c r="V139" s="35"/>
      <c r="W139" s="35"/>
      <c r="X139" s="35"/>
      <c r="Y139" s="35"/>
      <c r="Z139" s="35"/>
      <c r="AA139" s="35"/>
      <c r="AB139" s="35"/>
      <c r="AC139" s="35"/>
      <c r="AD139" s="35"/>
      <c r="AE139" s="35"/>
      <c r="AT139" s="18" t="s">
        <v>807</v>
      </c>
      <c r="AU139" s="18" t="s">
        <v>87</v>
      </c>
    </row>
    <row r="140" spans="1:65" s="2" customFormat="1" ht="24.2" customHeight="1">
      <c r="A140" s="35"/>
      <c r="B140" s="36"/>
      <c r="C140" s="193" t="s">
        <v>218</v>
      </c>
      <c r="D140" s="193" t="s">
        <v>214</v>
      </c>
      <c r="E140" s="194" t="s">
        <v>8558</v>
      </c>
      <c r="F140" s="195" t="s">
        <v>8559</v>
      </c>
      <c r="G140" s="196" t="s">
        <v>318</v>
      </c>
      <c r="H140" s="197">
        <v>1366</v>
      </c>
      <c r="I140" s="198"/>
      <c r="J140" s="199">
        <f>ROUND(I140*H140,2)</f>
        <v>0</v>
      </c>
      <c r="K140" s="200"/>
      <c r="L140" s="40"/>
      <c r="M140" s="201" t="s">
        <v>1</v>
      </c>
      <c r="N140" s="202" t="s">
        <v>42</v>
      </c>
      <c r="O140" s="72"/>
      <c r="P140" s="203">
        <f>O140*H140</f>
        <v>0</v>
      </c>
      <c r="Q140" s="203">
        <v>0</v>
      </c>
      <c r="R140" s="203">
        <f>Q140*H140</f>
        <v>0</v>
      </c>
      <c r="S140" s="203">
        <v>0</v>
      </c>
      <c r="T140" s="204">
        <f>S140*H140</f>
        <v>0</v>
      </c>
      <c r="U140" s="35"/>
      <c r="V140" s="35"/>
      <c r="W140" s="35"/>
      <c r="X140" s="35"/>
      <c r="Y140" s="35"/>
      <c r="Z140" s="35"/>
      <c r="AA140" s="35"/>
      <c r="AB140" s="35"/>
      <c r="AC140" s="35"/>
      <c r="AD140" s="35"/>
      <c r="AE140" s="35"/>
      <c r="AR140" s="205" t="s">
        <v>276</v>
      </c>
      <c r="AT140" s="205" t="s">
        <v>214</v>
      </c>
      <c r="AU140" s="205" t="s">
        <v>87</v>
      </c>
      <c r="AY140" s="18" t="s">
        <v>209</v>
      </c>
      <c r="BE140" s="206">
        <f>IF(N140="základní",J140,0)</f>
        <v>0</v>
      </c>
      <c r="BF140" s="206">
        <f>IF(N140="snížená",J140,0)</f>
        <v>0</v>
      </c>
      <c r="BG140" s="206">
        <f>IF(N140="zákl. přenesená",J140,0)</f>
        <v>0</v>
      </c>
      <c r="BH140" s="206">
        <f>IF(N140="sníž. přenesená",J140,0)</f>
        <v>0</v>
      </c>
      <c r="BI140" s="206">
        <f>IF(N140="nulová",J140,0)</f>
        <v>0</v>
      </c>
      <c r="BJ140" s="18" t="s">
        <v>85</v>
      </c>
      <c r="BK140" s="206">
        <f>ROUND(I140*H140,2)</f>
        <v>0</v>
      </c>
      <c r="BL140" s="18" t="s">
        <v>276</v>
      </c>
      <c r="BM140" s="205" t="s">
        <v>8560</v>
      </c>
    </row>
    <row r="141" spans="1:65" s="2" customFormat="1" ht="19.5">
      <c r="A141" s="35"/>
      <c r="B141" s="36"/>
      <c r="C141" s="37"/>
      <c r="D141" s="214" t="s">
        <v>807</v>
      </c>
      <c r="E141" s="37"/>
      <c r="F141" s="256" t="s">
        <v>8561</v>
      </c>
      <c r="G141" s="37"/>
      <c r="H141" s="37"/>
      <c r="I141" s="257"/>
      <c r="J141" s="37"/>
      <c r="K141" s="37"/>
      <c r="L141" s="40"/>
      <c r="M141" s="258"/>
      <c r="N141" s="259"/>
      <c r="O141" s="72"/>
      <c r="P141" s="72"/>
      <c r="Q141" s="72"/>
      <c r="R141" s="72"/>
      <c r="S141" s="72"/>
      <c r="T141" s="73"/>
      <c r="U141" s="35"/>
      <c r="V141" s="35"/>
      <c r="W141" s="35"/>
      <c r="X141" s="35"/>
      <c r="Y141" s="35"/>
      <c r="Z141" s="35"/>
      <c r="AA141" s="35"/>
      <c r="AB141" s="35"/>
      <c r="AC141" s="35"/>
      <c r="AD141" s="35"/>
      <c r="AE141" s="35"/>
      <c r="AT141" s="18" t="s">
        <v>807</v>
      </c>
      <c r="AU141" s="18" t="s">
        <v>87</v>
      </c>
    </row>
    <row r="142" spans="1:65" s="2" customFormat="1" ht="24.2" customHeight="1">
      <c r="A142" s="35"/>
      <c r="B142" s="36"/>
      <c r="C142" s="193" t="s">
        <v>233</v>
      </c>
      <c r="D142" s="193" t="s">
        <v>214</v>
      </c>
      <c r="E142" s="194" t="s">
        <v>8562</v>
      </c>
      <c r="F142" s="195" t="s">
        <v>8563</v>
      </c>
      <c r="G142" s="196" t="s">
        <v>318</v>
      </c>
      <c r="H142" s="197">
        <v>326</v>
      </c>
      <c r="I142" s="198"/>
      <c r="J142" s="199">
        <f>ROUND(I142*H142,2)</f>
        <v>0</v>
      </c>
      <c r="K142" s="200"/>
      <c r="L142" s="40"/>
      <c r="M142" s="201" t="s">
        <v>1</v>
      </c>
      <c r="N142" s="202" t="s">
        <v>42</v>
      </c>
      <c r="O142" s="72"/>
      <c r="P142" s="203">
        <f>O142*H142</f>
        <v>0</v>
      </c>
      <c r="Q142" s="203">
        <v>0</v>
      </c>
      <c r="R142" s="203">
        <f>Q142*H142</f>
        <v>0</v>
      </c>
      <c r="S142" s="203">
        <v>0</v>
      </c>
      <c r="T142" s="204">
        <f>S142*H142</f>
        <v>0</v>
      </c>
      <c r="U142" s="35"/>
      <c r="V142" s="35"/>
      <c r="W142" s="35"/>
      <c r="X142" s="35"/>
      <c r="Y142" s="35"/>
      <c r="Z142" s="35"/>
      <c r="AA142" s="35"/>
      <c r="AB142" s="35"/>
      <c r="AC142" s="35"/>
      <c r="AD142" s="35"/>
      <c r="AE142" s="35"/>
      <c r="AR142" s="205" t="s">
        <v>276</v>
      </c>
      <c r="AT142" s="205" t="s">
        <v>214</v>
      </c>
      <c r="AU142" s="205" t="s">
        <v>87</v>
      </c>
      <c r="AY142" s="18" t="s">
        <v>209</v>
      </c>
      <c r="BE142" s="206">
        <f>IF(N142="základní",J142,0)</f>
        <v>0</v>
      </c>
      <c r="BF142" s="206">
        <f>IF(N142="snížená",J142,0)</f>
        <v>0</v>
      </c>
      <c r="BG142" s="206">
        <f>IF(N142="zákl. přenesená",J142,0)</f>
        <v>0</v>
      </c>
      <c r="BH142" s="206">
        <f>IF(N142="sníž. přenesená",J142,0)</f>
        <v>0</v>
      </c>
      <c r="BI142" s="206">
        <f>IF(N142="nulová",J142,0)</f>
        <v>0</v>
      </c>
      <c r="BJ142" s="18" t="s">
        <v>85</v>
      </c>
      <c r="BK142" s="206">
        <f>ROUND(I142*H142,2)</f>
        <v>0</v>
      </c>
      <c r="BL142" s="18" t="s">
        <v>276</v>
      </c>
      <c r="BM142" s="205" t="s">
        <v>8564</v>
      </c>
    </row>
    <row r="143" spans="1:65" s="2" customFormat="1" ht="19.5">
      <c r="A143" s="35"/>
      <c r="B143" s="36"/>
      <c r="C143" s="37"/>
      <c r="D143" s="214" t="s">
        <v>807</v>
      </c>
      <c r="E143" s="37"/>
      <c r="F143" s="256" t="s">
        <v>8565</v>
      </c>
      <c r="G143" s="37"/>
      <c r="H143" s="37"/>
      <c r="I143" s="257"/>
      <c r="J143" s="37"/>
      <c r="K143" s="37"/>
      <c r="L143" s="40"/>
      <c r="M143" s="258"/>
      <c r="N143" s="259"/>
      <c r="O143" s="72"/>
      <c r="P143" s="72"/>
      <c r="Q143" s="72"/>
      <c r="R143" s="72"/>
      <c r="S143" s="72"/>
      <c r="T143" s="73"/>
      <c r="U143" s="35"/>
      <c r="V143" s="35"/>
      <c r="W143" s="35"/>
      <c r="X143" s="35"/>
      <c r="Y143" s="35"/>
      <c r="Z143" s="35"/>
      <c r="AA143" s="35"/>
      <c r="AB143" s="35"/>
      <c r="AC143" s="35"/>
      <c r="AD143" s="35"/>
      <c r="AE143" s="35"/>
      <c r="AT143" s="18" t="s">
        <v>807</v>
      </c>
      <c r="AU143" s="18" t="s">
        <v>87</v>
      </c>
    </row>
    <row r="144" spans="1:65" s="2" customFormat="1" ht="37.9" customHeight="1">
      <c r="A144" s="35"/>
      <c r="B144" s="36"/>
      <c r="C144" s="193" t="s">
        <v>238</v>
      </c>
      <c r="D144" s="193" t="s">
        <v>214</v>
      </c>
      <c r="E144" s="194" t="s">
        <v>8566</v>
      </c>
      <c r="F144" s="195" t="s">
        <v>8567</v>
      </c>
      <c r="G144" s="196" t="s">
        <v>323</v>
      </c>
      <c r="H144" s="197">
        <v>2</v>
      </c>
      <c r="I144" s="198"/>
      <c r="J144" s="199">
        <f>ROUND(I144*H144,2)</f>
        <v>0</v>
      </c>
      <c r="K144" s="200"/>
      <c r="L144" s="40"/>
      <c r="M144" s="201" t="s">
        <v>1</v>
      </c>
      <c r="N144" s="202" t="s">
        <v>42</v>
      </c>
      <c r="O144" s="72"/>
      <c r="P144" s="203">
        <f>O144*H144</f>
        <v>0</v>
      </c>
      <c r="Q144" s="203">
        <v>0</v>
      </c>
      <c r="R144" s="203">
        <f>Q144*H144</f>
        <v>0</v>
      </c>
      <c r="S144" s="203">
        <v>0</v>
      </c>
      <c r="T144" s="204">
        <f>S144*H144</f>
        <v>0</v>
      </c>
      <c r="U144" s="35"/>
      <c r="V144" s="35"/>
      <c r="W144" s="35"/>
      <c r="X144" s="35"/>
      <c r="Y144" s="35"/>
      <c r="Z144" s="35"/>
      <c r="AA144" s="35"/>
      <c r="AB144" s="35"/>
      <c r="AC144" s="35"/>
      <c r="AD144" s="35"/>
      <c r="AE144" s="35"/>
      <c r="AR144" s="205" t="s">
        <v>276</v>
      </c>
      <c r="AT144" s="205" t="s">
        <v>214</v>
      </c>
      <c r="AU144" s="205" t="s">
        <v>87</v>
      </c>
      <c r="AY144" s="18" t="s">
        <v>209</v>
      </c>
      <c r="BE144" s="206">
        <f>IF(N144="základní",J144,0)</f>
        <v>0</v>
      </c>
      <c r="BF144" s="206">
        <f>IF(N144="snížená",J144,0)</f>
        <v>0</v>
      </c>
      <c r="BG144" s="206">
        <f>IF(N144="zákl. přenesená",J144,0)</f>
        <v>0</v>
      </c>
      <c r="BH144" s="206">
        <f>IF(N144="sníž. přenesená",J144,0)</f>
        <v>0</v>
      </c>
      <c r="BI144" s="206">
        <f>IF(N144="nulová",J144,0)</f>
        <v>0</v>
      </c>
      <c r="BJ144" s="18" t="s">
        <v>85</v>
      </c>
      <c r="BK144" s="206">
        <f>ROUND(I144*H144,2)</f>
        <v>0</v>
      </c>
      <c r="BL144" s="18" t="s">
        <v>276</v>
      </c>
      <c r="BM144" s="205" t="s">
        <v>8568</v>
      </c>
    </row>
    <row r="145" spans="1:65" s="2" customFormat="1" ht="19.5">
      <c r="A145" s="35"/>
      <c r="B145" s="36"/>
      <c r="C145" s="37"/>
      <c r="D145" s="214" t="s">
        <v>807</v>
      </c>
      <c r="E145" s="37"/>
      <c r="F145" s="256" t="s">
        <v>8569</v>
      </c>
      <c r="G145" s="37"/>
      <c r="H145" s="37"/>
      <c r="I145" s="257"/>
      <c r="J145" s="37"/>
      <c r="K145" s="37"/>
      <c r="L145" s="40"/>
      <c r="M145" s="258"/>
      <c r="N145" s="259"/>
      <c r="O145" s="72"/>
      <c r="P145" s="72"/>
      <c r="Q145" s="72"/>
      <c r="R145" s="72"/>
      <c r="S145" s="72"/>
      <c r="T145" s="73"/>
      <c r="U145" s="35"/>
      <c r="V145" s="35"/>
      <c r="W145" s="35"/>
      <c r="X145" s="35"/>
      <c r="Y145" s="35"/>
      <c r="Z145" s="35"/>
      <c r="AA145" s="35"/>
      <c r="AB145" s="35"/>
      <c r="AC145" s="35"/>
      <c r="AD145" s="35"/>
      <c r="AE145" s="35"/>
      <c r="AT145" s="18" t="s">
        <v>807</v>
      </c>
      <c r="AU145" s="18" t="s">
        <v>87</v>
      </c>
    </row>
    <row r="146" spans="1:65" s="2" customFormat="1" ht="37.9" customHeight="1">
      <c r="A146" s="35"/>
      <c r="B146" s="36"/>
      <c r="C146" s="193" t="s">
        <v>242</v>
      </c>
      <c r="D146" s="193" t="s">
        <v>214</v>
      </c>
      <c r="E146" s="194" t="s">
        <v>8570</v>
      </c>
      <c r="F146" s="195" t="s">
        <v>8571</v>
      </c>
      <c r="G146" s="196" t="s">
        <v>323</v>
      </c>
      <c r="H146" s="197">
        <v>41</v>
      </c>
      <c r="I146" s="198"/>
      <c r="J146" s="199">
        <f>ROUND(I146*H146,2)</f>
        <v>0</v>
      </c>
      <c r="K146" s="200"/>
      <c r="L146" s="40"/>
      <c r="M146" s="201" t="s">
        <v>1</v>
      </c>
      <c r="N146" s="202" t="s">
        <v>42</v>
      </c>
      <c r="O146" s="72"/>
      <c r="P146" s="203">
        <f>O146*H146</f>
        <v>0</v>
      </c>
      <c r="Q146" s="203">
        <v>0</v>
      </c>
      <c r="R146" s="203">
        <f>Q146*H146</f>
        <v>0</v>
      </c>
      <c r="S146" s="203">
        <v>0</v>
      </c>
      <c r="T146" s="204">
        <f>S146*H146</f>
        <v>0</v>
      </c>
      <c r="U146" s="35"/>
      <c r="V146" s="35"/>
      <c r="W146" s="35"/>
      <c r="X146" s="35"/>
      <c r="Y146" s="35"/>
      <c r="Z146" s="35"/>
      <c r="AA146" s="35"/>
      <c r="AB146" s="35"/>
      <c r="AC146" s="35"/>
      <c r="AD146" s="35"/>
      <c r="AE146" s="35"/>
      <c r="AR146" s="205" t="s">
        <v>276</v>
      </c>
      <c r="AT146" s="205" t="s">
        <v>214</v>
      </c>
      <c r="AU146" s="205" t="s">
        <v>87</v>
      </c>
      <c r="AY146" s="18" t="s">
        <v>209</v>
      </c>
      <c r="BE146" s="206">
        <f>IF(N146="základní",J146,0)</f>
        <v>0</v>
      </c>
      <c r="BF146" s="206">
        <f>IF(N146="snížená",J146,0)</f>
        <v>0</v>
      </c>
      <c r="BG146" s="206">
        <f>IF(N146="zákl. přenesená",J146,0)</f>
        <v>0</v>
      </c>
      <c r="BH146" s="206">
        <f>IF(N146="sníž. přenesená",J146,0)</f>
        <v>0</v>
      </c>
      <c r="BI146" s="206">
        <f>IF(N146="nulová",J146,0)</f>
        <v>0</v>
      </c>
      <c r="BJ146" s="18" t="s">
        <v>85</v>
      </c>
      <c r="BK146" s="206">
        <f>ROUND(I146*H146,2)</f>
        <v>0</v>
      </c>
      <c r="BL146" s="18" t="s">
        <v>276</v>
      </c>
      <c r="BM146" s="205" t="s">
        <v>8572</v>
      </c>
    </row>
    <row r="147" spans="1:65" s="2" customFormat="1" ht="19.5">
      <c r="A147" s="35"/>
      <c r="B147" s="36"/>
      <c r="C147" s="37"/>
      <c r="D147" s="214" t="s">
        <v>807</v>
      </c>
      <c r="E147" s="37"/>
      <c r="F147" s="256" t="s">
        <v>8573</v>
      </c>
      <c r="G147" s="37"/>
      <c r="H147" s="37"/>
      <c r="I147" s="257"/>
      <c r="J147" s="37"/>
      <c r="K147" s="37"/>
      <c r="L147" s="40"/>
      <c r="M147" s="258"/>
      <c r="N147" s="259"/>
      <c r="O147" s="72"/>
      <c r="P147" s="72"/>
      <c r="Q147" s="72"/>
      <c r="R147" s="72"/>
      <c r="S147" s="72"/>
      <c r="T147" s="73"/>
      <c r="U147" s="35"/>
      <c r="V147" s="35"/>
      <c r="W147" s="35"/>
      <c r="X147" s="35"/>
      <c r="Y147" s="35"/>
      <c r="Z147" s="35"/>
      <c r="AA147" s="35"/>
      <c r="AB147" s="35"/>
      <c r="AC147" s="35"/>
      <c r="AD147" s="35"/>
      <c r="AE147" s="35"/>
      <c r="AT147" s="18" t="s">
        <v>807</v>
      </c>
      <c r="AU147" s="18" t="s">
        <v>87</v>
      </c>
    </row>
    <row r="148" spans="1:65" s="2" customFormat="1" ht="37.9" customHeight="1">
      <c r="A148" s="35"/>
      <c r="B148" s="36"/>
      <c r="C148" s="193" t="s">
        <v>246</v>
      </c>
      <c r="D148" s="193" t="s">
        <v>214</v>
      </c>
      <c r="E148" s="194" t="s">
        <v>8574</v>
      </c>
      <c r="F148" s="195" t="s">
        <v>8575</v>
      </c>
      <c r="G148" s="196" t="s">
        <v>323</v>
      </c>
      <c r="H148" s="197">
        <v>18</v>
      </c>
      <c r="I148" s="198"/>
      <c r="J148" s="199">
        <f>ROUND(I148*H148,2)</f>
        <v>0</v>
      </c>
      <c r="K148" s="200"/>
      <c r="L148" s="40"/>
      <c r="M148" s="201" t="s">
        <v>1</v>
      </c>
      <c r="N148" s="202" t="s">
        <v>42</v>
      </c>
      <c r="O148" s="72"/>
      <c r="P148" s="203">
        <f>O148*H148</f>
        <v>0</v>
      </c>
      <c r="Q148" s="203">
        <v>0</v>
      </c>
      <c r="R148" s="203">
        <f>Q148*H148</f>
        <v>0</v>
      </c>
      <c r="S148" s="203">
        <v>0</v>
      </c>
      <c r="T148" s="204">
        <f>S148*H148</f>
        <v>0</v>
      </c>
      <c r="U148" s="35"/>
      <c r="V148" s="35"/>
      <c r="W148" s="35"/>
      <c r="X148" s="35"/>
      <c r="Y148" s="35"/>
      <c r="Z148" s="35"/>
      <c r="AA148" s="35"/>
      <c r="AB148" s="35"/>
      <c r="AC148" s="35"/>
      <c r="AD148" s="35"/>
      <c r="AE148" s="35"/>
      <c r="AR148" s="205" t="s">
        <v>276</v>
      </c>
      <c r="AT148" s="205" t="s">
        <v>214</v>
      </c>
      <c r="AU148" s="205" t="s">
        <v>87</v>
      </c>
      <c r="AY148" s="18" t="s">
        <v>209</v>
      </c>
      <c r="BE148" s="206">
        <f>IF(N148="základní",J148,0)</f>
        <v>0</v>
      </c>
      <c r="BF148" s="206">
        <f>IF(N148="snížená",J148,0)</f>
        <v>0</v>
      </c>
      <c r="BG148" s="206">
        <f>IF(N148="zákl. přenesená",J148,0)</f>
        <v>0</v>
      </c>
      <c r="BH148" s="206">
        <f>IF(N148="sníž. přenesená",J148,0)</f>
        <v>0</v>
      </c>
      <c r="BI148" s="206">
        <f>IF(N148="nulová",J148,0)</f>
        <v>0</v>
      </c>
      <c r="BJ148" s="18" t="s">
        <v>85</v>
      </c>
      <c r="BK148" s="206">
        <f>ROUND(I148*H148,2)</f>
        <v>0</v>
      </c>
      <c r="BL148" s="18" t="s">
        <v>276</v>
      </c>
      <c r="BM148" s="205" t="s">
        <v>8576</v>
      </c>
    </row>
    <row r="149" spans="1:65" s="2" customFormat="1" ht="19.5">
      <c r="A149" s="35"/>
      <c r="B149" s="36"/>
      <c r="C149" s="37"/>
      <c r="D149" s="214" t="s">
        <v>807</v>
      </c>
      <c r="E149" s="37"/>
      <c r="F149" s="256" t="s">
        <v>8577</v>
      </c>
      <c r="G149" s="37"/>
      <c r="H149" s="37"/>
      <c r="I149" s="257"/>
      <c r="J149" s="37"/>
      <c r="K149" s="37"/>
      <c r="L149" s="40"/>
      <c r="M149" s="258"/>
      <c r="N149" s="259"/>
      <c r="O149" s="72"/>
      <c r="P149" s="72"/>
      <c r="Q149" s="72"/>
      <c r="R149" s="72"/>
      <c r="S149" s="72"/>
      <c r="T149" s="73"/>
      <c r="U149" s="35"/>
      <c r="V149" s="35"/>
      <c r="W149" s="35"/>
      <c r="X149" s="35"/>
      <c r="Y149" s="35"/>
      <c r="Z149" s="35"/>
      <c r="AA149" s="35"/>
      <c r="AB149" s="35"/>
      <c r="AC149" s="35"/>
      <c r="AD149" s="35"/>
      <c r="AE149" s="35"/>
      <c r="AT149" s="18" t="s">
        <v>807</v>
      </c>
      <c r="AU149" s="18" t="s">
        <v>87</v>
      </c>
    </row>
    <row r="150" spans="1:65" s="2" customFormat="1" ht="37.9" customHeight="1">
      <c r="A150" s="35"/>
      <c r="B150" s="36"/>
      <c r="C150" s="193" t="s">
        <v>210</v>
      </c>
      <c r="D150" s="193" t="s">
        <v>214</v>
      </c>
      <c r="E150" s="194" t="s">
        <v>8578</v>
      </c>
      <c r="F150" s="195" t="s">
        <v>8579</v>
      </c>
      <c r="G150" s="196" t="s">
        <v>323</v>
      </c>
      <c r="H150" s="197">
        <v>55</v>
      </c>
      <c r="I150" s="198"/>
      <c r="J150" s="199">
        <f>ROUND(I150*H150,2)</f>
        <v>0</v>
      </c>
      <c r="K150" s="200"/>
      <c r="L150" s="40"/>
      <c r="M150" s="201" t="s">
        <v>1</v>
      </c>
      <c r="N150" s="202" t="s">
        <v>42</v>
      </c>
      <c r="O150" s="72"/>
      <c r="P150" s="203">
        <f>O150*H150</f>
        <v>0</v>
      </c>
      <c r="Q150" s="203">
        <v>0</v>
      </c>
      <c r="R150" s="203">
        <f>Q150*H150</f>
        <v>0</v>
      </c>
      <c r="S150" s="203">
        <v>0</v>
      </c>
      <c r="T150" s="204">
        <f>S150*H150</f>
        <v>0</v>
      </c>
      <c r="U150" s="35"/>
      <c r="V150" s="35"/>
      <c r="W150" s="35"/>
      <c r="X150" s="35"/>
      <c r="Y150" s="35"/>
      <c r="Z150" s="35"/>
      <c r="AA150" s="35"/>
      <c r="AB150" s="35"/>
      <c r="AC150" s="35"/>
      <c r="AD150" s="35"/>
      <c r="AE150" s="35"/>
      <c r="AR150" s="205" t="s">
        <v>276</v>
      </c>
      <c r="AT150" s="205" t="s">
        <v>214</v>
      </c>
      <c r="AU150" s="205" t="s">
        <v>87</v>
      </c>
      <c r="AY150" s="18" t="s">
        <v>209</v>
      </c>
      <c r="BE150" s="206">
        <f>IF(N150="základní",J150,0)</f>
        <v>0</v>
      </c>
      <c r="BF150" s="206">
        <f>IF(N150="snížená",J150,0)</f>
        <v>0</v>
      </c>
      <c r="BG150" s="206">
        <f>IF(N150="zákl. přenesená",J150,0)</f>
        <v>0</v>
      </c>
      <c r="BH150" s="206">
        <f>IF(N150="sníž. přenesená",J150,0)</f>
        <v>0</v>
      </c>
      <c r="BI150" s="206">
        <f>IF(N150="nulová",J150,0)</f>
        <v>0</v>
      </c>
      <c r="BJ150" s="18" t="s">
        <v>85</v>
      </c>
      <c r="BK150" s="206">
        <f>ROUND(I150*H150,2)</f>
        <v>0</v>
      </c>
      <c r="BL150" s="18" t="s">
        <v>276</v>
      </c>
      <c r="BM150" s="205" t="s">
        <v>8580</v>
      </c>
    </row>
    <row r="151" spans="1:65" s="2" customFormat="1" ht="19.5">
      <c r="A151" s="35"/>
      <c r="B151" s="36"/>
      <c r="C151" s="37"/>
      <c r="D151" s="214" t="s">
        <v>807</v>
      </c>
      <c r="E151" s="37"/>
      <c r="F151" s="256" t="s">
        <v>8581</v>
      </c>
      <c r="G151" s="37"/>
      <c r="H151" s="37"/>
      <c r="I151" s="257"/>
      <c r="J151" s="37"/>
      <c r="K151" s="37"/>
      <c r="L151" s="40"/>
      <c r="M151" s="258"/>
      <c r="N151" s="259"/>
      <c r="O151" s="72"/>
      <c r="P151" s="72"/>
      <c r="Q151" s="72"/>
      <c r="R151" s="72"/>
      <c r="S151" s="72"/>
      <c r="T151" s="73"/>
      <c r="U151" s="35"/>
      <c r="V151" s="35"/>
      <c r="W151" s="35"/>
      <c r="X151" s="35"/>
      <c r="Y151" s="35"/>
      <c r="Z151" s="35"/>
      <c r="AA151" s="35"/>
      <c r="AB151" s="35"/>
      <c r="AC151" s="35"/>
      <c r="AD151" s="35"/>
      <c r="AE151" s="35"/>
      <c r="AT151" s="18" t="s">
        <v>807</v>
      </c>
      <c r="AU151" s="18" t="s">
        <v>87</v>
      </c>
    </row>
    <row r="152" spans="1:65" s="2" customFormat="1" ht="37.9" customHeight="1">
      <c r="A152" s="35"/>
      <c r="B152" s="36"/>
      <c r="C152" s="193" t="s">
        <v>253</v>
      </c>
      <c r="D152" s="193" t="s">
        <v>214</v>
      </c>
      <c r="E152" s="194" t="s">
        <v>8582</v>
      </c>
      <c r="F152" s="195" t="s">
        <v>8583</v>
      </c>
      <c r="G152" s="196" t="s">
        <v>323</v>
      </c>
      <c r="H152" s="197">
        <v>8</v>
      </c>
      <c r="I152" s="198"/>
      <c r="J152" s="199">
        <f>ROUND(I152*H152,2)</f>
        <v>0</v>
      </c>
      <c r="K152" s="200"/>
      <c r="L152" s="40"/>
      <c r="M152" s="201" t="s">
        <v>1</v>
      </c>
      <c r="N152" s="202" t="s">
        <v>42</v>
      </c>
      <c r="O152" s="72"/>
      <c r="P152" s="203">
        <f>O152*H152</f>
        <v>0</v>
      </c>
      <c r="Q152" s="203">
        <v>0</v>
      </c>
      <c r="R152" s="203">
        <f>Q152*H152</f>
        <v>0</v>
      </c>
      <c r="S152" s="203">
        <v>0</v>
      </c>
      <c r="T152" s="204">
        <f>S152*H152</f>
        <v>0</v>
      </c>
      <c r="U152" s="35"/>
      <c r="V152" s="35"/>
      <c r="W152" s="35"/>
      <c r="X152" s="35"/>
      <c r="Y152" s="35"/>
      <c r="Z152" s="35"/>
      <c r="AA152" s="35"/>
      <c r="AB152" s="35"/>
      <c r="AC152" s="35"/>
      <c r="AD152" s="35"/>
      <c r="AE152" s="35"/>
      <c r="AR152" s="205" t="s">
        <v>276</v>
      </c>
      <c r="AT152" s="205" t="s">
        <v>214</v>
      </c>
      <c r="AU152" s="205" t="s">
        <v>87</v>
      </c>
      <c r="AY152" s="18" t="s">
        <v>209</v>
      </c>
      <c r="BE152" s="206">
        <f>IF(N152="základní",J152,0)</f>
        <v>0</v>
      </c>
      <c r="BF152" s="206">
        <f>IF(N152="snížená",J152,0)</f>
        <v>0</v>
      </c>
      <c r="BG152" s="206">
        <f>IF(N152="zákl. přenesená",J152,0)</f>
        <v>0</v>
      </c>
      <c r="BH152" s="206">
        <f>IF(N152="sníž. přenesená",J152,0)</f>
        <v>0</v>
      </c>
      <c r="BI152" s="206">
        <f>IF(N152="nulová",J152,0)</f>
        <v>0</v>
      </c>
      <c r="BJ152" s="18" t="s">
        <v>85</v>
      </c>
      <c r="BK152" s="206">
        <f>ROUND(I152*H152,2)</f>
        <v>0</v>
      </c>
      <c r="BL152" s="18" t="s">
        <v>276</v>
      </c>
      <c r="BM152" s="205" t="s">
        <v>8584</v>
      </c>
    </row>
    <row r="153" spans="1:65" s="2" customFormat="1" ht="16.5" customHeight="1">
      <c r="A153" s="35"/>
      <c r="B153" s="36"/>
      <c r="C153" s="193" t="s">
        <v>257</v>
      </c>
      <c r="D153" s="193" t="s">
        <v>214</v>
      </c>
      <c r="E153" s="194" t="s">
        <v>8585</v>
      </c>
      <c r="F153" s="195" t="s">
        <v>8586</v>
      </c>
      <c r="G153" s="196" t="s">
        <v>318</v>
      </c>
      <c r="H153" s="197">
        <v>782</v>
      </c>
      <c r="I153" s="198"/>
      <c r="J153" s="199">
        <f>ROUND(I153*H153,2)</f>
        <v>0</v>
      </c>
      <c r="K153" s="200"/>
      <c r="L153" s="40"/>
      <c r="M153" s="201" t="s">
        <v>1</v>
      </c>
      <c r="N153" s="202" t="s">
        <v>42</v>
      </c>
      <c r="O153" s="72"/>
      <c r="P153" s="203">
        <f>O153*H153</f>
        <v>0</v>
      </c>
      <c r="Q153" s="203">
        <v>0</v>
      </c>
      <c r="R153" s="203">
        <f>Q153*H153</f>
        <v>0</v>
      </c>
      <c r="S153" s="203">
        <v>0</v>
      </c>
      <c r="T153" s="204">
        <f>S153*H153</f>
        <v>0</v>
      </c>
      <c r="U153" s="35"/>
      <c r="V153" s="35"/>
      <c r="W153" s="35"/>
      <c r="X153" s="35"/>
      <c r="Y153" s="35"/>
      <c r="Z153" s="35"/>
      <c r="AA153" s="35"/>
      <c r="AB153" s="35"/>
      <c r="AC153" s="35"/>
      <c r="AD153" s="35"/>
      <c r="AE153" s="35"/>
      <c r="AR153" s="205" t="s">
        <v>276</v>
      </c>
      <c r="AT153" s="205" t="s">
        <v>214</v>
      </c>
      <c r="AU153" s="205" t="s">
        <v>87</v>
      </c>
      <c r="AY153" s="18" t="s">
        <v>209</v>
      </c>
      <c r="BE153" s="206">
        <f>IF(N153="základní",J153,0)</f>
        <v>0</v>
      </c>
      <c r="BF153" s="206">
        <f>IF(N153="snížená",J153,0)</f>
        <v>0</v>
      </c>
      <c r="BG153" s="206">
        <f>IF(N153="zákl. přenesená",J153,0)</f>
        <v>0</v>
      </c>
      <c r="BH153" s="206">
        <f>IF(N153="sníž. přenesená",J153,0)</f>
        <v>0</v>
      </c>
      <c r="BI153" s="206">
        <f>IF(N153="nulová",J153,0)</f>
        <v>0</v>
      </c>
      <c r="BJ153" s="18" t="s">
        <v>85</v>
      </c>
      <c r="BK153" s="206">
        <f>ROUND(I153*H153,2)</f>
        <v>0</v>
      </c>
      <c r="BL153" s="18" t="s">
        <v>276</v>
      </c>
      <c r="BM153" s="205" t="s">
        <v>8587</v>
      </c>
    </row>
    <row r="154" spans="1:65" s="2" customFormat="1" ht="19.5">
      <c r="A154" s="35"/>
      <c r="B154" s="36"/>
      <c r="C154" s="37"/>
      <c r="D154" s="214" t="s">
        <v>807</v>
      </c>
      <c r="E154" s="37"/>
      <c r="F154" s="256" t="s">
        <v>8588</v>
      </c>
      <c r="G154" s="37"/>
      <c r="H154" s="37"/>
      <c r="I154" s="257"/>
      <c r="J154" s="37"/>
      <c r="K154" s="37"/>
      <c r="L154" s="40"/>
      <c r="M154" s="258"/>
      <c r="N154" s="259"/>
      <c r="O154" s="72"/>
      <c r="P154" s="72"/>
      <c r="Q154" s="72"/>
      <c r="R154" s="72"/>
      <c r="S154" s="72"/>
      <c r="T154" s="73"/>
      <c r="U154" s="35"/>
      <c r="V154" s="35"/>
      <c r="W154" s="35"/>
      <c r="X154" s="35"/>
      <c r="Y154" s="35"/>
      <c r="Z154" s="35"/>
      <c r="AA154" s="35"/>
      <c r="AB154" s="35"/>
      <c r="AC154" s="35"/>
      <c r="AD154" s="35"/>
      <c r="AE154" s="35"/>
      <c r="AT154" s="18" t="s">
        <v>807</v>
      </c>
      <c r="AU154" s="18" t="s">
        <v>87</v>
      </c>
    </row>
    <row r="155" spans="1:65" s="2" customFormat="1" ht="16.5" customHeight="1">
      <c r="A155" s="35"/>
      <c r="B155" s="36"/>
      <c r="C155" s="193" t="s">
        <v>261</v>
      </c>
      <c r="D155" s="193" t="s">
        <v>214</v>
      </c>
      <c r="E155" s="194" t="s">
        <v>8589</v>
      </c>
      <c r="F155" s="195" t="s">
        <v>8590</v>
      </c>
      <c r="G155" s="196" t="s">
        <v>318</v>
      </c>
      <c r="H155" s="197">
        <v>1983</v>
      </c>
      <c r="I155" s="198"/>
      <c r="J155" s="199">
        <f>ROUND(I155*H155,2)</f>
        <v>0</v>
      </c>
      <c r="K155" s="200"/>
      <c r="L155" s="40"/>
      <c r="M155" s="201" t="s">
        <v>1</v>
      </c>
      <c r="N155" s="202" t="s">
        <v>42</v>
      </c>
      <c r="O155" s="72"/>
      <c r="P155" s="203">
        <f>O155*H155</f>
        <v>0</v>
      </c>
      <c r="Q155" s="203">
        <v>0</v>
      </c>
      <c r="R155" s="203">
        <f>Q155*H155</f>
        <v>0</v>
      </c>
      <c r="S155" s="203">
        <v>0</v>
      </c>
      <c r="T155" s="204">
        <f>S155*H155</f>
        <v>0</v>
      </c>
      <c r="U155" s="35"/>
      <c r="V155" s="35"/>
      <c r="W155" s="35"/>
      <c r="X155" s="35"/>
      <c r="Y155" s="35"/>
      <c r="Z155" s="35"/>
      <c r="AA155" s="35"/>
      <c r="AB155" s="35"/>
      <c r="AC155" s="35"/>
      <c r="AD155" s="35"/>
      <c r="AE155" s="35"/>
      <c r="AR155" s="205" t="s">
        <v>276</v>
      </c>
      <c r="AT155" s="205" t="s">
        <v>214</v>
      </c>
      <c r="AU155" s="205" t="s">
        <v>87</v>
      </c>
      <c r="AY155" s="18" t="s">
        <v>209</v>
      </c>
      <c r="BE155" s="206">
        <f>IF(N155="základní",J155,0)</f>
        <v>0</v>
      </c>
      <c r="BF155" s="206">
        <f>IF(N155="snížená",J155,0)</f>
        <v>0</v>
      </c>
      <c r="BG155" s="206">
        <f>IF(N155="zákl. přenesená",J155,0)</f>
        <v>0</v>
      </c>
      <c r="BH155" s="206">
        <f>IF(N155="sníž. přenesená",J155,0)</f>
        <v>0</v>
      </c>
      <c r="BI155" s="206">
        <f>IF(N155="nulová",J155,0)</f>
        <v>0</v>
      </c>
      <c r="BJ155" s="18" t="s">
        <v>85</v>
      </c>
      <c r="BK155" s="206">
        <f>ROUND(I155*H155,2)</f>
        <v>0</v>
      </c>
      <c r="BL155" s="18" t="s">
        <v>276</v>
      </c>
      <c r="BM155" s="205" t="s">
        <v>8591</v>
      </c>
    </row>
    <row r="156" spans="1:65" s="2" customFormat="1" ht="19.5">
      <c r="A156" s="35"/>
      <c r="B156" s="36"/>
      <c r="C156" s="37"/>
      <c r="D156" s="214" t="s">
        <v>807</v>
      </c>
      <c r="E156" s="37"/>
      <c r="F156" s="256" t="s">
        <v>8592</v>
      </c>
      <c r="G156" s="37"/>
      <c r="H156" s="37"/>
      <c r="I156" s="257"/>
      <c r="J156" s="37"/>
      <c r="K156" s="37"/>
      <c r="L156" s="40"/>
      <c r="M156" s="258"/>
      <c r="N156" s="259"/>
      <c r="O156" s="72"/>
      <c r="P156" s="72"/>
      <c r="Q156" s="72"/>
      <c r="R156" s="72"/>
      <c r="S156" s="72"/>
      <c r="T156" s="73"/>
      <c r="U156" s="35"/>
      <c r="V156" s="35"/>
      <c r="W156" s="35"/>
      <c r="X156" s="35"/>
      <c r="Y156" s="35"/>
      <c r="Z156" s="35"/>
      <c r="AA156" s="35"/>
      <c r="AB156" s="35"/>
      <c r="AC156" s="35"/>
      <c r="AD156" s="35"/>
      <c r="AE156" s="35"/>
      <c r="AT156" s="18" t="s">
        <v>807</v>
      </c>
      <c r="AU156" s="18" t="s">
        <v>87</v>
      </c>
    </row>
    <row r="157" spans="1:65" s="2" customFormat="1" ht="16.5" customHeight="1">
      <c r="A157" s="35"/>
      <c r="B157" s="36"/>
      <c r="C157" s="193" t="s">
        <v>265</v>
      </c>
      <c r="D157" s="193" t="s">
        <v>214</v>
      </c>
      <c r="E157" s="194" t="s">
        <v>8593</v>
      </c>
      <c r="F157" s="195" t="s">
        <v>8594</v>
      </c>
      <c r="G157" s="196" t="s">
        <v>318</v>
      </c>
      <c r="H157" s="197">
        <v>861</v>
      </c>
      <c r="I157" s="198"/>
      <c r="J157" s="199">
        <f>ROUND(I157*H157,2)</f>
        <v>0</v>
      </c>
      <c r="K157" s="200"/>
      <c r="L157" s="40"/>
      <c r="M157" s="201" t="s">
        <v>1</v>
      </c>
      <c r="N157" s="202" t="s">
        <v>42</v>
      </c>
      <c r="O157" s="72"/>
      <c r="P157" s="203">
        <f>O157*H157</f>
        <v>0</v>
      </c>
      <c r="Q157" s="203">
        <v>0</v>
      </c>
      <c r="R157" s="203">
        <f>Q157*H157</f>
        <v>0</v>
      </c>
      <c r="S157" s="203">
        <v>0</v>
      </c>
      <c r="T157" s="204">
        <f>S157*H157</f>
        <v>0</v>
      </c>
      <c r="U157" s="35"/>
      <c r="V157" s="35"/>
      <c r="W157" s="35"/>
      <c r="X157" s="35"/>
      <c r="Y157" s="35"/>
      <c r="Z157" s="35"/>
      <c r="AA157" s="35"/>
      <c r="AB157" s="35"/>
      <c r="AC157" s="35"/>
      <c r="AD157" s="35"/>
      <c r="AE157" s="35"/>
      <c r="AR157" s="205" t="s">
        <v>276</v>
      </c>
      <c r="AT157" s="205" t="s">
        <v>214</v>
      </c>
      <c r="AU157" s="205" t="s">
        <v>87</v>
      </c>
      <c r="AY157" s="18" t="s">
        <v>209</v>
      </c>
      <c r="BE157" s="206">
        <f>IF(N157="základní",J157,0)</f>
        <v>0</v>
      </c>
      <c r="BF157" s="206">
        <f>IF(N157="snížená",J157,0)</f>
        <v>0</v>
      </c>
      <c r="BG157" s="206">
        <f>IF(N157="zákl. přenesená",J157,0)</f>
        <v>0</v>
      </c>
      <c r="BH157" s="206">
        <f>IF(N157="sníž. přenesená",J157,0)</f>
        <v>0</v>
      </c>
      <c r="BI157" s="206">
        <f>IF(N157="nulová",J157,0)</f>
        <v>0</v>
      </c>
      <c r="BJ157" s="18" t="s">
        <v>85</v>
      </c>
      <c r="BK157" s="206">
        <f>ROUND(I157*H157,2)</f>
        <v>0</v>
      </c>
      <c r="BL157" s="18" t="s">
        <v>276</v>
      </c>
      <c r="BM157" s="205" t="s">
        <v>8595</v>
      </c>
    </row>
    <row r="158" spans="1:65" s="2" customFormat="1" ht="19.5">
      <c r="A158" s="35"/>
      <c r="B158" s="36"/>
      <c r="C158" s="37"/>
      <c r="D158" s="214" t="s">
        <v>807</v>
      </c>
      <c r="E158" s="37"/>
      <c r="F158" s="256" t="s">
        <v>8596</v>
      </c>
      <c r="G158" s="37"/>
      <c r="H158" s="37"/>
      <c r="I158" s="257"/>
      <c r="J158" s="37"/>
      <c r="K158" s="37"/>
      <c r="L158" s="40"/>
      <c r="M158" s="258"/>
      <c r="N158" s="259"/>
      <c r="O158" s="72"/>
      <c r="P158" s="72"/>
      <c r="Q158" s="72"/>
      <c r="R158" s="72"/>
      <c r="S158" s="72"/>
      <c r="T158" s="73"/>
      <c r="U158" s="35"/>
      <c r="V158" s="35"/>
      <c r="W158" s="35"/>
      <c r="X158" s="35"/>
      <c r="Y158" s="35"/>
      <c r="Z158" s="35"/>
      <c r="AA158" s="35"/>
      <c r="AB158" s="35"/>
      <c r="AC158" s="35"/>
      <c r="AD158" s="35"/>
      <c r="AE158" s="35"/>
      <c r="AT158" s="18" t="s">
        <v>807</v>
      </c>
      <c r="AU158" s="18" t="s">
        <v>87</v>
      </c>
    </row>
    <row r="159" spans="1:65" s="2" customFormat="1" ht="16.5" customHeight="1">
      <c r="A159" s="35"/>
      <c r="B159" s="36"/>
      <c r="C159" s="193" t="s">
        <v>269</v>
      </c>
      <c r="D159" s="193" t="s">
        <v>214</v>
      </c>
      <c r="E159" s="194" t="s">
        <v>8597</v>
      </c>
      <c r="F159" s="195" t="s">
        <v>8598</v>
      </c>
      <c r="G159" s="196" t="s">
        <v>318</v>
      </c>
      <c r="H159" s="197">
        <v>1366</v>
      </c>
      <c r="I159" s="198"/>
      <c r="J159" s="199">
        <f>ROUND(I159*H159,2)</f>
        <v>0</v>
      </c>
      <c r="K159" s="200"/>
      <c r="L159" s="40"/>
      <c r="M159" s="201" t="s">
        <v>1</v>
      </c>
      <c r="N159" s="202" t="s">
        <v>42</v>
      </c>
      <c r="O159" s="72"/>
      <c r="P159" s="203">
        <f>O159*H159</f>
        <v>0</v>
      </c>
      <c r="Q159" s="203">
        <v>0</v>
      </c>
      <c r="R159" s="203">
        <f>Q159*H159</f>
        <v>0</v>
      </c>
      <c r="S159" s="203">
        <v>0</v>
      </c>
      <c r="T159" s="204">
        <f>S159*H159</f>
        <v>0</v>
      </c>
      <c r="U159" s="35"/>
      <c r="V159" s="35"/>
      <c r="W159" s="35"/>
      <c r="X159" s="35"/>
      <c r="Y159" s="35"/>
      <c r="Z159" s="35"/>
      <c r="AA159" s="35"/>
      <c r="AB159" s="35"/>
      <c r="AC159" s="35"/>
      <c r="AD159" s="35"/>
      <c r="AE159" s="35"/>
      <c r="AR159" s="205" t="s">
        <v>276</v>
      </c>
      <c r="AT159" s="205" t="s">
        <v>214</v>
      </c>
      <c r="AU159" s="205" t="s">
        <v>87</v>
      </c>
      <c r="AY159" s="18" t="s">
        <v>209</v>
      </c>
      <c r="BE159" s="206">
        <f>IF(N159="základní",J159,0)</f>
        <v>0</v>
      </c>
      <c r="BF159" s="206">
        <f>IF(N159="snížená",J159,0)</f>
        <v>0</v>
      </c>
      <c r="BG159" s="206">
        <f>IF(N159="zákl. přenesená",J159,0)</f>
        <v>0</v>
      </c>
      <c r="BH159" s="206">
        <f>IF(N159="sníž. přenesená",J159,0)</f>
        <v>0</v>
      </c>
      <c r="BI159" s="206">
        <f>IF(N159="nulová",J159,0)</f>
        <v>0</v>
      </c>
      <c r="BJ159" s="18" t="s">
        <v>85</v>
      </c>
      <c r="BK159" s="206">
        <f>ROUND(I159*H159,2)</f>
        <v>0</v>
      </c>
      <c r="BL159" s="18" t="s">
        <v>276</v>
      </c>
      <c r="BM159" s="205" t="s">
        <v>8599</v>
      </c>
    </row>
    <row r="160" spans="1:65" s="2" customFormat="1" ht="19.5">
      <c r="A160" s="35"/>
      <c r="B160" s="36"/>
      <c r="C160" s="37"/>
      <c r="D160" s="214" t="s">
        <v>807</v>
      </c>
      <c r="E160" s="37"/>
      <c r="F160" s="256" t="s">
        <v>8600</v>
      </c>
      <c r="G160" s="37"/>
      <c r="H160" s="37"/>
      <c r="I160" s="257"/>
      <c r="J160" s="37"/>
      <c r="K160" s="37"/>
      <c r="L160" s="40"/>
      <c r="M160" s="258"/>
      <c r="N160" s="259"/>
      <c r="O160" s="72"/>
      <c r="P160" s="72"/>
      <c r="Q160" s="72"/>
      <c r="R160" s="72"/>
      <c r="S160" s="72"/>
      <c r="T160" s="73"/>
      <c r="U160" s="35"/>
      <c r="V160" s="35"/>
      <c r="W160" s="35"/>
      <c r="X160" s="35"/>
      <c r="Y160" s="35"/>
      <c r="Z160" s="35"/>
      <c r="AA160" s="35"/>
      <c r="AB160" s="35"/>
      <c r="AC160" s="35"/>
      <c r="AD160" s="35"/>
      <c r="AE160" s="35"/>
      <c r="AT160" s="18" t="s">
        <v>807</v>
      </c>
      <c r="AU160" s="18" t="s">
        <v>87</v>
      </c>
    </row>
    <row r="161" spans="1:65" s="2" customFormat="1" ht="16.5" customHeight="1">
      <c r="A161" s="35"/>
      <c r="B161" s="36"/>
      <c r="C161" s="193" t="s">
        <v>8</v>
      </c>
      <c r="D161" s="193" t="s">
        <v>214</v>
      </c>
      <c r="E161" s="194" t="s">
        <v>8601</v>
      </c>
      <c r="F161" s="195" t="s">
        <v>8602</v>
      </c>
      <c r="G161" s="196" t="s">
        <v>318</v>
      </c>
      <c r="H161" s="197">
        <v>326</v>
      </c>
      <c r="I161" s="198"/>
      <c r="J161" s="199">
        <f>ROUND(I161*H161,2)</f>
        <v>0</v>
      </c>
      <c r="K161" s="200"/>
      <c r="L161" s="40"/>
      <c r="M161" s="201" t="s">
        <v>1</v>
      </c>
      <c r="N161" s="202" t="s">
        <v>42</v>
      </c>
      <c r="O161" s="72"/>
      <c r="P161" s="203">
        <f>O161*H161</f>
        <v>0</v>
      </c>
      <c r="Q161" s="203">
        <v>0</v>
      </c>
      <c r="R161" s="203">
        <f>Q161*H161</f>
        <v>0</v>
      </c>
      <c r="S161" s="203">
        <v>0</v>
      </c>
      <c r="T161" s="204">
        <f>S161*H161</f>
        <v>0</v>
      </c>
      <c r="U161" s="35"/>
      <c r="V161" s="35"/>
      <c r="W161" s="35"/>
      <c r="X161" s="35"/>
      <c r="Y161" s="35"/>
      <c r="Z161" s="35"/>
      <c r="AA161" s="35"/>
      <c r="AB161" s="35"/>
      <c r="AC161" s="35"/>
      <c r="AD161" s="35"/>
      <c r="AE161" s="35"/>
      <c r="AR161" s="205" t="s">
        <v>276</v>
      </c>
      <c r="AT161" s="205" t="s">
        <v>214</v>
      </c>
      <c r="AU161" s="205" t="s">
        <v>87</v>
      </c>
      <c r="AY161" s="18" t="s">
        <v>209</v>
      </c>
      <c r="BE161" s="206">
        <f>IF(N161="základní",J161,0)</f>
        <v>0</v>
      </c>
      <c r="BF161" s="206">
        <f>IF(N161="snížená",J161,0)</f>
        <v>0</v>
      </c>
      <c r="BG161" s="206">
        <f>IF(N161="zákl. přenesená",J161,0)</f>
        <v>0</v>
      </c>
      <c r="BH161" s="206">
        <f>IF(N161="sníž. přenesená",J161,0)</f>
        <v>0</v>
      </c>
      <c r="BI161" s="206">
        <f>IF(N161="nulová",J161,0)</f>
        <v>0</v>
      </c>
      <c r="BJ161" s="18" t="s">
        <v>85</v>
      </c>
      <c r="BK161" s="206">
        <f>ROUND(I161*H161,2)</f>
        <v>0</v>
      </c>
      <c r="BL161" s="18" t="s">
        <v>276</v>
      </c>
      <c r="BM161" s="205" t="s">
        <v>8603</v>
      </c>
    </row>
    <row r="162" spans="1:65" s="2" customFormat="1" ht="19.5">
      <c r="A162" s="35"/>
      <c r="B162" s="36"/>
      <c r="C162" s="37"/>
      <c r="D162" s="214" t="s">
        <v>807</v>
      </c>
      <c r="E162" s="37"/>
      <c r="F162" s="256" t="s">
        <v>8604</v>
      </c>
      <c r="G162" s="37"/>
      <c r="H162" s="37"/>
      <c r="I162" s="257"/>
      <c r="J162" s="37"/>
      <c r="K162" s="37"/>
      <c r="L162" s="40"/>
      <c r="M162" s="258"/>
      <c r="N162" s="259"/>
      <c r="O162" s="72"/>
      <c r="P162" s="72"/>
      <c r="Q162" s="72"/>
      <c r="R162" s="72"/>
      <c r="S162" s="72"/>
      <c r="T162" s="73"/>
      <c r="U162" s="35"/>
      <c r="V162" s="35"/>
      <c r="W162" s="35"/>
      <c r="X162" s="35"/>
      <c r="Y162" s="35"/>
      <c r="Z162" s="35"/>
      <c r="AA162" s="35"/>
      <c r="AB162" s="35"/>
      <c r="AC162" s="35"/>
      <c r="AD162" s="35"/>
      <c r="AE162" s="35"/>
      <c r="AT162" s="18" t="s">
        <v>807</v>
      </c>
      <c r="AU162" s="18" t="s">
        <v>87</v>
      </c>
    </row>
    <row r="163" spans="1:65" s="2" customFormat="1" ht="24.2" customHeight="1">
      <c r="A163" s="35"/>
      <c r="B163" s="36"/>
      <c r="C163" s="193" t="s">
        <v>276</v>
      </c>
      <c r="D163" s="193" t="s">
        <v>214</v>
      </c>
      <c r="E163" s="194" t="s">
        <v>8605</v>
      </c>
      <c r="F163" s="195" t="s">
        <v>8606</v>
      </c>
      <c r="G163" s="196" t="s">
        <v>323</v>
      </c>
      <c r="H163" s="197">
        <v>1185</v>
      </c>
      <c r="I163" s="198"/>
      <c r="J163" s="199">
        <f>ROUND(I163*H163,2)</f>
        <v>0</v>
      </c>
      <c r="K163" s="200"/>
      <c r="L163" s="40"/>
      <c r="M163" s="201" t="s">
        <v>1</v>
      </c>
      <c r="N163" s="202" t="s">
        <v>42</v>
      </c>
      <c r="O163" s="72"/>
      <c r="P163" s="203">
        <f>O163*H163</f>
        <v>0</v>
      </c>
      <c r="Q163" s="203">
        <v>0</v>
      </c>
      <c r="R163" s="203">
        <f>Q163*H163</f>
        <v>0</v>
      </c>
      <c r="S163" s="203">
        <v>0</v>
      </c>
      <c r="T163" s="204">
        <f>S163*H163</f>
        <v>0</v>
      </c>
      <c r="U163" s="35"/>
      <c r="V163" s="35"/>
      <c r="W163" s="35"/>
      <c r="X163" s="35"/>
      <c r="Y163" s="35"/>
      <c r="Z163" s="35"/>
      <c r="AA163" s="35"/>
      <c r="AB163" s="35"/>
      <c r="AC163" s="35"/>
      <c r="AD163" s="35"/>
      <c r="AE163" s="35"/>
      <c r="AR163" s="205" t="s">
        <v>276</v>
      </c>
      <c r="AT163" s="205" t="s">
        <v>214</v>
      </c>
      <c r="AU163" s="205" t="s">
        <v>87</v>
      </c>
      <c r="AY163" s="18" t="s">
        <v>209</v>
      </c>
      <c r="BE163" s="206">
        <f>IF(N163="základní",J163,0)</f>
        <v>0</v>
      </c>
      <c r="BF163" s="206">
        <f>IF(N163="snížená",J163,0)</f>
        <v>0</v>
      </c>
      <c r="BG163" s="206">
        <f>IF(N163="zákl. přenesená",J163,0)</f>
        <v>0</v>
      </c>
      <c r="BH163" s="206">
        <f>IF(N163="sníž. přenesená",J163,0)</f>
        <v>0</v>
      </c>
      <c r="BI163" s="206">
        <f>IF(N163="nulová",J163,0)</f>
        <v>0</v>
      </c>
      <c r="BJ163" s="18" t="s">
        <v>85</v>
      </c>
      <c r="BK163" s="206">
        <f>ROUND(I163*H163,2)</f>
        <v>0</v>
      </c>
      <c r="BL163" s="18" t="s">
        <v>276</v>
      </c>
      <c r="BM163" s="205" t="s">
        <v>8607</v>
      </c>
    </row>
    <row r="164" spans="1:65" s="2" customFormat="1" ht="19.5">
      <c r="A164" s="35"/>
      <c r="B164" s="36"/>
      <c r="C164" s="37"/>
      <c r="D164" s="214" t="s">
        <v>807</v>
      </c>
      <c r="E164" s="37"/>
      <c r="F164" s="256" t="s">
        <v>8608</v>
      </c>
      <c r="G164" s="37"/>
      <c r="H164" s="37"/>
      <c r="I164" s="257"/>
      <c r="J164" s="37"/>
      <c r="K164" s="37"/>
      <c r="L164" s="40"/>
      <c r="M164" s="258"/>
      <c r="N164" s="259"/>
      <c r="O164" s="72"/>
      <c r="P164" s="72"/>
      <c r="Q164" s="72"/>
      <c r="R164" s="72"/>
      <c r="S164" s="72"/>
      <c r="T164" s="73"/>
      <c r="U164" s="35"/>
      <c r="V164" s="35"/>
      <c r="W164" s="35"/>
      <c r="X164" s="35"/>
      <c r="Y164" s="35"/>
      <c r="Z164" s="35"/>
      <c r="AA164" s="35"/>
      <c r="AB164" s="35"/>
      <c r="AC164" s="35"/>
      <c r="AD164" s="35"/>
      <c r="AE164" s="35"/>
      <c r="AT164" s="18" t="s">
        <v>807</v>
      </c>
      <c r="AU164" s="18" t="s">
        <v>87</v>
      </c>
    </row>
    <row r="165" spans="1:65" s="2" customFormat="1" ht="16.5" customHeight="1">
      <c r="A165" s="35"/>
      <c r="B165" s="36"/>
      <c r="C165" s="193" t="s">
        <v>280</v>
      </c>
      <c r="D165" s="193" t="s">
        <v>214</v>
      </c>
      <c r="E165" s="194" t="s">
        <v>8609</v>
      </c>
      <c r="F165" s="195" t="s">
        <v>8610</v>
      </c>
      <c r="G165" s="196" t="s">
        <v>323</v>
      </c>
      <c r="H165" s="197">
        <v>201</v>
      </c>
      <c r="I165" s="198"/>
      <c r="J165" s="199">
        <f>ROUND(I165*H165,2)</f>
        <v>0</v>
      </c>
      <c r="K165" s="200"/>
      <c r="L165" s="40"/>
      <c r="M165" s="201" t="s">
        <v>1</v>
      </c>
      <c r="N165" s="202" t="s">
        <v>42</v>
      </c>
      <c r="O165" s="72"/>
      <c r="P165" s="203">
        <f>O165*H165</f>
        <v>0</v>
      </c>
      <c r="Q165" s="203">
        <v>0</v>
      </c>
      <c r="R165" s="203">
        <f>Q165*H165</f>
        <v>0</v>
      </c>
      <c r="S165" s="203">
        <v>0</v>
      </c>
      <c r="T165" s="204">
        <f>S165*H165</f>
        <v>0</v>
      </c>
      <c r="U165" s="35"/>
      <c r="V165" s="35"/>
      <c r="W165" s="35"/>
      <c r="X165" s="35"/>
      <c r="Y165" s="35"/>
      <c r="Z165" s="35"/>
      <c r="AA165" s="35"/>
      <c r="AB165" s="35"/>
      <c r="AC165" s="35"/>
      <c r="AD165" s="35"/>
      <c r="AE165" s="35"/>
      <c r="AR165" s="205" t="s">
        <v>276</v>
      </c>
      <c r="AT165" s="205" t="s">
        <v>214</v>
      </c>
      <c r="AU165" s="205" t="s">
        <v>87</v>
      </c>
      <c r="AY165" s="18" t="s">
        <v>209</v>
      </c>
      <c r="BE165" s="206">
        <f>IF(N165="základní",J165,0)</f>
        <v>0</v>
      </c>
      <c r="BF165" s="206">
        <f>IF(N165="snížená",J165,0)</f>
        <v>0</v>
      </c>
      <c r="BG165" s="206">
        <f>IF(N165="zákl. přenesená",J165,0)</f>
        <v>0</v>
      </c>
      <c r="BH165" s="206">
        <f>IF(N165="sníž. přenesená",J165,0)</f>
        <v>0</v>
      </c>
      <c r="BI165" s="206">
        <f>IF(N165="nulová",J165,0)</f>
        <v>0</v>
      </c>
      <c r="BJ165" s="18" t="s">
        <v>85</v>
      </c>
      <c r="BK165" s="206">
        <f>ROUND(I165*H165,2)</f>
        <v>0</v>
      </c>
      <c r="BL165" s="18" t="s">
        <v>276</v>
      </c>
      <c r="BM165" s="205" t="s">
        <v>8611</v>
      </c>
    </row>
    <row r="166" spans="1:65" s="2" customFormat="1" ht="19.5">
      <c r="A166" s="35"/>
      <c r="B166" s="36"/>
      <c r="C166" s="37"/>
      <c r="D166" s="214" t="s">
        <v>807</v>
      </c>
      <c r="E166" s="37"/>
      <c r="F166" s="256" t="s">
        <v>8612</v>
      </c>
      <c r="G166" s="37"/>
      <c r="H166" s="37"/>
      <c r="I166" s="257"/>
      <c r="J166" s="37"/>
      <c r="K166" s="37"/>
      <c r="L166" s="40"/>
      <c r="M166" s="258"/>
      <c r="N166" s="259"/>
      <c r="O166" s="72"/>
      <c r="P166" s="72"/>
      <c r="Q166" s="72"/>
      <c r="R166" s="72"/>
      <c r="S166" s="72"/>
      <c r="T166" s="73"/>
      <c r="U166" s="35"/>
      <c r="V166" s="35"/>
      <c r="W166" s="35"/>
      <c r="X166" s="35"/>
      <c r="Y166" s="35"/>
      <c r="Z166" s="35"/>
      <c r="AA166" s="35"/>
      <c r="AB166" s="35"/>
      <c r="AC166" s="35"/>
      <c r="AD166" s="35"/>
      <c r="AE166" s="35"/>
      <c r="AT166" s="18" t="s">
        <v>807</v>
      </c>
      <c r="AU166" s="18" t="s">
        <v>87</v>
      </c>
    </row>
    <row r="167" spans="1:65" s="2" customFormat="1" ht="16.5" customHeight="1">
      <c r="A167" s="35"/>
      <c r="B167" s="36"/>
      <c r="C167" s="193" t="s">
        <v>284</v>
      </c>
      <c r="D167" s="193" t="s">
        <v>214</v>
      </c>
      <c r="E167" s="194" t="s">
        <v>8613</v>
      </c>
      <c r="F167" s="195" t="s">
        <v>8614</v>
      </c>
      <c r="G167" s="196" t="s">
        <v>323</v>
      </c>
      <c r="H167" s="197">
        <v>11</v>
      </c>
      <c r="I167" s="198"/>
      <c r="J167" s="199">
        <f>ROUND(I167*H167,2)</f>
        <v>0</v>
      </c>
      <c r="K167" s="200"/>
      <c r="L167" s="40"/>
      <c r="M167" s="201" t="s">
        <v>1</v>
      </c>
      <c r="N167" s="202" t="s">
        <v>42</v>
      </c>
      <c r="O167" s="72"/>
      <c r="P167" s="203">
        <f>O167*H167</f>
        <v>0</v>
      </c>
      <c r="Q167" s="203">
        <v>0</v>
      </c>
      <c r="R167" s="203">
        <f>Q167*H167</f>
        <v>0</v>
      </c>
      <c r="S167" s="203">
        <v>0</v>
      </c>
      <c r="T167" s="204">
        <f>S167*H167</f>
        <v>0</v>
      </c>
      <c r="U167" s="35"/>
      <c r="V167" s="35"/>
      <c r="W167" s="35"/>
      <c r="X167" s="35"/>
      <c r="Y167" s="35"/>
      <c r="Z167" s="35"/>
      <c r="AA167" s="35"/>
      <c r="AB167" s="35"/>
      <c r="AC167" s="35"/>
      <c r="AD167" s="35"/>
      <c r="AE167" s="35"/>
      <c r="AR167" s="205" t="s">
        <v>276</v>
      </c>
      <c r="AT167" s="205" t="s">
        <v>214</v>
      </c>
      <c r="AU167" s="205" t="s">
        <v>87</v>
      </c>
      <c r="AY167" s="18" t="s">
        <v>209</v>
      </c>
      <c r="BE167" s="206">
        <f>IF(N167="základní",J167,0)</f>
        <v>0</v>
      </c>
      <c r="BF167" s="206">
        <f>IF(N167="snížená",J167,0)</f>
        <v>0</v>
      </c>
      <c r="BG167" s="206">
        <f>IF(N167="zákl. přenesená",J167,0)</f>
        <v>0</v>
      </c>
      <c r="BH167" s="206">
        <f>IF(N167="sníž. přenesená",J167,0)</f>
        <v>0</v>
      </c>
      <c r="BI167" s="206">
        <f>IF(N167="nulová",J167,0)</f>
        <v>0</v>
      </c>
      <c r="BJ167" s="18" t="s">
        <v>85</v>
      </c>
      <c r="BK167" s="206">
        <f>ROUND(I167*H167,2)</f>
        <v>0</v>
      </c>
      <c r="BL167" s="18" t="s">
        <v>276</v>
      </c>
      <c r="BM167" s="205" t="s">
        <v>8615</v>
      </c>
    </row>
    <row r="168" spans="1:65" s="2" customFormat="1" ht="19.5">
      <c r="A168" s="35"/>
      <c r="B168" s="36"/>
      <c r="C168" s="37"/>
      <c r="D168" s="214" t="s">
        <v>807</v>
      </c>
      <c r="E168" s="37"/>
      <c r="F168" s="256" t="s">
        <v>8616</v>
      </c>
      <c r="G168" s="37"/>
      <c r="H168" s="37"/>
      <c r="I168" s="257"/>
      <c r="J168" s="37"/>
      <c r="K168" s="37"/>
      <c r="L168" s="40"/>
      <c r="M168" s="258"/>
      <c r="N168" s="259"/>
      <c r="O168" s="72"/>
      <c r="P168" s="72"/>
      <c r="Q168" s="72"/>
      <c r="R168" s="72"/>
      <c r="S168" s="72"/>
      <c r="T168" s="73"/>
      <c r="U168" s="35"/>
      <c r="V168" s="35"/>
      <c r="W168" s="35"/>
      <c r="X168" s="35"/>
      <c r="Y168" s="35"/>
      <c r="Z168" s="35"/>
      <c r="AA168" s="35"/>
      <c r="AB168" s="35"/>
      <c r="AC168" s="35"/>
      <c r="AD168" s="35"/>
      <c r="AE168" s="35"/>
      <c r="AT168" s="18" t="s">
        <v>807</v>
      </c>
      <c r="AU168" s="18" t="s">
        <v>87</v>
      </c>
    </row>
    <row r="169" spans="1:65" s="2" customFormat="1" ht="16.5" customHeight="1">
      <c r="A169" s="35"/>
      <c r="B169" s="36"/>
      <c r="C169" s="193" t="s">
        <v>288</v>
      </c>
      <c r="D169" s="193" t="s">
        <v>214</v>
      </c>
      <c r="E169" s="194" t="s">
        <v>8617</v>
      </c>
      <c r="F169" s="195" t="s">
        <v>8618</v>
      </c>
      <c r="G169" s="196" t="s">
        <v>323</v>
      </c>
      <c r="H169" s="197">
        <v>11</v>
      </c>
      <c r="I169" s="198"/>
      <c r="J169" s="199">
        <f>ROUND(I169*H169,2)</f>
        <v>0</v>
      </c>
      <c r="K169" s="200"/>
      <c r="L169" s="40"/>
      <c r="M169" s="201" t="s">
        <v>1</v>
      </c>
      <c r="N169" s="202" t="s">
        <v>42</v>
      </c>
      <c r="O169" s="72"/>
      <c r="P169" s="203">
        <f>O169*H169</f>
        <v>0</v>
      </c>
      <c r="Q169" s="203">
        <v>0</v>
      </c>
      <c r="R169" s="203">
        <f>Q169*H169</f>
        <v>0</v>
      </c>
      <c r="S169" s="203">
        <v>0</v>
      </c>
      <c r="T169" s="204">
        <f>S169*H169</f>
        <v>0</v>
      </c>
      <c r="U169" s="35"/>
      <c r="V169" s="35"/>
      <c r="W169" s="35"/>
      <c r="X169" s="35"/>
      <c r="Y169" s="35"/>
      <c r="Z169" s="35"/>
      <c r="AA169" s="35"/>
      <c r="AB169" s="35"/>
      <c r="AC169" s="35"/>
      <c r="AD169" s="35"/>
      <c r="AE169" s="35"/>
      <c r="AR169" s="205" t="s">
        <v>276</v>
      </c>
      <c r="AT169" s="205" t="s">
        <v>214</v>
      </c>
      <c r="AU169" s="205" t="s">
        <v>87</v>
      </c>
      <c r="AY169" s="18" t="s">
        <v>209</v>
      </c>
      <c r="BE169" s="206">
        <f>IF(N169="základní",J169,0)</f>
        <v>0</v>
      </c>
      <c r="BF169" s="206">
        <f>IF(N169="snížená",J169,0)</f>
        <v>0</v>
      </c>
      <c r="BG169" s="206">
        <f>IF(N169="zákl. přenesená",J169,0)</f>
        <v>0</v>
      </c>
      <c r="BH169" s="206">
        <f>IF(N169="sníž. přenesená",J169,0)</f>
        <v>0</v>
      </c>
      <c r="BI169" s="206">
        <f>IF(N169="nulová",J169,0)</f>
        <v>0</v>
      </c>
      <c r="BJ169" s="18" t="s">
        <v>85</v>
      </c>
      <c r="BK169" s="206">
        <f>ROUND(I169*H169,2)</f>
        <v>0</v>
      </c>
      <c r="BL169" s="18" t="s">
        <v>276</v>
      </c>
      <c r="BM169" s="205" t="s">
        <v>8619</v>
      </c>
    </row>
    <row r="170" spans="1:65" s="2" customFormat="1" ht="19.5">
      <c r="A170" s="35"/>
      <c r="B170" s="36"/>
      <c r="C170" s="37"/>
      <c r="D170" s="214" t="s">
        <v>807</v>
      </c>
      <c r="E170" s="37"/>
      <c r="F170" s="256" t="s">
        <v>8620</v>
      </c>
      <c r="G170" s="37"/>
      <c r="H170" s="37"/>
      <c r="I170" s="257"/>
      <c r="J170" s="37"/>
      <c r="K170" s="37"/>
      <c r="L170" s="40"/>
      <c r="M170" s="258"/>
      <c r="N170" s="259"/>
      <c r="O170" s="72"/>
      <c r="P170" s="72"/>
      <c r="Q170" s="72"/>
      <c r="R170" s="72"/>
      <c r="S170" s="72"/>
      <c r="T170" s="73"/>
      <c r="U170" s="35"/>
      <c r="V170" s="35"/>
      <c r="W170" s="35"/>
      <c r="X170" s="35"/>
      <c r="Y170" s="35"/>
      <c r="Z170" s="35"/>
      <c r="AA170" s="35"/>
      <c r="AB170" s="35"/>
      <c r="AC170" s="35"/>
      <c r="AD170" s="35"/>
      <c r="AE170" s="35"/>
      <c r="AT170" s="18" t="s">
        <v>807</v>
      </c>
      <c r="AU170" s="18" t="s">
        <v>87</v>
      </c>
    </row>
    <row r="171" spans="1:65" s="2" customFormat="1" ht="24.2" customHeight="1">
      <c r="A171" s="35"/>
      <c r="B171" s="36"/>
      <c r="C171" s="193" t="s">
        <v>292</v>
      </c>
      <c r="D171" s="193" t="s">
        <v>214</v>
      </c>
      <c r="E171" s="194" t="s">
        <v>8621</v>
      </c>
      <c r="F171" s="195" t="s">
        <v>8622</v>
      </c>
      <c r="G171" s="196" t="s">
        <v>323</v>
      </c>
      <c r="H171" s="197">
        <v>195</v>
      </c>
      <c r="I171" s="198"/>
      <c r="J171" s="199">
        <f>ROUND(I171*H171,2)</f>
        <v>0</v>
      </c>
      <c r="K171" s="200"/>
      <c r="L171" s="40"/>
      <c r="M171" s="201" t="s">
        <v>1</v>
      </c>
      <c r="N171" s="202" t="s">
        <v>42</v>
      </c>
      <c r="O171" s="72"/>
      <c r="P171" s="203">
        <f>O171*H171</f>
        <v>0</v>
      </c>
      <c r="Q171" s="203">
        <v>0</v>
      </c>
      <c r="R171" s="203">
        <f>Q171*H171</f>
        <v>0</v>
      </c>
      <c r="S171" s="203">
        <v>0</v>
      </c>
      <c r="T171" s="204">
        <f>S171*H171</f>
        <v>0</v>
      </c>
      <c r="U171" s="35"/>
      <c r="V171" s="35"/>
      <c r="W171" s="35"/>
      <c r="X171" s="35"/>
      <c r="Y171" s="35"/>
      <c r="Z171" s="35"/>
      <c r="AA171" s="35"/>
      <c r="AB171" s="35"/>
      <c r="AC171" s="35"/>
      <c r="AD171" s="35"/>
      <c r="AE171" s="35"/>
      <c r="AR171" s="205" t="s">
        <v>276</v>
      </c>
      <c r="AT171" s="205" t="s">
        <v>214</v>
      </c>
      <c r="AU171" s="205" t="s">
        <v>87</v>
      </c>
      <c r="AY171" s="18" t="s">
        <v>209</v>
      </c>
      <c r="BE171" s="206">
        <f>IF(N171="základní",J171,0)</f>
        <v>0</v>
      </c>
      <c r="BF171" s="206">
        <f>IF(N171="snížená",J171,0)</f>
        <v>0</v>
      </c>
      <c r="BG171" s="206">
        <f>IF(N171="zákl. přenesená",J171,0)</f>
        <v>0</v>
      </c>
      <c r="BH171" s="206">
        <f>IF(N171="sníž. přenesená",J171,0)</f>
        <v>0</v>
      </c>
      <c r="BI171" s="206">
        <f>IF(N171="nulová",J171,0)</f>
        <v>0</v>
      </c>
      <c r="BJ171" s="18" t="s">
        <v>85</v>
      </c>
      <c r="BK171" s="206">
        <f>ROUND(I171*H171,2)</f>
        <v>0</v>
      </c>
      <c r="BL171" s="18" t="s">
        <v>276</v>
      </c>
      <c r="BM171" s="205" t="s">
        <v>8623</v>
      </c>
    </row>
    <row r="172" spans="1:65" s="2" customFormat="1" ht="19.5">
      <c r="A172" s="35"/>
      <c r="B172" s="36"/>
      <c r="C172" s="37"/>
      <c r="D172" s="214" t="s">
        <v>807</v>
      </c>
      <c r="E172" s="37"/>
      <c r="F172" s="256" t="s">
        <v>8624</v>
      </c>
      <c r="G172" s="37"/>
      <c r="H172" s="37"/>
      <c r="I172" s="257"/>
      <c r="J172" s="37"/>
      <c r="K172" s="37"/>
      <c r="L172" s="40"/>
      <c r="M172" s="258"/>
      <c r="N172" s="259"/>
      <c r="O172" s="72"/>
      <c r="P172" s="72"/>
      <c r="Q172" s="72"/>
      <c r="R172" s="72"/>
      <c r="S172" s="72"/>
      <c r="T172" s="73"/>
      <c r="U172" s="35"/>
      <c r="V172" s="35"/>
      <c r="W172" s="35"/>
      <c r="X172" s="35"/>
      <c r="Y172" s="35"/>
      <c r="Z172" s="35"/>
      <c r="AA172" s="35"/>
      <c r="AB172" s="35"/>
      <c r="AC172" s="35"/>
      <c r="AD172" s="35"/>
      <c r="AE172" s="35"/>
      <c r="AT172" s="18" t="s">
        <v>807</v>
      </c>
      <c r="AU172" s="18" t="s">
        <v>87</v>
      </c>
    </row>
    <row r="173" spans="1:65" s="2" customFormat="1" ht="24.2" customHeight="1">
      <c r="A173" s="35"/>
      <c r="B173" s="36"/>
      <c r="C173" s="193" t="s">
        <v>7</v>
      </c>
      <c r="D173" s="193" t="s">
        <v>214</v>
      </c>
      <c r="E173" s="194" t="s">
        <v>8625</v>
      </c>
      <c r="F173" s="195" t="s">
        <v>8626</v>
      </c>
      <c r="G173" s="196" t="s">
        <v>323</v>
      </c>
      <c r="H173" s="197">
        <v>339</v>
      </c>
      <c r="I173" s="198"/>
      <c r="J173" s="199">
        <f>ROUND(I173*H173,2)</f>
        <v>0</v>
      </c>
      <c r="K173" s="200"/>
      <c r="L173" s="40"/>
      <c r="M173" s="201" t="s">
        <v>1</v>
      </c>
      <c r="N173" s="202" t="s">
        <v>42</v>
      </c>
      <c r="O173" s="72"/>
      <c r="P173" s="203">
        <f>O173*H173</f>
        <v>0</v>
      </c>
      <c r="Q173" s="203">
        <v>0</v>
      </c>
      <c r="R173" s="203">
        <f>Q173*H173</f>
        <v>0</v>
      </c>
      <c r="S173" s="203">
        <v>0</v>
      </c>
      <c r="T173" s="204">
        <f>S173*H173</f>
        <v>0</v>
      </c>
      <c r="U173" s="35"/>
      <c r="V173" s="35"/>
      <c r="W173" s="35"/>
      <c r="X173" s="35"/>
      <c r="Y173" s="35"/>
      <c r="Z173" s="35"/>
      <c r="AA173" s="35"/>
      <c r="AB173" s="35"/>
      <c r="AC173" s="35"/>
      <c r="AD173" s="35"/>
      <c r="AE173" s="35"/>
      <c r="AR173" s="205" t="s">
        <v>276</v>
      </c>
      <c r="AT173" s="205" t="s">
        <v>214</v>
      </c>
      <c r="AU173" s="205" t="s">
        <v>87</v>
      </c>
      <c r="AY173" s="18" t="s">
        <v>209</v>
      </c>
      <c r="BE173" s="206">
        <f>IF(N173="základní",J173,0)</f>
        <v>0</v>
      </c>
      <c r="BF173" s="206">
        <f>IF(N173="snížená",J173,0)</f>
        <v>0</v>
      </c>
      <c r="BG173" s="206">
        <f>IF(N173="zákl. přenesená",J173,0)</f>
        <v>0</v>
      </c>
      <c r="BH173" s="206">
        <f>IF(N173="sníž. přenesená",J173,0)</f>
        <v>0</v>
      </c>
      <c r="BI173" s="206">
        <f>IF(N173="nulová",J173,0)</f>
        <v>0</v>
      </c>
      <c r="BJ173" s="18" t="s">
        <v>85</v>
      </c>
      <c r="BK173" s="206">
        <f>ROUND(I173*H173,2)</f>
        <v>0</v>
      </c>
      <c r="BL173" s="18" t="s">
        <v>276</v>
      </c>
      <c r="BM173" s="205" t="s">
        <v>8627</v>
      </c>
    </row>
    <row r="174" spans="1:65" s="2" customFormat="1" ht="19.5">
      <c r="A174" s="35"/>
      <c r="B174" s="36"/>
      <c r="C174" s="37"/>
      <c r="D174" s="214" t="s">
        <v>807</v>
      </c>
      <c r="E174" s="37"/>
      <c r="F174" s="256" t="s">
        <v>8628</v>
      </c>
      <c r="G174" s="37"/>
      <c r="H174" s="37"/>
      <c r="I174" s="257"/>
      <c r="J174" s="37"/>
      <c r="K174" s="37"/>
      <c r="L174" s="40"/>
      <c r="M174" s="258"/>
      <c r="N174" s="259"/>
      <c r="O174" s="72"/>
      <c r="P174" s="72"/>
      <c r="Q174" s="72"/>
      <c r="R174" s="72"/>
      <c r="S174" s="72"/>
      <c r="T174" s="73"/>
      <c r="U174" s="35"/>
      <c r="V174" s="35"/>
      <c r="W174" s="35"/>
      <c r="X174" s="35"/>
      <c r="Y174" s="35"/>
      <c r="Z174" s="35"/>
      <c r="AA174" s="35"/>
      <c r="AB174" s="35"/>
      <c r="AC174" s="35"/>
      <c r="AD174" s="35"/>
      <c r="AE174" s="35"/>
      <c r="AT174" s="18" t="s">
        <v>807</v>
      </c>
      <c r="AU174" s="18" t="s">
        <v>87</v>
      </c>
    </row>
    <row r="175" spans="1:65" s="2" customFormat="1" ht="24.2" customHeight="1">
      <c r="A175" s="35"/>
      <c r="B175" s="36"/>
      <c r="C175" s="193" t="s">
        <v>299</v>
      </c>
      <c r="D175" s="193" t="s">
        <v>214</v>
      </c>
      <c r="E175" s="194" t="s">
        <v>8629</v>
      </c>
      <c r="F175" s="195" t="s">
        <v>8630</v>
      </c>
      <c r="G175" s="196" t="s">
        <v>323</v>
      </c>
      <c r="H175" s="197">
        <v>66</v>
      </c>
      <c r="I175" s="198"/>
      <c r="J175" s="199">
        <f>ROUND(I175*H175,2)</f>
        <v>0</v>
      </c>
      <c r="K175" s="200"/>
      <c r="L175" s="40"/>
      <c r="M175" s="201" t="s">
        <v>1</v>
      </c>
      <c r="N175" s="202" t="s">
        <v>42</v>
      </c>
      <c r="O175" s="72"/>
      <c r="P175" s="203">
        <f>O175*H175</f>
        <v>0</v>
      </c>
      <c r="Q175" s="203">
        <v>0</v>
      </c>
      <c r="R175" s="203">
        <f>Q175*H175</f>
        <v>0</v>
      </c>
      <c r="S175" s="203">
        <v>0</v>
      </c>
      <c r="T175" s="204">
        <f>S175*H175</f>
        <v>0</v>
      </c>
      <c r="U175" s="35"/>
      <c r="V175" s="35"/>
      <c r="W175" s="35"/>
      <c r="X175" s="35"/>
      <c r="Y175" s="35"/>
      <c r="Z175" s="35"/>
      <c r="AA175" s="35"/>
      <c r="AB175" s="35"/>
      <c r="AC175" s="35"/>
      <c r="AD175" s="35"/>
      <c r="AE175" s="35"/>
      <c r="AR175" s="205" t="s">
        <v>276</v>
      </c>
      <c r="AT175" s="205" t="s">
        <v>214</v>
      </c>
      <c r="AU175" s="205" t="s">
        <v>87</v>
      </c>
      <c r="AY175" s="18" t="s">
        <v>209</v>
      </c>
      <c r="BE175" s="206">
        <f>IF(N175="základní",J175,0)</f>
        <v>0</v>
      </c>
      <c r="BF175" s="206">
        <f>IF(N175="snížená",J175,0)</f>
        <v>0</v>
      </c>
      <c r="BG175" s="206">
        <f>IF(N175="zákl. přenesená",J175,0)</f>
        <v>0</v>
      </c>
      <c r="BH175" s="206">
        <f>IF(N175="sníž. přenesená",J175,0)</f>
        <v>0</v>
      </c>
      <c r="BI175" s="206">
        <f>IF(N175="nulová",J175,0)</f>
        <v>0</v>
      </c>
      <c r="BJ175" s="18" t="s">
        <v>85</v>
      </c>
      <c r="BK175" s="206">
        <f>ROUND(I175*H175,2)</f>
        <v>0</v>
      </c>
      <c r="BL175" s="18" t="s">
        <v>276</v>
      </c>
      <c r="BM175" s="205" t="s">
        <v>8631</v>
      </c>
    </row>
    <row r="176" spans="1:65" s="2" customFormat="1" ht="19.5">
      <c r="A176" s="35"/>
      <c r="B176" s="36"/>
      <c r="C176" s="37"/>
      <c r="D176" s="214" t="s">
        <v>807</v>
      </c>
      <c r="E176" s="37"/>
      <c r="F176" s="256" t="s">
        <v>8632</v>
      </c>
      <c r="G176" s="37"/>
      <c r="H176" s="37"/>
      <c r="I176" s="257"/>
      <c r="J176" s="37"/>
      <c r="K176" s="37"/>
      <c r="L176" s="40"/>
      <c r="M176" s="258"/>
      <c r="N176" s="259"/>
      <c r="O176" s="72"/>
      <c r="P176" s="72"/>
      <c r="Q176" s="72"/>
      <c r="R176" s="72"/>
      <c r="S176" s="72"/>
      <c r="T176" s="73"/>
      <c r="U176" s="35"/>
      <c r="V176" s="35"/>
      <c r="W176" s="35"/>
      <c r="X176" s="35"/>
      <c r="Y176" s="35"/>
      <c r="Z176" s="35"/>
      <c r="AA176" s="35"/>
      <c r="AB176" s="35"/>
      <c r="AC176" s="35"/>
      <c r="AD176" s="35"/>
      <c r="AE176" s="35"/>
      <c r="AT176" s="18" t="s">
        <v>807</v>
      </c>
      <c r="AU176" s="18" t="s">
        <v>87</v>
      </c>
    </row>
    <row r="177" spans="1:65" s="2" customFormat="1" ht="24.2" customHeight="1">
      <c r="A177" s="35"/>
      <c r="B177" s="36"/>
      <c r="C177" s="193" t="s">
        <v>303</v>
      </c>
      <c r="D177" s="193" t="s">
        <v>214</v>
      </c>
      <c r="E177" s="194" t="s">
        <v>8633</v>
      </c>
      <c r="F177" s="195" t="s">
        <v>8634</v>
      </c>
      <c r="G177" s="196" t="s">
        <v>323</v>
      </c>
      <c r="H177" s="197">
        <v>44</v>
      </c>
      <c r="I177" s="198"/>
      <c r="J177" s="199">
        <f>ROUND(I177*H177,2)</f>
        <v>0</v>
      </c>
      <c r="K177" s="200"/>
      <c r="L177" s="40"/>
      <c r="M177" s="201" t="s">
        <v>1</v>
      </c>
      <c r="N177" s="202" t="s">
        <v>42</v>
      </c>
      <c r="O177" s="72"/>
      <c r="P177" s="203">
        <f>O177*H177</f>
        <v>0</v>
      </c>
      <c r="Q177" s="203">
        <v>0</v>
      </c>
      <c r="R177" s="203">
        <f>Q177*H177</f>
        <v>0</v>
      </c>
      <c r="S177" s="203">
        <v>0</v>
      </c>
      <c r="T177" s="204">
        <f>S177*H177</f>
        <v>0</v>
      </c>
      <c r="U177" s="35"/>
      <c r="V177" s="35"/>
      <c r="W177" s="35"/>
      <c r="X177" s="35"/>
      <c r="Y177" s="35"/>
      <c r="Z177" s="35"/>
      <c r="AA177" s="35"/>
      <c r="AB177" s="35"/>
      <c r="AC177" s="35"/>
      <c r="AD177" s="35"/>
      <c r="AE177" s="35"/>
      <c r="AR177" s="205" t="s">
        <v>276</v>
      </c>
      <c r="AT177" s="205" t="s">
        <v>214</v>
      </c>
      <c r="AU177" s="205" t="s">
        <v>87</v>
      </c>
      <c r="AY177" s="18" t="s">
        <v>209</v>
      </c>
      <c r="BE177" s="206">
        <f>IF(N177="základní",J177,0)</f>
        <v>0</v>
      </c>
      <c r="BF177" s="206">
        <f>IF(N177="snížená",J177,0)</f>
        <v>0</v>
      </c>
      <c r="BG177" s="206">
        <f>IF(N177="zákl. přenesená",J177,0)</f>
        <v>0</v>
      </c>
      <c r="BH177" s="206">
        <f>IF(N177="sníž. přenesená",J177,0)</f>
        <v>0</v>
      </c>
      <c r="BI177" s="206">
        <f>IF(N177="nulová",J177,0)</f>
        <v>0</v>
      </c>
      <c r="BJ177" s="18" t="s">
        <v>85</v>
      </c>
      <c r="BK177" s="206">
        <f>ROUND(I177*H177,2)</f>
        <v>0</v>
      </c>
      <c r="BL177" s="18" t="s">
        <v>276</v>
      </c>
      <c r="BM177" s="205" t="s">
        <v>8635</v>
      </c>
    </row>
    <row r="178" spans="1:65" s="2" customFormat="1" ht="19.5">
      <c r="A178" s="35"/>
      <c r="B178" s="36"/>
      <c r="C178" s="37"/>
      <c r="D178" s="214" t="s">
        <v>807</v>
      </c>
      <c r="E178" s="37"/>
      <c r="F178" s="256" t="s">
        <v>8636</v>
      </c>
      <c r="G178" s="37"/>
      <c r="H178" s="37"/>
      <c r="I178" s="257"/>
      <c r="J178" s="37"/>
      <c r="K178" s="37"/>
      <c r="L178" s="40"/>
      <c r="M178" s="258"/>
      <c r="N178" s="259"/>
      <c r="O178" s="72"/>
      <c r="P178" s="72"/>
      <c r="Q178" s="72"/>
      <c r="R178" s="72"/>
      <c r="S178" s="72"/>
      <c r="T178" s="73"/>
      <c r="U178" s="35"/>
      <c r="V178" s="35"/>
      <c r="W178" s="35"/>
      <c r="X178" s="35"/>
      <c r="Y178" s="35"/>
      <c r="Z178" s="35"/>
      <c r="AA178" s="35"/>
      <c r="AB178" s="35"/>
      <c r="AC178" s="35"/>
      <c r="AD178" s="35"/>
      <c r="AE178" s="35"/>
      <c r="AT178" s="18" t="s">
        <v>807</v>
      </c>
      <c r="AU178" s="18" t="s">
        <v>87</v>
      </c>
    </row>
    <row r="179" spans="1:65" s="2" customFormat="1" ht="24.2" customHeight="1">
      <c r="A179" s="35"/>
      <c r="B179" s="36"/>
      <c r="C179" s="193" t="s">
        <v>307</v>
      </c>
      <c r="D179" s="193" t="s">
        <v>214</v>
      </c>
      <c r="E179" s="194" t="s">
        <v>8637</v>
      </c>
      <c r="F179" s="195" t="s">
        <v>8638</v>
      </c>
      <c r="G179" s="196" t="s">
        <v>318</v>
      </c>
      <c r="H179" s="197">
        <v>7890</v>
      </c>
      <c r="I179" s="198"/>
      <c r="J179" s="199">
        <f>ROUND(I179*H179,2)</f>
        <v>0</v>
      </c>
      <c r="K179" s="200"/>
      <c r="L179" s="40"/>
      <c r="M179" s="201" t="s">
        <v>1</v>
      </c>
      <c r="N179" s="202" t="s">
        <v>42</v>
      </c>
      <c r="O179" s="72"/>
      <c r="P179" s="203">
        <f>O179*H179</f>
        <v>0</v>
      </c>
      <c r="Q179" s="203">
        <v>0</v>
      </c>
      <c r="R179" s="203">
        <f>Q179*H179</f>
        <v>0</v>
      </c>
      <c r="S179" s="203">
        <v>0</v>
      </c>
      <c r="T179" s="204">
        <f>S179*H179</f>
        <v>0</v>
      </c>
      <c r="U179" s="35"/>
      <c r="V179" s="35"/>
      <c r="W179" s="35"/>
      <c r="X179" s="35"/>
      <c r="Y179" s="35"/>
      <c r="Z179" s="35"/>
      <c r="AA179" s="35"/>
      <c r="AB179" s="35"/>
      <c r="AC179" s="35"/>
      <c r="AD179" s="35"/>
      <c r="AE179" s="35"/>
      <c r="AR179" s="205" t="s">
        <v>276</v>
      </c>
      <c r="AT179" s="205" t="s">
        <v>214</v>
      </c>
      <c r="AU179" s="205" t="s">
        <v>87</v>
      </c>
      <c r="AY179" s="18" t="s">
        <v>209</v>
      </c>
      <c r="BE179" s="206">
        <f>IF(N179="základní",J179,0)</f>
        <v>0</v>
      </c>
      <c r="BF179" s="206">
        <f>IF(N179="snížená",J179,0)</f>
        <v>0</v>
      </c>
      <c r="BG179" s="206">
        <f>IF(N179="zákl. přenesená",J179,0)</f>
        <v>0</v>
      </c>
      <c r="BH179" s="206">
        <f>IF(N179="sníž. přenesená",J179,0)</f>
        <v>0</v>
      </c>
      <c r="BI179" s="206">
        <f>IF(N179="nulová",J179,0)</f>
        <v>0</v>
      </c>
      <c r="BJ179" s="18" t="s">
        <v>85</v>
      </c>
      <c r="BK179" s="206">
        <f>ROUND(I179*H179,2)</f>
        <v>0</v>
      </c>
      <c r="BL179" s="18" t="s">
        <v>276</v>
      </c>
      <c r="BM179" s="205" t="s">
        <v>8639</v>
      </c>
    </row>
    <row r="180" spans="1:65" s="2" customFormat="1" ht="19.5">
      <c r="A180" s="35"/>
      <c r="B180" s="36"/>
      <c r="C180" s="37"/>
      <c r="D180" s="214" t="s">
        <v>807</v>
      </c>
      <c r="E180" s="37"/>
      <c r="F180" s="256" t="s">
        <v>8640</v>
      </c>
      <c r="G180" s="37"/>
      <c r="H180" s="37"/>
      <c r="I180" s="257"/>
      <c r="J180" s="37"/>
      <c r="K180" s="37"/>
      <c r="L180" s="40"/>
      <c r="M180" s="258"/>
      <c r="N180" s="259"/>
      <c r="O180" s="72"/>
      <c r="P180" s="72"/>
      <c r="Q180" s="72"/>
      <c r="R180" s="72"/>
      <c r="S180" s="72"/>
      <c r="T180" s="73"/>
      <c r="U180" s="35"/>
      <c r="V180" s="35"/>
      <c r="W180" s="35"/>
      <c r="X180" s="35"/>
      <c r="Y180" s="35"/>
      <c r="Z180" s="35"/>
      <c r="AA180" s="35"/>
      <c r="AB180" s="35"/>
      <c r="AC180" s="35"/>
      <c r="AD180" s="35"/>
      <c r="AE180" s="35"/>
      <c r="AT180" s="18" t="s">
        <v>807</v>
      </c>
      <c r="AU180" s="18" t="s">
        <v>87</v>
      </c>
    </row>
    <row r="181" spans="1:65" s="2" customFormat="1" ht="21.75" customHeight="1">
      <c r="A181" s="35"/>
      <c r="B181" s="36"/>
      <c r="C181" s="193" t="s">
        <v>311</v>
      </c>
      <c r="D181" s="193" t="s">
        <v>214</v>
      </c>
      <c r="E181" s="194" t="s">
        <v>8641</v>
      </c>
      <c r="F181" s="195" t="s">
        <v>8642</v>
      </c>
      <c r="G181" s="196" t="s">
        <v>318</v>
      </c>
      <c r="H181" s="197">
        <v>7890</v>
      </c>
      <c r="I181" s="198"/>
      <c r="J181" s="199">
        <f>ROUND(I181*H181,2)</f>
        <v>0</v>
      </c>
      <c r="K181" s="200"/>
      <c r="L181" s="40"/>
      <c r="M181" s="201" t="s">
        <v>1</v>
      </c>
      <c r="N181" s="202" t="s">
        <v>42</v>
      </c>
      <c r="O181" s="72"/>
      <c r="P181" s="203">
        <f>O181*H181</f>
        <v>0</v>
      </c>
      <c r="Q181" s="203">
        <v>0</v>
      </c>
      <c r="R181" s="203">
        <f>Q181*H181</f>
        <v>0</v>
      </c>
      <c r="S181" s="203">
        <v>0</v>
      </c>
      <c r="T181" s="204">
        <f>S181*H181</f>
        <v>0</v>
      </c>
      <c r="U181" s="35"/>
      <c r="V181" s="35"/>
      <c r="W181" s="35"/>
      <c r="X181" s="35"/>
      <c r="Y181" s="35"/>
      <c r="Z181" s="35"/>
      <c r="AA181" s="35"/>
      <c r="AB181" s="35"/>
      <c r="AC181" s="35"/>
      <c r="AD181" s="35"/>
      <c r="AE181" s="35"/>
      <c r="AR181" s="205" t="s">
        <v>276</v>
      </c>
      <c r="AT181" s="205" t="s">
        <v>214</v>
      </c>
      <c r="AU181" s="205" t="s">
        <v>87</v>
      </c>
      <c r="AY181" s="18" t="s">
        <v>209</v>
      </c>
      <c r="BE181" s="206">
        <f>IF(N181="základní",J181,0)</f>
        <v>0</v>
      </c>
      <c r="BF181" s="206">
        <f>IF(N181="snížená",J181,0)</f>
        <v>0</v>
      </c>
      <c r="BG181" s="206">
        <f>IF(N181="zákl. přenesená",J181,0)</f>
        <v>0</v>
      </c>
      <c r="BH181" s="206">
        <f>IF(N181="sníž. přenesená",J181,0)</f>
        <v>0</v>
      </c>
      <c r="BI181" s="206">
        <f>IF(N181="nulová",J181,0)</f>
        <v>0</v>
      </c>
      <c r="BJ181" s="18" t="s">
        <v>85</v>
      </c>
      <c r="BK181" s="206">
        <f>ROUND(I181*H181,2)</f>
        <v>0</v>
      </c>
      <c r="BL181" s="18" t="s">
        <v>276</v>
      </c>
      <c r="BM181" s="205" t="s">
        <v>8643</v>
      </c>
    </row>
    <row r="182" spans="1:65" s="2" customFormat="1" ht="19.5">
      <c r="A182" s="35"/>
      <c r="B182" s="36"/>
      <c r="C182" s="37"/>
      <c r="D182" s="214" t="s">
        <v>807</v>
      </c>
      <c r="E182" s="37"/>
      <c r="F182" s="256" t="s">
        <v>8644</v>
      </c>
      <c r="G182" s="37"/>
      <c r="H182" s="37"/>
      <c r="I182" s="257"/>
      <c r="J182" s="37"/>
      <c r="K182" s="37"/>
      <c r="L182" s="40"/>
      <c r="M182" s="258"/>
      <c r="N182" s="259"/>
      <c r="O182" s="72"/>
      <c r="P182" s="72"/>
      <c r="Q182" s="72"/>
      <c r="R182" s="72"/>
      <c r="S182" s="72"/>
      <c r="T182" s="73"/>
      <c r="U182" s="35"/>
      <c r="V182" s="35"/>
      <c r="W182" s="35"/>
      <c r="X182" s="35"/>
      <c r="Y182" s="35"/>
      <c r="Z182" s="35"/>
      <c r="AA182" s="35"/>
      <c r="AB182" s="35"/>
      <c r="AC182" s="35"/>
      <c r="AD182" s="35"/>
      <c r="AE182" s="35"/>
      <c r="AT182" s="18" t="s">
        <v>807</v>
      </c>
      <c r="AU182" s="18" t="s">
        <v>87</v>
      </c>
    </row>
    <row r="183" spans="1:65" s="2" customFormat="1" ht="16.5" customHeight="1">
      <c r="A183" s="35"/>
      <c r="B183" s="36"/>
      <c r="C183" s="193" t="s">
        <v>315</v>
      </c>
      <c r="D183" s="193" t="s">
        <v>214</v>
      </c>
      <c r="E183" s="194" t="s">
        <v>8645</v>
      </c>
      <c r="F183" s="195" t="s">
        <v>8646</v>
      </c>
      <c r="G183" s="196" t="s">
        <v>2761</v>
      </c>
      <c r="H183" s="197">
        <v>13</v>
      </c>
      <c r="I183" s="198"/>
      <c r="J183" s="199">
        <f t="shared" ref="J183:J188" si="0">ROUND(I183*H183,2)</f>
        <v>0</v>
      </c>
      <c r="K183" s="200"/>
      <c r="L183" s="40"/>
      <c r="M183" s="201" t="s">
        <v>1</v>
      </c>
      <c r="N183" s="202" t="s">
        <v>42</v>
      </c>
      <c r="O183" s="72"/>
      <c r="P183" s="203">
        <f t="shared" ref="P183:P188" si="1">O183*H183</f>
        <v>0</v>
      </c>
      <c r="Q183" s="203">
        <v>0</v>
      </c>
      <c r="R183" s="203">
        <f t="shared" ref="R183:R188" si="2">Q183*H183</f>
        <v>0</v>
      </c>
      <c r="S183" s="203">
        <v>0</v>
      </c>
      <c r="T183" s="204">
        <f t="shared" ref="T183:T188" si="3">S183*H183</f>
        <v>0</v>
      </c>
      <c r="U183" s="35"/>
      <c r="V183" s="35"/>
      <c r="W183" s="35"/>
      <c r="X183" s="35"/>
      <c r="Y183" s="35"/>
      <c r="Z183" s="35"/>
      <c r="AA183" s="35"/>
      <c r="AB183" s="35"/>
      <c r="AC183" s="35"/>
      <c r="AD183" s="35"/>
      <c r="AE183" s="35"/>
      <c r="AR183" s="205" t="s">
        <v>276</v>
      </c>
      <c r="AT183" s="205" t="s">
        <v>214</v>
      </c>
      <c r="AU183" s="205" t="s">
        <v>87</v>
      </c>
      <c r="AY183" s="18" t="s">
        <v>209</v>
      </c>
      <c r="BE183" s="206">
        <f t="shared" ref="BE183:BE188" si="4">IF(N183="základní",J183,0)</f>
        <v>0</v>
      </c>
      <c r="BF183" s="206">
        <f t="shared" ref="BF183:BF188" si="5">IF(N183="snížená",J183,0)</f>
        <v>0</v>
      </c>
      <c r="BG183" s="206">
        <f t="shared" ref="BG183:BG188" si="6">IF(N183="zákl. přenesená",J183,0)</f>
        <v>0</v>
      </c>
      <c r="BH183" s="206">
        <f t="shared" ref="BH183:BH188" si="7">IF(N183="sníž. přenesená",J183,0)</f>
        <v>0</v>
      </c>
      <c r="BI183" s="206">
        <f t="shared" ref="BI183:BI188" si="8">IF(N183="nulová",J183,0)</f>
        <v>0</v>
      </c>
      <c r="BJ183" s="18" t="s">
        <v>85</v>
      </c>
      <c r="BK183" s="206">
        <f t="shared" ref="BK183:BK188" si="9">ROUND(I183*H183,2)</f>
        <v>0</v>
      </c>
      <c r="BL183" s="18" t="s">
        <v>276</v>
      </c>
      <c r="BM183" s="205" t="s">
        <v>8647</v>
      </c>
    </row>
    <row r="184" spans="1:65" s="2" customFormat="1" ht="16.5" customHeight="1">
      <c r="A184" s="35"/>
      <c r="B184" s="36"/>
      <c r="C184" s="193" t="s">
        <v>320</v>
      </c>
      <c r="D184" s="193" t="s">
        <v>214</v>
      </c>
      <c r="E184" s="194" t="s">
        <v>8648</v>
      </c>
      <c r="F184" s="195" t="s">
        <v>8649</v>
      </c>
      <c r="G184" s="196" t="s">
        <v>2761</v>
      </c>
      <c r="H184" s="197">
        <v>201</v>
      </c>
      <c r="I184" s="198"/>
      <c r="J184" s="199">
        <f t="shared" si="0"/>
        <v>0</v>
      </c>
      <c r="K184" s="200"/>
      <c r="L184" s="40"/>
      <c r="M184" s="201" t="s">
        <v>1</v>
      </c>
      <c r="N184" s="202" t="s">
        <v>42</v>
      </c>
      <c r="O184" s="72"/>
      <c r="P184" s="203">
        <f t="shared" si="1"/>
        <v>0</v>
      </c>
      <c r="Q184" s="203">
        <v>0</v>
      </c>
      <c r="R184" s="203">
        <f t="shared" si="2"/>
        <v>0</v>
      </c>
      <c r="S184" s="203">
        <v>0</v>
      </c>
      <c r="T184" s="204">
        <f t="shared" si="3"/>
        <v>0</v>
      </c>
      <c r="U184" s="35"/>
      <c r="V184" s="35"/>
      <c r="W184" s="35"/>
      <c r="X184" s="35"/>
      <c r="Y184" s="35"/>
      <c r="Z184" s="35"/>
      <c r="AA184" s="35"/>
      <c r="AB184" s="35"/>
      <c r="AC184" s="35"/>
      <c r="AD184" s="35"/>
      <c r="AE184" s="35"/>
      <c r="AR184" s="205" t="s">
        <v>276</v>
      </c>
      <c r="AT184" s="205" t="s">
        <v>214</v>
      </c>
      <c r="AU184" s="205" t="s">
        <v>87</v>
      </c>
      <c r="AY184" s="18" t="s">
        <v>209</v>
      </c>
      <c r="BE184" s="206">
        <f t="shared" si="4"/>
        <v>0</v>
      </c>
      <c r="BF184" s="206">
        <f t="shared" si="5"/>
        <v>0</v>
      </c>
      <c r="BG184" s="206">
        <f t="shared" si="6"/>
        <v>0</v>
      </c>
      <c r="BH184" s="206">
        <f t="shared" si="7"/>
        <v>0</v>
      </c>
      <c r="BI184" s="206">
        <f t="shared" si="8"/>
        <v>0</v>
      </c>
      <c r="BJ184" s="18" t="s">
        <v>85</v>
      </c>
      <c r="BK184" s="206">
        <f t="shared" si="9"/>
        <v>0</v>
      </c>
      <c r="BL184" s="18" t="s">
        <v>276</v>
      </c>
      <c r="BM184" s="205" t="s">
        <v>8650</v>
      </c>
    </row>
    <row r="185" spans="1:65" s="2" customFormat="1" ht="16.5" customHeight="1">
      <c r="A185" s="35"/>
      <c r="B185" s="36"/>
      <c r="C185" s="193" t="s">
        <v>325</v>
      </c>
      <c r="D185" s="193" t="s">
        <v>214</v>
      </c>
      <c r="E185" s="194" t="s">
        <v>8651</v>
      </c>
      <c r="F185" s="195" t="s">
        <v>8652</v>
      </c>
      <c r="G185" s="196" t="s">
        <v>2761</v>
      </c>
      <c r="H185" s="197">
        <v>5</v>
      </c>
      <c r="I185" s="198"/>
      <c r="J185" s="199">
        <f t="shared" si="0"/>
        <v>0</v>
      </c>
      <c r="K185" s="200"/>
      <c r="L185" s="40"/>
      <c r="M185" s="201" t="s">
        <v>1</v>
      </c>
      <c r="N185" s="202" t="s">
        <v>42</v>
      </c>
      <c r="O185" s="72"/>
      <c r="P185" s="203">
        <f t="shared" si="1"/>
        <v>0</v>
      </c>
      <c r="Q185" s="203">
        <v>0</v>
      </c>
      <c r="R185" s="203">
        <f t="shared" si="2"/>
        <v>0</v>
      </c>
      <c r="S185" s="203">
        <v>0</v>
      </c>
      <c r="T185" s="204">
        <f t="shared" si="3"/>
        <v>0</v>
      </c>
      <c r="U185" s="35"/>
      <c r="V185" s="35"/>
      <c r="W185" s="35"/>
      <c r="X185" s="35"/>
      <c r="Y185" s="35"/>
      <c r="Z185" s="35"/>
      <c r="AA185" s="35"/>
      <c r="AB185" s="35"/>
      <c r="AC185" s="35"/>
      <c r="AD185" s="35"/>
      <c r="AE185" s="35"/>
      <c r="AR185" s="205" t="s">
        <v>276</v>
      </c>
      <c r="AT185" s="205" t="s">
        <v>214</v>
      </c>
      <c r="AU185" s="205" t="s">
        <v>87</v>
      </c>
      <c r="AY185" s="18" t="s">
        <v>209</v>
      </c>
      <c r="BE185" s="206">
        <f t="shared" si="4"/>
        <v>0</v>
      </c>
      <c r="BF185" s="206">
        <f t="shared" si="5"/>
        <v>0</v>
      </c>
      <c r="BG185" s="206">
        <f t="shared" si="6"/>
        <v>0</v>
      </c>
      <c r="BH185" s="206">
        <f t="shared" si="7"/>
        <v>0</v>
      </c>
      <c r="BI185" s="206">
        <f t="shared" si="8"/>
        <v>0</v>
      </c>
      <c r="BJ185" s="18" t="s">
        <v>85</v>
      </c>
      <c r="BK185" s="206">
        <f t="shared" si="9"/>
        <v>0</v>
      </c>
      <c r="BL185" s="18" t="s">
        <v>276</v>
      </c>
      <c r="BM185" s="205" t="s">
        <v>8653</v>
      </c>
    </row>
    <row r="186" spans="1:65" s="2" customFormat="1" ht="16.5" customHeight="1">
      <c r="A186" s="35"/>
      <c r="B186" s="36"/>
      <c r="C186" s="193" t="s">
        <v>329</v>
      </c>
      <c r="D186" s="193" t="s">
        <v>214</v>
      </c>
      <c r="E186" s="194" t="s">
        <v>8654</v>
      </c>
      <c r="F186" s="195" t="s">
        <v>8655</v>
      </c>
      <c r="G186" s="196" t="s">
        <v>2761</v>
      </c>
      <c r="H186" s="197">
        <v>46</v>
      </c>
      <c r="I186" s="198"/>
      <c r="J186" s="199">
        <f t="shared" si="0"/>
        <v>0</v>
      </c>
      <c r="K186" s="200"/>
      <c r="L186" s="40"/>
      <c r="M186" s="201" t="s">
        <v>1</v>
      </c>
      <c r="N186" s="202" t="s">
        <v>42</v>
      </c>
      <c r="O186" s="72"/>
      <c r="P186" s="203">
        <f t="shared" si="1"/>
        <v>0</v>
      </c>
      <c r="Q186" s="203">
        <v>0</v>
      </c>
      <c r="R186" s="203">
        <f t="shared" si="2"/>
        <v>0</v>
      </c>
      <c r="S186" s="203">
        <v>0</v>
      </c>
      <c r="T186" s="204">
        <f t="shared" si="3"/>
        <v>0</v>
      </c>
      <c r="U186" s="35"/>
      <c r="V186" s="35"/>
      <c r="W186" s="35"/>
      <c r="X186" s="35"/>
      <c r="Y186" s="35"/>
      <c r="Z186" s="35"/>
      <c r="AA186" s="35"/>
      <c r="AB186" s="35"/>
      <c r="AC186" s="35"/>
      <c r="AD186" s="35"/>
      <c r="AE186" s="35"/>
      <c r="AR186" s="205" t="s">
        <v>276</v>
      </c>
      <c r="AT186" s="205" t="s">
        <v>214</v>
      </c>
      <c r="AU186" s="205" t="s">
        <v>87</v>
      </c>
      <c r="AY186" s="18" t="s">
        <v>209</v>
      </c>
      <c r="BE186" s="206">
        <f t="shared" si="4"/>
        <v>0</v>
      </c>
      <c r="BF186" s="206">
        <f t="shared" si="5"/>
        <v>0</v>
      </c>
      <c r="BG186" s="206">
        <f t="shared" si="6"/>
        <v>0</v>
      </c>
      <c r="BH186" s="206">
        <f t="shared" si="7"/>
        <v>0</v>
      </c>
      <c r="BI186" s="206">
        <f t="shared" si="8"/>
        <v>0</v>
      </c>
      <c r="BJ186" s="18" t="s">
        <v>85</v>
      </c>
      <c r="BK186" s="206">
        <f t="shared" si="9"/>
        <v>0</v>
      </c>
      <c r="BL186" s="18" t="s">
        <v>276</v>
      </c>
      <c r="BM186" s="205" t="s">
        <v>8656</v>
      </c>
    </row>
    <row r="187" spans="1:65" s="2" customFormat="1" ht="16.5" customHeight="1">
      <c r="A187" s="35"/>
      <c r="B187" s="36"/>
      <c r="C187" s="193" t="s">
        <v>333</v>
      </c>
      <c r="D187" s="193" t="s">
        <v>214</v>
      </c>
      <c r="E187" s="194" t="s">
        <v>8657</v>
      </c>
      <c r="F187" s="195" t="s">
        <v>8658</v>
      </c>
      <c r="G187" s="196" t="s">
        <v>2761</v>
      </c>
      <c r="H187" s="197">
        <v>10</v>
      </c>
      <c r="I187" s="198"/>
      <c r="J187" s="199">
        <f t="shared" si="0"/>
        <v>0</v>
      </c>
      <c r="K187" s="200"/>
      <c r="L187" s="40"/>
      <c r="M187" s="201" t="s">
        <v>1</v>
      </c>
      <c r="N187" s="202" t="s">
        <v>42</v>
      </c>
      <c r="O187" s="72"/>
      <c r="P187" s="203">
        <f t="shared" si="1"/>
        <v>0</v>
      </c>
      <c r="Q187" s="203">
        <v>0</v>
      </c>
      <c r="R187" s="203">
        <f t="shared" si="2"/>
        <v>0</v>
      </c>
      <c r="S187" s="203">
        <v>0</v>
      </c>
      <c r="T187" s="204">
        <f t="shared" si="3"/>
        <v>0</v>
      </c>
      <c r="U187" s="35"/>
      <c r="V187" s="35"/>
      <c r="W187" s="35"/>
      <c r="X187" s="35"/>
      <c r="Y187" s="35"/>
      <c r="Z187" s="35"/>
      <c r="AA187" s="35"/>
      <c r="AB187" s="35"/>
      <c r="AC187" s="35"/>
      <c r="AD187" s="35"/>
      <c r="AE187" s="35"/>
      <c r="AR187" s="205" t="s">
        <v>276</v>
      </c>
      <c r="AT187" s="205" t="s">
        <v>214</v>
      </c>
      <c r="AU187" s="205" t="s">
        <v>87</v>
      </c>
      <c r="AY187" s="18" t="s">
        <v>209</v>
      </c>
      <c r="BE187" s="206">
        <f t="shared" si="4"/>
        <v>0</v>
      </c>
      <c r="BF187" s="206">
        <f t="shared" si="5"/>
        <v>0</v>
      </c>
      <c r="BG187" s="206">
        <f t="shared" si="6"/>
        <v>0</v>
      </c>
      <c r="BH187" s="206">
        <f t="shared" si="7"/>
        <v>0</v>
      </c>
      <c r="BI187" s="206">
        <f t="shared" si="8"/>
        <v>0</v>
      </c>
      <c r="BJ187" s="18" t="s">
        <v>85</v>
      </c>
      <c r="BK187" s="206">
        <f t="shared" si="9"/>
        <v>0</v>
      </c>
      <c r="BL187" s="18" t="s">
        <v>276</v>
      </c>
      <c r="BM187" s="205" t="s">
        <v>8659</v>
      </c>
    </row>
    <row r="188" spans="1:65" s="2" customFormat="1" ht="44.25" customHeight="1">
      <c r="A188" s="35"/>
      <c r="B188" s="36"/>
      <c r="C188" s="193" t="s">
        <v>337</v>
      </c>
      <c r="D188" s="193" t="s">
        <v>214</v>
      </c>
      <c r="E188" s="194" t="s">
        <v>8660</v>
      </c>
      <c r="F188" s="195" t="s">
        <v>8661</v>
      </c>
      <c r="G188" s="196" t="s">
        <v>7332</v>
      </c>
      <c r="H188" s="274"/>
      <c r="I188" s="198"/>
      <c r="J188" s="199">
        <f t="shared" si="0"/>
        <v>0</v>
      </c>
      <c r="K188" s="200"/>
      <c r="L188" s="40"/>
      <c r="M188" s="201" t="s">
        <v>1</v>
      </c>
      <c r="N188" s="202" t="s">
        <v>42</v>
      </c>
      <c r="O188" s="72"/>
      <c r="P188" s="203">
        <f t="shared" si="1"/>
        <v>0</v>
      </c>
      <c r="Q188" s="203">
        <v>0</v>
      </c>
      <c r="R188" s="203">
        <f t="shared" si="2"/>
        <v>0</v>
      </c>
      <c r="S188" s="203">
        <v>0</v>
      </c>
      <c r="T188" s="204">
        <f t="shared" si="3"/>
        <v>0</v>
      </c>
      <c r="U188" s="35"/>
      <c r="V188" s="35"/>
      <c r="W188" s="35"/>
      <c r="X188" s="35"/>
      <c r="Y188" s="35"/>
      <c r="Z188" s="35"/>
      <c r="AA188" s="35"/>
      <c r="AB188" s="35"/>
      <c r="AC188" s="35"/>
      <c r="AD188" s="35"/>
      <c r="AE188" s="35"/>
      <c r="AR188" s="205" t="s">
        <v>276</v>
      </c>
      <c r="AT188" s="205" t="s">
        <v>214</v>
      </c>
      <c r="AU188" s="205" t="s">
        <v>87</v>
      </c>
      <c r="AY188" s="18" t="s">
        <v>209</v>
      </c>
      <c r="BE188" s="206">
        <f t="shared" si="4"/>
        <v>0</v>
      </c>
      <c r="BF188" s="206">
        <f t="shared" si="5"/>
        <v>0</v>
      </c>
      <c r="BG188" s="206">
        <f t="shared" si="6"/>
        <v>0</v>
      </c>
      <c r="BH188" s="206">
        <f t="shared" si="7"/>
        <v>0</v>
      </c>
      <c r="BI188" s="206">
        <f t="shared" si="8"/>
        <v>0</v>
      </c>
      <c r="BJ188" s="18" t="s">
        <v>85</v>
      </c>
      <c r="BK188" s="206">
        <f t="shared" si="9"/>
        <v>0</v>
      </c>
      <c r="BL188" s="18" t="s">
        <v>276</v>
      </c>
      <c r="BM188" s="205" t="s">
        <v>8662</v>
      </c>
    </row>
    <row r="189" spans="1:65" s="2" customFormat="1" ht="19.5">
      <c r="A189" s="35"/>
      <c r="B189" s="36"/>
      <c r="C189" s="37"/>
      <c r="D189" s="214" t="s">
        <v>807</v>
      </c>
      <c r="E189" s="37"/>
      <c r="F189" s="256" t="s">
        <v>8663</v>
      </c>
      <c r="G189" s="37"/>
      <c r="H189" s="37"/>
      <c r="I189" s="257"/>
      <c r="J189" s="37"/>
      <c r="K189" s="37"/>
      <c r="L189" s="40"/>
      <c r="M189" s="258"/>
      <c r="N189" s="259"/>
      <c r="O189" s="72"/>
      <c r="P189" s="72"/>
      <c r="Q189" s="72"/>
      <c r="R189" s="72"/>
      <c r="S189" s="72"/>
      <c r="T189" s="73"/>
      <c r="U189" s="35"/>
      <c r="V189" s="35"/>
      <c r="W189" s="35"/>
      <c r="X189" s="35"/>
      <c r="Y189" s="35"/>
      <c r="Z189" s="35"/>
      <c r="AA189" s="35"/>
      <c r="AB189" s="35"/>
      <c r="AC189" s="35"/>
      <c r="AD189" s="35"/>
      <c r="AE189" s="35"/>
      <c r="AT189" s="18" t="s">
        <v>807</v>
      </c>
      <c r="AU189" s="18" t="s">
        <v>87</v>
      </c>
    </row>
    <row r="190" spans="1:65" s="12" customFormat="1" ht="22.9" customHeight="1">
      <c r="B190" s="177"/>
      <c r="C190" s="178"/>
      <c r="D190" s="179" t="s">
        <v>76</v>
      </c>
      <c r="E190" s="191" t="s">
        <v>8664</v>
      </c>
      <c r="F190" s="191" t="s">
        <v>8665</v>
      </c>
      <c r="G190" s="178"/>
      <c r="H190" s="178"/>
      <c r="I190" s="181"/>
      <c r="J190" s="192">
        <f>BK190</f>
        <v>0</v>
      </c>
      <c r="K190" s="178"/>
      <c r="L190" s="183"/>
      <c r="M190" s="184"/>
      <c r="N190" s="185"/>
      <c r="O190" s="185"/>
      <c r="P190" s="186">
        <f>SUM(P191:P201)</f>
        <v>0</v>
      </c>
      <c r="Q190" s="185"/>
      <c r="R190" s="186">
        <f>SUM(R191:R201)</f>
        <v>0</v>
      </c>
      <c r="S190" s="185"/>
      <c r="T190" s="187">
        <f>SUM(T191:T201)</f>
        <v>0</v>
      </c>
      <c r="AR190" s="188" t="s">
        <v>85</v>
      </c>
      <c r="AT190" s="189" t="s">
        <v>76</v>
      </c>
      <c r="AU190" s="189" t="s">
        <v>85</v>
      </c>
      <c r="AY190" s="188" t="s">
        <v>209</v>
      </c>
      <c r="BK190" s="190">
        <f>SUM(BK191:BK201)</f>
        <v>0</v>
      </c>
    </row>
    <row r="191" spans="1:65" s="2" customFormat="1" ht="24.2" customHeight="1">
      <c r="A191" s="35"/>
      <c r="B191" s="36"/>
      <c r="C191" s="193" t="s">
        <v>341</v>
      </c>
      <c r="D191" s="193" t="s">
        <v>214</v>
      </c>
      <c r="E191" s="194" t="s">
        <v>8666</v>
      </c>
      <c r="F191" s="195" t="s">
        <v>8667</v>
      </c>
      <c r="G191" s="196" t="s">
        <v>318</v>
      </c>
      <c r="H191" s="197">
        <v>151</v>
      </c>
      <c r="I191" s="198"/>
      <c r="J191" s="199">
        <f>ROUND(I191*H191,2)</f>
        <v>0</v>
      </c>
      <c r="K191" s="200"/>
      <c r="L191" s="40"/>
      <c r="M191" s="201" t="s">
        <v>1</v>
      </c>
      <c r="N191" s="202" t="s">
        <v>42</v>
      </c>
      <c r="O191" s="72"/>
      <c r="P191" s="203">
        <f>O191*H191</f>
        <v>0</v>
      </c>
      <c r="Q191" s="203">
        <v>0</v>
      </c>
      <c r="R191" s="203">
        <f>Q191*H191</f>
        <v>0</v>
      </c>
      <c r="S191" s="203">
        <v>0</v>
      </c>
      <c r="T191" s="204">
        <f>S191*H191</f>
        <v>0</v>
      </c>
      <c r="U191" s="35"/>
      <c r="V191" s="35"/>
      <c r="W191" s="35"/>
      <c r="X191" s="35"/>
      <c r="Y191" s="35"/>
      <c r="Z191" s="35"/>
      <c r="AA191" s="35"/>
      <c r="AB191" s="35"/>
      <c r="AC191" s="35"/>
      <c r="AD191" s="35"/>
      <c r="AE191" s="35"/>
      <c r="AR191" s="205" t="s">
        <v>218</v>
      </c>
      <c r="AT191" s="205" t="s">
        <v>214</v>
      </c>
      <c r="AU191" s="205" t="s">
        <v>87</v>
      </c>
      <c r="AY191" s="18" t="s">
        <v>209</v>
      </c>
      <c r="BE191" s="206">
        <f>IF(N191="základní",J191,0)</f>
        <v>0</v>
      </c>
      <c r="BF191" s="206">
        <f>IF(N191="snížená",J191,0)</f>
        <v>0</v>
      </c>
      <c r="BG191" s="206">
        <f>IF(N191="zákl. přenesená",J191,0)</f>
        <v>0</v>
      </c>
      <c r="BH191" s="206">
        <f>IF(N191="sníž. přenesená",J191,0)</f>
        <v>0</v>
      </c>
      <c r="BI191" s="206">
        <f>IF(N191="nulová",J191,0)</f>
        <v>0</v>
      </c>
      <c r="BJ191" s="18" t="s">
        <v>85</v>
      </c>
      <c r="BK191" s="206">
        <f>ROUND(I191*H191,2)</f>
        <v>0</v>
      </c>
      <c r="BL191" s="18" t="s">
        <v>218</v>
      </c>
      <c r="BM191" s="205" t="s">
        <v>8668</v>
      </c>
    </row>
    <row r="192" spans="1:65" s="2" customFormat="1" ht="19.5">
      <c r="A192" s="35"/>
      <c r="B192" s="36"/>
      <c r="C192" s="37"/>
      <c r="D192" s="214" t="s">
        <v>807</v>
      </c>
      <c r="E192" s="37"/>
      <c r="F192" s="256" t="s">
        <v>8669</v>
      </c>
      <c r="G192" s="37"/>
      <c r="H192" s="37"/>
      <c r="I192" s="257"/>
      <c r="J192" s="37"/>
      <c r="K192" s="37"/>
      <c r="L192" s="40"/>
      <c r="M192" s="258"/>
      <c r="N192" s="259"/>
      <c r="O192" s="72"/>
      <c r="P192" s="72"/>
      <c r="Q192" s="72"/>
      <c r="R192" s="72"/>
      <c r="S192" s="72"/>
      <c r="T192" s="73"/>
      <c r="U192" s="35"/>
      <c r="V192" s="35"/>
      <c r="W192" s="35"/>
      <c r="X192" s="35"/>
      <c r="Y192" s="35"/>
      <c r="Z192" s="35"/>
      <c r="AA192" s="35"/>
      <c r="AB192" s="35"/>
      <c r="AC192" s="35"/>
      <c r="AD192" s="35"/>
      <c r="AE192" s="35"/>
      <c r="AT192" s="18" t="s">
        <v>807</v>
      </c>
      <c r="AU192" s="18" t="s">
        <v>87</v>
      </c>
    </row>
    <row r="193" spans="1:65" s="2" customFormat="1" ht="24.2" customHeight="1">
      <c r="A193" s="35"/>
      <c r="B193" s="36"/>
      <c r="C193" s="193" t="s">
        <v>346</v>
      </c>
      <c r="D193" s="193" t="s">
        <v>214</v>
      </c>
      <c r="E193" s="194" t="s">
        <v>8670</v>
      </c>
      <c r="F193" s="195" t="s">
        <v>8671</v>
      </c>
      <c r="G193" s="196" t="s">
        <v>318</v>
      </c>
      <c r="H193" s="197">
        <v>236</v>
      </c>
      <c r="I193" s="198"/>
      <c r="J193" s="199">
        <f>ROUND(I193*H193,2)</f>
        <v>0</v>
      </c>
      <c r="K193" s="200"/>
      <c r="L193" s="40"/>
      <c r="M193" s="201" t="s">
        <v>1</v>
      </c>
      <c r="N193" s="202" t="s">
        <v>42</v>
      </c>
      <c r="O193" s="72"/>
      <c r="P193" s="203">
        <f>O193*H193</f>
        <v>0</v>
      </c>
      <c r="Q193" s="203">
        <v>0</v>
      </c>
      <c r="R193" s="203">
        <f>Q193*H193</f>
        <v>0</v>
      </c>
      <c r="S193" s="203">
        <v>0</v>
      </c>
      <c r="T193" s="204">
        <f>S193*H193</f>
        <v>0</v>
      </c>
      <c r="U193" s="35"/>
      <c r="V193" s="35"/>
      <c r="W193" s="35"/>
      <c r="X193" s="35"/>
      <c r="Y193" s="35"/>
      <c r="Z193" s="35"/>
      <c r="AA193" s="35"/>
      <c r="AB193" s="35"/>
      <c r="AC193" s="35"/>
      <c r="AD193" s="35"/>
      <c r="AE193" s="35"/>
      <c r="AR193" s="205" t="s">
        <v>218</v>
      </c>
      <c r="AT193" s="205" t="s">
        <v>214</v>
      </c>
      <c r="AU193" s="205" t="s">
        <v>87</v>
      </c>
      <c r="AY193" s="18" t="s">
        <v>209</v>
      </c>
      <c r="BE193" s="206">
        <f>IF(N193="základní",J193,0)</f>
        <v>0</v>
      </c>
      <c r="BF193" s="206">
        <f>IF(N193="snížená",J193,0)</f>
        <v>0</v>
      </c>
      <c r="BG193" s="206">
        <f>IF(N193="zákl. přenesená",J193,0)</f>
        <v>0</v>
      </c>
      <c r="BH193" s="206">
        <f>IF(N193="sníž. přenesená",J193,0)</f>
        <v>0</v>
      </c>
      <c r="BI193" s="206">
        <f>IF(N193="nulová",J193,0)</f>
        <v>0</v>
      </c>
      <c r="BJ193" s="18" t="s">
        <v>85</v>
      </c>
      <c r="BK193" s="206">
        <f>ROUND(I193*H193,2)</f>
        <v>0</v>
      </c>
      <c r="BL193" s="18" t="s">
        <v>218</v>
      </c>
      <c r="BM193" s="205" t="s">
        <v>8672</v>
      </c>
    </row>
    <row r="194" spans="1:65" s="2" customFormat="1" ht="19.5">
      <c r="A194" s="35"/>
      <c r="B194" s="36"/>
      <c r="C194" s="37"/>
      <c r="D194" s="214" t="s">
        <v>807</v>
      </c>
      <c r="E194" s="37"/>
      <c r="F194" s="256" t="s">
        <v>8673</v>
      </c>
      <c r="G194" s="37"/>
      <c r="H194" s="37"/>
      <c r="I194" s="257"/>
      <c r="J194" s="37"/>
      <c r="K194" s="37"/>
      <c r="L194" s="40"/>
      <c r="M194" s="258"/>
      <c r="N194" s="259"/>
      <c r="O194" s="72"/>
      <c r="P194" s="72"/>
      <c r="Q194" s="72"/>
      <c r="R194" s="72"/>
      <c r="S194" s="72"/>
      <c r="T194" s="73"/>
      <c r="U194" s="35"/>
      <c r="V194" s="35"/>
      <c r="W194" s="35"/>
      <c r="X194" s="35"/>
      <c r="Y194" s="35"/>
      <c r="Z194" s="35"/>
      <c r="AA194" s="35"/>
      <c r="AB194" s="35"/>
      <c r="AC194" s="35"/>
      <c r="AD194" s="35"/>
      <c r="AE194" s="35"/>
      <c r="AT194" s="18" t="s">
        <v>807</v>
      </c>
      <c r="AU194" s="18" t="s">
        <v>87</v>
      </c>
    </row>
    <row r="195" spans="1:65" s="2" customFormat="1" ht="24.2" customHeight="1">
      <c r="A195" s="35"/>
      <c r="B195" s="36"/>
      <c r="C195" s="193" t="s">
        <v>350</v>
      </c>
      <c r="D195" s="193" t="s">
        <v>214</v>
      </c>
      <c r="E195" s="194" t="s">
        <v>8674</v>
      </c>
      <c r="F195" s="195" t="s">
        <v>8675</v>
      </c>
      <c r="G195" s="196" t="s">
        <v>318</v>
      </c>
      <c r="H195" s="197">
        <v>119</v>
      </c>
      <c r="I195" s="198"/>
      <c r="J195" s="199">
        <f>ROUND(I195*H195,2)</f>
        <v>0</v>
      </c>
      <c r="K195" s="200"/>
      <c r="L195" s="40"/>
      <c r="M195" s="201" t="s">
        <v>1</v>
      </c>
      <c r="N195" s="202" t="s">
        <v>42</v>
      </c>
      <c r="O195" s="72"/>
      <c r="P195" s="203">
        <f>O195*H195</f>
        <v>0</v>
      </c>
      <c r="Q195" s="203">
        <v>0</v>
      </c>
      <c r="R195" s="203">
        <f>Q195*H195</f>
        <v>0</v>
      </c>
      <c r="S195" s="203">
        <v>0</v>
      </c>
      <c r="T195" s="204">
        <f>S195*H195</f>
        <v>0</v>
      </c>
      <c r="U195" s="35"/>
      <c r="V195" s="35"/>
      <c r="W195" s="35"/>
      <c r="X195" s="35"/>
      <c r="Y195" s="35"/>
      <c r="Z195" s="35"/>
      <c r="AA195" s="35"/>
      <c r="AB195" s="35"/>
      <c r="AC195" s="35"/>
      <c r="AD195" s="35"/>
      <c r="AE195" s="35"/>
      <c r="AR195" s="205" t="s">
        <v>218</v>
      </c>
      <c r="AT195" s="205" t="s">
        <v>214</v>
      </c>
      <c r="AU195" s="205" t="s">
        <v>87</v>
      </c>
      <c r="AY195" s="18" t="s">
        <v>209</v>
      </c>
      <c r="BE195" s="206">
        <f>IF(N195="základní",J195,0)</f>
        <v>0</v>
      </c>
      <c r="BF195" s="206">
        <f>IF(N195="snížená",J195,0)</f>
        <v>0</v>
      </c>
      <c r="BG195" s="206">
        <f>IF(N195="zákl. přenesená",J195,0)</f>
        <v>0</v>
      </c>
      <c r="BH195" s="206">
        <f>IF(N195="sníž. přenesená",J195,0)</f>
        <v>0</v>
      </c>
      <c r="BI195" s="206">
        <f>IF(N195="nulová",J195,0)</f>
        <v>0</v>
      </c>
      <c r="BJ195" s="18" t="s">
        <v>85</v>
      </c>
      <c r="BK195" s="206">
        <f>ROUND(I195*H195,2)</f>
        <v>0</v>
      </c>
      <c r="BL195" s="18" t="s">
        <v>218</v>
      </c>
      <c r="BM195" s="205" t="s">
        <v>8676</v>
      </c>
    </row>
    <row r="196" spans="1:65" s="2" customFormat="1" ht="19.5">
      <c r="A196" s="35"/>
      <c r="B196" s="36"/>
      <c r="C196" s="37"/>
      <c r="D196" s="214" t="s">
        <v>807</v>
      </c>
      <c r="E196" s="37"/>
      <c r="F196" s="256" t="s">
        <v>8677</v>
      </c>
      <c r="G196" s="37"/>
      <c r="H196" s="37"/>
      <c r="I196" s="257"/>
      <c r="J196" s="37"/>
      <c r="K196" s="37"/>
      <c r="L196" s="40"/>
      <c r="M196" s="258"/>
      <c r="N196" s="259"/>
      <c r="O196" s="72"/>
      <c r="P196" s="72"/>
      <c r="Q196" s="72"/>
      <c r="R196" s="72"/>
      <c r="S196" s="72"/>
      <c r="T196" s="73"/>
      <c r="U196" s="35"/>
      <c r="V196" s="35"/>
      <c r="W196" s="35"/>
      <c r="X196" s="35"/>
      <c r="Y196" s="35"/>
      <c r="Z196" s="35"/>
      <c r="AA196" s="35"/>
      <c r="AB196" s="35"/>
      <c r="AC196" s="35"/>
      <c r="AD196" s="35"/>
      <c r="AE196" s="35"/>
      <c r="AT196" s="18" t="s">
        <v>807</v>
      </c>
      <c r="AU196" s="18" t="s">
        <v>87</v>
      </c>
    </row>
    <row r="197" spans="1:65" s="2" customFormat="1" ht="24.2" customHeight="1">
      <c r="A197" s="35"/>
      <c r="B197" s="36"/>
      <c r="C197" s="193" t="s">
        <v>354</v>
      </c>
      <c r="D197" s="193" t="s">
        <v>214</v>
      </c>
      <c r="E197" s="194" t="s">
        <v>8678</v>
      </c>
      <c r="F197" s="195" t="s">
        <v>8679</v>
      </c>
      <c r="G197" s="196" t="s">
        <v>323</v>
      </c>
      <c r="H197" s="197">
        <v>13</v>
      </c>
      <c r="I197" s="198"/>
      <c r="J197" s="199">
        <f>ROUND(I197*H197,2)</f>
        <v>0</v>
      </c>
      <c r="K197" s="200"/>
      <c r="L197" s="40"/>
      <c r="M197" s="201" t="s">
        <v>1</v>
      </c>
      <c r="N197" s="202" t="s">
        <v>42</v>
      </c>
      <c r="O197" s="72"/>
      <c r="P197" s="203">
        <f>O197*H197</f>
        <v>0</v>
      </c>
      <c r="Q197" s="203">
        <v>0</v>
      </c>
      <c r="R197" s="203">
        <f>Q197*H197</f>
        <v>0</v>
      </c>
      <c r="S197" s="203">
        <v>0</v>
      </c>
      <c r="T197" s="204">
        <f>S197*H197</f>
        <v>0</v>
      </c>
      <c r="U197" s="35"/>
      <c r="V197" s="35"/>
      <c r="W197" s="35"/>
      <c r="X197" s="35"/>
      <c r="Y197" s="35"/>
      <c r="Z197" s="35"/>
      <c r="AA197" s="35"/>
      <c r="AB197" s="35"/>
      <c r="AC197" s="35"/>
      <c r="AD197" s="35"/>
      <c r="AE197" s="35"/>
      <c r="AR197" s="205" t="s">
        <v>218</v>
      </c>
      <c r="AT197" s="205" t="s">
        <v>214</v>
      </c>
      <c r="AU197" s="205" t="s">
        <v>87</v>
      </c>
      <c r="AY197" s="18" t="s">
        <v>209</v>
      </c>
      <c r="BE197" s="206">
        <f>IF(N197="základní",J197,0)</f>
        <v>0</v>
      </c>
      <c r="BF197" s="206">
        <f>IF(N197="snížená",J197,0)</f>
        <v>0</v>
      </c>
      <c r="BG197" s="206">
        <f>IF(N197="zákl. přenesená",J197,0)</f>
        <v>0</v>
      </c>
      <c r="BH197" s="206">
        <f>IF(N197="sníž. přenesená",J197,0)</f>
        <v>0</v>
      </c>
      <c r="BI197" s="206">
        <f>IF(N197="nulová",J197,0)</f>
        <v>0</v>
      </c>
      <c r="BJ197" s="18" t="s">
        <v>85</v>
      </c>
      <c r="BK197" s="206">
        <f>ROUND(I197*H197,2)</f>
        <v>0</v>
      </c>
      <c r="BL197" s="18" t="s">
        <v>218</v>
      </c>
      <c r="BM197" s="205" t="s">
        <v>8680</v>
      </c>
    </row>
    <row r="198" spans="1:65" s="2" customFormat="1" ht="19.5">
      <c r="A198" s="35"/>
      <c r="B198" s="36"/>
      <c r="C198" s="37"/>
      <c r="D198" s="214" t="s">
        <v>807</v>
      </c>
      <c r="E198" s="37"/>
      <c r="F198" s="256" t="s">
        <v>8681</v>
      </c>
      <c r="G198" s="37"/>
      <c r="H198" s="37"/>
      <c r="I198" s="257"/>
      <c r="J198" s="37"/>
      <c r="K198" s="37"/>
      <c r="L198" s="40"/>
      <c r="M198" s="258"/>
      <c r="N198" s="259"/>
      <c r="O198" s="72"/>
      <c r="P198" s="72"/>
      <c r="Q198" s="72"/>
      <c r="R198" s="72"/>
      <c r="S198" s="72"/>
      <c r="T198" s="73"/>
      <c r="U198" s="35"/>
      <c r="V198" s="35"/>
      <c r="W198" s="35"/>
      <c r="X198" s="35"/>
      <c r="Y198" s="35"/>
      <c r="Z198" s="35"/>
      <c r="AA198" s="35"/>
      <c r="AB198" s="35"/>
      <c r="AC198" s="35"/>
      <c r="AD198" s="35"/>
      <c r="AE198" s="35"/>
      <c r="AT198" s="18" t="s">
        <v>807</v>
      </c>
      <c r="AU198" s="18" t="s">
        <v>87</v>
      </c>
    </row>
    <row r="199" spans="1:65" s="2" customFormat="1" ht="24.2" customHeight="1">
      <c r="A199" s="35"/>
      <c r="B199" s="36"/>
      <c r="C199" s="193" t="s">
        <v>358</v>
      </c>
      <c r="D199" s="193" t="s">
        <v>214</v>
      </c>
      <c r="E199" s="194" t="s">
        <v>8682</v>
      </c>
      <c r="F199" s="195" t="s">
        <v>8683</v>
      </c>
      <c r="G199" s="196" t="s">
        <v>1088</v>
      </c>
      <c r="H199" s="197">
        <v>13</v>
      </c>
      <c r="I199" s="198"/>
      <c r="J199" s="199">
        <f>ROUND(I199*H199,2)</f>
        <v>0</v>
      </c>
      <c r="K199" s="200"/>
      <c r="L199" s="40"/>
      <c r="M199" s="201" t="s">
        <v>1</v>
      </c>
      <c r="N199" s="202" t="s">
        <v>42</v>
      </c>
      <c r="O199" s="72"/>
      <c r="P199" s="203">
        <f>O199*H199</f>
        <v>0</v>
      </c>
      <c r="Q199" s="203">
        <v>0</v>
      </c>
      <c r="R199" s="203">
        <f>Q199*H199</f>
        <v>0</v>
      </c>
      <c r="S199" s="203">
        <v>0</v>
      </c>
      <c r="T199" s="204">
        <f>S199*H199</f>
        <v>0</v>
      </c>
      <c r="U199" s="35"/>
      <c r="V199" s="35"/>
      <c r="W199" s="35"/>
      <c r="X199" s="35"/>
      <c r="Y199" s="35"/>
      <c r="Z199" s="35"/>
      <c r="AA199" s="35"/>
      <c r="AB199" s="35"/>
      <c r="AC199" s="35"/>
      <c r="AD199" s="35"/>
      <c r="AE199" s="35"/>
      <c r="AR199" s="205" t="s">
        <v>218</v>
      </c>
      <c r="AT199" s="205" t="s">
        <v>214</v>
      </c>
      <c r="AU199" s="205" t="s">
        <v>87</v>
      </c>
      <c r="AY199" s="18" t="s">
        <v>209</v>
      </c>
      <c r="BE199" s="206">
        <f>IF(N199="základní",J199,0)</f>
        <v>0</v>
      </c>
      <c r="BF199" s="206">
        <f>IF(N199="snížená",J199,0)</f>
        <v>0</v>
      </c>
      <c r="BG199" s="206">
        <f>IF(N199="zákl. přenesená",J199,0)</f>
        <v>0</v>
      </c>
      <c r="BH199" s="206">
        <f>IF(N199="sníž. přenesená",J199,0)</f>
        <v>0</v>
      </c>
      <c r="BI199" s="206">
        <f>IF(N199="nulová",J199,0)</f>
        <v>0</v>
      </c>
      <c r="BJ199" s="18" t="s">
        <v>85</v>
      </c>
      <c r="BK199" s="206">
        <f>ROUND(I199*H199,2)</f>
        <v>0</v>
      </c>
      <c r="BL199" s="18" t="s">
        <v>218</v>
      </c>
      <c r="BM199" s="205" t="s">
        <v>8684</v>
      </c>
    </row>
    <row r="200" spans="1:65" s="2" customFormat="1" ht="37.9" customHeight="1">
      <c r="A200" s="35"/>
      <c r="B200" s="36"/>
      <c r="C200" s="193" t="s">
        <v>365</v>
      </c>
      <c r="D200" s="193" t="s">
        <v>214</v>
      </c>
      <c r="E200" s="194" t="s">
        <v>8685</v>
      </c>
      <c r="F200" s="195" t="s">
        <v>8686</v>
      </c>
      <c r="G200" s="196" t="s">
        <v>318</v>
      </c>
      <c r="H200" s="197">
        <v>506</v>
      </c>
      <c r="I200" s="198"/>
      <c r="J200" s="199">
        <f>ROUND(I200*H200,2)</f>
        <v>0</v>
      </c>
      <c r="K200" s="200"/>
      <c r="L200" s="40"/>
      <c r="M200" s="201" t="s">
        <v>1</v>
      </c>
      <c r="N200" s="202" t="s">
        <v>42</v>
      </c>
      <c r="O200" s="72"/>
      <c r="P200" s="203">
        <f>O200*H200</f>
        <v>0</v>
      </c>
      <c r="Q200" s="203">
        <v>0</v>
      </c>
      <c r="R200" s="203">
        <f>Q200*H200</f>
        <v>0</v>
      </c>
      <c r="S200" s="203">
        <v>0</v>
      </c>
      <c r="T200" s="204">
        <f>S200*H200</f>
        <v>0</v>
      </c>
      <c r="U200" s="35"/>
      <c r="V200" s="35"/>
      <c r="W200" s="35"/>
      <c r="X200" s="35"/>
      <c r="Y200" s="35"/>
      <c r="Z200" s="35"/>
      <c r="AA200" s="35"/>
      <c r="AB200" s="35"/>
      <c r="AC200" s="35"/>
      <c r="AD200" s="35"/>
      <c r="AE200" s="35"/>
      <c r="AR200" s="205" t="s">
        <v>218</v>
      </c>
      <c r="AT200" s="205" t="s">
        <v>214</v>
      </c>
      <c r="AU200" s="205" t="s">
        <v>87</v>
      </c>
      <c r="AY200" s="18" t="s">
        <v>209</v>
      </c>
      <c r="BE200" s="206">
        <f>IF(N200="základní",J200,0)</f>
        <v>0</v>
      </c>
      <c r="BF200" s="206">
        <f>IF(N200="snížená",J200,0)</f>
        <v>0</v>
      </c>
      <c r="BG200" s="206">
        <f>IF(N200="zákl. přenesená",J200,0)</f>
        <v>0</v>
      </c>
      <c r="BH200" s="206">
        <f>IF(N200="sníž. přenesená",J200,0)</f>
        <v>0</v>
      </c>
      <c r="BI200" s="206">
        <f>IF(N200="nulová",J200,0)</f>
        <v>0</v>
      </c>
      <c r="BJ200" s="18" t="s">
        <v>85</v>
      </c>
      <c r="BK200" s="206">
        <f>ROUND(I200*H200,2)</f>
        <v>0</v>
      </c>
      <c r="BL200" s="18" t="s">
        <v>218</v>
      </c>
      <c r="BM200" s="205" t="s">
        <v>8687</v>
      </c>
    </row>
    <row r="201" spans="1:65" s="2" customFormat="1" ht="19.5">
      <c r="A201" s="35"/>
      <c r="B201" s="36"/>
      <c r="C201" s="37"/>
      <c r="D201" s="214" t="s">
        <v>807</v>
      </c>
      <c r="E201" s="37"/>
      <c r="F201" s="256" t="s">
        <v>8688</v>
      </c>
      <c r="G201" s="37"/>
      <c r="H201" s="37"/>
      <c r="I201" s="257"/>
      <c r="J201" s="37"/>
      <c r="K201" s="37"/>
      <c r="L201" s="40"/>
      <c r="M201" s="258"/>
      <c r="N201" s="259"/>
      <c r="O201" s="72"/>
      <c r="P201" s="72"/>
      <c r="Q201" s="72"/>
      <c r="R201" s="72"/>
      <c r="S201" s="72"/>
      <c r="T201" s="73"/>
      <c r="U201" s="35"/>
      <c r="V201" s="35"/>
      <c r="W201" s="35"/>
      <c r="X201" s="35"/>
      <c r="Y201" s="35"/>
      <c r="Z201" s="35"/>
      <c r="AA201" s="35"/>
      <c r="AB201" s="35"/>
      <c r="AC201" s="35"/>
      <c r="AD201" s="35"/>
      <c r="AE201" s="35"/>
      <c r="AT201" s="18" t="s">
        <v>807</v>
      </c>
      <c r="AU201" s="18" t="s">
        <v>87</v>
      </c>
    </row>
    <row r="202" spans="1:65" s="12" customFormat="1" ht="22.9" customHeight="1">
      <c r="B202" s="177"/>
      <c r="C202" s="178"/>
      <c r="D202" s="179" t="s">
        <v>76</v>
      </c>
      <c r="E202" s="191" t="s">
        <v>8689</v>
      </c>
      <c r="F202" s="191" t="s">
        <v>8690</v>
      </c>
      <c r="G202" s="178"/>
      <c r="H202" s="178"/>
      <c r="I202" s="181"/>
      <c r="J202" s="192">
        <f>BK202</f>
        <v>0</v>
      </c>
      <c r="K202" s="178"/>
      <c r="L202" s="183"/>
      <c r="M202" s="184"/>
      <c r="N202" s="185"/>
      <c r="O202" s="185"/>
      <c r="P202" s="186">
        <f>SUM(P203:P211)</f>
        <v>0</v>
      </c>
      <c r="Q202" s="185"/>
      <c r="R202" s="186">
        <f>SUM(R203:R211)</f>
        <v>0</v>
      </c>
      <c r="S202" s="185"/>
      <c r="T202" s="187">
        <f>SUM(T203:T211)</f>
        <v>0</v>
      </c>
      <c r="AR202" s="188" t="s">
        <v>85</v>
      </c>
      <c r="AT202" s="189" t="s">
        <v>76</v>
      </c>
      <c r="AU202" s="189" t="s">
        <v>85</v>
      </c>
      <c r="AY202" s="188" t="s">
        <v>209</v>
      </c>
      <c r="BK202" s="190">
        <f>SUM(BK203:BK211)</f>
        <v>0</v>
      </c>
    </row>
    <row r="203" spans="1:65" s="2" customFormat="1" ht="24.2" customHeight="1">
      <c r="A203" s="35"/>
      <c r="B203" s="36"/>
      <c r="C203" s="193" t="s">
        <v>369</v>
      </c>
      <c r="D203" s="193" t="s">
        <v>214</v>
      </c>
      <c r="E203" s="194" t="s">
        <v>8691</v>
      </c>
      <c r="F203" s="195" t="s">
        <v>8692</v>
      </c>
      <c r="G203" s="196" t="s">
        <v>318</v>
      </c>
      <c r="H203" s="197">
        <v>782</v>
      </c>
      <c r="I203" s="198"/>
      <c r="J203" s="199">
        <f t="shared" ref="J203:J208" si="10">ROUND(I203*H203,2)</f>
        <v>0</v>
      </c>
      <c r="K203" s="200"/>
      <c r="L203" s="40"/>
      <c r="M203" s="201" t="s">
        <v>1</v>
      </c>
      <c r="N203" s="202" t="s">
        <v>42</v>
      </c>
      <c r="O203" s="72"/>
      <c r="P203" s="203">
        <f t="shared" ref="P203:P208" si="11">O203*H203</f>
        <v>0</v>
      </c>
      <c r="Q203" s="203">
        <v>0</v>
      </c>
      <c r="R203" s="203">
        <f t="shared" ref="R203:R208" si="12">Q203*H203</f>
        <v>0</v>
      </c>
      <c r="S203" s="203">
        <v>0</v>
      </c>
      <c r="T203" s="204">
        <f t="shared" ref="T203:T208" si="13">S203*H203</f>
        <v>0</v>
      </c>
      <c r="U203" s="35"/>
      <c r="V203" s="35"/>
      <c r="W203" s="35"/>
      <c r="X203" s="35"/>
      <c r="Y203" s="35"/>
      <c r="Z203" s="35"/>
      <c r="AA203" s="35"/>
      <c r="AB203" s="35"/>
      <c r="AC203" s="35"/>
      <c r="AD203" s="35"/>
      <c r="AE203" s="35"/>
      <c r="AR203" s="205" t="s">
        <v>218</v>
      </c>
      <c r="AT203" s="205" t="s">
        <v>214</v>
      </c>
      <c r="AU203" s="205" t="s">
        <v>87</v>
      </c>
      <c r="AY203" s="18" t="s">
        <v>209</v>
      </c>
      <c r="BE203" s="206">
        <f t="shared" ref="BE203:BE208" si="14">IF(N203="základní",J203,0)</f>
        <v>0</v>
      </c>
      <c r="BF203" s="206">
        <f t="shared" ref="BF203:BF208" si="15">IF(N203="snížená",J203,0)</f>
        <v>0</v>
      </c>
      <c r="BG203" s="206">
        <f t="shared" ref="BG203:BG208" si="16">IF(N203="zákl. přenesená",J203,0)</f>
        <v>0</v>
      </c>
      <c r="BH203" s="206">
        <f t="shared" ref="BH203:BH208" si="17">IF(N203="sníž. přenesená",J203,0)</f>
        <v>0</v>
      </c>
      <c r="BI203" s="206">
        <f t="shared" ref="BI203:BI208" si="18">IF(N203="nulová",J203,0)</f>
        <v>0</v>
      </c>
      <c r="BJ203" s="18" t="s">
        <v>85</v>
      </c>
      <c r="BK203" s="206">
        <f t="shared" ref="BK203:BK208" si="19">ROUND(I203*H203,2)</f>
        <v>0</v>
      </c>
      <c r="BL203" s="18" t="s">
        <v>218</v>
      </c>
      <c r="BM203" s="205" t="s">
        <v>8693</v>
      </c>
    </row>
    <row r="204" spans="1:65" s="2" customFormat="1" ht="24.2" customHeight="1">
      <c r="A204" s="35"/>
      <c r="B204" s="36"/>
      <c r="C204" s="193" t="s">
        <v>373</v>
      </c>
      <c r="D204" s="193" t="s">
        <v>214</v>
      </c>
      <c r="E204" s="194" t="s">
        <v>8694</v>
      </c>
      <c r="F204" s="195" t="s">
        <v>8695</v>
      </c>
      <c r="G204" s="196" t="s">
        <v>318</v>
      </c>
      <c r="H204" s="197">
        <v>1983</v>
      </c>
      <c r="I204" s="198"/>
      <c r="J204" s="199">
        <f t="shared" si="10"/>
        <v>0</v>
      </c>
      <c r="K204" s="200"/>
      <c r="L204" s="40"/>
      <c r="M204" s="201" t="s">
        <v>1</v>
      </c>
      <c r="N204" s="202" t="s">
        <v>42</v>
      </c>
      <c r="O204" s="72"/>
      <c r="P204" s="203">
        <f t="shared" si="11"/>
        <v>0</v>
      </c>
      <c r="Q204" s="203">
        <v>0</v>
      </c>
      <c r="R204" s="203">
        <f t="shared" si="12"/>
        <v>0</v>
      </c>
      <c r="S204" s="203">
        <v>0</v>
      </c>
      <c r="T204" s="204">
        <f t="shared" si="13"/>
        <v>0</v>
      </c>
      <c r="U204" s="35"/>
      <c r="V204" s="35"/>
      <c r="W204" s="35"/>
      <c r="X204" s="35"/>
      <c r="Y204" s="35"/>
      <c r="Z204" s="35"/>
      <c r="AA204" s="35"/>
      <c r="AB204" s="35"/>
      <c r="AC204" s="35"/>
      <c r="AD204" s="35"/>
      <c r="AE204" s="35"/>
      <c r="AR204" s="205" t="s">
        <v>218</v>
      </c>
      <c r="AT204" s="205" t="s">
        <v>214</v>
      </c>
      <c r="AU204" s="205" t="s">
        <v>87</v>
      </c>
      <c r="AY204" s="18" t="s">
        <v>209</v>
      </c>
      <c r="BE204" s="206">
        <f t="shared" si="14"/>
        <v>0</v>
      </c>
      <c r="BF204" s="206">
        <f t="shared" si="15"/>
        <v>0</v>
      </c>
      <c r="BG204" s="206">
        <f t="shared" si="16"/>
        <v>0</v>
      </c>
      <c r="BH204" s="206">
        <f t="shared" si="17"/>
        <v>0</v>
      </c>
      <c r="BI204" s="206">
        <f t="shared" si="18"/>
        <v>0</v>
      </c>
      <c r="BJ204" s="18" t="s">
        <v>85</v>
      </c>
      <c r="BK204" s="206">
        <f t="shared" si="19"/>
        <v>0</v>
      </c>
      <c r="BL204" s="18" t="s">
        <v>218</v>
      </c>
      <c r="BM204" s="205" t="s">
        <v>8696</v>
      </c>
    </row>
    <row r="205" spans="1:65" s="2" customFormat="1" ht="24.2" customHeight="1">
      <c r="A205" s="35"/>
      <c r="B205" s="36"/>
      <c r="C205" s="193" t="s">
        <v>377</v>
      </c>
      <c r="D205" s="193" t="s">
        <v>214</v>
      </c>
      <c r="E205" s="194" t="s">
        <v>8697</v>
      </c>
      <c r="F205" s="195" t="s">
        <v>8698</v>
      </c>
      <c r="G205" s="196" t="s">
        <v>318</v>
      </c>
      <c r="H205" s="197">
        <v>861</v>
      </c>
      <c r="I205" s="198"/>
      <c r="J205" s="199">
        <f t="shared" si="10"/>
        <v>0</v>
      </c>
      <c r="K205" s="200"/>
      <c r="L205" s="40"/>
      <c r="M205" s="201" t="s">
        <v>1</v>
      </c>
      <c r="N205" s="202" t="s">
        <v>42</v>
      </c>
      <c r="O205" s="72"/>
      <c r="P205" s="203">
        <f t="shared" si="11"/>
        <v>0</v>
      </c>
      <c r="Q205" s="203">
        <v>0</v>
      </c>
      <c r="R205" s="203">
        <f t="shared" si="12"/>
        <v>0</v>
      </c>
      <c r="S205" s="203">
        <v>0</v>
      </c>
      <c r="T205" s="204">
        <f t="shared" si="13"/>
        <v>0</v>
      </c>
      <c r="U205" s="35"/>
      <c r="V205" s="35"/>
      <c r="W205" s="35"/>
      <c r="X205" s="35"/>
      <c r="Y205" s="35"/>
      <c r="Z205" s="35"/>
      <c r="AA205" s="35"/>
      <c r="AB205" s="35"/>
      <c r="AC205" s="35"/>
      <c r="AD205" s="35"/>
      <c r="AE205" s="35"/>
      <c r="AR205" s="205" t="s">
        <v>218</v>
      </c>
      <c r="AT205" s="205" t="s">
        <v>214</v>
      </c>
      <c r="AU205" s="205" t="s">
        <v>87</v>
      </c>
      <c r="AY205" s="18" t="s">
        <v>209</v>
      </c>
      <c r="BE205" s="206">
        <f t="shared" si="14"/>
        <v>0</v>
      </c>
      <c r="BF205" s="206">
        <f t="shared" si="15"/>
        <v>0</v>
      </c>
      <c r="BG205" s="206">
        <f t="shared" si="16"/>
        <v>0</v>
      </c>
      <c r="BH205" s="206">
        <f t="shared" si="17"/>
        <v>0</v>
      </c>
      <c r="BI205" s="206">
        <f t="shared" si="18"/>
        <v>0</v>
      </c>
      <c r="BJ205" s="18" t="s">
        <v>85</v>
      </c>
      <c r="BK205" s="206">
        <f t="shared" si="19"/>
        <v>0</v>
      </c>
      <c r="BL205" s="18" t="s">
        <v>218</v>
      </c>
      <c r="BM205" s="205" t="s">
        <v>8699</v>
      </c>
    </row>
    <row r="206" spans="1:65" s="2" customFormat="1" ht="24.2" customHeight="1">
      <c r="A206" s="35"/>
      <c r="B206" s="36"/>
      <c r="C206" s="193" t="s">
        <v>381</v>
      </c>
      <c r="D206" s="193" t="s">
        <v>214</v>
      </c>
      <c r="E206" s="194" t="s">
        <v>8700</v>
      </c>
      <c r="F206" s="195" t="s">
        <v>8701</v>
      </c>
      <c r="G206" s="196" t="s">
        <v>318</v>
      </c>
      <c r="H206" s="197">
        <v>1366</v>
      </c>
      <c r="I206" s="198"/>
      <c r="J206" s="199">
        <f t="shared" si="10"/>
        <v>0</v>
      </c>
      <c r="K206" s="200"/>
      <c r="L206" s="40"/>
      <c r="M206" s="201" t="s">
        <v>1</v>
      </c>
      <c r="N206" s="202" t="s">
        <v>42</v>
      </c>
      <c r="O206" s="72"/>
      <c r="P206" s="203">
        <f t="shared" si="11"/>
        <v>0</v>
      </c>
      <c r="Q206" s="203">
        <v>0</v>
      </c>
      <c r="R206" s="203">
        <f t="shared" si="12"/>
        <v>0</v>
      </c>
      <c r="S206" s="203">
        <v>0</v>
      </c>
      <c r="T206" s="204">
        <f t="shared" si="13"/>
        <v>0</v>
      </c>
      <c r="U206" s="35"/>
      <c r="V206" s="35"/>
      <c r="W206" s="35"/>
      <c r="X206" s="35"/>
      <c r="Y206" s="35"/>
      <c r="Z206" s="35"/>
      <c r="AA206" s="35"/>
      <c r="AB206" s="35"/>
      <c r="AC206" s="35"/>
      <c r="AD206" s="35"/>
      <c r="AE206" s="35"/>
      <c r="AR206" s="205" t="s">
        <v>218</v>
      </c>
      <c r="AT206" s="205" t="s">
        <v>214</v>
      </c>
      <c r="AU206" s="205" t="s">
        <v>87</v>
      </c>
      <c r="AY206" s="18" t="s">
        <v>209</v>
      </c>
      <c r="BE206" s="206">
        <f t="shared" si="14"/>
        <v>0</v>
      </c>
      <c r="BF206" s="206">
        <f t="shared" si="15"/>
        <v>0</v>
      </c>
      <c r="BG206" s="206">
        <f t="shared" si="16"/>
        <v>0</v>
      </c>
      <c r="BH206" s="206">
        <f t="shared" si="17"/>
        <v>0</v>
      </c>
      <c r="BI206" s="206">
        <f t="shared" si="18"/>
        <v>0</v>
      </c>
      <c r="BJ206" s="18" t="s">
        <v>85</v>
      </c>
      <c r="BK206" s="206">
        <f t="shared" si="19"/>
        <v>0</v>
      </c>
      <c r="BL206" s="18" t="s">
        <v>218</v>
      </c>
      <c r="BM206" s="205" t="s">
        <v>8702</v>
      </c>
    </row>
    <row r="207" spans="1:65" s="2" customFormat="1" ht="24.2" customHeight="1">
      <c r="A207" s="35"/>
      <c r="B207" s="36"/>
      <c r="C207" s="193" t="s">
        <v>385</v>
      </c>
      <c r="D207" s="193" t="s">
        <v>214</v>
      </c>
      <c r="E207" s="194" t="s">
        <v>8703</v>
      </c>
      <c r="F207" s="195" t="s">
        <v>8704</v>
      </c>
      <c r="G207" s="196" t="s">
        <v>318</v>
      </c>
      <c r="H207" s="197">
        <v>326</v>
      </c>
      <c r="I207" s="198"/>
      <c r="J207" s="199">
        <f t="shared" si="10"/>
        <v>0</v>
      </c>
      <c r="K207" s="200"/>
      <c r="L207" s="40"/>
      <c r="M207" s="201" t="s">
        <v>1</v>
      </c>
      <c r="N207" s="202" t="s">
        <v>42</v>
      </c>
      <c r="O207" s="72"/>
      <c r="P207" s="203">
        <f t="shared" si="11"/>
        <v>0</v>
      </c>
      <c r="Q207" s="203">
        <v>0</v>
      </c>
      <c r="R207" s="203">
        <f t="shared" si="12"/>
        <v>0</v>
      </c>
      <c r="S207" s="203">
        <v>0</v>
      </c>
      <c r="T207" s="204">
        <f t="shared" si="13"/>
        <v>0</v>
      </c>
      <c r="U207" s="35"/>
      <c r="V207" s="35"/>
      <c r="W207" s="35"/>
      <c r="X207" s="35"/>
      <c r="Y207" s="35"/>
      <c r="Z207" s="35"/>
      <c r="AA207" s="35"/>
      <c r="AB207" s="35"/>
      <c r="AC207" s="35"/>
      <c r="AD207" s="35"/>
      <c r="AE207" s="35"/>
      <c r="AR207" s="205" t="s">
        <v>218</v>
      </c>
      <c r="AT207" s="205" t="s">
        <v>214</v>
      </c>
      <c r="AU207" s="205" t="s">
        <v>87</v>
      </c>
      <c r="AY207" s="18" t="s">
        <v>209</v>
      </c>
      <c r="BE207" s="206">
        <f t="shared" si="14"/>
        <v>0</v>
      </c>
      <c r="BF207" s="206">
        <f t="shared" si="15"/>
        <v>0</v>
      </c>
      <c r="BG207" s="206">
        <f t="shared" si="16"/>
        <v>0</v>
      </c>
      <c r="BH207" s="206">
        <f t="shared" si="17"/>
        <v>0</v>
      </c>
      <c r="BI207" s="206">
        <f t="shared" si="18"/>
        <v>0</v>
      </c>
      <c r="BJ207" s="18" t="s">
        <v>85</v>
      </c>
      <c r="BK207" s="206">
        <f t="shared" si="19"/>
        <v>0</v>
      </c>
      <c r="BL207" s="18" t="s">
        <v>218</v>
      </c>
      <c r="BM207" s="205" t="s">
        <v>8705</v>
      </c>
    </row>
    <row r="208" spans="1:65" s="2" customFormat="1" ht="49.15" customHeight="1">
      <c r="A208" s="35"/>
      <c r="B208" s="36"/>
      <c r="C208" s="193" t="s">
        <v>389</v>
      </c>
      <c r="D208" s="193" t="s">
        <v>214</v>
      </c>
      <c r="E208" s="194" t="s">
        <v>8706</v>
      </c>
      <c r="F208" s="195" t="s">
        <v>8707</v>
      </c>
      <c r="G208" s="196" t="s">
        <v>318</v>
      </c>
      <c r="H208" s="197">
        <v>1612</v>
      </c>
      <c r="I208" s="198"/>
      <c r="J208" s="199">
        <f t="shared" si="10"/>
        <v>0</v>
      </c>
      <c r="K208" s="200"/>
      <c r="L208" s="40"/>
      <c r="M208" s="201" t="s">
        <v>1</v>
      </c>
      <c r="N208" s="202" t="s">
        <v>42</v>
      </c>
      <c r="O208" s="72"/>
      <c r="P208" s="203">
        <f t="shared" si="11"/>
        <v>0</v>
      </c>
      <c r="Q208" s="203">
        <v>0</v>
      </c>
      <c r="R208" s="203">
        <f t="shared" si="12"/>
        <v>0</v>
      </c>
      <c r="S208" s="203">
        <v>0</v>
      </c>
      <c r="T208" s="204">
        <f t="shared" si="13"/>
        <v>0</v>
      </c>
      <c r="U208" s="35"/>
      <c r="V208" s="35"/>
      <c r="W208" s="35"/>
      <c r="X208" s="35"/>
      <c r="Y208" s="35"/>
      <c r="Z208" s="35"/>
      <c r="AA208" s="35"/>
      <c r="AB208" s="35"/>
      <c r="AC208" s="35"/>
      <c r="AD208" s="35"/>
      <c r="AE208" s="35"/>
      <c r="AR208" s="205" t="s">
        <v>218</v>
      </c>
      <c r="AT208" s="205" t="s">
        <v>214</v>
      </c>
      <c r="AU208" s="205" t="s">
        <v>87</v>
      </c>
      <c r="AY208" s="18" t="s">
        <v>209</v>
      </c>
      <c r="BE208" s="206">
        <f t="shared" si="14"/>
        <v>0</v>
      </c>
      <c r="BF208" s="206">
        <f t="shared" si="15"/>
        <v>0</v>
      </c>
      <c r="BG208" s="206">
        <f t="shared" si="16"/>
        <v>0</v>
      </c>
      <c r="BH208" s="206">
        <f t="shared" si="17"/>
        <v>0</v>
      </c>
      <c r="BI208" s="206">
        <f t="shared" si="18"/>
        <v>0</v>
      </c>
      <c r="BJ208" s="18" t="s">
        <v>85</v>
      </c>
      <c r="BK208" s="206">
        <f t="shared" si="19"/>
        <v>0</v>
      </c>
      <c r="BL208" s="18" t="s">
        <v>218</v>
      </c>
      <c r="BM208" s="205" t="s">
        <v>8708</v>
      </c>
    </row>
    <row r="209" spans="1:65" s="2" customFormat="1" ht="19.5">
      <c r="A209" s="35"/>
      <c r="B209" s="36"/>
      <c r="C209" s="37"/>
      <c r="D209" s="214" t="s">
        <v>807</v>
      </c>
      <c r="E209" s="37"/>
      <c r="F209" s="256" t="s">
        <v>8709</v>
      </c>
      <c r="G209" s="37"/>
      <c r="H209" s="37"/>
      <c r="I209" s="257"/>
      <c r="J209" s="37"/>
      <c r="K209" s="37"/>
      <c r="L209" s="40"/>
      <c r="M209" s="258"/>
      <c r="N209" s="259"/>
      <c r="O209" s="72"/>
      <c r="P209" s="72"/>
      <c r="Q209" s="72"/>
      <c r="R209" s="72"/>
      <c r="S209" s="72"/>
      <c r="T209" s="73"/>
      <c r="U209" s="35"/>
      <c r="V209" s="35"/>
      <c r="W209" s="35"/>
      <c r="X209" s="35"/>
      <c r="Y209" s="35"/>
      <c r="Z209" s="35"/>
      <c r="AA209" s="35"/>
      <c r="AB209" s="35"/>
      <c r="AC209" s="35"/>
      <c r="AD209" s="35"/>
      <c r="AE209" s="35"/>
      <c r="AT209" s="18" t="s">
        <v>807</v>
      </c>
      <c r="AU209" s="18" t="s">
        <v>87</v>
      </c>
    </row>
    <row r="210" spans="1:65" s="2" customFormat="1" ht="55.5" customHeight="1">
      <c r="A210" s="35"/>
      <c r="B210" s="36"/>
      <c r="C210" s="193" t="s">
        <v>394</v>
      </c>
      <c r="D210" s="193" t="s">
        <v>214</v>
      </c>
      <c r="E210" s="194" t="s">
        <v>8710</v>
      </c>
      <c r="F210" s="195" t="s">
        <v>8711</v>
      </c>
      <c r="G210" s="196" t="s">
        <v>318</v>
      </c>
      <c r="H210" s="197">
        <v>1190</v>
      </c>
      <c r="I210" s="198"/>
      <c r="J210" s="199">
        <f>ROUND(I210*H210,2)</f>
        <v>0</v>
      </c>
      <c r="K210" s="200"/>
      <c r="L210" s="40"/>
      <c r="M210" s="201" t="s">
        <v>1</v>
      </c>
      <c r="N210" s="202" t="s">
        <v>42</v>
      </c>
      <c r="O210" s="72"/>
      <c r="P210" s="203">
        <f>O210*H210</f>
        <v>0</v>
      </c>
      <c r="Q210" s="203">
        <v>0</v>
      </c>
      <c r="R210" s="203">
        <f>Q210*H210</f>
        <v>0</v>
      </c>
      <c r="S210" s="203">
        <v>0</v>
      </c>
      <c r="T210" s="204">
        <f>S210*H210</f>
        <v>0</v>
      </c>
      <c r="U210" s="35"/>
      <c r="V210" s="35"/>
      <c r="W210" s="35"/>
      <c r="X210" s="35"/>
      <c r="Y210" s="35"/>
      <c r="Z210" s="35"/>
      <c r="AA210" s="35"/>
      <c r="AB210" s="35"/>
      <c r="AC210" s="35"/>
      <c r="AD210" s="35"/>
      <c r="AE210" s="35"/>
      <c r="AR210" s="205" t="s">
        <v>218</v>
      </c>
      <c r="AT210" s="205" t="s">
        <v>214</v>
      </c>
      <c r="AU210" s="205" t="s">
        <v>87</v>
      </c>
      <c r="AY210" s="18" t="s">
        <v>209</v>
      </c>
      <c r="BE210" s="206">
        <f>IF(N210="základní",J210,0)</f>
        <v>0</v>
      </c>
      <c r="BF210" s="206">
        <f>IF(N210="snížená",J210,0)</f>
        <v>0</v>
      </c>
      <c r="BG210" s="206">
        <f>IF(N210="zákl. přenesená",J210,0)</f>
        <v>0</v>
      </c>
      <c r="BH210" s="206">
        <f>IF(N210="sníž. přenesená",J210,0)</f>
        <v>0</v>
      </c>
      <c r="BI210" s="206">
        <f>IF(N210="nulová",J210,0)</f>
        <v>0</v>
      </c>
      <c r="BJ210" s="18" t="s">
        <v>85</v>
      </c>
      <c r="BK210" s="206">
        <f>ROUND(I210*H210,2)</f>
        <v>0</v>
      </c>
      <c r="BL210" s="18" t="s">
        <v>218</v>
      </c>
      <c r="BM210" s="205" t="s">
        <v>8712</v>
      </c>
    </row>
    <row r="211" spans="1:65" s="2" customFormat="1" ht="19.5">
      <c r="A211" s="35"/>
      <c r="B211" s="36"/>
      <c r="C211" s="37"/>
      <c r="D211" s="214" t="s">
        <v>807</v>
      </c>
      <c r="E211" s="37"/>
      <c r="F211" s="256" t="s">
        <v>8713</v>
      </c>
      <c r="G211" s="37"/>
      <c r="H211" s="37"/>
      <c r="I211" s="257"/>
      <c r="J211" s="37"/>
      <c r="K211" s="37"/>
      <c r="L211" s="40"/>
      <c r="M211" s="258"/>
      <c r="N211" s="259"/>
      <c r="O211" s="72"/>
      <c r="P211" s="72"/>
      <c r="Q211" s="72"/>
      <c r="R211" s="72"/>
      <c r="S211" s="72"/>
      <c r="T211" s="73"/>
      <c r="U211" s="35"/>
      <c r="V211" s="35"/>
      <c r="W211" s="35"/>
      <c r="X211" s="35"/>
      <c r="Y211" s="35"/>
      <c r="Z211" s="35"/>
      <c r="AA211" s="35"/>
      <c r="AB211" s="35"/>
      <c r="AC211" s="35"/>
      <c r="AD211" s="35"/>
      <c r="AE211" s="35"/>
      <c r="AT211" s="18" t="s">
        <v>807</v>
      </c>
      <c r="AU211" s="18" t="s">
        <v>87</v>
      </c>
    </row>
    <row r="212" spans="1:65" s="12" customFormat="1" ht="22.9" customHeight="1">
      <c r="B212" s="177"/>
      <c r="C212" s="178"/>
      <c r="D212" s="179" t="s">
        <v>76</v>
      </c>
      <c r="E212" s="191" t="s">
        <v>6554</v>
      </c>
      <c r="F212" s="191" t="s">
        <v>8714</v>
      </c>
      <c r="G212" s="178"/>
      <c r="H212" s="178"/>
      <c r="I212" s="181"/>
      <c r="J212" s="192">
        <f>BK212</f>
        <v>0</v>
      </c>
      <c r="K212" s="178"/>
      <c r="L212" s="183"/>
      <c r="M212" s="184"/>
      <c r="N212" s="185"/>
      <c r="O212" s="185"/>
      <c r="P212" s="186">
        <f>SUM(P213:P239)</f>
        <v>0</v>
      </c>
      <c r="Q212" s="185"/>
      <c r="R212" s="186">
        <f>SUM(R213:R239)</f>
        <v>0</v>
      </c>
      <c r="S212" s="185"/>
      <c r="T212" s="187">
        <f>SUM(T213:T239)</f>
        <v>0</v>
      </c>
      <c r="AR212" s="188" t="s">
        <v>87</v>
      </c>
      <c r="AT212" s="189" t="s">
        <v>76</v>
      </c>
      <c r="AU212" s="189" t="s">
        <v>85</v>
      </c>
      <c r="AY212" s="188" t="s">
        <v>209</v>
      </c>
      <c r="BK212" s="190">
        <f>SUM(BK213:BK239)</f>
        <v>0</v>
      </c>
    </row>
    <row r="213" spans="1:65" s="2" customFormat="1" ht="49.15" customHeight="1">
      <c r="A213" s="35"/>
      <c r="B213" s="36"/>
      <c r="C213" s="193" t="s">
        <v>398</v>
      </c>
      <c r="D213" s="193" t="s">
        <v>214</v>
      </c>
      <c r="E213" s="194" t="s">
        <v>8715</v>
      </c>
      <c r="F213" s="195" t="s">
        <v>8716</v>
      </c>
      <c r="G213" s="196" t="s">
        <v>323</v>
      </c>
      <c r="H213" s="197">
        <v>115</v>
      </c>
      <c r="I213" s="198"/>
      <c r="J213" s="199">
        <f t="shared" ref="J213:J224" si="20">ROUND(I213*H213,2)</f>
        <v>0</v>
      </c>
      <c r="K213" s="200"/>
      <c r="L213" s="40"/>
      <c r="M213" s="201" t="s">
        <v>1</v>
      </c>
      <c r="N213" s="202" t="s">
        <v>42</v>
      </c>
      <c r="O213" s="72"/>
      <c r="P213" s="203">
        <f t="shared" ref="P213:P224" si="21">O213*H213</f>
        <v>0</v>
      </c>
      <c r="Q213" s="203">
        <v>0</v>
      </c>
      <c r="R213" s="203">
        <f t="shared" ref="R213:R224" si="22">Q213*H213</f>
        <v>0</v>
      </c>
      <c r="S213" s="203">
        <v>0</v>
      </c>
      <c r="T213" s="204">
        <f t="shared" ref="T213:T224" si="23">S213*H213</f>
        <v>0</v>
      </c>
      <c r="U213" s="35"/>
      <c r="V213" s="35"/>
      <c r="W213" s="35"/>
      <c r="X213" s="35"/>
      <c r="Y213" s="35"/>
      <c r="Z213" s="35"/>
      <c r="AA213" s="35"/>
      <c r="AB213" s="35"/>
      <c r="AC213" s="35"/>
      <c r="AD213" s="35"/>
      <c r="AE213" s="35"/>
      <c r="AR213" s="205" t="s">
        <v>276</v>
      </c>
      <c r="AT213" s="205" t="s">
        <v>214</v>
      </c>
      <c r="AU213" s="205" t="s">
        <v>87</v>
      </c>
      <c r="AY213" s="18" t="s">
        <v>209</v>
      </c>
      <c r="BE213" s="206">
        <f t="shared" ref="BE213:BE224" si="24">IF(N213="základní",J213,0)</f>
        <v>0</v>
      </c>
      <c r="BF213" s="206">
        <f t="shared" ref="BF213:BF224" si="25">IF(N213="snížená",J213,0)</f>
        <v>0</v>
      </c>
      <c r="BG213" s="206">
        <f t="shared" ref="BG213:BG224" si="26">IF(N213="zákl. přenesená",J213,0)</f>
        <v>0</v>
      </c>
      <c r="BH213" s="206">
        <f t="shared" ref="BH213:BH224" si="27">IF(N213="sníž. přenesená",J213,0)</f>
        <v>0</v>
      </c>
      <c r="BI213" s="206">
        <f t="shared" ref="BI213:BI224" si="28">IF(N213="nulová",J213,0)</f>
        <v>0</v>
      </c>
      <c r="BJ213" s="18" t="s">
        <v>85</v>
      </c>
      <c r="BK213" s="206">
        <f t="shared" ref="BK213:BK224" si="29">ROUND(I213*H213,2)</f>
        <v>0</v>
      </c>
      <c r="BL213" s="18" t="s">
        <v>276</v>
      </c>
      <c r="BM213" s="205" t="s">
        <v>8717</v>
      </c>
    </row>
    <row r="214" spans="1:65" s="2" customFormat="1" ht="66.75" customHeight="1">
      <c r="A214" s="35"/>
      <c r="B214" s="36"/>
      <c r="C214" s="193" t="s">
        <v>402</v>
      </c>
      <c r="D214" s="193" t="s">
        <v>214</v>
      </c>
      <c r="E214" s="194" t="s">
        <v>8718</v>
      </c>
      <c r="F214" s="195" t="s">
        <v>8719</v>
      </c>
      <c r="G214" s="196" t="s">
        <v>323</v>
      </c>
      <c r="H214" s="197">
        <v>37</v>
      </c>
      <c r="I214" s="198"/>
      <c r="J214" s="199">
        <f t="shared" si="20"/>
        <v>0</v>
      </c>
      <c r="K214" s="200"/>
      <c r="L214" s="40"/>
      <c r="M214" s="201" t="s">
        <v>1</v>
      </c>
      <c r="N214" s="202" t="s">
        <v>42</v>
      </c>
      <c r="O214" s="72"/>
      <c r="P214" s="203">
        <f t="shared" si="21"/>
        <v>0</v>
      </c>
      <c r="Q214" s="203">
        <v>0</v>
      </c>
      <c r="R214" s="203">
        <f t="shared" si="22"/>
        <v>0</v>
      </c>
      <c r="S214" s="203">
        <v>0</v>
      </c>
      <c r="T214" s="204">
        <f t="shared" si="23"/>
        <v>0</v>
      </c>
      <c r="U214" s="35"/>
      <c r="V214" s="35"/>
      <c r="W214" s="35"/>
      <c r="X214" s="35"/>
      <c r="Y214" s="35"/>
      <c r="Z214" s="35"/>
      <c r="AA214" s="35"/>
      <c r="AB214" s="35"/>
      <c r="AC214" s="35"/>
      <c r="AD214" s="35"/>
      <c r="AE214" s="35"/>
      <c r="AR214" s="205" t="s">
        <v>276</v>
      </c>
      <c r="AT214" s="205" t="s">
        <v>214</v>
      </c>
      <c r="AU214" s="205" t="s">
        <v>87</v>
      </c>
      <c r="AY214" s="18" t="s">
        <v>209</v>
      </c>
      <c r="BE214" s="206">
        <f t="shared" si="24"/>
        <v>0</v>
      </c>
      <c r="BF214" s="206">
        <f t="shared" si="25"/>
        <v>0</v>
      </c>
      <c r="BG214" s="206">
        <f t="shared" si="26"/>
        <v>0</v>
      </c>
      <c r="BH214" s="206">
        <f t="shared" si="27"/>
        <v>0</v>
      </c>
      <c r="BI214" s="206">
        <f t="shared" si="28"/>
        <v>0</v>
      </c>
      <c r="BJ214" s="18" t="s">
        <v>85</v>
      </c>
      <c r="BK214" s="206">
        <f t="shared" si="29"/>
        <v>0</v>
      </c>
      <c r="BL214" s="18" t="s">
        <v>276</v>
      </c>
      <c r="BM214" s="205" t="s">
        <v>8720</v>
      </c>
    </row>
    <row r="215" spans="1:65" s="2" customFormat="1" ht="37.9" customHeight="1">
      <c r="A215" s="35"/>
      <c r="B215" s="36"/>
      <c r="C215" s="193" t="s">
        <v>406</v>
      </c>
      <c r="D215" s="193" t="s">
        <v>214</v>
      </c>
      <c r="E215" s="194" t="s">
        <v>8721</v>
      </c>
      <c r="F215" s="195" t="s">
        <v>8722</v>
      </c>
      <c r="G215" s="196" t="s">
        <v>1088</v>
      </c>
      <c r="H215" s="197">
        <v>13</v>
      </c>
      <c r="I215" s="198"/>
      <c r="J215" s="199">
        <f t="shared" si="20"/>
        <v>0</v>
      </c>
      <c r="K215" s="200"/>
      <c r="L215" s="40"/>
      <c r="M215" s="201" t="s">
        <v>1</v>
      </c>
      <c r="N215" s="202" t="s">
        <v>42</v>
      </c>
      <c r="O215" s="72"/>
      <c r="P215" s="203">
        <f t="shared" si="21"/>
        <v>0</v>
      </c>
      <c r="Q215" s="203">
        <v>0</v>
      </c>
      <c r="R215" s="203">
        <f t="shared" si="22"/>
        <v>0</v>
      </c>
      <c r="S215" s="203">
        <v>0</v>
      </c>
      <c r="T215" s="204">
        <f t="shared" si="23"/>
        <v>0</v>
      </c>
      <c r="U215" s="35"/>
      <c r="V215" s="35"/>
      <c r="W215" s="35"/>
      <c r="X215" s="35"/>
      <c r="Y215" s="35"/>
      <c r="Z215" s="35"/>
      <c r="AA215" s="35"/>
      <c r="AB215" s="35"/>
      <c r="AC215" s="35"/>
      <c r="AD215" s="35"/>
      <c r="AE215" s="35"/>
      <c r="AR215" s="205" t="s">
        <v>276</v>
      </c>
      <c r="AT215" s="205" t="s">
        <v>214</v>
      </c>
      <c r="AU215" s="205" t="s">
        <v>87</v>
      </c>
      <c r="AY215" s="18" t="s">
        <v>209</v>
      </c>
      <c r="BE215" s="206">
        <f t="shared" si="24"/>
        <v>0</v>
      </c>
      <c r="BF215" s="206">
        <f t="shared" si="25"/>
        <v>0</v>
      </c>
      <c r="BG215" s="206">
        <f t="shared" si="26"/>
        <v>0</v>
      </c>
      <c r="BH215" s="206">
        <f t="shared" si="27"/>
        <v>0</v>
      </c>
      <c r="BI215" s="206">
        <f t="shared" si="28"/>
        <v>0</v>
      </c>
      <c r="BJ215" s="18" t="s">
        <v>85</v>
      </c>
      <c r="BK215" s="206">
        <f t="shared" si="29"/>
        <v>0</v>
      </c>
      <c r="BL215" s="18" t="s">
        <v>276</v>
      </c>
      <c r="BM215" s="205" t="s">
        <v>8723</v>
      </c>
    </row>
    <row r="216" spans="1:65" s="2" customFormat="1" ht="37.9" customHeight="1">
      <c r="A216" s="35"/>
      <c r="B216" s="36"/>
      <c r="C216" s="193" t="s">
        <v>410</v>
      </c>
      <c r="D216" s="193" t="s">
        <v>214</v>
      </c>
      <c r="E216" s="194" t="s">
        <v>8724</v>
      </c>
      <c r="F216" s="195" t="s">
        <v>8725</v>
      </c>
      <c r="G216" s="196" t="s">
        <v>1088</v>
      </c>
      <c r="H216" s="197">
        <v>217</v>
      </c>
      <c r="I216" s="198"/>
      <c r="J216" s="199">
        <f t="shared" si="20"/>
        <v>0</v>
      </c>
      <c r="K216" s="200"/>
      <c r="L216" s="40"/>
      <c r="M216" s="201" t="s">
        <v>1</v>
      </c>
      <c r="N216" s="202" t="s">
        <v>42</v>
      </c>
      <c r="O216" s="72"/>
      <c r="P216" s="203">
        <f t="shared" si="21"/>
        <v>0</v>
      </c>
      <c r="Q216" s="203">
        <v>0</v>
      </c>
      <c r="R216" s="203">
        <f t="shared" si="22"/>
        <v>0</v>
      </c>
      <c r="S216" s="203">
        <v>0</v>
      </c>
      <c r="T216" s="204">
        <f t="shared" si="23"/>
        <v>0</v>
      </c>
      <c r="U216" s="35"/>
      <c r="V216" s="35"/>
      <c r="W216" s="35"/>
      <c r="X216" s="35"/>
      <c r="Y216" s="35"/>
      <c r="Z216" s="35"/>
      <c r="AA216" s="35"/>
      <c r="AB216" s="35"/>
      <c r="AC216" s="35"/>
      <c r="AD216" s="35"/>
      <c r="AE216" s="35"/>
      <c r="AR216" s="205" t="s">
        <v>276</v>
      </c>
      <c r="AT216" s="205" t="s">
        <v>214</v>
      </c>
      <c r="AU216" s="205" t="s">
        <v>87</v>
      </c>
      <c r="AY216" s="18" t="s">
        <v>209</v>
      </c>
      <c r="BE216" s="206">
        <f t="shared" si="24"/>
        <v>0</v>
      </c>
      <c r="BF216" s="206">
        <f t="shared" si="25"/>
        <v>0</v>
      </c>
      <c r="BG216" s="206">
        <f t="shared" si="26"/>
        <v>0</v>
      </c>
      <c r="BH216" s="206">
        <f t="shared" si="27"/>
        <v>0</v>
      </c>
      <c r="BI216" s="206">
        <f t="shared" si="28"/>
        <v>0</v>
      </c>
      <c r="BJ216" s="18" t="s">
        <v>85</v>
      </c>
      <c r="BK216" s="206">
        <f t="shared" si="29"/>
        <v>0</v>
      </c>
      <c r="BL216" s="18" t="s">
        <v>276</v>
      </c>
      <c r="BM216" s="205" t="s">
        <v>8726</v>
      </c>
    </row>
    <row r="217" spans="1:65" s="2" customFormat="1" ht="44.25" customHeight="1">
      <c r="A217" s="35"/>
      <c r="B217" s="36"/>
      <c r="C217" s="193" t="s">
        <v>414</v>
      </c>
      <c r="D217" s="193" t="s">
        <v>214</v>
      </c>
      <c r="E217" s="194" t="s">
        <v>8727</v>
      </c>
      <c r="F217" s="195" t="s">
        <v>8728</v>
      </c>
      <c r="G217" s="196" t="s">
        <v>1088</v>
      </c>
      <c r="H217" s="197">
        <v>13</v>
      </c>
      <c r="I217" s="198"/>
      <c r="J217" s="199">
        <f t="shared" si="20"/>
        <v>0</v>
      </c>
      <c r="K217" s="200"/>
      <c r="L217" s="40"/>
      <c r="M217" s="201" t="s">
        <v>1</v>
      </c>
      <c r="N217" s="202" t="s">
        <v>42</v>
      </c>
      <c r="O217" s="72"/>
      <c r="P217" s="203">
        <f t="shared" si="21"/>
        <v>0</v>
      </c>
      <c r="Q217" s="203">
        <v>0</v>
      </c>
      <c r="R217" s="203">
        <f t="shared" si="22"/>
        <v>0</v>
      </c>
      <c r="S217" s="203">
        <v>0</v>
      </c>
      <c r="T217" s="204">
        <f t="shared" si="23"/>
        <v>0</v>
      </c>
      <c r="U217" s="35"/>
      <c r="V217" s="35"/>
      <c r="W217" s="35"/>
      <c r="X217" s="35"/>
      <c r="Y217" s="35"/>
      <c r="Z217" s="35"/>
      <c r="AA217" s="35"/>
      <c r="AB217" s="35"/>
      <c r="AC217" s="35"/>
      <c r="AD217" s="35"/>
      <c r="AE217" s="35"/>
      <c r="AR217" s="205" t="s">
        <v>276</v>
      </c>
      <c r="AT217" s="205" t="s">
        <v>214</v>
      </c>
      <c r="AU217" s="205" t="s">
        <v>87</v>
      </c>
      <c r="AY217" s="18" t="s">
        <v>209</v>
      </c>
      <c r="BE217" s="206">
        <f t="shared" si="24"/>
        <v>0</v>
      </c>
      <c r="BF217" s="206">
        <f t="shared" si="25"/>
        <v>0</v>
      </c>
      <c r="BG217" s="206">
        <f t="shared" si="26"/>
        <v>0</v>
      </c>
      <c r="BH217" s="206">
        <f t="shared" si="27"/>
        <v>0</v>
      </c>
      <c r="BI217" s="206">
        <f t="shared" si="28"/>
        <v>0</v>
      </c>
      <c r="BJ217" s="18" t="s">
        <v>85</v>
      </c>
      <c r="BK217" s="206">
        <f t="shared" si="29"/>
        <v>0</v>
      </c>
      <c r="BL217" s="18" t="s">
        <v>276</v>
      </c>
      <c r="BM217" s="205" t="s">
        <v>8729</v>
      </c>
    </row>
    <row r="218" spans="1:65" s="2" customFormat="1" ht="55.5" customHeight="1">
      <c r="A218" s="35"/>
      <c r="B218" s="36"/>
      <c r="C218" s="193" t="s">
        <v>418</v>
      </c>
      <c r="D218" s="193" t="s">
        <v>214</v>
      </c>
      <c r="E218" s="194" t="s">
        <v>8730</v>
      </c>
      <c r="F218" s="195" t="s">
        <v>8731</v>
      </c>
      <c r="G218" s="196" t="s">
        <v>1088</v>
      </c>
      <c r="H218" s="197">
        <v>44</v>
      </c>
      <c r="I218" s="198"/>
      <c r="J218" s="199">
        <f t="shared" si="20"/>
        <v>0</v>
      </c>
      <c r="K218" s="200"/>
      <c r="L218" s="40"/>
      <c r="M218" s="201" t="s">
        <v>1</v>
      </c>
      <c r="N218" s="202" t="s">
        <v>42</v>
      </c>
      <c r="O218" s="72"/>
      <c r="P218" s="203">
        <f t="shared" si="21"/>
        <v>0</v>
      </c>
      <c r="Q218" s="203">
        <v>0</v>
      </c>
      <c r="R218" s="203">
        <f t="shared" si="22"/>
        <v>0</v>
      </c>
      <c r="S218" s="203">
        <v>0</v>
      </c>
      <c r="T218" s="204">
        <f t="shared" si="23"/>
        <v>0</v>
      </c>
      <c r="U218" s="35"/>
      <c r="V218" s="35"/>
      <c r="W218" s="35"/>
      <c r="X218" s="35"/>
      <c r="Y218" s="35"/>
      <c r="Z218" s="35"/>
      <c r="AA218" s="35"/>
      <c r="AB218" s="35"/>
      <c r="AC218" s="35"/>
      <c r="AD218" s="35"/>
      <c r="AE218" s="35"/>
      <c r="AR218" s="205" t="s">
        <v>276</v>
      </c>
      <c r="AT218" s="205" t="s">
        <v>214</v>
      </c>
      <c r="AU218" s="205" t="s">
        <v>87</v>
      </c>
      <c r="AY218" s="18" t="s">
        <v>209</v>
      </c>
      <c r="BE218" s="206">
        <f t="shared" si="24"/>
        <v>0</v>
      </c>
      <c r="BF218" s="206">
        <f t="shared" si="25"/>
        <v>0</v>
      </c>
      <c r="BG218" s="206">
        <f t="shared" si="26"/>
        <v>0</v>
      </c>
      <c r="BH218" s="206">
        <f t="shared" si="27"/>
        <v>0</v>
      </c>
      <c r="BI218" s="206">
        <f t="shared" si="28"/>
        <v>0</v>
      </c>
      <c r="BJ218" s="18" t="s">
        <v>85</v>
      </c>
      <c r="BK218" s="206">
        <f t="shared" si="29"/>
        <v>0</v>
      </c>
      <c r="BL218" s="18" t="s">
        <v>276</v>
      </c>
      <c r="BM218" s="205" t="s">
        <v>8732</v>
      </c>
    </row>
    <row r="219" spans="1:65" s="2" customFormat="1" ht="76.349999999999994" customHeight="1">
      <c r="A219" s="35"/>
      <c r="B219" s="36"/>
      <c r="C219" s="193" t="s">
        <v>422</v>
      </c>
      <c r="D219" s="193" t="s">
        <v>214</v>
      </c>
      <c r="E219" s="194" t="s">
        <v>8733</v>
      </c>
      <c r="F219" s="195" t="s">
        <v>8734</v>
      </c>
      <c r="G219" s="196" t="s">
        <v>1088</v>
      </c>
      <c r="H219" s="197">
        <v>57</v>
      </c>
      <c r="I219" s="198"/>
      <c r="J219" s="199">
        <f t="shared" si="20"/>
        <v>0</v>
      </c>
      <c r="K219" s="200"/>
      <c r="L219" s="40"/>
      <c r="M219" s="201" t="s">
        <v>1</v>
      </c>
      <c r="N219" s="202" t="s">
        <v>42</v>
      </c>
      <c r="O219" s="72"/>
      <c r="P219" s="203">
        <f t="shared" si="21"/>
        <v>0</v>
      </c>
      <c r="Q219" s="203">
        <v>0</v>
      </c>
      <c r="R219" s="203">
        <f t="shared" si="22"/>
        <v>0</v>
      </c>
      <c r="S219" s="203">
        <v>0</v>
      </c>
      <c r="T219" s="204">
        <f t="shared" si="23"/>
        <v>0</v>
      </c>
      <c r="U219" s="35"/>
      <c r="V219" s="35"/>
      <c r="W219" s="35"/>
      <c r="X219" s="35"/>
      <c r="Y219" s="35"/>
      <c r="Z219" s="35"/>
      <c r="AA219" s="35"/>
      <c r="AB219" s="35"/>
      <c r="AC219" s="35"/>
      <c r="AD219" s="35"/>
      <c r="AE219" s="35"/>
      <c r="AR219" s="205" t="s">
        <v>276</v>
      </c>
      <c r="AT219" s="205" t="s">
        <v>214</v>
      </c>
      <c r="AU219" s="205" t="s">
        <v>87</v>
      </c>
      <c r="AY219" s="18" t="s">
        <v>209</v>
      </c>
      <c r="BE219" s="206">
        <f t="shared" si="24"/>
        <v>0</v>
      </c>
      <c r="BF219" s="206">
        <f t="shared" si="25"/>
        <v>0</v>
      </c>
      <c r="BG219" s="206">
        <f t="shared" si="26"/>
        <v>0</v>
      </c>
      <c r="BH219" s="206">
        <f t="shared" si="27"/>
        <v>0</v>
      </c>
      <c r="BI219" s="206">
        <f t="shared" si="28"/>
        <v>0</v>
      </c>
      <c r="BJ219" s="18" t="s">
        <v>85</v>
      </c>
      <c r="BK219" s="206">
        <f t="shared" si="29"/>
        <v>0</v>
      </c>
      <c r="BL219" s="18" t="s">
        <v>276</v>
      </c>
      <c r="BM219" s="205" t="s">
        <v>8735</v>
      </c>
    </row>
    <row r="220" spans="1:65" s="2" customFormat="1" ht="37.9" customHeight="1">
      <c r="A220" s="35"/>
      <c r="B220" s="36"/>
      <c r="C220" s="193" t="s">
        <v>426</v>
      </c>
      <c r="D220" s="193" t="s">
        <v>214</v>
      </c>
      <c r="E220" s="194" t="s">
        <v>8736</v>
      </c>
      <c r="F220" s="195" t="s">
        <v>8737</v>
      </c>
      <c r="G220" s="196" t="s">
        <v>1088</v>
      </c>
      <c r="H220" s="197">
        <v>21</v>
      </c>
      <c r="I220" s="198"/>
      <c r="J220" s="199">
        <f t="shared" si="20"/>
        <v>0</v>
      </c>
      <c r="K220" s="200"/>
      <c r="L220" s="40"/>
      <c r="M220" s="201" t="s">
        <v>1</v>
      </c>
      <c r="N220" s="202" t="s">
        <v>42</v>
      </c>
      <c r="O220" s="72"/>
      <c r="P220" s="203">
        <f t="shared" si="21"/>
        <v>0</v>
      </c>
      <c r="Q220" s="203">
        <v>0</v>
      </c>
      <c r="R220" s="203">
        <f t="shared" si="22"/>
        <v>0</v>
      </c>
      <c r="S220" s="203">
        <v>0</v>
      </c>
      <c r="T220" s="204">
        <f t="shared" si="23"/>
        <v>0</v>
      </c>
      <c r="U220" s="35"/>
      <c r="V220" s="35"/>
      <c r="W220" s="35"/>
      <c r="X220" s="35"/>
      <c r="Y220" s="35"/>
      <c r="Z220" s="35"/>
      <c r="AA220" s="35"/>
      <c r="AB220" s="35"/>
      <c r="AC220" s="35"/>
      <c r="AD220" s="35"/>
      <c r="AE220" s="35"/>
      <c r="AR220" s="205" t="s">
        <v>276</v>
      </c>
      <c r="AT220" s="205" t="s">
        <v>214</v>
      </c>
      <c r="AU220" s="205" t="s">
        <v>87</v>
      </c>
      <c r="AY220" s="18" t="s">
        <v>209</v>
      </c>
      <c r="BE220" s="206">
        <f t="shared" si="24"/>
        <v>0</v>
      </c>
      <c r="BF220" s="206">
        <f t="shared" si="25"/>
        <v>0</v>
      </c>
      <c r="BG220" s="206">
        <f t="shared" si="26"/>
        <v>0</v>
      </c>
      <c r="BH220" s="206">
        <f t="shared" si="27"/>
        <v>0</v>
      </c>
      <c r="BI220" s="206">
        <f t="shared" si="28"/>
        <v>0</v>
      </c>
      <c r="BJ220" s="18" t="s">
        <v>85</v>
      </c>
      <c r="BK220" s="206">
        <f t="shared" si="29"/>
        <v>0</v>
      </c>
      <c r="BL220" s="18" t="s">
        <v>276</v>
      </c>
      <c r="BM220" s="205" t="s">
        <v>8738</v>
      </c>
    </row>
    <row r="221" spans="1:65" s="2" customFormat="1" ht="21.75" customHeight="1">
      <c r="A221" s="35"/>
      <c r="B221" s="36"/>
      <c r="C221" s="193" t="s">
        <v>430</v>
      </c>
      <c r="D221" s="193" t="s">
        <v>214</v>
      </c>
      <c r="E221" s="194" t="s">
        <v>8739</v>
      </c>
      <c r="F221" s="195" t="s">
        <v>8740</v>
      </c>
      <c r="G221" s="196" t="s">
        <v>1088</v>
      </c>
      <c r="H221" s="197">
        <v>20</v>
      </c>
      <c r="I221" s="198"/>
      <c r="J221" s="199">
        <f t="shared" si="20"/>
        <v>0</v>
      </c>
      <c r="K221" s="200"/>
      <c r="L221" s="40"/>
      <c r="M221" s="201" t="s">
        <v>1</v>
      </c>
      <c r="N221" s="202" t="s">
        <v>42</v>
      </c>
      <c r="O221" s="72"/>
      <c r="P221" s="203">
        <f t="shared" si="21"/>
        <v>0</v>
      </c>
      <c r="Q221" s="203">
        <v>0</v>
      </c>
      <c r="R221" s="203">
        <f t="shared" si="22"/>
        <v>0</v>
      </c>
      <c r="S221" s="203">
        <v>0</v>
      </c>
      <c r="T221" s="204">
        <f t="shared" si="23"/>
        <v>0</v>
      </c>
      <c r="U221" s="35"/>
      <c r="V221" s="35"/>
      <c r="W221" s="35"/>
      <c r="X221" s="35"/>
      <c r="Y221" s="35"/>
      <c r="Z221" s="35"/>
      <c r="AA221" s="35"/>
      <c r="AB221" s="35"/>
      <c r="AC221" s="35"/>
      <c r="AD221" s="35"/>
      <c r="AE221" s="35"/>
      <c r="AR221" s="205" t="s">
        <v>276</v>
      </c>
      <c r="AT221" s="205" t="s">
        <v>214</v>
      </c>
      <c r="AU221" s="205" t="s">
        <v>87</v>
      </c>
      <c r="AY221" s="18" t="s">
        <v>209</v>
      </c>
      <c r="BE221" s="206">
        <f t="shared" si="24"/>
        <v>0</v>
      </c>
      <c r="BF221" s="206">
        <f t="shared" si="25"/>
        <v>0</v>
      </c>
      <c r="BG221" s="206">
        <f t="shared" si="26"/>
        <v>0</v>
      </c>
      <c r="BH221" s="206">
        <f t="shared" si="27"/>
        <v>0</v>
      </c>
      <c r="BI221" s="206">
        <f t="shared" si="28"/>
        <v>0</v>
      </c>
      <c r="BJ221" s="18" t="s">
        <v>85</v>
      </c>
      <c r="BK221" s="206">
        <f t="shared" si="29"/>
        <v>0</v>
      </c>
      <c r="BL221" s="18" t="s">
        <v>276</v>
      </c>
      <c r="BM221" s="205" t="s">
        <v>8741</v>
      </c>
    </row>
    <row r="222" spans="1:65" s="2" customFormat="1" ht="33" customHeight="1">
      <c r="A222" s="35"/>
      <c r="B222" s="36"/>
      <c r="C222" s="193" t="s">
        <v>434</v>
      </c>
      <c r="D222" s="193" t="s">
        <v>214</v>
      </c>
      <c r="E222" s="194" t="s">
        <v>8742</v>
      </c>
      <c r="F222" s="195" t="s">
        <v>8743</v>
      </c>
      <c r="G222" s="196" t="s">
        <v>1088</v>
      </c>
      <c r="H222" s="197">
        <v>8</v>
      </c>
      <c r="I222" s="198"/>
      <c r="J222" s="199">
        <f t="shared" si="20"/>
        <v>0</v>
      </c>
      <c r="K222" s="200"/>
      <c r="L222" s="40"/>
      <c r="M222" s="201" t="s">
        <v>1</v>
      </c>
      <c r="N222" s="202" t="s">
        <v>42</v>
      </c>
      <c r="O222" s="72"/>
      <c r="P222" s="203">
        <f t="shared" si="21"/>
        <v>0</v>
      </c>
      <c r="Q222" s="203">
        <v>0</v>
      </c>
      <c r="R222" s="203">
        <f t="shared" si="22"/>
        <v>0</v>
      </c>
      <c r="S222" s="203">
        <v>0</v>
      </c>
      <c r="T222" s="204">
        <f t="shared" si="23"/>
        <v>0</v>
      </c>
      <c r="U222" s="35"/>
      <c r="V222" s="35"/>
      <c r="W222" s="35"/>
      <c r="X222" s="35"/>
      <c r="Y222" s="35"/>
      <c r="Z222" s="35"/>
      <c r="AA222" s="35"/>
      <c r="AB222" s="35"/>
      <c r="AC222" s="35"/>
      <c r="AD222" s="35"/>
      <c r="AE222" s="35"/>
      <c r="AR222" s="205" t="s">
        <v>276</v>
      </c>
      <c r="AT222" s="205" t="s">
        <v>214</v>
      </c>
      <c r="AU222" s="205" t="s">
        <v>87</v>
      </c>
      <c r="AY222" s="18" t="s">
        <v>209</v>
      </c>
      <c r="BE222" s="206">
        <f t="shared" si="24"/>
        <v>0</v>
      </c>
      <c r="BF222" s="206">
        <f t="shared" si="25"/>
        <v>0</v>
      </c>
      <c r="BG222" s="206">
        <f t="shared" si="26"/>
        <v>0</v>
      </c>
      <c r="BH222" s="206">
        <f t="shared" si="27"/>
        <v>0</v>
      </c>
      <c r="BI222" s="206">
        <f t="shared" si="28"/>
        <v>0</v>
      </c>
      <c r="BJ222" s="18" t="s">
        <v>85</v>
      </c>
      <c r="BK222" s="206">
        <f t="shared" si="29"/>
        <v>0</v>
      </c>
      <c r="BL222" s="18" t="s">
        <v>276</v>
      </c>
      <c r="BM222" s="205" t="s">
        <v>8744</v>
      </c>
    </row>
    <row r="223" spans="1:65" s="2" customFormat="1" ht="16.5" customHeight="1">
      <c r="A223" s="35"/>
      <c r="B223" s="36"/>
      <c r="C223" s="193" t="s">
        <v>442</v>
      </c>
      <c r="D223" s="193" t="s">
        <v>214</v>
      </c>
      <c r="E223" s="194" t="s">
        <v>8745</v>
      </c>
      <c r="F223" s="195" t="s">
        <v>8746</v>
      </c>
      <c r="G223" s="196" t="s">
        <v>1088</v>
      </c>
      <c r="H223" s="197">
        <v>100</v>
      </c>
      <c r="I223" s="198"/>
      <c r="J223" s="199">
        <f t="shared" si="20"/>
        <v>0</v>
      </c>
      <c r="K223" s="200"/>
      <c r="L223" s="40"/>
      <c r="M223" s="201" t="s">
        <v>1</v>
      </c>
      <c r="N223" s="202" t="s">
        <v>42</v>
      </c>
      <c r="O223" s="72"/>
      <c r="P223" s="203">
        <f t="shared" si="21"/>
        <v>0</v>
      </c>
      <c r="Q223" s="203">
        <v>0</v>
      </c>
      <c r="R223" s="203">
        <f t="shared" si="22"/>
        <v>0</v>
      </c>
      <c r="S223" s="203">
        <v>0</v>
      </c>
      <c r="T223" s="204">
        <f t="shared" si="23"/>
        <v>0</v>
      </c>
      <c r="U223" s="35"/>
      <c r="V223" s="35"/>
      <c r="W223" s="35"/>
      <c r="X223" s="35"/>
      <c r="Y223" s="35"/>
      <c r="Z223" s="35"/>
      <c r="AA223" s="35"/>
      <c r="AB223" s="35"/>
      <c r="AC223" s="35"/>
      <c r="AD223" s="35"/>
      <c r="AE223" s="35"/>
      <c r="AR223" s="205" t="s">
        <v>276</v>
      </c>
      <c r="AT223" s="205" t="s">
        <v>214</v>
      </c>
      <c r="AU223" s="205" t="s">
        <v>87</v>
      </c>
      <c r="AY223" s="18" t="s">
        <v>209</v>
      </c>
      <c r="BE223" s="206">
        <f t="shared" si="24"/>
        <v>0</v>
      </c>
      <c r="BF223" s="206">
        <f t="shared" si="25"/>
        <v>0</v>
      </c>
      <c r="BG223" s="206">
        <f t="shared" si="26"/>
        <v>0</v>
      </c>
      <c r="BH223" s="206">
        <f t="shared" si="27"/>
        <v>0</v>
      </c>
      <c r="BI223" s="206">
        <f t="shared" si="28"/>
        <v>0</v>
      </c>
      <c r="BJ223" s="18" t="s">
        <v>85</v>
      </c>
      <c r="BK223" s="206">
        <f t="shared" si="29"/>
        <v>0</v>
      </c>
      <c r="BL223" s="18" t="s">
        <v>276</v>
      </c>
      <c r="BM223" s="205" t="s">
        <v>8747</v>
      </c>
    </row>
    <row r="224" spans="1:65" s="2" customFormat="1" ht="33" customHeight="1">
      <c r="A224" s="35"/>
      <c r="B224" s="36"/>
      <c r="C224" s="193" t="s">
        <v>446</v>
      </c>
      <c r="D224" s="193" t="s">
        <v>214</v>
      </c>
      <c r="E224" s="194" t="s">
        <v>8748</v>
      </c>
      <c r="F224" s="195" t="s">
        <v>8749</v>
      </c>
      <c r="G224" s="196" t="s">
        <v>1088</v>
      </c>
      <c r="H224" s="197">
        <v>20</v>
      </c>
      <c r="I224" s="198"/>
      <c r="J224" s="199">
        <f t="shared" si="20"/>
        <v>0</v>
      </c>
      <c r="K224" s="200"/>
      <c r="L224" s="40"/>
      <c r="M224" s="201" t="s">
        <v>1</v>
      </c>
      <c r="N224" s="202" t="s">
        <v>42</v>
      </c>
      <c r="O224" s="72"/>
      <c r="P224" s="203">
        <f t="shared" si="21"/>
        <v>0</v>
      </c>
      <c r="Q224" s="203">
        <v>0</v>
      </c>
      <c r="R224" s="203">
        <f t="shared" si="22"/>
        <v>0</v>
      </c>
      <c r="S224" s="203">
        <v>0</v>
      </c>
      <c r="T224" s="204">
        <f t="shared" si="23"/>
        <v>0</v>
      </c>
      <c r="U224" s="35"/>
      <c r="V224" s="35"/>
      <c r="W224" s="35"/>
      <c r="X224" s="35"/>
      <c r="Y224" s="35"/>
      <c r="Z224" s="35"/>
      <c r="AA224" s="35"/>
      <c r="AB224" s="35"/>
      <c r="AC224" s="35"/>
      <c r="AD224" s="35"/>
      <c r="AE224" s="35"/>
      <c r="AR224" s="205" t="s">
        <v>276</v>
      </c>
      <c r="AT224" s="205" t="s">
        <v>214</v>
      </c>
      <c r="AU224" s="205" t="s">
        <v>87</v>
      </c>
      <c r="AY224" s="18" t="s">
        <v>209</v>
      </c>
      <c r="BE224" s="206">
        <f t="shared" si="24"/>
        <v>0</v>
      </c>
      <c r="BF224" s="206">
        <f t="shared" si="25"/>
        <v>0</v>
      </c>
      <c r="BG224" s="206">
        <f t="shared" si="26"/>
        <v>0</v>
      </c>
      <c r="BH224" s="206">
        <f t="shared" si="27"/>
        <v>0</v>
      </c>
      <c r="BI224" s="206">
        <f t="shared" si="28"/>
        <v>0</v>
      </c>
      <c r="BJ224" s="18" t="s">
        <v>85</v>
      </c>
      <c r="BK224" s="206">
        <f t="shared" si="29"/>
        <v>0</v>
      </c>
      <c r="BL224" s="18" t="s">
        <v>276</v>
      </c>
      <c r="BM224" s="205" t="s">
        <v>8750</v>
      </c>
    </row>
    <row r="225" spans="1:65" s="2" customFormat="1" ht="19.5">
      <c r="A225" s="35"/>
      <c r="B225" s="36"/>
      <c r="C225" s="37"/>
      <c r="D225" s="214" t="s">
        <v>807</v>
      </c>
      <c r="E225" s="37"/>
      <c r="F225" s="256" t="s">
        <v>8751</v>
      </c>
      <c r="G225" s="37"/>
      <c r="H225" s="37"/>
      <c r="I225" s="257"/>
      <c r="J225" s="37"/>
      <c r="K225" s="37"/>
      <c r="L225" s="40"/>
      <c r="M225" s="258"/>
      <c r="N225" s="259"/>
      <c r="O225" s="72"/>
      <c r="P225" s="72"/>
      <c r="Q225" s="72"/>
      <c r="R225" s="72"/>
      <c r="S225" s="72"/>
      <c r="T225" s="73"/>
      <c r="U225" s="35"/>
      <c r="V225" s="35"/>
      <c r="W225" s="35"/>
      <c r="X225" s="35"/>
      <c r="Y225" s="35"/>
      <c r="Z225" s="35"/>
      <c r="AA225" s="35"/>
      <c r="AB225" s="35"/>
      <c r="AC225" s="35"/>
      <c r="AD225" s="35"/>
      <c r="AE225" s="35"/>
      <c r="AT225" s="18" t="s">
        <v>807</v>
      </c>
      <c r="AU225" s="18" t="s">
        <v>87</v>
      </c>
    </row>
    <row r="226" spans="1:65" s="2" customFormat="1" ht="37.9" customHeight="1">
      <c r="A226" s="35"/>
      <c r="B226" s="36"/>
      <c r="C226" s="193" t="s">
        <v>450</v>
      </c>
      <c r="D226" s="193" t="s">
        <v>214</v>
      </c>
      <c r="E226" s="194" t="s">
        <v>8752</v>
      </c>
      <c r="F226" s="195" t="s">
        <v>8753</v>
      </c>
      <c r="G226" s="196" t="s">
        <v>1088</v>
      </c>
      <c r="H226" s="197">
        <v>6</v>
      </c>
      <c r="I226" s="198"/>
      <c r="J226" s="199">
        <f>ROUND(I226*H226,2)</f>
        <v>0</v>
      </c>
      <c r="K226" s="200"/>
      <c r="L226" s="40"/>
      <c r="M226" s="201" t="s">
        <v>1</v>
      </c>
      <c r="N226" s="202" t="s">
        <v>42</v>
      </c>
      <c r="O226" s="72"/>
      <c r="P226" s="203">
        <f>O226*H226</f>
        <v>0</v>
      </c>
      <c r="Q226" s="203">
        <v>0</v>
      </c>
      <c r="R226" s="203">
        <f>Q226*H226</f>
        <v>0</v>
      </c>
      <c r="S226" s="203">
        <v>0</v>
      </c>
      <c r="T226" s="204">
        <f>S226*H226</f>
        <v>0</v>
      </c>
      <c r="U226" s="35"/>
      <c r="V226" s="35"/>
      <c r="W226" s="35"/>
      <c r="X226" s="35"/>
      <c r="Y226" s="35"/>
      <c r="Z226" s="35"/>
      <c r="AA226" s="35"/>
      <c r="AB226" s="35"/>
      <c r="AC226" s="35"/>
      <c r="AD226" s="35"/>
      <c r="AE226" s="35"/>
      <c r="AR226" s="205" t="s">
        <v>276</v>
      </c>
      <c r="AT226" s="205" t="s">
        <v>214</v>
      </c>
      <c r="AU226" s="205" t="s">
        <v>87</v>
      </c>
      <c r="AY226" s="18" t="s">
        <v>209</v>
      </c>
      <c r="BE226" s="206">
        <f>IF(N226="základní",J226,0)</f>
        <v>0</v>
      </c>
      <c r="BF226" s="206">
        <f>IF(N226="snížená",J226,0)</f>
        <v>0</v>
      </c>
      <c r="BG226" s="206">
        <f>IF(N226="zákl. přenesená",J226,0)</f>
        <v>0</v>
      </c>
      <c r="BH226" s="206">
        <f>IF(N226="sníž. přenesená",J226,0)</f>
        <v>0</v>
      </c>
      <c r="BI226" s="206">
        <f>IF(N226="nulová",J226,0)</f>
        <v>0</v>
      </c>
      <c r="BJ226" s="18" t="s">
        <v>85</v>
      </c>
      <c r="BK226" s="206">
        <f>ROUND(I226*H226,2)</f>
        <v>0</v>
      </c>
      <c r="BL226" s="18" t="s">
        <v>276</v>
      </c>
      <c r="BM226" s="205" t="s">
        <v>8754</v>
      </c>
    </row>
    <row r="227" spans="1:65" s="2" customFormat="1" ht="19.5">
      <c r="A227" s="35"/>
      <c r="B227" s="36"/>
      <c r="C227" s="37"/>
      <c r="D227" s="214" t="s">
        <v>807</v>
      </c>
      <c r="E227" s="37"/>
      <c r="F227" s="256" t="s">
        <v>8755</v>
      </c>
      <c r="G227" s="37"/>
      <c r="H227" s="37"/>
      <c r="I227" s="257"/>
      <c r="J227" s="37"/>
      <c r="K227" s="37"/>
      <c r="L227" s="40"/>
      <c r="M227" s="258"/>
      <c r="N227" s="259"/>
      <c r="O227" s="72"/>
      <c r="P227" s="72"/>
      <c r="Q227" s="72"/>
      <c r="R227" s="72"/>
      <c r="S227" s="72"/>
      <c r="T227" s="73"/>
      <c r="U227" s="35"/>
      <c r="V227" s="35"/>
      <c r="W227" s="35"/>
      <c r="X227" s="35"/>
      <c r="Y227" s="35"/>
      <c r="Z227" s="35"/>
      <c r="AA227" s="35"/>
      <c r="AB227" s="35"/>
      <c r="AC227" s="35"/>
      <c r="AD227" s="35"/>
      <c r="AE227" s="35"/>
      <c r="AT227" s="18" t="s">
        <v>807</v>
      </c>
      <c r="AU227" s="18" t="s">
        <v>87</v>
      </c>
    </row>
    <row r="228" spans="1:65" s="2" customFormat="1" ht="24.2" customHeight="1">
      <c r="A228" s="35"/>
      <c r="B228" s="36"/>
      <c r="C228" s="193" t="s">
        <v>456</v>
      </c>
      <c r="D228" s="193" t="s">
        <v>214</v>
      </c>
      <c r="E228" s="194" t="s">
        <v>8756</v>
      </c>
      <c r="F228" s="195" t="s">
        <v>8757</v>
      </c>
      <c r="G228" s="196" t="s">
        <v>1088</v>
      </c>
      <c r="H228" s="197">
        <v>2</v>
      </c>
      <c r="I228" s="198"/>
      <c r="J228" s="199">
        <f t="shared" ref="J228:J234" si="30">ROUND(I228*H228,2)</f>
        <v>0</v>
      </c>
      <c r="K228" s="200"/>
      <c r="L228" s="40"/>
      <c r="M228" s="201" t="s">
        <v>1</v>
      </c>
      <c r="N228" s="202" t="s">
        <v>42</v>
      </c>
      <c r="O228" s="72"/>
      <c r="P228" s="203">
        <f t="shared" ref="P228:P234" si="31">O228*H228</f>
        <v>0</v>
      </c>
      <c r="Q228" s="203">
        <v>0</v>
      </c>
      <c r="R228" s="203">
        <f t="shared" ref="R228:R234" si="32">Q228*H228</f>
        <v>0</v>
      </c>
      <c r="S228" s="203">
        <v>0</v>
      </c>
      <c r="T228" s="204">
        <f t="shared" ref="T228:T234" si="33">S228*H228</f>
        <v>0</v>
      </c>
      <c r="U228" s="35"/>
      <c r="V228" s="35"/>
      <c r="W228" s="35"/>
      <c r="X228" s="35"/>
      <c r="Y228" s="35"/>
      <c r="Z228" s="35"/>
      <c r="AA228" s="35"/>
      <c r="AB228" s="35"/>
      <c r="AC228" s="35"/>
      <c r="AD228" s="35"/>
      <c r="AE228" s="35"/>
      <c r="AR228" s="205" t="s">
        <v>276</v>
      </c>
      <c r="AT228" s="205" t="s">
        <v>214</v>
      </c>
      <c r="AU228" s="205" t="s">
        <v>87</v>
      </c>
      <c r="AY228" s="18" t="s">
        <v>209</v>
      </c>
      <c r="BE228" s="206">
        <f t="shared" ref="BE228:BE234" si="34">IF(N228="základní",J228,0)</f>
        <v>0</v>
      </c>
      <c r="BF228" s="206">
        <f t="shared" ref="BF228:BF234" si="35">IF(N228="snížená",J228,0)</f>
        <v>0</v>
      </c>
      <c r="BG228" s="206">
        <f t="shared" ref="BG228:BG234" si="36">IF(N228="zákl. přenesená",J228,0)</f>
        <v>0</v>
      </c>
      <c r="BH228" s="206">
        <f t="shared" ref="BH228:BH234" si="37">IF(N228="sníž. přenesená",J228,0)</f>
        <v>0</v>
      </c>
      <c r="BI228" s="206">
        <f t="shared" ref="BI228:BI234" si="38">IF(N228="nulová",J228,0)</f>
        <v>0</v>
      </c>
      <c r="BJ228" s="18" t="s">
        <v>85</v>
      </c>
      <c r="BK228" s="206">
        <f t="shared" ref="BK228:BK234" si="39">ROUND(I228*H228,2)</f>
        <v>0</v>
      </c>
      <c r="BL228" s="18" t="s">
        <v>276</v>
      </c>
      <c r="BM228" s="205" t="s">
        <v>8758</v>
      </c>
    </row>
    <row r="229" spans="1:65" s="2" customFormat="1" ht="16.5" customHeight="1">
      <c r="A229" s="35"/>
      <c r="B229" s="36"/>
      <c r="C229" s="193" t="s">
        <v>460</v>
      </c>
      <c r="D229" s="193" t="s">
        <v>214</v>
      </c>
      <c r="E229" s="194" t="s">
        <v>8759</v>
      </c>
      <c r="F229" s="195" t="s">
        <v>8760</v>
      </c>
      <c r="G229" s="196" t="s">
        <v>1088</v>
      </c>
      <c r="H229" s="197">
        <v>116</v>
      </c>
      <c r="I229" s="198"/>
      <c r="J229" s="199">
        <f t="shared" si="30"/>
        <v>0</v>
      </c>
      <c r="K229" s="200"/>
      <c r="L229" s="40"/>
      <c r="M229" s="201" t="s">
        <v>1</v>
      </c>
      <c r="N229" s="202" t="s">
        <v>42</v>
      </c>
      <c r="O229" s="72"/>
      <c r="P229" s="203">
        <f t="shared" si="31"/>
        <v>0</v>
      </c>
      <c r="Q229" s="203">
        <v>0</v>
      </c>
      <c r="R229" s="203">
        <f t="shared" si="32"/>
        <v>0</v>
      </c>
      <c r="S229" s="203">
        <v>0</v>
      </c>
      <c r="T229" s="204">
        <f t="shared" si="33"/>
        <v>0</v>
      </c>
      <c r="U229" s="35"/>
      <c r="V229" s="35"/>
      <c r="W229" s="35"/>
      <c r="X229" s="35"/>
      <c r="Y229" s="35"/>
      <c r="Z229" s="35"/>
      <c r="AA229" s="35"/>
      <c r="AB229" s="35"/>
      <c r="AC229" s="35"/>
      <c r="AD229" s="35"/>
      <c r="AE229" s="35"/>
      <c r="AR229" s="205" t="s">
        <v>276</v>
      </c>
      <c r="AT229" s="205" t="s">
        <v>214</v>
      </c>
      <c r="AU229" s="205" t="s">
        <v>87</v>
      </c>
      <c r="AY229" s="18" t="s">
        <v>209</v>
      </c>
      <c r="BE229" s="206">
        <f t="shared" si="34"/>
        <v>0</v>
      </c>
      <c r="BF229" s="206">
        <f t="shared" si="35"/>
        <v>0</v>
      </c>
      <c r="BG229" s="206">
        <f t="shared" si="36"/>
        <v>0</v>
      </c>
      <c r="BH229" s="206">
        <f t="shared" si="37"/>
        <v>0</v>
      </c>
      <c r="BI229" s="206">
        <f t="shared" si="38"/>
        <v>0</v>
      </c>
      <c r="BJ229" s="18" t="s">
        <v>85</v>
      </c>
      <c r="BK229" s="206">
        <f t="shared" si="39"/>
        <v>0</v>
      </c>
      <c r="BL229" s="18" t="s">
        <v>276</v>
      </c>
      <c r="BM229" s="205" t="s">
        <v>8761</v>
      </c>
    </row>
    <row r="230" spans="1:65" s="2" customFormat="1" ht="16.5" customHeight="1">
      <c r="A230" s="35"/>
      <c r="B230" s="36"/>
      <c r="C230" s="193" t="s">
        <v>464</v>
      </c>
      <c r="D230" s="193" t="s">
        <v>214</v>
      </c>
      <c r="E230" s="194" t="s">
        <v>8762</v>
      </c>
      <c r="F230" s="195" t="s">
        <v>8763</v>
      </c>
      <c r="G230" s="196" t="s">
        <v>1088</v>
      </c>
      <c r="H230" s="197">
        <v>10</v>
      </c>
      <c r="I230" s="198"/>
      <c r="J230" s="199">
        <f t="shared" si="30"/>
        <v>0</v>
      </c>
      <c r="K230" s="200"/>
      <c r="L230" s="40"/>
      <c r="M230" s="201" t="s">
        <v>1</v>
      </c>
      <c r="N230" s="202" t="s">
        <v>42</v>
      </c>
      <c r="O230" s="72"/>
      <c r="P230" s="203">
        <f t="shared" si="31"/>
        <v>0</v>
      </c>
      <c r="Q230" s="203">
        <v>0</v>
      </c>
      <c r="R230" s="203">
        <f t="shared" si="32"/>
        <v>0</v>
      </c>
      <c r="S230" s="203">
        <v>0</v>
      </c>
      <c r="T230" s="204">
        <f t="shared" si="33"/>
        <v>0</v>
      </c>
      <c r="U230" s="35"/>
      <c r="V230" s="35"/>
      <c r="W230" s="35"/>
      <c r="X230" s="35"/>
      <c r="Y230" s="35"/>
      <c r="Z230" s="35"/>
      <c r="AA230" s="35"/>
      <c r="AB230" s="35"/>
      <c r="AC230" s="35"/>
      <c r="AD230" s="35"/>
      <c r="AE230" s="35"/>
      <c r="AR230" s="205" t="s">
        <v>276</v>
      </c>
      <c r="AT230" s="205" t="s">
        <v>214</v>
      </c>
      <c r="AU230" s="205" t="s">
        <v>87</v>
      </c>
      <c r="AY230" s="18" t="s">
        <v>209</v>
      </c>
      <c r="BE230" s="206">
        <f t="shared" si="34"/>
        <v>0</v>
      </c>
      <c r="BF230" s="206">
        <f t="shared" si="35"/>
        <v>0</v>
      </c>
      <c r="BG230" s="206">
        <f t="shared" si="36"/>
        <v>0</v>
      </c>
      <c r="BH230" s="206">
        <f t="shared" si="37"/>
        <v>0</v>
      </c>
      <c r="BI230" s="206">
        <f t="shared" si="38"/>
        <v>0</v>
      </c>
      <c r="BJ230" s="18" t="s">
        <v>85</v>
      </c>
      <c r="BK230" s="206">
        <f t="shared" si="39"/>
        <v>0</v>
      </c>
      <c r="BL230" s="18" t="s">
        <v>276</v>
      </c>
      <c r="BM230" s="205" t="s">
        <v>8764</v>
      </c>
    </row>
    <row r="231" spans="1:65" s="2" customFormat="1" ht="24.2" customHeight="1">
      <c r="A231" s="35"/>
      <c r="B231" s="36"/>
      <c r="C231" s="193" t="s">
        <v>468</v>
      </c>
      <c r="D231" s="193" t="s">
        <v>214</v>
      </c>
      <c r="E231" s="194" t="s">
        <v>8765</v>
      </c>
      <c r="F231" s="195" t="s">
        <v>8766</v>
      </c>
      <c r="G231" s="196" t="s">
        <v>1088</v>
      </c>
      <c r="H231" s="197">
        <v>20</v>
      </c>
      <c r="I231" s="198"/>
      <c r="J231" s="199">
        <f t="shared" si="30"/>
        <v>0</v>
      </c>
      <c r="K231" s="200"/>
      <c r="L231" s="40"/>
      <c r="M231" s="201" t="s">
        <v>1</v>
      </c>
      <c r="N231" s="202" t="s">
        <v>42</v>
      </c>
      <c r="O231" s="72"/>
      <c r="P231" s="203">
        <f t="shared" si="31"/>
        <v>0</v>
      </c>
      <c r="Q231" s="203">
        <v>0</v>
      </c>
      <c r="R231" s="203">
        <f t="shared" si="32"/>
        <v>0</v>
      </c>
      <c r="S231" s="203">
        <v>0</v>
      </c>
      <c r="T231" s="204">
        <f t="shared" si="33"/>
        <v>0</v>
      </c>
      <c r="U231" s="35"/>
      <c r="V231" s="35"/>
      <c r="W231" s="35"/>
      <c r="X231" s="35"/>
      <c r="Y231" s="35"/>
      <c r="Z231" s="35"/>
      <c r="AA231" s="35"/>
      <c r="AB231" s="35"/>
      <c r="AC231" s="35"/>
      <c r="AD231" s="35"/>
      <c r="AE231" s="35"/>
      <c r="AR231" s="205" t="s">
        <v>276</v>
      </c>
      <c r="AT231" s="205" t="s">
        <v>214</v>
      </c>
      <c r="AU231" s="205" t="s">
        <v>87</v>
      </c>
      <c r="AY231" s="18" t="s">
        <v>209</v>
      </c>
      <c r="BE231" s="206">
        <f t="shared" si="34"/>
        <v>0</v>
      </c>
      <c r="BF231" s="206">
        <f t="shared" si="35"/>
        <v>0</v>
      </c>
      <c r="BG231" s="206">
        <f t="shared" si="36"/>
        <v>0</v>
      </c>
      <c r="BH231" s="206">
        <f t="shared" si="37"/>
        <v>0</v>
      </c>
      <c r="BI231" s="206">
        <f t="shared" si="38"/>
        <v>0</v>
      </c>
      <c r="BJ231" s="18" t="s">
        <v>85</v>
      </c>
      <c r="BK231" s="206">
        <f t="shared" si="39"/>
        <v>0</v>
      </c>
      <c r="BL231" s="18" t="s">
        <v>276</v>
      </c>
      <c r="BM231" s="205" t="s">
        <v>8767</v>
      </c>
    </row>
    <row r="232" spans="1:65" s="2" customFormat="1" ht="21.75" customHeight="1">
      <c r="A232" s="35"/>
      <c r="B232" s="36"/>
      <c r="C232" s="193" t="s">
        <v>474</v>
      </c>
      <c r="D232" s="193" t="s">
        <v>214</v>
      </c>
      <c r="E232" s="194" t="s">
        <v>8768</v>
      </c>
      <c r="F232" s="195" t="s">
        <v>8769</v>
      </c>
      <c r="G232" s="196" t="s">
        <v>1088</v>
      </c>
      <c r="H232" s="197">
        <v>150</v>
      </c>
      <c r="I232" s="198"/>
      <c r="J232" s="199">
        <f t="shared" si="30"/>
        <v>0</v>
      </c>
      <c r="K232" s="200"/>
      <c r="L232" s="40"/>
      <c r="M232" s="201" t="s">
        <v>1</v>
      </c>
      <c r="N232" s="202" t="s">
        <v>42</v>
      </c>
      <c r="O232" s="72"/>
      <c r="P232" s="203">
        <f t="shared" si="31"/>
        <v>0</v>
      </c>
      <c r="Q232" s="203">
        <v>0</v>
      </c>
      <c r="R232" s="203">
        <f t="shared" si="32"/>
        <v>0</v>
      </c>
      <c r="S232" s="203">
        <v>0</v>
      </c>
      <c r="T232" s="204">
        <f t="shared" si="33"/>
        <v>0</v>
      </c>
      <c r="U232" s="35"/>
      <c r="V232" s="35"/>
      <c r="W232" s="35"/>
      <c r="X232" s="35"/>
      <c r="Y232" s="35"/>
      <c r="Z232" s="35"/>
      <c r="AA232" s="35"/>
      <c r="AB232" s="35"/>
      <c r="AC232" s="35"/>
      <c r="AD232" s="35"/>
      <c r="AE232" s="35"/>
      <c r="AR232" s="205" t="s">
        <v>276</v>
      </c>
      <c r="AT232" s="205" t="s">
        <v>214</v>
      </c>
      <c r="AU232" s="205" t="s">
        <v>87</v>
      </c>
      <c r="AY232" s="18" t="s">
        <v>209</v>
      </c>
      <c r="BE232" s="206">
        <f t="shared" si="34"/>
        <v>0</v>
      </c>
      <c r="BF232" s="206">
        <f t="shared" si="35"/>
        <v>0</v>
      </c>
      <c r="BG232" s="206">
        <f t="shared" si="36"/>
        <v>0</v>
      </c>
      <c r="BH232" s="206">
        <f t="shared" si="37"/>
        <v>0</v>
      </c>
      <c r="BI232" s="206">
        <f t="shared" si="38"/>
        <v>0</v>
      </c>
      <c r="BJ232" s="18" t="s">
        <v>85</v>
      </c>
      <c r="BK232" s="206">
        <f t="shared" si="39"/>
        <v>0</v>
      </c>
      <c r="BL232" s="18" t="s">
        <v>276</v>
      </c>
      <c r="BM232" s="205" t="s">
        <v>8770</v>
      </c>
    </row>
    <row r="233" spans="1:65" s="2" customFormat="1" ht="24.2" customHeight="1">
      <c r="A233" s="35"/>
      <c r="B233" s="36"/>
      <c r="C233" s="193" t="s">
        <v>478</v>
      </c>
      <c r="D233" s="193" t="s">
        <v>214</v>
      </c>
      <c r="E233" s="194" t="s">
        <v>8771</v>
      </c>
      <c r="F233" s="195" t="s">
        <v>8772</v>
      </c>
      <c r="G233" s="196" t="s">
        <v>1088</v>
      </c>
      <c r="H233" s="197">
        <v>93</v>
      </c>
      <c r="I233" s="198"/>
      <c r="J233" s="199">
        <f t="shared" si="30"/>
        <v>0</v>
      </c>
      <c r="K233" s="200"/>
      <c r="L233" s="40"/>
      <c r="M233" s="201" t="s">
        <v>1</v>
      </c>
      <c r="N233" s="202" t="s">
        <v>42</v>
      </c>
      <c r="O233" s="72"/>
      <c r="P233" s="203">
        <f t="shared" si="31"/>
        <v>0</v>
      </c>
      <c r="Q233" s="203">
        <v>0</v>
      </c>
      <c r="R233" s="203">
        <f t="shared" si="32"/>
        <v>0</v>
      </c>
      <c r="S233" s="203">
        <v>0</v>
      </c>
      <c r="T233" s="204">
        <f t="shared" si="33"/>
        <v>0</v>
      </c>
      <c r="U233" s="35"/>
      <c r="V233" s="35"/>
      <c r="W233" s="35"/>
      <c r="X233" s="35"/>
      <c r="Y233" s="35"/>
      <c r="Z233" s="35"/>
      <c r="AA233" s="35"/>
      <c r="AB233" s="35"/>
      <c r="AC233" s="35"/>
      <c r="AD233" s="35"/>
      <c r="AE233" s="35"/>
      <c r="AR233" s="205" t="s">
        <v>276</v>
      </c>
      <c r="AT233" s="205" t="s">
        <v>214</v>
      </c>
      <c r="AU233" s="205" t="s">
        <v>87</v>
      </c>
      <c r="AY233" s="18" t="s">
        <v>209</v>
      </c>
      <c r="BE233" s="206">
        <f t="shared" si="34"/>
        <v>0</v>
      </c>
      <c r="BF233" s="206">
        <f t="shared" si="35"/>
        <v>0</v>
      </c>
      <c r="BG233" s="206">
        <f t="shared" si="36"/>
        <v>0</v>
      </c>
      <c r="BH233" s="206">
        <f t="shared" si="37"/>
        <v>0</v>
      </c>
      <c r="BI233" s="206">
        <f t="shared" si="38"/>
        <v>0</v>
      </c>
      <c r="BJ233" s="18" t="s">
        <v>85</v>
      </c>
      <c r="BK233" s="206">
        <f t="shared" si="39"/>
        <v>0</v>
      </c>
      <c r="BL233" s="18" t="s">
        <v>276</v>
      </c>
      <c r="BM233" s="205" t="s">
        <v>8773</v>
      </c>
    </row>
    <row r="234" spans="1:65" s="2" customFormat="1" ht="37.9" customHeight="1">
      <c r="A234" s="35"/>
      <c r="B234" s="36"/>
      <c r="C234" s="193" t="s">
        <v>482</v>
      </c>
      <c r="D234" s="193" t="s">
        <v>214</v>
      </c>
      <c r="E234" s="194" t="s">
        <v>8774</v>
      </c>
      <c r="F234" s="195" t="s">
        <v>8775</v>
      </c>
      <c r="G234" s="196" t="s">
        <v>1088</v>
      </c>
      <c r="H234" s="197">
        <v>27</v>
      </c>
      <c r="I234" s="198"/>
      <c r="J234" s="199">
        <f t="shared" si="30"/>
        <v>0</v>
      </c>
      <c r="K234" s="200"/>
      <c r="L234" s="40"/>
      <c r="M234" s="201" t="s">
        <v>1</v>
      </c>
      <c r="N234" s="202" t="s">
        <v>42</v>
      </c>
      <c r="O234" s="72"/>
      <c r="P234" s="203">
        <f t="shared" si="31"/>
        <v>0</v>
      </c>
      <c r="Q234" s="203">
        <v>0</v>
      </c>
      <c r="R234" s="203">
        <f t="shared" si="32"/>
        <v>0</v>
      </c>
      <c r="S234" s="203">
        <v>0</v>
      </c>
      <c r="T234" s="204">
        <f t="shared" si="33"/>
        <v>0</v>
      </c>
      <c r="U234" s="35"/>
      <c r="V234" s="35"/>
      <c r="W234" s="35"/>
      <c r="X234" s="35"/>
      <c r="Y234" s="35"/>
      <c r="Z234" s="35"/>
      <c r="AA234" s="35"/>
      <c r="AB234" s="35"/>
      <c r="AC234" s="35"/>
      <c r="AD234" s="35"/>
      <c r="AE234" s="35"/>
      <c r="AR234" s="205" t="s">
        <v>276</v>
      </c>
      <c r="AT234" s="205" t="s">
        <v>214</v>
      </c>
      <c r="AU234" s="205" t="s">
        <v>87</v>
      </c>
      <c r="AY234" s="18" t="s">
        <v>209</v>
      </c>
      <c r="BE234" s="206">
        <f t="shared" si="34"/>
        <v>0</v>
      </c>
      <c r="BF234" s="206">
        <f t="shared" si="35"/>
        <v>0</v>
      </c>
      <c r="BG234" s="206">
        <f t="shared" si="36"/>
        <v>0</v>
      </c>
      <c r="BH234" s="206">
        <f t="shared" si="37"/>
        <v>0</v>
      </c>
      <c r="BI234" s="206">
        <f t="shared" si="38"/>
        <v>0</v>
      </c>
      <c r="BJ234" s="18" t="s">
        <v>85</v>
      </c>
      <c r="BK234" s="206">
        <f t="shared" si="39"/>
        <v>0</v>
      </c>
      <c r="BL234" s="18" t="s">
        <v>276</v>
      </c>
      <c r="BM234" s="205" t="s">
        <v>8776</v>
      </c>
    </row>
    <row r="235" spans="1:65" s="2" customFormat="1" ht="19.5">
      <c r="A235" s="35"/>
      <c r="B235" s="36"/>
      <c r="C235" s="37"/>
      <c r="D235" s="214" t="s">
        <v>807</v>
      </c>
      <c r="E235" s="37"/>
      <c r="F235" s="256" t="s">
        <v>8777</v>
      </c>
      <c r="G235" s="37"/>
      <c r="H235" s="37"/>
      <c r="I235" s="257"/>
      <c r="J235" s="37"/>
      <c r="K235" s="37"/>
      <c r="L235" s="40"/>
      <c r="M235" s="258"/>
      <c r="N235" s="259"/>
      <c r="O235" s="72"/>
      <c r="P235" s="72"/>
      <c r="Q235" s="72"/>
      <c r="R235" s="72"/>
      <c r="S235" s="72"/>
      <c r="T235" s="73"/>
      <c r="U235" s="35"/>
      <c r="V235" s="35"/>
      <c r="W235" s="35"/>
      <c r="X235" s="35"/>
      <c r="Y235" s="35"/>
      <c r="Z235" s="35"/>
      <c r="AA235" s="35"/>
      <c r="AB235" s="35"/>
      <c r="AC235" s="35"/>
      <c r="AD235" s="35"/>
      <c r="AE235" s="35"/>
      <c r="AT235" s="18" t="s">
        <v>807</v>
      </c>
      <c r="AU235" s="18" t="s">
        <v>87</v>
      </c>
    </row>
    <row r="236" spans="1:65" s="2" customFormat="1" ht="16.5" customHeight="1">
      <c r="A236" s="35"/>
      <c r="B236" s="36"/>
      <c r="C236" s="193" t="s">
        <v>486</v>
      </c>
      <c r="D236" s="193" t="s">
        <v>214</v>
      </c>
      <c r="E236" s="194" t="s">
        <v>8778</v>
      </c>
      <c r="F236" s="195" t="s">
        <v>8779</v>
      </c>
      <c r="G236" s="196" t="s">
        <v>1088</v>
      </c>
      <c r="H236" s="197">
        <v>2</v>
      </c>
      <c r="I236" s="198"/>
      <c r="J236" s="199">
        <f>ROUND(I236*H236,2)</f>
        <v>0</v>
      </c>
      <c r="K236" s="200"/>
      <c r="L236" s="40"/>
      <c r="M236" s="201" t="s">
        <v>1</v>
      </c>
      <c r="N236" s="202" t="s">
        <v>42</v>
      </c>
      <c r="O236" s="72"/>
      <c r="P236" s="203">
        <f>O236*H236</f>
        <v>0</v>
      </c>
      <c r="Q236" s="203">
        <v>0</v>
      </c>
      <c r="R236" s="203">
        <f>Q236*H236</f>
        <v>0</v>
      </c>
      <c r="S236" s="203">
        <v>0</v>
      </c>
      <c r="T236" s="204">
        <f>S236*H236</f>
        <v>0</v>
      </c>
      <c r="U236" s="35"/>
      <c r="V236" s="35"/>
      <c r="W236" s="35"/>
      <c r="X236" s="35"/>
      <c r="Y236" s="35"/>
      <c r="Z236" s="35"/>
      <c r="AA236" s="35"/>
      <c r="AB236" s="35"/>
      <c r="AC236" s="35"/>
      <c r="AD236" s="35"/>
      <c r="AE236" s="35"/>
      <c r="AR236" s="205" t="s">
        <v>276</v>
      </c>
      <c r="AT236" s="205" t="s">
        <v>214</v>
      </c>
      <c r="AU236" s="205" t="s">
        <v>87</v>
      </c>
      <c r="AY236" s="18" t="s">
        <v>209</v>
      </c>
      <c r="BE236" s="206">
        <f>IF(N236="základní",J236,0)</f>
        <v>0</v>
      </c>
      <c r="BF236" s="206">
        <f>IF(N236="snížená",J236,0)</f>
        <v>0</v>
      </c>
      <c r="BG236" s="206">
        <f>IF(N236="zákl. přenesená",J236,0)</f>
        <v>0</v>
      </c>
      <c r="BH236" s="206">
        <f>IF(N236="sníž. přenesená",J236,0)</f>
        <v>0</v>
      </c>
      <c r="BI236" s="206">
        <f>IF(N236="nulová",J236,0)</f>
        <v>0</v>
      </c>
      <c r="BJ236" s="18" t="s">
        <v>85</v>
      </c>
      <c r="BK236" s="206">
        <f>ROUND(I236*H236,2)</f>
        <v>0</v>
      </c>
      <c r="BL236" s="18" t="s">
        <v>276</v>
      </c>
      <c r="BM236" s="205" t="s">
        <v>8780</v>
      </c>
    </row>
    <row r="237" spans="1:65" s="2" customFormat="1" ht="24.2" customHeight="1">
      <c r="A237" s="35"/>
      <c r="B237" s="36"/>
      <c r="C237" s="193" t="s">
        <v>490</v>
      </c>
      <c r="D237" s="193" t="s">
        <v>214</v>
      </c>
      <c r="E237" s="194" t="s">
        <v>8781</v>
      </c>
      <c r="F237" s="195" t="s">
        <v>8782</v>
      </c>
      <c r="G237" s="196" t="s">
        <v>1088</v>
      </c>
      <c r="H237" s="197">
        <v>86</v>
      </c>
      <c r="I237" s="198"/>
      <c r="J237" s="199">
        <f>ROUND(I237*H237,2)</f>
        <v>0</v>
      </c>
      <c r="K237" s="200"/>
      <c r="L237" s="40"/>
      <c r="M237" s="201" t="s">
        <v>1</v>
      </c>
      <c r="N237" s="202" t="s">
        <v>42</v>
      </c>
      <c r="O237" s="72"/>
      <c r="P237" s="203">
        <f>O237*H237</f>
        <v>0</v>
      </c>
      <c r="Q237" s="203">
        <v>0</v>
      </c>
      <c r="R237" s="203">
        <f>Q237*H237</f>
        <v>0</v>
      </c>
      <c r="S237" s="203">
        <v>0</v>
      </c>
      <c r="T237" s="204">
        <f>S237*H237</f>
        <v>0</v>
      </c>
      <c r="U237" s="35"/>
      <c r="V237" s="35"/>
      <c r="W237" s="35"/>
      <c r="X237" s="35"/>
      <c r="Y237" s="35"/>
      <c r="Z237" s="35"/>
      <c r="AA237" s="35"/>
      <c r="AB237" s="35"/>
      <c r="AC237" s="35"/>
      <c r="AD237" s="35"/>
      <c r="AE237" s="35"/>
      <c r="AR237" s="205" t="s">
        <v>276</v>
      </c>
      <c r="AT237" s="205" t="s">
        <v>214</v>
      </c>
      <c r="AU237" s="205" t="s">
        <v>87</v>
      </c>
      <c r="AY237" s="18" t="s">
        <v>209</v>
      </c>
      <c r="BE237" s="206">
        <f>IF(N237="základní",J237,0)</f>
        <v>0</v>
      </c>
      <c r="BF237" s="206">
        <f>IF(N237="snížená",J237,0)</f>
        <v>0</v>
      </c>
      <c r="BG237" s="206">
        <f>IF(N237="zákl. přenesená",J237,0)</f>
        <v>0</v>
      </c>
      <c r="BH237" s="206">
        <f>IF(N237="sníž. přenesená",J237,0)</f>
        <v>0</v>
      </c>
      <c r="BI237" s="206">
        <f>IF(N237="nulová",J237,0)</f>
        <v>0</v>
      </c>
      <c r="BJ237" s="18" t="s">
        <v>85</v>
      </c>
      <c r="BK237" s="206">
        <f>ROUND(I237*H237,2)</f>
        <v>0</v>
      </c>
      <c r="BL237" s="18" t="s">
        <v>276</v>
      </c>
      <c r="BM237" s="205" t="s">
        <v>8783</v>
      </c>
    </row>
    <row r="238" spans="1:65" s="2" customFormat="1" ht="44.25" customHeight="1">
      <c r="A238" s="35"/>
      <c r="B238" s="36"/>
      <c r="C238" s="193" t="s">
        <v>496</v>
      </c>
      <c r="D238" s="193" t="s">
        <v>214</v>
      </c>
      <c r="E238" s="194" t="s">
        <v>8784</v>
      </c>
      <c r="F238" s="195" t="s">
        <v>8785</v>
      </c>
      <c r="G238" s="196" t="s">
        <v>7332</v>
      </c>
      <c r="H238" s="274"/>
      <c r="I238" s="198"/>
      <c r="J238" s="199">
        <f>ROUND(I238*H238,2)</f>
        <v>0</v>
      </c>
      <c r="K238" s="200"/>
      <c r="L238" s="40"/>
      <c r="M238" s="201" t="s">
        <v>1</v>
      </c>
      <c r="N238" s="202" t="s">
        <v>42</v>
      </c>
      <c r="O238" s="72"/>
      <c r="P238" s="203">
        <f>O238*H238</f>
        <v>0</v>
      </c>
      <c r="Q238" s="203">
        <v>0</v>
      </c>
      <c r="R238" s="203">
        <f>Q238*H238</f>
        <v>0</v>
      </c>
      <c r="S238" s="203">
        <v>0</v>
      </c>
      <c r="T238" s="204">
        <f>S238*H238</f>
        <v>0</v>
      </c>
      <c r="U238" s="35"/>
      <c r="V238" s="35"/>
      <c r="W238" s="35"/>
      <c r="X238" s="35"/>
      <c r="Y238" s="35"/>
      <c r="Z238" s="35"/>
      <c r="AA238" s="35"/>
      <c r="AB238" s="35"/>
      <c r="AC238" s="35"/>
      <c r="AD238" s="35"/>
      <c r="AE238" s="35"/>
      <c r="AR238" s="205" t="s">
        <v>276</v>
      </c>
      <c r="AT238" s="205" t="s">
        <v>214</v>
      </c>
      <c r="AU238" s="205" t="s">
        <v>87</v>
      </c>
      <c r="AY238" s="18" t="s">
        <v>209</v>
      </c>
      <c r="BE238" s="206">
        <f>IF(N238="základní",J238,0)</f>
        <v>0</v>
      </c>
      <c r="BF238" s="206">
        <f>IF(N238="snížená",J238,0)</f>
        <v>0</v>
      </c>
      <c r="BG238" s="206">
        <f>IF(N238="zákl. přenesená",J238,0)</f>
        <v>0</v>
      </c>
      <c r="BH238" s="206">
        <f>IF(N238="sníž. přenesená",J238,0)</f>
        <v>0</v>
      </c>
      <c r="BI238" s="206">
        <f>IF(N238="nulová",J238,0)</f>
        <v>0</v>
      </c>
      <c r="BJ238" s="18" t="s">
        <v>85</v>
      </c>
      <c r="BK238" s="206">
        <f>ROUND(I238*H238,2)</f>
        <v>0</v>
      </c>
      <c r="BL238" s="18" t="s">
        <v>276</v>
      </c>
      <c r="BM238" s="205" t="s">
        <v>8786</v>
      </c>
    </row>
    <row r="239" spans="1:65" s="2" customFormat="1" ht="19.5">
      <c r="A239" s="35"/>
      <c r="B239" s="36"/>
      <c r="C239" s="37"/>
      <c r="D239" s="214" t="s">
        <v>807</v>
      </c>
      <c r="E239" s="37"/>
      <c r="F239" s="256" t="s">
        <v>8787</v>
      </c>
      <c r="G239" s="37"/>
      <c r="H239" s="37"/>
      <c r="I239" s="257"/>
      <c r="J239" s="37"/>
      <c r="K239" s="37"/>
      <c r="L239" s="40"/>
      <c r="M239" s="258"/>
      <c r="N239" s="259"/>
      <c r="O239" s="72"/>
      <c r="P239" s="72"/>
      <c r="Q239" s="72"/>
      <c r="R239" s="72"/>
      <c r="S239" s="72"/>
      <c r="T239" s="73"/>
      <c r="U239" s="35"/>
      <c r="V239" s="35"/>
      <c r="W239" s="35"/>
      <c r="X239" s="35"/>
      <c r="Y239" s="35"/>
      <c r="Z239" s="35"/>
      <c r="AA239" s="35"/>
      <c r="AB239" s="35"/>
      <c r="AC239" s="35"/>
      <c r="AD239" s="35"/>
      <c r="AE239" s="35"/>
      <c r="AT239" s="18" t="s">
        <v>807</v>
      </c>
      <c r="AU239" s="18" t="s">
        <v>87</v>
      </c>
    </row>
    <row r="240" spans="1:65" s="12" customFormat="1" ht="25.9" customHeight="1">
      <c r="B240" s="177"/>
      <c r="C240" s="178"/>
      <c r="D240" s="179" t="s">
        <v>76</v>
      </c>
      <c r="E240" s="180" t="s">
        <v>8503</v>
      </c>
      <c r="F240" s="180" t="s">
        <v>8504</v>
      </c>
      <c r="G240" s="178"/>
      <c r="H240" s="178"/>
      <c r="I240" s="181"/>
      <c r="J240" s="182">
        <f>BK240</f>
        <v>0</v>
      </c>
      <c r="K240" s="178"/>
      <c r="L240" s="183"/>
      <c r="M240" s="184"/>
      <c r="N240" s="185"/>
      <c r="O240" s="185"/>
      <c r="P240" s="186">
        <f>SUM(P241:P242)</f>
        <v>0</v>
      </c>
      <c r="Q240" s="185"/>
      <c r="R240" s="186">
        <f>SUM(R241:R242)</f>
        <v>0</v>
      </c>
      <c r="S240" s="185"/>
      <c r="T240" s="187">
        <f>SUM(T241:T242)</f>
        <v>0</v>
      </c>
      <c r="AR240" s="188" t="s">
        <v>218</v>
      </c>
      <c r="AT240" s="189" t="s">
        <v>76</v>
      </c>
      <c r="AU240" s="189" t="s">
        <v>77</v>
      </c>
      <c r="AY240" s="188" t="s">
        <v>209</v>
      </c>
      <c r="BK240" s="190">
        <f>SUM(BK241:BK242)</f>
        <v>0</v>
      </c>
    </row>
    <row r="241" spans="1:65" s="2" customFormat="1" ht="37.9" customHeight="1">
      <c r="A241" s="35"/>
      <c r="B241" s="36"/>
      <c r="C241" s="193" t="s">
        <v>500</v>
      </c>
      <c r="D241" s="193" t="s">
        <v>214</v>
      </c>
      <c r="E241" s="194" t="s">
        <v>8788</v>
      </c>
      <c r="F241" s="195" t="s">
        <v>8789</v>
      </c>
      <c r="G241" s="196" t="s">
        <v>344</v>
      </c>
      <c r="H241" s="197">
        <v>80</v>
      </c>
      <c r="I241" s="198"/>
      <c r="J241" s="199">
        <f>ROUND(I241*H241,2)</f>
        <v>0</v>
      </c>
      <c r="K241" s="200"/>
      <c r="L241" s="40"/>
      <c r="M241" s="201" t="s">
        <v>1</v>
      </c>
      <c r="N241" s="202" t="s">
        <v>42</v>
      </c>
      <c r="O241" s="72"/>
      <c r="P241" s="203">
        <f>O241*H241</f>
        <v>0</v>
      </c>
      <c r="Q241" s="203">
        <v>0</v>
      </c>
      <c r="R241" s="203">
        <f>Q241*H241</f>
        <v>0</v>
      </c>
      <c r="S241" s="203">
        <v>0</v>
      </c>
      <c r="T241" s="204">
        <f>S241*H241</f>
        <v>0</v>
      </c>
      <c r="U241" s="35"/>
      <c r="V241" s="35"/>
      <c r="W241" s="35"/>
      <c r="X241" s="35"/>
      <c r="Y241" s="35"/>
      <c r="Z241" s="35"/>
      <c r="AA241" s="35"/>
      <c r="AB241" s="35"/>
      <c r="AC241" s="35"/>
      <c r="AD241" s="35"/>
      <c r="AE241" s="35"/>
      <c r="AR241" s="205" t="s">
        <v>8507</v>
      </c>
      <c r="AT241" s="205" t="s">
        <v>214</v>
      </c>
      <c r="AU241" s="205" t="s">
        <v>85</v>
      </c>
      <c r="AY241" s="18" t="s">
        <v>209</v>
      </c>
      <c r="BE241" s="206">
        <f>IF(N241="základní",J241,0)</f>
        <v>0</v>
      </c>
      <c r="BF241" s="206">
        <f>IF(N241="snížená",J241,0)</f>
        <v>0</v>
      </c>
      <c r="BG241" s="206">
        <f>IF(N241="zákl. přenesená",J241,0)</f>
        <v>0</v>
      </c>
      <c r="BH241" s="206">
        <f>IF(N241="sníž. přenesená",J241,0)</f>
        <v>0</v>
      </c>
      <c r="BI241" s="206">
        <f>IF(N241="nulová",J241,0)</f>
        <v>0</v>
      </c>
      <c r="BJ241" s="18" t="s">
        <v>85</v>
      </c>
      <c r="BK241" s="206">
        <f>ROUND(I241*H241,2)</f>
        <v>0</v>
      </c>
      <c r="BL241" s="18" t="s">
        <v>8507</v>
      </c>
      <c r="BM241" s="205" t="s">
        <v>8790</v>
      </c>
    </row>
    <row r="242" spans="1:65" s="2" customFormat="1" ht="19.5">
      <c r="A242" s="35"/>
      <c r="B242" s="36"/>
      <c r="C242" s="37"/>
      <c r="D242" s="214" t="s">
        <v>807</v>
      </c>
      <c r="E242" s="37"/>
      <c r="F242" s="256" t="s">
        <v>8791</v>
      </c>
      <c r="G242" s="37"/>
      <c r="H242" s="37"/>
      <c r="I242" s="257"/>
      <c r="J242" s="37"/>
      <c r="K242" s="37"/>
      <c r="L242" s="40"/>
      <c r="M242" s="258"/>
      <c r="N242" s="259"/>
      <c r="O242" s="72"/>
      <c r="P242" s="72"/>
      <c r="Q242" s="72"/>
      <c r="R242" s="72"/>
      <c r="S242" s="72"/>
      <c r="T242" s="73"/>
      <c r="U242" s="35"/>
      <c r="V242" s="35"/>
      <c r="W242" s="35"/>
      <c r="X242" s="35"/>
      <c r="Y242" s="35"/>
      <c r="Z242" s="35"/>
      <c r="AA242" s="35"/>
      <c r="AB242" s="35"/>
      <c r="AC242" s="35"/>
      <c r="AD242" s="35"/>
      <c r="AE242" s="35"/>
      <c r="AT242" s="18" t="s">
        <v>807</v>
      </c>
      <c r="AU242" s="18" t="s">
        <v>85</v>
      </c>
    </row>
    <row r="243" spans="1:65" s="12" customFormat="1" ht="25.9" customHeight="1">
      <c r="B243" s="177"/>
      <c r="C243" s="178"/>
      <c r="D243" s="179" t="s">
        <v>76</v>
      </c>
      <c r="E243" s="180" t="s">
        <v>8792</v>
      </c>
      <c r="F243" s="180" t="s">
        <v>8793</v>
      </c>
      <c r="G243" s="178"/>
      <c r="H243" s="178"/>
      <c r="I243" s="181"/>
      <c r="J243" s="182">
        <f>BK243</f>
        <v>0</v>
      </c>
      <c r="K243" s="178"/>
      <c r="L243" s="183"/>
      <c r="M243" s="184"/>
      <c r="N243" s="185"/>
      <c r="O243" s="185"/>
      <c r="P243" s="186">
        <f>SUM(P244:P250)</f>
        <v>0</v>
      </c>
      <c r="Q243" s="185"/>
      <c r="R243" s="186">
        <f>SUM(R244:R250)</f>
        <v>0</v>
      </c>
      <c r="S243" s="185"/>
      <c r="T243" s="187">
        <f>SUM(T244:T250)</f>
        <v>0</v>
      </c>
      <c r="AR243" s="188" t="s">
        <v>218</v>
      </c>
      <c r="AT243" s="189" t="s">
        <v>76</v>
      </c>
      <c r="AU243" s="189" t="s">
        <v>77</v>
      </c>
      <c r="AY243" s="188" t="s">
        <v>209</v>
      </c>
      <c r="BK243" s="190">
        <f>SUM(BK244:BK250)</f>
        <v>0</v>
      </c>
    </row>
    <row r="244" spans="1:65" s="2" customFormat="1" ht="16.5" customHeight="1">
      <c r="A244" s="35"/>
      <c r="B244" s="36"/>
      <c r="C244" s="193" t="s">
        <v>504</v>
      </c>
      <c r="D244" s="193" t="s">
        <v>214</v>
      </c>
      <c r="E244" s="194" t="s">
        <v>8530</v>
      </c>
      <c r="F244" s="195" t="s">
        <v>8794</v>
      </c>
      <c r="G244" s="196" t="s">
        <v>344</v>
      </c>
      <c r="H244" s="197">
        <v>112</v>
      </c>
      <c r="I244" s="198"/>
      <c r="J244" s="199">
        <f t="shared" ref="J244:J250" si="40">ROUND(I244*H244,2)</f>
        <v>0</v>
      </c>
      <c r="K244" s="200"/>
      <c r="L244" s="40"/>
      <c r="M244" s="201" t="s">
        <v>1</v>
      </c>
      <c r="N244" s="202" t="s">
        <v>42</v>
      </c>
      <c r="O244" s="72"/>
      <c r="P244" s="203">
        <f t="shared" ref="P244:P250" si="41">O244*H244</f>
        <v>0</v>
      </c>
      <c r="Q244" s="203">
        <v>0</v>
      </c>
      <c r="R244" s="203">
        <f t="shared" ref="R244:R250" si="42">Q244*H244</f>
        <v>0</v>
      </c>
      <c r="S244" s="203">
        <v>0</v>
      </c>
      <c r="T244" s="204">
        <f t="shared" ref="T244:T250" si="43">S244*H244</f>
        <v>0</v>
      </c>
      <c r="U244" s="35"/>
      <c r="V244" s="35"/>
      <c r="W244" s="35"/>
      <c r="X244" s="35"/>
      <c r="Y244" s="35"/>
      <c r="Z244" s="35"/>
      <c r="AA244" s="35"/>
      <c r="AB244" s="35"/>
      <c r="AC244" s="35"/>
      <c r="AD244" s="35"/>
      <c r="AE244" s="35"/>
      <c r="AR244" s="205" t="s">
        <v>8507</v>
      </c>
      <c r="AT244" s="205" t="s">
        <v>214</v>
      </c>
      <c r="AU244" s="205" t="s">
        <v>85</v>
      </c>
      <c r="AY244" s="18" t="s">
        <v>209</v>
      </c>
      <c r="BE244" s="206">
        <f t="shared" ref="BE244:BE250" si="44">IF(N244="základní",J244,0)</f>
        <v>0</v>
      </c>
      <c r="BF244" s="206">
        <f t="shared" ref="BF244:BF250" si="45">IF(N244="snížená",J244,0)</f>
        <v>0</v>
      </c>
      <c r="BG244" s="206">
        <f t="shared" ref="BG244:BG250" si="46">IF(N244="zákl. přenesená",J244,0)</f>
        <v>0</v>
      </c>
      <c r="BH244" s="206">
        <f t="shared" ref="BH244:BH250" si="47">IF(N244="sníž. přenesená",J244,0)</f>
        <v>0</v>
      </c>
      <c r="BI244" s="206">
        <f t="shared" ref="BI244:BI250" si="48">IF(N244="nulová",J244,0)</f>
        <v>0</v>
      </c>
      <c r="BJ244" s="18" t="s">
        <v>85</v>
      </c>
      <c r="BK244" s="206">
        <f t="shared" ref="BK244:BK250" si="49">ROUND(I244*H244,2)</f>
        <v>0</v>
      </c>
      <c r="BL244" s="18" t="s">
        <v>8507</v>
      </c>
      <c r="BM244" s="205" t="s">
        <v>8795</v>
      </c>
    </row>
    <row r="245" spans="1:65" s="2" customFormat="1" ht="24.2" customHeight="1">
      <c r="A245" s="35"/>
      <c r="B245" s="36"/>
      <c r="C245" s="193" t="s">
        <v>510</v>
      </c>
      <c r="D245" s="193" t="s">
        <v>214</v>
      </c>
      <c r="E245" s="194" t="s">
        <v>8533</v>
      </c>
      <c r="F245" s="195" t="s">
        <v>8534</v>
      </c>
      <c r="G245" s="196" t="s">
        <v>1088</v>
      </c>
      <c r="H245" s="197">
        <v>1</v>
      </c>
      <c r="I245" s="198"/>
      <c r="J245" s="199">
        <f t="shared" si="40"/>
        <v>0</v>
      </c>
      <c r="K245" s="200"/>
      <c r="L245" s="40"/>
      <c r="M245" s="201" t="s">
        <v>1</v>
      </c>
      <c r="N245" s="202" t="s">
        <v>42</v>
      </c>
      <c r="O245" s="72"/>
      <c r="P245" s="203">
        <f t="shared" si="41"/>
        <v>0</v>
      </c>
      <c r="Q245" s="203">
        <v>0</v>
      </c>
      <c r="R245" s="203">
        <f t="shared" si="42"/>
        <v>0</v>
      </c>
      <c r="S245" s="203">
        <v>0</v>
      </c>
      <c r="T245" s="204">
        <f t="shared" si="43"/>
        <v>0</v>
      </c>
      <c r="U245" s="35"/>
      <c r="V245" s="35"/>
      <c r="W245" s="35"/>
      <c r="X245" s="35"/>
      <c r="Y245" s="35"/>
      <c r="Z245" s="35"/>
      <c r="AA245" s="35"/>
      <c r="AB245" s="35"/>
      <c r="AC245" s="35"/>
      <c r="AD245" s="35"/>
      <c r="AE245" s="35"/>
      <c r="AR245" s="205" t="s">
        <v>8507</v>
      </c>
      <c r="AT245" s="205" t="s">
        <v>214</v>
      </c>
      <c r="AU245" s="205" t="s">
        <v>85</v>
      </c>
      <c r="AY245" s="18" t="s">
        <v>209</v>
      </c>
      <c r="BE245" s="206">
        <f t="shared" si="44"/>
        <v>0</v>
      </c>
      <c r="BF245" s="206">
        <f t="shared" si="45"/>
        <v>0</v>
      </c>
      <c r="BG245" s="206">
        <f t="shared" si="46"/>
        <v>0</v>
      </c>
      <c r="BH245" s="206">
        <f t="shared" si="47"/>
        <v>0</v>
      </c>
      <c r="BI245" s="206">
        <f t="shared" si="48"/>
        <v>0</v>
      </c>
      <c r="BJ245" s="18" t="s">
        <v>85</v>
      </c>
      <c r="BK245" s="206">
        <f t="shared" si="49"/>
        <v>0</v>
      </c>
      <c r="BL245" s="18" t="s">
        <v>8507</v>
      </c>
      <c r="BM245" s="205" t="s">
        <v>8796</v>
      </c>
    </row>
    <row r="246" spans="1:65" s="2" customFormat="1" ht="16.5" customHeight="1">
      <c r="A246" s="35"/>
      <c r="B246" s="36"/>
      <c r="C246" s="193" t="s">
        <v>514</v>
      </c>
      <c r="D246" s="193" t="s">
        <v>214</v>
      </c>
      <c r="E246" s="194" t="s">
        <v>8797</v>
      </c>
      <c r="F246" s="195" t="s">
        <v>8798</v>
      </c>
      <c r="G246" s="196" t="s">
        <v>586</v>
      </c>
      <c r="H246" s="197">
        <v>2800</v>
      </c>
      <c r="I246" s="198"/>
      <c r="J246" s="199">
        <f t="shared" si="40"/>
        <v>0</v>
      </c>
      <c r="K246" s="200"/>
      <c r="L246" s="40"/>
      <c r="M246" s="201" t="s">
        <v>1</v>
      </c>
      <c r="N246" s="202" t="s">
        <v>42</v>
      </c>
      <c r="O246" s="72"/>
      <c r="P246" s="203">
        <f t="shared" si="41"/>
        <v>0</v>
      </c>
      <c r="Q246" s="203">
        <v>0</v>
      </c>
      <c r="R246" s="203">
        <f t="shared" si="42"/>
        <v>0</v>
      </c>
      <c r="S246" s="203">
        <v>0</v>
      </c>
      <c r="T246" s="204">
        <f t="shared" si="43"/>
        <v>0</v>
      </c>
      <c r="U246" s="35"/>
      <c r="V246" s="35"/>
      <c r="W246" s="35"/>
      <c r="X246" s="35"/>
      <c r="Y246" s="35"/>
      <c r="Z246" s="35"/>
      <c r="AA246" s="35"/>
      <c r="AB246" s="35"/>
      <c r="AC246" s="35"/>
      <c r="AD246" s="35"/>
      <c r="AE246" s="35"/>
      <c r="AR246" s="205" t="s">
        <v>8507</v>
      </c>
      <c r="AT246" s="205" t="s">
        <v>214</v>
      </c>
      <c r="AU246" s="205" t="s">
        <v>85</v>
      </c>
      <c r="AY246" s="18" t="s">
        <v>209</v>
      </c>
      <c r="BE246" s="206">
        <f t="shared" si="44"/>
        <v>0</v>
      </c>
      <c r="BF246" s="206">
        <f t="shared" si="45"/>
        <v>0</v>
      </c>
      <c r="BG246" s="206">
        <f t="shared" si="46"/>
        <v>0</v>
      </c>
      <c r="BH246" s="206">
        <f t="shared" si="47"/>
        <v>0</v>
      </c>
      <c r="BI246" s="206">
        <f t="shared" si="48"/>
        <v>0</v>
      </c>
      <c r="BJ246" s="18" t="s">
        <v>85</v>
      </c>
      <c r="BK246" s="206">
        <f t="shared" si="49"/>
        <v>0</v>
      </c>
      <c r="BL246" s="18" t="s">
        <v>8507</v>
      </c>
      <c r="BM246" s="205" t="s">
        <v>8799</v>
      </c>
    </row>
    <row r="247" spans="1:65" s="2" customFormat="1" ht="24.2" customHeight="1">
      <c r="A247" s="35"/>
      <c r="B247" s="36"/>
      <c r="C247" s="193" t="s">
        <v>518</v>
      </c>
      <c r="D247" s="193" t="s">
        <v>214</v>
      </c>
      <c r="E247" s="194" t="s">
        <v>8800</v>
      </c>
      <c r="F247" s="195" t="s">
        <v>8801</v>
      </c>
      <c r="G247" s="196" t="s">
        <v>2761</v>
      </c>
      <c r="H247" s="197">
        <v>12</v>
      </c>
      <c r="I247" s="198"/>
      <c r="J247" s="199">
        <f t="shared" si="40"/>
        <v>0</v>
      </c>
      <c r="K247" s="200"/>
      <c r="L247" s="40"/>
      <c r="M247" s="201" t="s">
        <v>1</v>
      </c>
      <c r="N247" s="202" t="s">
        <v>42</v>
      </c>
      <c r="O247" s="72"/>
      <c r="P247" s="203">
        <f t="shared" si="41"/>
        <v>0</v>
      </c>
      <c r="Q247" s="203">
        <v>0</v>
      </c>
      <c r="R247" s="203">
        <f t="shared" si="42"/>
        <v>0</v>
      </c>
      <c r="S247" s="203">
        <v>0</v>
      </c>
      <c r="T247" s="204">
        <f t="shared" si="43"/>
        <v>0</v>
      </c>
      <c r="U247" s="35"/>
      <c r="V247" s="35"/>
      <c r="W247" s="35"/>
      <c r="X247" s="35"/>
      <c r="Y247" s="35"/>
      <c r="Z247" s="35"/>
      <c r="AA247" s="35"/>
      <c r="AB247" s="35"/>
      <c r="AC247" s="35"/>
      <c r="AD247" s="35"/>
      <c r="AE247" s="35"/>
      <c r="AR247" s="205" t="s">
        <v>8507</v>
      </c>
      <c r="AT247" s="205" t="s">
        <v>214</v>
      </c>
      <c r="AU247" s="205" t="s">
        <v>85</v>
      </c>
      <c r="AY247" s="18" t="s">
        <v>209</v>
      </c>
      <c r="BE247" s="206">
        <f t="shared" si="44"/>
        <v>0</v>
      </c>
      <c r="BF247" s="206">
        <f t="shared" si="45"/>
        <v>0</v>
      </c>
      <c r="BG247" s="206">
        <f t="shared" si="46"/>
        <v>0</v>
      </c>
      <c r="BH247" s="206">
        <f t="shared" si="47"/>
        <v>0</v>
      </c>
      <c r="BI247" s="206">
        <f t="shared" si="48"/>
        <v>0</v>
      </c>
      <c r="BJ247" s="18" t="s">
        <v>85</v>
      </c>
      <c r="BK247" s="206">
        <f t="shared" si="49"/>
        <v>0</v>
      </c>
      <c r="BL247" s="18" t="s">
        <v>8507</v>
      </c>
      <c r="BM247" s="205" t="s">
        <v>8802</v>
      </c>
    </row>
    <row r="248" spans="1:65" s="2" customFormat="1" ht="24.2" customHeight="1">
      <c r="A248" s="35"/>
      <c r="B248" s="36"/>
      <c r="C248" s="193" t="s">
        <v>524</v>
      </c>
      <c r="D248" s="193" t="s">
        <v>214</v>
      </c>
      <c r="E248" s="194" t="s">
        <v>8803</v>
      </c>
      <c r="F248" s="195" t="s">
        <v>8804</v>
      </c>
      <c r="G248" s="196" t="s">
        <v>2761</v>
      </c>
      <c r="H248" s="197">
        <v>235</v>
      </c>
      <c r="I248" s="198"/>
      <c r="J248" s="199">
        <f t="shared" si="40"/>
        <v>0</v>
      </c>
      <c r="K248" s="200"/>
      <c r="L248" s="40"/>
      <c r="M248" s="201" t="s">
        <v>1</v>
      </c>
      <c r="N248" s="202" t="s">
        <v>42</v>
      </c>
      <c r="O248" s="72"/>
      <c r="P248" s="203">
        <f t="shared" si="41"/>
        <v>0</v>
      </c>
      <c r="Q248" s="203">
        <v>0</v>
      </c>
      <c r="R248" s="203">
        <f t="shared" si="42"/>
        <v>0</v>
      </c>
      <c r="S248" s="203">
        <v>0</v>
      </c>
      <c r="T248" s="204">
        <f t="shared" si="43"/>
        <v>0</v>
      </c>
      <c r="U248" s="35"/>
      <c r="V248" s="35"/>
      <c r="W248" s="35"/>
      <c r="X248" s="35"/>
      <c r="Y248" s="35"/>
      <c r="Z248" s="35"/>
      <c r="AA248" s="35"/>
      <c r="AB248" s="35"/>
      <c r="AC248" s="35"/>
      <c r="AD248" s="35"/>
      <c r="AE248" s="35"/>
      <c r="AR248" s="205" t="s">
        <v>8507</v>
      </c>
      <c r="AT248" s="205" t="s">
        <v>214</v>
      </c>
      <c r="AU248" s="205" t="s">
        <v>85</v>
      </c>
      <c r="AY248" s="18" t="s">
        <v>209</v>
      </c>
      <c r="BE248" s="206">
        <f t="shared" si="44"/>
        <v>0</v>
      </c>
      <c r="BF248" s="206">
        <f t="shared" si="45"/>
        <v>0</v>
      </c>
      <c r="BG248" s="206">
        <f t="shared" si="46"/>
        <v>0</v>
      </c>
      <c r="BH248" s="206">
        <f t="shared" si="47"/>
        <v>0</v>
      </c>
      <c r="BI248" s="206">
        <f t="shared" si="48"/>
        <v>0</v>
      </c>
      <c r="BJ248" s="18" t="s">
        <v>85</v>
      </c>
      <c r="BK248" s="206">
        <f t="shared" si="49"/>
        <v>0</v>
      </c>
      <c r="BL248" s="18" t="s">
        <v>8507</v>
      </c>
      <c r="BM248" s="205" t="s">
        <v>8805</v>
      </c>
    </row>
    <row r="249" spans="1:65" s="2" customFormat="1" ht="16.5" customHeight="1">
      <c r="A249" s="35"/>
      <c r="B249" s="36"/>
      <c r="C249" s="193" t="s">
        <v>530</v>
      </c>
      <c r="D249" s="193" t="s">
        <v>214</v>
      </c>
      <c r="E249" s="194" t="s">
        <v>8806</v>
      </c>
      <c r="F249" s="195" t="s">
        <v>8807</v>
      </c>
      <c r="G249" s="196" t="s">
        <v>2761</v>
      </c>
      <c r="H249" s="197">
        <v>193</v>
      </c>
      <c r="I249" s="198"/>
      <c r="J249" s="199">
        <f t="shared" si="40"/>
        <v>0</v>
      </c>
      <c r="K249" s="200"/>
      <c r="L249" s="40"/>
      <c r="M249" s="201" t="s">
        <v>1</v>
      </c>
      <c r="N249" s="202" t="s">
        <v>42</v>
      </c>
      <c r="O249" s="72"/>
      <c r="P249" s="203">
        <f t="shared" si="41"/>
        <v>0</v>
      </c>
      <c r="Q249" s="203">
        <v>0</v>
      </c>
      <c r="R249" s="203">
        <f t="shared" si="42"/>
        <v>0</v>
      </c>
      <c r="S249" s="203">
        <v>0</v>
      </c>
      <c r="T249" s="204">
        <f t="shared" si="43"/>
        <v>0</v>
      </c>
      <c r="U249" s="35"/>
      <c r="V249" s="35"/>
      <c r="W249" s="35"/>
      <c r="X249" s="35"/>
      <c r="Y249" s="35"/>
      <c r="Z249" s="35"/>
      <c r="AA249" s="35"/>
      <c r="AB249" s="35"/>
      <c r="AC249" s="35"/>
      <c r="AD249" s="35"/>
      <c r="AE249" s="35"/>
      <c r="AR249" s="205" t="s">
        <v>8507</v>
      </c>
      <c r="AT249" s="205" t="s">
        <v>214</v>
      </c>
      <c r="AU249" s="205" t="s">
        <v>85</v>
      </c>
      <c r="AY249" s="18" t="s">
        <v>209</v>
      </c>
      <c r="BE249" s="206">
        <f t="shared" si="44"/>
        <v>0</v>
      </c>
      <c r="BF249" s="206">
        <f t="shared" si="45"/>
        <v>0</v>
      </c>
      <c r="BG249" s="206">
        <f t="shared" si="46"/>
        <v>0</v>
      </c>
      <c r="BH249" s="206">
        <f t="shared" si="47"/>
        <v>0</v>
      </c>
      <c r="BI249" s="206">
        <f t="shared" si="48"/>
        <v>0</v>
      </c>
      <c r="BJ249" s="18" t="s">
        <v>85</v>
      </c>
      <c r="BK249" s="206">
        <f t="shared" si="49"/>
        <v>0</v>
      </c>
      <c r="BL249" s="18" t="s">
        <v>8507</v>
      </c>
      <c r="BM249" s="205" t="s">
        <v>8808</v>
      </c>
    </row>
    <row r="250" spans="1:65" s="2" customFormat="1" ht="16.5" customHeight="1">
      <c r="A250" s="35"/>
      <c r="B250" s="36"/>
      <c r="C250" s="193" t="s">
        <v>536</v>
      </c>
      <c r="D250" s="193" t="s">
        <v>214</v>
      </c>
      <c r="E250" s="194" t="s">
        <v>8809</v>
      </c>
      <c r="F250" s="195" t="s">
        <v>8810</v>
      </c>
      <c r="G250" s="196" t="s">
        <v>1088</v>
      </c>
      <c r="H250" s="197">
        <v>210</v>
      </c>
      <c r="I250" s="198"/>
      <c r="J250" s="199">
        <f t="shared" si="40"/>
        <v>0</v>
      </c>
      <c r="K250" s="200"/>
      <c r="L250" s="40"/>
      <c r="M250" s="201" t="s">
        <v>1</v>
      </c>
      <c r="N250" s="202" t="s">
        <v>42</v>
      </c>
      <c r="O250" s="72"/>
      <c r="P250" s="203">
        <f t="shared" si="41"/>
        <v>0</v>
      </c>
      <c r="Q250" s="203">
        <v>0</v>
      </c>
      <c r="R250" s="203">
        <f t="shared" si="42"/>
        <v>0</v>
      </c>
      <c r="S250" s="203">
        <v>0</v>
      </c>
      <c r="T250" s="204">
        <f t="shared" si="43"/>
        <v>0</v>
      </c>
      <c r="U250" s="35"/>
      <c r="V250" s="35"/>
      <c r="W250" s="35"/>
      <c r="X250" s="35"/>
      <c r="Y250" s="35"/>
      <c r="Z250" s="35"/>
      <c r="AA250" s="35"/>
      <c r="AB250" s="35"/>
      <c r="AC250" s="35"/>
      <c r="AD250" s="35"/>
      <c r="AE250" s="35"/>
      <c r="AR250" s="205" t="s">
        <v>8507</v>
      </c>
      <c r="AT250" s="205" t="s">
        <v>214</v>
      </c>
      <c r="AU250" s="205" t="s">
        <v>85</v>
      </c>
      <c r="AY250" s="18" t="s">
        <v>209</v>
      </c>
      <c r="BE250" s="206">
        <f t="shared" si="44"/>
        <v>0</v>
      </c>
      <c r="BF250" s="206">
        <f t="shared" si="45"/>
        <v>0</v>
      </c>
      <c r="BG250" s="206">
        <f t="shared" si="46"/>
        <v>0</v>
      </c>
      <c r="BH250" s="206">
        <f t="shared" si="47"/>
        <v>0</v>
      </c>
      <c r="BI250" s="206">
        <f t="shared" si="48"/>
        <v>0</v>
      </c>
      <c r="BJ250" s="18" t="s">
        <v>85</v>
      </c>
      <c r="BK250" s="206">
        <f t="shared" si="49"/>
        <v>0</v>
      </c>
      <c r="BL250" s="18" t="s">
        <v>8507</v>
      </c>
      <c r="BM250" s="205" t="s">
        <v>8811</v>
      </c>
    </row>
    <row r="251" spans="1:65" s="12" customFormat="1" ht="25.9" customHeight="1">
      <c r="B251" s="177"/>
      <c r="C251" s="178"/>
      <c r="D251" s="179" t="s">
        <v>76</v>
      </c>
      <c r="E251" s="180" t="s">
        <v>168</v>
      </c>
      <c r="F251" s="180" t="s">
        <v>8509</v>
      </c>
      <c r="G251" s="178"/>
      <c r="H251" s="178"/>
      <c r="I251" s="181"/>
      <c r="J251" s="182">
        <f>BK251</f>
        <v>0</v>
      </c>
      <c r="K251" s="178"/>
      <c r="L251" s="183"/>
      <c r="M251" s="184"/>
      <c r="N251" s="185"/>
      <c r="O251" s="185"/>
      <c r="P251" s="186">
        <f>P252+P255+P257</f>
        <v>0</v>
      </c>
      <c r="Q251" s="185"/>
      <c r="R251" s="186">
        <f>R252+R255+R257</f>
        <v>0</v>
      </c>
      <c r="S251" s="185"/>
      <c r="T251" s="187">
        <f>T252+T255+T257</f>
        <v>0</v>
      </c>
      <c r="AR251" s="188" t="s">
        <v>233</v>
      </c>
      <c r="AT251" s="189" t="s">
        <v>76</v>
      </c>
      <c r="AU251" s="189" t="s">
        <v>77</v>
      </c>
      <c r="AY251" s="188" t="s">
        <v>209</v>
      </c>
      <c r="BK251" s="190">
        <f>BK252+BK255+BK257</f>
        <v>0</v>
      </c>
    </row>
    <row r="252" spans="1:65" s="12" customFormat="1" ht="22.9" customHeight="1">
      <c r="B252" s="177"/>
      <c r="C252" s="178"/>
      <c r="D252" s="179" t="s">
        <v>76</v>
      </c>
      <c r="E252" s="191" t="s">
        <v>8510</v>
      </c>
      <c r="F252" s="191" t="s">
        <v>8511</v>
      </c>
      <c r="G252" s="178"/>
      <c r="H252" s="178"/>
      <c r="I252" s="181"/>
      <c r="J252" s="192">
        <f>BK252</f>
        <v>0</v>
      </c>
      <c r="K252" s="178"/>
      <c r="L252" s="183"/>
      <c r="M252" s="184"/>
      <c r="N252" s="185"/>
      <c r="O252" s="185"/>
      <c r="P252" s="186">
        <f>SUM(P253:P254)</f>
        <v>0</v>
      </c>
      <c r="Q252" s="185"/>
      <c r="R252" s="186">
        <f>SUM(R253:R254)</f>
        <v>0</v>
      </c>
      <c r="S252" s="185"/>
      <c r="T252" s="187">
        <f>SUM(T253:T254)</f>
        <v>0</v>
      </c>
      <c r="AR252" s="188" t="s">
        <v>233</v>
      </c>
      <c r="AT252" s="189" t="s">
        <v>76</v>
      </c>
      <c r="AU252" s="189" t="s">
        <v>85</v>
      </c>
      <c r="AY252" s="188" t="s">
        <v>209</v>
      </c>
      <c r="BK252" s="190">
        <f>SUM(BK253:BK254)</f>
        <v>0</v>
      </c>
    </row>
    <row r="253" spans="1:65" s="2" customFormat="1" ht="16.5" customHeight="1">
      <c r="A253" s="35"/>
      <c r="B253" s="36"/>
      <c r="C253" s="193" t="s">
        <v>922</v>
      </c>
      <c r="D253" s="193" t="s">
        <v>214</v>
      </c>
      <c r="E253" s="194" t="s">
        <v>8812</v>
      </c>
      <c r="F253" s="195" t="s">
        <v>8813</v>
      </c>
      <c r="G253" s="196" t="s">
        <v>318</v>
      </c>
      <c r="H253" s="197">
        <v>8396</v>
      </c>
      <c r="I253" s="198"/>
      <c r="J253" s="199">
        <f>ROUND(I253*H253,2)</f>
        <v>0</v>
      </c>
      <c r="K253" s="200"/>
      <c r="L253" s="40"/>
      <c r="M253" s="201" t="s">
        <v>1</v>
      </c>
      <c r="N253" s="202" t="s">
        <v>42</v>
      </c>
      <c r="O253" s="72"/>
      <c r="P253" s="203">
        <f>O253*H253</f>
        <v>0</v>
      </c>
      <c r="Q253" s="203">
        <v>0</v>
      </c>
      <c r="R253" s="203">
        <f>Q253*H253</f>
        <v>0</v>
      </c>
      <c r="S253" s="203">
        <v>0</v>
      </c>
      <c r="T253" s="204">
        <f>S253*H253</f>
        <v>0</v>
      </c>
      <c r="U253" s="35"/>
      <c r="V253" s="35"/>
      <c r="W253" s="35"/>
      <c r="X253" s="35"/>
      <c r="Y253" s="35"/>
      <c r="Z253" s="35"/>
      <c r="AA253" s="35"/>
      <c r="AB253" s="35"/>
      <c r="AC253" s="35"/>
      <c r="AD253" s="35"/>
      <c r="AE253" s="35"/>
      <c r="AR253" s="205" t="s">
        <v>218</v>
      </c>
      <c r="AT253" s="205" t="s">
        <v>214</v>
      </c>
      <c r="AU253" s="205" t="s">
        <v>87</v>
      </c>
      <c r="AY253" s="18" t="s">
        <v>209</v>
      </c>
      <c r="BE253" s="206">
        <f>IF(N253="základní",J253,0)</f>
        <v>0</v>
      </c>
      <c r="BF253" s="206">
        <f>IF(N253="snížená",J253,0)</f>
        <v>0</v>
      </c>
      <c r="BG253" s="206">
        <f>IF(N253="zákl. přenesená",J253,0)</f>
        <v>0</v>
      </c>
      <c r="BH253" s="206">
        <f>IF(N253="sníž. přenesená",J253,0)</f>
        <v>0</v>
      </c>
      <c r="BI253" s="206">
        <f>IF(N253="nulová",J253,0)</f>
        <v>0</v>
      </c>
      <c r="BJ253" s="18" t="s">
        <v>85</v>
      </c>
      <c r="BK253" s="206">
        <f>ROUND(I253*H253,2)</f>
        <v>0</v>
      </c>
      <c r="BL253" s="18" t="s">
        <v>218</v>
      </c>
      <c r="BM253" s="205" t="s">
        <v>8814</v>
      </c>
    </row>
    <row r="254" spans="1:65" s="2" customFormat="1" ht="16.5" customHeight="1">
      <c r="A254" s="35"/>
      <c r="B254" s="36"/>
      <c r="C254" s="193" t="s">
        <v>928</v>
      </c>
      <c r="D254" s="193" t="s">
        <v>214</v>
      </c>
      <c r="E254" s="194" t="s">
        <v>8815</v>
      </c>
      <c r="F254" s="195" t="s">
        <v>8816</v>
      </c>
      <c r="G254" s="196" t="s">
        <v>8393</v>
      </c>
      <c r="H254" s="197">
        <v>1</v>
      </c>
      <c r="I254" s="198"/>
      <c r="J254" s="199">
        <f>ROUND(I254*H254,2)</f>
        <v>0</v>
      </c>
      <c r="K254" s="200"/>
      <c r="L254" s="40"/>
      <c r="M254" s="201" t="s">
        <v>1</v>
      </c>
      <c r="N254" s="202" t="s">
        <v>42</v>
      </c>
      <c r="O254" s="72"/>
      <c r="P254" s="203">
        <f>O254*H254</f>
        <v>0</v>
      </c>
      <c r="Q254" s="203">
        <v>0</v>
      </c>
      <c r="R254" s="203">
        <f>Q254*H254</f>
        <v>0</v>
      </c>
      <c r="S254" s="203">
        <v>0</v>
      </c>
      <c r="T254" s="204">
        <f>S254*H254</f>
        <v>0</v>
      </c>
      <c r="U254" s="35"/>
      <c r="V254" s="35"/>
      <c r="W254" s="35"/>
      <c r="X254" s="35"/>
      <c r="Y254" s="35"/>
      <c r="Z254" s="35"/>
      <c r="AA254" s="35"/>
      <c r="AB254" s="35"/>
      <c r="AC254" s="35"/>
      <c r="AD254" s="35"/>
      <c r="AE254" s="35"/>
      <c r="AR254" s="205" t="s">
        <v>218</v>
      </c>
      <c r="AT254" s="205" t="s">
        <v>214</v>
      </c>
      <c r="AU254" s="205" t="s">
        <v>87</v>
      </c>
      <c r="AY254" s="18" t="s">
        <v>209</v>
      </c>
      <c r="BE254" s="206">
        <f>IF(N254="základní",J254,0)</f>
        <v>0</v>
      </c>
      <c r="BF254" s="206">
        <f>IF(N254="snížená",J254,0)</f>
        <v>0</v>
      </c>
      <c r="BG254" s="206">
        <f>IF(N254="zákl. přenesená",J254,0)</f>
        <v>0</v>
      </c>
      <c r="BH254" s="206">
        <f>IF(N254="sníž. přenesená",J254,0)</f>
        <v>0</v>
      </c>
      <c r="BI254" s="206">
        <f>IF(N254="nulová",J254,0)</f>
        <v>0</v>
      </c>
      <c r="BJ254" s="18" t="s">
        <v>85</v>
      </c>
      <c r="BK254" s="206">
        <f>ROUND(I254*H254,2)</f>
        <v>0</v>
      </c>
      <c r="BL254" s="18" t="s">
        <v>218</v>
      </c>
      <c r="BM254" s="205" t="s">
        <v>8817</v>
      </c>
    </row>
    <row r="255" spans="1:65" s="12" customFormat="1" ht="22.9" customHeight="1">
      <c r="B255" s="177"/>
      <c r="C255" s="178"/>
      <c r="D255" s="179" t="s">
        <v>76</v>
      </c>
      <c r="E255" s="191" t="s">
        <v>8518</v>
      </c>
      <c r="F255" s="191" t="s">
        <v>8519</v>
      </c>
      <c r="G255" s="178"/>
      <c r="H255" s="178"/>
      <c r="I255" s="181"/>
      <c r="J255" s="192">
        <f>BK255</f>
        <v>0</v>
      </c>
      <c r="K255" s="178"/>
      <c r="L255" s="183"/>
      <c r="M255" s="184"/>
      <c r="N255" s="185"/>
      <c r="O255" s="185"/>
      <c r="P255" s="186">
        <f>P256</f>
        <v>0</v>
      </c>
      <c r="Q255" s="185"/>
      <c r="R255" s="186">
        <f>R256</f>
        <v>0</v>
      </c>
      <c r="S255" s="185"/>
      <c r="T255" s="187">
        <f>T256</f>
        <v>0</v>
      </c>
      <c r="AR255" s="188" t="s">
        <v>233</v>
      </c>
      <c r="AT255" s="189" t="s">
        <v>76</v>
      </c>
      <c r="AU255" s="189" t="s">
        <v>85</v>
      </c>
      <c r="AY255" s="188" t="s">
        <v>209</v>
      </c>
      <c r="BK255" s="190">
        <f>BK256</f>
        <v>0</v>
      </c>
    </row>
    <row r="256" spans="1:65" s="2" customFormat="1" ht="16.5" customHeight="1">
      <c r="A256" s="35"/>
      <c r="B256" s="36"/>
      <c r="C256" s="193" t="s">
        <v>951</v>
      </c>
      <c r="D256" s="193" t="s">
        <v>214</v>
      </c>
      <c r="E256" s="194" t="s">
        <v>8520</v>
      </c>
      <c r="F256" s="195" t="s">
        <v>8519</v>
      </c>
      <c r="G256" s="196" t="s">
        <v>1088</v>
      </c>
      <c r="H256" s="197">
        <v>1</v>
      </c>
      <c r="I256" s="198"/>
      <c r="J256" s="199">
        <f>ROUND(I256*H256,2)</f>
        <v>0</v>
      </c>
      <c r="K256" s="200"/>
      <c r="L256" s="40"/>
      <c r="M256" s="201" t="s">
        <v>1</v>
      </c>
      <c r="N256" s="202" t="s">
        <v>42</v>
      </c>
      <c r="O256" s="72"/>
      <c r="P256" s="203">
        <f>O256*H256</f>
        <v>0</v>
      </c>
      <c r="Q256" s="203">
        <v>0</v>
      </c>
      <c r="R256" s="203">
        <f>Q256*H256</f>
        <v>0</v>
      </c>
      <c r="S256" s="203">
        <v>0</v>
      </c>
      <c r="T256" s="204">
        <f>S256*H256</f>
        <v>0</v>
      </c>
      <c r="U256" s="35"/>
      <c r="V256" s="35"/>
      <c r="W256" s="35"/>
      <c r="X256" s="35"/>
      <c r="Y256" s="35"/>
      <c r="Z256" s="35"/>
      <c r="AA256" s="35"/>
      <c r="AB256" s="35"/>
      <c r="AC256" s="35"/>
      <c r="AD256" s="35"/>
      <c r="AE256" s="35"/>
      <c r="AR256" s="205" t="s">
        <v>218</v>
      </c>
      <c r="AT256" s="205" t="s">
        <v>214</v>
      </c>
      <c r="AU256" s="205" t="s">
        <v>87</v>
      </c>
      <c r="AY256" s="18" t="s">
        <v>209</v>
      </c>
      <c r="BE256" s="206">
        <f>IF(N256="základní",J256,0)</f>
        <v>0</v>
      </c>
      <c r="BF256" s="206">
        <f>IF(N256="snížená",J256,0)</f>
        <v>0</v>
      </c>
      <c r="BG256" s="206">
        <f>IF(N256="zákl. přenesená",J256,0)</f>
        <v>0</v>
      </c>
      <c r="BH256" s="206">
        <f>IF(N256="sníž. přenesená",J256,0)</f>
        <v>0</v>
      </c>
      <c r="BI256" s="206">
        <f>IF(N256="nulová",J256,0)</f>
        <v>0</v>
      </c>
      <c r="BJ256" s="18" t="s">
        <v>85</v>
      </c>
      <c r="BK256" s="206">
        <f>ROUND(I256*H256,2)</f>
        <v>0</v>
      </c>
      <c r="BL256" s="18" t="s">
        <v>218</v>
      </c>
      <c r="BM256" s="205" t="s">
        <v>8818</v>
      </c>
    </row>
    <row r="257" spans="1:65" s="12" customFormat="1" ht="22.9" customHeight="1">
      <c r="B257" s="177"/>
      <c r="C257" s="178"/>
      <c r="D257" s="179" t="s">
        <v>76</v>
      </c>
      <c r="E257" s="191" t="s">
        <v>8522</v>
      </c>
      <c r="F257" s="191" t="s">
        <v>8523</v>
      </c>
      <c r="G257" s="178"/>
      <c r="H257" s="178"/>
      <c r="I257" s="181"/>
      <c r="J257" s="192">
        <f>BK257</f>
        <v>0</v>
      </c>
      <c r="K257" s="178"/>
      <c r="L257" s="183"/>
      <c r="M257" s="184"/>
      <c r="N257" s="185"/>
      <c r="O257" s="185"/>
      <c r="P257" s="186">
        <f>SUM(P258:P260)</f>
        <v>0</v>
      </c>
      <c r="Q257" s="185"/>
      <c r="R257" s="186">
        <f>SUM(R258:R260)</f>
        <v>0</v>
      </c>
      <c r="S257" s="185"/>
      <c r="T257" s="187">
        <f>SUM(T258:T260)</f>
        <v>0</v>
      </c>
      <c r="AR257" s="188" t="s">
        <v>233</v>
      </c>
      <c r="AT257" s="189" t="s">
        <v>76</v>
      </c>
      <c r="AU257" s="189" t="s">
        <v>85</v>
      </c>
      <c r="AY257" s="188" t="s">
        <v>209</v>
      </c>
      <c r="BK257" s="190">
        <f>SUM(BK258:BK260)</f>
        <v>0</v>
      </c>
    </row>
    <row r="258" spans="1:65" s="2" customFormat="1" ht="16.5" customHeight="1">
      <c r="A258" s="35"/>
      <c r="B258" s="36"/>
      <c r="C258" s="193" t="s">
        <v>955</v>
      </c>
      <c r="D258" s="193" t="s">
        <v>214</v>
      </c>
      <c r="E258" s="194" t="s">
        <v>8524</v>
      </c>
      <c r="F258" s="195" t="s">
        <v>8819</v>
      </c>
      <c r="G258" s="196" t="s">
        <v>1088</v>
      </c>
      <c r="H258" s="197">
        <v>1</v>
      </c>
      <c r="I258" s="198"/>
      <c r="J258" s="199">
        <f>ROUND(I258*H258,2)</f>
        <v>0</v>
      </c>
      <c r="K258" s="200"/>
      <c r="L258" s="40"/>
      <c r="M258" s="201" t="s">
        <v>1</v>
      </c>
      <c r="N258" s="202" t="s">
        <v>42</v>
      </c>
      <c r="O258" s="72"/>
      <c r="P258" s="203">
        <f>O258*H258</f>
        <v>0</v>
      </c>
      <c r="Q258" s="203">
        <v>0</v>
      </c>
      <c r="R258" s="203">
        <f>Q258*H258</f>
        <v>0</v>
      </c>
      <c r="S258" s="203">
        <v>0</v>
      </c>
      <c r="T258" s="204">
        <f>S258*H258</f>
        <v>0</v>
      </c>
      <c r="U258" s="35"/>
      <c r="V258" s="35"/>
      <c r="W258" s="35"/>
      <c r="X258" s="35"/>
      <c r="Y258" s="35"/>
      <c r="Z258" s="35"/>
      <c r="AA258" s="35"/>
      <c r="AB258" s="35"/>
      <c r="AC258" s="35"/>
      <c r="AD258" s="35"/>
      <c r="AE258" s="35"/>
      <c r="AR258" s="205" t="s">
        <v>218</v>
      </c>
      <c r="AT258" s="205" t="s">
        <v>214</v>
      </c>
      <c r="AU258" s="205" t="s">
        <v>87</v>
      </c>
      <c r="AY258" s="18" t="s">
        <v>209</v>
      </c>
      <c r="BE258" s="206">
        <f>IF(N258="základní",J258,0)</f>
        <v>0</v>
      </c>
      <c r="BF258" s="206">
        <f>IF(N258="snížená",J258,0)</f>
        <v>0</v>
      </c>
      <c r="BG258" s="206">
        <f>IF(N258="zákl. přenesená",J258,0)</f>
        <v>0</v>
      </c>
      <c r="BH258" s="206">
        <f>IF(N258="sníž. přenesená",J258,0)</f>
        <v>0</v>
      </c>
      <c r="BI258" s="206">
        <f>IF(N258="nulová",J258,0)</f>
        <v>0</v>
      </c>
      <c r="BJ258" s="18" t="s">
        <v>85</v>
      </c>
      <c r="BK258" s="206">
        <f>ROUND(I258*H258,2)</f>
        <v>0</v>
      </c>
      <c r="BL258" s="18" t="s">
        <v>218</v>
      </c>
      <c r="BM258" s="205" t="s">
        <v>8820</v>
      </c>
    </row>
    <row r="259" spans="1:65" s="2" customFormat="1" ht="24.2" customHeight="1">
      <c r="A259" s="35"/>
      <c r="B259" s="36"/>
      <c r="C259" s="193" t="s">
        <v>957</v>
      </c>
      <c r="D259" s="193" t="s">
        <v>214</v>
      </c>
      <c r="E259" s="194" t="s">
        <v>8527</v>
      </c>
      <c r="F259" s="195" t="s">
        <v>8528</v>
      </c>
      <c r="G259" s="196" t="s">
        <v>344</v>
      </c>
      <c r="H259" s="197">
        <v>120</v>
      </c>
      <c r="I259" s="198"/>
      <c r="J259" s="199">
        <f>ROUND(I259*H259,2)</f>
        <v>0</v>
      </c>
      <c r="K259" s="200"/>
      <c r="L259" s="40"/>
      <c r="M259" s="201" t="s">
        <v>1</v>
      </c>
      <c r="N259" s="202" t="s">
        <v>42</v>
      </c>
      <c r="O259" s="72"/>
      <c r="P259" s="203">
        <f>O259*H259</f>
        <v>0</v>
      </c>
      <c r="Q259" s="203">
        <v>0</v>
      </c>
      <c r="R259" s="203">
        <f>Q259*H259</f>
        <v>0</v>
      </c>
      <c r="S259" s="203">
        <v>0</v>
      </c>
      <c r="T259" s="204">
        <f>S259*H259</f>
        <v>0</v>
      </c>
      <c r="U259" s="35"/>
      <c r="V259" s="35"/>
      <c r="W259" s="35"/>
      <c r="X259" s="35"/>
      <c r="Y259" s="35"/>
      <c r="Z259" s="35"/>
      <c r="AA259" s="35"/>
      <c r="AB259" s="35"/>
      <c r="AC259" s="35"/>
      <c r="AD259" s="35"/>
      <c r="AE259" s="35"/>
      <c r="AR259" s="205" t="s">
        <v>218</v>
      </c>
      <c r="AT259" s="205" t="s">
        <v>214</v>
      </c>
      <c r="AU259" s="205" t="s">
        <v>87</v>
      </c>
      <c r="AY259" s="18" t="s">
        <v>209</v>
      </c>
      <c r="BE259" s="206">
        <f>IF(N259="základní",J259,0)</f>
        <v>0</v>
      </c>
      <c r="BF259" s="206">
        <f>IF(N259="snížená",J259,0)</f>
        <v>0</v>
      </c>
      <c r="BG259" s="206">
        <f>IF(N259="zákl. přenesená",J259,0)</f>
        <v>0</v>
      </c>
      <c r="BH259" s="206">
        <f>IF(N259="sníž. přenesená",J259,0)</f>
        <v>0</v>
      </c>
      <c r="BI259" s="206">
        <f>IF(N259="nulová",J259,0)</f>
        <v>0</v>
      </c>
      <c r="BJ259" s="18" t="s">
        <v>85</v>
      </c>
      <c r="BK259" s="206">
        <f>ROUND(I259*H259,2)</f>
        <v>0</v>
      </c>
      <c r="BL259" s="18" t="s">
        <v>218</v>
      </c>
      <c r="BM259" s="205" t="s">
        <v>8821</v>
      </c>
    </row>
    <row r="260" spans="1:65" s="2" customFormat="1" ht="16.5" customHeight="1">
      <c r="A260" s="35"/>
      <c r="B260" s="36"/>
      <c r="C260" s="193" t="s">
        <v>963</v>
      </c>
      <c r="D260" s="193" t="s">
        <v>214</v>
      </c>
      <c r="E260" s="194" t="s">
        <v>8822</v>
      </c>
      <c r="F260" s="195" t="s">
        <v>8537</v>
      </c>
      <c r="G260" s="196" t="s">
        <v>8823</v>
      </c>
      <c r="H260" s="197">
        <v>1</v>
      </c>
      <c r="I260" s="198"/>
      <c r="J260" s="199">
        <f>ROUND(I260*H260,2)</f>
        <v>0</v>
      </c>
      <c r="K260" s="200"/>
      <c r="L260" s="40"/>
      <c r="M260" s="207" t="s">
        <v>1</v>
      </c>
      <c r="N260" s="208" t="s">
        <v>42</v>
      </c>
      <c r="O260" s="209"/>
      <c r="P260" s="210">
        <f>O260*H260</f>
        <v>0</v>
      </c>
      <c r="Q260" s="210">
        <v>0</v>
      </c>
      <c r="R260" s="210">
        <f>Q260*H260</f>
        <v>0</v>
      </c>
      <c r="S260" s="210">
        <v>0</v>
      </c>
      <c r="T260" s="211">
        <f>S260*H260</f>
        <v>0</v>
      </c>
      <c r="U260" s="35"/>
      <c r="V260" s="35"/>
      <c r="W260" s="35"/>
      <c r="X260" s="35"/>
      <c r="Y260" s="35"/>
      <c r="Z260" s="35"/>
      <c r="AA260" s="35"/>
      <c r="AB260" s="35"/>
      <c r="AC260" s="35"/>
      <c r="AD260" s="35"/>
      <c r="AE260" s="35"/>
      <c r="AR260" s="205" t="s">
        <v>218</v>
      </c>
      <c r="AT260" s="205" t="s">
        <v>214</v>
      </c>
      <c r="AU260" s="205" t="s">
        <v>87</v>
      </c>
      <c r="AY260" s="18" t="s">
        <v>209</v>
      </c>
      <c r="BE260" s="206">
        <f>IF(N260="základní",J260,0)</f>
        <v>0</v>
      </c>
      <c r="BF260" s="206">
        <f>IF(N260="snížená",J260,0)</f>
        <v>0</v>
      </c>
      <c r="BG260" s="206">
        <f>IF(N260="zákl. přenesená",J260,0)</f>
        <v>0</v>
      </c>
      <c r="BH260" s="206">
        <f>IF(N260="sníž. přenesená",J260,0)</f>
        <v>0</v>
      </c>
      <c r="BI260" s="206">
        <f>IF(N260="nulová",J260,0)</f>
        <v>0</v>
      </c>
      <c r="BJ260" s="18" t="s">
        <v>85</v>
      </c>
      <c r="BK260" s="206">
        <f>ROUND(I260*H260,2)</f>
        <v>0</v>
      </c>
      <c r="BL260" s="18" t="s">
        <v>218</v>
      </c>
      <c r="BM260" s="205" t="s">
        <v>8824</v>
      </c>
    </row>
    <row r="261" spans="1:65" s="2" customFormat="1" ht="6.95" customHeight="1">
      <c r="A261" s="35"/>
      <c r="B261" s="55"/>
      <c r="C261" s="56"/>
      <c r="D261" s="56"/>
      <c r="E261" s="56"/>
      <c r="F261" s="56"/>
      <c r="G261" s="56"/>
      <c r="H261" s="56"/>
      <c r="I261" s="56"/>
      <c r="J261" s="56"/>
      <c r="K261" s="56"/>
      <c r="L261" s="40"/>
      <c r="M261" s="35"/>
      <c r="O261" s="35"/>
      <c r="P261" s="35"/>
      <c r="Q261" s="35"/>
      <c r="R261" s="35"/>
      <c r="S261" s="35"/>
      <c r="T261" s="35"/>
      <c r="U261" s="35"/>
      <c r="V261" s="35"/>
      <c r="W261" s="35"/>
      <c r="X261" s="35"/>
      <c r="Y261" s="35"/>
      <c r="Z261" s="35"/>
      <c r="AA261" s="35"/>
      <c r="AB261" s="35"/>
      <c r="AC261" s="35"/>
      <c r="AD261" s="35"/>
      <c r="AE261" s="35"/>
    </row>
  </sheetData>
  <sheetProtection algorithmName="SHA-512" hashValue="DxpV/UBA4hUshppHzopOfyODfjeRtXw2kM1eAhg7IO+f3haA3d+VkPw4sk87yUkk/LO/iF7GelTe5QIWun0wjA==" saltValue="BhmH0B8NQK0LME8TYPhlRzCU446XqDhjTpXQKfhBCXDwUb/L9uqNB8GBQv1W9yhX5N2gOc5oJ/S8U2NPoJnE0A==" spinCount="100000" sheet="1" objects="1" scenarios="1" formatColumns="0" formatRows="0" autoFilter="0"/>
  <autoFilter ref="C130:K260"/>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27</vt:i4>
      </vt:variant>
      <vt:variant>
        <vt:lpstr>Pojmenované oblasti</vt:lpstr>
      </vt:variant>
      <vt:variant>
        <vt:i4>54</vt:i4>
      </vt:variant>
    </vt:vector>
  </HeadingPairs>
  <TitlesOfParts>
    <vt:vector size="81" baseType="lpstr">
      <vt:lpstr>Rekapitulace stavby</vt:lpstr>
      <vt:lpstr>D.1.0 - Bourací práce</vt:lpstr>
      <vt:lpstr>D.1.1 - Stavební část</vt:lpstr>
      <vt:lpstr>D.1.1.1 - Stavební výplně</vt:lpstr>
      <vt:lpstr>D.1.1.2 - Ostatní výrobky</vt:lpstr>
      <vt:lpstr>D.1.1.3 - Atrium</vt:lpstr>
      <vt:lpstr>D.1.2 - Konstrukční část</vt:lpstr>
      <vt:lpstr>D.1.4.1.1 - Vnitřní  kana...</vt:lpstr>
      <vt:lpstr>D.1.4.1.2 - Vnitřní vodovod</vt:lpstr>
      <vt:lpstr>D.1.4.1.3 - Venkovní kana...</vt:lpstr>
      <vt:lpstr>D.1.4.2 - Silnoproud</vt:lpstr>
      <vt:lpstr>D.1.4.3 - Chlazení vodní</vt:lpstr>
      <vt:lpstr>D.1.4.4.1 - VRF chlazení</vt:lpstr>
      <vt:lpstr>D.1.4.4.2 - Chlazení TM</vt:lpstr>
      <vt:lpstr>D.1.4.5 - Slaboproud</vt:lpstr>
      <vt:lpstr>D.1.4.6 - EPS + ERO</vt:lpstr>
      <vt:lpstr>D.1.4.7 - Vytápění</vt:lpstr>
      <vt:lpstr>D.1.4.8.1 - Položky</vt:lpstr>
      <vt:lpstr>D.1.4.8.2 - Přípomocné práce</vt:lpstr>
      <vt:lpstr>D.1.4.9 - Vzduchotechnika</vt:lpstr>
      <vt:lpstr>D.1.4.10 - Měření a regulace</vt:lpstr>
      <vt:lpstr>D.1.4.11 - Speciální zdra...</vt:lpstr>
      <vt:lpstr>D.2.2.6 - Lékařské techno...</vt:lpstr>
      <vt:lpstr>PS - Výtahy</vt:lpstr>
      <vt:lpstr>SO 04 - Zpevněné plochy</vt:lpstr>
      <vt:lpstr>SO 04.1 -  Komunikace pro...</vt:lpstr>
      <vt:lpstr>VRN - Vedlejší a ostatní ...</vt:lpstr>
      <vt:lpstr>'D.1.0 - Bourací práce'!Názvy_tisku</vt:lpstr>
      <vt:lpstr>'D.1.1 - Stavební část'!Názvy_tisku</vt:lpstr>
      <vt:lpstr>'D.1.1.1 - Stavební výplně'!Názvy_tisku</vt:lpstr>
      <vt:lpstr>'D.1.1.2 - Ostatní výrobky'!Názvy_tisku</vt:lpstr>
      <vt:lpstr>'D.1.1.3 - Atrium'!Názvy_tisku</vt:lpstr>
      <vt:lpstr>'D.1.2 - Konstrukční část'!Názvy_tisku</vt:lpstr>
      <vt:lpstr>'D.1.4.1.1 - Vnitřní  kana...'!Názvy_tisku</vt:lpstr>
      <vt:lpstr>'D.1.4.1.2 - Vnitřní vodovod'!Názvy_tisku</vt:lpstr>
      <vt:lpstr>'D.1.4.1.3 - Venkovní kana...'!Názvy_tisku</vt:lpstr>
      <vt:lpstr>'D.1.4.10 - Měření a regulace'!Názvy_tisku</vt:lpstr>
      <vt:lpstr>'D.1.4.11 - Speciální zdra...'!Názvy_tisku</vt:lpstr>
      <vt:lpstr>'D.1.4.2 - Silnoproud'!Názvy_tisku</vt:lpstr>
      <vt:lpstr>'D.1.4.3 - Chlazení vodní'!Názvy_tisku</vt:lpstr>
      <vt:lpstr>'D.1.4.4.1 - VRF chlazení'!Názvy_tisku</vt:lpstr>
      <vt:lpstr>'D.1.4.4.2 - Chlazení TM'!Názvy_tisku</vt:lpstr>
      <vt:lpstr>'D.1.4.5 - Slaboproud'!Názvy_tisku</vt:lpstr>
      <vt:lpstr>'D.1.4.6 - EPS + ERO'!Názvy_tisku</vt:lpstr>
      <vt:lpstr>'D.1.4.7 - Vytápění'!Názvy_tisku</vt:lpstr>
      <vt:lpstr>'D.1.4.8.1 - Položky'!Názvy_tisku</vt:lpstr>
      <vt:lpstr>'D.1.4.8.2 - Přípomocné práce'!Názvy_tisku</vt:lpstr>
      <vt:lpstr>'D.1.4.9 - Vzduchotechnika'!Názvy_tisku</vt:lpstr>
      <vt:lpstr>'D.2.2.6 - Lékařské techno...'!Názvy_tisku</vt:lpstr>
      <vt:lpstr>'PS - Výtahy'!Názvy_tisku</vt:lpstr>
      <vt:lpstr>'Rekapitulace stavby'!Názvy_tisku</vt:lpstr>
      <vt:lpstr>'SO 04 - Zpevněné plochy'!Názvy_tisku</vt:lpstr>
      <vt:lpstr>'SO 04.1 -  Komunikace pro...'!Názvy_tisku</vt:lpstr>
      <vt:lpstr>'VRN - Vedlejší a ostatní ...'!Názvy_tisku</vt:lpstr>
      <vt:lpstr>'D.1.0 - Bourací práce'!Oblast_tisku</vt:lpstr>
      <vt:lpstr>'D.1.1 - Stavební část'!Oblast_tisku</vt:lpstr>
      <vt:lpstr>'D.1.1.1 - Stavební výplně'!Oblast_tisku</vt:lpstr>
      <vt:lpstr>'D.1.1.2 - Ostatní výrobky'!Oblast_tisku</vt:lpstr>
      <vt:lpstr>'D.1.1.3 - Atrium'!Oblast_tisku</vt:lpstr>
      <vt:lpstr>'D.1.2 - Konstrukční část'!Oblast_tisku</vt:lpstr>
      <vt:lpstr>'D.1.4.1.1 - Vnitřní  kana...'!Oblast_tisku</vt:lpstr>
      <vt:lpstr>'D.1.4.1.2 - Vnitřní vodovod'!Oblast_tisku</vt:lpstr>
      <vt:lpstr>'D.1.4.1.3 - Venkovní kana...'!Oblast_tisku</vt:lpstr>
      <vt:lpstr>'D.1.4.10 - Měření a regulace'!Oblast_tisku</vt:lpstr>
      <vt:lpstr>'D.1.4.11 - Speciální zdra...'!Oblast_tisku</vt:lpstr>
      <vt:lpstr>'D.1.4.2 - Silnoproud'!Oblast_tisku</vt:lpstr>
      <vt:lpstr>'D.1.4.3 - Chlazení vodní'!Oblast_tisku</vt:lpstr>
      <vt:lpstr>'D.1.4.4.1 - VRF chlazení'!Oblast_tisku</vt:lpstr>
      <vt:lpstr>'D.1.4.4.2 - Chlazení TM'!Oblast_tisku</vt:lpstr>
      <vt:lpstr>'D.1.4.5 - Slaboproud'!Oblast_tisku</vt:lpstr>
      <vt:lpstr>'D.1.4.6 - EPS + ERO'!Oblast_tisku</vt:lpstr>
      <vt:lpstr>'D.1.4.7 - Vytápění'!Oblast_tisku</vt:lpstr>
      <vt:lpstr>'D.1.4.8.1 - Položky'!Oblast_tisku</vt:lpstr>
      <vt:lpstr>'D.1.4.8.2 - Přípomocné práce'!Oblast_tisku</vt:lpstr>
      <vt:lpstr>'D.1.4.9 - Vzduchotechnika'!Oblast_tisku</vt:lpstr>
      <vt:lpstr>'D.2.2.6 - Lékařské techno...'!Oblast_tisku</vt:lpstr>
      <vt:lpstr>'PS - Výtahy'!Oblast_tisku</vt:lpstr>
      <vt:lpstr>'Rekapitulace stavby'!Oblast_tisku</vt:lpstr>
      <vt:lpstr>'SO 04 - Zpevněné plochy'!Oblast_tisku</vt:lpstr>
      <vt:lpstr>'SO 04.1 -  Komunikace pro...'!Oblast_tisku</vt:lpstr>
      <vt:lpstr>'VRN - Vedlejší a ostatní ...'!Oblast_tisku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Adéla Urešová</dc:creator>
  <cp:lastModifiedBy>michalcova</cp:lastModifiedBy>
  <dcterms:created xsi:type="dcterms:W3CDTF">2022-07-04T08:05:05Z</dcterms:created>
  <dcterms:modified xsi:type="dcterms:W3CDTF">2022-07-04T12:26:10Z</dcterms:modified>
</cp:coreProperties>
</file>